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testastore.sharepoint.com/sites/ARTESTA/Shared Documents/6. Finances/Artesta Store, S.L/2026/1Q/202601/Ingresos/VENTAS/"/>
    </mc:Choice>
  </mc:AlternateContent>
  <xr:revisionPtr revIDLastSave="370" documentId="8_{B4A6CC5D-1D71-4E27-9D65-C73A61F6B76F}" xr6:coauthVersionLast="47" xr6:coauthVersionMax="47" xr10:uidLastSave="{34F705E2-590E-4C5A-9B78-282D3B4F0031}"/>
  <bookViews>
    <workbookView xWindow="24" yWindow="120" windowWidth="23676" windowHeight="16416" activeTab="2" xr2:uid="{A28E8B12-A74B-4D12-BE51-3BEA6411C856}"/>
  </bookViews>
  <sheets>
    <sheet name="Shopify_Payouts" sheetId="1" r:id="rId1"/>
    <sheet name="Sales_Shopify" sheetId="3" r:id="rId2"/>
    <sheet name="Paypal_Payouts" sheetId="4" r:id="rId3"/>
    <sheet name="Shopify_Transactions" sheetId="5" r:id="rId4"/>
    <sheet name="Validation_Shopify" sheetId="2" r:id="rId5"/>
    <sheet name="Validation_Paypal" sheetId="6" r:id="rId6"/>
    <sheet name="Movs_Paypal_NoSales" sheetId="7" r:id="rId7"/>
  </sheets>
  <definedNames>
    <definedName name="_xlnm._FilterDatabase" localSheetId="6" hidden="1">Movs_Paypal_NoSales!$A$1:$AT$64</definedName>
    <definedName name="_xlnm._FilterDatabase" localSheetId="2" hidden="1">Paypal_Payouts!$A$1:$AS$606</definedName>
    <definedName name="_xlnm._FilterDatabase" localSheetId="1" hidden="1">Sales_Shopify!$A$1:$Q$2397</definedName>
    <definedName name="_xlnm._FilterDatabase" localSheetId="0" hidden="1">Shopify_Payouts!$A$1:$S$1766</definedName>
    <definedName name="_xlnm._FilterDatabase" localSheetId="3" hidden="1">Shopify_Transactions!$A$1:$Z$2543</definedName>
    <definedName name="_xlnm._FilterDatabase" localSheetId="5" hidden="1">Validation_Paypal!$A$3:$AD$1250</definedName>
    <definedName name="_xlnm._FilterDatabase" localSheetId="4" hidden="1">Validation_Shopify!$A$3:$AK$1693</definedName>
  </definedNames>
  <calcPr calcId="191029" calcMode="manual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 a="1"/>
  <c r="G3" i="2" s="1"/>
  <c r="A3" i="2" a="1"/>
  <c r="A3" i="2" s="1"/>
  <c r="G3" i="6" a="1"/>
  <c r="G3" i="6" s="1"/>
  <c r="AQ3" i="4"/>
  <c r="AP26" i="4"/>
  <c r="AP31" i="4"/>
  <c r="AP33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240" i="4"/>
  <c r="AP249" i="4"/>
  <c r="J1254" i="2" l="1"/>
  <c r="K1254" i="2" s="1"/>
  <c r="C1260" i="2"/>
  <c r="D1260" i="2" s="1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AP83" i="4" s="1"/>
  <c r="Z98" i="5"/>
  <c r="Z99" i="5"/>
  <c r="Z100" i="5"/>
  <c r="AP313" i="4" s="1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AQ21" i="4" s="1"/>
  <c r="Z135" i="5"/>
  <c r="Z136" i="5"/>
  <c r="Z137" i="5"/>
  <c r="Z138" i="5"/>
  <c r="Z139" i="5"/>
  <c r="Z140" i="5"/>
  <c r="Z141" i="5"/>
  <c r="Z142" i="5"/>
  <c r="Z143" i="5"/>
  <c r="Z144" i="5"/>
  <c r="AP513" i="4" s="1"/>
  <c r="Z145" i="5"/>
  <c r="Z146" i="5"/>
  <c r="Z147" i="5"/>
  <c r="AQ356" i="4" s="1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AP24" i="4" s="1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AP190" i="4" s="1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AP354" i="4" s="1"/>
  <c r="Z260" i="5"/>
  <c r="Z261" i="5"/>
  <c r="Z262" i="5"/>
  <c r="Z263" i="5"/>
  <c r="Z264" i="5"/>
  <c r="Z265" i="5"/>
  <c r="Z266" i="5"/>
  <c r="Z267" i="5"/>
  <c r="Z268" i="5"/>
  <c r="Z269" i="5"/>
  <c r="Z270" i="5"/>
  <c r="Z271" i="5"/>
  <c r="AR178" i="4" s="1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AP259" i="4" s="1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AP260" i="4" s="1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AP379" i="4" s="1"/>
  <c r="Z320" i="5"/>
  <c r="Z321" i="5"/>
  <c r="AR425" i="4" s="1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AP248" i="4" s="1"/>
  <c r="Z338" i="5"/>
  <c r="Z339" i="5"/>
  <c r="Z340" i="5"/>
  <c r="Z341" i="5"/>
  <c r="Z342" i="5"/>
  <c r="Z343" i="5"/>
  <c r="Z344" i="5"/>
  <c r="Z345" i="5"/>
  <c r="Z346" i="5"/>
  <c r="Z347" i="5"/>
  <c r="Z348" i="5"/>
  <c r="AP205" i="4" s="1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AP181" i="4" s="1"/>
  <c r="Z368" i="5"/>
  <c r="Z369" i="5"/>
  <c r="Z370" i="5"/>
  <c r="Z371" i="5"/>
  <c r="Z372" i="5"/>
  <c r="Z373" i="5"/>
  <c r="AP108" i="4" s="1"/>
  <c r="Z374" i="5"/>
  <c r="Z375" i="5"/>
  <c r="Z376" i="5"/>
  <c r="Z377" i="5"/>
  <c r="Z378" i="5"/>
  <c r="Z379" i="5"/>
  <c r="Z380" i="5"/>
  <c r="Z381" i="5"/>
  <c r="Z382" i="5"/>
  <c r="Z383" i="5"/>
  <c r="Z384" i="5"/>
  <c r="Z385" i="5"/>
  <c r="AP431" i="4" s="1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AP124" i="4" s="1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AP380" i="4" s="1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AP473" i="4" s="1"/>
  <c r="Z427" i="5"/>
  <c r="Z428" i="5"/>
  <c r="Z429" i="5"/>
  <c r="Z430" i="5"/>
  <c r="Z431" i="5"/>
  <c r="Z432" i="5"/>
  <c r="AP228" i="4" s="1"/>
  <c r="Z433" i="5"/>
  <c r="Z434" i="5"/>
  <c r="Z435" i="5"/>
  <c r="Z436" i="5"/>
  <c r="Z437" i="5"/>
  <c r="Z438" i="5"/>
  <c r="Z439" i="5"/>
  <c r="Z440" i="5"/>
  <c r="AP491" i="4" s="1"/>
  <c r="Z441" i="5"/>
  <c r="Z442" i="5"/>
  <c r="Z443" i="5"/>
  <c r="Z444" i="5"/>
  <c r="Z445" i="5"/>
  <c r="Z446" i="5"/>
  <c r="AP396" i="4" s="1"/>
  <c r="Z447" i="5"/>
  <c r="Z448" i="5"/>
  <c r="Z449" i="5"/>
  <c r="AP79" i="4" s="1"/>
  <c r="Z450" i="5"/>
  <c r="Z451" i="5"/>
  <c r="Z452" i="5"/>
  <c r="Z453" i="5"/>
  <c r="Z454" i="5"/>
  <c r="Z455" i="5"/>
  <c r="Z456" i="5"/>
  <c r="Z457" i="5"/>
  <c r="AP417" i="4" s="1"/>
  <c r="Z458" i="5"/>
  <c r="Z459" i="5"/>
  <c r="Z460" i="5"/>
  <c r="Z461" i="5"/>
  <c r="Z462" i="5"/>
  <c r="AP206" i="4" s="1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AP89" i="4" s="1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AP475" i="4" s="1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AP563" i="4" s="1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AP151" i="4" s="1"/>
  <c r="Z601" i="5"/>
  <c r="Z602" i="5"/>
  <c r="Z603" i="5"/>
  <c r="Z604" i="5"/>
  <c r="Z605" i="5"/>
  <c r="AP110" i="4" s="1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AP434" i="4" s="1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AQ294" i="4" s="1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AP553" i="4" s="1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AP575" i="4" s="1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AP519" i="4" s="1"/>
  <c r="Z700" i="5"/>
  <c r="Z701" i="5"/>
  <c r="AP246" i="4" s="1"/>
  <c r="Z702" i="5"/>
  <c r="Z703" i="5"/>
  <c r="AP350" i="4" s="1"/>
  <c r="Z704" i="5"/>
  <c r="Z705" i="5"/>
  <c r="Z706" i="5"/>
  <c r="Z707" i="5"/>
  <c r="Z708" i="5"/>
  <c r="Z709" i="5"/>
  <c r="Z710" i="5"/>
  <c r="Z711" i="5"/>
  <c r="Z712" i="5"/>
  <c r="Z713" i="5"/>
  <c r="AP270" i="4" s="1"/>
  <c r="Z714" i="5"/>
  <c r="Z715" i="5"/>
  <c r="Z716" i="5"/>
  <c r="AP474" i="4" s="1"/>
  <c r="Z717" i="5"/>
  <c r="Z718" i="5"/>
  <c r="Z719" i="5"/>
  <c r="Z720" i="5"/>
  <c r="Z721" i="5"/>
  <c r="AQ306" i="4" s="1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5" i="5"/>
  <c r="Z746" i="5"/>
  <c r="AP592" i="4" s="1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AP86" i="4" s="1"/>
  <c r="Z774" i="5"/>
  <c r="Z775" i="5"/>
  <c r="Z776" i="5"/>
  <c r="Z777" i="5"/>
  <c r="AP121" i="4" s="1"/>
  <c r="Z778" i="5"/>
  <c r="Z779" i="5"/>
  <c r="Z780" i="5"/>
  <c r="Z781" i="5"/>
  <c r="Z782" i="5"/>
  <c r="AP355" i="4" s="1"/>
  <c r="Z783" i="5"/>
  <c r="Z784" i="5"/>
  <c r="Z785" i="5"/>
  <c r="Z786" i="5"/>
  <c r="Z787" i="5"/>
  <c r="Z788" i="5"/>
  <c r="Z789" i="5"/>
  <c r="Z790" i="5"/>
  <c r="AP418" i="4" s="1"/>
  <c r="Z791" i="5"/>
  <c r="Z792" i="5"/>
  <c r="Z793" i="5"/>
  <c r="Z794" i="5"/>
  <c r="Z795" i="5"/>
  <c r="AP261" i="4" s="1"/>
  <c r="Z796" i="5"/>
  <c r="Z797" i="5"/>
  <c r="Z798" i="5"/>
  <c r="AP430" i="4" s="1"/>
  <c r="Z799" i="5"/>
  <c r="Z800" i="5"/>
  <c r="Z801" i="5"/>
  <c r="Z802" i="5"/>
  <c r="Z803" i="5"/>
  <c r="Z804" i="5"/>
  <c r="Z805" i="5"/>
  <c r="Z806" i="5"/>
  <c r="Z807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AP499" i="4" s="1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AP180" i="4" s="1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AP302" i="4" s="1"/>
  <c r="Z893" i="5"/>
  <c r="Z894" i="5"/>
  <c r="Z895" i="5"/>
  <c r="Z896" i="5"/>
  <c r="AP147" i="4" s="1"/>
  <c r="Z897" i="5"/>
  <c r="Z898" i="5"/>
  <c r="Z899" i="5"/>
  <c r="Z900" i="5"/>
  <c r="Z901" i="5"/>
  <c r="Z902" i="5"/>
  <c r="Z903" i="5"/>
  <c r="Z904" i="5"/>
  <c r="Z905" i="5"/>
  <c r="Z906" i="5"/>
  <c r="Z907" i="5"/>
  <c r="Z908" i="5"/>
  <c r="AP388" i="4" s="1"/>
  <c r="Z909" i="5"/>
  <c r="Z910" i="5"/>
  <c r="Z911" i="5"/>
  <c r="Z912" i="5"/>
  <c r="Z913" i="5"/>
  <c r="Z914" i="5"/>
  <c r="Z915" i="5"/>
  <c r="Z916" i="5"/>
  <c r="Z917" i="5"/>
  <c r="Z918" i="5"/>
  <c r="Z919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AP604" i="4" s="1"/>
  <c r="Z937" i="5"/>
  <c r="Z938" i="5"/>
  <c r="Z939" i="5"/>
  <c r="Z940" i="5"/>
  <c r="Z941" i="5"/>
  <c r="Z942" i="5"/>
  <c r="Z943" i="5"/>
  <c r="Z944" i="5"/>
  <c r="Z945" i="5"/>
  <c r="AP515" i="4" s="1"/>
  <c r="Z946" i="5"/>
  <c r="Z947" i="5"/>
  <c r="Z948" i="5"/>
  <c r="Z949" i="5"/>
  <c r="Z950" i="5"/>
  <c r="Z951" i="5"/>
  <c r="Z952" i="5"/>
  <c r="Z953" i="5"/>
  <c r="Z954" i="5"/>
  <c r="Z955" i="5"/>
  <c r="AP552" i="4" s="1"/>
  <c r="Z956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AP512" i="4" s="1"/>
  <c r="Z970" i="5"/>
  <c r="Z971" i="5"/>
  <c r="Z972" i="5"/>
  <c r="Z973" i="5"/>
  <c r="Z974" i="5"/>
  <c r="Z975" i="5"/>
  <c r="Z976" i="5"/>
  <c r="Z977" i="5"/>
  <c r="Z978" i="5"/>
  <c r="AP27" i="4" s="1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3" i="5"/>
  <c r="Z1004" i="5"/>
  <c r="Z1005" i="5"/>
  <c r="AP421" i="4" s="1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1025" i="5"/>
  <c r="Z1026" i="5"/>
  <c r="Z1027" i="5"/>
  <c r="Z1028" i="5"/>
  <c r="Z1029" i="5"/>
  <c r="AP353" i="4" s="1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AP123" i="4" s="1"/>
  <c r="Z1055" i="5"/>
  <c r="Z1056" i="5"/>
  <c r="AP600" i="4" s="1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AP364" i="4" s="1"/>
  <c r="Z1073" i="5"/>
  <c r="Z1074" i="5"/>
  <c r="Z1075" i="5"/>
  <c r="AQ184" i="4" s="1"/>
  <c r="Z1076" i="5"/>
  <c r="Z1077" i="5"/>
  <c r="Z1078" i="5"/>
  <c r="Z1079" i="5"/>
  <c r="Z1080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AP339" i="4" s="1"/>
  <c r="Z1103" i="5"/>
  <c r="AP139" i="4" s="1"/>
  <c r="Z1104" i="5"/>
  <c r="AP177" i="4" s="1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AP449" i="4" s="1"/>
  <c r="Z1146" i="5"/>
  <c r="Z1147" i="5"/>
  <c r="Z1148" i="5"/>
  <c r="Z1149" i="5"/>
  <c r="Z1150" i="5"/>
  <c r="Z1151" i="5"/>
  <c r="Z1152" i="5"/>
  <c r="Z1153" i="5"/>
  <c r="Z1154" i="5"/>
  <c r="Z1155" i="5"/>
  <c r="Z1156" i="5"/>
  <c r="AQ228" i="4" s="1"/>
  <c r="Z1157" i="5"/>
  <c r="Z1158" i="5"/>
  <c r="Z1159" i="5"/>
  <c r="AP403" i="4" s="1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AP193" i="4" s="1"/>
  <c r="AS193" i="4" s="1"/>
  <c r="Z1180" i="5"/>
  <c r="Z1181" i="5"/>
  <c r="AP30" i="4" s="1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AP416" i="4" s="1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AP18" i="4" s="1"/>
  <c r="Z1213" i="5"/>
  <c r="Z1214" i="5"/>
  <c r="Z1215" i="5"/>
  <c r="Z1216" i="5"/>
  <c r="Z1217" i="5"/>
  <c r="AR140" i="4" s="1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AP88" i="4" s="1"/>
  <c r="Z1240" i="5"/>
  <c r="Z1241" i="5"/>
  <c r="Z1242" i="5"/>
  <c r="Z1243" i="5"/>
  <c r="Z1244" i="5"/>
  <c r="Z1245" i="5"/>
  <c r="Z1246" i="5"/>
  <c r="Z1247" i="5"/>
  <c r="Z1248" i="5"/>
  <c r="AP281" i="4" s="1"/>
  <c r="Z1249" i="5"/>
  <c r="Z1250" i="5"/>
  <c r="Z1251" i="5"/>
  <c r="AP383" i="4" s="1"/>
  <c r="Z1252" i="5"/>
  <c r="Z1253" i="5"/>
  <c r="Z1254" i="5"/>
  <c r="Z1255" i="5"/>
  <c r="Z1256" i="5"/>
  <c r="Z1257" i="5"/>
  <c r="Z1258" i="5"/>
  <c r="Z1259" i="5"/>
  <c r="Z1260" i="5"/>
  <c r="Z1261" i="5"/>
  <c r="Z1262" i="5"/>
  <c r="AP156" i="4" s="1"/>
  <c r="Z1263" i="5"/>
  <c r="Z1264" i="5"/>
  <c r="Z1265" i="5"/>
  <c r="Z1266" i="5"/>
  <c r="Z1267" i="5"/>
  <c r="Z1268" i="5"/>
  <c r="Z1269" i="5"/>
  <c r="Z1270" i="5"/>
  <c r="Z1271" i="5"/>
  <c r="Z1272" i="5"/>
  <c r="AP251" i="4" s="1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AR196" i="4" s="1"/>
  <c r="Z1304" i="5"/>
  <c r="Z1305" i="5"/>
  <c r="Z1306" i="5"/>
  <c r="Z1307" i="5"/>
  <c r="AP372" i="4" s="1"/>
  <c r="Z1308" i="5"/>
  <c r="Z1309" i="5"/>
  <c r="Z1310" i="5"/>
  <c r="Z1311" i="5"/>
  <c r="Z1312" i="5"/>
  <c r="Z1313" i="5"/>
  <c r="Z1314" i="5"/>
  <c r="AP216" i="4" s="1"/>
  <c r="Z1315" i="5"/>
  <c r="Z1316" i="5"/>
  <c r="Z1317" i="5"/>
  <c r="Z1318" i="5"/>
  <c r="Z1319" i="5"/>
  <c r="Z1320" i="5"/>
  <c r="Z1321" i="5"/>
  <c r="Z1322" i="5"/>
  <c r="Z1323" i="5"/>
  <c r="Z1324" i="5"/>
  <c r="Z1325" i="5"/>
  <c r="Z1326" i="5"/>
  <c r="Z1327" i="5"/>
  <c r="Z1328" i="5"/>
  <c r="Z1329" i="5"/>
  <c r="Z1330" i="5"/>
  <c r="Z1331" i="5"/>
  <c r="Z1332" i="5"/>
  <c r="Z1333" i="5"/>
  <c r="Z1334" i="5"/>
  <c r="Z1335" i="5"/>
  <c r="Z1336" i="5"/>
  <c r="AP420" i="4" s="1"/>
  <c r="Z1337" i="5"/>
  <c r="Z1338" i="5"/>
  <c r="Z1339" i="5"/>
  <c r="Z1340" i="5"/>
  <c r="Z1341" i="5"/>
  <c r="Z1342" i="5"/>
  <c r="Z1343" i="5"/>
  <c r="Z1344" i="5"/>
  <c r="Z1345" i="5"/>
  <c r="Z1346" i="5"/>
  <c r="Z1347" i="5"/>
  <c r="Z1348" i="5"/>
  <c r="AP572" i="4" s="1"/>
  <c r="Z1349" i="5"/>
  <c r="Z1350" i="5"/>
  <c r="Z1351" i="5"/>
  <c r="AP7" i="4" s="1"/>
  <c r="Z1352" i="5"/>
  <c r="Z1353" i="5"/>
  <c r="Z1354" i="5"/>
  <c r="AP289" i="4" s="1"/>
  <c r="Z1355" i="5"/>
  <c r="Z1356" i="5"/>
  <c r="Z1357" i="5"/>
  <c r="Z1358" i="5"/>
  <c r="AP571" i="4" s="1"/>
  <c r="Z1359" i="5"/>
  <c r="AP21" i="4" s="1"/>
  <c r="Z1360" i="5"/>
  <c r="Z1361" i="5"/>
  <c r="Z1362" i="5"/>
  <c r="Z1363" i="5"/>
  <c r="AP433" i="4" s="1"/>
  <c r="Z1364" i="5"/>
  <c r="Z1365" i="5"/>
  <c r="Z1366" i="5"/>
  <c r="Z1367" i="5"/>
  <c r="Z1368" i="5"/>
  <c r="Z1369" i="5"/>
  <c r="Z1370" i="5"/>
  <c r="Z1371" i="5"/>
  <c r="Z1372" i="5"/>
  <c r="Z1373" i="5"/>
  <c r="Z1374" i="5"/>
  <c r="Z1375" i="5"/>
  <c r="Z1376" i="5"/>
  <c r="Z1377" i="5"/>
  <c r="Z1378" i="5"/>
  <c r="Z1379" i="5"/>
  <c r="Z1380" i="5"/>
  <c r="Z1381" i="5"/>
  <c r="Z1382" i="5"/>
  <c r="Z1383" i="5"/>
  <c r="Z1384" i="5"/>
  <c r="Z1385" i="5"/>
  <c r="Z1386" i="5"/>
  <c r="Z1387" i="5"/>
  <c r="Z1388" i="5"/>
  <c r="Z1389" i="5"/>
  <c r="Z1390" i="5"/>
  <c r="AR166" i="4" s="1"/>
  <c r="Z1391" i="5"/>
  <c r="Z1392" i="5"/>
  <c r="Z1393" i="5"/>
  <c r="Z1394" i="5"/>
  <c r="Z1395" i="5"/>
  <c r="AP562" i="4" s="1"/>
  <c r="Z1396" i="5"/>
  <c r="Z1397" i="5"/>
  <c r="Z1398" i="5"/>
  <c r="Z1399" i="5"/>
  <c r="Z1400" i="5"/>
  <c r="AP455" i="4" s="1"/>
  <c r="Z1401" i="5"/>
  <c r="Z1402" i="5"/>
  <c r="Z1403" i="5"/>
  <c r="Z1404" i="5"/>
  <c r="Z1405" i="5"/>
  <c r="Z1406" i="5"/>
  <c r="Z1407" i="5"/>
  <c r="Z1408" i="5"/>
  <c r="Z1409" i="5"/>
  <c r="Z1410" i="5"/>
  <c r="Z1411" i="5"/>
  <c r="Z1412" i="5"/>
  <c r="Z1413" i="5"/>
  <c r="Z1414" i="5"/>
  <c r="Z1415" i="5"/>
  <c r="Z1416" i="5"/>
  <c r="Z1417" i="5"/>
  <c r="Z1418" i="5"/>
  <c r="Z1419" i="5"/>
  <c r="AP132" i="4" s="1"/>
  <c r="Z1420" i="5"/>
  <c r="Z1421" i="5"/>
  <c r="Z1422" i="5"/>
  <c r="AP298" i="4" s="1"/>
  <c r="Z1423" i="5"/>
  <c r="Z1424" i="5"/>
  <c r="Z1425" i="5"/>
  <c r="Z1426" i="5"/>
  <c r="Z1427" i="5"/>
  <c r="Z1428" i="5"/>
  <c r="Z1429" i="5"/>
  <c r="Z1430" i="5"/>
  <c r="Z1431" i="5"/>
  <c r="Z1432" i="5"/>
  <c r="Z1433" i="5"/>
  <c r="AP134" i="4" s="1"/>
  <c r="Z1434" i="5"/>
  <c r="AP204" i="4" s="1"/>
  <c r="Z1435" i="5"/>
  <c r="Z1436" i="5"/>
  <c r="Z1437" i="5"/>
  <c r="Z1438" i="5"/>
  <c r="Z1439" i="5"/>
  <c r="Z1440" i="5"/>
  <c r="Z1441" i="5"/>
  <c r="Z1442" i="5"/>
  <c r="Z1443" i="5"/>
  <c r="Z1444" i="5"/>
  <c r="Z1445" i="5"/>
  <c r="Z1446" i="5"/>
  <c r="Z1447" i="5"/>
  <c r="Z1448" i="5"/>
  <c r="Z1449" i="5"/>
  <c r="Z1450" i="5"/>
  <c r="Z1451" i="5"/>
  <c r="Z1452" i="5"/>
  <c r="Z1453" i="5"/>
  <c r="Z1454" i="5"/>
  <c r="Z1455" i="5"/>
  <c r="Z1456" i="5"/>
  <c r="Z1457" i="5"/>
  <c r="Z1458" i="5"/>
  <c r="AP441" i="4" s="1"/>
  <c r="Z1459" i="5"/>
  <c r="Z1460" i="5"/>
  <c r="Z1461" i="5"/>
  <c r="Z1462" i="5"/>
  <c r="Z1463" i="5"/>
  <c r="Z1464" i="5"/>
  <c r="Z1465" i="5"/>
  <c r="Z1466" i="5"/>
  <c r="Z1467" i="5"/>
  <c r="Z1468" i="5"/>
  <c r="Z1469" i="5"/>
  <c r="Z1470" i="5"/>
  <c r="Z1471" i="5"/>
  <c r="Z1472" i="5"/>
  <c r="Z1473" i="5"/>
  <c r="Z1474" i="5"/>
  <c r="Z1475" i="5"/>
  <c r="Z1476" i="5"/>
  <c r="Z1477" i="5"/>
  <c r="Z1478" i="5"/>
  <c r="Z1479" i="5"/>
  <c r="AP267" i="4" s="1"/>
  <c r="Z1480" i="5"/>
  <c r="Z1481" i="5"/>
  <c r="Z1482" i="5"/>
  <c r="Z1483" i="5"/>
  <c r="Z1484" i="5"/>
  <c r="Z1485" i="5"/>
  <c r="Z1486" i="5"/>
  <c r="Z1487" i="5"/>
  <c r="Z1488" i="5"/>
  <c r="Z1489" i="5"/>
  <c r="Z1490" i="5"/>
  <c r="Z1491" i="5"/>
  <c r="Z1492" i="5"/>
  <c r="Z1493" i="5"/>
  <c r="Z1494" i="5"/>
  <c r="Z1495" i="5"/>
  <c r="Z1496" i="5"/>
  <c r="Z1497" i="5"/>
  <c r="Z1498" i="5"/>
  <c r="Z1499" i="5"/>
  <c r="AP400" i="4" s="1"/>
  <c r="Z1500" i="5"/>
  <c r="Z1501" i="5"/>
  <c r="AP235" i="4" s="1"/>
  <c r="Z1502" i="5"/>
  <c r="AP508" i="4" s="1"/>
  <c r="Z1503" i="5"/>
  <c r="Z1504" i="5"/>
  <c r="Z1505" i="5"/>
  <c r="Z1506" i="5"/>
  <c r="AP192" i="4" s="1"/>
  <c r="Z1507" i="5"/>
  <c r="AQ189" i="4" s="1"/>
  <c r="Z1508" i="5"/>
  <c r="Z1509" i="5"/>
  <c r="Z1510" i="5"/>
  <c r="Z1511" i="5"/>
  <c r="Z1512" i="5"/>
  <c r="Z1513" i="5"/>
  <c r="Z1514" i="5"/>
  <c r="Z1515" i="5"/>
  <c r="AP236" i="4" s="1"/>
  <c r="Z1516" i="5"/>
  <c r="Z1517" i="5"/>
  <c r="Z1518" i="5"/>
  <c r="AP32" i="4" s="1"/>
  <c r="Z1519" i="5"/>
  <c r="Z1520" i="5"/>
  <c r="Z1521" i="5"/>
  <c r="Z1522" i="5"/>
  <c r="Z1523" i="5"/>
  <c r="Z1524" i="5"/>
  <c r="Z1525" i="5"/>
  <c r="Z1526" i="5"/>
  <c r="AP588" i="4" s="1"/>
  <c r="Z1527" i="5"/>
  <c r="AP370" i="4" s="1"/>
  <c r="Z1528" i="5"/>
  <c r="Z1529" i="5"/>
  <c r="Z1530" i="5"/>
  <c r="Z1531" i="5"/>
  <c r="Z1532" i="5"/>
  <c r="Z1533" i="5"/>
  <c r="Z1534" i="5"/>
  <c r="Z1535" i="5"/>
  <c r="Z1536" i="5"/>
  <c r="Z1537" i="5"/>
  <c r="Z1538" i="5"/>
  <c r="Z1539" i="5"/>
  <c r="AP359" i="4" s="1"/>
  <c r="Z1540" i="5"/>
  <c r="Z1541" i="5"/>
  <c r="Z1542" i="5"/>
  <c r="Z1543" i="5"/>
  <c r="Z1544" i="5"/>
  <c r="Z1545" i="5"/>
  <c r="Z1546" i="5"/>
  <c r="Z1547" i="5"/>
  <c r="Z1548" i="5"/>
  <c r="Z1549" i="5"/>
  <c r="Z1550" i="5"/>
  <c r="Z1551" i="5"/>
  <c r="Z1552" i="5"/>
  <c r="Z1553" i="5"/>
  <c r="Z1554" i="5"/>
  <c r="Z1555" i="5"/>
  <c r="AP446" i="4" s="1"/>
  <c r="Z1556" i="5"/>
  <c r="Z1557" i="5"/>
  <c r="Z1558" i="5"/>
  <c r="Z1559" i="5"/>
  <c r="Z1560" i="5"/>
  <c r="Z1561" i="5"/>
  <c r="Z1562" i="5"/>
  <c r="Z1563" i="5"/>
  <c r="Z1564" i="5"/>
  <c r="Z1565" i="5"/>
  <c r="Z1566" i="5"/>
  <c r="Z1567" i="5"/>
  <c r="Z1568" i="5"/>
  <c r="AP501" i="4" s="1"/>
  <c r="Z1569" i="5"/>
  <c r="Z1570" i="5"/>
  <c r="Z1571" i="5"/>
  <c r="Z1572" i="5"/>
  <c r="Z1573" i="5"/>
  <c r="Z1574" i="5"/>
  <c r="AQ371" i="4" s="1"/>
  <c r="Z1575" i="5"/>
  <c r="AP469" i="4" s="1"/>
  <c r="Z1576" i="5"/>
  <c r="Z1577" i="5"/>
  <c r="Z1578" i="5"/>
  <c r="Z1579" i="5"/>
  <c r="Z1580" i="5"/>
  <c r="AP362" i="4" s="1"/>
  <c r="Z1581" i="5"/>
  <c r="Z1582" i="5"/>
  <c r="Z1583" i="5"/>
  <c r="Z1584" i="5"/>
  <c r="Z1585" i="5"/>
  <c r="Z1586" i="5"/>
  <c r="Z1587" i="5"/>
  <c r="Z1588" i="5"/>
  <c r="Z1589" i="5"/>
  <c r="Z1590" i="5"/>
  <c r="Z1591" i="5"/>
  <c r="Z1592" i="5"/>
  <c r="Z1593" i="5"/>
  <c r="Z1594" i="5"/>
  <c r="Z1595" i="5"/>
  <c r="Z1596" i="5"/>
  <c r="Z1597" i="5"/>
  <c r="Z1598" i="5"/>
  <c r="Z1599" i="5"/>
  <c r="Z1600" i="5"/>
  <c r="AP598" i="4" s="1"/>
  <c r="Z1601" i="5"/>
  <c r="Z1602" i="5"/>
  <c r="Z1603" i="5"/>
  <c r="Z1604" i="5"/>
  <c r="Z1605" i="5"/>
  <c r="Z1606" i="5"/>
  <c r="Z1607" i="5"/>
  <c r="Z1608" i="5"/>
  <c r="Z1609" i="5"/>
  <c r="Z1610" i="5"/>
  <c r="Z1611" i="5"/>
  <c r="Z1612" i="5"/>
  <c r="AP35" i="4" s="1"/>
  <c r="Z1613" i="5"/>
  <c r="Z1614" i="5"/>
  <c r="Z1615" i="5"/>
  <c r="Z1616" i="5"/>
  <c r="Z1617" i="5"/>
  <c r="Z1618" i="5"/>
  <c r="Z1619" i="5"/>
  <c r="Z1620" i="5"/>
  <c r="Z1621" i="5"/>
  <c r="Z1622" i="5"/>
  <c r="Z1623" i="5"/>
  <c r="AP271" i="4" s="1"/>
  <c r="Z1624" i="5"/>
  <c r="Z1625" i="5"/>
  <c r="Z1626" i="5"/>
  <c r="Z1627" i="5"/>
  <c r="Z1628" i="5"/>
  <c r="Z1629" i="5"/>
  <c r="Z1630" i="5"/>
  <c r="Z1631" i="5"/>
  <c r="Z1632" i="5"/>
  <c r="Z1633" i="5"/>
  <c r="Z1634" i="5"/>
  <c r="Z1635" i="5"/>
  <c r="AP126" i="4" s="1"/>
  <c r="Z1636" i="5"/>
  <c r="Z1637" i="5"/>
  <c r="Z1638" i="5"/>
  <c r="Z1639" i="5"/>
  <c r="Z1640" i="5"/>
  <c r="Z1641" i="5"/>
  <c r="Z1642" i="5"/>
  <c r="Z1643" i="5"/>
  <c r="Z1644" i="5"/>
  <c r="Z1645" i="5"/>
  <c r="Z1646" i="5"/>
  <c r="Z1647" i="5"/>
  <c r="Z1648" i="5"/>
  <c r="Z1649" i="5"/>
  <c r="Z1650" i="5"/>
  <c r="Z1651" i="5"/>
  <c r="AP278" i="4" s="1"/>
  <c r="Z1652" i="5"/>
  <c r="Z1653" i="5"/>
  <c r="Z1654" i="5"/>
  <c r="Z1655" i="5"/>
  <c r="Z1656" i="5"/>
  <c r="Z1657" i="5"/>
  <c r="Z1658" i="5"/>
  <c r="Z1659" i="5"/>
  <c r="Z1660" i="5"/>
  <c r="Z1661" i="5"/>
  <c r="Z1662" i="5"/>
  <c r="Z1663" i="5"/>
  <c r="Z1664" i="5"/>
  <c r="Z1665" i="5"/>
  <c r="Z1666" i="5"/>
  <c r="Z1667" i="5"/>
  <c r="Z1668" i="5"/>
  <c r="Z1669" i="5"/>
  <c r="Z1670" i="5"/>
  <c r="Z1671" i="5"/>
  <c r="Z1672" i="5"/>
  <c r="Z1673" i="5"/>
  <c r="Z1674" i="5"/>
  <c r="Z1675" i="5"/>
  <c r="Z1676" i="5"/>
  <c r="Z1677" i="5"/>
  <c r="Z1678" i="5"/>
  <c r="Z1679" i="5"/>
  <c r="Z1680" i="5"/>
  <c r="Z1681" i="5"/>
  <c r="Z1682" i="5"/>
  <c r="Z1683" i="5"/>
  <c r="Z1684" i="5"/>
  <c r="Z1685" i="5"/>
  <c r="Z1686" i="5"/>
  <c r="Z1687" i="5"/>
  <c r="Z1688" i="5"/>
  <c r="Z1689" i="5"/>
  <c r="Z1690" i="5"/>
  <c r="Z1691" i="5"/>
  <c r="Z1692" i="5"/>
  <c r="Z1693" i="5"/>
  <c r="Z1694" i="5"/>
  <c r="Z1695" i="5"/>
  <c r="Z1696" i="5"/>
  <c r="Z1697" i="5"/>
  <c r="Z1698" i="5"/>
  <c r="Z1699" i="5"/>
  <c r="Z1700" i="5"/>
  <c r="AP487" i="4" s="1"/>
  <c r="Z1701" i="5"/>
  <c r="Z1702" i="5"/>
  <c r="Z1703" i="5"/>
  <c r="Z1704" i="5"/>
  <c r="Z1705" i="5"/>
  <c r="Z1706" i="5"/>
  <c r="Z1707" i="5"/>
  <c r="Z1708" i="5"/>
  <c r="Z1709" i="5"/>
  <c r="Z1710" i="5"/>
  <c r="Z1711" i="5"/>
  <c r="Z1712" i="5"/>
  <c r="AR219" i="4" s="1"/>
  <c r="Z1713" i="5"/>
  <c r="AP596" i="4" s="1"/>
  <c r="Z1714" i="5"/>
  <c r="Z1715" i="5"/>
  <c r="Z1716" i="5"/>
  <c r="Z1717" i="5"/>
  <c r="Z1718" i="5"/>
  <c r="Z1719" i="5"/>
  <c r="Z1720" i="5"/>
  <c r="Z1721" i="5"/>
  <c r="Z1722" i="5"/>
  <c r="Z1723" i="5"/>
  <c r="Z1724" i="5"/>
  <c r="Z1725" i="5"/>
  <c r="Z1726" i="5"/>
  <c r="AP366" i="4" s="1"/>
  <c r="Z1727" i="5"/>
  <c r="Z1728" i="5"/>
  <c r="Z1729" i="5"/>
  <c r="Z1730" i="5"/>
  <c r="Z1731" i="5"/>
  <c r="Z1732" i="5"/>
  <c r="AP541" i="4" s="1"/>
  <c r="Z1733" i="5"/>
  <c r="Z1734" i="5"/>
  <c r="AP349" i="4" s="1"/>
  <c r="Z1735" i="5"/>
  <c r="Z1736" i="5"/>
  <c r="Z1737" i="5"/>
  <c r="AP98" i="4" s="1"/>
  <c r="Z1738" i="5"/>
  <c r="Z1739" i="5"/>
  <c r="Z1740" i="5"/>
  <c r="Z1741" i="5"/>
  <c r="Z1742" i="5"/>
  <c r="Z1743" i="5"/>
  <c r="Z1744" i="5"/>
  <c r="AP454" i="4" s="1"/>
  <c r="Z1745" i="5"/>
  <c r="Z1746" i="5"/>
  <c r="Z1747" i="5"/>
  <c r="Z1748" i="5"/>
  <c r="Z1749" i="5"/>
  <c r="Z1750" i="5"/>
  <c r="Z1751" i="5"/>
  <c r="Z1752" i="5"/>
  <c r="Z1753" i="5"/>
  <c r="Z1754" i="5"/>
  <c r="Z1755" i="5"/>
  <c r="Z1756" i="5"/>
  <c r="AP463" i="4" s="1"/>
  <c r="Z1757" i="5"/>
  <c r="Z1758" i="5"/>
  <c r="Z1759" i="5"/>
  <c r="Z1760" i="5"/>
  <c r="AR174" i="4" s="1"/>
  <c r="Z1761" i="5"/>
  <c r="Z1762" i="5"/>
  <c r="Z1763" i="5"/>
  <c r="Z1764" i="5"/>
  <c r="Z1765" i="5"/>
  <c r="Z1766" i="5"/>
  <c r="Z1767" i="5"/>
  <c r="Z1768" i="5"/>
  <c r="Z1769" i="5"/>
  <c r="Z1770" i="5"/>
  <c r="Z1771" i="5"/>
  <c r="Z1772" i="5"/>
  <c r="Z1773" i="5"/>
  <c r="Z1774" i="5"/>
  <c r="AP275" i="4" s="1"/>
  <c r="Z1775" i="5"/>
  <c r="Z1776" i="5"/>
  <c r="Z1777" i="5"/>
  <c r="Z1778" i="5"/>
  <c r="Z1779" i="5"/>
  <c r="Z1780" i="5"/>
  <c r="Z1781" i="5"/>
  <c r="Z1782" i="5"/>
  <c r="Z1783" i="5"/>
  <c r="Z1784" i="5"/>
  <c r="Z1785" i="5"/>
  <c r="Z1786" i="5"/>
  <c r="Z1787" i="5"/>
  <c r="Z1788" i="5"/>
  <c r="Z1789" i="5"/>
  <c r="Z1790" i="5"/>
  <c r="Z1791" i="5"/>
  <c r="AP489" i="4" s="1"/>
  <c r="Z1792" i="5"/>
  <c r="Z1793" i="5"/>
  <c r="Z1794" i="5"/>
  <c r="Z1795" i="5"/>
  <c r="Z1796" i="5"/>
  <c r="Z1797" i="5"/>
  <c r="Z1798" i="5"/>
  <c r="Z1799" i="5"/>
  <c r="Z1800" i="5"/>
  <c r="Z1801" i="5"/>
  <c r="Z1802" i="5"/>
  <c r="Z1803" i="5"/>
  <c r="Z1804" i="5"/>
  <c r="Z1805" i="5"/>
  <c r="Z1806" i="5"/>
  <c r="AP561" i="4" s="1"/>
  <c r="AS561" i="4" s="1"/>
  <c r="Z1807" i="5"/>
  <c r="Z1808" i="5"/>
  <c r="Z1809" i="5"/>
  <c r="Z1810" i="5"/>
  <c r="Z1811" i="5"/>
  <c r="Z1812" i="5"/>
  <c r="Z1813" i="5"/>
  <c r="Z1814" i="5"/>
  <c r="Z1815" i="5"/>
  <c r="Z1816" i="5"/>
  <c r="Z1817" i="5"/>
  <c r="Z1818" i="5"/>
  <c r="Z1819" i="5"/>
  <c r="Z1820" i="5"/>
  <c r="Z1821" i="5"/>
  <c r="Z1822" i="5"/>
  <c r="Z1823" i="5"/>
  <c r="Z1824" i="5"/>
  <c r="Z1825" i="5"/>
  <c r="Z1826" i="5"/>
  <c r="Z1827" i="5"/>
  <c r="Z1828" i="5"/>
  <c r="Z1829" i="5"/>
  <c r="Z1830" i="5"/>
  <c r="Z1831" i="5"/>
  <c r="Z1832" i="5"/>
  <c r="Z1833" i="5"/>
  <c r="AP517" i="4" s="1"/>
  <c r="Z1834" i="5"/>
  <c r="Z1835" i="5"/>
  <c r="Z1836" i="5"/>
  <c r="Z1837" i="5"/>
  <c r="Z1838" i="5"/>
  <c r="Z1839" i="5"/>
  <c r="Z1840" i="5"/>
  <c r="Z1841" i="5"/>
  <c r="AP81" i="4" s="1"/>
  <c r="Z1842" i="5"/>
  <c r="Z1843" i="5"/>
  <c r="Z1844" i="5"/>
  <c r="Z1845" i="5"/>
  <c r="Z1846" i="5"/>
  <c r="Z1847" i="5"/>
  <c r="Z1848" i="5"/>
  <c r="Z1849" i="5"/>
  <c r="Z1850" i="5"/>
  <c r="Z1851" i="5"/>
  <c r="Z1852" i="5"/>
  <c r="AQ136" i="4" s="1"/>
  <c r="Z1853" i="5"/>
  <c r="Z1854" i="5"/>
  <c r="Z1855" i="5"/>
  <c r="Z1856" i="5"/>
  <c r="Z1857" i="5"/>
  <c r="Z1858" i="5"/>
  <c r="Z1859" i="5"/>
  <c r="Z1860" i="5"/>
  <c r="Z1861" i="5"/>
  <c r="Z1862" i="5"/>
  <c r="Z1863" i="5"/>
  <c r="Z1864" i="5"/>
  <c r="Z1865" i="5"/>
  <c r="Z1866" i="5"/>
  <c r="Z1867" i="5"/>
  <c r="Z1868" i="5"/>
  <c r="Z1869" i="5"/>
  <c r="AP367" i="4" s="1"/>
  <c r="Z1870" i="5"/>
  <c r="Z1871" i="5"/>
  <c r="Z1872" i="5"/>
  <c r="AR213" i="4" s="1"/>
  <c r="Z1873" i="5"/>
  <c r="Z1874" i="5"/>
  <c r="Z1875" i="5"/>
  <c r="Z1876" i="5"/>
  <c r="Z1877" i="5"/>
  <c r="Z1878" i="5"/>
  <c r="Z1879" i="5"/>
  <c r="Z1880" i="5"/>
  <c r="Z1881" i="5"/>
  <c r="AP187" i="4" s="1"/>
  <c r="Z1882" i="5"/>
  <c r="AP531" i="4" s="1"/>
  <c r="Z1883" i="5"/>
  <c r="AP450" i="4" s="1"/>
  <c r="Z1884" i="5"/>
  <c r="AP537" i="4" s="1"/>
  <c r="Z1885" i="5"/>
  <c r="Z1886" i="5"/>
  <c r="Z1887" i="5"/>
  <c r="Z1888" i="5"/>
  <c r="AP131" i="4" s="1"/>
  <c r="Z1889" i="5"/>
  <c r="Z1890" i="5"/>
  <c r="Z1891" i="5"/>
  <c r="Z1892" i="5"/>
  <c r="Z1893" i="5"/>
  <c r="Z1894" i="5"/>
  <c r="Z1895" i="5"/>
  <c r="AP540" i="4" s="1"/>
  <c r="Z1896" i="5"/>
  <c r="Z1897" i="5"/>
  <c r="Z1898" i="5"/>
  <c r="Z1899" i="5"/>
  <c r="Z1900" i="5"/>
  <c r="Z1901" i="5"/>
  <c r="Z1902" i="5"/>
  <c r="Z1903" i="5"/>
  <c r="Z1904" i="5"/>
  <c r="AP2" i="4" s="1"/>
  <c r="Z1905" i="5"/>
  <c r="AP352" i="4" s="1"/>
  <c r="Z1906" i="5"/>
  <c r="Z1907" i="5"/>
  <c r="Z1908" i="5"/>
  <c r="Z1909" i="5"/>
  <c r="Z1910" i="5"/>
  <c r="Z1911" i="5"/>
  <c r="Z1912" i="5"/>
  <c r="Z1913" i="5"/>
  <c r="Z1914" i="5"/>
  <c r="Z1915" i="5"/>
  <c r="Z1916" i="5"/>
  <c r="Z1917" i="5"/>
  <c r="Z1918" i="5"/>
  <c r="Z1919" i="5"/>
  <c r="Z1920" i="5"/>
  <c r="AP523" i="4" s="1"/>
  <c r="Z1921" i="5"/>
  <c r="Z1922" i="5"/>
  <c r="Z1923" i="5"/>
  <c r="Z1924" i="5"/>
  <c r="Z1925" i="5"/>
  <c r="Z1926" i="5"/>
  <c r="Z1927" i="5"/>
  <c r="Z1928" i="5"/>
  <c r="Z1929" i="5"/>
  <c r="Z1930" i="5"/>
  <c r="Z1931" i="5"/>
  <c r="Z1932" i="5"/>
  <c r="Z1933" i="5"/>
  <c r="Z1934" i="5"/>
  <c r="Z1935" i="5"/>
  <c r="Z1936" i="5"/>
  <c r="AP19" i="4" s="1"/>
  <c r="Z1937" i="5"/>
  <c r="Z1938" i="5"/>
  <c r="Z1939" i="5"/>
  <c r="Z1940" i="5"/>
  <c r="Z1941" i="5"/>
  <c r="Z1942" i="5"/>
  <c r="Z1943" i="5"/>
  <c r="Z1944" i="5"/>
  <c r="Z1945" i="5"/>
  <c r="AP306" i="4" s="1"/>
  <c r="Z1946" i="5"/>
  <c r="Z1947" i="5"/>
  <c r="Z1948" i="5"/>
  <c r="Z1949" i="5"/>
  <c r="Z1950" i="5"/>
  <c r="Z1951" i="5"/>
  <c r="Z1952" i="5"/>
  <c r="Z1953" i="5"/>
  <c r="Z1954" i="5"/>
  <c r="Z1955" i="5"/>
  <c r="Z1956" i="5"/>
  <c r="Z1957" i="5"/>
  <c r="Z1958" i="5"/>
  <c r="Z1959" i="5"/>
  <c r="Z1960" i="5"/>
  <c r="AP203" i="4" s="1"/>
  <c r="Z1961" i="5"/>
  <c r="Z1962" i="5"/>
  <c r="Z1963" i="5"/>
  <c r="Z1964" i="5"/>
  <c r="AP82" i="4" s="1"/>
  <c r="Z1965" i="5"/>
  <c r="Z1966" i="5"/>
  <c r="Z1967" i="5"/>
  <c r="Z1968" i="5"/>
  <c r="Z1969" i="5"/>
  <c r="Z1970" i="5"/>
  <c r="Z1971" i="5"/>
  <c r="Z1972" i="5"/>
  <c r="Z1973" i="5"/>
  <c r="Z1974" i="5"/>
  <c r="Z1975" i="5"/>
  <c r="Z1976" i="5"/>
  <c r="Z1977" i="5"/>
  <c r="Z1978" i="5"/>
  <c r="Z1979" i="5"/>
  <c r="Z1980" i="5"/>
  <c r="Z1981" i="5"/>
  <c r="Z1982" i="5"/>
  <c r="Z1983" i="5"/>
  <c r="Z1984" i="5"/>
  <c r="Z1985" i="5"/>
  <c r="Z1986" i="5"/>
  <c r="Z1987" i="5"/>
  <c r="Z1988" i="5"/>
  <c r="AP106" i="4" s="1"/>
  <c r="Z1989" i="5"/>
  <c r="Z1990" i="5"/>
  <c r="Z1991" i="5"/>
  <c r="Z1992" i="5"/>
  <c r="Z1993" i="5"/>
  <c r="Z1994" i="5"/>
  <c r="Z1995" i="5"/>
  <c r="Z1996" i="5"/>
  <c r="Z1997" i="5"/>
  <c r="Z1998" i="5"/>
  <c r="Z1999" i="5"/>
  <c r="Z2000" i="5"/>
  <c r="Z2001" i="5"/>
  <c r="Z2002" i="5"/>
  <c r="Z2003" i="5"/>
  <c r="Z2004" i="5"/>
  <c r="Z2005" i="5"/>
  <c r="Z2006" i="5"/>
  <c r="Z2007" i="5"/>
  <c r="AP458" i="4" s="1"/>
  <c r="Z2008" i="5"/>
  <c r="Z2009" i="5"/>
  <c r="AP321" i="4" s="1"/>
  <c r="Z2010" i="5"/>
  <c r="Z2011" i="5"/>
  <c r="Z2012" i="5"/>
  <c r="Z2013" i="5"/>
  <c r="Z2014" i="5"/>
  <c r="AR214" i="4" s="1"/>
  <c r="Z2015" i="5"/>
  <c r="Z2016" i="5"/>
  <c r="Z2017" i="5"/>
  <c r="Z2018" i="5"/>
  <c r="AP280" i="4" s="1"/>
  <c r="Z2019" i="5"/>
  <c r="Z2020" i="5"/>
  <c r="Z2021" i="5"/>
  <c r="Z2022" i="5"/>
  <c r="Z2023" i="5"/>
  <c r="Z2024" i="5"/>
  <c r="Z2025" i="5"/>
  <c r="Z2026" i="5"/>
  <c r="Z2027" i="5"/>
  <c r="AP503" i="4" s="1"/>
  <c r="Z2028" i="5"/>
  <c r="Z2029" i="5"/>
  <c r="Z2030" i="5"/>
  <c r="Z2031" i="5"/>
  <c r="AP507" i="4" s="1"/>
  <c r="Z2032" i="5"/>
  <c r="Z2033" i="5"/>
  <c r="AP502" i="4" s="1"/>
  <c r="Z2034" i="5"/>
  <c r="Z2035" i="5"/>
  <c r="Z2036" i="5"/>
  <c r="Z2037" i="5"/>
  <c r="Z2038" i="5"/>
  <c r="Z2039" i="5"/>
  <c r="Z2040" i="5"/>
  <c r="Z2041" i="5"/>
  <c r="Z2042" i="5"/>
  <c r="Z2043" i="5"/>
  <c r="Z2044" i="5"/>
  <c r="Z2045" i="5"/>
  <c r="Z2046" i="5"/>
  <c r="Z2047" i="5"/>
  <c r="Z2048" i="5"/>
  <c r="Z2049" i="5"/>
  <c r="Z2050" i="5"/>
  <c r="Z2051" i="5"/>
  <c r="Z2052" i="5"/>
  <c r="Z2053" i="5"/>
  <c r="AQ355" i="4" s="1"/>
  <c r="Z2054" i="5"/>
  <c r="Z2055" i="5"/>
  <c r="Z2056" i="5"/>
  <c r="Z2057" i="5"/>
  <c r="Z2058" i="5"/>
  <c r="AP120" i="4" s="1"/>
  <c r="Z2059" i="5"/>
  <c r="Z2060" i="5"/>
  <c r="Z2061" i="5"/>
  <c r="AP28" i="4" s="1"/>
  <c r="Z2062" i="5"/>
  <c r="AP239" i="4" s="1"/>
  <c r="Z2063" i="5"/>
  <c r="Z2064" i="5"/>
  <c r="Z2065" i="5"/>
  <c r="Z2066" i="5"/>
  <c r="Z2067" i="5"/>
  <c r="Z2068" i="5"/>
  <c r="Z2069" i="5"/>
  <c r="Z2070" i="5"/>
  <c r="Z2071" i="5"/>
  <c r="Z2072" i="5"/>
  <c r="Z2073" i="5"/>
  <c r="Z2074" i="5"/>
  <c r="Z2075" i="5"/>
  <c r="Z2076" i="5"/>
  <c r="Z2077" i="5"/>
  <c r="Z2078" i="5"/>
  <c r="Z2079" i="5"/>
  <c r="Z2080" i="5"/>
  <c r="Z2081" i="5"/>
  <c r="Z2082" i="5"/>
  <c r="AP84" i="4" s="1"/>
  <c r="Z2083" i="5"/>
  <c r="AP195" i="4" s="1"/>
  <c r="Z2084" i="5"/>
  <c r="Z2085" i="5"/>
  <c r="Z2086" i="5"/>
  <c r="Z2087" i="5"/>
  <c r="Z2088" i="5"/>
  <c r="Z2089" i="5"/>
  <c r="AP493" i="4" s="1"/>
  <c r="Z2090" i="5"/>
  <c r="Z2091" i="5"/>
  <c r="Z2092" i="5"/>
  <c r="AP244" i="4" s="1"/>
  <c r="Z2093" i="5"/>
  <c r="Z2094" i="5"/>
  <c r="Z2095" i="5"/>
  <c r="Z2096" i="5"/>
  <c r="Z2097" i="5"/>
  <c r="Z2098" i="5"/>
  <c r="Z2099" i="5"/>
  <c r="Z2100" i="5"/>
  <c r="Z2101" i="5"/>
  <c r="AP25" i="4" s="1"/>
  <c r="Z2102" i="5"/>
  <c r="Z2103" i="5"/>
  <c r="AP188" i="4" s="1"/>
  <c r="Z2104" i="5"/>
  <c r="AP215" i="4" s="1"/>
  <c r="Z2105" i="5"/>
  <c r="Z2106" i="5"/>
  <c r="Z2107" i="5"/>
  <c r="Z2108" i="5"/>
  <c r="Z2109" i="5"/>
  <c r="Z2110" i="5"/>
  <c r="Z2111" i="5"/>
  <c r="Z2112" i="5"/>
  <c r="AP80" i="4" s="1"/>
  <c r="Z2113" i="5"/>
  <c r="Z2114" i="5"/>
  <c r="Z2115" i="5"/>
  <c r="Z2116" i="5"/>
  <c r="AR167" i="4" s="1"/>
  <c r="Z2117" i="5"/>
  <c r="Z2118" i="5"/>
  <c r="Z2119" i="5"/>
  <c r="Z2120" i="5"/>
  <c r="AP593" i="4" s="1"/>
  <c r="AS593" i="4" s="1"/>
  <c r="Z2121" i="5"/>
  <c r="Z2122" i="5"/>
  <c r="Z2123" i="5"/>
  <c r="Z2124" i="5"/>
  <c r="Z2125" i="5"/>
  <c r="Z2126" i="5"/>
  <c r="Z2127" i="5"/>
  <c r="Z2128" i="5"/>
  <c r="AP542" i="4" s="1"/>
  <c r="Z2129" i="5"/>
  <c r="Z2130" i="5"/>
  <c r="Z2131" i="5"/>
  <c r="Z2132" i="5"/>
  <c r="Z2133" i="5"/>
  <c r="Z2134" i="5"/>
  <c r="Z2135" i="5"/>
  <c r="Z2136" i="5"/>
  <c r="Z2137" i="5"/>
  <c r="Z2138" i="5"/>
  <c r="Z2139" i="5"/>
  <c r="Z2140" i="5"/>
  <c r="Z2141" i="5"/>
  <c r="Z2142" i="5"/>
  <c r="Z2143" i="5"/>
  <c r="Z2144" i="5"/>
  <c r="Z2145" i="5"/>
  <c r="Z2146" i="5"/>
  <c r="Z2147" i="5"/>
  <c r="AP408" i="4" s="1"/>
  <c r="Z2148" i="5"/>
  <c r="AP150" i="4" s="1"/>
  <c r="Z2149" i="5"/>
  <c r="Z2150" i="5"/>
  <c r="Z2151" i="5"/>
  <c r="AP217" i="4" s="1"/>
  <c r="Z2152" i="5"/>
  <c r="Z2153" i="5"/>
  <c r="Z2154" i="5"/>
  <c r="Z2155" i="5"/>
  <c r="Z2156" i="5"/>
  <c r="AP525" i="4" s="1"/>
  <c r="Z2157" i="5"/>
  <c r="Z2158" i="5"/>
  <c r="Z2159" i="5"/>
  <c r="Z2160" i="5"/>
  <c r="Z2161" i="5"/>
  <c r="AP291" i="4" s="1"/>
  <c r="Z2162" i="5"/>
  <c r="Z2163" i="5"/>
  <c r="Z2164" i="5"/>
  <c r="Z2165" i="5"/>
  <c r="AP152" i="4" s="1"/>
  <c r="Z2166" i="5"/>
  <c r="Z2167" i="5"/>
  <c r="Z2168" i="5"/>
  <c r="Z2169" i="5"/>
  <c r="Z2170" i="5"/>
  <c r="Z2171" i="5"/>
  <c r="Z2172" i="5"/>
  <c r="Z2173" i="5"/>
  <c r="Z2174" i="5"/>
  <c r="Z2175" i="5"/>
  <c r="AP105" i="4" s="1"/>
  <c r="Z2176" i="5"/>
  <c r="Z2177" i="5"/>
  <c r="Z2178" i="5"/>
  <c r="AR576" i="4" s="1"/>
  <c r="Z2179" i="5"/>
  <c r="Z2180" i="5"/>
  <c r="Z2181" i="5"/>
  <c r="Z2182" i="5"/>
  <c r="Z2183" i="5"/>
  <c r="Z2184" i="5"/>
  <c r="AP410" i="4" s="1"/>
  <c r="Z2185" i="5"/>
  <c r="AP573" i="4" s="1"/>
  <c r="Z2186" i="5"/>
  <c r="Z2187" i="5"/>
  <c r="Z2188" i="5"/>
  <c r="Z2189" i="5"/>
  <c r="Z2190" i="5"/>
  <c r="Z2191" i="5"/>
  <c r="Z2192" i="5"/>
  <c r="Z2193" i="5"/>
  <c r="Z2194" i="5"/>
  <c r="Z2195" i="5"/>
  <c r="AP538" i="4" s="1"/>
  <c r="Z2196" i="5"/>
  <c r="Z2197" i="5"/>
  <c r="Z2198" i="5"/>
  <c r="Z2199" i="5"/>
  <c r="Z2200" i="5"/>
  <c r="Z2201" i="5"/>
  <c r="AP34" i="4" s="1"/>
  <c r="Z2202" i="5"/>
  <c r="Z2203" i="5"/>
  <c r="AR14" i="4" s="1"/>
  <c r="Z2204" i="5"/>
  <c r="Z2205" i="5"/>
  <c r="Z2206" i="5"/>
  <c r="Z2207" i="5"/>
  <c r="Z2208" i="5"/>
  <c r="Z2209" i="5"/>
  <c r="AP395" i="4" s="1"/>
  <c r="Z2210" i="5"/>
  <c r="Z2211" i="5"/>
  <c r="Z2212" i="5"/>
  <c r="Z2213" i="5"/>
  <c r="Z2214" i="5"/>
  <c r="Z2215" i="5"/>
  <c r="Z2216" i="5"/>
  <c r="Z2217" i="5"/>
  <c r="Z2218" i="5"/>
  <c r="Z2219" i="5"/>
  <c r="AP119" i="4" s="1"/>
  <c r="Z2220" i="5"/>
  <c r="Z2221" i="5"/>
  <c r="Z2222" i="5"/>
  <c r="Z2223" i="5"/>
  <c r="Z2224" i="5"/>
  <c r="AP266" i="4" s="1"/>
  <c r="Z2225" i="5"/>
  <c r="Z2226" i="5"/>
  <c r="Z2227" i="5"/>
  <c r="Z2228" i="5"/>
  <c r="Z2229" i="5"/>
  <c r="Z2230" i="5"/>
  <c r="Z2231" i="5"/>
  <c r="Z2232" i="5"/>
  <c r="Z2233" i="5"/>
  <c r="AQ304" i="4" s="1"/>
  <c r="Z2234" i="5"/>
  <c r="AP369" i="4" s="1"/>
  <c r="Z2235" i="5"/>
  <c r="Z2236" i="5"/>
  <c r="AQ316" i="4" s="1"/>
  <c r="Z2237" i="5"/>
  <c r="Z2238" i="5"/>
  <c r="Z2239" i="5"/>
  <c r="Z2240" i="5"/>
  <c r="AR122" i="4" s="1"/>
  <c r="Z2241" i="5"/>
  <c r="AP574" i="4" s="1"/>
  <c r="Z2242" i="5"/>
  <c r="Z2243" i="5"/>
  <c r="AP348" i="4" s="1"/>
  <c r="Z2244" i="5"/>
  <c r="Z2245" i="5"/>
  <c r="Z2246" i="5"/>
  <c r="Z2247" i="5"/>
  <c r="Z2248" i="5"/>
  <c r="Z2249" i="5"/>
  <c r="AP166" i="4" s="1"/>
  <c r="AS166" i="4" s="1"/>
  <c r="Z2250" i="5"/>
  <c r="Z2251" i="5"/>
  <c r="Z2252" i="5"/>
  <c r="Z2253" i="5"/>
  <c r="AP95" i="4" s="1"/>
  <c r="Z2254" i="5"/>
  <c r="AP310" i="4" s="1"/>
  <c r="Z2255" i="5"/>
  <c r="Z2256" i="5"/>
  <c r="Z2257" i="5"/>
  <c r="Z2258" i="5"/>
  <c r="Z2259" i="5"/>
  <c r="Z2260" i="5"/>
  <c r="Z2261" i="5"/>
  <c r="Z2262" i="5"/>
  <c r="AP130" i="4" s="1"/>
  <c r="Z2263" i="5"/>
  <c r="AP564" i="4" s="1"/>
  <c r="Z2264" i="5"/>
  <c r="Z2265" i="5"/>
  <c r="Z2266" i="5"/>
  <c r="Z2267" i="5"/>
  <c r="Z2268" i="5"/>
  <c r="Z2269" i="5"/>
  <c r="Z2270" i="5"/>
  <c r="Z2271" i="5"/>
  <c r="Z2272" i="5"/>
  <c r="Z2273" i="5"/>
  <c r="Z2274" i="5"/>
  <c r="Z2275" i="5"/>
  <c r="Z2276" i="5"/>
  <c r="Z2277" i="5"/>
  <c r="Z2278" i="5"/>
  <c r="Z2279" i="5"/>
  <c r="Z2280" i="5"/>
  <c r="Z2281" i="5"/>
  <c r="Z2282" i="5"/>
  <c r="Z2283" i="5"/>
  <c r="Z2284" i="5"/>
  <c r="Z2285" i="5"/>
  <c r="Z2286" i="5"/>
  <c r="Z2287" i="5"/>
  <c r="Z2288" i="5"/>
  <c r="Z2289" i="5"/>
  <c r="AR324" i="4" s="1"/>
  <c r="Z2290" i="5"/>
  <c r="Z2291" i="5"/>
  <c r="Z2292" i="5"/>
  <c r="Z2293" i="5"/>
  <c r="Z2294" i="5"/>
  <c r="Z2295" i="5"/>
  <c r="Z2296" i="5"/>
  <c r="Z2297" i="5"/>
  <c r="Z2298" i="5"/>
  <c r="Z2299" i="5"/>
  <c r="Z2300" i="5"/>
  <c r="Z2301" i="5"/>
  <c r="Z2302" i="5"/>
  <c r="Z2303" i="5"/>
  <c r="Z2304" i="5"/>
  <c r="Z2305" i="5"/>
  <c r="Z2306" i="5"/>
  <c r="Z2307" i="5"/>
  <c r="Z2308" i="5"/>
  <c r="Z2309" i="5"/>
  <c r="Z2310" i="5"/>
  <c r="Z2311" i="5"/>
  <c r="AP300" i="4" s="1"/>
  <c r="Z2312" i="5"/>
  <c r="Z2313" i="5"/>
  <c r="AP533" i="4" s="1"/>
  <c r="Z2314" i="5"/>
  <c r="Z2315" i="5"/>
  <c r="Z2316" i="5"/>
  <c r="Z2317" i="5"/>
  <c r="Z2318" i="5"/>
  <c r="Z2319" i="5"/>
  <c r="Z2320" i="5"/>
  <c r="Z2321" i="5"/>
  <c r="Z2322" i="5"/>
  <c r="Z2323" i="5"/>
  <c r="Z2324" i="5"/>
  <c r="Z2325" i="5"/>
  <c r="Z2326" i="5"/>
  <c r="Z2327" i="5"/>
  <c r="Z2328" i="5"/>
  <c r="Z2329" i="5"/>
  <c r="Z2330" i="5"/>
  <c r="Z2331" i="5"/>
  <c r="Z2332" i="5"/>
  <c r="AP29" i="4" s="1"/>
  <c r="Z2333" i="5"/>
  <c r="Z2334" i="5"/>
  <c r="Z2335" i="5"/>
  <c r="Z2336" i="5"/>
  <c r="Z2337" i="5"/>
  <c r="Z2338" i="5"/>
  <c r="AP406" i="4" s="1"/>
  <c r="Z2339" i="5"/>
  <c r="Z2340" i="5"/>
  <c r="Z2341" i="5"/>
  <c r="Z2342" i="5"/>
  <c r="Z2343" i="5"/>
  <c r="Z2344" i="5"/>
  <c r="Z2345" i="5"/>
  <c r="Z2346" i="5"/>
  <c r="Z2347" i="5"/>
  <c r="Z2348" i="5"/>
  <c r="AP96" i="4" s="1"/>
  <c r="Z2349" i="5"/>
  <c r="Z2350" i="5"/>
  <c r="Z2351" i="5"/>
  <c r="Z2352" i="5"/>
  <c r="Z2353" i="5"/>
  <c r="Z2354" i="5"/>
  <c r="Z2355" i="5"/>
  <c r="AP220" i="4" s="1"/>
  <c r="Z2356" i="5"/>
  <c r="Z2357" i="5"/>
  <c r="Z2358" i="5"/>
  <c r="Z2359" i="5"/>
  <c r="Z2360" i="5"/>
  <c r="Z2361" i="5"/>
  <c r="Z2362" i="5"/>
  <c r="Z2363" i="5"/>
  <c r="Z2364" i="5"/>
  <c r="Z2365" i="5"/>
  <c r="Z2366" i="5"/>
  <c r="AP589" i="4" s="1"/>
  <c r="Z2367" i="5"/>
  <c r="Z2368" i="5"/>
  <c r="Z2369" i="5"/>
  <c r="Z2370" i="5"/>
  <c r="Z2371" i="5"/>
  <c r="Z2372" i="5"/>
  <c r="Z2373" i="5"/>
  <c r="Z2374" i="5"/>
  <c r="Z2375" i="5"/>
  <c r="Z2376" i="5"/>
  <c r="AP591" i="4" s="1"/>
  <c r="Z2377" i="5"/>
  <c r="AP274" i="4" s="1"/>
  <c r="Z2378" i="5"/>
  <c r="Z2379" i="5"/>
  <c r="Z2380" i="5"/>
  <c r="AP114" i="4" s="1"/>
  <c r="Z2381" i="5"/>
  <c r="Z2382" i="5"/>
  <c r="Z2383" i="5"/>
  <c r="Z2384" i="5"/>
  <c r="AP412" i="4" s="1"/>
  <c r="Z2385" i="5"/>
  <c r="Z2386" i="5"/>
  <c r="AP247" i="4" s="1"/>
  <c r="Z2387" i="5"/>
  <c r="Z2388" i="5"/>
  <c r="Z2389" i="5"/>
  <c r="Z2390" i="5"/>
  <c r="Z2391" i="5"/>
  <c r="AP198" i="4" s="1"/>
  <c r="Z2392" i="5"/>
  <c r="AP373" i="4" s="1"/>
  <c r="Z2393" i="5"/>
  <c r="Z2394" i="5"/>
  <c r="Z2395" i="5"/>
  <c r="Z2396" i="5"/>
  <c r="Z2397" i="5"/>
  <c r="Z2398" i="5"/>
  <c r="Z2399" i="5"/>
  <c r="Z2400" i="5"/>
  <c r="Z2401" i="5"/>
  <c r="Z2402" i="5"/>
  <c r="Z2403" i="5"/>
  <c r="Z2404" i="5"/>
  <c r="Z2405" i="5"/>
  <c r="Z2406" i="5"/>
  <c r="Z2407" i="5"/>
  <c r="Z2408" i="5"/>
  <c r="Z2409" i="5"/>
  <c r="Z2410" i="5"/>
  <c r="Z2411" i="5"/>
  <c r="Z2412" i="5"/>
  <c r="Z2413" i="5"/>
  <c r="Z2414" i="5"/>
  <c r="AP210" i="4" s="1"/>
  <c r="Z2415" i="5"/>
  <c r="Z2416" i="5"/>
  <c r="Z2417" i="5"/>
  <c r="Z2418" i="5"/>
  <c r="Z2419" i="5"/>
  <c r="Z2420" i="5"/>
  <c r="Z2421" i="5"/>
  <c r="Z2422" i="5"/>
  <c r="Z2423" i="5"/>
  <c r="Z2424" i="5"/>
  <c r="Z2425" i="5"/>
  <c r="Z2426" i="5"/>
  <c r="Z2427" i="5"/>
  <c r="Z2428" i="5"/>
  <c r="Z2429" i="5"/>
  <c r="Z2430" i="5"/>
  <c r="Z2431" i="5"/>
  <c r="Z2432" i="5"/>
  <c r="Z2433" i="5"/>
  <c r="Z2434" i="5"/>
  <c r="Z2435" i="5"/>
  <c r="Z2436" i="5"/>
  <c r="Z2437" i="5"/>
  <c r="Z2438" i="5"/>
  <c r="Z2439" i="5"/>
  <c r="Z2440" i="5"/>
  <c r="Z2441" i="5"/>
  <c r="Z2442" i="5"/>
  <c r="Z2443" i="5"/>
  <c r="AP506" i="4" s="1"/>
  <c r="Z2444" i="5"/>
  <c r="Z2445" i="5"/>
  <c r="Z2446" i="5"/>
  <c r="Z2447" i="5"/>
  <c r="Z2448" i="5"/>
  <c r="AP287" i="4" s="1"/>
  <c r="Z2449" i="5"/>
  <c r="Z2450" i="5"/>
  <c r="Z2451" i="5"/>
  <c r="AP534" i="4" s="1"/>
  <c r="Z2452" i="5"/>
  <c r="Z2453" i="5"/>
  <c r="Z2454" i="5"/>
  <c r="Z2455" i="5"/>
  <c r="Z2456" i="5"/>
  <c r="AP435" i="4" s="1"/>
  <c r="Z2457" i="5"/>
  <c r="Z2458" i="5"/>
  <c r="AP92" i="4" s="1"/>
  <c r="Z2459" i="5"/>
  <c r="AP505" i="4" s="1"/>
  <c r="Z2460" i="5"/>
  <c r="Z2461" i="5"/>
  <c r="Z2462" i="5"/>
  <c r="Z2463" i="5"/>
  <c r="Z2464" i="5"/>
  <c r="AP543" i="4" s="1"/>
  <c r="Z2465" i="5"/>
  <c r="Z2466" i="5"/>
  <c r="Z2467" i="5"/>
  <c r="Z2468" i="5"/>
  <c r="Z2469" i="5"/>
  <c r="AP481" i="4" s="1"/>
  <c r="Z2470" i="5"/>
  <c r="Z2471" i="5"/>
  <c r="Z2472" i="5"/>
  <c r="Z2473" i="5"/>
  <c r="Z2474" i="5"/>
  <c r="Z2475" i="5"/>
  <c r="Z2476" i="5"/>
  <c r="Z2477" i="5"/>
  <c r="Z2478" i="5"/>
  <c r="Z2479" i="5"/>
  <c r="Z2480" i="5"/>
  <c r="Z2481" i="5"/>
  <c r="Z2482" i="5"/>
  <c r="Z2483" i="5"/>
  <c r="Z2484" i="5"/>
  <c r="Z2485" i="5"/>
  <c r="Z2486" i="5"/>
  <c r="Z2487" i="5"/>
  <c r="AP558" i="4" s="1"/>
  <c r="Z2488" i="5"/>
  <c r="Z2489" i="5"/>
  <c r="AP303" i="4" s="1"/>
  <c r="Z2490" i="5"/>
  <c r="Z2491" i="5"/>
  <c r="Z2492" i="5"/>
  <c r="Z2493" i="5"/>
  <c r="AP99" i="4" s="1"/>
  <c r="Z2494" i="5"/>
  <c r="Z2495" i="5"/>
  <c r="AP176" i="4" s="1"/>
  <c r="AS176" i="4" s="1"/>
  <c r="Z2496" i="5"/>
  <c r="Z2497" i="5"/>
  <c r="Z2498" i="5"/>
  <c r="Z2499" i="5"/>
  <c r="Z2500" i="5"/>
  <c r="Z2501" i="5"/>
  <c r="Z2502" i="5"/>
  <c r="Z2503" i="5"/>
  <c r="Z2504" i="5"/>
  <c r="Z2505" i="5"/>
  <c r="Z2506" i="5"/>
  <c r="Z2507" i="5"/>
  <c r="Z2508" i="5"/>
  <c r="Z2509" i="5"/>
  <c r="Z2510" i="5"/>
  <c r="Z2511" i="5"/>
  <c r="Z2512" i="5"/>
  <c r="Z2513" i="5"/>
  <c r="AP398" i="4" s="1"/>
  <c r="Z2514" i="5"/>
  <c r="Z2515" i="5"/>
  <c r="AP301" i="4" s="1"/>
  <c r="Z2516" i="5"/>
  <c r="Z2517" i="5"/>
  <c r="Z2518" i="5"/>
  <c r="AP146" i="4" s="1"/>
  <c r="Z2519" i="5"/>
  <c r="Z2520" i="5"/>
  <c r="Z2521" i="5"/>
  <c r="Z2522" i="5"/>
  <c r="Z2523" i="5"/>
  <c r="Z2524" i="5"/>
  <c r="Z2525" i="5"/>
  <c r="Z2526" i="5"/>
  <c r="Z2527" i="5"/>
  <c r="Z2528" i="5"/>
  <c r="Z2529" i="5"/>
  <c r="Z2530" i="5"/>
  <c r="Z2531" i="5"/>
  <c r="Z2532" i="5"/>
  <c r="Z2533" i="5"/>
  <c r="Z2534" i="5"/>
  <c r="Z2535" i="5"/>
  <c r="Z2536" i="5"/>
  <c r="Z2537" i="5"/>
  <c r="AP466" i="4" s="1"/>
  <c r="Z2538" i="5"/>
  <c r="AP459" i="4" s="1"/>
  <c r="Z2539" i="5"/>
  <c r="Z2540" i="5"/>
  <c r="Z2541" i="5"/>
  <c r="Z2542" i="5"/>
  <c r="AP535" i="4" s="1"/>
  <c r="Z2543" i="5"/>
  <c r="AQ78" i="4"/>
  <c r="AQ79" i="4"/>
  <c r="AQ80" i="4"/>
  <c r="AQ81" i="4"/>
  <c r="AQ82" i="4"/>
  <c r="AQ83" i="4"/>
  <c r="AQ84" i="4"/>
  <c r="AQ86" i="4"/>
  <c r="AQ88" i="4"/>
  <c r="AQ89" i="4"/>
  <c r="AQ90" i="4"/>
  <c r="AQ91" i="4"/>
  <c r="AQ92" i="4"/>
  <c r="AQ93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R107" i="4"/>
  <c r="AQ109" i="4"/>
  <c r="AQ110" i="4"/>
  <c r="AQ111" i="4"/>
  <c r="AQ112" i="4"/>
  <c r="AQ113" i="4"/>
  <c r="AQ114" i="4"/>
  <c r="AQ115" i="4"/>
  <c r="AQ116" i="4"/>
  <c r="AQ117" i="4"/>
  <c r="AQ118" i="4"/>
  <c r="AQ120" i="4"/>
  <c r="AQ121" i="4"/>
  <c r="AQ122" i="4"/>
  <c r="AQ123" i="4"/>
  <c r="AQ124" i="4"/>
  <c r="AQ125" i="4"/>
  <c r="AQ126" i="4"/>
  <c r="AQ127" i="4"/>
  <c r="AQ128" i="4"/>
  <c r="AQ130" i="4"/>
  <c r="AQ131" i="4"/>
  <c r="AQ132" i="4"/>
  <c r="AQ133" i="4"/>
  <c r="AQ134" i="4"/>
  <c r="AQ135" i="4"/>
  <c r="AQ139" i="4"/>
  <c r="AQ140" i="4"/>
  <c r="AQ141" i="4"/>
  <c r="AQ142" i="4"/>
  <c r="AQ143" i="4"/>
  <c r="AQ144" i="4"/>
  <c r="AQ145" i="4"/>
  <c r="AQ146" i="4"/>
  <c r="AQ147" i="4"/>
  <c r="AQ148" i="4"/>
  <c r="AQ149" i="4"/>
  <c r="AQ150" i="4"/>
  <c r="AQ151" i="4"/>
  <c r="AQ152" i="4"/>
  <c r="AQ153" i="4"/>
  <c r="AQ154" i="4"/>
  <c r="AQ155" i="4"/>
  <c r="AQ156" i="4"/>
  <c r="AQ157" i="4"/>
  <c r="AQ158" i="4"/>
  <c r="AQ159" i="4"/>
  <c r="AQ161" i="4"/>
  <c r="AQ162" i="4"/>
  <c r="AQ163" i="4"/>
  <c r="AQ164" i="4"/>
  <c r="AQ165" i="4"/>
  <c r="AQ166" i="4"/>
  <c r="AQ167" i="4"/>
  <c r="AR168" i="4"/>
  <c r="AQ169" i="4"/>
  <c r="AR169" i="4"/>
  <c r="AQ170" i="4"/>
  <c r="AQ171" i="4"/>
  <c r="AR171" i="4"/>
  <c r="AQ172" i="4"/>
  <c r="AR172" i="4"/>
  <c r="AQ173" i="4"/>
  <c r="AR173" i="4"/>
  <c r="AQ174" i="4"/>
  <c r="AQ175" i="4"/>
  <c r="AQ176" i="4"/>
  <c r="AR176" i="4"/>
  <c r="AQ177" i="4"/>
  <c r="AR177" i="4"/>
  <c r="AQ178" i="4"/>
  <c r="AQ179" i="4"/>
  <c r="AR179" i="4"/>
  <c r="AQ180" i="4"/>
  <c r="AQ181" i="4"/>
  <c r="AR181" i="4"/>
  <c r="AQ182" i="4"/>
  <c r="AR182" i="4"/>
  <c r="AQ183" i="4"/>
  <c r="AR183" i="4"/>
  <c r="AR184" i="4"/>
  <c r="AQ185" i="4"/>
  <c r="AQ186" i="4"/>
  <c r="AR186" i="4"/>
  <c r="AQ187" i="4"/>
  <c r="AR187" i="4"/>
  <c r="AQ188" i="4"/>
  <c r="AQ190" i="4"/>
  <c r="AQ191" i="4"/>
  <c r="AR191" i="4"/>
  <c r="AQ192" i="4"/>
  <c r="AR192" i="4"/>
  <c r="AQ193" i="4"/>
  <c r="AR193" i="4"/>
  <c r="AQ194" i="4"/>
  <c r="AR194" i="4"/>
  <c r="AQ195" i="4"/>
  <c r="AR195" i="4"/>
  <c r="AQ196" i="4"/>
  <c r="AQ197" i="4"/>
  <c r="AR197" i="4"/>
  <c r="AQ198" i="4"/>
  <c r="AQ199" i="4"/>
  <c r="AR199" i="4"/>
  <c r="AQ200" i="4"/>
  <c r="AR200" i="4"/>
  <c r="AQ201" i="4"/>
  <c r="AR201" i="4"/>
  <c r="AQ202" i="4"/>
  <c r="AR202" i="4"/>
  <c r="AQ203" i="4"/>
  <c r="AR203" i="4"/>
  <c r="AQ204" i="4"/>
  <c r="AR204" i="4"/>
  <c r="AQ205" i="4"/>
  <c r="AR205" i="4"/>
  <c r="AQ206" i="4"/>
  <c r="AR206" i="4"/>
  <c r="AQ207" i="4"/>
  <c r="AR207" i="4"/>
  <c r="AQ208" i="4"/>
  <c r="AQ209" i="4"/>
  <c r="AQ210" i="4"/>
  <c r="AQ211" i="4"/>
  <c r="AQ212" i="4"/>
  <c r="AR212" i="4"/>
  <c r="AQ213" i="4"/>
  <c r="AQ214" i="4"/>
  <c r="AQ215" i="4"/>
  <c r="AR215" i="4"/>
  <c r="AQ216" i="4"/>
  <c r="AS216" i="4" s="1"/>
  <c r="AR216" i="4"/>
  <c r="AQ217" i="4"/>
  <c r="AQ218" i="4"/>
  <c r="AR218" i="4"/>
  <c r="AQ219" i="4"/>
  <c r="AQ220" i="4"/>
  <c r="AR220" i="4"/>
  <c r="AQ221" i="4"/>
  <c r="AQ222" i="4"/>
  <c r="AQ223" i="4"/>
  <c r="AQ224" i="4"/>
  <c r="AQ225" i="4"/>
  <c r="AQ227" i="4"/>
  <c r="AQ229" i="4"/>
  <c r="AQ230" i="4"/>
  <c r="AQ231" i="4"/>
  <c r="AQ232" i="4"/>
  <c r="AQ233" i="4"/>
  <c r="AQ234" i="4"/>
  <c r="AQ235" i="4"/>
  <c r="AQ236" i="4"/>
  <c r="AQ237" i="4"/>
  <c r="AQ238" i="4"/>
  <c r="AQ240" i="4"/>
  <c r="AQ241" i="4"/>
  <c r="AQ242" i="4"/>
  <c r="AQ243" i="4"/>
  <c r="AQ244" i="4"/>
  <c r="AQ245" i="4"/>
  <c r="AQ246" i="4"/>
  <c r="AQ247" i="4"/>
  <c r="AQ248" i="4"/>
  <c r="AQ249" i="4"/>
  <c r="AQ250" i="4"/>
  <c r="AQ251" i="4"/>
  <c r="AQ252" i="4"/>
  <c r="AQ253" i="4"/>
  <c r="AQ254" i="4"/>
  <c r="AQ255" i="4"/>
  <c r="AQ256" i="4"/>
  <c r="AQ257" i="4"/>
  <c r="AQ258" i="4"/>
  <c r="AQ259" i="4"/>
  <c r="AQ260" i="4"/>
  <c r="AQ261" i="4"/>
  <c r="AQ262" i="4"/>
  <c r="AQ263" i="4"/>
  <c r="AQ264" i="4"/>
  <c r="AQ265" i="4"/>
  <c r="AQ266" i="4"/>
  <c r="AQ267" i="4"/>
  <c r="AQ268" i="4"/>
  <c r="AQ269" i="4"/>
  <c r="AR269" i="4"/>
  <c r="AQ270" i="4"/>
  <c r="AQ271" i="4"/>
  <c r="AQ272" i="4"/>
  <c r="AQ273" i="4"/>
  <c r="AQ274" i="4"/>
  <c r="AQ275" i="4"/>
  <c r="AQ276" i="4"/>
  <c r="AQ277" i="4"/>
  <c r="AQ278" i="4"/>
  <c r="AQ279" i="4"/>
  <c r="AQ280" i="4"/>
  <c r="AQ281" i="4"/>
  <c r="AQ282" i="4"/>
  <c r="AQ283" i="4"/>
  <c r="AQ284" i="4"/>
  <c r="AQ285" i="4"/>
  <c r="AQ286" i="4"/>
  <c r="AQ287" i="4"/>
  <c r="AQ288" i="4"/>
  <c r="AQ289" i="4"/>
  <c r="AQ290" i="4"/>
  <c r="AQ291" i="4"/>
  <c r="AQ292" i="4"/>
  <c r="AQ293" i="4"/>
  <c r="AQ295" i="4"/>
  <c r="AQ296" i="4"/>
  <c r="AQ297" i="4"/>
  <c r="AQ298" i="4"/>
  <c r="AQ299" i="4"/>
  <c r="AQ300" i="4"/>
  <c r="AQ301" i="4"/>
  <c r="AQ302" i="4"/>
  <c r="AQ303" i="4"/>
  <c r="AQ305" i="4"/>
  <c r="AQ307" i="4"/>
  <c r="AQ308" i="4"/>
  <c r="AQ309" i="4"/>
  <c r="AQ310" i="4"/>
  <c r="AQ312" i="4"/>
  <c r="AQ313" i="4"/>
  <c r="AQ314" i="4"/>
  <c r="AQ315" i="4"/>
  <c r="AQ317" i="4"/>
  <c r="AQ318" i="4"/>
  <c r="AQ319" i="4"/>
  <c r="AQ320" i="4"/>
  <c r="AQ321" i="4"/>
  <c r="AQ322" i="4"/>
  <c r="AQ323" i="4"/>
  <c r="AQ324" i="4"/>
  <c r="AQ325" i="4"/>
  <c r="AQ326" i="4"/>
  <c r="AQ327" i="4"/>
  <c r="AQ328" i="4"/>
  <c r="AQ329" i="4"/>
  <c r="AQ330" i="4"/>
  <c r="AQ331" i="4"/>
  <c r="AQ332" i="4"/>
  <c r="AQ333" i="4"/>
  <c r="AQ335" i="4"/>
  <c r="AQ336" i="4"/>
  <c r="AQ337" i="4"/>
  <c r="AQ339" i="4"/>
  <c r="AQ340" i="4"/>
  <c r="AQ342" i="4"/>
  <c r="AQ344" i="4"/>
  <c r="AQ345" i="4"/>
  <c r="AQ346" i="4"/>
  <c r="AQ347" i="4"/>
  <c r="AQ348" i="4"/>
  <c r="AQ349" i="4"/>
  <c r="AQ350" i="4"/>
  <c r="AQ351" i="4"/>
  <c r="AQ352" i="4"/>
  <c r="AQ353" i="4"/>
  <c r="AQ354" i="4"/>
  <c r="AQ357" i="4"/>
  <c r="AQ358" i="4"/>
  <c r="AQ359" i="4"/>
  <c r="AQ360" i="4"/>
  <c r="AQ361" i="4"/>
  <c r="AQ362" i="4"/>
  <c r="AQ363" i="4"/>
  <c r="AQ364" i="4"/>
  <c r="AQ365" i="4"/>
  <c r="AQ366" i="4"/>
  <c r="AQ367" i="4"/>
  <c r="AQ368" i="4"/>
  <c r="AQ369" i="4"/>
  <c r="AQ370" i="4"/>
  <c r="AQ373" i="4"/>
  <c r="AQ374" i="4"/>
  <c r="AQ375" i="4"/>
  <c r="AQ376" i="4"/>
  <c r="AQ377" i="4"/>
  <c r="AQ378" i="4"/>
  <c r="AQ379" i="4"/>
  <c r="AQ380" i="4"/>
  <c r="AQ381" i="4"/>
  <c r="AQ382" i="4"/>
  <c r="AQ383" i="4"/>
  <c r="AQ384" i="4"/>
  <c r="AQ385" i="4"/>
  <c r="AQ386" i="4"/>
  <c r="AQ387" i="4"/>
  <c r="AQ388" i="4"/>
  <c r="AQ389" i="4"/>
  <c r="AQ390" i="4"/>
  <c r="AQ391" i="4"/>
  <c r="AQ392" i="4"/>
  <c r="AQ393" i="4"/>
  <c r="AQ394" i="4"/>
  <c r="AQ395" i="4"/>
  <c r="AQ396" i="4"/>
  <c r="AQ397" i="4"/>
  <c r="AQ399" i="4"/>
  <c r="AQ400" i="4"/>
  <c r="AQ401" i="4"/>
  <c r="AQ402" i="4"/>
  <c r="AQ403" i="4"/>
  <c r="AS403" i="4" s="1"/>
  <c r="AQ404" i="4"/>
  <c r="AQ405" i="4"/>
  <c r="AQ406" i="4"/>
  <c r="AQ407" i="4"/>
  <c r="AQ408" i="4"/>
  <c r="AQ409" i="4"/>
  <c r="AQ410" i="4"/>
  <c r="AQ411" i="4"/>
  <c r="AQ412" i="4"/>
  <c r="AQ413" i="4"/>
  <c r="AQ414" i="4"/>
  <c r="AQ415" i="4"/>
  <c r="AQ416" i="4"/>
  <c r="AQ417" i="4"/>
  <c r="AQ418" i="4"/>
  <c r="AQ419" i="4"/>
  <c r="AQ420" i="4"/>
  <c r="AQ421" i="4"/>
  <c r="AQ422" i="4"/>
  <c r="AQ423" i="4"/>
  <c r="AQ424" i="4"/>
  <c r="AQ425" i="4"/>
  <c r="AQ426" i="4"/>
  <c r="AQ427" i="4"/>
  <c r="AQ428" i="4"/>
  <c r="AQ429" i="4"/>
  <c r="AQ430" i="4"/>
  <c r="AQ431" i="4"/>
  <c r="AQ432" i="4"/>
  <c r="AQ433" i="4"/>
  <c r="AQ434" i="4"/>
  <c r="AQ435" i="4"/>
  <c r="AQ436" i="4"/>
  <c r="AQ437" i="4"/>
  <c r="AQ439" i="4"/>
  <c r="AQ440" i="4"/>
  <c r="AQ441" i="4"/>
  <c r="AQ443" i="4"/>
  <c r="AQ444" i="4"/>
  <c r="AQ445" i="4"/>
  <c r="AQ446" i="4"/>
  <c r="AQ447" i="4"/>
  <c r="AQ449" i="4"/>
  <c r="AQ450" i="4"/>
  <c r="AQ451" i="4"/>
  <c r="AQ452" i="4"/>
  <c r="AQ453" i="4"/>
  <c r="AQ454" i="4"/>
  <c r="AQ455" i="4"/>
  <c r="AQ456" i="4"/>
  <c r="AQ457" i="4"/>
  <c r="AQ458" i="4"/>
  <c r="AQ459" i="4"/>
  <c r="AQ460" i="4"/>
  <c r="AQ461" i="4"/>
  <c r="AQ462" i="4"/>
  <c r="AQ463" i="4"/>
  <c r="AQ464" i="4"/>
  <c r="AQ465" i="4"/>
  <c r="AQ466" i="4"/>
  <c r="AQ468" i="4"/>
  <c r="AQ469" i="4"/>
  <c r="AQ470" i="4"/>
  <c r="AQ471" i="4"/>
  <c r="AQ472" i="4"/>
  <c r="AQ473" i="4"/>
  <c r="AQ474" i="4"/>
  <c r="AQ475" i="4"/>
  <c r="AQ476" i="4"/>
  <c r="AQ477" i="4"/>
  <c r="AQ478" i="4"/>
  <c r="AQ479" i="4"/>
  <c r="AQ480" i="4"/>
  <c r="AQ481" i="4"/>
  <c r="AQ482" i="4"/>
  <c r="AQ484" i="4"/>
  <c r="AQ485" i="4"/>
  <c r="AQ486" i="4"/>
  <c r="AQ487" i="4"/>
  <c r="AQ488" i="4"/>
  <c r="AQ489" i="4"/>
  <c r="AQ490" i="4"/>
  <c r="AQ491" i="4"/>
  <c r="AQ492" i="4"/>
  <c r="AQ493" i="4"/>
  <c r="AQ494" i="4"/>
  <c r="AQ496" i="4"/>
  <c r="AQ497" i="4"/>
  <c r="AQ498" i="4"/>
  <c r="AQ499" i="4"/>
  <c r="AQ500" i="4"/>
  <c r="AQ501" i="4"/>
  <c r="AQ502" i="4"/>
  <c r="AQ503" i="4"/>
  <c r="AQ504" i="4"/>
  <c r="AR504" i="4"/>
  <c r="AQ505" i="4"/>
  <c r="AQ506" i="4"/>
  <c r="AQ507" i="4"/>
  <c r="AQ508" i="4"/>
  <c r="AQ509" i="4"/>
  <c r="AQ510" i="4"/>
  <c r="AQ511" i="4"/>
  <c r="AQ512" i="4"/>
  <c r="AS512" i="4" s="1"/>
  <c r="AR512" i="4"/>
  <c r="AQ513" i="4"/>
  <c r="AQ514" i="4"/>
  <c r="AQ515" i="4"/>
  <c r="AQ516" i="4"/>
  <c r="AQ517" i="4"/>
  <c r="AQ518" i="4"/>
  <c r="AQ519" i="4"/>
  <c r="AQ520" i="4"/>
  <c r="AQ521" i="4"/>
  <c r="AQ522" i="4"/>
  <c r="AQ523" i="4"/>
  <c r="AQ524" i="4"/>
  <c r="AQ525" i="4"/>
  <c r="AQ526" i="4"/>
  <c r="AQ527" i="4"/>
  <c r="AQ528" i="4"/>
  <c r="AQ529" i="4"/>
  <c r="AQ530" i="4"/>
  <c r="AQ531" i="4"/>
  <c r="AQ532" i="4"/>
  <c r="AQ533" i="4"/>
  <c r="AQ534" i="4"/>
  <c r="AQ535" i="4"/>
  <c r="AQ536" i="4"/>
  <c r="AQ537" i="4"/>
  <c r="AQ538" i="4"/>
  <c r="AQ539" i="4"/>
  <c r="AQ540" i="4"/>
  <c r="AQ541" i="4"/>
  <c r="AQ542" i="4"/>
  <c r="AQ543" i="4"/>
  <c r="AQ544" i="4"/>
  <c r="AQ545" i="4"/>
  <c r="AQ546" i="4"/>
  <c r="AQ547" i="4"/>
  <c r="AR547" i="4"/>
  <c r="AQ548" i="4"/>
  <c r="AQ549" i="4"/>
  <c r="AQ550" i="4"/>
  <c r="AQ551" i="4"/>
  <c r="AQ552" i="4"/>
  <c r="AQ553" i="4"/>
  <c r="AQ554" i="4"/>
  <c r="AQ555" i="4"/>
  <c r="AQ556" i="4"/>
  <c r="AQ557" i="4"/>
  <c r="AQ558" i="4"/>
  <c r="AQ559" i="4"/>
  <c r="AQ560" i="4"/>
  <c r="AQ561" i="4"/>
  <c r="AQ562" i="4"/>
  <c r="AQ563" i="4"/>
  <c r="AQ564" i="4"/>
  <c r="AQ565" i="4"/>
  <c r="AQ566" i="4"/>
  <c r="AQ567" i="4"/>
  <c r="AQ568" i="4"/>
  <c r="AQ569" i="4"/>
  <c r="AQ570" i="4"/>
  <c r="AQ571" i="4"/>
  <c r="AR571" i="4"/>
  <c r="AS571" i="4" s="1"/>
  <c r="AQ572" i="4"/>
  <c r="AQ573" i="4"/>
  <c r="AQ574" i="4"/>
  <c r="AQ575" i="4"/>
  <c r="AQ576" i="4"/>
  <c r="AQ577" i="4"/>
  <c r="AQ578" i="4"/>
  <c r="AQ579" i="4"/>
  <c r="AQ580" i="4"/>
  <c r="AQ581" i="4"/>
  <c r="AQ582" i="4"/>
  <c r="AQ583" i="4"/>
  <c r="AQ584" i="4"/>
  <c r="AQ585" i="4"/>
  <c r="AR585" i="4"/>
  <c r="AQ586" i="4"/>
  <c r="AQ587" i="4"/>
  <c r="AQ588" i="4"/>
  <c r="AR588" i="4"/>
  <c r="AQ589" i="4"/>
  <c r="AQ590" i="4"/>
  <c r="AQ591" i="4"/>
  <c r="AQ592" i="4"/>
  <c r="AQ593" i="4"/>
  <c r="AR593" i="4"/>
  <c r="AQ594" i="4"/>
  <c r="AQ595" i="4"/>
  <c r="AQ596" i="4"/>
  <c r="AQ597" i="4"/>
  <c r="AQ598" i="4"/>
  <c r="AQ599" i="4"/>
  <c r="AQ600" i="4"/>
  <c r="AQ601" i="4"/>
  <c r="AQ602" i="4"/>
  <c r="AQ603" i="4"/>
  <c r="AQ604" i="4"/>
  <c r="AR604" i="4"/>
  <c r="AQ605" i="4"/>
  <c r="AQ606" i="4"/>
  <c r="AQ4" i="4"/>
  <c r="AQ5" i="4"/>
  <c r="AQ6" i="4"/>
  <c r="AQ7" i="4"/>
  <c r="AS7" i="4" s="1"/>
  <c r="AQ8" i="4"/>
  <c r="AQ9" i="4"/>
  <c r="AQ10" i="4"/>
  <c r="AR10" i="4"/>
  <c r="AQ11" i="4"/>
  <c r="AQ12" i="4"/>
  <c r="AQ13" i="4"/>
  <c r="AQ14" i="4"/>
  <c r="AQ15" i="4"/>
  <c r="AQ16" i="4"/>
  <c r="AR16" i="4"/>
  <c r="AQ17" i="4"/>
  <c r="AQ18" i="4"/>
  <c r="AQ19" i="4"/>
  <c r="AQ20" i="4"/>
  <c r="AQ22" i="4"/>
  <c r="AQ23" i="4"/>
  <c r="AR23" i="4"/>
  <c r="AQ24" i="4"/>
  <c r="AQ25" i="4"/>
  <c r="AR25" i="4"/>
  <c r="AQ26" i="4"/>
  <c r="AQ27" i="4"/>
  <c r="AQ28" i="4"/>
  <c r="AQ29" i="4"/>
  <c r="AQ30" i="4"/>
  <c r="AQ32" i="4"/>
  <c r="AQ33" i="4"/>
  <c r="AQ34" i="4"/>
  <c r="AQ35" i="4"/>
  <c r="AQ36" i="4"/>
  <c r="AQ37" i="4"/>
  <c r="AR37" i="4"/>
  <c r="AQ38" i="4"/>
  <c r="AQ39" i="4"/>
  <c r="AR39" i="4"/>
  <c r="AQ40" i="4"/>
  <c r="AR40" i="4"/>
  <c r="AQ41" i="4"/>
  <c r="AQ43" i="4"/>
  <c r="AQ44" i="4"/>
  <c r="AQ45" i="4"/>
  <c r="AR45" i="4"/>
  <c r="AQ46" i="4"/>
  <c r="AQ47" i="4"/>
  <c r="AQ48" i="4"/>
  <c r="AR48" i="4"/>
  <c r="AQ49" i="4"/>
  <c r="AQ50" i="4"/>
  <c r="AQ51" i="4"/>
  <c r="AQ52" i="4"/>
  <c r="AR52" i="4"/>
  <c r="AR53" i="4"/>
  <c r="AQ54" i="4"/>
  <c r="AQ55" i="4"/>
  <c r="AR55" i="4"/>
  <c r="AQ56" i="4"/>
  <c r="AR56" i="4"/>
  <c r="AR57" i="4"/>
  <c r="AQ59" i="4"/>
  <c r="AQ60" i="4"/>
  <c r="AQ61" i="4"/>
  <c r="AQ62" i="4"/>
  <c r="AR62" i="4"/>
  <c r="AS62" i="4" s="1"/>
  <c r="AQ63" i="4"/>
  <c r="AQ64" i="4"/>
  <c r="AQ65" i="4"/>
  <c r="AQ66" i="4"/>
  <c r="AQ67" i="4"/>
  <c r="AQ68" i="4"/>
  <c r="AQ69" i="4"/>
  <c r="AQ70" i="4"/>
  <c r="AQ71" i="4"/>
  <c r="AR71" i="4"/>
  <c r="AQ72" i="4"/>
  <c r="AQ73" i="4"/>
  <c r="AQ74" i="4"/>
  <c r="AQ75" i="4"/>
  <c r="Z5" i="5"/>
  <c r="Z6" i="5"/>
  <c r="Z7" i="5"/>
  <c r="AR566" i="4" s="1"/>
  <c r="Z8" i="5"/>
  <c r="AP221" i="4" s="1"/>
  <c r="Z9" i="5"/>
  <c r="Z10" i="5"/>
  <c r="Z11" i="5"/>
  <c r="AR50" i="4"/>
  <c r="AR49" i="4"/>
  <c r="AR574" i="4"/>
  <c r="AQ57" i="4"/>
  <c r="AR343" i="4"/>
  <c r="AQ343" i="4"/>
  <c r="AR520" i="4"/>
  <c r="AR447" i="4"/>
  <c r="AR19" i="4"/>
  <c r="AR544" i="4"/>
  <c r="AR579" i="4"/>
  <c r="AQ85" i="4"/>
  <c r="AR601" i="4"/>
  <c r="AQ311" i="4"/>
  <c r="AR533" i="4"/>
  <c r="AR418" i="4"/>
  <c r="AR561" i="4"/>
  <c r="AR438" i="4"/>
  <c r="AQ438" i="4"/>
  <c r="AR5" i="4"/>
  <c r="AR11" i="4"/>
  <c r="AR92" i="4"/>
  <c r="AR44" i="4"/>
  <c r="AR499" i="4"/>
  <c r="AR42" i="4"/>
  <c r="AQ42" i="4"/>
  <c r="AR307" i="4"/>
  <c r="AR455" i="4"/>
  <c r="AR299" i="4"/>
  <c r="AQ160" i="4"/>
  <c r="AQ137" i="4"/>
  <c r="AQ398" i="4"/>
  <c r="AR248" i="4"/>
  <c r="AR7" i="4"/>
  <c r="AR73" i="4"/>
  <c r="AR76" i="4"/>
  <c r="AQ76" i="4"/>
  <c r="AQ338" i="4"/>
  <c r="AQ372" i="4"/>
  <c r="AR527" i="4"/>
  <c r="AR15" i="4"/>
  <c r="AR546" i="4"/>
  <c r="AQ119" i="4"/>
  <c r="AR70" i="4"/>
  <c r="AQ31" i="4"/>
  <c r="AR433" i="4"/>
  <c r="AR352" i="4"/>
  <c r="AR87" i="4"/>
  <c r="AQ87" i="4"/>
  <c r="AQ341" i="4"/>
  <c r="AR606" i="4"/>
  <c r="AR100" i="4"/>
  <c r="AQ483" i="4"/>
  <c r="AR603" i="4"/>
  <c r="AR403" i="4"/>
  <c r="AR581" i="4"/>
  <c r="AR34" i="4"/>
  <c r="AR586" i="4"/>
  <c r="AR292" i="4"/>
  <c r="AR389" i="4"/>
  <c r="AQ467" i="4"/>
  <c r="AR58" i="4"/>
  <c r="AQ58" i="4"/>
  <c r="AR329" i="4"/>
  <c r="AR69" i="4"/>
  <c r="AR46" i="4"/>
  <c r="AQ129" i="4"/>
  <c r="AR497" i="4"/>
  <c r="AR225" i="4"/>
  <c r="AQ226" i="4"/>
  <c r="AR255" i="4"/>
  <c r="AQ448" i="4"/>
  <c r="AR322" i="4"/>
  <c r="AR139" i="4"/>
  <c r="AR101" i="4"/>
  <c r="AR108" i="4"/>
  <c r="AQ108" i="4"/>
  <c r="AR47" i="4"/>
  <c r="AR534" i="4"/>
  <c r="AR2" i="4"/>
  <c r="AR558" i="4"/>
  <c r="AR495" i="4"/>
  <c r="AQ495" i="4"/>
  <c r="AR568" i="4"/>
  <c r="AQ94" i="4"/>
  <c r="AR583" i="4"/>
  <c r="AR72" i="4"/>
  <c r="AR77" i="4"/>
  <c r="AQ77" i="4"/>
  <c r="AR509" i="4"/>
  <c r="AQ2" i="4"/>
  <c r="Z3" i="5"/>
  <c r="Z4" i="5"/>
  <c r="Z2" i="5"/>
  <c r="AP269" i="4" l="1"/>
  <c r="AS269" i="4" s="1"/>
  <c r="AP282" i="4"/>
  <c r="AP238" i="4"/>
  <c r="AP356" i="4"/>
  <c r="AP315" i="4"/>
  <c r="AP341" i="4"/>
  <c r="AP320" i="4"/>
  <c r="AP599" i="4"/>
  <c r="AP312" i="4"/>
  <c r="AP509" i="4"/>
  <c r="AP273" i="4"/>
  <c r="AP245" i="4"/>
  <c r="AS245" i="4" s="1"/>
  <c r="AP457" i="4"/>
  <c r="AP582" i="4"/>
  <c r="AP425" i="4"/>
  <c r="AP497" i="4"/>
  <c r="AP158" i="4"/>
  <c r="AP128" i="4"/>
  <c r="AP471" i="4"/>
  <c r="AP161" i="4"/>
  <c r="AP331" i="4"/>
  <c r="AP555" i="4"/>
  <c r="AP117" i="4"/>
  <c r="AP389" i="4"/>
  <c r="AS389" i="4" s="1"/>
  <c r="AS16" i="4"/>
  <c r="AP560" i="4"/>
  <c r="AP384" i="4"/>
  <c r="AP157" i="4"/>
  <c r="AP15" i="4"/>
  <c r="AP377" i="4"/>
  <c r="AP526" i="4"/>
  <c r="AP375" i="4"/>
  <c r="AP394" i="4"/>
  <c r="AP478" i="4"/>
  <c r="AP345" i="4"/>
  <c r="AP279" i="4"/>
  <c r="AP311" i="4"/>
  <c r="AP569" i="4"/>
  <c r="AP227" i="4"/>
  <c r="AS497" i="4"/>
  <c r="AP411" i="4"/>
  <c r="AP423" i="4"/>
  <c r="AP404" i="4"/>
  <c r="AP276" i="4"/>
  <c r="AP233" i="4"/>
  <c r="AP133" i="4"/>
  <c r="AP407" i="4"/>
  <c r="AP250" i="4"/>
  <c r="AP429" i="4"/>
  <c r="AR170" i="4"/>
  <c r="AP340" i="4"/>
  <c r="AP16" i="4"/>
  <c r="AP116" i="4"/>
  <c r="AP387" i="4"/>
  <c r="AP483" i="4"/>
  <c r="AP164" i="4"/>
  <c r="AP170" i="4"/>
  <c r="AP602" i="4"/>
  <c r="AP382" i="4"/>
  <c r="AP5" i="4"/>
  <c r="AS5" i="4" s="1"/>
  <c r="AP242" i="4"/>
  <c r="AP480" i="4"/>
  <c r="AP438" i="4"/>
  <c r="AP330" i="4"/>
  <c r="AP467" i="4"/>
  <c r="AP223" i="4"/>
  <c r="AP500" i="4"/>
  <c r="AP159" i="4"/>
  <c r="AP579" i="4"/>
  <c r="AP8" i="4"/>
  <c r="AP527" i="4"/>
  <c r="AP336" i="4"/>
  <c r="AP397" i="4"/>
  <c r="AP111" i="4"/>
  <c r="AP545" i="4"/>
  <c r="AP277" i="4"/>
  <c r="AP337" i="4"/>
  <c r="AP305" i="4"/>
  <c r="AP413" i="4"/>
  <c r="AP390" i="4"/>
  <c r="AP605" i="4"/>
  <c r="AP268" i="4"/>
  <c r="AP445" i="4"/>
  <c r="AP324" i="4"/>
  <c r="AP556" i="4"/>
  <c r="AP293" i="4"/>
  <c r="AP307" i="4"/>
  <c r="AS307" i="4" s="1"/>
  <c r="AP549" i="4"/>
  <c r="AP510" i="4"/>
  <c r="AP283" i="4"/>
  <c r="AP136" i="4"/>
  <c r="AP196" i="4"/>
  <c r="AP490" i="4"/>
  <c r="AP135" i="4"/>
  <c r="AP440" i="4"/>
  <c r="AP460" i="4"/>
  <c r="AP432" i="4"/>
  <c r="AP10" i="4"/>
  <c r="AS10" i="4" s="1"/>
  <c r="AP222" i="4"/>
  <c r="AP378" i="4"/>
  <c r="AP174" i="4"/>
  <c r="AS174" i="4" s="1"/>
  <c r="AP237" i="4"/>
  <c r="AP338" i="4"/>
  <c r="AP532" i="4"/>
  <c r="AP544" i="4"/>
  <c r="AP322" i="4"/>
  <c r="AS322" i="4" s="1"/>
  <c r="AP295" i="4"/>
  <c r="AP168" i="4"/>
  <c r="AS168" i="4" s="1"/>
  <c r="AP255" i="4"/>
  <c r="AP155" i="4"/>
  <c r="AP328" i="4"/>
  <c r="AP211" i="4"/>
  <c r="AP465" i="4"/>
  <c r="AP127" i="4"/>
  <c r="AQ168" i="4"/>
  <c r="AS196" i="4"/>
  <c r="AP485" i="4"/>
  <c r="AS485" i="4" s="1"/>
  <c r="AP514" i="4"/>
  <c r="AR217" i="4"/>
  <c r="AP584" i="4"/>
  <c r="AP141" i="4"/>
  <c r="AP391" i="4"/>
  <c r="AP347" i="4"/>
  <c r="AP577" i="4"/>
  <c r="AP426" i="4"/>
  <c r="AP385" i="4"/>
  <c r="AP138" i="4"/>
  <c r="AP143" i="4"/>
  <c r="AP587" i="4"/>
  <c r="AP594" i="4"/>
  <c r="AP546" i="4"/>
  <c r="AP232" i="4"/>
  <c r="AP182" i="4"/>
  <c r="AS182" i="4" s="1"/>
  <c r="AP296" i="4"/>
  <c r="AP234" i="4"/>
  <c r="AP361" i="4"/>
  <c r="AP87" i="4"/>
  <c r="AP304" i="4"/>
  <c r="AP262" i="4"/>
  <c r="AP436" i="4"/>
  <c r="AQ334" i="4"/>
  <c r="AR190" i="4"/>
  <c r="AS190" i="4" s="1"/>
  <c r="AQ138" i="4"/>
  <c r="AP12" i="4"/>
  <c r="AP567" i="4"/>
  <c r="AP91" i="4"/>
  <c r="AS91" i="4" s="1"/>
  <c r="AP154" i="4"/>
  <c r="AP586" i="4"/>
  <c r="AP547" i="4"/>
  <c r="AS547" i="4" s="1"/>
  <c r="AP253" i="4"/>
  <c r="AP452" i="4"/>
  <c r="AP399" i="4"/>
  <c r="AP539" i="4"/>
  <c r="AP381" i="4"/>
  <c r="AP17" i="4"/>
  <c r="AP323" i="4"/>
  <c r="AP371" i="4"/>
  <c r="AP231" i="4"/>
  <c r="AP90" i="4"/>
  <c r="AP317" i="4"/>
  <c r="AP492" i="4"/>
  <c r="AP468" i="4"/>
  <c r="AP173" i="4"/>
  <c r="AS173" i="4" s="1"/>
  <c r="AP595" i="4"/>
  <c r="AQ239" i="4"/>
  <c r="AP536" i="4"/>
  <c r="AP208" i="4"/>
  <c r="AP185" i="4"/>
  <c r="AS185" i="4" s="1"/>
  <c r="AP115" i="4"/>
  <c r="AP229" i="4"/>
  <c r="AS229" i="4" s="1"/>
  <c r="AP360" i="4"/>
  <c r="AP351" i="4"/>
  <c r="AP319" i="4"/>
  <c r="AP578" i="4"/>
  <c r="AP488" i="4"/>
  <c r="AS488" i="4" s="1"/>
  <c r="AP409" i="4"/>
  <c r="AP346" i="4"/>
  <c r="AP169" i="4"/>
  <c r="AS169" i="4" s="1"/>
  <c r="AP290" i="4"/>
  <c r="AP226" i="4"/>
  <c r="AP4" i="4"/>
  <c r="AP511" i="4"/>
  <c r="AP256" i="4"/>
  <c r="AP332" i="4"/>
  <c r="AP427" i="4"/>
  <c r="AP20" i="4"/>
  <c r="AP376" i="4"/>
  <c r="AP462" i="4"/>
  <c r="AP583" i="4"/>
  <c r="AP393" i="4"/>
  <c r="AP428" i="4"/>
  <c r="AP570" i="4"/>
  <c r="AP243" i="4"/>
  <c r="AP326" i="4"/>
  <c r="AP520" i="4"/>
  <c r="AS520" i="4" s="1"/>
  <c r="AP107" i="4"/>
  <c r="AS107" i="4" s="1"/>
  <c r="AP219" i="4"/>
  <c r="AP451" i="4"/>
  <c r="AP178" i="4"/>
  <c r="AS178" i="4" s="1"/>
  <c r="AP521" i="4"/>
  <c r="AP439" i="4"/>
  <c r="AP453" i="4"/>
  <c r="AP368" i="4"/>
  <c r="AP113" i="4"/>
  <c r="AP294" i="4"/>
  <c r="AP442" i="4"/>
  <c r="AP14" i="4"/>
  <c r="AS14" i="4" s="1"/>
  <c r="AP597" i="4"/>
  <c r="AP308" i="4"/>
  <c r="AP103" i="4"/>
  <c r="AP405" i="4"/>
  <c r="AP191" i="4"/>
  <c r="AS191" i="4" s="1"/>
  <c r="AP333" i="4"/>
  <c r="AP288" i="4"/>
  <c r="AP447" i="4"/>
  <c r="AS447" i="4" s="1"/>
  <c r="AP551" i="4"/>
  <c r="AP11" i="4"/>
  <c r="AS11" i="4" s="1"/>
  <c r="AP97" i="4"/>
  <c r="AP419" i="4"/>
  <c r="AP265" i="4"/>
  <c r="AP179" i="4"/>
  <c r="AS179" i="4" s="1"/>
  <c r="AP6" i="4"/>
  <c r="AP264" i="4"/>
  <c r="AP200" i="4"/>
  <c r="AP142" i="4"/>
  <c r="AP309" i="4"/>
  <c r="AP85" i="4"/>
  <c r="AP550" i="4"/>
  <c r="AP318" i="4"/>
  <c r="AP448" i="4"/>
  <c r="AP202" i="4"/>
  <c r="AS202" i="4" s="1"/>
  <c r="AP585" i="4"/>
  <c r="AS585" i="4" s="1"/>
  <c r="AP554" i="4"/>
  <c r="AP335" i="4"/>
  <c r="AP22" i="4"/>
  <c r="AP207" i="4"/>
  <c r="AS207" i="4" s="1"/>
  <c r="AP580" i="4"/>
  <c r="AP590" i="4"/>
  <c r="AP456" i="4"/>
  <c r="AP357" i="4"/>
  <c r="AP137" i="4"/>
  <c r="AP557" i="4"/>
  <c r="AP414" i="4"/>
  <c r="AP252" i="4"/>
  <c r="AP601" i="4"/>
  <c r="AS601" i="4" s="1"/>
  <c r="AP272" i="4"/>
  <c r="AP443" i="4"/>
  <c r="AP165" i="4"/>
  <c r="AP209" i="4"/>
  <c r="AP112" i="4"/>
  <c r="AP374" i="4"/>
  <c r="AP286" i="4"/>
  <c r="AP516" i="4"/>
  <c r="AP148" i="4"/>
  <c r="AP285" i="4"/>
  <c r="AP530" i="4"/>
  <c r="AP576" i="4"/>
  <c r="AS576" i="4" s="1"/>
  <c r="AP344" i="4"/>
  <c r="AP149" i="4"/>
  <c r="AP241" i="4"/>
  <c r="AP140" i="4"/>
  <c r="AS140" i="4" s="1"/>
  <c r="AP518" i="4"/>
  <c r="AP472" i="4"/>
  <c r="AP325" i="4"/>
  <c r="AP482" i="4"/>
  <c r="AP484" i="4"/>
  <c r="AP118" i="4"/>
  <c r="AP486" i="4"/>
  <c r="AP197" i="4"/>
  <c r="AS197" i="4" s="1"/>
  <c r="AP603" i="4"/>
  <c r="AP565" i="4"/>
  <c r="AP528" i="4"/>
  <c r="AP93" i="4"/>
  <c r="AP144" i="4"/>
  <c r="AP358" i="4"/>
  <c r="AP529" i="4"/>
  <c r="AP172" i="4"/>
  <c r="AS172" i="4" s="1"/>
  <c r="AP3" i="4"/>
  <c r="AP548" i="4"/>
  <c r="AP461" i="4"/>
  <c r="AP212" i="4"/>
  <c r="AS212" i="4" s="1"/>
  <c r="AP218" i="4"/>
  <c r="AS218" i="4" s="1"/>
  <c r="AP230" i="4"/>
  <c r="AP334" i="4"/>
  <c r="AP184" i="4"/>
  <c r="AS184" i="4" s="1"/>
  <c r="AP199" i="4"/>
  <c r="AS199" i="4" s="1"/>
  <c r="AP145" i="4"/>
  <c r="AP498" i="4"/>
  <c r="AP386" i="4"/>
  <c r="AP392" i="4"/>
  <c r="AP183" i="4"/>
  <c r="AP263" i="4"/>
  <c r="AP522" i="4"/>
  <c r="AP186" i="4"/>
  <c r="AS186" i="4" s="1"/>
  <c r="AP109" i="4"/>
  <c r="AP224" i="4"/>
  <c r="AP284" i="4"/>
  <c r="AP581" i="4"/>
  <c r="AS581" i="4" s="1"/>
  <c r="AP101" i="4"/>
  <c r="AP122" i="4"/>
  <c r="AS122" i="4" s="1"/>
  <c r="AP365" i="4"/>
  <c r="AP258" i="4"/>
  <c r="AP23" i="4"/>
  <c r="AS23" i="4" s="1"/>
  <c r="AP568" i="4"/>
  <c r="AS568" i="4" s="1"/>
  <c r="AP213" i="4"/>
  <c r="AS213" i="4" s="1"/>
  <c r="AP470" i="4"/>
  <c r="AP201" i="4"/>
  <c r="AS201" i="4" s="1"/>
  <c r="AP524" i="4"/>
  <c r="AP189" i="4"/>
  <c r="AP257" i="4"/>
  <c r="AP444" i="4"/>
  <c r="AP479" i="4"/>
  <c r="AP401" i="4"/>
  <c r="AP327" i="4"/>
  <c r="AP495" i="4"/>
  <c r="AS495" i="4" s="1"/>
  <c r="AP329" i="4"/>
  <c r="AS329" i="4" s="1"/>
  <c r="AP437" i="4"/>
  <c r="AP343" i="4"/>
  <c r="AP254" i="4"/>
  <c r="AP559" i="4"/>
  <c r="AP342" i="4"/>
  <c r="AP292" i="4"/>
  <c r="AS292" i="4" s="1"/>
  <c r="AP214" i="4"/>
  <c r="AS214" i="4" s="1"/>
  <c r="AP566" i="4"/>
  <c r="AS566" i="4" s="1"/>
  <c r="AP163" i="4"/>
  <c r="AP297" i="4"/>
  <c r="AP194" i="4"/>
  <c r="AS194" i="4" s="1"/>
  <c r="AP225" i="4"/>
  <c r="AS225" i="4" s="1"/>
  <c r="AP494" i="4"/>
  <c r="AP477" i="4"/>
  <c r="AP104" i="4"/>
  <c r="AP100" i="4"/>
  <c r="AS100" i="4" s="1"/>
  <c r="AP175" i="4"/>
  <c r="AP606" i="4"/>
  <c r="AS606" i="4" s="1"/>
  <c r="AP94" i="4"/>
  <c r="AP415" i="4"/>
  <c r="AP160" i="4"/>
  <c r="AP299" i="4"/>
  <c r="AS299" i="4" s="1"/>
  <c r="AP125" i="4"/>
  <c r="AP13" i="4"/>
  <c r="AP504" i="4"/>
  <c r="AS504" i="4" s="1"/>
  <c r="AP422" i="4"/>
  <c r="AP102" i="4"/>
  <c r="AQ442" i="4"/>
  <c r="AP167" i="4"/>
  <c r="AP9" i="4"/>
  <c r="AP402" i="4"/>
  <c r="AP162" i="4"/>
  <c r="AP476" i="4"/>
  <c r="AS476" i="4" s="1"/>
  <c r="AP316" i="4"/>
  <c r="AP153" i="4"/>
  <c r="AP314" i="4"/>
  <c r="AP496" i="4"/>
  <c r="AP424" i="4"/>
  <c r="AP129" i="4"/>
  <c r="AP464" i="4"/>
  <c r="AP171" i="4"/>
  <c r="AS171" i="4" s="1"/>
  <c r="AP363" i="4"/>
  <c r="AS25" i="4"/>
  <c r="AS220" i="4"/>
  <c r="AS34" i="4"/>
  <c r="AS52" i="4"/>
  <c r="AR211" i="4"/>
  <c r="AR180" i="4"/>
  <c r="AS180" i="4" s="1"/>
  <c r="AR210" i="4"/>
  <c r="AR209" i="4"/>
  <c r="AR189" i="4"/>
  <c r="AR208" i="4"/>
  <c r="AR198" i="4"/>
  <c r="AS198" i="4" s="1"/>
  <c r="AR188" i="4"/>
  <c r="AR175" i="4"/>
  <c r="AR185" i="4"/>
  <c r="AR163" i="4"/>
  <c r="AS45" i="4"/>
  <c r="AR3" i="4"/>
  <c r="AS39" i="4"/>
  <c r="AS37" i="4"/>
  <c r="AS40" i="4"/>
  <c r="J1431" i="2"/>
  <c r="K1431" i="2" s="1"/>
  <c r="J1386" i="2"/>
  <c r="K1386" i="2" s="1"/>
  <c r="J1364" i="2"/>
  <c r="K1364" i="2" s="1"/>
  <c r="J1342" i="2"/>
  <c r="K1342" i="2" s="1"/>
  <c r="J1320" i="2"/>
  <c r="K1320" i="2" s="1"/>
  <c r="J1298" i="2"/>
  <c r="K1298" i="2" s="1"/>
  <c r="J1276" i="2"/>
  <c r="K1276" i="2" s="1"/>
  <c r="J1253" i="2"/>
  <c r="K1253" i="2" s="1"/>
  <c r="C1437" i="2"/>
  <c r="C1414" i="2"/>
  <c r="D1414" i="2" s="1"/>
  <c r="C1392" i="2"/>
  <c r="D1392" i="2" s="1"/>
  <c r="C1370" i="2"/>
  <c r="D1370" i="2" s="1"/>
  <c r="C1348" i="2"/>
  <c r="D1348" i="2" s="1"/>
  <c r="C1326" i="2"/>
  <c r="D1326" i="2" s="1"/>
  <c r="C1304" i="2"/>
  <c r="D1304" i="2" s="1"/>
  <c r="C1259" i="2"/>
  <c r="D1259" i="2" s="1"/>
  <c r="J1436" i="2"/>
  <c r="K1436" i="2" s="1"/>
  <c r="J1414" i="2"/>
  <c r="K1414" i="2" s="1"/>
  <c r="J1392" i="2"/>
  <c r="K1392" i="2" s="1"/>
  <c r="J1370" i="2"/>
  <c r="K1370" i="2" s="1"/>
  <c r="J1348" i="2"/>
  <c r="K1348" i="2" s="1"/>
  <c r="J1325" i="2"/>
  <c r="K1325" i="2" s="1"/>
  <c r="J1303" i="2"/>
  <c r="K1303" i="2" s="1"/>
  <c r="J1281" i="2"/>
  <c r="K1281" i="2" s="1"/>
  <c r="J1259" i="2"/>
  <c r="K1259" i="2" s="1"/>
  <c r="C1442" i="2"/>
  <c r="D1442" i="2" s="1"/>
  <c r="C1420" i="2"/>
  <c r="D1420" i="2" s="1"/>
  <c r="C1398" i="2"/>
  <c r="D1398" i="2" s="1"/>
  <c r="C1376" i="2"/>
  <c r="D1376" i="2" s="1"/>
  <c r="C1331" i="2"/>
  <c r="D1331" i="2" s="1"/>
  <c r="C1309" i="2"/>
  <c r="D1309" i="2" s="1"/>
  <c r="C1287" i="2"/>
  <c r="D1287" i="2" s="1"/>
  <c r="C1265" i="2"/>
  <c r="D1265" i="2" s="1"/>
  <c r="AS44" i="4"/>
  <c r="J1430" i="2"/>
  <c r="K1430" i="2" s="1"/>
  <c r="J1408" i="2"/>
  <c r="K1408" i="2" s="1"/>
  <c r="J1385" i="2"/>
  <c r="K1385" i="2" s="1"/>
  <c r="J1363" i="2"/>
  <c r="K1363" i="2" s="1"/>
  <c r="J1341" i="2"/>
  <c r="K1341" i="2" s="1"/>
  <c r="J1319" i="2"/>
  <c r="K1319" i="2" s="1"/>
  <c r="J1297" i="2"/>
  <c r="K1297" i="2" s="1"/>
  <c r="J1275" i="2"/>
  <c r="K1275" i="2" s="1"/>
  <c r="C1436" i="2"/>
  <c r="D1436" i="2" s="1"/>
  <c r="C1391" i="2"/>
  <c r="D1391" i="2" s="1"/>
  <c r="C1369" i="2"/>
  <c r="D1369" i="2" s="1"/>
  <c r="C1347" i="2"/>
  <c r="D1347" i="2" s="1"/>
  <c r="C1325" i="2"/>
  <c r="D1325" i="2" s="1"/>
  <c r="C1303" i="2"/>
  <c r="D1303" i="2" s="1"/>
  <c r="C1281" i="2"/>
  <c r="D1281" i="2" s="1"/>
  <c r="C1258" i="2"/>
  <c r="D1258" i="2" s="1"/>
  <c r="J1429" i="2"/>
  <c r="K1429" i="2" s="1"/>
  <c r="J1407" i="2"/>
  <c r="K1407" i="2" s="1"/>
  <c r="J1362" i="2"/>
  <c r="K1362" i="2" s="1"/>
  <c r="J1340" i="2"/>
  <c r="K1340" i="2" s="1"/>
  <c r="J1318" i="2"/>
  <c r="K1318" i="2" s="1"/>
  <c r="J1296" i="2"/>
  <c r="K1296" i="2" s="1"/>
  <c r="J1274" i="2"/>
  <c r="K1274" i="2" s="1"/>
  <c r="J1252" i="2"/>
  <c r="K1252" i="2" s="1"/>
  <c r="C1435" i="2"/>
  <c r="D1435" i="2" s="1"/>
  <c r="C1413" i="2"/>
  <c r="D1413" i="2" s="1"/>
  <c r="C1390" i="2"/>
  <c r="D1390" i="2" s="1"/>
  <c r="C1368" i="2"/>
  <c r="D1368" i="2" s="1"/>
  <c r="C1346" i="2"/>
  <c r="D1346" i="2" s="1"/>
  <c r="C1324" i="2"/>
  <c r="D1324" i="2" s="1"/>
  <c r="C1302" i="2"/>
  <c r="D1302" i="2" s="1"/>
  <c r="C1280" i="2"/>
  <c r="D1280" i="2" s="1"/>
  <c r="J1416" i="2"/>
  <c r="K1416" i="2" s="1"/>
  <c r="J1305" i="2"/>
  <c r="K1305" i="2" s="1"/>
  <c r="C1444" i="2"/>
  <c r="D1444" i="2" s="1"/>
  <c r="C1355" i="2"/>
  <c r="D1355" i="2" s="1"/>
  <c r="J1428" i="2"/>
  <c r="K1428" i="2" s="1"/>
  <c r="J1406" i="2"/>
  <c r="K1406" i="2" s="1"/>
  <c r="J1384" i="2"/>
  <c r="K1384" i="2" s="1"/>
  <c r="J1361" i="2"/>
  <c r="K1361" i="2" s="1"/>
  <c r="J1339" i="2"/>
  <c r="K1339" i="2" s="1"/>
  <c r="J1317" i="2"/>
  <c r="K1317" i="2" s="1"/>
  <c r="J1295" i="2"/>
  <c r="K1295" i="2" s="1"/>
  <c r="J1273" i="2"/>
  <c r="K1273" i="2" s="1"/>
  <c r="J1251" i="2"/>
  <c r="K1251" i="2" s="1"/>
  <c r="C1434" i="2"/>
  <c r="D1434" i="2" s="1"/>
  <c r="C1412" i="2"/>
  <c r="D1412" i="2" s="1"/>
  <c r="C1367" i="2"/>
  <c r="D1367" i="2" s="1"/>
  <c r="C1345" i="2"/>
  <c r="D1345" i="2" s="1"/>
  <c r="C1323" i="2"/>
  <c r="D1323" i="2" s="1"/>
  <c r="C1301" i="2"/>
  <c r="D1301" i="2" s="1"/>
  <c r="C1279" i="2"/>
  <c r="D1279" i="2" s="1"/>
  <c r="C1257" i="2"/>
  <c r="D1257" i="2" s="1"/>
  <c r="J1449" i="2"/>
  <c r="K1449" i="2" s="1"/>
  <c r="J1427" i="2"/>
  <c r="K1427" i="2" s="1"/>
  <c r="J1405" i="2"/>
  <c r="K1405" i="2" s="1"/>
  <c r="J1383" i="2"/>
  <c r="K1383" i="2" s="1"/>
  <c r="J1338" i="2"/>
  <c r="K1338" i="2" s="1"/>
  <c r="J1316" i="2"/>
  <c r="K1316" i="2" s="1"/>
  <c r="J1294" i="2"/>
  <c r="K1294" i="2" s="1"/>
  <c r="J1272" i="2"/>
  <c r="K1272" i="2" s="1"/>
  <c r="J1250" i="2"/>
  <c r="K1250" i="2" s="1"/>
  <c r="C1433" i="2"/>
  <c r="D1433" i="2" s="1"/>
  <c r="C1411" i="2"/>
  <c r="D1411" i="2" s="1"/>
  <c r="C1389" i="2"/>
  <c r="D1389" i="2" s="1"/>
  <c r="C1366" i="2"/>
  <c r="D1366" i="2" s="1"/>
  <c r="C1344" i="2"/>
  <c r="D1344" i="2" s="1"/>
  <c r="C1322" i="2"/>
  <c r="D1322" i="2" s="1"/>
  <c r="C1300" i="2"/>
  <c r="D1300" i="2" s="1"/>
  <c r="C1278" i="2"/>
  <c r="D1278" i="2" s="1"/>
  <c r="C1256" i="2"/>
  <c r="D1256" i="2" s="1"/>
  <c r="J1372" i="2"/>
  <c r="K1372" i="2" s="1"/>
  <c r="J1261" i="2"/>
  <c r="K1261" i="2" s="1"/>
  <c r="C1333" i="2"/>
  <c r="D1333" i="2" s="1"/>
  <c r="J1448" i="2"/>
  <c r="K1448" i="2" s="1"/>
  <c r="J1426" i="2"/>
  <c r="K1426" i="2" s="1"/>
  <c r="J1404" i="2"/>
  <c r="K1404" i="2" s="1"/>
  <c r="J1382" i="2"/>
  <c r="K1382" i="2" s="1"/>
  <c r="J1360" i="2"/>
  <c r="K1360" i="2" s="1"/>
  <c r="J1337" i="2"/>
  <c r="K1337" i="2" s="1"/>
  <c r="J1315" i="2"/>
  <c r="K1315" i="2" s="1"/>
  <c r="J1293" i="2"/>
  <c r="K1293" i="2" s="1"/>
  <c r="J1271" i="2"/>
  <c r="K1271" i="2" s="1"/>
  <c r="J1249" i="2"/>
  <c r="K1249" i="2" s="1"/>
  <c r="C1432" i="2"/>
  <c r="D1432" i="2" s="1"/>
  <c r="C1410" i="2"/>
  <c r="D1410" i="2" s="1"/>
  <c r="C1388" i="2"/>
  <c r="D1388" i="2" s="1"/>
  <c r="C1343" i="2"/>
  <c r="D1343" i="2" s="1"/>
  <c r="C1321" i="2"/>
  <c r="D1321" i="2" s="1"/>
  <c r="C1299" i="2"/>
  <c r="D1299" i="2" s="1"/>
  <c r="C1277" i="2"/>
  <c r="D1277" i="2" s="1"/>
  <c r="C1255" i="2"/>
  <c r="D1255" i="2" s="1"/>
  <c r="J1394" i="2"/>
  <c r="K1394" i="2" s="1"/>
  <c r="J1283" i="2"/>
  <c r="K1283" i="2" s="1"/>
  <c r="C1289" i="2"/>
  <c r="D1289" i="2" s="1"/>
  <c r="AS588" i="4"/>
  <c r="J1447" i="2"/>
  <c r="K1447" i="2" s="1"/>
  <c r="J1425" i="2"/>
  <c r="K1425" i="2" s="1"/>
  <c r="J1403" i="2"/>
  <c r="K1403" i="2" s="1"/>
  <c r="J1381" i="2"/>
  <c r="K1381" i="2" s="1"/>
  <c r="J1359" i="2"/>
  <c r="K1359" i="2" s="1"/>
  <c r="J1314" i="2"/>
  <c r="K1314" i="2" s="1"/>
  <c r="J1292" i="2"/>
  <c r="K1292" i="2" s="1"/>
  <c r="J1270" i="2"/>
  <c r="K1270" i="2" s="1"/>
  <c r="J1248" i="2"/>
  <c r="K1248" i="2" s="1"/>
  <c r="C1453" i="2"/>
  <c r="D1453" i="2" s="1"/>
  <c r="C1431" i="2"/>
  <c r="D1431" i="2" s="1"/>
  <c r="C1409" i="2"/>
  <c r="D1409" i="2" s="1"/>
  <c r="C1387" i="2"/>
  <c r="D1387" i="2" s="1"/>
  <c r="C1365" i="2"/>
  <c r="D1365" i="2" s="1"/>
  <c r="C1342" i="2"/>
  <c r="D1342" i="2" s="1"/>
  <c r="C1320" i="2"/>
  <c r="D1320" i="2" s="1"/>
  <c r="C1298" i="2"/>
  <c r="D1298" i="2" s="1"/>
  <c r="C1276" i="2"/>
  <c r="D1276" i="2" s="1"/>
  <c r="C1254" i="2"/>
  <c r="D1254" i="2" s="1"/>
  <c r="J1438" i="2"/>
  <c r="K1438" i="2" s="1"/>
  <c r="J1327" i="2"/>
  <c r="K1327" i="2" s="1"/>
  <c r="C1400" i="2"/>
  <c r="D1400" i="2" s="1"/>
  <c r="C1311" i="2"/>
  <c r="D1311" i="2" s="1"/>
  <c r="J1446" i="2"/>
  <c r="K1446" i="2" s="1"/>
  <c r="J1424" i="2"/>
  <c r="K1424" i="2" s="1"/>
  <c r="J1402" i="2"/>
  <c r="K1402" i="2" s="1"/>
  <c r="J1380" i="2"/>
  <c r="K1380" i="2" s="1"/>
  <c r="J1358" i="2"/>
  <c r="K1358" i="2" s="1"/>
  <c r="J1336" i="2"/>
  <c r="K1336" i="2" s="1"/>
  <c r="J1313" i="2"/>
  <c r="K1313" i="2" s="1"/>
  <c r="J1291" i="2"/>
  <c r="K1291" i="2" s="1"/>
  <c r="J1269" i="2"/>
  <c r="K1269" i="2" s="1"/>
  <c r="J1247" i="2"/>
  <c r="K1247" i="2" s="1"/>
  <c r="C1452" i="2"/>
  <c r="D1452" i="2" s="1"/>
  <c r="C1430" i="2"/>
  <c r="D1430" i="2" s="1"/>
  <c r="C1408" i="2"/>
  <c r="D1408" i="2" s="1"/>
  <c r="C1386" i="2"/>
  <c r="D1386" i="2" s="1"/>
  <c r="C1364" i="2"/>
  <c r="D1364" i="2" s="1"/>
  <c r="C1319" i="2"/>
  <c r="D1319" i="2" s="1"/>
  <c r="C1297" i="2"/>
  <c r="D1297" i="2" s="1"/>
  <c r="C1275" i="2"/>
  <c r="D1275" i="2" s="1"/>
  <c r="C1253" i="2"/>
  <c r="D1253" i="2" s="1"/>
  <c r="J1445" i="2"/>
  <c r="K1445" i="2" s="1"/>
  <c r="J1423" i="2"/>
  <c r="K1423" i="2" s="1"/>
  <c r="J1401" i="2"/>
  <c r="K1401" i="2" s="1"/>
  <c r="J1379" i="2"/>
  <c r="K1379" i="2" s="1"/>
  <c r="J1357" i="2"/>
  <c r="K1357" i="2" s="1"/>
  <c r="J1335" i="2"/>
  <c r="K1335" i="2" s="1"/>
  <c r="J1290" i="2"/>
  <c r="K1290" i="2" s="1"/>
  <c r="J1268" i="2"/>
  <c r="K1268" i="2" s="1"/>
  <c r="J1246" i="2"/>
  <c r="K1246" i="2" s="1"/>
  <c r="C1451" i="2"/>
  <c r="D1451" i="2" s="1"/>
  <c r="C1429" i="2"/>
  <c r="D1429" i="2" s="1"/>
  <c r="C1407" i="2"/>
  <c r="D1407" i="2" s="1"/>
  <c r="C1385" i="2"/>
  <c r="D1385" i="2" s="1"/>
  <c r="C1363" i="2"/>
  <c r="D1363" i="2" s="1"/>
  <c r="C1341" i="2"/>
  <c r="D1341" i="2" s="1"/>
  <c r="C1318" i="2"/>
  <c r="D1318" i="2" s="1"/>
  <c r="C1296" i="2"/>
  <c r="D1296" i="2" s="1"/>
  <c r="C1274" i="2"/>
  <c r="D1274" i="2" s="1"/>
  <c r="C1252" i="2"/>
  <c r="D1252" i="2" s="1"/>
  <c r="J1422" i="2"/>
  <c r="K1422" i="2" s="1"/>
  <c r="J1400" i="2"/>
  <c r="K1400" i="2" s="1"/>
  <c r="J1378" i="2"/>
  <c r="K1378" i="2" s="1"/>
  <c r="J1356" i="2"/>
  <c r="K1356" i="2" s="1"/>
  <c r="J1334" i="2"/>
  <c r="K1334" i="2" s="1"/>
  <c r="J1312" i="2"/>
  <c r="K1312" i="2" s="1"/>
  <c r="J1289" i="2"/>
  <c r="K1289" i="2" s="1"/>
  <c r="J1267" i="2"/>
  <c r="K1267" i="2" s="1"/>
  <c r="J1245" i="2"/>
  <c r="K1245" i="2" s="1"/>
  <c r="C1450" i="2"/>
  <c r="D1450" i="2" s="1"/>
  <c r="C1428" i="2"/>
  <c r="D1428" i="2" s="1"/>
  <c r="C1406" i="2"/>
  <c r="D1406" i="2" s="1"/>
  <c r="C1384" i="2"/>
  <c r="D1384" i="2" s="1"/>
  <c r="C1362" i="2"/>
  <c r="D1362" i="2" s="1"/>
  <c r="C1340" i="2"/>
  <c r="D1340" i="2" s="1"/>
  <c r="C1295" i="2"/>
  <c r="D1295" i="2" s="1"/>
  <c r="C1273" i="2"/>
  <c r="D1273" i="2" s="1"/>
  <c r="C1251" i="2"/>
  <c r="D1251" i="2" s="1"/>
  <c r="J1349" i="2"/>
  <c r="K1349" i="2" s="1"/>
  <c r="C1422" i="2"/>
  <c r="D1422" i="2" s="1"/>
  <c r="C1267" i="2"/>
  <c r="D1267" i="2" s="1"/>
  <c r="J1444" i="2"/>
  <c r="K1444" i="2" s="1"/>
  <c r="J1421" i="2"/>
  <c r="K1421" i="2" s="1"/>
  <c r="J1399" i="2"/>
  <c r="K1399" i="2" s="1"/>
  <c r="J1377" i="2"/>
  <c r="K1377" i="2" s="1"/>
  <c r="J1355" i="2"/>
  <c r="K1355" i="2" s="1"/>
  <c r="J1333" i="2"/>
  <c r="K1333" i="2" s="1"/>
  <c r="J1311" i="2"/>
  <c r="K1311" i="2" s="1"/>
  <c r="J1266" i="2"/>
  <c r="K1266" i="2" s="1"/>
  <c r="C1427" i="2"/>
  <c r="D1427" i="2" s="1"/>
  <c r="C1405" i="2"/>
  <c r="D1405" i="2" s="1"/>
  <c r="C1383" i="2"/>
  <c r="D1383" i="2" s="1"/>
  <c r="C1361" i="2"/>
  <c r="D1361" i="2" s="1"/>
  <c r="C1339" i="2"/>
  <c r="D1339" i="2" s="1"/>
  <c r="C1317" i="2"/>
  <c r="D1317" i="2" s="1"/>
  <c r="C1294" i="2"/>
  <c r="D1294" i="2" s="1"/>
  <c r="C1272" i="2"/>
  <c r="D1272" i="2" s="1"/>
  <c r="C1250" i="2"/>
  <c r="D1250" i="2" s="1"/>
  <c r="AS73" i="4"/>
  <c r="AS50" i="4"/>
  <c r="J1443" i="2"/>
  <c r="K1443" i="2" s="1"/>
  <c r="J1398" i="2"/>
  <c r="K1398" i="2" s="1"/>
  <c r="J1376" i="2"/>
  <c r="K1376" i="2" s="1"/>
  <c r="J1354" i="2"/>
  <c r="K1354" i="2" s="1"/>
  <c r="J1332" i="2"/>
  <c r="K1332" i="2" s="1"/>
  <c r="J1310" i="2"/>
  <c r="K1310" i="2" s="1"/>
  <c r="J1288" i="2"/>
  <c r="K1288" i="2" s="1"/>
  <c r="J1265" i="2"/>
  <c r="K1265" i="2" s="1"/>
  <c r="C1449" i="2"/>
  <c r="D1449" i="2" s="1"/>
  <c r="C1426" i="2"/>
  <c r="D1426" i="2" s="1"/>
  <c r="C1404" i="2"/>
  <c r="D1404" i="2" s="1"/>
  <c r="C1382" i="2"/>
  <c r="D1382" i="2" s="1"/>
  <c r="C1360" i="2"/>
  <c r="D1360" i="2" s="1"/>
  <c r="C1338" i="2"/>
  <c r="D1338" i="2" s="1"/>
  <c r="C1316" i="2"/>
  <c r="D1316" i="2" s="1"/>
  <c r="C1271" i="2"/>
  <c r="D1271" i="2" s="1"/>
  <c r="C1249" i="2"/>
  <c r="D1249" i="2" s="1"/>
  <c r="J325" i="2"/>
  <c r="K325" i="2" s="1"/>
  <c r="AS55" i="4"/>
  <c r="AS49" i="4"/>
  <c r="J1442" i="2"/>
  <c r="K1442" i="2" s="1"/>
  <c r="J1420" i="2"/>
  <c r="K1420" i="2" s="1"/>
  <c r="J1397" i="2"/>
  <c r="K1397" i="2" s="1"/>
  <c r="J1375" i="2"/>
  <c r="K1375" i="2" s="1"/>
  <c r="J1353" i="2"/>
  <c r="K1353" i="2" s="1"/>
  <c r="J1331" i="2"/>
  <c r="K1331" i="2" s="1"/>
  <c r="J1309" i="2"/>
  <c r="K1309" i="2" s="1"/>
  <c r="J1287" i="2"/>
  <c r="K1287" i="2" s="1"/>
  <c r="C1448" i="2"/>
  <c r="D1448" i="2" s="1"/>
  <c r="C1403" i="2"/>
  <c r="D1403" i="2" s="1"/>
  <c r="C1381" i="2"/>
  <c r="D1381" i="2" s="1"/>
  <c r="C1359" i="2"/>
  <c r="D1359" i="2" s="1"/>
  <c r="C1337" i="2"/>
  <c r="D1337" i="2" s="1"/>
  <c r="C1315" i="2"/>
  <c r="D1315" i="2" s="1"/>
  <c r="C1293" i="2"/>
  <c r="D1293" i="2" s="1"/>
  <c r="C1270" i="2"/>
  <c r="D1270" i="2" s="1"/>
  <c r="C1248" i="2"/>
  <c r="D1248" i="2" s="1"/>
  <c r="AS69" i="4"/>
  <c r="AS48" i="4"/>
  <c r="J1441" i="2"/>
  <c r="K1441" i="2" s="1"/>
  <c r="J1419" i="2"/>
  <c r="K1419" i="2" s="1"/>
  <c r="J1374" i="2"/>
  <c r="K1374" i="2" s="1"/>
  <c r="J1352" i="2"/>
  <c r="K1352" i="2" s="1"/>
  <c r="J1330" i="2"/>
  <c r="K1330" i="2" s="1"/>
  <c r="J1308" i="2"/>
  <c r="K1308" i="2" s="1"/>
  <c r="J1286" i="2"/>
  <c r="K1286" i="2" s="1"/>
  <c r="J1264" i="2"/>
  <c r="K1264" i="2" s="1"/>
  <c r="C1447" i="2"/>
  <c r="D1447" i="2" s="1"/>
  <c r="C1425" i="2"/>
  <c r="D1425" i="2" s="1"/>
  <c r="C1402" i="2"/>
  <c r="D1402" i="2" s="1"/>
  <c r="C1380" i="2"/>
  <c r="D1380" i="2" s="1"/>
  <c r="C1358" i="2"/>
  <c r="D1358" i="2" s="1"/>
  <c r="C1336" i="2"/>
  <c r="D1336" i="2" s="1"/>
  <c r="C1314" i="2"/>
  <c r="D1314" i="2" s="1"/>
  <c r="C1292" i="2"/>
  <c r="D1292" i="2" s="1"/>
  <c r="C1247" i="2"/>
  <c r="D1247" i="2" s="1"/>
  <c r="J1440" i="2"/>
  <c r="K1440" i="2" s="1"/>
  <c r="J1418" i="2"/>
  <c r="K1418" i="2" s="1"/>
  <c r="J1396" i="2"/>
  <c r="K1396" i="2" s="1"/>
  <c r="J1373" i="2"/>
  <c r="K1373" i="2" s="1"/>
  <c r="J1351" i="2"/>
  <c r="K1351" i="2" s="1"/>
  <c r="J1329" i="2"/>
  <c r="K1329" i="2" s="1"/>
  <c r="J1307" i="2"/>
  <c r="K1307" i="2" s="1"/>
  <c r="J1285" i="2"/>
  <c r="K1285" i="2" s="1"/>
  <c r="J1263" i="2"/>
  <c r="K1263" i="2" s="1"/>
  <c r="C1446" i="2"/>
  <c r="D1446" i="2" s="1"/>
  <c r="C1424" i="2"/>
  <c r="D1424" i="2" s="1"/>
  <c r="C1379" i="2"/>
  <c r="D1379" i="2" s="1"/>
  <c r="C1357" i="2"/>
  <c r="D1357" i="2" s="1"/>
  <c r="C1335" i="2"/>
  <c r="D1335" i="2" s="1"/>
  <c r="C1313" i="2"/>
  <c r="D1313" i="2" s="1"/>
  <c r="C1291" i="2"/>
  <c r="D1291" i="2" s="1"/>
  <c r="C1269" i="2"/>
  <c r="D1269" i="2" s="1"/>
  <c r="C1246" i="2"/>
  <c r="D1246" i="2" s="1"/>
  <c r="J1439" i="2"/>
  <c r="K1439" i="2" s="1"/>
  <c r="J1417" i="2"/>
  <c r="K1417" i="2" s="1"/>
  <c r="J1395" i="2"/>
  <c r="K1395" i="2" s="1"/>
  <c r="J1350" i="2"/>
  <c r="K1350" i="2" s="1"/>
  <c r="J1328" i="2"/>
  <c r="K1328" i="2" s="1"/>
  <c r="J1306" i="2"/>
  <c r="K1306" i="2" s="1"/>
  <c r="J1284" i="2"/>
  <c r="K1284" i="2" s="1"/>
  <c r="J1262" i="2"/>
  <c r="K1262" i="2" s="1"/>
  <c r="C1445" i="2"/>
  <c r="D1445" i="2" s="1"/>
  <c r="C1423" i="2"/>
  <c r="D1423" i="2" s="1"/>
  <c r="C1401" i="2"/>
  <c r="D1401" i="2" s="1"/>
  <c r="C1378" i="2"/>
  <c r="D1378" i="2" s="1"/>
  <c r="C1356" i="2"/>
  <c r="D1356" i="2" s="1"/>
  <c r="C1334" i="2"/>
  <c r="D1334" i="2" s="1"/>
  <c r="C1312" i="2"/>
  <c r="D1312" i="2" s="1"/>
  <c r="C1290" i="2"/>
  <c r="D1290" i="2" s="1"/>
  <c r="C1268" i="2"/>
  <c r="D1268" i="2" s="1"/>
  <c r="J1437" i="2"/>
  <c r="K1437" i="2" s="1"/>
  <c r="J1415" i="2"/>
  <c r="K1415" i="2" s="1"/>
  <c r="J1393" i="2"/>
  <c r="K1393" i="2" s="1"/>
  <c r="J1371" i="2"/>
  <c r="K1371" i="2" s="1"/>
  <c r="J1326" i="2"/>
  <c r="K1326" i="2" s="1"/>
  <c r="J1304" i="2"/>
  <c r="K1304" i="2" s="1"/>
  <c r="J1282" i="2"/>
  <c r="K1282" i="2" s="1"/>
  <c r="J1260" i="2"/>
  <c r="K1260" i="2" s="1"/>
  <c r="C1443" i="2"/>
  <c r="D1443" i="2" s="1"/>
  <c r="C1421" i="2"/>
  <c r="D1421" i="2" s="1"/>
  <c r="C1399" i="2"/>
  <c r="D1399" i="2" s="1"/>
  <c r="C1377" i="2"/>
  <c r="D1377" i="2" s="1"/>
  <c r="C1354" i="2"/>
  <c r="D1354" i="2" s="1"/>
  <c r="C1332" i="2"/>
  <c r="D1332" i="2" s="1"/>
  <c r="C1310" i="2"/>
  <c r="D1310" i="2" s="1"/>
  <c r="C1288" i="2"/>
  <c r="D1288" i="2" s="1"/>
  <c r="C1266" i="2"/>
  <c r="D1266" i="2" s="1"/>
  <c r="J1435" i="2"/>
  <c r="K1435" i="2" s="1"/>
  <c r="J1413" i="2"/>
  <c r="K1413" i="2" s="1"/>
  <c r="J1391" i="2"/>
  <c r="K1391" i="2" s="1"/>
  <c r="J1369" i="2"/>
  <c r="K1369" i="2" s="1"/>
  <c r="J1347" i="2"/>
  <c r="K1347" i="2" s="1"/>
  <c r="J1302" i="2"/>
  <c r="K1302" i="2" s="1"/>
  <c r="J1280" i="2"/>
  <c r="K1280" i="2" s="1"/>
  <c r="J1258" i="2"/>
  <c r="K1258" i="2" s="1"/>
  <c r="C1441" i="2"/>
  <c r="D1441" i="2" s="1"/>
  <c r="C1419" i="2"/>
  <c r="D1419" i="2" s="1"/>
  <c r="C1397" i="2"/>
  <c r="D1397" i="2" s="1"/>
  <c r="C1375" i="2"/>
  <c r="D1375" i="2" s="1"/>
  <c r="C1353" i="2"/>
  <c r="D1353" i="2" s="1"/>
  <c r="C1330" i="2"/>
  <c r="D1330" i="2" s="1"/>
  <c r="C1308" i="2"/>
  <c r="D1308" i="2" s="1"/>
  <c r="C1286" i="2"/>
  <c r="D1286" i="2" s="1"/>
  <c r="C1264" i="2"/>
  <c r="D1264" i="2" s="1"/>
  <c r="J1433" i="2"/>
  <c r="K1433" i="2" s="1"/>
  <c r="J1411" i="2"/>
  <c r="K1411" i="2" s="1"/>
  <c r="J1389" i="2"/>
  <c r="K1389" i="2" s="1"/>
  <c r="J1367" i="2"/>
  <c r="K1367" i="2" s="1"/>
  <c r="J1345" i="2"/>
  <c r="K1345" i="2" s="1"/>
  <c r="J1323" i="2"/>
  <c r="K1323" i="2" s="1"/>
  <c r="J1278" i="2"/>
  <c r="K1278" i="2" s="1"/>
  <c r="J1256" i="2"/>
  <c r="K1256" i="2" s="1"/>
  <c r="C1439" i="2"/>
  <c r="D1439" i="2" s="1"/>
  <c r="C1417" i="2"/>
  <c r="D1417" i="2" s="1"/>
  <c r="C1395" i="2"/>
  <c r="D1395" i="2" s="1"/>
  <c r="C1373" i="2"/>
  <c r="D1373" i="2" s="1"/>
  <c r="C1351" i="2"/>
  <c r="D1351" i="2" s="1"/>
  <c r="C1329" i="2"/>
  <c r="D1329" i="2" s="1"/>
  <c r="C1306" i="2"/>
  <c r="D1306" i="2" s="1"/>
  <c r="C1284" i="2"/>
  <c r="D1284" i="2" s="1"/>
  <c r="C1262" i="2"/>
  <c r="D1262" i="2" s="1"/>
  <c r="AS604" i="4"/>
  <c r="J1410" i="2"/>
  <c r="K1410" i="2" s="1"/>
  <c r="J1388" i="2"/>
  <c r="K1388" i="2" s="1"/>
  <c r="J1366" i="2"/>
  <c r="K1366" i="2" s="1"/>
  <c r="J1344" i="2"/>
  <c r="K1344" i="2" s="1"/>
  <c r="J1322" i="2"/>
  <c r="K1322" i="2" s="1"/>
  <c r="J1300" i="2"/>
  <c r="K1300" i="2" s="1"/>
  <c r="J1277" i="2"/>
  <c r="K1277" i="2" s="1"/>
  <c r="J1255" i="2"/>
  <c r="K1255" i="2" s="1"/>
  <c r="C1438" i="2"/>
  <c r="D1438" i="2" s="1"/>
  <c r="C1416" i="2"/>
  <c r="D1416" i="2" s="1"/>
  <c r="C1394" i="2"/>
  <c r="D1394" i="2" s="1"/>
  <c r="C1372" i="2"/>
  <c r="D1372" i="2" s="1"/>
  <c r="C1350" i="2"/>
  <c r="D1350" i="2" s="1"/>
  <c r="C1328" i="2"/>
  <c r="D1328" i="2" s="1"/>
  <c r="C1283" i="2"/>
  <c r="D1283" i="2" s="1"/>
  <c r="C1261" i="2"/>
  <c r="D1261" i="2" s="1"/>
  <c r="J1434" i="2"/>
  <c r="K1434" i="2" s="1"/>
  <c r="J1412" i="2"/>
  <c r="K1412" i="2" s="1"/>
  <c r="J1390" i="2"/>
  <c r="K1390" i="2" s="1"/>
  <c r="J1368" i="2"/>
  <c r="K1368" i="2" s="1"/>
  <c r="J1346" i="2"/>
  <c r="K1346" i="2" s="1"/>
  <c r="J1324" i="2"/>
  <c r="K1324" i="2" s="1"/>
  <c r="J1301" i="2"/>
  <c r="K1301" i="2" s="1"/>
  <c r="J1279" i="2"/>
  <c r="K1279" i="2" s="1"/>
  <c r="J1257" i="2"/>
  <c r="K1257" i="2" s="1"/>
  <c r="C1440" i="2"/>
  <c r="D1440" i="2" s="1"/>
  <c r="C1418" i="2"/>
  <c r="D1418" i="2" s="1"/>
  <c r="C1396" i="2"/>
  <c r="D1396" i="2" s="1"/>
  <c r="C1374" i="2"/>
  <c r="D1374" i="2" s="1"/>
  <c r="C1352" i="2"/>
  <c r="D1352" i="2" s="1"/>
  <c r="C1307" i="2"/>
  <c r="D1307" i="2" s="1"/>
  <c r="C1285" i="2"/>
  <c r="D1285" i="2" s="1"/>
  <c r="C1263" i="2"/>
  <c r="D1263" i="2" s="1"/>
  <c r="AS583" i="4"/>
  <c r="J1432" i="2"/>
  <c r="K1432" i="2" s="1"/>
  <c r="J1409" i="2"/>
  <c r="K1409" i="2" s="1"/>
  <c r="J1387" i="2"/>
  <c r="K1387" i="2" s="1"/>
  <c r="J1365" i="2"/>
  <c r="K1365" i="2" s="1"/>
  <c r="J1343" i="2"/>
  <c r="K1343" i="2" s="1"/>
  <c r="J1321" i="2"/>
  <c r="K1321" i="2" s="1"/>
  <c r="J1299" i="2"/>
  <c r="K1299" i="2" s="1"/>
  <c r="D1437" i="2"/>
  <c r="C1415" i="2"/>
  <c r="D1415" i="2" s="1"/>
  <c r="C1393" i="2"/>
  <c r="D1393" i="2" s="1"/>
  <c r="C1371" i="2"/>
  <c r="D1371" i="2" s="1"/>
  <c r="C1349" i="2"/>
  <c r="D1349" i="2" s="1"/>
  <c r="C1327" i="2"/>
  <c r="D1327" i="2" s="1"/>
  <c r="C1305" i="2"/>
  <c r="D1305" i="2" s="1"/>
  <c r="C1282" i="2"/>
  <c r="D1282" i="2" s="1"/>
  <c r="AS57" i="4"/>
  <c r="J1031" i="2"/>
  <c r="K1031" i="2" s="1"/>
  <c r="J396" i="2"/>
  <c r="K396" i="2" s="1"/>
  <c r="J1239" i="2"/>
  <c r="K1239" i="2" s="1"/>
  <c r="J1208" i="2"/>
  <c r="K1208" i="2" s="1"/>
  <c r="J1154" i="2"/>
  <c r="K1154" i="2" s="1"/>
  <c r="J1187" i="2"/>
  <c r="K1187" i="2" s="1"/>
  <c r="J1133" i="2"/>
  <c r="K1133" i="2" s="1"/>
  <c r="J1089" i="2"/>
  <c r="K1089" i="2" s="1"/>
  <c r="J973" i="2"/>
  <c r="K973" i="2" s="1"/>
  <c r="J794" i="2"/>
  <c r="K794" i="2" s="1"/>
  <c r="J679" i="2"/>
  <c r="K679" i="2" s="1"/>
  <c r="J742" i="2"/>
  <c r="K742" i="2" s="1"/>
  <c r="J615" i="2"/>
  <c r="K615" i="2" s="1"/>
  <c r="J549" i="2"/>
  <c r="K549" i="2" s="1"/>
  <c r="J857" i="2"/>
  <c r="K857" i="2" s="1"/>
  <c r="J482" i="2"/>
  <c r="K482" i="2" s="1"/>
  <c r="J919" i="2"/>
  <c r="K919" i="2" s="1"/>
  <c r="J37" i="2"/>
  <c r="K37" i="2" s="1"/>
  <c r="AR501" i="4"/>
  <c r="AS501" i="4" s="1"/>
  <c r="AR459" i="4"/>
  <c r="AS459" i="4" s="1"/>
  <c r="AR394" i="4"/>
  <c r="AR396" i="4"/>
  <c r="AS396" i="4" s="1"/>
  <c r="AS153" i="4"/>
  <c r="AR153" i="4"/>
  <c r="AR151" i="4"/>
  <c r="AR592" i="4"/>
  <c r="AS592" i="4" s="1"/>
  <c r="AR441" i="4"/>
  <c r="AS441" i="4" s="1"/>
  <c r="AR375" i="4"/>
  <c r="AR105" i="4"/>
  <c r="AR103" i="4"/>
  <c r="AR543" i="4"/>
  <c r="AS543" i="4" s="1"/>
  <c r="AR369" i="4"/>
  <c r="AR280" i="4"/>
  <c r="AS280" i="4" s="1"/>
  <c r="AS270" i="4"/>
  <c r="AR270" i="4"/>
  <c r="AR364" i="4"/>
  <c r="AS364" i="4" s="1"/>
  <c r="AR156" i="4"/>
  <c r="AQ53" i="4"/>
  <c r="AS53" i="4" s="1"/>
  <c r="AR582" i="4"/>
  <c r="AS582" i="4" s="1"/>
  <c r="AR429" i="4"/>
  <c r="AR253" i="4"/>
  <c r="AR367" i="4"/>
  <c r="AS367" i="4" s="1"/>
  <c r="AR88" i="4"/>
  <c r="AR132" i="4"/>
  <c r="AR318" i="4"/>
  <c r="AS316" i="4"/>
  <c r="AR316" i="4"/>
  <c r="AR28" i="4"/>
  <c r="AR482" i="4"/>
  <c r="AR483" i="4"/>
  <c r="AS483" i="4" s="1"/>
  <c r="AR138" i="4"/>
  <c r="AR233" i="4"/>
  <c r="AR157" i="4"/>
  <c r="AR159" i="4"/>
  <c r="AS159" i="4" s="1"/>
  <c r="AR160" i="4"/>
  <c r="AR285" i="4"/>
  <c r="AR91" i="4"/>
  <c r="AR323" i="4"/>
  <c r="AR434" i="4"/>
  <c r="AS434" i="4" s="1"/>
  <c r="AR486" i="4"/>
  <c r="AR397" i="4"/>
  <c r="AS71" i="4"/>
  <c r="AR33" i="4"/>
  <c r="AS33" i="4" s="1"/>
  <c r="AR22" i="4"/>
  <c r="AR13" i="4"/>
  <c r="AS603" i="4"/>
  <c r="AR560" i="4"/>
  <c r="AS560" i="4" s="1"/>
  <c r="AS533" i="4"/>
  <c r="AR518" i="4"/>
  <c r="AR328" i="4"/>
  <c r="AR154" i="4"/>
  <c r="AS154" i="4" s="1"/>
  <c r="AR115" i="4"/>
  <c r="AR43" i="4"/>
  <c r="AR262" i="4"/>
  <c r="AR458" i="4"/>
  <c r="AR235" i="4"/>
  <c r="AR597" i="4"/>
  <c r="AS597" i="4" s="1"/>
  <c r="AR437" i="4"/>
  <c r="AR528" i="4"/>
  <c r="AR133" i="4"/>
  <c r="AR8" i="4"/>
  <c r="AR506" i="4"/>
  <c r="AR476" i="4"/>
  <c r="AR477" i="4"/>
  <c r="AR460" i="4"/>
  <c r="AR349" i="4"/>
  <c r="AS349" i="4" s="1"/>
  <c r="AR265" i="4"/>
  <c r="AR419" i="4"/>
  <c r="AR315" i="4"/>
  <c r="AS315" i="4" s="1"/>
  <c r="AR148" i="4"/>
  <c r="AR61" i="4"/>
  <c r="AS61" i="4" s="1"/>
  <c r="AS42" i="4"/>
  <c r="AR602" i="4"/>
  <c r="AS602" i="4" s="1"/>
  <c r="AR250" i="4"/>
  <c r="AS250" i="4" s="1"/>
  <c r="AR414" i="4"/>
  <c r="AR498" i="4"/>
  <c r="AR413" i="4"/>
  <c r="AR532" i="4"/>
  <c r="AR291" i="4"/>
  <c r="AR406" i="4"/>
  <c r="AR376" i="4"/>
  <c r="AR431" i="4"/>
  <c r="AR260" i="4"/>
  <c r="AS260" i="4" s="1"/>
  <c r="AR237" i="4"/>
  <c r="AR345" i="4"/>
  <c r="AS345" i="4" s="1"/>
  <c r="AR562" i="4"/>
  <c r="AS562" i="4" s="1"/>
  <c r="AR109" i="4"/>
  <c r="AS70" i="4"/>
  <c r="AR41" i="4"/>
  <c r="AS41" i="4" s="1"/>
  <c r="AR12" i="4"/>
  <c r="AR591" i="4"/>
  <c r="AS591" i="4" s="1"/>
  <c r="AR559" i="4"/>
  <c r="AS559" i="4" s="1"/>
  <c r="AR366" i="4"/>
  <c r="AS366" i="4" s="1"/>
  <c r="AS248" i="4"/>
  <c r="AR110" i="4"/>
  <c r="AR361" i="4"/>
  <c r="AR244" i="4"/>
  <c r="AR247" i="4"/>
  <c r="AR400" i="4"/>
  <c r="AR331" i="4"/>
  <c r="AR337" i="4"/>
  <c r="AS337" i="4" s="1"/>
  <c r="AR492" i="4"/>
  <c r="AS492" i="4" s="1"/>
  <c r="AR227" i="4"/>
  <c r="AR479" i="4"/>
  <c r="AR254" i="4"/>
  <c r="AR144" i="4"/>
  <c r="AR354" i="4"/>
  <c r="AS354" i="4" s="1"/>
  <c r="AS546" i="4"/>
  <c r="AR60" i="4"/>
  <c r="AS60" i="4" s="1"/>
  <c r="AR31" i="4"/>
  <c r="AR21" i="4"/>
  <c r="AS21" i="4" s="1"/>
  <c r="AR530" i="4"/>
  <c r="AR516" i="4"/>
  <c r="AR224" i="4"/>
  <c r="AS224" i="4" s="1"/>
  <c r="AR68" i="4"/>
  <c r="AS68" i="4" s="1"/>
  <c r="AR59" i="4"/>
  <c r="AS59" i="4" s="1"/>
  <c r="AR30" i="4"/>
  <c r="AS30" i="4" s="1"/>
  <c r="AR20" i="4"/>
  <c r="AR589" i="4"/>
  <c r="AS589" i="4" s="1"/>
  <c r="AS558" i="4"/>
  <c r="AS544" i="4"/>
  <c r="AR529" i="4"/>
  <c r="AS529" i="4" s="1"/>
  <c r="AS499" i="4"/>
  <c r="AR440" i="4"/>
  <c r="AR402" i="4"/>
  <c r="AR381" i="4"/>
  <c r="AS381" i="4" s="1"/>
  <c r="AS92" i="4"/>
  <c r="AR147" i="4"/>
  <c r="AR339" i="4"/>
  <c r="AS339" i="4" s="1"/>
  <c r="AR363" i="4"/>
  <c r="AR428" i="4"/>
  <c r="AR82" i="4"/>
  <c r="AR106" i="4"/>
  <c r="AS106" i="4" s="1"/>
  <c r="AR524" i="4"/>
  <c r="AR143" i="4"/>
  <c r="AR221" i="4"/>
  <c r="AR241" i="4"/>
  <c r="AR274" i="4"/>
  <c r="AR387" i="4"/>
  <c r="AS387" i="4" s="1"/>
  <c r="AR261" i="4"/>
  <c r="AS261" i="4" s="1"/>
  <c r="AS579" i="4"/>
  <c r="AR567" i="4"/>
  <c r="AS567" i="4" s="1"/>
  <c r="AR557" i="4"/>
  <c r="AR162" i="4"/>
  <c r="AR417" i="4"/>
  <c r="AS469" i="4"/>
  <c r="AR469" i="4"/>
  <c r="AR257" i="4"/>
  <c r="AR416" i="4"/>
  <c r="AS416" i="4" s="1"/>
  <c r="AR489" i="4"/>
  <c r="AR545" i="4"/>
  <c r="AS545" i="4"/>
  <c r="AR471" i="4"/>
  <c r="AS471" i="4" s="1"/>
  <c r="AR301" i="4"/>
  <c r="AR135" i="4"/>
  <c r="AR130" i="4"/>
  <c r="AR409" i="4"/>
  <c r="AS409" i="4" s="1"/>
  <c r="AR385" i="4"/>
  <c r="AR251" i="4"/>
  <c r="AS251" i="4" s="1"/>
  <c r="AR426" i="4"/>
  <c r="AS426" i="4" s="1"/>
  <c r="AR565" i="4"/>
  <c r="AR332" i="4"/>
  <c r="AR98" i="4"/>
  <c r="AR252" i="4"/>
  <c r="AR408" i="4"/>
  <c r="AS408" i="4" s="1"/>
  <c r="AR268" i="4"/>
  <c r="AR578" i="4"/>
  <c r="AR313" i="4"/>
  <c r="AR99" i="4"/>
  <c r="AR120" i="4"/>
  <c r="AS120" i="4" s="1"/>
  <c r="AR478" i="4"/>
  <c r="AR444" i="4"/>
  <c r="AR421" i="4"/>
  <c r="AS421" i="4" s="1"/>
  <c r="AR569" i="4"/>
  <c r="AS569" i="4" s="1"/>
  <c r="AR519" i="4"/>
  <c r="AR302" i="4"/>
  <c r="AS302" i="4" s="1"/>
  <c r="AR273" i="4"/>
  <c r="AR356" i="4"/>
  <c r="AS356" i="4" s="1"/>
  <c r="AR372" i="4"/>
  <c r="AR373" i="4"/>
  <c r="AR550" i="4"/>
  <c r="AR150" i="4"/>
  <c r="AS150" i="4" s="1"/>
  <c r="AR590" i="4"/>
  <c r="AR600" i="4"/>
  <c r="AR488" i="4"/>
  <c r="AR304" i="4"/>
  <c r="AR448" i="4"/>
  <c r="AS448" i="4" s="1"/>
  <c r="AR279" i="4"/>
  <c r="AS279" i="4" s="1"/>
  <c r="AR95" i="4"/>
  <c r="AR510" i="4"/>
  <c r="AS510" i="4" s="1"/>
  <c r="AR165" i="4"/>
  <c r="AR341" i="4"/>
  <c r="AS341" i="4" s="1"/>
  <c r="AR451" i="4"/>
  <c r="AR152" i="4"/>
  <c r="AS152" i="4" s="1"/>
  <c r="AR281" i="4"/>
  <c r="AS281" i="4" s="1"/>
  <c r="AR456" i="4"/>
  <c r="AR284" i="4"/>
  <c r="AR312" i="4"/>
  <c r="AS312" i="4" s="1"/>
  <c r="AR295" i="4"/>
  <c r="AR325" i="4"/>
  <c r="AR242" i="4"/>
  <c r="AR514" i="4"/>
  <c r="AS514" i="4" s="1"/>
  <c r="AR249" i="4"/>
  <c r="AR412" i="4"/>
  <c r="AR540" i="4"/>
  <c r="AS540" i="4" s="1"/>
  <c r="AS527" i="4"/>
  <c r="AR496" i="4"/>
  <c r="AR475" i="4"/>
  <c r="AS475" i="4" s="1"/>
  <c r="AR359" i="4"/>
  <c r="AS359" i="4" s="1"/>
  <c r="AR146" i="4"/>
  <c r="AS146" i="4" s="1"/>
  <c r="AR594" i="4"/>
  <c r="AS594" i="4" s="1"/>
  <c r="AR411" i="4"/>
  <c r="AS411" i="4" s="1"/>
  <c r="AR399" i="4"/>
  <c r="AS399" i="4" s="1"/>
  <c r="AS294" i="4"/>
  <c r="AR294" i="4"/>
  <c r="AR36" i="4"/>
  <c r="AR229" i="4"/>
  <c r="AR310" i="4"/>
  <c r="AR311" i="4"/>
  <c r="AR232" i="4"/>
  <c r="AR29" i="4"/>
  <c r="AS29" i="4" s="1"/>
  <c r="AR598" i="4"/>
  <c r="AS598" i="4" s="1"/>
  <c r="AR305" i="4"/>
  <c r="AR472" i="4"/>
  <c r="AR234" i="4"/>
  <c r="AR327" i="4"/>
  <c r="AR102" i="4"/>
  <c r="AR24" i="4"/>
  <c r="AR164" i="4"/>
  <c r="AR287" i="4"/>
  <c r="AR383" i="4"/>
  <c r="AR531" i="4"/>
  <c r="AS19" i="4"/>
  <c r="AR392" i="4"/>
  <c r="AR223" i="4"/>
  <c r="AR415" i="4"/>
  <c r="AR275" i="4"/>
  <c r="AS275" i="4" s="1"/>
  <c r="AS319" i="4"/>
  <c r="AR319" i="4"/>
  <c r="AR246" i="4"/>
  <c r="AR580" i="4"/>
  <c r="AR267" i="4"/>
  <c r="AS541" i="4"/>
  <c r="AR541" i="4"/>
  <c r="AR551" i="4"/>
  <c r="AR487" i="4"/>
  <c r="AR473" i="4"/>
  <c r="AS473" i="4" s="1"/>
  <c r="AR342" i="4"/>
  <c r="AS342" i="4" s="1"/>
  <c r="AR355" i="4"/>
  <c r="AS222" i="4"/>
  <c r="AR222" i="4"/>
  <c r="AR75" i="4"/>
  <c r="AS75" i="4" s="1"/>
  <c r="AR18" i="4"/>
  <c r="AS18" i="4" s="1"/>
  <c r="AR9" i="4"/>
  <c r="AR587" i="4"/>
  <c r="AS587" i="4" s="1"/>
  <c r="AR554" i="4"/>
  <c r="AS554" i="4" s="1"/>
  <c r="AS418" i="4"/>
  <c r="AR321" i="4"/>
  <c r="AS321" i="4" s="1"/>
  <c r="AR239" i="4"/>
  <c r="AS239" i="4" s="1"/>
  <c r="AR570" i="4"/>
  <c r="AR350" i="4"/>
  <c r="AS350" i="4" s="1"/>
  <c r="AR351" i="4"/>
  <c r="AR485" i="4"/>
  <c r="AR32" i="4"/>
  <c r="AR334" i="4"/>
  <c r="AR360" i="4"/>
  <c r="AR317" i="4"/>
  <c r="AR134" i="4"/>
  <c r="AR340" i="4"/>
  <c r="AS112" i="4"/>
  <c r="AR112" i="4"/>
  <c r="AR463" i="4"/>
  <c r="AR442" i="4"/>
  <c r="AR452" i="4"/>
  <c r="AR393" i="4"/>
  <c r="AS393" i="4" s="1"/>
  <c r="AR405" i="4"/>
  <c r="AR86" i="4"/>
  <c r="AR290" i="4"/>
  <c r="AS290" i="4" s="1"/>
  <c r="AR65" i="4"/>
  <c r="AS65" i="4" s="1"/>
  <c r="AR38" i="4"/>
  <c r="AS38" i="4" s="1"/>
  <c r="AR539" i="4"/>
  <c r="AS539" i="4" s="1"/>
  <c r="AR511" i="4"/>
  <c r="AS455" i="4"/>
  <c r="AR386" i="4"/>
  <c r="AR346" i="4"/>
  <c r="AR124" i="4"/>
  <c r="AS124" i="4" s="1"/>
  <c r="AS435" i="4"/>
  <c r="AR435" i="4"/>
  <c r="AR380" i="4"/>
  <c r="AS439" i="4"/>
  <c r="AR439" i="4"/>
  <c r="AR149" i="4"/>
  <c r="AR470" i="4"/>
  <c r="AR96" i="4"/>
  <c r="AS96" i="4" s="1"/>
  <c r="AR308" i="4"/>
  <c r="AS308" i="4" s="1"/>
  <c r="AR481" i="4"/>
  <c r="AS481" i="4" s="1"/>
  <c r="AR404" i="4"/>
  <c r="AR525" i="4"/>
  <c r="AS525" i="4" s="1"/>
  <c r="AR465" i="4"/>
  <c r="AR264" i="4"/>
  <c r="AR333" i="4"/>
  <c r="AR555" i="4"/>
  <c r="AS555" i="4" s="1"/>
  <c r="AR66" i="4"/>
  <c r="AS66" i="4" s="1"/>
  <c r="AR256" i="4"/>
  <c r="AS256" i="4" s="1"/>
  <c r="AS474" i="4"/>
  <c r="AR474" i="4"/>
  <c r="AR309" i="4"/>
  <c r="AR89" i="4"/>
  <c r="AR538" i="4"/>
  <c r="AR480" i="4"/>
  <c r="AR521" i="4"/>
  <c r="AR266" i="4"/>
  <c r="AR67" i="4"/>
  <c r="AS67" i="4" s="1"/>
  <c r="AR398" i="4"/>
  <c r="AS398" i="4" s="1"/>
  <c r="AR142" i="4"/>
  <c r="AR320" i="4"/>
  <c r="AS320" i="4" s="1"/>
  <c r="AR297" i="4"/>
  <c r="AR111" i="4"/>
  <c r="AR27" i="4"/>
  <c r="AS27" i="4" s="1"/>
  <c r="AR564" i="4"/>
  <c r="AS564" i="4" s="1"/>
  <c r="AR454" i="4"/>
  <c r="AS454" i="4" s="1"/>
  <c r="AR296" i="4"/>
  <c r="AR420" i="4"/>
  <c r="AR336" i="4"/>
  <c r="AS336" i="4" s="1"/>
  <c r="AR158" i="4"/>
  <c r="AS508" i="4"/>
  <c r="AR508" i="4"/>
  <c r="AR353" i="4"/>
  <c r="AR289" i="4"/>
  <c r="AR74" i="4"/>
  <c r="AS74" i="4" s="1"/>
  <c r="AS47" i="4"/>
  <c r="AR17" i="4"/>
  <c r="AS17" i="4" s="1"/>
  <c r="AR596" i="4"/>
  <c r="AS596" i="4" s="1"/>
  <c r="AR553" i="4"/>
  <c r="AS553" i="4" s="1"/>
  <c r="AR395" i="4"/>
  <c r="AS395" i="4" s="1"/>
  <c r="AR370" i="4"/>
  <c r="AS370" i="4" s="1"/>
  <c r="AR121" i="4"/>
  <c r="AS121" i="4" s="1"/>
  <c r="AR141" i="4"/>
  <c r="AR123" i="4"/>
  <c r="AR401" i="4"/>
  <c r="AR282" i="4"/>
  <c r="AR445" i="4"/>
  <c r="AS445" i="4" s="1"/>
  <c r="AR436" i="4"/>
  <c r="AR276" i="4"/>
  <c r="AR272" i="4"/>
  <c r="AR450" i="4"/>
  <c r="AS450" i="4" s="1"/>
  <c r="AR491" i="4"/>
  <c r="AR97" i="4"/>
  <c r="AR64" i="4"/>
  <c r="AS64" i="4" s="1"/>
  <c r="AR26" i="4"/>
  <c r="AS26" i="4" s="1"/>
  <c r="AS586" i="4"/>
  <c r="AR374" i="4"/>
  <c r="AS374" i="4" s="1"/>
  <c r="AR335" i="4"/>
  <c r="AR298" i="4"/>
  <c r="AS298" i="4" s="1"/>
  <c r="AR277" i="4"/>
  <c r="AS277" i="4" s="1"/>
  <c r="AR271" i="4"/>
  <c r="AS271" i="4" s="1"/>
  <c r="AR466" i="4"/>
  <c r="AR467" i="4"/>
  <c r="AS467" i="4" s="1"/>
  <c r="AR231" i="4"/>
  <c r="AS231" i="4" s="1"/>
  <c r="AR549" i="4"/>
  <c r="AR407" i="4"/>
  <c r="AR365" i="4"/>
  <c r="AR358" i="4"/>
  <c r="AR306" i="4"/>
  <c r="AR493" i="4"/>
  <c r="AR357" i="4"/>
  <c r="AR104" i="4"/>
  <c r="AS46" i="4"/>
  <c r="AR575" i="4"/>
  <c r="AS575" i="4" s="1"/>
  <c r="AR523" i="4"/>
  <c r="AS523" i="4" s="1"/>
  <c r="AS433" i="4"/>
  <c r="AR161" i="4"/>
  <c r="AS161" i="4" s="1"/>
  <c r="AR94" i="4"/>
  <c r="AR80" i="4"/>
  <c r="AR388" i="4"/>
  <c r="AS388" i="4"/>
  <c r="AR449" i="4"/>
  <c r="AR548" i="4"/>
  <c r="AR513" i="4"/>
  <c r="AS513" i="4" s="1"/>
  <c r="AR362" i="4"/>
  <c r="AR243" i="4"/>
  <c r="AR427" i="4"/>
  <c r="AR245" i="4"/>
  <c r="AR344" i="4"/>
  <c r="AR552" i="4"/>
  <c r="AS552" i="4" s="1"/>
  <c r="AR116" i="4"/>
  <c r="AS116" i="4" s="1"/>
  <c r="AR118" i="4"/>
  <c r="AR119" i="4"/>
  <c r="AS119" i="4" s="1"/>
  <c r="AS577" i="4"/>
  <c r="AR577" i="4"/>
  <c r="AR368" i="4"/>
  <c r="AR84" i="4"/>
  <c r="AS84" i="4" s="1"/>
  <c r="AR85" i="4"/>
  <c r="AS85" i="4" s="1"/>
  <c r="AR236" i="4"/>
  <c r="AR6" i="4"/>
  <c r="AS6" i="4" s="1"/>
  <c r="AR605" i="4"/>
  <c r="AS605" i="4" s="1"/>
  <c r="AR595" i="4"/>
  <c r="AS595" i="4" s="1"/>
  <c r="AR563" i="4"/>
  <c r="AS563" i="4" s="1"/>
  <c r="AR536" i="4"/>
  <c r="AS536" i="4" s="1"/>
  <c r="AS509" i="4"/>
  <c r="AR432" i="4"/>
  <c r="AS432" i="4" s="1"/>
  <c r="AR522" i="4"/>
  <c r="AS522" i="4" s="1"/>
  <c r="AS255" i="4"/>
  <c r="AR79" i="4"/>
  <c r="AS79" i="4" s="1"/>
  <c r="AS228" i="4"/>
  <c r="AR228" i="4"/>
  <c r="AR90" i="4"/>
  <c r="AR286" i="4"/>
  <c r="AS286" i="4" s="1"/>
  <c r="AS258" i="4"/>
  <c r="AR258" i="4"/>
  <c r="AR347" i="4"/>
  <c r="AR81" i="4"/>
  <c r="AS81" i="4" s="1"/>
  <c r="AR494" i="4"/>
  <c r="AR230" i="4"/>
  <c r="AR348" i="4"/>
  <c r="AS348" i="4" s="1"/>
  <c r="AR83" i="4"/>
  <c r="AS83" i="4" s="1"/>
  <c r="AR423" i="4"/>
  <c r="AR443" i="4"/>
  <c r="AS443" i="4" s="1"/>
  <c r="AR293" i="4"/>
  <c r="AS293" i="4" s="1"/>
  <c r="AR63" i="4"/>
  <c r="AS63" i="4" s="1"/>
  <c r="AR54" i="4"/>
  <c r="AS54" i="4" s="1"/>
  <c r="AR35" i="4"/>
  <c r="AS35" i="4" s="1"/>
  <c r="AR584" i="4"/>
  <c r="AS584" i="4" s="1"/>
  <c r="AR468" i="4"/>
  <c r="AS468" i="4" s="1"/>
  <c r="AR410" i="4"/>
  <c r="AS410" i="4" s="1"/>
  <c r="AR314" i="4"/>
  <c r="AS314" i="4" s="1"/>
  <c r="AS574" i="4"/>
  <c r="AS303" i="4"/>
  <c r="AR303" i="4"/>
  <c r="AR4" i="4"/>
  <c r="AS4" i="4"/>
  <c r="AR283" i="4"/>
  <c r="AR573" i="4"/>
  <c r="AR263" i="4"/>
  <c r="AR464" i="4"/>
  <c r="AS464" i="4" s="1"/>
  <c r="AS15" i="4"/>
  <c r="AR78" i="4"/>
  <c r="AR556" i="4"/>
  <c r="AS556" i="4" s="1"/>
  <c r="AR599" i="4"/>
  <c r="AS599" i="4" s="1"/>
  <c r="AR490" i="4"/>
  <c r="AR537" i="4"/>
  <c r="AS537" i="4" s="1"/>
  <c r="AR572" i="4"/>
  <c r="AR300" i="4"/>
  <c r="AS300" i="4" s="1"/>
  <c r="AR155" i="4"/>
  <c r="AS155" i="4" s="1"/>
  <c r="AR128" i="4"/>
  <c r="AS128" i="4" s="1"/>
  <c r="AR129" i="4"/>
  <c r="AS129" i="4" s="1"/>
  <c r="AS384" i="4"/>
  <c r="AR384" i="4"/>
  <c r="AR507" i="4"/>
  <c r="AS507" i="4" s="1"/>
  <c r="AS453" i="4"/>
  <c r="AR453" i="4"/>
  <c r="AR502" i="4"/>
  <c r="AS502" i="4" s="1"/>
  <c r="AR51" i="4"/>
  <c r="AS51" i="4" s="1"/>
  <c r="AR500" i="4"/>
  <c r="AS500" i="4" s="1"/>
  <c r="AR117" i="4"/>
  <c r="AS117" i="4" s="1"/>
  <c r="AR238" i="4"/>
  <c r="AS379" i="4"/>
  <c r="AR379" i="4"/>
  <c r="AR461" i="4"/>
  <c r="AS461" i="4"/>
  <c r="AR131" i="4"/>
  <c r="AS131" i="4" s="1"/>
  <c r="AR338" i="4"/>
  <c r="AR378" i="4"/>
  <c r="AS378" i="4" s="1"/>
  <c r="AS136" i="4"/>
  <c r="AR136" i="4"/>
  <c r="AR137" i="4"/>
  <c r="AR391" i="4"/>
  <c r="AS391" i="4" s="1"/>
  <c r="AR424" i="4"/>
  <c r="AS534" i="4"/>
  <c r="AS352" i="4"/>
  <c r="AS139" i="4"/>
  <c r="AR517" i="4"/>
  <c r="AS517" i="4" s="1"/>
  <c r="AR503" i="4"/>
  <c r="AS503" i="4" s="1"/>
  <c r="AR145" i="4"/>
  <c r="AS145" i="4" s="1"/>
  <c r="AR114" i="4"/>
  <c r="AS114" i="4" s="1"/>
  <c r="AR446" i="4"/>
  <c r="AS446" i="4" s="1"/>
  <c r="AR113" i="4"/>
  <c r="AS113" i="4" s="1"/>
  <c r="AS438" i="4"/>
  <c r="AR430" i="4"/>
  <c r="AS430" i="4" s="1"/>
  <c r="AS372" i="4"/>
  <c r="AR371" i="4"/>
  <c r="AS371" i="4" s="1"/>
  <c r="AR326" i="4"/>
  <c r="AR515" i="4"/>
  <c r="AS515" i="4" s="1"/>
  <c r="AR422" i="4"/>
  <c r="AR259" i="4"/>
  <c r="AS259" i="4" s="1"/>
  <c r="AR127" i="4"/>
  <c r="AS127" i="4" s="1"/>
  <c r="AR288" i="4"/>
  <c r="AS288" i="4" s="1"/>
  <c r="AR542" i="4"/>
  <c r="AS542" i="4" s="1"/>
  <c r="AR535" i="4"/>
  <c r="AS535" i="4" s="1"/>
  <c r="AR377" i="4"/>
  <c r="AS377" i="4" s="1"/>
  <c r="AR126" i="4"/>
  <c r="AS126" i="4" s="1"/>
  <c r="AR457" i="4"/>
  <c r="AS457" i="4" s="1"/>
  <c r="AS87" i="4"/>
  <c r="AR125" i="4"/>
  <c r="AS125" i="4" s="1"/>
  <c r="AS94" i="4"/>
  <c r="AR484" i="4"/>
  <c r="AS484" i="4" s="1"/>
  <c r="AR390" i="4"/>
  <c r="AS390" i="4" s="1"/>
  <c r="AR330" i="4"/>
  <c r="AS330" i="4" s="1"/>
  <c r="AR226" i="4"/>
  <c r="AR93" i="4"/>
  <c r="AS93" i="4" s="1"/>
  <c r="AR526" i="4"/>
  <c r="AS526" i="4" s="1"/>
  <c r="AR505" i="4"/>
  <c r="AS505" i="4" s="1"/>
  <c r="AR462" i="4"/>
  <c r="AR382" i="4"/>
  <c r="AS382" i="4" s="1"/>
  <c r="AR278" i="4"/>
  <c r="AS278" i="4" s="1"/>
  <c r="AS77" i="4"/>
  <c r="AR240" i="4"/>
  <c r="AS240" i="4" s="1"/>
  <c r="AS324" i="4"/>
  <c r="AS183" i="4"/>
  <c r="AS72" i="4"/>
  <c r="AS425" i="4"/>
  <c r="AS205" i="4"/>
  <c r="AS167" i="4"/>
  <c r="AS219" i="4"/>
  <c r="AS204" i="4"/>
  <c r="AS189" i="4"/>
  <c r="AS343" i="4"/>
  <c r="AS181" i="4"/>
  <c r="AS211" i="4"/>
  <c r="AS203" i="4"/>
  <c r="AS188" i="4"/>
  <c r="AS210" i="4"/>
  <c r="AS195" i="4"/>
  <c r="AS187" i="4"/>
  <c r="AS31" i="4"/>
  <c r="AS76" i="4"/>
  <c r="AS217" i="4"/>
  <c r="AS209" i="4"/>
  <c r="AS170" i="4"/>
  <c r="AS215" i="4"/>
  <c r="AS200" i="4"/>
  <c r="AS192" i="4"/>
  <c r="AS177" i="4"/>
  <c r="AS101" i="4"/>
  <c r="AS373" i="4"/>
  <c r="AS311" i="4"/>
  <c r="AS108" i="4"/>
  <c r="AS56" i="4"/>
  <c r="AS58" i="4"/>
  <c r="AS206" i="4"/>
  <c r="J173" i="2"/>
  <c r="K173" i="2" s="1"/>
  <c r="J1238" i="2"/>
  <c r="K1238" i="2" s="1"/>
  <c r="J1184" i="2"/>
  <c r="K1184" i="2" s="1"/>
  <c r="J1132" i="2"/>
  <c r="K1132" i="2" s="1"/>
  <c r="J1087" i="2"/>
  <c r="K1087" i="2" s="1"/>
  <c r="J1030" i="2"/>
  <c r="K1030" i="2" s="1"/>
  <c r="J972" i="2"/>
  <c r="K972" i="2" s="1"/>
  <c r="J913" i="2"/>
  <c r="K913" i="2" s="1"/>
  <c r="J856" i="2"/>
  <c r="K856" i="2" s="1"/>
  <c r="J790" i="2"/>
  <c r="K790" i="2" s="1"/>
  <c r="J730" i="2"/>
  <c r="K730" i="2" s="1"/>
  <c r="J675" i="2"/>
  <c r="K675" i="2" s="1"/>
  <c r="J613" i="2"/>
  <c r="K613" i="2" s="1"/>
  <c r="J548" i="2"/>
  <c r="K548" i="2" s="1"/>
  <c r="J481" i="2"/>
  <c r="K481" i="2" s="1"/>
  <c r="J395" i="2"/>
  <c r="K395" i="2" s="1"/>
  <c r="J324" i="2"/>
  <c r="K324" i="2" s="1"/>
  <c r="J245" i="2"/>
  <c r="K245" i="2" s="1"/>
  <c r="J172" i="2"/>
  <c r="K172" i="2" s="1"/>
  <c r="J105" i="2"/>
  <c r="K105" i="2" s="1"/>
  <c r="J19" i="2"/>
  <c r="K19" i="2" s="1"/>
  <c r="J1237" i="2"/>
  <c r="K1237" i="2" s="1"/>
  <c r="J1183" i="2"/>
  <c r="K1183" i="2" s="1"/>
  <c r="J1131" i="2"/>
  <c r="K1131" i="2" s="1"/>
  <c r="J1077" i="2"/>
  <c r="K1077" i="2" s="1"/>
  <c r="J1029" i="2"/>
  <c r="K1029" i="2" s="1"/>
  <c r="J971" i="2"/>
  <c r="K971" i="2" s="1"/>
  <c r="J912" i="2"/>
  <c r="K912" i="2" s="1"/>
  <c r="J855" i="2"/>
  <c r="K855" i="2" s="1"/>
  <c r="J789" i="2"/>
  <c r="K789" i="2" s="1"/>
  <c r="J729" i="2"/>
  <c r="K729" i="2" s="1"/>
  <c r="J674" i="2"/>
  <c r="K674" i="2" s="1"/>
  <c r="J612" i="2"/>
  <c r="K612" i="2" s="1"/>
  <c r="J544" i="2"/>
  <c r="K544" i="2" s="1"/>
  <c r="J467" i="2"/>
  <c r="K467" i="2" s="1"/>
  <c r="J394" i="2"/>
  <c r="K394" i="2" s="1"/>
  <c r="J322" i="2"/>
  <c r="K322" i="2" s="1"/>
  <c r="J244" i="2"/>
  <c r="K244" i="2" s="1"/>
  <c r="J171" i="2"/>
  <c r="K171" i="2" s="1"/>
  <c r="J104" i="2"/>
  <c r="K104" i="2" s="1"/>
  <c r="J17" i="2"/>
  <c r="K17" i="2" s="1"/>
  <c r="J596" i="2"/>
  <c r="K596" i="2" s="1"/>
  <c r="J243" i="2"/>
  <c r="K243" i="2" s="1"/>
  <c r="J170" i="2"/>
  <c r="K170" i="2" s="1"/>
  <c r="J87" i="2"/>
  <c r="K87" i="2" s="1"/>
  <c r="J16" i="2"/>
  <c r="K16" i="2" s="1"/>
  <c r="J531" i="2"/>
  <c r="K531" i="2" s="1"/>
  <c r="J169" i="2"/>
  <c r="K169" i="2" s="1"/>
  <c r="J86" i="2"/>
  <c r="K86" i="2" s="1"/>
  <c r="J15" i="2"/>
  <c r="K15" i="2" s="1"/>
  <c r="J843" i="2"/>
  <c r="K843" i="2" s="1"/>
  <c r="J158" i="2"/>
  <c r="K158" i="2" s="1"/>
  <c r="J13" i="2"/>
  <c r="K13" i="2" s="1"/>
  <c r="J384" i="2"/>
  <c r="K384" i="2" s="1"/>
  <c r="J9" i="2"/>
  <c r="K9" i="2" s="1"/>
  <c r="J82" i="2"/>
  <c r="K82" i="2" s="1"/>
  <c r="J73" i="2"/>
  <c r="K73" i="2" s="1"/>
  <c r="J449" i="2"/>
  <c r="K449" i="2" s="1"/>
  <c r="J220" i="2"/>
  <c r="K220" i="2" s="1"/>
  <c r="J107" i="2"/>
  <c r="K107" i="2" s="1"/>
  <c r="J1130" i="2"/>
  <c r="K1130" i="2" s="1"/>
  <c r="J970" i="2"/>
  <c r="K970" i="2" s="1"/>
  <c r="J849" i="2"/>
  <c r="K849" i="2" s="1"/>
  <c r="J664" i="2"/>
  <c r="K664" i="2" s="1"/>
  <c r="J533" i="2"/>
  <c r="K533" i="2" s="1"/>
  <c r="J1226" i="2"/>
  <c r="K1226" i="2" s="1"/>
  <c r="J1016" i="2"/>
  <c r="K1016" i="2" s="1"/>
  <c r="J724" i="2"/>
  <c r="K724" i="2" s="1"/>
  <c r="J313" i="2"/>
  <c r="K313" i="2" s="1"/>
  <c r="J1225" i="2"/>
  <c r="K1225" i="2" s="1"/>
  <c r="J1015" i="2"/>
  <c r="K1015" i="2" s="1"/>
  <c r="J783" i="2"/>
  <c r="K783" i="2" s="1"/>
  <c r="J530" i="2"/>
  <c r="K530" i="2" s="1"/>
  <c r="J385" i="2"/>
  <c r="K385" i="2" s="1"/>
  <c r="J1179" i="2"/>
  <c r="K1179" i="2" s="1"/>
  <c r="J957" i="2"/>
  <c r="K957" i="2" s="1"/>
  <c r="J593" i="2"/>
  <c r="K593" i="2" s="1"/>
  <c r="J84" i="2"/>
  <c r="K84" i="2" s="1"/>
  <c r="J1069" i="2"/>
  <c r="K1069" i="2" s="1"/>
  <c r="J841" i="2"/>
  <c r="K841" i="2" s="1"/>
  <c r="J454" i="2"/>
  <c r="K454" i="2" s="1"/>
  <c r="J156" i="2"/>
  <c r="K156" i="2" s="1"/>
  <c r="J1065" i="2"/>
  <c r="K1065" i="2" s="1"/>
  <c r="J840" i="2"/>
  <c r="K840" i="2" s="1"/>
  <c r="J591" i="2"/>
  <c r="K591" i="2" s="1"/>
  <c r="J309" i="2"/>
  <c r="K309" i="2" s="1"/>
  <c r="J1119" i="2"/>
  <c r="K1119" i="2" s="1"/>
  <c r="J839" i="2"/>
  <c r="K839" i="2" s="1"/>
  <c r="J586" i="2"/>
  <c r="K586" i="2" s="1"/>
  <c r="J295" i="2"/>
  <c r="K295" i="2" s="1"/>
  <c r="J1118" i="2"/>
  <c r="K1118" i="2" s="1"/>
  <c r="J950" i="2"/>
  <c r="K950" i="2" s="1"/>
  <c r="J714" i="2"/>
  <c r="K714" i="2" s="1"/>
  <c r="J374" i="2"/>
  <c r="K374" i="2" s="1"/>
  <c r="J71" i="2"/>
  <c r="K71" i="2" s="1"/>
  <c r="J1213" i="2"/>
  <c r="K1213" i="2" s="1"/>
  <c r="J1161" i="2"/>
  <c r="K1161" i="2" s="1"/>
  <c r="J1117" i="2"/>
  <c r="K1117" i="2" s="1"/>
  <c r="J1061" i="2"/>
  <c r="K1061" i="2" s="1"/>
  <c r="J1004" i="2"/>
  <c r="K1004" i="2" s="1"/>
  <c r="J949" i="2"/>
  <c r="K949" i="2" s="1"/>
  <c r="J889" i="2"/>
  <c r="K889" i="2" s="1"/>
  <c r="J826" i="2"/>
  <c r="K826" i="2" s="1"/>
  <c r="J773" i="2"/>
  <c r="K773" i="2" s="1"/>
  <c r="J713" i="2"/>
  <c r="K713" i="2" s="1"/>
  <c r="J647" i="2"/>
  <c r="K647" i="2" s="1"/>
  <c r="J584" i="2"/>
  <c r="K584" i="2" s="1"/>
  <c r="J516" i="2"/>
  <c r="K516" i="2" s="1"/>
  <c r="J446" i="2"/>
  <c r="K446" i="2" s="1"/>
  <c r="J363" i="2"/>
  <c r="K363" i="2" s="1"/>
  <c r="J289" i="2"/>
  <c r="K289" i="2" s="1"/>
  <c r="J217" i="2"/>
  <c r="K217" i="2" s="1"/>
  <c r="J141" i="2"/>
  <c r="K141" i="2" s="1"/>
  <c r="J70" i="2"/>
  <c r="K70" i="2" s="1"/>
  <c r="J1236" i="2"/>
  <c r="K1236" i="2" s="1"/>
  <c r="J911" i="2"/>
  <c r="K911" i="2" s="1"/>
  <c r="J314" i="2"/>
  <c r="K314" i="2" s="1"/>
  <c r="J1181" i="2"/>
  <c r="K1181" i="2" s="1"/>
  <c r="J969" i="2"/>
  <c r="K969" i="2" s="1"/>
  <c r="J787" i="2"/>
  <c r="K787" i="2" s="1"/>
  <c r="J461" i="2"/>
  <c r="K461" i="2" s="1"/>
  <c r="J1125" i="2"/>
  <c r="K1125" i="2" s="1"/>
  <c r="J594" i="2"/>
  <c r="K594" i="2" s="1"/>
  <c r="J85" i="2"/>
  <c r="K85" i="2" s="1"/>
  <c r="J1070" i="2"/>
  <c r="K1070" i="2" s="1"/>
  <c r="J908" i="2"/>
  <c r="K908" i="2" s="1"/>
  <c r="J782" i="2"/>
  <c r="K782" i="2" s="1"/>
  <c r="J661" i="2"/>
  <c r="K661" i="2" s="1"/>
  <c r="J458" i="2"/>
  <c r="K458" i="2" s="1"/>
  <c r="J311" i="2"/>
  <c r="K311" i="2" s="1"/>
  <c r="J1223" i="2"/>
  <c r="K1223" i="2" s="1"/>
  <c r="J1013" i="2"/>
  <c r="K1013" i="2" s="1"/>
  <c r="J717" i="2"/>
  <c r="K717" i="2" s="1"/>
  <c r="J528" i="2"/>
  <c r="K528" i="2" s="1"/>
  <c r="J310" i="2"/>
  <c r="K310" i="2" s="1"/>
  <c r="J1165" i="2"/>
  <c r="K1165" i="2" s="1"/>
  <c r="J954" i="2"/>
  <c r="K954" i="2" s="1"/>
  <c r="J716" i="2"/>
  <c r="K716" i="2" s="1"/>
  <c r="J450" i="2"/>
  <c r="K450" i="2" s="1"/>
  <c r="J155" i="2"/>
  <c r="K155" i="2" s="1"/>
  <c r="J1221" i="2"/>
  <c r="K1221" i="2" s="1"/>
  <c r="J1011" i="2"/>
  <c r="K1011" i="2" s="1"/>
  <c r="J649" i="2"/>
  <c r="K649" i="2" s="1"/>
  <c r="J149" i="2"/>
  <c r="K149" i="2" s="1"/>
  <c r="J1219" i="2"/>
  <c r="K1219" i="2" s="1"/>
  <c r="J1063" i="2"/>
  <c r="K1063" i="2" s="1"/>
  <c r="J829" i="2"/>
  <c r="K829" i="2" s="1"/>
  <c r="J585" i="2"/>
  <c r="K585" i="2" s="1"/>
  <c r="J293" i="2"/>
  <c r="K293" i="2" s="1"/>
  <c r="J1212" i="2"/>
  <c r="K1212" i="2" s="1"/>
  <c r="J1160" i="2"/>
  <c r="K1160" i="2" s="1"/>
  <c r="J1106" i="2"/>
  <c r="K1106" i="2" s="1"/>
  <c r="J1059" i="2"/>
  <c r="K1059" i="2" s="1"/>
  <c r="J1003" i="2"/>
  <c r="K1003" i="2" s="1"/>
  <c r="J945" i="2"/>
  <c r="K945" i="2" s="1"/>
  <c r="J888" i="2"/>
  <c r="K888" i="2" s="1"/>
  <c r="J825" i="2"/>
  <c r="K825" i="2" s="1"/>
  <c r="J761" i="2"/>
  <c r="K761" i="2" s="1"/>
  <c r="J709" i="2"/>
  <c r="K709" i="2" s="1"/>
  <c r="J646" i="2"/>
  <c r="K646" i="2" s="1"/>
  <c r="J583" i="2"/>
  <c r="K583" i="2" s="1"/>
  <c r="J515" i="2"/>
  <c r="K515" i="2" s="1"/>
  <c r="J445" i="2"/>
  <c r="K445" i="2" s="1"/>
  <c r="J361" i="2"/>
  <c r="K361" i="2" s="1"/>
  <c r="J288" i="2"/>
  <c r="K288" i="2" s="1"/>
  <c r="J213" i="2"/>
  <c r="K213" i="2" s="1"/>
  <c r="J140" i="2"/>
  <c r="K140" i="2" s="1"/>
  <c r="J69" i="2"/>
  <c r="K69" i="2" s="1"/>
  <c r="J254" i="2"/>
  <c r="K254" i="2" s="1"/>
  <c r="J1182" i="2"/>
  <c r="K1182" i="2" s="1"/>
  <c r="J1028" i="2"/>
  <c r="K1028" i="2" s="1"/>
  <c r="J725" i="2"/>
  <c r="K725" i="2" s="1"/>
  <c r="J393" i="2"/>
  <c r="K393" i="2" s="1"/>
  <c r="J1129" i="2"/>
  <c r="K1129" i="2" s="1"/>
  <c r="J910" i="2"/>
  <c r="K910" i="2" s="1"/>
  <c r="J595" i="2"/>
  <c r="K595" i="2" s="1"/>
  <c r="J242" i="2"/>
  <c r="K242" i="2" s="1"/>
  <c r="J1071" i="2"/>
  <c r="K1071" i="2" s="1"/>
  <c r="J909" i="2"/>
  <c r="K909" i="2" s="1"/>
  <c r="J723" i="2"/>
  <c r="K723" i="2" s="1"/>
  <c r="J460" i="2"/>
  <c r="K460" i="2" s="1"/>
  <c r="J241" i="2"/>
  <c r="K241" i="2" s="1"/>
  <c r="J1124" i="2"/>
  <c r="K1124" i="2" s="1"/>
  <c r="J842" i="2"/>
  <c r="K842" i="2" s="1"/>
  <c r="J529" i="2"/>
  <c r="K529" i="2" s="1"/>
  <c r="J157" i="2"/>
  <c r="K157" i="2" s="1"/>
  <c r="J1123" i="2"/>
  <c r="K1123" i="2" s="1"/>
  <c r="J955" i="2"/>
  <c r="K955" i="2" s="1"/>
  <c r="J781" i="2"/>
  <c r="K781" i="2" s="1"/>
  <c r="J592" i="2"/>
  <c r="K592" i="2" s="1"/>
  <c r="J383" i="2"/>
  <c r="K383" i="2" s="1"/>
  <c r="J1222" i="2"/>
  <c r="K1222" i="2" s="1"/>
  <c r="J1012" i="2"/>
  <c r="K1012" i="2" s="1"/>
  <c r="J780" i="2"/>
  <c r="K780" i="2" s="1"/>
  <c r="J525" i="2"/>
  <c r="K525" i="2" s="1"/>
  <c r="J223" i="2"/>
  <c r="K223" i="2" s="1"/>
  <c r="J1163" i="2"/>
  <c r="K1163" i="2" s="1"/>
  <c r="J951" i="2"/>
  <c r="K951" i="2" s="1"/>
  <c r="J776" i="2"/>
  <c r="K776" i="2" s="1"/>
  <c r="J521" i="2"/>
  <c r="K521" i="2" s="1"/>
  <c r="J221" i="2"/>
  <c r="K221" i="2" s="1"/>
  <c r="J1162" i="2"/>
  <c r="K1162" i="2" s="1"/>
  <c r="J1005" i="2"/>
  <c r="K1005" i="2" s="1"/>
  <c r="J775" i="2"/>
  <c r="K775" i="2" s="1"/>
  <c r="J648" i="2"/>
  <c r="K648" i="2" s="1"/>
  <c r="J448" i="2"/>
  <c r="K448" i="2" s="1"/>
  <c r="J142" i="2"/>
  <c r="K142" i="2" s="1"/>
  <c r="J1211" i="2"/>
  <c r="K1211" i="2" s="1"/>
  <c r="J1159" i="2"/>
  <c r="K1159" i="2" s="1"/>
  <c r="J1105" i="2"/>
  <c r="K1105" i="2" s="1"/>
  <c r="J1058" i="2"/>
  <c r="K1058" i="2" s="1"/>
  <c r="J1002" i="2"/>
  <c r="K1002" i="2" s="1"/>
  <c r="J944" i="2"/>
  <c r="K944" i="2" s="1"/>
  <c r="J886" i="2"/>
  <c r="K886" i="2" s="1"/>
  <c r="J824" i="2"/>
  <c r="K824" i="2" s="1"/>
  <c r="J760" i="2"/>
  <c r="K760" i="2" s="1"/>
  <c r="J708" i="2"/>
  <c r="K708" i="2" s="1"/>
  <c r="J645" i="2"/>
  <c r="K645" i="2" s="1"/>
  <c r="J581" i="2"/>
  <c r="K581" i="2" s="1"/>
  <c r="J514" i="2"/>
  <c r="K514" i="2" s="1"/>
  <c r="J431" i="2"/>
  <c r="K431" i="2" s="1"/>
  <c r="J360" i="2"/>
  <c r="K360" i="2" s="1"/>
  <c r="J286" i="2"/>
  <c r="K286" i="2" s="1"/>
  <c r="J212" i="2"/>
  <c r="K212" i="2" s="1"/>
  <c r="J139" i="2"/>
  <c r="K139" i="2" s="1"/>
  <c r="J68" i="2"/>
  <c r="K68" i="2" s="1"/>
  <c r="J33" i="2"/>
  <c r="K33" i="2" s="1"/>
  <c r="J1076" i="2"/>
  <c r="K1076" i="2" s="1"/>
  <c r="J788" i="2"/>
  <c r="K788" i="2" s="1"/>
  <c r="J466" i="2"/>
  <c r="K466" i="2" s="1"/>
  <c r="J1075" i="2"/>
  <c r="K1075" i="2" s="1"/>
  <c r="J844" i="2"/>
  <c r="K844" i="2" s="1"/>
  <c r="J663" i="2"/>
  <c r="K663" i="2" s="1"/>
  <c r="J389" i="2"/>
  <c r="K389" i="2" s="1"/>
  <c r="J1180" i="2"/>
  <c r="K1180" i="2" s="1"/>
  <c r="J967" i="2"/>
  <c r="K967" i="2" s="1"/>
  <c r="J662" i="2"/>
  <c r="K662" i="2" s="1"/>
  <c r="J312" i="2"/>
  <c r="K312" i="2" s="1"/>
  <c r="J1224" i="2"/>
  <c r="K1224" i="2" s="1"/>
  <c r="J1014" i="2"/>
  <c r="K1014" i="2" s="1"/>
  <c r="J721" i="2"/>
  <c r="K721" i="2" s="1"/>
  <c r="J240" i="2"/>
  <c r="K240" i="2" s="1"/>
  <c r="J1177" i="2"/>
  <c r="K1177" i="2" s="1"/>
  <c r="J907" i="2"/>
  <c r="K907" i="2" s="1"/>
  <c r="J660" i="2"/>
  <c r="K660" i="2" s="1"/>
  <c r="J224" i="2"/>
  <c r="K224" i="2" s="1"/>
  <c r="J1122" i="2"/>
  <c r="K1122" i="2" s="1"/>
  <c r="J892" i="2"/>
  <c r="K892" i="2" s="1"/>
  <c r="J659" i="2"/>
  <c r="K659" i="2" s="1"/>
  <c r="J382" i="2"/>
  <c r="K382" i="2" s="1"/>
  <c r="J1064" i="2"/>
  <c r="K1064" i="2" s="1"/>
  <c r="J891" i="2"/>
  <c r="K891" i="2" s="1"/>
  <c r="J715" i="2"/>
  <c r="K715" i="2" s="1"/>
  <c r="J381" i="2"/>
  <c r="K381" i="2" s="1"/>
  <c r="J72" i="2"/>
  <c r="K72" i="2" s="1"/>
  <c r="J890" i="2"/>
  <c r="K890" i="2" s="1"/>
  <c r="J517" i="2"/>
  <c r="K517" i="2" s="1"/>
  <c r="J1210" i="2"/>
  <c r="K1210" i="2" s="1"/>
  <c r="J1158" i="2"/>
  <c r="K1158" i="2" s="1"/>
  <c r="J1104" i="2"/>
  <c r="K1104" i="2" s="1"/>
  <c r="J1057" i="2"/>
  <c r="K1057" i="2" s="1"/>
  <c r="J999" i="2"/>
  <c r="K999" i="2" s="1"/>
  <c r="J943" i="2"/>
  <c r="K943" i="2" s="1"/>
  <c r="J882" i="2"/>
  <c r="K882" i="2" s="1"/>
  <c r="J823" i="2"/>
  <c r="K823" i="2" s="1"/>
  <c r="J759" i="2"/>
  <c r="K759" i="2" s="1"/>
  <c r="J696" i="2"/>
  <c r="K696" i="2" s="1"/>
  <c r="J644" i="2"/>
  <c r="K644" i="2" s="1"/>
  <c r="J580" i="2"/>
  <c r="K580" i="2" s="1"/>
  <c r="J513" i="2"/>
  <c r="K513" i="2" s="1"/>
  <c r="J430" i="2"/>
  <c r="K430" i="2" s="1"/>
  <c r="J359" i="2"/>
  <c r="K359" i="2" s="1"/>
  <c r="J282" i="2"/>
  <c r="K282" i="2" s="1"/>
  <c r="J211" i="2"/>
  <c r="K211" i="2" s="1"/>
  <c r="J138" i="2"/>
  <c r="K138" i="2" s="1"/>
  <c r="J55" i="2"/>
  <c r="K55" i="2" s="1"/>
  <c r="J1209" i="2"/>
  <c r="K1209" i="2" s="1"/>
  <c r="J1155" i="2"/>
  <c r="K1155" i="2" s="1"/>
  <c r="J1103" i="2"/>
  <c r="K1103" i="2" s="1"/>
  <c r="J1045" i="2"/>
  <c r="K1045" i="2" s="1"/>
  <c r="J998" i="2"/>
  <c r="K998" i="2" s="1"/>
  <c r="J940" i="2"/>
  <c r="K940" i="2" s="1"/>
  <c r="J881" i="2"/>
  <c r="K881" i="2" s="1"/>
  <c r="J821" i="2"/>
  <c r="K821" i="2" s="1"/>
  <c r="J758" i="2"/>
  <c r="K758" i="2" s="1"/>
  <c r="J694" i="2"/>
  <c r="K694" i="2" s="1"/>
  <c r="J633" i="2"/>
  <c r="K633" i="2" s="1"/>
  <c r="J565" i="2"/>
  <c r="K565" i="2" s="1"/>
  <c r="J499" i="2"/>
  <c r="K499" i="2" s="1"/>
  <c r="J429" i="2"/>
  <c r="K429" i="2" s="1"/>
  <c r="J357" i="2"/>
  <c r="K357" i="2" s="1"/>
  <c r="J281" i="2"/>
  <c r="K281" i="2" s="1"/>
  <c r="J210" i="2"/>
  <c r="K210" i="2" s="1"/>
  <c r="J137" i="2"/>
  <c r="K137" i="2" s="1"/>
  <c r="J53" i="2"/>
  <c r="K53" i="2" s="1"/>
  <c r="J1044" i="2"/>
  <c r="K1044" i="2" s="1"/>
  <c r="J997" i="2"/>
  <c r="K997" i="2" s="1"/>
  <c r="J939" i="2"/>
  <c r="K939" i="2" s="1"/>
  <c r="J880" i="2"/>
  <c r="K880" i="2" s="1"/>
  <c r="J814" i="2"/>
  <c r="K814" i="2" s="1"/>
  <c r="J757" i="2"/>
  <c r="K757" i="2" s="1"/>
  <c r="J693" i="2"/>
  <c r="K693" i="2" s="1"/>
  <c r="J632" i="2"/>
  <c r="K632" i="2" s="1"/>
  <c r="J564" i="2"/>
  <c r="K564" i="2" s="1"/>
  <c r="J498" i="2"/>
  <c r="K498" i="2" s="1"/>
  <c r="J425" i="2"/>
  <c r="K425" i="2" s="1"/>
  <c r="J350" i="2"/>
  <c r="K350" i="2" s="1"/>
  <c r="J280" i="2"/>
  <c r="K280" i="2" s="1"/>
  <c r="J209" i="2"/>
  <c r="K209" i="2" s="1"/>
  <c r="J122" i="2"/>
  <c r="K122" i="2" s="1"/>
  <c r="J49" i="2"/>
  <c r="K49" i="2" s="1"/>
  <c r="J1207" i="2"/>
  <c r="K1207" i="2" s="1"/>
  <c r="J1043" i="2"/>
  <c r="K1043" i="2" s="1"/>
  <c r="J987" i="2"/>
  <c r="K987" i="2" s="1"/>
  <c r="J938" i="2"/>
  <c r="K938" i="2" s="1"/>
  <c r="J879" i="2"/>
  <c r="K879" i="2" s="1"/>
  <c r="J813" i="2"/>
  <c r="K813" i="2" s="1"/>
  <c r="J756" i="2"/>
  <c r="K756" i="2" s="1"/>
  <c r="J692" i="2"/>
  <c r="K692" i="2" s="1"/>
  <c r="J625" i="2"/>
  <c r="K625" i="2" s="1"/>
  <c r="J563" i="2"/>
  <c r="K563" i="2" s="1"/>
  <c r="J497" i="2"/>
  <c r="K497" i="2" s="1"/>
  <c r="J423" i="2"/>
  <c r="K423" i="2" s="1"/>
  <c r="J346" i="2"/>
  <c r="K346" i="2" s="1"/>
  <c r="J279" i="2"/>
  <c r="K279" i="2" s="1"/>
  <c r="J205" i="2"/>
  <c r="K205" i="2" s="1"/>
  <c r="J121" i="2"/>
  <c r="K121" i="2" s="1"/>
  <c r="J48" i="2"/>
  <c r="K48" i="2" s="1"/>
  <c r="J1197" i="2"/>
  <c r="K1197" i="2" s="1"/>
  <c r="J1042" i="2"/>
  <c r="K1042" i="2" s="1"/>
  <c r="J986" i="2"/>
  <c r="K986" i="2" s="1"/>
  <c r="J937" i="2"/>
  <c r="K937" i="2" s="1"/>
  <c r="J876" i="2"/>
  <c r="K876" i="2" s="1"/>
  <c r="J812" i="2"/>
  <c r="K812" i="2" s="1"/>
  <c r="J748" i="2"/>
  <c r="K748" i="2" s="1"/>
  <c r="J691" i="2"/>
  <c r="K691" i="2" s="1"/>
  <c r="J624" i="2"/>
  <c r="K624" i="2" s="1"/>
  <c r="J562" i="2"/>
  <c r="K562" i="2" s="1"/>
  <c r="J496" i="2"/>
  <c r="K496" i="2" s="1"/>
  <c r="J418" i="2"/>
  <c r="K418" i="2" s="1"/>
  <c r="J345" i="2"/>
  <c r="K345" i="2" s="1"/>
  <c r="J274" i="2"/>
  <c r="K274" i="2" s="1"/>
  <c r="J191" i="2"/>
  <c r="K191" i="2" s="1"/>
  <c r="J117" i="2"/>
  <c r="K117" i="2" s="1"/>
  <c r="J45" i="2"/>
  <c r="K45" i="2" s="1"/>
  <c r="J41" i="2"/>
  <c r="K41" i="2" s="1"/>
  <c r="J1102" i="2"/>
  <c r="K1102" i="2" s="1"/>
  <c r="J1196" i="2"/>
  <c r="K1196" i="2" s="1"/>
  <c r="J1041" i="2"/>
  <c r="K1041" i="2" s="1"/>
  <c r="J983" i="2"/>
  <c r="K983" i="2" s="1"/>
  <c r="J622" i="2"/>
  <c r="K622" i="2" s="1"/>
  <c r="J487" i="2"/>
  <c r="K487" i="2" s="1"/>
  <c r="J343" i="2"/>
  <c r="K343" i="2" s="1"/>
  <c r="J259" i="2"/>
  <c r="K259" i="2" s="1"/>
  <c r="J188" i="2"/>
  <c r="K188" i="2" s="1"/>
  <c r="J114" i="2"/>
  <c r="K114" i="2" s="1"/>
  <c r="J40" i="2"/>
  <c r="K40" i="2" s="1"/>
  <c r="C4" i="2"/>
  <c r="D4" i="2" s="1"/>
  <c r="J1101" i="2"/>
  <c r="K1101" i="2" s="1"/>
  <c r="J1151" i="2"/>
  <c r="K1151" i="2" s="1"/>
  <c r="J1094" i="2"/>
  <c r="K1094" i="2" s="1"/>
  <c r="J1148" i="2"/>
  <c r="K1148" i="2" s="1"/>
  <c r="J485" i="2"/>
  <c r="K485" i="2" s="1"/>
  <c r="J187" i="2"/>
  <c r="K187" i="2" s="1"/>
  <c r="J39" i="2"/>
  <c r="K39" i="2" s="1"/>
  <c r="J1153" i="2"/>
  <c r="K1153" i="2" s="1"/>
  <c r="J1099" i="2"/>
  <c r="K1099" i="2" s="1"/>
  <c r="J1150" i="2"/>
  <c r="K1150" i="2" s="1"/>
  <c r="J985" i="2"/>
  <c r="K985" i="2" s="1"/>
  <c r="J924" i="2"/>
  <c r="K924" i="2" s="1"/>
  <c r="J872" i="2"/>
  <c r="K872" i="2" s="1"/>
  <c r="J811" i="2"/>
  <c r="K811" i="2" s="1"/>
  <c r="J747" i="2"/>
  <c r="K747" i="2" s="1"/>
  <c r="J690" i="2"/>
  <c r="K690" i="2" s="1"/>
  <c r="J623" i="2"/>
  <c r="K623" i="2" s="1"/>
  <c r="J561" i="2"/>
  <c r="K561" i="2" s="1"/>
  <c r="J494" i="2"/>
  <c r="K494" i="2" s="1"/>
  <c r="J417" i="2"/>
  <c r="K417" i="2" s="1"/>
  <c r="J344" i="2"/>
  <c r="K344" i="2" s="1"/>
  <c r="J273" i="2"/>
  <c r="K273" i="2" s="1"/>
  <c r="J189" i="2"/>
  <c r="K189" i="2" s="1"/>
  <c r="J116" i="2"/>
  <c r="K116" i="2" s="1"/>
  <c r="J1195" i="2"/>
  <c r="K1195" i="2" s="1"/>
  <c r="J1149" i="2"/>
  <c r="K1149" i="2" s="1"/>
  <c r="J1093" i="2"/>
  <c r="K1093" i="2" s="1"/>
  <c r="J1040" i="2"/>
  <c r="K1040" i="2" s="1"/>
  <c r="J923" i="2"/>
  <c r="K923" i="2" s="1"/>
  <c r="J871" i="2"/>
  <c r="K871" i="2" s="1"/>
  <c r="J810" i="2"/>
  <c r="K810" i="2" s="1"/>
  <c r="J746" i="2"/>
  <c r="K746" i="2" s="1"/>
  <c r="J686" i="2"/>
  <c r="K686" i="2" s="1"/>
  <c r="J559" i="2"/>
  <c r="K559" i="2" s="1"/>
  <c r="J416" i="2"/>
  <c r="K416" i="2" s="1"/>
  <c r="J4" i="2"/>
  <c r="K4" i="2" s="1"/>
  <c r="J1191" i="2"/>
  <c r="K1191" i="2" s="1"/>
  <c r="J1092" i="2"/>
  <c r="K1092" i="2" s="1"/>
  <c r="J1035" i="2"/>
  <c r="K1035" i="2" s="1"/>
  <c r="J981" i="2"/>
  <c r="K981" i="2" s="1"/>
  <c r="J922" i="2"/>
  <c r="K922" i="2" s="1"/>
  <c r="J861" i="2"/>
  <c r="K861" i="2" s="1"/>
  <c r="J809" i="2"/>
  <c r="K809" i="2" s="1"/>
  <c r="J745" i="2"/>
  <c r="K745" i="2" s="1"/>
  <c r="J682" i="2"/>
  <c r="K682" i="2" s="1"/>
  <c r="J618" i="2"/>
  <c r="K618" i="2" s="1"/>
  <c r="J554" i="2"/>
  <c r="K554" i="2" s="1"/>
  <c r="J415" i="2"/>
  <c r="K415" i="2" s="1"/>
  <c r="J341" i="2"/>
  <c r="K341" i="2" s="1"/>
  <c r="J258" i="2"/>
  <c r="K258" i="2" s="1"/>
  <c r="J110" i="2"/>
  <c r="K110" i="2" s="1"/>
  <c r="J1243" i="2"/>
  <c r="K1243" i="2" s="1"/>
  <c r="J1189" i="2"/>
  <c r="K1189" i="2" s="1"/>
  <c r="J1135" i="2"/>
  <c r="K1135" i="2" s="1"/>
  <c r="J1091" i="2"/>
  <c r="K1091" i="2" s="1"/>
  <c r="J1033" i="2"/>
  <c r="K1033" i="2" s="1"/>
  <c r="J980" i="2"/>
  <c r="K980" i="2" s="1"/>
  <c r="J921" i="2"/>
  <c r="K921" i="2" s="1"/>
  <c r="J859" i="2"/>
  <c r="K859" i="2" s="1"/>
  <c r="J808" i="2"/>
  <c r="K808" i="2" s="1"/>
  <c r="J744" i="2"/>
  <c r="K744" i="2" s="1"/>
  <c r="J681" i="2"/>
  <c r="K681" i="2" s="1"/>
  <c r="J617" i="2"/>
  <c r="K617" i="2" s="1"/>
  <c r="J553" i="2"/>
  <c r="K553" i="2" s="1"/>
  <c r="J484" i="2"/>
  <c r="K484" i="2" s="1"/>
  <c r="J413" i="2"/>
  <c r="K413" i="2" s="1"/>
  <c r="J330" i="2"/>
  <c r="K330" i="2" s="1"/>
  <c r="J257" i="2"/>
  <c r="K257" i="2" s="1"/>
  <c r="J185" i="2"/>
  <c r="K185" i="2" s="1"/>
  <c r="J109" i="2"/>
  <c r="K109" i="2" s="1"/>
  <c r="J38" i="2"/>
  <c r="K38" i="2" s="1"/>
  <c r="J1242" i="2"/>
  <c r="K1242" i="2" s="1"/>
  <c r="J1188" i="2"/>
  <c r="K1188" i="2" s="1"/>
  <c r="J1134" i="2"/>
  <c r="K1134" i="2" s="1"/>
  <c r="J1090" i="2"/>
  <c r="K1090" i="2" s="1"/>
  <c r="J1032" i="2"/>
  <c r="K1032" i="2" s="1"/>
  <c r="J974" i="2"/>
  <c r="K974" i="2" s="1"/>
  <c r="J920" i="2"/>
  <c r="K920" i="2" s="1"/>
  <c r="J858" i="2"/>
  <c r="K858" i="2" s="1"/>
  <c r="J795" i="2"/>
  <c r="K795" i="2" s="1"/>
  <c r="J743" i="2"/>
  <c r="K743" i="2" s="1"/>
  <c r="J680" i="2"/>
  <c r="K680" i="2" s="1"/>
  <c r="J616" i="2"/>
  <c r="K616" i="2" s="1"/>
  <c r="J550" i="2"/>
  <c r="K550" i="2" s="1"/>
  <c r="J483" i="2"/>
  <c r="K483" i="2" s="1"/>
  <c r="J412" i="2"/>
  <c r="K412" i="2" s="1"/>
  <c r="J329" i="2"/>
  <c r="K329" i="2" s="1"/>
  <c r="J256" i="2"/>
  <c r="K256" i="2" s="1"/>
  <c r="J181" i="2"/>
  <c r="K181" i="2" s="1"/>
  <c r="J108" i="2"/>
  <c r="K108" i="2" s="1"/>
  <c r="AS2" i="4"/>
  <c r="J6" i="2"/>
  <c r="K6" i="2" s="1"/>
  <c r="J30" i="2"/>
  <c r="K30" i="2" s="1"/>
  <c r="J54" i="2"/>
  <c r="K54" i="2" s="1"/>
  <c r="J78" i="2"/>
  <c r="K78" i="2" s="1"/>
  <c r="J102" i="2"/>
  <c r="K102" i="2" s="1"/>
  <c r="J126" i="2"/>
  <c r="K126" i="2" s="1"/>
  <c r="J150" i="2"/>
  <c r="K150" i="2" s="1"/>
  <c r="J174" i="2"/>
  <c r="K174" i="2" s="1"/>
  <c r="J198" i="2"/>
  <c r="K198" i="2" s="1"/>
  <c r="J222" i="2"/>
  <c r="K222" i="2" s="1"/>
  <c r="J246" i="2"/>
  <c r="K246" i="2" s="1"/>
  <c r="J270" i="2"/>
  <c r="K270" i="2" s="1"/>
  <c r="J294" i="2"/>
  <c r="K294" i="2" s="1"/>
  <c r="J318" i="2"/>
  <c r="K318" i="2" s="1"/>
  <c r="J342" i="2"/>
  <c r="K342" i="2" s="1"/>
  <c r="J366" i="2"/>
  <c r="K366" i="2" s="1"/>
  <c r="J390" i="2"/>
  <c r="K390" i="2" s="1"/>
  <c r="J414" i="2"/>
  <c r="K414" i="2" s="1"/>
  <c r="J438" i="2"/>
  <c r="K438" i="2" s="1"/>
  <c r="J462" i="2"/>
  <c r="K462" i="2" s="1"/>
  <c r="J486" i="2"/>
  <c r="K486" i="2" s="1"/>
  <c r="J510" i="2"/>
  <c r="K510" i="2" s="1"/>
  <c r="J534" i="2"/>
  <c r="K534" i="2" s="1"/>
  <c r="J558" i="2"/>
  <c r="K558" i="2" s="1"/>
  <c r="J582" i="2"/>
  <c r="K582" i="2" s="1"/>
  <c r="J606" i="2"/>
  <c r="K606" i="2" s="1"/>
  <c r="J630" i="2"/>
  <c r="K630" i="2" s="1"/>
  <c r="J654" i="2"/>
  <c r="K654" i="2" s="1"/>
  <c r="J678" i="2"/>
  <c r="K678" i="2" s="1"/>
  <c r="J702" i="2"/>
  <c r="K702" i="2" s="1"/>
  <c r="J726" i="2"/>
  <c r="K726" i="2" s="1"/>
  <c r="J750" i="2"/>
  <c r="K750" i="2" s="1"/>
  <c r="J774" i="2"/>
  <c r="K774" i="2" s="1"/>
  <c r="J798" i="2"/>
  <c r="K798" i="2" s="1"/>
  <c r="J822" i="2"/>
  <c r="K822" i="2" s="1"/>
  <c r="J846" i="2"/>
  <c r="K846" i="2" s="1"/>
  <c r="J870" i="2"/>
  <c r="K870" i="2" s="1"/>
  <c r="J894" i="2"/>
  <c r="K894" i="2" s="1"/>
  <c r="J918" i="2"/>
  <c r="K918" i="2" s="1"/>
  <c r="J942" i="2"/>
  <c r="K942" i="2" s="1"/>
  <c r="J25" i="2"/>
  <c r="K25" i="2" s="1"/>
  <c r="J50" i="2"/>
  <c r="K50" i="2" s="1"/>
  <c r="J75" i="2"/>
  <c r="K75" i="2" s="1"/>
  <c r="J100" i="2"/>
  <c r="K100" i="2" s="1"/>
  <c r="J125" i="2"/>
  <c r="K125" i="2" s="1"/>
  <c r="J151" i="2"/>
  <c r="K151" i="2" s="1"/>
  <c r="J176" i="2"/>
  <c r="K176" i="2" s="1"/>
  <c r="J201" i="2"/>
  <c r="K201" i="2" s="1"/>
  <c r="J226" i="2"/>
  <c r="K226" i="2" s="1"/>
  <c r="J251" i="2"/>
  <c r="K251" i="2" s="1"/>
  <c r="J276" i="2"/>
  <c r="K276" i="2" s="1"/>
  <c r="J301" i="2"/>
  <c r="K301" i="2" s="1"/>
  <c r="J326" i="2"/>
  <c r="K326" i="2" s="1"/>
  <c r="J351" i="2"/>
  <c r="K351" i="2" s="1"/>
  <c r="J376" i="2"/>
  <c r="K376" i="2" s="1"/>
  <c r="J401" i="2"/>
  <c r="K401" i="2" s="1"/>
  <c r="J426" i="2"/>
  <c r="K426" i="2" s="1"/>
  <c r="J451" i="2"/>
  <c r="K451" i="2" s="1"/>
  <c r="J476" i="2"/>
  <c r="K476" i="2" s="1"/>
  <c r="J501" i="2"/>
  <c r="K501" i="2" s="1"/>
  <c r="J526" i="2"/>
  <c r="K526" i="2" s="1"/>
  <c r="J551" i="2"/>
  <c r="K551" i="2" s="1"/>
  <c r="J576" i="2"/>
  <c r="K576" i="2" s="1"/>
  <c r="J601" i="2"/>
  <c r="K601" i="2" s="1"/>
  <c r="J626" i="2"/>
  <c r="K626" i="2" s="1"/>
  <c r="J651" i="2"/>
  <c r="K651" i="2" s="1"/>
  <c r="J676" i="2"/>
  <c r="K676" i="2" s="1"/>
  <c r="J701" i="2"/>
  <c r="K701" i="2" s="1"/>
  <c r="J727" i="2"/>
  <c r="K727" i="2" s="1"/>
  <c r="J752" i="2"/>
  <c r="K752" i="2" s="1"/>
  <c r="J777" i="2"/>
  <c r="K777" i="2" s="1"/>
  <c r="J802" i="2"/>
  <c r="K802" i="2" s="1"/>
  <c r="J827" i="2"/>
  <c r="K827" i="2" s="1"/>
  <c r="J852" i="2"/>
  <c r="K852" i="2" s="1"/>
  <c r="J877" i="2"/>
  <c r="K877" i="2" s="1"/>
  <c r="J902" i="2"/>
  <c r="K902" i="2" s="1"/>
  <c r="J927" i="2"/>
  <c r="K927" i="2" s="1"/>
  <c r="J952" i="2"/>
  <c r="K952" i="2" s="1"/>
  <c r="J976" i="2"/>
  <c r="K976" i="2" s="1"/>
  <c r="J1000" i="2"/>
  <c r="K1000" i="2" s="1"/>
  <c r="J1024" i="2"/>
  <c r="K1024" i="2" s="1"/>
  <c r="J1048" i="2"/>
  <c r="K1048" i="2" s="1"/>
  <c r="J1072" i="2"/>
  <c r="K1072" i="2" s="1"/>
  <c r="J1096" i="2"/>
  <c r="K1096" i="2" s="1"/>
  <c r="J1120" i="2"/>
  <c r="K1120" i="2" s="1"/>
  <c r="J1144" i="2"/>
  <c r="K1144" i="2" s="1"/>
  <c r="J1168" i="2"/>
  <c r="K1168" i="2" s="1"/>
  <c r="J1192" i="2"/>
  <c r="K1192" i="2" s="1"/>
  <c r="J1216" i="2"/>
  <c r="K1216" i="2" s="1"/>
  <c r="J1240" i="2"/>
  <c r="K1240" i="2" s="1"/>
  <c r="J26" i="2"/>
  <c r="K26" i="2" s="1"/>
  <c r="J51" i="2"/>
  <c r="K51" i="2" s="1"/>
  <c r="J76" i="2"/>
  <c r="K76" i="2" s="1"/>
  <c r="J101" i="2"/>
  <c r="K101" i="2" s="1"/>
  <c r="J127" i="2"/>
  <c r="K127" i="2" s="1"/>
  <c r="J152" i="2"/>
  <c r="K152" i="2" s="1"/>
  <c r="J177" i="2"/>
  <c r="K177" i="2" s="1"/>
  <c r="J202" i="2"/>
  <c r="K202" i="2" s="1"/>
  <c r="J227" i="2"/>
  <c r="K227" i="2" s="1"/>
  <c r="J252" i="2"/>
  <c r="K252" i="2" s="1"/>
  <c r="J277" i="2"/>
  <c r="K277" i="2" s="1"/>
  <c r="J302" i="2"/>
  <c r="K302" i="2" s="1"/>
  <c r="J327" i="2"/>
  <c r="K327" i="2" s="1"/>
  <c r="J352" i="2"/>
  <c r="K352" i="2" s="1"/>
  <c r="J377" i="2"/>
  <c r="K377" i="2" s="1"/>
  <c r="J402" i="2"/>
  <c r="K402" i="2" s="1"/>
  <c r="J427" i="2"/>
  <c r="K427" i="2" s="1"/>
  <c r="J452" i="2"/>
  <c r="K452" i="2" s="1"/>
  <c r="J477" i="2"/>
  <c r="K477" i="2" s="1"/>
  <c r="J502" i="2"/>
  <c r="K502" i="2" s="1"/>
  <c r="J527" i="2"/>
  <c r="K527" i="2" s="1"/>
  <c r="J552" i="2"/>
  <c r="K552" i="2" s="1"/>
  <c r="J577" i="2"/>
  <c r="K577" i="2" s="1"/>
  <c r="J602" i="2"/>
  <c r="K602" i="2" s="1"/>
  <c r="J627" i="2"/>
  <c r="K627" i="2" s="1"/>
  <c r="J652" i="2"/>
  <c r="K652" i="2" s="1"/>
  <c r="J677" i="2"/>
  <c r="K677" i="2" s="1"/>
  <c r="J703" i="2"/>
  <c r="K703" i="2" s="1"/>
  <c r="J728" i="2"/>
  <c r="K728" i="2" s="1"/>
  <c r="J753" i="2"/>
  <c r="K753" i="2" s="1"/>
  <c r="J778" i="2"/>
  <c r="K778" i="2" s="1"/>
  <c r="J803" i="2"/>
  <c r="K803" i="2" s="1"/>
  <c r="J828" i="2"/>
  <c r="K828" i="2" s="1"/>
  <c r="J853" i="2"/>
  <c r="K853" i="2" s="1"/>
  <c r="J878" i="2"/>
  <c r="K878" i="2" s="1"/>
  <c r="J903" i="2"/>
  <c r="K903" i="2" s="1"/>
  <c r="J928" i="2"/>
  <c r="K928" i="2" s="1"/>
  <c r="J953" i="2"/>
  <c r="K953" i="2" s="1"/>
  <c r="J977" i="2"/>
  <c r="K977" i="2" s="1"/>
  <c r="J1001" i="2"/>
  <c r="K1001" i="2" s="1"/>
  <c r="J1025" i="2"/>
  <c r="K1025" i="2" s="1"/>
  <c r="J1049" i="2"/>
  <c r="K1049" i="2" s="1"/>
  <c r="J1073" i="2"/>
  <c r="K1073" i="2" s="1"/>
  <c r="J1097" i="2"/>
  <c r="K1097" i="2" s="1"/>
  <c r="J1121" i="2"/>
  <c r="K1121" i="2" s="1"/>
  <c r="J1145" i="2"/>
  <c r="K1145" i="2" s="1"/>
  <c r="J1169" i="2"/>
  <c r="K1169" i="2" s="1"/>
  <c r="J1193" i="2"/>
  <c r="K1193" i="2" s="1"/>
  <c r="J1217" i="2"/>
  <c r="K1217" i="2" s="1"/>
  <c r="J1241" i="2"/>
  <c r="K1241" i="2" s="1"/>
  <c r="J27" i="2"/>
  <c r="K27" i="2" s="1"/>
  <c r="J52" i="2"/>
  <c r="K52" i="2" s="1"/>
  <c r="J77" i="2"/>
  <c r="K77" i="2" s="1"/>
  <c r="J103" i="2"/>
  <c r="K103" i="2" s="1"/>
  <c r="J128" i="2"/>
  <c r="K128" i="2" s="1"/>
  <c r="J153" i="2"/>
  <c r="K153" i="2" s="1"/>
  <c r="J178" i="2"/>
  <c r="K178" i="2" s="1"/>
  <c r="J203" i="2"/>
  <c r="K203" i="2" s="1"/>
  <c r="J228" i="2"/>
  <c r="K228" i="2" s="1"/>
  <c r="J253" i="2"/>
  <c r="K253" i="2" s="1"/>
  <c r="J278" i="2"/>
  <c r="K278" i="2" s="1"/>
  <c r="J303" i="2"/>
  <c r="K303" i="2" s="1"/>
  <c r="J328" i="2"/>
  <c r="K328" i="2" s="1"/>
  <c r="J353" i="2"/>
  <c r="K353" i="2" s="1"/>
  <c r="J378" i="2"/>
  <c r="K378" i="2" s="1"/>
  <c r="J403" i="2"/>
  <c r="K403" i="2" s="1"/>
  <c r="J428" i="2"/>
  <c r="K428" i="2" s="1"/>
  <c r="J453" i="2"/>
  <c r="K453" i="2" s="1"/>
  <c r="J478" i="2"/>
  <c r="K478" i="2" s="1"/>
  <c r="J5" i="2"/>
  <c r="K5" i="2" s="1"/>
  <c r="J34" i="2"/>
  <c r="K34" i="2" s="1"/>
  <c r="J62" i="2"/>
  <c r="K62" i="2" s="1"/>
  <c r="J90" i="2"/>
  <c r="K90" i="2" s="1"/>
  <c r="J118" i="2"/>
  <c r="K118" i="2" s="1"/>
  <c r="J146" i="2"/>
  <c r="K146" i="2" s="1"/>
  <c r="J175" i="2"/>
  <c r="K175" i="2" s="1"/>
  <c r="J206" i="2"/>
  <c r="K206" i="2" s="1"/>
  <c r="J234" i="2"/>
  <c r="K234" i="2" s="1"/>
  <c r="J262" i="2"/>
  <c r="K262" i="2" s="1"/>
  <c r="J290" i="2"/>
  <c r="K290" i="2" s="1"/>
  <c r="J319" i="2"/>
  <c r="K319" i="2" s="1"/>
  <c r="J347" i="2"/>
  <c r="K347" i="2" s="1"/>
  <c r="J375" i="2"/>
  <c r="K375" i="2" s="1"/>
  <c r="J406" i="2"/>
  <c r="K406" i="2" s="1"/>
  <c r="J434" i="2"/>
  <c r="K434" i="2" s="1"/>
  <c r="J463" i="2"/>
  <c r="K463" i="2" s="1"/>
  <c r="J491" i="2"/>
  <c r="K491" i="2" s="1"/>
  <c r="J518" i="2"/>
  <c r="K518" i="2" s="1"/>
  <c r="J545" i="2"/>
  <c r="K545" i="2" s="1"/>
  <c r="J572" i="2"/>
  <c r="K572" i="2" s="1"/>
  <c r="J599" i="2"/>
  <c r="K599" i="2" s="1"/>
  <c r="J628" i="2"/>
  <c r="K628" i="2" s="1"/>
  <c r="J656" i="2"/>
  <c r="K656" i="2" s="1"/>
  <c r="J683" i="2"/>
  <c r="K683" i="2" s="1"/>
  <c r="J710" i="2"/>
  <c r="K710" i="2" s="1"/>
  <c r="J737" i="2"/>
  <c r="K737" i="2" s="1"/>
  <c r="J764" i="2"/>
  <c r="K764" i="2" s="1"/>
  <c r="J791" i="2"/>
  <c r="K791" i="2" s="1"/>
  <c r="J818" i="2"/>
  <c r="K818" i="2" s="1"/>
  <c r="J845" i="2"/>
  <c r="K845" i="2" s="1"/>
  <c r="J873" i="2"/>
  <c r="K873" i="2" s="1"/>
  <c r="J900" i="2"/>
  <c r="K900" i="2" s="1"/>
  <c r="J929" i="2"/>
  <c r="K929" i="2" s="1"/>
  <c r="J956" i="2"/>
  <c r="K956" i="2" s="1"/>
  <c r="J982" i="2"/>
  <c r="K982" i="2" s="1"/>
  <c r="J1008" i="2"/>
  <c r="K1008" i="2" s="1"/>
  <c r="J1034" i="2"/>
  <c r="K1034" i="2" s="1"/>
  <c r="J1060" i="2"/>
  <c r="K1060" i="2" s="1"/>
  <c r="J1086" i="2"/>
  <c r="K1086" i="2" s="1"/>
  <c r="J1112" i="2"/>
  <c r="K1112" i="2" s="1"/>
  <c r="J1138" i="2"/>
  <c r="K1138" i="2" s="1"/>
  <c r="J1164" i="2"/>
  <c r="K1164" i="2" s="1"/>
  <c r="J1190" i="2"/>
  <c r="K1190" i="2" s="1"/>
  <c r="J1218" i="2"/>
  <c r="K1218" i="2" s="1"/>
  <c r="J1244" i="2"/>
  <c r="K1244" i="2" s="1"/>
  <c r="J7" i="2"/>
  <c r="K7" i="2" s="1"/>
  <c r="J35" i="2"/>
  <c r="K35" i="2" s="1"/>
  <c r="J63" i="2"/>
  <c r="K63" i="2" s="1"/>
  <c r="J91" i="2"/>
  <c r="K91" i="2" s="1"/>
  <c r="J119" i="2"/>
  <c r="K119" i="2" s="1"/>
  <c r="J147" i="2"/>
  <c r="K147" i="2" s="1"/>
  <c r="J179" i="2"/>
  <c r="K179" i="2" s="1"/>
  <c r="J207" i="2"/>
  <c r="K207" i="2" s="1"/>
  <c r="J235" i="2"/>
  <c r="K235" i="2" s="1"/>
  <c r="J263" i="2"/>
  <c r="K263" i="2" s="1"/>
  <c r="J291" i="2"/>
  <c r="K291" i="2" s="1"/>
  <c r="J320" i="2"/>
  <c r="K320" i="2" s="1"/>
  <c r="J348" i="2"/>
  <c r="K348" i="2" s="1"/>
  <c r="J379" i="2"/>
  <c r="K379" i="2" s="1"/>
  <c r="J407" i="2"/>
  <c r="K407" i="2" s="1"/>
  <c r="J435" i="2"/>
  <c r="K435" i="2" s="1"/>
  <c r="J464" i="2"/>
  <c r="K464" i="2" s="1"/>
  <c r="J492" i="2"/>
  <c r="K492" i="2" s="1"/>
  <c r="J519" i="2"/>
  <c r="K519" i="2" s="1"/>
  <c r="J546" i="2"/>
  <c r="K546" i="2" s="1"/>
  <c r="J573" i="2"/>
  <c r="K573" i="2" s="1"/>
  <c r="J600" i="2"/>
  <c r="K600" i="2" s="1"/>
  <c r="J629" i="2"/>
  <c r="K629" i="2" s="1"/>
  <c r="J657" i="2"/>
  <c r="K657" i="2" s="1"/>
  <c r="J684" i="2"/>
  <c r="K684" i="2" s="1"/>
  <c r="J711" i="2"/>
  <c r="K711" i="2" s="1"/>
  <c r="J738" i="2"/>
  <c r="K738" i="2" s="1"/>
  <c r="J765" i="2"/>
  <c r="K765" i="2" s="1"/>
  <c r="J792" i="2"/>
  <c r="K792" i="2" s="1"/>
  <c r="J819" i="2"/>
  <c r="K819" i="2" s="1"/>
  <c r="J847" i="2"/>
  <c r="K847" i="2" s="1"/>
  <c r="J874" i="2"/>
  <c r="K874" i="2" s="1"/>
  <c r="J901" i="2"/>
  <c r="K901" i="2" s="1"/>
  <c r="J8" i="2"/>
  <c r="K8" i="2" s="1"/>
  <c r="J36" i="2"/>
  <c r="K36" i="2" s="1"/>
  <c r="J64" i="2"/>
  <c r="K64" i="2" s="1"/>
  <c r="J92" i="2"/>
  <c r="K92" i="2" s="1"/>
  <c r="J120" i="2"/>
  <c r="K120" i="2" s="1"/>
  <c r="J148" i="2"/>
  <c r="K148" i="2" s="1"/>
  <c r="J180" i="2"/>
  <c r="K180" i="2" s="1"/>
  <c r="J208" i="2"/>
  <c r="K208" i="2" s="1"/>
  <c r="J236" i="2"/>
  <c r="K236" i="2" s="1"/>
  <c r="J264" i="2"/>
  <c r="K264" i="2" s="1"/>
  <c r="J292" i="2"/>
  <c r="K292" i="2" s="1"/>
  <c r="J321" i="2"/>
  <c r="K321" i="2" s="1"/>
  <c r="J349" i="2"/>
  <c r="K349" i="2" s="1"/>
  <c r="J380" i="2"/>
  <c r="K380" i="2" s="1"/>
  <c r="J408" i="2"/>
  <c r="K408" i="2" s="1"/>
  <c r="J436" i="2"/>
  <c r="K436" i="2" s="1"/>
  <c r="J465" i="2"/>
  <c r="K465" i="2" s="1"/>
  <c r="J493" i="2"/>
  <c r="K493" i="2" s="1"/>
  <c r="J520" i="2"/>
  <c r="K520" i="2" s="1"/>
  <c r="J547" i="2"/>
  <c r="K547" i="2" s="1"/>
  <c r="J574" i="2"/>
  <c r="K574" i="2" s="1"/>
  <c r="J603" i="2"/>
  <c r="K603" i="2" s="1"/>
  <c r="J631" i="2"/>
  <c r="K631" i="2" s="1"/>
  <c r="J658" i="2"/>
  <c r="K658" i="2" s="1"/>
  <c r="J685" i="2"/>
  <c r="K685" i="2" s="1"/>
  <c r="J712" i="2"/>
  <c r="K712" i="2" s="1"/>
  <c r="J739" i="2"/>
  <c r="K739" i="2" s="1"/>
  <c r="J766" i="2"/>
  <c r="K766" i="2" s="1"/>
  <c r="J793" i="2"/>
  <c r="K793" i="2" s="1"/>
  <c r="J820" i="2"/>
  <c r="K820" i="2" s="1"/>
  <c r="J848" i="2"/>
  <c r="K848" i="2" s="1"/>
  <c r="J875" i="2"/>
  <c r="K875" i="2" s="1"/>
  <c r="J904" i="2"/>
  <c r="K904" i="2" s="1"/>
  <c r="J931" i="2"/>
  <c r="K931" i="2" s="1"/>
  <c r="J958" i="2"/>
  <c r="K958" i="2" s="1"/>
  <c r="J984" i="2"/>
  <c r="K984" i="2" s="1"/>
  <c r="J1010" i="2"/>
  <c r="K1010" i="2" s="1"/>
  <c r="J1036" i="2"/>
  <c r="K1036" i="2" s="1"/>
  <c r="J1062" i="2"/>
  <c r="K1062" i="2" s="1"/>
  <c r="J1088" i="2"/>
  <c r="K1088" i="2" s="1"/>
  <c r="J1114" i="2"/>
  <c r="K1114" i="2" s="1"/>
  <c r="J1140" i="2"/>
  <c r="K1140" i="2" s="1"/>
  <c r="J1166" i="2"/>
  <c r="K1166" i="2" s="1"/>
  <c r="J1194" i="2"/>
  <c r="K1194" i="2" s="1"/>
  <c r="J1220" i="2"/>
  <c r="K1220" i="2" s="1"/>
  <c r="J18" i="2"/>
  <c r="K18" i="2" s="1"/>
  <c r="J46" i="2"/>
  <c r="K46" i="2" s="1"/>
  <c r="J74" i="2"/>
  <c r="K74" i="2" s="1"/>
  <c r="J106" i="2"/>
  <c r="K106" i="2" s="1"/>
  <c r="J134" i="2"/>
  <c r="K134" i="2" s="1"/>
  <c r="J162" i="2"/>
  <c r="K162" i="2" s="1"/>
  <c r="J190" i="2"/>
  <c r="K190" i="2" s="1"/>
  <c r="J218" i="2"/>
  <c r="K218" i="2" s="1"/>
  <c r="J247" i="2"/>
  <c r="K247" i="2" s="1"/>
  <c r="J275" i="2"/>
  <c r="K275" i="2" s="1"/>
  <c r="J306" i="2"/>
  <c r="K306" i="2" s="1"/>
  <c r="J334" i="2"/>
  <c r="K334" i="2" s="1"/>
  <c r="J362" i="2"/>
  <c r="K362" i="2" s="1"/>
  <c r="J391" i="2"/>
  <c r="K391" i="2" s="1"/>
  <c r="J419" i="2"/>
  <c r="K419" i="2" s="1"/>
  <c r="J447" i="2"/>
  <c r="K447" i="2" s="1"/>
  <c r="J475" i="2"/>
  <c r="K475" i="2" s="1"/>
  <c r="J505" i="2"/>
  <c r="K505" i="2" s="1"/>
  <c r="J532" i="2"/>
  <c r="K532" i="2" s="1"/>
  <c r="J560" i="2"/>
  <c r="K560" i="2" s="1"/>
  <c r="J587" i="2"/>
  <c r="K587" i="2" s="1"/>
  <c r="J614" i="2"/>
  <c r="K614" i="2" s="1"/>
  <c r="J641" i="2"/>
  <c r="K641" i="2" s="1"/>
  <c r="J668" i="2"/>
  <c r="K668" i="2" s="1"/>
  <c r="J695" i="2"/>
  <c r="K695" i="2" s="1"/>
  <c r="J722" i="2"/>
  <c r="K722" i="2" s="1"/>
  <c r="J749" i="2"/>
  <c r="K749" i="2" s="1"/>
  <c r="J779" i="2"/>
  <c r="K779" i="2" s="1"/>
  <c r="J806" i="2"/>
  <c r="K806" i="2" s="1"/>
  <c r="J833" i="2"/>
  <c r="K833" i="2" s="1"/>
  <c r="J860" i="2"/>
  <c r="K860" i="2" s="1"/>
  <c r="J887" i="2"/>
  <c r="K887" i="2" s="1"/>
  <c r="J914" i="2"/>
  <c r="K914" i="2" s="1"/>
  <c r="J941" i="2"/>
  <c r="K941" i="2" s="1"/>
  <c r="J968" i="2"/>
  <c r="K968" i="2" s="1"/>
  <c r="J994" i="2"/>
  <c r="K994" i="2" s="1"/>
  <c r="J1020" i="2"/>
  <c r="K1020" i="2" s="1"/>
  <c r="J1046" i="2"/>
  <c r="K1046" i="2" s="1"/>
  <c r="J1074" i="2"/>
  <c r="K1074" i="2" s="1"/>
  <c r="J1100" i="2"/>
  <c r="K1100" i="2" s="1"/>
  <c r="J1126" i="2"/>
  <c r="K1126" i="2" s="1"/>
  <c r="J1152" i="2"/>
  <c r="K1152" i="2" s="1"/>
  <c r="J1178" i="2"/>
  <c r="K1178" i="2" s="1"/>
  <c r="J1204" i="2"/>
  <c r="K1204" i="2" s="1"/>
  <c r="J1230" i="2"/>
  <c r="K1230" i="2" s="1"/>
  <c r="J1206" i="2"/>
  <c r="K1206" i="2" s="1"/>
  <c r="J1085" i="2"/>
  <c r="K1085" i="2" s="1"/>
  <c r="J996" i="2"/>
  <c r="K996" i="2" s="1"/>
  <c r="J936" i="2"/>
  <c r="K936" i="2" s="1"/>
  <c r="J838" i="2"/>
  <c r="K838" i="2" s="1"/>
  <c r="J741" i="2"/>
  <c r="K741" i="2" s="1"/>
  <c r="J707" i="2"/>
  <c r="K707" i="2" s="1"/>
  <c r="J610" i="2"/>
  <c r="K610" i="2" s="1"/>
  <c r="J511" i="2"/>
  <c r="K511" i="2" s="1"/>
  <c r="J410" i="2"/>
  <c r="K410" i="2" s="1"/>
  <c r="J339" i="2"/>
  <c r="K339" i="2" s="1"/>
  <c r="J135" i="2"/>
  <c r="K135" i="2" s="1"/>
  <c r="J1234" i="2"/>
  <c r="K1234" i="2" s="1"/>
  <c r="J1205" i="2"/>
  <c r="K1205" i="2" s="1"/>
  <c r="J1175" i="2"/>
  <c r="K1175" i="2" s="1"/>
  <c r="J1146" i="2"/>
  <c r="K1146" i="2" s="1"/>
  <c r="J1115" i="2"/>
  <c r="K1115" i="2" s="1"/>
  <c r="J1055" i="2"/>
  <c r="K1055" i="2" s="1"/>
  <c r="J1026" i="2"/>
  <c r="K1026" i="2" s="1"/>
  <c r="J995" i="2"/>
  <c r="K995" i="2" s="1"/>
  <c r="J965" i="2"/>
  <c r="K965" i="2" s="1"/>
  <c r="J935" i="2"/>
  <c r="K935" i="2" s="1"/>
  <c r="J905" i="2"/>
  <c r="K905" i="2" s="1"/>
  <c r="J868" i="2"/>
  <c r="K868" i="2" s="1"/>
  <c r="J837" i="2"/>
  <c r="K837" i="2" s="1"/>
  <c r="J805" i="2"/>
  <c r="K805" i="2" s="1"/>
  <c r="J771" i="2"/>
  <c r="K771" i="2" s="1"/>
  <c r="J740" i="2"/>
  <c r="K740" i="2" s="1"/>
  <c r="J706" i="2"/>
  <c r="K706" i="2" s="1"/>
  <c r="J672" i="2"/>
  <c r="K672" i="2" s="1"/>
  <c r="J640" i="2"/>
  <c r="K640" i="2" s="1"/>
  <c r="J609" i="2"/>
  <c r="K609" i="2" s="1"/>
  <c r="J575" i="2"/>
  <c r="K575" i="2" s="1"/>
  <c r="J541" i="2"/>
  <c r="K541" i="2" s="1"/>
  <c r="J509" i="2"/>
  <c r="K509" i="2" s="1"/>
  <c r="J474" i="2"/>
  <c r="K474" i="2" s="1"/>
  <c r="J442" i="2"/>
  <c r="K442" i="2" s="1"/>
  <c r="J409" i="2"/>
  <c r="K409" i="2" s="1"/>
  <c r="J371" i="2"/>
  <c r="K371" i="2" s="1"/>
  <c r="J338" i="2"/>
  <c r="K338" i="2" s="1"/>
  <c r="J305" i="2"/>
  <c r="K305" i="2" s="1"/>
  <c r="J269" i="2"/>
  <c r="K269" i="2" s="1"/>
  <c r="J237" i="2"/>
  <c r="K237" i="2" s="1"/>
  <c r="J199" i="2"/>
  <c r="K199" i="2" s="1"/>
  <c r="J166" i="2"/>
  <c r="K166" i="2" s="1"/>
  <c r="J133" i="2"/>
  <c r="K133" i="2" s="1"/>
  <c r="J65" i="2"/>
  <c r="K65" i="2" s="1"/>
  <c r="J96" i="2"/>
  <c r="K96" i="2" s="1"/>
  <c r="J444" i="2"/>
  <c r="K444" i="2" s="1"/>
  <c r="J1176" i="2"/>
  <c r="K1176" i="2" s="1"/>
  <c r="J1056" i="2"/>
  <c r="K1056" i="2" s="1"/>
  <c r="J966" i="2"/>
  <c r="K966" i="2" s="1"/>
  <c r="J772" i="2"/>
  <c r="K772" i="2" s="1"/>
  <c r="J642" i="2"/>
  <c r="K642" i="2" s="1"/>
  <c r="J542" i="2"/>
  <c r="K542" i="2" s="1"/>
  <c r="J443" i="2"/>
  <c r="K443" i="2" s="1"/>
  <c r="J372" i="2"/>
  <c r="K372" i="2" s="1"/>
  <c r="J271" i="2"/>
  <c r="K271" i="2" s="1"/>
  <c r="J238" i="2"/>
  <c r="K238" i="2" s="1"/>
  <c r="J200" i="2"/>
  <c r="K200" i="2" s="1"/>
  <c r="J167" i="2"/>
  <c r="K167" i="2" s="1"/>
  <c r="J98" i="2"/>
  <c r="K98" i="2" s="1"/>
  <c r="J66" i="2"/>
  <c r="K66" i="2" s="1"/>
  <c r="J31" i="2"/>
  <c r="K31" i="2" s="1"/>
  <c r="J28" i="2"/>
  <c r="K28" i="2" s="1"/>
  <c r="J643" i="2"/>
  <c r="K643" i="2" s="1"/>
  <c r="J543" i="2"/>
  <c r="K543" i="2" s="1"/>
  <c r="J480" i="2"/>
  <c r="K480" i="2" s="1"/>
  <c r="J373" i="2"/>
  <c r="K373" i="2" s="1"/>
  <c r="J272" i="2"/>
  <c r="K272" i="2" s="1"/>
  <c r="J239" i="2"/>
  <c r="K239" i="2" s="1"/>
  <c r="J204" i="2"/>
  <c r="K204" i="2" s="1"/>
  <c r="J136" i="2"/>
  <c r="K136" i="2" s="1"/>
  <c r="J67" i="2"/>
  <c r="K67" i="2" s="1"/>
  <c r="J32" i="2"/>
  <c r="K32" i="2" s="1"/>
  <c r="J1235" i="2"/>
  <c r="K1235" i="2" s="1"/>
  <c r="J1147" i="2"/>
  <c r="K1147" i="2" s="1"/>
  <c r="J1027" i="2"/>
  <c r="K1027" i="2" s="1"/>
  <c r="J906" i="2"/>
  <c r="K906" i="2" s="1"/>
  <c r="J807" i="2"/>
  <c r="K807" i="2" s="1"/>
  <c r="J673" i="2"/>
  <c r="K673" i="2" s="1"/>
  <c r="J479" i="2"/>
  <c r="K479" i="2" s="1"/>
  <c r="J307" i="2"/>
  <c r="K307" i="2" s="1"/>
  <c r="J97" i="2"/>
  <c r="K97" i="2" s="1"/>
  <c r="J1233" i="2"/>
  <c r="K1233" i="2" s="1"/>
  <c r="J1174" i="2"/>
  <c r="K1174" i="2" s="1"/>
  <c r="J1113" i="2"/>
  <c r="K1113" i="2" s="1"/>
  <c r="J1054" i="2"/>
  <c r="K1054" i="2" s="1"/>
  <c r="J993" i="2"/>
  <c r="K993" i="2" s="1"/>
  <c r="J964" i="2"/>
  <c r="K964" i="2" s="1"/>
  <c r="J899" i="2"/>
  <c r="K899" i="2" s="1"/>
  <c r="J770" i="2"/>
  <c r="K770" i="2" s="1"/>
  <c r="J61" i="2"/>
  <c r="K61" i="2" s="1"/>
  <c r="J1232" i="2"/>
  <c r="K1232" i="2" s="1"/>
  <c r="J1202" i="2"/>
  <c r="K1202" i="2" s="1"/>
  <c r="J1173" i="2"/>
  <c r="K1173" i="2" s="1"/>
  <c r="J1142" i="2"/>
  <c r="K1142" i="2" s="1"/>
  <c r="J1111" i="2"/>
  <c r="K1111" i="2" s="1"/>
  <c r="J1082" i="2"/>
  <c r="K1082" i="2" s="1"/>
  <c r="J1053" i="2"/>
  <c r="K1053" i="2" s="1"/>
  <c r="J1022" i="2"/>
  <c r="K1022" i="2" s="1"/>
  <c r="J992" i="2"/>
  <c r="K992" i="2" s="1"/>
  <c r="J963" i="2"/>
  <c r="K963" i="2" s="1"/>
  <c r="J933" i="2"/>
  <c r="K933" i="2" s="1"/>
  <c r="J898" i="2"/>
  <c r="K898" i="2" s="1"/>
  <c r="J866" i="2"/>
  <c r="K866" i="2" s="1"/>
  <c r="J835" i="2"/>
  <c r="K835" i="2" s="1"/>
  <c r="J801" i="2"/>
  <c r="K801" i="2" s="1"/>
  <c r="J769" i="2"/>
  <c r="K769" i="2" s="1"/>
  <c r="J735" i="2"/>
  <c r="K735" i="2" s="1"/>
  <c r="J704" i="2"/>
  <c r="K704" i="2" s="1"/>
  <c r="J670" i="2"/>
  <c r="K670" i="2" s="1"/>
  <c r="J638" i="2"/>
  <c r="K638" i="2" s="1"/>
  <c r="J607" i="2"/>
  <c r="K607" i="2" s="1"/>
  <c r="J570" i="2"/>
  <c r="K570" i="2" s="1"/>
  <c r="J539" i="2"/>
  <c r="K539" i="2" s="1"/>
  <c r="J507" i="2"/>
  <c r="K507" i="2" s="1"/>
  <c r="J472" i="2"/>
  <c r="K472" i="2" s="1"/>
  <c r="J440" i="2"/>
  <c r="K440" i="2" s="1"/>
  <c r="J404" i="2"/>
  <c r="K404" i="2" s="1"/>
  <c r="J369" i="2"/>
  <c r="K369" i="2" s="1"/>
  <c r="J336" i="2"/>
  <c r="K336" i="2" s="1"/>
  <c r="J300" i="2"/>
  <c r="K300" i="2" s="1"/>
  <c r="J267" i="2"/>
  <c r="K267" i="2" s="1"/>
  <c r="J232" i="2"/>
  <c r="K232" i="2" s="1"/>
  <c r="J196" i="2"/>
  <c r="K196" i="2" s="1"/>
  <c r="J164" i="2"/>
  <c r="K164" i="2" s="1"/>
  <c r="J131" i="2"/>
  <c r="K131" i="2" s="1"/>
  <c r="J95" i="2"/>
  <c r="K95" i="2" s="1"/>
  <c r="J60" i="2"/>
  <c r="K60" i="2" s="1"/>
  <c r="J59" i="2"/>
  <c r="K59" i="2" s="1"/>
  <c r="J611" i="2"/>
  <c r="K611" i="2" s="1"/>
  <c r="J411" i="2"/>
  <c r="K411" i="2" s="1"/>
  <c r="J99" i="2"/>
  <c r="K99" i="2" s="1"/>
  <c r="J132" i="2"/>
  <c r="K132" i="2" s="1"/>
  <c r="J24" i="2"/>
  <c r="K24" i="2" s="1"/>
  <c r="J1231" i="2"/>
  <c r="K1231" i="2" s="1"/>
  <c r="J1201" i="2"/>
  <c r="K1201" i="2" s="1"/>
  <c r="J1172" i="2"/>
  <c r="K1172" i="2" s="1"/>
  <c r="J1141" i="2"/>
  <c r="K1141" i="2" s="1"/>
  <c r="J1110" i="2"/>
  <c r="K1110" i="2" s="1"/>
  <c r="J1081" i="2"/>
  <c r="K1081" i="2" s="1"/>
  <c r="J1052" i="2"/>
  <c r="K1052" i="2" s="1"/>
  <c r="J1021" i="2"/>
  <c r="K1021" i="2" s="1"/>
  <c r="J991" i="2"/>
  <c r="K991" i="2" s="1"/>
  <c r="J962" i="2"/>
  <c r="K962" i="2" s="1"/>
  <c r="J932" i="2"/>
  <c r="K932" i="2" s="1"/>
  <c r="J897" i="2"/>
  <c r="K897" i="2" s="1"/>
  <c r="J865" i="2"/>
  <c r="K865" i="2" s="1"/>
  <c r="J834" i="2"/>
  <c r="K834" i="2" s="1"/>
  <c r="J800" i="2"/>
  <c r="K800" i="2" s="1"/>
  <c r="J768" i="2"/>
  <c r="K768" i="2" s="1"/>
  <c r="J734" i="2"/>
  <c r="K734" i="2" s="1"/>
  <c r="J700" i="2"/>
  <c r="K700" i="2" s="1"/>
  <c r="J669" i="2"/>
  <c r="K669" i="2" s="1"/>
  <c r="J637" i="2"/>
  <c r="K637" i="2" s="1"/>
  <c r="J605" i="2"/>
  <c r="K605" i="2" s="1"/>
  <c r="J569" i="2"/>
  <c r="K569" i="2" s="1"/>
  <c r="J538" i="2"/>
  <c r="K538" i="2" s="1"/>
  <c r="J506" i="2"/>
  <c r="K506" i="2" s="1"/>
  <c r="J471" i="2"/>
  <c r="K471" i="2" s="1"/>
  <c r="J439" i="2"/>
  <c r="K439" i="2" s="1"/>
  <c r="J400" i="2"/>
  <c r="K400" i="2" s="1"/>
  <c r="J368" i="2"/>
  <c r="K368" i="2" s="1"/>
  <c r="J335" i="2"/>
  <c r="K335" i="2" s="1"/>
  <c r="J299" i="2"/>
  <c r="K299" i="2" s="1"/>
  <c r="J266" i="2"/>
  <c r="K266" i="2" s="1"/>
  <c r="J231" i="2"/>
  <c r="K231" i="2" s="1"/>
  <c r="J195" i="2"/>
  <c r="K195" i="2" s="1"/>
  <c r="J163" i="2"/>
  <c r="K163" i="2" s="1"/>
  <c r="J130" i="2"/>
  <c r="K130" i="2" s="1"/>
  <c r="J94" i="2"/>
  <c r="K94" i="2" s="1"/>
  <c r="J23" i="2"/>
  <c r="K23" i="2" s="1"/>
  <c r="J1229" i="2"/>
  <c r="K1229" i="2" s="1"/>
  <c r="J1200" i="2"/>
  <c r="K1200" i="2" s="1"/>
  <c r="J1171" i="2"/>
  <c r="K1171" i="2" s="1"/>
  <c r="J1139" i="2"/>
  <c r="K1139" i="2" s="1"/>
  <c r="J1109" i="2"/>
  <c r="K1109" i="2" s="1"/>
  <c r="J1080" i="2"/>
  <c r="K1080" i="2" s="1"/>
  <c r="J1051" i="2"/>
  <c r="K1051" i="2" s="1"/>
  <c r="J1019" i="2"/>
  <c r="K1019" i="2" s="1"/>
  <c r="J990" i="2"/>
  <c r="K990" i="2" s="1"/>
  <c r="J961" i="2"/>
  <c r="K961" i="2" s="1"/>
  <c r="J930" i="2"/>
  <c r="K930" i="2" s="1"/>
  <c r="J896" i="2"/>
  <c r="K896" i="2" s="1"/>
  <c r="J864" i="2"/>
  <c r="K864" i="2" s="1"/>
  <c r="J832" i="2"/>
  <c r="K832" i="2" s="1"/>
  <c r="J799" i="2"/>
  <c r="K799" i="2" s="1"/>
  <c r="J767" i="2"/>
  <c r="K767" i="2" s="1"/>
  <c r="J733" i="2"/>
  <c r="K733" i="2" s="1"/>
  <c r="J699" i="2"/>
  <c r="K699" i="2" s="1"/>
  <c r="J667" i="2"/>
  <c r="K667" i="2" s="1"/>
  <c r="J636" i="2"/>
  <c r="K636" i="2" s="1"/>
  <c r="J604" i="2"/>
  <c r="K604" i="2" s="1"/>
  <c r="J568" i="2"/>
  <c r="K568" i="2" s="1"/>
  <c r="J537" i="2"/>
  <c r="K537" i="2" s="1"/>
  <c r="J504" i="2"/>
  <c r="K504" i="2" s="1"/>
  <c r="J470" i="2"/>
  <c r="K470" i="2" s="1"/>
  <c r="J437" i="2"/>
  <c r="K437" i="2" s="1"/>
  <c r="J399" i="2"/>
  <c r="K399" i="2" s="1"/>
  <c r="J367" i="2"/>
  <c r="K367" i="2" s="1"/>
  <c r="J333" i="2"/>
  <c r="K333" i="2" s="1"/>
  <c r="J298" i="2"/>
  <c r="K298" i="2" s="1"/>
  <c r="J265" i="2"/>
  <c r="K265" i="2" s="1"/>
  <c r="J230" i="2"/>
  <c r="K230" i="2" s="1"/>
  <c r="J194" i="2"/>
  <c r="K194" i="2" s="1"/>
  <c r="J161" i="2"/>
  <c r="K161" i="2" s="1"/>
  <c r="J129" i="2"/>
  <c r="K129" i="2" s="1"/>
  <c r="J93" i="2"/>
  <c r="K93" i="2" s="1"/>
  <c r="J58" i="2"/>
  <c r="K58" i="2" s="1"/>
  <c r="J22" i="2"/>
  <c r="K22" i="2" s="1"/>
  <c r="J579" i="2"/>
  <c r="K579" i="2" s="1"/>
  <c r="J340" i="2"/>
  <c r="K340" i="2" s="1"/>
  <c r="J168" i="2"/>
  <c r="K168" i="2" s="1"/>
  <c r="J1084" i="2"/>
  <c r="K1084" i="2" s="1"/>
  <c r="J29" i="2"/>
  <c r="K29" i="2" s="1"/>
  <c r="J1203" i="2"/>
  <c r="K1203" i="2" s="1"/>
  <c r="J1143" i="2"/>
  <c r="K1143" i="2" s="1"/>
  <c r="J1083" i="2"/>
  <c r="K1083" i="2" s="1"/>
  <c r="J1023" i="2"/>
  <c r="K1023" i="2" s="1"/>
  <c r="J934" i="2"/>
  <c r="K934" i="2" s="1"/>
  <c r="J867" i="2"/>
  <c r="K867" i="2" s="1"/>
  <c r="J836" i="2"/>
  <c r="K836" i="2" s="1"/>
  <c r="J804" i="2"/>
  <c r="K804" i="2" s="1"/>
  <c r="J736" i="2"/>
  <c r="K736" i="2" s="1"/>
  <c r="J705" i="2"/>
  <c r="K705" i="2" s="1"/>
  <c r="J671" i="2"/>
  <c r="K671" i="2" s="1"/>
  <c r="J639" i="2"/>
  <c r="K639" i="2" s="1"/>
  <c r="J608" i="2"/>
  <c r="K608" i="2" s="1"/>
  <c r="J571" i="2"/>
  <c r="K571" i="2" s="1"/>
  <c r="J540" i="2"/>
  <c r="K540" i="2" s="1"/>
  <c r="J508" i="2"/>
  <c r="K508" i="2" s="1"/>
  <c r="J473" i="2"/>
  <c r="K473" i="2" s="1"/>
  <c r="J441" i="2"/>
  <c r="K441" i="2" s="1"/>
  <c r="J405" i="2"/>
  <c r="K405" i="2" s="1"/>
  <c r="J370" i="2"/>
  <c r="K370" i="2" s="1"/>
  <c r="J337" i="2"/>
  <c r="K337" i="2" s="1"/>
  <c r="J304" i="2"/>
  <c r="K304" i="2" s="1"/>
  <c r="J268" i="2"/>
  <c r="K268" i="2" s="1"/>
  <c r="J233" i="2"/>
  <c r="K233" i="2" s="1"/>
  <c r="J197" i="2"/>
  <c r="K197" i="2" s="1"/>
  <c r="J165" i="2"/>
  <c r="K165" i="2" s="1"/>
  <c r="J1228" i="2"/>
  <c r="K1228" i="2" s="1"/>
  <c r="J1199" i="2"/>
  <c r="K1199" i="2" s="1"/>
  <c r="J1170" i="2"/>
  <c r="K1170" i="2" s="1"/>
  <c r="J1137" i="2"/>
  <c r="K1137" i="2" s="1"/>
  <c r="J1108" i="2"/>
  <c r="K1108" i="2" s="1"/>
  <c r="J1079" i="2"/>
  <c r="K1079" i="2" s="1"/>
  <c r="J1050" i="2"/>
  <c r="K1050" i="2" s="1"/>
  <c r="J1018" i="2"/>
  <c r="K1018" i="2" s="1"/>
  <c r="J989" i="2"/>
  <c r="K989" i="2" s="1"/>
  <c r="J960" i="2"/>
  <c r="K960" i="2" s="1"/>
  <c r="J926" i="2"/>
  <c r="K926" i="2" s="1"/>
  <c r="J895" i="2"/>
  <c r="K895" i="2" s="1"/>
  <c r="J863" i="2"/>
  <c r="K863" i="2" s="1"/>
  <c r="J831" i="2"/>
  <c r="K831" i="2" s="1"/>
  <c r="J797" i="2"/>
  <c r="K797" i="2" s="1"/>
  <c r="J763" i="2"/>
  <c r="K763" i="2" s="1"/>
  <c r="J732" i="2"/>
  <c r="K732" i="2" s="1"/>
  <c r="J698" i="2"/>
  <c r="K698" i="2" s="1"/>
  <c r="J666" i="2"/>
  <c r="K666" i="2" s="1"/>
  <c r="J635" i="2"/>
  <c r="K635" i="2" s="1"/>
  <c r="J598" i="2"/>
  <c r="K598" i="2" s="1"/>
  <c r="J567" i="2"/>
  <c r="K567" i="2" s="1"/>
  <c r="J536" i="2"/>
  <c r="K536" i="2" s="1"/>
  <c r="J503" i="2"/>
  <c r="K503" i="2" s="1"/>
  <c r="J469" i="2"/>
  <c r="K469" i="2" s="1"/>
  <c r="J433" i="2"/>
  <c r="K433" i="2" s="1"/>
  <c r="J398" i="2"/>
  <c r="K398" i="2" s="1"/>
  <c r="J365" i="2"/>
  <c r="K365" i="2" s="1"/>
  <c r="J332" i="2"/>
  <c r="K332" i="2" s="1"/>
  <c r="J297" i="2"/>
  <c r="K297" i="2" s="1"/>
  <c r="J261" i="2"/>
  <c r="K261" i="2" s="1"/>
  <c r="J229" i="2"/>
  <c r="K229" i="2" s="1"/>
  <c r="J193" i="2"/>
  <c r="K193" i="2" s="1"/>
  <c r="J160" i="2"/>
  <c r="K160" i="2" s="1"/>
  <c r="J124" i="2"/>
  <c r="K124" i="2" s="1"/>
  <c r="J89" i="2"/>
  <c r="K89" i="2" s="1"/>
  <c r="J57" i="2"/>
  <c r="K57" i="2" s="1"/>
  <c r="J21" i="2"/>
  <c r="K21" i="2" s="1"/>
  <c r="J512" i="2"/>
  <c r="K512" i="2" s="1"/>
  <c r="J308" i="2"/>
  <c r="K308" i="2" s="1"/>
  <c r="J1116" i="2"/>
  <c r="K1116" i="2" s="1"/>
  <c r="J869" i="2"/>
  <c r="K869" i="2" s="1"/>
  <c r="J578" i="2"/>
  <c r="K578" i="2" s="1"/>
  <c r="J1227" i="2"/>
  <c r="K1227" i="2" s="1"/>
  <c r="J1198" i="2"/>
  <c r="K1198" i="2" s="1"/>
  <c r="J1167" i="2"/>
  <c r="K1167" i="2" s="1"/>
  <c r="J1136" i="2"/>
  <c r="K1136" i="2" s="1"/>
  <c r="J1107" i="2"/>
  <c r="K1107" i="2" s="1"/>
  <c r="J1078" i="2"/>
  <c r="K1078" i="2" s="1"/>
  <c r="J1047" i="2"/>
  <c r="K1047" i="2" s="1"/>
  <c r="J1017" i="2"/>
  <c r="K1017" i="2" s="1"/>
  <c r="J988" i="2"/>
  <c r="K988" i="2" s="1"/>
  <c r="J959" i="2"/>
  <c r="K959" i="2" s="1"/>
  <c r="J925" i="2"/>
  <c r="K925" i="2" s="1"/>
  <c r="J893" i="2"/>
  <c r="K893" i="2" s="1"/>
  <c r="J862" i="2"/>
  <c r="K862" i="2" s="1"/>
  <c r="J830" i="2"/>
  <c r="K830" i="2" s="1"/>
  <c r="J796" i="2"/>
  <c r="K796" i="2" s="1"/>
  <c r="J762" i="2"/>
  <c r="K762" i="2" s="1"/>
  <c r="J731" i="2"/>
  <c r="K731" i="2" s="1"/>
  <c r="J697" i="2"/>
  <c r="K697" i="2" s="1"/>
  <c r="J665" i="2"/>
  <c r="K665" i="2" s="1"/>
  <c r="J634" i="2"/>
  <c r="K634" i="2" s="1"/>
  <c r="J597" i="2"/>
  <c r="K597" i="2" s="1"/>
  <c r="J566" i="2"/>
  <c r="K566" i="2" s="1"/>
  <c r="J535" i="2"/>
  <c r="K535" i="2" s="1"/>
  <c r="J500" i="2"/>
  <c r="K500" i="2" s="1"/>
  <c r="J468" i="2"/>
  <c r="K468" i="2" s="1"/>
  <c r="J432" i="2"/>
  <c r="K432" i="2" s="1"/>
  <c r="J397" i="2"/>
  <c r="K397" i="2" s="1"/>
  <c r="J364" i="2"/>
  <c r="K364" i="2" s="1"/>
  <c r="J331" i="2"/>
  <c r="K331" i="2" s="1"/>
  <c r="J296" i="2"/>
  <c r="K296" i="2" s="1"/>
  <c r="J260" i="2"/>
  <c r="K260" i="2" s="1"/>
  <c r="J225" i="2"/>
  <c r="K225" i="2" s="1"/>
  <c r="J192" i="2"/>
  <c r="K192" i="2" s="1"/>
  <c r="J159" i="2"/>
  <c r="K159" i="2" s="1"/>
  <c r="J123" i="2"/>
  <c r="K123" i="2" s="1"/>
  <c r="J88" i="2"/>
  <c r="K88" i="2" s="1"/>
  <c r="J56" i="2"/>
  <c r="K56" i="2" s="1"/>
  <c r="J20" i="2"/>
  <c r="K20" i="2" s="1"/>
  <c r="J495" i="2"/>
  <c r="K495" i="2" s="1"/>
  <c r="J459" i="2"/>
  <c r="K459" i="2" s="1"/>
  <c r="J424" i="2"/>
  <c r="K424" i="2" s="1"/>
  <c r="J392" i="2"/>
  <c r="K392" i="2" s="1"/>
  <c r="J358" i="2"/>
  <c r="K358" i="2" s="1"/>
  <c r="J323" i="2"/>
  <c r="K323" i="2" s="1"/>
  <c r="J287" i="2"/>
  <c r="K287" i="2" s="1"/>
  <c r="J255" i="2"/>
  <c r="K255" i="2" s="1"/>
  <c r="J219" i="2"/>
  <c r="K219" i="2" s="1"/>
  <c r="J186" i="2"/>
  <c r="K186" i="2" s="1"/>
  <c r="J154" i="2"/>
  <c r="K154" i="2" s="1"/>
  <c r="J115" i="2"/>
  <c r="K115" i="2" s="1"/>
  <c r="J83" i="2"/>
  <c r="K83" i="2" s="1"/>
  <c r="J47" i="2"/>
  <c r="K47" i="2" s="1"/>
  <c r="J14" i="2"/>
  <c r="K14" i="2" s="1"/>
  <c r="J1068" i="2"/>
  <c r="K1068" i="2" s="1"/>
  <c r="J1009" i="2"/>
  <c r="K1009" i="2" s="1"/>
  <c r="J979" i="2"/>
  <c r="K979" i="2" s="1"/>
  <c r="J917" i="2"/>
  <c r="K917" i="2" s="1"/>
  <c r="J854" i="2"/>
  <c r="K854" i="2" s="1"/>
  <c r="J786" i="2"/>
  <c r="K786" i="2" s="1"/>
  <c r="J720" i="2"/>
  <c r="K720" i="2" s="1"/>
  <c r="J689" i="2"/>
  <c r="K689" i="2" s="1"/>
  <c r="J621" i="2"/>
  <c r="K621" i="2" s="1"/>
  <c r="J590" i="2"/>
  <c r="K590" i="2" s="1"/>
  <c r="J557" i="2"/>
  <c r="K557" i="2" s="1"/>
  <c r="J524" i="2"/>
  <c r="K524" i="2" s="1"/>
  <c r="J457" i="2"/>
  <c r="K457" i="2" s="1"/>
  <c r="J422" i="2"/>
  <c r="K422" i="2" s="1"/>
  <c r="J388" i="2"/>
  <c r="K388" i="2" s="1"/>
  <c r="J356" i="2"/>
  <c r="K356" i="2" s="1"/>
  <c r="J317" i="2"/>
  <c r="K317" i="2" s="1"/>
  <c r="J285" i="2"/>
  <c r="K285" i="2" s="1"/>
  <c r="J250" i="2"/>
  <c r="K250" i="2" s="1"/>
  <c r="J216" i="2"/>
  <c r="K216" i="2" s="1"/>
  <c r="J184" i="2"/>
  <c r="K184" i="2" s="1"/>
  <c r="J145" i="2"/>
  <c r="K145" i="2" s="1"/>
  <c r="J113" i="2"/>
  <c r="K113" i="2" s="1"/>
  <c r="J81" i="2"/>
  <c r="K81" i="2" s="1"/>
  <c r="J12" i="2"/>
  <c r="K12" i="2" s="1"/>
  <c r="J1039" i="2"/>
  <c r="K1039" i="2" s="1"/>
  <c r="J948" i="2"/>
  <c r="K948" i="2" s="1"/>
  <c r="J885" i="2"/>
  <c r="K885" i="2" s="1"/>
  <c r="J817" i="2"/>
  <c r="K817" i="2" s="1"/>
  <c r="J755" i="2"/>
  <c r="K755" i="2" s="1"/>
  <c r="J655" i="2"/>
  <c r="K655" i="2" s="1"/>
  <c r="J490" i="2"/>
  <c r="K490" i="2" s="1"/>
  <c r="J44" i="2"/>
  <c r="K44" i="2" s="1"/>
  <c r="J1215" i="2"/>
  <c r="K1215" i="2" s="1"/>
  <c r="J1186" i="2"/>
  <c r="K1186" i="2" s="1"/>
  <c r="J1157" i="2"/>
  <c r="K1157" i="2" s="1"/>
  <c r="J1128" i="2"/>
  <c r="K1128" i="2" s="1"/>
  <c r="J1098" i="2"/>
  <c r="K1098" i="2" s="1"/>
  <c r="J1067" i="2"/>
  <c r="K1067" i="2" s="1"/>
  <c r="J1038" i="2"/>
  <c r="K1038" i="2" s="1"/>
  <c r="J1007" i="2"/>
  <c r="K1007" i="2" s="1"/>
  <c r="J978" i="2"/>
  <c r="K978" i="2" s="1"/>
  <c r="J947" i="2"/>
  <c r="K947" i="2" s="1"/>
  <c r="J916" i="2"/>
  <c r="K916" i="2" s="1"/>
  <c r="J884" i="2"/>
  <c r="K884" i="2" s="1"/>
  <c r="J851" i="2"/>
  <c r="K851" i="2" s="1"/>
  <c r="J816" i="2"/>
  <c r="K816" i="2" s="1"/>
  <c r="J785" i="2"/>
  <c r="K785" i="2" s="1"/>
  <c r="J754" i="2"/>
  <c r="K754" i="2" s="1"/>
  <c r="J719" i="2"/>
  <c r="K719" i="2" s="1"/>
  <c r="J688" i="2"/>
  <c r="K688" i="2" s="1"/>
  <c r="J653" i="2"/>
  <c r="K653" i="2" s="1"/>
  <c r="J620" i="2"/>
  <c r="K620" i="2" s="1"/>
  <c r="J589" i="2"/>
  <c r="K589" i="2" s="1"/>
  <c r="J556" i="2"/>
  <c r="K556" i="2" s="1"/>
  <c r="J523" i="2"/>
  <c r="K523" i="2" s="1"/>
  <c r="J489" i="2"/>
  <c r="K489" i="2" s="1"/>
  <c r="J456" i="2"/>
  <c r="K456" i="2" s="1"/>
  <c r="J421" i="2"/>
  <c r="K421" i="2" s="1"/>
  <c r="J387" i="2"/>
  <c r="K387" i="2" s="1"/>
  <c r="J355" i="2"/>
  <c r="K355" i="2" s="1"/>
  <c r="J316" i="2"/>
  <c r="K316" i="2" s="1"/>
  <c r="J284" i="2"/>
  <c r="K284" i="2" s="1"/>
  <c r="J249" i="2"/>
  <c r="K249" i="2" s="1"/>
  <c r="J215" i="2"/>
  <c r="K215" i="2" s="1"/>
  <c r="J183" i="2"/>
  <c r="K183" i="2" s="1"/>
  <c r="J144" i="2"/>
  <c r="K144" i="2" s="1"/>
  <c r="J112" i="2"/>
  <c r="K112" i="2" s="1"/>
  <c r="J80" i="2"/>
  <c r="K80" i="2" s="1"/>
  <c r="J43" i="2"/>
  <c r="K43" i="2" s="1"/>
  <c r="J11" i="2"/>
  <c r="K11" i="2" s="1"/>
  <c r="J1214" i="2"/>
  <c r="K1214" i="2" s="1"/>
  <c r="J1185" i="2"/>
  <c r="K1185" i="2" s="1"/>
  <c r="J1156" i="2"/>
  <c r="K1156" i="2" s="1"/>
  <c r="J1127" i="2"/>
  <c r="K1127" i="2" s="1"/>
  <c r="J1095" i="2"/>
  <c r="K1095" i="2" s="1"/>
  <c r="J1066" i="2"/>
  <c r="K1066" i="2" s="1"/>
  <c r="J1037" i="2"/>
  <c r="K1037" i="2" s="1"/>
  <c r="J1006" i="2"/>
  <c r="K1006" i="2" s="1"/>
  <c r="J975" i="2"/>
  <c r="K975" i="2" s="1"/>
  <c r="J946" i="2"/>
  <c r="K946" i="2" s="1"/>
  <c r="J915" i="2"/>
  <c r="K915" i="2" s="1"/>
  <c r="J883" i="2"/>
  <c r="K883" i="2" s="1"/>
  <c r="J850" i="2"/>
  <c r="K850" i="2" s="1"/>
  <c r="J815" i="2"/>
  <c r="K815" i="2" s="1"/>
  <c r="J784" i="2"/>
  <c r="K784" i="2" s="1"/>
  <c r="J751" i="2"/>
  <c r="K751" i="2" s="1"/>
  <c r="J718" i="2"/>
  <c r="K718" i="2" s="1"/>
  <c r="J687" i="2"/>
  <c r="K687" i="2" s="1"/>
  <c r="J650" i="2"/>
  <c r="K650" i="2" s="1"/>
  <c r="J619" i="2"/>
  <c r="K619" i="2" s="1"/>
  <c r="J588" i="2"/>
  <c r="K588" i="2" s="1"/>
  <c r="J555" i="2"/>
  <c r="K555" i="2" s="1"/>
  <c r="J522" i="2"/>
  <c r="K522" i="2" s="1"/>
  <c r="J488" i="2"/>
  <c r="K488" i="2" s="1"/>
  <c r="J455" i="2"/>
  <c r="K455" i="2" s="1"/>
  <c r="J420" i="2"/>
  <c r="K420" i="2" s="1"/>
  <c r="J386" i="2"/>
  <c r="K386" i="2" s="1"/>
  <c r="J354" i="2"/>
  <c r="K354" i="2" s="1"/>
  <c r="J315" i="2"/>
  <c r="K315" i="2" s="1"/>
  <c r="J283" i="2"/>
  <c r="K283" i="2" s="1"/>
  <c r="J248" i="2"/>
  <c r="K248" i="2" s="1"/>
  <c r="J214" i="2"/>
  <c r="K214" i="2" s="1"/>
  <c r="J182" i="2"/>
  <c r="K182" i="2" s="1"/>
  <c r="J143" i="2"/>
  <c r="K143" i="2" s="1"/>
  <c r="J111" i="2"/>
  <c r="K111" i="2" s="1"/>
  <c r="J79" i="2"/>
  <c r="K79" i="2" s="1"/>
  <c r="J42" i="2"/>
  <c r="K42" i="2" s="1"/>
  <c r="J10" i="2"/>
  <c r="K10" i="2" s="1"/>
  <c r="C191" i="2"/>
  <c r="D191" i="2" s="1"/>
  <c r="C881" i="2"/>
  <c r="D881" i="2" s="1"/>
  <c r="C1068" i="2"/>
  <c r="D1068" i="2" s="1"/>
  <c r="C442" i="2"/>
  <c r="D442" i="2" s="1"/>
  <c r="C1045" i="2"/>
  <c r="D1045" i="2" s="1"/>
  <c r="C1018" i="2"/>
  <c r="D1018" i="2" s="1"/>
  <c r="C607" i="2"/>
  <c r="D607" i="2" s="1"/>
  <c r="C385" i="2"/>
  <c r="D385" i="2" s="1"/>
  <c r="C1175" i="2"/>
  <c r="D1175" i="2" s="1"/>
  <c r="C1016" i="2"/>
  <c r="D1016" i="2" s="1"/>
  <c r="C824" i="2"/>
  <c r="D824" i="2" s="1"/>
  <c r="C605" i="2"/>
  <c r="D605" i="2" s="1"/>
  <c r="C383" i="2"/>
  <c r="D383" i="2" s="1"/>
  <c r="C1174" i="2"/>
  <c r="D1174" i="2" s="1"/>
  <c r="C1015" i="2"/>
  <c r="D1015" i="2" s="1"/>
  <c r="C800" i="2"/>
  <c r="D800" i="2" s="1"/>
  <c r="C581" i="2"/>
  <c r="D581" i="2" s="1"/>
  <c r="C359" i="2"/>
  <c r="D359" i="2" s="1"/>
  <c r="C686" i="2"/>
  <c r="D686" i="2" s="1"/>
  <c r="C1070" i="2"/>
  <c r="D1070" i="2" s="1"/>
  <c r="C880" i="2"/>
  <c r="D880" i="2" s="1"/>
  <c r="C826" i="2"/>
  <c r="D826" i="2" s="1"/>
  <c r="C1145" i="2"/>
  <c r="D1145" i="2" s="1"/>
  <c r="C443" i="2"/>
  <c r="D443" i="2" s="1"/>
  <c r="C659" i="2"/>
  <c r="D659" i="2" s="1"/>
  <c r="C577" i="2"/>
  <c r="D577" i="2" s="1"/>
  <c r="C575" i="2"/>
  <c r="D575" i="2" s="1"/>
  <c r="C551" i="2"/>
  <c r="D551" i="2" s="1"/>
  <c r="C769" i="2"/>
  <c r="D769" i="2" s="1"/>
  <c r="C305" i="2"/>
  <c r="D305" i="2" s="1"/>
  <c r="C743" i="2"/>
  <c r="D743" i="2" s="1"/>
  <c r="C959" i="2"/>
  <c r="D959" i="2" s="1"/>
  <c r="C1120" i="2"/>
  <c r="D1120" i="2" s="1"/>
  <c r="C521" i="2"/>
  <c r="D521" i="2" s="1"/>
  <c r="C497" i="2"/>
  <c r="D497" i="2" s="1"/>
  <c r="C715" i="2"/>
  <c r="D715" i="2" s="1"/>
  <c r="C931" i="2"/>
  <c r="D931" i="2" s="1"/>
  <c r="C713" i="2"/>
  <c r="D713" i="2" s="1"/>
  <c r="C494" i="2"/>
  <c r="D494" i="2" s="1"/>
  <c r="C224" i="2"/>
  <c r="D224" i="2" s="1"/>
  <c r="C1071" i="2"/>
  <c r="D1071" i="2" s="1"/>
  <c r="C164" i="2"/>
  <c r="D164" i="2" s="1"/>
  <c r="C1172" i="2"/>
  <c r="D1172" i="2" s="1"/>
  <c r="C799" i="2"/>
  <c r="D799" i="2" s="1"/>
  <c r="C797" i="2"/>
  <c r="D797" i="2" s="1"/>
  <c r="C1148" i="2"/>
  <c r="D1148" i="2" s="1"/>
  <c r="C1146" i="2"/>
  <c r="D1146" i="2" s="1"/>
  <c r="C550" i="2"/>
  <c r="D550" i="2" s="1"/>
  <c r="C965" i="2"/>
  <c r="D965" i="2" s="1"/>
  <c r="C1123" i="2"/>
  <c r="D1123" i="2" s="1"/>
  <c r="C524" i="2"/>
  <c r="D524" i="2" s="1"/>
  <c r="C523" i="2"/>
  <c r="D523" i="2" s="1"/>
  <c r="C740" i="2"/>
  <c r="D740" i="2" s="1"/>
  <c r="C934" i="2"/>
  <c r="D934" i="2" s="1"/>
  <c r="C1097" i="2"/>
  <c r="D1097" i="2" s="1"/>
  <c r="C470" i="2"/>
  <c r="D470" i="2" s="1"/>
  <c r="C221" i="2"/>
  <c r="D221" i="2" s="1"/>
  <c r="C467" i="2"/>
  <c r="D467" i="2" s="1"/>
  <c r="C1229" i="2"/>
  <c r="D1229" i="2" s="1"/>
  <c r="C167" i="2"/>
  <c r="D167" i="2" s="1"/>
  <c r="C661" i="2"/>
  <c r="D661" i="2" s="1"/>
  <c r="C1224" i="2"/>
  <c r="D1224" i="2" s="1"/>
  <c r="C1197" i="2"/>
  <c r="D1197" i="2" s="1"/>
  <c r="C992" i="2"/>
  <c r="D992" i="2" s="1"/>
  <c r="C358" i="2"/>
  <c r="D358" i="2" s="1"/>
  <c r="C1149" i="2"/>
  <c r="D1149" i="2" s="1"/>
  <c r="C991" i="2"/>
  <c r="D991" i="2" s="1"/>
  <c r="C356" i="2"/>
  <c r="D356" i="2" s="1"/>
  <c r="C989" i="2"/>
  <c r="D989" i="2" s="1"/>
  <c r="C773" i="2"/>
  <c r="D773" i="2" s="1"/>
  <c r="C332" i="2"/>
  <c r="D332" i="2" s="1"/>
  <c r="C985" i="2"/>
  <c r="D985" i="2" s="1"/>
  <c r="C329" i="2"/>
  <c r="D329" i="2" s="1"/>
  <c r="C767" i="2"/>
  <c r="D767" i="2" s="1"/>
  <c r="C548" i="2"/>
  <c r="D548" i="2" s="1"/>
  <c r="C961" i="2"/>
  <c r="D961" i="2" s="1"/>
  <c r="C302" i="2"/>
  <c r="D302" i="2" s="1"/>
  <c r="C1122" i="2"/>
  <c r="D1122" i="2" s="1"/>
  <c r="C742" i="2"/>
  <c r="D742" i="2" s="1"/>
  <c r="C278" i="2"/>
  <c r="D278" i="2" s="1"/>
  <c r="C935" i="2"/>
  <c r="D935" i="2" s="1"/>
  <c r="C275" i="2"/>
  <c r="D275" i="2" s="1"/>
  <c r="C1119" i="2"/>
  <c r="D1119" i="2" s="1"/>
  <c r="C716" i="2"/>
  <c r="D716" i="2" s="1"/>
  <c r="C251" i="2"/>
  <c r="D251" i="2" s="1"/>
  <c r="C932" i="2"/>
  <c r="D932" i="2" s="1"/>
  <c r="C496" i="2"/>
  <c r="D496" i="2" s="1"/>
  <c r="C248" i="2"/>
  <c r="D248" i="2" s="1"/>
  <c r="C1096" i="2"/>
  <c r="D1096" i="2" s="1"/>
  <c r="C1094" i="2"/>
  <c r="D1094" i="2" s="1"/>
  <c r="C908" i="2"/>
  <c r="D908" i="2" s="1"/>
  <c r="C689" i="2"/>
  <c r="D689" i="2" s="1"/>
  <c r="C1093" i="2"/>
  <c r="D1093" i="2" s="1"/>
  <c r="C907" i="2"/>
  <c r="D907" i="2" s="1"/>
  <c r="C688" i="2"/>
  <c r="D688" i="2" s="1"/>
  <c r="C469" i="2"/>
  <c r="D469" i="2" s="1"/>
  <c r="C197" i="2"/>
  <c r="D197" i="2" s="1"/>
  <c r="C905" i="2"/>
  <c r="D905" i="2" s="1"/>
  <c r="C662" i="2"/>
  <c r="D662" i="2" s="1"/>
  <c r="C1228" i="2"/>
  <c r="D1228" i="2" s="1"/>
  <c r="C878" i="2"/>
  <c r="D878" i="2" s="1"/>
  <c r="C440" i="2"/>
  <c r="D440" i="2" s="1"/>
  <c r="C140" i="2"/>
  <c r="D140" i="2" s="1"/>
  <c r="C1223" i="2"/>
  <c r="D1223" i="2" s="1"/>
  <c r="C1044" i="2"/>
  <c r="D1044" i="2" s="1"/>
  <c r="C854" i="2"/>
  <c r="D854" i="2" s="1"/>
  <c r="C635" i="2"/>
  <c r="D635" i="2" s="1"/>
  <c r="C416" i="2"/>
  <c r="D416" i="2" s="1"/>
  <c r="C113" i="2"/>
  <c r="D113" i="2" s="1"/>
  <c r="C1201" i="2"/>
  <c r="D1201" i="2" s="1"/>
  <c r="C1042" i="2"/>
  <c r="D1042" i="2" s="1"/>
  <c r="C853" i="2"/>
  <c r="D853" i="2" s="1"/>
  <c r="C634" i="2"/>
  <c r="D634" i="2" s="1"/>
  <c r="C415" i="2"/>
  <c r="D415" i="2" s="1"/>
  <c r="C86" i="2"/>
  <c r="D86" i="2" s="1"/>
  <c r="C1200" i="2"/>
  <c r="D1200" i="2" s="1"/>
  <c r="C1041" i="2"/>
  <c r="D1041" i="2" s="1"/>
  <c r="C851" i="2"/>
  <c r="D851" i="2" s="1"/>
  <c r="C632" i="2"/>
  <c r="D632" i="2" s="1"/>
  <c r="C413" i="2"/>
  <c r="D413" i="2" s="1"/>
  <c r="C59" i="2"/>
  <c r="D59" i="2" s="1"/>
  <c r="C1198" i="2"/>
  <c r="D1198" i="2" s="1"/>
  <c r="C1019" i="2"/>
  <c r="D1019" i="2" s="1"/>
  <c r="C827" i="2"/>
  <c r="D827" i="2" s="1"/>
  <c r="C608" i="2"/>
  <c r="D608" i="2" s="1"/>
  <c r="C389" i="2"/>
  <c r="D389" i="2" s="1"/>
  <c r="C32" i="2"/>
  <c r="D32" i="2" s="1"/>
  <c r="C331" i="2"/>
  <c r="D331" i="2" s="1"/>
  <c r="C304" i="2"/>
  <c r="D304" i="2" s="1"/>
  <c r="C277" i="2"/>
  <c r="D277" i="2" s="1"/>
  <c r="C250" i="2"/>
  <c r="D250" i="2" s="1"/>
  <c r="C223" i="2"/>
  <c r="D223" i="2" s="1"/>
  <c r="C193" i="2"/>
  <c r="D193" i="2" s="1"/>
  <c r="C166" i="2"/>
  <c r="D166" i="2" s="1"/>
  <c r="C139" i="2"/>
  <c r="D139" i="2" s="1"/>
  <c r="C112" i="2"/>
  <c r="D112" i="2" s="1"/>
  <c r="C85" i="2"/>
  <c r="D85" i="2" s="1"/>
  <c r="C58" i="2"/>
  <c r="D58" i="2" s="1"/>
  <c r="C31" i="2"/>
  <c r="D31" i="2" s="1"/>
  <c r="C1225" i="2"/>
  <c r="D1225" i="2" s="1"/>
  <c r="C1199" i="2"/>
  <c r="D1199" i="2" s="1"/>
  <c r="C1173" i="2"/>
  <c r="D1173" i="2" s="1"/>
  <c r="C1147" i="2"/>
  <c r="D1147" i="2" s="1"/>
  <c r="C1121" i="2"/>
  <c r="D1121" i="2" s="1"/>
  <c r="C1095" i="2"/>
  <c r="D1095" i="2" s="1"/>
  <c r="C1069" i="2"/>
  <c r="D1069" i="2" s="1"/>
  <c r="C1043" i="2"/>
  <c r="D1043" i="2" s="1"/>
  <c r="C1017" i="2"/>
  <c r="D1017" i="2" s="1"/>
  <c r="C990" i="2"/>
  <c r="D990" i="2" s="1"/>
  <c r="C960" i="2"/>
  <c r="D960" i="2" s="1"/>
  <c r="C933" i="2"/>
  <c r="D933" i="2" s="1"/>
  <c r="C906" i="2"/>
  <c r="D906" i="2" s="1"/>
  <c r="C879" i="2"/>
  <c r="D879" i="2" s="1"/>
  <c r="C852" i="2"/>
  <c r="D852" i="2" s="1"/>
  <c r="C825" i="2"/>
  <c r="D825" i="2" s="1"/>
  <c r="C798" i="2"/>
  <c r="D798" i="2" s="1"/>
  <c r="C768" i="2"/>
  <c r="D768" i="2" s="1"/>
  <c r="C741" i="2"/>
  <c r="D741" i="2" s="1"/>
  <c r="C714" i="2"/>
  <c r="D714" i="2" s="1"/>
  <c r="C687" i="2"/>
  <c r="D687" i="2" s="1"/>
  <c r="C660" i="2"/>
  <c r="D660" i="2" s="1"/>
  <c r="C633" i="2"/>
  <c r="D633" i="2" s="1"/>
  <c r="C606" i="2"/>
  <c r="D606" i="2" s="1"/>
  <c r="C576" i="2"/>
  <c r="D576" i="2" s="1"/>
  <c r="C549" i="2"/>
  <c r="D549" i="2" s="1"/>
  <c r="C522" i="2"/>
  <c r="D522" i="2" s="1"/>
  <c r="C495" i="2"/>
  <c r="D495" i="2" s="1"/>
  <c r="C468" i="2"/>
  <c r="D468" i="2" s="1"/>
  <c r="C441" i="2"/>
  <c r="D441" i="2" s="1"/>
  <c r="C414" i="2"/>
  <c r="D414" i="2" s="1"/>
  <c r="C384" i="2"/>
  <c r="D384" i="2" s="1"/>
  <c r="C357" i="2"/>
  <c r="D357" i="2" s="1"/>
  <c r="C330" i="2"/>
  <c r="D330" i="2" s="1"/>
  <c r="C303" i="2"/>
  <c r="D303" i="2" s="1"/>
  <c r="C276" i="2"/>
  <c r="D276" i="2" s="1"/>
  <c r="C249" i="2"/>
  <c r="D249" i="2" s="1"/>
  <c r="C222" i="2"/>
  <c r="D222" i="2" s="1"/>
  <c r="C192" i="2"/>
  <c r="D192" i="2" s="1"/>
  <c r="C165" i="2"/>
  <c r="D165" i="2" s="1"/>
  <c r="C138" i="2"/>
  <c r="D138" i="2" s="1"/>
  <c r="C111" i="2"/>
  <c r="D111" i="2" s="1"/>
  <c r="C84" i="2"/>
  <c r="D84" i="2" s="1"/>
  <c r="C57" i="2"/>
  <c r="D57" i="2" s="1"/>
  <c r="C30" i="2"/>
  <c r="D30" i="2" s="1"/>
  <c r="C137" i="2"/>
  <c r="D137" i="2" s="1"/>
  <c r="C110" i="2"/>
  <c r="D110" i="2" s="1"/>
  <c r="C83" i="2"/>
  <c r="D83" i="2" s="1"/>
  <c r="C56" i="2"/>
  <c r="D56" i="2" s="1"/>
  <c r="C29" i="2"/>
  <c r="D29" i="2" s="1"/>
  <c r="C601" i="2"/>
  <c r="D601" i="2" s="1"/>
  <c r="C247" i="2"/>
  <c r="D247" i="2" s="1"/>
  <c r="C163" i="2"/>
  <c r="D163" i="2" s="1"/>
  <c r="C82" i="2"/>
  <c r="D82" i="2" s="1"/>
  <c r="C25" i="2"/>
  <c r="D25" i="2" s="1"/>
  <c r="C1067" i="2"/>
  <c r="D1067" i="2" s="1"/>
  <c r="C904" i="2"/>
  <c r="D904" i="2" s="1"/>
  <c r="C712" i="2"/>
  <c r="D712" i="2" s="1"/>
  <c r="C301" i="2"/>
  <c r="D301" i="2" s="1"/>
  <c r="C217" i="2"/>
  <c r="D217" i="2" s="1"/>
  <c r="C190" i="2"/>
  <c r="D190" i="2" s="1"/>
  <c r="C136" i="2"/>
  <c r="D136" i="2" s="1"/>
  <c r="C109" i="2"/>
  <c r="D109" i="2" s="1"/>
  <c r="C55" i="2"/>
  <c r="D55" i="2" s="1"/>
  <c r="C1222" i="2"/>
  <c r="D1222" i="2" s="1"/>
  <c r="C1196" i="2"/>
  <c r="D1196" i="2" s="1"/>
  <c r="C1170" i="2"/>
  <c r="D1170" i="2" s="1"/>
  <c r="C1144" i="2"/>
  <c r="D1144" i="2" s="1"/>
  <c r="C1118" i="2"/>
  <c r="D1118" i="2" s="1"/>
  <c r="C1092" i="2"/>
  <c r="D1092" i="2" s="1"/>
  <c r="C1066" i="2"/>
  <c r="D1066" i="2" s="1"/>
  <c r="C1040" i="2"/>
  <c r="D1040" i="2" s="1"/>
  <c r="C1014" i="2"/>
  <c r="D1014" i="2" s="1"/>
  <c r="C984" i="2"/>
  <c r="D984" i="2" s="1"/>
  <c r="C957" i="2"/>
  <c r="D957" i="2" s="1"/>
  <c r="C930" i="2"/>
  <c r="D930" i="2" s="1"/>
  <c r="C903" i="2"/>
  <c r="D903" i="2" s="1"/>
  <c r="C876" i="2"/>
  <c r="D876" i="2" s="1"/>
  <c r="C849" i="2"/>
  <c r="D849" i="2" s="1"/>
  <c r="C822" i="2"/>
  <c r="D822" i="2" s="1"/>
  <c r="C792" i="2"/>
  <c r="D792" i="2" s="1"/>
  <c r="C765" i="2"/>
  <c r="D765" i="2" s="1"/>
  <c r="C738" i="2"/>
  <c r="D738" i="2" s="1"/>
  <c r="C711" i="2"/>
  <c r="D711" i="2" s="1"/>
  <c r="C684" i="2"/>
  <c r="D684" i="2" s="1"/>
  <c r="C657" i="2"/>
  <c r="D657" i="2" s="1"/>
  <c r="C630" i="2"/>
  <c r="D630" i="2" s="1"/>
  <c r="C600" i="2"/>
  <c r="D600" i="2" s="1"/>
  <c r="C573" i="2"/>
  <c r="D573" i="2" s="1"/>
  <c r="C546" i="2"/>
  <c r="D546" i="2" s="1"/>
  <c r="C519" i="2"/>
  <c r="D519" i="2" s="1"/>
  <c r="C492" i="2"/>
  <c r="D492" i="2" s="1"/>
  <c r="C465" i="2"/>
  <c r="D465" i="2" s="1"/>
  <c r="C438" i="2"/>
  <c r="D438" i="2" s="1"/>
  <c r="C408" i="2"/>
  <c r="D408" i="2" s="1"/>
  <c r="C381" i="2"/>
  <c r="D381" i="2" s="1"/>
  <c r="C354" i="2"/>
  <c r="D354" i="2" s="1"/>
  <c r="C327" i="2"/>
  <c r="D327" i="2" s="1"/>
  <c r="C300" i="2"/>
  <c r="D300" i="2" s="1"/>
  <c r="C273" i="2"/>
  <c r="D273" i="2" s="1"/>
  <c r="C246" i="2"/>
  <c r="D246" i="2" s="1"/>
  <c r="C216" i="2"/>
  <c r="D216" i="2" s="1"/>
  <c r="C189" i="2"/>
  <c r="D189" i="2" s="1"/>
  <c r="C162" i="2"/>
  <c r="D162" i="2" s="1"/>
  <c r="C135" i="2"/>
  <c r="D135" i="2" s="1"/>
  <c r="C108" i="2"/>
  <c r="D108" i="2" s="1"/>
  <c r="C81" i="2"/>
  <c r="D81" i="2" s="1"/>
  <c r="C54" i="2"/>
  <c r="D54" i="2" s="1"/>
  <c r="C24" i="2"/>
  <c r="D24" i="2" s="1"/>
  <c r="C793" i="2"/>
  <c r="D793" i="2" s="1"/>
  <c r="C1039" i="2"/>
  <c r="D1039" i="2" s="1"/>
  <c r="C764" i="2"/>
  <c r="D764" i="2" s="1"/>
  <c r="C656" i="2"/>
  <c r="D656" i="2" s="1"/>
  <c r="C629" i="2"/>
  <c r="D629" i="2" s="1"/>
  <c r="C599" i="2"/>
  <c r="D599" i="2" s="1"/>
  <c r="C572" i="2"/>
  <c r="D572" i="2" s="1"/>
  <c r="C545" i="2"/>
  <c r="D545" i="2" s="1"/>
  <c r="C518" i="2"/>
  <c r="D518" i="2" s="1"/>
  <c r="C491" i="2"/>
  <c r="D491" i="2" s="1"/>
  <c r="C464" i="2"/>
  <c r="D464" i="2" s="1"/>
  <c r="C437" i="2"/>
  <c r="D437" i="2" s="1"/>
  <c r="C407" i="2"/>
  <c r="D407" i="2" s="1"/>
  <c r="C380" i="2"/>
  <c r="D380" i="2" s="1"/>
  <c r="C353" i="2"/>
  <c r="D353" i="2" s="1"/>
  <c r="C326" i="2"/>
  <c r="D326" i="2" s="1"/>
  <c r="C299" i="2"/>
  <c r="D299" i="2" s="1"/>
  <c r="C272" i="2"/>
  <c r="D272" i="2" s="1"/>
  <c r="C245" i="2"/>
  <c r="D245" i="2" s="1"/>
  <c r="C215" i="2"/>
  <c r="D215" i="2" s="1"/>
  <c r="C188" i="2"/>
  <c r="D188" i="2" s="1"/>
  <c r="C161" i="2"/>
  <c r="D161" i="2" s="1"/>
  <c r="C134" i="2"/>
  <c r="D134" i="2" s="1"/>
  <c r="C107" i="2"/>
  <c r="D107" i="2" s="1"/>
  <c r="C80" i="2"/>
  <c r="D80" i="2" s="1"/>
  <c r="C53" i="2"/>
  <c r="D53" i="2" s="1"/>
  <c r="C23" i="2"/>
  <c r="D23" i="2" s="1"/>
  <c r="C739" i="2"/>
  <c r="D739" i="2" s="1"/>
  <c r="C929" i="2"/>
  <c r="D929" i="2" s="1"/>
  <c r="C874" i="2"/>
  <c r="D874" i="2" s="1"/>
  <c r="C598" i="2"/>
  <c r="D598" i="2" s="1"/>
  <c r="C325" i="2"/>
  <c r="D325" i="2" s="1"/>
  <c r="C241" i="2"/>
  <c r="D241" i="2" s="1"/>
  <c r="C214" i="2"/>
  <c r="D214" i="2" s="1"/>
  <c r="C187" i="2"/>
  <c r="D187" i="2" s="1"/>
  <c r="C160" i="2"/>
  <c r="D160" i="2" s="1"/>
  <c r="C133" i="2"/>
  <c r="D133" i="2" s="1"/>
  <c r="C106" i="2"/>
  <c r="D106" i="2" s="1"/>
  <c r="C79" i="2"/>
  <c r="D79" i="2" s="1"/>
  <c r="C49" i="2"/>
  <c r="D49" i="2" s="1"/>
  <c r="C22" i="2"/>
  <c r="D22" i="2" s="1"/>
  <c r="C439" i="2"/>
  <c r="D439" i="2" s="1"/>
  <c r="C1220" i="2"/>
  <c r="D1220" i="2" s="1"/>
  <c r="C625" i="2"/>
  <c r="D625" i="2" s="1"/>
  <c r="C873" i="2"/>
  <c r="D873" i="2" s="1"/>
  <c r="C624" i="2"/>
  <c r="D624" i="2" s="1"/>
  <c r="C462" i="2"/>
  <c r="D462" i="2" s="1"/>
  <c r="C405" i="2"/>
  <c r="D405" i="2" s="1"/>
  <c r="C378" i="2"/>
  <c r="D378" i="2" s="1"/>
  <c r="C351" i="2"/>
  <c r="D351" i="2" s="1"/>
  <c r="C324" i="2"/>
  <c r="D324" i="2" s="1"/>
  <c r="C297" i="2"/>
  <c r="D297" i="2" s="1"/>
  <c r="C270" i="2"/>
  <c r="D270" i="2" s="1"/>
  <c r="C240" i="2"/>
  <c r="D240" i="2" s="1"/>
  <c r="C213" i="2"/>
  <c r="D213" i="2" s="1"/>
  <c r="C186" i="2"/>
  <c r="D186" i="2" s="1"/>
  <c r="C159" i="2"/>
  <c r="D159" i="2" s="1"/>
  <c r="C132" i="2"/>
  <c r="D132" i="2" s="1"/>
  <c r="C105" i="2"/>
  <c r="D105" i="2" s="1"/>
  <c r="C78" i="2"/>
  <c r="D78" i="2" s="1"/>
  <c r="C48" i="2"/>
  <c r="D48" i="2" s="1"/>
  <c r="C21" i="2"/>
  <c r="D21" i="2" s="1"/>
  <c r="C766" i="2"/>
  <c r="D766" i="2" s="1"/>
  <c r="C902" i="2"/>
  <c r="D902" i="2" s="1"/>
  <c r="C709" i="2"/>
  <c r="D709" i="2" s="1"/>
  <c r="C681" i="2"/>
  <c r="D681" i="2" s="1"/>
  <c r="C1062" i="2"/>
  <c r="D1062" i="2" s="1"/>
  <c r="C734" i="2"/>
  <c r="D734" i="2" s="1"/>
  <c r="C377" i="2"/>
  <c r="D377" i="2" s="1"/>
  <c r="C185" i="2"/>
  <c r="D185" i="2" s="1"/>
  <c r="C20" i="2"/>
  <c r="D20" i="2" s="1"/>
  <c r="C850" i="2"/>
  <c r="D850" i="2" s="1"/>
  <c r="C547" i="2"/>
  <c r="D547" i="2" s="1"/>
  <c r="C1091" i="2"/>
  <c r="D1091" i="2" s="1"/>
  <c r="C683" i="2"/>
  <c r="D683" i="2" s="1"/>
  <c r="C982" i="2"/>
  <c r="D982" i="2" s="1"/>
  <c r="C847" i="2"/>
  <c r="D847" i="2" s="1"/>
  <c r="C736" i="2"/>
  <c r="D736" i="2" s="1"/>
  <c r="C571" i="2"/>
  <c r="D571" i="2" s="1"/>
  <c r="C1193" i="2"/>
  <c r="D1193" i="2" s="1"/>
  <c r="C1037" i="2"/>
  <c r="D1037" i="2" s="1"/>
  <c r="C927" i="2"/>
  <c r="D927" i="2" s="1"/>
  <c r="C735" i="2"/>
  <c r="D735" i="2" s="1"/>
  <c r="C654" i="2"/>
  <c r="D654" i="2" s="1"/>
  <c r="C1114" i="2"/>
  <c r="D1114" i="2" s="1"/>
  <c r="C899" i="2"/>
  <c r="D899" i="2" s="1"/>
  <c r="C623" i="2"/>
  <c r="D623" i="2" s="1"/>
  <c r="C350" i="2"/>
  <c r="D350" i="2" s="1"/>
  <c r="C131" i="2"/>
  <c r="D131" i="2" s="1"/>
  <c r="C1191" i="2"/>
  <c r="D1191" i="2" s="1"/>
  <c r="C952" i="2"/>
  <c r="D952" i="2" s="1"/>
  <c r="C787" i="2"/>
  <c r="D787" i="2" s="1"/>
  <c r="C679" i="2"/>
  <c r="D679" i="2" s="1"/>
  <c r="C622" i="2"/>
  <c r="D622" i="2" s="1"/>
  <c r="C568" i="2"/>
  <c r="D568" i="2" s="1"/>
  <c r="C487" i="2"/>
  <c r="D487" i="2" s="1"/>
  <c r="C457" i="2"/>
  <c r="D457" i="2" s="1"/>
  <c r="C430" i="2"/>
  <c r="D430" i="2" s="1"/>
  <c r="C403" i="2"/>
  <c r="D403" i="2" s="1"/>
  <c r="C376" i="2"/>
  <c r="D376" i="2" s="1"/>
  <c r="C349" i="2"/>
  <c r="D349" i="2" s="1"/>
  <c r="C322" i="2"/>
  <c r="D322" i="2" s="1"/>
  <c r="C295" i="2"/>
  <c r="D295" i="2" s="1"/>
  <c r="C265" i="2"/>
  <c r="D265" i="2" s="1"/>
  <c r="C238" i="2"/>
  <c r="D238" i="2" s="1"/>
  <c r="C211" i="2"/>
  <c r="D211" i="2" s="1"/>
  <c r="C184" i="2"/>
  <c r="D184" i="2" s="1"/>
  <c r="C157" i="2"/>
  <c r="D157" i="2" s="1"/>
  <c r="C130" i="2"/>
  <c r="D130" i="2" s="1"/>
  <c r="C103" i="2"/>
  <c r="D103" i="2" s="1"/>
  <c r="C73" i="2"/>
  <c r="D73" i="2" s="1"/>
  <c r="C46" i="2"/>
  <c r="D46" i="2" s="1"/>
  <c r="C19" i="2"/>
  <c r="D19" i="2" s="1"/>
  <c r="C409" i="2"/>
  <c r="D409" i="2" s="1"/>
  <c r="C1221" i="2"/>
  <c r="D1221" i="2" s="1"/>
  <c r="C655" i="2"/>
  <c r="D655" i="2" s="1"/>
  <c r="C900" i="2"/>
  <c r="D900" i="2" s="1"/>
  <c r="C1218" i="2"/>
  <c r="D1218" i="2" s="1"/>
  <c r="C707" i="2"/>
  <c r="D707" i="2" s="1"/>
  <c r="C158" i="2"/>
  <c r="D158" i="2" s="1"/>
  <c r="C1087" i="2"/>
  <c r="D1087" i="2" s="1"/>
  <c r="C649" i="2"/>
  <c r="D649" i="2" s="1"/>
  <c r="C1005" i="2"/>
  <c r="D1005" i="2" s="1"/>
  <c r="C732" i="2"/>
  <c r="D732" i="2" s="1"/>
  <c r="C540" i="2"/>
  <c r="D540" i="2" s="1"/>
  <c r="C402" i="2"/>
  <c r="D402" i="2" s="1"/>
  <c r="C321" i="2"/>
  <c r="D321" i="2" s="1"/>
  <c r="C264" i="2"/>
  <c r="D264" i="2" s="1"/>
  <c r="C183" i="2"/>
  <c r="D183" i="2" s="1"/>
  <c r="C129" i="2"/>
  <c r="D129" i="2" s="1"/>
  <c r="C102" i="2"/>
  <c r="D102" i="2" s="1"/>
  <c r="C72" i="2"/>
  <c r="D72" i="2" s="1"/>
  <c r="C45" i="2"/>
  <c r="D45" i="2" s="1"/>
  <c r="C18" i="2"/>
  <c r="D18" i="2" s="1"/>
  <c r="C328" i="2"/>
  <c r="D328" i="2" s="1"/>
  <c r="C956" i="2"/>
  <c r="D956" i="2" s="1"/>
  <c r="C821" i="2"/>
  <c r="D821" i="2" s="1"/>
  <c r="C1194" i="2"/>
  <c r="D1194" i="2" s="1"/>
  <c r="C901" i="2"/>
  <c r="D901" i="2" s="1"/>
  <c r="C433" i="2"/>
  <c r="D433" i="2" s="1"/>
  <c r="C1167" i="2"/>
  <c r="D1167" i="2" s="1"/>
  <c r="C846" i="2"/>
  <c r="D846" i="2" s="1"/>
  <c r="C489" i="2"/>
  <c r="D489" i="2" s="1"/>
  <c r="C1140" i="2"/>
  <c r="D1140" i="2" s="1"/>
  <c r="C1007" i="2"/>
  <c r="D1007" i="2" s="1"/>
  <c r="C926" i="2"/>
  <c r="D926" i="2" s="1"/>
  <c r="C845" i="2"/>
  <c r="D845" i="2" s="1"/>
  <c r="C761" i="2"/>
  <c r="D761" i="2" s="1"/>
  <c r="C596" i="2"/>
  <c r="D596" i="2" s="1"/>
  <c r="C515" i="2"/>
  <c r="D515" i="2" s="1"/>
  <c r="C461" i="2"/>
  <c r="D461" i="2" s="1"/>
  <c r="C323" i="2"/>
  <c r="D323" i="2" s="1"/>
  <c r="C239" i="2"/>
  <c r="D239" i="2" s="1"/>
  <c r="C47" i="2"/>
  <c r="D47" i="2" s="1"/>
  <c r="C1217" i="2"/>
  <c r="D1217" i="2" s="1"/>
  <c r="C1113" i="2"/>
  <c r="D1113" i="2" s="1"/>
  <c r="C1061" i="2"/>
  <c r="D1061" i="2" s="1"/>
  <c r="C979" i="2"/>
  <c r="D979" i="2" s="1"/>
  <c r="C898" i="2"/>
  <c r="D898" i="2" s="1"/>
  <c r="C871" i="2"/>
  <c r="D871" i="2" s="1"/>
  <c r="C760" i="2"/>
  <c r="D760" i="2" s="1"/>
  <c r="C514" i="2"/>
  <c r="D514" i="2" s="1"/>
  <c r="C1190" i="2"/>
  <c r="D1190" i="2" s="1"/>
  <c r="C1112" i="2"/>
  <c r="D1112" i="2" s="1"/>
  <c r="C1032" i="2"/>
  <c r="D1032" i="2" s="1"/>
  <c r="C924" i="2"/>
  <c r="D924" i="2" s="1"/>
  <c r="C813" i="2"/>
  <c r="D813" i="2" s="1"/>
  <c r="C705" i="2"/>
  <c r="D705" i="2" s="1"/>
  <c r="C594" i="2"/>
  <c r="D594" i="2" s="1"/>
  <c r="C513" i="2"/>
  <c r="D513" i="2" s="1"/>
  <c r="C429" i="2"/>
  <c r="D429" i="2" s="1"/>
  <c r="C294" i="2"/>
  <c r="D294" i="2" s="1"/>
  <c r="C156" i="2"/>
  <c r="D156" i="2" s="1"/>
  <c r="C1241" i="2"/>
  <c r="D1241" i="2" s="1"/>
  <c r="C1215" i="2"/>
  <c r="D1215" i="2" s="1"/>
  <c r="C1189" i="2"/>
  <c r="D1189" i="2" s="1"/>
  <c r="C1163" i="2"/>
  <c r="D1163" i="2" s="1"/>
  <c r="C1137" i="2"/>
  <c r="D1137" i="2" s="1"/>
  <c r="C1111" i="2"/>
  <c r="D1111" i="2" s="1"/>
  <c r="C1085" i="2"/>
  <c r="D1085" i="2" s="1"/>
  <c r="C1057" i="2"/>
  <c r="D1057" i="2" s="1"/>
  <c r="C1031" i="2"/>
  <c r="D1031" i="2" s="1"/>
  <c r="C1004" i="2"/>
  <c r="D1004" i="2" s="1"/>
  <c r="C977" i="2"/>
  <c r="D977" i="2" s="1"/>
  <c r="C950" i="2"/>
  <c r="D950" i="2" s="1"/>
  <c r="C923" i="2"/>
  <c r="D923" i="2" s="1"/>
  <c r="C896" i="2"/>
  <c r="D896" i="2" s="1"/>
  <c r="C869" i="2"/>
  <c r="D869" i="2" s="1"/>
  <c r="C839" i="2"/>
  <c r="D839" i="2" s="1"/>
  <c r="C812" i="2"/>
  <c r="D812" i="2" s="1"/>
  <c r="C785" i="2"/>
  <c r="D785" i="2" s="1"/>
  <c r="C758" i="2"/>
  <c r="D758" i="2" s="1"/>
  <c r="C731" i="2"/>
  <c r="D731" i="2" s="1"/>
  <c r="C704" i="2"/>
  <c r="D704" i="2" s="1"/>
  <c r="C677" i="2"/>
  <c r="D677" i="2" s="1"/>
  <c r="C647" i="2"/>
  <c r="D647" i="2" s="1"/>
  <c r="C620" i="2"/>
  <c r="D620" i="2" s="1"/>
  <c r="C593" i="2"/>
  <c r="D593" i="2" s="1"/>
  <c r="C566" i="2"/>
  <c r="D566" i="2" s="1"/>
  <c r="C539" i="2"/>
  <c r="D539" i="2" s="1"/>
  <c r="C512" i="2"/>
  <c r="D512" i="2" s="1"/>
  <c r="C485" i="2"/>
  <c r="D485" i="2" s="1"/>
  <c r="C455" i="2"/>
  <c r="D455" i="2" s="1"/>
  <c r="C428" i="2"/>
  <c r="D428" i="2" s="1"/>
  <c r="C401" i="2"/>
  <c r="D401" i="2" s="1"/>
  <c r="C374" i="2"/>
  <c r="D374" i="2" s="1"/>
  <c r="C347" i="2"/>
  <c r="D347" i="2" s="1"/>
  <c r="C320" i="2"/>
  <c r="D320" i="2" s="1"/>
  <c r="C293" i="2"/>
  <c r="D293" i="2" s="1"/>
  <c r="C263" i="2"/>
  <c r="D263" i="2" s="1"/>
  <c r="C236" i="2"/>
  <c r="D236" i="2" s="1"/>
  <c r="C209" i="2"/>
  <c r="D209" i="2" s="1"/>
  <c r="C182" i="2"/>
  <c r="D182" i="2" s="1"/>
  <c r="C155" i="2"/>
  <c r="D155" i="2" s="1"/>
  <c r="C128" i="2"/>
  <c r="D128" i="2" s="1"/>
  <c r="C101" i="2"/>
  <c r="D101" i="2" s="1"/>
  <c r="C71" i="2"/>
  <c r="D71" i="2" s="1"/>
  <c r="C44" i="2"/>
  <c r="D44" i="2" s="1"/>
  <c r="C17" i="2"/>
  <c r="D17" i="2" s="1"/>
  <c r="C382" i="2"/>
  <c r="D382" i="2" s="1"/>
  <c r="C983" i="2"/>
  <c r="D983" i="2" s="1"/>
  <c r="C737" i="2"/>
  <c r="D737" i="2" s="1"/>
  <c r="C928" i="2"/>
  <c r="D928" i="2" s="1"/>
  <c r="C406" i="2"/>
  <c r="D406" i="2" s="1"/>
  <c r="C1089" i="2"/>
  <c r="D1089" i="2" s="1"/>
  <c r="C789" i="2"/>
  <c r="D789" i="2" s="1"/>
  <c r="C570" i="2"/>
  <c r="D570" i="2" s="1"/>
  <c r="C1166" i="2"/>
  <c r="D1166" i="2" s="1"/>
  <c r="C1036" i="2"/>
  <c r="D1036" i="2" s="1"/>
  <c r="C953" i="2"/>
  <c r="D953" i="2" s="1"/>
  <c r="C872" i="2"/>
  <c r="D872" i="2" s="1"/>
  <c r="C788" i="2"/>
  <c r="D788" i="2" s="1"/>
  <c r="C653" i="2"/>
  <c r="D653" i="2" s="1"/>
  <c r="C569" i="2"/>
  <c r="D569" i="2" s="1"/>
  <c r="C488" i="2"/>
  <c r="D488" i="2" s="1"/>
  <c r="C431" i="2"/>
  <c r="D431" i="2" s="1"/>
  <c r="C296" i="2"/>
  <c r="D296" i="2" s="1"/>
  <c r="C212" i="2"/>
  <c r="D212" i="2" s="1"/>
  <c r="C104" i="2"/>
  <c r="D104" i="2" s="1"/>
  <c r="C1243" i="2"/>
  <c r="D1243" i="2" s="1"/>
  <c r="C1139" i="2"/>
  <c r="D1139" i="2" s="1"/>
  <c r="C1033" i="2"/>
  <c r="D1033" i="2" s="1"/>
  <c r="C925" i="2"/>
  <c r="D925" i="2" s="1"/>
  <c r="C841" i="2"/>
  <c r="D841" i="2" s="1"/>
  <c r="C733" i="2"/>
  <c r="D733" i="2" s="1"/>
  <c r="C595" i="2"/>
  <c r="D595" i="2" s="1"/>
  <c r="C1242" i="2"/>
  <c r="D1242" i="2" s="1"/>
  <c r="C1164" i="2"/>
  <c r="D1164" i="2" s="1"/>
  <c r="C1086" i="2"/>
  <c r="D1086" i="2" s="1"/>
  <c r="C978" i="2"/>
  <c r="D978" i="2" s="1"/>
  <c r="C897" i="2"/>
  <c r="D897" i="2" s="1"/>
  <c r="C840" i="2"/>
  <c r="D840" i="2" s="1"/>
  <c r="C759" i="2"/>
  <c r="D759" i="2" s="1"/>
  <c r="C678" i="2"/>
  <c r="D678" i="2" s="1"/>
  <c r="C621" i="2"/>
  <c r="D621" i="2" s="1"/>
  <c r="C567" i="2"/>
  <c r="D567" i="2" s="1"/>
  <c r="C456" i="2"/>
  <c r="D456" i="2" s="1"/>
  <c r="C348" i="2"/>
  <c r="D348" i="2" s="1"/>
  <c r="C210" i="2"/>
  <c r="D210" i="2" s="1"/>
  <c r="C1214" i="2"/>
  <c r="D1214" i="2" s="1"/>
  <c r="C1162" i="2"/>
  <c r="D1162" i="2" s="1"/>
  <c r="C1110" i="2"/>
  <c r="D1110" i="2" s="1"/>
  <c r="C1056" i="2"/>
  <c r="D1056" i="2" s="1"/>
  <c r="C1030" i="2"/>
  <c r="D1030" i="2" s="1"/>
  <c r="C976" i="2"/>
  <c r="D976" i="2" s="1"/>
  <c r="C949" i="2"/>
  <c r="D949" i="2" s="1"/>
  <c r="C922" i="2"/>
  <c r="D922" i="2" s="1"/>
  <c r="C895" i="2"/>
  <c r="D895" i="2" s="1"/>
  <c r="C838" i="2"/>
  <c r="D838" i="2" s="1"/>
  <c r="C811" i="2"/>
  <c r="D811" i="2" s="1"/>
  <c r="C784" i="2"/>
  <c r="D784" i="2" s="1"/>
  <c r="C757" i="2"/>
  <c r="D757" i="2" s="1"/>
  <c r="C730" i="2"/>
  <c r="D730" i="2" s="1"/>
  <c r="C703" i="2"/>
  <c r="D703" i="2" s="1"/>
  <c r="C673" i="2"/>
  <c r="D673" i="2" s="1"/>
  <c r="C646" i="2"/>
  <c r="D646" i="2" s="1"/>
  <c r="C619" i="2"/>
  <c r="D619" i="2" s="1"/>
  <c r="C592" i="2"/>
  <c r="D592" i="2" s="1"/>
  <c r="C565" i="2"/>
  <c r="D565" i="2" s="1"/>
  <c r="C538" i="2"/>
  <c r="D538" i="2" s="1"/>
  <c r="C511" i="2"/>
  <c r="D511" i="2" s="1"/>
  <c r="C481" i="2"/>
  <c r="D481" i="2" s="1"/>
  <c r="C454" i="2"/>
  <c r="D454" i="2" s="1"/>
  <c r="C427" i="2"/>
  <c r="D427" i="2" s="1"/>
  <c r="C400" i="2"/>
  <c r="D400" i="2" s="1"/>
  <c r="C373" i="2"/>
  <c r="D373" i="2" s="1"/>
  <c r="C346" i="2"/>
  <c r="D346" i="2" s="1"/>
  <c r="C319" i="2"/>
  <c r="D319" i="2" s="1"/>
  <c r="C289" i="2"/>
  <c r="D289" i="2" s="1"/>
  <c r="C262" i="2"/>
  <c r="D262" i="2" s="1"/>
  <c r="C235" i="2"/>
  <c r="D235" i="2" s="1"/>
  <c r="C208" i="2"/>
  <c r="D208" i="2" s="1"/>
  <c r="C181" i="2"/>
  <c r="D181" i="2" s="1"/>
  <c r="C154" i="2"/>
  <c r="D154" i="2" s="1"/>
  <c r="C127" i="2"/>
  <c r="D127" i="2" s="1"/>
  <c r="C97" i="2"/>
  <c r="D97" i="2" s="1"/>
  <c r="C70" i="2"/>
  <c r="D70" i="2" s="1"/>
  <c r="C43" i="2"/>
  <c r="D43" i="2" s="1"/>
  <c r="C16" i="2"/>
  <c r="D16" i="2" s="1"/>
  <c r="C355" i="2"/>
  <c r="D355" i="2" s="1"/>
  <c r="C1013" i="2"/>
  <c r="D1013" i="2" s="1"/>
  <c r="C791" i="2"/>
  <c r="D791" i="2" s="1"/>
  <c r="C1142" i="2"/>
  <c r="D1142" i="2" s="1"/>
  <c r="C817" i="2"/>
  <c r="D817" i="2" s="1"/>
  <c r="C517" i="2"/>
  <c r="D517" i="2" s="1"/>
  <c r="C1115" i="2"/>
  <c r="D1115" i="2" s="1"/>
  <c r="C816" i="2"/>
  <c r="D816" i="2" s="1"/>
  <c r="C597" i="2"/>
  <c r="D597" i="2" s="1"/>
  <c r="C1192" i="2"/>
  <c r="D1192" i="2" s="1"/>
  <c r="C1088" i="2"/>
  <c r="D1088" i="2" s="1"/>
  <c r="C980" i="2"/>
  <c r="D980" i="2" s="1"/>
  <c r="C815" i="2"/>
  <c r="D815" i="2" s="1"/>
  <c r="C680" i="2"/>
  <c r="D680" i="2" s="1"/>
  <c r="C542" i="2"/>
  <c r="D542" i="2" s="1"/>
  <c r="C404" i="2"/>
  <c r="D404" i="2" s="1"/>
  <c r="C269" i="2"/>
  <c r="D269" i="2" s="1"/>
  <c r="C77" i="2"/>
  <c r="D77" i="2" s="1"/>
  <c r="C1165" i="2"/>
  <c r="D1165" i="2" s="1"/>
  <c r="C1006" i="2"/>
  <c r="D1006" i="2" s="1"/>
  <c r="C814" i="2"/>
  <c r="D814" i="2" s="1"/>
  <c r="C706" i="2"/>
  <c r="D706" i="2" s="1"/>
  <c r="C541" i="2"/>
  <c r="D541" i="2" s="1"/>
  <c r="C1216" i="2"/>
  <c r="D1216" i="2" s="1"/>
  <c r="C1138" i="2"/>
  <c r="D1138" i="2" s="1"/>
  <c r="C1060" i="2"/>
  <c r="D1060" i="2" s="1"/>
  <c r="C951" i="2"/>
  <c r="D951" i="2" s="1"/>
  <c r="C870" i="2"/>
  <c r="D870" i="2" s="1"/>
  <c r="C786" i="2"/>
  <c r="D786" i="2" s="1"/>
  <c r="C648" i="2"/>
  <c r="D648" i="2" s="1"/>
  <c r="C486" i="2"/>
  <c r="D486" i="2" s="1"/>
  <c r="C375" i="2"/>
  <c r="D375" i="2" s="1"/>
  <c r="C237" i="2"/>
  <c r="D237" i="2" s="1"/>
  <c r="C1240" i="2"/>
  <c r="D1240" i="2" s="1"/>
  <c r="C1188" i="2"/>
  <c r="D1188" i="2" s="1"/>
  <c r="C1136" i="2"/>
  <c r="D1136" i="2" s="1"/>
  <c r="C1084" i="2"/>
  <c r="D1084" i="2" s="1"/>
  <c r="C1003" i="2"/>
  <c r="D1003" i="2" s="1"/>
  <c r="C865" i="2"/>
  <c r="D865" i="2" s="1"/>
  <c r="C1239" i="2"/>
  <c r="D1239" i="2" s="1"/>
  <c r="C1213" i="2"/>
  <c r="D1213" i="2" s="1"/>
  <c r="C1187" i="2"/>
  <c r="D1187" i="2" s="1"/>
  <c r="C1161" i="2"/>
  <c r="D1161" i="2" s="1"/>
  <c r="C1135" i="2"/>
  <c r="D1135" i="2" s="1"/>
  <c r="C1109" i="2"/>
  <c r="D1109" i="2" s="1"/>
  <c r="C1081" i="2"/>
  <c r="D1081" i="2" s="1"/>
  <c r="C1055" i="2"/>
  <c r="D1055" i="2" s="1"/>
  <c r="C1029" i="2"/>
  <c r="D1029" i="2" s="1"/>
  <c r="C1002" i="2"/>
  <c r="D1002" i="2" s="1"/>
  <c r="C975" i="2"/>
  <c r="D975" i="2" s="1"/>
  <c r="C948" i="2"/>
  <c r="D948" i="2" s="1"/>
  <c r="C921" i="2"/>
  <c r="D921" i="2" s="1"/>
  <c r="C894" i="2"/>
  <c r="D894" i="2" s="1"/>
  <c r="C864" i="2"/>
  <c r="D864" i="2" s="1"/>
  <c r="C837" i="2"/>
  <c r="D837" i="2" s="1"/>
  <c r="C810" i="2"/>
  <c r="D810" i="2" s="1"/>
  <c r="C783" i="2"/>
  <c r="D783" i="2" s="1"/>
  <c r="C756" i="2"/>
  <c r="D756" i="2" s="1"/>
  <c r="C729" i="2"/>
  <c r="D729" i="2" s="1"/>
  <c r="C702" i="2"/>
  <c r="D702" i="2" s="1"/>
  <c r="C672" i="2"/>
  <c r="D672" i="2" s="1"/>
  <c r="C645" i="2"/>
  <c r="D645" i="2" s="1"/>
  <c r="C618" i="2"/>
  <c r="D618" i="2" s="1"/>
  <c r="C591" i="2"/>
  <c r="D591" i="2" s="1"/>
  <c r="C564" i="2"/>
  <c r="D564" i="2" s="1"/>
  <c r="C537" i="2"/>
  <c r="D537" i="2" s="1"/>
  <c r="C510" i="2"/>
  <c r="D510" i="2" s="1"/>
  <c r="C480" i="2"/>
  <c r="D480" i="2" s="1"/>
  <c r="C453" i="2"/>
  <c r="D453" i="2" s="1"/>
  <c r="C426" i="2"/>
  <c r="D426" i="2" s="1"/>
  <c r="C399" i="2"/>
  <c r="D399" i="2" s="1"/>
  <c r="C372" i="2"/>
  <c r="D372" i="2" s="1"/>
  <c r="C345" i="2"/>
  <c r="D345" i="2" s="1"/>
  <c r="C318" i="2"/>
  <c r="D318" i="2" s="1"/>
  <c r="C288" i="2"/>
  <c r="D288" i="2" s="1"/>
  <c r="C261" i="2"/>
  <c r="D261" i="2" s="1"/>
  <c r="C234" i="2"/>
  <c r="D234" i="2" s="1"/>
  <c r="C207" i="2"/>
  <c r="D207" i="2" s="1"/>
  <c r="C180" i="2"/>
  <c r="D180" i="2" s="1"/>
  <c r="C153" i="2"/>
  <c r="D153" i="2" s="1"/>
  <c r="C126" i="2"/>
  <c r="D126" i="2" s="1"/>
  <c r="C96" i="2"/>
  <c r="D96" i="2" s="1"/>
  <c r="C69" i="2"/>
  <c r="D69" i="2" s="1"/>
  <c r="C42" i="2"/>
  <c r="D42" i="2" s="1"/>
  <c r="C15" i="2"/>
  <c r="D15" i="2" s="1"/>
  <c r="C823" i="2"/>
  <c r="D823" i="2" s="1"/>
  <c r="C875" i="2"/>
  <c r="D875" i="2" s="1"/>
  <c r="C1090" i="2"/>
  <c r="D1090" i="2" s="1"/>
  <c r="C1141" i="2"/>
  <c r="D1141" i="2" s="1"/>
  <c r="C543" i="2"/>
  <c r="D543" i="2" s="1"/>
  <c r="C1238" i="2"/>
  <c r="D1238" i="2" s="1"/>
  <c r="C1108" i="2"/>
  <c r="D1108" i="2" s="1"/>
  <c r="C1001" i="2"/>
  <c r="D1001" i="2" s="1"/>
  <c r="C836" i="2"/>
  <c r="D836" i="2" s="1"/>
  <c r="C755" i="2"/>
  <c r="D755" i="2" s="1"/>
  <c r="C728" i="2"/>
  <c r="D728" i="2" s="1"/>
  <c r="C644" i="2"/>
  <c r="D644" i="2" s="1"/>
  <c r="C617" i="2"/>
  <c r="D617" i="2" s="1"/>
  <c r="C590" i="2"/>
  <c r="D590" i="2" s="1"/>
  <c r="C563" i="2"/>
  <c r="D563" i="2" s="1"/>
  <c r="C536" i="2"/>
  <c r="D536" i="2" s="1"/>
  <c r="C509" i="2"/>
  <c r="D509" i="2" s="1"/>
  <c r="C479" i="2"/>
  <c r="D479" i="2" s="1"/>
  <c r="C452" i="2"/>
  <c r="D452" i="2" s="1"/>
  <c r="C425" i="2"/>
  <c r="D425" i="2" s="1"/>
  <c r="C398" i="2"/>
  <c r="D398" i="2" s="1"/>
  <c r="C371" i="2"/>
  <c r="D371" i="2" s="1"/>
  <c r="C344" i="2"/>
  <c r="D344" i="2" s="1"/>
  <c r="C317" i="2"/>
  <c r="D317" i="2" s="1"/>
  <c r="C287" i="2"/>
  <c r="D287" i="2" s="1"/>
  <c r="C260" i="2"/>
  <c r="D260" i="2" s="1"/>
  <c r="C233" i="2"/>
  <c r="D233" i="2" s="1"/>
  <c r="C206" i="2"/>
  <c r="D206" i="2" s="1"/>
  <c r="C179" i="2"/>
  <c r="D179" i="2" s="1"/>
  <c r="C152" i="2"/>
  <c r="D152" i="2" s="1"/>
  <c r="C125" i="2"/>
  <c r="D125" i="2" s="1"/>
  <c r="C95" i="2"/>
  <c r="D95" i="2" s="1"/>
  <c r="C68" i="2"/>
  <c r="D68" i="2" s="1"/>
  <c r="C41" i="2"/>
  <c r="D41" i="2" s="1"/>
  <c r="C14" i="2"/>
  <c r="D14" i="2" s="1"/>
  <c r="C1171" i="2"/>
  <c r="D1171" i="2" s="1"/>
  <c r="C877" i="2"/>
  <c r="D877" i="2" s="1"/>
  <c r="C574" i="2"/>
  <c r="D574" i="2" s="1"/>
  <c r="C1117" i="2"/>
  <c r="D1117" i="2" s="1"/>
  <c r="C848" i="2"/>
  <c r="D848" i="2" s="1"/>
  <c r="C955" i="2"/>
  <c r="D955" i="2" s="1"/>
  <c r="C763" i="2"/>
  <c r="D763" i="2" s="1"/>
  <c r="C379" i="2"/>
  <c r="D379" i="2" s="1"/>
  <c r="C1008" i="2"/>
  <c r="D1008" i="2" s="1"/>
  <c r="C762" i="2"/>
  <c r="D762" i="2" s="1"/>
  <c r="C516" i="2"/>
  <c r="D516" i="2" s="1"/>
  <c r="C1244" i="2"/>
  <c r="D1244" i="2" s="1"/>
  <c r="C1186" i="2"/>
  <c r="D1186" i="2" s="1"/>
  <c r="C1134" i="2"/>
  <c r="D1134" i="2" s="1"/>
  <c r="C1054" i="2"/>
  <c r="D1054" i="2" s="1"/>
  <c r="C974" i="2"/>
  <c r="D974" i="2" s="1"/>
  <c r="C893" i="2"/>
  <c r="D893" i="2" s="1"/>
  <c r="C809" i="2"/>
  <c r="D809" i="2" s="1"/>
  <c r="C701" i="2"/>
  <c r="D701" i="2" s="1"/>
  <c r="C1237" i="2"/>
  <c r="D1237" i="2" s="1"/>
  <c r="C1211" i="2"/>
  <c r="D1211" i="2" s="1"/>
  <c r="C1185" i="2"/>
  <c r="D1185" i="2" s="1"/>
  <c r="C1159" i="2"/>
  <c r="D1159" i="2" s="1"/>
  <c r="C1133" i="2"/>
  <c r="D1133" i="2" s="1"/>
  <c r="C1105" i="2"/>
  <c r="D1105" i="2" s="1"/>
  <c r="C1079" i="2"/>
  <c r="D1079" i="2" s="1"/>
  <c r="C1053" i="2"/>
  <c r="D1053" i="2" s="1"/>
  <c r="C1027" i="2"/>
  <c r="D1027" i="2" s="1"/>
  <c r="C1000" i="2"/>
  <c r="D1000" i="2" s="1"/>
  <c r="C973" i="2"/>
  <c r="D973" i="2" s="1"/>
  <c r="C946" i="2"/>
  <c r="D946" i="2" s="1"/>
  <c r="C919" i="2"/>
  <c r="D919" i="2" s="1"/>
  <c r="C889" i="2"/>
  <c r="D889" i="2" s="1"/>
  <c r="C862" i="2"/>
  <c r="D862" i="2" s="1"/>
  <c r="C835" i="2"/>
  <c r="D835" i="2" s="1"/>
  <c r="C808" i="2"/>
  <c r="D808" i="2" s="1"/>
  <c r="C781" i="2"/>
  <c r="D781" i="2" s="1"/>
  <c r="C754" i="2"/>
  <c r="D754" i="2" s="1"/>
  <c r="C727" i="2"/>
  <c r="D727" i="2" s="1"/>
  <c r="C697" i="2"/>
  <c r="D697" i="2" s="1"/>
  <c r="C670" i="2"/>
  <c r="D670" i="2" s="1"/>
  <c r="C643" i="2"/>
  <c r="D643" i="2" s="1"/>
  <c r="C616" i="2"/>
  <c r="D616" i="2" s="1"/>
  <c r="C589" i="2"/>
  <c r="D589" i="2" s="1"/>
  <c r="C562" i="2"/>
  <c r="D562" i="2" s="1"/>
  <c r="C535" i="2"/>
  <c r="D535" i="2" s="1"/>
  <c r="C505" i="2"/>
  <c r="D505" i="2" s="1"/>
  <c r="C478" i="2"/>
  <c r="D478" i="2" s="1"/>
  <c r="C451" i="2"/>
  <c r="D451" i="2" s="1"/>
  <c r="C424" i="2"/>
  <c r="D424" i="2" s="1"/>
  <c r="C397" i="2"/>
  <c r="D397" i="2" s="1"/>
  <c r="C370" i="2"/>
  <c r="D370" i="2" s="1"/>
  <c r="C343" i="2"/>
  <c r="D343" i="2" s="1"/>
  <c r="C313" i="2"/>
  <c r="D313" i="2" s="1"/>
  <c r="C286" i="2"/>
  <c r="D286" i="2" s="1"/>
  <c r="C259" i="2"/>
  <c r="D259" i="2" s="1"/>
  <c r="C232" i="2"/>
  <c r="D232" i="2" s="1"/>
  <c r="C205" i="2"/>
  <c r="D205" i="2" s="1"/>
  <c r="C178" i="2"/>
  <c r="D178" i="2" s="1"/>
  <c r="C151" i="2"/>
  <c r="D151" i="2" s="1"/>
  <c r="C121" i="2"/>
  <c r="D121" i="2" s="1"/>
  <c r="C94" i="2"/>
  <c r="D94" i="2" s="1"/>
  <c r="C67" i="2"/>
  <c r="D67" i="2" s="1"/>
  <c r="C40" i="2"/>
  <c r="D40" i="2" s="1"/>
  <c r="C13" i="2"/>
  <c r="D13" i="2" s="1"/>
  <c r="C958" i="2"/>
  <c r="D958" i="2" s="1"/>
  <c r="C520" i="2"/>
  <c r="D520" i="2" s="1"/>
  <c r="C1143" i="2"/>
  <c r="D1143" i="2" s="1"/>
  <c r="C710" i="2"/>
  <c r="D710" i="2" s="1"/>
  <c r="C1009" i="2"/>
  <c r="D1009" i="2" s="1"/>
  <c r="C790" i="2"/>
  <c r="D790" i="2" s="1"/>
  <c r="C490" i="2"/>
  <c r="D490" i="2" s="1"/>
  <c r="C1219" i="2"/>
  <c r="D1219" i="2" s="1"/>
  <c r="C981" i="2"/>
  <c r="D981" i="2" s="1"/>
  <c r="C708" i="2"/>
  <c r="D708" i="2" s="1"/>
  <c r="C432" i="2"/>
  <c r="D432" i="2" s="1"/>
  <c r="C1212" i="2"/>
  <c r="D1212" i="2" s="1"/>
  <c r="C1160" i="2"/>
  <c r="D1160" i="2" s="1"/>
  <c r="C1080" i="2"/>
  <c r="D1080" i="2" s="1"/>
  <c r="C1028" i="2"/>
  <c r="D1028" i="2" s="1"/>
  <c r="C947" i="2"/>
  <c r="D947" i="2" s="1"/>
  <c r="C920" i="2"/>
  <c r="D920" i="2" s="1"/>
  <c r="C863" i="2"/>
  <c r="D863" i="2" s="1"/>
  <c r="C782" i="2"/>
  <c r="D782" i="2" s="1"/>
  <c r="C671" i="2"/>
  <c r="D671" i="2" s="1"/>
  <c r="C1236" i="2"/>
  <c r="D1236" i="2" s="1"/>
  <c r="C1210" i="2"/>
  <c r="D1210" i="2" s="1"/>
  <c r="C1184" i="2"/>
  <c r="D1184" i="2" s="1"/>
  <c r="C1158" i="2"/>
  <c r="D1158" i="2" s="1"/>
  <c r="C1132" i="2"/>
  <c r="D1132" i="2" s="1"/>
  <c r="C1104" i="2"/>
  <c r="D1104" i="2" s="1"/>
  <c r="C1078" i="2"/>
  <c r="D1078" i="2" s="1"/>
  <c r="C1052" i="2"/>
  <c r="D1052" i="2" s="1"/>
  <c r="C1026" i="2"/>
  <c r="D1026" i="2" s="1"/>
  <c r="C999" i="2"/>
  <c r="D999" i="2" s="1"/>
  <c r="C972" i="2"/>
  <c r="D972" i="2" s="1"/>
  <c r="C945" i="2"/>
  <c r="D945" i="2" s="1"/>
  <c r="C918" i="2"/>
  <c r="D918" i="2" s="1"/>
  <c r="C888" i="2"/>
  <c r="D888" i="2" s="1"/>
  <c r="C861" i="2"/>
  <c r="D861" i="2" s="1"/>
  <c r="C834" i="2"/>
  <c r="D834" i="2" s="1"/>
  <c r="C807" i="2"/>
  <c r="D807" i="2" s="1"/>
  <c r="C780" i="2"/>
  <c r="D780" i="2" s="1"/>
  <c r="C753" i="2"/>
  <c r="D753" i="2" s="1"/>
  <c r="C726" i="2"/>
  <c r="D726" i="2" s="1"/>
  <c r="C696" i="2"/>
  <c r="D696" i="2" s="1"/>
  <c r="C669" i="2"/>
  <c r="D669" i="2" s="1"/>
  <c r="C642" i="2"/>
  <c r="D642" i="2" s="1"/>
  <c r="C615" i="2"/>
  <c r="D615" i="2" s="1"/>
  <c r="C588" i="2"/>
  <c r="D588" i="2" s="1"/>
  <c r="C561" i="2"/>
  <c r="D561" i="2" s="1"/>
  <c r="C534" i="2"/>
  <c r="D534" i="2" s="1"/>
  <c r="C504" i="2"/>
  <c r="D504" i="2" s="1"/>
  <c r="C477" i="2"/>
  <c r="D477" i="2" s="1"/>
  <c r="C450" i="2"/>
  <c r="D450" i="2" s="1"/>
  <c r="C423" i="2"/>
  <c r="D423" i="2" s="1"/>
  <c r="C396" i="2"/>
  <c r="D396" i="2" s="1"/>
  <c r="C369" i="2"/>
  <c r="D369" i="2" s="1"/>
  <c r="C342" i="2"/>
  <c r="D342" i="2" s="1"/>
  <c r="C312" i="2"/>
  <c r="D312" i="2" s="1"/>
  <c r="C285" i="2"/>
  <c r="D285" i="2" s="1"/>
  <c r="C258" i="2"/>
  <c r="D258" i="2" s="1"/>
  <c r="C231" i="2"/>
  <c r="D231" i="2" s="1"/>
  <c r="C204" i="2"/>
  <c r="D204" i="2" s="1"/>
  <c r="C177" i="2"/>
  <c r="D177" i="2" s="1"/>
  <c r="C150" i="2"/>
  <c r="D150" i="2" s="1"/>
  <c r="C120" i="2"/>
  <c r="D120" i="2" s="1"/>
  <c r="C93" i="2"/>
  <c r="D93" i="2" s="1"/>
  <c r="C66" i="2"/>
  <c r="D66" i="2" s="1"/>
  <c r="C39" i="2"/>
  <c r="D39" i="2" s="1"/>
  <c r="C12" i="2"/>
  <c r="D12" i="2" s="1"/>
  <c r="C493" i="2"/>
  <c r="D493" i="2" s="1"/>
  <c r="C1195" i="2"/>
  <c r="D1195" i="2" s="1"/>
  <c r="C1038" i="2"/>
  <c r="D1038" i="2" s="1"/>
  <c r="C463" i="2"/>
  <c r="D463" i="2" s="1"/>
  <c r="C1063" i="2"/>
  <c r="D1063" i="2" s="1"/>
  <c r="C1183" i="2"/>
  <c r="D1183" i="2" s="1"/>
  <c r="C1129" i="2"/>
  <c r="D1129" i="2" s="1"/>
  <c r="C1103" i="2"/>
  <c r="D1103" i="2" s="1"/>
  <c r="C1077" i="2"/>
  <c r="D1077" i="2" s="1"/>
  <c r="C1051" i="2"/>
  <c r="D1051" i="2" s="1"/>
  <c r="C1025" i="2"/>
  <c r="D1025" i="2" s="1"/>
  <c r="C998" i="2"/>
  <c r="D998" i="2" s="1"/>
  <c r="C971" i="2"/>
  <c r="D971" i="2" s="1"/>
  <c r="C944" i="2"/>
  <c r="D944" i="2" s="1"/>
  <c r="C917" i="2"/>
  <c r="D917" i="2" s="1"/>
  <c r="C887" i="2"/>
  <c r="D887" i="2" s="1"/>
  <c r="C860" i="2"/>
  <c r="D860" i="2" s="1"/>
  <c r="C833" i="2"/>
  <c r="D833" i="2" s="1"/>
  <c r="C806" i="2"/>
  <c r="D806" i="2" s="1"/>
  <c r="C779" i="2"/>
  <c r="D779" i="2" s="1"/>
  <c r="C752" i="2"/>
  <c r="D752" i="2" s="1"/>
  <c r="C725" i="2"/>
  <c r="D725" i="2" s="1"/>
  <c r="C695" i="2"/>
  <c r="D695" i="2" s="1"/>
  <c r="C668" i="2"/>
  <c r="D668" i="2" s="1"/>
  <c r="C641" i="2"/>
  <c r="D641" i="2" s="1"/>
  <c r="C614" i="2"/>
  <c r="D614" i="2" s="1"/>
  <c r="C587" i="2"/>
  <c r="D587" i="2" s="1"/>
  <c r="C560" i="2"/>
  <c r="D560" i="2" s="1"/>
  <c r="C533" i="2"/>
  <c r="D533" i="2" s="1"/>
  <c r="C503" i="2"/>
  <c r="D503" i="2" s="1"/>
  <c r="C476" i="2"/>
  <c r="D476" i="2" s="1"/>
  <c r="C449" i="2"/>
  <c r="D449" i="2" s="1"/>
  <c r="C422" i="2"/>
  <c r="D422" i="2" s="1"/>
  <c r="C395" i="2"/>
  <c r="D395" i="2" s="1"/>
  <c r="C368" i="2"/>
  <c r="D368" i="2" s="1"/>
  <c r="C341" i="2"/>
  <c r="D341" i="2" s="1"/>
  <c r="C311" i="2"/>
  <c r="D311" i="2" s="1"/>
  <c r="C284" i="2"/>
  <c r="D284" i="2" s="1"/>
  <c r="C257" i="2"/>
  <c r="D257" i="2" s="1"/>
  <c r="C230" i="2"/>
  <c r="D230" i="2" s="1"/>
  <c r="C203" i="2"/>
  <c r="D203" i="2" s="1"/>
  <c r="C176" i="2"/>
  <c r="D176" i="2" s="1"/>
  <c r="C149" i="2"/>
  <c r="D149" i="2" s="1"/>
  <c r="C119" i="2"/>
  <c r="D119" i="2" s="1"/>
  <c r="C92" i="2"/>
  <c r="D92" i="2" s="1"/>
  <c r="C65" i="2"/>
  <c r="D65" i="2" s="1"/>
  <c r="C38" i="2"/>
  <c r="D38" i="2" s="1"/>
  <c r="C11" i="2"/>
  <c r="D11" i="2" s="1"/>
  <c r="C685" i="2"/>
  <c r="D685" i="2" s="1"/>
  <c r="C1065" i="2"/>
  <c r="D1065" i="2" s="1"/>
  <c r="C544" i="2"/>
  <c r="D544" i="2" s="1"/>
  <c r="C1245" i="2"/>
  <c r="D1245" i="2" s="1"/>
  <c r="C1209" i="2"/>
  <c r="D1209" i="2" s="1"/>
  <c r="C1157" i="2"/>
  <c r="D1157" i="2" s="1"/>
  <c r="C1234" i="2"/>
  <c r="D1234" i="2" s="1"/>
  <c r="C1208" i="2"/>
  <c r="D1208" i="2" s="1"/>
  <c r="C1182" i="2"/>
  <c r="D1182" i="2" s="1"/>
  <c r="C1156" i="2"/>
  <c r="D1156" i="2" s="1"/>
  <c r="C1128" i="2"/>
  <c r="D1128" i="2" s="1"/>
  <c r="C1102" i="2"/>
  <c r="D1102" i="2" s="1"/>
  <c r="C1076" i="2"/>
  <c r="D1076" i="2" s="1"/>
  <c r="C1050" i="2"/>
  <c r="D1050" i="2" s="1"/>
  <c r="C1024" i="2"/>
  <c r="D1024" i="2" s="1"/>
  <c r="C997" i="2"/>
  <c r="D997" i="2" s="1"/>
  <c r="C970" i="2"/>
  <c r="D970" i="2" s="1"/>
  <c r="C943" i="2"/>
  <c r="D943" i="2" s="1"/>
  <c r="C913" i="2"/>
  <c r="D913" i="2" s="1"/>
  <c r="C886" i="2"/>
  <c r="D886" i="2" s="1"/>
  <c r="C859" i="2"/>
  <c r="D859" i="2" s="1"/>
  <c r="C832" i="2"/>
  <c r="D832" i="2" s="1"/>
  <c r="C805" i="2"/>
  <c r="D805" i="2" s="1"/>
  <c r="C778" i="2"/>
  <c r="D778" i="2" s="1"/>
  <c r="C751" i="2"/>
  <c r="D751" i="2" s="1"/>
  <c r="C721" i="2"/>
  <c r="D721" i="2" s="1"/>
  <c r="C694" i="2"/>
  <c r="D694" i="2" s="1"/>
  <c r="C667" i="2"/>
  <c r="D667" i="2" s="1"/>
  <c r="C640" i="2"/>
  <c r="D640" i="2" s="1"/>
  <c r="C613" i="2"/>
  <c r="D613" i="2" s="1"/>
  <c r="C586" i="2"/>
  <c r="D586" i="2" s="1"/>
  <c r="C559" i="2"/>
  <c r="D559" i="2" s="1"/>
  <c r="C529" i="2"/>
  <c r="D529" i="2" s="1"/>
  <c r="C502" i="2"/>
  <c r="D502" i="2" s="1"/>
  <c r="C475" i="2"/>
  <c r="D475" i="2" s="1"/>
  <c r="C448" i="2"/>
  <c r="D448" i="2" s="1"/>
  <c r="C421" i="2"/>
  <c r="D421" i="2" s="1"/>
  <c r="C394" i="2"/>
  <c r="D394" i="2" s="1"/>
  <c r="C367" i="2"/>
  <c r="D367" i="2" s="1"/>
  <c r="C337" i="2"/>
  <c r="D337" i="2" s="1"/>
  <c r="C310" i="2"/>
  <c r="D310" i="2" s="1"/>
  <c r="C283" i="2"/>
  <c r="D283" i="2" s="1"/>
  <c r="C256" i="2"/>
  <c r="D256" i="2" s="1"/>
  <c r="C229" i="2"/>
  <c r="D229" i="2" s="1"/>
  <c r="C202" i="2"/>
  <c r="D202" i="2" s="1"/>
  <c r="C175" i="2"/>
  <c r="D175" i="2" s="1"/>
  <c r="C145" i="2"/>
  <c r="D145" i="2" s="1"/>
  <c r="C118" i="2"/>
  <c r="D118" i="2" s="1"/>
  <c r="C91" i="2"/>
  <c r="D91" i="2" s="1"/>
  <c r="C64" i="2"/>
  <c r="D64" i="2" s="1"/>
  <c r="C37" i="2"/>
  <c r="D37" i="2" s="1"/>
  <c r="C10" i="2"/>
  <c r="D10" i="2" s="1"/>
  <c r="C466" i="2"/>
  <c r="D466" i="2" s="1"/>
  <c r="C1169" i="2"/>
  <c r="D1169" i="2" s="1"/>
  <c r="C1116" i="2"/>
  <c r="D1116" i="2" s="1"/>
  <c r="C682" i="2"/>
  <c r="D682" i="2" s="1"/>
  <c r="C954" i="2"/>
  <c r="D954" i="2" s="1"/>
  <c r="C1181" i="2"/>
  <c r="D1181" i="2" s="1"/>
  <c r="C1101" i="2"/>
  <c r="D1101" i="2" s="1"/>
  <c r="C1049" i="2"/>
  <c r="D1049" i="2" s="1"/>
  <c r="C1023" i="2"/>
  <c r="D1023" i="2" s="1"/>
  <c r="C996" i="2"/>
  <c r="D996" i="2" s="1"/>
  <c r="C969" i="2"/>
  <c r="D969" i="2" s="1"/>
  <c r="C942" i="2"/>
  <c r="D942" i="2" s="1"/>
  <c r="C912" i="2"/>
  <c r="D912" i="2" s="1"/>
  <c r="C885" i="2"/>
  <c r="D885" i="2" s="1"/>
  <c r="C858" i="2"/>
  <c r="D858" i="2" s="1"/>
  <c r="C831" i="2"/>
  <c r="D831" i="2" s="1"/>
  <c r="C804" i="2"/>
  <c r="D804" i="2" s="1"/>
  <c r="C777" i="2"/>
  <c r="D777" i="2" s="1"/>
  <c r="C750" i="2"/>
  <c r="D750" i="2" s="1"/>
  <c r="C720" i="2"/>
  <c r="D720" i="2" s="1"/>
  <c r="C693" i="2"/>
  <c r="D693" i="2" s="1"/>
  <c r="C666" i="2"/>
  <c r="D666" i="2" s="1"/>
  <c r="C639" i="2"/>
  <c r="D639" i="2" s="1"/>
  <c r="C612" i="2"/>
  <c r="D612" i="2" s="1"/>
  <c r="C585" i="2"/>
  <c r="D585" i="2" s="1"/>
  <c r="C558" i="2"/>
  <c r="D558" i="2" s="1"/>
  <c r="C528" i="2"/>
  <c r="D528" i="2" s="1"/>
  <c r="C501" i="2"/>
  <c r="D501" i="2" s="1"/>
  <c r="C474" i="2"/>
  <c r="D474" i="2" s="1"/>
  <c r="C447" i="2"/>
  <c r="D447" i="2" s="1"/>
  <c r="C420" i="2"/>
  <c r="D420" i="2" s="1"/>
  <c r="C393" i="2"/>
  <c r="D393" i="2" s="1"/>
  <c r="C366" i="2"/>
  <c r="D366" i="2" s="1"/>
  <c r="C336" i="2"/>
  <c r="D336" i="2" s="1"/>
  <c r="C309" i="2"/>
  <c r="D309" i="2" s="1"/>
  <c r="C282" i="2"/>
  <c r="D282" i="2" s="1"/>
  <c r="C255" i="2"/>
  <c r="D255" i="2" s="1"/>
  <c r="C228" i="2"/>
  <c r="D228" i="2" s="1"/>
  <c r="C201" i="2"/>
  <c r="D201" i="2" s="1"/>
  <c r="C174" i="2"/>
  <c r="D174" i="2" s="1"/>
  <c r="C144" i="2"/>
  <c r="D144" i="2" s="1"/>
  <c r="C117" i="2"/>
  <c r="D117" i="2" s="1"/>
  <c r="C90" i="2"/>
  <c r="D90" i="2" s="1"/>
  <c r="C63" i="2"/>
  <c r="D63" i="2" s="1"/>
  <c r="C36" i="2"/>
  <c r="D36" i="2" s="1"/>
  <c r="C9" i="2"/>
  <c r="D9" i="2" s="1"/>
  <c r="C658" i="2"/>
  <c r="D658" i="2" s="1"/>
  <c r="C271" i="2"/>
  <c r="D271" i="2" s="1"/>
  <c r="C1153" i="2"/>
  <c r="D1153" i="2" s="1"/>
  <c r="C1206" i="2"/>
  <c r="D1206" i="2" s="1"/>
  <c r="C1126" i="2"/>
  <c r="D1126" i="2" s="1"/>
  <c r="C1048" i="2"/>
  <c r="D1048" i="2" s="1"/>
  <c r="C995" i="2"/>
  <c r="D995" i="2" s="1"/>
  <c r="C911" i="2"/>
  <c r="D911" i="2" s="1"/>
  <c r="C857" i="2"/>
  <c r="D857" i="2" s="1"/>
  <c r="C803" i="2"/>
  <c r="D803" i="2" s="1"/>
  <c r="C749" i="2"/>
  <c r="D749" i="2" s="1"/>
  <c r="C692" i="2"/>
  <c r="D692" i="2" s="1"/>
  <c r="C665" i="2"/>
  <c r="D665" i="2" s="1"/>
  <c r="C638" i="2"/>
  <c r="D638" i="2" s="1"/>
  <c r="C611" i="2"/>
  <c r="D611" i="2" s="1"/>
  <c r="C584" i="2"/>
  <c r="D584" i="2" s="1"/>
  <c r="C557" i="2"/>
  <c r="D557" i="2" s="1"/>
  <c r="C527" i="2"/>
  <c r="D527" i="2" s="1"/>
  <c r="C500" i="2"/>
  <c r="D500" i="2" s="1"/>
  <c r="C473" i="2"/>
  <c r="D473" i="2" s="1"/>
  <c r="C446" i="2"/>
  <c r="D446" i="2" s="1"/>
  <c r="C419" i="2"/>
  <c r="D419" i="2" s="1"/>
  <c r="C392" i="2"/>
  <c r="D392" i="2" s="1"/>
  <c r="C365" i="2"/>
  <c r="D365" i="2" s="1"/>
  <c r="C335" i="2"/>
  <c r="D335" i="2" s="1"/>
  <c r="C308" i="2"/>
  <c r="D308" i="2" s="1"/>
  <c r="C281" i="2"/>
  <c r="D281" i="2" s="1"/>
  <c r="C254" i="2"/>
  <c r="D254" i="2" s="1"/>
  <c r="C227" i="2"/>
  <c r="D227" i="2" s="1"/>
  <c r="C200" i="2"/>
  <c r="D200" i="2" s="1"/>
  <c r="C173" i="2"/>
  <c r="D173" i="2" s="1"/>
  <c r="C143" i="2"/>
  <c r="D143" i="2" s="1"/>
  <c r="C116" i="2"/>
  <c r="D116" i="2" s="1"/>
  <c r="C89" i="2"/>
  <c r="D89" i="2" s="1"/>
  <c r="C62" i="2"/>
  <c r="D62" i="2" s="1"/>
  <c r="C35" i="2"/>
  <c r="D35" i="2" s="1"/>
  <c r="C7" i="2"/>
  <c r="D7" i="2" s="1"/>
  <c r="C274" i="2"/>
  <c r="D274" i="2" s="1"/>
  <c r="C1064" i="2"/>
  <c r="D1064" i="2" s="1"/>
  <c r="C298" i="2"/>
  <c r="D298" i="2" s="1"/>
  <c r="C1235" i="2"/>
  <c r="D1235" i="2" s="1"/>
  <c r="C1207" i="2"/>
  <c r="D1207" i="2" s="1"/>
  <c r="C1127" i="2"/>
  <c r="D1127" i="2" s="1"/>
  <c r="C1232" i="2"/>
  <c r="D1232" i="2" s="1"/>
  <c r="C1152" i="2"/>
  <c r="D1152" i="2" s="1"/>
  <c r="C1100" i="2"/>
  <c r="D1100" i="2" s="1"/>
  <c r="C1022" i="2"/>
  <c r="D1022" i="2" s="1"/>
  <c r="C968" i="2"/>
  <c r="D968" i="2" s="1"/>
  <c r="C884" i="2"/>
  <c r="D884" i="2" s="1"/>
  <c r="C776" i="2"/>
  <c r="D776" i="2" s="1"/>
  <c r="C1205" i="2"/>
  <c r="D1205" i="2" s="1"/>
  <c r="C1125" i="2"/>
  <c r="D1125" i="2" s="1"/>
  <c r="C1047" i="2"/>
  <c r="D1047" i="2" s="1"/>
  <c r="C967" i="2"/>
  <c r="D967" i="2" s="1"/>
  <c r="C856" i="2"/>
  <c r="D856" i="2" s="1"/>
  <c r="C775" i="2"/>
  <c r="D775" i="2" s="1"/>
  <c r="C691" i="2"/>
  <c r="D691" i="2" s="1"/>
  <c r="C610" i="2"/>
  <c r="D610" i="2" s="1"/>
  <c r="C553" i="2"/>
  <c r="D553" i="2" s="1"/>
  <c r="C499" i="2"/>
  <c r="D499" i="2" s="1"/>
  <c r="C418" i="2"/>
  <c r="D418" i="2" s="1"/>
  <c r="C361" i="2"/>
  <c r="D361" i="2" s="1"/>
  <c r="C307" i="2"/>
  <c r="D307" i="2" s="1"/>
  <c r="C280" i="2"/>
  <c r="D280" i="2" s="1"/>
  <c r="C253" i="2"/>
  <c r="D253" i="2" s="1"/>
  <c r="C226" i="2"/>
  <c r="D226" i="2" s="1"/>
  <c r="C199" i="2"/>
  <c r="D199" i="2" s="1"/>
  <c r="C142" i="2"/>
  <c r="D142" i="2" s="1"/>
  <c r="C115" i="2"/>
  <c r="D115" i="2" s="1"/>
  <c r="C88" i="2"/>
  <c r="D88" i="2" s="1"/>
  <c r="C61" i="2"/>
  <c r="D61" i="2" s="1"/>
  <c r="C34" i="2"/>
  <c r="D34" i="2" s="1"/>
  <c r="C6" i="2"/>
  <c r="D6" i="2" s="1"/>
  <c r="C631" i="2"/>
  <c r="D631" i="2" s="1"/>
  <c r="C1168" i="2"/>
  <c r="D1168" i="2" s="1"/>
  <c r="C352" i="2"/>
  <c r="D352" i="2" s="1"/>
  <c r="C1233" i="2"/>
  <c r="D1233" i="2" s="1"/>
  <c r="C1075" i="2"/>
  <c r="D1075" i="2" s="1"/>
  <c r="C1180" i="2"/>
  <c r="D1180" i="2" s="1"/>
  <c r="C1074" i="2"/>
  <c r="D1074" i="2" s="1"/>
  <c r="C941" i="2"/>
  <c r="D941" i="2" s="1"/>
  <c r="C830" i="2"/>
  <c r="D830" i="2" s="1"/>
  <c r="C719" i="2"/>
  <c r="D719" i="2" s="1"/>
  <c r="C1231" i="2"/>
  <c r="D1231" i="2" s="1"/>
  <c r="C1177" i="2"/>
  <c r="D1177" i="2" s="1"/>
  <c r="C1151" i="2"/>
  <c r="D1151" i="2" s="1"/>
  <c r="C1099" i="2"/>
  <c r="D1099" i="2" s="1"/>
  <c r="C1073" i="2"/>
  <c r="D1073" i="2" s="1"/>
  <c r="C1021" i="2"/>
  <c r="D1021" i="2" s="1"/>
  <c r="C994" i="2"/>
  <c r="D994" i="2" s="1"/>
  <c r="C937" i="2"/>
  <c r="D937" i="2" s="1"/>
  <c r="C910" i="2"/>
  <c r="D910" i="2" s="1"/>
  <c r="C883" i="2"/>
  <c r="D883" i="2" s="1"/>
  <c r="C829" i="2"/>
  <c r="D829" i="2" s="1"/>
  <c r="C802" i="2"/>
  <c r="D802" i="2" s="1"/>
  <c r="C745" i="2"/>
  <c r="D745" i="2" s="1"/>
  <c r="C718" i="2"/>
  <c r="D718" i="2" s="1"/>
  <c r="C664" i="2"/>
  <c r="D664" i="2" s="1"/>
  <c r="C637" i="2"/>
  <c r="D637" i="2" s="1"/>
  <c r="C583" i="2"/>
  <c r="D583" i="2" s="1"/>
  <c r="C526" i="2"/>
  <c r="D526" i="2" s="1"/>
  <c r="C472" i="2"/>
  <c r="D472" i="2" s="1"/>
  <c r="C445" i="2"/>
  <c r="D445" i="2" s="1"/>
  <c r="C391" i="2"/>
  <c r="D391" i="2" s="1"/>
  <c r="C334" i="2"/>
  <c r="D334" i="2" s="1"/>
  <c r="C169" i="2"/>
  <c r="D169" i="2" s="1"/>
  <c r="C1230" i="2"/>
  <c r="D1230" i="2" s="1"/>
  <c r="C1204" i="2"/>
  <c r="D1204" i="2" s="1"/>
  <c r="C1176" i="2"/>
  <c r="D1176" i="2" s="1"/>
  <c r="C1150" i="2"/>
  <c r="D1150" i="2" s="1"/>
  <c r="C1124" i="2"/>
  <c r="D1124" i="2" s="1"/>
  <c r="C1098" i="2"/>
  <c r="D1098" i="2" s="1"/>
  <c r="C1072" i="2"/>
  <c r="D1072" i="2" s="1"/>
  <c r="C1046" i="2"/>
  <c r="D1046" i="2" s="1"/>
  <c r="C1020" i="2"/>
  <c r="D1020" i="2" s="1"/>
  <c r="C993" i="2"/>
  <c r="D993" i="2" s="1"/>
  <c r="C966" i="2"/>
  <c r="D966" i="2" s="1"/>
  <c r="C936" i="2"/>
  <c r="D936" i="2" s="1"/>
  <c r="C909" i="2"/>
  <c r="D909" i="2" s="1"/>
  <c r="C882" i="2"/>
  <c r="D882" i="2" s="1"/>
  <c r="C855" i="2"/>
  <c r="D855" i="2" s="1"/>
  <c r="C828" i="2"/>
  <c r="D828" i="2" s="1"/>
  <c r="C801" i="2"/>
  <c r="D801" i="2" s="1"/>
  <c r="C774" i="2"/>
  <c r="D774" i="2" s="1"/>
  <c r="C744" i="2"/>
  <c r="D744" i="2" s="1"/>
  <c r="C717" i="2"/>
  <c r="D717" i="2" s="1"/>
  <c r="C690" i="2"/>
  <c r="D690" i="2" s="1"/>
  <c r="C663" i="2"/>
  <c r="D663" i="2" s="1"/>
  <c r="C636" i="2"/>
  <c r="D636" i="2" s="1"/>
  <c r="C609" i="2"/>
  <c r="D609" i="2" s="1"/>
  <c r="C582" i="2"/>
  <c r="D582" i="2" s="1"/>
  <c r="C552" i="2"/>
  <c r="D552" i="2" s="1"/>
  <c r="C525" i="2"/>
  <c r="D525" i="2" s="1"/>
  <c r="C498" i="2"/>
  <c r="D498" i="2" s="1"/>
  <c r="C471" i="2"/>
  <c r="D471" i="2" s="1"/>
  <c r="C444" i="2"/>
  <c r="D444" i="2" s="1"/>
  <c r="C417" i="2"/>
  <c r="D417" i="2" s="1"/>
  <c r="C390" i="2"/>
  <c r="D390" i="2" s="1"/>
  <c r="C360" i="2"/>
  <c r="D360" i="2" s="1"/>
  <c r="C333" i="2"/>
  <c r="D333" i="2" s="1"/>
  <c r="C306" i="2"/>
  <c r="D306" i="2" s="1"/>
  <c r="C279" i="2"/>
  <c r="D279" i="2" s="1"/>
  <c r="C252" i="2"/>
  <c r="D252" i="2" s="1"/>
  <c r="C225" i="2"/>
  <c r="D225" i="2" s="1"/>
  <c r="C198" i="2"/>
  <c r="D198" i="2" s="1"/>
  <c r="C168" i="2"/>
  <c r="D168" i="2" s="1"/>
  <c r="C141" i="2"/>
  <c r="D141" i="2" s="1"/>
  <c r="C114" i="2"/>
  <c r="D114" i="2" s="1"/>
  <c r="C87" i="2"/>
  <c r="D87" i="2" s="1"/>
  <c r="C60" i="2"/>
  <c r="D60" i="2" s="1"/>
  <c r="C33" i="2"/>
  <c r="D33" i="2" s="1"/>
  <c r="C5" i="2"/>
  <c r="D5" i="2" s="1"/>
  <c r="C8" i="2"/>
  <c r="D8" i="2" s="1"/>
  <c r="C1012" i="2"/>
  <c r="D1012" i="2" s="1"/>
  <c r="C988" i="2"/>
  <c r="D988" i="2" s="1"/>
  <c r="C964" i="2"/>
  <c r="D964" i="2" s="1"/>
  <c r="C940" i="2"/>
  <c r="D940" i="2" s="1"/>
  <c r="C916" i="2"/>
  <c r="D916" i="2" s="1"/>
  <c r="C892" i="2"/>
  <c r="D892" i="2" s="1"/>
  <c r="C868" i="2"/>
  <c r="D868" i="2" s="1"/>
  <c r="C844" i="2"/>
  <c r="D844" i="2" s="1"/>
  <c r="C820" i="2"/>
  <c r="D820" i="2" s="1"/>
  <c r="C796" i="2"/>
  <c r="D796" i="2" s="1"/>
  <c r="C772" i="2"/>
  <c r="D772" i="2" s="1"/>
  <c r="C748" i="2"/>
  <c r="D748" i="2" s="1"/>
  <c r="C724" i="2"/>
  <c r="D724" i="2" s="1"/>
  <c r="C700" i="2"/>
  <c r="D700" i="2" s="1"/>
  <c r="C676" i="2"/>
  <c r="D676" i="2" s="1"/>
  <c r="C652" i="2"/>
  <c r="D652" i="2" s="1"/>
  <c r="C628" i="2"/>
  <c r="D628" i="2" s="1"/>
  <c r="C604" i="2"/>
  <c r="D604" i="2" s="1"/>
  <c r="C580" i="2"/>
  <c r="D580" i="2" s="1"/>
  <c r="C556" i="2"/>
  <c r="D556" i="2" s="1"/>
  <c r="C532" i="2"/>
  <c r="D532" i="2" s="1"/>
  <c r="C508" i="2"/>
  <c r="D508" i="2" s="1"/>
  <c r="C484" i="2"/>
  <c r="D484" i="2" s="1"/>
  <c r="C460" i="2"/>
  <c r="D460" i="2" s="1"/>
  <c r="C436" i="2"/>
  <c r="D436" i="2" s="1"/>
  <c r="C412" i="2"/>
  <c r="D412" i="2" s="1"/>
  <c r="C388" i="2"/>
  <c r="D388" i="2" s="1"/>
  <c r="C364" i="2"/>
  <c r="D364" i="2" s="1"/>
  <c r="C340" i="2"/>
  <c r="D340" i="2" s="1"/>
  <c r="C316" i="2"/>
  <c r="D316" i="2" s="1"/>
  <c r="C292" i="2"/>
  <c r="D292" i="2" s="1"/>
  <c r="C268" i="2"/>
  <c r="D268" i="2" s="1"/>
  <c r="C244" i="2"/>
  <c r="D244" i="2" s="1"/>
  <c r="C220" i="2"/>
  <c r="D220" i="2" s="1"/>
  <c r="C196" i="2"/>
  <c r="D196" i="2" s="1"/>
  <c r="C172" i="2"/>
  <c r="D172" i="2" s="1"/>
  <c r="C148" i="2"/>
  <c r="D148" i="2" s="1"/>
  <c r="C124" i="2"/>
  <c r="D124" i="2" s="1"/>
  <c r="C100" i="2"/>
  <c r="D100" i="2" s="1"/>
  <c r="C76" i="2"/>
  <c r="D76" i="2" s="1"/>
  <c r="C52" i="2"/>
  <c r="D52" i="2" s="1"/>
  <c r="C28" i="2"/>
  <c r="D28" i="2" s="1"/>
  <c r="C1203" i="2"/>
  <c r="D1203" i="2" s="1"/>
  <c r="C1131" i="2"/>
  <c r="D1131" i="2" s="1"/>
  <c r="C1083" i="2"/>
  <c r="D1083" i="2" s="1"/>
  <c r="C1059" i="2"/>
  <c r="D1059" i="2" s="1"/>
  <c r="C1011" i="2"/>
  <c r="D1011" i="2" s="1"/>
  <c r="C987" i="2"/>
  <c r="D987" i="2" s="1"/>
  <c r="C939" i="2"/>
  <c r="D939" i="2" s="1"/>
  <c r="C891" i="2"/>
  <c r="D891" i="2" s="1"/>
  <c r="C843" i="2"/>
  <c r="D843" i="2" s="1"/>
  <c r="C819" i="2"/>
  <c r="D819" i="2" s="1"/>
  <c r="C795" i="2"/>
  <c r="D795" i="2" s="1"/>
  <c r="C747" i="2"/>
  <c r="D747" i="2" s="1"/>
  <c r="C723" i="2"/>
  <c r="D723" i="2" s="1"/>
  <c r="C699" i="2"/>
  <c r="D699" i="2" s="1"/>
  <c r="C675" i="2"/>
  <c r="D675" i="2" s="1"/>
  <c r="C651" i="2"/>
  <c r="D651" i="2" s="1"/>
  <c r="C627" i="2"/>
  <c r="D627" i="2" s="1"/>
  <c r="C603" i="2"/>
  <c r="D603" i="2" s="1"/>
  <c r="C579" i="2"/>
  <c r="D579" i="2" s="1"/>
  <c r="C555" i="2"/>
  <c r="D555" i="2" s="1"/>
  <c r="C531" i="2"/>
  <c r="D531" i="2" s="1"/>
  <c r="C507" i="2"/>
  <c r="D507" i="2" s="1"/>
  <c r="C483" i="2"/>
  <c r="D483" i="2" s="1"/>
  <c r="C459" i="2"/>
  <c r="D459" i="2" s="1"/>
  <c r="C435" i="2"/>
  <c r="D435" i="2" s="1"/>
  <c r="C411" i="2"/>
  <c r="D411" i="2" s="1"/>
  <c r="C387" i="2"/>
  <c r="D387" i="2" s="1"/>
  <c r="C363" i="2"/>
  <c r="D363" i="2" s="1"/>
  <c r="C339" i="2"/>
  <c r="D339" i="2" s="1"/>
  <c r="C315" i="2"/>
  <c r="D315" i="2" s="1"/>
  <c r="C291" i="2"/>
  <c r="D291" i="2" s="1"/>
  <c r="C267" i="2"/>
  <c r="D267" i="2" s="1"/>
  <c r="C243" i="2"/>
  <c r="D243" i="2" s="1"/>
  <c r="C219" i="2"/>
  <c r="D219" i="2" s="1"/>
  <c r="C195" i="2"/>
  <c r="D195" i="2" s="1"/>
  <c r="C171" i="2"/>
  <c r="D171" i="2" s="1"/>
  <c r="C147" i="2"/>
  <c r="D147" i="2" s="1"/>
  <c r="C123" i="2"/>
  <c r="D123" i="2" s="1"/>
  <c r="C99" i="2"/>
  <c r="D99" i="2" s="1"/>
  <c r="C75" i="2"/>
  <c r="D75" i="2" s="1"/>
  <c r="C51" i="2"/>
  <c r="D51" i="2" s="1"/>
  <c r="C27" i="2"/>
  <c r="D27" i="2" s="1"/>
  <c r="C1227" i="2"/>
  <c r="D1227" i="2" s="1"/>
  <c r="C1179" i="2"/>
  <c r="D1179" i="2" s="1"/>
  <c r="C1155" i="2"/>
  <c r="D1155" i="2" s="1"/>
  <c r="C1107" i="2"/>
  <c r="D1107" i="2" s="1"/>
  <c r="C1035" i="2"/>
  <c r="D1035" i="2" s="1"/>
  <c r="C963" i="2"/>
  <c r="D963" i="2" s="1"/>
  <c r="C915" i="2"/>
  <c r="D915" i="2" s="1"/>
  <c r="C867" i="2"/>
  <c r="D867" i="2" s="1"/>
  <c r="C771" i="2"/>
  <c r="D771" i="2" s="1"/>
  <c r="C1226" i="2"/>
  <c r="D1226" i="2" s="1"/>
  <c r="C1202" i="2"/>
  <c r="D1202" i="2" s="1"/>
  <c r="C1178" i="2"/>
  <c r="D1178" i="2" s="1"/>
  <c r="C1154" i="2"/>
  <c r="D1154" i="2" s="1"/>
  <c r="C1130" i="2"/>
  <c r="D1130" i="2" s="1"/>
  <c r="C1106" i="2"/>
  <c r="D1106" i="2" s="1"/>
  <c r="C1082" i="2"/>
  <c r="D1082" i="2" s="1"/>
  <c r="C1058" i="2"/>
  <c r="D1058" i="2" s="1"/>
  <c r="C1034" i="2"/>
  <c r="D1034" i="2" s="1"/>
  <c r="C1010" i="2"/>
  <c r="D1010" i="2" s="1"/>
  <c r="C986" i="2"/>
  <c r="D986" i="2" s="1"/>
  <c r="C962" i="2"/>
  <c r="D962" i="2" s="1"/>
  <c r="C938" i="2"/>
  <c r="D938" i="2" s="1"/>
  <c r="C914" i="2"/>
  <c r="D914" i="2" s="1"/>
  <c r="C890" i="2"/>
  <c r="D890" i="2" s="1"/>
  <c r="C866" i="2"/>
  <c r="D866" i="2" s="1"/>
  <c r="C842" i="2"/>
  <c r="D842" i="2" s="1"/>
  <c r="C818" i="2"/>
  <c r="D818" i="2" s="1"/>
  <c r="C794" i="2"/>
  <c r="D794" i="2" s="1"/>
  <c r="C770" i="2"/>
  <c r="D770" i="2" s="1"/>
  <c r="C746" i="2"/>
  <c r="D746" i="2" s="1"/>
  <c r="C722" i="2"/>
  <c r="D722" i="2" s="1"/>
  <c r="C698" i="2"/>
  <c r="D698" i="2" s="1"/>
  <c r="C674" i="2"/>
  <c r="D674" i="2" s="1"/>
  <c r="C650" i="2"/>
  <c r="D650" i="2" s="1"/>
  <c r="C626" i="2"/>
  <c r="D626" i="2" s="1"/>
  <c r="C602" i="2"/>
  <c r="D602" i="2" s="1"/>
  <c r="C578" i="2"/>
  <c r="D578" i="2" s="1"/>
  <c r="C554" i="2"/>
  <c r="D554" i="2" s="1"/>
  <c r="C530" i="2"/>
  <c r="D530" i="2" s="1"/>
  <c r="C506" i="2"/>
  <c r="D506" i="2" s="1"/>
  <c r="C482" i="2"/>
  <c r="D482" i="2" s="1"/>
  <c r="C458" i="2"/>
  <c r="D458" i="2" s="1"/>
  <c r="C434" i="2"/>
  <c r="D434" i="2" s="1"/>
  <c r="C410" i="2"/>
  <c r="D410" i="2" s="1"/>
  <c r="C386" i="2"/>
  <c r="D386" i="2" s="1"/>
  <c r="C362" i="2"/>
  <c r="D362" i="2" s="1"/>
  <c r="C338" i="2"/>
  <c r="D338" i="2" s="1"/>
  <c r="C314" i="2"/>
  <c r="D314" i="2" s="1"/>
  <c r="C290" i="2"/>
  <c r="D290" i="2" s="1"/>
  <c r="C266" i="2"/>
  <c r="D266" i="2" s="1"/>
  <c r="C242" i="2"/>
  <c r="D242" i="2" s="1"/>
  <c r="C218" i="2"/>
  <c r="D218" i="2" s="1"/>
  <c r="C194" i="2"/>
  <c r="D194" i="2" s="1"/>
  <c r="C170" i="2"/>
  <c r="D170" i="2" s="1"/>
  <c r="C146" i="2"/>
  <c r="D146" i="2" s="1"/>
  <c r="C122" i="2"/>
  <c r="D122" i="2" s="1"/>
  <c r="C98" i="2"/>
  <c r="D98" i="2" s="1"/>
  <c r="C74" i="2"/>
  <c r="D74" i="2" s="1"/>
  <c r="C50" i="2"/>
  <c r="D50" i="2" s="1"/>
  <c r="C26" i="2"/>
  <c r="D26" i="2" s="1"/>
  <c r="AS405" i="4" l="1"/>
  <c r="AS375" i="4"/>
  <c r="AS413" i="4"/>
  <c r="AS494" i="4"/>
  <c r="AS376" i="4"/>
  <c r="AS462" i="4"/>
  <c r="AS137" i="4"/>
  <c r="AS422" i="4"/>
  <c r="AS361" i="4"/>
  <c r="AS20" i="4"/>
  <c r="AS22" i="4"/>
  <c r="AS548" i="4"/>
  <c r="AS335" i="4"/>
  <c r="AS164" i="4"/>
  <c r="AS496" i="4"/>
  <c r="AS272" i="4"/>
  <c r="AS296" i="4"/>
  <c r="AS234" i="4"/>
  <c r="AS338" i="4"/>
  <c r="AS401" i="4"/>
  <c r="AS160" i="4"/>
  <c r="AS326" i="4"/>
  <c r="AS263" i="4"/>
  <c r="AS479" i="4"/>
  <c r="AS360" i="4"/>
  <c r="AS334" i="4"/>
  <c r="AS444" i="4"/>
  <c r="AS440" i="4"/>
  <c r="AS138" i="4"/>
  <c r="AS163" i="4"/>
  <c r="AS328" i="4"/>
  <c r="AS415" i="4"/>
  <c r="AS578" i="4"/>
  <c r="AS557" i="4"/>
  <c r="AS511" i="4"/>
  <c r="AS13" i="4"/>
  <c r="AS257" i="4"/>
  <c r="AS226" i="4"/>
  <c r="AS386" i="4"/>
  <c r="AS115" i="4"/>
  <c r="AS392" i="4"/>
  <c r="AS518" i="4"/>
  <c r="AS208" i="4"/>
  <c r="AS97" i="4"/>
  <c r="AS9" i="4"/>
  <c r="AS241" i="4"/>
  <c r="AS516" i="4"/>
  <c r="AS12" i="4"/>
  <c r="AS530" i="4"/>
  <c r="AS460" i="4"/>
  <c r="AS550" i="4"/>
  <c r="AS472" i="4"/>
  <c r="AS551" i="4"/>
  <c r="AS285" i="4"/>
  <c r="AS402" i="4"/>
  <c r="AS3" i="4"/>
  <c r="AS175" i="4"/>
  <c r="N3" i="2" a="1"/>
  <c r="N3" i="2" s="1"/>
  <c r="AA3" i="2" a="1"/>
  <c r="AA3" i="2" s="1"/>
  <c r="T3" i="2" a="1"/>
  <c r="T3" i="2" s="1"/>
  <c r="AS353" i="4"/>
  <c r="AS264" i="4"/>
  <c r="AS232" i="4"/>
  <c r="AS363" i="4"/>
  <c r="AS243" i="4"/>
  <c r="AS357" i="4"/>
  <c r="AS452" i="4"/>
  <c r="AS531" i="4"/>
  <c r="AS451" i="4"/>
  <c r="AS135" i="4"/>
  <c r="AS331" i="4"/>
  <c r="AS8" i="4"/>
  <c r="AS233" i="4"/>
  <c r="AS490" i="4"/>
  <c r="AS362" i="4"/>
  <c r="AS493" i="4"/>
  <c r="AS123" i="4"/>
  <c r="AS266" i="4"/>
  <c r="AS442" i="4"/>
  <c r="AS570" i="4"/>
  <c r="AS383" i="4"/>
  <c r="AS412" i="4"/>
  <c r="AS268" i="4"/>
  <c r="AS301" i="4"/>
  <c r="AS400" i="4"/>
  <c r="AS133" i="4"/>
  <c r="AS236" i="4"/>
  <c r="AS306" i="4"/>
  <c r="AS158" i="4"/>
  <c r="AS465" i="4"/>
  <c r="AS346" i="4"/>
  <c r="AS267" i="4"/>
  <c r="AS310" i="4"/>
  <c r="AS165" i="4"/>
  <c r="AS273" i="4"/>
  <c r="AS147" i="4"/>
  <c r="AS247" i="4"/>
  <c r="AS237" i="4"/>
  <c r="AS482" i="4"/>
  <c r="AS347" i="4"/>
  <c r="AS141" i="4"/>
  <c r="AS521" i="4"/>
  <c r="AS463" i="4"/>
  <c r="AS580" i="4"/>
  <c r="AS287" i="4"/>
  <c r="AS249" i="4"/>
  <c r="AS528" i="4"/>
  <c r="AS151" i="4"/>
  <c r="AS358" i="4"/>
  <c r="AS480" i="4"/>
  <c r="AS252" i="4"/>
  <c r="AS244" i="4"/>
  <c r="AS148" i="4"/>
  <c r="AS437" i="4"/>
  <c r="AS424" i="4"/>
  <c r="AS78" i="4"/>
  <c r="AS368" i="4"/>
  <c r="AS420" i="4"/>
  <c r="AS538" i="4"/>
  <c r="AS404" i="4"/>
  <c r="AS246" i="4"/>
  <c r="AS36" i="4"/>
  <c r="AS95" i="4"/>
  <c r="AS519" i="4"/>
  <c r="AS274" i="4"/>
  <c r="AS431" i="4"/>
  <c r="AS397" i="4"/>
  <c r="AS28" i="4"/>
  <c r="AS156" i="4"/>
  <c r="AS449" i="4"/>
  <c r="AS365" i="4"/>
  <c r="AS340" i="4"/>
  <c r="AS24" i="4"/>
  <c r="AS242" i="4"/>
  <c r="AS98" i="4"/>
  <c r="AS489" i="4"/>
  <c r="AS486" i="4"/>
  <c r="AS90" i="4"/>
  <c r="AS407" i="4"/>
  <c r="AS491" i="4"/>
  <c r="AS89" i="4"/>
  <c r="AS134" i="4"/>
  <c r="AS102" i="4"/>
  <c r="AS325" i="4"/>
  <c r="AS332" i="4"/>
  <c r="AS110" i="4"/>
  <c r="AS419" i="4"/>
  <c r="AS235" i="4"/>
  <c r="AS394" i="4"/>
  <c r="AS221" i="4"/>
  <c r="AS406" i="4"/>
  <c r="AS318" i="4"/>
  <c r="AS118" i="4"/>
  <c r="AS80" i="4"/>
  <c r="AS549" i="4"/>
  <c r="AS309" i="4"/>
  <c r="AS317" i="4"/>
  <c r="AS327" i="4"/>
  <c r="AS295" i="4"/>
  <c r="AS304" i="4"/>
  <c r="AS565" i="4"/>
  <c r="AS144" i="4"/>
  <c r="AS291" i="4"/>
  <c r="AS265" i="4"/>
  <c r="AS458" i="4"/>
  <c r="AS573" i="4"/>
  <c r="AS143" i="4"/>
  <c r="AS254" i="4"/>
  <c r="AS262" i="4"/>
  <c r="AS323" i="4"/>
  <c r="AS132" i="4"/>
  <c r="AS111" i="4"/>
  <c r="AS470" i="4"/>
  <c r="AS355" i="4"/>
  <c r="AS223" i="4"/>
  <c r="AS284" i="4"/>
  <c r="AS600" i="4"/>
  <c r="AS478" i="4"/>
  <c r="AS417" i="4"/>
  <c r="AS524" i="4"/>
  <c r="AS532" i="4"/>
  <c r="AS43" i="4"/>
  <c r="AS88" i="4"/>
  <c r="AS369" i="4"/>
  <c r="AS283" i="4"/>
  <c r="AS423" i="4"/>
  <c r="AS276" i="4"/>
  <c r="AS466" i="4"/>
  <c r="AS297" i="4"/>
  <c r="AS149" i="4"/>
  <c r="AS344" i="4"/>
  <c r="AS436" i="4"/>
  <c r="AS86" i="4"/>
  <c r="AS32" i="4"/>
  <c r="AS305" i="4"/>
  <c r="AS456" i="4"/>
  <c r="AS590" i="4"/>
  <c r="AS99" i="4"/>
  <c r="AS385" i="4"/>
  <c r="AS162" i="4"/>
  <c r="AS227" i="4"/>
  <c r="AS477" i="4"/>
  <c r="AS82" i="4"/>
  <c r="AS498" i="4"/>
  <c r="AS253" i="4"/>
  <c r="AS103" i="4"/>
  <c r="AS572" i="4"/>
  <c r="AS289" i="4"/>
  <c r="AS142" i="4"/>
  <c r="AS333" i="4"/>
  <c r="AS380" i="4"/>
  <c r="AS351" i="4"/>
  <c r="AS487" i="4"/>
  <c r="AS313" i="4"/>
  <c r="AS130" i="4"/>
  <c r="AS428" i="4"/>
  <c r="AS109" i="4"/>
  <c r="AS414" i="4"/>
  <c r="AS429" i="4"/>
  <c r="AS105" i="4"/>
  <c r="AS238" i="4"/>
  <c r="AS230" i="4"/>
  <c r="AS427" i="4"/>
  <c r="AS104" i="4"/>
  <c r="AS282" i="4"/>
  <c r="AS506" i="4"/>
  <c r="AS157" i="4"/>
  <c r="AG3" i="2" a="1"/>
  <c r="AG3" i="2" s="1"/>
  <c r="A3" i="6" l="1" a="1"/>
  <c r="A3" i="6" s="1"/>
  <c r="A1" i="7" a="1"/>
  <c r="A1" i="7" s="1"/>
  <c r="J441" i="6" l="1"/>
  <c r="K441" i="6" s="1"/>
  <c r="J456" i="6"/>
  <c r="K456" i="6" s="1"/>
  <c r="J417" i="6"/>
  <c r="K417" i="6" s="1"/>
  <c r="C336" i="6"/>
  <c r="D336" i="6" s="1"/>
  <c r="C182" i="6"/>
  <c r="D182" i="6" s="1"/>
  <c r="C293" i="6"/>
  <c r="D293" i="6" s="1"/>
  <c r="C13" i="6"/>
  <c r="D13" i="6" s="1"/>
  <c r="C362" i="6"/>
  <c r="D362" i="6" s="1"/>
  <c r="J285" i="6"/>
  <c r="K285" i="6" s="1"/>
  <c r="J274" i="6"/>
  <c r="K274" i="6" s="1"/>
  <c r="J459" i="6"/>
  <c r="K459" i="6" s="1"/>
  <c r="J346" i="6"/>
  <c r="K346" i="6" s="1"/>
  <c r="J358" i="6"/>
  <c r="K358" i="6" s="1"/>
  <c r="J311" i="6"/>
  <c r="K311" i="6" s="1"/>
  <c r="J365" i="6"/>
  <c r="K365" i="6" s="1"/>
  <c r="J432" i="6"/>
  <c r="K432" i="6" s="1"/>
  <c r="J244" i="6"/>
  <c r="K244" i="6" s="1"/>
  <c r="J289" i="6"/>
  <c r="K289" i="6" s="1"/>
  <c r="J59" i="6"/>
  <c r="K59" i="6" s="1"/>
  <c r="J284" i="6"/>
  <c r="K284" i="6" s="1"/>
  <c r="J250" i="6"/>
  <c r="K250" i="6" s="1"/>
  <c r="J324" i="6"/>
  <c r="K324" i="6" s="1"/>
  <c r="C467" i="6"/>
  <c r="D467" i="6" s="1"/>
  <c r="C181" i="6"/>
  <c r="D181" i="6" s="1"/>
  <c r="C122" i="6"/>
  <c r="D122" i="6" s="1"/>
  <c r="C90" i="6"/>
  <c r="D90" i="6" s="1"/>
  <c r="C470" i="6"/>
  <c r="D470" i="6" s="1"/>
  <c r="C482" i="6"/>
  <c r="D482" i="6" s="1"/>
  <c r="C116" i="6"/>
  <c r="D116" i="6" s="1"/>
  <c r="C150" i="6"/>
  <c r="D150" i="6" s="1"/>
  <c r="C423" i="6"/>
  <c r="D423" i="6" s="1"/>
  <c r="C456" i="6"/>
  <c r="D456" i="6" s="1"/>
  <c r="C412" i="6"/>
  <c r="D412" i="6" s="1"/>
  <c r="C41" i="6"/>
  <c r="D41" i="6" s="1"/>
  <c r="C366" i="6"/>
  <c r="D366" i="6" s="1"/>
  <c r="C436" i="6"/>
  <c r="D436" i="6" s="1"/>
  <c r="C448" i="6"/>
  <c r="D448" i="6" s="1"/>
  <c r="C365" i="6"/>
  <c r="D365" i="6" s="1"/>
  <c r="C264" i="6"/>
  <c r="D264" i="6" s="1"/>
  <c r="C243" i="6"/>
  <c r="D243" i="6" s="1"/>
  <c r="C326" i="6"/>
  <c r="D326" i="6" s="1"/>
  <c r="C255" i="6"/>
  <c r="D255" i="6" s="1"/>
  <c r="C6" i="6"/>
  <c r="D6" i="6" s="1"/>
  <c r="J429" i="6"/>
  <c r="K429" i="6" s="1"/>
  <c r="J423" i="6"/>
  <c r="K423" i="6" s="1"/>
  <c r="J226" i="6"/>
  <c r="K226" i="6" s="1"/>
  <c r="J451" i="6"/>
  <c r="K451" i="6" s="1"/>
  <c r="J36" i="6"/>
  <c r="K36" i="6" s="1"/>
  <c r="C179" i="6"/>
  <c r="D179" i="6" s="1"/>
  <c r="C481" i="6"/>
  <c r="D481" i="6" s="1"/>
  <c r="C233" i="6"/>
  <c r="D233" i="6" s="1"/>
  <c r="C384" i="6"/>
  <c r="D384" i="6" s="1"/>
  <c r="C281" i="6"/>
  <c r="D281" i="6" s="1"/>
  <c r="C135" i="6"/>
  <c r="D135" i="6" s="1"/>
  <c r="C154" i="6"/>
  <c r="D154" i="6" s="1"/>
  <c r="C124" i="6"/>
  <c r="D124" i="6" s="1"/>
  <c r="C215" i="6"/>
  <c r="D215" i="6" s="1"/>
  <c r="C148" i="6"/>
  <c r="D148" i="6" s="1"/>
  <c r="C160" i="6"/>
  <c r="D160" i="6" s="1"/>
  <c r="C189" i="6"/>
  <c r="D189" i="6" s="1"/>
  <c r="C119" i="6"/>
  <c r="D119" i="6" s="1"/>
  <c r="C350" i="6"/>
  <c r="D350" i="6" s="1"/>
  <c r="C109" i="6"/>
  <c r="D109" i="6" s="1"/>
  <c r="C437" i="6"/>
  <c r="D437" i="6" s="1"/>
  <c r="J300" i="6"/>
  <c r="K300" i="6" s="1"/>
  <c r="J165" i="6"/>
  <c r="K165" i="6" s="1"/>
  <c r="J484" i="6"/>
  <c r="K484" i="6" s="1"/>
  <c r="J210" i="6"/>
  <c r="K210" i="6" s="1"/>
  <c r="J291" i="6"/>
  <c r="K291" i="6" s="1"/>
  <c r="J339" i="6"/>
  <c r="K339" i="6" s="1"/>
  <c r="J506" i="6"/>
  <c r="K506" i="6" s="1"/>
  <c r="J218" i="6"/>
  <c r="K218" i="6" s="1"/>
  <c r="J23" i="6"/>
  <c r="K23" i="6" s="1"/>
  <c r="J179" i="6"/>
  <c r="K179" i="6" s="1"/>
  <c r="J329" i="6"/>
  <c r="K329" i="6" s="1"/>
  <c r="J104" i="6"/>
  <c r="K104" i="6" s="1"/>
  <c r="J270" i="6"/>
  <c r="K270" i="6" s="1"/>
  <c r="J132" i="6"/>
  <c r="K132" i="6" s="1"/>
  <c r="J268" i="6"/>
  <c r="K268" i="6" s="1"/>
  <c r="J114" i="6"/>
  <c r="K114" i="6" s="1"/>
  <c r="J403" i="6"/>
  <c r="K403" i="6" s="1"/>
  <c r="J287" i="6"/>
  <c r="K287" i="6" s="1"/>
  <c r="J299" i="6"/>
  <c r="K299" i="6" s="1"/>
  <c r="J288" i="6"/>
  <c r="K288" i="6" s="1"/>
  <c r="J282" i="6"/>
  <c r="K282" i="6" s="1"/>
  <c r="J409" i="6"/>
  <c r="K409" i="6" s="1"/>
  <c r="J476" i="6"/>
  <c r="K476" i="6" s="1"/>
  <c r="J122" i="6"/>
  <c r="K122" i="6" s="1"/>
  <c r="J347" i="6"/>
  <c r="K347" i="6" s="1"/>
  <c r="J117" i="6"/>
  <c r="K117" i="6" s="1"/>
  <c r="J83" i="6"/>
  <c r="K83" i="6" s="1"/>
  <c r="J157" i="6"/>
  <c r="K157" i="6" s="1"/>
  <c r="C36" i="6"/>
  <c r="D36" i="6" s="1"/>
  <c r="C469" i="6"/>
  <c r="D469" i="6" s="1"/>
  <c r="C410" i="6"/>
  <c r="D410" i="6" s="1"/>
  <c r="C378" i="6"/>
  <c r="D378" i="6" s="1"/>
  <c r="C75" i="6"/>
  <c r="D75" i="6" s="1"/>
  <c r="C142" i="6"/>
  <c r="D142" i="6" s="1"/>
  <c r="C261" i="6"/>
  <c r="D261" i="6" s="1"/>
  <c r="C112" i="6"/>
  <c r="D112" i="6" s="1"/>
  <c r="C29" i="6"/>
  <c r="D29" i="6" s="1"/>
  <c r="C485" i="6"/>
  <c r="D485" i="6" s="1"/>
  <c r="C329" i="6"/>
  <c r="D329" i="6" s="1"/>
  <c r="C394" i="6"/>
  <c r="D394" i="6" s="1"/>
  <c r="C51" i="6"/>
  <c r="D51" i="6" s="1"/>
  <c r="C460" i="6"/>
  <c r="D460" i="6" s="1"/>
  <c r="C172" i="6"/>
  <c r="D172" i="6" s="1"/>
  <c r="C397" i="6"/>
  <c r="D397" i="6" s="1"/>
  <c r="C220" i="6"/>
  <c r="D220" i="6" s="1"/>
  <c r="C219" i="6"/>
  <c r="D219" i="6" s="1"/>
  <c r="C232" i="6"/>
  <c r="D232" i="6" s="1"/>
  <c r="C294" i="6"/>
  <c r="D294" i="6" s="1"/>
  <c r="C65" i="6"/>
  <c r="D65" i="6" s="1"/>
  <c r="J58" i="6"/>
  <c r="K58" i="6" s="1"/>
  <c r="J204" i="6"/>
  <c r="K204" i="6" s="1"/>
  <c r="C174" i="6"/>
  <c r="D174" i="6" s="1"/>
  <c r="C439" i="6"/>
  <c r="D439" i="6" s="1"/>
  <c r="J196" i="6"/>
  <c r="K196" i="6" s="1"/>
  <c r="J316" i="6"/>
  <c r="K316" i="6" s="1"/>
  <c r="J261" i="6"/>
  <c r="K261" i="6" s="1"/>
  <c r="J253" i="6"/>
  <c r="K253" i="6" s="1"/>
  <c r="J176" i="6"/>
  <c r="K176" i="6" s="1"/>
  <c r="J190" i="6"/>
  <c r="K190" i="6" s="1"/>
  <c r="J390" i="6"/>
  <c r="K390" i="6" s="1"/>
  <c r="J240" i="6"/>
  <c r="K240" i="6" s="1"/>
  <c r="J463" i="6"/>
  <c r="K463" i="6" s="1"/>
  <c r="J182" i="6"/>
  <c r="K182" i="6" s="1"/>
  <c r="J194" i="6"/>
  <c r="K194" i="6" s="1"/>
  <c r="J147" i="6"/>
  <c r="K147" i="6" s="1"/>
  <c r="J177" i="6"/>
  <c r="K177" i="6" s="1"/>
  <c r="J256" i="6"/>
  <c r="K256" i="6" s="1"/>
  <c r="J6" i="6"/>
  <c r="K6" i="6" s="1"/>
  <c r="J64" i="6"/>
  <c r="K64" i="6" s="1"/>
  <c r="J301" i="6"/>
  <c r="K301" i="6" s="1"/>
  <c r="J71" i="6"/>
  <c r="K71" i="6" s="1"/>
  <c r="J37" i="6"/>
  <c r="K37" i="6" s="1"/>
  <c r="J111" i="6"/>
  <c r="K111" i="6" s="1"/>
  <c r="C457" i="6"/>
  <c r="D457" i="6" s="1"/>
  <c r="C291" i="6"/>
  <c r="D291" i="6" s="1"/>
  <c r="C280" i="6"/>
  <c r="D280" i="6" s="1"/>
  <c r="C356" i="6"/>
  <c r="D356" i="6" s="1"/>
  <c r="C340" i="6"/>
  <c r="D340" i="6" s="1"/>
  <c r="C444" i="6"/>
  <c r="D444" i="6" s="1"/>
  <c r="C168" i="6"/>
  <c r="D168" i="6" s="1"/>
  <c r="C332" i="6"/>
  <c r="D332" i="6" s="1"/>
  <c r="C462" i="6"/>
  <c r="D462" i="6" s="1"/>
  <c r="C360" i="6"/>
  <c r="D360" i="6" s="1"/>
  <c r="C43" i="6"/>
  <c r="D43" i="6" s="1"/>
  <c r="C198" i="6"/>
  <c r="D198" i="6" s="1"/>
  <c r="C210" i="6"/>
  <c r="D210" i="6" s="1"/>
  <c r="C379" i="6"/>
  <c r="D379" i="6" s="1"/>
  <c r="C276" i="6"/>
  <c r="D276" i="6" s="1"/>
  <c r="C236" i="6"/>
  <c r="D236" i="6" s="1"/>
  <c r="C422" i="6"/>
  <c r="D422" i="6" s="1"/>
  <c r="C115" i="6"/>
  <c r="D115" i="6" s="1"/>
  <c r="C44" i="6"/>
  <c r="D44" i="6" s="1"/>
  <c r="C272" i="6"/>
  <c r="D272" i="6" s="1"/>
  <c r="J356" i="6"/>
  <c r="K356" i="6" s="1"/>
  <c r="J29" i="6"/>
  <c r="K29" i="6" s="1"/>
  <c r="J504" i="6"/>
  <c r="K504" i="6" s="1"/>
  <c r="C15" i="6"/>
  <c r="D15" i="6" s="1"/>
  <c r="C400" i="6"/>
  <c r="D400" i="6" s="1"/>
  <c r="C53" i="6"/>
  <c r="D53" i="6" s="1"/>
  <c r="C72" i="6"/>
  <c r="D72" i="6" s="1"/>
  <c r="J327" i="6"/>
  <c r="K327" i="6" s="1"/>
  <c r="C205" i="6"/>
  <c r="D205" i="6" s="1"/>
  <c r="J281" i="6"/>
  <c r="K281" i="6" s="1"/>
  <c r="J234" i="6"/>
  <c r="K234" i="6" s="1"/>
  <c r="J187" i="6"/>
  <c r="K187" i="6" s="1"/>
  <c r="J466" i="6"/>
  <c r="K466" i="6" s="1"/>
  <c r="J497" i="6"/>
  <c r="K497" i="6" s="1"/>
  <c r="J85" i="6"/>
  <c r="K85" i="6" s="1"/>
  <c r="J171" i="6"/>
  <c r="K171" i="6" s="1"/>
  <c r="J443" i="6"/>
  <c r="K443" i="6" s="1"/>
  <c r="J113" i="6"/>
  <c r="K113" i="6" s="1"/>
  <c r="J331" i="6"/>
  <c r="K331" i="6" s="1"/>
  <c r="J98" i="6"/>
  <c r="K98" i="6" s="1"/>
  <c r="J509" i="6"/>
  <c r="K509" i="6" s="1"/>
  <c r="J99" i="6"/>
  <c r="K99" i="6" s="1"/>
  <c r="J123" i="6"/>
  <c r="K123" i="6" s="1"/>
  <c r="J112" i="6"/>
  <c r="K112" i="6" s="1"/>
  <c r="J118" i="6"/>
  <c r="K118" i="6" s="1"/>
  <c r="J502" i="6"/>
  <c r="K502" i="6" s="1"/>
  <c r="J415" i="6"/>
  <c r="K415" i="6" s="1"/>
  <c r="J364" i="6"/>
  <c r="K364" i="6" s="1"/>
  <c r="J134" i="6"/>
  <c r="K134" i="6" s="1"/>
  <c r="J359" i="6"/>
  <c r="K359" i="6" s="1"/>
  <c r="J325" i="6"/>
  <c r="K325" i="6" s="1"/>
  <c r="J399" i="6"/>
  <c r="K399" i="6" s="1"/>
  <c r="C98" i="6"/>
  <c r="D98" i="6" s="1"/>
  <c r="C268" i="6"/>
  <c r="D268" i="6" s="1"/>
  <c r="C292" i="6"/>
  <c r="D292" i="6" s="1"/>
  <c r="C352" i="6"/>
  <c r="D352" i="6" s="1"/>
  <c r="C289" i="6"/>
  <c r="D289" i="6" s="1"/>
  <c r="C311" i="6"/>
  <c r="D311" i="6" s="1"/>
  <c r="C17" i="6"/>
  <c r="D17" i="6" s="1"/>
  <c r="C511" i="6"/>
  <c r="D511" i="6" s="1"/>
  <c r="C31" i="6"/>
  <c r="D31" i="6" s="1"/>
  <c r="C221" i="6"/>
  <c r="D221" i="6" s="1"/>
  <c r="C331" i="6"/>
  <c r="D331" i="6" s="1"/>
  <c r="C486" i="6"/>
  <c r="D486" i="6" s="1"/>
  <c r="C498" i="6"/>
  <c r="D498" i="6" s="1"/>
  <c r="C212" i="6"/>
  <c r="D212" i="6" s="1"/>
  <c r="C121" i="6"/>
  <c r="D121" i="6" s="1"/>
  <c r="C93" i="6"/>
  <c r="D93" i="6" s="1"/>
  <c r="C209" i="6"/>
  <c r="D209" i="6" s="1"/>
  <c r="C381" i="6"/>
  <c r="D381" i="6" s="1"/>
  <c r="C223" i="6"/>
  <c r="D223" i="6" s="1"/>
  <c r="C129" i="6"/>
  <c r="D129" i="6" s="1"/>
  <c r="J405" i="6"/>
  <c r="K405" i="6" s="1"/>
  <c r="C341" i="6"/>
  <c r="D341" i="6" s="1"/>
  <c r="J340" i="6"/>
  <c r="K340" i="6" s="1"/>
  <c r="J28" i="6"/>
  <c r="K28" i="6" s="1"/>
  <c r="J40" i="6"/>
  <c r="K40" i="6" s="1"/>
  <c r="J486" i="6"/>
  <c r="K486" i="6" s="1"/>
  <c r="J95" i="6"/>
  <c r="K95" i="6" s="1"/>
  <c r="J89" i="6"/>
  <c r="K89" i="6" s="1"/>
  <c r="J369" i="6"/>
  <c r="K369" i="6" s="1"/>
  <c r="J465" i="6"/>
  <c r="K465" i="6" s="1"/>
  <c r="J422" i="6"/>
  <c r="K422" i="6" s="1"/>
  <c r="J192" i="6"/>
  <c r="K192" i="6" s="1"/>
  <c r="J158" i="6"/>
  <c r="K158" i="6" s="1"/>
  <c r="J220" i="6"/>
  <c r="K220" i="6" s="1"/>
  <c r="C386" i="6"/>
  <c r="D386" i="6" s="1"/>
  <c r="C185" i="6"/>
  <c r="D185" i="6" s="1"/>
  <c r="C354" i="6"/>
  <c r="D354" i="6" s="1"/>
  <c r="C213" i="6"/>
  <c r="D213" i="6" s="1"/>
  <c r="C134" i="6"/>
  <c r="D134" i="6" s="1"/>
  <c r="C218" i="6"/>
  <c r="D218" i="6" s="1"/>
  <c r="C301" i="6"/>
  <c r="D301" i="6" s="1"/>
  <c r="C305" i="6"/>
  <c r="D305" i="6" s="1"/>
  <c r="C370" i="6"/>
  <c r="D370" i="6" s="1"/>
  <c r="C319" i="6"/>
  <c r="D319" i="6" s="1"/>
  <c r="C239" i="6"/>
  <c r="D239" i="6" s="1"/>
  <c r="C164" i="6"/>
  <c r="D164" i="6" s="1"/>
  <c r="C55" i="6"/>
  <c r="D55" i="6" s="1"/>
  <c r="C67" i="6"/>
  <c r="D67" i="6" s="1"/>
  <c r="C500" i="6"/>
  <c r="D500" i="6" s="1"/>
  <c r="C409" i="6"/>
  <c r="D409" i="6" s="1"/>
  <c r="C131" i="6"/>
  <c r="D131" i="6" s="1"/>
  <c r="C509" i="6"/>
  <c r="D509" i="6" s="1"/>
  <c r="C419" i="6"/>
  <c r="D419" i="6" s="1"/>
  <c r="C339" i="6"/>
  <c r="D339" i="6" s="1"/>
  <c r="C417" i="6"/>
  <c r="D417" i="6" s="1"/>
  <c r="J247" i="6"/>
  <c r="K247" i="6" s="1"/>
  <c r="J500" i="6"/>
  <c r="K500" i="6" s="1"/>
  <c r="J50" i="6"/>
  <c r="K50" i="6" s="1"/>
  <c r="J350" i="6"/>
  <c r="K350" i="6" s="1"/>
  <c r="C110" i="6"/>
  <c r="D110" i="6" s="1"/>
  <c r="C438" i="6"/>
  <c r="D438" i="6" s="1"/>
  <c r="C186" i="6"/>
  <c r="D186" i="6" s="1"/>
  <c r="C401" i="6"/>
  <c r="D401" i="6" s="1"/>
  <c r="J314" i="6"/>
  <c r="K314" i="6" s="1"/>
  <c r="J74" i="6"/>
  <c r="K74" i="6" s="1"/>
  <c r="C169" i="6"/>
  <c r="D169" i="6" s="1"/>
  <c r="C258" i="6"/>
  <c r="D258" i="6" s="1"/>
  <c r="J414" i="6"/>
  <c r="K414" i="6" s="1"/>
  <c r="J349" i="6"/>
  <c r="K349" i="6" s="1"/>
  <c r="J418" i="6"/>
  <c r="K418" i="6" s="1"/>
  <c r="J266" i="6"/>
  <c r="K266" i="6" s="1"/>
  <c r="J66" i="6"/>
  <c r="K66" i="6" s="1"/>
  <c r="J391" i="6"/>
  <c r="K391" i="6" s="1"/>
  <c r="J116" i="6"/>
  <c r="K116" i="6" s="1"/>
  <c r="J375" i="6"/>
  <c r="K375" i="6" s="1"/>
  <c r="J368" i="6"/>
  <c r="K368" i="6" s="1"/>
  <c r="J225" i="6"/>
  <c r="K225" i="6" s="1"/>
  <c r="J488" i="6"/>
  <c r="K488" i="6" s="1"/>
  <c r="J310" i="6"/>
  <c r="K310" i="6" s="1"/>
  <c r="J462" i="6"/>
  <c r="K462" i="6" s="1"/>
  <c r="J474" i="6"/>
  <c r="K474" i="6" s="1"/>
  <c r="J505" i="6"/>
  <c r="K505" i="6" s="1"/>
  <c r="J12" i="6"/>
  <c r="K12" i="6" s="1"/>
  <c r="J377" i="6"/>
  <c r="K377" i="6" s="1"/>
  <c r="J323" i="6"/>
  <c r="K323" i="6" s="1"/>
  <c r="J185" i="6"/>
  <c r="K185" i="6" s="1"/>
  <c r="J255" i="6"/>
  <c r="K255" i="6" s="1"/>
  <c r="J25" i="6"/>
  <c r="K25" i="6" s="1"/>
  <c r="J446" i="6"/>
  <c r="K446" i="6" s="1"/>
  <c r="J510" i="6"/>
  <c r="K510" i="6" s="1"/>
  <c r="C279" i="6"/>
  <c r="D279" i="6" s="1"/>
  <c r="C473" i="6"/>
  <c r="D473" i="6" s="1"/>
  <c r="C477" i="6"/>
  <c r="D477" i="6" s="1"/>
  <c r="C501" i="6"/>
  <c r="D501" i="6" s="1"/>
  <c r="C497" i="6"/>
  <c r="D497" i="6" s="1"/>
  <c r="C506" i="6"/>
  <c r="D506" i="6" s="1"/>
  <c r="C230" i="6"/>
  <c r="D230" i="6" s="1"/>
  <c r="C162" i="6"/>
  <c r="D162" i="6" s="1"/>
  <c r="C102" i="6"/>
  <c r="D102" i="6" s="1"/>
  <c r="C229" i="6"/>
  <c r="D229" i="6" s="1"/>
  <c r="C452" i="6"/>
  <c r="D452" i="6" s="1"/>
  <c r="C343" i="6"/>
  <c r="D343" i="6" s="1"/>
  <c r="C355" i="6"/>
  <c r="D355" i="6" s="1"/>
  <c r="C69" i="6"/>
  <c r="D69" i="6" s="1"/>
  <c r="C50" i="6"/>
  <c r="D50" i="6" s="1"/>
  <c r="C125" i="6"/>
  <c r="D125" i="6" s="1"/>
  <c r="C344" i="6"/>
  <c r="D344" i="6" s="1"/>
  <c r="C137" i="6"/>
  <c r="D137" i="6" s="1"/>
  <c r="C77" i="6"/>
  <c r="D77" i="6" s="1"/>
  <c r="C10" i="6"/>
  <c r="D10" i="6" s="1"/>
  <c r="J180" i="6"/>
  <c r="K180" i="6" s="1"/>
  <c r="C235" i="6"/>
  <c r="D235" i="6" s="1"/>
  <c r="C317" i="6"/>
  <c r="D317" i="6" s="1"/>
  <c r="C508" i="6"/>
  <c r="D508" i="6" s="1"/>
  <c r="J411" i="6"/>
  <c r="K411" i="6" s="1"/>
  <c r="J206" i="6"/>
  <c r="K206" i="6" s="1"/>
  <c r="J238" i="6"/>
  <c r="K238" i="6" s="1"/>
  <c r="C68" i="6"/>
  <c r="D68" i="6" s="1"/>
  <c r="C342" i="6"/>
  <c r="D342" i="6" s="1"/>
  <c r="C353" i="6"/>
  <c r="D353" i="6" s="1"/>
  <c r="J43" i="6"/>
  <c r="K43" i="6" s="1"/>
  <c r="J188" i="6"/>
  <c r="K188" i="6" s="1"/>
  <c r="J312" i="6"/>
  <c r="K312" i="6" s="1"/>
  <c r="J437" i="6"/>
  <c r="K437" i="6" s="1"/>
  <c r="J379" i="6"/>
  <c r="K379" i="6" s="1"/>
  <c r="J309" i="6"/>
  <c r="K309" i="6" s="1"/>
  <c r="J34" i="6"/>
  <c r="K34" i="6" s="1"/>
  <c r="J108" i="6"/>
  <c r="K108" i="6" s="1"/>
  <c r="J286" i="6"/>
  <c r="K286" i="6" s="1"/>
  <c r="J166" i="6"/>
  <c r="K166" i="6" s="1"/>
  <c r="J494" i="6"/>
  <c r="K494" i="6" s="1"/>
  <c r="J86" i="6"/>
  <c r="K86" i="6" s="1"/>
  <c r="J512" i="6"/>
  <c r="K512" i="6" s="1"/>
  <c r="J19" i="6"/>
  <c r="K19" i="6" s="1"/>
  <c r="J389" i="6"/>
  <c r="K389" i="6" s="1"/>
  <c r="J408" i="6"/>
  <c r="K408" i="6" s="1"/>
  <c r="J198" i="6"/>
  <c r="K198" i="6" s="1"/>
  <c r="J110" i="6"/>
  <c r="K110" i="6" s="1"/>
  <c r="J127" i="6"/>
  <c r="K127" i="6" s="1"/>
  <c r="J76" i="6"/>
  <c r="K76" i="6" s="1"/>
  <c r="J313" i="6"/>
  <c r="K313" i="6" s="1"/>
  <c r="J279" i="6"/>
  <c r="K279" i="6" s="1"/>
  <c r="J480" i="6"/>
  <c r="K480" i="6" s="1"/>
  <c r="C256" i="6"/>
  <c r="D256" i="6" s="1"/>
  <c r="C42" i="6"/>
  <c r="D42" i="6" s="1"/>
  <c r="C70" i="6"/>
  <c r="D70" i="6" s="1"/>
  <c r="C94" i="6"/>
  <c r="D94" i="6" s="1"/>
  <c r="C96" i="6"/>
  <c r="D96" i="6" s="1"/>
  <c r="C111" i="6"/>
  <c r="D111" i="6" s="1"/>
  <c r="C123" i="6"/>
  <c r="D123" i="6" s="1"/>
  <c r="C450" i="6"/>
  <c r="D450" i="6" s="1"/>
  <c r="C225" i="6"/>
  <c r="D225" i="6" s="1"/>
  <c r="C152" i="6"/>
  <c r="D152" i="6" s="1"/>
  <c r="C245" i="6"/>
  <c r="D245" i="6" s="1"/>
  <c r="C21" i="6"/>
  <c r="D21" i="6" s="1"/>
  <c r="C176" i="6"/>
  <c r="D176" i="6" s="1"/>
  <c r="C188" i="6"/>
  <c r="D188" i="6" s="1"/>
  <c r="C357" i="6"/>
  <c r="D357" i="6" s="1"/>
  <c r="C338" i="6"/>
  <c r="D338" i="6" s="1"/>
  <c r="C413" i="6"/>
  <c r="D413" i="6" s="1"/>
  <c r="C510" i="6"/>
  <c r="D510" i="6" s="1"/>
  <c r="C425" i="6"/>
  <c r="D425" i="6" s="1"/>
  <c r="C222" i="6"/>
  <c r="D222" i="6" s="1"/>
  <c r="C298" i="6"/>
  <c r="D298" i="6" s="1"/>
  <c r="J367" i="6"/>
  <c r="K367" i="6" s="1"/>
  <c r="J124" i="6"/>
  <c r="K124" i="6" s="1"/>
  <c r="J276" i="6"/>
  <c r="K276" i="6" s="1"/>
  <c r="J371" i="6"/>
  <c r="K371" i="6" s="1"/>
  <c r="C273" i="6"/>
  <c r="D273" i="6" s="1"/>
  <c r="C507" i="6"/>
  <c r="D507" i="6" s="1"/>
  <c r="J15" i="6"/>
  <c r="K15" i="6" s="1"/>
  <c r="J322" i="6"/>
  <c r="K322" i="6" s="1"/>
  <c r="J473" i="6"/>
  <c r="K473" i="6" s="1"/>
  <c r="C398" i="6"/>
  <c r="D398" i="6" s="1"/>
  <c r="C156" i="6"/>
  <c r="D156" i="6" s="1"/>
  <c r="C474" i="6"/>
  <c r="D474" i="6" s="1"/>
  <c r="C403" i="6"/>
  <c r="D403" i="6" s="1"/>
  <c r="J246" i="6"/>
  <c r="K246" i="6" s="1"/>
  <c r="J222" i="6"/>
  <c r="K222" i="6" s="1"/>
  <c r="J455" i="6"/>
  <c r="K455" i="6" s="1"/>
  <c r="J230" i="6"/>
  <c r="K230" i="6" s="1"/>
  <c r="J343" i="6"/>
  <c r="K343" i="6" s="1"/>
  <c r="J297" i="6"/>
  <c r="K297" i="6" s="1"/>
  <c r="J215" i="6"/>
  <c r="K215" i="6" s="1"/>
  <c r="J407" i="6"/>
  <c r="K407" i="6" s="1"/>
  <c r="J77" i="6"/>
  <c r="K77" i="6" s="1"/>
  <c r="J144" i="6"/>
  <c r="K144" i="6" s="1"/>
  <c r="J143" i="6"/>
  <c r="K143" i="6" s="1"/>
  <c r="J161" i="6"/>
  <c r="K161" i="6" s="1"/>
  <c r="J436" i="6"/>
  <c r="K436" i="6" s="1"/>
  <c r="J467" i="6"/>
  <c r="K467" i="6" s="1"/>
  <c r="J321" i="6"/>
  <c r="K321" i="6" s="1"/>
  <c r="J354" i="6"/>
  <c r="K354" i="6" s="1"/>
  <c r="J385" i="6"/>
  <c r="K385" i="6" s="1"/>
  <c r="J31" i="6"/>
  <c r="K31" i="6" s="1"/>
  <c r="J52" i="6"/>
  <c r="K52" i="6" s="1"/>
  <c r="J81" i="6"/>
  <c r="K81" i="6" s="1"/>
  <c r="J376" i="6"/>
  <c r="K376" i="6" s="1"/>
  <c r="J146" i="6"/>
  <c r="K146" i="6" s="1"/>
  <c r="J100" i="6"/>
  <c r="K100" i="6" s="1"/>
  <c r="C4" i="6"/>
  <c r="D4" i="6" s="1"/>
  <c r="C173" i="6"/>
  <c r="D173" i="6" s="1"/>
  <c r="C330" i="6"/>
  <c r="D330" i="6" s="1"/>
  <c r="C358" i="6"/>
  <c r="D358" i="6" s="1"/>
  <c r="C382" i="6"/>
  <c r="D382" i="6" s="1"/>
  <c r="C287" i="6"/>
  <c r="D287" i="6" s="1"/>
  <c r="C399" i="6"/>
  <c r="D399" i="6" s="1"/>
  <c r="C411" i="6"/>
  <c r="D411" i="6" s="1"/>
  <c r="C19" i="6"/>
  <c r="D19" i="6" s="1"/>
  <c r="C253" i="6"/>
  <c r="D253" i="6" s="1"/>
  <c r="C440" i="6"/>
  <c r="D440" i="6" s="1"/>
  <c r="C247" i="6"/>
  <c r="D247" i="6" s="1"/>
  <c r="C309" i="6"/>
  <c r="D309" i="6" s="1"/>
  <c r="C464" i="6"/>
  <c r="D464" i="6" s="1"/>
  <c r="C476" i="6"/>
  <c r="D476" i="6" s="1"/>
  <c r="C238" i="6"/>
  <c r="D238" i="6" s="1"/>
  <c r="C231" i="6"/>
  <c r="D231" i="6" s="1"/>
  <c r="C270" i="6"/>
  <c r="D270" i="6" s="1"/>
  <c r="C79" i="6"/>
  <c r="D79" i="6" s="1"/>
  <c r="C282" i="6"/>
  <c r="D282" i="6" s="1"/>
  <c r="C367" i="6"/>
  <c r="D367" i="6" s="1"/>
  <c r="C167" i="6"/>
  <c r="D167" i="6" s="1"/>
  <c r="J239" i="6"/>
  <c r="K239" i="6" s="1"/>
  <c r="J410" i="6"/>
  <c r="K410" i="6" s="1"/>
  <c r="C363" i="6"/>
  <c r="D363" i="6" s="1"/>
  <c r="C58" i="6"/>
  <c r="D58" i="6" s="1"/>
  <c r="J449" i="6"/>
  <c r="K449" i="6" s="1"/>
  <c r="J205" i="6"/>
  <c r="K205" i="6" s="1"/>
  <c r="J13" i="6"/>
  <c r="K13" i="6" s="1"/>
  <c r="C52" i="6"/>
  <c r="D52" i="6" s="1"/>
  <c r="C346" i="6"/>
  <c r="D346" i="6" s="1"/>
  <c r="C465" i="6"/>
  <c r="D465" i="6" s="1"/>
  <c r="J167" i="6"/>
  <c r="K167" i="6" s="1"/>
  <c r="J78" i="6"/>
  <c r="K78" i="6" s="1"/>
  <c r="J373" i="6"/>
  <c r="K373" i="6" s="1"/>
  <c r="J136" i="6"/>
  <c r="K136" i="6" s="1"/>
  <c r="J155" i="6"/>
  <c r="K155" i="6" s="1"/>
  <c r="J191" i="6"/>
  <c r="K191" i="6" s="1"/>
  <c r="J121" i="6"/>
  <c r="K121" i="6" s="1"/>
  <c r="J265" i="6"/>
  <c r="K265" i="6" s="1"/>
  <c r="J426" i="6"/>
  <c r="K426" i="6" s="1"/>
  <c r="J62" i="6"/>
  <c r="K62" i="6" s="1"/>
  <c r="J84" i="6"/>
  <c r="K84" i="6" s="1"/>
  <c r="J126" i="6"/>
  <c r="K126" i="6" s="1"/>
  <c r="J491" i="6"/>
  <c r="K491" i="6" s="1"/>
  <c r="J90" i="6"/>
  <c r="K90" i="6" s="1"/>
  <c r="J133" i="6"/>
  <c r="K133" i="6" s="1"/>
  <c r="J271" i="6"/>
  <c r="K271" i="6" s="1"/>
  <c r="J326" i="6"/>
  <c r="K326" i="6" s="1"/>
  <c r="J319" i="6"/>
  <c r="K319" i="6" s="1"/>
  <c r="J503" i="6"/>
  <c r="K503" i="6" s="1"/>
  <c r="J35" i="6"/>
  <c r="K35" i="6" s="1"/>
  <c r="J477" i="6"/>
  <c r="K477" i="6" s="1"/>
  <c r="J434" i="6"/>
  <c r="K434" i="6" s="1"/>
  <c r="J400" i="6"/>
  <c r="K400" i="6" s="1"/>
  <c r="C161" i="6"/>
  <c r="D161" i="6" s="1"/>
  <c r="C461" i="6"/>
  <c r="D461" i="6" s="1"/>
  <c r="C187" i="6"/>
  <c r="D187" i="6" s="1"/>
  <c r="C227" i="6"/>
  <c r="D227" i="6" s="1"/>
  <c r="C251" i="6"/>
  <c r="D251" i="6" s="1"/>
  <c r="C144" i="6"/>
  <c r="D144" i="6" s="1"/>
  <c r="C88" i="6"/>
  <c r="D88" i="6" s="1"/>
  <c r="C100" i="6"/>
  <c r="D100" i="6" s="1"/>
  <c r="C307" i="6"/>
  <c r="D307" i="6" s="1"/>
  <c r="C259" i="6"/>
  <c r="D259" i="6" s="1"/>
  <c r="C9" i="6"/>
  <c r="D9" i="6" s="1"/>
  <c r="C263" i="6"/>
  <c r="D263" i="6" s="1"/>
  <c r="C190" i="6"/>
  <c r="D190" i="6" s="1"/>
  <c r="C33" i="6"/>
  <c r="D33" i="6" s="1"/>
  <c r="C45" i="6"/>
  <c r="D45" i="6" s="1"/>
  <c r="C107" i="6"/>
  <c r="D107" i="6" s="1"/>
  <c r="C208" i="6"/>
  <c r="D208" i="6" s="1"/>
  <c r="C127" i="6"/>
  <c r="D127" i="6" s="1"/>
  <c r="C488" i="6"/>
  <c r="D488" i="6" s="1"/>
  <c r="C139" i="6"/>
  <c r="D139" i="6" s="1"/>
  <c r="C200" i="6"/>
  <c r="D200" i="6" s="1"/>
  <c r="C455" i="6"/>
  <c r="D455" i="6" s="1"/>
  <c r="J406" i="6"/>
  <c r="K406" i="6" s="1"/>
  <c r="J228" i="6"/>
  <c r="K228" i="6" s="1"/>
  <c r="J229" i="6"/>
  <c r="K229" i="6" s="1"/>
  <c r="C324" i="6"/>
  <c r="D324" i="6" s="1"/>
  <c r="C151" i="6"/>
  <c r="D151" i="6" s="1"/>
  <c r="J395" i="6"/>
  <c r="K395" i="6" s="1"/>
  <c r="J217" i="6"/>
  <c r="K217" i="6" s="1"/>
  <c r="J243" i="6"/>
  <c r="K243" i="6" s="1"/>
  <c r="C303" i="6"/>
  <c r="D303" i="6" s="1"/>
  <c r="C23" i="6"/>
  <c r="D23" i="6" s="1"/>
  <c r="C373" i="6"/>
  <c r="D373" i="6" s="1"/>
  <c r="J254" i="6"/>
  <c r="K254" i="6" s="1"/>
  <c r="J450" i="6"/>
  <c r="K450" i="6" s="1"/>
  <c r="J469" i="6"/>
  <c r="K469" i="6" s="1"/>
  <c r="J483" i="6"/>
  <c r="K483" i="6" s="1"/>
  <c r="J73" i="6"/>
  <c r="K73" i="6" s="1"/>
  <c r="J109" i="6"/>
  <c r="K109" i="6" s="1"/>
  <c r="J39" i="6"/>
  <c r="K39" i="6" s="1"/>
  <c r="J183" i="6"/>
  <c r="K183" i="6" s="1"/>
  <c r="J344" i="6"/>
  <c r="K344" i="6" s="1"/>
  <c r="J435" i="6"/>
  <c r="K435" i="6" s="1"/>
  <c r="J61" i="6"/>
  <c r="K61" i="6" s="1"/>
  <c r="J67" i="6"/>
  <c r="K67" i="6" s="1"/>
  <c r="J149" i="6"/>
  <c r="K149" i="6" s="1"/>
  <c r="J298" i="6"/>
  <c r="K298" i="6" s="1"/>
  <c r="J424" i="6"/>
  <c r="K424" i="6" s="1"/>
  <c r="J212" i="6"/>
  <c r="K212" i="6" s="1"/>
  <c r="J303" i="6"/>
  <c r="K303" i="6" s="1"/>
  <c r="J152" i="6"/>
  <c r="K152" i="6" s="1"/>
  <c r="J197" i="6"/>
  <c r="K197" i="6" s="1"/>
  <c r="J444" i="6"/>
  <c r="K444" i="6" s="1"/>
  <c r="J294" i="6"/>
  <c r="K294" i="6" s="1"/>
  <c r="J267" i="6"/>
  <c r="K267" i="6" s="1"/>
  <c r="J501" i="6"/>
  <c r="K501" i="6" s="1"/>
  <c r="C306" i="6"/>
  <c r="D306" i="6" s="1"/>
  <c r="C30" i="6"/>
  <c r="D30" i="6" s="1"/>
  <c r="C475" i="6"/>
  <c r="D475" i="6" s="1"/>
  <c r="C84" i="6"/>
  <c r="D84" i="6" s="1"/>
  <c r="C108" i="6"/>
  <c r="D108" i="6" s="1"/>
  <c r="C432" i="6"/>
  <c r="D432" i="6" s="1"/>
  <c r="C376" i="6"/>
  <c r="D376" i="6" s="1"/>
  <c r="C388" i="6"/>
  <c r="D388" i="6" s="1"/>
  <c r="C140" i="6"/>
  <c r="D140" i="6" s="1"/>
  <c r="C380" i="6"/>
  <c r="D380" i="6" s="1"/>
  <c r="C297" i="6"/>
  <c r="D297" i="6" s="1"/>
  <c r="C114" i="6"/>
  <c r="D114" i="6" s="1"/>
  <c r="C478" i="6"/>
  <c r="D478" i="6" s="1"/>
  <c r="C321" i="6"/>
  <c r="D321" i="6" s="1"/>
  <c r="C333" i="6"/>
  <c r="D333" i="6" s="1"/>
  <c r="C395" i="6"/>
  <c r="D395" i="6" s="1"/>
  <c r="C496" i="6"/>
  <c r="D496" i="6" s="1"/>
  <c r="C415" i="6"/>
  <c r="D415" i="6" s="1"/>
  <c r="C345" i="6"/>
  <c r="D345" i="6" s="1"/>
  <c r="C427" i="6"/>
  <c r="D427" i="6" s="1"/>
  <c r="C57" i="6"/>
  <c r="D57" i="6" s="1"/>
  <c r="C24" i="6"/>
  <c r="D24" i="6" s="1"/>
  <c r="J269" i="6"/>
  <c r="K269" i="6" s="1"/>
  <c r="J372" i="6"/>
  <c r="K372" i="6" s="1"/>
  <c r="J396" i="6"/>
  <c r="K396" i="6" s="1"/>
  <c r="J259" i="6"/>
  <c r="K259" i="6" s="1"/>
  <c r="J445" i="6"/>
  <c r="K445" i="6" s="1"/>
  <c r="C299" i="6"/>
  <c r="D299" i="6" s="1"/>
  <c r="C177" i="6"/>
  <c r="D177" i="6" s="1"/>
  <c r="C113" i="6"/>
  <c r="D113" i="6" s="1"/>
  <c r="J471" i="6"/>
  <c r="K471" i="6" s="1"/>
  <c r="J425" i="6"/>
  <c r="K425" i="6" s="1"/>
  <c r="J200" i="6"/>
  <c r="K200" i="6" s="1"/>
  <c r="J278" i="6"/>
  <c r="K278" i="6" s="1"/>
  <c r="C128" i="6"/>
  <c r="D128" i="6" s="1"/>
  <c r="C262" i="6"/>
  <c r="D262" i="6" s="1"/>
  <c r="J45" i="6"/>
  <c r="K45" i="6" s="1"/>
  <c r="J308" i="6"/>
  <c r="K308" i="6" s="1"/>
  <c r="J41" i="6"/>
  <c r="K41" i="6" s="1"/>
  <c r="J293" i="6"/>
  <c r="K293" i="6" s="1"/>
  <c r="J386" i="6"/>
  <c r="K386" i="6" s="1"/>
  <c r="J27" i="6"/>
  <c r="K27" i="6" s="1"/>
  <c r="J412" i="6"/>
  <c r="K412" i="6" s="1"/>
  <c r="J468" i="6"/>
  <c r="K468" i="6" s="1"/>
  <c r="J262" i="6"/>
  <c r="K262" i="6" s="1"/>
  <c r="J17" i="6"/>
  <c r="K17" i="6" s="1"/>
  <c r="J433" i="6"/>
  <c r="K433" i="6" s="1"/>
  <c r="J44" i="6"/>
  <c r="K44" i="6" s="1"/>
  <c r="J55" i="6"/>
  <c r="K55" i="6" s="1"/>
  <c r="J447" i="6"/>
  <c r="K447" i="6" s="1"/>
  <c r="J470" i="6"/>
  <c r="K470" i="6" s="1"/>
  <c r="J189" i="6"/>
  <c r="K189" i="6" s="1"/>
  <c r="J208" i="6"/>
  <c r="K208" i="6" s="1"/>
  <c r="J440" i="6"/>
  <c r="K440" i="6" s="1"/>
  <c r="J18" i="6"/>
  <c r="K18" i="6" s="1"/>
  <c r="J398" i="6"/>
  <c r="K398" i="6" s="1"/>
  <c r="J248" i="6"/>
  <c r="K248" i="6" s="1"/>
  <c r="J88" i="6"/>
  <c r="K88" i="6" s="1"/>
  <c r="J65" i="6"/>
  <c r="K65" i="6" s="1"/>
  <c r="C449" i="6"/>
  <c r="D449" i="6" s="1"/>
  <c r="C318" i="6"/>
  <c r="D318" i="6" s="1"/>
  <c r="C20" i="6"/>
  <c r="D20" i="6" s="1"/>
  <c r="C372" i="6"/>
  <c r="D372" i="6" s="1"/>
  <c r="C396" i="6"/>
  <c r="D396" i="6" s="1"/>
  <c r="C277" i="6"/>
  <c r="D277" i="6" s="1"/>
  <c r="C32" i="6"/>
  <c r="D32" i="6" s="1"/>
  <c r="C197" i="6"/>
  <c r="D197" i="6" s="1"/>
  <c r="C428" i="6"/>
  <c r="D428" i="6" s="1"/>
  <c r="C406" i="6"/>
  <c r="D406" i="6" s="1"/>
  <c r="C178" i="6"/>
  <c r="D178" i="6" s="1"/>
  <c r="C237" i="6"/>
  <c r="D237" i="6" s="1"/>
  <c r="C59" i="6"/>
  <c r="D59" i="6" s="1"/>
  <c r="C202" i="6"/>
  <c r="D202" i="6" s="1"/>
  <c r="C214" i="6"/>
  <c r="D214" i="6" s="1"/>
  <c r="C252" i="6"/>
  <c r="D252" i="6" s="1"/>
  <c r="C320" i="6"/>
  <c r="D320" i="6" s="1"/>
  <c r="C248" i="6"/>
  <c r="D248" i="6" s="1"/>
  <c r="C240" i="6"/>
  <c r="D240" i="6" s="1"/>
  <c r="C260" i="6"/>
  <c r="D260" i="6" s="1"/>
  <c r="C226" i="6"/>
  <c r="D226" i="6" s="1"/>
  <c r="C312" i="6"/>
  <c r="D312" i="6" s="1"/>
  <c r="C157" i="6"/>
  <c r="D157" i="6" s="1"/>
  <c r="J481" i="6"/>
  <c r="K481" i="6" s="1"/>
  <c r="J404" i="6"/>
  <c r="K404" i="6" s="1"/>
  <c r="J328" i="6"/>
  <c r="K328" i="6" s="1"/>
  <c r="J102" i="6"/>
  <c r="K102" i="6" s="1"/>
  <c r="J202" i="6"/>
  <c r="K202" i="6" s="1"/>
  <c r="C175" i="6"/>
  <c r="D175" i="6" s="1"/>
  <c r="C201" i="6"/>
  <c r="D201" i="6" s="1"/>
  <c r="C132" i="6"/>
  <c r="D132" i="6" s="1"/>
  <c r="C347" i="6"/>
  <c r="D347" i="6" s="1"/>
  <c r="C490" i="6"/>
  <c r="D490" i="6" s="1"/>
  <c r="C502" i="6"/>
  <c r="D502" i="6" s="1"/>
  <c r="C105" i="6"/>
  <c r="D105" i="6" s="1"/>
  <c r="J38" i="6"/>
  <c r="K38" i="6" s="1"/>
  <c r="J263" i="6"/>
  <c r="K263" i="6" s="1"/>
  <c r="J107" i="6"/>
  <c r="K107" i="6" s="1"/>
  <c r="J478" i="6"/>
  <c r="K478" i="6" s="1"/>
  <c r="J106" i="6"/>
  <c r="K106" i="6" s="1"/>
  <c r="J139" i="6"/>
  <c r="K139" i="6" s="1"/>
  <c r="J507" i="6"/>
  <c r="K507" i="6" s="1"/>
  <c r="J156" i="6"/>
  <c r="K156" i="6" s="1"/>
  <c r="J489" i="6"/>
  <c r="K489" i="6" s="1"/>
  <c r="J174" i="6"/>
  <c r="K174" i="6" s="1"/>
  <c r="C54" i="6"/>
  <c r="D54" i="6" s="1"/>
  <c r="C463" i="6"/>
  <c r="D463" i="6" s="1"/>
  <c r="C165" i="6"/>
  <c r="D165" i="6" s="1"/>
  <c r="C505" i="6"/>
  <c r="D505" i="6" s="1"/>
  <c r="C170" i="6"/>
  <c r="D170" i="6" s="1"/>
  <c r="C494" i="6"/>
  <c r="D494" i="6" s="1"/>
  <c r="C390" i="6"/>
  <c r="D390" i="6" s="1"/>
  <c r="C211" i="6"/>
  <c r="D211" i="6" s="1"/>
  <c r="C166" i="6"/>
  <c r="D166" i="6" s="1"/>
  <c r="C87" i="6"/>
  <c r="D87" i="6" s="1"/>
  <c r="C47" i="6"/>
  <c r="D47" i="6" s="1"/>
  <c r="C265" i="6"/>
  <c r="D265" i="6" s="1"/>
  <c r="C204" i="6"/>
  <c r="D204" i="6" s="1"/>
  <c r="C71" i="6"/>
  <c r="D71" i="6" s="1"/>
  <c r="C83" i="6"/>
  <c r="D83" i="6" s="1"/>
  <c r="C385" i="6"/>
  <c r="D385" i="6" s="1"/>
  <c r="C499" i="6"/>
  <c r="D499" i="6" s="1"/>
  <c r="C393" i="6"/>
  <c r="D393" i="6" s="1"/>
  <c r="C195" i="6"/>
  <c r="D195" i="6" s="1"/>
  <c r="C405" i="6"/>
  <c r="D405" i="6" s="1"/>
  <c r="C302" i="6"/>
  <c r="D302" i="6" s="1"/>
  <c r="C445" i="6"/>
  <c r="D445" i="6" s="1"/>
  <c r="J48" i="6"/>
  <c r="K48" i="6" s="1"/>
  <c r="J97" i="6"/>
  <c r="K97" i="6" s="1"/>
  <c r="J320" i="6"/>
  <c r="K320" i="6" s="1"/>
  <c r="J140" i="6"/>
  <c r="K140" i="6" s="1"/>
  <c r="J345" i="6"/>
  <c r="K345" i="6" s="1"/>
  <c r="J273" i="6"/>
  <c r="K273" i="6" s="1"/>
  <c r="C308" i="6"/>
  <c r="D308" i="6" s="1"/>
  <c r="C117" i="6"/>
  <c r="D117" i="6" s="1"/>
  <c r="J178" i="6"/>
  <c r="K178" i="6" s="1"/>
  <c r="J199" i="6"/>
  <c r="K199" i="6" s="1"/>
  <c r="J46" i="6"/>
  <c r="K46" i="6" s="1"/>
  <c r="J351" i="6"/>
  <c r="K351" i="6" s="1"/>
  <c r="J333" i="6"/>
  <c r="K333" i="6" s="1"/>
  <c r="J96" i="6"/>
  <c r="K96" i="6" s="1"/>
  <c r="J11" i="6"/>
  <c r="K11" i="6" s="1"/>
  <c r="J242" i="6"/>
  <c r="K242" i="6" s="1"/>
  <c r="J148" i="6"/>
  <c r="K148" i="6" s="1"/>
  <c r="J355" i="6"/>
  <c r="K355" i="6" s="1"/>
  <c r="J419" i="6"/>
  <c r="K419" i="6" s="1"/>
  <c r="J387" i="6"/>
  <c r="K387" i="6" s="1"/>
  <c r="J307" i="6"/>
  <c r="K307" i="6" s="1"/>
  <c r="J280" i="6"/>
  <c r="K280" i="6" s="1"/>
  <c r="J334" i="6"/>
  <c r="K334" i="6" s="1"/>
  <c r="J169" i="6"/>
  <c r="K169" i="6" s="1"/>
  <c r="J63" i="6"/>
  <c r="K63" i="6" s="1"/>
  <c r="J145" i="6"/>
  <c r="K145" i="6" s="1"/>
  <c r="J24" i="6"/>
  <c r="K24" i="6" s="1"/>
  <c r="J496" i="6"/>
  <c r="K496" i="6" s="1"/>
  <c r="J394" i="6"/>
  <c r="K394" i="6" s="1"/>
  <c r="J427" i="6"/>
  <c r="K427" i="6" s="1"/>
  <c r="J209" i="6"/>
  <c r="K209" i="6" s="1"/>
  <c r="J277" i="6"/>
  <c r="K277" i="6" s="1"/>
  <c r="J5" i="6"/>
  <c r="K5" i="6" s="1"/>
  <c r="J7" i="6"/>
  <c r="K7" i="6" s="1"/>
  <c r="C163" i="6"/>
  <c r="D163" i="6" s="1"/>
  <c r="C8" i="6"/>
  <c r="D8" i="6" s="1"/>
  <c r="C453" i="6"/>
  <c r="D453" i="6" s="1"/>
  <c r="C146" i="6"/>
  <c r="D146" i="6" s="1"/>
  <c r="C458" i="6"/>
  <c r="D458" i="6" s="1"/>
  <c r="C99" i="6"/>
  <c r="D99" i="6" s="1"/>
  <c r="C80" i="6"/>
  <c r="D80" i="6" s="1"/>
  <c r="C82" i="6"/>
  <c r="D82" i="6" s="1"/>
  <c r="C454" i="6"/>
  <c r="D454" i="6" s="1"/>
  <c r="C126" i="6"/>
  <c r="D126" i="6" s="1"/>
  <c r="C335" i="6"/>
  <c r="D335" i="6" s="1"/>
  <c r="C64" i="6"/>
  <c r="D64" i="6" s="1"/>
  <c r="C492" i="6"/>
  <c r="D492" i="6" s="1"/>
  <c r="C359" i="6"/>
  <c r="D359" i="6" s="1"/>
  <c r="C371" i="6"/>
  <c r="D371" i="6" s="1"/>
  <c r="C26" i="6"/>
  <c r="D26" i="6" s="1"/>
  <c r="C78" i="6"/>
  <c r="D78" i="6" s="1"/>
  <c r="C89" i="6"/>
  <c r="D89" i="6" s="1"/>
  <c r="C286" i="6"/>
  <c r="D286" i="6" s="1"/>
  <c r="C483" i="6"/>
  <c r="D483" i="6" s="1"/>
  <c r="C86" i="6"/>
  <c r="D86" i="6" s="1"/>
  <c r="J508" i="6"/>
  <c r="K508" i="6" s="1"/>
  <c r="J22" i="6"/>
  <c r="K22" i="6" s="1"/>
  <c r="J69" i="6"/>
  <c r="K69" i="6" s="1"/>
  <c r="J374" i="6"/>
  <c r="K374" i="6" s="1"/>
  <c r="J130" i="6"/>
  <c r="K130" i="6" s="1"/>
  <c r="J388" i="6"/>
  <c r="K388" i="6" s="1"/>
  <c r="C383" i="6"/>
  <c r="D383" i="6" s="1"/>
  <c r="J153" i="6"/>
  <c r="K153" i="6" s="1"/>
  <c r="J430" i="6"/>
  <c r="K430" i="6" s="1"/>
  <c r="J454" i="6"/>
  <c r="K454" i="6" s="1"/>
  <c r="J378" i="6"/>
  <c r="K378" i="6" s="1"/>
  <c r="J357" i="6"/>
  <c r="K357" i="6" s="1"/>
  <c r="J251" i="6"/>
  <c r="K251" i="6" s="1"/>
  <c r="J363" i="6"/>
  <c r="K363" i="6" s="1"/>
  <c r="J384" i="6"/>
  <c r="K384" i="6" s="1"/>
  <c r="J305" i="6"/>
  <c r="K305" i="6" s="1"/>
  <c r="J211" i="6"/>
  <c r="K211" i="6" s="1"/>
  <c r="J186" i="6"/>
  <c r="K186" i="6" s="1"/>
  <c r="J337" i="6"/>
  <c r="K337" i="6" s="1"/>
  <c r="J207" i="6"/>
  <c r="K207" i="6" s="1"/>
  <c r="J236" i="6"/>
  <c r="K236" i="6" s="1"/>
  <c r="J125" i="6"/>
  <c r="K125" i="6" s="1"/>
  <c r="J275" i="6"/>
  <c r="K275" i="6" s="1"/>
  <c r="J75" i="6"/>
  <c r="K75" i="6" s="1"/>
  <c r="J482" i="6"/>
  <c r="K482" i="6" s="1"/>
  <c r="J464" i="6"/>
  <c r="K464" i="6" s="1"/>
  <c r="J420" i="6"/>
  <c r="K420" i="6" s="1"/>
  <c r="J401" i="6"/>
  <c r="K401" i="6" s="1"/>
  <c r="J227" i="6"/>
  <c r="K227" i="6" s="1"/>
  <c r="J260" i="6"/>
  <c r="K260" i="6" s="1"/>
  <c r="J30" i="6"/>
  <c r="K30" i="6" s="1"/>
  <c r="J231" i="6"/>
  <c r="K231" i="6" s="1"/>
  <c r="J233" i="6"/>
  <c r="K233" i="6" s="1"/>
  <c r="J295" i="6"/>
  <c r="K295" i="6" s="1"/>
  <c r="C451" i="6"/>
  <c r="D451" i="6" s="1"/>
  <c r="C296" i="6"/>
  <c r="D296" i="6" s="1"/>
  <c r="C46" i="6"/>
  <c r="D46" i="6" s="1"/>
  <c r="C434" i="6"/>
  <c r="D434" i="6" s="1"/>
  <c r="C63" i="6"/>
  <c r="D63" i="6" s="1"/>
  <c r="C387" i="6"/>
  <c r="D387" i="6" s="1"/>
  <c r="C106" i="6"/>
  <c r="D106" i="6" s="1"/>
  <c r="C158" i="6"/>
  <c r="D158" i="6" s="1"/>
  <c r="C35" i="6"/>
  <c r="D35" i="6" s="1"/>
  <c r="C271" i="6"/>
  <c r="D271" i="6" s="1"/>
  <c r="C192" i="6"/>
  <c r="D192" i="6" s="1"/>
  <c r="C414" i="6"/>
  <c r="D414" i="6" s="1"/>
  <c r="C49" i="6"/>
  <c r="D49" i="6" s="1"/>
  <c r="C216" i="6"/>
  <c r="D216" i="6" s="1"/>
  <c r="C314" i="6"/>
  <c r="D314" i="6" s="1"/>
  <c r="C489" i="6"/>
  <c r="D489" i="6" s="1"/>
  <c r="C274" i="6"/>
  <c r="D274" i="6" s="1"/>
  <c r="C234" i="6"/>
  <c r="D234" i="6" s="1"/>
  <c r="C155" i="6"/>
  <c r="D155" i="6" s="1"/>
  <c r="C377" i="6"/>
  <c r="D377" i="6" s="1"/>
  <c r="C374" i="6"/>
  <c r="D374" i="6" s="1"/>
  <c r="J219" i="6"/>
  <c r="K219" i="6" s="1"/>
  <c r="J264" i="6"/>
  <c r="K264" i="6" s="1"/>
  <c r="J413" i="6"/>
  <c r="K413" i="6" s="1"/>
  <c r="J475" i="6"/>
  <c r="K475" i="6" s="1"/>
  <c r="J353" i="6"/>
  <c r="K353" i="6" s="1"/>
  <c r="C217" i="6"/>
  <c r="D217" i="6" s="1"/>
  <c r="C27" i="6"/>
  <c r="D27" i="6" s="1"/>
  <c r="C466" i="6"/>
  <c r="D466" i="6" s="1"/>
  <c r="C315" i="6"/>
  <c r="D315" i="6" s="1"/>
  <c r="J92" i="6"/>
  <c r="K92" i="6" s="1"/>
  <c r="J361" i="6"/>
  <c r="K361" i="6" s="1"/>
  <c r="J213" i="6"/>
  <c r="K213" i="6" s="1"/>
  <c r="J380" i="6"/>
  <c r="K380" i="6" s="1"/>
  <c r="J252" i="6"/>
  <c r="K252" i="6" s="1"/>
  <c r="J448" i="6"/>
  <c r="K448" i="6" s="1"/>
  <c r="J32" i="6"/>
  <c r="K32" i="6" s="1"/>
  <c r="J257" i="6"/>
  <c r="K257" i="6" s="1"/>
  <c r="J397" i="6"/>
  <c r="K397" i="6" s="1"/>
  <c r="J366" i="6"/>
  <c r="K366" i="6" s="1"/>
  <c r="J60" i="6"/>
  <c r="K60" i="6" s="1"/>
  <c r="J93" i="6"/>
  <c r="K93" i="6" s="1"/>
  <c r="J318" i="6"/>
  <c r="K318" i="6" s="1"/>
  <c r="J511" i="6"/>
  <c r="K511" i="6" s="1"/>
  <c r="J54" i="6"/>
  <c r="K54" i="6" s="1"/>
  <c r="J128" i="6"/>
  <c r="K128" i="6" s="1"/>
  <c r="C284" i="6"/>
  <c r="D284" i="6" s="1"/>
  <c r="C153" i="6"/>
  <c r="D153" i="6" s="1"/>
  <c r="C334" i="6"/>
  <c r="D334" i="6" s="1"/>
  <c r="C39" i="6"/>
  <c r="D39" i="6" s="1"/>
  <c r="C351" i="6"/>
  <c r="D351" i="6" s="1"/>
  <c r="C76" i="6"/>
  <c r="D76" i="6" s="1"/>
  <c r="C120" i="6"/>
  <c r="D120" i="6" s="1"/>
  <c r="C402" i="6"/>
  <c r="D402" i="6" s="1"/>
  <c r="C323" i="6"/>
  <c r="D323" i="6" s="1"/>
  <c r="C392" i="6"/>
  <c r="D392" i="6" s="1"/>
  <c r="C480" i="6"/>
  <c r="D480" i="6" s="1"/>
  <c r="C130" i="6"/>
  <c r="D130" i="6" s="1"/>
  <c r="C337" i="6"/>
  <c r="D337" i="6" s="1"/>
  <c r="C504" i="6"/>
  <c r="D504" i="6" s="1"/>
  <c r="C228" i="6"/>
  <c r="D228" i="6" s="1"/>
  <c r="C207" i="6"/>
  <c r="D207" i="6" s="1"/>
  <c r="C446" i="6"/>
  <c r="D446" i="6" s="1"/>
  <c r="C143" i="6"/>
  <c r="D143" i="6" s="1"/>
  <c r="C91" i="6"/>
  <c r="D91" i="6" s="1"/>
  <c r="C443" i="6"/>
  <c r="D443" i="6" s="1"/>
  <c r="C101" i="6"/>
  <c r="D101" i="6" s="1"/>
  <c r="C267" i="6"/>
  <c r="D267" i="6" s="1"/>
  <c r="J362" i="6"/>
  <c r="K362" i="6" s="1"/>
  <c r="J402" i="6"/>
  <c r="K402" i="6" s="1"/>
  <c r="J235" i="6"/>
  <c r="K235" i="6" s="1"/>
  <c r="J428" i="6"/>
  <c r="K428" i="6" s="1"/>
  <c r="J306" i="6"/>
  <c r="K306" i="6" s="1"/>
  <c r="C18" i="6"/>
  <c r="D18" i="6" s="1"/>
  <c r="C241" i="6"/>
  <c r="D241" i="6" s="1"/>
  <c r="C285" i="6"/>
  <c r="D285" i="6" s="1"/>
  <c r="C275" i="6"/>
  <c r="D275" i="6" s="1"/>
  <c r="C97" i="6"/>
  <c r="D97" i="6" s="1"/>
  <c r="J304" i="6"/>
  <c r="K304" i="6" s="1"/>
  <c r="J216" i="6"/>
  <c r="K216" i="6" s="1"/>
  <c r="J173" i="6"/>
  <c r="K173" i="6" s="1"/>
  <c r="J245" i="6"/>
  <c r="K245" i="6" s="1"/>
  <c r="J162" i="6"/>
  <c r="K162" i="6" s="1"/>
  <c r="J338" i="6"/>
  <c r="K338" i="6" s="1"/>
  <c r="J283" i="6"/>
  <c r="K283" i="6" s="1"/>
  <c r="J348" i="6"/>
  <c r="K348" i="6" s="1"/>
  <c r="J381" i="6"/>
  <c r="K381" i="6" s="1"/>
  <c r="J151" i="6"/>
  <c r="K151" i="6" s="1"/>
  <c r="J493" i="6"/>
  <c r="K493" i="6" s="1"/>
  <c r="J342" i="6"/>
  <c r="K342" i="6" s="1"/>
  <c r="J416" i="6"/>
  <c r="K416" i="6" s="1"/>
  <c r="C48" i="6"/>
  <c r="D48" i="6" s="1"/>
  <c r="C441" i="6"/>
  <c r="D441" i="6" s="1"/>
  <c r="C203" i="6"/>
  <c r="D203" i="6" s="1"/>
  <c r="C327" i="6"/>
  <c r="D327" i="6" s="1"/>
  <c r="C40" i="6"/>
  <c r="D40" i="6" s="1"/>
  <c r="C364" i="6"/>
  <c r="D364" i="6" s="1"/>
  <c r="C257" i="6"/>
  <c r="D257" i="6" s="1"/>
  <c r="C118" i="6"/>
  <c r="D118" i="6" s="1"/>
  <c r="C180" i="6"/>
  <c r="D180" i="6" s="1"/>
  <c r="C249" i="6"/>
  <c r="D249" i="6" s="1"/>
  <c r="C37" i="6"/>
  <c r="D37" i="6" s="1"/>
  <c r="C138" i="6"/>
  <c r="D138" i="6" s="1"/>
  <c r="C266" i="6"/>
  <c r="D266" i="6" s="1"/>
  <c r="C61" i="6"/>
  <c r="D61" i="6" s="1"/>
  <c r="C73" i="6"/>
  <c r="D73" i="6" s="1"/>
  <c r="C495" i="6"/>
  <c r="D495" i="6" s="1"/>
  <c r="C95" i="6"/>
  <c r="D95" i="6" s="1"/>
  <c r="C431" i="6"/>
  <c r="D431" i="6" s="1"/>
  <c r="C391" i="6"/>
  <c r="D391" i="6" s="1"/>
  <c r="C12" i="6"/>
  <c r="D12" i="6" s="1"/>
  <c r="C512" i="6"/>
  <c r="D512" i="6" s="1"/>
  <c r="C244" i="6"/>
  <c r="D244" i="6" s="1"/>
  <c r="J382" i="6"/>
  <c r="K382" i="6" s="1"/>
  <c r="J237" i="6"/>
  <c r="K237" i="6" s="1"/>
  <c r="J292" i="6"/>
  <c r="K292" i="6" s="1"/>
  <c r="J120" i="6"/>
  <c r="K120" i="6" s="1"/>
  <c r="J20" i="6"/>
  <c r="K20" i="6" s="1"/>
  <c r="J352" i="6"/>
  <c r="K352" i="6" s="1"/>
  <c r="C206" i="6"/>
  <c r="D206" i="6" s="1"/>
  <c r="C14" i="6"/>
  <c r="D14" i="6" s="1"/>
  <c r="J53" i="6"/>
  <c r="K53" i="6" s="1"/>
  <c r="J290" i="6"/>
  <c r="K290" i="6" s="1"/>
  <c r="J223" i="6"/>
  <c r="K223" i="6" s="1"/>
  <c r="J442" i="6"/>
  <c r="K442" i="6" s="1"/>
  <c r="J195" i="6"/>
  <c r="K195" i="6" s="1"/>
  <c r="J332" i="6"/>
  <c r="K332" i="6" s="1"/>
  <c r="J184" i="6"/>
  <c r="K184" i="6" s="1"/>
  <c r="J360" i="6"/>
  <c r="K360" i="6" s="1"/>
  <c r="J10" i="6"/>
  <c r="K10" i="6" s="1"/>
  <c r="J492" i="6"/>
  <c r="K492" i="6" s="1"/>
  <c r="J94" i="6"/>
  <c r="K94" i="6" s="1"/>
  <c r="J154" i="6"/>
  <c r="K154" i="6" s="1"/>
  <c r="J193" i="6"/>
  <c r="K193" i="6" s="1"/>
  <c r="J487" i="6"/>
  <c r="K487" i="6" s="1"/>
  <c r="J57" i="6"/>
  <c r="K57" i="6" s="1"/>
  <c r="J485" i="6"/>
  <c r="K485" i="6" s="1"/>
  <c r="J160" i="6"/>
  <c r="K160" i="6" s="1"/>
  <c r="J383" i="6"/>
  <c r="K383" i="6" s="1"/>
  <c r="J164" i="6"/>
  <c r="K164" i="6" s="1"/>
  <c r="J457" i="6"/>
  <c r="K457" i="6" s="1"/>
  <c r="J131" i="6"/>
  <c r="K131" i="6" s="1"/>
  <c r="J51" i="6"/>
  <c r="K51" i="6" s="1"/>
  <c r="J170" i="6"/>
  <c r="K170" i="6" s="1"/>
  <c r="J138" i="6"/>
  <c r="K138" i="6" s="1"/>
  <c r="J150" i="6"/>
  <c r="K150" i="6" s="1"/>
  <c r="J103" i="6"/>
  <c r="K103" i="6" s="1"/>
  <c r="J315" i="6"/>
  <c r="K315" i="6" s="1"/>
  <c r="J224" i="6"/>
  <c r="K224" i="6" s="1"/>
  <c r="J181" i="6"/>
  <c r="K181" i="6" s="1"/>
  <c r="J214" i="6"/>
  <c r="K214" i="6" s="1"/>
  <c r="J439" i="6"/>
  <c r="K439" i="6" s="1"/>
  <c r="J221" i="6"/>
  <c r="K221" i="6" s="1"/>
  <c r="J175" i="6"/>
  <c r="K175" i="6" s="1"/>
  <c r="J249" i="6"/>
  <c r="K249" i="6" s="1"/>
  <c r="C141" i="6"/>
  <c r="D141" i="6" s="1"/>
  <c r="C34" i="6"/>
  <c r="D34" i="6" s="1"/>
  <c r="C491" i="6"/>
  <c r="D491" i="6" s="1"/>
  <c r="C16" i="6"/>
  <c r="D16" i="6" s="1"/>
  <c r="C328" i="6"/>
  <c r="D328" i="6" s="1"/>
  <c r="C487" i="6"/>
  <c r="D487" i="6" s="1"/>
  <c r="C92" i="6"/>
  <c r="D92" i="6" s="1"/>
  <c r="C375" i="6"/>
  <c r="D375" i="6" s="1"/>
  <c r="C468" i="6"/>
  <c r="D468" i="6" s="1"/>
  <c r="C283" i="6"/>
  <c r="D283" i="6" s="1"/>
  <c r="C325" i="6"/>
  <c r="D325" i="6" s="1"/>
  <c r="C404" i="6"/>
  <c r="D404" i="6" s="1"/>
  <c r="C159" i="6"/>
  <c r="D159" i="6" s="1"/>
  <c r="C349" i="6"/>
  <c r="D349" i="6" s="1"/>
  <c r="C361" i="6"/>
  <c r="D361" i="6" s="1"/>
  <c r="C184" i="6"/>
  <c r="D184" i="6" s="1"/>
  <c r="C85" i="6"/>
  <c r="D85" i="6" s="1"/>
  <c r="C288" i="6"/>
  <c r="D288" i="6" s="1"/>
  <c r="C224" i="6"/>
  <c r="D224" i="6" s="1"/>
  <c r="C300" i="6"/>
  <c r="D300" i="6" s="1"/>
  <c r="C369" i="6"/>
  <c r="D369" i="6" s="1"/>
  <c r="C5" i="6"/>
  <c r="D5" i="6" s="1"/>
  <c r="J336" i="6"/>
  <c r="K336" i="6" s="1"/>
  <c r="J472" i="6"/>
  <c r="K472" i="6" s="1"/>
  <c r="J431" i="6"/>
  <c r="K431" i="6" s="1"/>
  <c r="J72" i="6"/>
  <c r="K72" i="6" s="1"/>
  <c r="J87" i="6"/>
  <c r="K87" i="6" s="1"/>
  <c r="J91" i="6"/>
  <c r="K91" i="6" s="1"/>
  <c r="J232" i="6"/>
  <c r="K232" i="6" s="1"/>
  <c r="J14" i="6"/>
  <c r="K14" i="6" s="1"/>
  <c r="J42" i="6"/>
  <c r="K42" i="6" s="1"/>
  <c r="J82" i="6"/>
  <c r="K82" i="6" s="1"/>
  <c r="C429" i="6"/>
  <c r="D429" i="6" s="1"/>
  <c r="C60" i="6"/>
  <c r="D60" i="6" s="1"/>
  <c r="C503" i="6"/>
  <c r="D503" i="6" s="1"/>
  <c r="C420" i="6"/>
  <c r="D420" i="6" s="1"/>
  <c r="C25" i="6"/>
  <c r="D25" i="6" s="1"/>
  <c r="C254" i="6"/>
  <c r="D254" i="6" s="1"/>
  <c r="C447" i="6"/>
  <c r="D447" i="6" s="1"/>
  <c r="C278" i="6"/>
  <c r="D278" i="6" s="1"/>
  <c r="C472" i="6"/>
  <c r="D472" i="6" s="1"/>
  <c r="C38" i="6"/>
  <c r="D38" i="6" s="1"/>
  <c r="J115" i="6"/>
  <c r="K115" i="6" s="1"/>
  <c r="J495" i="6"/>
  <c r="K495" i="6" s="1"/>
  <c r="J458" i="6"/>
  <c r="K458" i="6" s="1"/>
  <c r="J317" i="6"/>
  <c r="K317" i="6" s="1"/>
  <c r="J159" i="6"/>
  <c r="K159" i="6" s="1"/>
  <c r="J258" i="6"/>
  <c r="K258" i="6" s="1"/>
  <c r="J101" i="6"/>
  <c r="K101" i="6" s="1"/>
  <c r="J49" i="6"/>
  <c r="K49" i="6" s="1"/>
  <c r="J137" i="6"/>
  <c r="K137" i="6" s="1"/>
  <c r="J16" i="6"/>
  <c r="K16" i="6" s="1"/>
  <c r="J56" i="6"/>
  <c r="K56" i="6" s="1"/>
  <c r="J68" i="6"/>
  <c r="K68" i="6" s="1"/>
  <c r="J21" i="6"/>
  <c r="K21" i="6" s="1"/>
  <c r="J499" i="6"/>
  <c r="K499" i="6" s="1"/>
  <c r="J142" i="6"/>
  <c r="K142" i="6" s="1"/>
  <c r="J302" i="6"/>
  <c r="K302" i="6" s="1"/>
  <c r="J335" i="6"/>
  <c r="K335" i="6" s="1"/>
  <c r="J105" i="6"/>
  <c r="K105" i="6" s="1"/>
  <c r="J330" i="6"/>
  <c r="K330" i="6" s="1"/>
  <c r="J296" i="6"/>
  <c r="K296" i="6" s="1"/>
  <c r="J370" i="6"/>
  <c r="K370" i="6" s="1"/>
  <c r="C22" i="6"/>
  <c r="D22" i="6" s="1"/>
  <c r="C191" i="6"/>
  <c r="D191" i="6" s="1"/>
  <c r="C348" i="6"/>
  <c r="D348" i="6" s="1"/>
  <c r="C316" i="6"/>
  <c r="D316" i="6" s="1"/>
  <c r="C368" i="6"/>
  <c r="D368" i="6" s="1"/>
  <c r="C66" i="6"/>
  <c r="D66" i="6" s="1"/>
  <c r="C194" i="6"/>
  <c r="D194" i="6" s="1"/>
  <c r="C418" i="6"/>
  <c r="D418" i="6" s="1"/>
  <c r="C313" i="6"/>
  <c r="D313" i="6" s="1"/>
  <c r="C295" i="6"/>
  <c r="D295" i="6" s="1"/>
  <c r="C147" i="6"/>
  <c r="D147" i="6" s="1"/>
  <c r="C7" i="6"/>
  <c r="D7" i="6" s="1"/>
  <c r="C136" i="6"/>
  <c r="D136" i="6" s="1"/>
  <c r="C171" i="6"/>
  <c r="D171" i="6" s="1"/>
  <c r="C183" i="6"/>
  <c r="D183" i="6" s="1"/>
  <c r="C484" i="6"/>
  <c r="D484" i="6" s="1"/>
  <c r="C246" i="6"/>
  <c r="D246" i="6" s="1"/>
  <c r="C421" i="6"/>
  <c r="D421" i="6" s="1"/>
  <c r="C250" i="6"/>
  <c r="D250" i="6" s="1"/>
  <c r="C433" i="6"/>
  <c r="D433" i="6" s="1"/>
  <c r="C196" i="6"/>
  <c r="D196" i="6" s="1"/>
  <c r="J4" i="6"/>
  <c r="K4" i="6" s="1"/>
  <c r="J172" i="6"/>
  <c r="K172" i="6" s="1"/>
  <c r="J241" i="6"/>
  <c r="K241" i="6" s="1"/>
  <c r="J26" i="6"/>
  <c r="K26" i="6" s="1"/>
  <c r="J479" i="6"/>
  <c r="K479" i="6" s="1"/>
  <c r="J79" i="6"/>
  <c r="K79" i="6" s="1"/>
  <c r="J80" i="6"/>
  <c r="K80" i="6" s="1"/>
  <c r="J201" i="6"/>
  <c r="K201" i="6" s="1"/>
  <c r="J47" i="6"/>
  <c r="K47" i="6" s="1"/>
  <c r="J272" i="6"/>
  <c r="K272" i="6" s="1"/>
  <c r="J8" i="6"/>
  <c r="K8" i="6" s="1"/>
  <c r="C322" i="6"/>
  <c r="D322" i="6" s="1"/>
  <c r="C304" i="6"/>
  <c r="D304" i="6" s="1"/>
  <c r="C493" i="6"/>
  <c r="D493" i="6" s="1"/>
  <c r="C104" i="6"/>
  <c r="D104" i="6" s="1"/>
  <c r="C11" i="6"/>
  <c r="D11" i="6" s="1"/>
  <c r="C430" i="6"/>
  <c r="D430" i="6" s="1"/>
  <c r="C290" i="6"/>
  <c r="D290" i="6" s="1"/>
  <c r="C389" i="6"/>
  <c r="D389" i="6" s="1"/>
  <c r="C133" i="6"/>
  <c r="D133" i="6" s="1"/>
  <c r="C81" i="6"/>
  <c r="D81" i="6" s="1"/>
  <c r="C145" i="6"/>
  <c r="D145" i="6" s="1"/>
  <c r="J33" i="6"/>
  <c r="K33" i="6" s="1"/>
  <c r="J341" i="6"/>
  <c r="K341" i="6" s="1"/>
  <c r="J461" i="6"/>
  <c r="K461" i="6" s="1"/>
  <c r="J141" i="6"/>
  <c r="K141" i="6" s="1"/>
  <c r="J498" i="6"/>
  <c r="K498" i="6" s="1"/>
  <c r="J70" i="6"/>
  <c r="K70" i="6" s="1"/>
  <c r="J438" i="6"/>
  <c r="K438" i="6" s="1"/>
  <c r="J421" i="6"/>
  <c r="K421" i="6" s="1"/>
  <c r="J392" i="6"/>
  <c r="K392" i="6" s="1"/>
  <c r="J460" i="6"/>
  <c r="K460" i="6" s="1"/>
  <c r="J452" i="6"/>
  <c r="K452" i="6" s="1"/>
  <c r="J9" i="6"/>
  <c r="K9" i="6" s="1"/>
  <c r="J453" i="6"/>
  <c r="K453" i="6" s="1"/>
  <c r="J490" i="6"/>
  <c r="K490" i="6" s="1"/>
  <c r="J119" i="6"/>
  <c r="K119" i="6" s="1"/>
  <c r="J135" i="6"/>
  <c r="K135" i="6" s="1"/>
  <c r="J168" i="6"/>
  <c r="K168" i="6" s="1"/>
  <c r="J393" i="6"/>
  <c r="K393" i="6" s="1"/>
  <c r="J163" i="6"/>
  <c r="K163" i="6" s="1"/>
  <c r="J129" i="6"/>
  <c r="K129" i="6" s="1"/>
  <c r="J203" i="6"/>
  <c r="K203" i="6" s="1"/>
  <c r="C310" i="6"/>
  <c r="D310" i="6" s="1"/>
  <c r="C479" i="6"/>
  <c r="D479" i="6" s="1"/>
  <c r="C193" i="6"/>
  <c r="D193" i="6" s="1"/>
  <c r="C28" i="6"/>
  <c r="D28" i="6" s="1"/>
  <c r="C408" i="6"/>
  <c r="D408" i="6" s="1"/>
  <c r="C56" i="6"/>
  <c r="D56" i="6" s="1"/>
  <c r="C269" i="6"/>
  <c r="D269" i="6" s="1"/>
  <c r="C426" i="6"/>
  <c r="D426" i="6" s="1"/>
  <c r="C242" i="6"/>
  <c r="D242" i="6" s="1"/>
  <c r="C416" i="6"/>
  <c r="D416" i="6" s="1"/>
  <c r="C435" i="6"/>
  <c r="D435" i="6" s="1"/>
  <c r="C442" i="6"/>
  <c r="D442" i="6" s="1"/>
  <c r="C424" i="6"/>
  <c r="D424" i="6" s="1"/>
  <c r="C459" i="6"/>
  <c r="D459" i="6" s="1"/>
  <c r="C471" i="6"/>
  <c r="D471" i="6" s="1"/>
  <c r="C199" i="6"/>
  <c r="D199" i="6" s="1"/>
  <c r="C103" i="6"/>
  <c r="D103" i="6" s="1"/>
  <c r="C62" i="6"/>
  <c r="D62" i="6" s="1"/>
  <c r="C407" i="6"/>
  <c r="D407" i="6" s="1"/>
  <c r="C74" i="6"/>
  <c r="D74" i="6" s="1"/>
  <c r="C149" i="6"/>
  <c r="D149" i="6" s="1"/>
  <c r="T3" i="6" l="1" a="1"/>
  <c r="T3" i="6" s="1"/>
  <c r="N3" i="6" a="1"/>
  <c r="N3" i="6" s="1"/>
  <c r="AA3" i="6" a="1"/>
  <c r="AA3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<sst xmlns="http://schemas.openxmlformats.org/spreadsheetml/2006/main" count="86403" uniqueCount="26786">
  <si>
    <t>Transaction Date</t>
  </si>
  <si>
    <t>Type</t>
  </si>
  <si>
    <t>Order</t>
  </si>
  <si>
    <t>Card Brand</t>
  </si>
  <si>
    <t>Card Source</t>
  </si>
  <si>
    <t>Payout Status</t>
  </si>
  <si>
    <t>Payout Date</t>
  </si>
  <si>
    <t>Available On</t>
  </si>
  <si>
    <t>Amount</t>
  </si>
  <si>
    <t>Fee</t>
  </si>
  <si>
    <t>Net</t>
  </si>
  <si>
    <t>Checkout</t>
  </si>
  <si>
    <t>Payment Method Name</t>
  </si>
  <si>
    <t>Presentment Amount</t>
  </si>
  <si>
    <t>Presentment Currency</t>
  </si>
  <si>
    <t>Currency</t>
  </si>
  <si>
    <t>VAT</t>
  </si>
  <si>
    <t>Business Entity Name</t>
  </si>
  <si>
    <t>Business Entity ID</t>
  </si>
  <si>
    <t>charge</t>
  </si>
  <si>
    <t>master</t>
  </si>
  <si>
    <t>online</t>
  </si>
  <si>
    <t>paid</t>
  </si>
  <si>
    <t>card</t>
  </si>
  <si>
    <t>EUR</t>
  </si>
  <si>
    <t>Artesta Store SL</t>
  </si>
  <si>
    <t>MTc1MTkyNzM0Nw</t>
  </si>
  <si>
    <t>visa</t>
  </si>
  <si>
    <t>refund</t>
  </si>
  <si>
    <t>unknown</t>
  </si>
  <si>
    <t>klarna</t>
  </si>
  <si>
    <t>ideal</t>
  </si>
  <si>
    <t>bancontact</t>
  </si>
  <si>
    <t>order_month_yyyymm</t>
  </si>
  <si>
    <t>shipping_state_code</t>
  </si>
  <si>
    <t>is_hannun_tag</t>
  </si>
  <si>
    <t>payment_currency</t>
  </si>
  <si>
    <t>AT</t>
  </si>
  <si>
    <t>[]</t>
  </si>
  <si>
    <t>['paypal']</t>
  </si>
  <si>
    <t>['shopify_payments']</t>
  </si>
  <si>
    <t>BE</t>
  </si>
  <si>
    <t>DE</t>
  </si>
  <si>
    <t>['manual']</t>
  </si>
  <si>
    <t>['shopify_payments', 'paypal']</t>
  </si>
  <si>
    <t>ES</t>
  </si>
  <si>
    <t>FR</t>
  </si>
  <si>
    <t>IT</t>
  </si>
  <si>
    <t>NL</t>
  </si>
  <si>
    <t>PT</t>
  </si>
  <si>
    <t>order_name</t>
  </si>
  <si>
    <t>shipping_country_code</t>
  </si>
  <si>
    <t>payment_gateway_names</t>
  </si>
  <si>
    <t>is_rever_tag</t>
  </si>
  <si>
    <t>is_mirakl_tag</t>
  </si>
  <si>
    <t>standard_rate</t>
  </si>
  <si>
    <t>tax_rate</t>
  </si>
  <si>
    <t>shown_tax_presentment</t>
  </si>
  <si>
    <t>shown_gross_presentment</t>
  </si>
  <si>
    <t>shown_net_presentment</t>
  </si>
  <si>
    <t>tags</t>
  </si>
  <si>
    <t>descuadre</t>
  </si>
  <si>
    <t>tax_rate_calculado</t>
  </si>
  <si>
    <t>Claim, Return</t>
  </si>
  <si>
    <t>REVER returns</t>
  </si>
  <si>
    <t>Hannun</t>
  </si>
  <si>
    <t>cancel-placeholder, customer-cancel</t>
  </si>
  <si>
    <t>Claim, Logistics, UPS</t>
  </si>
  <si>
    <t>Anulación, Claim</t>
  </si>
  <si>
    <t>cancel-Wrong product, customer-cancel</t>
  </si>
  <si>
    <t>cancel-Others, customer-edit</t>
  </si>
  <si>
    <t>cancel-, customer-edit</t>
  </si>
  <si>
    <t>cancel-Others, customer-cancel</t>
  </si>
  <si>
    <t>cancel-Change my mind, customer-cancel</t>
  </si>
  <si>
    <t>cancel-Wrong product, customer-edit</t>
  </si>
  <si>
    <t>cancel-Change my mind, customer-edit</t>
  </si>
  <si>
    <t>Claim, GLS, Logistics</t>
  </si>
  <si>
    <t>b2b</t>
  </si>
  <si>
    <t>AP Photo, Claim, Production</t>
  </si>
  <si>
    <t>Canarias</t>
  </si>
  <si>
    <t>importe_ventas</t>
  </si>
  <si>
    <t>Diff</t>
  </si>
  <si>
    <t>Ventas --&gt; Payouts Shopify</t>
  </si>
  <si>
    <t>paypal</t>
  </si>
  <si>
    <t>importe_payouts</t>
  </si>
  <si>
    <t>diff</t>
  </si>
  <si>
    <t>Payouts Shopify --&gt; Ventas</t>
  </si>
  <si>
    <t>Diferencias de importe en Shopify payouts vs ventas</t>
  </si>
  <si>
    <t>Diferencias de importe en ventas vs Shopify payouts</t>
  </si>
  <si>
    <t>Hora</t>
  </si>
  <si>
    <t>Zona horaria</t>
  </si>
  <si>
    <t>Nombre</t>
  </si>
  <si>
    <t>Tipo</t>
  </si>
  <si>
    <t>Estado</t>
  </si>
  <si>
    <t>Divisa</t>
  </si>
  <si>
    <t>Bruto</t>
  </si>
  <si>
    <t>Tarifa</t>
  </si>
  <si>
    <t>Neto</t>
  </si>
  <si>
    <t>Correo electrónico del remitente</t>
  </si>
  <si>
    <t>Correo electrónico del destinatario</t>
  </si>
  <si>
    <t>Id. de transacción</t>
  </si>
  <si>
    <t>Dirección de envío</t>
  </si>
  <si>
    <t>Estado de la dirección</t>
  </si>
  <si>
    <t>Nombre de artículo</t>
  </si>
  <si>
    <t>Id. de artículo</t>
  </si>
  <si>
    <t>Importe de envío y manipulación</t>
  </si>
  <si>
    <t>Importe del seguro</t>
  </si>
  <si>
    <t>Impuesto de ventas</t>
  </si>
  <si>
    <t>Nombre de la opción 1</t>
  </si>
  <si>
    <t>Valor de la opción 1</t>
  </si>
  <si>
    <t>Nombre de la opción 2</t>
  </si>
  <si>
    <t>Valor de la opción 2</t>
  </si>
  <si>
    <t>Id. de referencia de trans.</t>
  </si>
  <si>
    <t>Número de factura</t>
  </si>
  <si>
    <t>Número personalizado</t>
  </si>
  <si>
    <t>Cantidad</t>
  </si>
  <si>
    <t>Id. del recibo</t>
  </si>
  <si>
    <t>Saldo</t>
  </si>
  <si>
    <t>Línea de dirección 1</t>
  </si>
  <si>
    <t>Línea de dirección 2/Distrito/Barrio</t>
  </si>
  <si>
    <t>Población</t>
  </si>
  <si>
    <t>Estado/Provincia/Región/Condado/Territorio/Prefectura/República</t>
  </si>
  <si>
    <t>Código postal</t>
  </si>
  <si>
    <t>País</t>
  </si>
  <si>
    <t>Número de teléfono de contacto</t>
  </si>
  <si>
    <t>Asunto</t>
  </si>
  <si>
    <t>Nota</t>
  </si>
  <si>
    <t>Código de país</t>
  </si>
  <si>
    <t>Repercusiones en el saldo</t>
  </si>
  <si>
    <t>Retirada general</t>
  </si>
  <si>
    <t>Completado</t>
  </si>
  <si>
    <t>info@artestaposters.com</t>
  </si>
  <si>
    <t>Cargo</t>
  </si>
  <si>
    <t>Pago con Pago exprés</t>
  </si>
  <si>
    <t>Confirmada</t>
  </si>
  <si>
    <t>Alemania</t>
  </si>
  <si>
    <t>Crédito</t>
  </si>
  <si>
    <t>Italia</t>
  </si>
  <si>
    <t>Francia</t>
  </si>
  <si>
    <t>Pisa</t>
  </si>
  <si>
    <t>España</t>
  </si>
  <si>
    <t>Hamburg</t>
  </si>
  <si>
    <t>Wien</t>
  </si>
  <si>
    <t>Austria</t>
  </si>
  <si>
    <t>Barcelona</t>
  </si>
  <si>
    <t>München</t>
  </si>
  <si>
    <t>Modena</t>
  </si>
  <si>
    <t>Reembolso de pago</t>
  </si>
  <si>
    <t>No confirmada</t>
  </si>
  <si>
    <t>Alicante</t>
  </si>
  <si>
    <t>Vizcaya</t>
  </si>
  <si>
    <t>Marseille</t>
  </si>
  <si>
    <t>Roma</t>
  </si>
  <si>
    <t>Milano</t>
  </si>
  <si>
    <t>Madrid</t>
  </si>
  <si>
    <t>Treviso</t>
  </si>
  <si>
    <t>La Coruña</t>
  </si>
  <si>
    <t>Padova</t>
  </si>
  <si>
    <t>Münster</t>
  </si>
  <si>
    <t>Genova</t>
  </si>
  <si>
    <t>MADRID</t>
  </si>
  <si>
    <t>Gijón</t>
  </si>
  <si>
    <t>Asturias</t>
  </si>
  <si>
    <t>Bremen</t>
  </si>
  <si>
    <t>Hannover</t>
  </si>
  <si>
    <t>Frankfurt am Main</t>
  </si>
  <si>
    <t>BARCELONA</t>
  </si>
  <si>
    <t>Valencia</t>
  </si>
  <si>
    <t>Navarra</t>
  </si>
  <si>
    <t>Bologna</t>
  </si>
  <si>
    <t>Napoli</t>
  </si>
  <si>
    <t>Berlin</t>
  </si>
  <si>
    <t>Guipúzcoa</t>
  </si>
  <si>
    <t>PayPal</t>
  </si>
  <si>
    <t>contact@ninhol.com</t>
  </si>
  <si>
    <t>Retención del saldo disponible</t>
  </si>
  <si>
    <t>Pago con Pago en serie</t>
  </si>
  <si>
    <t>Has recibido un pago</t>
  </si>
  <si>
    <t>Te hemos enviado un pago por PayPal.</t>
  </si>
  <si>
    <t>Cancelación de retención de cuenta general</t>
  </si>
  <si>
    <t>Wan Alvin Mak</t>
  </si>
  <si>
    <t>alvinmak74@gmail.com</t>
  </si>
  <si>
    <t>Artem Pozdniakov</t>
  </si>
  <si>
    <t>brain360@yandex.kz</t>
  </si>
  <si>
    <t>Dana Shek</t>
  </si>
  <si>
    <t>dana.shek@gmail.com</t>
  </si>
  <si>
    <t>Bruno Morphet</t>
  </si>
  <si>
    <t>Bruno.Morphet@gmail.com</t>
  </si>
  <si>
    <t>Cordula Schaefer</t>
  </si>
  <si>
    <t>cordula.schaefer@gmx.net</t>
  </si>
  <si>
    <t>Florent Bodart</t>
  </si>
  <si>
    <t>bodartflorent@gmail.com</t>
  </si>
  <si>
    <t>Lucy Wisada</t>
  </si>
  <si>
    <t>lucy.wisada@hotmail.co.uk</t>
  </si>
  <si>
    <t>Jack Cope</t>
  </si>
  <si>
    <t>jackcope1995@hotmail.com</t>
  </si>
  <si>
    <t>Desirée Feldmann</t>
  </si>
  <si>
    <t>desiree.feldmann@gmail.com</t>
  </si>
  <si>
    <t>Studio 324</t>
  </si>
  <si>
    <t>studio324info@gmail.com</t>
  </si>
  <si>
    <t>Ninhol Design Ltda</t>
  </si>
  <si>
    <t>Pendiente</t>
  </si>
  <si>
    <t>Juan Fonrodona</t>
  </si>
  <si>
    <t>juanpafond@gmail.com</t>
  </si>
  <si>
    <t>nicola squirrell</t>
  </si>
  <si>
    <t>squirrell@rocketmail.com</t>
  </si>
  <si>
    <t>Sarah Manovski</t>
  </si>
  <si>
    <t>sarahmanovski@gmail.com</t>
  </si>
  <si>
    <t>Ludivine Josephine</t>
  </si>
  <si>
    <t>kanzilue@gmail.com</t>
  </si>
  <si>
    <t>Kris Favreau</t>
  </si>
  <si>
    <t>Futurlux@gmail.com</t>
  </si>
  <si>
    <t>Extra</t>
  </si>
  <si>
    <t>1coldmain@gmail.com</t>
  </si>
  <si>
    <t>Rafael da Silva Gomes</t>
  </si>
  <si>
    <t>rafazyz@gmail.com</t>
  </si>
  <si>
    <t>Gal Design</t>
  </si>
  <si>
    <t>Gal.pittel@gmail.com</t>
  </si>
  <si>
    <t>sudevi sen</t>
  </si>
  <si>
    <t>sudevi.sen@gmail.com</t>
  </si>
  <si>
    <t>Katherine Stinchcomb-Smit</t>
  </si>
  <si>
    <t>katherine@creativenomadsdesign.com</t>
  </si>
  <si>
    <t>Shatha Dafai</t>
  </si>
  <si>
    <t>shatha.dafai@gmail.com</t>
  </si>
  <si>
    <t>Sophia Novosel</t>
  </si>
  <si>
    <t>novoselsophia@gmail.com</t>
  </si>
  <si>
    <t>Torino</t>
  </si>
  <si>
    <t>Trento</t>
  </si>
  <si>
    <t>Potsdam</t>
  </si>
  <si>
    <t>Monza e Brianza</t>
  </si>
  <si>
    <t>Firenze</t>
  </si>
  <si>
    <t>Stuttgart</t>
  </si>
  <si>
    <t>Köln</t>
  </si>
  <si>
    <t>Paris</t>
  </si>
  <si>
    <t>Cáceres</t>
  </si>
  <si>
    <t>Bonn</t>
  </si>
  <si>
    <t>Zaragoza</t>
  </si>
  <si>
    <t>Karlsruhe</t>
  </si>
  <si>
    <t>Mannheim</t>
  </si>
  <si>
    <t>Oviedo</t>
  </si>
  <si>
    <t>Sevilla</t>
  </si>
  <si>
    <t>Verona</t>
  </si>
  <si>
    <t>ZARAGOZA</t>
  </si>
  <si>
    <t>Cádiz</t>
  </si>
  <si>
    <t>CET</t>
  </si>
  <si>
    <t>Freiburg</t>
  </si>
  <si>
    <t>Nice</t>
  </si>
  <si>
    <t>Bochum</t>
  </si>
  <si>
    <t>imp_tax</t>
  </si>
  <si>
    <t>imp_gross</t>
  </si>
  <si>
    <t>imp_net</t>
  </si>
  <si>
    <t>gateway_filter</t>
  </si>
  <si>
    <t>order_id</t>
  </si>
  <si>
    <t>transaction_id</t>
  </si>
  <si>
    <t>gateway</t>
  </si>
  <si>
    <t>kind</t>
  </si>
  <si>
    <t>status</t>
  </si>
  <si>
    <t>processed_at</t>
  </si>
  <si>
    <t>amount</t>
  </si>
  <si>
    <t>currency</t>
  </si>
  <si>
    <t>authorization_code</t>
  </si>
  <si>
    <t>payment_id</t>
  </si>
  <si>
    <t>gateway_transaction_id</t>
  </si>
  <si>
    <t>receipt_json</t>
  </si>
  <si>
    <t>["shopify_payments"]</t>
  </si>
  <si>
    <t>shopify_payments</t>
  </si>
  <si>
    <t>SALE</t>
  </si>
  <si>
    <t>SUCCESS</t>
  </si>
  <si>
    <t>["paypal"]</t>
  </si>
  <si>
    <t>FAILURE</t>
  </si>
  <si>
    <t>0</t>
  </si>
  <si>
    <t>other</t>
  </si>
  <si>
    <t>["manual"]</t>
  </si>
  <si>
    <t>manual</t>
  </si>
  <si>
    <t>"{}"</t>
  </si>
  <si>
    <t>REFUND</t>
  </si>
  <si>
    <t>["shopify_payments", "paypal"]</t>
  </si>
  <si>
    <t>Pedido</t>
  </si>
  <si>
    <t>pedido_id2</t>
  </si>
  <si>
    <t>pedido_id3</t>
  </si>
  <si>
    <t xml:space="preserve">  </t>
  </si>
  <si>
    <t>Exists in Paypal Statements &amp; NOT exists in Sales</t>
  </si>
  <si>
    <t>Existing difference in imports</t>
  </si>
  <si>
    <t>import_sales</t>
  </si>
  <si>
    <t>import_paypal</t>
  </si>
  <si>
    <t>Comment</t>
  </si>
  <si>
    <t>pedido_id4</t>
  </si>
  <si>
    <t>Exists in Sales &amp; NOT exists in Paypal Statements</t>
  </si>
  <si>
    <t>Comments</t>
  </si>
  <si>
    <t>Comentarios</t>
  </si>
  <si>
    <t>AS-91820</t>
  </si>
  <si>
    <t>AS-90948</t>
  </si>
  <si>
    <t>AS-90923</t>
  </si>
  <si>
    <t>Claim, Partial Return</t>
  </si>
  <si>
    <t>LU</t>
  </si>
  <si>
    <t>SE</t>
  </si>
  <si>
    <t>gid://shopify/Order/7173760221522</t>
  </si>
  <si>
    <t>gid://shopify/OrderTransaction/8424713650514</t>
  </si>
  <si>
    <t>2025-11-30T18:54:30Z</t>
  </si>
  <si>
    <t>ch_3SZFlTIkWweOM9jA18tq8zmz</t>
  </si>
  <si>
    <t>rzEngweee7dRMBdpgLwrzqAAP</t>
  </si>
  <si>
    <t>pi_3SZFlTIkWweOM9jA1AY563XO</t>
  </si>
  <si>
    <t>2X613087B4031615C</t>
  </si>
  <si>
    <t>rQN3J0BCiE5sUt8uOSiRjPo6W</t>
  </si>
  <si>
    <t>gid://shopify/Order/7157708718418</t>
  </si>
  <si>
    <t>gid://shopify/OrderTransaction/8398850392402</t>
  </si>
  <si>
    <t>2025-11-26T12:04:40Z</t>
  </si>
  <si>
    <t>ch_3SXhSfIkWweOM9jA1C5QPzOK</t>
  </si>
  <si>
    <t>rZAnYb7Br3vFdCa7cImLFCv63</t>
  </si>
  <si>
    <t>pi_3SXhSfIkWweOM9jA1r1szFPX</t>
  </si>
  <si>
    <t>gid://shopify/Order/7158405235026</t>
  </si>
  <si>
    <t>gid://shopify/OrderTransaction/8400021389650</t>
  </si>
  <si>
    <t>2025-11-26T16:37:20Z</t>
  </si>
  <si>
    <t>ch_3SXliWIkWweOM9jA1sHh4Gth</t>
  </si>
  <si>
    <t>riK2aEsh4Xsa9Y0FDHioUQUN9</t>
  </si>
  <si>
    <t>pi_3SXliWIkWweOM9jA1d6KP8fB</t>
  </si>
  <si>
    <t>29F81019HK675834N</t>
  </si>
  <si>
    <t>r1pFOOqyAGJlnbGUCKRfPSoGT</t>
  </si>
  <si>
    <t>Essen</t>
  </si>
  <si>
    <t>Wiesbaden</t>
  </si>
  <si>
    <t>Livorno</t>
  </si>
  <si>
    <t>Gustav Klimt Garden Cat Print - Póster / Sin marco / 40x50</t>
  </si>
  <si>
    <t>Málaga</t>
  </si>
  <si>
    <t>BONN</t>
  </si>
  <si>
    <t>Como</t>
  </si>
  <si>
    <t>Brescia</t>
  </si>
  <si>
    <t>Murcia</t>
  </si>
  <si>
    <t>Gustav Klimt Garden Cat Print - Póster / Sin marco / 50x70</t>
  </si>
  <si>
    <t>Álava</t>
  </si>
  <si>
    <t>Düsseldorf</t>
  </si>
  <si>
    <t>Imperia</t>
  </si>
  <si>
    <t>Vicenza</t>
  </si>
  <si>
    <t>Bari</t>
  </si>
  <si>
    <t>Haan</t>
  </si>
  <si>
    <t>Retención del saldo por investigación de disputa</t>
  </si>
  <si>
    <t>Toledo</t>
  </si>
  <si>
    <t>Cancelación de la retención por resolución de disputa</t>
  </si>
  <si>
    <t>Rechazado</t>
  </si>
  <si>
    <t>Pablo Picasso Animals Drawings the cat Esquisse D’un Félin - Póster / Madera negro / 50x70</t>
  </si>
  <si>
    <t>Varese</t>
  </si>
  <si>
    <t>Salerno</t>
  </si>
  <si>
    <t>inmaperezma@hotmail.com</t>
  </si>
  <si>
    <t>William Morris Cock Pheasant - Lienzo / Madera roble oscuro / 50x70</t>
  </si>
  <si>
    <t>{"shop_id":751927347,"session_id":"r1pFOOqyAGJlnbGUCKRfPSoGT"}</t>
  </si>
  <si>
    <t>+34 699417626</t>
  </si>
  <si>
    <t>familiasubirats@gmail.com</t>
  </si>
  <si>
    <t>Lifestyle No1 - Dan Hobday - Lienzo / Madera roble natural / 100x140</t>
  </si>
  <si>
    <t>{"shop_id":751927347,"session_id":"rQN3J0BCiE5sUt8uOSiRjPo6W"}</t>
  </si>
  <si>
    <t>+34 675805169</t>
  </si>
  <si>
    <t>Salamanca</t>
  </si>
  <si>
    <t>Leverkusen</t>
  </si>
  <si>
    <t>Dorsten</t>
  </si>
  <si>
    <t>AS-94780</t>
  </si>
  <si>
    <t>AS-94771</t>
  </si>
  <si>
    <t>AS-94760</t>
  </si>
  <si>
    <t>AS-94755</t>
  </si>
  <si>
    <t>#47369564029266</t>
  </si>
  <si>
    <t>AS-94752</t>
  </si>
  <si>
    <t>AS-94708</t>
  </si>
  <si>
    <t>AS-94688</t>
  </si>
  <si>
    <t>#47364689068370</t>
  </si>
  <si>
    <t>AS-94687</t>
  </si>
  <si>
    <t>AS-94686</t>
  </si>
  <si>
    <t>AS-94678</t>
  </si>
  <si>
    <t>AS-94647</t>
  </si>
  <si>
    <t>AS-94630</t>
  </si>
  <si>
    <t>AS-94588</t>
  </si>
  <si>
    <t>AS-94584</t>
  </si>
  <si>
    <t>AS-94576</t>
  </si>
  <si>
    <t>AS-94570</t>
  </si>
  <si>
    <t>AS-94565</t>
  </si>
  <si>
    <t>#47357667967314</t>
  </si>
  <si>
    <t>AS-94529</t>
  </si>
  <si>
    <t>AS-94493</t>
  </si>
  <si>
    <t>#47350873751890</t>
  </si>
  <si>
    <t>AS-94492</t>
  </si>
  <si>
    <t>AS-94488</t>
  </si>
  <si>
    <t>AS-94482</t>
  </si>
  <si>
    <t>AS-94471</t>
  </si>
  <si>
    <t>AS-94453</t>
  </si>
  <si>
    <t>AS-94448</t>
  </si>
  <si>
    <t>AS-94441</t>
  </si>
  <si>
    <t>AS-94437</t>
  </si>
  <si>
    <t>AS-94436</t>
  </si>
  <si>
    <t>AS-94429</t>
  </si>
  <si>
    <t>AS-94427</t>
  </si>
  <si>
    <t>AS-94424</t>
  </si>
  <si>
    <t>AS-94405</t>
  </si>
  <si>
    <t>AS-94398</t>
  </si>
  <si>
    <t>AS-94378</t>
  </si>
  <si>
    <t>AS-94376</t>
  </si>
  <si>
    <t>AS-94370</t>
  </si>
  <si>
    <t>AS-94359</t>
  </si>
  <si>
    <t>AS-94314</t>
  </si>
  <si>
    <t>AS-94311</t>
  </si>
  <si>
    <t>#47341887258962</t>
  </si>
  <si>
    <t>AS-94284</t>
  </si>
  <si>
    <t>#47338502619474</t>
  </si>
  <si>
    <t>AS-94282</t>
  </si>
  <si>
    <t>AS-94281</t>
  </si>
  <si>
    <t>#47338324558162</t>
  </si>
  <si>
    <t>AS-94273</t>
  </si>
  <si>
    <t>AS-94267</t>
  </si>
  <si>
    <t>AS-94247</t>
  </si>
  <si>
    <t>AS-94232</t>
  </si>
  <si>
    <t>AS-94219</t>
  </si>
  <si>
    <t>AS-94215</t>
  </si>
  <si>
    <t>AS-94178</t>
  </si>
  <si>
    <t>AS-94172</t>
  </si>
  <si>
    <t>#47293300343122</t>
  </si>
  <si>
    <t>AS-94163</t>
  </si>
  <si>
    <t>AS-94135</t>
  </si>
  <si>
    <t>AS-94134</t>
  </si>
  <si>
    <t>AS-94129</t>
  </si>
  <si>
    <t>#47328376291666</t>
  </si>
  <si>
    <t>AS-94127</t>
  </si>
  <si>
    <t>AS-94126</t>
  </si>
  <si>
    <t>AS-94123</t>
  </si>
  <si>
    <t>#47327945556306</t>
  </si>
  <si>
    <t>AS-94116</t>
  </si>
  <si>
    <t>AS-94094</t>
  </si>
  <si>
    <t>AS-94070</t>
  </si>
  <si>
    <t>AS-94050</t>
  </si>
  <si>
    <t>AS-94035</t>
  </si>
  <si>
    <t>#47320625578322</t>
  </si>
  <si>
    <t>AS-93997</t>
  </si>
  <si>
    <t>AS-93994</t>
  </si>
  <si>
    <t>AS-93988</t>
  </si>
  <si>
    <t>AS-93987</t>
  </si>
  <si>
    <t>AS-93980</t>
  </si>
  <si>
    <t>AS-93964</t>
  </si>
  <si>
    <t>AS-93952</t>
  </si>
  <si>
    <t>AS-93904</t>
  </si>
  <si>
    <t>AS-93880</t>
  </si>
  <si>
    <t>AS-93821</t>
  </si>
  <si>
    <t>AS-93820</t>
  </si>
  <si>
    <t>AS-93808</t>
  </si>
  <si>
    <t>AS-93805</t>
  </si>
  <si>
    <t>AS-93794</t>
  </si>
  <si>
    <t>AS-93793</t>
  </si>
  <si>
    <t>AS-93775</t>
  </si>
  <si>
    <t>#47308519506258</t>
  </si>
  <si>
    <t>AS-93770</t>
  </si>
  <si>
    <t>AS-93742</t>
  </si>
  <si>
    <t>#47306883268946</t>
  </si>
  <si>
    <t>AS-93726</t>
  </si>
  <si>
    <t>AS-93716</t>
  </si>
  <si>
    <t>AS-93708</t>
  </si>
  <si>
    <t>AS-93704</t>
  </si>
  <si>
    <t>AS-93699</t>
  </si>
  <si>
    <t>AS-93683</t>
  </si>
  <si>
    <t>AS-93668</t>
  </si>
  <si>
    <t>AS-93617</t>
  </si>
  <si>
    <t>AS-93597</t>
  </si>
  <si>
    <t>AS-93596</t>
  </si>
  <si>
    <t>AS-93594</t>
  </si>
  <si>
    <t>AS-93574</t>
  </si>
  <si>
    <t>AS-93535</t>
  </si>
  <si>
    <t>#47297269629266</t>
  </si>
  <si>
    <t>AS-93529</t>
  </si>
  <si>
    <t>#47297127678290</t>
  </si>
  <si>
    <t>AS-93477</t>
  </si>
  <si>
    <t>AS-93465</t>
  </si>
  <si>
    <t>AS-93414</t>
  </si>
  <si>
    <t>AS-93403</t>
  </si>
  <si>
    <t>AS-93399</t>
  </si>
  <si>
    <t>AS-93386</t>
  </si>
  <si>
    <t>AS-93385</t>
  </si>
  <si>
    <t>AS-93356</t>
  </si>
  <si>
    <t>AS-93348</t>
  </si>
  <si>
    <t>#47287319298386</t>
  </si>
  <si>
    <t>AS-93316</t>
  </si>
  <si>
    <t>AS-93314</t>
  </si>
  <si>
    <t>AS-93219</t>
  </si>
  <si>
    <t>AS-93214</t>
  </si>
  <si>
    <t>AS-93204</t>
  </si>
  <si>
    <t>AS-93190</t>
  </si>
  <si>
    <t>#47279112782162</t>
  </si>
  <si>
    <t>AS-93178</t>
  </si>
  <si>
    <t>AS-93176</t>
  </si>
  <si>
    <t>AS-93175</t>
  </si>
  <si>
    <t>AS-93163</t>
  </si>
  <si>
    <t>AS-93154</t>
  </si>
  <si>
    <t>AS-93115</t>
  </si>
  <si>
    <t>AS-93108</t>
  </si>
  <si>
    <t>AS-93093</t>
  </si>
  <si>
    <t>AS-93078</t>
  </si>
  <si>
    <t>AS-92993</t>
  </si>
  <si>
    <t>AS-92991</t>
  </si>
  <si>
    <t>AS-92987</t>
  </si>
  <si>
    <t>#47265488208210</t>
  </si>
  <si>
    <t>AS-91965</t>
  </si>
  <si>
    <t>AS-92963</t>
  </si>
  <si>
    <t>AS-92961</t>
  </si>
  <si>
    <t>AS-92957</t>
  </si>
  <si>
    <t>AS-92941</t>
  </si>
  <si>
    <t>AS-92936</t>
  </si>
  <si>
    <t>AS-92923</t>
  </si>
  <si>
    <t>AS-92856</t>
  </si>
  <si>
    <t>AS-92789</t>
  </si>
  <si>
    <t>AS-92766</t>
  </si>
  <si>
    <t>AS-92765</t>
  </si>
  <si>
    <t>AS-92740</t>
  </si>
  <si>
    <t>AS-92724</t>
  </si>
  <si>
    <t>AS-92697</t>
  </si>
  <si>
    <t>AS-92695</t>
  </si>
  <si>
    <t>AS-92672</t>
  </si>
  <si>
    <t>AS-92628</t>
  </si>
  <si>
    <t>#47243890557266</t>
  </si>
  <si>
    <t>AS-92626</t>
  </si>
  <si>
    <t>AS-92613</t>
  </si>
  <si>
    <t>AS-92602</t>
  </si>
  <si>
    <t>AS-92600</t>
  </si>
  <si>
    <t>AS-92595</t>
  </si>
  <si>
    <t>AS-92581</t>
  </si>
  <si>
    <t>AS-92577</t>
  </si>
  <si>
    <t>AS-92567</t>
  </si>
  <si>
    <t>AS-92516</t>
  </si>
  <si>
    <t>AS-92515</t>
  </si>
  <si>
    <t>AS-92503</t>
  </si>
  <si>
    <t>AS-92494</t>
  </si>
  <si>
    <t>AS-92487</t>
  </si>
  <si>
    <t>AS-92480</t>
  </si>
  <si>
    <t>AS-92449</t>
  </si>
  <si>
    <t>AS-92442</t>
  </si>
  <si>
    <t>AS-92438</t>
  </si>
  <si>
    <t>AS-92420</t>
  </si>
  <si>
    <t>AS-92419</t>
  </si>
  <si>
    <t>AS-92407</t>
  </si>
  <si>
    <t>AS-92398</t>
  </si>
  <si>
    <t>AS-92395</t>
  </si>
  <si>
    <t>AS-92386</t>
  </si>
  <si>
    <t>AS-92371</t>
  </si>
  <si>
    <t>AS-92365</t>
  </si>
  <si>
    <t>AS-92324</t>
  </si>
  <si>
    <t>#47223174496594</t>
  </si>
  <si>
    <t>AS-92323</t>
  </si>
  <si>
    <t>AS-92306</t>
  </si>
  <si>
    <t>AS-92301</t>
  </si>
  <si>
    <t>AS-92298</t>
  </si>
  <si>
    <t>AS-92287</t>
  </si>
  <si>
    <t>#47221550940498</t>
  </si>
  <si>
    <t>AS-92267</t>
  </si>
  <si>
    <t>AS-92266</t>
  </si>
  <si>
    <t>AS-92233</t>
  </si>
  <si>
    <t>AS-92232</t>
  </si>
  <si>
    <t>AS-92161</t>
  </si>
  <si>
    <t>AS-92154</t>
  </si>
  <si>
    <t>AS-92130</t>
  </si>
  <si>
    <t>AS-92128</t>
  </si>
  <si>
    <t>AS-92112</t>
  </si>
  <si>
    <t>AS-92061</t>
  </si>
  <si>
    <t>AS-92056</t>
  </si>
  <si>
    <t>AS-92048</t>
  </si>
  <si>
    <t>AS-92046</t>
  </si>
  <si>
    <t>AS-92012</t>
  </si>
  <si>
    <t>AS-91999</t>
  </si>
  <si>
    <t>AS-91995</t>
  </si>
  <si>
    <t>#47207325401426</t>
  </si>
  <si>
    <t>202512</t>
  </si>
  <si>
    <t>AS-91996</t>
  </si>
  <si>
    <t>AS-92009</t>
  </si>
  <si>
    <t>AS-92016</t>
  </si>
  <si>
    <t>AS-92107</t>
  </si>
  <si>
    <t>AS-92133</t>
  </si>
  <si>
    <t>AS-92141</t>
  </si>
  <si>
    <t>AS-92082</t>
  </si>
  <si>
    <t>AS-92201</t>
  </si>
  <si>
    <t>AS-92354</t>
  </si>
  <si>
    <t>AS-92366</t>
  </si>
  <si>
    <t>AS-92455</t>
  </si>
  <si>
    <t>AS-92514</t>
  </si>
  <si>
    <t>AS-92652</t>
  </si>
  <si>
    <t>AS-92707</t>
  </si>
  <si>
    <t>AS-92735</t>
  </si>
  <si>
    <t>AS-92857</t>
  </si>
  <si>
    <t>AS-92882</t>
  </si>
  <si>
    <t>AS-92914</t>
  </si>
  <si>
    <t>AS-92918</t>
  </si>
  <si>
    <t>AS-93002</t>
  </si>
  <si>
    <t>AS-93053</t>
  </si>
  <si>
    <t>AS-93059</t>
  </si>
  <si>
    <t>AS-93079</t>
  </si>
  <si>
    <t>AS-93088</t>
  </si>
  <si>
    <t>AS-93110</t>
  </si>
  <si>
    <t>AS-93170</t>
  </si>
  <si>
    <t>AS-93177</t>
  </si>
  <si>
    <t>AS-93185</t>
  </si>
  <si>
    <t>AS-93258</t>
  </si>
  <si>
    <t>Claim, Correos, Logistics</t>
  </si>
  <si>
    <t>AS-93495</t>
  </si>
  <si>
    <t>AS-93504</t>
  </si>
  <si>
    <t>AS-93657</t>
  </si>
  <si>
    <t>AS-93685</t>
  </si>
  <si>
    <t>AS-93741</t>
  </si>
  <si>
    <t>AS-93885</t>
  </si>
  <si>
    <t>AS-93937</t>
  </si>
  <si>
    <t>AS-93985</t>
  </si>
  <si>
    <t>AS-94020</t>
  </si>
  <si>
    <t>AS-94075</t>
  </si>
  <si>
    <t>AS-94091</t>
  </si>
  <si>
    <t>AS-94107</t>
  </si>
  <si>
    <t>AS-94132</t>
  </si>
  <si>
    <t>AS-94181</t>
  </si>
  <si>
    <t>AS-94189</t>
  </si>
  <si>
    <t>AS-94196</t>
  </si>
  <si>
    <t>AS-94228</t>
  </si>
  <si>
    <t>AS-94326</t>
  </si>
  <si>
    <t>AS-94335</t>
  </si>
  <si>
    <t>AS-94336</t>
  </si>
  <si>
    <t>AS-94371</t>
  </si>
  <si>
    <t>AS-94425</t>
  </si>
  <si>
    <t>AS-94470</t>
  </si>
  <si>
    <t>AS-94578</t>
  </si>
  <si>
    <t>AS-94617</t>
  </si>
  <si>
    <t>AS-94627</t>
  </si>
  <si>
    <t>AS-94727</t>
  </si>
  <si>
    <t>AS-94730</t>
  </si>
  <si>
    <t>AS-94735</t>
  </si>
  <si>
    <t>AS-94766</t>
  </si>
  <si>
    <t>AS-94768</t>
  </si>
  <si>
    <t>gid://shopify/Order/7379617251666</t>
  </si>
  <si>
    <t>gid://shopify/OrderTransaction/8538319782226</t>
  </si>
  <si>
    <t>2025-12-24T13:37:53Z</t>
  </si>
  <si>
    <t>py_3ShsGDIkWweOM9jA0RE5umOw</t>
  </si>
  <si>
    <t>rWZYucr2bI3CWYcYbLWlEPNbd</t>
  </si>
  <si>
    <t>pi_3ShsGDIkWweOM9jA0JBQdZ3M</t>
  </si>
  <si>
    <t>gid://shopify/Order/7366225428818</t>
  </si>
  <si>
    <t>gid://shopify/OrderTransaction/8513615233362</t>
  </si>
  <si>
    <t>2025-12-18T09:04:41Z</t>
  </si>
  <si>
    <t>ch_3Sfd8YIkWweOM9jA1JtsQh8r</t>
  </si>
  <si>
    <t>rxZsEUOD1VkmzTXW1jMUtNF4h</t>
  </si>
  <si>
    <t>pi_3Sfd8YIkWweOM9jA1U4jGP39</t>
  </si>
  <si>
    <t>gid://shopify/Order/7361830584658</t>
  </si>
  <si>
    <t>gid://shopify/OrderTransaction/8505514819922</t>
  </si>
  <si>
    <t>2025-12-16T14:29:34Z</t>
  </si>
  <si>
    <t>ch_3SezFqIkWweOM9jA1R8CAFKW</t>
  </si>
  <si>
    <t>rbCvKFwunde7e6r08zS4I7ouf</t>
  </si>
  <si>
    <t>pi_3SezFqIkWweOM9jA10vDDIOH</t>
  </si>
  <si>
    <t>gid://shopify/Order/7184970318162</t>
  </si>
  <si>
    <t>gid://shopify/OrderTransaction/8442341917010</t>
  </si>
  <si>
    <t>2025-12-03T13:04:05Z</t>
  </si>
  <si>
    <t>ch_3SaFj0IkWweOM9jA2DF3iOcs</t>
  </si>
  <si>
    <t>rQ38JQXKLjlGMujSxuYV4zuCc</t>
  </si>
  <si>
    <t>pi_3SaFj0IkWweOM9jA2rwDWGRT</t>
  </si>
  <si>
    <t>gid://shopify/Order/7211892408658</t>
  </si>
  <si>
    <t>gid://shopify/OrderTransaction/8491408687442</t>
  </si>
  <si>
    <t>2025-12-13T13:58:30Z</t>
  </si>
  <si>
    <t>ch_3SdtL9IkWweOM9jA2Y3tza2A</t>
  </si>
  <si>
    <t>rAgrSFNeLF2PrRw9DqEOgfCS2</t>
  </si>
  <si>
    <t>pi_3SdtL9IkWweOM9jA29wnELBq</t>
  </si>
  <si>
    <t>gid://shopify/Order/7204573413714</t>
  </si>
  <si>
    <t>gid://shopify/OrderTransaction/8479127044434</t>
  </si>
  <si>
    <t>2025-12-11T08:45:43Z</t>
  </si>
  <si>
    <t>ch_3Sd5VNIkWweOM9jA1fHMAcKs</t>
  </si>
  <si>
    <t>rHTc2uYACLaDUYxZMnSE02ikQ</t>
  </si>
  <si>
    <t>pi_3Sd5VNIkWweOM9jA1s3H37Y8</t>
  </si>
  <si>
    <t>gid://shopify/Order/7194023526738</t>
  </si>
  <si>
    <t>gid://shopify/OrderTransaction/8459976343890</t>
  </si>
  <si>
    <t>2025-12-07T11:55:54Z</t>
  </si>
  <si>
    <t>ch_3SbgZCIkWweOM9jA21JHoAlo</t>
  </si>
  <si>
    <t>rIgccCOhkxcJUP2pd7ocCwZSy</t>
  </si>
  <si>
    <t>pi_3SbgZCIkWweOM9jA2EumCK7u</t>
  </si>
  <si>
    <t>gid://shopify/Order/7361758691666</t>
  </si>
  <si>
    <t>gid://shopify/OrderTransaction/8505371001170</t>
  </si>
  <si>
    <t>2025-12-16T13:57:13Z</t>
  </si>
  <si>
    <t>py_3SeykXIkWweOM9jA1myWgV6G</t>
  </si>
  <si>
    <t>rNkL94tDH2rFBaRLcviPIyZIC</t>
  </si>
  <si>
    <t>gid://shopify/Order/7391657525586</t>
  </si>
  <si>
    <t>gid://shopify/OrderTransaction/8562508857682</t>
  </si>
  <si>
    <t>2025-12-31T12:14:15Z</t>
  </si>
  <si>
    <t>ch_3SkOI9IkWweOM9jA0Py6fp1U</t>
  </si>
  <si>
    <t>rOme5V5dhBslA13eef5jopdOd</t>
  </si>
  <si>
    <t>pi_3SkOI9IkWweOM9jA0AaMvFPd</t>
  </si>
  <si>
    <t>gid://shopify/Order/7373983580498</t>
  </si>
  <si>
    <t>gid://shopify/OrderTransaction/8526435221842</t>
  </si>
  <si>
    <t>2025-12-21T11:54:57Z</t>
  </si>
  <si>
    <t>ch_3SglDxIkWweOM9jA2REC6zAc</t>
  </si>
  <si>
    <t>rPmLqa05wuWnG56A8naVuccDS</t>
  </si>
  <si>
    <t>pi_3SglDxIkWweOM9jA2MW1twhI</t>
  </si>
  <si>
    <t>gid://shopify/OrderTransaction/8526456226130</t>
  </si>
  <si>
    <t>2025-12-21T11:58:01Z</t>
  </si>
  <si>
    <t>ch_3SglGvIkWweOM9jA1cHl3wi5</t>
  </si>
  <si>
    <t>ryQT6v3mTFno5OkCD6jva5RiX</t>
  </si>
  <si>
    <t>pi_3SglGvIkWweOM9jA1Op7LTVv</t>
  </si>
  <si>
    <t>gid://shopify/Order/7383780983122</t>
  </si>
  <si>
    <t>gid://shopify/OrderTransaction/8547497410898</t>
  </si>
  <si>
    <t>2025-12-27T09:59:10Z</t>
  </si>
  <si>
    <t>9P315712KU768944K</t>
  </si>
  <si>
    <t>rqatBw748PuwqGboXajEWJZ5p</t>
  </si>
  <si>
    <t>0CJ32108N24057016</t>
  </si>
  <si>
    <t>gid://shopify/Order/7375612772690</t>
  </si>
  <si>
    <t>gid://shopify/OrderTransaction/8529729388882</t>
  </si>
  <si>
    <t>2025-12-22T09:21:15Z</t>
  </si>
  <si>
    <t>ch_3Sh5ImIkWweOM9jA1dPYTcAi</t>
  </si>
  <si>
    <t>rRDfZLSm1ABSATJrXUrOt66i5</t>
  </si>
  <si>
    <t>pi_3Sh5ImIkWweOM9jA1hU1Eveq</t>
  </si>
  <si>
    <t>gid://shopify/Order/7206296944978</t>
  </si>
  <si>
    <t>gid://shopify/OrderTransaction/8482154873170</t>
  </si>
  <si>
    <t>2025-12-11T21:22:41Z</t>
  </si>
  <si>
    <t>2FT67700GT9707127</t>
  </si>
  <si>
    <t>rPCOnHayv4pz9ocWKOiTL2ERc</t>
  </si>
  <si>
    <t>1TS915813B0230927</t>
  </si>
  <si>
    <t>gid://shopify/OrderTransaction/8568577950034</t>
  </si>
  <si>
    <t>2026-01-02T08:20:37Z</t>
  </si>
  <si>
    <t>zG2XibzylGeidS5KCCVD0pczx</t>
  </si>
  <si>
    <t>70D38532X6560444C</t>
  </si>
  <si>
    <t>gid://shopify/Order/7386887946578</t>
  </si>
  <si>
    <t>gid://shopify/OrderTransaction/8552925790546</t>
  </si>
  <si>
    <t>2025-12-28T20:14:15Z</t>
  </si>
  <si>
    <t>ch_3SjQLzIkWweOM9jA1IEqEiX9</t>
  </si>
  <si>
    <t>rlsgyh5MFk0rQICkHjLG4nctl</t>
  </si>
  <si>
    <t>pi_3SjQLzIkWweOM9jA1GUVyqRS</t>
  </si>
  <si>
    <t>gid://shopify/Order/7185712677202</t>
  </si>
  <si>
    <t>gid://shopify/OrderTransaction/8443637629266</t>
  </si>
  <si>
    <t>2025-12-03T18:24:15Z</t>
  </si>
  <si>
    <t>ch_3SaKirIkWweOM9jA2oTPPd88</t>
  </si>
  <si>
    <t>rphYHlZhzh3xITHfh7OrDZ16e</t>
  </si>
  <si>
    <t>pi_3SaKirIkWweOM9jA2p0hFQ2q</t>
  </si>
  <si>
    <t>gid://shopify/Order/7379539984722</t>
  </si>
  <si>
    <t>gid://shopify/OrderTransaction/8538156990802</t>
  </si>
  <si>
    <t>2025-12-24T12:50:29Z</t>
  </si>
  <si>
    <t>ch_3ShrWMIkWweOM9jA1gtyuXGo</t>
  </si>
  <si>
    <t>rjjFvSy2689XXwMM67Ni0GYWR</t>
  </si>
  <si>
    <t>pi_3ShrWMIkWweOM9jA1VZOehcj</t>
  </si>
  <si>
    <t>gid://shopify/Order/7360982057298</t>
  </si>
  <si>
    <t>gid://shopify/OrderTransaction/8504003559762</t>
  </si>
  <si>
    <t>2025-12-16T08:11:09Z</t>
  </si>
  <si>
    <t>3HU6303302000762N</t>
  </si>
  <si>
    <t>rxfEP5R8u3ddM25ruvkr00tkU</t>
  </si>
  <si>
    <t>4JX591405L8659053</t>
  </si>
  <si>
    <t>gid://shopify/Order/7371823186258</t>
  </si>
  <si>
    <t>gid://shopify/OrderTransaction/8522057449810</t>
  </si>
  <si>
    <t>2025-12-20T08:59:43Z</t>
  </si>
  <si>
    <t>37K622726K473602F</t>
  </si>
  <si>
    <t>rktmjDBNyLWZNELsDNXg9I8wV</t>
  </si>
  <si>
    <t>9LX80101YP575900Y</t>
  </si>
  <si>
    <t>gid://shopify/Order/7385750995282</t>
  </si>
  <si>
    <t>gid://shopify/OrderTransaction/8551002341714</t>
  </si>
  <si>
    <t>2025-12-28T09:50:20Z</t>
  </si>
  <si>
    <t>ch_3SjGcDIkWweOM9jA1KEYMYRV</t>
  </si>
  <si>
    <t>rHn4kaP8MqhNVlEf6l6NE5Obk</t>
  </si>
  <si>
    <t>pi_3SjGcDIkWweOM9jA1VA6BFFw</t>
  </si>
  <si>
    <t>gid://shopify/Order/7175761264978</t>
  </si>
  <si>
    <t>gid://shopify/OrderTransaction/8428114248018</t>
  </si>
  <si>
    <t>2025-12-01T10:26:08Z</t>
  </si>
  <si>
    <t>ch_3SZUJ2IkWweOM9jA194GzT3H</t>
  </si>
  <si>
    <t>rNjhIxyv0lseqH3HTunO0ENq4</t>
  </si>
  <si>
    <t>pi_3SZUJ2IkWweOM9jA130yljV8</t>
  </si>
  <si>
    <t>gid://shopify/Order/7390765973842</t>
  </si>
  <si>
    <t>gid://shopify/OrderTransaction/8560487596370</t>
  </si>
  <si>
    <t>2025-12-30T20:26:05Z</t>
  </si>
  <si>
    <t>4T26668371901133Y</t>
  </si>
  <si>
    <t>rxZeGtkpY4MSG2hTdjWFLOAps</t>
  </si>
  <si>
    <t>4VN33820BS845330L</t>
  </si>
  <si>
    <t>gid://shopify/Order/7375778742610</t>
  </si>
  <si>
    <t>gid://shopify/OrderTransaction/8530076074322</t>
  </si>
  <si>
    <t>2025-12-22T10:57:25Z</t>
  </si>
  <si>
    <t>ch_3Sh6nqIkWweOM9jA2CP18IGQ</t>
  </si>
  <si>
    <t>rVMUPL8i9bG78YDQQCICpjOY7</t>
  </si>
  <si>
    <t>pi_3Sh6nqIkWweOM9jA29vFns2E</t>
  </si>
  <si>
    <t>gid://shopify/Order/7380686209362</t>
  </si>
  <si>
    <t>gid://shopify/OrderTransaction/8540931948882</t>
  </si>
  <si>
    <t>2025-12-25T10:51:15Z</t>
  </si>
  <si>
    <t>ch_3SiC8WIkWweOM9jA02jndXFp</t>
  </si>
  <si>
    <t>rGEUxsBWqqogc84rZV3QTBMmX</t>
  </si>
  <si>
    <t>pi_3SiC8WIkWweOM9jA0l81JZU3</t>
  </si>
  <si>
    <t>gid://shopify/Order/7204982718802</t>
  </si>
  <si>
    <t>gid://shopify/OrderTransaction/8479913378130</t>
  </si>
  <si>
    <t>2025-12-11T11:58:50Z</t>
  </si>
  <si>
    <t>99670338NB162660D</t>
  </si>
  <si>
    <t>rkt18sFit6pkYMt9IFv8Qs7r2</t>
  </si>
  <si>
    <t>8VK04576V9115010W</t>
  </si>
  <si>
    <t>6R371457FM016183K</t>
  </si>
  <si>
    <t>rNGs3ACKmOa7zgH0oveffcOUC</t>
  </si>
  <si>
    <t>gid://shopify/Order/7215467659602</t>
  </si>
  <si>
    <t>gid://shopify/OrderTransaction/8497559306578</t>
  </si>
  <si>
    <t>2025-12-14T20:44:32Z</t>
  </si>
  <si>
    <t>ch_3SeM9dIkWweOM9jA2w6qPPGt</t>
  </si>
  <si>
    <t>rzjGOgXE37hgH5fm5iPoQBNMm</t>
  </si>
  <si>
    <t>pi_3SeM9dIkWweOM9jA2Ilxnz3K</t>
  </si>
  <si>
    <t>gid://shopify/Order/7185305403730</t>
  </si>
  <si>
    <t>gid://shopify/OrderTransaction/8442962313554</t>
  </si>
  <si>
    <t>2025-12-03T15:36:30Z</t>
  </si>
  <si>
    <t>ch_3SaI6VIkWweOM9jA0jvqDENj</t>
  </si>
  <si>
    <t>rN7y1KyT6Q6bDwwrKV7ZLBxuR</t>
  </si>
  <si>
    <t>pi_3SaI6VIkWweOM9jA0xwPPUmW</t>
  </si>
  <si>
    <t>"{\"id\":\"pi_3SaI6VIkWweOM9jA0xwPPUmW\",\"object\":\"payment_intent\",\"amount\":25722,\"amount_capturable\":0,\"amount_received\":25722,\"canceled_at\":null,\"cancellation_reason\":null,\"capture_method\":\"automatic\",\"latest_charge\":{\"id\":\"ch_3SaI6VIkWweOM9jA0jvqDENj\",\"object\":\"charge\",\"amount\":25722,\"application_fee\":\"fee_1SaI75IkWweOM9jAKLAxh207\",\"balance_transaction\":\"txn_3SaI6VIkWweOM9jA0grx9jdD\",\"captured\":true,\"created\":1764776226,\"currency\":\"eur\",\"failure_code\":null,\"failure_message\":null,\"fraud_details\":{},\"livemode\":true,\"metadata\":{\"payment_id\":\"rN7y1KyT6Q6bDwwrKV7ZLBxu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aI6VIkWweOM9jA0xwPPUmW\",\"payment_method\":\"pm_1SaI6VIkWweOM9jAkUuG2Uw8\",\"payment_method_details\":{\"card\":{\"amount_authorized\":25722,\"authorization_code\":\"626937\",\"brand\":\"visa\",\"checks\":{\"address_line1_check\":\"unavailable\",\"address_postal_code_check\":\"unavailable\",\"cvc_check\":null},\"country\":\"ES\",\"description\":\"Visa Business\",\"ds_transaction_id\":null,\"exp_month\":11,\"exp_year\":2031,\"extended_authorization\":{\"status\":\"disabled\"},\"fingerprint\":\"c9QTMUVSLnf0DgTm\",\"funding\":\"credit\",\"iin\":\"427305\",\"incremental_authorization\":{\"status\":\"unavailable\"},\"installments\":null,\"issuer\":\"BANCO SANTANDER S,A,\",\"last4\":\"4407\",\"mandate\":null,\"moto\":false,\"multicapture\":{\"status\":\"unavailable\"},\"network\":\"visa\",\"network_token\":{\"used\":true},\"network_transaction_id\":\"485337562263232\",\"overcapture\":{\"maximum_amount_capturable\":25722,\"status\":\"unavailable\"},\"payment_account_reference\":\"V0010015825003422268108594636\",\"regulated_status\":\"unregulated\",\"three_d_secure\":{\"authentication_flow\":\"challenge\",\"electronic_commerce_indicator\":\"05\",\"exemption_indicator\":null,\"result\":\"authenticated\",\"result_reason\":null,\"transaction_id\":\"e2405c44-f02d-4781-bf7e-de907f24bedf\",\"version\":\"2,2,0\"},\"wallet\":null},\"type\":\"card\"},\"refunded\":false,\"source\":null,\"status\":\"succeeded\",\"mit_params\":{\"network_transaction_id\":\"485337562263232\"}},\"confirmation_method\":\"manual\",\"created\":1764776191,\"currency\":\"eur\",\"customer\":null,\"last_payment_error\":null,\"livemode\":true,\"metadata\":{\"payment_id\":\"rN7y1KyT6Q6bDwwrKV7ZLBxuR\",\"payments_extension\":\"true\",\"payments_extension_type\":\"card\",\"reconciliation_flow\":\"payments_api\",\"shop_id\":\"751927347\"},\"next_action\":null,\"payment_method\":\"pm_1SaI6VIkWweOM9jAkUuG2Uw8\",\"payment_method_types\":[\"card\"],\"source\":null,\"status\":\"succeeded\"}"</t>
  </si>
  <si>
    <t>gid://shopify/Order/7374932869458</t>
  </si>
  <si>
    <t>gid://shopify/OrderTransaction/8528145711442</t>
  </si>
  <si>
    <t>2025-12-21T20:27:56Z</t>
  </si>
  <si>
    <t>ch_3SgtEPIkWweOM9jA1vZWZ99j</t>
  </si>
  <si>
    <t>rCTUh93jPWoqWu2XREBkyOL5t</t>
  </si>
  <si>
    <t>pi_3SgtEPIkWweOM9jA1mReN0xm</t>
  </si>
  <si>
    <t>"{\"id\":\"pi_3SgtEPIkWweOM9jA1mReN0xm\",\"object\":\"payment_intent\",\"amount\":15980,\"amount_capturable\":0,\"amount_received\":15980,\"canceled_at\":null,\"cancellation_reason\":null,\"capture_method\":\"automatic\",\"latest_charge\":{\"id\":\"ch_3SgtEPIkWweOM9jA1vZWZ99j\",\"object\":\"charge\",\"amount\":15980,\"application_fee\":\"fee_1SgtERIkWweOM9jAtpmfd0dr\",\"balance_transaction\":\"txn_3SgtEPIkWweOM9jA120vYcTk\",\"captured\":true,\"created\":1766348878,\"currency\":\"eur\",\"failure_code\":null,\"failure_message\":null,\"fraud_details\":{},\"livemode\":true,\"metadata\":{\"payment_id\":\"rCTUh93jPWoqWu2XREBkyOL5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gtEPIkWweOM9jA1mReN0xm\",\"payment_method\":\"pm_1SgtEPIkWweOM9jAZ2y8g5ey\",\"payment_method_details\":{\"card\":{\"amount_authorized\":15980,\"authorization_code\":\"126456\",\"brand\":\"visa\",\"checks\":{\"address_line1_check\":\"unavailable\",\"address_postal_code_check\":\"unavailable\",\"cvc_check\":null},\"country\":\"FR\",\"description\":\"Visa Business\",\"ds_transaction_id\":null,\"exp_month\":5,\"exp_year\":2028,\"extended_authorization\":{\"status\":\"disabled\"},\"fingerprint\":\"1tgiL30m6nAiuXTN\",\"funding\":\"credit\",\"iin\":\"497492\",\"incremental_authorization\":{\"status\":\"unavailable\"},\"installments\":null,\"issuer\":\"BNP PARIBAS\",\"last4\":\"8156\",\"mandate\":null,\"moto\":false,\"multicapture\":{\"status\":\"unavailable\"},\"network\":\"visa\",\"network_token\":{\"used\":true},\"network_transaction_id\":\"485355736794768\",\"overcapture\":{\"maximum_amount_capturable\":15980,\"status\":\"unavailable\"},\"payment_account_reference\":\"V001AABA102012025041150260059\",\"regulated_status\":\"unregulated\",\"three_d_secure\":{\"authentication_flow\":\"frictionless\",\"electronic_commerce_indicator\":\"05\",\"exemption_indicator\":null,\"result\":\"authenticated\",\"result_reason\":null,\"transaction_id\":\"697be132-00e6-4614-84b8-0b3fa6001970\",\"version\":\"2,2,0\"},\"wallet\":null},\"type\":\"card\"},\"refunded\":false,\"source\":null,\"status\":\"succeeded\",\"mit_params\":{\"network_transaction_id\":\"485355736794768\"}},\"confirmation_method\":\"manual\",\"created\":1766348877,\"currency\":\"eur\",\"customer\":null,\"last_payment_error\":null,\"livemode\":true,\"metadata\":{\"payment_id\":\"rCTUh93jPWoqWu2XREBkyOL5t\",\"payments_extension\":\"true\",\"payments_extension_type\":\"card\",\"reconciliation_flow\":\"payments_api\",\"shop_id\":\"751927347\"},\"next_action\":null,\"payment_method\":\"pm_1SgtEPIkWweOM9jAZ2y8g5ey\",\"payment_method_types\":[\"card\"],\"source\":null,\"status\":\"succeeded\"}"</t>
  </si>
  <si>
    <t>gid://shopify/Order/7196853403986</t>
  </si>
  <si>
    <t>gid://shopify/OrderTransaction/8465232691538</t>
  </si>
  <si>
    <t>2025-12-08T15:00:54Z</t>
  </si>
  <si>
    <t>ch_3Sc5vnIkWweOM9jA0yrBxZrc</t>
  </si>
  <si>
    <t>reTZs4Y4nXqJjeBhiJWlwMtd4</t>
  </si>
  <si>
    <t>pi_3Sc5vnIkWweOM9jA0UwjQfSe</t>
  </si>
  <si>
    <t>"{\"id\":\"pi_3Sc5vnIkWweOM9jA0UwjQfSe\",\"object\":\"payment_intent\",\"amount\":4990,\"amount_capturable\":0,\"amount_received\":4990,\"canceled_at\":null,\"cancellation_reason\":null,\"capture_method\":\"automatic\",\"latest_charge\":{\"id\":\"ch_3Sc5vnIkWweOM9jA0yrBxZrc\",\"object\":\"charge\",\"amount\":4990,\"application_fee\":\"fee_1Sc5vpIkWweOM9jAuVEYP1yf\",\"balance_transaction\":\"txn_3Sc5vnIkWweOM9jA0VZwPJBO\",\"captured\":true,\"created\":1765206056,\"currency\":\"eur\",\"failure_code\":null,\"failure_message\":null,\"fraud_details\":{},\"livemode\":true,\"metadata\":{\"payment_id\":\"reTZs4Y4nXqJjeBhiJWlwMtd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c5vnIkWweOM9jA0UwjQfSe\",\"payment_method\":\"pm_1Sc5vnIkWweOM9jA6PPePMA0\",\"payment_method_details\":{\"card\":{\"amount_authorized\":4990,\"authorization_code\":\"005761\",\"brand\":\"mastercard\",\"checks\":{\"address_line1_check\":\"unavailable\",\"address_postal_code_check\":\"unavailable\",\"cvc_check\":null},\"country\":\"ES\",\"description\":\"MasterCard World Card\",\"ds_transaction_id\":null,\"exp_month\":6,\"exp_year\":2028,\"extended_authorization\":{\"status\":\"disabled\"},\"fingerprint\":\"OZ8VQ5tB8HbM7n3Y\",\"funding\":\"credit\",\"iin\":\"531867\",\"incremental_authorization\":{\"status\":\"unavailable\"},\"installments\":null,\"issuer\":\"BANCO SABADELL S,A,\",\"last4\":\"9013\",\"mandate\":null,\"moto\":false,\"multicapture\":{\"status\":\"unavailable\"},\"network\":\"mastercard\",\"network_token\":{\"used\":false},\"network_transaction_id\":\"MNW9CA1791208\",\"overcapture\":{\"maximum_amount_capturable\":4990,\"status\":\"unavailable\"},\"payment_account_reference\":\"500148Y56VEZ9DKURP9Y1K9PQYB7N\",\"regulated_status\":\"unregulated\",\"three_d_secure\":null,\"wallet\":null},\"type\":\"card\"},\"refunded\":false,\"source\":null,\"status\":\"succeeded\",\"mit_params\":{\"network_transaction_id\":\"MNW9CA1791208\"}},\"confirmation_method\":\"manual\",\"created\":1765206055,\"currency\":\"eur\",\"customer\":null,\"last_payment_error\":null,\"livemode\":true,\"metadata\":{\"payment_id\":\"reTZs4Y4nXqJjeBhiJWlwMtd4\",\"payments_extension\":\"true\",\"payments_extension_type\":\"card\",\"reconciliation_flow\":\"payments_api\",\"shop_id\":\"751927347\"},\"next_action\":null,\"payment_method\":\"pm_1Sc5vnIkWweOM9jA6PPePMA0\",\"payment_method_types\":[\"card\"],\"source\":null,\"status\":\"succeeded\"}"</t>
  </si>
  <si>
    <t>gid://shopify/Order/7392197804370</t>
  </si>
  <si>
    <t>gid://shopify/OrderTransaction/8563525026130</t>
  </si>
  <si>
    <t>2025-12-31T17:59:54Z</t>
  </si>
  <si>
    <t>ch_3SkTgdIkWweOM9jA0dOXqiaZ</t>
  </si>
  <si>
    <t>rzCj2L7Z0olDFsKavjY8LZnf3</t>
  </si>
  <si>
    <t>pi_3SkTgdIkWweOM9jA0ksNig2P</t>
  </si>
  <si>
    <t>"{\"id\":\"pi_3SkTgdIkWweOM9jA0ksNig2P\",\"object\":\"payment_intent\",\"amount\":5895,\"amount_capturable\":0,\"amount_received\":5895,\"canceled_at\":null,\"cancellation_reason\":null,\"capture_method\":\"automatic\",\"latest_charge\":{\"id\":\"ch_3SkTgdIkWweOM9jA0dOXqiaZ\",\"object\":\"charge\",\"amount\":5895,\"application_fee\":\"fee_1SkTgfIkWweOM9jAcMKOs2n7\",\"balance_transaction\":\"txn_3SkTgdIkWweOM9jA0qE2I5Lh\",\"captured\":true,\"created\":1767203997,\"currency\":\"eur\",\"failure_code\":null,\"failure_message\":null,\"fraud_details\":{},\"livemode\":true,\"metadata\":{\"payment_id\":\"rzCj2L7Z0olDFsKavjY8LZnf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kTgdIkWweOM9jA0ksNig2P\",\"payment_method\":\"pm_1SkTgdIkWweOM9jA3GouKKZB\",\"payment_method_details\":{\"card\":{\"amount_authorized\":5895,\"authorization_code\":\"738547\",\"brand\":\"visa\",\"checks\":{\"address_line1_check\":\"unavailable\",\"address_postal_code_check\":\"unavailable\",\"cvc_check\":\"pass\"},\"country\":\"ES\",\"description\":\"Visa Classic\",\"ds_transaction_id\":null,\"exp_month\":6,\"exp_year\":2026,\"extended_authorization\":{\"status\":\"disabled\"},\"fingerprint\":\"DfonOkZUK50PgCJh\",\"funding\":\"credit\",\"iin\":\"433967\",\"incremental_authorization\":{\"status\":\"unavailable\"},\"installments\":null,\"issuer\":\"CAIXABANK S,A,\",\"last4\":\"6835\",\"mandate\":null,\"moto\":false,\"multicapture\":{\"status\":\"unavailable\"},\"network\":\"visa\",\"network_token\":{\"used\":false},\"network_transaction_id\":\"485365647971598\",\"overcapture\":{\"maximum_amount_capturable\":5895,\"status\":\"unavailable\"},\"payment_account_reference\":\"V0010015821173607770425961381\",\"regulated_status\":\"unregulated\",\"three_d_secure\":null,\"wallet\":null},\"type\":\"card\"},\"refunded\":false,\"source\":null,\"status\":\"succeeded\",\"mit_params\":{\"network_transaction_id\":\"485365647971598\"}},\"confirmation_method\":\"manual\",\"created\":1767203995,\"currency\":\"eur\",\"customer\":null,\"last_payment_error\":null,\"livemode\":true,\"metadata\":{\"payment_id\":\"rzCj2L7Z0olDFsKavjY8LZnf3\",\"payments_extension\":\"true\",\"payments_extension_type\":\"card\",\"reconciliation_flow\":\"payments_api\",\"shop_id\":\"751927347\"},\"next_action\":null,\"payment_method\":\"pm_1SkTgdIkWweOM9jA3GouKKZB\",\"payment_method_types\":[\"card\"],\"source\":null,\"status\":\"succeeded\"}"</t>
  </si>
  <si>
    <t>gid://shopify/Order/7391606866258</t>
  </si>
  <si>
    <t>gid://shopify/OrderTransaction/8562412421458</t>
  </si>
  <si>
    <t>2025-12-31T11:45:02Z</t>
  </si>
  <si>
    <t>ch_3SkNprIkWweOM9jA1D2U3RLm</t>
  </si>
  <si>
    <t>rsr8DDQWrFJOVTZUfXKk0q4Xp</t>
  </si>
  <si>
    <t>pi_3SkNprIkWweOM9jA1V1S7L6a</t>
  </si>
  <si>
    <t>"{\"id\":\"pi_3SkNprIkWweOM9jA1V1S7L6a\",\"object\":\"payment_intent\",\"amount\":8361,\"amount_capturable\":0,\"amount_received\":8361,\"canceled_at\":null,\"cancellation_reason\":null,\"capture_method\":\"automatic\",\"latest_charge\":{\"id\":\"ch_3SkNprIkWweOM9jA1D2U3RLm\",\"object\":\"charge\",\"amount\":8361,\"application_fee\":\"fee_1SkNpsIkWweOM9jAnx25soKM\",\"balance_transaction\":\"txn_3SkNprIkWweOM9jA1hij4Kos\",\"captured\":true,\"created\":1767181503,\"currency\":\"eur\",\"failure_code\":null,\"failure_message\":null,\"fraud_details\":{},\"livemode\":true,\"metadata\":{\"payment_id\":\"rsr8DDQWrFJOVTZUfXKk0q4X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kNprIkWweOM9jA1V1S7L6a\",\"payment_method\":\"pm_1SkNprIkWweOM9jAC6o6gq0w\",\"payment_method_details\":{\"card\":{\"amount_authorized\":8361,\"authorization_code\":\"515684\",\"brand\":\"mastercard\",\"checks\":{\"address_line1_check\":null,\"address_postal_code_check\":null,\"cvc_check\":null},\"country\":\"FR\",\"description\":\"Platinum MasterCard Card\",\"ds_transaction_id\":null,\"exp_month\":12,\"exp_year\":2028,\"extended_authorization\":{\"status\":\"disabled\"},\"fingerprint\":\"Vv6EcfFsQLJcghbh\",\"funding\":\"credit\",\"iin\":\"559532\",\"incremental_authorization\":{\"status\":\"unavailable\"},\"installments\":null,\"issuer\":\"CREDIT AGRICOLE S,A,\",\"last4\":\"0000\",\"mandate\":null,\"moto\":false,\"multicapture\":{\"status\":\"unavailable\"},\"network\":\"mastercard\",\"network_token\":{\"used\":false},\"network_transaction_id\":\"MPLCVQV281231\",\"overcapture\":{\"maximum_amount_capturable\":8361,\"status\":\"unavailable\"},\"payment_account_reference\":\"500166VJV3AVF2VFTZ0SV6N757N1X\",\"regulated_status\":\"unregulated\",\"three_d_secure\":null,\"wallet\":{\"apple_pay\":{\"type\":\"apple_pay\"},\"dynamic_last4\":\"5012\",\"type\":\"apple_pay\"}},\"type\":\"card\"},\"refunded\":false,\"source\":null,\"status\":\"succeeded\",\"mit_params\":{\"network_transaction_id\":\"MPLCVQV281231\"}},\"confirmation_method\":\"manual\",\"created\":1767181503,\"currency\":\"eur\",\"customer\":null,\"last_payment_error\":null,\"livemode\":true,\"metadata\":{\"payment_id\":\"rsr8DDQWrFJOVTZUfXKk0q4Xp\",\"payments_extension\":\"true\",\"payments_extension_type\":\"card\",\"reconciliation_flow\":\"payments_api\",\"shop_id\":\"751927347\"},\"next_action\":null,\"payment_method\":\"pm_1SkNprIkWweOM9jAC6o6gq0w\",\"payment_method_types\":[\"card\"],\"source\":null,\"status\":\"succeeded\"}"</t>
  </si>
  <si>
    <t>gid://shopify/Order/7372999721298</t>
  </si>
  <si>
    <t>gid://shopify/OrderTransaction/8524160926034</t>
  </si>
  <si>
    <t>2025-12-20T18:31:13Z</t>
  </si>
  <si>
    <t>ch_3SgUvuIkWweOM9jA2eUihuTs</t>
  </si>
  <si>
    <t>rIdpQTs1Y8froH5M83hB68Gaz</t>
  </si>
  <si>
    <t>pi_3SgUvuIkWweOM9jA2RgbbWib</t>
  </si>
  <si>
    <t>"{\"id\":\"pi_3SgUvuIkWweOM9jA2RgbbWib\",\"object\":\"payment_intent\",\"amount\":3790,\"amount_capturable\":0,\"amount_received\":3790,\"canceled_at\":null,\"cancellation_reason\":null,\"capture_method\":\"automatic\",\"latest_charge\":{\"id\":\"ch_3SgUvuIkWweOM9jA2eUihuTs\",\"object\":\"charge\",\"amount\":3790,\"application_fee\":\"fee_1SgUwVIkWweOM9jAbAW01P6q\",\"balance_transaction\":\"txn_3SgUvuIkWweOM9jA2Dzu1fE9\",\"captured\":true,\"created\":1766255510,\"currency\":\"eur\",\"failure_code\":null,\"failure_message\":null,\"fraud_details\":{},\"livemode\":true,\"metadata\":{\"payment_id\":\"rIdpQTs1Y8froH5M83hB68Ga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gUvuIkWweOM9jA2RgbbWib\",\"payment_method\":\"pm_1SgUvuIkWweOM9jAJhg0Y8i1\",\"payment_method_details\":{\"card\":{\"amount_authorized\":3790,\"authorization_code\":\"203955\",\"brand\":\"visa\",\"checks\":{\"address_line1_check\":\"fail\",\"address_postal_code_check\":\"fail\",\"cvc_check\":\"pass\"},\"country\":\"FR\",\"description\":\"Visa Classic\",\"ds_transaction_id\":null,\"exp_month\":3,\"exp_year\":2026,\"extended_authorization\":{\"status\":\"disabled\"},\"fingerprint\":\"nua79CCEiMCs20hP\",\"funding\":\"debit\",\"iin\":\"497874\",\"incremental_authorization\":{\"status\":\"unavailable\"},\"installments\":null,\"issuer\":\"BPCE\",\"last4\":\"5123\",\"mandate\":null,\"moto\":false,\"multicapture\":{\"status\":\"unavailable\"},\"network\":\"visa\",\"network_token\":{\"used\":false},\"network_transaction_id\":\"485354667105892\",\"overcapture\":{\"maximum_amount_capturable\":3790,\"status\":\"unavailable\"},\"payment_account_reference\":\"V001AACC332012023031011160804\",\"regulated_status\":\"unregulated\",\"three_d_secure\":{\"authentication_flow\":\"challenge\",\"electronic_commerce_indicator\":\"05\",\"exemption_indicator\":null,\"result\":\"authenticated\",\"result_reason\":null,\"transaction_id\":\"ad989bde-a49b-4025-8c56-b02ca8ced7db\",\"version\":\"2,2,0\"},\"wallet\":null},\"type\":\"card\"},\"refunded\":false,\"source\":null,\"status\":\"succeeded\",\"mit_params\":{\"network_transaction_id\":\"485354667105892\"}},\"confirmation_method\":\"manual\",\"created\":1766255474,\"currency\":\"eur\",\"customer\":null,\"last_payment_error\":null,\"livemode\":true,\"metadata\":{\"payment_id\":\"rIdpQTs1Y8froH5M83hB68Gaz\",\"payments_extension\":\"true\",\"payments_extension_type\":\"card\",\"reconciliation_flow\":\"payments_api\",\"shop_id\":\"751927347\"},\"next_action\":null,\"payment_method\":\"pm_1SgUvuIkWweOM9jAJhg0Y8i1\",\"payment_method_types\":[\"card\"],\"source\":null,\"status\":\"succeeded\"}"</t>
  </si>
  <si>
    <t>gid://shopify/Order/7207903330642</t>
  </si>
  <si>
    <t>gid://shopify/OrderTransaction/8484839620946</t>
  </si>
  <si>
    <t>2025-12-12T10:16:22Z</t>
  </si>
  <si>
    <t>2XY73803FL570991P</t>
  </si>
  <si>
    <t>rLKdWkGG85nSZGJfgMPmWmBhb</t>
  </si>
  <si>
    <t>2GM106146Y885024U</t>
  </si>
  <si>
    <t>"{\"id\":\"2GM106146Y885024U\",\"intent\":\"CAPTURE\",\"status\":\"COMPLETED\",\"payment_source\":{\"paypal\":{\"email_address\":\"luly,boccardo@gmail,com\",\"account_id\":\"NR54TJYXSE5FJ\",\"account_status\":\"VERIFIED\",\"name\":{\"given_name\":\"Lucrezia\",\"surname\":\"Boccardo\"},\"phone_number\":{\"national_number\":\"393341838587\"},\"address\":{\"address_line_1\":\"Via Antonio Cecchi 23\\/9\",\"admin_area_2\":\"Genova\",\"admin_area_1\":\"GE\",\"postal_code\":\"16129\",\"country_code\":\"IT\"}}},\"purchase_units\":[{\"reference_id\":\"default\",\"amount\":{\"currency_code\":\"EUR\",\"value\":\"24,90\",\"breakdown\":{\"item_total\":{\"currency_code\":\"EUR\",\"value\":\"19,95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Sushi Every Day - P\u00f3ster \\/ Sin marco \\/ 30x40\",\"custom_id\":\"{\\\"shop_id\\\":751927347,\\\"session_id\\\":\\\"rLKdWkGG85nSZGJfgMPmWmBhb\\\"}\",\"invoice_id\":\"rLKdWkGG85nSZGJfgMPmWmBhb\",\"items\":[{\"name\":\"Sushi Every Day - P\u00f3ster \\/ Sin marco \\/ 30x40\",\"unit_amount\":{\"currency_code\":\"EUR\",\"value\":\"19,95\"},\"tax\":{\"currency_code\":\"EUR\",\"value\":\"0,00\"},\"quantity\":\"1\"}],\"shipping\":{\"name\":{\"full_name\":\"Lucrezia Boccardo\"},\"address\":{\"address_line_1\":\"via Borgoratti 24A\",\"admin_area_2\":\"Genova\",\"admin_area_1\":\"Genova\",\"postal_code\":\"16132\",\"country_code\":\"IT\"}},\"supplementary_data\":{\"tax_nexus\":[]},\"payments\":{\"captures\":[{\"id\":\"2XY73803FL570991P\",\"status\":\"COMPLETED\",\"amount\":{\"currency_code\":\"EUR\",\"value\":\"24,90\"},\"final_capture\":true,\"disbursement_mode\":\"INSTANT\",\"seller_protection\":{\"status\":\"ELIGIBLE\",\"dispute_categories\":[\"ITEM_NOT_RECEIVED\",\"UNAUTHORIZED_TRANSACTION\"]},\"seller_receivable_breakdown\":{\"gross_amount\":{\"currency_code\":\"EUR\",\"value\":\"24,90\"},\"paypal_fee\":{\"currency_code\":\"EUR\",\"value\":\"1,07\"},\"net_amount\":{\"currency_code\":\"EUR\",\"value\":\"23,83\"}},\"invoice_id\":\"rLKdWkGG85nSZGJfgMPmWmBhb\",\"custom_id\":\"{\\\"shop_id\\\":751927347,\\\"session_id\\\":\\\"rLKdWkGG85nSZGJfgMPmWmBhb\\\"}\",\"links\":[{\"href\":\"https:\\/\\/api,paypal,com\\/v2\\/payments\\/captures\\/2XY73803FL570991P\",\"rel\":\"self\",\"method\":\"GET\"},{\"href\":\"https:\\/\\/api,paypal,com\\/v2\\/payments\\/captures\\/2XY73803FL570991P\\/refund\",\"rel\":\"refund\",\"method\":\"POST\"},{\"href\":\"https:\\/\\/api,paypal,com\\/v2\\/checkout\\/orders\\/2GM106146Y885024U\",\"rel\":\"up\",\"method\":\"GET\"}],\"create_time\":\"2025-12-12T10:16:24Z\",\"update_time\":\"2025-12-12T10:16:24Z\"}]}}],\"payer\":{\"name\":{\"given_name\":\"Lucrezia\",\"surname\":\"Boccardo\"},\"email_address\":\"luly,boccardo@gmail,com\",\"payer_id\":\"NR54TJYXSE5FJ\",\"phone\":{\"phone_number\":{\"national_number\":\"393341838587\"}},\"address\":{\"address_line_1\":\"Via Antonio Cecchi 23\\/9\",\"admin_area_2\":\"Genova\",\"admin_area_1\":\"GE\",\"postal_code\":\"16129\",\"country_code\":\"IT\"}},\"create_time\":\"2025-12-12T10:15:57Z\",\"update_time\":\"2025-12-12T10:16:24Z\",\"links\":[{\"href\":\"https:\\/\\/api,paypal,com\\/v2\\/checkout\\/orders\\/2GM106146Y885024U\",\"rel\":\"self\",\"method\":\"GET\"}]}"</t>
  </si>
  <si>
    <t>gid://shopify/Order/7377960960338</t>
  </si>
  <si>
    <t>gid://shopify/OrderTransaction/8534736535890</t>
  </si>
  <si>
    <t>2025-12-23T14:20:30Z</t>
  </si>
  <si>
    <t>ch_3ShWRvIkWweOM9jA24mSQYEs</t>
  </si>
  <si>
    <t>rTBRnNjCRav5usWZMXAYTnja2</t>
  </si>
  <si>
    <t>pi_3ShWRvIkWweOM9jA2glgSBaS</t>
  </si>
  <si>
    <t>"{\"id\":\"pi_3ShWRvIkWweOM9jA2glgSBaS\",\"object\":\"payment_intent\",\"amount\":2990,\"amount_capturable\":0,\"amount_received\":2990,\"canceled_at\":null,\"cancellation_reason\":null,\"capture_method\":\"automatic\",\"latest_charge\":{\"id\":\"ch_3ShWRvIkWweOM9jA24mSQYEs\",\"object\":\"charge\",\"amount\":2990,\"application_fee\":\"fee_1ShWRwIkWweOM9jABanH6iKO\",\"balance_transaction\":\"txn_3ShWRvIkWweOM9jA2COsMV7R\",\"captured\":true,\"created\":1766499631,\"currency\":\"eur\",\"failure_code\":null,\"failure_message\":null,\"fraud_details\":{},\"livemode\":true,\"metadata\":{\"payment_id\":\"rTBRnNjCRav5usWZMXAYTnja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hWRvIkWweOM9jA2glgSBaS\",\"payment_method\":\"pm_1ShWRvIkWweOM9jAqIWALvDd\",\"payment_method_details\":{\"card\":{\"amount_authorized\":2990,\"authorization_code\":\"00K258\",\"brand\":\"mastercard\",\"checks\":{\"address_line1_check\":null,\"address_postal_code_check\":null,\"cvc_check\":null},\"country\":\"IT\",\"description\":\"Debit MasterCard\",\"ds_transaction_id\":null,\"exp_month\":12,\"exp_year\":2028,\"extended_authorization\":{\"status\":\"disabled\"},\"fingerprint\":\"lwFS2M9TZ9eK1O9o\",\"funding\":\"debit\",\"iin\":\"516877\",\"incremental_authorization\":{\"status\":\"unavailable\"},\"installments\":null,\"issuer\":\"BANCA SELLA SPA\",\"last4\":\"0000\",\"mandate\":null,\"moto\":false,\"multicapture\":{\"status\":\"unavailable\"},\"network\":\"mastercard\",\"network_token\":{\"used\":false},\"network_transaction_id\":\"MDUT06ITE1223\",\"overcapture\":{\"maximum_amount_capturable\":2990,\"status\":\"unavailable\"},\"payment_account_reference\":\"500118TVM71S9TIYEOAMGGLLM5WQY\",\"regulated_status\":\"unregulated\",\"three_d_secure\":null,\"wallet\":{\"apple_pay\":{\"type\":\"apple_pay\"},\"dynamic_last4\":\"5068\",\"type\":\"apple_pay\"}},\"type\":\"card\"},\"refunded\":false,\"source\":null,\"status\":\"succeeded\",\"mit_params\":{\"network_transaction_id\":\"MDUT06ITE1223\"}},\"confirmation_method\":\"manual\",\"created\":1766499631,\"currency\":\"eur\",\"customer\":null,\"last_payment_error\":null,\"livemode\":true,\"metadata\":{\"payment_id\":\"rTBRnNjCRav5usWZMXAYTnja2\",\"payments_extension\":\"true\",\"payments_extension_type\":\"card\",\"reconciliation_flow\":\"payments_api\",\"shop_id\":\"751927347\"},\"next_action\":null,\"payment_method\":\"pm_1ShWRvIkWweOM9jAqIWALvDd\",\"payment_method_types\":[\"card\"],\"source\":null,\"status\":\"succeeded\"}"</t>
  </si>
  <si>
    <t>gid://shopify/Order/7195198652754</t>
  </si>
  <si>
    <t>gid://shopify/OrderTransaction/8461962346834</t>
  </si>
  <si>
    <t>2025-12-07T19:56:15Z</t>
  </si>
  <si>
    <t>ch_3Sbo44IkWweOM9jA0qCJXRk3</t>
  </si>
  <si>
    <t>rPmtSvJtwB7UebGyYph88l3pF</t>
  </si>
  <si>
    <t>pi_3Sbo44IkWweOM9jA0l4WrETu</t>
  </si>
  <si>
    <t>"{\"id\":\"pi_3Sbo44IkWweOM9jA0l4WrETu\",\"object\":\"payment_intent\",\"amount\":3790,\"amount_capturable\":0,\"amount_received\":3790,\"canceled_at\":null,\"cancellation_reason\":null,\"capture_method\":\"automatic\",\"latest_charge\":{\"id\":\"ch_3Sbo44IkWweOM9jA0qCJXRk3\",\"object\":\"charge\",\"amount\":3790,\"application_fee\":\"fee_1Sbo46IkWweOM9jA4SVCHLo6\",\"balance_transaction\":\"txn_3Sbo44IkWweOM9jA0YPIQZui\",\"captured\":true,\"created\":1765137377,\"currency\":\"eur\",\"failure_code\":null,\"failure_message\":null,\"fraud_details\":{},\"livemode\":true,\"metadata\":{\"payment_id\":\"rPmtSvJtwB7UebGyYph88l3p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bo44IkWweOM9jA0l4WrETu\",\"payment_method\":\"pm_1Sbo44IkWweOM9jAj0wyU0L0\",\"payment_method_details\":{\"card\":{\"amount_authorized\":3790,\"authorization_code\":\"264632\",\"brand\":\"mastercard\",\"checks\":{\"address_line1_check\":\"unavailable\",\"address_postal_code_check\":\"unavailable\",\"cvc_check\":\"pass\"},\"country\":\"DE\",\"description\":\"Standard MasterCard Card\",\"ds_transaction_id\":null,\"exp_month\":6,\"exp_year\":2029,\"extended_authorization\":{\"status\":\"disabled\"},\"fingerprint\":\"uCmX2f9wnNxrLeBi\",\"funding\":\"credit\",\"iin\":\"512759\",\"incremental_authorization\":{\"status\":\"unavailable\"},\"installments\":null,\"issuer\":\"DZ BANK AG DEUTSCHE ZENTRAL-GE\",\"last4\":\"4129\",\"mandate\":null,\"moto\":false,\"multicapture\":{\"status\":\"unavailable\"},\"network\":\"mastercard\",\"network_token\":{\"used\":false},\"network_transaction_id\":\"MCSOTMQ7K1207\",\"overcapture\":{\"maximum_amount_capturable\":3790,\"status\":\"unavailable\"},\"payment_account_reference\":\"500123FKL84P3ITSWLUGGN2AHU5DW\",\"regulated_status\":\"unregulated\",\"three_d_secure\":null,\"wallet\":null},\"type\":\"card\"},\"refunded\":false,\"source\":null,\"status\":\"succeeded\",\"mit_params\":{\"network_transaction_id\":\"MCSOTMQ7K1207\"}},\"confirmation_method\":\"manual\",\"created\":1765137376,\"currency\":\"eur\",\"customer\":null,\"last_payment_error\":null,\"livemode\":true,\"metadata\":{\"payment_id\":\"rPmtSvJtwB7UebGyYph88l3pF\",\"payments_extension\":\"true\",\"payments_extension_type\":\"card\",\"reconciliation_flow\":\"payments_api\",\"shop_id\":\"751927347\"},\"next_action\":null,\"payment_method\":\"pm_1Sbo44IkWweOM9jAj0wyU0L0\",\"payment_method_types\":[\"card\"],\"source\":null,\"status\":\"succeeded\"}"</t>
  </si>
  <si>
    <t>gid://shopify/Order/7203838460242</t>
  </si>
  <si>
    <t>gid://shopify/OrderTransaction/8477399187794</t>
  </si>
  <si>
    <t>2025-12-10T20:52:57Z</t>
  </si>
  <si>
    <t>ch_3ScuNaIkWweOM9jA2plfzLxd</t>
  </si>
  <si>
    <t>rX2kinAujx5BBUn0TYLIMYdap</t>
  </si>
  <si>
    <t>pi_3ScuNaIkWweOM9jA2DAfzp5k</t>
  </si>
  <si>
    <t>"{\"id\":\"pi_3ScuNaIkWweOM9jA2DAfzp5k\",\"object\":\"payment_intent\",\"amount\":2490,\"amount_capturable\":0,\"amount_received\":2490,\"canceled_at\":null,\"cancellation_reason\":null,\"capture_method\":\"automatic\",\"latest_charge\":{\"id\":\"ch_3ScuNaIkWweOM9jA2plfzLxd\",\"object\":\"charge\",\"amount\":2490,\"application_fee\":\"fee_1ScuODIkWweOM9jA9YEqJKvq\",\"balance_transaction\":\"txn_3ScuNaIkWweOM9jA2CEOk10l\",\"captured\":true,\"created\":1765400016,\"currency\":\"eur\",\"failure_code\":null,\"failure_message\":null,\"fraud_details\":{},\"livemode\":true,\"metadata\":{\"payment_id\":\"rX2kinAujx5BBUn0TYLIMYda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cuNaIkWweOM9jA2DAfzp5k\",\"payment_method\":\"pm_1ScuNaIkWweOM9jATlo8HXDa\",\"payment_method_details\":{\"card\":{\"amount_authorized\":2490,\"authorization_code\":\"125368\",\"brand\":\"visa\",\"checks\":{\"address_line1_check\":\"fail\",\"address_postal_code_check\":\"fail\",\"cvc_check\":null},\"country\":\"FR\",\"description\":\"Visa Classic\",\"ds_transaction_id\":null,\"exp_month\":9,\"exp_year\":2028,\"extended_authorization\":{\"status\":\"disabled\"},\"fingerprint\":\"pvL0PTh0HGgsgGMH\",\"funding\":\"debit\",\"iin\":\"497874\",\"incremental_authorization\":{\"status\":\"unavailable\"},\"installments\":null,\"issuer\":\"BPCE\",\"last4\":\"4976\",\"mandate\":null,\"moto\":false,\"multicapture\":{\"status\":\"unavailable\"},\"network\":\"visa\",\"network_token\":{\"used\":true},\"network_transaction_id\":\"485344752178614\",\"overcapture\":{\"maximum_amount_capturable\":2490,\"status\":\"unavailable\"},\"payment_account_reference\":\"V001AACC339012025070451316538\",\"regulated_status\":\"unregulated\",\"three_d_secure\":{\"authentication_flow\":\"challenge\",\"electronic_commerce_indicator\":\"05\",\"exemption_indicator\":null,\"result\":\"authenticated\",\"result_reason\":null,\"transaction_id\":\"f188c0d5-5d44-4b75-b6a4-689ad0e3935d\",\"version\":\"2,2,0\"},\"wallet\":null},\"type\":\"card\"},\"refunded\":false,\"source\":null,\"status\":\"succeeded\",\"mit_params\":{\"network_transaction_id\":\"485344752178614\"}},\"confirmation_method\":\"manual\",\"created\":1765399978,\"currency\":\"eur\",\"customer\":null,\"last_payment_error\":null,\"livemode\":true,\"metadata\":{\"payment_id\":\"rX2kinAujx5BBUn0TYLIMYdap\",\"payments_extension\":\"true\",\"payments_extension_type\":\"card\",\"reconciliation_flow\":\"payments_api\",\"shop_id\":\"751927347\"},\"next_action\":null,\"payment_method\":\"pm_1ScuNaIkWweOM9jATlo8HXDa\",\"payment_method_types\":[\"card\"],\"source\":null,\"status\":\"succeeded\"}"</t>
  </si>
  <si>
    <t>gid://shopify/Order/7176878031186</t>
  </si>
  <si>
    <t>gid://shopify/OrderTransaction/8430014464338</t>
  </si>
  <si>
    <t>2025-12-01T16:50:58Z</t>
  </si>
  <si>
    <t>ch_3SZaJTIkWweOM9jA1IZAlsAb</t>
  </si>
  <si>
    <t>rBvDzlEM7XZ3BikDuAUW0x16E</t>
  </si>
  <si>
    <t>pi_3SZaJTIkWweOM9jA11kFQJhm</t>
  </si>
  <si>
    <t>"{\"id\":\"pi_3SZaJTIkWweOM9jA11kFQJhm\",\"object\":\"payment_intent\",\"amount\":5988,\"amount_capturable\":0,\"amount_received\":5988,\"canceled_at\":null,\"cancellation_reason\":null,\"capture_method\":\"automatic\",\"latest_charge\":{\"id\":\"ch_3SZaJTIkWweOM9jA1IZAlsAb\",\"object\":\"charge\",\"amount\":5988,\"application_fee\":\"fee_1SZaJUIkWweOM9jAFLFU2Nxv\",\"balance_transaction\":\"txn_3SZaJTIkWweOM9jA1mEFvpN9\",\"captured\":true,\"created\":1764607859,\"currency\":\"eur\",\"failure_code\":null,\"failure_message\":null,\"fraud_details\":{},\"livemode\":true,\"metadata\":{\"payment_id\":\"rBvDzlEM7XZ3BikDuAUW0x16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ZaJTIkWweOM9jA11kFQJhm\",\"payment_method\":\"pm_1SZaJTIkWweOM9jAaXNAt3pX\",\"payment_method_details\":{\"card\":{\"amount_authorized\":5988,\"authorization_code\":\"371911\",\"brand\":\"mastercard\",\"checks\":{\"address_line1_check\":null,\"address_postal_code_check\":null,\"cvc_check\":null},\"country\":\"ES\",\"description\":\"Platinum MasterCard Immediate Debit\",\"ds_transaction_id\":null,\"exp_month\":1,\"exp_year\":2026,\"extended_authorization\":{\"status\":\"disabled\"},\"fingerprint\":\"DK61Ec73GencK3xO\",\"funding\":\"debit\",\"iin\":\"525681\",\"incremental_authorization\":{\"status\":\"unavailable\"},\"installments\":null,\"issuer\":\"ING BANK N,V,\",\"last4\":\"0000\",\"mandate\":null,\"moto\":false,\"multicapture\":{\"status\":\"unavailable\"},\"network\":\"mastercard\",\"network_token\":{\"used\":false},\"network_transaction_id\":\"TPLU5JCY61201\",\"overcapture\":{\"maximum_amount_capturable\":5988,\"status\":\"unavailable\"},\"payment_account_reference\":\"50016P2TRWOA51I7HA7MWKZMIX1A9\",\"regulated_status\":\"unregulated\",\"three_d_secure\":null,\"wallet\":{\"apple_pay\":{\"type\":\"apple_pay\"},\"dynamic_last4\":\"1897\",\"type\":\"apple_pay\"}},\"type\":\"card\"},\"refunded\":false,\"source\":null,\"status\":\"succeeded\",\"mit_params\":{\"network_transaction_id\":\"TPLU5JCY61201\"}},\"confirmation_method\":\"manual\",\"created\":1764607859,\"currency\":\"eur\",\"customer\":null,\"last_payment_error\":null,\"livemode\":true,\"metadata\":{\"payment_id\":\"rBvDzlEM7XZ3BikDuAUW0x16E\",\"payments_extension\":\"true\",\"payments_extension_type\":\"card\",\"reconciliation_flow\":\"payments_api\",\"shop_id\":\"751927347\"},\"next_action\":null,\"payment_method\":\"pm_1SZaJTIkWweOM9jAaXNAt3pX\",\"payment_method_types\":[\"card\"],\"source\":null,\"status\":\"succeeded\"}"</t>
  </si>
  <si>
    <t>gid://shopify/Order/7374241399122</t>
  </si>
  <si>
    <t>gid://shopify/OrderTransaction/8526909571410</t>
  </si>
  <si>
    <t>2025-12-21T14:09:19Z</t>
  </si>
  <si>
    <t>ch_3SgnK0IkWweOM9jA12SVtT0m</t>
  </si>
  <si>
    <t>rf4lSvNrqRWNUxW5d3ylnTGKM</t>
  </si>
  <si>
    <t>pi_3SgnK0IkWweOM9jA1QJB0mKq</t>
  </si>
  <si>
    <t>"{\"id\":\"pi_3SgnK0IkWweOM9jA1QJB0mKq\",\"object\":\"payment_intent\",\"amount\":6795,\"amount_capturable\":0,\"amount_received\":6795,\"canceled_at\":null,\"cancellation_reason\":null,\"capture_method\":\"automatic\",\"latest_charge\":{\"id\":\"ch_3SgnK0IkWweOM9jA12SVtT0m\",\"object\":\"charge\",\"amount\":6795,\"application_fee\":\"fee_1SgnK2IkWweOM9jAcWyGqZ29\",\"balance_transaction\":\"txn_3SgnK0IkWweOM9jA1HrP2cQa\",\"captured\":true,\"created\":1766326161,\"currency\":\"eur\",\"failure_code\":null,\"failure_message\":null,\"fraud_details\":{},\"livemode\":true,\"metadata\":{\"payment_id\":\"rf4lSvNrqRWNUxW5d3ylnTGK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gnK0IkWweOM9jA1QJB0mKq\",\"payment_method\":\"pm_1SgnK0IkWweOM9jA6f2lcfyU\",\"payment_method_details\":{\"card\":{\"amount_authorized\":6795,\"authorization_code\":\"266684\",\"brand\":\"visa\",\"checks\":{\"address_line1_check\":\"fail\",\"address_postal_code_check\":\"pass\",\"cvc_check\":\"pass\"},\"country\":\"FR\",\"description\":\"Visa Classic\",\"ds_transaction_id\":null,\"exp_month\":11,\"exp_year\":2026,\"extended_authorization\":{\"status\":\"disabled\"},\"fingerprint\":\"42a5gdpjr42x02XW\",\"funding\":\"debit\",\"iin\":\"416538\",\"incremental_authorization\":{\"status\":\"unavailable\"},\"installments\":null,\"issuer\":\"BOURSORAMA BANQUE\",\"last4\":\"4472\",\"mandate\":null,\"moto\":false,\"multicapture\":{\"status\":\"unavailable\"},\"network\":\"visa\",\"network_token\":{\"used\":false},\"network_transaction_id\":\"485355509621702\",\"overcapture\":{\"maximum_amount_capturable\":6795,\"status\":\"unavailable\"},\"payment_account_reference\":\"V001AAG8031910005482340000000\",\"regulated_status\":\"unregulated\",\"three_d_secure\":{\"authentication_flow\":\"frictionless\",\"electronic_commerce_indicator\":\"07\",\"exemption_indicator\":null,\"result\":\"exempted\",\"result_reason\":null,\"transaction_id\":\"70db9b8b-eb51-4b08-b340-3fd86fcc22d2\",\"version\":\"2,2,0\"},\"wallet\":null},\"type\":\"card\"},\"refunded\":false,\"source\":null,\"status\":\"succeeded\",\"mit_params\":{\"network_transaction_id\":\"485355509621702\"}},\"confirmation_method\":\"manual\",\"created\":1766326160,\"currency\":\"eur\",\"customer\":null,\"last_payment_error\":null,\"livemode\":true,\"metadata\":{\"payment_id\":\"rf4lSvNrqRWNUxW5d3ylnTGKM\",\"payments_extension\":\"true\",\"payments_extension_type\":\"card\",\"reconciliation_flow\":\"payments_api\",\"shop_id\":\"751927347\"},\"next_action\":null,\"payment_method\":\"pm_1SgnK0IkWweOM9jA6f2lcfyU\",\"payment_method_types\":[\"card\"],\"source\":null,\"status\":\"succeeded\"}"</t>
  </si>
  <si>
    <t>gid://shopify/Order/7382521250130</t>
  </si>
  <si>
    <t>gid://shopify/OrderTransaction/8544824787282</t>
  </si>
  <si>
    <t>2025-12-26T14:32:25Z</t>
  </si>
  <si>
    <t>ch_3Sic45IkWweOM9jA2PqqKcex</t>
  </si>
  <si>
    <t>rBw4hHRyUDKLqRwtzgPx9LXM0</t>
  </si>
  <si>
    <t>pi_3Sic45IkWweOM9jA2IQAwNEH</t>
  </si>
  <si>
    <t>"{\"id\":\"pi_3Sic45IkWweOM9jA2IQAwNEH\",\"object\":\"payment_intent\",\"amount\":6590,\"amount_capturable\":0,\"amount_received\":6590,\"canceled_at\":null,\"cancellation_reason\":null,\"capture_method\":\"automatic\",\"latest_charge\":{\"id\":\"ch_3Sic45IkWweOM9jA2PqqKcex\",\"object\":\"charge\",\"amount\":6590,\"application_fee\":\"fee_1Sic49IkWweOM9jAwmgMh3O6\",\"balance_transaction\":\"txn_3Sic45IkWweOM9jA2h3qfpth\",\"captured\":true,\"created\":1766759548,\"currency\":\"eur\",\"failure_code\":null,\"failure_message\":null,\"fraud_details\":{},\"livemode\":true,\"metadata\":{\"payment_id\":\"rBw4hHRyUDKLqRwtzgPx9LXM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ic45IkWweOM9jA2IQAwNEH\",\"payment_method\":\"pm_1Sic45IkWweOM9jAiz55vFsE\",\"payment_method_details\":{\"card\":{\"amount_authorized\":6590,\"authorization_code\":\"394994\",\"brand\":\"mastercard\",\"checks\":{\"address_line1_check\":\"unavailable\",\"address_postal_code_check\":\"unavailable\",\"cvc_check\":\"pass\"},\"country\":\"FR\",\"description\":\"MasterCard Standard Card Immediate Debit\",\"ds_transaction_id\":null,\"exp_month\":1,\"exp_year\":2028,\"extended_authorization\":{\"status\":\"disabled\"},\"fingerprint\":\"Bizoqr8kCa8STzpK\",\"funding\":\"debit\",\"iin\":\"513283\",\"incremental_authorization\":{\"status\":\"unavailable\"},\"installments\":null,\"issuer\":\"BANQUE FEDERATIVE DU CREDIT MU\",\"last4\":\"7877\",\"mandate\":null,\"moto\":false,\"multicapture\":{\"status\":\"unavailable\"},\"network\":\"mastercard\",\"network_token\":{\"used\":false},\"network_transaction_id\":\"TCSK20QUQ1226\",\"overcapture\":{\"maximum_amount_capturable\":6590,\"status\":\"unavailable\"},\"payment_account_reference\":\"5001BYKK4Q2NJFILIYTXOJFKMKLDK\",\"regulated_status\":\"unregulated\",\"three_d_secure\":{\"authentication_flow\":\"frictionless\",\"electronic_commerce_indicator\":\"06\",\"exemption_indicator\":null,\"result\":\"exempted\",\"result_reason\":null,\"transaction_id\":\"6317e61f-060e-47e5-9a52-2c4bd8863d4d\",\"version\":\"2,2,0\"},\"wallet\":null},\"type\":\"card\"},\"refunded\":false,\"source\":null,\"status\":\"succeeded\",\"mit_params\":{\"network_transaction_id\":\"TCSK20QUQ1226\"}},\"confirmation_method\":\"manual\",\"created\":1766759545,\"currency\":\"eur\",\"customer\":null,\"last_payment_error\":null,\"livemode\":true,\"metadata\":{\"payment_id\":\"rBw4hHRyUDKLqRwtzgPx9LXM0\",\"payments_extension\":\"true\",\"payments_extension_type\":\"card\",\"reconciliation_flow\":\"payments_api\",\"shop_id\":\"751927347\"},\"next_action\":null,\"payment_method\":\"pm_1Sic45IkWweOM9jAiz55vFsE\",\"payment_method_types\":[\"card\"],\"source\":null,\"status\":\"succeeded\"}"</t>
  </si>
  <si>
    <t>gid://shopify/Order/7378292506962</t>
  </si>
  <si>
    <t>gid://shopify/OrderTransaction/8535371448658</t>
  </si>
  <si>
    <t>2025-12-23T17:13:15Z</t>
  </si>
  <si>
    <t>ch_3ShZ96IkWweOM9jA2fwYO9XM</t>
  </si>
  <si>
    <t>rlHWbFD5mnvFdzw5JPJjp3Tro</t>
  </si>
  <si>
    <t>pi_3ShZ96IkWweOM9jA2RyxQ6ay</t>
  </si>
  <si>
    <t>"{\"id\":\"pi_3ShZ96IkWweOM9jA2RyxQ6ay\",\"object\":\"payment_intent\",\"amount\":18333,\"amount_capturable\":0,\"amount_received\":18333,\"canceled_at\":null,\"cancellation_reason\":null,\"capture_method\":\"automatic\",\"latest_charge\":{\"id\":\"ch_3ShZ96IkWweOM9jA2fwYO9XM\",\"object\":\"charge\",\"amount\":18333,\"application_fee\":\"fee_1ShZ97IkWweOM9jA4J3FWksy\",\"balance_transaction\":\"txn_3ShZ96IkWweOM9jA20EG6T8V\",\"captured\":true,\"created\":1766509997,\"currency\":\"eur\",\"failure_code\":null,\"failure_message\":null,\"fraud_details\":{},\"livemode\":true,\"metadata\":{\"payment_id\":\"rlHWbFD5mnvFdzw5JPJjp3Tr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hZ96IkWweOM9jA2RyxQ6ay\",\"payment_method\":\"pm_1ShZ96IkWweOM9jAKBUC3qEU\",\"payment_method_details\":{\"card\":{\"amount_authorized\":18333,\"authorization_code\":\"595308\",\"brand\":\"mastercard\",\"checks\":{\"address_line1_check\":\"unavailable\",\"address_postal_code_check\":\"unavailable\",\"cvc_check\":\"pass\"},\"country\":\"ES\",\"description\":\"MasterCard Standard Card Immediate Debit\",\"ds_transaction_id\":null,\"exp_month\":4,\"exp_year\":2031,\"extended_authorization\":{\"status\":\"disabled\"},\"fingerprint\":\"NTrPHmQqmbpgWtNT\",\"funding\":\"debit\",\"iin\":\"522205\",\"incremental_authorization\":{\"status\":\"unavailable\"},\"installments\":null,\"issuer\":\"CAIXABANK S,A,\",\"last4\":\"9940\",\"mandate\":null,\"moto\":false,\"multicapture\":{\"status\":\"unavailable\"},\"network\":\"mastercard\",\"network_token\":{\"used\":false},\"network_transaction_id\":\"TCSBAE5WV1223\",\"overcapture\":{\"maximum_amount_capturable\":18333,\"status\":\"unavailable\"},\"payment_account_reference\":\"5001AVBPX1FUXCR3BQ6J928LWMSF1\",\"regulated_status\":\"unregulated\",\"three_d_secure\":null,\"wallet\":null},\"type\":\"card\"},\"refunded\":false,\"source\":null,\"status\":\"succeeded\",\"mit_params\":{\"network_transaction_id\":\"TCSBAE5WV1223\"}},\"confirmation_method\":\"manual\",\"created\":1766509996,\"currency\":\"eur\",\"customer\":null,\"last_payment_error\":null,\"livemode\":true,\"metadata\":{\"payment_id\":\"rlHWbFD5mnvFdzw5JPJjp3Tro\",\"payments_extension\":\"true\",\"payments_extension_type\":\"card\",\"reconciliation_flow\":\"payments_api\",\"shop_id\":\"751927347\"},\"next_action\":null,\"payment_method\":\"pm_1ShZ96IkWweOM9jAKBUC3qEU\",\"payment_method_types\":[\"card\"],\"source\":null,\"status\":\"succeeded\"}"</t>
  </si>
  <si>
    <t>gid://shopify/Order/7211365663058</t>
  </si>
  <si>
    <t>gid://shopify/OrderTransaction/8490517234002</t>
  </si>
  <si>
    <t>2025-12-13T10:39:13Z</t>
  </si>
  <si>
    <t>5M59936795660141H</t>
  </si>
  <si>
    <t>rES39fnxoGKo4DRvRLKqoMxlQ</t>
  </si>
  <si>
    <t>37Y03455CJ577805L</t>
  </si>
  <si>
    <t>"{\"id\":\"37Y03455CJ577805L\",\"intent\":\"CAPTURE\",\"status\":\"COMPLETED\",\"payment_source\":{\"paypal\":{\"email_address\":\"aitortxuthebest@hotmail,com\",\"account_id\":\"QC732D5J6K2QU\",\"account_status\":\"VERIFIED\",\"name\":{\"given_name\":\"Aitor\",\"surname\":\"Casado\"},\"phone_number\":{\"national_number\":\"34677671257\"},\"address\":{\"address_line_1\":\"Lepanto 2, i\u00b0 izda\",\"admin_area_2\":\"Portugalete\",\"admin_area_1\":\"Vizcaya\",\"postal_code\":\"48920\",\"country_code\":\"ES\"}}},\"purchase_units\":[{\"reference_id\":\"default\",\"amount\":{\"currency_code\":\"EUR\",\"value\":\"134,85\",\"breakdown\":{\"item_total\":{\"currency_code\":\"EUR\",\"value\":\"134,85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Starry Night over the Rhone - Van Gogh - Lienzo \\/ Sin marco \\/ 40x50\",\"custom_id\":\"{\\\"shop_id\\\":751927347,\\\"session_id\\\":\\\"rES39fnxoGKo4DRvRLKqoMxlQ\\\"}\",\"invoice_id\":\"rES39fnxoGKo4DRvRLKqoMxlQ\",\"soft_descriptor\":\"PAYPAL *ARTESTASTOR AR\",\"items\":[{\"name\":\"Starry Night over the Rhone - Van Gogh - Lienzo \\/ Sin marco \\/ 40x50\",\"unit_amount\":{\"currency_code\":\"EUR\",\"value\":\"49,95\"},\"tax\":{\"currency_code\":\"EUR\",\"value\":\"0,00\"},\"quantity\":\"1\"},{\"name\":\"The Starry Night - Van Gogh - Lienzo \\/ Sin marco \\/ 40x50\",\"unit_amount\":{\"currency_code\":\"EUR\",\"value\":\"49,95\"},\"tax\":{\"currency_code\":\"EUR\",\"value\":\"0,00\"},\"quantity\":\"1\"},{\"name\":\"Caf\u00e9 Terrace at Night - Van Gogh - Lienzo \\/ Sin marco \\/ 30x40\",\"unit_amount\":{\"currency_code\":\"EUR\",\"value\":\"34,95\"},\"tax\":{\"currency_code\":\"EUR\",\"value\":\"0,00\"},\"quantity\":\"1\"}],\"shipping\":{\"name\":{\"full_name\":\"Aitor Casado S\u00e1nchez\"},\"address\":{\"address_line_1\":\"Artadi Ibilbidea\",\"address_line_2\":\"4, 4\u00b0A\",\"admin_area_2\":\"Berango\",\"admin_area_1\":\"Vizcaya\",\"postal_code\":\"48640\",\"country_code\":\"ES\"}},\"supplementary_data\":{\"tax_nexus\":[]},\"payments\":{\"captures\":[{\"id\":\"5M59936795660141H\",\"status\":\"COMPLETED\",\"amount\":{\"currency_code\":\"EUR\",\"value\":\"134,85\"},\"final_capture\":true,\"disbursement_mode\":\"INSTANT\",\"seller_protection\":{\"status\":\"ELIGIBLE\",\"dispute_categories\":[\"ITEM_NOT_RECEIVED\",\"UNAUTHORIZED_TRANSACTION\"]},\"seller_receivable_breakdown\":{\"gross_amount\":{\"currency_code\":\"EUR\",\"value\":\"134,85\"},\"paypal_fee\":{\"currency_code\":\"EUR\",\"value\":\"4,26\"},\"net_amount\":{\"currency_code\":\"EUR\",\"value\":\"130,59\"}},\"invoice_id\":\"rES39fnxoGKo4DRvRLKqoMxlQ\",\"custom_id\":\"{\\\"shop_id\\\":751927347,\\\"session_id\\\":\\\"rES39fnxoGKo4DRvRLKqoMxlQ\\\"}\",\"links\":[{\"href\":\"https:\\/\\/api,paypal,com\\/v2\\/payments\\/captures\\/5M59936795660141H\",\"rel\":\"self\",\"method\":\"GET\"},{\"href\":\"https:\\/\\/api,paypal,com\\/v2\\/payments\\/captures\\/5M59936795660141H\\/refund\",\"rel\":\"refund\",\"method\":\"POST\"},{\"href\":\"https:\\/\\/api,paypal,com\\/v2\\/checkout\\/orders\\/37Y03455CJ577805L\",\"rel\":\"up\",\"method\":\"GET\"}],\"create_time\":\"2025-12-13T10:39:15Z\",\"update_time\":\"2025-12-13T10:39:15Z\"}]}}],\"payer\":{\"name\":{\"given_name\":\"Aitor\",\"surname\":\"Casado\"},\"email_address\":\"aitortxuthebest@hotmail,com\",\"payer_id\":\"QC732D5J6K2QU\",\"phone\":{\"phone_number\":{\"national_number\":\"34677671257\"}},\"address\":{\"address_line_1\":\"Lepanto 2, i\u00b0 izda\",\"admin_area_2\":\"Portugalete\",\"admin_area_1\":\"Vizcaya\",\"postal_code\":\"48920\",\"country_code\":\"ES\"}},\"create_time\":\"2025-12-13T10:38:25Z\",\"update_time\":\"2025-12-13T10:39:15Z\",\"links\":[{\"href\":\"https:\\/\\/api,paypal,com\\/v2\\/checkout\\/orders\\/37Y03455CJ577805L\",\"rel\":\"self\",\"method\":\"GET\"}]}"</t>
  </si>
  <si>
    <t>gid://shopify/Order/7384476549458</t>
  </si>
  <si>
    <t>gid://shopify/OrderTransaction/8548703600978</t>
  </si>
  <si>
    <t>2025-12-27T16:07:59Z</t>
  </si>
  <si>
    <t>ch_3Sj027IkWweOM9jA0HVsXdZ3</t>
  </si>
  <si>
    <t>rk6Lc1yasCysBLB1CBSebcYAR</t>
  </si>
  <si>
    <t>pi_3Sj027IkWweOM9jA0OTYybnl</t>
  </si>
  <si>
    <t>"{\"id\":\"pi_3Sj027IkWweOM9jA0OTYybnl\",\"object\":\"payment_intent\",\"amount\":47687,\"amount_capturable\":0,\"amount_received\":47687,\"canceled_at\":null,\"cancellation_reason\":null,\"capture_method\":\"automatic\",\"latest_charge\":{\"id\":\"ch_3Sj027IkWweOM9jA0HVsXdZ3\",\"object\":\"charge\",\"amount\":47687,\"application_fee\":\"fee_1Sj038IkWweOM9jAUkBvccxK\",\"balance_transaction\":\"txn_3Sj027IkWweOM9jA0lDSLrip\",\"captured\":true,\"created\":1766851741,\"currency\":\"eur\",\"failure_code\":null,\"failure_message\":null,\"fraud_details\":{},\"livemode\":true,\"metadata\":{\"payment_id\":\"rk6Lc1yasCysBLB1CBSebcYA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j027IkWweOM9jA0OTYybnl\",\"payment_method\":\"pm_1Sj027IkWweOM9jA9RxLtbvU\",\"payment_method_details\":{\"card\":{\"amount_authorized\":47687,\"authorization_code\":\"142391\",\"brand\":\"mastercard\",\"checks\":{\"address_line1_check\":\"unavailable\",\"address_postal_code_check\":\"unavailable\",\"cvc_check\":\"unavailable\"},\"country\":\"ES\",\"description\":\"MasterCard Credit Card (mixed BIN)\",\"ds_transaction_id\":null,\"exp_month\":8,\"exp_year\":2030,\"extended_authorization\":{\"status\":\"disabled\"},\"fingerprint\":\"BBvf8Tg5NE1JtP5X\",\"funding\":\"credit\",\"iin\":\"541541\",\"incremental_authorization\":{\"status\":\"unavailable\"},\"installments\":null,\"issuer\":\"BANCO SANTANDER S,A,\",\"last4\":\"9049\",\"mandate\":null,\"moto\":false,\"multicapture\":{\"status\":\"unavailable\"},\"network\":\"mastercard\",\"network_token\":{\"used\":false},\"network_transaction_id\":\"MCCMFJ8KY1227\",\"overcapture\":{\"maximum_amount_capturable\":47687,\"status\":\"unavailable\"},\"payment_account_reference\":\"50016SZ68FKDMVVXW3ZPN9URFS77T\",\"regulated_status\":\"unregulated\",\"three_d_secure\":{\"authentication_flow\":\"challenge\",\"electronic_commerce_indicator\":\"02\",\"exemption_indicator\":null,\"result\":\"authenticated\",\"result_reason\":null,\"transaction_id\":\"17134c99-9e95-4f7e-8041-d2c06c353f4f\",\"version\":\"2,2,0\"},\"wallet\":null},\"type\":\"card\"},\"refunded\":false,\"source\":null,\"status\":\"succeeded\",\"mit_params\":{\"network_transaction_id\":\"MCCMFJ8KY1227\"}},\"confirmation_method\":\"manual\",\"created\":1766851679,\"currency\":\"eur\",\"customer\":null,\"last_payment_error\":null,\"livemode\":true,\"metadata\":{\"payment_id\":\"rk6Lc1yasCysBLB1CBSebcYAR\",\"payments_extension\":\"true\",\"payments_extension_type\":\"card\",\"reconciliation_flow\":\"payments_api\",\"shop_id\":\"751927347\"},\"next_action\":null,\"payment_method\":\"pm_1Sj027IkWweOM9jA9RxLtbvU\",\"payment_method_types\":[\"card\"],\"source\":null,\"status\":\"succeeded\"}"</t>
  </si>
  <si>
    <t>gid://shopify/Order/7381031387474</t>
  </si>
  <si>
    <t>gid://shopify/OrderTransaction/8541645701458</t>
  </si>
  <si>
    <t>2025-12-25T15:48:34Z</t>
  </si>
  <si>
    <t>8GY812762F276832V</t>
  </si>
  <si>
    <t>roDhNOGLKzO6aSwWnQYVywbQI</t>
  </si>
  <si>
    <t>9K577568L86569912</t>
  </si>
  <si>
    <t>"{\"id\":\"9K577568L86569912\",\"intent\":\"CAPTURE\",\"status\":\"COMPLETED\",\"payment_source\":{\"paypal\":{\"email_address\":\"max,fuerst@gmx,net\",\"account_id\":\"SAED498LG2EUQ\",\"account_status\":\"VERIFIED\",\"name\":{\"given_name\":\"Maximilian\",\"surname\":\"F\u00fcrst\"},\"phone_number\":{\"national_number\":\"4306604874240\"},\"address\":{\"address_line_1\":\"Pyrkergasse 30-32\",\"address_line_2\":\"1\\/29\",\"admin_area_2\":\"Wien\",\"postal_code\":\"1190\",\"country_code\":\"AT\"}}},\"purchase_units\":[{\"reference_id\":\"default\",\"amount\":{\"currency_code\":\"EUR\",\"value\":\"114,95\",\"breakdown\":{\"item_total\":{\"currency_code\":\"EUR\",\"value\":\"114,95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Nighthawks - Edward Hopper - Lienzo \\/ Madera roble natural \\/ 50x70\",\"custom_id\":\"{\\\"shop_id\\\":751927347,\\\"session_id\\\":\\\"roDhNOGLKzO6aSwWnQYVywbQI\\\"}\",\"invoice_id\":\"roDhNOGLKzO6aSwWnQYVywbQI\",\"items\":[{\"name\":\"Nighthawks - Edward Hopper - Lienzo \\/ Madera roble natural \\/ 50x70\",\"unit_amount\":{\"currency_code\":\"EUR\",\"value\":\"114,95\"},\"tax\":{\"currency_code\":\"EUR\",\"value\":\"0,00\"},\"quantity\":\"1\"}],\"shipping\":{\"name\":{\"full_name\":\"Maximilian F\u00fcrst\"},\"address\":{\"address_line_1\":\"Wolfersberggasse 24\\/7\",\"admin_area_2\":\"Wien\",\"postal_code\":\"1140\",\"country_code\":\"AT\"}},\"supplementary_data\":{\"tax_nexus\":[]},\"payments\":{\"captures\":[{\"id\":\"8GY812762F276832V\",\"status\":\"COMPLETED\",\"amount\":{\"currency_code\":\"EUR\",\"value\":\"114,95\"},\"final_capture\":true,\"disbursement_mode\":\"INSTANT\",\"seller_protection\":{\"status\":\"ELIGIBLE\",\"dispute_categories\":[\"ITEM_NOT_RECEIVED\",\"UNAUTHORIZED_TRANSACTION\"]},\"seller_receivable_breakdown\":{\"gross_amount\":{\"currency_code\":\"EUR\",\"value\":\"114,95\"},\"paypal_fee\":{\"currency_code\":\"EUR\",\"value\":\"3,68\"},\"net_amount\":{\"currency_code\":\"EUR\",\"value\":\"111,27\"}},\"invoice_id\":\"roDhNOGLKzO6aSwWnQYVywbQI\",\"custom_id\":\"{\\\"shop_id\\\":751927347,\\\"session_id\\\":\\\"roDhNOGLKzO6aSwWnQYVywbQI\\\"}\",\"links\":[{\"href\":\"https:\\/\\/api,paypal,com\\/v2\\/payments\\/captures\\/8GY812762F276832V\",\"rel\":\"self\",\"method\":\"GET\"},{\"href\":\"https:\\/\\/api,paypal,com\\/v2\\/payments\\/captures\\/8GY812762F276832V\\/refund\",\"rel\":\"refund\",\"method\":\"POST\"},{\"href\":\"https:\\/\\/api,paypal,com\\/v2\\/checkout\\/orders\\/9K577568L86569912\",\"rel\":\"up\",\"method\":\"GET\"}],\"create_time\":\"2025-12-25T15:48:36Z\",\"update_time\":\"2025-12-25T15:48:36Z\"}]}}],\"payer\":{\"name\":{\"given_name\":\"Maximilian\",\"surname\":\"F\u00fcrst\"},\"email_address\":\"max,fuerst@gmx,net\",\"payer_id\":\"SAED498LG2EUQ\",\"phone\":{\"phone_number\":{\"national_number\":\"4306604874240\"}},\"address\":{\"address_line_1\":\"Pyrkergasse 30-32\",\"address_line_2\":\"1\\/29\",\"admin_area_2\":\"Wien\",\"postal_code\":\"1190\",\"country_code\":\"AT\"}},\"create_time\":\"2025-12-25T15:48:12Z\",\"update_time\":\"2025-12-25T15:48:36Z\",\"links\":[{\"href\":\"https:\\/\\/api,paypal,com\\/v2\\/checkout\\/orders\\/9K577568L86569912\",\"rel\":\"self\",\"method\":\"GET\"}]}"</t>
  </si>
  <si>
    <t>gid://shopify/Order/7187406094674</t>
  </si>
  <si>
    <t>gid://shopify/OrderTransaction/8447028265298</t>
  </si>
  <si>
    <t>2025-12-04T14:04:09Z</t>
  </si>
  <si>
    <t>ch_3Sad8gIkWweOM9jA02RpPgHA</t>
  </si>
  <si>
    <t>raGzmVAGG5PcA613mFBdl728d</t>
  </si>
  <si>
    <t>pi_3Sad8gIkWweOM9jA0nY4N2B6</t>
  </si>
  <si>
    <t>"{\"id\":\"pi_3Sad8gIkWweOM9jA0nY4N2B6\",\"object\":\"payment_intent\",\"amount\":2490,\"amount_capturable\":0,\"amount_received\":2490,\"canceled_at\":null,\"cancellation_reason\":null,\"capture_method\":\"automatic\",\"latest_charge\":{\"id\":\"ch_3Sad8gIkWweOM9jA02RpPgHA\",\"object\":\"charge\",\"amount\":2490,\"application_fee\":\"fee_1Sad9hIkWweOM9jA6vY0bl4h\",\"balance_transaction\":\"txn_3Sad8gIkWweOM9jA0fZO7lSc\",\"captured\":true,\"created\":1764857112,\"currency\":\"eur\",\"failure_code\":null,\"failure_message\":null,\"fraud_details\":{},\"livemode\":true,\"metadata\":{\"payment_id\":\"raGzmVAGG5PcA613mFBdl728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ad8gIkWweOM9jA0nY4N2B6\",\"payment_method\":\"pm_1Sad8gIkWweOM9jAjCSdM0k5\",\"payment_method_details\":{\"card\":{\"amount_authorized\":2490,\"authorization_code\":\"678886\",\"brand\":\"visa\",\"checks\":{\"address_line1_check\":\"unavailable\",\"address_postal_code_check\":\"unavailable\",\"cvc_check\":\"pass\"},\"country\":\"FR\",\"description\":\"Visa Classic\",\"ds_transaction_id\":null,\"exp_month\":3,\"exp_year\":2027,\"extended_authorization\":{\"status\":\"disabled\"},\"fingerprint\":\"avrAE6qr1afMajhN\",\"funding\":\"debit\",\"iin\":\"416538\",\"incremental_authorization\":{\"status\":\"unavailable\"},\"installments\":null,\"issuer\":\"BOURSORAMA BANQUE\",\"last4\":\"1309\",\"mandate\":null,\"moto\":false,\"multicapture\":{\"status\":\"unavailable\"},\"network\":\"visa\",\"network_token\":{\"used\":false},\"network_transaction_id\":\"485338507120641\",\"overcapture\":{\"maximum_amount_capturable\":2490,\"status\":\"unavailable\"},\"payment_account_reference\":\"V001AAG8026610013582184000000\",\"regulated_status\":\"unregulated\",\"three_d_secure\":{\"authentication_flow\":\"challenge\",\"electronic_commerce_indicator\":\"05\",\"exemption_indicator\":null,\"result\":\"authenticated\",\"result_reason\":null,\"transaction_id\":\"e95f6c2a-aac3-4631-9fb9-37ef7ba9aa9d\",\"version\":\"2,2,0\"},\"wallet\":null},\"type\":\"card\"},\"refunded\":false,\"source\":null,\"status\":\"succeeded\",\"mit_params\":{\"network_transaction_id\":\"485338507120641\"}},\"confirmation_method\":\"manual\",\"created\":1764857050,\"currency\":\"eur\",\"customer\":null,\"last_payment_error\":null,\"livemode\":true,\"metadata\":{\"payment_id\":\"raGzmVAGG5PcA613mFBdl728d\",\"payments_extension\":\"true\",\"payments_extension_type\":\"card\",\"reconciliation_flow\":\"payments_api\",\"shop_id\":\"751927347\"},\"next_action\":null,\"payment_method\":\"pm_1Sad8gIkWweOM9jAjCSdM0k5\",\"payment_method_types\":[\"card\"],\"source\":null,\"status\":\"succeeded\"}"</t>
  </si>
  <si>
    <t>gid://shopify/Order/7185429791058</t>
  </si>
  <si>
    <t>gid://shopify/OrderTransaction/8443178320210</t>
  </si>
  <si>
    <t>2025-12-03T16:30:09Z</t>
  </si>
  <si>
    <t>ch_3SaIwQIkWweOM9jA1e9ZFvXO</t>
  </si>
  <si>
    <t>rQmNOpOIud5dtn9SxHTYIDbqf</t>
  </si>
  <si>
    <t>pi_3SaIwQIkWweOM9jA1DNqd3W1</t>
  </si>
  <si>
    <t>"{\"id\":\"pi_3SaIwQIkWweOM9jA1DNqd3W1\",\"object\":\"payment_intent\",\"amount\":5785,\"amount_capturable\":0,\"amount_received\":5785,\"canceled_at\":null,\"cancellation_reason\":null,\"capture_method\":\"automatic\",\"latest_charge\":{\"id\":\"ch_3SaIwQIkWweOM9jA1e9ZFvXO\",\"object\":\"charge\",\"amount\":5785,\"application_fee\":\"fee_1SaIwSIkWweOM9jA8GmckDCi\",\"balance_transaction\":\"txn_3SaIwQIkWweOM9jA17lL1sYT\",\"captured\":true,\"created\":1764779411,\"currency\":\"eur\",\"failure_code\":null,\"failure_message\":null,\"fraud_details\":{},\"livemode\":true,\"metadata\":{\"payment_id\":\"rQmNOpOIud5dtn9SxHTYIDbq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aIwQIkWweOM9jA1DNqd3W1\",\"payment_method\":\"pm_1SaIwQIkWweOM9jANtiPznI4\",\"payment_method_details\":{\"card\":{\"amount_authorized\":5785,\"authorization_code\":\"287727\",\"brand\":\"mastercard\",\"checks\":{\"address_line1_check\":\"unavailable\",\"address_postal_code_check\":\"unavailable\",\"cvc_check\":\"unavailable\"},\"country\":\"AT\",\"description\":\"Debit MasterCard\",\"ds_transaction_id\":null,\"exp_month\":12,\"exp_year\":2029,\"extended_authorization\":{\"status\":\"disabled\"},\"fingerprint\":\"bucls9R3Xb8Iz14q\",\"funding\":\"debit\",\"iin\":\"535686\",\"incremental_authorization\":{\"status\":\"unavailable\"},\"installments\":null,\"issuer\":\"PSA PAYMENT SERVICES AUSTRIA G\",\"last4\":\"2083\",\"mandate\":null,\"moto\":false,\"multicapture\":{\"status\":\"unavailable\"},\"network\":\"mastercard\",\"network_token\":{\"used\":false},\"network_transaction_id\":\"MDSYDCQPF1203\",\"overcapture\":{\"maximum_amount_capturable\":5785,\"status\":\"unavailable\"},\"payment_account_reference\":\"5001CBLNCCB2GT2E39X0PP6Z3OGCV\",\"regulated_status\":\"unregulated\",\"three_d_secure\":null,\"wallet\":null},\"type\":\"card\"},\"refunded\":false,\"source\":null,\"status\":\"succeeded\",\"mit_params\":{\"network_transaction_id\":\"MDSYDCQPF1203\"}},\"confirmation_method\":\"manual\",\"created\":1764779410,\"currency\":\"eur\",\"customer\":null,\"last_payment_error\":null,\"livemode\":true,\"metadata\":{\"payment_id\":\"rQmNOpOIud5dtn9SxHTYIDbqf\",\"payments_extension\":\"true\",\"payments_extension_type\":\"card\",\"reconciliation_flow\":\"payments_api\",\"shop_id\":\"751927347\"},\"next_action\":null,\"payment_method\":\"pm_1SaIwQIkWweOM9jANtiPznI4\",\"payment_method_types\":[\"card\"],\"source\":null,\"status\":\"succeeded\"}"</t>
  </si>
  <si>
    <t>gid://shopify/Order/7385148326226</t>
  </si>
  <si>
    <t>gid://shopify/OrderTransaction/8549715312978</t>
  </si>
  <si>
    <t>2025-12-27T22:01:14Z</t>
  </si>
  <si>
    <t>ch_3Sj5XyIkWweOM9jA08xUqrkR</t>
  </si>
  <si>
    <t>rSCPDDX3IDB33vOyXQqZUtYjK</t>
  </si>
  <si>
    <t>pi_3Sj5XyIkWweOM9jA0csXjO3x</t>
  </si>
  <si>
    <t>"{\"id\":\"pi_3Sj5XyIkWweOM9jA0csXjO3x\",\"object\":\"payment_intent\",\"amount\":4990,\"amount_capturable\":0,\"amount_received\":0,\"canceled_at\":null,\"cancellation_reason\":null,\"capture_method\":\"automatic\",\"latest_charge\":{\"id\":\"ch_3Sj5XyIkWweOM9jA08xUqrkR\",\"object\":\"charge\",\"amount\":4990,\"application_fee\":null,\"balance_transaction\":null,\"captured\":false,\"created\":1766872874,\"currency\":\"eur\",\"failure_code\":\"incorrect_cvc\",\"failure_message\":\"Your card's security code is incorrect,\",\"fraud_details\":{},\"livemode\":true,\"metadata\":{\"payment_id\":\"rSCPDDX3IDB33vOyXQqZUtYjK\",\"payments_extension\":\"true\",\"payments_extension_type\":\"card\",\"reconciliation_flow\":\"payments_api\",\"shop_id\":\"751927347\"},\"outcome\":{\"advice_code\":\"confirm_card_data\",\"network_advice_code\":\"03\",\"network_decline_code\":\"N7\",\"network_status\":\"declined_by_network\",\"reason\":\"incorrect_cvc\",\"risk_level\":\"normal\",\"seller_message\":\"The bank returned the decline code `incorrect_cvc`,\",\"type\":\"issuer_declined\"},\"paid\":false,\"payment_intent\":\"pi_3Sj5XyIkWweOM9jA0csXjO3x\",\"payment_method\":\"pm_1Sj5XyIkWweOM9jArmtpGrnT\",\"payment_method_details\":{\"card\":{\"amount_authorized\":null,\"authorization_code\":null,\"brand\":\"visa\",\"checks\":{\"address_line1_check\":\"unavailable\",\"address_postal_code_check\":\"unavailable\",\"cvc_check\":\"fail\"},\"country\":\"MX\",\"description\":\"Visa Gold\",\"ds_transaction_id\":null,\"exp_month\":5,\"exp_year\":2031,\"extended_authorization\":{\"status\":\"disabled\"},\"fingerprint\":\"R8CPUIU7iuJsRBVp\",\"funding\":\"credit\",\"iin\":\"477213\",\"incremental_authorization\":{\"status\":\"unavailable\"},\"installments\":null,\"issuer\":\"BBVA MEXICO S,A,\",\"last4\":\"4145\",\"mandate\":null,\"moto\":false,\"multicapture\":{\"status\":\"unavailable\"},\"network\":\"visa\",\"network_token\":{\"used\":false},\"network_transaction_id\":\"345361792756156\",\"overcapture\":{\"maximum_amount_capturable\":4990,\"status\":\"unavailable\"},\"payment_account_reference\":\"V0010013824036649722168399149\",\"regulated_status\":\"unregulated\",\"three_d_secure\":null,\"wallet\":null},\"type\":\"card\"},\"refunded\":false,\"source\":null,\"status\":\"failed\",\"mit_params\":{\"network_transaction_id\":\"345361792756156\"}},\"confirmation_method\":\"manual\",\"created\":1766872874,\"currency\":\"eur\",\"customer\":null,\"last_payment_error\":{\"advice_code\":\"confirm_card_data\",\"charge\":\"ch_3Sj5XyIkWweOM9jA08xUqrkR\",\"code\":\"incorrect_cvc\",\"decline_code\":\"incorrect_cvc\",\"doc_url\":\"https:\\/\\/stripe,com\\/docs\\/error-codes\\/incorrect-cvc\",\"message\":\"Your card's security code is incorrect,\",\"network_advice_code\":\"03\",\"network_decline_code\":\"N7\",\"param\":\"cvc\",\"payment_method\":{\"id\":\"pm_1Sj5XyIkWweOM9jArmtpGrnT\",\"object\":\"payment_method\",\"card\":{\"brand\":\"visa\",\"checks\":{\"address_line1_check\":\"unavailable\",\"address_postal_code_check\":\"unavailable\",\"cvc_check\":\"fail\"},\"country\":\"MX\",\"description\":\"Visa Gold\",\"display_brand\":\"visa\",\"exp_month\":5,\"exp_year\":2031,\"fingerprint\":\"R8CPUIU7iuJsRBVp\",\"funding\":\"credit\",\"generated_from\":null,\"iin\":\"477213\",\"issuer\":\"BBVA MEXICO S,A,\",\"last4\":\"4145\",\"network_token\":null,\"networks\":{\"available\":[\"visa\"],\"preferred\":null},\"payment_account_reference\":null,\"regulated_status\":\"unregulated\",\"three_d_secure_usage\":{\"supported\":true},\"wallet\":null},\"created\":1766872874,\"livemode\":true,\"metadata\":{},\"type\":\"card\"},\"type\":\"card_error\"},\"livemode\":true,\"metadata\":{\"payment_id\":\"rSCPDDX3IDB33vOyXQqZUtYjK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</si>
  <si>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gid://shopify/OrderTransaction/8549717246290</t>
  </si>
  <si>
    <t>2025-12-27T22:01:57Z</t>
  </si>
  <si>
    <t>ch_3Sj5YgIkWweOM9jA2dfVWIr5</t>
  </si>
  <si>
    <t>rW7jzCmYtOedkF1d0ZQifkx8C</t>
  </si>
  <si>
    <t>pi_3Sj5YgIkWweOM9jA2BM0rwxT</t>
  </si>
  <si>
    <t>"{\"id\":\"pi_3Sj5YgIkWweOM9jA2BM0rwxT\",\"object\":\"payment_intent\",\"amount\":4990,\"amount_capturable\":0,\"amount_received\":4990,\"canceled_at\":null,\"cancellation_reason\":null,\"capture_method\":\"automatic\",\"latest_charge\":{\"id\":\"ch_3Sj5YgIkWweOM9jA2dfVWIr5\",\"object\":\"charge\",\"amount\":4990,\"application_fee\":\"fee_1Sj5YhIkWweOM9jAFjGtac2s\",\"balance_transaction\":\"txn_3Sj5YgIkWweOM9jA2MNISPrS\",\"captured\":true,\"created\":1766872918,\"currency\":\"eur\",\"failure_code\":null,\"failure_message\":null,\"fraud_details\":{},\"livemode\":true,\"metadata\":{\"payment_id\":\"rW7jzCmYtOedkF1d0ZQifkx8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j5YgIkWweOM9jA2BM0rwxT\",\"payment_method\":\"pm_1Sj5YgIkWweOM9jAnCANjjge\",\"payment_method_details\":{\"card\":{\"amount_authorized\":4990,\"authorization_code\":\"827476\",\"brand\":\"visa\",\"checks\":{\"address_line1_check\":\"unavailable\",\"address_postal_code_check\":\"unavailable\",\"cvc_check\":\"pass\"},\"country\":\"MX\",\"description\":\"Visa Classic\",\"ds_transaction_id\":null,\"exp_month\":4,\"exp_year\":2029,\"extended_authorization\":{\"status\":\"disabled\"},\"fingerprint\":\"zE46NFOOCuJYHhrA\",\"funding\":\"credit\",\"iin\":\"481515\",\"incremental_authorization\":{\"status\":\"unavailable\"},\"installments\":null,\"issuer\":\"BBVA MEXICO S,A,\",\"last4\":\"6801\",\"mandate\":null,\"moto\":false,\"multicapture\":{\"status\":\"unavailable\"},\"network\":\"visa\",\"network_token\":{\"used\":false},\"network_transaction_id\":\"385361793192675\",\"overcapture\":{\"maximum_amount_capturable\":4990,\"status\":\"unavailable\"},\"payment_account_reference\":\"V0010013819142546012881298451\",\"regulated_status\":\"unregulated\",\"three_d_secure\":null,\"wallet\":null},\"type\":\"card\"},\"refunded\":false,\"source\":null,\"status\":\"succeeded\",\"mit_params\":{\"network_transaction_id\":\"385361793192675\"}},\"confirmation_method\":\"manual\",\"created\":1766872918,\"currency\":\"eur\",\"customer\":null,\"last_payment_error\":null,\"livemode\":true,\"metadata\":{\"payment_id\":\"rW7jzCmYtOedkF1d0ZQifkx8C\",\"payments_extension\":\"true\",\"payments_extension_type\":\"card\",\"reconciliation_flow\":\"payments_api\",\"shop_id\":\"751927347\"},\"next_action\":null,\"payment_method\":\"pm_1Sj5YgIkWweOM9jAnCANjjge\",\"payment_method_types\":[\"card\"],\"source\":null,\"status\":\"succeeded\"}"</t>
  </si>
  <si>
    <t>gid://shopify/Order/7211543789906</t>
  </si>
  <si>
    <t>gid://shopify/OrderTransaction/8490803298642</t>
  </si>
  <si>
    <t>2025-12-13T11:47:22Z</t>
  </si>
  <si>
    <t>ch_3SdrIFIkWweOM9jA1LtnMIVH</t>
  </si>
  <si>
    <t>ruratIbypPDFkz8o7Ypajc1vP</t>
  </si>
  <si>
    <t>pi_3SdrIFIkWweOM9jA1ddJkklW</t>
  </si>
  <si>
    <t>"{\"id\":\"pi_3SdrIFIkWweOM9jA1ddJkklW\",\"object\":\"payment_intent\",\"amount\":3790,\"amount_capturable\":0,\"amount_received\":3790,\"canceled_at\":null,\"cancellation_reason\":null,\"capture_method\":\"automatic\",\"latest_charge\":{\"id\":\"ch_3SdrIFIkWweOM9jA1LtnMIVH\",\"object\":\"charge\",\"amount\":3790,\"application_fee\":\"fee_1SdrIGIkWweOM9jAR5EVYBw2\",\"balance_transaction\":\"txn_3SdrIFIkWweOM9jA1tdxX8It\",\"captured\":true,\"created\":1765626443,\"currency\":\"eur\",\"failure_code\":null,\"failure_message\":null,\"fraud_details\":{},\"livemode\":true,\"metadata\":{\"payment_id\":\"ruratIbypPDFkz8o7Ypajc1v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drIFIkWweOM9jA1ddJkklW\",\"payment_method\":\"pm_1SdrIFIkWweOM9jASGT4ztSn\",\"payment_method_details\":{\"card\":{\"amount_authorized\":3790,\"authorization_code\":\"509164\",\"brand\":\"visa\",\"checks\":{\"address_line1_check\":\"unavailable\",\"address_postal_code_check\":\"unavailable\",\"cvc_check\":\"unavailable\"},\"country\":\"ES\",\"description\":\"Visa Gold\",\"ds_transaction_id\":null,\"exp_month\":4,\"exp_year\":2026,\"extended_authorization\":{\"status\":\"disabled\"},\"fingerprint\":\"pawVsJB1IAPyHsk0\",\"funding\":\"credit\",\"iin\":\"483774\",\"incremental_authorization\":{\"status\":\"unavailable\"},\"installments\":null,\"issuer\":\"BANKINTER S,A,\",\"last4\":\"8987\",\"mandate\":null,\"moto\":false,\"multicapture\":{\"status\":\"unavailable\"},\"network\":\"visa\",\"network_token\":{\"used\":false},\"network_transaction_id\":\"485347424445365\",\"overcapture\":{\"maximum_amount_capturable\":3790,\"status\":\"unavailable\"},\"payment_account_reference\":\"V0010014625347424432865077929\",\"regulated_status\":\"unregulated\",\"three_d_secure\":null,\"wallet\":null},\"type\":\"card\"},\"refunded\":false,\"source\":null,\"status\":\"succeeded\",\"mit_params\":{\"network_transaction_id\":\"485347424445365\"}},\"confirmation_method\":\"manual\",\"created\":1765626443,\"currency\":\"eur\",\"customer\":null,\"last_payment_error\":null,\"livemode\":true,\"metadata\":{\"payment_id\":\"ruratIbypPDFkz8o7Ypajc1vP\",\"payments_extension\":\"true\",\"payments_extension_type\":\"card\",\"reconciliation_flow\":\"payments_api\",\"shop_id\":\"751927347\"},\"next_action\":null,\"payment_method\":\"pm_1SdrIFIkWweOM9jASGT4ztSn\",\"payment_method_types\":[\"card\"],\"source\":null,\"status\":\"succeeded\"}"</t>
  </si>
  <si>
    <t>gid://shopify/Order/7388163965266</t>
  </si>
  <si>
    <t>gid://shopify/OrderTransaction/8555616305490</t>
  </si>
  <si>
    <t>2025-12-29T14:34:39Z</t>
  </si>
  <si>
    <t>ch_3SjhWtIkWweOM9jA0yxgmAwO</t>
  </si>
  <si>
    <t>retkzMRuD5BmZZX5fBONGuZGZ</t>
  </si>
  <si>
    <t>pi_3SjhWtIkWweOM9jA03cQJ7J5</t>
  </si>
  <si>
    <t>"{\"id\":\"pi_3SjhWtIkWweOM9jA03cQJ7J5\",\"object\":\"payment_intent\",\"amount\":33960,\"amount_capturable\":0,\"amount_received\":0,\"canceled_at\":null,\"cancellation_reason\":null,\"capture_method\":\"automatic\",\"latest_charge\":{\"id\":\"ch_3SjhWtIkWweOM9jA0yxgmAwO\",\"object\":\"charge\",\"amount\":33960,\"application_fee\":null,\"balance_transaction\":null,\"captured\":false,\"created\":1767018908,\"currency\":\"eur\",\"failure_code\":\"card_declined\",\"failure_message\":\"Your card was declined for making repeated attempts too frequently or exceeding its amount limit,\",\"fraud_details\":{},\"livemode\":true,\"metadata\":{\"payment_id\":\"retkzMRuD5BmZZX5fBONGuZGZ\",\"payments_extension\":\"true\",\"payments_extension_type\":\"card\",\"reconciliation_flow\":\"payments_api\",\"shop_id\":\"751927347\"},\"outcome\":{\"advice_code\":\"try_again_later\",\"network_advice_code\":null,\"network_decline_code\":\"61\",\"network_status\":\"declined_by_network\",\"reason\":\"card_velocity_exceeded\",\"risk_level\":\"normal\",\"seller_message\":\"The bank returned the decline code `card_velocity_exceeded`,\",\"type\":\"issuer_declined\"},\"paid\":false,\"payment_intent\":\"pi_3SjhWtIkWweOM9jA03cQJ7J5\",\"payment_method\":\"pm_1SjhWtIkWweOM9jA3BQxyrgO\",\"payment_method_details\":{\"card\":{\"amount_authorized\":null,\"authorization_code\":null,\"brand\":\"mastercard\",\"checks\":{\"address_line1_check\":\"unavailable\",\"address_postal_code_check\":\"unavailable\",\"cvc_check\":\"unavailable\"},\"country\":\"ES\",\"description\":\"Platinum MasterCard Immediate Debit\",\"ds_transaction_id\":null,\"exp_month\":10,\"exp_year\":2027,\"extended_authorization\":{\"status\":\"disabled\"},\"fingerprint\":\"f1Lno0kg61YiZ9u8\",\"funding\":\"debit\",\"iin\":\"535120\",\"incremental_authorization\":{\"status\":\"unavailable\"},\"installments\":null,\"issuer\":\"ING BANK N,V,\",\"last4\":\"2049\",\"mandate\":null,\"moto\":false,\"multicapture\":{\"status\":\"unavailable\"},\"network\":\"mastercard\",\"network_token\":{\"used\":false},\"network_transaction_id\":\"TPLLVXMT11229\",\"overcapture\":{\"maximum_amount_capturable\":33960,\"status\":\"unavailable\"},\"payment_account_reference\":\"50016OTEO5VLOD4VLWVTOUS8C62HL\",\"regulated_status\":\"unregulated\",\"three_d_secure\":{\"authentication_flow\":\"challenge\",\"electronic_commerce_indicator\":\"02\",\"exemption_indicator\":null,\"result\":\"authenticated\",\"result_reason\":null,\"transaction_id\":\"da8fe675-dcb3-4871-a46d-4e5db446f5e9\",\"version\":\"2,2,0\"},\"wallet\":null},\"type\":\"card\"},\"refunded\":false,\"source\":null,\"status\":\"failed\",\"mit_params\":{\"network_transaction_id\":\"TPLLVXMT11229\"}},\"confirmation_method\":\"manual\",\"created\":1767018879,\"currency\":\"eur\",\"customer\":null,\"last_payment_error\":{\"advice_code\":\"try_again_later\",\"charge\":\"ch_3SjhWtIkWweOM9jA0yxgmAwO\",\"code\":\"card_declined\",\"decline_code\":\"card_velocity_exceeded\",\"doc_url\":\"https:\\/\\/stripe,com\\/docs\\/error-codes\\/card-declined\",\"message\":\"Your card was declined for making repeated attempts too frequently or exceeding its amount limit,\",\"network_decline_code\":\"61\",\"payment_method\":{\"id\":\"pm_1SjhWtIkWweOM9jA3BQxyrgO\",\"object\":\"payment_method\",\"card\":{\"brand\":\"mastercard\",\"checks\":{\"address_line1_check\":\"unavailable\",\"address_postal_code_check\":\"unavailable\",\"cvc_check\":\"unavailable\"},\"country\":\"ES\",\"description\":\"Platinum MasterCard Immediate Debit\",\"display_brand\":\"mastercard\",\"exp_month\":10,\"exp_year\":2027,\"fingerprint\":\"f1Lno0kg61YiZ9u8\",\"funding\":\"debit\",\"generated_from\":null,\"iin\":\"535120\",\"issuer\":\"ING BANK N,V,\",\"last4\":\"2049\",\"network_token\":null,\"networks\":{\"available\":[\"mastercard\"],\"preferred\":null},\"payment_account_reference\":null,\"regulated_status\":\"unregulated\",\"three_d_secure_usage\":{\"supported\":true},\"wallet\":null},\"created\":1767018879,\"livemode\":true,\"metadata\":{},\"type\":\"card\"},\"type\":\"card_error\"},\"livemode\":true,\"metadata\":{\"payment_id\":\"retkzMRuD5BmZZX5fBONGuZGZ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</si>
  <si>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gid://shopify/OrderTransaction/8555623219538</t>
  </si>
  <si>
    <t>2025-12-29T14:36:58Z</t>
  </si>
  <si>
    <t>ch_3SjhZ9IkWweOM9jA1cXFJ4ML</t>
  </si>
  <si>
    <t>r0pxyGHpz2RtCjejJQdswiVJw</t>
  </si>
  <si>
    <t>"{\"id\":\"ch_3SjhZ9IkWweOM9jA1cXFJ4ML\",\"object\":\"charge\",\"amount\":33960,\"application_fee\":null,\"balance_transaction\":null,\"captured\":false,\"created\":1767019052,\"currency\":\"eur\",\"failure_code\":\"card_declined\",\"failure_message\":\"Your card was declined for making repeated attempts too frequently or exceeding its amount limit,\",\"fraud_details\":{},\"livemode\":true,\"metadata\":{\"payments_extension_type\":\"card\",\"reconciliation_flow\":\"payments_api\",\"shop_id\":\"751927347\",\"payments_extension\":\"true\",\"payment_id\":\"r0pxyGHpz2RtCjejJQdswiVJw\"},\"outcome\":{\"advice_code\":\"try_again_later\",\"network_advice_code\":null,\"network_decline_code\":\"61\",\"network_status\":\"declined_by_network\",\"reason\":\"card_velocity_exceeded\",\"risk_level\":\"normal\",\"seller_message\":\"The bank returned the decline code `card_velocity_exceeded`,\",\"type\":\"issuer_declined\"},\"paid\":false,\"payment_intent\":\"pi_3SjhZ9IkWweOM9jA1YzEJLhw\",\"payment_method\":\"pm_1SjhZ9IkWweOM9jAAsJcRC4T\",\"payment_method_details\":{\"card\":{\"amount_authorized\":null,\"authorization_code\":null,\"brand\":\"mastercard\",\"checks\":{\"address_line1_check\":\"unavailable\",\"address_postal_code_check\":\"unavailable\",\"cvc_check\":\"unavailable\"},\"country\":\"ES\",\"exp_month\":10,\"exp_year\":2027,\"extended_authorization\":{\"status\":\"disabled\"},\"fingerprint\":\"f1Lno0kg61YiZ9u8\",\"funding\":\"debit\",\"incremental_authorization\":{\"status\":\"unavailable\"},\"installments\":null,\"last4\":\"2049\",\"mandate\":null,\"multicapture\":{\"status\":\"unavailable\"},\"network\":\"mastercard\",\"network_token\":{\"used\":false},\"network_transaction_id\":\"TPLL324T11229\",\"overcapture\":{\"maximum_amount_capturable\":33960,\"status\":\"unavailable\"},\"regulated_status\":\"unregulated\",\"three_d_secure\":{\"authentication_flow\":\"challenge\",\"electronic_commerce_indicator\":\"02\",\"exemption_indicator\":null,\"result\":\"authenticated\",\"result_reason\":null,\"transaction_id\":\"1e6cade4-846e-4b43-9d12-f2e0a9373ae8\",\"version\":\"2,2,0\"},\"wallet\":null,\"description\":\"Platinum MasterCard Immediate Debit\",\"ds_transaction_id\":null,\"iin\":\"535120\",\"issuer\":\"ING BANK N,V,\",\"moto\":false,\"payment_account_reference\":\"50016OTEO5VLOD4VLWVTOUS8C62HL\"},\"type\":\"card\"},\"refunded\":false,\"source\":null,\"status\":\"failed\",\"mit_params\":{\"network_transaction_id\":\"TPLL324T11229\"}}"</t>
  </si>
  <si>
    <t>gid://shopify/OrderTransaction/8555628429650</t>
  </si>
  <si>
    <t>2025-12-29T14:38:55Z</t>
  </si>
  <si>
    <t>ch_3Sjhb1IkWweOM9jA2XZeCxZu</t>
  </si>
  <si>
    <t>rno9ijGyEuuFx99AF4Pm3CVfG</t>
  </si>
  <si>
    <t>pi_3Sjhb1IkWweOM9jA2ZWPZqDY</t>
  </si>
  <si>
    <t>"{\"id\":\"pi_3Sjhb1IkWweOM9jA2ZWPZqDY\",\"object\":\"payment_intent\",\"amount\":33960,\"amount_capturable\":0,\"amount_received\":33960,\"canceled_at\":null,\"cancellation_reason\":null,\"capture_method\":\"automatic\",\"latest_charge\":{\"id\":\"ch_3Sjhb1IkWweOM9jA2XZeCxZu\",\"object\":\"charge\",\"amount\":33960,\"application_fee\":\"fee_1SjhbUIkWweOM9jAq4X7NdIS\",\"balance_transaction\":\"txn_3Sjhb1IkWweOM9jA2J1Rr8oU\",\"captured\":true,\"created\":1767019164,\"currency\":\"eur\",\"failure_code\":null,\"failure_message\":null,\"fraud_details\":{},\"livemode\":true,\"metadata\":{\"payment_id\":\"rno9ijGyEuuFx99AF4Pm3CVf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jhb1IkWweOM9jA2ZWPZqDY\",\"payment_method\":\"pm_1Sjhb1IkWweOM9jAWUEoK1fW\",\"payment_method_details\":{\"card\":{\"amount_authorized\":33960,\"authorization_code\":\"187598\",\"brand\":\"mastercard\",\"checks\":{\"address_line1_check\":\"unavailable\",\"address_postal_code_check\":\"unavailable\",\"cvc_check\":\"unavailable\"},\"country\":\"ES\",\"description\":\"Platinum MasterCard Immediate Debit\",\"ds_transaction_id\":null,\"exp_month\":10,\"exp_year\":2027,\"extended_authorization\":{\"status\":\"disabled\"},\"fingerprint\":\"f1Lno0kg61YiZ9u8\",\"funding\":\"debit\",\"iin\":\"535120\",\"incremental_authorization\":{\"status\":\"unavailable\"},\"installments\":null,\"issuer\":\"ING BANK N,V,\",\"last4\":\"2049\",\"mandate\":null,\"moto\":false,\"multicapture\":{\"status\":\"unavailable\"},\"network\":\"mastercard\",\"network_token\":{\"used\":false},\"network_transaction_id\":\"TPLR93ET01229\",\"overcapture\":{\"maximum_amount_capturable\":33960,\"status\":\"unavailable\"},\"payment_account_reference\":\"50016OTEO5VLOD4VLWVTOUS8C62HL\",\"regulated_status\":\"unregulated\",\"three_d_secure\":{\"authentication_flow\":\"challenge\",\"electronic_commerce_indicator\":\"02\",\"exemption_indicator\":null,\"result\":\"authenticated\",\"result_reason\":null,\"transaction_id\":\"7d4b8408-6b63-44e7-bd93-197d0a5aa70b\",\"version\":\"2,2,0\"},\"wallet\":null},\"type\":\"card\"},\"refunded\":false,\"source\":null,\"status\":\"succeeded\",\"mit_params\":{\"network_transaction_id\":\"TPLR93ET01229\"}},\"confirmation_method\":\"manual\",\"created\":1767019135,\"currency\":\"eur\",\"customer\":null,\"last_payment_error\":null,\"livemode\":true,\"metadata\":{\"payment_id\":\"rno9ijGyEuuFx99AF4Pm3CVfG\",\"payments_extension\":\"true\",\"payments_extension_type\":\"card\",\"reconciliation_flow\":\"payments_api\",\"shop_id\":\"751927347\"},\"next_action\":null,\"payment_method\":\"pm_1Sjhb1IkWweOM9jAWUEoK1fW\",\"payment_method_types\":[\"card\"],\"source\":null,\"status\":\"succeeded\"}"</t>
  </si>
  <si>
    <t>gid://shopify/Order/7364904157522</t>
  </si>
  <si>
    <t>gid://shopify/OrderTransaction/8510898831698</t>
  </si>
  <si>
    <t>2025-12-17T16:21:15Z</t>
  </si>
  <si>
    <t>ch_3SfNTUIkWweOM9jA2VB5gYOx</t>
  </si>
  <si>
    <t>rqqJqh8FTER7hd5U9IC9xmvUV</t>
  </si>
  <si>
    <t>pi_3SfNTUIkWweOM9jA2sqjxNaQ</t>
  </si>
  <si>
    <t>"{\"id\":\"pi_3SfNTUIkWweOM9jA2sqjxNaQ\",\"object\":\"payment_intent\",\"amount\":4990,\"amount_capturable\":0,\"amount_received\":0,\"canceled_at\":null,\"cancellation_reason\":null,\"capture_method\":\"automatic\",\"latest_charge\":{\"id\":\"ch_3SfNTUIkWweOM9jA2VB5gYOx\",\"object\":\"charge\",\"amount\":4990,\"application_fee\":null,\"balance_transaction\":null,\"captured\":false,\"created\":1765988476,\"currency\":\"eur\",\"failure_code\":\"card_declined\",\"failure_message\":\"Your card was declined,\",\"fraud_details\":{},\"livemode\":true,\"metadata\":{\"payment_id\":\"rqqJqh8FTER7hd5U9IC9xmvUV\",\"payments_extension\":\"true\",\"payments_extension_type\":\"card\",\"reconciliation_flow\":\"payments_api\",\"shop_id\":\"751927347\"},\"outcome\":{\"advice_code\":\"do_not_try_again\",\"network_advice_code\":\"01\",\"network_decline_code\":\"04\",\"network_status\":\"declined_by_network\",\"reason\":\"pickup_card\",\"risk_level\":\"normal\",\"seller_message\":\"The bank returned the decline code `pickup_card`,\",\"type\":\"issuer_declined\"},\"paid\":false,\"payment_intent\":\"pi_3SfNTUIkWweOM9jA2sqjxNaQ\",\"payment_method\":\"pm_1SfNTUIkWweOM9jAnr4Tdj3v\",\"payment_method_details\":{\"card\":{\"amount_authorized\":null,\"authorization_code\":null,\"brand\":\"visa\",\"checks\":{\"address_line1_check\":\"unavailable\",\"address_postal_code_check\":\"unavailable\",\"cvc_check\":null},\"country\":\"NZ\",\"description\":\"Visa Classic\",\"ds_transaction_id\":null,\"exp_month\":10,\"exp_year\":2027,\"extended_authorization\":{\"status\":\"disabled\"},\"fingerprint\":\"wAXQaY2GC6N4ezpG\",\"funding\":\"debit\",\"iin\":\"483741\",\"incremental_authorization\":{\"status\":\"unavailable\"},\"installments\":null,\"issuer\":\"KIWIBANK LTD\",\"last4\":\"3804\",\"mandate\":null,\"moto\":false,\"multicapture\":{\"status\":\"unavailable\"},\"network\":\"visa\",\"network_token\":{\"used\":false},\"network_transaction_id\":\"465351588760397\",\"overcapture\":{\"maximum_amount_capturable\":4990,\"status\":\"unavailable\"},\"payment_account_reference\":\"V0010013024307030471200983426\",\"regulated_status\":\"unregulated\",\"three_d_secure\":null,\"wallet\":null},\"type\":\"card\"},\"refunded\":false,\"source\":null,\"status\":\"failed\",\"mit_params\":{\"network_transaction_id\":\"465351588760397\"}},\"confirmation_method\":\"manual\",\"created\":1765988476,\"currency\":\"eur\",\"customer\":null,\"last_payment_error\":{\"advice_code\":\"do_not_try_again\",\"charge\":\"ch_3SfNTUIkWweOM9jA2VB5gYOx\",\"code\":\"card_declined\",\"decline_code\":\"pickup_card\",\"doc_url\":\"https:\\/\\/stripe,com\\/docs\\/error-codes\\/card-declined\",\"message\":\"Your card was declined,\",\"network_advice_code\":\"01\",\"network_decline_code\":\"04\",\"payment_method\":{\"id\":\"pm_1SfNTUIkWweOM9jAnr4Tdj3v\",\"object\":\"payment_method\",\"card\":{\"brand\":\"visa\",\"checks\":{\"address_line1_check\":\"unavailable\",\"address_postal_code_check\":\"unavailable\",\"cvc_check\":null},\"country\":\"NZ\",\"description\":\"Visa Classic\",\"display_brand\":\"visa\",\"exp_month\":10,\"exp_year\":2027,\"fingerprint\":\"wAXQaY2GC6N4ezpG\",\"funding\":\"debit\",\"generated_from\":null,\"iin\":\"483741\",\"issuer\":\"KIWIBANK LTD\",\"last4\":\"3804\",\"network_token\":null,\"networks\":{\"available\":[\"visa\"],\"preferred\":null},\"payment_account_reference\":null,\"regulated_status\":\"unregulated\",\"three_d_secure_usage\":{\"supported\":true},\"wallet\":null},\"created\":1765988476,\"livemode\":true,\"metadata\":{},\"type\":\"card\"},\"type\":\"card_error\"},\"livemode\":true,\"metadata\":{\"payment_id\":\"rqqJqh8FTER7hd5U9IC9xmvUV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</si>
  <si>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gid://shopify/OrderTransaction/8510900633938</t>
  </si>
  <si>
    <t>2025-12-17T16:21:36Z</t>
  </si>
  <si>
    <t>ch_3SfNTpIkWweOM9jA0lcznRm4</t>
  </si>
  <si>
    <t>rmMdQJgA17hq6XomRxXZ0KhK1</t>
  </si>
  <si>
    <t>pi_3SfNTpIkWweOM9jA0aihYL7g</t>
  </si>
  <si>
    <t>"{\"id\":\"pi_3SfNTpIkWweOM9jA0aihYL7g\",\"object\":\"payment_intent\",\"amount\":4990,\"amount_capturable\":0,\"amount_received\":4990,\"canceled_at\":null,\"cancellation_reason\":null,\"capture_method\":\"automatic\",\"latest_charge\":{\"id\":\"ch_3SfNTpIkWweOM9jA0lcznRm4\",\"object\":\"charge\",\"amount\":4990,\"application_fee\":\"fee_1SfNTqIkWweOM9jAOMHTp7uH\",\"balance_transaction\":\"txn_3SfNTpIkWweOM9jA0djEpqKi\",\"captured\":true,\"created\":1765988497,\"currency\":\"eur\",\"failure_code\":null,\"failure_message\":null,\"fraud_details\":{},\"livemode\":true,\"metadata\":{\"payment_id\":\"rmMdQJgA17hq6XomRxXZ0KhK1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fNTpIkWweOM9jA0aihYL7g\",\"payment_method\":\"pm_1SfNTpIkWweOM9jAQqQYLUtC\",\"payment_method_details\":{\"card\":{\"amount_authorized\":4990,\"authorization_code\":\"193405\",\"brand\":\"visa\",\"checks\":{\"address_line1_check\":null,\"address_postal_code_check\":null,\"cvc_check\":null},\"country\":\"NZ\",\"description\":\"Visa Platinum\",\"ds_transaction_id\":null,\"exp_month\":12,\"exp_year\":2031,\"extended_authorization\":{\"status\":\"disabled\"},\"fingerprint\":\"mF1k8TJy6117eHoe\",\"funding\":\"debit\",\"iin\":\"432921\",\"incremental_authorization\":{\"status\":\"unavailable\"},\"installments\":null,\"issuer\":\"Wise Payments Limited\",\"last4\":\"0000\",\"mandate\":null,\"moto\":false,\"multicapture\":{\"status\":\"unavailable\"},\"network\":\"visa\",\"network_token\":{\"used\":false},\"network_transaction_id\":\"355351588970742\",\"overcapture\":{\"maximum_amount_capturable\":4990,\"status\":\"unavailable\"},\"payment_account_reference\":\"V0010015824189153712619120162\",\"regulated_status\":\"unregulated\",\"three_d_secure\":null,\"wallet\":{\"apple_pay\":{\"type\":\"apple_pay\"},\"dynamic_last4\":\"4084\",\"type\":\"apple_pay\"}},\"type\":\"card\"},\"refunded\":false,\"source\":null,\"status\":\"succeeded\",\"mit_params\":{\"network_transaction_id\":\"355351588970742\"}},\"confirmation_method\":\"manual\",\"created\":1765988497,\"currency\":\"eur\",\"customer\":null,\"last_payment_error\":null,\"livemode\":true,\"metadata\":{\"payment_id\":\"rmMdQJgA17hq6XomRxXZ0KhK1\",\"payments_extension\":\"true\",\"payments_extension_type\":\"card\",\"reconciliation_flow\":\"payments_api\",\"shop_id\":\"751927347\"},\"next_action\":null,\"payment_method\":\"pm_1SfNTpIkWweOM9jAQqQYLUtC\",\"payment_method_types\":[\"card\"],\"source\":null,\"status\":\"succeeded\"}"</t>
  </si>
  <si>
    <t>gid://shopify/Order/7193516769618</t>
  </si>
  <si>
    <t>gid://shopify/OrderTransaction/8459127357778</t>
  </si>
  <si>
    <t>2025-12-07T07:47:35Z</t>
  </si>
  <si>
    <t>ch_3SbcguIkWweOM9jA0ZTekd4z</t>
  </si>
  <si>
    <t>rtxqdK4qOyCQpydTUUSrNtfUW</t>
  </si>
  <si>
    <t>pi_3SbcguIkWweOM9jA03YaQZmJ</t>
  </si>
  <si>
    <t>"{\"id\":\"pi_3SbcguIkWweOM9jA03YaQZmJ\",\"object\":\"payment_intent\",\"amount\":9995,\"amount_capturable\":0,\"amount_received\":9995,\"canceled_at\":null,\"cancellation_reason\":null,\"capture_method\":\"automatic\",\"latest_charge\":{\"id\":\"ch_3SbcguIkWweOM9jA0ZTekd4z\",\"object\":\"charge\",\"amount\":9995,\"application_fee\":\"fee_1SbcgvIkWweOM9jADN2vJPkJ\",\"balance_transaction\":\"txn_3SbcguIkWweOM9jA02DsoOnh\",\"captured\":true,\"created\":1765093656,\"currency\":\"eur\",\"failure_code\":null,\"failure_message\":null,\"fraud_details\":{},\"livemode\":true,\"metadata\":{\"payment_id\":\"rtxqdK4qOyCQpydTUUSrNtfU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bcguIkWweOM9jA03YaQZmJ\",\"payment_method\":\"pm_1SbcguIkWweOM9jAYq15MhP6\",\"payment_method_details\":{\"card\":{\"amount_authorized\":9995,\"authorization_code\":\"788908\",\"brand\":\"mastercard\",\"checks\":{\"address_line1_check\":null,\"address_postal_code_check\":null,\"cvc_check\":null},\"country\":\"ES\",\"description\":\"Platinum MasterCard Immediate Debit\",\"ds_transaction_id\":null,\"exp_month\":3,\"exp_year\":2028,\"extended_authorization\":{\"status\":\"disabled\"},\"fingerprint\":\"ZBvfmA19k0O9giy8\",\"funding\":\"debit\",\"iin\":\"525681\",\"incremental_authorization\":{\"status\":\"unavailable\"},\"installments\":null,\"issuer\":\"ING BANK N,V,\",\"last4\":\"0000\",\"mandate\":null,\"moto\":false,\"multicapture\":{\"status\":\"unavailable\"},\"network\":\"mastercard\",\"network_token\":{\"used\":false},\"network_transaction_id\":\"TPLBCTTNB1207\",\"overcapture\":{\"maximum_amount_capturable\":9995,\"status\":\"unavailable\"},\"payment_account_reference\":\"50017UE4EL6YZNCFD3A4LMFU41RF8\",\"regulated_status\":\"unregulated\",\"three_d_secure\":null,\"wallet\":{\"apple_pay\":{\"type\":\"apple_pay\"},\"dynamic_last4\":\"1081\",\"type\":\"apple_pay\"}},\"type\":\"card\"},\"refunded\":false,\"source\":null,\"status\":\"succeeded\",\"mit_params\":{\"network_transaction_id\":\"TPLBCTTNB1207\"}},\"confirmation_method\":\"manual\",\"created\":1765093656,\"currency\":\"eur\",\"customer\":null,\"last_payment_error\":null,\"livemode\":true,\"metadata\":{\"payment_id\":\"rtxqdK4qOyCQpydTUUSrNtfUW\",\"payments_extension\":\"true\",\"payments_extension_type\":\"card\",\"reconciliation_flow\":\"payments_api\",\"shop_id\":\"751927347\"},\"next_action\":null,\"payment_method\":\"pm_1SbcguIkWweOM9jAYq15MhP6\",\"payment_method_types\":[\"card\"],\"source\":null,\"status\":\"succeeded\"}"</t>
  </si>
  <si>
    <t>gid://shopify/Order/7212512149842</t>
  </si>
  <si>
    <t>gid://shopify/OrderTransaction/8492433244498</t>
  </si>
  <si>
    <t>2025-12-13T17:59:12Z</t>
  </si>
  <si>
    <t>ch_3Sdx65IkWweOM9jA1LrUok4i</t>
  </si>
  <si>
    <t>r5mE54fIGW1XeuQPG887GK8ri</t>
  </si>
  <si>
    <t>pi_3Sdx65IkWweOM9jA19GHMUsh</t>
  </si>
  <si>
    <t>"{\"id\":\"pi_3Sdx65IkWweOM9jA19GHMUsh\",\"object\":\"payment_intent\",\"amount\":3790,\"amount_capturable\":0,\"amount_received\":3790,\"canceled_at\":null,\"cancellation_reason\":null,\"capture_method\":\"automatic\",\"latest_charge\":{\"id\":\"ch_3Sdx65IkWweOM9jA1LrUok4i\",\"object\":\"charge\",\"amount\":3790,\"application_fee\":\"fee_1Sdx6iIkWweOM9jAlrdOM4ox\",\"balance_transaction\":\"txn_3Sdx65IkWweOM9jA1T9n5wrh\",\"captured\":true,\"created\":1765648791,\"currency\":\"eur\",\"failure_code\":null,\"failure_message\":null,\"fraud_details\":{},\"livemode\":true,\"metadata\":{\"payment_id\":\"r5mE54fIGW1XeuQPG887GK8r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dx65IkWweOM9jA19GHMUsh\",\"payment_method\":\"pm_1Sdx65IkWweOM9jA89p693pR\",\"payment_method_details\":{\"card\":{\"amount_authorized\":3790,\"authorization_code\":\"545438\",\"brand\":\"mastercard\",\"checks\":{\"address_line1_check\":\"unavailable\",\"address_postal_code_check\":\"unavailable\",\"cvc_check\":\"pass\"},\"country\":\"FR\",\"description\":\"Gold MasterCard Card\",\"ds_transaction_id\":null,\"exp_month\":1,\"exp_year\":2026,\"extended_authorization\":{\"status\":\"disabled\"},\"fingerprint\":\"VAq49G0WSkjsCGfQ\",\"funding\":\"credit\",\"iin\":\"513781\",\"incremental_authorization\":{\"status\":\"unavailable\"},\"installments\":null,\"issuer\":\"CREDIT AGRICOLE S,A,\",\"last4\":\"1018\",\"mandate\":null,\"moto\":false,\"multicapture\":{\"status\":\"unavailable\"},\"network\":\"mastercard\",\"network_token\":{\"used\":false},\"network_transaction_id\":\"MCGIN999Y1213\",\"overcapture\":{\"maximum_amount_capturable\":3790,\"status\":\"unavailable\"},\"payment_account_reference\":\"5001ACL2C03F9F2RA8KA0D8SL3DMG\",\"regulated_status\":\"unregulated\",\"three_d_secure\":{\"authentication_flow\":\"challenge\",\"electronic_commerce_indicator\":\"02\",\"exemption_indicator\":null,\"result\":\"authenticated\",\"result_reason\":null,\"transaction_id\":\"e49fb524-c259-4cff-8bb3-2ce89b11f652\",\"version\":\"2,2,0\"},\"wallet\":null},\"type\":\"card\"},\"refunded\":false,\"source\":null,\"status\":\"succeeded\",\"mit_params\":{\"network_transaction_id\":\"MCGIN999Y1213\"}},\"confirmation_method\":\"manual\",\"created\":1765648753,\"currency\":\"eur\",\"customer\":null,\"last_payment_error\":null,\"livemode\":true,\"metadata\":{\"payment_id\":\"r5mE54fIGW1XeuQPG887GK8ri\",\"payments_extension\":\"true\",\"payments_extension_type\":\"card\",\"reconciliation_flow\":\"payments_api\",\"shop_id\":\"751927347\"},\"next_action\":null,\"payment_method\":\"pm_1Sdx65IkWweOM9jA89p693pR\",\"payment_method_types\":[\"card\"],\"source\":null,\"status\":\"succeeded\"}"</t>
  </si>
  <si>
    <t>gid://shopify/Order/7368297513298</t>
  </si>
  <si>
    <t>gid://shopify/OrderTransaction/8516258431314</t>
  </si>
  <si>
    <t>2025-12-18T20:18:17Z</t>
  </si>
  <si>
    <t>ch_3SfneQIkWweOM9jA0muj7mpv</t>
  </si>
  <si>
    <t>r8F893VqNk9hPGEs5XSdHpgvH</t>
  </si>
  <si>
    <t>pi_3SfneQIkWweOM9jA0XZYfphx</t>
  </si>
  <si>
    <t>"{\"id\":\"pi_3SfneQIkWweOM9jA0XZYfphx\",\"object\":\"payment_intent\",\"amount\":3990,\"amount_capturable\":0,\"amount_received\":3990,\"canceled_at\":null,\"cancellation_reason\":null,\"capture_method\":\"automatic\",\"latest_charge\":{\"id\":\"ch_3SfneQIkWweOM9jA0muj7mpv\",\"object\":\"charge\",\"amount\":3990,\"application_fee\":\"fee_1SfneRIkWweOM9jAM6CrEvg1\",\"balance_transaction\":\"txn_3SfneQIkWweOM9jA0NY9cK2E\",\"captured\":true,\"created\":1766089099,\"currency\":\"eur\",\"failure_code\":null,\"failure_message\":null,\"fraud_details\":{},\"livemode\":true,\"metadata\":{\"payment_id\":\"r8F893VqNk9hPGEs5XSdHpgv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fneQIkWweOM9jA0XZYfphx\",\"payment_method\":\"pm_1SfneQIkWweOM9jAM2RAf7Ib\",\"payment_method_details\":{\"card\":{\"amount_authorized\":3990,\"authorization_code\":\"550633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4LfQDYUsLChcnZNg\",\"funding\":\"credit\",\"iin\":\"474678\",\"incremental_authorization\":{\"status\":\"unavailable\"},\"installments\":null,\"issuer\":\"Kutxabank, S,A,\",\"last4\":\"0000\",\"mandate\":null,\"moto\":false,\"multicapture\":{\"status\":\"unavailable\"},\"network\":\"visa\",\"network_token\":{\"used\":false},\"network_transaction_id\":\"485352730993066\",\"overcapture\":{\"maximum_amount_capturable\":3990,\"status\":\"unavailable\"},\"payment_account_reference\":\"V0010014619108537249037626205\",\"regulated_status\":\"unregulated\",\"three_d_secure\":null,\"wallet\":{\"apple_pay\":{\"type\":\"apple_pay\"},\"dynamic_last4\":\"1823\",\"type\":\"apple_pay\"}},\"type\":\"card\"},\"refunded\":false,\"source\":null,\"status\":\"succeeded\",\"mit_params\":{\"network_transaction_id\":\"485352730993066\"}},\"confirmation_method\":\"manual\",\"created\":1766089098,\"currency\":\"eur\",\"customer\":null,\"last_payment_error\":null,\"livemode\":true,\"metadata\":{\"payment_id\":\"r8F893VqNk9hPGEs5XSdHpgvH\",\"payments_extension\":\"true\",\"payments_extension_type\":\"card\",\"reconciliation_flow\":\"payments_api\",\"shop_id\":\"751927347\"},\"next_action\":null,\"payment_method\":\"pm_1SfneQIkWweOM9jAM2RAf7Ib\",\"payment_method_types\":[\"card\"],\"source\":null,\"status\":\"succeeded\"}"</t>
  </si>
  <si>
    <t>gid://shopify/Order/7367684948306</t>
  </si>
  <si>
    <t>gid://shopify/OrderTransaction/8515813376338</t>
  </si>
  <si>
    <t>2025-12-18T18:17:56Z</t>
  </si>
  <si>
    <t>ch_3SfllwIkWweOM9jA1hxShSmv</t>
  </si>
  <si>
    <t>riJpmzJnijpTrPYf26VEbu9ap</t>
  </si>
  <si>
    <t>pi_3SfllwIkWweOM9jA1AWuJkel</t>
  </si>
  <si>
    <t>"{\"id\":\"pi_3SfllwIkWweOM9jA1AWuJkel\",\"object\":\"payment_intent\",\"amount\":6590,\"amount_capturable\":0,\"amount_received\":6590,\"canceled_at\":null,\"cancellation_reason\":null,\"capture_method\":\"automatic\",\"latest_charge\":{\"id\":\"ch_3SfllwIkWweOM9jA1hxShSmv\",\"object\":\"charge\",\"amount\":6590,\"application_fee\":\"fee_1SfllzIkWweOM9jA2Z1Msfr3\",\"balance_transaction\":\"txn_3SfllwIkWweOM9jA1OOCQt4O\",\"captured\":true,\"created\":1766081879,\"currency\":\"eur\",\"failure_code\":null,\"failure_message\":null,\"fraud_details\":{},\"livemode\":true,\"metadata\":{\"payment_id\":\"riJpmzJnijpTrPYf26VEbu9a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fllwIkWweOM9jA1AWuJkel\",\"payment_method\":\"pm_1SfllwIkWweOM9jAiMfT93kD\",\"payment_method_details\":{\"card\":{\"amount_authorized\":6590,\"authorization_code\":\"555250\",\"brand\":\"visa\",\"checks\":{\"address_line1_check\":\"fail\",\"address_postal_code_check\":\"fail\",\"cvc_check\":\"pass\"},\"country\":\"FR\",\"description\":\"Visa Gold\",\"ds_transaction_id\":null,\"exp_month\":9,\"exp_year\":2028,\"extended_authorization\":{\"status\":\"disabled\"},\"fingerprint\":\"T3jt70r6kRGt5I1S\",\"funding\":\"debit\",\"iin\":\"463343\",\"incremental_authorization\":{\"status\":\"unavailable\"},\"installments\":null,\"issuer\":\"BPCE\",\"last4\":\"1424\",\"mandate\":null,\"moto\":false,\"multicapture\":{\"status\":\"unavailable\"},\"network\":\"visa\",\"network_token\":{\"used\":false},\"network_transaction_id\":\"485352658798759\",\"overcapture\":{\"maximum_amount_capturable\":6590,\"status\":\"unavailable\"},\"payment_account_reference\":\"V001AACB035012021022009316047\",\"regulated_status\":\"unregulated\",\"three_d_secure\":{\"authentication_flow\":\"frictionless\",\"electronic_commerce_indicator\":\"07\",\"exemption_indicator\":null,\"result\":\"exempted\",\"result_reason\":null,\"transaction_id\":\"50fefba2-b1ac-44a9-93a9-38aec6301897\",\"version\":\"2,2,0\"},\"wallet\":null},\"type\":\"card\"},\"refunded\":false,\"source\":null,\"status\":\"succeeded\",\"mit_params\":{\"network_transaction_id\":\"485352658798759\"}},\"confirmation_method\":\"manual\",\"created\":1766081876,\"currency\":\"eur\",\"customer\":null,\"last_payment_error\":null,\"livemode\":true,\"metadata\":{\"payment_id\":\"riJpmzJnijpTrPYf26VEbu9ap\",\"payments_extension\":\"true\",\"payments_extension_type\":\"card\",\"reconciliation_flow\":\"payments_api\",\"shop_id\":\"751927347\"},\"next_action\":null,\"payment_method\":\"pm_1SfllwIkWweOM9jAiMfT93kD\",\"payment_method_types\":[\"card\"],\"source\":null,\"status\":\"succeeded\"}"</t>
  </si>
  <si>
    <t>gid://shopify/Order/7187909640530</t>
  </si>
  <si>
    <t>gid://shopify/OrderTransaction/8447944687954</t>
  </si>
  <si>
    <t>2025-12-04T18:02:08Z</t>
  </si>
  <si>
    <t>ch_3SagqzIkWweOM9jA1sUIIYA8</t>
  </si>
  <si>
    <t>rchxNrKMPTFYpjvLdUzDOyRLM</t>
  </si>
  <si>
    <t>pi_3SagqzIkWweOM9jA1gXpbw19</t>
  </si>
  <si>
    <t>"{\"id\":\"pi_3SagqzIkWweOM9jA1gXpbw19\",\"object\":\"payment_intent\",\"amount\":3990,\"amount_capturable\":0,\"amount_received\":3990,\"canceled_at\":null,\"cancellation_reason\":null,\"capture_method\":\"automatic\",\"latest_charge\":{\"id\":\"ch_3SagqzIkWweOM9jA1sUIIYA8\",\"object\":\"charge\",\"amount\":3990,\"application_fee\":\"fee_1SagriIkWweOM9jALfsJxidV\",\"balance_transaction\":\"txn_3SagqzIkWweOM9jA1vKEvfan\",\"captured\":true,\"created\":1764871373,\"currency\":\"eur\",\"failure_code\":null,\"failure_message\":null,\"fraud_details\":{},\"livemode\":true,\"metadata\":{\"payment_id\":\"rchxNrKMPTFYpjvLdUzDOyRL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agqzIkWweOM9jA1gXpbw19\",\"payment_method\":\"pm_1SagqzIkWweOM9jAl4dUoyfJ\",\"payment_method_details\":{\"card\":{\"amount_authorized\":3990,\"authorization_code\":\"561371\",\"brand\":\"visa\",\"checks\":{\"address_line1_check\":\"unavailable\",\"address_postal_code_check\":\"unavailable\",\"cvc_check\":\"pass\"},\"country\":\"FR\",\"description\":\"Visa Classic\",\"ds_transaction_id\":null,\"exp_month\":1,\"exp_year\":2028,\"extended_authorization\":{\"status\":\"disabled\"},\"fingerprint\":\"tzQjLFMZQQWZmKpm\",\"funding\":\"debit\",\"iin\":\"497783\",\"incremental_authorization\":{\"status\":\"unavailable\"},\"installments\":null,\"issuer\":\"CAISSE FEDERALE DE CREDIT MUTUEL\",\"last4\":\"6786\",\"mandate\":null,\"moto\":false,\"multicapture\":{\"status\":\"unavailable\"},\"network\":\"visa\",\"network_token\":{\"used\":false},\"network_transaction_id\":\"485338649743549\",\"overcapture\":{\"maximum_amount_capturable\":3990,\"status\":\"unavailable\"},\"payment_account_reference\":null,\"regulated_status\":\"unregulated\",\"three_d_secure\":{\"authentication_flow\":\"challenge\",\"electronic_commerce_indicator\":\"05\",\"exemption_indicator\":null,\"result\":\"authenticated\",\"result_reason\":null,\"transaction_id\":\"cc7b6148-9a33-408e-a551-5a35e2aae89e\",\"version\":\"2,2,0\"},\"wallet\":null},\"type\":\"card\"},\"refunded\":false,\"source\":null,\"status\":\"succeeded\",\"mit_params\":{\"network_transaction_id\":\"485338649743549\"}},\"confirmation_method\":\"manual\",\"created\":1764871329,\"currency\":\"eur\",\"customer\":null,\"last_payment_error\":null,\"livemode\":true,\"metadata\":{\"payment_id\":\"rchxNrKMPTFYpjvLdUzDOyRLM\",\"payments_extension\":\"true\",\"payments_extension_type\":\"card\",\"reconciliation_flow\":\"payments_api\",\"shop_id\":\"751927347\"},\"next_action\":null,\"payment_method\":\"pm_1SagqzIkWweOM9jAl4dUoyfJ\",\"payment_method_types\":[\"card\"],\"source\":null,\"status\":\"succeeded\"}"</t>
  </si>
  <si>
    <t>gid://shopify/Order/7185699438930</t>
  </si>
  <si>
    <t>gid://shopify/OrderTransaction/8443620524370</t>
  </si>
  <si>
    <t>2025-12-03T18:18:22Z</t>
  </si>
  <si>
    <t>ch_3SaKd8IkWweOM9jA0PlnHscu</t>
  </si>
  <si>
    <t>r6uhMLlFiORRDjovkV3xirDK0</t>
  </si>
  <si>
    <t>pi_3SaKd8IkWweOM9jA0roCVEwV</t>
  </si>
  <si>
    <t>"{\"id\":\"pi_3SaKd8IkWweOM9jA0roCVEwV\",\"object\":\"payment_intent\",\"amount\":13590,\"amount_capturable\":0,\"amount_received\":13590,\"canceled_at\":null,\"cancellation_reason\":null,\"capture_method\":\"automatic\",\"latest_charge\":{\"id\":\"ch_3SaKd8IkWweOM9jA0PlnHscu\",\"object\":\"charge\",\"amount\":13590,\"application_fee\":\"fee_1SaKdAIkWweOM9jAfdhvukq1\",\"balance_transaction\":\"txn_3SaKd8IkWweOM9jA00nGsvrH\",\"captured\":true,\"created\":1764785904,\"currency\":\"eur\",\"failure_code\":null,\"failure_message\":null,\"fraud_details\":{},\"livemode\":true,\"metadata\":{\"payment_id\":\"r6uhMLlFiORRDjovkV3xirDK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aKd8IkWweOM9jA0roCVEwV\",\"payment_method\":\"pm_1SaKd8IkWweOM9jAROI2rcwf\",\"payment_method_details\":{\"card\":{\"amount_authorized\":13590,\"authorization_code\":\"094397\",\"brand\":\"visa\",\"checks\":{\"address_line1_check\":\"fail\",\"address_postal_code_check\":\"fail\",\"cvc_check\":null},\"country\":\"AT\",\"description\":\"Visa Classic\",\"ds_transaction_id\":null,\"exp_month\":8,\"exp_year\":2029,\"extended_authorization\":{\"status\":\"disabled\"},\"fingerprint\":\"PVTFA3dtgAKSAe77\",\"funding\":\"credit\",\"iin\":\"422210\",\"incremental_authorization\":{\"status\":\"unavailable\"},\"installments\":null,\"issuer\":\"ERSTE BANK DER OESTERREICHISCHEN SPARKASSEN AG\",\"last4\":\"6547\",\"mandate\":null,\"moto\":false,\"multicapture\":{\"status\":\"unavailable\"},\"network\":\"visa\",\"network_token\":{\"used\":false},\"network_transaction_id\":\"485337659045172\",\"overcapture\":{\"maximum_amount_capturable\":13590,\"status\":\"unavailable\"},\"payment_account_reference\":\"V0010015825259577258657715498\",\"regulated_status\":\"unregulated\",\"three_d_secure\":null,\"wallet\":null},\"type\":\"card\"},\"refunded\":false,\"source\":null,\"status\":\"succeeded\",\"mit_params\":{\"network_transaction_id\":\"485337659045172\"}},\"confirmation_method\":\"manual\",\"created\":1764785902,\"currency\":\"eur\",\"customer\":null,\"last_payment_error\":null,\"livemode\":true,\"metadata\":{\"payment_id\":\"r6uhMLlFiORRDjovkV3xirDK0\",\"payments_extension\":\"true\",\"payments_extension_type\":\"card\",\"reconciliation_flow\":\"payments_api\",\"shop_id\":\"751927347\"},\"next_action\":null,\"payment_method\":\"pm_1SaKd8IkWweOM9jAROI2rcwf\",\"payment_method_types\":[\"card\"],\"source\":null,\"status\":\"succeeded\"}"</t>
  </si>
  <si>
    <t>gid://shopify/Order/7186607112530</t>
  </si>
  <si>
    <t>gid://shopify/OrderTransaction/8445553803602</t>
  </si>
  <si>
    <t>2025-12-04T07:14:23Z</t>
  </si>
  <si>
    <t>ch_3SaWk9IkWweOM9jA0sHXdwoh</t>
  </si>
  <si>
    <t>rJy0pRgzButvhTCYAp1jeHHnk</t>
  </si>
  <si>
    <t>pi_3SaWk9IkWweOM9jA0B0ZOkew</t>
  </si>
  <si>
    <t>"{\"id\":\"pi_3SaWk9IkWweOM9jA0B0ZOkew\",\"object\":\"payment_intent\",\"amount\":1790,\"amount_capturable\":0,\"amount_received\":1790,\"canceled_at\":null,\"cancellation_reason\":null,\"capture_method\":\"automatic\",\"latest_charge\":{\"id\":\"ch_3SaWk9IkWweOM9jA0sHXdwoh\",\"object\":\"charge\",\"amount\":1790,\"application_fee\":\"fee_1SaWkAIkWweOM9jAXB5iXTp1\",\"balance_transaction\":\"txn_3SaWk9IkWweOM9jA0qDQedl8\",\"captured\":true,\"created\":1764832465,\"currency\":\"eur\",\"failure_code\":null,\"failure_message\":null,\"fraud_details\":{},\"livemode\":true,\"metadata\":{\"payment_id\":\"rJy0pRgzButvhTCYAp1jeHHn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aWk9IkWweOM9jA0B0ZOkew\",\"payment_method\":\"pm_1SaWk9IkWweOM9jAJDc1JgAK\",\"payment_method_details\":{\"card\":{\"amount_authorized\":1790,\"authorization_code\":\"00G2N2\",\"brand\":\"mastercard\",\"checks\":{\"address_line1_check\":null,\"address_postal_code_check\":null,\"cvc_check\":null},\"country\":\"IT\",\"description\":\"MasterCard Prepaid Card (Non-US)\",\"ds_transaction_id\":null,\"exp_month\":1,\"exp_year\":2028,\"extended_authorization\":{\"status\":\"disabled\"},\"fingerprint\":\"l1V3nICy7hrgGFdD\",\"funding\":\"prepaid\",\"iin\":\"558766\",\"incremental_authorization\":{\"status\":\"unavailable\"},\"installments\":null,\"issuer\":\"BANCA SELLA SPA\",\"last4\":\"0000\",\"mandate\":null,\"moto\":false,\"multicapture\":{\"status\":\"unavailable\"},\"network\":\"mastercard\",\"network_token\":{\"used\":false},\"network_transaction_id\":\"MRGPVD2AY1204\",\"overcapture\":{\"maximum_amount_capturable\":1790,\"status\":\"unavailable\"},\"payment_account_reference\":\"500186J5GPUZ8THMATUYUTM3RP0UF\",\"regulated_status\":\"unregulated\",\"three_d_secure\":null,\"wallet\":{\"apple_pay\":{\"type\":\"apple_pay\"},\"dynamic_last4\":\"8681\",\"type\":\"apple_pay\"}},\"type\":\"card\"},\"refunded\":false,\"source\":null,\"status\":\"succeeded\",\"mit_params\":{\"network_transaction_id\":\"MRGPVD2AY1204\"}},\"confirmation_method\":\"manual\",\"created\":1764832465,\"currency\":\"eur\",\"customer\":null,\"last_payment_error\":null,\"livemode\":true,\"metadata\":{\"payment_id\":\"rJy0pRgzButvhTCYAp1jeHHnk\",\"payments_extension\":\"true\",\"payments_extension_type\":\"card\",\"reconciliation_flow\":\"payments_api\",\"shop_id\":\"751927347\"},\"next_action\":null,\"payment_method\":\"pm_1SaWk9IkWweOM9jAJDc1JgAK\",\"payment_method_types\":[\"card\"],\"source\":null,\"status\":\"succeeded\"}"</t>
  </si>
  <si>
    <t>gid://shopify/Order/7177930670418</t>
  </si>
  <si>
    <t>gid://shopify/OrderTransaction/8431641690450</t>
  </si>
  <si>
    <t>2025-12-01T21:52:50Z</t>
  </si>
  <si>
    <t>ch_3SZf1bIkWweOM9jA2pEzmToC</t>
  </si>
  <si>
    <t>rEK0Nk98bwjXG3y88sLB4srKB</t>
  </si>
  <si>
    <t>pi_3SZf1bIkWweOM9jA2x1EYLTf</t>
  </si>
  <si>
    <t>"{\"id\":\"pi_3SZf1bIkWweOM9jA2x1EYLTf\",\"object\":\"payment_intent\",\"amount\":18392,\"amount_capturable\":0,\"amount_received\":18392,\"canceled_at\":null,\"cancellation_reason\":null,\"capture_method\":\"automatic\",\"latest_charge\":{\"id\":\"ch_3SZf1bIkWweOM9jA2pEzmToC\",\"object\":\"charge\",\"amount\":18392,\"application_fee\":\"fee_1SZf1eIkWweOM9jAQu6jK2AD\",\"balance_transaction\":\"txn_3SZf1bIkWweOM9jA2tZ5OHrq\",\"captured\":true,\"created\":1764625973,\"currency\":\"eur\",\"failure_code\":null,\"failure_message\":null,\"fraud_details\":{},\"livemode\":true,\"metadata\":{\"payment_id\":\"rEK0Nk98bwjXG3y88sLB4srK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Zf1bIkWweOM9jA2x1EYLTf\",\"payment_method\":\"pm_1SZf1bIkWweOM9jAgj303C6B\",\"payment_method_details\":{\"card\":{\"amount_authorized\":18392,\"authorization_code\":\"163573\",\"brand\":\"visa\",\"checks\":{\"address_line1_check\":\"unavailable\",\"address_postal_code_check\":\"unavailable\",\"cvc_check\":null},\"country\":\"ES\",\"description\":\"Visa Classic\",\"ds_transaction_id\":null,\"exp_month\":6,\"exp_year\":2028,\"extended_authorization\":{\"status\":\"disabled\"},\"fingerprint\":\"LkrSseK7jeB7OHlK\",\"funding\":\"credit\",\"iin\":\"492107\",\"incremental_authorization\":{\"status\":\"unavailable\"},\"installments\":null,\"issuer\":\"KUTXABANK, S,A,\",\"last4\":\"0009\",\"mandate\":null,\"moto\":false,\"multicapture\":{\"status\":\"unavailable\"},\"network\":\"visa\",\"network_token\":{\"used\":true},\"network_transaction_id\":\"485335787739351\",\"overcapture\":{\"maximum_amount_capturable\":18392,\"status\":\"unavailable\"},\"payment_account_reference\":\"V0010013820181564009067858847\",\"regulated_status\":\"unregulated\",\"three_d_secure\":null,\"wallet\":null},\"type\":\"card\"},\"refunded\":false,\"source\":null,\"status\":\"succeeded\",\"mit_params\":{\"network_transaction_id\":\"485335787739351\"}},\"confirmation_method\":\"manual\",\"created\":1764625971,\"currency\":\"eur\",\"customer\":null,\"last_payment_error\":null,\"livemode\":true,\"metadata\":{\"payment_id\":\"rEK0Nk98bwjXG3y88sLB4srKB\",\"payments_extension\":\"true\",\"payments_extension_type\":\"card\",\"reconciliation_flow\":\"payments_api\",\"shop_id\":\"751927347\"},\"next_action\":null,\"payment_method\":\"pm_1SZf1bIkWweOM9jAgj303C6B\",\"payment_method_types\":[\"card\"],\"source\":null,\"status\":\"succeeded\"}"</t>
  </si>
  <si>
    <t>gid://shopify/Order/7177244442962</t>
  </si>
  <si>
    <t>gid://shopify/OrderTransaction/8430611202386</t>
  </si>
  <si>
    <t>2025-12-01T18:45:59Z</t>
  </si>
  <si>
    <t>11J65235PG8628453</t>
  </si>
  <si>
    <t>rB3G6Kmh8nFYO9bVXYOk3ePQc</t>
  </si>
  <si>
    <t>3GK74575SD220804G</t>
  </si>
  <si>
    <t>"{\"id\":\"3GK74575SD220804G\",\"intent\":\"CAPTURE\",\"status\":\"COMPLETED\",\"payment_source\":{\"paypal\":{\"email_address\":\"nadia_s@live,fr\",\"account_id\":\"TKWT44F9JMY3N\",\"account_status\":\"VERIFIED\",\"name\":{\"given_name\":\"nadia\",\"surname\":\"said\"},\"phone_number\":{\"national_number\":\"33763426529\"},\"address\":{\"address_line_1\":\"53 rue cristino garcia\",\"admin_area_2\":\"la plaine saint denis\",\"postal_code\":\"93210\",\"country_code\":\"FR\"}}},\"purchase_units\":[{\"reference_id\":\"default\",\"amount\":{\"currency_code\":\"EUR\",\"value\":\"36,87\",\"breakdown\":{\"item_total\":{\"currency_code\":\"EUR\",\"value\":\"39,90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7,98\"}}},\"payee\":{\"email_address\":\"info@artestaposters,com\",\"merchant_id\":\"CZQCEKGVW6QGG\",\"display_data\":{\"brand_name\":\"Artesta\"}},\"payment_instruction\":{\"disbursement_mode\":\"INSTANT\"},\"description\":\"Bauhaus Green Exhibition Poster - P\u00f3ster \\/ Sin marco \\/ 30x40\",\"custom_id\":\"{\\\"shop_id\\\":751927347,\\\"session_id\\\":\\\"rB3G6Kmh8nFYO9bVXYOk3ePQc\\\"}\",\"invoice_id\":\"rB3G6Kmh8nFYO9bVXYOk3ePQc\",\"soft_descriptor\":\"PAYPAL *ARTESTASTOR AR\",\"items\":[{\"name\":\"Bauhaus Green Exhibition Poster - P\u00f3ster \\/ Sin marco \\/ 30x40\",\"unit_amount\":{\"currency_code\":\"EUR\",\"value\":\"19,95\"},\"tax\":{\"currency_code\":\"EUR\",\"value\":\"0,00\"},\"quantity\":\"1\"},{\"name\":\"Eucalyptus and Green Moon - THE MIUUS STUDIO - P\u00f3ster \\/ Sin marco \\/ 30x40\",\"unit_amount\":{\"currency_code\":\"EUR\",\"value\":\"19,95\"},\"tax\":{\"currency_code\":\"EUR\",\"value\":\"0,00\"},\"quantity\":\"1\"}],\"shipping\":{\"name\":{\"full_name\":\"nadia said\"},\"address\":{\"address_line_1\":\"42 rue georges politzer\",\"admin_area_2\":\"saint denis\",\"postal_code\":\"93200\",\"country_code\":\"FR\"}},\"supplementary_data\":{\"tax_nexus\":[]},\"payments\":{\"captures\":[{\"id\":\"11J65235PG8628453\",\"status\":\"COMPLETED\",\"amount\":{\"currency_code\":\"EUR\",\"value\":\"36,87\"},\"final_capture\":true,\"disbursement_mode\":\"INSTANT\",\"seller_protection\":{\"status\":\"ELIGIBLE\",\"dispute_categories\":[\"ITEM_NOT_RECEIVED\",\"UNAUTHORIZED_TRANSACTION\"]},\"seller_receivable_breakdown\":{\"gross_amount\":{\"currency_code\":\"EUR\",\"value\":\"36,87\"},\"paypal_fee\":{\"currency_code\":\"EUR\",\"value\":\"1,42\"},\"net_amount\":{\"currency_code\":\"EUR\",\"value\":\"35,45\"}},\"invoice_id\":\"rB3G6Kmh8nFYO9bVXYOk3ePQc\",\"custom_id\":\"{\\\"shop_id\\\":751927347,\\\"session_id\\\":\\\"rB3G6Kmh8nFYO9bVXYOk3ePQc\\\"}\",\"links\":[{\"href\":\"https:\\/\\/api,paypal,com\\/v2\\/payments\\/captures\\/11J65235PG8628453\",\"rel\":\"self\",\"method\":\"GET\"},{\"href\":\"https:\\/\\/api,paypal,com\\/v2\\/payments\\/captures\\/11J65235PG8628453\\/refund\",\"rel\":\"refund\",\"method\":\"POST\"},{\"href\":\"https:\\/\\/api,paypal,com\\/v2\\/checkout\\/orders\\/3GK74575SD220804G\",\"rel\":\"up\",\"method\":\"GET\"}],\"create_time\":\"2025-12-01T18:46:01Z\",\"update_time\":\"2025-12-01T18:46:01Z\"}]}}],\"payer\":{\"name\":{\"given_name\":\"nadia\",\"surname\":\"said\"},\"email_address\":\"nadia_s@live,fr\",\"payer_id\":\"TKWT44F9JMY3N\",\"phone\":{\"phone_number\":{\"national_number\":\"33763426529\"}},\"address\":{\"address_line_1\":\"53 rue cristino garcia\",\"admin_area_2\":\"la plaine saint denis\",\"postal_code\":\"93210\",\"country_code\":\"FR\"}},\"create_time\":\"2025-12-01T18:45:38Z\",\"update_time\":\"2025-12-01T18:46:01Z\",\"links\":[{\"href\":\"https:\\/\\/api,paypal,com\\/v2\\/checkout\\/orders\\/3GK74575SD220804G\",\"rel\":\"self\",\"method\":\"GET\"}]}"</t>
  </si>
  <si>
    <t>gid://shopify/OrderTransaction/8430819574098</t>
  </si>
  <si>
    <t>2025-12-01T19:26:44Z</t>
  </si>
  <si>
    <t>zhEaNVithgN0knS4pw18OM8Yo</t>
  </si>
  <si>
    <t>4PW404887M475724Y</t>
  </si>
  <si>
    <t>"{\"status\":\"COMPLETED\",\"id\":\"4PW404887M475724Y\",\"amount\":\"36,87\",\"currency\":\"EUR\",\"created_at\":\"2025-12-01T11:26:45-08:00\",\"updated_at\":\"2025-12-01T11:26:45-08:00\",\"seller_payable_breakdown\":{\"gross_amount\":{\"currency_code\":\"EUR\",\"value\":\"36,87\"},\"paypal_fee\":{\"currency_code\":\"EUR\",\"value\":\"0,00\"},\"net_amount\":{\"currency_code\":\"EUR\",\"value\":\"36,87\"},\"total_refunded_amount\":{\"currency_code\":\"EUR\",\"value\":\"36,87\"}},\"invoice_id\":{\"invoice_id\":\"rB3G6Kmh8nFYO9bVXYOk3ePQc\"},\"custom_id\":{\"shop_id\":751927347,\"session_id\":\"zhEaNVithgN0knS4pw18OM8Yo\"}}"</t>
  </si>
  <si>
    <t>gid://shopify/Order/7176959230290</t>
  </si>
  <si>
    <t>gid://shopify/OrderTransaction/8430144913746</t>
  </si>
  <si>
    <t>2025-12-01T17:17:33Z</t>
  </si>
  <si>
    <t>ch_3SZajCIkWweOM9jA24ZDEKAf</t>
  </si>
  <si>
    <t>rsupUKCccRT5Yffmle2sVLYmL</t>
  </si>
  <si>
    <t>pi_3SZajCIkWweOM9jA2cJ1b8H2</t>
  </si>
  <si>
    <t>"{\"id\":\"pi_3SZajCIkWweOM9jA2cJ1b8H2\",\"object\":\"payment_intent\",\"amount\":5196,\"amount_capturable\":0,\"amount_received\":5196,\"canceled_at\":null,\"cancellation_reason\":null,\"capture_method\":\"automatic\",\"latest_charge\":{\"id\":\"ch_3SZajCIkWweOM9jA24ZDEKAf\",\"object\":\"charge\",\"amount\":5196,\"application_fee\":\"fee_1SZajDIkWweOM9jAJBuv7TsU\",\"balance_transaction\":\"txn_3SZajCIkWweOM9jA2iDLThZe\",\"captured\":true,\"created\":1764609455,\"currency\":\"eur\",\"failure_code\":null,\"failure_message\":null,\"fraud_details\":{},\"livemode\":true,\"metadata\":{\"payment_id\":\"rsupUKCccRT5Yffmle2sVLYm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ZajCIkWweOM9jA2cJ1b8H2\",\"payment_method\":\"pm_1SZajCIkWweOM9jA244OXNSv\",\"payment_method_details\":{\"card\":{\"amount_authorized\":5196,\"authorization_code\":\"271560\",\"brand\":\"mastercard\",\"checks\":{\"address_line1_check\":\"unavailable\",\"address_postal_code_check\":\"unavailable\",\"cvc_check\":\"pass\"},\"country\":\"ES\",\"description\":\"MasterCard Prepaid Card (Non-US)\",\"ds_transaction_id\":null,\"exp_month\":3,\"exp_year\":2031,\"extended_authorization\":{\"status\":\"disabled\"},\"fingerprint\":\"5xfQN20JmYfmQDyV\",\"funding\":\"prepaid\",\"iin\":\"546409\",\"incremental_authorization\":{\"status\":\"unavailable\"},\"installments\":null,\"issuer\":\"BANCO SANTANDER S,A,\",\"last4\":\"7507\",\"mandate\":null,\"moto\":false,\"multicapture\":{\"status\":\"unavailable\"},\"network\":\"mastercard\",\"network_token\":{\"used\":false},\"network_transaction_id\":\"MRGCAD3EM1201\",\"overcapture\":{\"maximum_amount_capturable\":5196,\"status\":\"unavailable\"},\"payment_account_reference\":\"500123ZIYYT3D1JGE1OBUVGHC5VXP\",\"regulated_status\":\"unregulated\",\"three_d_secure\":null,\"wallet\":null},\"type\":\"card\"},\"refunded\":false,\"source\":null,\"status\":\"succeeded\",\"mit_params\":{\"network_transaction_id\":\"MRGCAD3EM1201\"}},\"confirmation_method\":\"manual\",\"created\":1764609454,\"currency\":\"eur\",\"customer\":null,\"last_payment_error\":null,\"livemode\":true,\"metadata\":{\"payment_id\":\"rsupUKCccRT5Yffmle2sVLYmL\",\"payments_extension\":\"true\",\"payments_extension_type\":\"card\",\"reconciliation_flow\":\"payments_api\",\"shop_id\":\"751927347\"},\"next_action\":null,\"payment_method\":\"pm_1SZajCIkWweOM9jA244OXNSv\",\"payment_method_types\":[\"card\"],\"source\":null,\"status\":\"succeeded\"}"</t>
  </si>
  <si>
    <t>gid://shopify/Order/7203174121810</t>
  </si>
  <si>
    <t>gid://shopify/OrderTransaction/8476231565650</t>
  </si>
  <si>
    <t>2025-12-10T16:17:33Z</t>
  </si>
  <si>
    <t>ch_3Scq54IkWweOM9jA2wpoh2nz</t>
  </si>
  <si>
    <t>rJkhijiFvwuy0lsyGQR3ZeJr1</t>
  </si>
  <si>
    <t>pi_3Scq54IkWweOM9jA2pKZE4XB</t>
  </si>
  <si>
    <t>"{\"id\":\"pi_3Scq54IkWweOM9jA2pKZE4XB\",\"object\":\"payment_intent\",\"amount\":3190,\"amount_capturable\":0,\"amount_received\":3190,\"canceled_at\":null,\"cancellation_reason\":null,\"capture_method\":\"automatic\",\"latest_charge\":{\"id\":\"ch_3Scq54IkWweOM9jA2wpoh2nz\",\"object\":\"charge\",\"amount\":3190,\"application_fee\":\"fee_1Scq56IkWweOM9jAsomHzTAQ\",\"balance_transaction\":\"txn_3Scq54IkWweOM9jA20YLbRPg\",\"captured\":true,\"created\":1765383456,\"currency\":\"eur\",\"failure_code\":null,\"failure_message\":null,\"fraud_details\":{},\"livemode\":true,\"metadata\":{\"payment_id\":\"rJkhijiFvwuy0lsyGQR3ZeJr1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cq54IkWweOM9jA2pKZE4XB\",\"payment_method\":\"pm_1Scq54IkWweOM9jAnvdj509F\",\"payment_method_details\":{\"card\":{\"amount_authorized\":3190,\"authorization_code\":\"694906\",\"brand\":\"mastercard\",\"checks\":{\"address_line1_check\":\"unavailable\",\"address_postal_code_check\":\"unavailable\",\"cvc_check\":\"pass\"},\"country\":\"IT\",\"description\":\"Platinum Debit MasterCard Card\",\"ds_transaction_id\":null,\"exp_month\":11,\"exp_year\":2027,\"extended_authorization\":{\"status\":\"disabled\"},\"fingerprint\":\"yw6c5jHDVPxNT98k\",\"funding\":\"debit\",\"iin\":\"535574\",\"incremental_authorization\":{\"status\":\"unavailable\"},\"installments\":null,\"issuer\":\"POSTEPAY S,P,A\",\"last4\":\"5935\",\"mandate\":null,\"moto\":false,\"multicapture\":{\"status\":\"unavailable\"},\"network\":\"mastercard\",\"network_token\":{\"used\":false},\"network_transaction_id\":\"MDPEBZYUD1210\",\"overcapture\":{\"maximum_amount_capturable\":3190,\"status\":\"unavailable\"},\"payment_account_reference\":\"50018KZJO3C94T85B8Y40245KSDRQ\",\"regulated_status\":\"unregulated\",\"three_d_secure\":null,\"wallet\":null},\"type\":\"card\"},\"refunded\":false,\"source\":null,\"status\":\"succeeded\",\"mit_params\":{\"network_transaction_id\":\"MDPEBZYUD1210\"}},\"confirmation_method\":\"manual\",\"created\":1765383454,\"currency\":\"eur\",\"customer\":null,\"last_payment_error\":null,\"livemode\":true,\"metadata\":{\"payment_id\":\"rJkhijiFvwuy0lsyGQR3ZeJr1\",\"payments_extension\":\"true\",\"payments_extension_type\":\"card\",\"reconciliation_flow\":\"payments_api\",\"shop_id\":\"751927347\"},\"next_action\":null,\"payment_method\":\"pm_1Scq54IkWweOM9jAnvdj509F\",\"payment_method_types\":[\"card\"],\"source\":null,\"status\":\"succeeded\"}"</t>
  </si>
  <si>
    <t>gid://shopify/Order/7382317793618</t>
  </si>
  <si>
    <t>gid://shopify/OrderTransaction/8544459030866</t>
  </si>
  <si>
    <t>2025-12-26T12:23:30Z</t>
  </si>
  <si>
    <t>ch_3Sia3KIkWweOM9jA1x51b39u</t>
  </si>
  <si>
    <t>rZjfXIDSFYF6p4jpk7GdsfNGI</t>
  </si>
  <si>
    <t>pi_3Sia3KIkWweOM9jA1AJUpzAP</t>
  </si>
  <si>
    <t>"{\"id\":\"pi_3Sia3KIkWweOM9jA1AJUpzAP\",\"object\":\"payment_intent\",\"amount\":5985,\"amount_capturable\":0,\"amount_received\":5985,\"canceled_at\":null,\"cancellation_reason\":null,\"capture_method\":\"automatic\",\"latest_charge\":{\"id\":\"ch_3Sia3KIkWweOM9jA1x51b39u\",\"object\":\"charge\",\"amount\":5985,\"application_fee\":\"fee_1Sia3NIkWweOM9jAIYvCnivn\",\"balance_transaction\":\"txn_3Sia3KIkWweOM9jA1XRCP3z0\",\"captured\":true,\"created\":1766751812,\"currency\":\"eur\",\"failure_code\":null,\"failure_message\":null,\"fraud_details\":{},\"livemode\":true,\"metadata\":{\"payment_id\":\"rZjfXIDSFYF6p4jpk7GdsfNG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ia3KIkWweOM9jA1AJUpzAP\",\"payment_method\":\"pm_1Sia3KIkWweOM9jASY3HfUSu\",\"payment_method_details\":{\"card\":{\"amount_authorized\":5985,\"authorization_code\":\"233321\",\"brand\":\"visa\",\"checks\":{\"address_line1_check\":\"unavailable\",\"address_postal_code_check\":\"unavailable\",\"cvc_check\":\"pass\"},\"country\":\"ES\",\"description\":\"Visa Classic\",\"ds_transaction_id\":null,\"exp_month\":5,\"exp_year\":2028,\"extended_authorization\":{\"status\":\"disabled\"},\"fingerprint\":\"oAqiK8p0mYZ9Jd1Q\",\"funding\":\"debit\",\"iin\":\"494019\",\"incremental_authorization\":{\"status\":\"unavailable\"},\"installments\":null,\"issuer\":\"BANCO BILBAO VIZCAYA ARGENTARIA S,A, (BBVA)\",\"last4\":\"2359\",\"mandate\":null,\"moto\":false,\"multicapture\":{\"status\":\"unavailable\"},\"network\":\"visa\",\"network_token\":{\"used\":false},\"network_transaction_id\":\"485360446123592\",\"overcapture\":{\"maximum_amount_capturable\":5985,\"status\":\"unavailable\"},\"payment_account_reference\":\"V0010015821142404050508239759\",\"regulated_status\":\"unregulated\",\"three_d_secure\":null,\"wallet\":null},\"type\":\"card\"},\"refunded\":false,\"source\":null,\"status\":\"succeeded\",\"mit_params\":{\"network_transaction_id\":\"485360446123592\"}},\"confirmation_method\":\"manual\",\"created\":1766751810,\"currency\":\"eur\",\"customer\":null,\"last_payment_error\":null,\"livemode\":true,\"metadata\":{\"payment_id\":\"rZjfXIDSFYF6p4jpk7GdsfNGI\",\"payments_extension\":\"true\",\"payments_extension_type\":\"card\",\"reconciliation_flow\":\"payments_api\",\"shop_id\":\"751927347\"},\"next_action\":null,\"payment_method\":\"pm_1Sia3KIkWweOM9jASY3HfUSu\",\"payment_method_types\":[\"card\"],\"source\":null,\"status\":\"succeeded\"}"</t>
  </si>
  <si>
    <t>gid://shopify/Order/7384041521490</t>
  </si>
  <si>
    <t>gid://shopify/OrderTransaction/8547945283922</t>
  </si>
  <si>
    <t>2025-12-27T12:13:36Z</t>
  </si>
  <si>
    <t>ch_3SiwNJIkWweOM9jA2K6qRNi9</t>
  </si>
  <si>
    <t>rASHdaoKU1nNKJBS1uEk6ydjV</t>
  </si>
  <si>
    <t>pi_3SiwNJIkWweOM9jA2swMgq2J</t>
  </si>
  <si>
    <t>"{\"id\":\"pi_3SiwNJIkWweOM9jA2swMgq2J\",\"object\":\"payment_intent\",\"amount\":2990,\"amount_capturable\":0,\"amount_received\":2990,\"canceled_at\":null,\"cancellation_reason\":null,\"capture_method\":\"automatic\",\"latest_charge\":{\"id\":\"ch_3SiwNJIkWweOM9jA2K6qRNi9\",\"object\":\"charge\",\"amount\":2990,\"application_fee\":\"fee_1SiwNKIkWweOM9jAGhz1qbKE\",\"balance_transaction\":\"txn_3SiwNJIkWweOM9jA2aaLOZEg\",\"captured\":true,\"created\":1766837617,\"currency\":\"eur\",\"failure_code\":null,\"failure_message\":null,\"fraud_details\":{},\"livemode\":true,\"metadata\":{\"payment_id\":\"rASHdaoKU1nNKJBS1uEk6ydj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iwNJIkWweOM9jA2swMgq2J\",\"payment_method\":\"pm_1SiwNJIkWweOM9jAIrbyb12i\",\"payment_method_details\":{\"card\":{\"amount_authorized\":2990,\"authorization_code\":\"338263\",\"brand\":\"mastercard\",\"checks\":{\"address_line1_check\":null,\"address_postal_code_check\":null,\"cvc_check\":null},\"country\":\"ES\",\"description\":\"MasterCard New World Immediate Debit\",\"ds_transaction_id\":null,\"exp_month\":7,\"exp_year\":2028,\"extended_authorization\":{\"status\":\"disabled\"},\"fingerprint\":\"obhdFMAI47yQZzZf\",\"funding\":\"debit\",\"iin\":\"515896\",\"incremental_authorization\":{\"status\":\"unavailable\"},\"installments\":null,\"issuer\":\"BANCO SABADELL S,A,\",\"last4\":\"0000\",\"mandate\":null,\"moto\":false,\"multicapture\":{\"status\":\"unavailable\"},\"network\":\"mastercard\",\"network_token\":{\"used\":false},\"network_transaction_id\":\"TNWXM9GOG1227\",\"overcapture\":{\"maximum_amount_capturable\":2990,\"status\":\"unavailable\"},\"payment_account_reference\":\"5001091858A4U5A2COHOTV1POU1I2\",\"regulated_status\":\"unregulated\",\"three_d_secure\":null,\"wallet\":{\"apple_pay\":{\"type\":\"apple_pay\"},\"dynamic_last4\":\"0623\",\"type\":\"apple_pay\"}},\"type\":\"card\"},\"refunded\":false,\"source\":null,\"status\":\"succeeded\",\"mit_params\":{\"network_transaction_id\":\"TNWXM9GOG1227\"}},\"confirmation_method\":\"manual\",\"created\":1766837617,\"currency\":\"eur\",\"customer\":null,\"last_payment_error\":null,\"livemode\":true,\"metadata\":{\"payment_id\":\"rASHdaoKU1nNKJBS1uEk6ydjV\",\"payments_extension\":\"true\",\"payments_extension_type\":\"card\",\"reconciliation_flow\":\"payments_api\",\"shop_id\":\"751927347\"},\"next_action\":null,\"payment_method\":\"pm_1SiwNJIkWweOM9jAIrbyb12i\",\"payment_method_types\":[\"card\"],\"source\":null,\"status\":\"succeeded\"}"</t>
  </si>
  <si>
    <t>gid://shopify/Order/7365277712722</t>
  </si>
  <si>
    <t>gid://shopify/OrderTransaction/8511550751058</t>
  </si>
  <si>
    <t>2025-12-17T19:08:27Z</t>
  </si>
  <si>
    <t>6G9785518K863654X</t>
  </si>
  <si>
    <t>rVCIK22BVCvO9AtJEajkGyhZ4</t>
  </si>
  <si>
    <t>66T38163A2756464A</t>
  </si>
  <si>
    <t>"{\"id\":\"66T38163A2756464A\",\"intent\":\"CAPTURE\",\"status\":\"COMPLETED\",\"payment_source\":{\"paypal\":{\"email_address\":\"nicolai-eiberger@web,de\",\"account_id\":\"HN7S4VVHUS49C\",\"account_status\":\"VERIFIED\",\"name\":{\"given_name\":\"Nicolai\",\"surname\":\"Eiberger\"},\"phone_number\":{\"national_number\":\"4915753061923\"},\"address\":{\"address_line_1\":\"\u00dcberwasserstra\u00dfe 38\",\"admin_area_2\":\"M\u00fcnster\",\"postal_code\":\"48143\",\"country_code\":\"DE\"}}},\"purchase_units\":[{\"reference_id\":\"default\",\"amount\":{\"currency_code\":\"EUR\",\"value\":\"37,90\",\"breakdown\":{\"item_total\":{\"currency_code\":\"EUR\",\"value\":\"32,95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Matsumoto Hoji, Frog II - P\u00f3ster \\/ Sin marco \\/ 50x70\",\"custom_id\":\"{\\\"shop_id\\\":751927347,\\\"session_id\\\":\\\"rVCIK22BVCvO9AtJEajkGyhZ4\\\"}\",\"invoice_id\":\"rVCIK22BVCvO9AtJEajkGyhZ4\",\"items\":[{\"name\":\"Matsumoto Hoji, Frog II - P\u00f3ster \\/ Sin marco \\/ 50x70\",\"unit_amount\":{\"currency_code\":\"EUR\",\"value\":\"32,95\"},\"tax\":{\"currency_code\":\"EUR\",\"value\":\"0,00\"},\"quantity\":\"1\"}],\"shipping\":{\"name\":{\"full_name\":\"Alexandra Eiberger\"},\"address\":{\"address_line_1\":\"Saleuxer Stra\u00dfe 11\",\"admin_area_2\":\"M\u00f6gglingen\",\"postal_code\":\"73563\",\"country_code\":\"DE\"}},\"supplementary_data\":{\"tax_nexus\":[]},\"payments\":{\"captures\":[{\"id\":\"6G9785518K863654X\",\"status\":\"COMPLETED\",\"amount\":{\"currency_code\":\"EUR\",\"value\":\"37,90\"},\"final_capture\":true,\"disbursement_mode\":\"INSTANT\",\"seller_protection\":{\"status\":\"ELIGIBLE\",\"dispute_categories\":[\"ITEM_NOT_RECEIVED\",\"UNAUTHORIZED_TRANSACTION\"]},\"seller_receivable_breakdown\":{\"gross_amount\":{\"currency_code\":\"EUR\",\"value\":\"37,90\"},\"paypal_fee\":{\"currency_code\":\"EUR\",\"value\":\"1,45\"},\"net_amount\":{\"currency_code\":\"EUR\",\"value\":\"36,45\"}},\"invoice_id\":\"rVCIK22BVCvO9AtJEajkGyhZ4\",\"custom_id\":\"{\\\"shop_id\\\":751927347,\\\"session_id\\\":\\\"rVCIK22BVCvO9AtJEajkGyhZ4\\\"}\",\"links\":[{\"href\":\"https:\\/\\/api,paypal,com\\/v2\\/payments\\/captures\\/6G9785518K863654X\",\"rel\":\"self\",\"method\":\"GET\"},{\"href\":\"https:\\/\\/api,paypal,com\\/v2\\/payments\\/captures\\/6G9785518K863654X\\/refund\",\"rel\":\"refund\",\"method\":\"POST\"},{\"href\":\"https:\\/\\/api,paypal,com\\/v2\\/checkout\\/orders\\/66T38163A2756464A\",\"rel\":\"up\",\"method\":\"GET\"}],\"create_time\":\"2025-12-17T19:08:28Z\",\"update_time\":\"2025-12-17T19:08:28Z\"}]}}],\"payer\":{\"name\":{\"given_name\":\"Nicolai\",\"surname\":\"Eiberger\"},\"email_address\":\"nicolai-eiberger@web,de\",\"payer_id\":\"HN7S4VVHUS49C\",\"phone\":{\"phone_number\":{\"national_number\":\"4915753061923\"}},\"address\":{\"address_line_1\":\"\u00dcberwasserstra\u00dfe 38\",\"admin_area_2\":\"M\u00fcnster\",\"postal_code\":\"48143\",\"country_code\":\"DE\"}},\"create_time\":\"2025-12-17T19:07:20Z\",\"update_time\":\"2025-12-17T19:08:28Z\",\"links\":[{\"href\":\"https:\\/\\/api,paypal,com\\/v2\\/checkout\\/orders\\/66T38163A2756464A\",\"rel\":\"self\",\"method\":\"GET\"}]}"</t>
  </si>
  <si>
    <t>gid://shopify/Order/7175826571602</t>
  </si>
  <si>
    <t>gid://shopify/OrderTransaction/8428235391314</t>
  </si>
  <si>
    <t>2025-12-01T10:47:39Z</t>
  </si>
  <si>
    <t>ch_3SZUdsIkWweOM9jA0Aq9ktkU</t>
  </si>
  <si>
    <t>rF2y5hrk7JSoVbcjtcz2uRcqG</t>
  </si>
  <si>
    <t>pi_3SZUdsIkWweOM9jA04WB4kwp</t>
  </si>
  <si>
    <t>"{\"id\":\"pi_3SZUdsIkWweOM9jA04WB4kwp\",\"object\":\"payment_intent\",\"amount\":1531,\"amount_capturable\":0,\"amount_received\":1531,\"canceled_at\":null,\"cancellation_reason\":null,\"capture_method\":\"automatic\",\"latest_charge\":{\"id\":\"ch_3SZUdsIkWweOM9jA0Aq9ktkU\",\"object\":\"charge\",\"amount\":1531,\"application_fee\":\"fee_1SZUduIkWweOM9jAenWbP0cm\",\"balance_transaction\":\"txn_3SZUdsIkWweOM9jA0SPsBZgY\",\"captured\":true,\"created\":1764586061,\"currency\":\"eur\",\"failure_code\":null,\"failure_message\":null,\"fraud_details\":{},\"livemode\":true,\"metadata\":{\"payment_id\":\"rF2y5hrk7JSoVbcjtcz2uRcq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ZUdsIkWweOM9jA04WB4kwp\",\"payment_method\":\"pm_1SZUdsIkWweOM9jAgRFZmXIJ\",\"payment_method_details\":{\"card\":{\"amount_authorized\":1531,\"authorization_code\":\"462119\",\"brand\":\"mastercard\",\"checks\":{\"address_line1_check\":\"unavailable\",\"address_postal_code_check\":\"unavailable\",\"cvc_check\":\"pass\"},\"country\":\"ES\",\"description\":\"MasterCard Standard Card Immediate Debit\",\"ds_transaction_id\":null,\"exp_month\":3,\"exp_year\":2032,\"extended_authorization\":{\"status\":\"disabled\"},\"fingerprint\":\"gaFiGHjAk7ndxKCX\",\"funding\":\"debit\",\"iin\":\"548913\",\"incremental_authorization\":{\"status\":\"unavailable\"},\"installments\":null,\"issuer\":\"OPEN BANK S,A,\",\"last4\":\"7555\",\"mandate\":null,\"moto\":false,\"multicapture\":{\"status\":\"unavailable\"},\"network\":\"mastercard\",\"network_token\":{\"used\":false},\"network_transaction_id\":\"TCSH4JB451201\",\"overcapture\":{\"maximum_amount_capturable\":1531,\"status\":\"unavailable\"},\"payment_account_reference\":\"500186S7RQJBGA1IAAWS9U4QPK93Z\",\"regulated_status\":\"unregulated\",\"three_d_secure\":null,\"wallet\":null},\"type\":\"card\"},\"refunded\":false,\"source\":null,\"status\":\"succeeded\",\"mit_params\":{\"network_transaction_id\":\"TCSH4JB451201\"}},\"confirmation_method\":\"manual\",\"created\":1764586060,\"currency\":\"eur\",\"customer\":null,\"last_payment_error\":null,\"livemode\":true,\"metadata\":{\"payment_id\":\"rF2y5hrk7JSoVbcjtcz2uRcqG\",\"payments_extension\":\"true\",\"payments_extension_type\":\"card\",\"reconciliation_flow\":\"payments_api\",\"shop_id\":\"751927347\"},\"next_action\":null,\"payment_method\":\"pm_1SZUdsIkWweOM9jAgRFZmXIJ\",\"payment_method_types\":[\"card\"],\"source\":null,\"status\":\"succeeded\"}"</t>
  </si>
  <si>
    <t>gid://shopify/Order/7375959720274</t>
  </si>
  <si>
    <t>gid://shopify/OrderTransaction/8530404475218</t>
  </si>
  <si>
    <t>2025-12-22T12:29:56Z</t>
  </si>
  <si>
    <t>ch_3Sh8FNIkWweOM9jA2nnUNiX6</t>
  </si>
  <si>
    <t>rjkgGHglvrnFNuhCf5at5CEs0</t>
  </si>
  <si>
    <t>pi_3Sh8FNIkWweOM9jA2JZG4AX9</t>
  </si>
  <si>
    <t>"{\"id\":\"pi_3Sh8FNIkWweOM9jA2JZG4AX9\",\"object\":\"payment_intent\",\"amount\":1790,\"amount_capturable\":0,\"amount_received\":1790,\"canceled_at\":null,\"cancellation_reason\":null,\"capture_method\":\"automatic\",\"latest_charge\":{\"id\":\"ch_3Sh8FNIkWweOM9jA2nnUNiX6\",\"object\":\"charge\",\"amount\":1790,\"application_fee\":\"fee_1Sh8FRIkWweOM9jA1cqO3fCQ\",\"balance_transaction\":\"txn_3Sh8FNIkWweOM9jA2jYCbtWS\",\"captured\":true,\"created\":1766406600,\"currency\":\"eur\",\"failure_code\":null,\"failure_message\":null,\"fraud_details\":{},\"livemode\":true,\"metadata\":{\"payment_id\":\"rjkgGHglvrnFNuhCf5at5CEs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h8FNIkWweOM9jA2JZG4AX9\",\"payment_method\":\"pm_1Sh8FNIkWweOM9jAuBFDUz1K\",\"payment_method_details\":{\"card\":{\"amount_authorized\":1790,\"authorization_code\":\"437918\",\"brand\":\"mastercard\",\"checks\":{\"address_line1_check\":\"unavailable\",\"address_postal_code_check\":\"unavailable\",\"cvc_check\":\"pass\"},\"country\":\"FR\",\"description\":\"MasterCard Standard Card Immediate Debit\",\"ds_transaction_id\":null,\"exp_month\":9,\"exp_year\":2026,\"extended_authorization\":{\"status\":\"disabled\"},\"fingerprint\":\"Yp0f7Q5apPJ5M09W\",\"funding\":\"debit\",\"iin\":\"513379\",\"incremental_authorization\":{\"status\":\"unavailable\"},\"installments\":null,\"issuer\":\"BANQUE FEDERATIVE DU CREDIT MU\",\"last4\":\"0453\",\"mandate\":null,\"moto\":false,\"multicapture\":{\"status\":\"unavailable\"},\"network\":\"mastercard\",\"network_token\":{\"used\":false},\"network_transaction_id\":\"TIUGVA4111222\",\"overcapture\":{\"maximum_amount_capturable\":1790,\"status\":\"unavailable\"},\"payment_account_reference\":\"50010LK79R66DZTAQDAMDOHOPVZBX\",\"regulated_status\":\"unregulated\",\"three_d_secure\":{\"authentication_flow\":\"frictionless\",\"electronic_commerce_indicator\":\"06\",\"exemption_indicator\":null,\"result\":\"exempted\",\"result_reason\":null,\"transaction_id\":\"b5acce82-b82c-4648-84e2-8bcabb048376\",\"version\":\"2,2,0\"},\"wallet\":null},\"type\":\"card\"},\"refunded\":false,\"source\":null,\"status\":\"succeeded\",\"mit_params\":{\"network_transaction_id\":\"TIUGVA4111222\"}},\"confirmation_method\":\"manual\",\"created\":1766406597,\"currency\":\"eur\",\"customer\":null,\"last_payment_error\":null,\"livemode\":true,\"metadata\":{\"payment_id\":\"rjkgGHglvrnFNuhCf5at5CEs0\",\"payments_extension\":\"true\",\"payments_extension_type\":\"card\",\"reconciliation_flow\":\"payments_api\",\"shop_id\":\"751927347\"},\"next_action\":null,\"payment_method\":\"pm_1Sh8FNIkWweOM9jAuBFDUz1K\",\"payment_method_types\":[\"card\"],\"source\":null,\"status\":\"succeeded\"}"</t>
  </si>
  <si>
    <t>gid://shopify/Order/7375928721746</t>
  </si>
  <si>
    <t>gid://shopify/OrderTransaction/8530352275794</t>
  </si>
  <si>
    <t>2025-12-22T12:15:29Z</t>
  </si>
  <si>
    <t>8A779056BY1466621</t>
  </si>
  <si>
    <t>rM36hblbI7egvHaSd0OVI9Tgh</t>
  </si>
  <si>
    <t>6LV38474AX1649309</t>
  </si>
  <si>
    <t>"{\"id\":\"6LV38474AX1649309\",\"intent\":\"CAPTURE\",\"status\":\"COMPLETED\",\"payment_source\":{\"paypal\":{\"email_address\":\"egentili42@gmail,com\",\"account_id\":\"NEXSXCRSQ2K64\",\"account_status\":\"VERIFIED\",\"name\":{\"given_name\":\"Emilia\",\"surname\":\"Gentili\"},\"phone_number\":{\"national_number\":\"393349958831\"},\"address\":{\"address_line_1\":\"Via Elio Vittorini, 94\",\"address_line_2\":\"Vie elio vittorini 94\",\"admin_area_2\":\"Roma\",\"admin_area_1\":\"RM\",\"postal_code\":\"00144\",\"country_code\":\"IT\"}}},\"purchase_units\":[{\"reference_id\":\"default\",\"amount\":{\"currency_code\":\"EUR\",\"value\":\"29,90\",\"breakdown\":{\"item_total\":{\"currency_code\":\"EUR\",\"value\":\"24,95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Copenhagen - P\u00f3ster \\/ Madera roble natural \\/ 20x30\",\"custom_id\":\"{\\\"shop_id\\\":751927347,\\\"session_id\\\":\\\"rM36hblbI7egvHaSd0OVI9Tgh\\\"}\",\"invoice_id\":\"rM36hblbI7egvHaSd0OVI9Tgh\",\"items\":[{\"name\":\"Copenhagen - P\u00f3ster \\/ Madera roble natural \\/ 20x30\",\"unit_amount\":{\"currency_code\":\"EUR\",\"value\":\"24,95\"},\"tax\":{\"currency_code\":\"EUR\",\"value\":\"0,00\"},\"quantity\":\"1\"}],\"shipping\":{\"name\":{\"full_name\":\"Emilia Gentili\"},\"address\":{\"address_line_1\":\"Via Elio Vittorini, 94\",\"admin_area_2\":\"Roma\",\"admin_area_1\":\"Roma\",\"postal_code\":\"00144\",\"country_code\":\"IT\"}},\"supplementary_data\":{\"tax_nexus\":[]},\"payments\":{\"captures\":[{\"id\":\"8A779056BY1466621\",\"status\":\"COMPLETED\",\"amount\":{\"currency_code\":\"EUR\",\"value\":\"29,90\"},\"final_capture\":true,\"disbursement_mode\":\"INSTANT\",\"seller_protection\":{\"status\":\"ELIGIBLE\",\"dispute_categories\":[\"ITEM_NOT_RECEIVED\",\"UNAUTHORIZED_TRANSACTION\"]},\"seller_receivable_breakdown\":{\"gross_amount\":{\"currency_code\":\"EUR\",\"value\":\"29,90\"},\"paypal_fee\":{\"currency_code\":\"EUR\",\"value\":\"1,22\"},\"net_amount\":{\"currency_code\":\"EUR\",\"value\":\"28,68\"}},\"invoice_id\":\"rM36hblbI7egvHaSd0OVI9Tgh\",\"custom_id\":\"{\\\"shop_id\\\":751927347,\\\"session_id\\\":\\\"rM36hblbI7egvHaSd0OVI9Tgh\\\"}\",\"links\":[{\"href\":\"https:\\/\\/api,paypal,com\\/v2\\/payments\\/captures\\/8A779056BY1466621\",\"rel\":\"self\",\"method\":\"GET\"},{\"href\":\"https:\\/\\/api,paypal,com\\/v2\\/payments\\/captures\\/8A779056BY1466621\\/refund\",\"rel\":\"refund\",\"method\":\"POST\"},{\"href\":\"https:\\/\\/api,paypal,com\\/v2\\/checkout\\/orders\\/6LV38474AX1649309\",\"rel\":\"up\",\"method\":\"GET\"}],\"create_time\":\"2025-12-22T12:15:32Z\",\"update_time\":\"2025-12-22T12:15:32Z\"}]}}],\"payer\":{\"name\":{\"given_name\":\"Emilia\",\"surname\":\"Gentili\"},\"email_address\":\"egentili42@gmail,com\",\"payer_id\":\"NEXSXCRSQ2K64\",\"phone\":{\"phone_number\":{\"national_number\":\"393349958831\"}},\"address\":{\"address_line_1\":\"Via Elio Vittorini, 94\",\"address_line_2\":\"Vie elio vittorini 94\",\"admin_area_2\":\"Roma\",\"admin_area_1\":\"RM\",\"postal_code\":\"00144\",\"country_code\":\"IT\"}},\"create_time\":\"2025-12-22T12:13:20Z\",\"update_time\":\"2025-12-22T12:15:32Z\",\"links\":[{\"href\":\"https:\\/\\/api,paypal,com\\/v2\\/checkout\\/orders\\/6LV38474AX1649309\",\"rel\":\"self\",\"method\":\"GET\"}]}"</t>
  </si>
  <si>
    <t>gid://shopify/Order/7197975970130</t>
  </si>
  <si>
    <t>gid://shopify/OrderTransaction/8467122258258</t>
  </si>
  <si>
    <t>2025-12-08T23:33:06Z</t>
  </si>
  <si>
    <t>ch_3ScDvTIkWweOM9jA0zX5EqIe</t>
  </si>
  <si>
    <t>rll7b68Z0WtLgZxuYJL7rfCr4</t>
  </si>
  <si>
    <t>pi_3ScDvTIkWweOM9jA0JKu9Nk5</t>
  </si>
  <si>
    <t>"{\"id\":\"pi_3ScDvTIkWweOM9jA0JKu9Nk5\",\"object\":\"payment_intent\",\"amount\":1790,\"amount_capturable\":0,\"amount_received\":1790,\"canceled_at\":null,\"cancellation_reason\":null,\"capture_method\":\"automatic\",\"latest_charge\":{\"id\":\"ch_3ScDvTIkWweOM9jA0zX5EqIe\",\"object\":\"charge\",\"amount\":1790,\"application_fee\":\"fee_1ScDvUIkWweOM9jANlElLmQl\",\"balance_transaction\":\"txn_3ScDvTIkWweOM9jA0Wr7AhDe\",\"captured\":true,\"created\":1765236787,\"currency\":\"eur\",\"failure_code\":null,\"failure_message\":null,\"fraud_details\":{},\"livemode\":true,\"metadata\":{\"payment_id\":\"rll7b68Z0WtLgZxuYJL7rfCr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cDvTIkWweOM9jA0JKu9Nk5\",\"payment_method\":\"pm_1ScDvTIkWweOM9jAU8PUeIn9\",\"payment_method_details\":{\"card\":{\"amount_authorized\":1790,\"authorization_code\":\"470573\",\"brand\":\"visa\",\"checks\":{\"address_line1_check\":\"unavailable\",\"address_postal_code_check\":\"unavailable\",\"cvc_check\":\"pass\"},\"country\":\"ES\",\"description\":\"Visa Classic\",\"ds_transaction_id\":null,\"exp_month\":7,\"exp_year\":2027,\"extended_authorization\":{\"status\":\"disabled\"},\"fingerprint\":\"sht7XlJAxY8M1jYY\",\"funding\":\"credit\",\"iin\":\"476663\",\"incremental_authorization\":{\"status\":\"unavailable\"},\"installments\":null,\"issuer\":\"CAIXABANK S,A,\",\"last4\":\"7059\",\"mandate\":null,\"moto\":false,\"multicapture\":{\"status\":\"unavailable\"},\"network\":\"visa\",\"network_token\":{\"used\":false},\"network_transaction_id\":\"485342847880322\",\"overcapture\":{\"maximum_amount_capturable\":1790,\"status\":\"unavailable\"},\"payment_account_reference\":\"V0010013822256258207129420646\",\"regulated_status\":\"unregulated\",\"three_d_secure\":null,\"wallet\":null},\"type\":\"card\"},\"refunded\":false,\"source\":null,\"status\":\"succeeded\",\"mit_params\":{\"network_transaction_id\":\"485342847880322\"}},\"confirmation_method\":\"manual\",\"created\":1765236787,\"currency\":\"eur\",\"customer\":null,\"last_payment_error\":null,\"livemode\":true,\"metadata\":{\"payment_id\":\"rll7b68Z0WtLgZxuYJL7rfCr4\",\"payments_extension\":\"true\",\"payments_extension_type\":\"card\",\"reconciliation_flow\":\"payments_api\",\"shop_id\":\"751927347\"},\"next_action\":null,\"payment_method\":\"pm_1ScDvTIkWweOM9jAU8PUeIn9\",\"payment_method_types\":[\"card\"],\"source\":null,\"status\":\"succeeded\"}"</t>
  </si>
  <si>
    <t>gid://shopify/OrderTransaction/8467123831122</t>
  </si>
  <si>
    <t>2025-12-08T23:34:19Z</t>
  </si>
  <si>
    <t>zI96vtY9DGeIZhfI0iYU0mBnc</t>
  </si>
  <si>
    <t>re_3ScDvTIkWweOM9jA0vT2J5eh</t>
  </si>
  <si>
    <t>"{\"id\":\"re_3ScDvTIkWweOM9jA0vT2J5eh\",\"amount\":1790,\"balance_transaction\":\"txn_3ScDvTIkWweOM9jA0zi8Q8Pv\",\"charge\":{\"id\":\"ch_3ScDvTIkWweOM9jA0zX5EqIe\",\"object\":\"charge\",\"amount\":1790,\"application_fee\":\"fee_1ScDvUIkWweOM9jANlElLmQl\",\"balance_transaction\":\"txn_3ScDvTIkWweOM9jA0Wr7AhDe\",\"captured\":true,\"created\":1765236787,\"currency\":\"eur\",\"failure_code\":null,\"failure_message\":null,\"fraud_details\":{},\"livemode\":true,\"metadata\":{\"payment_id\":\"rll7b68Z0WtLgZxuYJL7rfCr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cDvTIkWweOM9jA0JKu9Nk5\",\"payment_method\":\"pm_1ScDvTIkWweOM9jAU8PUeIn9\",\"payment_method_details\":{\"card\":{\"amount_authorized\":1790,\"authorization_code\":\"470573\",\"brand\":\"visa\",\"checks\":{\"address_line1_check\":\"unavailable\",\"address_postal_code_check\":\"unavailable\",\"cvc_check\":\"pass\"},\"country\":\"ES\",\"description\":\"Visa Classic\",\"ds_transaction_id\":null,\"exp_month\":7,\"exp_year\":2027,\"extended_authorization\":{\"status\":\"disabled\"},\"fingerprint\":\"sht7XlJAxY8M1jYY\",\"funding\":\"credit\",\"iin\":\"476663\",\"incremental_authorization\":{\"status\":\"unavailable\"},\"installments\":null,\"issuer\":\"CAIXABANK S,A,\",\"last4\":\"7059\",\"mandate\":null,\"moto\":false,\"multicapture\":{\"status\":\"unavailable\"},\"network\":\"visa\",\"network_token\":{\"used\":false},\"network_transaction_id\":\"485342847880322\",\"overcapture\":{\"maximum_amount_capturable\":1790,\"status\":\"unavailable\"},\"payment_account_reference\":\"V0010013822256258207129420646\",\"regulated_status\":\"unregulated\",\"three_d_secure\":null,\"wallet\":null},\"type\":\"card\"},\"refunded\":true,\"source\":null,\"status\":\"succeeded\",\"mit_params\":{\"network_transaction_id\":\"485342847880322\"}},\"object\":\"refund\",\"reason\":null,\"status\":\"succeeded\",\"created\":1765236860,\"currency\":\"eur\",\"metadata\":{\"payments_extension\":\"true\",\"payments_extension_type\":\"card\",\"reconciliation_flow\":\"payments_api\",\"refund_id\":\"zI96vtY9DGeIZhfI0iYU0mBnc\"},\"payment_method_details\":{\"card\":{\"acquirer_reference_number\":null,\"acquirer_reference_number_status\":\"unavailable\"},\"type\":\"card\"},\"mit_params\":{}}"</t>
  </si>
  <si>
    <t>gid://shopify/Order/7226736705874</t>
  </si>
  <si>
    <t>gid://shopify/OrderTransaction/8499523256658</t>
  </si>
  <si>
    <t>2025-12-15T09:41:05Z</t>
  </si>
  <si>
    <t>ch_3SeYH8IkWweOM9jA18oA7qUU</t>
  </si>
  <si>
    <t>rm0YSsyM3zKwW710gku25kWYZ</t>
  </si>
  <si>
    <t>pi_3SeYH8IkWweOM9jA1ZWQ0LBn</t>
  </si>
  <si>
    <t>"{\"id\":\"pi_3SeYH8IkWweOM9jA1ZWQ0LBn\",\"object\":\"payment_intent\",\"amount\":9995,\"amount_capturable\":0,\"amount_received\":9995,\"canceled_at\":null,\"cancellation_reason\":null,\"capture_method\":\"automatic\",\"latest_charge\":{\"id\":\"ch_3SeYH8IkWweOM9jA18oA7qUU\",\"object\":\"charge\",\"amount\":9995,\"application_fee\":\"fee_1SeYH9IkWweOM9jAGrtMh3WP\",\"balance_transaction\":\"txn_3SeYH8IkWweOM9jA1gU5XoZw\",\"captured\":true,\"created\":1765791666,\"currency\":\"eur\",\"failure_code\":null,\"failure_message\":null,\"fraud_details\":{},\"livemode\":true,\"metadata\":{\"payment_id\":\"rm0YSsyM3zKwW710gku25kWY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eYH8IkWweOM9jA1ZWQ0LBn\",\"payment_method\":\"pm_1SeYH8IkWweOM9jAhrl4YrX5\",\"payment_method_details\":{\"card\":{\"amount_authorized\":9995,\"authorization_code\":\"157807\",\"brand\":\"mastercard\",\"checks\":{\"address_line1_check\":\"unavailable\",\"address_postal_code_check\":\"unavailable\",\"cvc_check\":null},\"country\":\"IT\",\"description\":\"Prepaid Unembossed MasterCard Card (Non-US)\",\"ds_transaction_id\":null,\"exp_month\":10,\"exp_year\":2029,\"extended_authorization\":{\"status\":\"disabled\"},\"fingerprint\":\"TFbWh9q6nUUbHUYH\",\"funding\":\"prepaid\",\"iin\":\"522701\",\"incremental_authorization\":{\"status\":\"unavailable\"},\"installments\":null,\"issuer\":\"BANCA NAZIONALE DEL LAVORO S,P\",\"last4\":\"2736\",\"mandate\":null,\"moto\":false,\"multicapture\":{\"status\":\"unavailable\"},\"network\":\"mastercard\",\"network_token\":{\"used\":false},\"network_transaction_id\":\"SURJBWQFE1215\",\"overcapture\":{\"maximum_amount_capturable\":9995,\"status\":\"unavailable\"},\"payment_account_reference\":\"50015KFZ8GJI6TBAXEXWET02P5E8G\",\"regulated_status\":\"unregulated\",\"three_d_secure\":null,\"wallet\":null},\"type\":\"card\"},\"refunded\":false,\"source\":null,\"status\":\"succeeded\",\"mit_params\":{\"network_transaction_id\":\"SURJBWQFE1215\"}},\"confirmation_method\":\"manual\",\"created\":1765791666,\"currency\":\"eur\",\"customer\":null,\"last_payment_error\":null,\"livemode\":true,\"metadata\":{\"payment_id\":\"rm0YSsyM3zKwW710gku25kWYZ\",\"payments_extension\":\"true\",\"payments_extension_type\":\"card\",\"reconciliation_flow\":\"payments_api\",\"shop_id\":\"751927347\"},\"next_action\":null,\"payment_method\":\"pm_1SeYH8IkWweOM9jAhrl4YrX5\",\"payment_method_types\":[\"card\"],\"source\":null,\"status\":\"succeeded\"}"</t>
  </si>
  <si>
    <t>gid://shopify/Order/7190276768082</t>
  </si>
  <si>
    <t>gid://shopify/OrderTransaction/8452544004434</t>
  </si>
  <si>
    <t>2025-12-05T18:02:18Z</t>
  </si>
  <si>
    <t>ch_3Sb3KhIkWweOM9jA17pFfJ1y</t>
  </si>
  <si>
    <t>rhqapvqPIUvpKdHr9uzPJOKZ0</t>
  </si>
  <si>
    <t>pi_3Sb3KhIkWweOM9jA1FzhZSyP</t>
  </si>
  <si>
    <t>"{\"id\":\"pi_3Sb3KhIkWweOM9jA1FzhZSyP\",\"object\":\"payment_intent\",\"amount\":6590,\"amount_capturable\":0,\"amount_received\":6590,\"canceled_at\":null,\"cancellation_reason\":null,\"capture_method\":\"automatic\",\"latest_charge\":{\"id\":\"ch_3Sb3KhIkWweOM9jA17pFfJ1y\",\"object\":\"charge\",\"amount\":6590,\"application_fee\":\"fee_1Sb3LFIkWweOM9jA2vqywMpw\",\"balance_transaction\":\"txn_3Sb3KhIkWweOM9jA162bqMp3\",\"captured\":true,\"created\":1764957772,\"currency\":\"eur\",\"failure_code\":null,\"failure_message\":null,\"fraud_details\":{},\"livemode\":true,\"metadata\":{\"payment_id\":\"rhqapvqPIUvpKdHr9uzPJOKZ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b3KhIkWweOM9jA1FzhZSyP\",\"payment_method\":\"pm_1Sb3KhIkWweOM9jAqwp2nAZD\",\"payment_method_details\":{\"card\":{\"amount_authorized\":6590,\"authorization_code\":\"708521\",\"brand\":\"visa\",\"checks\":{\"address_line1_check\":\"fail\",\"address_postal_code_check\":\"fail\",\"cvc_check\":\"pass\"},\"country\":\"IT\",\"description\":\"Visa Classic\",\"ds_transaction_id\":null,\"exp_month\":11,\"exp_year\":2026,\"extended_authorization\":{\"status\":\"disabled\"},\"fingerprint\":\"jmEReVKFujoNQ3X1\",\"funding\":\"debit\",\"iin\":\"416334\",\"incremental_authorization\":{\"status\":\"unavailable\"},\"installments\":null,\"issuer\":\"FINECOBANK S,P,A,\",\"last4\":\"8731\",\"mandate\":null,\"moto\":false,\"multicapture\":{\"status\":\"unavailable\"},\"network\":\"visa\",\"network_token\":{\"used\":false},\"network_transaction_id\":\"485339649736455\",\"overcapture\":{\"maximum_amount_capturable\":6590,\"status\":\"unavailable\"},\"payment_account_reference\":\"V0010015823305439622063127004\",\"regulated_status\":\"unregulated\",\"three_d_secure\":{\"authentication_flow\":\"challenge\",\"electronic_commerce_indicator\":\"05\",\"exemption_indicator\":null,\"result\":\"authenticated\",\"result_reason\":null,\"transaction_id\":\"66d15bbf-852f-4b89-bb76-e087517a1b5a\",\"version\":\"2,2,0\"},\"wallet\":null},\"type\":\"card\"},\"refunded\":false,\"source\":null,\"status\":\"succeeded\",\"mit_params\":{\"network_transaction_id\":\"485339649736455\"}},\"confirmation_method\":\"manual\",\"created\":1764957739,\"currency\":\"eur\",\"customer\":null,\"last_payment_error\":null,\"livemode\":true,\"metadata\":{\"payment_id\":\"rhqapvqPIUvpKdHr9uzPJOKZ0\",\"payments_extension\":\"true\",\"payments_extension_type\":\"card\",\"reconciliation_flow\":\"payments_api\",\"shop_id\":\"751927347\"},\"next_action\":null,\"payment_method\":\"pm_1Sb3KhIkWweOM9jAqwp2nAZD\",\"payment_method_types\":[\"card\"],\"source\":null,\"status\":\"succeeded\"}"</t>
  </si>
  <si>
    <t>gid://shopify/Order/7226126827858</t>
  </si>
  <si>
    <t>gid://shopify/OrderTransaction/8499519914322</t>
  </si>
  <si>
    <t>2025-12-15T09:40:04Z</t>
  </si>
  <si>
    <t>ch_3SeYG8IkWweOM9jA2LrBMZXp</t>
  </si>
  <si>
    <t>rHnASSRAEnxuFDZGHQJXsmbO9</t>
  </si>
  <si>
    <t>pi_3SeYG8IkWweOM9jA2Tn0IMHl</t>
  </si>
  <si>
    <t>"{\"id\":\"pi_3SeYG8IkWweOM9jA2Tn0IMHl\",\"object\":\"payment_intent\",\"amount\":4790,\"amount_capturable\":0,\"amount_received\":4790,\"canceled_at\":null,\"cancellation_reason\":null,\"capture_method\":\"automatic\",\"latest_charge\":{\"id\":\"ch_3SeYG8IkWweOM9jA2LrBMZXp\",\"object\":\"charge\",\"amount\":4790,\"application_fee\":\"fee_1SeYG9IkWweOM9jARvWlMiiP\",\"balance_transaction\":\"txn_3SeYG8IkWweOM9jA2PXqmRCz\",\"captured\":true,\"created\":1765791605,\"currency\":\"eur\",\"failure_code\":null,\"failure_message\":null,\"fraud_details\":{},\"livemode\":true,\"metadata\":{\"payment_id\":\"rHnASSRAEnxuFDZGHQJXsmbO9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eYG8IkWweOM9jA2Tn0IMHl\",\"payment_method\":\"pm_1SeYG8IkWweOM9jA4Tez6xxD\",\"payment_method_details\":{\"card\":{\"amount_authorized\":4790,\"authorization_code\":\"939136\",\"brand\":\"visa\",\"checks\":{\"address_line1_check\":\"unavailable\",\"address_postal_code_check\":\"unavailable\",\"cvc_check\":null},\"country\":\"ES\",\"description\":\"Visa Classic\",\"ds_transaction_id\":null,\"exp_month\":7,\"exp_year\":2031,\"extended_authorization\":{\"status\":\"disabled\"},\"fingerprint\":\"KJCA1b03PhCBCvEi\",\"funding\":\"credit\",\"iin\":\"476663\",\"incremental_authorization\":{\"status\":\"unavailable\"},\"installments\":null,\"issuer\":\"CAIXABANK S,A,\",\"last4\":\"3582\",\"mandate\":null,\"moto\":false,\"multicapture\":{\"status\":\"unavailable\"},\"network\":\"visa\",\"network_token\":{\"used\":true},\"network_transaction_id\":\"485349348051846\",\"overcapture\":{\"maximum_amount_capturable\":4790,\"status\":\"unavailable\"},\"payment_account_reference\":\"V0010014624255700953143027770\",\"regulated_status\":\"unregulated\",\"three_d_secure\":null,\"wallet\":null},\"type\":\"card\"},\"refunded\":false,\"source\":null,\"status\":\"succeeded\",\"mit_params\":{\"network_transaction_id\":\"485349348051846\"}},\"confirmation_method\":\"manual\",\"created\":1765791604,\"currency\":\"eur\",\"customer\":null,\"last_payment_error\":null,\"livemode\":true,\"metadata\":{\"payment_id\":\"rHnASSRAEnxuFDZGHQJXsmbO9\",\"payments_extension\":\"true\",\"payments_extension_type\":\"card\",\"reconciliation_flow\":\"payments_api\",\"shop_id\":\"751927347\"},\"next_action\":null,\"payment_method\":\"pm_1SeYG8IkWweOM9jA4Tez6xxD\",\"payment_method_types\":[\"card\"],\"source\":null,\"status\":\"succeeded\"}"</t>
  </si>
  <si>
    <t>gid://shopify/Order/7187503087954</t>
  </si>
  <si>
    <t>gid://shopify/OrderTransaction/8447215370578</t>
  </si>
  <si>
    <t>2025-12-04T14:51:36Z</t>
  </si>
  <si>
    <t>ch_3SadsaIkWweOM9jA2EC65nYt</t>
  </si>
  <si>
    <t>rIJ5APrnnjPkZn7oqkfIONjiW</t>
  </si>
  <si>
    <t>pi_3SadsaIkWweOM9jA2LUzzOJK</t>
  </si>
  <si>
    <t>"{\"id\":\"pi_3SadsaIkWweOM9jA2LUzzOJK\",\"object\":\"payment_intent\",\"amount\":9885,\"amount_capturable\":0,\"amount_received\":9885,\"canceled_at\":null,\"cancellation_reason\":null,\"capture_method\":\"automatic\",\"latest_charge\":{\"id\":\"ch_3SadsaIkWweOM9jA2EC65nYt\",\"object\":\"charge\",\"amount\":9885,\"application_fee\":\"fee_1SadscIkWweOM9jAKtKWvYSq\",\"balance_transaction\":\"txn_3SadsaIkWweOM9jA2bWRbdG4\",\"captured\":true,\"created\":1764859897,\"currency\":\"eur\",\"failure_code\":null,\"failure_message\":null,\"fraud_details\":{},\"livemode\":true,\"metadata\":{\"payment_id\":\"rIJ5APrnnjPkZn7oqkfIONji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adsaIkWweOM9jA2LUzzOJK\",\"payment_method\":\"pm_1SadsaIkWweOM9jAXFxLNLnf\",\"payment_method_details\":{\"card\":{\"amount_authorized\":9885,\"authorization_code\":\"N33SJK\",\"brand\":\"mastercard\",\"checks\":{\"address_line1_check\":\"unavailable\",\"address_postal_code_check\":\"unavailable\",\"cvc_check\":\"pass\"},\"country\":\"ES\",\"description\":\"World Debit Embossed MasterCard Card\",\"ds_transaction_id\":null,\"exp_month\":4,\"exp_year\":2029,\"extended_authorization\":{\"status\":\"disabled\"},\"fingerprint\":\"6dpGwqdpYtHUc6Cg\",\"funding\":\"debit\",\"iin\":\"535585\",\"incremental_authorization\":{\"status\":\"unavailable\"},\"installments\":null,\"issuer\":\"N26 BANK AG\",\"last4\":\"2597\",\"mandate\":null,\"moto\":false,\"multicapture\":{\"status\":\"unavailable\"},\"network\":\"mastercard\",\"network_token\":{\"used\":false},\"network_transaction_id\":\"MDHKYKR8W1204\",\"overcapture\":{\"maximum_amount_capturable\":9885,\"status\":\"unavailable\"},\"payment_account_reference\":\"50012U5KLD0ZLJ29Q94H5FQOSAE18\",\"regulated_status\":\"unregulated\",\"three_d_secure\":null,\"wallet\":null},\"type\":\"card\"},\"refunded\":false,\"source\":null,\"status\":\"succeeded\",\"mit_params\":{\"network_transaction_id\":\"MDHKYKR8W1204\"}},\"confirmation_method\":\"manual\",\"created\":1764859896,\"currency\":\"eur\",\"customer\":null,\"last_payment_error\":null,\"livemode\":true,\"metadata\":{\"payment_id\":\"rIJ5APrnnjPkZn7oqkfIONjiW\",\"payments_extension\":\"true\",\"payments_extension_type\":\"card\",\"reconciliation_flow\":\"payments_api\",\"shop_id\":\"751927347\"},\"next_action\":null,\"payment_method\":\"pm_1SadsaIkWweOM9jAXFxLNLnf\",\"payment_method_types\":[\"card\"],\"source\":null,\"status\":\"succeeded\"}"</t>
  </si>
  <si>
    <t>gid://shopify/Order/7177959670098</t>
  </si>
  <si>
    <t>gid://shopify/OrderTransaction/8431675769170</t>
  </si>
  <si>
    <t>2025-12-01T22:01:42Z</t>
  </si>
  <si>
    <t>3TL14452VF497102P</t>
  </si>
  <si>
    <t>rDZx95NryY3bxczYfGQ2IAv76</t>
  </si>
  <si>
    <t>5L851791RA4827458</t>
  </si>
  <si>
    <t>"{\"id\":\"5L851791RA4827458\",\"intent\":\"CAPTURE\",\"status\":\"COMPLETED\",\"payment_source\":{\"paypal\":{\"email_address\":\"ivantortoguerra@hotmail,com\",\"account_id\":\"T58WEHJADBXM6\",\"account_status\":\"VERIFIED\",\"name\":{\"given_name\":\"Ivan\",\"surname\":\"Guerra Tort\"},\"phone_number\":{\"national_number\":\"34628175620\"},\"address\":{\"address_line_1\":\"Vereda Polvorin N\u00b03 2\u00b0\",\"admin_area_2\":\"A Coru\u00f1a\",\"admin_area_1\":\"A CORU\u00d1A\",\"postal_code\":\"15002\",\"country_code\":\"ES\"}}},\"purchase_units\":[{\"reference_id\":\"default\",\"amount\":{\"currency_code\":\"EUR\",\"value\":\"52,11\",\"breakdown\":{\"item_total\":{\"currency_code\":\"EUR\",\"value\":\"58,95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11,79\"}}},\"payee\":{\"email_address\":\"info@artestaposters,com\",\"merchant_id\":\"CZQCEKGVW6QGG\",\"display_data\":{\"brand_name\":\"Artesta\"}},\"payment_instruction\":{\"disbursement_mode\":\"INSTANT\"},\"description\":\"Fruitlover - Raissa Oltmanns - P\u00f3ster \\/ Madera amarillo \\/ 40x50\",\"custom_id\":\"{\\\"shop_id\\\":751927347,\\\"session_id\\\":\\\"rDZx95NryY3bxczYfGQ2IAv76\\\"}\",\"invoice_id\":\"rDZx95NryY3bxczYfGQ2IAv76\",\"soft_descriptor\":\"PAYPAL *ARTESTASTOR AR\",\"items\":[{\"name\":\"Fruitlover - Raissa Oltmanns - P\u00f3ster \\/ Madera amarillo \\/ 40x50\",\"unit_amount\":{\"currency_code\":\"EUR\",\"value\":\"58,95\"},\"tax\":{\"currency_code\":\"EUR\",\"value\":\"0,00\"},\"quantity\":\"1\"}],\"shipping\":{\"name\":{\"full_name\":\"Ivan Guerra Tort\"},\"address\":{\"address_line_1\":\"Vereda Polvor\u00edn 3, 2\u00b0\",\"admin_area_2\":\"A Coru\u00f1a\",\"admin_area_1\":\"La Coru\u00f1a\",\"postal_code\":\"15002\",\"country_code\":\"ES\"}},\"supplementary_data\":{\"tax_nexus\":[]},\"payments\":{\"captures\":[{\"id\":\"3TL14452VF497102P\",\"status\":\"COMPLETED\",\"amount\":{\"currency_code\":\"EUR\",\"value\":\"52,11\"},\"final_capture\":true,\"disbursement_mode\":\"INSTANT\",\"seller_protection\":{\"status\":\"ELIGIBLE\",\"dispute_categories\":[\"ITEM_NOT_RECEIVED\",\"UNAUTHORIZED_TRANSACTION\"]},\"seller_receivable_breakdown\":{\"gross_amount\":{\"currency_code\":\"EUR\",\"value\":\"52,11\"},\"paypal_fee\":{\"currency_code\":\"EUR\",\"value\":\"1,86\"},\"net_amount\":{\"currency_code\":\"EUR\",\"value\":\"50,25\"}},\"invoice_id\":\"rDZx95NryY3bxczYfGQ2IAv76\",\"custom_id\":\"{\\\"shop_id\\\":751927347,\\\"session_id\\\":\\\"rDZx95NryY3bxczYfGQ2IAv76\\\"}\",\"links\":[{\"href\":\"https:\\/\\/api,paypal,com\\/v2\\/payments\\/captures\\/3TL14452VF497102P\",\"rel\":\"self\",\"method\":\"GET\"},{\"href\":\"https:\\/\\/api,paypal,com\\/v2\\/payments\\/captures\\/3TL14452VF497102P\\/refund\",\"rel\":\"refund\",\"method\":\"POST\"},{\"href\":\"https:\\/\\/api,paypal,com\\/v2\\/checkout\\/orders\\/5L851791RA4827458\",\"rel\":\"up\",\"method\":\"GET\"}],\"create_time\":\"2025-12-01T22:01:44Z\",\"update_time\":\"2025-12-01T22:01:44Z\"}]}}],\"payer\":{\"name\":{\"given_name\":\"Ivan\",\"surname\":\"Guerra Tort\"},\"email_address\":\"ivantortoguerra@hotmail,com\",\"payer_id\":\"T58WEHJADBXM6\",\"phone\":{\"phone_number\":{\"national_number\":\"34628175620\"}},\"address\":{\"address_line_1\":\"Vereda Polvorin N\u00b03 2\u00b0\",\"admin_area_2\":\"A Coru\u00f1a\",\"admin_area_1\":\"A CORU\u00d1A\",\"postal_code\":\"15002\",\"country_code\":\"ES\"}},\"create_time\":\"2025-12-01T22:00:33Z\",\"update_time\":\"2025-12-01T22:01:44Z\",\"links\":[{\"href\":\"https:\\/\\/api,paypal,com\\/v2\\/checkout\\/orders\\/5L851791RA4827458\",\"rel\":\"self\",\"method\":\"GET\"}]}"</t>
  </si>
  <si>
    <t>gid://shopify/Order/7214988525906</t>
  </si>
  <si>
    <t>gid://shopify/OrderTransaction/8496856596818</t>
  </si>
  <si>
    <t>2025-12-14T17:55:55Z</t>
  </si>
  <si>
    <t>ch_3SeJWSIkWweOM9jA2eo3Mljq</t>
  </si>
  <si>
    <t>rBeMRJdWcHK7cgcbpzY1nMKv0</t>
  </si>
  <si>
    <t>pi_3SeJWSIkWweOM9jA2yiJMuJ7</t>
  </si>
  <si>
    <t>"{\"id\":\"pi_3SeJWSIkWweOM9jA2yiJMuJ7\",\"object\":\"payment_intent\",\"amount\":2826,\"amount_capturable\":0,\"amount_received\":2826,\"canceled_at\":null,\"cancellation_reason\":null,\"capture_method\":\"automatic\",\"latest_charge\":{\"id\":\"ch_3SeJWSIkWweOM9jA2eo3Mljq\",\"object\":\"charge\",\"amount\":2826,\"application_fee\":\"fee_1SeJWfIkWweOM9jAgSdKMIdN\",\"balance_transaction\":\"txn_3SeJWSIkWweOM9jA2EIBcevy\",\"captured\":true,\"created\":1765734968,\"currency\":\"eur\",\"failure_code\":null,\"failure_message\":null,\"fraud_details\":{},\"livemode\":true,\"metadata\":{\"payment_id\":\"rBeMRJdWcHK7cgcbpzY1nMKv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eJWSIkWweOM9jA2yiJMuJ7\",\"payment_method\":\"pm_1SeJWSIkWweOM9jABHkxwQkx\",\"payment_method_details\":{\"card\":{\"amount_authorized\":2826,\"authorization_code\":\"T65026\",\"brand\":\"mastercard\",\"checks\":{\"address_line1_check\":\"unavailable\",\"address_postal_code_check\":\"unavailable\",\"cvc_check\":null},\"country\":\"IT\",\"description\":\"Standard MasterCard Card\",\"ds_transaction_id\":null,\"exp_month\":10,\"exp_year\":2026,\"extended_authorization\":{\"status\":\"disabled\"},\"fingerprint\":\"5bQkk88SwIgShYSN\",\"funding\":\"credit\",\"iin\":\"510020\",\"incremental_authorization\":{\"status\":\"unavailable\"},\"installments\":null,\"issuer\":\"FINECOBANK SPA\",\"last4\":\"0016\",\"mandate\":null,\"moto\":false,\"multicapture\":{\"status\":\"unavailable\"},\"network\":\"mastercard\",\"network_token\":{\"used\":true},\"network_transaction_id\":\"MCSYARJW31214\",\"overcapture\":{\"maximum_amount_capturable\":2826,\"status\":\"unavailable\"},\"payment_account_reference\":\"5001EXSZ5I6ZXFAYWENLIWQ5T9771\",\"regulated_status\":\"unregulated\",\"three_d_secure\":{\"authentication_flow\":\"frictionless\",\"electronic_commerce_indicator\":\"02\",\"exemption_indicator\":null,\"result\":\"authenticated\",\"result_reason\":null,\"transaction_id\":\"bdf6f442-8a65-4f37-bfe7-b03d81401b5c\",\"version\":\"2,2,0\"},\"wallet\":null},\"type\":\"card\"},\"refunded\":false,\"source\":null,\"status\":\"succeeded\",\"mit_params\":{\"network_transaction_id\":\"MCSYARJW31214\"}},\"confirmation_method\":\"manual\",\"created\":1765734956,\"currency\":\"eur\",\"customer\":null,\"last_payment_error\":null,\"livemode\":true,\"metadata\":{\"payment_id\":\"rBeMRJdWcHK7cgcbpzY1nMKv0\",\"payments_extension\":\"true\",\"payments_extension_type\":\"card\",\"reconciliation_flow\":\"payments_api\",\"shop_id\":\"751927347\"},\"next_action\":null,\"payment_method\":\"pm_1SeJWSIkWweOM9jABHkxwQkx\",\"payment_method_types\":[\"card\"],\"source\":null,\"status\":\"succeeded\"}"</t>
  </si>
  <si>
    <t>gid://shopify/Order/7363433005394</t>
  </si>
  <si>
    <t>gid://shopify/OrderTransaction/8507909669202</t>
  </si>
  <si>
    <t>2025-12-16T23:19:53Z</t>
  </si>
  <si>
    <t>ch_3Sf7X4IkWweOM9jA0ApKLxUi</t>
  </si>
  <si>
    <t>rkMAkmyj39rvwpNCc4S5CX3sA</t>
  </si>
  <si>
    <t>pi_3Sf7X4IkWweOM9jA0sdVEaly</t>
  </si>
  <si>
    <t>"{\"id\":\"pi_3Sf7X4IkWweOM9jA0sdVEaly\",\"object\":\"payment_intent\",\"amount\":5990,\"amount_capturable\":0,\"amount_received\":5990,\"canceled_at\":null,\"cancellation_reason\":null,\"capture_method\":\"automatic\",\"latest_charge\":{\"id\":\"ch_3Sf7X4IkWweOM9jA0ApKLxUi\",\"object\":\"charge\",\"amount\":5990,\"application_fee\":\"fee_1Sf7X5IkWweOM9jAJYu3S0NT\",\"balance_transaction\":\"txn_3Sf7X4IkWweOM9jA0q4TSwap\",\"captured\":true,\"created\":1765927195,\"currency\":\"eur\",\"failure_code\":null,\"failure_message\":null,\"fraud_details\":{},\"livemode\":true,\"metadata\":{\"payment_id\":\"rkMAkmyj39rvwpNCc4S5CX3s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f7X4IkWweOM9jA0sdVEaly\",\"payment_method\":\"pm_1Sf7X4IkWweOM9jAJBGzNPEF\",\"payment_method_details\":{\"card\":{\"amount_authorized\":5990,\"authorization_code\":\"195547\",\"brand\":\"mastercard\",\"checks\":{\"address_line1_check\":\"unavailable\",\"address_postal_code_check\":\"unavailable\",\"cvc_check\":null},\"country\":\"ES\",\"description\":\"MasterCard Standard Card Immediate Debit\",\"ds_transaction_id\":null,\"exp_month\":10,\"exp_year\":2028,\"extended_authorization\":{\"status\":\"disabled\"},\"fingerprint\":\"L29bYn8D2KeyKqtL\",\"funding\":\"debit\",\"iin\":\"510133\",\"incremental_authorization\":{\"status\":\"unavailable\"},\"installments\":null,\"issuer\":\"SERVIRED, SOCIEDAD ESPANOLA DE\",\"last4\":\"4382\",\"mandate\":null,\"moto\":false,\"multicapture\":{\"status\":\"unavailable\"},\"network\":\"mastercard\",\"network_token\":{\"used\":false},\"network_transaction_id\":\"TCSDIAXL91216\",\"overcapture\":{\"maximum_amount_capturable\":5990,\"status\":\"unavailable\"},\"payment_account_reference\":\"5001DKMAXV8N95ECTFFL93R92PURL\",\"regulated_status\":\"unregulated\",\"three_d_secure\":null,\"wallet\":null},\"type\":\"card\"},\"refunded\":false,\"source\":null,\"status\":\"succeeded\",\"mit_params\":{\"network_transaction_id\":\"TCSDIAXL91216\"}},\"confirmation_method\":\"manual\",\"created\":1765927194,\"currency\":\"eur\",\"customer\":null,\"last_payment_error\":null,\"livemode\":true,\"metadata\":{\"payment_id\":\"rkMAkmyj39rvwpNCc4S5CX3sA\",\"payments_extension\":\"true\",\"payments_extension_type\":\"card\",\"reconciliation_flow\":\"payments_api\",\"shop_id\":\"751927347\"},\"next_action\":null,\"payment_method\":\"pm_1Sf7X4IkWweOM9jAJBGzNPEF\",\"payment_method_types\":[\"card\"],\"source\":null,\"status\":\"succeeded\"}"</t>
  </si>
  <si>
    <t>gid://shopify/Order/7360270696786</t>
  </si>
  <si>
    <t>gid://shopify/OrderTransaction/8502505374034</t>
  </si>
  <si>
    <t>2025-12-15T21:03:50Z</t>
  </si>
  <si>
    <t>ch_3SeivrIkWweOM9jA2Yajj1F2</t>
  </si>
  <si>
    <t>rAuBaeeODwcEehs3J3IPlX89i</t>
  </si>
  <si>
    <t>pi_3SeivrIkWweOM9jA20CjpFa0</t>
  </si>
  <si>
    <t>"{\"id\":\"pi_3SeivrIkWweOM9jA20CjpFa0\",\"object\":\"payment_intent\",\"amount\":19995,\"amount_capturable\":0,\"amount_received\":19995,\"canceled_at\":null,\"cancellation_reason\":null,\"capture_method\":\"automatic\",\"latest_charge\":{\"id\":\"ch_3SeivrIkWweOM9jA2Yajj1F2\",\"object\":\"charge\",\"amount\":19995,\"application_fee\":\"fee_1SeivsIkWweOM9jAMyIGBWuw\",\"balance_transaction\":\"txn_3SeivrIkWweOM9jA2jFpfo8a\",\"captured\":true,\"created\":1765832631,\"currency\":\"eur\",\"failure_code\":null,\"failure_message\":null,\"fraud_details\":{},\"livemode\":true,\"metadata\":{\"payment_id\":\"rAuBaeeODwcEehs3J3IPlX89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eivrIkWweOM9jA20CjpFa0\",\"payment_method\":\"pm_1SeivrIkWweOM9jAmzlAIJQA\",\"payment_method_details\":{\"card\":{\"amount_authorized\":19995,\"authorization_code\":\"932413\",\"brand\":\"visa\",\"checks\":{\"address_line1_check\":null,\"address_postal_code_check\":null,\"cvc_check\":null},\"country\":\"ES\",\"description\":\"Visa Gold\",\"ds_transaction_id\":null,\"exp_month\":12,\"exp_year\":2031,\"extended_authorization\":{\"status\":\"disabled\"},\"fingerprint\":\"DO3yLrOYSPtLprkG\",\"funding\":\"credit\",\"iin\":\"480046\",\"incremental_authorization\":{\"status\":\"unavailable\"},\"installments\":null,\"issuer\":\"Caixabank S,A,\",\"last4\":\"0000\",\"mandate\":null,\"moto\":false,\"multicapture\":{\"status\":\"unavailable\"},\"network\":\"visa\",\"network_token\":{\"used\":false},\"network_transaction_id\":\"485349758311076\",\"overcapture\":{\"maximum_amount_capturable\":19995,\"status\":\"unavailable\"},\"payment_account_reference\":\"V0010014625205520840597153055\",\"regulated_status\":\"unregulated\",\"three_d_secure\":null,\"wallet\":{\"apple_pay\":{\"type\":\"apple_pay\"},\"dynamic_last4\":\"3639\",\"type\":\"apple_pay\"}},\"type\":\"card\"},\"refunded\":false,\"source\":null,\"status\":\"succeeded\",\"mit_params\":{\"network_transaction_id\":\"485349758311076\"}},\"confirmation_method\":\"manual\",\"created\":1765832631,\"currency\":\"eur\",\"customer\":null,\"last_payment_error\":null,\"livemode\":true,\"metadata\":{\"payment_id\":\"rAuBaeeODwcEehs3J3IPlX89i\",\"payments_extension\":\"true\",\"payments_extension_type\":\"card\",\"reconciliation_flow\":\"payments_api\",\"shop_id\":\"751927347\"},\"next_action\":null,\"payment_method\":\"pm_1SeivrIkWweOM9jAmzlAIJQA\",\"payment_method_types\":[\"card\"],\"source\":null,\"status\":\"succeeded\"}"</t>
  </si>
  <si>
    <t>gid://shopify/Order/7208314503506</t>
  </si>
  <si>
    <t>gid://shopify/OrderTransaction/8485476073810</t>
  </si>
  <si>
    <t>2025-12-12T12:15:54Z</t>
  </si>
  <si>
    <t>ch_3SdVGJIkWweOM9jA2v1iSS0A</t>
  </si>
  <si>
    <t>rduk2Gh39V1AeyqEokRGjuinI</t>
  </si>
  <si>
    <t>pi_3SdVGJIkWweOM9jA2l1PB4QO</t>
  </si>
  <si>
    <t>"{\"id\":\"pi_3SdVGJIkWweOM9jA2l1PB4QO\",\"object\":\"payment_intent\",\"amount\":4490,\"amount_capturable\":0,\"amount_received\":4490,\"canceled_at\":null,\"cancellation_reason\":null,\"capture_method\":\"automatic\",\"latest_charge\":{\"id\":\"ch_3SdVGJIkWweOM9jA2v1iSS0A\",\"object\":\"charge\",\"amount\":4490,\"application_fee\":\"fee_1SdVGMIkWweOM9jAm8xDFx4E\",\"balance_transaction\":\"txn_3SdVGJIkWweOM9jA29XXjrp4\",\"captured\":true,\"created\":1765541757,\"currency\":\"eur\",\"failure_code\":null,\"failure_message\":null,\"fraud_details\":{},\"livemode\":true,\"metadata\":{\"payment_id\":\"rduk2Gh39V1AeyqEokRGjuin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dVGJIkWweOM9jA2l1PB4QO\",\"payment_method\":\"pm_1SdVGJIkWweOM9jAfjxq8Yvt\",\"payment_method_details\":{\"card\":{\"amount_authorized\":4490,\"authorization_code\":\"417653\",\"brand\":\"visa\",\"checks\":{\"address_line1_check\":\"unavailable\",\"address_postal_code_check\":\"unavailable\",\"cvc_check\":\"pass\"},\"country\":\"ES\",\"description\":\"Visa Classic\",\"ds_transaction_id\":null,\"exp_month\":7,\"exp_year\":2029,\"extended_authorization\":{\"status\":\"disabled\"},\"fingerprint\":\"FaOBwkmshJwWQnx4\",\"funding\":\"credit\",\"iin\":\"492107\",\"incremental_authorization\":{\"status\":\"unavailable\"},\"installments\":null,\"issuer\":\"KUTXABANK, S,A,\",\"last4\":\"5850\",\"mandate\":null,\"moto\":false,\"multicapture\":{\"status\":\"unavailable\"},\"network\":\"visa\",\"network_token\":{\"used\":false},\"network_transaction_id\":\"485346441588579\",\"overcapture\":{\"maximum_amount_capturable\":4490,\"status\":\"unavailable\"},\"payment_account_reference\":\"V0010014618287553804737252086\",\"regulated_status\":\"unregulated\",\"three_d_secure\":null,\"wallet\":null},\"type\":\"card\"},\"refunded\":false,\"source\":null,\"status\":\"succeeded\",\"mit_params\":{\"network_transaction_id\":\"485346441588579\"}},\"confirmation_method\":\"manual\",\"created\":1765541755,\"currency\":\"eur\",\"customer\":null,\"last_payment_error\":null,\"livemode\":true,\"metadata\":{\"payment_id\":\"rduk2Gh39V1AeyqEokRGjuinI\",\"payments_extension\":\"true\",\"payments_extension_type\":\"card\",\"reconciliation_flow\":\"payments_api\",\"shop_id\":\"751927347\"},\"next_action\":null,\"payment_method\":\"pm_1SdVGJIkWweOM9jAfjxq8Yvt\",\"payment_method_types\":[\"card\"],\"source\":null,\"status\":\"succeeded\"}"</t>
  </si>
  <si>
    <t>gid://shopify/Order/7388521595218</t>
  </si>
  <si>
    <t>gid://shopify/OrderTransaction/8556287394130</t>
  </si>
  <si>
    <t>2025-12-29T17:50:14Z</t>
  </si>
  <si>
    <t>ch_3SjkaAIkWweOM9jA2MLJ1l6T</t>
  </si>
  <si>
    <t>r9atGQ8UOVpECtTNFfGPN4xPe</t>
  </si>
  <si>
    <t>pi_3SjkaAIkWweOM9jA2hqTuk49</t>
  </si>
  <si>
    <t>"{\"id\":\"pi_3SjkaAIkWweOM9jA2hqTuk49\",\"object\":\"payment_intent\",\"amount\":10611,\"amount_capturable\":0,\"amount_received\":10611,\"canceled_at\":null,\"cancellation_reason\":null,\"capture_method\":\"automatic\",\"latest_charge\":{\"id\":\"ch_3SjkaAIkWweOM9jA2MLJ1l6T\",\"object\":\"charge\",\"amount\":10611,\"application_fee\":\"fee_1SjkaDIkWweOM9jA6FZf8BGu\",\"balance_transaction\":\"txn_3SjkaAIkWweOM9jA2vlywTrf\",\"captured\":true,\"created\":1767030616,\"currency\":\"eur\",\"failure_code\":null,\"failure_message\":null,\"fraud_details\":{},\"livemode\":true,\"metadata\":{\"payment_id\":\"r9atGQ8UOVpECtTNFfGPN4xP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jkaAIkWweOM9jA2hqTuk49\",\"payment_method\":\"pm_1SjkaAIkWweOM9jAJyaKjYnk\",\"payment_method_details\":{\"card\":{\"amount_authorized\":10611,\"authorization_code\":\"236594\",\"brand\":\"mastercard\",\"checks\":{\"address_line1_check\":\"unavailable\",\"address_postal_code_check\":\"unavailable\",\"cvc_check\":\"pass\"},\"country\":\"FR\",\"description\":\"Gold MasterCard Card Immediate Debit\",\"ds_transaction_id\":null,\"exp_month\":2,\"exp_year\":2029,\"extended_authorization\":{\"status\":\"disabled\"},\"fingerprint\":\"IxThrytKvi1HqoO1\",\"funding\":\"debit\",\"iin\":\"513165\",\"incremental_authorization\":{\"status\":\"unavailable\"},\"installments\":null,\"issuer\":\"CREDIT AGRICOLE S,A,\",\"last4\":\"6639\",\"mandate\":null,\"moto\":false,\"multicapture\":{\"status\":\"unavailable\"},\"network\":\"mastercard\",\"network_token\":{\"used\":false},\"network_transaction_id\":\"TCGUSMX8G1229\",\"overcapture\":{\"maximum_amount_capturable\":10611,\"status\":\"unavailable\"},\"payment_account_reference\":\"50015FSUSOWLTNGWS2GZ0NVX95J7Y\",\"regulated_status\":\"unregulated\",\"three_d_secure\":{\"authentication_flow\":\"frictionless\",\"electronic_commerce_indicator\":\"06\",\"exemption_indicator\":null,\"result\":\"exempted\",\"result_reason\":null,\"transaction_id\":\"52a6e45e-1580-432e-8537-88ac2f55dfa9\",\"version\":\"2,2,0\"},\"wallet\":null},\"type\":\"card\"},\"refunded\":false,\"source\":null,\"status\":\"succeeded\",\"mit_params\":{\"network_transaction_id\":\"TCGUSMX8G1229\"}},\"confirmation_method\":\"manual\",\"created\":1767030614,\"currency\":\"eur\",\"customer\":null,\"last_payment_error\":null,\"livemode\":true,\"metadata\":{\"payment_id\":\"r9atGQ8UOVpECtTNFfGPN4xPe\",\"payments_extension\":\"true\",\"payments_extension_type\":\"card\",\"reconciliation_flow\":\"payments_api\",\"shop_id\":\"751927347\"},\"next_action\":null,\"payment_method\":\"pm_1SjkaAIkWweOM9jAJyaKjYnk\",\"payment_method_types\":[\"card\"],\"source\":null,\"status\":\"succeeded\"}"</t>
  </si>
  <si>
    <t>gid://shopify/Order/7365578883410</t>
  </si>
  <si>
    <t>gid://shopify/OrderTransaction/8512033522002</t>
  </si>
  <si>
    <t>2025-12-17T21:22:25Z</t>
  </si>
  <si>
    <t>ch_3SfSAwIkWweOM9jA0dqP5tLb</t>
  </si>
  <si>
    <t>rNOzUzm4MLE7faFPmUHffaKSx</t>
  </si>
  <si>
    <t>pi_3SfSAwIkWweOM9jA0BDI3GAX</t>
  </si>
  <si>
    <t>"{\"id\":\"pi_3SfSAwIkWweOM9jA0BDI3GAX\",\"object\":\"payment_intent\",\"amount\":2990,\"amount_capturable\":0,\"amount_received\":2990,\"canceled_at\":null,\"cancellation_reason\":null,\"capture_method\":\"automatic\",\"latest_charge\":{\"id\":\"ch_3SfSAwIkWweOM9jA0dqP5tLb\",\"object\":\"charge\",\"amount\":2990,\"application_fee\":\"fee_1SfSAxIkWweOM9jAsT5gIj56\",\"balance_transaction\":\"txn_3SfSAwIkWweOM9jA0hE9RP1E\",\"captured\":true,\"created\":1766006547,\"currency\":\"eur\",\"failure_code\":null,\"failure_message\":null,\"fraud_details\":{},\"livemode\":true,\"metadata\":{\"payment_id\":\"rNOzUzm4MLE7faFPmUHffaKS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fSAwIkWweOM9jA0BDI3GAX\",\"payment_method\":\"pm_1SfSAwIkWweOM9jA8OhMxl8o\",\"payment_method_details\":{\"card\":{\"amount_authorized\":2990,\"authorization_code\":\"575219\",\"brand\":\"visa\",\"checks\":{\"address_line1_check\":null,\"address_postal_code_check\":null,\"cvc_check\":null},\"country\":\"FR\",\"description\":\"Visa Gold\",\"ds_transaction_id\":null,\"exp_month\":3,\"exp_year\":2030,\"extended_authorization\":{\"status\":\"disabled\"},\"fingerprint\":\"1gsEdFFsxNqTwXqb\",\"funding\":\"debit\",\"iin\":\"452137\",\"incremental_authorization\":{\"status\":\"unavailable\"},\"installments\":null,\"issuer\":\"BNP Paribas\",\"last4\":\"0000\",\"mandate\":null,\"moto\":false,\"multicapture\":{\"status\":\"unavailable\"},\"network\":\"visa\",\"network_token\":{\"used\":false},\"network_transaction_id\":\"385351769475281\",\"overcapture\":{\"maximum_amount_capturable\":2990,\"status\":\"unavailable\"},\"payment_account_reference\":\"V001AABA102012024030186370340\",\"regulated_status\":\"unregulated\",\"three_d_secure\":null,\"wallet\":{\"apple_pay\":{\"type\":\"apple_pay\"},\"dynamic_last4\":\"9432\",\"type\":\"apple_pay\"}},\"type\":\"card\"},\"refunded\":false,\"source\":null,\"status\":\"succeeded\",\"mit_params\":{\"network_transaction_id\":\"385351769475281\"}},\"confirmation_method\":\"manual\",\"created\":1766006546,\"currency\":\"eur\",\"customer\":null,\"last_payment_error\":null,\"livemode\":true,\"metadata\":{\"payment_id\":\"rNOzUzm4MLE7faFPmUHffaKSx\",\"payments_extension\":\"true\",\"payments_extension_type\":\"card\",\"reconciliation_flow\":\"payments_api\",\"shop_id\":\"751927347\"},\"next_action\":null,\"payment_method\":\"pm_1SfSAwIkWweOM9jA8OhMxl8o\",\"payment_method_types\":[\"card\"],\"source\":null,\"status\":\"succeeded\"}"</t>
  </si>
  <si>
    <t>gid://shopify/Order/7196694937938</t>
  </si>
  <si>
    <t>gid://shopify/OrderTransaction/8464943284562</t>
  </si>
  <si>
    <t>2025-12-08T13:50:07Z</t>
  </si>
  <si>
    <t>0K815360S2197300C</t>
  </si>
  <si>
    <t>rtN8uMDOSZYta3H2v62G4fCKl</t>
  </si>
  <si>
    <t>08A50178MM508023Y</t>
  </si>
  <si>
    <t>"{\"id\":\"08A50178MM508023Y\",\"intent\":\"CAPTURE\",\"status\":\"COMPLETED\",\"payment_source\":{\"paypal\":{\"email_address\":\"walter,marzullo@me,com\",\"account_id\":\"V6PB8QWFCWXX8\",\"account_status\":\"VERIFIED\",\"name\":{\"given_name\":\"Walter\",\"surname\":\"Marzullo\"},\"phone_number\":{\"national_number\":\"393473363348\"},\"address\":{\"address_line_1\":\"Via Montescudo 24a\",\"admin_area_2\":\"Rimini\",\"admin_area_1\":\"RN\",\"postal_code\":\"47924\",\"country_code\":\"IT\"}}},\"purchase_units\":[{\"reference_id\":\"default\",\"amount\":{\"currency_code\":\"EUR\",\"value\":\"63,90\",\"breakdown\":{\"item_total\":{\"currency_code\":\"EUR\",\"value\":\"58,95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Pablo Picasso  Bouquet Of Peace - P\u00f3ster \\/ Madera rojo \\/ 40x50\",\"custom_id\":\"{\\\"shop_id\\\":751927347,\\\"session_id\\\":\\\"rtN8uMDOSZYta3H2v62G4fCKl\\\"}\",\"invoice_id\":\"rtN8uMDOSZYta3H2v62G4fCKl\",\"soft_descriptor\":\"PAYPAL *ARTESTASTOR AR\",\"items\":[{\"name\":\"Pablo Picasso  Bouquet Of Peace - P\u00f3ster \\/ Madera rojo \\/ 40x50\",\"unit_amount\":{\"currency_code\":\"EUR\",\"value\":\"58,95\"},\"tax\":{\"currency_code\":\"EUR\",\"value\":\"0,00\"},\"quantity\":\"1\"}],\"shipping\":{\"name\":{\"full_name\":\"Walter Marzullo\"},\"address\":{\"address_line_1\":\"Via Montescudo 24a\",\"admin_area_2\":\"Rimini\",\"admin_area_1\":\"R\u00edmini\",\"postal_code\":\"47924\",\"country_code\":\"IT\"}},\"supplementary_data\":{\"tax_nexus\":[]},\"payments\":{\"captures\":[{\"id\":\"0K815360S2197300C\",\"status\":\"COMPLETED\",\"amount\":{\"currency_code\":\"EUR\",\"value\":\"63,90\"},\"final_capture\":true,\"disbursement_mode\":\"INSTANT\",\"seller_protection\":{\"status\":\"NOT_ELIGIBLE\"},\"seller_receivable_breakdown\":{\"gross_amount\":{\"currency_code\":\"EUR\",\"value\":\"63,90\"},\"paypal_fee\":{\"currency_code\":\"EUR\",\"value\":\"2,20\"},\"net_amount\":{\"currency_code\":\"EUR\",\"value\":\"61,70\"}},\"invoice_id\":\"rtN8uMDOSZYta3H2v62G4fCKl\",\"custom_id\":\"{\\\"shop_id\\\":751927347,\\\"session_id\\\":\\\"rtN8uMDOSZYta3H2v62G4fCKl\\\"}\",\"links\":[{\"href\":\"https:\\/\\/api,paypal,com\\/v2\\/payments\\/captures\\/0K815360S2197300C\",\"rel\":\"self\",\"method\":\"GET\"},{\"href\":\"https:\\/\\/api,paypal,com\\/v2\\/payments\\/captures\\/0K815360S2197300C\\/refund\",\"rel\":\"refund\",\"method\":\"POST\"},{\"href\":\"https:\\/\\/api,paypal,com\\/v2\\/checkout\\/orders\\/08A50178MM508023Y\",\"rel\":\"up\",\"method\":\"GET\"}],\"create_time\":\"2025-12-08T13:50:09Z\",\"update_time\":\"2025-12-08T13:50:09Z\"}]}}],\"payer\":{\"name\":{\"given_name\":\"Walter\",\"surname\":\"Marzullo\"},\"email_address\":\"walter,marzullo@me,com\",\"payer_id\":\"V6PB8QWFCWXX8\",\"phone\":{\"phone_number\":{\"national_number\":\"393473363348\"}},\"address\":{\"address_line_1\":\"Via Montescudo 24a\",\"admin_area_2\":\"Rimini\",\"admin_area_1\":\"RN\",\"postal_code\":\"47924\",\"country_code\":\"IT\"}},\"create_time\":\"2025-12-08T13:46:02Z\",\"update_time\":\"2025-12-08T13:50:09Z\",\"links\":[{\"href\":\"https:\\/\\/api,paypal,com\\/v2\\/checkout\\/orders\\/08A50178MM508023Y\",\"rel\":\"self\",\"method\":\"GET\"}]}"</t>
  </si>
  <si>
    <t>gid://shopify/Order/7387501199698</t>
  </si>
  <si>
    <t>gid://shopify/OrderTransaction/8554356441426</t>
  </si>
  <si>
    <t>2025-12-29T08:13:22Z</t>
  </si>
  <si>
    <t>ch_3SjbZvIkWweOM9jA0vB2jKpx</t>
  </si>
  <si>
    <t>rakYuxmuTSJqJafaqMSAoBhJV</t>
  </si>
  <si>
    <t>pi_3SjbZvIkWweOM9jA0dcsGjf2</t>
  </si>
  <si>
    <t>"{\"id\":\"pi_3SjbZvIkWweOM9jA0dcsGjf2\",\"object\":\"payment_intent\",\"amount\":4086,\"amount_capturable\":0,\"amount_received\":4086,\"canceled_at\":null,\"cancellation_reason\":null,\"capture_method\":\"automatic\",\"latest_charge\":{\"id\":\"ch_3SjbZvIkWweOM9jA0vB2jKpx\",\"object\":\"charge\",\"amount\":4086,\"application_fee\":\"fee_1SjbZwIkWweOM9jAUUlyw3Oh\",\"balance_transaction\":\"txn_3SjbZvIkWweOM9jA0q1jvJ0Z\",\"captured\":true,\"created\":1766996003,\"currency\":\"eur\",\"failure_code\":null,\"failure_message\":null,\"fraud_details\":{},\"livemode\":true,\"metadata\":{\"payment_id\":\"rakYuxmuTSJqJafaqMSAoBhJ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jbZvIkWweOM9jA0dcsGjf2\",\"payment_method\":\"pm_1SjbZvIkWweOM9jAlCt8uLoP\",\"payment_method_details\":{\"card\":{\"amount_authorized\":4086,\"authorization_code\":\"230365\",\"brand\":\"mastercard\",\"checks\":{\"address_line1_check\":\"unavailable\",\"address_postal_code_check\":\"unavailable\",\"cvc_check\":\"pass\"},\"country\":\"ES\",\"description\":\"Platinum MasterCard Immediate Debit\",\"ds_transaction_id\":null,\"exp_month\":2,\"exp_year\":2026,\"extended_authorization\":{\"status\":\"disabled\"},\"fingerprint\":\"ZEoBJ4YB5MTiDCzT\",\"funding\":\"debit\",\"iin\":\"535120\",\"incremental_authorization\":{\"status\":\"unavailable\"},\"installments\":null,\"issuer\":\"ING BANK N,V,\",\"last4\":\"1066\",\"mandate\":null,\"moto\":false,\"multicapture\":{\"status\":\"unavailable\"},\"network\":\"mastercard\",\"network_token\":{\"used\":false},\"network_transaction_id\":\"TPLQB41JJ1229\",\"overcapture\":{\"maximum_amount_capturable\":4086,\"status\":\"unavailable\"},\"payment_account_reference\":\"5001B1NHMLHPI31DENGO8PQDD8Y2B\",\"regulated_status\":\"unregulated\",\"three_d_secure\":null,\"wallet\":null},\"type\":\"card\"},\"refunded\":false,\"source\":null,\"status\":\"succeeded\",\"mit_params\":{\"network_transaction_id\":\"TPLQB41JJ1229\"}},\"confirmation_method\":\"manual\",\"created\":1766996003,\"currency\":\"eur\",\"customer\":null,\"last_payment_error\":null,\"livemode\":true,\"metadata\":{\"payment_id\":\"rakYuxmuTSJqJafaqMSAoBhJV\",\"payments_extension\":\"true\",\"payments_extension_type\":\"card\",\"reconciliation_flow\":\"payments_api\",\"shop_id\":\"751927347\"},\"next_action\":null,\"payment_method\":\"pm_1SjbZvIkWweOM9jAlCt8uLoP\",\"payment_method_types\":[\"card\"],\"source\":null,\"status\":\"succeeded\"}"</t>
  </si>
  <si>
    <t>gid://shopify/Order/7384042111314</t>
  </si>
  <si>
    <t>gid://shopify/OrderTransaction/8547945021778</t>
  </si>
  <si>
    <t>2025-12-27T12:13:28Z</t>
  </si>
  <si>
    <t>py_3SiwNAIkWweOM9jA0NVL8mfR</t>
  </si>
  <si>
    <t>rPBBHtEnevphUaJVBcFL3wvpM</t>
  </si>
  <si>
    <t>"{\"id\":\"py_3SiwNAIkWweOM9jA0NVL8mfR\",\"object\":\"charge\",\"amount\":3790,\"application_fee\":\"fee_1SiwNXIkWweOM9jALqtGLMIp\",\"balance_transaction\":\"txn_3SiwNAIkWweOM9jA0bPSnUBl\",\"captured\":true,\"created\":1766837631,\"currency\":\"eur\",\"failure_code\":null,\"failure_message\":null,\"fraud_details\":{},\"livemode\":true,\"metadata\":{\"payments_extension_type\":\"klarna\",\"reconciliation_flow\":\"payments_api\",\"shop_id\":\"751927347\",\"payments_extension\":\"true\",\"payment_id\":\"rPBBHtEnevphUaJVBcFL3wvpM\"},\"outcome\":{\"advice_code\":null,\"network_advice_code\":null,\"network_decline_code\":null,\"network_status\":\"approved_by_network\",\"reason\":null,\"risk_level\":\"not_assessed\",\"seller_message\":\"Payment complete,\",\"type\":\"authorized\"},\"paid\":true,\"payment_intent\":\"pi_3SiwNAIkWweOM9jA0W38GjbJ\",\"payment_method\":\"pm_1SiwNAIkWweOM9jA7UdFitgQ\",\"payment_method_details\":{\"klarna\":{\"payer_details\":{\"address\":{\"country\":\"DE\"}},\"payment_method_category\":\"pay_later\",\"preferred_locale\":\"en-DE\"},\"type\":\"klarna\"},\"refunded\":false,\"source\":null,\"status\":\"succeeded\"}"</t>
  </si>
  <si>
    <t>gid://shopify/Order/7185382310226</t>
  </si>
  <si>
    <t>gid://shopify/OrderTransaction/8443104002386</t>
  </si>
  <si>
    <t>2025-12-03T16:11:25Z</t>
  </si>
  <si>
    <t>ch_3SaIeIIkWweOM9jA0C9gZzqV</t>
  </si>
  <si>
    <t>r0nUbDYuNjdK4OySj8xZALtrq</t>
  </si>
  <si>
    <t>pi_3SaIeIIkWweOM9jA0ENohpP5</t>
  </si>
  <si>
    <t>"{\"id\":\"pi_3SaIeIIkWweOM9jA0ENohpP5\",\"object\":\"payment_intent\",\"amount\":5995,\"amount_capturable\":0,\"amount_received\":5995,\"canceled_at\":null,\"cancellation_reason\":null,\"capture_method\":\"automatic\",\"latest_charge\":{\"id\":\"ch_3SaIeIIkWweOM9jA0C9gZzqV\",\"object\":\"charge\",\"amount\":5995,\"application_fee\":\"fee_1SaIeLIkWweOM9jA5dKylZkH\",\"balance_transaction\":\"txn_3SaIeIIkWweOM9jA0GqHycMX\",\"captured\":true,\"created\":1764778288,\"currency\":\"eur\",\"failure_code\":null,\"failure_message\":null,\"fraud_details\":{},\"livemode\":true,\"metadata\":{\"payment_id\":\"r0nUbDYuNjdK4OySj8xZALtr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aIeIIkWweOM9jA0ENohpP5\",\"payment_method\":\"pm_1SaIeIIkWweOM9jAhdEEtdpf\",\"payment_method_details\":{\"card\":{\"amount_authorized\":5995,\"authorization_code\":\"121546\",\"brand\":\"mastercard\",\"checks\":{\"address_line1_check\":\"unavailable\",\"address_postal_code_check\":\"unavailable\",\"cvc_check\":\"pass\"},\"country\":\"FR\",\"description\":\"MasterCard Standard Card Immediate Debit\",\"ds_transaction_id\":null,\"exp_month\":1,\"exp_year\":2027,\"extended_authorization\":{\"status\":\"disabled\"},\"fingerprint\":\"fANtdqQL0IpWFBne\",\"funding\":\"debit\",\"iin\":\"513283\",\"incremental_authorization\":{\"status\":\"unavailable\"},\"installments\":null,\"issuer\":\"BANQUE FEDERATIVE DU CREDIT MU\",\"last4\":\"8460\",\"mandate\":null,\"moto\":false,\"multicapture\":{\"status\":\"unavailable\"},\"network\":\"mastercard\",\"network_token\":{\"used\":false},\"network_transaction_id\":\"TCSB5CULC1203\",\"overcapture\":{\"maximum_amount_capturable\":5995,\"status\":\"unavailable\"},\"payment_account_reference\":\"50012O141ZHN2GY04HI95CNKO3YJV\",\"regulated_status\":\"unregulated\",\"three_d_secure\":{\"authentication_flow\":\"frictionless\",\"electronic_commerce_indicator\":\"06\",\"exemption_indicator\":null,\"result\":\"exempted\",\"result_reason\":null,\"transaction_id\":\"3b6cce63-6840-405f-afdf-096478f075ab\",\"version\":\"2,2,0\"},\"wallet\":null},\"type\":\"card\"},\"refunded\":false,\"source\":null,\"status\":\"succeeded\",\"mit_params\":{\"network_transaction_id\":\"TCSB5CULC1203\"}},\"confirmation_method\":\"manual\",\"created\":1764778286,\"currency\":\"eur\",\"customer\":null,\"last_payment_error\":null,\"livemode\":true,\"metadata\":{\"payment_id\":\"r0nUbDYuNjdK4OySj8xZALtrq\",\"payments_extension\":\"true\",\"payments_extension_type\":\"card\",\"reconciliation_flow\":\"payments_api\",\"shop_id\":\"751927347\"},\"next_action\":null,\"payment_method\":\"pm_1SaIeIIkWweOM9jAhdEEtdpf\",\"payment_method_types\":[\"card\"],\"source\":null,\"status\":\"succeeded\"}"</t>
  </si>
  <si>
    <t>["gift_card", "shopify_payments"]</t>
  </si>
  <si>
    <t>gid://shopify/Order/7181798277458</t>
  </si>
  <si>
    <t>gid://shopify/OrderTransaction/8437644919122</t>
  </si>
  <si>
    <t>gift_card</t>
  </si>
  <si>
    <t>2025-12-02T19:33:06Z</t>
  </si>
  <si>
    <t>rLZ8q6SDx9IpTCum64OtfEJpG</t>
  </si>
  <si>
    <t>"{\"gift_card_id\":690515116370,\"gift_card_last_characters\":\"e9fd\"}"</t>
  </si>
  <si>
    <t>gid://shopify/OrderTransaction/8437644951890</t>
  </si>
  <si>
    <t>ch_3SZzJvIkWweOM9jA23z5nv1h</t>
  </si>
  <si>
    <t>rKWI4AshbO9ucWTaYcCuApjAs</t>
  </si>
  <si>
    <t>pi_3SZzJvIkWweOM9jA2cCj6Xmz</t>
  </si>
  <si>
    <t>"{\"id\":\"pi_3SZzJvIkWweOM9jA2cCj6Xmz\",\"object\":\"payment_intent\",\"amount\":192,\"amount_capturable\":0,\"amount_received\":192,\"canceled_at\":null,\"cancellation_reason\":null,\"capture_method\":\"automatic\",\"latest_charge\":{\"id\":\"ch_3SZzJvIkWweOM9jA23z5nv1h\",\"object\":\"charge\",\"amount\":192,\"application_fee\":\"fee_1SZzJwIkWweOM9jAePAIc4Dt\",\"balance_transaction\":\"txn_3SZzJvIkWweOM9jA2gZ451Jv\",\"captured\":true,\"created\":1764703987,\"currency\":\"eur\",\"failure_code\":null,\"failure_message\":null,\"fraud_details\":{},\"livemode\":true,\"metadata\":{\"payment_id\":\"rKWI4AshbO9ucWTaYcCuApjA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ZzJvIkWweOM9jA2cCj6Xmz\",\"payment_method\":\"pm_1SZzJvIkWweOM9jA6Of6MSHO\",\"payment_method_details\":{\"card\":{\"amount_authorized\":192,\"authorization_code\":\"585822\",\"brand\":\"mastercard\",\"checks\":{\"address_line1_check\":\"unavailable\",\"address_postal_code_check\":\"unavailable\",\"cvc_check\":null},\"country\":\"ES\",\"description\":\"Platinum MasterCard Immediate Debit\",\"ds_transaction_id\":null,\"exp_month\":11,\"exp_year\":2028,\"extended_authorization\":{\"status\":\"disabled\"},\"fingerprint\":\"9gScOfdlg5j0iAFC\",\"funding\":\"debit\",\"iin\":\"535120\",\"incremental_authorization\":{\"status\":\"unavailable\"},\"installments\":null,\"issuer\":\"ING BANK N,V,\",\"last4\":\"7023\",\"mandate\":null,\"moto\":false,\"multicapture\":{\"status\":\"unavailable\"},\"network\":\"mastercard\",\"network_token\":{\"used\":false},\"network_transaction_id\":\"TPLLFLRBE1202\",\"overcapture\":{\"maximum_amount_capturable\":192,\"status\":\"unavailable\"},\"payment_account_reference\":\"50013ZO8ARBBJIK6W3S0J02IERTVO\",\"regulated_status\":\"unregulated\",\"three_d_secure\":null,\"wallet\":null},\"type\":\"card\"},\"refunded\":false,\"source\":null,\"status\":\"succeeded\",\"mit_params\":{\"network_transaction_id\":\"TPLLFLRBE1202\"}},\"confirmation_method\":\"manual\",\"created\":1764703987,\"currency\":\"eur\",\"customer\":null,\"last_payment_error\":null,\"livemode\":true,\"metadata\":{\"payment_id\":\"rKWI4AshbO9ucWTaYcCuApjAs\",\"payments_extension\":\"true\",\"payments_extension_type\":\"card\",\"reconciliation_flow\":\"payments_api\",\"shop_id\":\"751927347\"},\"next_action\":null,\"payment_method\":\"pm_1SZzJvIkWweOM9jA6Of6MSHO\",\"payment_method_types\":[\"card\"],\"source\":null,\"status\":\"succeeded\"}"</t>
  </si>
  <si>
    <t>gid://shopify/Order/7178118922578</t>
  </si>
  <si>
    <t>gid://shopify/OrderTransaction/8431928967506</t>
  </si>
  <si>
    <t>2025-12-01T22:55:33Z</t>
  </si>
  <si>
    <t>ch_3SZg0IIkWweOM9jA0Kmzcx7k</t>
  </si>
  <si>
    <t>rxg3BDscXu8FQ9R71L7gs34gl</t>
  </si>
  <si>
    <t>pi_3SZg0IIkWweOM9jA07HiaUZQ</t>
  </si>
  <si>
    <t>"{\"id\":\"pi_3SZg0IIkWweOM9jA07HiaUZQ\",\"object\":\"payment_intent\",\"amount\":8944,\"amount_capturable\":0,\"amount_received\":8944,\"canceled_at\":null,\"cancellation_reason\":null,\"capture_method\":\"automatic\",\"latest_charge\":{\"id\":\"ch_3SZg0IIkWweOM9jA0Kmzcx7k\",\"object\":\"charge\",\"amount\":8944,\"application_fee\":\"fee_1SZg0JIkWweOM9jAZdJIov8t\",\"balance_transaction\":\"txn_3SZg0IIkWweOM9jA0fkgcxwC\",\"captured\":true,\"created\":1764629734,\"currency\":\"eur\",\"failure_code\":null,\"failure_message\":null,\"fraud_details\":{},\"livemode\":true,\"metadata\":{\"payment_id\":\"rxg3BDscXu8FQ9R71L7gs34g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Zg0IIkWweOM9jA07HiaUZQ\",\"payment_method\":\"pm_1SZg0IIkWweOM9jAO5iccr4O\",\"payment_method_details\":{\"card\":{\"amount_authorized\":8944,\"authorization_code\":\"026533\",\"brand\":\"mastercard\",\"checks\":{\"address_line1_check\":\"unavailable\",\"address_postal_code_check\":\"unavailable\",\"cvc_check\":\"pass\"},\"country\":\"ES\",\"description\":\"MasterCard New World Immediate Debit\",\"ds_transaction_id\":null,\"exp_month\":3,\"exp_year\":2026,\"extended_authorization\":{\"status\":\"disabled\"},\"fingerprint\":\"cm728ttHlQiDkyX2\",\"funding\":\"debit\",\"iin\":\"540205\",\"incremental_authorization\":{\"status\":\"unavailable\"},\"installments\":null,\"issuer\":\"BANCO SABADELL S,A,\",\"last4\":\"7021\",\"mandate\":null,\"moto\":false,\"multicapture\":{\"status\":\"unavailable\"},\"network\":\"mastercard\",\"network_token\":{\"used\":false},\"network_transaction_id\":\"TNWWU00HJ1201\",\"overcapture\":{\"maximum_amount_capturable\":8944,\"status\":\"unavailable\"},\"payment_account_reference\":\"5001ETXPRKZM07CYRX0291U6HZFFO\",\"regulated_status\":\"unregulated\",\"three_d_secure\":null,\"wallet\":null},\"type\":\"card\"},\"refunded\":false,\"source\":null,\"status\":\"succeeded\",\"mit_params\":{\"network_transaction_id\":\"TNWWU00HJ1201\"}},\"confirmation_method\":\"manual\",\"created\":1764629734,\"currency\":\"eur\",\"customer\":null,\"last_payment_error\":null,\"livemode\":true,\"metadata\":{\"payment_id\":\"rxg3BDscXu8FQ9R71L7gs34gl\",\"payments_extension\":\"true\",\"payments_extension_type\":\"card\",\"reconciliation_flow\":\"payments_api\",\"shop_id\":\"751927347\"},\"next_action\":null,\"payment_method\":\"pm_1SZg0IIkWweOM9jAO5iccr4O\",\"payment_method_types\":[\"card\"],\"source\":null,\"status\":\"succeeded\"}"</t>
  </si>
  <si>
    <t>gid://shopify/Order/7378211930450</t>
  </si>
  <si>
    <t>gid://shopify/OrderTransaction/8535230611794</t>
  </si>
  <si>
    <t>2025-12-23T16:29:57Z</t>
  </si>
  <si>
    <t>81B43016D29945409</t>
  </si>
  <si>
    <t>rngrhROYVvwqjoePRE5jw6ZCT</t>
  </si>
  <si>
    <t>05560320SN062513W</t>
  </si>
  <si>
    <t>"{\"id\":\"05560320SN062513W\",\"intent\":\"CAPTURE\",\"status\":\"COMPLETED\",\"payment_source\":{\"paypal\":{\"email_address\":\"benedicte,mirebeau1980@gmail,com\",\"account_id\":\"EZBDUF4GD3KJJ\",\"account_status\":\"VERIFIED\",\"name\":{\"given_name\":\"B\u00e9n\u00e9dicte\",\"surname\":\"Mirebeau\"},\"phone_number\":{\"national_number\":\"33776153912\"},\"address\":{\"address_line_1\":\"22 Rue de la Croix Birocheau\",\"admin_area_2\":\"Monthoiron\",\"postal_code\":\"86210\",\"country_code\":\"FR\"}}},\"purchase_units\":[{\"reference_id\":\"default\",\"amount\":{\"currency_code\":\"EUR\",\"value\":\"59,90\",\"breakdown\":{\"item_total\":{\"currency_code\":\"EUR\",\"value\":\"59,90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Curious sheep - P\u00f3ster \\/ Sin marco \\/ 50x70\",\"custom_id\":\"{\\\"shop_id\\\":751927347,\\\"session_id\\\":\\\"rngrhROYVvwqjoePRE5jw6ZCT\\\"}\",\"invoice_id\":\"rngrhROYVvwqjoePRE5jw6ZCT\",\"soft_descriptor\":\"PAYPAL *ARTESTASTOR AR\",\"items\":[{\"name\":\"Curious sheep - P\u00f3ster \\/ Sin marco \\/ 50x70\",\"unit_amount\":{\"currency_code\":\"EUR\",\"value\":\"32,95\"},\"tax\":{\"currency_code\":\"EUR\",\"value\":\"0,00\"},\"quantity\":\"1\"},{\"name\":\"Hey donkey BW - P\u00f3ster \\/ Sin marco \\/ 40x50\",\"unit_amount\":{\"currency_code\":\"EUR\",\"value\":\"26,95\"},\"tax\":{\"currency_code\":\"EUR\",\"value\":\"0,00\"},\"quantity\":\"1\"}],\"shipping\":{\"name\":{\"full_name\":\"B\u00e9n\u00e9dicte  Mirebeau \"},\"address\":{\"address_line_1\":\"22 rue la croix birocheau\",\"admin_area_2\":\"Monthoiron\",\"postal_code\":\"86210\",\"country_code\":\"FR\"}},\"supplementary_data\":{\"tax_nexus\":[]},\"payments\":{\"captures\":[{\"id\":\"81B43016D29945409\",\"status\":\"COMPLETED\",\"amount\":{\"currency_code\":\"EUR\",\"value\":\"59,90\"},\"final_capture\":true,\"disbursement_mode\":\"INSTANT\",\"seller_protection\":{\"status\":\"ELIGIBLE\",\"dispute_categories\":[\"ITEM_NOT_RECEIVED\",\"UNAUTHORIZED_TRANSACTION\"]},\"seller_receivable_breakdown\":{\"gross_amount\":{\"currency_code\":\"EUR\",\"value\":\"59,90\"},\"paypal_fee\":{\"currency_code\":\"EUR\",\"value\":\"2,09\"},\"net_amount\":{\"currency_code\":\"EUR\",\"value\":\"57,81\"}},\"invoice_id\":\"rngrhROYVvwqjoePRE5jw6ZCT\",\"custom_id\":\"{\\\"shop_id\\\":751927347,\\\"session_id\\\":\\\"rngrhROYVvwqjoePRE5jw6ZCT\\\"}\",\"links\":[{\"href\":\"https:\\/\\/api,paypal,com\\/v2\\/payments\\/captures\\/81B43016D29945409\",\"rel\":\"self\",\"method\":\"GET\"},{\"href\":\"https:\\/\\/api,paypal,com\\/v2\\/payments\\/captures\\/81B43016D29945409\\/refund\",\"rel\":\"refund\",\"method\":\"POST\"},{\"href\":\"https:\\/\\/api,paypal,com\\/v2\\/checkout\\/orders\\/05560320SN062513W\",\"rel\":\"up\",\"method\":\"GET\"}],\"create_time\":\"2025-12-23T16:29:59Z\",\"update_time\":\"2025-12-23T16:29:59Z\"}]}}],\"payer\":{\"name\":{\"given_name\":\"B\u00e9n\u00e9dicte\",\"surname\":\"Mirebeau\"},\"email_address\":\"benedicte,mirebeau1980@gmail,com\",\"payer_id\":\"EZBDUF4GD3KJJ\",\"phone\":{\"phone_number\":{\"national_number\":\"33776153912\"}},\"address\":{\"address_line_1\":\"22 Rue de la Croix Birocheau\",\"admin_area_2\":\"Monthoiron\",\"postal_code\":\"86210\",\"country_code\":\"FR\"}},\"create_time\":\"2025-12-23T16:29:20Z\",\"update_time\":\"2025-12-23T16:29:59Z\",\"links\":[{\"href\":\"https:\\/\\/api,paypal,com\\/v2\\/checkout\\/orders\\/05560320SN062513W\",\"rel\":\"self\",\"method\":\"GET\"}]}"</t>
  </si>
  <si>
    <t>gid://shopify/Order/7204712841554</t>
  </si>
  <si>
    <t>gid://shopify/OrderTransaction/8479392334162</t>
  </si>
  <si>
    <t>2025-12-11T09:55:24Z</t>
  </si>
  <si>
    <t>ch_3Sd6anIkWweOM9jA1c1Ghur9</t>
  </si>
  <si>
    <t>r0zCGLY6CsIQ2qJ1F1wNgG06O</t>
  </si>
  <si>
    <t>pi_3Sd6anIkWweOM9jA1TEC9FrD</t>
  </si>
  <si>
    <t>"{\"id\":\"pi_3Sd6anIkWweOM9jA1TEC9FrD\",\"object\":\"payment_intent\",\"amount\":3190,\"amount_capturable\":0,\"amount_received\":3190,\"canceled_at\":null,\"cancellation_reason\":null,\"capture_method\":\"automatic\",\"latest_charge\":{\"id\":\"ch_3Sd6anIkWweOM9jA1c1Ghur9\",\"object\":\"charge\",\"amount\":3190,\"application_fee\":\"fee_1Sd6aoIkWweOM9jAqL5HEWgN\",\"balance_transaction\":\"txn_3Sd6anIkWweOM9jA1crtI88J\",\"captured\":true,\"created\":1765446925,\"currency\":\"eur\",\"failure_code\":null,\"failure_message\":null,\"fraud_details\":{},\"livemode\":true,\"metadata\":{\"payment_id\":\"r0zCGLY6CsIQ2qJ1F1wNgG06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d6anIkWweOM9jA1TEC9FrD\",\"payment_method\":\"pm_1Sd6anIkWweOM9jAXZq5wiBZ\",\"payment_method_details\":{\"card\":{\"amount_authorized\":3190,\"authorization_code\":\"442799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UA11egZfY7fdP27g\",\"funding\":\"debit\",\"iin\":\"474680\",\"incremental_authorization\":{\"status\":\"unavailable\"},\"installments\":null,\"issuer\":\"Kutxabank, S,A,\",\"last4\":\"0000\",\"mandate\":null,\"moto\":false,\"multicapture\":{\"status\":\"unavailable\"},\"network\":\"visa\",\"network_token\":{\"used\":false},\"network_transaction_id\":\"485345357264003\",\"overcapture\":{\"maximum_amount_capturable\":3190,\"status\":\"unavailable\"},\"payment_account_reference\":\"V0010015818285401562899775446\",\"regulated_status\":\"unregulated\",\"three_d_secure\":null,\"wallet\":{\"apple_pay\":{\"type\":\"apple_pay\"},\"dynamic_last4\":\"1840\",\"type\":\"apple_pay\"}},\"type\":\"card\"},\"refunded\":false,\"source\":null,\"status\":\"succeeded\",\"mit_params\":{\"network_transaction_id\":\"485345357264003\"}},\"confirmation_method\":\"manual\",\"created\":1765446925,\"currency\":\"eur\",\"customer\":null,\"last_payment_error\":null,\"livemode\":true,\"metadata\":{\"payment_id\":\"r0zCGLY6CsIQ2qJ1F1wNgG06O\",\"payments_extension\":\"true\",\"payments_extension_type\":\"card\",\"reconciliation_flow\":\"payments_api\",\"shop_id\":\"751927347\"},\"next_action\":null,\"payment_method\":\"pm_1Sd6anIkWweOM9jAXZq5wiBZ\",\"payment_method_types\":[\"card\"],\"source\":null,\"status\":\"succeeded\"}"</t>
  </si>
  <si>
    <t>gid://shopify/Order/7365747736914</t>
  </si>
  <si>
    <t>gid://shopify/OrderTransaction/8512341573970</t>
  </si>
  <si>
    <t>2025-12-17T22:56:14Z</t>
  </si>
  <si>
    <t>ch_3SfTdjIkWweOM9jA03sTUgAk</t>
  </si>
  <si>
    <t>r6o9wuPWMmV37L59M9Yu8Xw4p</t>
  </si>
  <si>
    <t>pi_3SfTdjIkWweOM9jA0ye2wYu7</t>
  </si>
  <si>
    <t>"{\"id\":\"pi_3SfTdjIkWweOM9jA0ye2wYu7\",\"object\":\"payment_intent\",\"amount\":7191,\"amount_capturable\":0,\"amount_received\":7191,\"canceled_at\":null,\"cancellation_reason\":null,\"capture_method\":\"automatic\",\"latest_charge\":{\"id\":\"ch_3SfTdjIkWweOM9jA03sTUgAk\",\"object\":\"charge\",\"amount\":7191,\"application_fee\":\"fee_1SfTdlIkWweOM9jA21F1AvPI\",\"balance_transaction\":\"txn_3SfTdjIkWweOM9jA05wJs6gM\",\"captured\":true,\"created\":1766012177,\"currency\":\"eur\",\"failure_code\":null,\"failure_message\":null,\"fraud_details\":{},\"livemode\":true,\"metadata\":{\"payment_id\":\"r6o9wuPWMmV37L59M9Yu8Xw4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fTdjIkWweOM9jA0ye2wYu7\",\"payment_method\":\"pm_1SfTdjIkWweOM9jAhtTEBILX\",\"payment_method_details\":{\"card\":{\"amount_authorized\":7191,\"authorization_code\":\"991073\",\"brand\":\"visa\",\"checks\":{\"address_line1_check\":\"unavailable\",\"address_postal_code_check\":\"unavailable\",\"cvc_check\":\"pass\"},\"country\":\"ES\",\"description\":\"Visa Classic\",\"ds_transaction_id\":null,\"exp_month\":10,\"exp_year\":2029,\"extended_authorization\":{\"status\":\"disabled\"},\"fingerprint\":\"h7k6JJFsnf6baB4G\",\"funding\":\"credit\",\"iin\":\"409013\",\"incremental_authorization\":{\"status\":\"unavailable\"},\"installments\":null,\"issuer\":\"CAIXABANK S,A,\",\"last4\":\"4836\",\"mandate\":null,\"moto\":false,\"multicapture\":{\"status\":\"unavailable\"},\"network\":\"visa\",\"network_token\":{\"used\":false},\"network_transaction_id\":\"465351825775711\",\"overcapture\":{\"maximum_amount_capturable\":7191,\"status\":\"unavailable\"},\"payment_account_reference\":\"V0010014622314247714963759827\",\"regulated_status\":\"unregulated\",\"three_d_secure\":null,\"wallet\":null},\"type\":\"card\"},\"refunded\":false,\"source\":null,\"status\":\"succeeded\",\"mit_params\":{\"network_transaction_id\":\"465351825775711\"}},\"confirmation_method\":\"manual\",\"created\":1766012175,\"currency\":\"eur\",\"customer\":null,\"last_payment_error\":null,\"livemode\":true,\"metadata\":{\"payment_id\":\"r6o9wuPWMmV37L59M9Yu8Xw4p\",\"payments_extension\":\"true\",\"payments_extension_type\":\"card\",\"reconciliation_flow\":\"payments_api\",\"shop_id\":\"751927347\"},\"next_action\":null,\"payment_method\":\"pm_1SfTdjIkWweOM9jAhtTEBILX\",\"payment_method_types\":[\"card\"],\"source\":null,\"status\":\"succeeded\"}"</t>
  </si>
  <si>
    <t>gid://shopify/Order/7203711713618</t>
  </si>
  <si>
    <t>gid://shopify/OrderTransaction/8477194125650</t>
  </si>
  <si>
    <t>2025-12-10T20:03:27Z</t>
  </si>
  <si>
    <t>ch_3SctbfIkWweOM9jA02kIdfau</t>
  </si>
  <si>
    <t>rJFi7OUmcyYC0T5RDR7vGGYxJ</t>
  </si>
  <si>
    <t>pi_3SctbfIkWweOM9jA0yr8r46G</t>
  </si>
  <si>
    <t>"{\"id\":\"pi_3SctbfIkWweOM9jA0yr8r46G\",\"object\":\"payment_intent\",\"amount\":8495,\"amount_capturable\":0,\"amount_received\":8495,\"canceled_at\":null,\"cancellation_reason\":null,\"capture_method\":\"automatic\",\"latest_charge\":{\"id\":\"ch_3SctbfIkWweOM9jA02kIdfau\",\"object\":\"charge\",\"amount\":8495,\"application_fee\":\"fee_1SctbkIkWweOM9jA4MaC2BZz\",\"balance_transaction\":\"txn_3SctbfIkWweOM9jA0VihJseX\",\"captured\":true,\"created\":1765397012,\"currency\":\"eur\",\"failure_code\":null,\"failure_message\":null,\"fraud_details\":{},\"livemode\":true,\"metadata\":{\"payment_id\":\"rJFi7OUmcyYC0T5RDR7vGGYx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ctbfIkWweOM9jA0yr8r46G\",\"payment_method\":\"pm_1SctbfIkWweOM9jA8ThknDPz\",\"payment_method_details\":{\"card\":{\"amount_authorized\":8495,\"authorization_code\":\"048698\",\"brand\":\"visa\",\"checks\":{\"address_line1_check\":\"unavailable\",\"address_postal_code_check\":\"unavailable\",\"cvc_check\":\"pass\"},\"country\":\"IT\",\"description\":\"Visa Classic\",\"ds_transaction_id\":null,\"exp_month\":6,\"exp_year\":2028,\"extended_authorization\":{\"status\":\"disabled\"},\"fingerprint\":\"alf9oLmoH9dedEgn\",\"funding\":\"credit\",\"iin\":\"434994\",\"incremental_authorization\":{\"status\":\"unavailable\"},\"installments\":null,\"issuer\":\"FIDEURAM - INTESA SAN PAOLO PRIVATE BANKING S,P,A,\",\"last4\":\"6240\",\"mandate\":null,\"moto\":false,\"multicapture\":{\"status\":\"unavailable\"},\"network\":\"visa\",\"network_token\":{\"used\":false},\"network_transaction_id\":\"485344722127601\",\"overcapture\":{\"maximum_amount_capturable\":8495,\"status\":\"unavailable\"},\"payment_account_reference\":\"V0010013019197175725322405732\",\"regulated_status\":\"unregulated\",\"three_d_secure\":null,\"wallet\":null},\"type\":\"card\"},\"refunded\":false,\"source\":null,\"status\":\"succeeded\",\"mit_params\":{\"network_transaction_id\":\"485344722127601\"}},\"confirmation_method\":\"manual\",\"created\":1765397007,\"currency\":\"eur\",\"customer\":null,\"last_payment_error\":null,\"livemode\":true,\"metadata\":{\"payment_id\":\"rJFi7OUmcyYC0T5RDR7vGGYxJ\",\"payments_extension\":\"true\",\"payments_extension_type\":\"card\",\"reconciliation_flow\":\"payments_api\",\"shop_id\":\"751927347\"},\"next_action\":null,\"payment_method\":\"pm_1SctbfIkWweOM9jA8ThknDPz\",\"payment_method_types\":[\"card\"],\"source\":null,\"status\":\"succeeded\"}"</t>
  </si>
  <si>
    <t>gid://shopify/Order/7387956281682</t>
  </si>
  <si>
    <t>gid://shopify/OrderTransaction/8555230495058</t>
  </si>
  <si>
    <t>2025-12-29T12:43:43Z</t>
  </si>
  <si>
    <t>10T23759U12817219</t>
  </si>
  <si>
    <t>rIPtvB0Y91HNzolChV581Zf2A</t>
  </si>
  <si>
    <t>12T614082N908934G</t>
  </si>
  <si>
    <t>"{\"id\":\"12T614082N908934G\",\"intent\":\"CAPTURE\",\"status\":\"COMPLETED\",\"payment_source\":{\"paypal\":{\"email_address\":\"johanna,besnard@gmail,com\",\"account_id\":\"DUG5AD8P3H6P6\",\"account_status\":\"VERIFIED\",\"name\":{\"given_name\":\"Johanna\",\"surname\":\"DELMOTTE\"},\"phone_number\":{\"national_number\":\"33626862749\"},\"address\":{\"address_line_1\":\"6 all\u00e9e des bouvreuils\",\"admin_area_2\":\"Rosny sur seine\",\"postal_code\":\"78710\",\"country_code\":\"FR\"}}},\"purchase_units\":[{\"reference_id\":\"default\",\"amount\":{\"currency_code\":\"EUR\",\"value\":\"47,90\",\"breakdown\":{\"item_total\":{\"currency_code\":\"EUR\",\"value\":\"42,95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Thailand - P\u00f3ster \\/ Madera roble natural \\/ 30x40\",\"custom_id\":\"{\\\"shop_id\\\":751927347,\\\"session_id\\\":\\\"rIPtvB0Y91HNzolChV581Zf2A\\\"}\",\"invoice_id\":\"rIPtvB0Y91HNzolChV581Zf2A\",\"soft_descriptor\":\"ARTESTASTOR ARTESTASTO\",\"items\":[{\"name\":\"Thailand - P\u00f3ster \\/ Madera roble natural \\/ 30x40\",\"unit_amount\":{\"currency_code\":\"EUR\",\"value\":\"42,95\"},\"tax\":{\"currency_code\":\"EUR\",\"value\":\"0,00\"},\"quantity\":\"1\"}],\"shipping\":{\"name\":{\"full_name\":\"Johanna DELMOTTE\"},\"address\":{\"address_line_1\":\"6 all\u00e9e des bouvreuils\",\"admin_area_2\":\"Rosny sur seine\",\"postal_code\":\"78710\",\"country_code\":\"FR\"}},\"supplementary_data\":{\"tax_nexus\":[]},\"payments\":{\"captures\":[{\"id\":\"10T23759U12817219\",\"status\":\"COMPLETED\",\"amount\":{\"currency_code\":\"EUR\",\"value\":\"47,90\"},\"final_capture\":true,\"disbursement_mode\":\"INSTANT\",\"seller_protection\":{\"status\":\"ELIGIBLE\",\"dispute_categories\":[\"ITEM_NOT_RECEIVED\",\"UNAUTHORIZED_TRANSACTION\"]},\"seller_receivable_breakdown\":{\"gross_amount\":{\"currency_code\":\"EUR\",\"value\":\"47,90\"},\"paypal_fee\":{\"currency_code\":\"EUR\",\"value\":\"1,74\"},\"net_amount\":{\"currency_code\":\"EUR\",\"value\":\"46,16\"}},\"invoice_id\":\"rIPtvB0Y91HNzolChV581Zf2A\",\"custom_id\":\"{\\\"shop_id\\\":751927347,\\\"session_id\\\":\\\"rIPtvB0Y91HNzolChV581Zf2A\\\"}\",\"links\":[{\"href\":\"https:\\/\\/api,paypal,com\\/v2\\/payments\\/captures\\/10T23759U12817219\",\"rel\":\"self\",\"method\":\"GET\"},{\"href\":\"https:\\/\\/api,paypal,com\\/v2\\/payments\\/captures\\/10T23759U12817219\\/refund\",\"rel\":\"refund\",\"method\":\"POST\"},{\"href\":\"https:\\/\\/api,paypal,com\\/v2\\/checkout\\/orders\\/12T614082N908934G\",\"rel\":\"up\",\"method\":\"GET\"}],\"create_time\":\"2025-12-29T12:43:45Z\",\"update_time\":\"2025-12-29T12:43:45Z\"}]}}],\"payer\":{\"name\":{\"given_name\":\"Johanna\",\"surname\":\"DELMOTTE\"},\"email_address\":\"johanna,besnard@gmail,com\",\"payer_id\":\"DUG5AD8P3H6P6\",\"phone\":{\"phone_number\":{\"national_number\":\"33626862749\"}},\"address\":{\"address_line_1\":\"6 all\u00e9e des bouvreuils\",\"admin_area_2\":\"Rosny sur seine\",\"postal_code\":\"78710\",\"country_code\":\"FR\"}},\"create_time\":\"2025-12-29T12:42:50Z\",\"update_time\":\"2025-12-29T12:43:45Z\",\"links\":[{\"href\":\"https:\\/\\/api,paypal,com\\/v2\\/checkout\\/orders\\/12T614082N908934G\",\"rel\":\"self\",\"method\":\"GET\"}]}"</t>
  </si>
  <si>
    <t>gid://shopify/Order/7383181394258</t>
  </si>
  <si>
    <t>gid://shopify/OrderTransaction/8546034647378</t>
  </si>
  <si>
    <t>2025-12-26T21:30:32Z</t>
  </si>
  <si>
    <t>ch_3SiiajIkWweOM9jA2qdu62wg</t>
  </si>
  <si>
    <t>rYhxK3iCpaY8ACTprVBAwZMfp</t>
  </si>
  <si>
    <t>pi_3SiiajIkWweOM9jA2UnuV1BG</t>
  </si>
  <si>
    <t>"{\"id\":\"pi_3SiiajIkWweOM9jA2UnuV1BG\",\"object\":\"payment_intent\",\"amount\":11495,\"amount_capturable\":0,\"amount_received\":11495,\"canceled_at\":null,\"cancellation_reason\":null,\"capture_method\":\"automatic\",\"latest_charge\":{\"id\":\"ch_3SiiajIkWweOM9jA2qdu62wg\",\"object\":\"charge\",\"amount\":11495,\"application_fee\":\"fee_1SiiakIkWweOM9jAmfEJuDhB\",\"balance_transaction\":\"txn_3SiiajIkWweOM9jA2RyjoE9K\",\"captured\":true,\"created\":1766784633,\"currency\":\"eur\",\"failure_code\":null,\"failure_message\":null,\"fraud_details\":{},\"livemode\":true,\"metadata\":{\"payment_id\":\"rYhxK3iCpaY8ACTprVBAwZMf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iiajIkWweOM9jA2UnuV1BG\",\"payment_method\":\"pm_1SiiajIkWweOM9jAk2N8IFFq\",\"payment_method_details\":{\"card\":{\"amount_authorized\":11495,\"authorization_code\":\"938765\",\"brand\":\"visa\",\"checks\":{\"address_line1_check\":null,\"address_postal_code_check\":null,\"cvc_check\":null},\"country\":\"DE\",\"description\":\"Visa Signature\",\"ds_transaction_id\":null,\"exp_month\":12,\"exp_year\":2031,\"extended_authorization\":{\"status\":\"disabled\"},\"fingerprint\":\"KEaX4QLmsdKBAitg\",\"funding\":\"debit\",\"iin\":\"438296\",\"incremental_authorization\":{\"status\":\"unavailable\"},\"installments\":null,\"issuer\":\"Trade Republic Bank GmbH\",\"last4\":\"0000\",\"mandate\":null,\"moto\":false,\"multicapture\":{\"status\":\"unavailable\"},\"network\":\"visa\",\"network_token\":{\"used\":false},\"network_transaction_id\":\"485360774334002\",\"overcapture\":{\"maximum_amount_capturable\":11495,\"status\":\"unavailable\"},\"payment_account_reference\":\"V0010013024139343283442138335\",\"regulated_status\":\"unregulated\",\"three_d_secure\":null,\"wallet\":{\"apple_pay\":{\"type\":\"apple_pay\"},\"dynamic_last4\":\"5051\",\"type\":\"apple_pay\"}},\"type\":\"card\"},\"refunded\":false,\"source\":null,\"status\":\"succeeded\",\"mit_params\":{\"network_transaction_id\":\"485360774334002\"}},\"confirmation_method\":\"manual\",\"created\":1766784633,\"currency\":\"eur\",\"customer\":null,\"last_payment_error\":null,\"livemode\":true,\"metadata\":{\"payment_id\":\"rYhxK3iCpaY8ACTprVBAwZMfp\",\"payments_extension\":\"true\",\"payments_extension_type\":\"card\",\"reconciliation_flow\":\"payments_api\",\"shop_id\":\"751927347\"},\"next_action\":null,\"payment_method\":\"pm_1SiiajIkWweOM9jAk2N8IFFq\",\"payment_method_types\":[\"card\"],\"source\":null,\"status\":\"succeeded\"}"</t>
  </si>
  <si>
    <t>gid://shopify/Order/7182784954706</t>
  </si>
  <si>
    <t>gid://shopify/OrderTransaction/8439730274642</t>
  </si>
  <si>
    <t>2025-12-03T08:55:28Z</t>
  </si>
  <si>
    <t>ch_3SaBqOIkWweOM9jA1wQqFNr5</t>
  </si>
  <si>
    <t>rnHWO6swUH7NyRcN5FaY52TTc</t>
  </si>
  <si>
    <t>pi_3SaBqOIkWweOM9jA1MTZCxSg</t>
  </si>
  <si>
    <t>"{\"id\":\"pi_3SaBqOIkWweOM9jA1MTZCxSg\",\"object\":\"payment_intent\",\"amount\":6795,\"amount_capturable\":0,\"amount_received\":6795,\"canceled_at\":null,\"cancellation_reason\":null,\"capture_method\":\"automatic\",\"latest_charge\":{\"id\":\"ch_3SaBqOIkWweOM9jA1wQqFNr5\",\"object\":\"charge\",\"amount\":6795,\"application_fee\":\"fee_1SaBqQIkWweOM9jAzAasxxPX\",\"balance_transaction\":\"txn_3SaBqOIkWweOM9jA1ejtcaWm\",\"captured\":true,\"created\":1764752129,\"currency\":\"eur\",\"failure_code\":null,\"failure_message\":null,\"fraud_details\":{},\"livemode\":true,\"metadata\":{\"payment_id\":\"rnHWO6swUH7NyRcN5FaY52TT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aBqOIkWweOM9jA1MTZCxSg\",\"payment_method\":\"pm_1SaBqOIkWweOM9jAL3m1WuyR\",\"payment_method_details\":{\"card\":{\"amount_authorized\":6795,\"authorization_code\":\"390783\",\"brand\":\"mastercard\",\"checks\":{\"address_line1_check\":\"unavailable\",\"address_postal_code_check\":\"unavailable\",\"cvc_check\":null},\"country\":\"ES\",\"description\":\"Platinum MasterCard Immediate Debit\",\"ds_transaction_id\":null,\"exp_month\":3,\"exp_year\":2028,\"extended_authorization\":{\"status\":\"disabled\"},\"fingerprint\":\"gWZHf9wIpgvO6itt\",\"funding\":\"debit\",\"iin\":\"535120\",\"incremental_authorization\":{\"status\":\"unavailable\"},\"installments\":null,\"issuer\":\"ING BANK N,V,\",\"last4\":\"0073\",\"mandate\":null,\"moto\":false,\"multicapture\":{\"status\":\"unavailable\"},\"network\":\"mastercard\",\"network_token\":{\"used\":true},\"network_transaction_id\":\"TPLJ7PY6N1203\",\"overcapture\":{\"maximum_amount_capturable\":6795,\"status\":\"unavailable\"},\"payment_account_reference\":\"5001D4VAO1EYMEPMPVOCP6C2JKVN9\",\"regulated_status\":\"unregulated\",\"three_d_secure\":null,\"wallet\":null},\"type\":\"card\"},\"refunded\":false,\"source\":null,\"status\":\"succeeded\",\"mit_params\":{\"network_transaction_id\":\"TPLJ7PY6N1203\"}},\"confirmation_method\":\"manual\",\"created\":1764752128,\"currency\":\"eur\",\"customer\":null,\"last_payment_error\":null,\"livemode\":true,\"metadata\":{\"payment_id\":\"rnHWO6swUH7NyRcN5FaY52TTc\",\"payments_extension\":\"true\",\"payments_extension_type\":\"card\",\"reconciliation_flow\":\"payments_api\",\"shop_id\":\"751927347\"},\"next_action\":null,\"payment_method\":\"pm_1SaBqOIkWweOM9jAL3m1WuyR\",\"payment_method_types\":[\"card\"],\"source\":null,\"status\":\"succeeded\"}"</t>
  </si>
  <si>
    <t>gid://shopify/Order/7387030487378</t>
  </si>
  <si>
    <t>gid://shopify/OrderTransaction/8553175679314</t>
  </si>
  <si>
    <t>2025-12-28T21:36:33Z</t>
  </si>
  <si>
    <t>ch_3SjRdeIkWweOM9jA2Opu6AGG</t>
  </si>
  <si>
    <t>rAu4V7KdOeSiEZez1fsKst7Ey</t>
  </si>
  <si>
    <t>pi_3SjRdeIkWweOM9jA2d9u9KmW</t>
  </si>
  <si>
    <t>"{\"id\":\"pi_3SjRdeIkWweOM9jA2d9u9KmW\",\"object\":\"payment_intent\",\"amount\":4990,\"amount_capturable\":0,\"amount_received\":4990,\"canceled_at\":null,\"cancellation_reason\":null,\"capture_method\":\"automatic\",\"latest_charge\":{\"id\":\"ch_3SjRdeIkWweOM9jA2Opu6AGG\",\"object\":\"charge\",\"amount\":4990,\"application_fee\":\"fee_1SjRdfIkWweOM9jAtVXKmmke\",\"balance_transaction\":\"txn_3SjRdeIkWweOM9jA296t1817\",\"captured\":true,\"created\":1766957794,\"currency\":\"eur\",\"failure_code\":null,\"failure_message\":null,\"fraud_details\":{},\"livemode\":true,\"metadata\":{\"payment_id\":\"rAu4V7KdOeSiEZez1fsKst7E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jRdeIkWweOM9jA2d9u9KmW\",\"payment_method\":\"pm_1SjRdeIkWweOM9jAN0dOqV4V\",\"payment_method_details\":{\"card\":{\"amount_authorized\":4990,\"authorization_code\":\"195236\",\"brand\":\"mastercard\",\"checks\":{\"address_line1_check\":\"unavailable\",\"address_postal_code_check\":\"unavailable\",\"cvc_check\":\"pass\"},\"country\":\"ES\",\"description\":\"MasterCard Credit Card (mixed BIN)\",\"ds_transaction_id\":null,\"exp_month\":10,\"exp_year\":2032,\"extended_authorization\":{\"status\":\"disabled\"},\"fingerprint\":\"rQn3BBNLx31UL3K3\",\"funding\":\"credit\",\"iin\":\"541541\",\"incremental_authorization\":{\"status\":\"unavailable\"},\"installments\":null,\"issuer\":\"BANCO SANTANDER S,A,\",\"last4\":\"4128\",\"mandate\":null,\"moto\":false,\"multicapture\":{\"status\":\"unavailable\"},\"network\":\"mastercard\",\"network_token\":{\"used\":false},\"network_transaction_id\":\"MCC7BXL971228\",\"overcapture\":{\"maximum_amount_capturable\":4990,\"status\":\"unavailable\"},\"payment_account_reference\":\"50016PI7PVE82H52LTULOE2AX14VW\",\"regulated_status\":\"unregulated\",\"three_d_secure\":null,\"wallet\":null},\"type\":\"card\"},\"refunded\":false,\"source\":null,\"status\":\"succeeded\",\"mit_params\":{\"network_transaction_id\":\"MCC7BXL971228\"}},\"confirmation_method\":\"manual\",\"created\":1766957794,\"currency\":\"eur\",\"customer\":null,\"last_payment_error\":null,\"livemode\":true,\"metadata\":{\"payment_id\":\"rAu4V7KdOeSiEZez1fsKst7Ey\",\"payments_extension\":\"true\",\"payments_extension_type\":\"card\",\"reconciliation_flow\":\"payments_api\",\"shop_id\":\"751927347\"},\"next_action\":null,\"payment_method\":\"pm_1SjRdeIkWweOM9jAN0dOqV4V\",\"payment_method_types\":[\"card\"],\"source\":null,\"status\":\"succeeded\"}"</t>
  </si>
  <si>
    <t>gid://shopify/Order/7379273810258</t>
  </si>
  <si>
    <t>gid://shopify/OrderTransaction/8537648791890</t>
  </si>
  <si>
    <t>2025-12-24T10:12:55Z</t>
  </si>
  <si>
    <t>ch_3Shp3sIkWweOM9jA0hBMHIVv</t>
  </si>
  <si>
    <t>rGmEYnI16nkG7HOUrB9kiMhjP</t>
  </si>
  <si>
    <t>pi_3Shp3sIkWweOM9jA0em2soJI</t>
  </si>
  <si>
    <t>"{\"id\":\"pi_3Shp3sIkWweOM9jA0em2soJI\",\"object\":\"payment_intent\",\"amount\":5031,\"amount_capturable\":0,\"amount_received\":5031,\"canceled_at\":null,\"cancellation_reason\":null,\"capture_method\":\"automatic\",\"latest_charge\":{\"id\":\"ch_3Shp3sIkWweOM9jA0hBMHIVv\",\"object\":\"charge\",\"amount\":5031,\"application_fee\":\"fee_1Shp3uIkWweOM9jA83jNJCbs\",\"balance_transaction\":\"txn_3Shp3sIkWweOM9jA0NdlA7sd\",\"captured\":true,\"created\":1766571178,\"currency\":\"eur\",\"failure_code\":null,\"failure_message\":null,\"fraud_details\":{},\"livemode\":true,\"metadata\":{\"payment_id\":\"rGmEYnI16nkG7HOUrB9kiMhj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hp3sIkWweOM9jA0em2soJI\",\"payment_method\":\"pm_1Shp3sIkWweOM9jAiYMTiXP8\",\"payment_method_details\":{\"card\":{\"amount_authorized\":5031,\"authorization_code\":\"570636\",\"brand\":\"visa\",\"checks\":{\"address_line1_check\":\"unavailable\",\"address_postal_code_check\":\"unavailable\",\"cvc_check\":\"pass\"},\"country\":\"ES\",\"description\":\"Visa Classic\",\"ds_transaction_id\":null,\"exp_month\":9,\"exp_year\":2032,\"extended_authorization\":{\"status\":\"disabled\"},\"fingerprint\":\"DPIfmShVlSlozfmt\",\"funding\":\"credit\",\"iin\":\"433967\",\"incremental_authorization\":{\"status\":\"unavailable\"},\"installments\":null,\"issuer\":\"CAIXABANK S,A,\",\"last4\":\"9355\",\"mandate\":null,\"moto\":false,\"multicapture\":{\"status\":\"unavailable\"},\"network\":\"visa\",\"network_token\":{\"used\":false},\"network_transaction_id\":\"485358367780947\",\"overcapture\":{\"maximum_amount_capturable\":5031,\"status\":\"unavailable\"},\"payment_account_reference\":\"V0010015825277551137200355483\",\"regulated_status\":\"unregulated\",\"three_d_secure\":null,\"wallet\":null},\"type\":\"card\"},\"refunded\":false,\"source\":null,\"status\":\"succeeded\",\"mit_params\":{\"network_transaction_id\":\"485358367780947\"}},\"confirmation_method\":\"manual\",\"created\":1766571176,\"currency\":\"eur\",\"customer\":null,\"last_payment_error\":null,\"livemode\":true,\"metadata\":{\"payment_id\":\"rGmEYnI16nkG7HOUrB9kiMhjP\",\"payments_extension\":\"true\",\"payments_extension_type\":\"card\",\"reconciliation_flow\":\"payments_api\",\"shop_id\":\"751927347\"},\"next_action\":null,\"payment_method\":\"pm_1Shp3sIkWweOM9jAiYMTiXP8\",\"payment_method_types\":[\"card\"],\"source\":null,\"status\":\"succeeded\"}"</t>
  </si>
  <si>
    <t>gid://shopify/Order/7371105370450</t>
  </si>
  <si>
    <t>gid://shopify/OrderTransaction/8520246133074</t>
  </si>
  <si>
    <t>2025-12-19T18:50:57Z</t>
  </si>
  <si>
    <t>ch_3Sg8lSIkWweOM9jA1twMhc7v</t>
  </si>
  <si>
    <t>rJUtfxDaznYqdVvZ31podM6dg</t>
  </si>
  <si>
    <t>pi_3Sg8lSIkWweOM9jA196VP4Se</t>
  </si>
  <si>
    <t>"{\"id\":\"pi_3Sg8lSIkWweOM9jA196VP4Se\",\"object\":\"payment_intent\",\"amount\":7995,\"amount_capturable\":0,\"amount_received\":7995,\"canceled_at\":null,\"cancellation_reason\":null,\"capture_method\":\"automatic\",\"latest_charge\":{\"id\":\"ch_3Sg8lSIkWweOM9jA1twMhc7v\",\"object\":\"charge\",\"amount\":7995,\"application_fee\":\"fee_1Sg8lVIkWweOM9jA6zsuFonR\",\"balance_transaction\":\"txn_3Sg8lSIkWweOM9jA14nt8FGs\",\"captured\":true,\"created\":1766170260,\"currency\":\"eur\",\"failure_code\":null,\"failure_message\":null,\"fraud_details\":{},\"livemode\":true,\"metadata\":{\"payment_id\":\"rJUtfxDaznYqdVvZ31podM6d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g8lSIkWweOM9jA196VP4Se\",\"payment_method\":\"pm_1Sg8lSIkWweOM9jAorKiPQ5G\",\"payment_method_details\":{\"card\":{\"amount_authorized\":7995,\"authorization_code\":\"701144\",\"brand\":\"visa\",\"checks\":{\"address_line1_check\":\"unavailable\",\"address_postal_code_check\":\"unavailable\",\"cvc_check\":null},\"country\":\"FR\",\"description\":\"Visa Classic\",\"ds_transaction_id\":null,\"exp_month\":9,\"exp_year\":2028,\"extended_authorization\":{\"status\":\"disabled\"},\"fingerprint\":\"VyPKwe80HHfQzejV\",\"funding\":\"debit\",\"iin\":\"497783\",\"incremental_authorization\":{\"status\":\"unavailable\"},\"installments\":null,\"issuer\":\"CAISSE FEDERALE DE CREDIT MUTUEL\",\"last4\":\"9861\",\"mandate\":null,\"moto\":false,\"multicapture\":{\"status\":\"unavailable\"},\"network\":\"visa\",\"network_token\":{\"used\":false},\"network_transaction_id\":\"485353678601814\",\"overcapture\":{\"maximum_amount_capturable\":7995,\"status\":\"unavailable\"},\"payment_account_reference\":null,\"regulated_status\":\"unregulated\",\"three_d_secure\":{\"authentication_flow\":\"frictionless\",\"electronic_commerce_indicator\":\"07\",\"exemption_indicator\":null,\"result\":\"exempted\",\"result_reason\":null,\"transaction_id\":\"b1c1df11-e39b-4d21-a018-380bfdd47c3a\",\"version\":\"2,2,0\"},\"wallet\":null},\"type\":\"card\"},\"refunded\":false,\"source\":null,\"status\":\"succeeded\",\"mit_params\":{\"network_transaction_id\":\"485353678601814\"}},\"confirmation_method\":\"manual\",\"created\":1766170258,\"currency\":\"eur\",\"customer\":null,\"last_payment_error\":null,\"livemode\":true,\"metadata\":{\"payment_id\":\"rJUtfxDaznYqdVvZ31podM6dg\",\"payments_extension\":\"true\",\"payments_extension_type\":\"card\",\"reconciliation_flow\":\"payments_api\",\"shop_id\":\"751927347\"},\"next_action\":null,\"payment_method\":\"pm_1Sg8lSIkWweOM9jAorKiPQ5G\",\"payment_method_types\":[\"card\"],\"source\":null,\"status\":\"succeeded\"}"</t>
  </si>
  <si>
    <t>gid://shopify/Order/7367641530706</t>
  </si>
  <si>
    <t>gid://shopify/OrderTransaction/8515791061330</t>
  </si>
  <si>
    <t>2025-12-18T18:10:04Z</t>
  </si>
  <si>
    <t>ch_3SfleLIkWweOM9jA1g7nK6PH</t>
  </si>
  <si>
    <t>rHYIOiTyxjaN71gsVUCwqSsiX</t>
  </si>
  <si>
    <t>pi_3SfleLIkWweOM9jA1f6100IS</t>
  </si>
  <si>
    <t>"{\"id\":\"pi_3SfleLIkWweOM9jA1f6100IS\",\"object\":\"payment_intent\",\"amount\":3790,\"amount_capturable\":0,\"amount_received\":3790,\"canceled_at\":null,\"cancellation_reason\":null,\"capture_method\":\"automatic\",\"latest_charge\":{\"id\":\"ch_3SfleLIkWweOM9jA1g7nK6PH\",\"object\":\"charge\",\"amount\":3790,\"application_fee\":\"fee_1SfleNIkWweOM9jAxoScLdw6\",\"balance_transaction\":\"txn_3SfleLIkWweOM9jA1k4mEzw6\",\"captured\":true,\"created\":1766081406,\"currency\":\"eur\",\"failure_code\":null,\"failure_message\":null,\"fraud_details\":{},\"livemode\":true,\"metadata\":{\"payment_id\":\"rHYIOiTyxjaN71gsVUCwqSsi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fleLIkWweOM9jA1f6100IS\",\"payment_method\":\"pm_1SfleLIkWweOM9jAnSNx8mT8\",\"payment_method_details\":{\"card\":{\"amount_authorized\":3790,\"authorization_code\":\"356683\",\"brand\":\"visa\",\"checks\":{\"address_line1_check\":\"unavailable\",\"address_postal_code_check\":\"unavailable\",\"cvc_check\":\"pass\"},\"country\":\"FR\",\"description\":\"Visa Gold\",\"ds_transaction_id\":null,\"exp_month\":6,\"exp_year\":2028,\"extended_authorization\":{\"status\":\"disabled\"},\"fingerprint\":\"9hal1oWOfTR8cery\",\"funding\":\"credit\",\"iin\":\"453332\",\"incremental_authorization\":{\"status\":\"unavailable\"},\"installments\":null,\"issuer\":\"CREDIT AGRICOLE SOCIETE ANONYME\",\"last4\":\"4364\",\"mandate\":null,\"moto\":false,\"multicapture\":{\"status\":\"unavailable\"},\"network\":\"visa\",\"network_token\":{\"used\":false},\"network_transaction_id\":\"485352654074354\",\"overcapture\":{\"maximum_amount_capturable\":3790,\"status\":\"unavailable\"},\"payment_account_reference\":null,\"regulated_status\":\"unregulated\",\"three_d_secure\":{\"authentication_flow\":\"frictionless\",\"electronic_commerce_indicator\":\"07\",\"exemption_indicator\":null,\"result\":\"exempted\",\"result_reason\":null,\"transaction_id\":\"282e1189-5fca-4bbc-9ded-d5a2439b1af1\",\"version\":\"2,2,0\"},\"wallet\":null},\"type\":\"card\"},\"refunded\":false,\"source\":null,\"status\":\"succeeded\",\"mit_params\":{\"network_transaction_id\":\"485352654074354\"}},\"confirmation_method\":\"manual\",\"created\":1766081405,\"currency\":\"eur\",\"customer\":null,\"last_payment_error\":null,\"livemode\":true,\"metadata\":{\"payment_id\":\"rHYIOiTyxjaN71gsVUCwqSsiX\",\"payments_extension\":\"true\",\"payments_extension_type\":\"card\",\"reconciliation_flow\":\"payments_api\",\"shop_id\":\"751927347\"},\"next_action\":null,\"payment_method\":\"pm_1SfleLIkWweOM9jAnSNx8mT8\",\"payment_method_types\":[\"card\"],\"source\":null,\"status\":\"succeeded\"}"</t>
  </si>
  <si>
    <t>gid://shopify/Order/7365528813906</t>
  </si>
  <si>
    <t>gid://shopify/OrderTransaction/8511968051538</t>
  </si>
  <si>
    <t>2025-12-17T21:00:16Z</t>
  </si>
  <si>
    <t>rKOzL0azAhe2DHtli0rLK4ODs</t>
  </si>
  <si>
    <t>pi_3SfRpUIkWweOM9jA0NeTFa6w</t>
  </si>
  <si>
    <t>"{\"id\":\"pi_3SfRpUIkWweOM9jA0NeTFa6w\",\"object\":\"payment_intent\",\"amount\":3190,\"amount_capturable\":0,\"amount_received\":0,\"canceled_at\":null,\"cancellation_reason\":null,\"capture_method\":\"automatic\",\"charges\":{\"object\":\"list\",\"data\":[],\"has_more\":false,\"total_count\":0,\"url\":\"\\/v1\\/charges?payment_intent=pi_3SfRpUIkWweOM9jA0NeTFa6w\"},\"latest_charge\":null,\"confirmation_method\":\"automatic\",\"created\":1766005216,\"currency\":\"eur\",\"customer\":null,\"last_payment_error\":{\"code\":\"payment_intent_authentication_failure\",\"doc_url\":\"https:\\/\\/stripe,com\\/docs\\/error-codes\\/payment-method-customer-decline\",\"message\":\"Customer cancelled checkout on Klarna\",\"payment_method\":{\"id\":\"pm_1SfRpUIkWweOM9jA4Cd9xM1T\",\"object\":\"payment_method\",\"created\":1766005216,\"livemode\":true,\"metadata\":{},\"type\":\"klarna\"},\"type\":\"invalid_request_error\"},\"livemode\":true,\"metadata\":{\"payments_extension_type\":\"klarna\",\"reconciliation_flow\":\"payments_api\",\"shop_id\":\"751927347\",\"payments_extension\":\"true\",\"payment_id\":\"rKOzL0azAhe2DHtli0rLK4ODs\"},\"next_action\":null,\"payment_method\":null,\"payment_method_types\":[\"klarna\"],\"source\":null,\"status\":\"requires_payment_method\"}"</t>
  </si>
  <si>
    <t>gid://shopify/OrderTransaction/8511970804050</t>
  </si>
  <si>
    <t>2025-12-17T21:01:13Z</t>
  </si>
  <si>
    <t>ch_3SfRqQIkWweOM9jA0ghy5BYC</t>
  </si>
  <si>
    <t>rfzDUy53rlIt7SR3rytODuwYZ</t>
  </si>
  <si>
    <t>pi_3SfRqQIkWweOM9jA051NCbe2</t>
  </si>
  <si>
    <t>"{\"id\":\"pi_3SfRqQIkWweOM9jA051NCbe2\",\"object\":\"payment_intent\",\"amount\":3190,\"amount_capturable\":0,\"amount_received\":3190,\"canceled_at\":null,\"cancellation_reason\":null,\"capture_method\":\"automatic\",\"latest_charge\":{\"id\":\"ch_3SfRqQIkWweOM9jA0ghy5BYC\",\"object\":\"charge\",\"amount\":3190,\"application_fee\":\"fee_1SfRqRIkWweOM9jAVlM8tLEG\",\"balance_transaction\":\"txn_3SfRqQIkWweOM9jA06aAbchP\",\"captured\":true,\"created\":1766005274,\"currency\":\"eur\",\"failure_code\":null,\"failure_message\":null,\"fraud_details\":{},\"livemode\":true,\"metadata\":{\"payment_id\":\"rfzDUy53rlIt7SR3rytODuwY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fRqQIkWweOM9jA051NCbe2\",\"payment_method\":\"pm_1SfRqQIkWweOM9jAjPjQZ1dw\",\"payment_method_details\":{\"card\":{\"amount_authorized\":3190,\"authorization_code\":\"641795\",\"brand\":\"visa\",\"checks\":{\"address_line1_check\":null,\"address_postal_code_check\":null,\"cvc_check\":null},\"country\":\"FR\",\"description\":\"Visa Classic\",\"ds_transaction_id\":null,\"exp_month\":9,\"exp_year\":2031,\"extended_authorization\":{\"status\":\"disabled\"},\"fingerprint\":\"HMelKN2eAShxF5Ms\",\"funding\":\"debit\",\"iin\":\"481142\",\"incremental_authorization\":{\"status\":\"unavailable\"},\"installments\":null,\"issuer\":\"BPCE\",\"last4\":\"0000\",\"mandate\":null,\"moto\":false,\"multicapture\":{\"status\":\"unavailable\"},\"network\":\"visa\",\"network_token\":{\"used\":false},\"network_transaction_id\":\"585351756743083\",\"overcapture\":{\"maximum_amount_capturable\":3190,\"status\":\"unavailable\"},\"payment_account_reference\":\"V001AACC338012025071082240200\",\"regulated_status\":\"unregulated\",\"three_d_secure\":null,\"wallet\":{\"apple_pay\":{\"type\":\"apple_pay\"},\"dynamic_last4\":\"9437\",\"type\":\"apple_pay\"}},\"type\":\"card\"},\"refunded\":false,\"source\":null,\"status\":\"succeeded\",\"mit_params\":{\"network_transaction_id\":\"585351756743083\"}},\"confirmation_method\":\"manual\",\"created\":1766005274,\"currency\":\"eur\",\"customer\":null,\"last_payment_error\":null,\"livemode\":true,\"metadata\":{\"payment_id\":\"rfzDUy53rlIt7SR3rytODuwYZ\",\"payments_extension\":\"true\",\"payments_extension_type\":\"card\",\"reconciliation_flow\":\"payments_api\",\"shop_id\":\"751927347\"},\"next_action\":null,\"payment_method\":\"pm_1SfRqQIkWweOM9jAjPjQZ1dw\",\"payment_method_types\":[\"card\"],\"source\":null,\"status\":\"succeeded\"}"</t>
  </si>
  <si>
    <t>gid://shopify/Order/7211533009234</t>
  </si>
  <si>
    <t>gid://shopify/OrderTransaction/8490789863762</t>
  </si>
  <si>
    <t>2025-12-13T11:43:15Z</t>
  </si>
  <si>
    <t>ch_3SdrEGIkWweOM9jA16jXHTlJ</t>
  </si>
  <si>
    <t>rYrP3MQg93SZfPGpzgJmQZlTv</t>
  </si>
  <si>
    <t>pi_3SdrEGIkWweOM9jA1jyZ6gnd</t>
  </si>
  <si>
    <t>"{\"id\":\"pi_3SdrEGIkWweOM9jA1jyZ6gnd\",\"object\":\"payment_intent\",\"amount\":3190,\"amount_capturable\":0,\"amount_received\":3190,\"canceled_at\":null,\"cancellation_reason\":null,\"capture_method\":\"automatic\",\"latest_charge\":{\"id\":\"ch_3SdrEGIkWweOM9jA16jXHTlJ\",\"object\":\"charge\",\"amount\":3190,\"application_fee\":\"fee_1SdrEJIkWweOM9jAkgYaMFGz\",\"balance_transaction\":\"txn_3SdrEGIkWweOM9jA1CLBzYk9\",\"captured\":true,\"created\":1765626198,\"currency\":\"eur\",\"failure_code\":null,\"failure_message\":null,\"fraud_details\":{},\"livemode\":true,\"metadata\":{\"payment_id\":\"rYrP3MQg93SZfPGpzgJmQZlT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drEGIkWweOM9jA1jyZ6gnd\",\"payment_method\":\"pm_1SdrEGIkWweOM9jA8ZWybe2O\",\"payment_method_details\":{\"card\":{\"amount_authorized\":3190,\"authorization_code\":\"665659\",\"brand\":\"visa\",\"checks\":{\"address_line1_check\":\"fail\",\"address_postal_code_check\":\"pass\",\"cvc_check\":\"pass\"},\"country\":\"FR\",\"description\":\"Visa Gold\",\"ds_transaction_id\":null,\"exp_month\":10,\"exp_year\":2027,\"extended_authorization\":{\"status\":\"disabled\"},\"fingerprint\":\"8SPcdtK9J66LhhJc\",\"funding\":\"debit\",\"iin\":\"456188\",\"incremental_authorization\":{\"status\":\"unavailable\"},\"installments\":null,\"issuer\":\"SOCIETE GENERALE S,A,\",\"last4\":\"5631\",\"mandate\":null,\"moto\":false,\"multicapture\":{\"status\":\"unavailable\"},\"network\":\"visa\",\"network_token\":{\"used\":false},\"network_transaction_id\":\"485347421991111\",\"overcapture\":{\"maximum_amount_capturable\":3190,\"status\":\"unavailable\"},\"payment_account_reference\":\"V001AAG0000415791220000000000\",\"regulated_status\":\"unregulated\",\"three_d_secure\":{\"authentication_flow\":\"frictionless\",\"electronic_commerce_indicator\":\"07\",\"exemption_indicator\":null,\"result\":\"exempted\",\"result_reason\":null,\"transaction_id\":\"4e54de60-3446-43c7-99df-f76d457c99dc\",\"version\":\"2,2,0\"},\"wallet\":null},\"type\":\"card\"},\"refunded\":false,\"source\":null,\"status\":\"succeeded\",\"mit_params\":{\"network_transaction_id\":\"485347421991111\"}},\"confirmation_method\":\"manual\",\"created\":1765626196,\"currency\":\"eur\",\"customer\":null,\"last_payment_error\":null,\"livemode\":true,\"metadata\":{\"payment_id\":\"rYrP3MQg93SZfPGpzgJmQZlTv\",\"payments_extension\":\"true\",\"payments_extension_type\":\"card\",\"reconciliation_flow\":\"payments_api\",\"shop_id\":\"751927347\"},\"next_action\":null,\"payment_method\":\"pm_1SdrEGIkWweOM9jA8ZWybe2O\",\"payment_method_types\":[\"card\"],\"source\":null,\"status\":\"succeeded\"}"</t>
  </si>
  <si>
    <t>gid://shopify/Order/7388104524114</t>
  </si>
  <si>
    <t>gid://shopify/OrderTransaction/8555519902034</t>
  </si>
  <si>
    <t>2025-12-29T14:06:11Z</t>
  </si>
  <si>
    <t>9GS132624B4403927</t>
  </si>
  <si>
    <t>r0GO3xOjXMpU0pGX1zTdAGrLH</t>
  </si>
  <si>
    <t>3WX74920U0453940U</t>
  </si>
  <si>
    <t>"{\"id\":\"3WX74920U0453940U\",\"intent\":\"CAPTURE\",\"status\":\"COMPLETED\",\"payment_source\":{\"paypal\":{\"email_address\":\"katiarnold@t-online,de\",\"account_id\":\"ZCBTPHQ4GKF8L\",\"account_status\":\"VERIFIED\",\"name\":{\"given_name\":\"Kati\",\"surname\":\"Arnold\"},\"phone_number\":{\"national_number\":\"491607170977\"},\"address\":{\"address_line_1\":\"Friedrichswalder Str, 14\",\"admin_area_2\":\"Dresden\",\"admin_area_1\":\"Bayern\",\"postal_code\":\"01257\",\"country_code\":\"DE\"}}},\"purchase_units\":[{\"reference_id\":\"default\",\"amount\":{\"currency_code\":\"EUR\",\"value\":\"17,90\",\"breakdown\":{\"item_total\":{\"currency_code\":\"EUR\",\"value\":\"12,95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Ogawa Kazumasa peony - P\u00f3ster \\/ Sin marco \\/ 20x30\",\"custom_id\":\"{\\\"shop_id\\\":751927347,\\\"session_id\\\":\\\"r0GO3xOjXMpU0pGX1zTdAGrLH\\\"}\",\"invoice_id\":\"r0GO3xOjXMpU0pGX1zTdAGrLH\",\"items\":[{\"name\":\"Ogawa Kazumasa peony - P\u00f3ster \\/ Sin marco \\/ 20x30\",\"unit_amount\":{\"currency_code\":\"EUR\",\"value\":\"12,95\"},\"tax\":{\"currency_code\":\"EUR\",\"value\":\"0,00\"},\"quantity\":\"1\"}],\"shipping\":{\"name\":{\"full_name\":\"Kati Arnold\"},\"address\":{\"address_line_1\":\"Friedrichswalder Stra\u00dfe 14\",\"admin_area_2\":\"Dresden \",\"postal_code\":\"01257\",\"country_code\":\"DE\"}},\"supplementary_data\":{\"tax_nexus\":[]},\"payments\":{\"captures\":[{\"id\":\"9GS132624B4403927\",\"status\":\"COMPLETED\",\"amount\":{\"currency_code\":\"EUR\",\"value\":\"17,90\"},\"final_capture\":true,\"disbursement_mode\":\"INSTANT\",\"seller_protection\":{\"status\":\"ELIGIBLE\",\"dispute_categories\":[\"ITEM_NOT_RECEIVED\",\"UNAUTHORIZED_TRANSACTION\"]},\"seller_receivable_breakdown\":{\"gross_amount\":{\"currency_code\":\"EUR\",\"value\":\"17,90\"},\"paypal_fee\":{\"currency_code\":\"EUR\",\"value\":\"0,87\"},\"net_amount\":{\"currency_code\":\"EUR\",\"value\":\"17,03\"}},\"invoice_id\":\"r0GO3xOjXMpU0pGX1zTdAGrLH\",\"custom_id\":\"{\\\"shop_id\\\":751927347,\\\"session_id\\\":\\\"r0GO3xOjXMpU0pGX1zTdAGrLH\\\"}\",\"links\":[{\"href\":\"https:\\/\\/api,paypal,com\\/v2\\/payments\\/captures\\/9GS132624B4403927\",\"rel\":\"self\",\"method\":\"GET\"},{\"href\":\"https:\\/\\/api,paypal,com\\/v2\\/payments\\/captures\\/9GS132624B4403927\\/refund\",\"rel\":\"refund\",\"method\":\"POST\"},{\"href\":\"https:\\/\\/api,paypal,com\\/v2\\/checkout\\/orders\\/3WX74920U0453940U\",\"rel\":\"up\",\"method\":\"GET\"}],\"create_time\":\"2025-12-29T14:06:13Z\",\"update_time\":\"2025-12-29T14:06:13Z\"}]}}],\"payer\":{\"name\":{\"given_name\":\"Kati\",\"surname\":\"Arnold\"},\"email_address\":\"katiarnold@t-online,de\",\"payer_id\":\"ZCBTPHQ4GKF8L\",\"phone\":{\"phone_number\":{\"national_number\":\"491607170977\"}},\"address\":{\"address_line_1\":\"Friedrichswalder Str, 14\",\"admin_area_2\":\"Dresden\",\"admin_area_1\":\"Bayern\",\"postal_code\":\"01257\",\"country_code\":\"DE\"}},\"create_time\":\"2025-12-29T14:05:58Z\",\"update_time\":\"2025-12-29T14:06:13Z\",\"links\":[{\"href\":\"https:\\/\\/api,paypal,com\\/v2\\/checkout\\/orders\\/3WX74920U0453940U\",\"rel\":\"self\",\"method\":\"GET\"}]}"</t>
  </si>
  <si>
    <t>gid://shopify/Order/7206191825234</t>
  </si>
  <si>
    <t>gid://shopify/OrderTransaction/8481991328082</t>
  </si>
  <si>
    <t>2025-12-11T20:35:15Z</t>
  </si>
  <si>
    <t>1WL91772WC204631V</t>
  </si>
  <si>
    <t>rHmZCJL9ve3fa91cryP9i0PI2</t>
  </si>
  <si>
    <t>8H111375959681525</t>
  </si>
  <si>
    <t>"{\"id\":\"8H111375959681525\",\"intent\":\"CAPTURE\",\"status\":\"COMPLETED\",\"payment_source\":{\"paypal\":{\"email_address\":\"info@finanzarchitektur,eu\",\"account_id\":\"UU95TBDJ2TMA2\",\"account_status\":\"VERIFIED\",\"name\":{\"given_name\":\"Klaus-Dieter\",\"surname\":\"Schneider\"},\"phone_number\":{\"national_number\":\"49071739143700\"},\"address\":{\"address_line_1\":\"B\u00fchlstra\u00dfe 28\",\"admin_area_2\":\"Heubach\",\"postal_code\":\"73540\",\"country_code\":\"DE\"}}},\"purchase_units\":[{\"reference_id\":\"default\",\"amount\":{\"currency_code\":\"EUR\",\"value\":\"468,65\",\"breakdown\":{\"item_total\":{\"currency_code\":\"EUR\",\"value\":\"468,65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Henri Matisse La Japonaise: Woman beside the Water, 1905 - Lienzo \\/ Sin marco \\/ 60x90\",\"custom_id\":\"{\\\"shop_id\\\":751927347,\\\"session_id\\\":\\\"rHmZCJL9ve3fa91cryP9i0PI2\\\"}\",\"invoice_id\":\"rHmZCJL9ve3fa91cryP9i0PI2\",\"items\":[{\"name\":\"Henri Matisse La Japonaise: Woman beside the Water, 1905 - Lienzo \\/ Sin marco \\/ 60x90\",\"unit_amount\":{\"currency_code\":\"EUR\",\"value\":\"84,95\"},\"tax\":{\"currency_code\":\"EUR\",\"value\":\"0,00\"},\"quantity\":\"1\"},{\"name\":\"Bauhaus Green Exhibition Poster - Lienzo \\/ Sin marco \\/ 60x90\",\"unit_amount\":{\"currency_code\":\"EUR\",\"value\":\"84,95\"},\"tax\":{\"currency_code\":\"EUR\",\"value\":\"0,00\"},\"quantity\":\"1\"},{\"name\":\"Henri Matisse NUDE - Lienzo \\/ Sin marco \\/ 60x90\",\"unit_amount\":{\"currency_code\":\"EUR\",\"value\":\"84,95\"},\"tax\":{\"currency_code\":\"EUR\",\"value\":\"0,00\"},\"quantity\":\"1\"},{\"name\":\"Henri Matisse papiers d\u00e9coup\u00e9s XIII - Lienzo \\/ Sin marco \\/ 60x90\",\"unit_amount\":{\"currency_code\":\"EUR\",\"value\":\"84,95\"},\"tax\":{\"currency_code\":\"EUR\",\"value\":\"0,00\"},\"quantity\":\"1\"},{\"name\":\"Pablo Picasso Animals Drawings the cat Esquisse D\u2019un F\u00e9lin - P\u00f3ster \\/ Madera roble natural \\/ 30x40\",\"unit_amount\":{\"currency_code\":\"EUR\",\"value\":\"42,95\"},\"tax\":{\"currency_code\":\"EUR\",\"value\":\"0,00\"},\"quantity\":\"1\"},{\"name\":\"Pablo Picasso Animals Drawings the elephant - P\u00f3ster \\/ Madera roble natural \\/ 30x40\",\"unit_amount\":{\"currency_code\":\"EUR\",\"value\":\"42,95\"},\"tax\":{\"currency_code\":\"EUR\",\"value\":\"0,00\"},\"quantity\":\"1\"},{\"name\":\"Pablo Picasso Animals Drawing Dog - P\u00f3ster \\/ Madera roble natural \\/ 30x40\",\"unit_amount\":{\"currency_code\":\"EUR\",\"value\":\"42,95\"},\"tax\":{\"currency_code\":\"EUR\",\"value\":\"0,00\"},\"quantity\":\"1\"}],\"shipping\":{\"name\":{\"full_name\":\"Klaus-Dieter Schneider\"},\"address\":{\"address_line_1\":\"B\u00fchlstr 28\",\"admin_area_2\":\"Heubach\",\"postal_code\":\"73540\",\"country_code\":\"DE\"}},\"supplementary_data\":{\"tax_nexus\":[]},\"payments\":{\"captures\":[{\"id\":\"1WL91772WC204631V\",\"status\":\"COMPLETED\",\"amount\":{\"currency_code\":\"EUR\",\"value\":\"468,65\"},\"final_capture\":true,\"disbursement_mode\":\"INSTANT\",\"seller_protection\":{\"status\":\"ELIGIBLE\",\"dispute_categories\":[\"ITEM_NOT_RECEIVED\",\"UNAUTHORIZED_TRANSACTION\"]},\"seller_receivable_breakdown\":{\"gross_amount\":{\"currency_code\":\"EUR\",\"value\":\"468,65\"},\"paypal_fee\":{\"currency_code\":\"EUR\",\"value\":\"13,94\"},\"net_amount\":{\"currency_code\":\"EUR\",\"value\":\"454,71\"}},\"invoice_id\":\"rHmZCJL9ve3fa91cryP9i0PI2\",\"custom_id\":\"{\\\"shop_id\\\":751927347,\\\"session_id\\\":\\\"rHmZCJL9ve3fa91cryP9i0PI2\\\"}\",\"links\":[{\"href\":\"https:\\/\\/api,paypal,com\\/v2\\/payments\\/captures\\/1WL91772WC204631V\",\"rel\":\"self\",\"method\":\"GET\"},{\"href\":\"https:\\/\\/api,paypal,com\\/v2\\/payments\\/captures\\/1WL91772WC204631V\\/refund\",\"rel\":\"refund\",\"method\":\"POST\"},{\"href\":\"https:\\/\\/api,paypal,com\\/v2\\/checkout\\/orders\\/8H111375959681525\",\"rel\":\"up\",\"method\":\"GET\"}],\"create_time\":\"2025-12-11T20:35:17Z\",\"update_time\":\"2025-12-11T20:35:17Z\"}]}}],\"payer\":{\"name\":{\"given_name\":\"Klaus-Dieter\",\"surname\":\"Schneider\"},\"email_address\":\"info@finanzarchitektur,eu\",\"payer_id\":\"UU95TBDJ2TMA2\",\"phone\":{\"phone_number\":{\"national_number\":\"49071739143700\"}},\"address\":{\"address_line_1\":\"B\u00fchlstra\u00dfe 28\",\"admin_area_2\":\"Heubach\",\"postal_code\":\"73540\",\"country_code\":\"DE\"}},\"create_time\":\"2025-12-11T20:31:13Z\",\"update_time\":\"2025-12-11T20:35:17Z\",\"links\":[{\"href\":\"https:\\/\\/api,paypal,com\\/v2\\/checkout\\/orders\\/8H111375959681525\",\"rel\":\"self\",\"method\":\"GET\"}]}"</t>
  </si>
  <si>
    <t>gid://shopify/Order/7377392632146</t>
  </si>
  <si>
    <t>gid://shopify/OrderTransaction/8533608759634</t>
  </si>
  <si>
    <t>2025-12-23T09:13:08Z</t>
  </si>
  <si>
    <t>52Y75856L0435081P</t>
  </si>
  <si>
    <t>rdypABw4BXv53GbihViKhQqAF</t>
  </si>
  <si>
    <t>3GN74118H1842592L</t>
  </si>
  <si>
    <t>"{\"id\":\"3GN74118H1842592L\",\"intent\":\"CAPTURE\",\"status\":\"COMPLETED\",\"payment_source\":{\"paypal\":{\"email_address\":\"mihonore@hotmail,com\",\"account_id\":\"MNW5GVCZH754S\",\"account_status\":\"VERIFIED\",\"name\":{\"given_name\":\"Michael\",\"surname\":\"Honore\"},\"phone_number\":{\"national_number\":\"17620177555\"},\"address\":{\"address_line_1\":\"Adalbertsteinweg  1b\",\"address_line_2\":\" \",\"admin_area_2\":\"Aachen\",\"postal_code\":\"52070\",\"country_code\":\"DE\"}}},\"purchase_units\":[{\"reference_id\":\"default\",\"amount\":{\"currency_code\":\"EUR\",\"value\":\"84,90\",\"breakdown\":{\"item_total\":{\"currency_code\":\"EUR\",\"value\":\"84,90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Sage green Boho Sunrise 2 - P\u00f3ster \\/ Sin marco \\/ 70x100\",\"custom_id\":\"{\\\"shop_id\\\":751927347,\\\"session_id\\\":\\\"rdypABw4BXv53GbihViKhQqAF\\\"}\",\"invoice_id\":\"rdypABw4BXv53GbihViKhQqAF\",\"items\":[{\"name\":\"Sage green Boho Sunrise 2 - P\u00f3ster \\/ Sin marco \\/ 70x100\",\"unit_amount\":{\"currency_code\":\"EUR\",\"value\":\"44,95\"},\"tax\":{\"currency_code\":\"EUR\",\"value\":\"0,00\"},\"quantity\":\"1\"},{\"name\":\"Porto - P\u00f3ster \\/ Sin marco \\/ 60x90\",\"unit_amount\":{\"currency_code\":\"EUR\",\"value\":\"39,95\"},\"tax\":{\"currency_code\":\"EUR\",\"value\":\"0,00\"},\"quantity\":\"1\"}],\"shipping\":{\"name\":{\"full_name\":\"Michael Honore\"},\"address\":{\"address_line_1\":\"gr\u00fcner weg 83\",\"admin_area_2\":\"Aachen\",\"postal_code\":\"52070\",\"country_code\":\"DE\"}},\"supplementary_data\":{\"tax_nexus\":[]},\"payments\":{\"captures\":[{\"id\":\"52Y75856L0435081P\",\"status\":\"COMPLETED\",\"amount\":{\"currency_code\":\"EUR\",\"value\":\"84,90\"},\"final_capture\":true,\"disbursement_mode\":\"INSTANT\",\"seller_protection\":{\"status\":\"ELIGIBLE\",\"dispute_categories\":[\"ITEM_NOT_RECEIVED\",\"UNAUTHORIZED_TRANSACTION\"]},\"seller_receivable_breakdown\":{\"gross_amount\":{\"currency_code\":\"EUR\",\"value\":\"84,90\"},\"paypal_fee\":{\"currency_code\":\"EUR\",\"value\":\"2,81\"},\"net_amount\":{\"currency_code\":\"EUR\",\"value\":\"82,09\"}},\"invoice_id\":\"rdypABw4BXv53GbihViKhQqAF\",\"custom_id\":\"{\\\"shop_id\\\":751927347,\\\"session_id\\\":\\\"rdypABw4BXv53GbihViKhQqAF\\\"}\",\"links\":[{\"href\":\"https:\\/\\/api,paypal,com\\/v2\\/payments\\/captures\\/52Y75856L0435081P\",\"rel\":\"self\",\"method\":\"GET\"},{\"href\":\"https:\\/\\/api,paypal,com\\/v2\\/payments\\/captures\\/52Y75856L0435081P\\/refund\",\"rel\":\"refund\",\"method\":\"POST\"},{\"href\":\"https:\\/\\/api,paypal,com\\/v2\\/checkout\\/orders\\/3GN74118H1842592L\",\"rel\":\"up\",\"method\":\"GET\"}],\"create_time\":\"2025-12-23T09:13:09Z\",\"update_time\":\"2025-12-23T09:13:09Z\"}]}}],\"payer\":{\"name\":{\"given_name\":\"Michael\",\"surname\":\"Honore\"},\"email_address\":\"mihonore@hotmail,com\",\"payer_id\":\"MNW5GVCZH754S\",\"phone\":{\"phone_number\":{\"national_number\":\"17620177555\"}},\"address\":{\"address_line_1\":\"Adalbertsteinweg  1b\",\"address_line_2\":\" \",\"admin_area_2\":\"Aachen\",\"postal_code\":\"52070\",\"country_code\":\"DE\"}},\"create_time\":\"2025-12-23T09:12:50Z\",\"update_time\":\"2025-12-23T09:13:09Z\",\"links\":[{\"href\":\"https:\\/\\/api,paypal,com\\/v2\\/checkout\\/orders\\/3GN74118H1842592L\",\"rel\":\"self\",\"method\":\"GET\"}]}"</t>
  </si>
  <si>
    <t>gid://shopify/Order/7215019688274</t>
  </si>
  <si>
    <t>gid://shopify/OrderTransaction/8496894443858</t>
  </si>
  <si>
    <t>2025-12-14T18:06:55Z</t>
  </si>
  <si>
    <t>ch_3SeJh6IkWweOM9jA0HK88V4P</t>
  </si>
  <si>
    <t>rZNTftfvyZ561CSo0Q6wzki71</t>
  </si>
  <si>
    <t>pi_3SeJh6IkWweOM9jA0U8gRoXT</t>
  </si>
  <si>
    <t>"{\"id\":\"pi_3SeJh6IkWweOM9jA0U8gRoXT\",\"object\":\"payment_intent\",\"amount\":4485,\"amount_capturable\":0,\"amount_received\":4485,\"canceled_at\":null,\"cancellation_reason\":null,\"capture_method\":\"automatic\",\"latest_charge\":{\"id\":\"ch_3SeJh6IkWweOM9jA0HK88V4P\",\"object\":\"charge\",\"amount\":4485,\"application_fee\":\"fee_1SeJhnIkWweOM9jAAyefvciM\",\"balance_transaction\":\"txn_3SeJh6IkWweOM9jA0xDoJQ4Q\",\"captured\":true,\"created\":1765735658,\"currency\":\"eur\",\"failure_code\":null,\"failure_message\":null,\"fraud_details\":{},\"livemode\":true,\"metadata\":{\"payment_id\":\"rZNTftfvyZ561CSo0Q6wzki71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eJh6IkWweOM9jA0U8gRoXT\",\"payment_method\":\"pm_1SeJh6IkWweOM9jA2StrpKGn\",\"payment_method_details\":{\"card\":{\"amount_authorized\":4485,\"authorization_code\":\"736642\",\"brand\":\"mastercard\",\"checks\":{\"address_line1_check\":\"unavailable\",\"address_postal_code_check\":\"unavailable\",\"cvc_check\":\"pass\"},\"country\":\"ES\",\"description\":\"Platinum MasterCard Immediate Debit\",\"ds_transaction_id\":null,\"exp_month\":11,\"exp_year\":2027,\"extended_authorization\":{\"status\":\"disabled\"},\"fingerprint\":\"vCTN26qSJmB1p3ug\",\"funding\":\"debit\",\"iin\":\"527434\",\"incremental_authorization\":{\"status\":\"unavailable\"},\"installments\":null,\"issuer\":\"MASTERCAJAS S,A,\",\"last4\":\"7711\",\"mandate\":null,\"moto\":false,\"multicapture\":{\"status\":\"unavailable\"},\"network\":\"mastercard\",\"network_token\":{\"used\":false},\"network_transaction_id\":\"TPLFOMVW31214\",\"overcapture\":{\"maximum_amount_capturable\":4485,\"status\":\"unavailable\"},\"payment_account_reference\":\"500134XAFKJ247X3ZQQ7MU7AZ1FEW\",\"regulated_status\":\"unregulated\",\"three_d_secure\":{\"authentication_flow\":\"challenge\",\"electronic_commerce_indicator\":\"02\",\"exemption_indicator\":null,\"result\":\"authenticated\",\"result_reason\":null,\"transaction_id\":\"a7661ca4-ddea-4aa0-88f7-b5aeb134302b\",\"version\":\"2,2,0\"},\"wallet\":null},\"type\":\"card\"},\"refunded\":false,\"source\":null,\"status\":\"succeeded\",\"mit_params\":{\"network_transaction_id\":\"TPLFOMVW31214\"}},\"confirmation_method\":\"manual\",\"created\":1765735616,\"currency\":\"eur\",\"customer\":null,\"last_payment_error\":null,\"livemode\":true,\"metadata\":{\"payment_id\":\"rZNTftfvyZ561CSo0Q6wzki71\",\"payments_extension\":\"true\",\"payments_extension_type\":\"card\",\"reconciliation_flow\":\"payments_api\",\"shop_id\":\"751927347\"},\"next_action\":null,\"payment_method\":\"pm_1SeJh6IkWweOM9jA2StrpKGn\",\"payment_method_types\":[\"card\"],\"source\":null,\"status\":\"succeeded\"}"</t>
  </si>
  <si>
    <t>gid://shopify/Order/7179352047954</t>
  </si>
  <si>
    <t>gid://shopify/OrderTransaction/8434528846162</t>
  </si>
  <si>
    <t>2025-12-02T13:20:47Z</t>
  </si>
  <si>
    <t>9EC19649T19720522</t>
  </si>
  <si>
    <t>rNO1TwO371YiUWONieMfAqv8l</t>
  </si>
  <si>
    <t>095698900T081410B</t>
  </si>
  <si>
    <t>"{\"id\":\"095698900T081410B\",\"intent\":\"CAPTURE\",\"status\":\"COMPLETED\",\"payment_source\":{\"paypal\":{\"email_address\":\"brigitte@julisgarten,de\",\"account_id\":\"A47DMHVB4DBES\",\"account_status\":\"VERIFIED\",\"name\":{\"given_name\":\"Brigitte\",\"surname\":\"Jablonski\"},\"phone_number\":{\"national_number\":\"49091541285\"},\"address\":{\"address_line_1\":\"Arzlohe 12\",\"admin_area_2\":\"Pommelsbrunn\",\"postal_code\":\"91224\",\"country_code\":\"DE\"}}},\"purchase_units\":[{\"reference_id\":\"default\",\"amount\":{\"currency_code\":\"EUR\",\"value\":\"25,90\",\"breakdown\":{\"item_total\":{\"currency_code\":\"EUR\",\"value\":\"20,95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Colgador para p\u00f3ster de 60cm de madera y color roble\",\"custom_id\":\"{\\\"shop_id\\\":751927347,\\\"session_id\\\":\\\"rNO1TwO371YiUWONieMfAqv8l\\\"}\",\"invoice_id\":\"rNO1TwO371YiUWONieMfAqv8l\",\"soft_descriptor\":\"PAYPAL *ARTESTASTOR AR\",\"items\":[{\"name\":\"Colgador para p\u00f3ster de 60cm de madera y color roble\",\"unit_amount\":{\"currency_code\":\"EUR\",\"value\":\"20,95\"},\"tax\":{\"currency_code\":\"EUR\",\"value\":\"0,00\"},\"quantity\":\"1\"}],\"shipping\":{\"name\":{\"full_name\":\"Brigitte Jablonski\"},\"address\":{\"address_line_1\":\"Arzlohe 12\",\"admin_area_2\":\"Pommelsbrunn\",\"postal_code\":\"91224\",\"country_code\":\"DE\"}},\"supplementary_data\":{\"tax_nexus\":[]},\"payments\":{\"captures\":[{\"id\":\"9EC19649T19720522\",\"status\":\"COMPLETED\",\"amount\":{\"currency_code\":\"EUR\",\"value\":\"25,90\"},\"final_capture\":true,\"disbursement_mode\":\"INSTANT\",\"seller_protection\":{\"status\":\"ELIGIBLE\",\"dispute_categories\":[\"ITEM_NOT_RECEIVED\",\"UNAUTHORIZED_TRANSACTION\"]},\"seller_receivable_breakdown\":{\"gross_amount\":{\"currency_code\":\"EUR\",\"value\":\"25,90\"},\"paypal_fee\":{\"currency_code\":\"EUR\",\"value\":\"1,10\"},\"net_amount\":{\"currency_code\":\"EUR\",\"value\":\"24,80\"}},\"invoice_id\":\"rNO1TwO371YiUWONieMfAqv8l\",\"custom_id\":\"{\\\"shop_id\\\":751927347,\\\"session_id\\\":\\\"rNO1TwO371YiUWONieMfAqv8l\\\"}\",\"links\":[{\"href\":\"https:\\/\\/api,paypal,com\\/v2\\/payments\\/captures\\/9EC19649T19720522\",\"rel\":\"self\",\"method\":\"GET\"},{\"href\":\"https:\\/\\/api,paypal,com\\/v2\\/payments\\/captures\\/9EC19649T19720522\\/refund\",\"rel\":\"refund\",\"method\":\"POST\"},{\"href\":\"https:\\/\\/api,paypal,com\\/v2\\/checkout\\/orders\\/095698900T081410B\",\"rel\":\"up\",\"method\":\"GET\"}],\"create_time\":\"2025-12-02T13:20:49Z\",\"update_time\":\"2025-12-02T13:20:49Z\"}]}}],\"payer\":{\"name\":{\"given_name\":\"Brigitte\",\"surname\":\"Jablonski\"},\"email_address\":\"brigitte@julisgarten,de\",\"payer_id\":\"A47DMHVB4DBES\",\"phone\":{\"phone_number\":{\"national_number\":\"49091541285\"}},\"address\":{\"address_line_1\":\"Arzlohe 12\",\"admin_area_2\":\"Pommelsbrunn\",\"postal_code\":\"91224\",\"country_code\":\"DE\"}},\"create_time\":\"2025-12-02T13:19:50Z\",\"update_time\":\"2025-12-02T13:20:49Z\",\"links\":[{\"href\":\"https:\\/\\/api,paypal,com\\/v2\\/checkout\\/orders\\/095698900T081410B\",\"rel\":\"self\",\"method\":\"GET\"}]}"</t>
  </si>
  <si>
    <t>gid://shopify/Order/7385632637266</t>
  </si>
  <si>
    <t>gid://shopify/OrderTransaction/8550816776530</t>
  </si>
  <si>
    <t>2025-12-28T08:32:46Z</t>
  </si>
  <si>
    <t>ch_3SjFP8IkWweOM9jA10So2cmE</t>
  </si>
  <si>
    <t>rTtRrBGZjtpGrTJvDnCDFj2Qv</t>
  </si>
  <si>
    <t>pi_3SjFP8IkWweOM9jA1wQ4DO3O</t>
  </si>
  <si>
    <t>"{\"id\":\"pi_3SjFP8IkWweOM9jA1wQ4DO3O\",\"object\":\"payment_intent\",\"amount\":5895,\"amount_capturable\":0,\"amount_received\":5895,\"canceled_at\":null,\"cancellation_reason\":null,\"capture_method\":\"automatic\",\"latest_charge\":{\"id\":\"ch_3SjFP8IkWweOM9jA10So2cmE\",\"object\":\"charge\",\"amount\":5895,\"application_fee\":\"fee_1SjFPBIkWweOM9jAbgfVGfsB\",\"balance_transaction\":\"txn_3SjFP8IkWweOM9jA1VAWXYZq\",\"captured\":true,\"created\":1766910768,\"currency\":\"eur\",\"failure_code\":null,\"failure_message\":null,\"fraud_details\":{},\"livemode\":true,\"metadata\":{\"payment_id\":\"rTtRrBGZjtpGrTJvDnCDFj2Q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jFP8IkWweOM9jA1wQ4DO3O\",\"payment_method\":\"pm_1SjFP8IkWweOM9jArFVDAfSc\",\"payment_method_details\":{\"card\":{\"amount_authorized\":5895,\"authorization_code\":\"698917\",\"brand\":\"visa\",\"checks\":{\"address_line1_check\":\"unavailable\",\"address_postal_code_check\":\"unavailable\",\"cvc_check\":\"pass\"},\"country\":\"ES\",\"description\":\"Visa Classic\",\"ds_transaction_id\":null,\"exp_month\":1,\"exp_year\":2031,\"extended_authorization\":{\"status\":\"disabled\"},\"fingerprint\":\"RkCg1xpCH4izCqJG\",\"funding\":\"credit\",\"iin\":\"409013\",\"incremental_authorization\":{\"status\":\"unavailable\"},\"installments\":null,\"issuer\":\"CAIXABANK S,A,\",\"last4\":\"4123\",\"mandate\":null,\"moto\":false,\"multicapture\":{\"status\":\"unavailable\"},\"network\":\"visa\",\"network_token\":{\"used\":false},\"network_transaction_id\":\"485362307687653\",\"overcapture\":{\"maximum_amount_capturable\":5895,\"status\":\"unavailable\"},\"payment_account_reference\":\"V0010015824143763654249983633\",\"regulated_status\":\"unregulated\",\"three_d_secure\":null,\"wallet\":null},\"type\":\"card\"},\"refunded\":false,\"source\":null,\"status\":\"succeeded\",\"mit_params\":{\"network_transaction_id\":\"485362307687653\"}},\"confirmation_method\":\"manual\",\"created\":1766910766,\"currency\":\"eur\",\"customer\":null,\"last_payment_error\":null,\"livemode\":true,\"metadata\":{\"payment_id\":\"rTtRrBGZjtpGrTJvDnCDFj2Qv\",\"payments_extension\":\"true\",\"payments_extension_type\":\"card\",\"reconciliation_flow\":\"payments_api\",\"shop_id\":\"751927347\"},\"next_action\":null,\"payment_method\":\"pm_1SjFP8IkWweOM9jArFVDAfSc\",\"payment_method_types\":[\"card\"],\"source\":null,\"status\":\"succeeded\"}"</t>
  </si>
  <si>
    <t>gid://shopify/Order/7177675374930</t>
  </si>
  <si>
    <t>gid://shopify/OrderTransaction/8431261450578</t>
  </si>
  <si>
    <t>2025-12-01T20:43:57Z</t>
  </si>
  <si>
    <t>ch_3SZdwxIkWweOM9jA1eyiLbWF</t>
  </si>
  <si>
    <t>ri3d44t0wSxblqJx9DmF6Ps3w</t>
  </si>
  <si>
    <t>pi_3SZdwxIkWweOM9jA1PRjrDYd</t>
  </si>
  <si>
    <t>"{\"id\":\"pi_3SZdwxIkWweOM9jA1PRjrDYd\",\"object\":\"payment_intent\",\"amount\":3603,\"amount_capturable\":0,\"amount_received\":3603,\"canceled_at\":null,\"cancellation_reason\":null,\"capture_method\":\"automatic\",\"latest_charge\":{\"id\":\"ch_3SZdwxIkWweOM9jA1eyiLbWF\",\"object\":\"charge\",\"amount\":3603,\"application_fee\":\"fee_1SZdwyIkWweOM9jADQ5UUuMQ\",\"balance_transaction\":\"txn_3SZdwxIkWweOM9jA1oNo2OH2\",\"captured\":true,\"created\":1764621839,\"currency\":\"eur\",\"failure_code\":null,\"failure_message\":null,\"fraud_details\":{},\"livemode\":true,\"metadata\":{\"payment_id\":\"ri3d44t0wSxblqJx9DmF6Ps3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ZdwxIkWweOM9jA1PRjrDYd\",\"payment_method\":\"pm_1SZdwxIkWweOM9jAxYbfX9QA\",\"payment_method_details\":{\"card\":{\"amount_authorized\":3603,\"authorization_code\":\"240075\",\"brand\":\"mastercard\",\"checks\":{\"address_line1_check\":null,\"address_postal_code_check\":null,\"cvc_check\":null},\"country\":\"ES\",\"description\":\"MasterCard Standard Card Immediate Debit\",\"ds_transaction_id\":null,\"exp_month\":3,\"exp_year\":2028,\"extended_authorization\":{\"status\":\"disabled\"},\"fingerprint\":\"ohbBOqv5SNgpgP35\",\"funding\":\"debit\",\"iin\":\"559901\",\"incremental_authorization\":{\"status\":\"unavailable\"},\"installments\":null,\"issuer\":\"OPEN BANK S,A,\",\"last4\":\"0000\",\"mandate\":null,\"moto\":false,\"multicapture\":{\"status\":\"unavailable\"},\"network\":\"mastercard\",\"network_token\":{\"used\":false},\"network_transaction_id\":\"TCSXACM6X1201\",\"overcapture\":{\"maximum_amount_capturable\":3603,\"status\":\"unavailable\"},\"payment_account_reference\":\"50017W3DZGV42K5BO4KYEUZXBSSBC\",\"regulated_status\":\"unregulated\",\"three_d_secure\":null,\"wallet\":{\"apple_pay\":{\"type\":\"apple_pay\"},\"dynamic_last4\":\"5829\",\"type\":\"apple_pay\"}},\"type\":\"card\"},\"refunded\":false,\"source\":null,\"status\":\"succeeded\",\"mit_params\":{\"network_transaction_id\":\"TCSXACM6X1201\"}},\"confirmation_method\":\"manual\",\"created\":1764621839,\"currency\":\"eur\",\"customer\":null,\"last_payment_error\":null,\"livemode\":true,\"metadata\":{\"payment_id\":\"ri3d44t0wSxblqJx9DmF6Ps3w\",\"payments_extension\":\"true\",\"payments_extension_type\":\"card\",\"reconciliation_flow\":\"payments_api\",\"shop_id\":\"751927347\"},\"next_action\":null,\"payment_method\":\"pm_1SZdwxIkWweOM9jAxYbfX9QA\",\"payment_method_types\":[\"card\"],\"source\":null,\"status\":\"succeeded\"}"</t>
  </si>
  <si>
    <t>gid://shopify/Order/7175768768850</t>
  </si>
  <si>
    <t>gid://shopify/OrderTransaction/8428123914578</t>
  </si>
  <si>
    <t>2025-12-01T10:28:25Z</t>
  </si>
  <si>
    <t>8B496452A4683504V</t>
  </si>
  <si>
    <t>rSVhzHlhGuUMXTxYLXplO9CXx</t>
  </si>
  <si>
    <t>2TD75089WF7798825</t>
  </si>
  <si>
    <t>"{\"id\":\"2TD75089WF7798825\",\"intent\":\"CAPTURE\",\"status\":\"COMPLETED\",\"payment_source\":{\"paypal\":{\"email_address\":\"lucka,nemes@gmail,com\",\"account_id\":\"4T2YTA3PCC5BU\",\"account_status\":\"VERIFIED\",\"name\":{\"given_name\":\"Lucy\",\"surname\":\"Nemes\"},\"phone_number\":{\"national_number\":\"4917682227285\"},\"address\":{\"address_line_1\":\"Weyertal 149\",\"admin_area_2\":\"K\u00f6ln\",\"postal_code\":\"50931\",\"country_code\":\"DE\"}}},\"purchase_units\":[{\"reference_id\":\"default\",\"amount\":{\"currency_code\":\"EUR\",\"value\":\"62,32\",\"breakdown\":{\"item_total\":{\"currency_code\":\"EUR\",\"value\":\"77,90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15,58\"}}},\"payee\":{\"email_address\":\"info@artestaposters,com\",\"merchant_id\":\"CZQCEKGVW6QGG\",\"display_data\":{\"brand_name\":\"Artesta\"}},\"payment_instruction\":{\"disbursement_mode\":\"INSTANT\"},\"description\":\"World map for kids - jotadejai - P\u00f3ster \\/ Sin marco \\/ 70x100\",\"custom_id\":\"{\\\"shop_id\\\":751927347,\\\"session_id\\\":\\\"rSVhzHlhGuUMXTxYLXplO9CXx\\\"}\",\"invoice_id\":\"rSVhzHlhGuUMXTxYLXplO9CXx\",\"items\":[{\"name\":\"World map for kids - jotadejai - P\u00f3ster \\/ Sin marco \\/ 70x100\",\"unit_amount\":{\"currency_code\":\"EUR\",\"value\":\"44,95\"},\"tax\":{\"currency_code\":\"EUR\",\"value\":\"0,00\"},\"quantity\":\"1\"},{\"name\":\"Cologne - P\u00f3ster \\/ Sin marco \\/ 50x70\",\"unit_amount\":{\"currency_code\":\"EUR\",\"value\":\"32,95\"},\"tax\":{\"currency_code\":\"EUR\",\"value\":\"0,00\"},\"quantity\":\"1\"}],\"shipping\":{\"name\":{\"full_name\":\"Lucy Nemes Yuksel\"},\"address\":{\"address_line_1\":\"Calle de San Telmo 3, 01 (PB)\",\"admin_area_2\":\"Madrid\",\"admin_area_1\":\"Madrid\",\"postal_code\":\"28016\",\"country_code\":\"ES\"}},\"supplementary_data\":{\"tax_nexus\":[]},\"payments\":{\"captures\":[{\"id\":\"8B496452A4683504V\",\"status\":\"COMPLETED\",\"amount\":{\"currency_code\":\"EUR\",\"value\":\"62,32\"},\"final_capture\":true,\"disbursement_mode\":\"INSTANT\",\"seller_protection\":{\"status\":\"ELIGIBLE\",\"dispute_categories\":[\"ITEM_NOT_RECEIVED\",\"UNAUTHORIZED_TRANSACTION\"]},\"seller_receivable_breakdown\":{\"gross_amount\":{\"currency_code\":\"EUR\",\"value\":\"62,32\"},\"paypal_fee\":{\"currency_code\":\"EUR\",\"value\":\"2,16\"},\"net_amount\":{\"currency_code\":\"EUR\",\"value\":\"60,16\"}},\"invoice_id\":\"rSVhzHlhGuUMXTxYLXplO9CXx\",\"custom_id\":\"{\\\"shop_id\\\":751927347,\\\"session_id\\\":\\\"rSVhzHlhGuUMXTxYLXplO9CXx\\\"}\",\"links\":[{\"href\":\"https:\\/\\/api,paypal,com\\/v2\\/payments\\/captures\\/8B496452A4683504V\",\"rel\":\"self\",\"method\":\"GET\"},{\"href\":\"https:\\/\\/api,paypal,com\\/v2\\/payments\\/captures\\/8B496452A4683504V\\/refund\",\"rel\":\"refund\",\"method\":\"POST\"},{\"href\":\"https:\\/\\/api,paypal,com\\/v2\\/checkout\\/orders\\/2TD75089WF7798825\",\"rel\":\"up\",\"method\":\"GET\"}],\"create_time\":\"2025-12-01T10:28:27Z\",\"update_time\":\"2025-12-01T10:28:27Z\"}]}}],\"payer\":{\"name\":{\"given_name\":\"Lucy\",\"surname\":\"Nemes\"},\"email_address\":\"lucka,nemes@gmail,com\",\"payer_id\":\"4T2YTA3PCC5BU\",\"phone\":{\"phone_number\":{\"national_number\":\"4917682227285\"}},\"address\":{\"address_line_1\":\"Weyertal 149\",\"admin_area_2\":\"K\u00f6ln\",\"postal_code\":\"50931\",\"country_code\":\"DE\"}},\"create_time\":\"2025-12-01T10:27:51Z\",\"update_time\":\"2025-12-01T10:28:27Z\",\"links\":[{\"href\":\"https:\\/\\/api,paypal,com\\/v2\\/checkout\\/orders\\/2TD75089WF7798825\",\"rel\":\"self\",\"method\":\"GET\"}]}"</t>
  </si>
  <si>
    <t>gid://shopify/Order/7366222381394</t>
  </si>
  <si>
    <t>gid://shopify/OrderTransaction/8513613103442</t>
  </si>
  <si>
    <t>2025-12-18T09:04:19Z</t>
  </si>
  <si>
    <t>15K69900WD0944836</t>
  </si>
  <si>
    <t>rXsSlDdk2SZ86rLda78xkkQOn</t>
  </si>
  <si>
    <t>8WB35055D4747751C</t>
  </si>
  <si>
    <t>"{\"id\":\"8WB35055D4747751C\",\"intent\":\"CAPTURE\",\"status\":\"COMPLETED\",\"payment_source\":{\"paypal\":{\"email_address\":\"tripodi,1805859@studenti,uniroma1,it\",\"account_id\":\"JF5MJR5X87QCC\",\"account_status\":\"VERIFIED\",\"name\":{\"given_name\":\"Eleonora\",\"surname\":\"Tripodi\"},\"phone_number\":{\"national_number\":\"393471291912\"},\"address\":{\"address_line_1\":\"Via Valder\u00f2a\",\"admin_area_2\":\"Isola Sacra\",\"admin_area_1\":\"RM\",\"postal_code\":\"00054\",\"country_code\":\"IT\"}}},\"purchase_units\":[{\"reference_id\":\"default\",\"amount\":{\"currency_code\":\"EUR\",\"value\":\"80,85\",\"breakdown\":{\"item_total\":{\"currency_code\":\"EUR\",\"value\":\"80,85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Pulp Fiction Extended - P\u00f3ster \\/ Sin marco \\/ 20x30\",\"custom_id\":\"{\\\"shop_id\\\":751927347,\\\"session_id\\\":\\\"rXsSlDdk2SZ86rLda78xkkQOn\\\"}\",\"invoice_id\":\"rXsSlDdk2SZ86rLda78xkkQOn\",\"soft_descriptor\":\"PAYPAL *ARTESTASTOR AR\",\"items\":[{\"name\":\"Pulp Fiction Extended - P\u00f3ster \\/ Sin marco \\/ 20x30\",\"unit_amount\":{\"currency_code\":\"EUR\",\"value\":\"12,95\"},\"tax\":{\"currency_code\":\"EUR\",\"value\":\"0,00\"},\"quantity\":\"1\"},{\"name\":\"Pablo Picasso Animals Drawing Dog - P\u00f3ster \\/ Madera roble natural \\/ 30x40\",\"unit_amount\":{\"currency_code\":\"EUR\",\"value\":\"42,95\"},\"tax\":{\"currency_code\":\"EUR\",\"value\":\"0,00\"},\"quantity\":\"1\"},{\"name\":\"Blue Figure #3 - P\u00f3ster \\/ Madera roble natural \\/ 20x30\",\"unit_amount\":{\"currency_code\":\"EUR\",\"value\":\"24,95\"},\"tax\":{\"currency_code\":\"EUR\",\"value\":\"0,00\"},\"quantity\":\"1\"}],\"shipping\":{\"name\":{\"full_name\":\"Eleonora Tripodi\"},\"address\":{\"address_line_1\":\"Via Prenestina 42 c7\",\"admin_area_2\":\"Roma\",\"admin_area_1\":\"Roma\",\"postal_code\":\"00176\",\"country_code\":\"IT\"}},\"supplementary_data\":{\"tax_nexus\":[]},\"payments\":{\"captures\":[{\"id\":\"15K69900WD0944836\",\"status\":\"COMPLETED\",\"amount\":{\"currency_code\":\"EUR\",\"value\":\"80,85\"},\"final_capture\":true,\"disbursement_mode\":\"INSTANT\",\"seller_protection\":{\"status\":\"ELIGIBLE\",\"dispute_categories\":[\"ITEM_NOT_RECEIVED\",\"UNAUTHORIZED_TRANSACTION\"]},\"seller_receivable_breakdown\":{\"gross_amount\":{\"currency_code\":\"EUR\",\"value\":\"80,85\"},\"paypal_fee\":{\"currency_code\":\"EUR\",\"value\":\"2,69\"},\"net_amount\":{\"currency_code\":\"EUR\",\"value\":\"78,16\"}},\"invoice_id\":\"rXsSlDdk2SZ86rLda78xkkQOn\",\"custom_id\":\"{\\\"shop_id\\\":751927347,\\\"session_id\\\":\\\"rXsSlDdk2SZ86rLda78xkkQOn\\\"}\",\"links\":[{\"href\":\"https:\\/\\/api,paypal,com\\/v2\\/payments\\/captures\\/15K69900WD0944836\",\"rel\":\"self\",\"method\":\"GET\"},{\"href\":\"https:\\/\\/api,paypal,com\\/v2\\/payments\\/captures\\/15K69900WD0944836\\/refund\",\"rel\":\"refund\",\"method\":\"POST\"},{\"href\":\"https:\\/\\/api,paypal,com\\/v2\\/checkout\\/orders\\/8WB35055D4747751C\",\"rel\":\"up\",\"method\":\"GET\"}],\"create_time\":\"2025-12-18T09:04:22Z\",\"update_time\":\"2025-12-18T09:04:22Z\"}]}}],\"payer\":{\"name\":{\"given_name\":\"Eleonora\",\"surname\":\"Tripodi\"},\"email_address\":\"tripodi,1805859@studenti,uniroma1,it\",\"payer_id\":\"JF5MJR5X87QCC\",\"phone\":{\"phone_number\":{\"national_number\":\"393471291912\"}},\"address\":{\"address_line_1\":\"Via Valder\u00f2a\",\"admin_area_2\":\"Isola Sacra\",\"admin_area_1\":\"RM\",\"postal_code\":\"00054\",\"country_code\":\"IT\"}},\"create_time\":\"2025-12-18T08:59:43Z\",\"update_time\":\"2025-12-18T09:04:22Z\",\"links\":[{\"href\":\"https:\\/\\/api,paypal,com\\/v2\\/checkout\\/orders\\/8WB35055D4747751C\",\"rel\":\"self\",\"method\":\"GET\"}]}"</t>
  </si>
  <si>
    <t>gid://shopify/Order/7385716064594</t>
  </si>
  <si>
    <t>gid://shopify/OrderTransaction/8550941262162</t>
  </si>
  <si>
    <t>2025-12-28T09:27:33Z</t>
  </si>
  <si>
    <t>ch_3SjGGAIkWweOM9jA08GBBuzv</t>
  </si>
  <si>
    <t>rrlLGwC5sJU3Y4O32bIiuD9rX</t>
  </si>
  <si>
    <t>pi_3SjGGAIkWweOM9jA0sKxtOwx</t>
  </si>
  <si>
    <t>"{\"id\":\"pi_3SjGGAIkWweOM9jA0sKxtOwx\",\"object\":\"payment_intent\",\"amount\":6790,\"amount_capturable\":0,\"amount_received\":6790,\"canceled_at\":null,\"cancellation_reason\":null,\"capture_method\":\"automatic\",\"latest_charge\":{\"id\":\"ch_3SjGGAIkWweOM9jA08GBBuzv\",\"object\":\"charge\",\"amount\":6790,\"application_fee\":\"fee_1SjGHHIkWweOM9jAjsBTAziv\",\"balance_transaction\":\"txn_3SjGGAIkWweOM9jA0Tif5DUS\",\"captured\":true,\"created\":1766914122,\"currency\":\"eur\",\"failure_code\":null,\"failure_message\":null,\"fraud_details\":{},\"livemode\":true,\"metadata\":{\"payment_id\":\"rrlLGwC5sJU3Y4O32bIiuD9r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jGGAIkWweOM9jA0sKxtOwx\",\"payment_method\":\"pm_1SjGGAIkWweOM9jAy2YE3ETj\",\"payment_method_details\":{\"card\":{\"amount_authorized\":6790,\"authorization_code\":\"220760\",\"brand\":\"mastercard\",\"checks\":{\"address_line1_check\":\"unavailable\",\"address_postal_code_check\":\"unavailable\",\"cvc_check\":\"unavailable\"},\"country\":\"ES\",\"description\":\"Platinum MasterCard Card\",\"ds_transaction_id\":null,\"exp_month\":5,\"exp_year\":2027,\"extended_authorization\":{\"status\":\"disabled\"},\"fingerprint\":\"Np9B2m4Vm8FR9Htk\",\"funding\":\"credit\",\"iin\":\"552091\",\"incremental_authorization\":{\"status\":\"unavailable\"},\"installments\":null,\"issuer\":\"BANKINTER S,A,\",\"last4\":\"6190\",\"mandate\":null,\"moto\":false,\"multicapture\":{\"status\":\"unavailable\"},\"network\":\"mastercard\",\"network_token\":{\"used\":false},\"network_transaction_id\":\"MPLERGW041228\",\"overcapture\":{\"maximum_amount_capturable\":6790,\"status\":\"unavailable\"},\"payment_account_reference\":\"50012U3VOXOW3OXIYULYMAL31DGH7\",\"regulated_status\":\"unregulated\",\"three_d_secure\":{\"authentication_flow\":\"challenge\",\"electronic_commerce_indicator\":\"02\",\"exemption_indicator\":null,\"result\":\"authenticated\",\"result_reason\":null,\"transaction_id\":\"4a80f94a-6559-4bfc-8834-dc00eed24e56\",\"version\":\"2,2,0\"},\"wallet\":null},\"type\":\"card\"},\"refunded\":false,\"source\":null,\"status\":\"succeeded\",\"mit_params\":{\"network_transaction_id\":\"MPLERGW041228\"}},\"confirmation_method\":\"manual\",\"created\":1766914054,\"currency\":\"eur\",\"customer\":null,\"last_payment_error\":null,\"livemode\":true,\"metadata\":{\"payment_id\":\"rrlLGwC5sJU3Y4O32bIiuD9rX\",\"payments_extension\":\"true\",\"payments_extension_type\":\"card\",\"reconciliation_flow\":\"payments_api\",\"shop_id\":\"751927347\"},\"next_action\":null,\"payment_method\":\"pm_1SjGGAIkWweOM9jAy2YE3ETj\",\"payment_method_types\":[\"card\"],\"source\":null,\"status\":\"succeeded\"}"</t>
  </si>
  <si>
    <t>gid://shopify/Order/7202602811730</t>
  </si>
  <si>
    <t>gid://shopify/OrderTransaction/8475247313234</t>
  </si>
  <si>
    <t>2025-12-10T13:03:45Z</t>
  </si>
  <si>
    <t>91865412S6484440J</t>
  </si>
  <si>
    <t>rMUhFxANnyp7dDuFds0vT4G7U</t>
  </si>
  <si>
    <t>7RA64393VU067722Y</t>
  </si>
  <si>
    <t>"{\"id\":\"7RA64393VU067722Y\",\"intent\":\"CAPTURE\",\"status\":\"COMPLETED\",\"payment_source\":{\"paypal\":{\"email_address\":\"m_schoenweitz@gmx,de\",\"account_id\":\"NACFPS2XPPXF4\",\"account_status\":\"VERIFIED\",\"name\":{\"given_name\":\"Christian\",\"surname\":\"Sch\u00f6nweitz\"},\"phone_number\":{\"national_number\":\"491752126034\"},\"address\":{\"address_line_1\":\"Liboristrasse  33\",\"address_line_2\":\" \",\"admin_area_2\":\"Dortmund\",\"postal_code\":\"44143\",\"country_code\":\"DE\"}}},\"purchase_units\":[{\"reference_id\":\"default\",\"amount\":{\"currency_code\":\"EUR\",\"value\":\"39,90\",\"breakdown\":{\"item_total\":{\"currency_code\":\"EUR\",\"value\":\"34,95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Hey donkey BW - Lienzo \\/ Sin marco \\/ 30x40\",\"custom_id\":\"{\\\"shop_id\\\":751927347,\\\"session_id\\\":\\\"rMUhFxANnyp7dDuFds0vT4G7U\\\"}\",\"invoice_id\":\"rMUhFxANnyp7dDuFds0vT4G7U\",\"items\":[{\"name\":\"Hey donkey BW - Lienzo \\/ Sin marco \\/ 30x40\",\"unit_amount\":{\"currency_code\":\"EUR\",\"value\":\"34,95\"},\"tax\":{\"currency_code\":\"EUR\",\"value\":\"0,00\"},\"quantity\":\"1\"}],\"shipping\":{\"name\":{\"full_name\":\"Melanie Sch\u00f6nweitz\"},\"address\":{\"address_line_1\":\"Liboristr 33\",\"admin_area_2\":\"Dortmund\",\"postal_code\":\"44143\",\"country_code\":\"DE\"}},\"supplementary_data\":{\"tax_nexus\":[]},\"payments\":{\"captures\":[{\"id\":\"91865412S6484440J\",\"status\":\"COMPLETED\",\"amount\":{\"currency_code\":\"EUR\",\"value\":\"39,90\"},\"final_capture\":true,\"disbursement_mode\":\"INSTANT\",\"seller_protection\":{\"status\":\"ELIGIBLE\",\"dispute_categories\":[\"ITEM_NOT_RECEIVED\",\"UNAUTHORIZED_TRANSACTION\"]},\"seller_receivable_breakdown\":{\"gross_amount\":{\"currency_code\":\"EUR\",\"value\":\"39,90\"},\"paypal_fee\":{\"currency_code\":\"EUR\",\"value\":\"1,51\"},\"net_amount\":{\"currency_code\":\"EUR\",\"value\":\"38,39\"}},\"invoice_id\":\"rMUhFxANnyp7dDuFds0vT4G7U\",\"custom_id\":\"{\\\"shop_id\\\":751927347,\\\"session_id\\\":\\\"rMUhFxANnyp7dDuFds0vT4G7U\\\"}\",\"links\":[{\"href\":\"https:\\/\\/api,paypal,com\\/v2\\/payments\\/captures\\/91865412S6484440J\",\"rel\":\"self\",\"method\":\"GET\"},{\"href\":\"https:\\/\\/api,paypal,com\\/v2\\/payments\\/captures\\/91865412S6484440J\\/refund\",\"rel\":\"refund\",\"method\":\"POST\"},{\"href\":\"https:\\/\\/api,paypal,com\\/v2\\/checkout\\/orders\\/7RA64393VU067722Y\",\"rel\":\"up\",\"method\":\"GET\"}],\"create_time\":\"2025-12-10T13:03:47Z\",\"update_time\":\"2025-12-10T13:03:47Z\"}]}}],\"payer\":{\"name\":{\"given_name\":\"Christian\",\"surname\":\"Sch\u00f6nweitz\"},\"email_address\":\"m_schoenweitz@gmx,de\",\"payer_id\":\"NACFPS2XPPXF4\",\"phone\":{\"phone_number\":{\"national_number\":\"491752126034\"}},\"address\":{\"address_line_1\":\"Liboristrasse  33\",\"address_line_2\":\" \",\"admin_area_2\":\"Dortmund\",\"postal_code\":\"44143\",\"country_code\":\"DE\"}},\"create_time\":\"2025-12-10T13:02:09Z\",\"update_time\":\"2025-12-10T13:03:47Z\",\"links\":[{\"href\":\"https:\\/\\/api,paypal,com\\/v2\\/checkout\\/orders\\/7RA64393VU067722Y\",\"rel\":\"self\",\"method\":\"GET\"}]}"</t>
  </si>
  <si>
    <t>gid://shopify/Order/7190656975186</t>
  </si>
  <si>
    <t>gid://shopify/OrderTransaction/8453225611602</t>
  </si>
  <si>
    <t>2025-12-05T21:08:45Z</t>
  </si>
  <si>
    <t>ch_3Sb6F8IkWweOM9jA2wxbKAvt</t>
  </si>
  <si>
    <t>r00O5viIn91wr3Gy3gZIYISRI</t>
  </si>
  <si>
    <t>pi_3Sb6F8IkWweOM9jA2nsXuZWr</t>
  </si>
  <si>
    <t>"{\"id\":\"pi_3Sb6F8IkWweOM9jA2nsXuZWr\",\"object\":\"payment_intent\",\"amount\":4490,\"amount_capturable\":0,\"amount_received\":4490,\"canceled_at\":null,\"cancellation_reason\":null,\"capture_method\":\"automatic\",\"latest_charge\":{\"id\":\"ch_3Sb6F8IkWweOM9jA2wxbKAvt\",\"object\":\"charge\",\"amount\":4490,\"application_fee\":\"fee_1Sb6FBIkWweOM9jAzM0UPj4D\",\"balance_transaction\":\"txn_3Sb6F8IkWweOM9jA2lJJP0Gm\",\"captured\":true,\"created\":1764968928,\"currency\":\"eur\",\"failure_code\":null,\"failure_message\":null,\"fraud_details\":{},\"livemode\":true,\"metadata\":{\"payment_id\":\"r00O5viIn91wr3Gy3gZIYISR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b6F8IkWweOM9jA2nsXuZWr\",\"payment_method\":\"pm_1Sb6F8IkWweOM9jAjowb668L\",\"payment_method_details\":{\"card\":{\"amount_authorized\":4490,\"authorization_code\":\"026740\",\"brand\":\"visa\",\"checks\":{\"address_line1_check\":\"unavailable\",\"address_postal_code_check\":\"unavailable\",\"cvc_check\":null},\"country\":\"IT\",\"description\":\"Visa Classic\",\"ds_transaction_id\":null,\"exp_month\":6,\"exp_year\":2027,\"extended_authorization\":{\"status\":\"disabled\"},\"fingerprint\":\"5be26BJ1M7TzIz8j\",\"funding\":\"credit\",\"iin\":\"413502\",\"incremental_authorization\":{\"status\":\"unavailable\"},\"installments\":null,\"issuer\":\"NUMIA S,P,A,\",\"last4\":\"5395\",\"mandate\":null,\"moto\":false,\"multicapture\":{\"status\":\"unavailable\"},\"network\":\"visa\",\"network_token\":{\"used\":false},\"network_transaction_id\":\"485339761289561\",\"overcapture\":{\"maximum_amount_capturable\":4490,\"status\":\"unavailable\"},\"payment_account_reference\":\"V0010015824186637482470649089\",\"regulated_status\":\"unregulated\",\"three_d_secure\":{\"authentication_flow\":\"frictionless\",\"electronic_commerce_indicator\":\"07\",\"exemption_indicator\":null,\"result\":\"exempted\",\"result_reason\":null,\"transaction_id\":\"ef27c782-d7e4-47a0-ba90-f2e0899db50f\",\"version\":\"2,2,0\"},\"wallet\":null},\"type\":\"card\"},\"refunded\":false,\"source\":null,\"status\":\"succeeded\",\"mit_params\":{\"network_transaction_id\":\"485339761289561\"}},\"confirmation_method\":\"manual\",\"created\":1764968926,\"currency\":\"eur\",\"customer\":null,\"last_payment_error\":null,\"livemode\":true,\"metadata\":{\"payment_id\":\"r00O5viIn91wr3Gy3gZIYISRI\",\"payments_extension\":\"true\",\"payments_extension_type\":\"card\",\"reconciliation_flow\":\"payments_api\",\"shop_id\":\"751927347\"},\"next_action\":null,\"payment_method\":\"pm_1Sb6F8IkWweOM9jAjowb668L\",\"payment_method_types\":[\"card\"],\"source\":null,\"status\":\"succeeded\"}"</t>
  </si>
  <si>
    <t>gid://shopify/Order/7203809067346</t>
  </si>
  <si>
    <t>gid://shopify/OrderTransaction/8477344498002</t>
  </si>
  <si>
    <t>2025-12-10T20:42:05Z</t>
  </si>
  <si>
    <t>ch_3ScuD4IkWweOM9jA01Zw2KDz</t>
  </si>
  <si>
    <t>rdJhVdn7IoIR9QtKMq4zQhWAy</t>
  </si>
  <si>
    <t>pi_3ScuD4IkWweOM9jA0Nhhkshf</t>
  </si>
  <si>
    <t>"{\"id\":\"pi_3ScuD4IkWweOM9jA0Nhhkshf\",\"object\":\"payment_intent\",\"amount\":9885,\"amount_capturable\":0,\"amount_received\":9885,\"canceled_at\":null,\"cancellation_reason\":null,\"capture_method\":\"automatic\",\"latest_charge\":{\"id\":\"ch_3ScuD4IkWweOM9jA01Zw2KDz\",\"object\":\"charge\",\"amount\":9885,\"application_fee\":\"fee_1ScuD5IkWweOM9jAlJfXKdQ0\",\"balance_transaction\":\"txn_3ScuD4IkWweOM9jA0Pwv5kMX\",\"captured\":true,\"created\":1765399326,\"currency\":\"eur\",\"failure_code\":null,\"failure_message\":null,\"fraud_details\":{},\"livemode\":true,\"metadata\":{\"payment_id\":\"rdJhVdn7IoIR9QtKMq4zQhWA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cuD4IkWweOM9jA0Nhhkshf\",\"payment_method\":\"pm_1ScuD4IkWweOM9jATCEDvQRi\",\"payment_method_details\":{\"card\":{\"amount_authorized\":9885,\"authorization_code\":\"326154\",\"brand\":\"visa\",\"checks\":{\"address_line1_check\":null,\"address_postal_code_check\":null,\"cvc_check\":null},\"country\":\"FR\",\"description\":\"Visa Classic\",\"ds_transaction_id\":null,\"exp_month\":5,\"exp_year\":2028,\"extended_authorization\":{\"status\":\"disabled\"},\"fingerprint\":\"dU7IAZ6EbWrht3i0\",\"funding\":\"debit\",\"iin\":\"445331\",\"incremental_authorization\":{\"status\":\"unavailable\"},\"installments\":null,\"issuer\":\"BNP Paribas\",\"last4\":\"0000\",\"mandate\":null,\"moto\":false,\"multicapture\":{\"status\":\"unavailable\"},\"network\":\"visa\",\"network_token\":{\"used\":false},\"network_transaction_id\":\"485344745264366\",\"overcapture\":{\"maximum_amount_capturable\":9885,\"status\":\"unavailable\"},\"payment_account_reference\":\"V001AABA102012021072341507345\",\"regulated_status\":\"unregulated\",\"three_d_secure\":null,\"wallet\":{\"apple_pay\":{\"type\":\"apple_pay\"},\"dynamic_last4\":\"1523\",\"type\":\"apple_pay\"}},\"type\":\"card\"},\"refunded\":false,\"source\":null,\"status\":\"succeeded\",\"mit_params\":{\"network_transaction_id\":\"485344745264366\"}},\"confirmation_method\":\"manual\",\"created\":1765399326,\"currency\":\"eur\",\"customer\":null,\"last_payment_error\":null,\"livemode\":true,\"metadata\":{\"payment_id\":\"rdJhVdn7IoIR9QtKMq4zQhWAy\",\"payments_extension\":\"true\",\"payments_extension_type\":\"card\",\"reconciliation_flow\":\"payments_api\",\"shop_id\":\"751927347\"},\"next_action\":null,\"payment_method\":\"pm_1ScuD4IkWweOM9jATCEDvQRi\",\"payment_method_types\":[\"card\"],\"source\":null,\"status\":\"succeeded\"}"</t>
  </si>
  <si>
    <t>gid://shopify/Order/7391753863506</t>
  </si>
  <si>
    <t>gid://shopify/OrderTransaction/8562686198098</t>
  </si>
  <si>
    <t>2025-12-31T13:03:36Z</t>
  </si>
  <si>
    <t>ch_3SkP3tIkWweOM9jA2LJyi0an</t>
  </si>
  <si>
    <t>rdAY4QFZ7XWxOPDsUBEz3rVUz</t>
  </si>
  <si>
    <t>pi_3SkP3tIkWweOM9jA2xIqfa2L</t>
  </si>
  <si>
    <t>"{\"id\":\"pi_3SkP3tIkWweOM9jA2xIqfa2L\",\"object\":\"payment_intent\",\"amount\":9518,\"amount_capturable\":0,\"amount_received\":0,\"canceled_at\":null,\"cancellation_reason\":null,\"capture_method\":\"automatic\",\"latest_charge\":{\"id\":\"ch_3SkP3tIkWweOM9jA2LJyi0an\",\"object\":\"charge\",\"amount\":9518,\"application_fee\":null,\"balance_transaction\":null,\"captured\":false,\"created\":1767186217,\"currency\":\"eur\",\"failure_code\":\"expired_card\",\"failure_message\":\"Your card has expired,\",\"fraud_details\":{},\"livemode\":true,\"metadata\":{\"payment_id\":\"rdAY4QFZ7XWxOPDsUBEz3rVUz\",\"payments_extension\":\"true\",\"payments_extension_type\":\"card\",\"reconciliation_flow\":\"payments_api\",\"shop_id\":\"751927347\"},\"outcome\":{\"advice_code\":\"confirm_card_data\",\"network_advice_code\":\"01\",\"network_decline_code\":\"79\",\"network_status\":\"declined_by_network\",\"reason\":\"expired_card\",\"risk_level\":\"normal\",\"seller_message\":\"The bank returned the decline code `expired_card`,\",\"type\":\"issuer_declined\"},\"paid\":false,\"payment_intent\":\"pi_3SkP3tIkWweOM9jA2xIqfa2L\",\"payment_method\":\"pm_1SkP3tIkWweOM9jAu334xBX4\",\"payment_method_details\":{\"card\":{\"amount_authorized\":null,\"authorization_code\":null,\"brand\":\"mastercard\",\"checks\":{\"address_line1_check\":\"unavailable\",\"address_postal_code_check\":\"unavailable\",\"cvc_check\":null},\"country\":\"AT\",\"description\":\"Gold Debit MasterCard Card\",\"ds_transaction_id\":null,\"exp_month\":12,\"exp_year\":2025,\"extended_authorization\":{\"status\":\"disabled\"},\"fingerprint\":\"8JZv3DBGlf0yEPtS\",\"funding\":\"debit\",\"iin\":\"557352\",\"incremental_authorization\":{\"status\":\"unavailable\"},\"installments\":null,\"issuer\":\"PSA PAYMENT SERVICES AUSTRIA G\",\"last4\":\"4889\",\"mandate\":null,\"moto\":false,\"multicapture\":{\"status\":\"unavailable\"},\"network\":\"mastercard\",\"network_token\":{\"used\":false},\"network_transaction_id\":\"MDGRF14DW1231\",\"overcapture\":{\"maximum_amount_capturable\":9518,\"status\":\"unavailable\"},\"payment_account_reference\":\"500103LCRTQCND42ED02P7TLLVVLU\",\"regulated_status\":\"unregulated\",\"three_d_secure\":null,\"wallet\":null},\"type\":\"card\"},\"refunded\":false,\"source\":null,\"status\":\"failed\",\"mit_params\":{\"network_transaction_id\":\"MDGRF14DW1231\"}},\"confirmation_method\":\"manual\",\"created\":1767186217,\"currency\":\"eur\",\"customer\":null,\"last_payment_error\":{\"advice_code\":\"confirm_card_data\",\"charge\":\"ch_3SkP3tIkWweOM9jA2LJyi0an\",\"code\":\"expired_card\",\"decline_code\":\"expired_card\",\"doc_url\":\"https:\\/\\/stripe,com\\/docs\\/error-codes\\/expired-card\",\"message\":\"Your card has expired,\",\"network_advice_code\":\"01\",\"network_decline_code\":\"79\",\"param\":\"exp_month\",\"payment_method\":{\"id\":\"pm_1SkP3tIkWweOM9jAu334xBX4\",\"object\":\"payment_method\",\"card\":{\"brand\":\"mastercard\",\"checks\":{\"address_line1_check\":\"unavailable\",\"address_postal_code_check\":\"unavailable\",\"cvc_check\":null},\"country\":\"AT\",\"description\":\"Gold Debit MasterCard Card\",\"display_brand\":\"mastercard\",\"exp_month\":12,\"exp_year\":2025,\"fingerprint\":\"8JZv3DBGlf0yEPtS\",\"funding\":\"debit\",\"generated_from\":null,\"iin\":\"557352\",\"issuer\":\"PSA PAYMENT SERVICES AUSTRIA G\",\"last4\":\"4889\",\"network_token\":null,\"networks\":{\"available\":[\"mastercard\"],\"preferred\":null},\"payment_account_reference\":null,\"regulated_status\":\"unregulated\",\"three_d_secure_usage\":{\"supported\":true},\"wallet\":null},\"created\":1767186217,\"livemode\":true,\"metadata\":{},\"type\":\"card\"},\"type\":\"card_error\"},\"livemode\":true,\"metadata\":{\"payment_id\":\"rdAY4QFZ7XWxOPDsUBEz3rVUz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</si>
  <si>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gid://shopify/OrderTransaction/8562689671506</t>
  </si>
  <si>
    <t>2025-12-31T13:05:19Z</t>
  </si>
  <si>
    <t>py_3SkP5XIkWweOM9jA2d31tPLp</t>
  </si>
  <si>
    <t>r6yiBZ3LV5gR6oMPTKsF1kjSq</t>
  </si>
  <si>
    <t>"{\"id\":\"py_3SkP5XIkWweOM9jA2d31tPLp\",\"object\":\"charge\",\"amount\":9518,\"application_fee\":\"fee_1SkP5wIkWweOM9jATT8b8M5D\",\"balance_transaction\":\"txn_3SkP5XIkWweOM9jA2Dw6hVGF\",\"captured\":true,\"created\":1767186344,\"currency\":\"eur\",\"failure_code\":null,\"failure_message\":null,\"fraud_details\":{},\"livemode\":true,\"metadata\":{\"payments_extension_type\":\"klarna\",\"payments_extension\":\"true\",\"shop_id\":\"751927347\",\"reconciliation_flow\":\"payments_api\",\"payment_id\":\"r6yiBZ3LV5gR6oMPTKsF1kjSq\"},\"outcome\":{\"advice_code\":null,\"network_advice_code\":null,\"network_decline_code\":null,\"network_status\":\"approved_by_network\",\"reason\":null,\"risk_level\":\"not_assessed\",\"seller_message\":\"Payment complete,\",\"type\":\"authorized\"},\"paid\":true,\"payment_intent\":\"pi_3SkP5XIkWweOM9jA2LXQuxBT\",\"payment_method\":\"pm_1SkP5XIkWweOM9jAt6220XEs\",\"payment_method_details\":{\"klarna\":{\"payer_details\":{\"address\":{\"country\":\"AT\"}},\"payment_method_category\":\"pay_later\",\"preferred_locale\":\"de-AT\"},\"type\":\"klarna\"},\"refunded\":false,\"source\":null,\"status\":\"succeeded\"}"</t>
  </si>
  <si>
    <t>gid://shopify/Order/7194648674642</t>
  </si>
  <si>
    <t>gid://shopify/OrderTransaction/8461038289234</t>
  </si>
  <si>
    <t>2025-12-07T16:16:17Z</t>
  </si>
  <si>
    <t>8D977796YN618705T</t>
  </si>
  <si>
    <t>rIg9OtbUnWCCYIzXdolHpTCjb</t>
  </si>
  <si>
    <t>9RC91776BN739902W</t>
  </si>
  <si>
    <t>"{\"id\":\"9RC91776BN739902W\",\"intent\":\"CAPTURE\",\"status\":\"COMPLETED\",\"payment_source\":{\"paypal\":{\"email_address\":\"fiocosta2000@gmail,com\",\"account_id\":\"PBYMDLWZWF55W\",\"account_status\":\"VERIFIED\",\"name\":{\"given_name\":\"Fiorella\",\"surname\":\"Costantini\"},\"phone_number\":{\"national_number\":\"393294044469\"},\"address\":{\"address_line_1\":\"Via Enrico Toti 15\",\"admin_area_2\":\"Trieste\",\"admin_area_1\":\"TS\",\"postal_code\":\"34100\",\"country_code\":\"IT\"}}},\"purchase_units\":[{\"reference_id\":\"default\",\"amount\":{\"currency_code\":\"EUR\",\"value\":\"72,81\",\"breakdown\":{\"item_total\":{\"currency_code\":\"EUR\",\"value\":\"80,90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8,09\"}}},\"payee\":{\"email_address\":\"info@artestaposters,com\",\"merchant_id\":\"CZQCEKGVW6QGG\",\"display_data\":{\"brand_name\":\"Artesta\"}},\"payment_instruction\":{\"disbursement_mode\":\"INSTANT\"},\"description\":\"Synergy - P\u00f3ster \\/ Sin marco \\/ 20x30\",\"custom_id\":\"{\\\"shop_id\\\":751927347,\\\"session_id\\\":\\\"rIg9OtbUnWCCYIzXdolHpTCjb\\\"}\",\"invoice_id\":\"rIg9OtbUnWCCYIzXdolHpTCjb\",\"items\":[{\"name\":\"Synergy - P\u00f3ster \\/ Sin marco \\/ 20x30\",\"unit_amount\":{\"currency_code\":\"EUR\",\"value\":\"12,95\"},\"tax\":{\"currency_code\":\"EUR\",\"value\":\"0,00\"},\"quantity\":\"1\"},{\"name\":\"Mont Blanc, 1931 - P\u00f3ster \\/ Madera naranja \\/ 50x70\",\"unit_amount\":{\"currency_code\":\"EUR\",\"value\":\"67,95\"},\"tax\":{\"currency_code\":\"EUR\",\"value\":\"0,00\"},\"quantity\":\"1\"}],\"shipping\":{\"name\":{\"full_name\":\"Fiorella De Vecchi\"},\"address\":{\"address_line_1\":\"Via Foscolo 8\",\"admin_area_2\":\"Trieste\",\"admin_area_1\":\"Trieste\",\"postal_code\":\"34121\",\"country_code\":\"IT\"}},\"supplementary_data\":{\"tax_nexus\":[]},\"payments\":{\"captures\":[{\"id\":\"8D977796YN618705T\",\"status\":\"COMPLETED\",\"amount\":{\"currency_code\":\"EUR\",\"value\":\"72,81\"},\"final_capture\":true,\"disbursement_mode\":\"INSTANT\",\"seller_protection\":{\"status\":\"ELIGIBLE\",\"dispute_categories\":[\"ITEM_NOT_RECEIVED\",\"UNAUTHORIZED_TRANSACTION\"]},\"seller_receivable_breakdown\":{\"gross_amount\":{\"currency_code\":\"EUR\",\"value\":\"72,81\"},\"paypal_fee\":{\"currency_code\":\"EUR\",\"value\":\"2,46\"},\"net_amount\":{\"currency_code\":\"EUR\",\"value\":\"70,35\"}},\"invoice_id\":\"rIg9OtbUnWCCYIzXdolHpTCjb\",\"custom_id\":\"{\\\"shop_id\\\":751927347,\\\"session_id\\\":\\\"rIg9OtbUnWCCYIzXdolHpTCjb\\\"}\",\"links\":[{\"href\":\"https:\\/\\/api,paypal,com\\/v2\\/payments\\/captures\\/8D977796YN618705T\",\"rel\":\"self\",\"method\":\"GET\"},{\"href\":\"https:\\/\\/api,paypal,com\\/v2\\/payments\\/captures\\/8D977796YN618705T\\/refund\",\"rel\":\"refund\",\"method\":\"POST\"},{\"href\":\"https:\\/\\/api,paypal,com\\/v2\\/checkout\\/orders\\/9RC91776BN739902W\",\"rel\":\"up\",\"method\":\"GET\"}],\"create_time\":\"2025-12-07T16:16:19Z\",\"update_time\":\"2025-12-07T16:16:19Z\"}]}}],\"payer\":{\"name\":{\"given_name\":\"Fiorella\",\"surname\":\"Costantini\"},\"email_address\":\"fiocosta2000@gmail,com\",\"payer_id\":\"PBYMDLWZWF55W\",\"phone\":{\"phone_number\":{\"national_number\":\"393294044469\"}},\"address\":{\"address_line_1\":\"Via Enrico Toti 15\",\"admin_area_2\":\"Trieste\",\"admin_area_1\":\"TS\",\"postal_code\":\"34100\",\"country_code\":\"IT\"}},\"create_time\":\"2025-12-07T16:15:52Z\",\"update_time\":\"2025-12-07T16:16:19Z\",\"links\":[{\"href\":\"https:\\/\\/api,paypal,com\\/v2\\/checkout\\/orders\\/9RC91776BN739902W\",\"rel\":\"self\",\"method\":\"GET\"}]}"</t>
  </si>
  <si>
    <t>gid://shopify/Order/7361304068434</t>
  </si>
  <si>
    <t>gid://shopify/OrderTransaction/8504569626962</t>
  </si>
  <si>
    <t>2025-12-16T10:40:52Z</t>
  </si>
  <si>
    <t>4JC840752A612744S</t>
  </si>
  <si>
    <t>rhFdao18IAKyb1tyuAlTkgu5v</t>
  </si>
  <si>
    <t>1N61668006641933T</t>
  </si>
  <si>
    <t>"{\"id\":\"1N61668006641933T\",\"intent\":\"CAPTURE\",\"status\":\"COMPLETED\",\"payment_source\":{\"paypal\":{\"email_address\":\"ursula,meinert@t-online,de\",\"account_id\":\"SWCNQ8ADZCEL8\",\"account_status\":\"VERIFIED\",\"name\":{\"given_name\":\"Ursula\",\"surname\":\"Meinert\"},\"phone_number\":{\"national_number\":\"1795354997\"},\"address\":{\"address_line_1\":\"Einberg 9\",\"admin_area_2\":\"buch am Erlbach\",\"postal_code\":\"84172\",\"country_code\":\"DE\"}}},\"purchase_units\":[{\"reference_id\":\"default\",\"amount\":{\"currency_code\":\"EUR\",\"value\":\"17,90\",\"breakdown\":{\"item_total\":{\"currency_code\":\"EUR\",\"value\":\"12,95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Watercolor landscape N 50 Greeny - P\u00f3ster \\/ Sin marco \\/ 20x30\",\"custom_id\":\"{\\\"shop_id\\\":751927347,\\\"session_id\\\":\\\"rhFdao18IAKyb1tyuAlTkgu5v\\\"}\",\"invoice_id\":\"rhFdao18IAKyb1tyuAlTkgu5v\",\"items\":[{\"name\":\"Watercolor landscape N 50 Greeny - P\u00f3ster \\/ Sin marco \\/ 20x30\",\"unit_amount\":{\"currency_code\":\"EUR\",\"value\":\"12,95\"},\"tax\":{\"currency_code\":\"EUR\",\"value\":\"0,00\"},\"quantity\":\"1\"}],\"shipping\":{\"name\":{\"full_name\":\"Ursula Meinert\"},\"address\":{\"address_line_1\":\"Einberg 9\",\"admin_area_2\":\"buch am Erlbach\",\"postal_code\":\"84172\",\"country_code\":\"DE\"}},\"supplementary_data\":{\"tax_nexus\":[]},\"payments\":{\"captures\":[{\"id\":\"4JC840752A612744S\",\"status\":\"COMPLETED\",\"amount\":{\"currency_code\":\"EUR\",\"value\":\"17,90\"},\"final_capture\":true,\"disbursement_mode\":\"INSTANT\",\"seller_protection\":{\"status\":\"ELIGIBLE\",\"dispute_categories\":[\"ITEM_NOT_RECEIVED\",\"UNAUTHORIZED_TRANSACTION\"]},\"seller_receivable_breakdown\":{\"gross_amount\":{\"currency_code\":\"EUR\",\"value\":\"17,90\"},\"paypal_fee\":{\"currency_code\":\"EUR\",\"value\":\"0,87\"},\"net_amount\":{\"currency_code\":\"EUR\",\"value\":\"17,03\"}},\"invoice_id\":\"rhFdao18IAKyb1tyuAlTkgu5v\",\"custom_id\":\"{\\\"shop_id\\\":751927347,\\\"session_id\\\":\\\"rhFdao18IAKyb1tyuAlTkgu5v\\\"}\",\"links\":[{\"href\":\"https:\\/\\/api,paypal,com\\/v2\\/payments\\/captures\\/4JC840752A612744S\",\"rel\":\"self\",\"method\":\"GET\"},{\"href\":\"https:\\/\\/api,paypal,com\\/v2\\/payments\\/captures\\/4JC840752A612744S\\/refund\",\"rel\":\"refund\",\"method\":\"POST\"},{\"href\":\"https:\\/\\/api,paypal,com\\/v2\\/checkout\\/orders\\/1N61668006641933T\",\"rel\":\"up\",\"method\":\"GET\"}],\"create_time\":\"2025-12-16T10:40:54Z\",\"update_time\":\"2025-12-16T10:40:54Z\"}]}}],\"payer\":{\"name\":{\"given_name\":\"Ursula\",\"surname\":\"Meinert\"},\"email_address\":\"ursula,meinert@t-online,de\",\"payer_id\":\"SWCNQ8ADZCEL8\",\"phone\":{\"phone_number\":{\"national_number\":\"1795354997\"}},\"address\":{\"address_line_1\":\"Einberg 9\",\"admin_area_2\":\"buch am Erlbach\",\"postal_code\":\"84172\",\"country_code\":\"DE\"}},\"create_time\":\"2025-12-16T10:40:20Z\",\"update_time\":\"2025-12-16T10:40:54Z\",\"links\":[{\"href\":\"https:\\/\\/api,paypal,com\\/v2\\/checkout\\/orders\\/1N61668006641933T\",\"rel\":\"self\",\"method\":\"GET\"}]}"</t>
  </si>
  <si>
    <t>gid://shopify/Order/7370272866642</t>
  </si>
  <si>
    <t>gid://shopify/OrderTransaction/8519184351570</t>
  </si>
  <si>
    <t>2025-12-19T14:09:13Z</t>
  </si>
  <si>
    <t>ch_3Sg4MoIkWweOM9jA2QSCX7PU</t>
  </si>
  <si>
    <t>r2j2UK4u3EPuKLo1RKSWtjiNx</t>
  </si>
  <si>
    <t>pi_3Sg4MoIkWweOM9jA2DNT4lzF</t>
  </si>
  <si>
    <t>"{\"id\":\"pi_3Sg4MoIkWweOM9jA2DNT4lzF\",\"object\":\"payment_intent\",\"amount\":11495,\"amount_capturable\":0,\"amount_received\":11495,\"canceled_at\":null,\"cancellation_reason\":null,\"capture_method\":\"automatic\",\"latest_charge\":{\"id\":\"ch_3Sg4MoIkWweOM9jA2QSCX7PU\",\"object\":\"charge\",\"amount\":11495,\"application_fee\":\"fee_1Sg4MpIkWweOM9jAvvnMzGsE\",\"balance_transaction\":\"txn_3Sg4MoIkWweOM9jA2mAuXIsx\",\"captured\":true,\"created\":1766153354,\"currency\":\"eur\",\"failure_code\":null,\"failure_message\":null,\"fraud_details\":{},\"livemode\":true,\"metadata\":{\"payment_id\":\"r2j2UK4u3EPuKLo1RKSWtjiN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g4MoIkWweOM9jA2DNT4lzF\",\"payment_method\":\"pm_1Sg4MoIkWweOM9jAwUkmIcvS\",\"payment_method_details\":{\"card\":{\"amount_authorized\":11495,\"authorization_code\":\"QORRMF\",\"brand\":\"mastercard\",\"checks\":{\"address_line1_check\":null,\"address_postal_code_check\":null,\"cvc_check\":null},\"country\":\"DE\",\"description\":\"Debit MasterCard\",\"ds_transaction_id\":null,\"exp_month\":1,\"exp_year\":2028,\"extended_authorization\":{\"status\":\"disabled\"},\"fingerprint\":\"XrSpdiijqbRQ1ziB\",\"funding\":\"debit\",\"iin\":\"537426\",\"incremental_authorization\":{\"status\":\"unavailable\"},\"installments\":null,\"issuer\":\"DEUTSCHE BANK AG\",\"last4\":\"0000\",\"mandate\":null,\"moto\":false,\"multicapture\":{\"status\":\"unavailable\"},\"network\":\"mastercard\",\"network_token\":{\"used\":false},\"network_transaction_id\":\"MDSQORRMF1219\",\"overcapture\":{\"maximum_amount_capturable\":11495,\"status\":\"unavailable\"},\"payment_account_reference\":\"50010QV79BNEDOOTPY08O6E96X52C\",\"regulated_status\":\"unregulated\",\"three_d_secure\":null,\"wallet\":{\"apple_pay\":{\"type\":\"apple_pay\"},\"dynamic_last4\":\"3666\",\"type\":\"apple_pay\"}},\"type\":\"card\"},\"refunded\":false,\"source\":null,\"status\":\"succeeded\",\"mit_params\":{\"network_transaction_id\":\"MDSQORRMF1219\"}},\"confirmation_method\":\"manual\",\"created\":1766153354,\"currency\":\"eur\",\"customer\":null,\"last_payment_error\":null,\"livemode\":true,\"metadata\":{\"payment_id\":\"r2j2UK4u3EPuKLo1RKSWtjiNx\",\"payments_extension\":\"true\",\"payments_extension_type\":\"card\",\"reconciliation_flow\":\"payments_api\",\"shop_id\":\"751927347\"},\"next_action\":null,\"payment_method\":\"pm_1Sg4MoIkWweOM9jAwUkmIcvS\",\"payment_method_types\":[\"card\"],\"source\":null,\"status\":\"succeeded\"}"</t>
  </si>
  <si>
    <t>gid://shopify/Order/7176217559378</t>
  </si>
  <si>
    <t>gid://shopify/OrderTransaction/8428901826898</t>
  </si>
  <si>
    <t>2025-12-01T12:58:46Z</t>
  </si>
  <si>
    <t>rJ3N2X4HrEwcJd1znqGxXElDe</t>
  </si>
  <si>
    <t>gid://shopify/Order/7376934535506</t>
  </si>
  <si>
    <t>gid://shopify/OrderTransaction/8532295287122</t>
  </si>
  <si>
    <t>2025-12-22T21:30:04Z</t>
  </si>
  <si>
    <t>ch_3ShGg5IkWweOM9jA1WVHPvJv</t>
  </si>
  <si>
    <t>r9UzfxFRgXB6RvLGo3nJIYduw</t>
  </si>
  <si>
    <t>pi_3ShGg5IkWweOM9jA10bGwMG1</t>
  </si>
  <si>
    <t>"{\"id\":\"pi_3ShGg5IkWweOM9jA10bGwMG1\",\"object\":\"payment_intent\",\"amount\":10390,\"amount_capturable\":0,\"amount_received\":10390,\"canceled_at\":null,\"cancellation_reason\":null,\"capture_method\":\"automatic\",\"latest_charge\":{\"id\":\"ch_3ShGg5IkWweOM9jA1WVHPvJv\",\"object\":\"charge\",\"amount\":10390,\"application_fee\":\"fee_1ShGg7IkWweOM9jAN8xCBYUV\",\"balance_transaction\":\"txn_3ShGg5IkWweOM9jA1qNebeU8\",\"captured\":true,\"created\":1766439006,\"currency\":\"eur\",\"failure_code\":null,\"failure_message\":null,\"fraud_details\":{},\"livemode\":true,\"metadata\":{\"payment_id\":\"r9UzfxFRgXB6RvLGo3nJIYdu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hGg5IkWweOM9jA10bGwMG1\",\"payment_method\":\"pm_1ShGg5IkWweOM9jAaNczOD2U\",\"payment_method_details\":{\"card\":{\"amount_authorized\":10390,\"authorization_code\":\"452047\",\"brand\":\"visa\",\"checks\":{\"address_line1_check\":\"unavailable\",\"address_postal_code_check\":\"unavailable\",\"cvc_check\":\"pass\"},\"country\":\"ES\",\"description\":\"Visa Classic\",\"ds_transaction_id\":null,\"exp_month\":2,\"exp_year\":2027,\"extended_authorization\":{\"status\":\"disabled\"},\"fingerprint\":\"EWvCy1zEPmIDqKlp\",\"funding\":\"debit\",\"iin\":\"476664\",\"incremental_authorization\":{\"status\":\"unavailable\"},\"installments\":null,\"issuer\":\"CAIXABANK S,A,\",\"last4\":\"2425\",\"mandate\":null,\"moto\":false,\"multicapture\":{\"status\":\"unavailable\"},\"network\":\"visa\",\"network_token\":{\"used\":false},\"network_transaction_id\":\"485356774074649\",\"overcapture\":{\"maximum_amount_capturable\":10390,\"status\":\"unavailable\"},\"payment_account_reference\":\"V0010013822054847557522690199\",\"regulated_status\":\"unregulated\",\"three_d_secure\":null,\"wallet\":null},\"type\":\"card\"},\"refunded\":false,\"source\":null,\"status\":\"succeeded\",\"mit_params\":{\"network_transaction_id\":\"485356774074649\"}},\"confirmation_method\":\"manual\",\"created\":1766439005,\"currency\":\"eur\",\"customer\":null,\"last_payment_error\":null,\"livemode\":true,\"metadata\":{\"payment_id\":\"r9UzfxFRgXB6RvLGo3nJIYduw\",\"payments_extension\":\"true\",\"payments_extension_type\":\"card\",\"reconciliation_flow\":\"payments_api\",\"shop_id\":\"751927347\"},\"next_action\":null,\"payment_method\":\"pm_1ShGg5IkWweOM9jAaNczOD2U\",\"payment_method_types\":[\"card\"],\"source\":null,\"status\":\"succeeded\"}"</t>
  </si>
  <si>
    <t>gid://shopify/Order/7372906070354</t>
  </si>
  <si>
    <t>gid://shopify/OrderTransaction/8523976900946</t>
  </si>
  <si>
    <t>2025-12-20T17:39:41Z</t>
  </si>
  <si>
    <t>ch_3SgU82IkWweOM9jA2vg5IoGZ</t>
  </si>
  <si>
    <t>rMEx4XTeB1XDp2Ajpc591GM94</t>
  </si>
  <si>
    <t>pi_3SgU82IkWweOM9jA22eRTtqB</t>
  </si>
  <si>
    <t>"{\"id\":\"pi_3SgU82IkWweOM9jA22eRTtqB\",\"object\":\"payment_intent\",\"amount\":4490,\"amount_capturable\":0,\"amount_received\":4490,\"canceled_at\":null,\"cancellation_reason\":null,\"capture_method\":\"automatic\",\"latest_charge\":{\"id\":\"ch_3SgU82IkWweOM9jA2vg5IoGZ\",\"object\":\"charge\",\"amount\":4490,\"application_fee\":\"fee_1SgU8hIkWweOM9jAh59uRcJe\",\"balance_transaction\":\"txn_3SgU82IkWweOM9jA2eW33TvG\",\"captured\":true,\"created\":1766252423,\"currency\":\"eur\",\"failure_code\":null,\"failure_message\":null,\"fraud_details\":{},\"livemode\":true,\"metadata\":{\"payment_id\":\"rMEx4XTeB1XDp2Ajpc591GM94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gU82IkWweOM9jA22eRTtqB\",\"payment_method\":\"pm_1SgU82IkWweOM9jAqa1tp29C\",\"payment_method_details\":{\"card\":{\"amount_authorized\":4490,\"authorization_code\":\"711335\",\"brand\":\"mastercard\",\"checks\":{\"address_line1_check\":\"unavailable\",\"address_postal_code_check\":\"unavailable\",\"cvc_check\":\"pass\"},\"country\":\"FR\",\"description\":\"Gold MasterCard Card Immediate Debit\",\"ds_transaction_id\":null,\"exp_month\":10,\"exp_year\":2029,\"extended_authorization\":{\"status\":\"disabled\"},\"fingerprint\":\"NjMdpo3mRQ5pkKSY\",\"funding\":\"debit\",\"iin\":\"513771\",\"incremental_authorization\":{\"status\":\"unavailable\"},\"installments\":null,\"issuer\":\"CREDIT AGRICOLE S,A,\",\"last4\":\"1160\",\"mandate\":null,\"moto\":false,\"multicapture\":{\"status\":\"unavailable\"},\"network\":\"mastercard\",\"network_token\":{\"used\":false},\"network_transaction_id\":\"TCGEIV2PL1220\",\"overcapture\":{\"maximum_amount_capturable\":4490,\"status\":\"unavailable\"},\"payment_account_reference\":\"500110DCSGG22VVWPRCYCZ1L487ID\",\"regulated_status\":\"unregulated\",\"three_d_secure\":{\"authentication_flow\":\"challenge\",\"electronic_commerce_indicator\":\"02\",\"exemption_indicator\":null,\"result\":\"authenticated\",\"result_reason\":null,\"transaction_id\":\"2396a878-188c-48d7-945a-1d6b706ec6cf\",\"version\":\"2,2,0\"},\"wallet\":null},\"type\":\"card\"},\"refunded\":false,\"source\":null,\"status\":\"succeeded\",\"mit_params\":{\"network_transaction_id\":\"TCGEIV2PL1220\"}},\"confirmation_method\":\"manual\",\"created\":1766252382,\"currency\":\"eur\",\"customer\":null,\"last_payment_error\":null,\"livemode\":true,\"metadata\":{\"payment_id\":\"rMEx4XTeB1XDp2Ajpc591GM94\",\"payments_extension\":\"true\",\"payments_extension_type\":\"card\",\"reconciliation_flow\":\"payments_api\",\"shop_id\":\"751927347\"},\"next_action\":null,\"payment_method\":\"pm_1SgU82IkWweOM9jAqa1tp29C\",\"payment_method_types\":[\"card\"],\"source\":null,\"status\":\"succeeded\"}"</t>
  </si>
  <si>
    <t>gid://shopify/Order/7362985197906</t>
  </si>
  <si>
    <t>gid://shopify/OrderTransaction/8507177435474</t>
  </si>
  <si>
    <t>2025-12-16T19:47:27Z</t>
  </si>
  <si>
    <t>ch_3Sf4DUIkWweOM9jA1DRmkoLP</t>
  </si>
  <si>
    <t>rma19C3grBrf9C6BYls26J1kI</t>
  </si>
  <si>
    <t>pi_3Sf4DUIkWweOM9jA1BP3SzH8</t>
  </si>
  <si>
    <t>"{\"id\":\"pi_3Sf4DUIkWweOM9jA1BP3SzH8\",\"object\":\"payment_intent\",\"amount\":13739,\"amount_capturable\":0,\"amount_received\":13739,\"canceled_at\":null,\"cancellation_reason\":null,\"capture_method\":\"automatic\",\"latest_charge\":{\"id\":\"ch_3Sf4DUIkWweOM9jA1DRmkoLP\",\"object\":\"charge\",\"amount\":13739,\"application_fee\":\"fee_1Sf4DWIkWweOM9jAFIX8B7cV\",\"balance_transaction\":\"txn_3Sf4DUIkWweOM9jA1Pr4kef6\",\"captured\":true,\"created\":1765914449,\"currency\":\"eur\",\"failure_code\":null,\"failure_message\":null,\"fraud_details\":{},\"livemode\":true,\"metadata\":{\"payment_id\":\"rma19C3grBrf9C6BYls26J1k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f4DUIkWweOM9jA1BP3SzH8\",\"payment_method\":\"pm_1Sf4DUIkWweOM9jAmj11uS5C\",\"payment_method_details\":{\"card\":{\"amount_authorized\":13739,\"authorization_code\":\"727511\",\"brand\":\"mastercard\",\"checks\":{\"address_line1_check\":\"unavailable\",\"address_postal_code_check\":\"unavailable\",\"cvc_check\":null},\"country\":\"ES\",\"description\":\"Platinum MasterCard Immediate Debit\",\"ds_transaction_id\":null,\"exp_month\":12,\"exp_year\":2028,\"extended_authorization\":{\"status\":\"disabled\"},\"fingerprint\":\"lSno8ceNuHOnW8IH\",\"funding\":\"debit\",\"iin\":\"535120\",\"incremental_authorization\":{\"status\":\"unavailable\"},\"installments\":null,\"issuer\":\"ING BANK N,V,\",\"last4\":\"5014\",\"mandate\":null,\"moto\":false,\"multicapture\":{\"status\":\"unavailable\"},\"network\":\"mastercard\",\"network_token\":{\"used\":false},\"network_transaction_id\":\"TPLJBJLI51216\",\"overcapture\":{\"maximum_amount_capturable\":13739,\"status\":\"unavailable\"},\"payment_account_reference\":\"5001CS8S39F6BAU6O1B0HUVZE317U\",\"regulated_status\":\"unregulated\",\"three_d_secure\":null,\"wallet\":null},\"type\":\"card\"},\"refunded\":false,\"source\":null,\"status\":\"succeeded\",\"mit_params\":{\"network_transaction_id\":\"TPLJBJLI51216\"}},\"confirmation_method\":\"manual\",\"created\":1765914448,\"currency\":\"eur\",\"customer\":null,\"last_payment_error\":null,\"livemode\":true,\"metadata\":{\"payment_id\":\"rma19C3grBrf9C6BYls26J1kI\",\"payments_extension\":\"true\",\"payments_extension_type\":\"card\",\"reconciliation_flow\":\"payments_api\",\"shop_id\":\"751927347\"},\"next_action\":null,\"payment_method\":\"pm_1Sf4DUIkWweOM9jAmj11uS5C\",\"payment_method_types\":[\"card\"],\"source\":null,\"status\":\"succeeded\"}"</t>
  </si>
  <si>
    <t>gid://shopify/Order/7207855391058</t>
  </si>
  <si>
    <t>gid://shopify/OrderTransaction/8484780245330</t>
  </si>
  <si>
    <t>2025-12-12T10:02:47Z</t>
  </si>
  <si>
    <t>ch_3SdTBUIkWweOM9jA1OrIcSHl</t>
  </si>
  <si>
    <t>r2CiZGAzAOpp5PpPMUKI7EUjn</t>
  </si>
  <si>
    <t>pi_3SdTBUIkWweOM9jA1qlelhPC</t>
  </si>
  <si>
    <t>"{\"id\":\"pi_3SdTBUIkWweOM9jA1qlelhPC\",\"object\":\"payment_intent\",\"amount\":5485,\"amount_capturable\":0,\"amount_received\":5485,\"canceled_at\":null,\"cancellation_reason\":null,\"capture_method\":\"automatic\",\"latest_charge\":{\"id\":\"ch_3SdTBUIkWweOM9jA1OrIcSHl\",\"object\":\"charge\",\"amount\":5485,\"application_fee\":\"fee_1SdTBXIkWweOM9jA4yZq9hLn\",\"balance_transaction\":\"txn_3SdTBUIkWweOM9jA1jbGVjpK\",\"captured\":true,\"created\":1765533770,\"currency\":\"eur\",\"failure_code\":null,\"failure_message\":null,\"fraud_details\":{},\"livemode\":true,\"metadata\":{\"payment_id\":\"r2CiZGAzAOpp5PpPMUKI7EUj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dTBUIkWweOM9jA1qlelhPC\",\"payment_method\":\"pm_1SdTBUIkWweOM9jAhcLqhTcv\",\"payment_method_details\":{\"card\":{\"amount_authorized\":5485,\"authorization_code\":\"274294\",\"brand\":\"visa\",\"checks\":{\"address_line1_check\":\"unavailable\",\"address_postal_code_check\":\"unavailable\",\"cvc_check\":\"pass\"},\"country\":\"FR\",\"description\":\"Visa Gold\",\"ds_transaction_id\":null,\"exp_month\":4,\"exp_year\":2028,\"extended_authorization\":{\"status\":\"disabled\"},\"fingerprint\":\"4Ac3v3ATt4MtWrW5\",\"funding\":\"debit\",\"iin\":\"497414\",\"incremental_authorization\":{\"status\":\"unavailable\"},\"installments\":null,\"issuer\":\"BNP PARIBAS\",\"last4\":\"1034\",\"mandate\":null,\"moto\":false,\"multicapture\":{\"status\":\"unavailable\"},\"network\":\"visa\",\"network_token\":{\"used\":false},\"network_transaction_id\":\"485346361717734\",\"overcapture\":{\"maximum_amount_capturable\":5485,\"status\":\"unavailable\"},\"payment_account_reference\":\"V001AABA102012021072842227892\",\"regulated_status\":\"unregulated\",\"three_d_secure\":{\"authentication_flow\":\"frictionless\",\"electronic_commerce_indicator\":\"05\",\"exemption_indicator\":null,\"result\":\"authenticated\",\"result_reason\":null,\"transaction_id\":\"bd8ad2dc-1cc4-4fb1-90ee-b6d1469b1a56\",\"version\":\"2,2,0\"},\"wallet\":null},\"type\":\"card\"},\"refunded\":false,\"source\":null,\"status\":\"succeeded\",\"mit_params\":{\"network_transaction_id\":\"485346361717734\"}},\"confirmation_method\":\"manual\",\"created\":1765533768,\"currency\":\"eur\",\"customer\":null,\"last_payment_error\":null,\"livemode\":true,\"metadata\":{\"payment_id\":\"r2CiZGAzAOpp5PpPMUKI7EUjn\",\"payments_extension\":\"true\",\"payments_extension_type\":\"card\",\"reconciliation_flow\":\"payments_api\",\"shop_id\":\"751927347\"},\"next_action\":null,\"payment_method\":\"pm_1SdTBUIkWweOM9jAhcLqhTcv\",\"payment_method_types\":[\"card\"],\"source\":null,\"status\":\"succeeded\"}"</t>
  </si>
  <si>
    <t>gid://shopify/Order/7189853536594</t>
  </si>
  <si>
    <t>gid://shopify/OrderTransaction/8451748888914</t>
  </si>
  <si>
    <t>2025-12-05T14:48:57Z</t>
  </si>
  <si>
    <t>ch_3Sb0JaIkWweOM9jA1bhyjG7h</t>
  </si>
  <si>
    <t>rFCSQaQ3VGCyFUeDUx5FCalM4</t>
  </si>
  <si>
    <t>pi_3Sb0JaIkWweOM9jA1Cb37ax6</t>
  </si>
  <si>
    <t>"{\"id\":\"pi_3Sb0JaIkWweOM9jA1Cb37ax6\",\"object\":\"payment_intent\",\"amount\":12743,\"amount_capturable\":0,\"amount_received\":12743,\"canceled_at\":null,\"cancellation_reason\":null,\"capture_method\":\"automatic\",\"latest_charge\":{\"id\":\"ch_3Sb0JaIkWweOM9jA1bhyjG7h\",\"object\":\"charge\",\"amount\":12743,\"application_fee\":\"fee_1Sb0JbIkWweOM9jA58VklBfO\",\"balance_transaction\":\"txn_3Sb0JaIkWweOM9jA1vX8TT5M\",\"captured\":true,\"created\":1764946138,\"currency\":\"eur\",\"failure_code\":null,\"failure_message\":null,\"fraud_details\":{},\"livemode\":true,\"metadata\":{\"payment_id\":\"rFCSQaQ3VGCyFUeDUx5FCalM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b0JaIkWweOM9jA1Cb37ax6\",\"payment_method\":\"pm_1Sb0JaIkWweOM9jAEytYFY1q\",\"payment_method_details\":{\"card\":{\"amount_authorized\":12743,\"authorization_code\":\"056561\",\"brand\":\"visa\",\"checks\":{\"address_line1_check\":\"unavailable\",\"address_postal_code_check\":\"unavailable\",\"cvc_check\":null},\"country\":\"ES\",\"description\":\"Visa Business\",\"ds_transaction_id\":null,\"exp_month\":11,\"exp_year\":2028,\"extended_authorization\":{\"status\":\"disabled\"},\"fingerprint\":\"713oRaR6o1CSMZ2X\",\"funding\":\"credit\",\"iin\":\"425566\",\"incremental_authorization\":{\"status\":\"unavailable\"},\"installments\":null,\"issuer\":\"BANKINTER S,A,\",\"last4\":\"1470\",\"mandate\":null,\"moto\":false,\"multicapture\":{\"status\":\"unavailable\"},\"network\":\"visa\",\"network_token\":{\"used\":true},\"network_transaction_id\":\"485339533389501\",\"overcapture\":{\"maximum_amount_capturable\":12743,\"status\":\"unavailable\"},\"payment_account_reference\":\"V0010014625318604866679379568\",\"regulated_status\":\"unregulated\",\"three_d_secure\":null,\"wallet\":null},\"type\":\"card\"},\"refunded\":false,\"source\":null,\"status\":\"succeeded\",\"mit_params\":{\"network_transaction_id\":\"485339533389501\"}},\"confirmation_method\":\"manual\",\"created\":1764946138,\"currency\":\"eur\",\"customer\":null,\"last_payment_error\":null,\"livemode\":true,\"metadata\":{\"payment_id\":\"rFCSQaQ3VGCyFUeDUx5FCalM4\",\"payments_extension\":\"true\",\"payments_extension_type\":\"card\",\"reconciliation_flow\":\"payments_api\",\"shop_id\":\"751927347\"},\"next_action\":null,\"payment_method\":\"pm_1Sb0JaIkWweOM9jAEytYFY1q\",\"payment_method_types\":[\"card\"],\"source\":null,\"status\":\"succeeded\"}"</t>
  </si>
  <si>
    <t>gid://shopify/Order/7387073708370</t>
  </si>
  <si>
    <t>gid://shopify/OrderTransaction/8553256091986</t>
  </si>
  <si>
    <t>2025-12-28T22:03:40Z</t>
  </si>
  <si>
    <t>4UB28878LK812122V</t>
  </si>
  <si>
    <t>ru96aDbOKrh2AqmedduXY6zVw</t>
  </si>
  <si>
    <t>67827370MG200705R</t>
  </si>
  <si>
    <t>"{\"id\":\"67827370MG200705R\",\"intent\":\"CAPTURE\",\"status\":\"COMPLETED\",\"payment_source\":{\"paypal\":{\"email_address\":\"lartiguepopy@gmail,com\",\"account_id\":\"E94TV2XKHPFR4\",\"account_status\":\"VERIFIED\",\"name\":{\"given_name\":\"pauline\",\"surname\":\"Morales\"},\"phone_number\":{\"national_number\":\"33613350640\"},\"address\":{\"address_line_1\":\"10  Avenue   Jean baptiste duhau \",\"address_line_2\":\" \",\"admin_area_2\":\"Ciboure\",\"postal_code\":\"64500\",\"country_code\":\"FR\"}}},\"purchase_units\":[{\"reference_id\":\"default\",\"amount\":{\"currency_code\":\"EUR\",\"value\":\"67,95\",\"breakdown\":{\"item_total\":{\"currency_code\":\"EUR\",\"value\":\"67,95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LV Surfboards - P\u00f3ster \\/ Aluminio dorado \\/ 50x70\",\"custom_id\":\"{\\\"shop_id\\\":751927347,\\\"session_id\\\":\\\"ru96aDbOKrh2AqmedduXY6zVw\\\"}\",\"invoice_id\":\"ru96aDbOKrh2AqmedduXY6zVw\",\"soft_descriptor\":\"ARTESTASTOR ARTESTASTO\",\"items\":[{\"name\":\"LV Surfboards - P\u00f3ster \\/ Aluminio dorado \\/ 50x70\",\"unit_amount\":{\"currency_code\":\"EUR\",\"value\":\"67,95\"},\"tax\":{\"currency_code\":\"EUR\",\"value\":\"0,00\"},\"quantity\":\"1\"}],\"shipping\":{\"name\":{\"full_name\":\"pauline Morales\"},\"address\":{\"address_line_1\":\"10  Avenue   Jean baptiste duhau \",\"admin_area_2\":\"Ciboure\",\"postal_code\":\"64500\",\"country_code\":\"FR\"}},\"supplementary_data\":{\"tax_nexus\":[]},\"payments\":{\"captures\":[{\"id\":\"4UB28878LK812122V\",\"status\":\"COMPLETED\",\"amount\":{\"currency_code\":\"EUR\",\"value\":\"67,95\"},\"final_capture\":true,\"disbursement_mode\":\"INSTANT\",\"seller_protection\":{\"status\":\"ELIGIBLE\",\"dispute_categories\":[\"ITEM_NOT_RECEIVED\",\"UNAUTHORIZED_TRANSACTION\"]},\"seller_receivable_breakdown\":{\"gross_amount\":{\"currency_code\":\"EUR\",\"value\":\"67,95\"},\"paypal_fee\":{\"currency_code\":\"EUR\",\"value\":\"2,32\"},\"net_amount\":{\"currency_code\":\"EUR\",\"value\":\"65,63\"}},\"invoice_id\":\"ru96aDbOKrh2AqmedduXY6zVw\",\"custom_id\":\"{\\\"shop_id\\\":751927347,\\\"session_id\\\":\\\"ru96aDbOKrh2AqmedduXY6zVw\\\"}\",\"links\":[{\"href\":\"https:\\/\\/api,paypal,com\\/v2\\/payments\\/captures\\/4UB28878LK812122V\",\"rel\":\"self\",\"method\":\"GET\"},{\"href\":\"https:\\/\\/api,paypal,com\\/v2\\/payments\\/captures\\/4UB28878LK812122V\\/refund\",\"rel\":\"refund\",\"method\":\"POST\"},{\"href\":\"https:\\/\\/api,paypal,com\\/v2\\/checkout\\/orders\\/67827370MG200705R\",\"rel\":\"up\",\"method\":\"GET\"}],\"create_time\":\"2025-12-28T22:03:42Z\",\"update_time\":\"2025-12-28T22:03:42Z\"}]}}],\"payer\":{\"name\":{\"given_name\":\"pauline\",\"surname\":\"Morales\"},\"email_address\":\"lartiguepopy@gmail,com\",\"payer_id\":\"E94TV2XKHPFR4\",\"phone\":{\"phone_number\":{\"national_number\":\"33613350640\"}},\"address\":{\"address_line_1\":\"10  Avenue   Jean baptiste duhau \",\"address_line_2\":\" \",\"admin_area_2\":\"Ciboure\",\"postal_code\":\"64500\",\"country_code\":\"FR\"}},\"create_time\":\"2025-12-28T22:02:30Z\",\"update_time\":\"2025-12-28T22:03:42Z\",\"links\":[{\"href\":\"https:\\/\\/api,paypal,com\\/v2\\/checkout\\/orders\\/67827370MG200705R\",\"rel\":\"self\",\"method\":\"GET\"}]}"</t>
  </si>
  <si>
    <t>gid://shopify/Order/7195928396114</t>
  </si>
  <si>
    <t>gid://shopify/OrderTransaction/8463523447122</t>
  </si>
  <si>
    <t>2025-12-08T07:26:47Z</t>
  </si>
  <si>
    <t>ch_3SbyqKIkWweOM9jA0xywJ3Pd</t>
  </si>
  <si>
    <t>rZlDZDM3K3wTY081K5DsNp7Oo</t>
  </si>
  <si>
    <t>pi_3SbyqKIkWweOM9jA0exdb7hS</t>
  </si>
  <si>
    <t>"{\"id\":\"pi_3SbyqKIkWweOM9jA0exdb7hS\",\"object\":\"payment_intent\",\"amount\":3085,\"amount_capturable\":0,\"amount_received\":3085,\"canceled_at\":null,\"cancellation_reason\":null,\"capture_method\":\"automatic\",\"latest_charge\":{\"id\":\"ch_3SbyqKIkWweOM9jA0xywJ3Pd\",\"object\":\"charge\",\"amount\":3085,\"application_fee\":\"fee_1SbyqLIkWweOM9jAl2KVAWYJ\",\"balance_transaction\":\"txn_3SbyqKIkWweOM9jA0tbApnuU\",\"captured\":true,\"created\":1765178809,\"currency\":\"eur\",\"failure_code\":null,\"failure_message\":null,\"fraud_details\":{},\"livemode\":true,\"metadata\":{\"payment_id\":\"rZlDZDM3K3wTY081K5DsNp7O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byqKIkWweOM9jA0exdb7hS\",\"payment_method\":\"pm_1SbyqKIkWweOM9jAFI5tOqoG\",\"payment_method_details\":{\"card\":{\"amount_authorized\":3085,\"authorization_code\":\"968420\",\"brand\":\"visa\",\"checks\":{\"address_line1_check\":\"unavailable\",\"address_postal_code_check\":\"unavailable\",\"cvc_check\":\"pass\"},\"country\":\"ES\",\"description\":\"Visa Classic\",\"ds_transaction_id\":null,\"exp_month\":7,\"exp_year\":2028,\"extended_authorization\":{\"status\":\"disabled\"},\"fingerprint\":\"4AU65R4qfVRcaUOS\",\"funding\":\"credit\",\"iin\":\"455223\",\"incremental_authorization\":{\"status\":\"unavailable\"},\"installments\":null,\"issuer\":\"BANCO BILBAO VIZCAYA ARGENTARIA S,A, (BBVA)\",\"last4\":\"5276\",\"mandate\":null,\"moto\":false,\"multicapture\":{\"status\":\"unavailable\"},\"network\":\"visa\",\"network_token\":{\"used\":false},\"network_transaction_id\":\"485342268097165\",\"overcapture\":{\"maximum_amount_capturable\":3085,\"status\":\"unavailable\"},\"payment_account_reference\":\"V0010013023073759710540619399\",\"regulated_status\":\"unregulated\",\"three_d_secure\":null,\"wallet\":null},\"type\":\"card\"},\"refunded\":false,\"source\":null,\"status\":\"succeeded\",\"mit_params\":{\"network_transaction_id\":\"485342268097165\"}},\"confirmation_method\":\"manual\",\"created\":1765178808,\"currency\":\"eur\",\"customer\":null,\"last_payment_error\":null,\"livemode\":true,\"metadata\":{\"payment_id\":\"rZlDZDM3K3wTY081K5DsNp7Oo\",\"payments_extension\":\"true\",\"payments_extension_type\":\"card\",\"reconciliation_flow\":\"payments_api\",\"shop_id\":\"751927347\"},\"next_action\":null,\"payment_method\":\"pm_1SbyqKIkWweOM9jAFI5tOqoG\",\"payment_method_types\":[\"card\"],\"source\":null,\"status\":\"succeeded\"}"</t>
  </si>
  <si>
    <t>gid://shopify/Order/7368094187858</t>
  </si>
  <si>
    <t>gid://shopify/OrderTransaction/8516111532370</t>
  </si>
  <si>
    <t>2025-12-18T19:38:34Z</t>
  </si>
  <si>
    <t>ch_3Sfn1zIkWweOM9jA1YWxtfDB</t>
  </si>
  <si>
    <t>reMqonzfebZbntN3tdzowqgli</t>
  </si>
  <si>
    <t>pi_3Sfn1zIkWweOM9jA192Qd5aw</t>
  </si>
  <si>
    <t>"{\"id\":\"pi_3Sfn1zIkWweOM9jA192Qd5aw\",\"object\":\"payment_intent\",\"amount\":1790,\"amount_capturable\":0,\"amount_received\":1790,\"canceled_at\":null,\"cancellation_reason\":null,\"capture_method\":\"automatic\",\"latest_charge\":{\"id\":\"ch_3Sfn1zIkWweOM9jA1YWxtfDB\",\"object\":\"charge\",\"amount\":1790,\"application_fee\":\"fee_1Sfn21IkWweOM9jACeGVwga6\",\"balance_transaction\":\"txn_3Sfn1zIkWweOM9jA1jprJSWi\",\"captured\":true,\"created\":1766086716,\"currency\":\"eur\",\"failure_code\":null,\"failure_message\":null,\"fraud_details\":{},\"livemode\":true,\"metadata\":{\"payment_id\":\"reMqonzfebZbntN3tdzowqgl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fn1zIkWweOM9jA192Qd5aw\",\"payment_method\":\"pm_1Sfn1zIkWweOM9jAJvilcpFX\",\"payment_method_details\":{\"card\":{\"amount_authorized\":1790,\"authorization_code\":\"117087\",\"brand\":\"mastercard\",\"checks\":{\"address_line1_check\":\"unavailable\",\"address_postal_code_check\":\"unavailable\",\"cvc_check\":\"pass\"},\"country\":\"ES\",\"description\":\"Platinum MasterCard Immediate Debit\",\"ds_transaction_id\":null,\"exp_month\":5,\"exp_year\":2027,\"extended_authorization\":{\"status\":\"disabled\"},\"fingerprint\":\"zgVT8sMT5XCy4J4t\",\"funding\":\"debit\",\"iin\":\"516383\",\"incremental_authorization\":{\"status\":\"unavailable\"},\"installments\":null,\"issuer\":\"BANCO SANTANDER S,A,\",\"last4\":\"5130\",\"mandate\":null,\"moto\":false,\"multicapture\":{\"status\":\"unavailable\"},\"network\":\"mastercard\",\"network_token\":{\"used\":false},\"network_transaction_id\":\"TPLNF3ZXX1218\",\"overcapture\":{\"maximum_amount_capturable\":1790,\"status\":\"unavailable\"},\"payment_account_reference\":\"5001E9T31PNXB5X7IE9J69F07L6EP\",\"regulated_status\":\"unregulated\",\"three_d_secure\":null,\"wallet\":null},\"type\":\"card\"},\"refunded\":false,\"source\":null,\"status\":\"succeeded\",\"mit_params\":{\"network_transaction_id\":\"TPLNF3ZXX1218\"}},\"confirmation_method\":\"manual\",\"created\":1766086715,\"currency\":\"eur\",\"customer\":null,\"last_payment_error\":null,\"livemode\":true,\"metadata\":{\"payment_id\":\"reMqonzfebZbntN3tdzowqgli\",\"payments_extension\":\"true\",\"payments_extension_type\":\"card\",\"reconciliation_flow\":\"payments_api\",\"shop_id\":\"751927347\"},\"next_action\":null,\"payment_method\":\"pm_1Sfn1zIkWweOM9jAJvilcpFX\",\"payment_method_types\":[\"card\"],\"source\":null,\"status\":\"succeeded\"}"</t>
  </si>
  <si>
    <t>gid://shopify/Order/7215586771282</t>
  </si>
  <si>
    <t>gid://shopify/OrderTransaction/8497738940754</t>
  </si>
  <si>
    <t>2025-12-14T21:27:45Z</t>
  </si>
  <si>
    <t>ch_3SeMpSIkWweOM9jA1izZrCa0</t>
  </si>
  <si>
    <t>ritoDUKDKjs0VpeJdOSSoahKk</t>
  </si>
  <si>
    <t>pi_3SeMpSIkWweOM9jA10RUCyIt</t>
  </si>
  <si>
    <t>"{\"id\":\"pi_3SeMpSIkWweOM9jA10RUCyIt\",\"object\":\"payment_intent\",\"amount\":13590,\"amount_capturable\":0,\"amount_received\":13590,\"canceled_at\":null,\"cancellation_reason\":null,\"capture_method\":\"automatic\",\"latest_charge\":{\"id\":\"ch_3SeMpSIkWweOM9jA1izZrCa0\",\"object\":\"charge\",\"amount\":13590,\"application_fee\":\"fee_1SeMpTIkWweOM9jAOP5O3n3t\",\"balance_transaction\":\"txn_3SeMpSIkWweOM9jA1vL9IgdM\",\"captured\":true,\"created\":1765747667,\"currency\":\"eur\",\"failure_code\":null,\"failure_message\":null,\"fraud_details\":{},\"livemode\":true,\"metadata\":{\"payment_id\":\"ritoDUKDKjs0VpeJdOSSoahK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eMpSIkWweOM9jA10RUCyIt\",\"payment_method\":\"pm_1SeMpSIkWweOM9jA3SYKxPlH\",\"payment_method_details\":{\"card\":{\"amount_authorized\":13590,\"authorization_code\":\"772422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vDpb3iBZCuVJPHZN\",\"funding\":\"debit\",\"iin\":\"465975\",\"incremental_authorization\":{\"status\":\"unavailable\"},\"installments\":null,\"issuer\":\"Banco Bilbao Vizcaya Argentaria S,A, (Bbva)\",\"last4\":\"0000\",\"mandate\":null,\"moto\":false,\"multicapture\":{\"status\":\"unavailable\"},\"network\":\"visa\",\"network_token\":{\"used\":false},\"network_transaction_id\":\"485348772673423\",\"overcapture\":{\"maximum_amount_capturable\":13590,\"status\":\"unavailable\"},\"payment_account_reference\":\"V0010015824036452218530090850\",\"regulated_status\":\"unregulated\",\"three_d_secure\":null,\"wallet\":{\"apple_pay\":{\"type\":\"apple_pay\"},\"dynamic_last4\":\"6507\",\"type\":\"apple_pay\"}},\"type\":\"card\"},\"refunded\":false,\"source\":null,\"status\":\"succeeded\",\"mit_params\":{\"network_transaction_id\":\"485348772673423\"}},\"confirmation_method\":\"manual\",\"created\":1765747666,\"currency\":\"eur\",\"customer\":null,\"last_payment_error\":null,\"livemode\":true,\"metadata\":{\"payment_id\":\"ritoDUKDKjs0VpeJdOSSoahKk\",\"payments_extension\":\"true\",\"payments_extension_type\":\"card\",\"reconciliation_flow\":\"payments_api\",\"shop_id\":\"751927347\"},\"next_action\":null,\"payment_method\":\"pm_1SeMpSIkWweOM9jA3SYKxPlH\",\"payment_method_types\":[\"card\"],\"source\":null,\"status\":\"succeeded\"}"</t>
  </si>
  <si>
    <t>gid://shopify/Order/7211561156946</t>
  </si>
  <si>
    <t>gid://shopify/OrderTransaction/8490844258642</t>
  </si>
  <si>
    <t>2025-12-13T11:54:19Z</t>
  </si>
  <si>
    <t>ch_3SdrOzIkWweOM9jA1AsPhVsX</t>
  </si>
  <si>
    <t>rhP9CZrn3JQyvnLeU8wc279bw</t>
  </si>
  <si>
    <t>pi_3SdrOzIkWweOM9jA1U5kJXeD</t>
  </si>
  <si>
    <t>"{\"id\":\"pi_3SdrOzIkWweOM9jA1U5kJXeD\",\"object\":\"payment_intent\",\"amount\":2990,\"amount_capturable\":0,\"amount_received\":2990,\"canceled_at\":null,\"cancellation_reason\":null,\"capture_method\":\"automatic\",\"latest_charge\":{\"id\":\"ch_3SdrOzIkWweOM9jA1AsPhVsX\",\"object\":\"charge\",\"amount\":2990,\"application_fee\":\"fee_1SdrP0IkWweOM9jAWhiqqj0p\",\"balance_transaction\":\"txn_3SdrOzIkWweOM9jA13OnonlS\",\"captured\":true,\"created\":1765626861,\"currency\":\"eur\",\"failure_code\":null,\"failure_message\":null,\"fraud_details\":{},\"livemode\":true,\"metadata\":{\"payment_id\":\"rhP9CZrn3JQyvnLeU8wc279b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drOzIkWweOM9jA1U5kJXeD\",\"payment_method\":\"pm_1SdrOzIkWweOM9jAxr0QDXfK\",\"payment_method_details\":{\"card\":{\"amount_authorized\":2990,\"authorization_code\":\"NE4ILH\",\"brand\":\"mastercard\",\"checks\":{\"address_line1_check\":null,\"address_postal_code_check\":null,\"cvc_check\":null},\"country\":\"DE\",\"description\":\"World Debit Embossed MasterCard Card\",\"ds_transaction_id\":null,\"exp_month\":12,\"exp_year\":2028,\"extended_authorization\":{\"status\":\"disabled\"},\"fingerprint\":\"CwVFGWbADlxPlhMG\",\"funding\":\"debit\",\"iin\":\"530351\",\"incremental_authorization\":{\"status\":\"unavailable\"},\"installments\":null,\"issuer\":\"N26 BANK AG\",\"last4\":\"0000\",\"mandate\":null,\"moto\":false,\"multicapture\":{\"status\":\"unavailable\"},\"network\":\"mastercard\",\"network_token\":{\"used\":false},\"network_transaction_id\":\"MDHUSJDYH1213\",\"overcapture\":{\"maximum_amount_capturable\":2990,\"status\":\"unavailable\"},\"payment_account_reference\":\"500173F21IOV2SYOB9477I6PAVLNR\",\"regulated_status\":\"unregulated\",\"three_d_secure\":null,\"wallet\":{\"apple_pay\":{\"type\":\"apple_pay\"},\"dynamic_last4\":\"8101\",\"type\":\"apple_pay\"}},\"type\":\"card\"},\"refunded\":false,\"source\":null,\"status\":\"succeeded\",\"mit_params\":{\"network_transaction_id\":\"MDHUSJDYH1213\"}},\"confirmation_method\":\"manual\",\"created\":1765626861,\"currency\":\"eur\",\"customer\":null,\"last_payment_error\":null,\"livemode\":true,\"metadata\":{\"payment_id\":\"rhP9CZrn3JQyvnLeU8wc279bw\",\"payments_extension\":\"true\",\"payments_extension_type\":\"card\",\"reconciliation_flow\":\"payments_api\",\"shop_id\":\"751927347\"},\"next_action\":null,\"payment_method\":\"pm_1SdrOzIkWweOM9jAxr0QDXfK\",\"payment_method_types\":[\"card\"],\"source\":null,\"status\":\"succeeded\"}"</t>
  </si>
  <si>
    <t>gid://shopify/Order/7384419729746</t>
  </si>
  <si>
    <t>gid://shopify/OrderTransaction/8548602970450</t>
  </si>
  <si>
    <t>2025-12-27T15:37:26Z</t>
  </si>
  <si>
    <t>ch_3SizYZIkWweOM9jA2kHOV4Ru</t>
  </si>
  <si>
    <t>rsJqwtvSOSS3fnSruhxcYoJyc</t>
  </si>
  <si>
    <t>pi_3SizYZIkWweOM9jA2rPWMeEB</t>
  </si>
  <si>
    <t>"{\"id\":\"pi_3SizYZIkWweOM9jA2rPWMeEB\",\"object\":\"payment_intent\",\"amount\":7731,\"amount_capturable\":0,\"amount_received\":7731,\"canceled_at\":null,\"cancellation_reason\":null,\"capture_method\":\"automatic\",\"latest_charge\":{\"id\":\"ch_3SizYZIkWweOM9jA2kHOV4Ru\",\"object\":\"charge\",\"amount\":7731,\"application_fee\":\"fee_1SizYzIkWweOM9jAO9x0AtS3\",\"balance_transaction\":\"txn_3SizYZIkWweOM9jA2lkA2s3K\",\"captured\":true,\"created\":1766849872,\"currency\":\"eur\",\"failure_code\":null,\"failure_message\":null,\"fraud_details\":{},\"livemode\":true,\"metadata\":{\"payment_id\":\"rsJqwtvSOSS3fnSruhxcYoJy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izYZIkWweOM9jA2rPWMeEB\",\"payment_method\":\"pm_1SizYZIkWweOM9jA6L7Kvsxr\",\"payment_method_details\":{\"card\":{\"amount_authorized\":7731,\"authorization_code\":\"692263\",\"brand\":\"mastercard\",\"checks\":{\"address_line1_check\":\"unavailable\",\"address_postal_code_check\":\"unavailable\",\"cvc_check\":\"pass\"},\"country\":\"IT\",\"description\":\"MasterCard Platinum Prepaid Travel (UK and Brazil)\",\"ds_transaction_id\":null,\"exp_month\":10,\"exp_year\":2029,\"extended_authorization\":{\"status\":\"disabled\"},\"fingerprint\":\"wc6BhgqlDrrPpaEa\",\"funding\":\"prepaid\",\"iin\":\"533317\",\"incremental_authorization\":{\"status\":\"unavailable\"},\"installments\":null,\"issuer\":\"POSTEPAY S,P,A\",\"last4\":\"2501\",\"mandate\":null,\"moto\":false,\"multicapture\":{\"status\":\"unavailable\"},\"network\":\"mastercard\",\"network_token\":{\"used\":false},\"network_transaction_id\":\"MTPVL66H11227\",\"overcapture\":{\"maximum_amount_capturable\":7731,\"status\":\"unavailable\"},\"payment_account_reference\":\"500121ZR1EU6LX9X95I1Q8V28URU5\",\"regulated_status\":\"unregulated\",\"three_d_secure\":{\"authentication_flow\":\"challenge\",\"electronic_commerce_indicator\":\"02\",\"exemption_indicator\":null,\"result\":\"authenticated\",\"result_reason\":null,\"transaction_id\":\"2ae0b83c-0155-4f30-bfbe-f45a5bb4da31\",\"version\":\"2,2,0\"},\"wallet\":null},\"type\":\"card\"},\"refunded\":false,\"source\":null,\"status\":\"succeeded\",\"mit_params\":{\"network_transaction_id\":\"MTPVL66H11227\"}},\"confirmation_method\":\"manual\",\"created\":1766849847,\"currency\":\"eur\",\"customer\":null,\"last_payment_error\":null,\"livemode\":true,\"metadata\":{\"payment_id\":\"rsJqwtvSOSS3fnSruhxcYoJyc\",\"payments_extension\":\"true\",\"payments_extension_type\":\"card\",\"reconciliation_flow\":\"payments_api\",\"shop_id\":\"751927347\"},\"next_action\":null,\"payment_method\":\"pm_1SizYZIkWweOM9jA6L7Kvsxr\",\"payment_method_types\":[\"card\"],\"source\":null,\"status\":\"succeeded\"}"</t>
  </si>
  <si>
    <t>gid://shopify/Order/7192604737874</t>
  </si>
  <si>
    <t>gid://shopify/OrderTransaction/8457003368786</t>
  </si>
  <si>
    <t>2025-12-06T17:13:16Z</t>
  </si>
  <si>
    <t>ch_3SbP2nIkWweOM9jA2FVtV2md</t>
  </si>
  <si>
    <t>rTNSFtz02qIFgN8SkkUP9PHUD</t>
  </si>
  <si>
    <t>pi_3SbP2nIkWweOM9jA2530NOnu</t>
  </si>
  <si>
    <t>"{\"id\":\"pi_3SbP2nIkWweOM9jA2530NOnu\",\"object\":\"payment_intent\",\"amount\":4485,\"amount_capturable\":0,\"amount_received\":4485,\"canceled_at\":null,\"cancellation_reason\":null,\"capture_method\":\"automatic\",\"latest_charge\":{\"id\":\"ch_3SbP2nIkWweOM9jA2FVtV2md\",\"object\":\"charge\",\"amount\":4485,\"application_fee\":\"fee_1SbP2pIkWweOM9jAQjSQ5A6K\",\"balance_transaction\":\"txn_3SbP2nIkWweOM9jA2r0FO3ub\",\"captured\":true,\"created\":1765041199,\"currency\":\"eur\",\"failure_code\":null,\"failure_message\":null,\"fraud_details\":{},\"livemode\":true,\"metadata\":{\"payment_id\":\"rTNSFtz02qIFgN8SkkUP9PHU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bP2nIkWweOM9jA2530NOnu\",\"payment_method\":\"pm_1SbP2nIkWweOM9jAt3eloPZm\",\"payment_method_details\":{\"card\":{\"amount_authorized\":4485,\"authorization_code\":\"361185\",\"brand\":\"visa\",\"checks\":{\"address_line1_check\":\"unavailable\",\"address_postal_code_check\":\"unavailable\",\"cvc_check\":\"pass\"},\"country\":\"FR\",\"description\":\"Visa Classic\",\"ds_transaction_id\":null,\"exp_month\":6,\"exp_year\":2026,\"extended_authorization\":{\"status\":\"disabled\"},\"fingerprint\":\"RbA0gSkxf1bw9sNo\",\"funding\":\"credit\",\"iin\":\"497762\",\"incremental_authorization\":{\"status\":\"unavailable\"},\"installments\":null,\"issuer\":\"CAISSE FEDERALE DE CREDIT MUTUEL\",\"last4\":\"8011\",\"mandate\":null,\"moto\":false,\"multicapture\":{\"status\":\"unavailable\"},\"network\":\"visa\",\"network_token\":{\"used\":false},\"network_transaction_id\":\"485340619997335\",\"overcapture\":{\"maximum_amount_capturable\":4485,\"status\":\"unavailable\"},\"payment_account_reference\":\"V0010015825146682559335279303\",\"regulated_status\":\"unregulated\",\"three_d_secure\":{\"authentication_flow\":\"frictionless\",\"electronic_commerce_indicator\":\"07\",\"exemption_indicator\":null,\"result\":\"exempted\",\"result_reason\":null,\"transaction_id\":\"15e44955-6116-4aa3-87c8-b650a008bbbd\",\"version\":\"2,2,0\"},\"wallet\":null},\"type\":\"card\"},\"refunded\":false,\"source\":null,\"status\":\"succeeded\",\"mit_params\":{\"network_transaction_id\":\"485340619997335\"}},\"confirmation_method\":\"manual\",\"created\":1765041197,\"currency\":\"eur\",\"customer\":null,\"last_payment_error\":null,\"livemode\":true,\"metadata\":{\"payment_id\":\"rTNSFtz02qIFgN8SkkUP9PHUD\",\"payments_extension\":\"true\",\"payments_extension_type\":\"card\",\"reconciliation_flow\":\"payments_api\",\"shop_id\":\"751927347\"},\"next_action\":null,\"payment_method\":\"pm_1SbP2nIkWweOM9jAt3eloPZm\",\"payment_method_types\":[\"card\"],\"source\":null,\"status\":\"succeeded\"}"</t>
  </si>
  <si>
    <t>gid://shopify/Order/7181792870738</t>
  </si>
  <si>
    <t>gid://shopify/OrderTransaction/8437637972306</t>
  </si>
  <si>
    <t>2025-12-02T19:30:41Z</t>
  </si>
  <si>
    <t>ch_3SZzHZIkWweOM9jA1We4kGiX</t>
  </si>
  <si>
    <t>rdDrECwx0M4wl9LWOg4dHCfCv</t>
  </si>
  <si>
    <t>pi_3SZzHZIkWweOM9jA1Gq926iJ</t>
  </si>
  <si>
    <t>"{\"id\":\"pi_3SZzHZIkWweOM9jA1Gq926iJ\",\"object\":\"payment_intent\",\"amount\":7731,\"amount_capturable\":0,\"amount_received\":7731,\"canceled_at\":null,\"cancellation_reason\":null,\"capture_method\":\"automatic\",\"latest_charge\":{\"id\":\"ch_3SZzHZIkWweOM9jA1We4kGiX\",\"object\":\"charge\",\"amount\":7731,\"application_fee\":\"fee_1SZzHbIkWweOM9jA8PtWXorb\",\"balance_transaction\":\"txn_3SZzHZIkWweOM9jA1gCnD2RQ\",\"captured\":true,\"created\":1764703842,\"currency\":\"eur\",\"failure_code\":null,\"failure_message\":null,\"fraud_details\":{},\"livemode\":true,\"metadata\":{\"payment_id\":\"rdDrECwx0M4wl9LWOg4dHCfC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ZzHZIkWweOM9jA1Gq926iJ\",\"payment_method\":\"pm_1SZzHZIkWweOM9jAHRLYQ3P4\",\"payment_method_details\":{\"card\":{\"amount_authorized\":7731,\"authorization_code\":\"243402\",\"brand\":\"mastercard\",\"checks\":{\"address_line1_check\":\"unavailable\",\"address_postal_code_check\":\"unavailable\",\"cvc_check\":null},\"country\":\"ES\",\"description\":\"MasterCard Credit Card (mixed BIN)\",\"ds_transaction_id\":null,\"exp_month\":10,\"exp_year\":2031,\"extended_authorization\":{\"status\":\"disabled\"},\"fingerprint\":\"gVHKpS4ynaNWQkZq\",\"funding\":\"credit\",\"iin\":\"541541\",\"incremental_authorization\":{\"status\":\"unavailable\"},\"installments\":null,\"issuer\":\"BANCO SANTANDER S,A,\",\"last4\":\"9317\",\"mandate\":null,\"moto\":false,\"multicapture\":{\"status\":\"unavailable\"},\"network\":\"mastercard\",\"network_token\":{\"used\":true},\"network_transaction_id\":\"MCCVIHIVD1202\",\"overcapture\":{\"maximum_amount_capturable\":7731,\"status\":\"unavailable\"},\"payment_account_reference\":\"50013DFHMJUTGO7UUCH2HGJN1B9Z8\",\"regulated_status\":\"unregulated\",\"three_d_secure\":null,\"wallet\":null},\"type\":\"card\"},\"refunded\":false,\"source\":null,\"status\":\"succeeded\",\"mit_params\":{\"network_transaction_id\":\"MCCVIHIVD1202\"}},\"confirmation_method\":\"manual\",\"created\":1764703841,\"currency\":\"eur\",\"customer\":null,\"last_payment_error\":null,\"livemode\":true,\"metadata\":{\"payment_id\":\"rdDrECwx0M4wl9LWOg4dHCfCv\",\"payments_extension\":\"true\",\"payments_extension_type\":\"card\",\"reconciliation_flow\":\"payments_api\",\"shop_id\":\"751927347\"},\"next_action\":null,\"payment_method\":\"pm_1SZzHZIkWweOM9jAHRLYQ3P4\",\"payment_method_types\":[\"card\"],\"source\":null,\"status\":\"succeeded\"}"</t>
  </si>
  <si>
    <t>gid://shopify/Order/7382549430610</t>
  </si>
  <si>
    <t>gid://shopify/OrderTransaction/8544874496338</t>
  </si>
  <si>
    <t>2025-12-26T14:50:58Z</t>
  </si>
  <si>
    <t>ch_3SicM3IkWweOM9jA1eplSYNT</t>
  </si>
  <si>
    <t>r1jHilWcis8B4vCOPH0I6beDg</t>
  </si>
  <si>
    <t>pi_3SicM3IkWweOM9jA1TGkYZb0</t>
  </si>
  <si>
    <t>"{\"id\":\"pi_3SicM3IkWweOM9jA1TGkYZb0\",\"object\":\"payment_intent\",\"amount\":6795,\"amount_capturable\":0,\"amount_received\":6795,\"canceled_at\":null,\"cancellation_reason\":null,\"capture_method\":\"automatic\",\"latest_charge\":{\"id\":\"ch_3SicM3IkWweOM9jA1eplSYNT\",\"object\":\"charge\",\"amount\":6795,\"application_fee\":\"fee_1SicM5IkWweOM9jA3o89r3Y8\",\"balance_transaction\":\"txn_3SicM3IkWweOM9jA1165aACd\",\"captured\":true,\"created\":1766760660,\"currency\":\"eur\",\"failure_code\":null,\"failure_message\":null,\"fraud_details\":{},\"livemode\":true,\"metadata\":{\"payment_id\":\"r1jHilWcis8B4vCOPH0I6beD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icM3IkWweOM9jA1TGkYZb0\",\"payment_method\":\"pm_1SicM3IkWweOM9jA6aAtGZAL\",\"payment_method_details\":{\"card\":{\"amount_authorized\":6795,\"authorization_code\":\"115051\",\"brand\":\"visa\",\"checks\":{\"address_line1_check\":\"unavailable\",\"address_postal_code_check\":\"unavailable\",\"cvc_check\":\"pass\"},\"country\":\"ES\",\"description\":\"Visa Classic\",\"ds_transaction_id\":null,\"exp_month\":3,\"exp_year\":2032,\"extended_authorization\":{\"status\":\"disabled\"},\"fingerprint\":\"l8MwScg1Y27VY7Uk\",\"funding\":\"prepaid\",\"iin\":\"453203\",\"incremental_authorization\":{\"status\":\"unavailable\"},\"installments\":null,\"issuer\":\"BANCO BILBAO VIZCAYA ARGENTARIA S,A, (BBVA)\",\"last4\":\"2118\",\"mandate\":null,\"moto\":false,\"multicapture\":{\"status\":\"unavailable\"},\"network\":\"visa\",\"network_token\":{\"used\":false},\"network_transaction_id\":\"485360534607210\",\"overcapture\":{\"maximum_amount_capturable\":6795,\"status\":\"unavailable\"},\"payment_account_reference\":\"V0010014625106631586106099880\",\"regulated_status\":\"unregulated\",\"three_d_secure\":{\"authentication_flow\":\"frictionless\",\"electronic_commerce_indicator\":\"07\",\"exemption_indicator\":null,\"result\":\"exempted\",\"result_reason\":null,\"transaction_id\":\"53bcbad9-f203-427e-bd6d-6b296285c2e0\",\"version\":\"2,2,0\"},\"wallet\":null},\"type\":\"card\"},\"refunded\":false,\"source\":null,\"status\":\"succeeded\",\"mit_params\":{\"network_transaction_id\":\"485360534607210\"}},\"confirmation_method\":\"manual\",\"created\":1766760659,\"currency\":\"eur\",\"customer\":null,\"last_payment_error\":null,\"livemode\":true,\"metadata\":{\"payment_id\":\"r1jHilWcis8B4vCOPH0I6beDg\",\"payments_extension\":\"true\",\"payments_extension_type\":\"card\",\"reconciliation_flow\":\"payments_api\",\"shop_id\":\"751927347\"},\"next_action\":null,\"payment_method\":\"pm_1SicM3IkWweOM9jA6aAtGZAL\",\"payment_method_types\":[\"card\"],\"source\":null,\"status\":\"succeeded\"}"</t>
  </si>
  <si>
    <t>gid://shopify/Order/7211057709394</t>
  </si>
  <si>
    <t>gid://shopify/OrderTransaction/8490000318802</t>
  </si>
  <si>
    <t>2025-12-13T08:15:19Z</t>
  </si>
  <si>
    <t>ch_3Sdnz2IkWweOM9jA1tSRJAsC</t>
  </si>
  <si>
    <t>rdCFSrgnECNYO4Q1xp8JFGhau</t>
  </si>
  <si>
    <t>pi_3Sdnz2IkWweOM9jA1g2ZTBdx</t>
  </si>
  <si>
    <t>"{\"id\":\"pi_3Sdnz2IkWweOM9jA1g2ZTBdx\",\"object\":\"payment_intent\",\"amount\":6495,\"amount_capturable\":0,\"amount_received\":6495,\"canceled_at\":null,\"cancellation_reason\":null,\"capture_method\":\"automatic\",\"latest_charge\":{\"id\":\"ch_3Sdnz2IkWweOM9jA1tSRJAsC\",\"object\":\"charge\",\"amount\":6495,\"application_fee\":\"fee_1Sdnz3IkWweOM9jA93S0USsG\",\"balance_transaction\":\"txn_3Sdnz2IkWweOM9jA1meQx0iJ\",\"captured\":true,\"created\":1765613720,\"currency\":\"eur\",\"failure_code\":null,\"failure_message\":null,\"fraud_details\":{},\"livemode\":true,\"metadata\":{\"payment_id\":\"rdCFSrgnECNYO4Q1xp8JFGha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dnz2IkWweOM9jA1g2ZTBdx\",\"payment_method\":\"pm_1Sdnz2IkWweOM9jACKCADcz7\",\"payment_method_details\":{\"card\":{\"amount_authorized\":6495,\"authorization_code\":\"410503\",\"brand\":\"mastercard\",\"checks\":{\"address_line1_check\":\"unavailable\",\"address_postal_code_check\":\"unavailable\",\"cvc_check\":null},\"country\":\"ES\",\"description\":\"MasterCard New World Immediate Debit\",\"ds_transaction_id\":null,\"exp_month\":2,\"exp_year\":2028,\"extended_authorization\":{\"status\":\"disabled\"},\"fingerprint\":\"mU1b4VjTFqKk8aBk\",\"funding\":\"debit\",\"iin\":\"540205\",\"incremental_authorization\":{\"status\":\"unavailable\"},\"installments\":null,\"issuer\":\"BANCO SABADELL S,A,\",\"last4\":\"6040\",\"mandate\":null,\"moto\":false,\"multicapture\":{\"status\":\"unavailable\"},\"network\":\"mastercard\",\"network_token\":{\"used\":false},\"network_transaction_id\":\"TNWCBLY6C1213\",\"overcapture\":{\"maximum_amount_capturable\":6495,\"status\":\"unavailable\"},\"payment_account_reference\":\"50015WS9155R4XHYXQT8ATNPYVTKM\",\"regulated_status\":\"unregulated\",\"three_d_secure\":null,\"wallet\":null},\"type\":\"card\"},\"refunded\":false,\"source\":null,\"status\":\"succeeded\",\"mit_params\":{\"network_transaction_id\":\"TNWCBLY6C1213\"}},\"confirmation_method\":\"manual\",\"created\":1765613720,\"currency\":\"eur\",\"customer\":null,\"last_payment_error\":null,\"livemode\":true,\"metadata\":{\"payment_id\":\"rdCFSrgnECNYO4Q1xp8JFGhau\",\"payments_extension\":\"true\",\"payments_extension_type\":\"card\",\"reconciliation_flow\":\"payments_api\",\"shop_id\":\"751927347\"},\"next_action\":null,\"payment_method\":\"pm_1Sdnz2IkWweOM9jACKCADcz7\",\"payment_method_types\":[\"card\"],\"source\":null,\"status\":\"succeeded\"}"</t>
  </si>
  <si>
    <t>gid://shopify/Order/7375140094290</t>
  </si>
  <si>
    <t>gid://shopify/OrderTransaction/8528569303378</t>
  </si>
  <si>
    <t>2025-12-21T22:57:27Z</t>
  </si>
  <si>
    <t>9CJ88234WR3461909</t>
  </si>
  <si>
    <t>rn08LEBsnbKGwthTtZRjuxKhE</t>
  </si>
  <si>
    <t>3TL0024171601343H</t>
  </si>
  <si>
    <t>"{\"id\":\"3TL0024171601343H\",\"intent\":\"CAPTURE\",\"status\":\"COMPLETED\",\"payment_source\":{\"paypal\":{\"email_address\":\"info@golfestudio,com\",\"account_id\":\"BU67PVPBLS9WE\",\"account_status\":\"VERIFIED\",\"name\":{\"given_name\":\"Andres\",\"surname\":\"Erburu Zazpe\"},\"business_name\":\"Erbu Consult SL\",\"phone_number\":{\"national_number\":\"916573617\"},\"address\":{\"address_line_1\":\"Andres Erburu Zazpe\",\"address_line_2\":\"Fresnedillas 2 8\u00ba A\",\"admin_area_2\":\"Madrid\",\"admin_area_1\":\"Madrid\",\"postal_code\":\"28035\",\"country_code\":\"ES\"}}},\"purchase_units\":[{\"reference_id\":\"default\",\"amount\":{\"currency_code\":\"EUR\",\"value\":\"47,90\",\"breakdown\":{\"item_total\":{\"currency_code\":\"EUR\",\"value\":\"42,95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Even a Gentleman rides - P\u00f3ster \\/ Madera roble oscuro \\/ 30x40\",\"custom_id\":\"{\\\"shop_id\\\":751927347,\\\"session_id\\\":\\\"rn08LEBsnbKGwthTtZRjuxKhE\\\"}\",\"invoice_id\":\"rn08LEBsnbKGwthTtZRjuxKhE\",\"soft_descriptor\":\"PAYPAL *ARTESTASTOR AR\",\"items\":[{\"name\":\"Even a Gentleman rides - P\u00f3ster \\/ Madera roble oscuro \\/ 30x40\",\"unit_amount\":{\"currency_code\":\"EUR\",\"value\":\"42,95\"},\"tax\":{\"currency_code\":\"EUR\",\"value\":\"0,00\"},\"quantity\":\"1\"}],\"shipping\":{\"name\":{\"full_name\":\"Erbu Consult SL Erburu Zazpe\"},\"address\":{\"address_line_1\":\"Avd, Asturias 16\",\"admin_area_2\":\"MADRID\",\"admin_area_1\":\"Madrid\",\"postal_code\":\"28029\",\"country_code\":\"ES\"}},\"supplementary_data\":{\"tax_nexus\":[]},\"payments\":{\"captures\":[{\"id\":\"9CJ88234WR3461909\",\"status\":\"COMPLETED\",\"amount\":{\"currency_code\":\"EUR\",\"value\":\"47,90\"},\"final_capture\":true,\"disbursement_mode\":\"INSTANT\",\"seller_protection\":{\"status\":\"ELIGIBLE\",\"dispute_categories\":[\"ITEM_NOT_RECEIVED\",\"UNAUTHORIZED_TRANSACTION\"]},\"seller_receivable_breakdown\":{\"gross_amount\":{\"currency_code\":\"EUR\",\"value\":\"47,90\"},\"paypal_fee\":{\"currency_code\":\"EUR\",\"value\":\"1,74\"},\"net_amount\":{\"currency_code\":\"EUR\",\"value\":\"46,16\"}},\"invoice_id\":\"rn08LEBsnbKGwthTtZRjuxKhE\",\"custom_id\":\"{\\\"shop_id\\\":751927347,\\\"session_id\\\":\\\"rn08LEBsnbKGwthTtZRjuxKhE\\\"}\",\"links\":[{\"href\":\"https:\\/\\/api,paypal,com\\/v2\\/payments\\/captures\\/9CJ88234WR3461909\",\"rel\":\"self\",\"method\":\"GET\"},{\"href\":\"https:\\/\\/api,paypal,com\\/v2\\/payments\\/captures\\/9CJ88234WR3461909\\/refund\",\"rel\":\"refund\",\"method\":\"POST\"},{\"href\":\"https:\\/\\/api,paypal,com\\/v2\\/checkout\\/orders\\/3TL0024171601343H\",\"rel\":\"up\",\"method\":\"GET\"}],\"create_time\":\"2025-12-21T22:57:29Z\",\"update_time\":\"2025-12-21T22:57:29Z\"}]}}],\"payer\":{\"name\":{\"given_name\":\"Andres\",\"surname\":\"Erburu Zazpe\"},\"email_address\":\"info@golfestudio,com\",\"payer_id\":\"BU67PVPBLS9WE\",\"phone\":{\"phone_number\":{\"national_number\":\"916573617\"}},\"address\":{\"address_line_1\":\"Andres Erburu Zazpe\",\"address_line_2\":\"Fresnedillas 2 8\u00ba A\",\"admin_area_2\":\"Madrid\",\"admin_area_1\":\"Madrid\",\"postal_code\":\"28035\",\"country_code\":\"ES\"}},\"create_time\":\"2025-12-21T22:51:53Z\",\"update_time\":\"2025-12-21T22:57:29Z\",\"links\":[{\"href\":\"https:\\/\\/api,paypal,com\\/v2\\/checkout\\/orders\\/3TL0024171601343H\",\"rel\":\"self\",\"method\":\"GET\"}]}"</t>
  </si>
  <si>
    <t>gid://shopify/Order/7368633352530</t>
  </si>
  <si>
    <t>gid://shopify/OrderTransaction/8516667834706</t>
  </si>
  <si>
    <t>2025-12-18T22:22:03Z</t>
  </si>
  <si>
    <t>ch_3SfpaCIkWweOM9jA1dyS9K3P</t>
  </si>
  <si>
    <t>rq1xF6J07YqoXRjBdgo487jbw</t>
  </si>
  <si>
    <t>pi_3SfpaCIkWweOM9jA1d2R3iQU</t>
  </si>
  <si>
    <t>"{\"id\":\"pi_3SfpaCIkWweOM9jA1d2R3iQU\",\"object\":\"payment_intent\",\"amount\":2490,\"amount_capturable\":0,\"amount_received\":2490,\"canceled_at\":null,\"cancellation_reason\":null,\"capture_method\":\"automatic\",\"latest_charge\":{\"id\":\"ch_3SfpaCIkWweOM9jA1dyS9K3P\",\"object\":\"charge\",\"amount\":2490,\"application_fee\":\"fee_1SfpaDIkWweOM9jA6gOwv5Si\",\"balance_transaction\":\"txn_3SfpaCIkWweOM9jA15T0UIJc\",\"captured\":true,\"created\":1766096525,\"currency\":\"eur\",\"failure_code\":null,\"failure_message\":null,\"fraud_details\":{},\"livemode\":true,\"metadata\":{\"payment_id\":\"rq1xF6J07YqoXRjBdgo487jb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fpaCIkWweOM9jA1d2R3iQU\",\"payment_method\":\"pm_1SfpaCIkWweOM9jAWUN9GVpO\",\"payment_method_details\":{\"card\":{\"amount_authorized\":2490,\"authorization_code\":\"740936\",\"brand\":\"visa\",\"checks\":{\"address_line1_check\":null,\"address_postal_code_check\":null,\"cvc_check\":null},\"country\":\"FR\",\"description\":\"Visa Classic\",\"ds_transaction_id\":null,\"exp_month\":5,\"exp_year\":2030,\"extended_authorization\":{\"status\":\"disabled\"},\"fingerprint\":\"JCQTW7cY8fKKLyzI\",\"funding\":\"debit\",\"iin\":\"438450\",\"incremental_authorization\":{\"status\":\"unavailable\"},\"installments\":null,\"issuer\":\"BPCE\",\"last4\":\"0000\",\"mandate\":null,\"moto\":false,\"multicapture\":{\"status\":\"unavailable\"},\"network\":\"visa\",\"network_token\":{\"used\":false},\"network_transaction_id\":\"485352805259475\",\"overcapture\":{\"maximum_amount_capturable\":2490,\"status\":\"unavailable\"},\"payment_account_reference\":\"V001AACC331012024051049143983\",\"regulated_status\":\"unregulated\",\"three_d_secure\":null,\"wallet\":{\"apple_pay\":{\"type\":\"apple_pay\"},\"dynamic_last4\":\"1386\",\"type\":\"apple_pay\"}},\"type\":\"card\"},\"refunded\":false,\"source\":null,\"status\":\"succeeded\",\"mit_params\":{\"network_transaction_id\":\"485352805259475\"}},\"confirmation_method\":\"manual\",\"created\":1766096524,\"currency\":\"eur\",\"customer\":null,\"last_payment_error\":null,\"livemode\":true,\"metadata\":{\"payment_id\":\"rq1xF6J07YqoXRjBdgo487jbw\",\"payments_extension\":\"true\",\"payments_extension_type\":\"card\",\"reconciliation_flow\":\"payments_api\",\"shop_id\":\"751927347\"},\"next_action\":null,\"payment_method\":\"pm_1SfpaCIkWweOM9jAWUN9GVpO\",\"payment_method_types\":[\"card\"],\"source\":null,\"status\":\"succeeded\"}"</t>
  </si>
  <si>
    <t>gid://shopify/Order/7176162476370</t>
  </si>
  <si>
    <t>gid://shopify/OrderTransaction/8428807192914</t>
  </si>
  <si>
    <t>2025-12-01T12:39:39Z</t>
  </si>
  <si>
    <t>ch_3SZWOGIkWweOM9jA14i4iLRE</t>
  </si>
  <si>
    <t>r6FcMHWDxYAG5yKq366UHUKuI</t>
  </si>
  <si>
    <t>pi_3SZWOGIkWweOM9jA1NgYzYRj</t>
  </si>
  <si>
    <t>"{\"id\":\"pi_3SZWOGIkWweOM9jA1NgYzYRj\",\"object\":\"payment_intent\",\"amount\":13592,\"amount_capturable\":0,\"amount_received\":13592,\"canceled_at\":null,\"cancellation_reason\":null,\"capture_method\":\"automatic\",\"latest_charge\":{\"id\":\"ch_3SZWOGIkWweOM9jA14i4iLRE\",\"object\":\"charge\",\"amount\":13592,\"application_fee\":\"fee_1SZWOIIkWweOM9jALAIsKm70\",\"balance_transaction\":\"txn_3SZWOGIkWweOM9jA1ZQqr4WJ\",\"captured\":true,\"created\":1764592781,\"currency\":\"eur\",\"failure_code\":null,\"failure_message\":null,\"fraud_details\":{},\"livemode\":true,\"metadata\":{\"payment_id\":\"r6FcMHWDxYAG5yKq366UHUKu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ZWOGIkWweOM9jA1NgYzYRj\",\"payment_method\":\"pm_1SZWOGIkWweOM9jAHZUzjv19\",\"payment_method_details\":{\"card\":{\"amount_authorized\":13592,\"authorization_code\":\"177553\",\"brand\":\"visa\",\"checks\":{\"address_line1_check\":\"unavailable\",\"address_postal_code_check\":\"unavailable\",\"cvc_check\":null},\"country\":\"ES\",\"description\":\"Visa Classic\",\"ds_transaction_id\":null,\"exp_month\":6,\"exp_year\":2029,\"extended_authorization\":{\"status\":\"disabled\"},\"fingerprint\":\"Qwit7EwQOa0WUNui\",\"funding\":\"credit\",\"iin\":\"476663\",\"incremental_authorization\":{\"status\":\"unavailable\"},\"installments\":null,\"issuer\":\"CAIXABANK S,A,\",\"last4\":\"1225\",\"mandate\":null,\"moto\":false,\"multicapture\":{\"status\":\"unavailable\"},\"network\":\"visa\",\"network_token\":{\"used\":true},\"network_transaction_id\":\"485335455821428\",\"overcapture\":{\"maximum_amount_capturable\":13592,\"status\":\"unavailable\"},\"payment_account_reference\":\"V0010013818287278358705970735\",\"regulated_status\":\"unregulated\",\"three_d_secure\":null,\"wallet\":null},\"type\":\"card\"},\"refunded\":false,\"source\":null,\"status\":\"succeeded\",\"mit_params\":{\"network_transaction_id\":\"485335455821428\"}},\"confirmation_method\":\"manual\",\"created\":1764592780,\"currency\":\"eur\",\"customer\":null,\"last_payment_error\":null,\"livemode\":true,\"metadata\":{\"payment_id\":\"r6FcMHWDxYAG5yKq366UHUKuI\",\"payments_extension\":\"true\",\"payments_extension_type\":\"card\",\"reconciliation_flow\":\"payments_api\",\"shop_id\":\"751927347\"},\"next_action\":null,\"payment_method\":\"pm_1SZWOGIkWweOM9jAHZUzjv19\",\"payment_method_types\":[\"card\"],\"source\":null,\"status\":\"succeeded\"}"</t>
  </si>
  <si>
    <t>gid://shopify/Order/7383021289810</t>
  </si>
  <si>
    <t>gid://shopify/OrderTransaction/8545736327506</t>
  </si>
  <si>
    <t>2025-12-26T19:42:28Z</t>
  </si>
  <si>
    <t>ch_3Sigu9IkWweOM9jA2R1fOQBf</t>
  </si>
  <si>
    <t>rhdAmViZeDpSnuC5j6NB7FGhn</t>
  </si>
  <si>
    <t>pi_3Sigu9IkWweOM9jA2hNp1ODI</t>
  </si>
  <si>
    <t>"{\"id\":\"pi_3Sigu9IkWweOM9jA2hNp1ODI\",\"object\":\"payment_intent\",\"amount\":4086,\"amount_capturable\":0,\"amount_received\":4086,\"canceled_at\":null,\"cancellation_reason\":null,\"capture_method\":\"automatic\",\"latest_charge\":{\"id\":\"ch_3Sigu9IkWweOM9jA2R1fOQBf\",\"object\":\"charge\",\"amount\":4086,\"application_fee\":\"fee_1SiguAIkWweOM9jAamprpTnI\",\"balance_transaction\":\"txn_3Sigu9IkWweOM9jA21lpYXUt\",\"captured\":true,\"created\":1766778149,\"currency\":\"eur\",\"failure_code\":null,\"failure_message\":null,\"fraud_details\":{},\"livemode\":true,\"metadata\":{\"payment_id\":\"rhdAmViZeDpSnuC5j6NB7FGh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igu9IkWweOM9jA2hNp1ODI\",\"payment_method\":\"pm_1Sigu9IkWweOM9jApGuWUeSR\",\"payment_method_details\":{\"card\":{\"amount_authorized\":4086,\"authorization_code\":\"515692\",\"brand\":\"mastercard\",\"checks\":{\"address_line1_check\":null,\"address_postal_code_check\":null,\"cvc_check\":null},\"country\":\"ES\",\"description\":\"MasterCard New World Immediate Debit\",\"ds_transaction_id\":null,\"exp_month\":3,\"exp_year\":2028,\"extended_authorization\":{\"status\":\"disabled\"},\"fingerprint\":\"Ok3GS3SIMlJIPiFx\",\"funding\":\"debit\",\"iin\":\"515896\",\"incremental_authorization\":{\"status\":\"unavailable\"},\"installments\":null,\"issuer\":\"BANCO SABADELL S,A,\",\"last4\":\"0000\",\"mandate\":null,\"moto\":false,\"multicapture\":{\"status\":\"unavailable\"},\"network\":\"mastercard\",\"network_token\":{\"used\":false},\"network_transaction_id\":\"TNWTKHZYR1226\",\"overcapture\":{\"maximum_amount_capturable\":4086,\"status\":\"unavailable\"},\"payment_account_reference\":\"5001ACG67PJFW1W3HL9J9D1QO4T5Y\",\"regulated_status\":\"unregulated\",\"three_d_secure\":null,\"wallet\":{\"apple_pay\":{\"type\":\"apple_pay\"},\"dynamic_last4\":\"8414\",\"type\":\"apple_pay\"}},\"type\":\"card\"},\"refunded\":false,\"source\":null,\"status\":\"succeeded\",\"mit_params\":{\"network_transaction_id\":\"TNWTKHZYR1226\"}},\"confirmation_method\":\"manual\",\"created\":1766778149,\"currency\":\"eur\",\"customer\":null,\"last_payment_error\":null,\"livemode\":true,\"metadata\":{\"payment_id\":\"rhdAmViZeDpSnuC5j6NB7FGhn\",\"payments_extension\":\"true\",\"payments_extension_type\":\"card\",\"reconciliation_flow\":\"payments_api\",\"shop_id\":\"751927347\"},\"next_action\":null,\"payment_method\":\"pm_1Sigu9IkWweOM9jApGuWUeSR\",\"payment_method_types\":[\"card\"],\"source\":null,\"status\":\"succeeded\"}"</t>
  </si>
  <si>
    <t>gid://shopify/Order/7196169535826</t>
  </si>
  <si>
    <t>gid://shopify/OrderTransaction/8463988883794</t>
  </si>
  <si>
    <t>2025-12-08T09:47:25Z</t>
  </si>
  <si>
    <t>0RB99831V8825700U</t>
  </si>
  <si>
    <t>rYFxboH4JS3p3NuifSraeFVCM</t>
  </si>
  <si>
    <t>6XB87255BH1881845</t>
  </si>
  <si>
    <t>"{\"id\":\"6XB87255BH1881845\",\"intent\":\"CAPTURE\",\"status\":\"COMPLETED\",\"payment_source\":{\"paypal\":{\"email_address\":\"lgarcia2527@gmail,com\",\"account_id\":\"PESD5MHJJFLMU\",\"account_status\":\"VERIFIED\",\"name\":{\"given_name\":\"Laetitia\",\"surname\":\"GARCIA\"},\"phone_number\":{\"national_number\":\"33628201655\"},\"address\":{\"address_line_1\":\"France\",\"address_line_2\":\"81  Chemin Biperrenborda \",\"admin_area_2\":\"Ahetze\",\"postal_code\":\"64210\",\"country_code\":\"FR\"}}},\"purchase_units\":[{\"reference_id\":\"default\",\"amount\":{\"currency_code\":\"EUR\",\"value\":\"24,90\",\"breakdown\":{\"item_total\":{\"currency_code\":\"EUR\",\"value\":\"19,95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Pablo Picasso Animals Drawings the elephant - P\u00f3ster \\/ Sin marco \\/ 30x40\",\"custom_id\":\"{\\\"shop_id\\\":751927347,\\\"session_id\\\":\\\"rYFxboH4JS3p3NuifSraeFVCM\\\"}\",\"invoice_id\":\"rYFxboH4JS3p3NuifSraeFVCM\",\"items\":[{\"name\":\"Pablo Picasso Animals Drawings the elephant - P\u00f3ster \\/ Sin marco \\/ 30x40\",\"unit_amount\":{\"currency_code\":\"EUR\",\"value\":\"19,95\"},\"tax\":{\"currency_code\":\"EUR\",\"value\":\"0,00\"},\"quantity\":\"1\"}],\"shipping\":{\"name\":{\"full_name\":\"Laetitia garcia\"},\"address\":{\"address_line_1\":\"81 chemin biperrenborda\",\"admin_area_2\":\"AHETZE\",\"postal_code\":\"64210\",\"country_code\":\"FR\"}},\"supplementary_data\":{\"tax_nexus\":[]},\"payments\":{\"captures\":[{\"id\":\"0RB99831V8825700U\",\"status\":\"COMPLETED\",\"amount\":{\"currency_code\":\"EUR\",\"value\":\"24,90\"},\"final_capture\":true,\"disbursement_mode\":\"INSTANT\",\"seller_protection\":{\"status\":\"ELIGIBLE\",\"dispute_categories\":[\"ITEM_NOT_RECEIVED\",\"UNAUTHORIZED_TRANSACTION\"]},\"seller_receivable_breakdown\":{\"gross_amount\":{\"currency_code\":\"EUR\",\"value\":\"24,90\"},\"paypal_fee\":{\"currency_code\":\"EUR\",\"value\":\"1,07\"},\"net_amount\":{\"currency_code\":\"EUR\",\"value\":\"23,83\"}},\"invoice_id\":\"rYFxboH4JS3p3NuifSraeFVCM\",\"custom_id\":\"{\\\"shop_id\\\":751927347,\\\"session_id\\\":\\\"rYFxboH4JS3p3NuifSraeFVCM\\\"}\",\"links\":[{\"href\":\"https:\\/\\/api,paypal,com\\/v2\\/payments\\/captures\\/0RB99831V8825700U\",\"rel\":\"self\",\"method\":\"GET\"},{\"href\":\"https:\\/\\/api,paypal,com\\/v2\\/payments\\/captures\\/0RB99831V8825700U\\/refund\",\"rel\":\"refund\",\"method\":\"POST\"},{\"href\":\"https:\\/\\/api,paypal,com\\/v2\\/checkout\\/orders\\/6XB87255BH1881845\",\"rel\":\"up\",\"method\":\"GET\"}],\"create_time\":\"2025-12-08T09:47:28Z\",\"update_time\":\"2025-12-08T09:47:28Z\"}]}}],\"payer\":{\"name\":{\"given_name\":\"Laetitia\",\"surname\":\"GARCIA\"},\"email_address\":\"lgarcia2527@gmail,com\",\"payer_id\":\"PESD5MHJJFLMU\",\"phone\":{\"phone_number\":{\"national_number\":\"33628201655\"}},\"address\":{\"address_line_1\":\"France\",\"address_line_2\":\"81  Chemin Biperrenborda \",\"admin_area_2\":\"Ahetze\",\"postal_code\":\"64210\",\"country_code\":\"FR\"}},\"create_time\":\"2025-12-08T09:46:27Z\",\"update_time\":\"2025-12-08T09:47:28Z\",\"links\":[{\"href\":\"https:\\/\\/api,paypal,com\\/v2\\/checkout\\/orders\\/6XB87255BH1881845\",\"rel\":\"self\",\"method\":\"GET\"}]}"</t>
  </si>
  <si>
    <t>gid://shopify/Order/7268636328274</t>
  </si>
  <si>
    <t>gid://shopify/OrderTransaction/8500023066962</t>
  </si>
  <si>
    <t>2025-12-15T11:18:01Z</t>
  </si>
  <si>
    <t>ch_3SeZmvIkWweOM9jA2TSmF3Nw</t>
  </si>
  <si>
    <t>rLf8BrvErPhAF2zRrS3QIF48G</t>
  </si>
  <si>
    <t>pi_3SeZmvIkWweOM9jA2YwPf3yD</t>
  </si>
  <si>
    <t>"{\"id\":\"pi_3SeZmvIkWweOM9jA2YwPf3yD\",\"object\":\"payment_intent\",\"amount\":7995,\"amount_capturable\":0,\"amount_received\":7995,\"canceled_at\":null,\"cancellation_reason\":null,\"capture_method\":\"automatic\",\"latest_charge\":{\"id\":\"ch_3SeZmvIkWweOM9jA2TSmF3Nw\",\"object\":\"charge\",\"amount\":7995,\"application_fee\":\"fee_1SeZmyIkWweOM9jAFqnzqLyJ\",\"balance_transaction\":\"txn_3SeZmvIkWweOM9jA2hRt9ubc\",\"captured\":true,\"created\":1765797483,\"currency\":\"eur\",\"failure_code\":null,\"failure_message\":null,\"fraud_details\":{},\"livemode\":true,\"metadata\":{\"payment_id\":\"rLf8BrvErPhAF2zRrS3QIF48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eZmvIkWweOM9jA2YwPf3yD\",\"payment_method\":\"pm_1SeZmvIkWweOM9jANXHGJRoR\",\"payment_method_details\":{\"card\":{\"amount_authorized\":7995,\"authorization_code\":\"653759\",\"brand\":\"visa\",\"checks\":{\"address_line1_check\":\"fail\",\"address_postal_code_check\":\"fail\",\"cvc_check\":\"pass\"},\"country\":\"FR\",\"description\":\"Visa Gold\",\"ds_transaction_id\":null,\"exp_month\":1,\"exp_year\":2026,\"extended_authorization\":{\"status\":\"disabled\"},\"fingerprint\":\"0qOkTHl4BpPDRlLU\",\"funding\":\"debit\",\"iin\":\"412524\",\"incremental_authorization\":{\"status\":\"unavailable\"},\"installments\":null,\"issuer\":\"BPCE\",\"last4\":\"4004\",\"mandate\":null,\"moto\":false,\"multicapture\":{\"status\":\"unavailable\"},\"network\":\"visa\",\"network_token\":{\"used\":false},\"network_transaction_id\":\"485349406846820\",\"overcapture\":{\"maximum_amount_capturable\":7995,\"status\":\"unavailable\"},\"payment_account_reference\":\"V001AACC338012021050496217083\",\"regulated_status\":\"unregulated\",\"three_d_secure\":{\"authentication_flow\":\"frictionless\",\"electronic_commerce_indicator\":\"07\",\"exemption_indicator\":null,\"result\":\"exempted\",\"result_reason\":null,\"transaction_id\":\"265cac3b-699a-4ad0-9112-85c58bbd880c\",\"version\":\"2,2,0\"},\"wallet\":null},\"type\":\"card\"},\"refunded\":false,\"source\":null,\"status\":\"succeeded\",\"mit_params\":{\"network_transaction_id\":\"485349406846820\"}},\"confirmation_method\":\"manual\",\"created\":1765797481,\"currency\":\"eur\",\"customer\":null,\"last_payment_error\":null,\"livemode\":true,\"metadata\":{\"payment_id\":\"rLf8BrvErPhAF2zRrS3QIF48G\",\"payments_extension\":\"true\",\"payments_extension_type\":\"card\",\"reconciliation_flow\":\"payments_api\",\"shop_id\":\"751927347\"},\"next_action\":null,\"payment_method\":\"pm_1SeZmvIkWweOM9jANXHGJRoR\",\"payment_method_types\":[\"card\"],\"source\":null,\"status\":\"succeeded\"}"</t>
  </si>
  <si>
    <t>gid://shopify/Order/7382050668882</t>
  </si>
  <si>
    <t>gid://shopify/OrderTransaction/8543966986578</t>
  </si>
  <si>
    <t>2025-12-26T09:56:09Z</t>
  </si>
  <si>
    <t>ch_3SiXkkIkWweOM9jA0JkZPfpj</t>
  </si>
  <si>
    <t>rF212wRzFul5zi5i02325ZXpw</t>
  </si>
  <si>
    <t>pi_3SiXkkIkWweOM9jA0yavIZFi</t>
  </si>
  <si>
    <t>"{\"id\":\"pi_3SiXkkIkWweOM9jA0yavIZFi\",\"object\":\"payment_intent\",\"amount\":4990,\"amount_capturable\":0,\"amount_received\":4990,\"canceled_at\":null,\"cancellation_reason\":null,\"capture_method\":\"automatic\",\"latest_charge\":{\"id\":\"ch_3SiXkkIkWweOM9jA0JkZPfpj\",\"object\":\"charge\",\"amount\":4990,\"application_fee\":\"fee_1SiXkmIkWweOM9jAohEXphKE\",\"balance_transaction\":\"txn_3SiXkkIkWweOM9jA0NslcnM0\",\"captured\":true,\"created\":1766742971,\"currency\":\"eur\",\"failure_code\":null,\"failure_message\":null,\"fraud_details\":{},\"livemode\":true,\"metadata\":{\"payment_id\":\"rF212wRzFul5zi5i02325ZXp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iXkkIkWweOM9jA0yavIZFi\",\"payment_method\":\"pm_1SiXkkIkWweOM9jA5G9NiKsa\",\"payment_method_details\":{\"card\":{\"amount_authorized\":4990,\"authorization_code\":\"561149\",\"brand\":\"mastercard\",\"checks\":{\"address_line1_check\":\"unavailable\",\"address_postal_code_check\":\"unavailable\",\"cvc_check\":\"pass\"},\"country\":\"ES\",\"description\":\"MasterCard Standard Card Immediate Debit\",\"ds_transaction_id\":null,\"exp_month\":10,\"exp_year\":2028,\"extended_authorization\":{\"status\":\"disabled\"},\"fingerprint\":\"4S2gQ7lNdZ2MJqQO\",\"funding\":\"debit\",\"iin\":\"510133\",\"incremental_authorization\":{\"status\":\"unavailable\"},\"installments\":null,\"issuer\":\"SERVIRED, SOCIEDAD ESPANOLA DE\",\"last4\":\"4822\",\"mandate\":null,\"moto\":false,\"multicapture\":{\"status\":\"unavailable\"},\"network\":\"mastercard\",\"network_token\":{\"used\":false},\"network_transaction_id\":\"TCSI8ZZRG1226\",\"overcapture\":{\"maximum_amount_capturable\":4990,\"status\":\"unavailable\"},\"payment_account_reference\":\"5001EAVRHUOJYBJE4ARQLF97NQY2E\",\"regulated_status\":\"unregulated\",\"three_d_secure\":null,\"wallet\":null},\"type\":\"card\"},\"refunded\":false,\"source\":null,\"status\":\"succeeded\",\"mit_params\":{\"network_transaction_id\":\"TCSI8ZZRG1226\"}},\"confirmation_method\":\"manual\",\"created\":1766742970,\"currency\":\"eur\",\"customer\":null,\"last_payment_error\":null,\"livemode\":true,\"metadata\":{\"payment_id\":\"rF212wRzFul5zi5i02325ZXpw\",\"payments_extension\":\"true\",\"payments_extension_type\":\"card\",\"reconciliation_flow\":\"payments_api\",\"shop_id\":\"751927347\"},\"next_action\":null,\"payment_method\":\"pm_1SiXkkIkWweOM9jA5G9NiKsa\",\"payment_method_types\":[\"card\"],\"source\":null,\"status\":\"succeeded\"}"</t>
  </si>
  <si>
    <t>gid://shopify/Order/7378683560274</t>
  </si>
  <si>
    <t>gid://shopify/OrderTransaction/8536158372178</t>
  </si>
  <si>
    <t>2025-12-23T21:23:58Z</t>
  </si>
  <si>
    <t>ch_3Shd3jIkWweOM9jA057HlGdh</t>
  </si>
  <si>
    <t>r8B6YQvM2tRHxm5KuZISLuvBK</t>
  </si>
  <si>
    <t>pi_3Shd3jIkWweOM9jA0gBXCABe</t>
  </si>
  <si>
    <t>"{\"id\":\"pi_3Shd3jIkWweOM9jA0gBXCABe\",\"object\":\"payment_intent\",\"amount\":9995,\"amount_capturable\":0,\"amount_received\":9995,\"canceled_at\":null,\"cancellation_reason\":null,\"capture_method\":\"automatic\",\"latest_charge\":{\"id\":\"ch_3Shd3jIkWweOM9jA057HlGdh\",\"object\":\"charge\",\"amount\":9995,\"application_fee\":\"fee_1Shd3lIkWweOM9jAmtivtUyT\",\"balance_transaction\":\"txn_3Shd3jIkWweOM9jA0lXoLvHU\",\"captured\":true,\"created\":1766525040,\"currency\":\"eur\",\"failure_code\":null,\"failure_message\":null,\"fraud_details\":{},\"livemode\":true,\"metadata\":{\"payment_id\":\"r8B6YQvM2tRHxm5KuZISLuvB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hd3jIkWweOM9jA0gBXCABe\",\"payment_method\":\"pm_1Shd3jIkWweOM9jAl3dUITaS\",\"payment_method_details\":{\"card\":{\"amount_authorized\":9995,\"authorization_code\":\"827684\",\"brand\":\"mastercard\",\"checks\":{\"address_line1_check\":\"unavailable\",\"address_postal_code_check\":\"unavailable\",\"cvc_check\":\"pass\"},\"country\":\"ES\",\"description\":\"Platinum MasterCard Immediate Debit\",\"ds_transaction_id\":null,\"exp_month\":11,\"exp_year\":2029,\"extended_authorization\":{\"status\":\"disabled\"},\"fingerprint\":\"Fxaoucdpo3l4Qlv9\",\"funding\":\"debit\",\"iin\":\"535120\",\"incremental_authorization\":{\"status\":\"unavailable\"},\"installments\":null,\"issuer\":\"ING BANK N,V,\",\"last4\":\"9067\",\"mandate\":null,\"moto\":false,\"multicapture\":{\"status\":\"unavailable\"},\"network\":\"mastercard\",\"network_token\":{\"used\":false},\"network_transaction_id\":\"TPLEY4UAW1223\",\"overcapture\":{\"maximum_amount_capturable\":9995,\"status\":\"unavailable\"},\"payment_account_reference\":\"50011MZPJMLJ34KWZTPWYIX6XCI2K\",\"regulated_status\":\"unregulated\",\"three_d_secure\":null,\"wallet\":null},\"type\":\"card\"},\"refunded\":false,\"source\":null,\"status\":\"succeeded\",\"mit_params\":{\"network_transaction_id\":\"TPLEY4UAW1223\"}},\"confirmation_method\":\"manual\",\"created\":1766525039,\"currency\":\"eur\",\"customer\":null,\"last_payment_error\":null,\"livemode\":true,\"metadata\":{\"payment_id\":\"r8B6YQvM2tRHxm5KuZISLuvBK\",\"payments_extension\":\"true\",\"payments_extension_type\":\"card\",\"reconciliation_flow\":\"payments_api\",\"shop_id\":\"751927347\"},\"next_action\":null,\"payment_method\":\"pm_1Shd3jIkWweOM9jAl3dUITaS\",\"payment_method_types\":[\"card\"],\"source\":null,\"status\":\"succeeded\"}"</t>
  </si>
  <si>
    <t>gid://shopify/Order/7365976850770</t>
  </si>
  <si>
    <t>gid://shopify/OrderTransaction/8513084096850</t>
  </si>
  <si>
    <t>2025-12-18T05:48:31Z</t>
  </si>
  <si>
    <t>ch_3Sfa4iIkWweOM9jA1ZXy0eve</t>
  </si>
  <si>
    <t>rPsdtNgVELYaYgbR75Y7r6oAc</t>
  </si>
  <si>
    <t>pi_3Sfa4iIkWweOM9jA1qSXnWeK</t>
  </si>
  <si>
    <t>"{\"id\":\"pi_3Sfa4iIkWweOM9jA1qSXnWeK\",\"object\":\"payment_intent\",\"amount\":15917,\"amount_capturable\":0,\"amount_received\":15917,\"canceled_at\":null,\"cancellation_reason\":null,\"capture_method\":\"automatic\",\"latest_charge\":{\"id\":\"ch_3Sfa4iIkWweOM9jA1ZXy0eve\",\"object\":\"charge\",\"amount\":15917,\"application_fee\":\"fee_1Sfa4kIkWweOM9jAPyP6uHPk\",\"balance_transaction\":\"txn_3Sfa4iIkWweOM9jA1IDoxtVX\",\"captured\":true,\"created\":1766036913,\"currency\":\"eur\",\"failure_code\":null,\"failure_message\":null,\"fraud_details\":{},\"livemode\":true,\"metadata\":{\"payment_id\":\"rPsdtNgVELYaYgbR75Y7r6oA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fa4iIkWweOM9jA1qSXnWeK\",\"payment_method\":\"pm_1Sfa4iIkWweOM9jA0cD1C1ke\",\"payment_method_details\":{\"card\":{\"amount_authorized\":15917,\"authorization_code\":\"916703\",\"brand\":\"visa\",\"checks\":{\"address_line1_check\":\"unavailable\",\"address_postal_code_check\":\"unavailable\",\"cvc_check\":null},\"country\":\"ES\",\"description\":\"Visa Classic\",\"ds_transaction_id\":null,\"exp_month\":4,\"exp_year\":2031,\"extended_authorization\":{\"status\":\"disabled\"},\"fingerprint\":\"TACrvTKMLefzjYsO\",\"funding\":\"credit\",\"iin\":\"476663\",\"incremental_authorization\":{\"status\":\"unavailable\"},\"installments\":null,\"issuer\":\"CAIXABANK S,A,\",\"last4\":\"6324\",\"mandate\":null,\"moto\":false,\"multicapture\":{\"status\":\"unavailable\"},\"network\":\"visa\",\"network_token\":{\"used\":true},\"network_transaction_id\":\"485352209142538\",\"overcapture\":{\"maximum_amount_capturable\":15917,\"status\":\"unavailable\"},\"payment_account_reference\":\"V0010013024093479433940798639\",\"regulated_status\":\"unregulated\",\"three_d_secure\":null,\"wallet\":null},\"type\":\"card\"},\"refunded\":false,\"source\":null,\"status\":\"succeeded\",\"mit_params\":{\"network_transaction_id\":\"485352209142538\"}},\"confirmation_method\":\"manual\",\"created\":1766036912,\"currency\":\"eur\",\"customer\":null,\"last_payment_error\":null,\"livemode\":true,\"metadata\":{\"payment_id\":\"rPsdtNgVELYaYgbR75Y7r6oAc\",\"payments_extension\":\"true\",\"payments_extension_type\":\"card\",\"reconciliation_flow\":\"payments_api\",\"shop_id\":\"751927347\"},\"next_action\":null,\"payment_method\":\"pm_1Sfa4iIkWweOM9jA0cD1C1ke\",\"payment_method_types\":[\"card\"],\"source\":null,\"status\":\"succeeded\"}"</t>
  </si>
  <si>
    <t>gid://shopify/Order/7182765883730</t>
  </si>
  <si>
    <t>gid://shopify/OrderTransaction/8439678370130</t>
  </si>
  <si>
    <t>2025-12-03T08:45:52Z</t>
  </si>
  <si>
    <t>ch_3SaBh7IkWweOM9jA1OHUTsqb</t>
  </si>
  <si>
    <t>rbmsvfxdq3mYFOIepzWmZ4eC6</t>
  </si>
  <si>
    <t>pi_3SaBh7IkWweOM9jA1DhVCDgH</t>
  </si>
  <si>
    <t>"{\"id\":\"pi_3SaBh7IkWweOM9jA1DhVCDgH\",\"object\":\"payment_intent\",\"amount\":6795,\"amount_capturable\":0,\"amount_received\":6795,\"canceled_at\":null,\"cancellation_reason\":null,\"capture_method\":\"automatic\",\"latest_charge\":{\"id\":\"ch_3SaBh7IkWweOM9jA1OHUTsqb\",\"object\":\"charge\",\"amount\":6795,\"application_fee\":\"fee_1SaBh8IkWweOM9jAgqKZ6294\",\"balance_transaction\":\"txn_3SaBh7IkWweOM9jA1pjeMjmg\",\"captured\":true,\"created\":1764751553,\"currency\":\"eur\",\"failure_code\":null,\"failure_message\":null,\"fraud_details\":{},\"livemode\":true,\"metadata\":{\"payment_id\":\"rbmsvfxdq3mYFOIepzWmZ4eC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aBh7IkWweOM9jA1DhVCDgH\",\"payment_method\":\"pm_1SaBh7IkWweOM9jAErS7Wrgy\",\"payment_method_details\":{\"card\":{\"amount_authorized\":6795,\"authorization_code\":\"480892\",\"brand\":\"mastercard\",\"checks\":{\"address_line1_check\":\"unavailable\",\"address_postal_code_check\":\"unavailable\",\"cvc_check\":\"pass\"},\"country\":\"ES\",\"description\":\"Platinum MasterCard Immediate Debit\",\"ds_transaction_id\":null,\"exp_month\":5,\"exp_year\":2028,\"extended_authorization\":{\"status\":\"disabled\"},\"fingerprint\":\"bkagGQf3WzYl2RMz\",\"funding\":\"debit\",\"iin\":\"535120\",\"incremental_authorization\":{\"status\":\"unavailable\"},\"installments\":null,\"issuer\":\"ING BANK N,V,\",\"last4\":\"6014\",\"mandate\":null,\"moto\":false,\"multicapture\":{\"status\":\"unavailable\"},\"network\":\"mastercard\",\"network_token\":{\"used\":false},\"network_transaction_id\":\"TPLDHPU6O1203\",\"overcapture\":{\"maximum_amount_capturable\":6795,\"status\":\"unavailable\"},\"payment_account_reference\":\"50015PMNH0O40A4JH4TIBQIBTWGBZ\",\"regulated_status\":\"unregulated\",\"three_d_secure\":null,\"wallet\":null},\"type\":\"card\"},\"refunded\":false,\"source\":null,\"status\":\"succeeded\",\"mit_params\":{\"network_transaction_id\":\"TPLDHPU6O1203\"}},\"confirmation_method\":\"manual\",\"created\":1764751553,\"currency\":\"eur\",\"customer\":null,\"last_payment_error\":null,\"livemode\":true,\"metadata\":{\"payment_id\":\"rbmsvfxdq3mYFOIepzWmZ4eC6\",\"payments_extension\":\"true\",\"payments_extension_type\":\"card\",\"reconciliation_flow\":\"payments_api\",\"shop_id\":\"751927347\"},\"next_action\":null,\"payment_method\":\"pm_1SaBh7IkWweOM9jAErS7Wrgy\",\"payment_method_types\":[\"card\"],\"source\":null,\"status\":\"succeeded\"}"</t>
  </si>
  <si>
    <t>gid://shopify/Order/7177901932882</t>
  </si>
  <si>
    <t>gid://shopify/OrderTransaction/8431597912402</t>
  </si>
  <si>
    <t>2025-12-01T21:44:57Z</t>
  </si>
  <si>
    <t>ch_3SZetyIkWweOM9jA2i4afi2v</t>
  </si>
  <si>
    <t>rNcJWndV6iO17TTOBnPNvdPRF</t>
  </si>
  <si>
    <t>pi_3SZetyIkWweOM9jA2FmN7D7Y</t>
  </si>
  <si>
    <t>"{\"id\":\"pi_3SZetyIkWweOM9jA2FmN7D7Y\",\"object\":\"payment_intent\",\"amount\":6468,\"amount_capturable\":0,\"amount_received\":6468,\"canceled_at\":null,\"cancellation_reason\":null,\"capture_method\":\"automatic\",\"latest_charge\":{\"id\":\"ch_3SZetyIkWweOM9jA2i4afi2v\",\"object\":\"charge\",\"amount\":6468,\"application_fee\":\"fee_1SZetzIkWweOM9jAW4hSwydM\",\"balance_transaction\":\"txn_3SZetyIkWweOM9jA2Op7EseU\",\"captured\":true,\"created\":1764625498,\"currency\":\"eur\",\"failure_code\":null,\"failure_message\":null,\"fraud_details\":{},\"livemode\":true,\"metadata\":{\"payment_id\":\"rNcJWndV6iO17TTOBnPNvdPR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ZetyIkWweOM9jA2FmN7D7Y\",\"payment_method\":\"pm_1SZetyIkWweOM9jAByQdFvZU\",\"payment_method_details\":{\"card\":{\"amount_authorized\":6468,\"authorization_code\":\"00AYCP\",\"brand\":\"mastercard\",\"checks\":{\"address_line1_check\":\"unavailable\",\"address_postal_code_check\":\"unavailable\",\"cvc_check\":\"pass\"},\"country\":\"IT\",\"description\":\"MasterCard Prepaid Card (Non-US)\",\"ds_transaction_id\":null,\"exp_month\":3,\"exp_year\":2026,\"extended_authorization\":{\"status\":\"disabled\"},\"fingerprint\":\"SIYFw4A1pYdYVhnq\",\"funding\":\"prepaid\",\"iin\":\"516994\",\"incremental_authorization\":{\"status\":\"unavailable\"},\"installments\":null,\"issuer\":\"BANCA SELLA SPA\",\"last4\":\"1233\",\"mandate\":null,\"moto\":false,\"multicapture\":{\"status\":\"unavailable\"},\"network\":\"mastercard\",\"network_token\":{\"used\":false},\"network_transaction_id\":\"MRGGOWBHK1201\",\"overcapture\":{\"maximum_amount_capturable\":6468,\"status\":\"unavailable\"},\"payment_account_reference\":\"50016DN7WTKOBB66YGKNJJSDKFY0O\",\"regulated_status\":\"unregulated\",\"three_d_secure\":null,\"wallet\":null},\"type\":\"card\"},\"refunded\":false,\"source\":null,\"status\":\"succeeded\",\"mit_params\":{\"network_transaction_id\":\"MRGGOWBHK1201\"}},\"confirmation_method\":\"manual\",\"created\":1764625498,\"currency\":\"eur\",\"customer\":null,\"last_payment_error\":null,\"livemode\":true,\"metadata\":{\"payment_id\":\"rNcJWndV6iO17TTOBnPNvdPRF\",\"payments_extension\":\"true\",\"payments_extension_type\":\"card\",\"reconciliation_flow\":\"payments_api\",\"shop_id\":\"751927347\"},\"next_action\":null,\"payment_method\":\"pm_1SZetyIkWweOM9jAByQdFvZU\",\"payment_method_types\":[\"card\"],\"source\":null,\"status\":\"succeeded\"}"</t>
  </si>
  <si>
    <t>"{\"id\":\"pi_3SXhSfIkWweOM9jA1r1szFPX\",\"object\":\"payment_intent\",\"amount\":10872,\"amount_capturable\":0,\"amount_received\":10872,\"canceled_at\":null,\"cancellation_reason\":null,\"capture_method\":\"automatic\",\"latest_charge\":{\"id\":\"ch_3SXhSfIkWweOM9jA1C5QPzOK\",\"object\":\"charge\",\"amount\":10872,\"application_fee\":\"fee_1SXhSgIkWweOM9jAsyxI8RCe\",\"balance_transaction\":\"txn_3SXhSfIkWweOM9jA1QcErhgn\",\"captured\":true,\"created\":1764158681,\"currency\":\"eur\",\"failure_code\":null,\"failure_message\":null,\"fraud_details\":{},\"livemode\":true,\"metadata\":{\"payment_id\":\"rZAnYb7Br3vFdCa7cImLFCv63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XhSfIkWweOM9jA1r1szFPX\",\"payment_method\":\"pm_1SXhSfIkWweOM9jASCX1aFMA\",\"payment_method_details\":{\"card\":{\"amount_authorized\":10872,\"authorization_code\":\"082909\",\"brand\":\"visa\",\"checks\":{\"address_line1_check\":null,\"address_postal_code_check\":null,\"cvc_check\":null},\"country\":\"FR\",\"description\":\"Visa Gold\",\"ds_transaction_id\":null,\"exp_month\":3,\"exp_year\":2029,\"extended_authorization\":{\"status\":\"disabled\"},\"fingerprint\":\"4U3rKiglzlJG3Ief\",\"funding\":\"debit\",\"iin\":\"494048\",\"incremental_authorization\":{\"status\":\"unavailable\"},\"installments\":null,\"issuer\":\"BPCE\",\"last4\":\"0000\",\"mandate\":null,\"moto\":false,\"multicapture\":{\"status\":\"unavailable\"},\"network\":\"visa\",\"network_token\":{\"used\":false},\"network_transaction_id\":\"485330434819892\",\"overcapture\":{\"maximum_amount_capturable\":10872,\"status\":\"unavailable\"},\"payment_account_reference\":\"V001AACB035012023031359738004\",\"regulated_status\":\"unregulated\",\"three_d_secure\":null,\"wallet\":{\"apple_pay\":{\"type\":\"apple_pay\"},\"dynamic_last4\":\"5419\",\"type\":\"apple_pay\"}},\"type\":\"card\"},\"refunded\":false,\"source\":null,\"status\":\"succeeded\",\"mit_params\":{\"network_transaction_id\":\"485330434819892\"}},\"confirmation_method\":\"manual\",\"created\":1764158681,\"currency\":\"eur\",\"customer\":null,\"last_payment_error\":null,\"livemode\":true,\"metadata\":{\"payment_id\":\"rZAnYb7Br3vFdCa7cImLFCv63\",\"payments_extension\":\"true\",\"payments_extension_type\":\"card\",\"reconciliation_flow\":\"payments_api\",\"shop_id\":\"751927347\"},\"next_action\":null,\"payment_method\":\"pm_1SXhSfIkWweOM9jASCX1aFMA\",\"payment_method_types\":[\"card\"],\"source\":null,\"status\":\"succeeded\"}"</t>
  </si>
  <si>
    <t>gid://shopify/OrderTransaction/8505091424594</t>
  </si>
  <si>
    <t>2025-12-16T12:47:50Z</t>
  </si>
  <si>
    <t>z6Q6H0MUEDKnbT2S4z37q7mhD</t>
  </si>
  <si>
    <t>re_3SXhSfIkWweOM9jA1U7wsbCr</t>
  </si>
  <si>
    <t>"{\"id\":\"re_3SXhSfIkWweOM9jA1U7wsbCr\",\"amount\":10872,\"balance_transaction\":\"txn_3SXhSfIkWweOM9jA1jWCqMPW\",\"charge\":{\"id\":\"ch_3SXhSfIkWweOM9jA1C5QPzOK\",\"object\":\"charge\",\"amount\":10872,\"application_fee\":\"fee_1SXhSgIkWweOM9jAsyxI8RCe\",\"balance_transaction\":\"txn_3SXhSfIkWweOM9jA1QcErhgn\",\"captured\":true,\"created\":1764158681,\"currency\":\"eur\",\"failure_code\":null,\"failure_message\":null,\"fraud_details\":{},\"livemode\":true,\"metadata\":{\"payment_id\":\"rZAnYb7Br3vFdCa7cImLFCv63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XhSfIkWweOM9jA1r1szFPX\",\"payment_method\":\"pm_1SXhSfIkWweOM9jASCX1aFMA\",\"payment_method_details\":{\"card\":{\"amount_authorized\":10872,\"authorization_code\":\"082909\",\"brand\":\"visa\",\"checks\":{\"address_line1_check\":null,\"address_postal_code_check\":null,\"cvc_check\":null},\"country\":\"FR\",\"description\":\"Visa Gold\",\"ds_transaction_id\":null,\"exp_month\":3,\"exp_year\":2029,\"extended_authorization\":{\"status\":\"disabled\"},\"fingerprint\":\"4U3rKiglzlJG3Ief\",\"funding\":\"debit\",\"iin\":\"494048\",\"incremental_authorization\":{\"status\":\"unavailable\"},\"installments\":null,\"issuer\":\"BPCE\",\"last4\":\"0000\",\"mandate\":null,\"moto\":false,\"multicapture\":{\"status\":\"unavailable\"},\"network\":\"visa\",\"network_token\":{\"used\":false},\"network_transaction_id\":\"485330434819892\",\"overcapture\":{\"maximum_amount_capturable\":10872,\"status\":\"unavailable\"},\"payment_account_reference\":\"V001AACB035012023031359738004\",\"regulated_status\":\"unregulated\",\"three_d_secure\":null,\"wallet\":{\"apple_pay\":{\"type\":\"apple_pay\"},\"dynamic_last4\":\"5419\",\"type\":\"apple_pay\"}},\"type\":\"card\"},\"refunded\":true,\"source\":null,\"status\":\"succeeded\",\"mit_params\":{\"network_transaction_id\":\"485330434819892\"}},\"object\":\"refund\",\"reason\":null,\"status\":\"succeeded\",\"created\":1765889271,\"currency\":\"eur\",\"metadata\":{\"payments_extension\":\"true\",\"payments_extension_type\":\"card\",\"reconciliation_flow\":\"payments_api\",\"refund_id\":\"z6Q6H0MUEDKnbT2S4z37q7mhD\"},\"payment_method_details\":{\"card\":{\"acquirer_reference_number\":null,\"acquirer_reference_number_status\":\"pending\"},\"type\":\"card\"},\"mit_params\":{}}"</t>
  </si>
  <si>
    <t>gid://shopify/Order/7202466988370</t>
  </si>
  <si>
    <t>gid://shopify/OrderTransaction/8475027145042</t>
  </si>
  <si>
    <t>2025-12-10T12:25:28Z</t>
  </si>
  <si>
    <t>rCAr3brxusaqMAPrdVEbBEPkz</t>
  </si>
  <si>
    <t>gid://shopify/Order/7372898730322</t>
  </si>
  <si>
    <t>gid://shopify/OrderTransaction/8523327406418</t>
  </si>
  <si>
    <t>2025-12-20T14:47:29Z</t>
  </si>
  <si>
    <t>ch_3SgRROIkWweOM9jA0o6ZXyaA</t>
  </si>
  <si>
    <t>rkezEImCcopq4sU5o8LWk7kBg</t>
  </si>
  <si>
    <t>pi_3SgRROIkWweOM9jA0A7FLi0w</t>
  </si>
  <si>
    <t>"{\"id\":\"pi_3SgRROIkWweOM9jA0A7FLi0w\",\"object\":\"payment_intent\",\"amount\":4790,\"amount_capturable\":0,\"amount_received\":0,\"canceled_at\":null,\"cancellation_reason\":null,\"capture_method\":\"automatic\",\"latest_charge\":{\"id\":\"ch_3SgRROIkWweOM9jA0o6ZXyaA\",\"object\":\"charge\",\"amount\":4790,\"application_fee\":null,\"balance_transaction\":null,\"captured\":false,\"created\":1766242051,\"currency\":\"eur\",\"failure_code\":\"card_declined\",\"failure_message\":\"Your card was declined,\",\"fraud_details\":{},\"livemode\":true,\"metadata\":{\"payment_id\":\"rkezEImCcopq4sU5o8LWk7kBg\",\"payments_extension\":\"true\",\"payments_extension_type\":\"card\",\"reconciliation_flow\":\"payments_api\",\"shop_id\":\"751927347\"},\"outcome\":{\"advice_code\":null,\"network_advice_code\":null,\"network_decline_code\":null,\"network_status\":\"not_sent_to_network\",\"reason\":\"previously_declined_do_not_retry\",\"risk_level\":\"normal\",\"seller_message\":\"You previously attempted to charge this card, When the customer's bank declined that payment, it directed Stripe to block future attempts,\",\"type\":\"blocked\"},\"paid\":false,\"payment_intent\":\"pi_3SgRROIkWweOM9jA0A7FLi0w\",\"payment_method\":\"pm_1SgRROIkWweOM9jAPeRSmtfT\",\"payment_method_details\":{\"card\":{\"amount_authorized\":null,\"authorization_code\":null,\"brand\":\"mastercard\",\"checks\":{\"address_line1_check\":\"unavailable\",\"address_postal_code_check\":\"unavailable\",\"cvc_check\":null},\"country\":\"ES\",\"description\":\"MasterCard New World Immediate Debit\",\"ds_transaction_id\":null,\"exp_month\":6,\"exp_year\":2028,\"extended_authorization\":{\"status\":\"disabled\"},\"fingerprint\":\"vxbjttzyqmBcjw8a\",\"funding\":\"debit\",\"iin\":\"540205\",\"incremental_authorization\":{\"status\":\"unavailable\"},\"installments\":null,\"issuer\":\"BANCO SABADELL S,A,\",\"last4\":\"5045\",\"mandate\":null,\"moto\":false,\"multicapture\":{\"status\":\"unavailable\"},\"network\":\"mastercard\",\"network_token\":{\"used\":false},\"network_transaction_id\":null,\"overcapture\":{\"maximum_amount_capturable\":4790,\"status\":\"unavailable\"},\"payment_account_reference\":null,\"regulated_status\":\"unregulated\",\"three_d_secure\":null,\"wallet\":null},\"type\":\"card\"},\"refunded\":false,\"source\":null,\"status\":\"failed\",\"mit_params\":{}},\"confirmation_method\":\"manual\",\"created\":1766242050,\"currency\":\"eur\",\"customer\":null,\"last_payment_error\":{\"charge\":\"ch_3SgRROIkWweOM9jA0o6ZXyaA\",\"code\":\"card_declined\",\"decline_code\":\"generic_decline\",\"doc_url\":\"https:\\/\\/stripe,com\\/docs\\/error-codes\\/card-declined\",\"message\":\"Your card was declined,\",\"payment_method\":{\"id\":\"pm_1SgRROIkWweOM9jAPeRSmtfT\",\"object\":\"payment_method\",\"card\":{\"brand\":\"mastercard\",\"checks\":{\"address_line1_check\":\"unavailable\",\"address_postal_code_check\":\"unavailable\",\"cvc_check\":null},\"country\":\"ES\",\"description\":\"MasterCard New World Immediate Debit\",\"display_brand\":\"mastercard\",\"exp_month\":6,\"exp_year\":2028,\"fingerprint\":\"vxbjttzyqmBcjw8a\",\"funding\":\"debit\",\"generated_from\":null,\"iin\":\"540205\",\"issuer\":\"BANCO SABADELL S,A,\",\"last4\":\"5045\",\"network_token\":null,\"networks\":{\"available\":[\"mastercard\"],\"preferred\":null},\"payment_account_reference\":null,\"regulated_status\":\"unregulated\",\"three_d_secure_usage\":{\"supported\":true},\"wallet\":null},\"created\":1766242050,\"livemode\":true,\"metadata\":{},\"type\":\"card\"},\"type\":\"card_error\"},\"livemode\":true,\"metadata\":{\"payment_id\":\"rkezEImCcopq4sU5o8LWk7kBg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</si>
  <si>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gid://shopify/OrderTransaction/8523967988050</t>
  </si>
  <si>
    <t>2025-12-20T17:36:01Z</t>
  </si>
  <si>
    <t>ch_3SgU4UIkWweOM9jA2NgTsuce</t>
  </si>
  <si>
    <t>r8gVh4WdaFU5BmvdaOG2XZ9pN</t>
  </si>
  <si>
    <t>pi_3SgU4UIkWweOM9jA2H0wFOKc</t>
  </si>
  <si>
    <t>"{\"id\":\"pi_3SgU4UIkWweOM9jA2H0wFOKc\",\"object\":\"payment_intent\",\"amount\":4790,\"amount_capturable\":0,\"amount_received\":4790,\"canceled_at\":null,\"cancellation_reason\":null,\"capture_method\":\"automatic\",\"latest_charge\":{\"id\":\"ch_3SgU4UIkWweOM9jA2NgTsuce\",\"object\":\"charge\",\"amount\":4790,\"application_fee\":\"fee_1SgU4WIkWweOM9jA01OwrlBj\",\"balance_transaction\":\"txn_3SgU4UIkWweOM9jA2hp22qoS\",\"captured\":true,\"created\":1766252163,\"currency\":\"eur\",\"failure_code\":null,\"failure_message\":null,\"fraud_details\":{},\"livemode\":true,\"metadata\":{\"payment_id\":\"r8gVh4WdaFU5BmvdaOG2XZ9p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gU4UIkWweOM9jA2H0wFOKc\",\"payment_method\":\"pm_1SgU4UIkWweOM9jAifuDTJgp\",\"payment_method_details\":{\"card\":{\"amount_authorized\":4790,\"authorization_code\":\"858332\",\"brand\":\"mastercard\",\"checks\":{\"address_line1_check\":\"unavailable\",\"address_postal_code_check\":\"unavailable\",\"cvc_check\":\"pass\"},\"country\":\"ES\",\"description\":\"MasterCard New World Immediate Debit\",\"ds_transaction_id\":null,\"exp_month\":6,\"exp_year\":2029,\"extended_authorization\":{\"status\":\"disabled\"},\"fingerprint\":\"NeeRedz3h9Vh1l8Z\",\"funding\":\"debit\",\"iin\":\"540205\",\"incremental_authorization\":{\"status\":\"unavailable\"},\"installments\":null,\"issuer\":\"BANCO SABADELL S,A,\",\"last4\":\"5052\",\"mandate\":null,\"moto\":false,\"multicapture\":{\"status\":\"unavailable\"},\"network\":\"mastercard\",\"network_token\":{\"used\":false},\"network_transaction_id\":\"TNWRZ8MPM1220\",\"overcapture\":{\"maximum_amount_capturable\":4790,\"status\":\"unavailable\"},\"payment_account_reference\":\"50011BTVNBQHNOAAP5SLZEPI23KWI\",\"regulated_status\":\"unregulated\",\"three_d_secure\":null,\"wallet\":null},\"type\":\"card\"},\"refunded\":false,\"source\":null,\"status\":\"succeeded\",\"mit_params\":{\"network_transaction_id\":\"TNWRZ8MPM1220\"}},\"confirmation_method\":\"manual\",\"created\":1766252162,\"currency\":\"eur\",\"customer\":null,\"last_payment_error\":null,\"livemode\":true,\"metadata\":{\"payment_id\":\"r8gVh4WdaFU5BmvdaOG2XZ9pN\",\"payments_extension\":\"true\",\"payments_extension_type\":\"card\",\"reconciliation_flow\":\"payments_api\",\"shop_id\":\"751927347\"},\"next_action\":null,\"payment_method\":\"pm_1SgU4UIkWweOM9jAifuDTJgp\",\"payment_method_types\":[\"card\"],\"source\":null,\"status\":\"succeeded\"}"</t>
  </si>
  <si>
    <t>gid://shopify/Order/7213848887634</t>
  </si>
  <si>
    <t>gid://shopify/OrderTransaction/8495060549970</t>
  </si>
  <si>
    <t>2025-12-14T10:48:40Z</t>
  </si>
  <si>
    <t>3S9278579W5026348</t>
  </si>
  <si>
    <t>ruvJgOxtyFbMZDugkTbu0Fnup</t>
  </si>
  <si>
    <t>24C06262EH010010G</t>
  </si>
  <si>
    <t>"{\"id\":\"24C06262EH010010G\",\"intent\":\"CAPTURE\",\"status\":\"COMPLETED\",\"payment_source\":{\"paypal\":{\"email_address\":\"solene,raymond83@gmail,com\",\"account_id\":\"QRPPBVL3JDDWU\",\"account_status\":\"VERIFIED\",\"name\":{\"given_name\":\"Sol\u00e8ne\",\"surname\":\"Raymond\"},\"phone_number\":{\"national_number\":\"33659141996\"},\"address\":{\"address_line_1\":\"15 Avenue Fernand L\u00e9ger\",\"admin_area_2\":\"Morsang-sur-Orge\",\"postal_code\":\"91390\",\"country_code\":\"FR\"}}},\"purchase_units\":[{\"reference_id\":\"default\",\"amount\":{\"currency_code\":\"EUR\",\"value\":\"90,72\",\"breakdown\":{\"item_total\":{\"currency_code\":\"EUR\",\"value\":\"100,80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10,08\"}}},\"payee\":{\"email_address\":\"info@artestaposters,com\",\"merchant_id\":\"CZQCEKGVW6QGG\",\"display_data\":{\"brand_name\":\"Artesta\"}},\"payment_instruction\":{\"disbursement_mode\":\"INSTANT\"},\"description\":\"Cote d'Azur - P\u00f3ster \\/ Sin marco \\/ 30x40\",\"custom_id\":\"{\\\"shop_id\\\":751927347,\\\"session_id\\\":\\\"ruvJgOxtyFbMZDugkTbu0Fnup\\\"}\",\"invoice_id\":\"ruvJgOxtyFbMZDugkTbu0Fnup\",\"soft_descriptor\":\"PAYPAL *ARTESTASTOR AR\",\"items\":[{\"name\":\"Cote d'Azur - P\u00f3ster \\/ Sin marco \\/ 30x40\",\"unit_amount\":{\"currency_code\":\"EUR\",\"value\":\"19,95\"},\"tax\":{\"currency_code\":\"EUR\",\"value\":\"0,00\"},\"quantity\":\"1\"},{\"name\":\"Dancing Cranes - P\u00f3ster \\/ Sin marco \\/ 40x50\",\"unit_amount\":{\"currency_code\":\"EUR\",\"value\":\"26,95\"},\"tax\":{\"currency_code\":\"EUR\",\"value\":\"0,00\"},\"quantity\":\"1\"},{\"name\":\"Peony - P\u00f3ster \\/ Sin marco \\/ 40x50\",\"unit_amount\":{\"currency_code\":\"EUR\",\"value\":\"26,95\"},\"tax\":{\"currency_code\":\"EUR\",\"value\":\"0,00\"},\"quantity\":\"1\"},{\"name\":\"Dear Iris - P\u00f3ster \\/ Sin marco \\/ 40x50\",\"unit_amount\":{\"currency_code\":\"EUR\",\"value\":\"26,95\"},\"tax\":{\"currency_code\":\"EUR\",\"value\":\"0,00\"},\"quantity\":\"1\"}],\"shipping\":{\"name\":{\"full_name\":\"Sol\u00e8ne Raymond\"},\"address\":{\"address_line_1\":\"15 Avenue Fernand L\u00e9ger\",\"admin_area_2\":\"Morsang-sur-Orge\",\"postal_code\":\"91390\",\"country_code\":\"FR\"}},\"supplementary_data\":{\"tax_nexus\":[]},\"payments\":{\"captures\":[{\"id\":\"3S9278579W5026348\",\"status\":\"COMPLETED\",\"amount\":{\"currency_code\":\"EUR\",\"value\":\"90,72\"},\"final_capture\":true,\"disbursement_mode\":\"INSTANT\",\"seller_protection\":{\"status\":\"ELIGIBLE\",\"dispute_categories\":[\"ITEM_NOT_RECEIVED\",\"UNAUTHORIZED_TRANSACTION\"]},\"seller_receivable_breakdown\":{\"gross_amount\":{\"currency_code\":\"EUR\",\"value\":\"90,72\"},\"paypal_fee\":{\"currency_code\":\"EUR\",\"value\":\"2,98\"},\"net_amount\":{\"currency_code\":\"EUR\",\"value\":\"87,74\"}},\"invoice_id\":\"ruvJgOxtyFbMZDugkTbu0Fnup\",\"custom_id\":\"{\\\"shop_id\\\":751927347,\\\"session_id\\\":\\\"ruvJgOxtyFbMZDugkTbu0Fnup\\\"}\",\"links\":[{\"href\":\"https:\\/\\/api,paypal,com\\/v2\\/payments\\/captures\\/3S9278579W5026348\",\"rel\":\"self\",\"method\":\"GET\"},{\"href\":\"https:\\/\\/api,paypal,com\\/v2\\/payments\\/captures\\/3S9278579W5026348\\/refund\",\"rel\":\"refund\",\"method\":\"POST\"},{\"href\":\"https:\\/\\/api,paypal,com\\/v2\\/checkout\\/orders\\/24C06262EH010010G\",\"rel\":\"up\",\"method\":\"GET\"}],\"create_time\":\"2025-12-14T10:48:41Z\",\"update_time\":\"2025-12-14T10:48:41Z\"}]}}],\"payer\":{\"name\":{\"given_name\":\"Sol\u00e8ne\",\"surname\":\"Raymond\"},\"email_address\":\"solene,raymond83@gmail,com\",\"payer_id\":\"QRPPBVL3JDDWU\",\"phone\":{\"phone_number\":{\"national_number\":\"33659141996\"}},\"address\":{\"address_line_1\":\"15 Avenue Fernand L\u00e9ger\",\"admin_area_2\":\"Morsang-sur-Orge\",\"postal_code\":\"91390\",\"country_code\":\"FR\"}},\"create_time\":\"2025-12-14T10:48:06Z\",\"update_time\":\"2025-12-14T10:48:41Z\",\"links\":[{\"href\":\"https:\\/\\/api,paypal,com\\/v2\\/checkout\\/orders\\/24C06262EH010010G\",\"rel\":\"self\",\"method\":\"GET\"}]}"</t>
  </si>
  <si>
    <t>gid://shopify/Order/7187240845650</t>
  </si>
  <si>
    <t>gid://shopify/OrderTransaction/8446730502482</t>
  </si>
  <si>
    <t>2025-12-04T12:46:29Z</t>
  </si>
  <si>
    <t>ch_3SabvWIkWweOM9jA0FQVo4s4</t>
  </si>
  <si>
    <t>rS0LHr4PTLCVJuGpoC67XvX2c</t>
  </si>
  <si>
    <t>pi_3SabvWIkWweOM9jA0YOapO1H</t>
  </si>
  <si>
    <t>"{\"id\":\"pi_3SabvWIkWweOM9jA0YOapO1H\",\"object\":\"payment_intent\",\"amount\":2490,\"amount_capturable\":0,\"amount_received\":2490,\"canceled_at\":null,\"cancellation_reason\":null,\"capture_method\":\"automatic\",\"latest_charge\":{\"id\":\"ch_3SabvWIkWweOM9jA0FQVo4s4\",\"object\":\"charge\",\"amount\":2490,\"application_fee\":\"fee_1SabvYIkWweOM9jAnOpgnyr1\",\"balance_transaction\":\"txn_3SabvWIkWweOM9jA0txRUPjN\",\"captured\":true,\"created\":1764852391,\"currency\":\"eur\",\"failure_code\":null,\"failure_message\":null,\"fraud_details\":{},\"livemode\":true,\"metadata\":{\"payment_id\":\"rS0LHr4PTLCVJuGpoC67XvX2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abvWIkWweOM9jA0YOapO1H\",\"payment_method\":\"pm_1SabvWIkWweOM9jAjJUUpiu9\",\"payment_method_details\":{\"card\":{\"amount_authorized\":2490,\"authorization_code\":\"550753\",\"brand\":\"visa\",\"checks\":{\"address_line1_check\":\"unavailable\",\"address_postal_code_check\":\"unavailable\",\"cvc_check\":\"pass\"},\"country\":\"ES\",\"description\":\"Visa Classic\",\"ds_transaction_id\":null,\"exp_month\":8,\"exp_year\":2030,\"extended_authorization\":{\"status\":\"disabled\"},\"fingerprint\":\"oD9jFcWcfIaRO9Vq\",\"funding\":\"debit\",\"iin\":\"476664\",\"incremental_authorization\":{\"status\":\"unavailable\"},\"installments\":null,\"issuer\":\"CAIXABANK S,A,\",\"last4\":\"3317\",\"mandate\":null,\"moto\":false,\"multicapture\":{\"status\":\"unavailable\"},\"network\":\"visa\",\"network_token\":{\"used\":false},\"network_transaction_id\":\"485338459922264\",\"overcapture\":{\"maximum_amount_capturable\":2490,\"status\":\"unavailable\"},\"payment_account_reference\":\"V0010013821215517469203079162\",\"regulated_status\":\"unregulated\",\"three_d_secure\":null,\"wallet\":null},\"type\":\"card\"},\"refunded\":false,\"source\":null,\"status\":\"succeeded\",\"mit_params\":{\"network_transaction_id\":\"485338459922264\"}},\"confirmation_method\":\"manual\",\"created\":1764852390,\"currency\":\"eur\",\"customer\":null,\"last_payment_error\":null,\"livemode\":true,\"metadata\":{\"payment_id\":\"rS0LHr4PTLCVJuGpoC67XvX2c\",\"payments_extension\":\"true\",\"payments_extension_type\":\"card\",\"reconciliation_flow\":\"payments_api\",\"shop_id\":\"751927347\"},\"next_action\":null,\"payment_method\":\"pm_1SabvWIkWweOM9jAjJUUpiu9\",\"payment_method_types\":[\"card\"],\"source\":null,\"status\":\"succeeded\"}"</t>
  </si>
  <si>
    <t>gid://shopify/Order/7366928367954</t>
  </si>
  <si>
    <t>gid://shopify/OrderTransaction/8514978054482</t>
  </si>
  <si>
    <t>2025-12-18T14:40:27Z</t>
  </si>
  <si>
    <t>py_3SfiNTIkWweOM9jA0MAoLeTU</t>
  </si>
  <si>
    <t>rPkKah7E84g99w0loJ4d7tbUt</t>
  </si>
  <si>
    <t>pi_3SfiNTIkWweOM9jA0c3mm569</t>
  </si>
  <si>
    <t>"{\"id\":\"pi_3SfiNTIkWweOM9jA0c3mm569\",\"object\":\"payment_intent\",\"amount\":3790,\"amount_capturable\":0,\"amount_received\":3790,\"canceled_at\":null,\"cancellation_reason\":null,\"capture_method\":\"automatic\",\"charges\":{\"object\":\"list\",\"data\":[{\"id\":\"py_3SfiNTIkWweOM9jA0MAoLeTU\",\"object\":\"charge\",\"amount\":3790,\"application_fee\":\"fee_1SfiOBIkWweOM9jAVlKgXkLz\",\"balance_transaction\":\"txn_3SfiNTIkWweOM9jA0F9NN3NV\",\"captured\":true,\"created\":1766068870,\"currency\":\"eur\",\"failure_code\":null,\"failure_message\":null,\"fraud_details\":{},\"livemode\":true,\"metadata\":{\"payments_extension_type\":\"klarna\",\"payments_extension\":\"true\",\"shop_id\":\"751927347\",\"reconciliation_flow\":\"payments_api\",\"payment_id\":\"rPkKah7E84g99w0loJ4d7tbUt\"},\"outcome\":{\"advice_code\":null,\"network_advice_code\":null,\"network_decline_code\":null,\"network_status\":\"approved_by_network\",\"reason\":null,\"risk_level\":\"not_assessed\",\"seller_message\":\"Payment complete,\",\"type\":\"authorized\"},\"paid\":true,\"payment_intent\":\"pi_3SfiNTIkWweOM9jA0c3mm569\",\"payment_method\":\"pm_1SfiNTIkWweOM9jABvPfRtLW\",\"payment_method_details\":{\"klarna\":{\"payer_details\":{\"address\":{\"country\":\"DE\"}},\"payment_method_category\":\"pay_later\",\"preferred_locale\":\"de-DE\"},\"type\":\"klarna\"},\"refunded\":false,\"source\":null,\"status\":\"succeeded\"}],\"has_more\":false,\"total_count\":1,\"url\":\"\\/v1\\/charges?payment_intent=pi_3SfiNTIkWweOM9jA0c3mm569\"},\"latest_charge\":\"py_3SfiNTIkWweOM9jA0MAoLeTU\",\"confirmation_method\":\"automatic\",\"created\":1766068827,\"currency\":\"eur\",\"customer\":null,\"last_payment_error\":null,\"livemode\":true,\"metadata\":{\"payments_extension_type\":\"klarna\",\"payments_extension\":\"true\",\"shop_id\":\"751927347\",\"reconciliation_flow\":\"payments_api\",\"payment_id\":\"rPkKah7E84g99w0loJ4d7tbUt\"},\"next_action\":null,\"payment_method\":\"pm_1SfiNTIkWweOM9jABvPfRtLW\",\"payment_method_types\":[\"klarna\"],\"source\":null,\"status\":\"succeeded\"}"</t>
  </si>
  <si>
    <t>gid://shopify/Order/7192402002258</t>
  </si>
  <si>
    <t>gid://shopify/OrderTransaction/8456654979410</t>
  </si>
  <si>
    <t>2025-12-06T15:49:45Z</t>
  </si>
  <si>
    <t>ch_3SbNjyIkWweOM9jA0zalmesT</t>
  </si>
  <si>
    <t>rDBwWzdNejnNczy6FvaWdOISK</t>
  </si>
  <si>
    <t>pi_3SbNjyIkWweOM9jA0WoJWQyc</t>
  </si>
  <si>
    <t>"{\"id\":\"pi_3SbNjyIkWweOM9jA0WoJWQyc\",\"object\":\"payment_intent\",\"amount\":4790,\"amount_capturable\":0,\"amount_received\":4790,\"canceled_at\":null,\"cancellation_reason\":null,\"capture_method\":\"automatic\",\"latest_charge\":{\"id\":\"ch_3SbNjyIkWweOM9jA0zalmesT\",\"object\":\"charge\",\"amount\":4790,\"application_fee\":\"fee_1SbNjyIkWweOM9jA89cfSG2c\",\"balance_transaction\":\"txn_3SbNjyIkWweOM9jA0ieknQ1n\",\"captured\":true,\"created\":1765036186,\"currency\":\"eur\",\"failure_code\":null,\"failure_message\":null,\"fraud_details\":{},\"livemode\":true,\"metadata\":{\"payment_id\":\"rDBwWzdNejnNczy6FvaWdOIS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bNjyIkWweOM9jA0WoJWQyc\",\"payment_method\":\"pm_1SbNjyIkWweOM9jAYGrrMal6\",\"payment_method_details\":{\"card\":{\"amount_authorized\":4790,\"authorization_code\":\"241128\",\"brand\":\"visa\",\"checks\":{\"address_line1_check\":\"unavailable\",\"address_postal_code_check\":\"unavailable\",\"cvc_check\":null},\"country\":\"ES\",\"description\":\"Visa Gold\",\"ds_transaction_id\":null,\"exp_month\":4,\"exp_year\":2031,\"extended_authorization\":{\"status\":\"disabled\"},\"fingerprint\":\"BrJ0kVF5bLDHKRi0\",\"funding\":\"credit\",\"iin\":\"496626\",\"incremental_authorization\":{\"status\":\"unavailable\"},\"installments\":null,\"issuer\":\"CAIXABANK S,A,\",\"last4\":\"5400\",\"mandate\":null,\"moto\":false,\"multicapture\":{\"status\":\"unavailable\"},\"network\":\"visa\",\"network_token\":{\"used\":true},\"network_transaction_id\":\"485340569862094\",\"overcapture\":{\"maximum_amount_capturable\":4790,\"status\":\"unavailable\"},\"payment_account_reference\":\"V0010013024065609914545161229\",\"regulated_status\":\"unregulated\",\"three_d_secure\":null,\"wallet\":null},\"type\":\"card\"},\"refunded\":false,\"source\":null,\"status\":\"succeeded\",\"mit_params\":{\"network_transaction_id\":\"485340569862094\"}},\"confirmation_method\":\"manual\",\"created\":1765036186,\"currency\":\"eur\",\"customer\":null,\"last_payment_error\":null,\"livemode\":true,\"metadata\":{\"payment_id\":\"rDBwWzdNejnNczy6FvaWdOISK\",\"payments_extension\":\"true\",\"payments_extension_type\":\"card\",\"reconciliation_flow\":\"payments_api\",\"shop_id\":\"751927347\"},\"next_action\":null,\"payment_method\":\"pm_1SbNjyIkWweOM9jAYGrrMal6\",\"payment_method_types\":[\"card\"],\"source\":null,\"status\":\"succeeded\"}"</t>
  </si>
  <si>
    <t>gid://shopify/Order/7200626016594</t>
  </si>
  <si>
    <t>gid://shopify/OrderTransaction/8471610229074</t>
  </si>
  <si>
    <t>2025-12-09T19:10:44Z</t>
  </si>
  <si>
    <t>514275505V053132A</t>
  </si>
  <si>
    <t>rVmkqhuCUzqEe6hHsuQZ4HemM</t>
  </si>
  <si>
    <t>42A331713D171084Y</t>
  </si>
  <si>
    <t>"{\"id\":\"42A331713D171084Y\",\"intent\":\"CAPTURE\",\"status\":\"COMPLETED\",\"payment_source\":{\"paypal\":{\"email_address\":\"nuriaeo,neo@gmail,com\",\"account_id\":\"XVGC6XTFV9AZS\",\"account_status\":\"VERIFIED\",\"name\":{\"given_name\":\"Nuria\",\"surname\":\"Exposito Ortiz\"},\"phone_number\":{\"national_number\":\"34616600243\"},\"address\":{\"address_line_1\":\"Carrer Flor i Cel, 7\",\"address_line_2\":\"Piso 2 Puerta 3\",\"admin_area_2\":\"Santa Coloma de Gramenet\",\"admin_area_1\":\"BARCELONA\",\"postal_code\":\"08923\",\"country_code\":\"ES\"}}},\"purchase_units\":[{\"reference_id\":\"default\",\"amount\":{\"currency_code\":\"EUR\",\"value\":\"77,31\",\"breakdown\":{\"item_total\":{\"currency_code\":\"EUR\",\"value\":\"85,90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8,59\"}}},\"payee\":{\"email_address\":\"info@artestaposters,com\",\"merchant_id\":\"CZQCEKGVW6QGG\",\"display_data\":{\"brand_name\":\"Artesta\"}},\"payment_instruction\":{\"disbursement_mode\":\"INSTANT\"},\"description\":\"Same tulip  front and backview - Lotte Gr\u00f8nkj\u00e6r - P\u00f3ster \\/ Madera negro \\/ 40x50\",\"custom_id\":\"{\\\"shop_id\\\":751927347,\\\"session_id\\\":\\\"rVmkqhuCUzqEe6hHsuQZ4HemM\\\"}\",\"invoice_id\":\"rVmkqhuCUzqEe6hHsuQZ4HemM\",\"soft_descriptor\":\"ARTESTASTOR ARTESTASTO\",\"items\":[{\"name\":\"Same tulip  front and backview - Lotte Gr\u00f8nkj\u00e6r - P\u00f3ster \\/ Madera negro \\/ 40x50\",\"unit_amount\":{\"currency_code\":\"EUR\",\"value\":\"58,95\"},\"tax\":{\"currency_code\":\"EUR\",\"value\":\"0,00\"},\"quantity\":\"1\"},{\"name\":\"A little touch  monochrome - Lotte Gr\u00f8nkj\u00e6r - P\u00f3ster \\/ Sin marco \\/ 40x50\",\"unit_amount\":{\"currency_code\":\"EUR\",\"value\":\"26,95\"},\"tax\":{\"currency_code\":\"EUR\",\"value\":\"0,00\"},\"quantity\":\"1\"}],\"shipping\":{\"name\":{\"full_name\":\"Nuria Exposito Ortiz\"},\"address\":{\"address_line_1\":\"Carrer Flor i Cel, 7\",\"admin_area_2\":\"Santa Coloma de Gramenet\",\"admin_area_1\":\"Barcelona\",\"postal_code\":\"08923\",\"country_code\":\"ES\"}},\"supplementary_data\":{\"tax_nexus\":[]},\"payments\":{\"captures\":[{\"id\":\"514275505V053132A\",\"status\":\"COMPLETED\",\"amount\":{\"currency_code\":\"EUR\",\"value\":\"77,31\"},\"final_capture\":true,\"disbursement_mode\":\"INSTANT\",\"seller_protection\":{\"status\":\"ELIGIBLE\",\"dispute_categories\":[\"ITEM_NOT_RECEIVED\",\"UNAUTHORIZED_TRANSACTION\"]},\"seller_receivable_breakdown\":{\"gross_amount\":{\"currency_code\":\"EUR\",\"value\":\"77,31\"},\"paypal_fee\":{\"currency_code\":\"EUR\",\"value\":\"2,59\"},\"net_amount\":{\"currency_code\":\"EUR\",\"value\":\"74,72\"}},\"invoice_id\":\"rVmkqhuCUzqEe6hHsuQZ4HemM\",\"custom_id\":\"{\\\"shop_id\\\":751927347,\\\"session_id\\\":\\\"rVmkqhuCUzqEe6hHsuQZ4HemM\\\"}\",\"links\":[{\"href\":\"https:\\/\\/api,paypal,com\\/v2\\/payments\\/captures\\/514275505V053132A\",\"rel\":\"self\",\"method\":\"GET\"},{\"href\":\"https:\\/\\/api,paypal,com\\/v2\\/payments\\/captures\\/514275505V053132A\\/refund\",\"rel\":\"refund\",\"method\":\"POST\"},{\"href\":\"https:\\/\\/api,paypal,com\\/v2\\/checkout\\/orders\\/42A331713D171084Y\",\"rel\":\"up\",\"method\":\"GET\"}],\"create_time\":\"2025-12-09T19:10:46Z\",\"update_time\":\"2025-12-09T19:10:46Z\"}]}}],\"payer\":{\"name\":{\"given_name\":\"Nuria\",\"surname\":\"Exposito Ortiz\"},\"email_address\":\"nuriaeo,neo@gmail,com\",\"payer_id\":\"XVGC6XTFV9AZS\",\"phone\":{\"phone_number\":{\"national_number\":\"34616600243\"}},\"address\":{\"address_line_1\":\"Carrer Flor i Cel, 7\",\"address_line_2\":\"Piso 2 Puerta 3\",\"admin_area_2\":\"Santa Coloma de Gramenet\",\"admin_area_1\":\"BARCELONA\",\"postal_code\":\"08923\",\"country_code\":\"ES\"}},\"create_time\":\"2025-12-09T19:06:00Z\",\"update_time\":\"2025-12-09T19:10:46Z\",\"links\":[{\"href\":\"https:\\/\\/api,paypal,com\\/v2\\/checkout\\/orders\\/42A331713D171084Y\",\"rel\":\"self\",\"method\":\"GET\"}]}"</t>
  </si>
  <si>
    <t>gid://shopify/Order/7387416789330</t>
  </si>
  <si>
    <t>gid://shopify/OrderTransaction/8554161766738</t>
  </si>
  <si>
    <t>2025-12-29T06:36:53Z</t>
  </si>
  <si>
    <t>ch_3Sja4YIkWweOM9jA0M32vWq6</t>
  </si>
  <si>
    <t>r70PvDbpvqO1myRcwFv5bzK4r</t>
  </si>
  <si>
    <t>pi_3Sja4YIkWweOM9jA02u5dbQ8</t>
  </si>
  <si>
    <t>"{\"id\":\"pi_3Sja4YIkWweOM9jA02u5dbQ8\",\"object\":\"payment_intent\",\"amount\":3085,\"amount_capturable\":0,\"amount_received\":3085,\"canceled_at\":null,\"cancellation_reason\":null,\"capture_method\":\"automatic\",\"latest_charge\":{\"id\":\"ch_3Sja4YIkWweOM9jA0M32vWq6\",\"object\":\"charge\",\"amount\":3085,\"application_fee\":\"fee_1Sja4aIkWweOM9jA3tpgq17q\",\"balance_transaction\":\"txn_3Sja4YIkWweOM9jA0lETZywb\",\"captured\":true,\"created\":1766990216,\"currency\":\"eur\",\"failure_code\":null,\"failure_message\":null,\"fraud_details\":{},\"livemode\":true,\"metadata\":{\"payment_id\":\"r70PvDbpvqO1myRcwFv5bzK4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ja4YIkWweOM9jA02u5dbQ8\",\"payment_method\":\"pm_1Sja4YIkWweOM9jAhoNxuLRJ\",\"payment_method_details\":{\"card\":{\"amount_authorized\":3085,\"authorization_code\":\"930191\",\"brand\":\"visa\",\"checks\":{\"address_line1_check\":\"unavailable\",\"address_postal_code_check\":\"unavailable\",\"cvc_check\":null},\"country\":\"ES\",\"description\":\"Visa Classic\",\"ds_transaction_id\":null,\"exp_month\":4,\"exp_year\":2030,\"extended_authorization\":{\"status\":\"disabled\"},\"fingerprint\":\"45FimtF2gYimVQAG\",\"funding\":\"credit\",\"iin\":\"476663\",\"incremental_authorization\":{\"status\":\"unavailable\"},\"installments\":null,\"issuer\":\"CAIXABANK S,A,\",\"last4\":\"5279\",\"mandate\":null,\"moto\":false,\"multicapture\":{\"status\":\"unavailable\"},\"network\":\"visa\",\"network_token\":{\"used\":true},\"network_transaction_id\":\"485363238160498\",\"overcapture\":{\"maximum_amount_capturable\":3085,\"status\":\"unavailable\"},\"payment_account_reference\":\"V0010015823313570738421702688\",\"regulated_status\":\"unregulated\",\"three_d_secure\":null,\"wallet\":null},\"type\":\"card\"},\"refunded\":false,\"source\":null,\"status\":\"succeeded\",\"mit_params\":{\"network_transaction_id\":\"485363238160498\"}},\"confirmation_method\":\"manual\",\"created\":1766990214,\"currency\":\"eur\",\"customer\":null,\"last_payment_error\":null,\"livemode\":true,\"metadata\":{\"payment_id\":\"r70PvDbpvqO1myRcwFv5bzK4r\",\"payments_extension\":\"true\",\"payments_extension_type\":\"card\",\"reconciliation_flow\":\"payments_api\",\"shop_id\":\"751927347\"},\"next_action\":null,\"payment_method\":\"pm_1Sja4YIkWweOM9jAhoNxuLRJ\",\"payment_method_types\":[\"card\"],\"source\":null,\"status\":\"succeeded\"}"</t>
  </si>
  <si>
    <t>gid://shopify/Order/7203342713170</t>
  </si>
  <si>
    <t>gid://shopify/OrderTransaction/8476537454930</t>
  </si>
  <si>
    <t>2025-12-10T17:25:05Z</t>
  </si>
  <si>
    <t>py_3Scr8QIkWweOM9jA0bBxfZiR</t>
  </si>
  <si>
    <t>rV9mC21ZGlS1lMCDR9LoBczSh</t>
  </si>
  <si>
    <t>"{\"id\":\"py_3Scr8QIkWweOM9jA0bBxfZiR\",\"object\":\"charge\",\"amount\":6390,\"application_fee\":\"fee_1ScrBBIkWweOM9jAbMfikdUj\",\"balance_transaction\":\"txn_3Scr8QIkWweOM9jA01756dLf\",\"captured\":true,\"created\":1765387677,\"currency\":\"eur\",\"failure_code\":null,\"failure_message\":null,\"fraud_details\":{},\"livemode\":true,\"metadata\":{\"payments_extension_type\":\"klarna\",\"reconciliation_flow\":\"payments_api\",\"shop_id\":\"751927347\",\"payments_extension\":\"true\",\"payment_id\":\"rV9mC21ZGlS1lMCDR9LoBczSh\"},\"outcome\":{\"advice_code\":null,\"network_advice_code\":null,\"network_decline_code\":null,\"network_status\":\"approved_by_network\",\"reason\":null,\"risk_level\":\"not_assessed\",\"seller_message\":\"Payment complete,\",\"type\":\"authorized\"},\"paid\":true,\"payment_intent\":\"pi_3Scr8QIkWweOM9jA0FuH4qQM\",\"payment_method\":\"pm_1Scr8QIkWweOM9jAnXYGYsPJ\",\"payment_method_details\":{\"klarna\":{\"payer_details\":{\"address\":{\"country\":\"IT\"}},\"payment_method_category\":\"pay_in_installments\",\"preferred_locale\":\"it-IT\"},\"type\":\"klarna\"},\"refunded\":false,\"source\":null,\"status\":\"succeeded\"}"</t>
  </si>
  <si>
    <t>gid://shopify/Order/7189156692306</t>
  </si>
  <si>
    <t>gid://shopify/OrderTransaction/8450377351506</t>
  </si>
  <si>
    <t>2025-12-05T09:33:09Z</t>
  </si>
  <si>
    <t>ch_3SavNyIkWweOM9jA0FxNJqO7</t>
  </si>
  <si>
    <t>rNXzzd5zgtD3iVo56UoIG06pv</t>
  </si>
  <si>
    <t>pi_3SavNyIkWweOM9jA0NG2vkOi</t>
  </si>
  <si>
    <t>"{\"id\":\"pi_3SavNyIkWweOM9jA0NG2vkOi\",\"object\":\"payment_intent\",\"amount\":2690,\"amount_capturable\":0,\"amount_received\":2690,\"canceled_at\":null,\"cancellation_reason\":null,\"capture_method\":\"automatic\",\"latest_charge\":{\"id\":\"ch_3SavNyIkWweOM9jA0FxNJqO7\",\"object\":\"charge\",\"amount\":2690,\"application_fee\":\"fee_1SavO0IkWweOM9jAgd9I80Ie\",\"balance_transaction\":\"txn_3SavNyIkWweOM9jA06RiI9QD\",\"captured\":true,\"created\":1764927191,\"currency\":\"eur\",\"failure_code\":null,\"failure_message\":null,\"fraud_details\":{},\"livemode\":true,\"metadata\":{\"payment_id\":\"rNXzzd5zgtD3iVo56UoIG06p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avNyIkWweOM9jA0NG2vkOi\",\"payment_method\":\"pm_1SavNyIkWweOM9jAGZ8sUJJK\",\"payment_method_details\":{\"card\":{\"amount_authorized\":2690,\"authorization_code\":\"749639\",\"brand\":\"visa\",\"checks\":{\"address_line1_check\":\"unavailable\",\"address_postal_code_check\":\"unavailable\",\"cvc_check\":null},\"country\":\"FR\",\"description\":\"Visa Classic\",\"ds_transaction_id\":null,\"exp_month\":3,\"exp_year\":2026,\"extended_authorization\":{\"status\":\"disabled\"},\"fingerprint\":\"cCbZSzyP8MRXlqqU\",\"funding\":\"debit\",\"iin\":\"497783\",\"incremental_authorization\":{\"status\":\"unavailable\"},\"installments\":null,\"issuer\":\"CAISSE FEDERALE DE CREDIT MUTUEL\",\"last4\":\"5288\",\"mandate\":null,\"moto\":false,\"multicapture\":{\"status\":\"unavailable\"},\"network\":\"visa\",\"network_token\":{\"used\":true},\"network_transaction_id\":\"485339343917767\",\"overcapture\":{\"maximum_amount_capturable\":2690,\"status\":\"unavailable\"},\"payment_account_reference\":null,\"regulated_status\":\"unregulated\",\"three_d_secure\":{\"authentication_flow\":\"frictionless\",\"electronic_commerce_indicator\":\"07\",\"exemption_indicator\":null,\"result\":\"exempted\",\"result_reason\":null,\"transaction_id\":\"62ad93da-1c59-48d0-a8a2-e286903ba86e\",\"version\":\"2,2,0\"},\"wallet\":null},\"type\":\"card\"},\"refunded\":false,\"source\":null,\"status\":\"succeeded\",\"mit_params\":{\"network_transaction_id\":\"485339343917767\"}},\"confirmation_method\":\"manual\",\"created\":1764927190,\"currency\":\"eur\",\"customer\":null,\"last_payment_error\":null,\"livemode\":true,\"metadata\":{\"payment_id\":\"rNXzzd5zgtD3iVo56UoIG06pv\",\"payments_extension\":\"true\",\"payments_extension_type\":\"card\",\"reconciliation_flow\":\"payments_api\",\"shop_id\":\"751927347\"},\"next_action\":null,\"payment_method\":\"pm_1SavNyIkWweOM9jAGZ8sUJJK\",\"payment_method_types\":[\"card\"],\"source\":null,\"status\":\"succeeded\"}"</t>
  </si>
  <si>
    <t>gid://shopify/Order/7195834614098</t>
  </si>
  <si>
    <t>gid://shopify/OrderTransaction/8463427993938</t>
  </si>
  <si>
    <t>2025-12-08T06:47:23Z</t>
  </si>
  <si>
    <t>ch_3SbyECIkWweOM9jA04x0ro2x</t>
  </si>
  <si>
    <t>rE6NEtiyVve9BNZgR3SdFnhwM</t>
  </si>
  <si>
    <t>pi_3SbyECIkWweOM9jA0SWk5YCw</t>
  </si>
  <si>
    <t>"{\"id\":\"pi_3SbyECIkWweOM9jA0SWk5YCw\",\"object\":\"payment_intent\",\"amount\":5095,\"amount_capturable\":0,\"amount_received\":5095,\"canceled_at\":null,\"cancellation_reason\":null,\"capture_method\":\"automatic\",\"latest_charge\":{\"id\":\"ch_3SbyECIkWweOM9jA04x0ro2x\",\"object\":\"charge\",\"amount\":5095,\"application_fee\":\"fee_1SbyEDIkWweOM9jAK5RfmVfq\",\"balance_transaction\":\"txn_3SbyECIkWweOM9jA0iIzMsWv\",\"captured\":true,\"created\":1765176444,\"currency\":\"eur\",\"failure_code\":null,\"failure_message\":null,\"fraud_details\":{},\"livemode\":true,\"metadata\":{\"payment_id\":\"rE6NEtiyVve9BNZgR3SdFnhw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byECIkWweOM9jA0SWk5YCw\",\"payment_method\":\"pm_1SbyECIkWweOM9jADa7kJZZH\",\"payment_method_details\":{\"card\":{\"amount_authorized\":5095,\"authorization_code\":\"218453\",\"brand\":\"visa\",\"checks\":{\"address_line1_check\":\"unavailable\",\"address_postal_code_check\":\"unavailable\",\"cvc_check\":null},\"country\":\"ES\",\"description\":\"Visa Classic\",\"ds_transaction_id\":null,\"exp_month\":6,\"exp_year\":2030,\"extended_authorization\":{\"status\":\"disabled\"},\"fingerprint\":\"jP4u8W9QROUeP2oW\",\"funding\":\"debit\",\"iin\":\"476664\",\"incremental_authorization\":{\"status\":\"unavailable\"},\"installments\":null,\"issuer\":\"CAIXABANK S,A,\",\"last4\":\"6024\",\"mandate\":null,\"moto\":false,\"multicapture\":{\"status\":\"unavailable\"},\"network\":\"visa\",\"network_token\":{\"used\":true},\"network_transaction_id\":\"485342244445024\",\"overcapture\":{\"maximum_amount_capturable\":5095,\"status\":\"unavailable\"},\"payment_account_reference\":\"V0010013023307290796943416364\",\"regulated_status\":\"unregulated\",\"three_d_secure\":null,\"wallet\":null},\"type\":\"card\"},\"refunded\":false,\"source\":null,\"status\":\"succeeded\",\"mit_params\":{\"network_transaction_id\":\"485342244445024\"}},\"confirmation_method\":\"manual\",\"created\":1765176444,\"currency\":\"eur\",\"customer\":null,\"last_payment_error\":null,\"livemode\":true,\"metadata\":{\"payment_id\":\"rE6NEtiyVve9BNZgR3SdFnhwM\",\"payments_extension\":\"true\",\"payments_extension_type\":\"card\",\"reconciliation_flow\":\"payments_api\",\"shop_id\":\"751927347\"},\"next_action\":null,\"payment_method\":\"pm_1SbyECIkWweOM9jADa7kJZZH\",\"payment_method_types\":[\"card\"],\"source\":null,\"status\":\"succeeded\"}"</t>
  </si>
  <si>
    <t>gid://shopify/Order/7389546807634</t>
  </si>
  <si>
    <t>gid://shopify/OrderTransaction/8558511784274</t>
  </si>
  <si>
    <t>2025-12-30T10:33:53Z</t>
  </si>
  <si>
    <t>ch_3Sk0FSIkWweOM9jA0cREsOg1</t>
  </si>
  <si>
    <t>rWPFxSIEAgYqmRLM1Nk8dLuY0</t>
  </si>
  <si>
    <t>pi_3Sk0FSIkWweOM9jA0VXoDyrM</t>
  </si>
  <si>
    <t>"{\"id\":\"pi_3Sk0FSIkWweOM9jA0VXoDyrM\",\"object\":\"payment_intent\",\"amount\":12690,\"amount_capturable\":0,\"amount_received\":12690,\"canceled_at\":null,\"cancellation_reason\":null,\"capture_method\":\"automatic\",\"latest_charge\":{\"id\":\"ch_3Sk0FSIkWweOM9jA0cREsOg1\",\"object\":\"charge\",\"amount\":12690,\"application_fee\":\"fee_1Sk0FTIkWweOM9jA6XYm8JSX\",\"balance_transaction\":\"txn_3Sk0FSIkWweOM9jA0xjodbBZ\",\"captured\":true,\"created\":1767090834,\"currency\":\"eur\",\"failure_code\":null,\"failure_message\":null,\"fraud_details\":{},\"livemode\":true,\"metadata\":{\"payment_id\":\"rWPFxSIEAgYqmRLM1Nk8dLuY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k0FSIkWweOM9jA0VXoDyrM\",\"payment_method\":\"pm_1Sk0FSIkWweOM9jAHXdq9Puc\",\"payment_method_details\":{\"card\":{\"amount_authorized\":12690,\"authorization_code\":\"413057\",\"brand\":\"mastercard\",\"checks\":{\"address_line1_check\":\"unavailable\",\"address_postal_code_check\":\"unavailable\",\"cvc_check\":null},\"country\":\"ES\",\"description\":\"Standard MasterCard Card\",\"ds_transaction_id\":null,\"exp_month\":3,\"exp_year\":2030,\"extended_authorization\":{\"status\":\"disabled\"},\"fingerprint\":\"A6AMmdaG9waM3IfW\",\"funding\":\"credit\",\"iin\":\"546801\",\"incremental_authorization\":{\"status\":\"unavailable\"},\"installments\":null,\"issuer\":\"CAIXABANK S,A,\",\"last4\":\"4439\",\"mandate\":null,\"moto\":false,\"multicapture\":{\"status\":\"unavailable\"},\"network\":\"mastercard\",\"network_token\":{\"used\":false},\"network_transaction_id\":\"MCSMTE29V1230\",\"overcapture\":{\"maximum_amount_capturable\":12690,\"status\":\"unavailable\"},\"payment_account_reference\":\"50016T51QO5KDV04L4097WZ80313P\",\"regulated_status\":\"unregulated\",\"three_d_secure\":null,\"wallet\":null},\"type\":\"card\"},\"refunded\":false,\"source\":null,\"status\":\"succeeded\",\"mit_params\":{\"network_transaction_id\":\"MCSMTE29V1230\"}},\"confirmation_method\":\"manual\",\"created\":1767090834,\"currency\":\"eur\",\"customer\":null,\"last_payment_error\":null,\"livemode\":true,\"metadata\":{\"payment_id\":\"rWPFxSIEAgYqmRLM1Nk8dLuY0\",\"payments_extension\":\"true\",\"payments_extension_type\":\"card\",\"reconciliation_flow\":\"payments_api\",\"shop_id\":\"751927347\"},\"next_action\":null,\"payment_method\":\"pm_1Sk0FSIkWweOM9jAHXdq9Puc\",\"payment_method_types\":[\"card\"],\"source\":null,\"status\":\"succeeded\"}"</t>
  </si>
  <si>
    <t>gid://shopify/Order/7186803818834</t>
  </si>
  <si>
    <t>gid://shopify/OrderTransaction/8445934666066</t>
  </si>
  <si>
    <t>2025-12-04T09:15:33Z</t>
  </si>
  <si>
    <t>py_3SaYdOIkWweOM9jA2YqA1pte</t>
  </si>
  <si>
    <t>rgu1CZC5upFQaKPsgCQGAdYiD</t>
  </si>
  <si>
    <t>"{\"id\":\"py_3SaYdOIkWweOM9jA2YqA1pte\",\"object\":\"charge\",\"amount\":3790,\"application_fee\":\"fee_1SaYdpIkWweOM9jATrcFA8ZI\",\"balance_transaction\":\"txn_3SaYdOIkWweOM9jA2naIdzTs\",\"captured\":true,\"created\":1764839761,\"currency\":\"eur\",\"failure_code\":null,\"failure_message\":null,\"fraud_details\":{},\"livemode\":true,\"metadata\":{\"payments_extension_type\":\"klarna\",\"reconciliation_flow\":\"payments_api\",\"shop_id\":\"751927347\",\"payments_extension\":\"true\",\"payment_id\":\"rgu1CZC5upFQaKPsgCQGAdYiD\"},\"outcome\":{\"advice_code\":null,\"network_advice_code\":null,\"network_decline_code\":null,\"network_status\":\"approved_by_network\",\"reason\":null,\"risk_level\":\"not_assessed\",\"seller_message\":\"Payment complete,\",\"type\":\"authorized\"},\"paid\":true,\"payment_intent\":\"pi_3SaYdOIkWweOM9jA2VVQHgra\",\"payment_method\":\"pm_1SaYdOIkWweOM9jAjSXTadHC\",\"payment_method_details\":{\"klarna\":{\"payer_details\":{\"address\":{\"country\":\"DE\"}},\"payment_method_category\":\"pay_later\",\"preferred_locale\":\"de-DE\"},\"type\":\"klarna\"},\"refunded\":false,\"source\":null,\"status\":\"succeeded\"}"</t>
  </si>
  <si>
    <t>gid://shopify/Order/7174896550226</t>
  </si>
  <si>
    <t>gid://shopify/OrderTransaction/8426331734354</t>
  </si>
  <si>
    <t>2025-11-30T23:52:44Z</t>
  </si>
  <si>
    <t>ch_3SZKQ5IkWweOM9jA0TC7ctef</t>
  </si>
  <si>
    <t>rJYymLVaRngW9LDfei9VTQKzW</t>
  </si>
  <si>
    <t>pi_3SZKQ5IkWweOM9jA0Ty27XrH</t>
  </si>
  <si>
    <t>"{\"id\":\"pi_3SZKQ5IkWweOM9jA0Ty27XrH\",\"object\":\"payment_intent\",\"amount\":104710,\"amount_capturable\":0,\"amount_received\":104710,\"canceled_at\":null,\"cancellation_reason\":null,\"capture_method\":\"automatic\",\"latest_charge\":{\"id\":\"ch_3SZKQ5IkWweOM9jA0TC7ctef\",\"object\":\"charge\",\"amount\":104710,\"application_fee\":\"fee_1SZKQ7IkWweOM9jAwIzTytPN\",\"balance_transaction\":\"txn_3SZKQ5IkWweOM9jA05L2KTTP\",\"captured\":true,\"created\":1764546766,\"currency\":\"eur\",\"failure_code\":null,\"failure_message\":null,\"fraud_details\":{},\"livemode\":true,\"metadata\":{\"payment_id\":\"rJYymLVaRngW9LDfei9VTQKz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ZKQ5IkWweOM9jA0Ty27XrH\",\"payment_method\":\"pm_1SZKQ5IkWweOM9jAWSTXrTQs\",\"payment_method_details\":{\"card\":{\"amount_authorized\":104710,\"authorization_code\":\"283581\",\"brand\":\"visa\",\"checks\":{\"address_line1_check\":\"pass\",\"address_postal_code_check\":\"pass\",\"cvc_check\":null},\"country\":\"AT\",\"description\":\"Visa Infinite\",\"ds_transaction_id\":null,\"exp_month\":2,\"exp_year\":2029,\"extended_authorization\":{\"status\":\"disabled\"},\"fingerprint\":\"mMQ0TfooHmTPKmuF\",\"funding\":\"debit\",\"iin\":\"456933\",\"incremental_authorization\":{\"status\":\"unavailable\"},\"installments\":null,\"issuer\":\"WISE EUROPE SA\\/NV\",\"last4\":\"9855\",\"mandate\":null,\"moto\":false,\"multicapture\":{\"status\":\"unavailable\"},\"network\":\"visa\",\"network_token\":{\"used\":true},\"network_transaction_id\":\"485334859672872\",\"overcapture\":{\"maximum_amount_capturable\":104710,\"status\":\"unavailable\"},\"payment_account_reference\":\"V0010015824053708335631357898\",\"regulated_status\":\"unregulated\",\"three_d_secure\":null,\"wallet\":null},\"type\":\"card\"},\"refunded\":false,\"source\":null,\"status\":\"succeeded\",\"mit_params\":{\"network_transaction_id\":\"485334859672872\"}},\"confirmation_method\":\"manual\",\"created\":1764546765,\"currency\":\"eur\",\"customer\":null,\"last_payment_error\":null,\"livemode\":true,\"metadata\":{\"payment_id\":\"rJYymLVaRngW9LDfei9VTQKzW\",\"payments_extension\":\"true\",\"payments_extension_type\":\"card\",\"reconciliation_flow\":\"payments_api\",\"shop_id\":\"751927347\"},\"next_action\":null,\"payment_method\":\"pm_1SZKQ5IkWweOM9jAWSTXrTQs\",\"payment_method_types\":[\"card\"],\"source\":null,\"status\":\"succeeded\"}"</t>
  </si>
  <si>
    <t>gid://shopify/OrderTransaction/8477982916946</t>
  </si>
  <si>
    <t>2025-12-10T23:37:03Z</t>
  </si>
  <si>
    <t>z3rjPtDppJIBf0kXrfo4LDtKm</t>
  </si>
  <si>
    <t>re_3SZKQ5IkWweOM9jA0cMXP9Rs</t>
  </si>
  <si>
    <t>"{\"id\":\"re_3SZKQ5IkWweOM9jA0cMXP9Rs\",\"amount\":81925,\"balance_transaction\":\"txn_3SZKQ5IkWweOM9jA0SHLQQ6e\",\"charge\":{\"id\":\"ch_3SZKQ5IkWweOM9jA0TC7ctef\",\"object\":\"charge\",\"amount\":104710,\"application_fee\":\"fee_1SZKQ7IkWweOM9jAwIzTytPN\",\"balance_transaction\":\"txn_3SZKQ5IkWweOM9jA05L2KTTP\",\"captured\":true,\"created\":1764546766,\"currency\":\"eur\",\"failure_code\":null,\"failure_message\":null,\"fraud_details\":{},\"livemode\":true,\"metadata\":{\"payment_id\":\"rJYymLVaRngW9LDfei9VTQKz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ZKQ5IkWweOM9jA0Ty27XrH\",\"payment_method\":\"pm_1SZKQ5IkWweOM9jAWSTXrTQs\",\"payment_method_details\":{\"card\":{\"amount_authorized\":104710,\"authorization_code\":\"283581\",\"brand\":\"visa\",\"checks\":{\"address_line1_check\":\"pass\",\"address_postal_code_check\":\"pass\",\"cvc_check\":null},\"country\":\"AT\",\"description\":\"Visa Infinite\",\"ds_transaction_id\":null,\"exp_month\":2,\"exp_year\":2029,\"extended_authorization\":{\"status\":\"disabled\"},\"fingerprint\":\"mMQ0TfooHmTPKmuF\",\"funding\":\"debit\",\"iin\":\"456933\",\"incremental_authorization\":{\"status\":\"unavailable\"},\"installments\":null,\"issuer\":\"WISE EUROPE SA\\/NV\",\"last4\":\"9855\",\"mandate\":null,\"moto\":false,\"multicapture\":{\"status\":\"unavailable\"},\"network\":\"visa\",\"network_token\":{\"used\":true},\"network_transaction_id\":\"485334859672872\",\"overcapture\":{\"maximum_amount_capturable\":104710,\"status\":\"unavailable\"},\"payment_account_reference\":\"V0010015824053708335631357898\",\"regulated_status\":\"unregulated\",\"three_d_secure\":null,\"wallet\":null},\"type\":\"card\"},\"refunded\":false,\"source\":null,\"status\":\"succeeded\",\"mit_params\":{\"network_transaction_id\":\"485334859672872\"}},\"object\":\"refund\",\"reason\":null,\"status\":\"succeeded\",\"created\":1765409823,\"currency\":\"eur\",\"metadata\":{\"payments_extension\":\"true\",\"payments_extension_type\":\"card\",\"reconciliation_flow\":\"payments_api\",\"refund_id\":\"z3rjPtDppJIBf0kXrfo4LDtKm\"},\"payment_method_details\":{\"card\":{\"acquirer_reference_number\":null,\"acquirer_reference_number_status\":\"pending\"},\"type\":\"card\"},\"mit_params\":{}}"</t>
  </si>
  <si>
    <t>gid://shopify/Order/7363392504146</t>
  </si>
  <si>
    <t>gid://shopify/OrderTransaction/8507832861010</t>
  </si>
  <si>
    <t>2025-12-16T22:47:45Z</t>
  </si>
  <si>
    <t>ch_3Sf71yIkWweOM9jA2dGhRpJF</t>
  </si>
  <si>
    <t>rFIa5QFiQHWNcFy5RHLE7IL4o</t>
  </si>
  <si>
    <t>pi_3Sf71yIkWweOM9jA2oWT5qg6</t>
  </si>
  <si>
    <t>"{\"id\":\"pi_3Sf71yIkWweOM9jA2oWT5qg6\",\"object\":\"payment_intent\",\"amount\":5390,\"amount_capturable\":0,\"amount_received\":5390,\"canceled_at\":null,\"cancellation_reason\":null,\"capture_method\":\"automatic\",\"latest_charge\":{\"id\":\"ch_3Sf71yIkWweOM9jA2dGhRpJF\",\"object\":\"charge\",\"amount\":5390,\"application_fee\":\"fee_1Sf71zIkWweOM9jAZOH8HddX\",\"balance_transaction\":\"txn_3Sf71yIkWweOM9jA25g4VWJh\",\"captured\":true,\"created\":1765925266,\"currency\":\"eur\",\"failure_code\":null,\"failure_message\":null,\"fraud_details\":{},\"livemode\":true,\"metadata\":{\"payment_id\":\"rFIa5QFiQHWNcFy5RHLE7IL4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f71yIkWweOM9jA2oWT5qg6\",\"payment_method\":\"pm_1Sf71yIkWweOM9jAvUtUdQVx\",\"payment_method_details\":{\"card\":{\"amount_authorized\":5390,\"authorization_code\":\"667508\",\"brand\":\"mastercard\",\"checks\":{\"address_line1_check\":null,\"address_postal_code_check\":null,\"cvc_check\":null},\"country\":\"ES\",\"description\":\"Platinum MasterCard Immediate Debit\",\"ds_transaction_id\":null,\"exp_month\":9,\"exp_year\":2028,\"extended_authorization\":{\"status\":\"disabled\"},\"fingerprint\":\"IvrNymg5UYK3qfur\",\"funding\":\"debit\",\"iin\":\"516398\",\"incremental_authorization\":{\"status\":\"unavailable\"},\"installments\":null,\"issuer\":\"BANCO SANTANDER S,A,\",\"last4\":\"0000\",\"mandate\":null,\"moto\":false,\"multicapture\":{\"status\":\"unavailable\"},\"network\":\"mastercard\",\"network_token\":{\"used\":false},\"network_transaction_id\":\"TPLG7Q7P71216\",\"overcapture\":{\"maximum_amount_capturable\":5390,\"status\":\"unavailable\"},\"payment_account_reference\":\"5001E5KXDSDG5I51HRGFZQYGMKMWT\",\"regulated_status\":\"unregulated\",\"three_d_secure\":null,\"wallet\":{\"apple_pay\":{\"type\":\"apple_pay\"},\"dynamic_last4\":\"1412\",\"type\":\"apple_pay\"}},\"type\":\"card\"},\"refunded\":false,\"source\":null,\"status\":\"succeeded\",\"mit_params\":{\"network_transaction_id\":\"TPLG7Q7P71216\"}},\"confirmation_method\":\"manual\",\"created\":1765925266,\"currency\":\"eur\",\"customer\":null,\"last_payment_error\":null,\"livemode\":true,\"metadata\":{\"payment_id\":\"rFIa5QFiQHWNcFy5RHLE7IL4o\",\"payments_extension\":\"true\",\"payments_extension_type\":\"card\",\"reconciliation_flow\":\"payments_api\",\"shop_id\":\"751927347\"},\"next_action\":null,\"payment_method\":\"pm_1Sf71yIkWweOM9jAvUtUdQVx\",\"payment_method_types\":[\"card\"],\"source\":null,\"status\":\"succeeded\"}"</t>
  </si>
  <si>
    <t>gid://shopify/Order/7188800307538</t>
  </si>
  <si>
    <t>gid://shopify/OrderTransaction/8449632960850</t>
  </si>
  <si>
    <t>2025-12-05T04:26:04Z</t>
  </si>
  <si>
    <t>ch_3SaqanIkWweOM9jA00zuZTIF</t>
  </si>
  <si>
    <t>rOeuLwLqmHJjfP7Bsd9Eoa68i</t>
  </si>
  <si>
    <t>pi_3SaqanIkWweOM9jA0ktcoRMv</t>
  </si>
  <si>
    <t>"{\"id\":\"pi_3SaqanIkWweOM9jA0ktcoRMv\",\"object\":\"payment_intent\",\"amount\":4790,\"amount_capturable\":0,\"amount_received\":4790,\"canceled_at\":null,\"cancellation_reason\":null,\"capture_method\":\"automatic\",\"latest_charge\":{\"id\":\"ch_3SaqanIkWweOM9jA00zuZTIF\",\"object\":\"charge\",\"amount\":4790,\"application_fee\":\"fee_1SaqaoIkWweOM9jAPGXM54eS\",\"balance_transaction\":\"txn_3SaqanIkWweOM9jA0Ao4Ek2P\",\"captured\":true,\"created\":1764908765,\"currency\":\"eur\",\"failure_code\":null,\"failure_message\":null,\"fraud_details\":{},\"livemode\":true,\"metadata\":{\"payment_id\":\"rOeuLwLqmHJjfP7Bsd9Eoa68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aqanIkWweOM9jA0ktcoRMv\",\"payment_method\":\"pm_1SaqanIkWweOM9jASkfQf9Hh\",\"payment_method_details\":{\"card\":{\"amount_authorized\":4790,\"authorization_code\":\"JVHOV9\",\"brand\":\"visa\",\"checks\":{\"address_line1_check\":\"pass\",\"address_postal_code_check\":\"fail\",\"cvc_check\":\"pass\"},\"country\":\"ES\",\"description\":\"Visa Infinite\",\"ds_transaction_id\":null,\"exp_month\":5,\"exp_year\":2030,\"extended_authorization\":{\"status\":\"disabled\"},\"fingerprint\":\"9mQI2vLjugH5m2OD\",\"funding\":\"debit\",\"iin\":\"416598\",\"incremental_authorization\":{\"status\":\"unavailable\"},\"installments\":null,\"issuer\":\"REVOLUT BANK UAB\",\"last4\":\"8282\",\"mandate\":null,\"moto\":false,\"multicapture\":{\"status\":\"unavailable\"},\"network\":\"visa\",\"network_token\":{\"used\":false},\"network_transaction_id\":\"485339159653113\",\"overcapture\":{\"maximum_amount_capturable\":4790,\"status\":\"unavailable\"},\"payment_account_reference\":\"V0010014625198680091059821081\",\"regulated_status\":\"unregulated\",\"three_d_secure\":null,\"wallet\":null},\"type\":\"card\"},\"refunded\":false,\"source\":null,\"status\":\"succeeded\",\"mit_params\":{\"network_transaction_id\":\"485339159653113\"}},\"confirmation_method\":\"manual\",\"created\":1764908765,\"currency\":\"eur\",\"customer\":null,\"last_payment_error\":null,\"livemode\":true,\"metadata\":{\"payment_id\":\"rOeuLwLqmHJjfP7Bsd9Eoa68i\",\"payments_extension\":\"true\",\"payments_extension_type\":\"card\",\"reconciliation_flow\":\"payments_api\",\"shop_id\":\"751927347\"},\"next_action\":null,\"payment_method\":\"pm_1SaqanIkWweOM9jASkfQf9Hh\",\"payment_method_types\":[\"card\"],\"source\":null,\"status\":\"succeeded\"}"</t>
  </si>
  <si>
    <t>gid://shopify/Order/7389314056530</t>
  </si>
  <si>
    <t>gid://shopify/OrderTransaction/8558082883922</t>
  </si>
  <si>
    <t>2025-12-30T08:05:01Z</t>
  </si>
  <si>
    <t>ch_3SjxvOIkWweOM9jA1Kx8Pk04</t>
  </si>
  <si>
    <t>r2InL2DzBdEp1gAKQhkWh0vni</t>
  </si>
  <si>
    <t>pi_3SjxvOIkWweOM9jA1XYVAZ9R</t>
  </si>
  <si>
    <t>"{\"id\":\"pi_3SjxvOIkWweOM9jA1XYVAZ9R\",\"object\":\"payment_intent\",\"amount\":6390,\"amount_capturable\":0,\"amount_received\":6390,\"canceled_at\":null,\"cancellation_reason\":null,\"capture_method\":\"automatic\",\"latest_charge\":{\"id\":\"ch_3SjxvOIkWweOM9jA1Kx8Pk04\",\"object\":\"charge\",\"amount\":6390,\"application_fee\":\"fee_1SjxvQIkWweOM9jAC6UToKPo\",\"balance_transaction\":\"txn_3SjxvOIkWweOM9jA1vIjfz7W\",\"captured\":true,\"created\":1767081904,\"currency\":\"eur\",\"failure_code\":null,\"failure_message\":null,\"fraud_details\":{},\"livemode\":true,\"metadata\":{\"payment_id\":\"r2InL2DzBdEp1gAKQhkWh0vn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jxvOIkWweOM9jA1XYVAZ9R\",\"payment_method\":\"pm_1SjxvOIkWweOM9jAWwAtIGVF\",\"payment_method_details\":{\"card\":{\"amount_authorized\":6390,\"authorization_code\":\"165101\",\"brand\":\"visa\",\"checks\":{\"address_line1_check\":\"fail\",\"address_postal_code_check\":\"fail\",\"cvc_check\":\"pass\"},\"country\":\"FR\",\"description\":\"Visa Business\",\"ds_transaction_id\":null,\"exp_month\":6,\"exp_year\":2028,\"extended_authorization\":{\"status\":\"disabled\"},\"fingerprint\":\"1fX9KaVo6GQnxLm4\",\"funding\":\"credit\",\"iin\":\"473937\",\"incremental_authorization\":{\"status\":\"unavailable\"},\"installments\":null,\"issuer\":\"BPCE\",\"last4\":\"8990\",\"mandate\":null,\"moto\":false,\"multicapture\":{\"status\":\"unavailable\"},\"network\":\"visa\",\"network_token\":{\"used\":false},\"network_transaction_id\":\"485364291040305\",\"overcapture\":{\"maximum_amount_capturable\":6390,\"status\":\"unavailable\"},\"payment_account_reference\":\"V001AACB068012025060310718944\",\"regulated_status\":\"unregulated\",\"three_d_secure\":{\"authentication_flow\":\"frictionless\",\"electronic_commerce_indicator\":\"07\",\"exemption_indicator\":null,\"result\":\"exempted\",\"result_reason\":null,\"transaction_id\":\"22d06097-2478-4e7a-b256-bbeb6afa0b39\",\"version\":\"2,2,0\"},\"wallet\":null},\"type\":\"card\"},\"refunded\":false,\"source\":null,\"status\":\"succeeded\",\"mit_params\":{\"network_transaction_id\":\"485364291040305\"}},\"confirmation_method\":\"manual\",\"created\":1767081902,\"currency\":\"eur\",\"customer\":null,\"last_payment_error\":null,\"livemode\":true,\"metadata\":{\"payment_id\":\"r2InL2DzBdEp1gAKQhkWh0vni\",\"payments_extension\":\"true\",\"payments_extension_type\":\"card\",\"reconciliation_flow\":\"payments_api\",\"shop_id\":\"751927347\"},\"next_action\":null,\"payment_method\":\"pm_1SjxvOIkWweOM9jAWwAtIGVF\",\"payment_method_types\":[\"card\"],\"source\":null,\"status\":\"succeeded\"}"</t>
  </si>
  <si>
    <t>gid://shopify/Order/7384945131858</t>
  </si>
  <si>
    <t>gid://shopify/OrderTransaction/8549405884754</t>
  </si>
  <si>
    <t>2025-12-27T19:59:46Z</t>
  </si>
  <si>
    <t>ch_3Sj3eRIkWweOM9jA2wMlWErc</t>
  </si>
  <si>
    <t>rhq1hG8GrKlCLZUXG2Ob3TLzt</t>
  </si>
  <si>
    <t>pi_3Sj3eRIkWweOM9jA2t9NbROY</t>
  </si>
  <si>
    <t>"{\"id\":\"pi_3Sj3eRIkWweOM9jA2t9NbROY\",\"object\":\"payment_intent\",\"amount\":5985,\"amount_capturable\":0,\"amount_received\":5985,\"canceled_at\":null,\"cancellation_reason\":null,\"capture_method\":\"automatic\",\"latest_charge\":{\"id\":\"ch_3Sj3eRIkWweOM9jA2wMlWErc\",\"object\":\"charge\",\"amount\":5985,\"application_fee\":\"fee_1Sj3eRIkWweOM9jAyfEtdwMa\",\"balance_transaction\":\"txn_3Sj3eRIkWweOM9jA2dFWDRCJ\",\"captured\":true,\"created\":1766865587,\"currency\":\"eur\",\"failure_code\":null,\"failure_message\":null,\"fraud_details\":{},\"livemode\":true,\"metadata\":{\"payment_id\":\"rhq1hG8GrKlCLZUXG2Ob3TLz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j3eRIkWweOM9jA2t9NbROY\",\"payment_method\":\"pm_1Sj3eRIkWweOM9jAqwW7zw5P\",\"payment_method_details\":{\"card\":{\"amount_authorized\":5985,\"authorization_code\":\"830435\",\"brand\":\"visa\",\"checks\":{\"address_line1_check\":\"unavailable\",\"address_postal_code_check\":\"unavailable\",\"cvc_check\":\"pass\"},\"country\":\"ES\",\"description\":\"Visa Classic\",\"ds_transaction_id\":null,\"exp_month\":11,\"exp_year\":2027,\"extended_authorization\":{\"status\":\"disabled\"},\"fingerprint\":\"95qHZoqu9Ar86beq\",\"funding\":\"debit\",\"iin\":\"491767\",\"incremental_authorization\":{\"status\":\"unavailable\"},\"installments\":null,\"issuer\":\"ABANCA CORPORACION BANCARIA, S,A\",\"last4\":\"2006\",\"mandate\":null,\"moto\":false,\"multicapture\":{\"status\":\"unavailable\"},\"network\":\"visa\",\"network_token\":{\"used\":false},\"network_transaction_id\":\"485361719879933\",\"overcapture\":{\"maximum_amount_capturable\":5985,\"status\":\"unavailable\"},\"payment_account_reference\":\"V0010014622341349189082241748\",\"regulated_status\":\"unregulated\",\"three_d_secure\":null,\"wallet\":null},\"type\":\"card\"},\"refunded\":false,\"source\":null,\"status\":\"succeeded\",\"mit_params\":{\"network_transaction_id\":\"485361719879933\"}},\"confirmation_method\":\"manual\",\"created\":1766865587,\"currency\":\"eur\",\"customer\":null,\"last_payment_error\":null,\"livemode\":true,\"metadata\":{\"payment_id\":\"rhq1hG8GrKlCLZUXG2Ob3TLzt\",\"payments_extension\":\"true\",\"payments_extension_type\":\"card\",\"reconciliation_flow\":\"payments_api\",\"shop_id\":\"751927347\"},\"next_action\":null,\"payment_method\":\"pm_1Sj3eRIkWweOM9jAqwW7zw5P\",\"payment_method_types\":[\"card\"],\"source\":null,\"status\":\"succeeded\"}"</t>
  </si>
  <si>
    <t>gid://shopify/Order/7377253695826</t>
  </si>
  <si>
    <t>gid://shopify/OrderTransaction/8533271380306</t>
  </si>
  <si>
    <t>2025-12-23T06:51:08Z</t>
  </si>
  <si>
    <t>0NJ928134M7828547</t>
  </si>
  <si>
    <t>rcZjh1tPXlBfqN8qfuJ4s8Huy</t>
  </si>
  <si>
    <t>0EH87998T14784724</t>
  </si>
  <si>
    <t>"{\"id\":\"0EH87998T14784724\",\"intent\":\"CAPTURE\",\"status\":\"COMPLETED\",\"payment_source\":{\"paypal\":{\"email_address\":\"office@goldenitsch,at\",\"account_id\":\"GPQ8GU7QB34K2\",\"account_status\":\"VERIFIED\",\"name\":{\"given_name\":\"Michael\",\"surname\":\"Goldenitsch\"},\"phone_number\":{\"national_number\":\"436644529409\"},\"address\":{\"address_line_1\":\"Hauptstrasse 74\",\"admin_area_2\":\"St, Andr\u00e4 am Zicksee\",\"postal_code\":\"7161\",\"country_code\":\"AT\"}}},\"purchase_units\":[{\"reference_id\":\"default\",\"amount\":{\"currency_code\":\"EUR\",\"value\":\"99,95\",\"breakdown\":{\"item_total\":{\"currency_code\":\"EUR\",\"value\":\"99,95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Strutting Pheasant On Orange - Alice Straker - Lienzo \\/ Sin marco \\/ 70x100\",\"custom_id\":\"{\\\"shop_id\\\":751927347,\\\"session_id\\\":\\\"rcZjh1tPXlBfqN8qfuJ4s8Huy\\\"}\",\"invoice_id\":\"rcZjh1tPXlBfqN8qfuJ4s8Huy\",\"soft_descriptor\":\"PAYPAL *ARTESTASTOR AR\",\"items\":[{\"name\":\"Strutting Pheasant On Orange - Alice Straker - Lienzo \\/ Sin marco \\/ 70x100\",\"unit_amount\":{\"currency_code\":\"EUR\",\"value\":\"99,95\"},\"tax\":{\"currency_code\":\"EUR\",\"value\":\"0,00\"},\"quantity\":\"1\"}],\"shipping\":{\"name\":{\"full_name\":\"Goldenitsch KG - Michael Goldenitsch\"},\"address\":{\"address_line_1\":\"Hauptstrasse 74\",\"admin_area_2\":\"St, Andr\u00e4 am Zicksee\",\"postal_code\":\"7161\",\"country_code\":\"AT\"}},\"supplementary_data\":{\"tax_nexus\":[]},\"payments\":{\"captures\":[{\"id\":\"0NJ928134M7828547\",\"status\":\"COMPLETED\",\"amount\":{\"currency_code\":\"EUR\",\"value\":\"99,95\"},\"final_capture\":true,\"disbursement_mode\":\"INSTANT\",\"seller_protection\":{\"status\":\"ELIGIBLE\",\"dispute_categories\":[\"ITEM_NOT_RECEIVED\",\"UNAUTHORIZED_TRANSACTION\"]},\"seller_receivable_breakdown\":{\"gross_amount\":{\"currency_code\":\"EUR\",\"value\":\"99,95\"},\"paypal_fee\":{\"currency_code\":\"EUR\",\"value\":\"3,25\"},\"net_amount\":{\"currency_code\":\"EUR\",\"value\":\"96,70\"}},\"invoice_id\":\"rcZjh1tPXlBfqN8qfuJ4s8Huy\",\"custom_id\":\"{\\\"shop_id\\\":751927347,\\\"session_id\\\":\\\"rcZjh1tPXlBfqN8qfuJ4s8Huy\\\"}\",\"links\":[{\"href\":\"https:\\/\\/api,paypal,com\\/v2\\/payments\\/captures\\/0NJ928134M7828547\",\"rel\":\"self\",\"method\":\"GET\"},{\"href\":\"https:\\/\\/api,paypal,com\\/v2\\/payments\\/captures\\/0NJ928134M7828547\\/refund\",\"rel\":\"refund\",\"method\":\"POST\"},{\"href\":\"https:\\/\\/api,paypal,com\\/v2\\/checkout\\/orders\\/0EH87998T14784724\",\"rel\":\"up\",\"method\":\"GET\"}],\"create_time\":\"2025-12-23T06:51:10Z\",\"update_time\":\"2025-12-23T06:51:10Z\"}]}}],\"payer\":{\"name\":{\"given_name\":\"Michael\",\"surname\":\"Goldenitsch\"},\"email_address\":\"office@goldenitsch,at\",\"payer_id\":\"GPQ8GU7QB34K2\",\"phone\":{\"phone_number\":{\"national_number\":\"436644529409\"}},\"address\":{\"address_line_1\":\"Hauptstrasse 74\",\"admin_area_2\":\"St, Andr\u00e4 am Zicksee\",\"postal_code\":\"7161\",\"country_code\":\"AT\"}},\"create_time\":\"2025-12-23T06:50:37Z\",\"update_time\":\"2025-12-23T06:51:10Z\",\"links\":[{\"href\":\"https:\\/\\/api,paypal,com\\/v2\\/checkout\\/orders\\/0EH87998T14784724\",\"rel\":\"self\",\"method\":\"GET\"}]}"</t>
  </si>
  <si>
    <t>gid://shopify/Order/7379584647506</t>
  </si>
  <si>
    <t>gid://shopify/OrderTransaction/8538203685202</t>
  </si>
  <si>
    <t>2025-12-24T12:59:07Z</t>
  </si>
  <si>
    <t>ch_3ShrehIkWweOM9jA2YclRuaO</t>
  </si>
  <si>
    <t>r10ydQNeD8Ykr7Zhtn8MPuNhb</t>
  </si>
  <si>
    <t>pi_3ShrehIkWweOM9jA2U4HArys</t>
  </si>
  <si>
    <t>"{\"id\":\"pi_3ShrehIkWweOM9jA2U4HArys\",\"object\":\"payment_intent\",\"amount\":6795,\"amount_capturable\":0,\"amount_received\":0,\"canceled_at\":null,\"cancellation_reason\":null,\"capture_method\":\"automatic\",\"latest_charge\":{\"id\":\"ch_3ShrehIkWweOM9jA2YclRuaO\",\"object\":\"charge\",\"amount\":6795,\"application_fee\":null,\"balance_transaction\":null,\"captured\":false,\"created\":1766581147,\"currency\":\"eur\",\"failure_code\":\"card_declined\",\"failure_message\":\"Your card was declined for making repeated attempts too frequently or exceeding its amount limit,\",\"fraud_details\":{},\"livemode\":true,\"metadata\":{\"payment_id\":\"r10ydQNeD8Ykr7Zhtn8MPuNhb\",\"payments_extension\":\"true\",\"payments_extension_type\":\"card\",\"reconciliation_flow\":\"payments_api\",\"shop_id\":\"751927347\"},\"outcome\":{\"advice_code\":\"try_again_later\",\"network_advice_code\":\"02\",\"network_decline_code\":\"61\",\"network_status\":\"declined_by_network\",\"reason\":\"card_velocity_exceeded\",\"risk_level\":\"normal\",\"seller_message\":\"The bank returned the decline code `card_velocity_exceeded`,\",\"type\":\"issuer_declined\"},\"paid\":false,\"payment_intent\":\"pi_3ShrehIkWweOM9jA2U4HArys\",\"payment_method\":\"pm_1ShrehIkWweOM9jATwoe0tHs\",\"payment_method_details\":{\"card\":{\"amount_authorized\":null,\"authorization_code\":null,\"brand\":\"visa\",\"checks\":{\"address_line1_check\":\"unavailable\",\"address_postal_code_check\":\"unavailable\",\"cvc_check\":null},\"country\":\"ES\",\"description\":\"Visa Classic\",\"ds_transaction_id\":null,\"exp_month\":11,\"exp_year\":2026,\"extended_authorization\":{\"status\":\"disabled\"},\"fingerprint\":\"KHGNd8c2VIYm781e\",\"funding\":\"debit\",\"iin\":\"453988\",\"incremental_authorization\":{\"status\":\"unavailable\"},\"installments\":null,\"issuer\":\"BANKINTER S,A,\",\"last4\":\"5296\",\"mandate\":null,\"moto\":false,\"multicapture\":{\"status\":\"unavailable\"},\"network\":\"visa\",\"network_token\":{\"used\":false},\"network_transaction_id\":\"485358467485488\",\"overcapture\":{\"maximum_amount_capturable\":6795,\"status\":\"unavailable\"},\"payment_account_reference\":\"V0010013023007395716873643026\",\"regulated_status\":\"unregulated\",\"three_d_secure\":null,\"wallet\":null},\"type\":\"card\"},\"refunded\":false,\"source\":null,\"status\":\"failed\",\"mit_params\":{\"network_transaction_id\":\"485358467485488\"}},\"confirmation_method\":\"manual\",\"created\":1766581147,\"currency\":\"eur\",\"customer\":null,\"last_payment_error\":{\"advice_code\":\"try_again_later\",\"charge\":\"ch_3ShrehIkWweOM9jA2YclRuaO\",\"code\":\"card_declined\",\"decline_code\":\"card_velocity_exceeded\",\"doc_url\":\"https:\\/\\/stripe,com\\/docs\\/error-codes\\/card-declined\",\"message\":\"Your card was declined for making repeated attempts too frequently or exceeding its amount limit,\",\"network_advice_code\":\"02\",\"network_decline_code\":\"61\",\"payment_method\":{\"id\":\"pm_1ShrehIkWweOM9jATwoe0tHs\",\"object\":\"payment_method\",\"card\":{\"brand\":\"visa\",\"checks\":{\"address_line1_check\":\"unavailable\",\"address_postal_code_check\":\"unavailable\",\"cvc_check\":null},\"country\":\"ES\",\"description\":\"Visa Classic\",\"display_brand\":\"visa\",\"exp_month\":11,\"exp_year\":2026,\"fingerprint\":\"KHGNd8c2VIYm781e\",\"funding\":\"debit\",\"generated_from\":null,\"iin\":\"453988\",\"issuer\":\"BANKINTER S,A,\",\"last4\":\"5296\",\"network_token\":null,\"networks\":{\"available\":[\"visa\"],\"preferred\":null},\"payment_account_reference\":null,\"regulated_status\":\"unregulated\",\"three_d_secure_usage\":{\"supported\":true},\"wallet\":null},\"created\":1766581147,\"livemode\":true,\"metadata\":{},\"type\":\"card\"},\"type\":\"card_error\"},\"livemode\":true,\"metadata\":{\"payment_id\":\"r10ydQNeD8Ykr7Zhtn8MPuNhb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</si>
  <si>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gid://shopify/OrderTransaction/8538215579986</t>
  </si>
  <si>
    <t>2025-12-24T13:02:47Z</t>
  </si>
  <si>
    <t>ch_3ShriGIkWweOM9jA1x0HRUeZ</t>
  </si>
  <si>
    <t>r3KITr54NZTHCOYN4rVoIs5nN</t>
  </si>
  <si>
    <t>pi_3ShriGIkWweOM9jA190fI5e7</t>
  </si>
  <si>
    <t>"{\"id\":\"pi_3ShriGIkWweOM9jA190fI5e7\",\"object\":\"payment_intent\",\"amount\":6795,\"amount_capturable\":0,\"amount_received\":0,\"canceled_at\":null,\"cancellation_reason\":null,\"capture_method\":\"automatic\",\"latest_charge\":{\"id\":\"ch_3ShriGIkWweOM9jA1x0HRUeZ\",\"object\":\"charge\",\"amount\":6795,\"application_fee\":null,\"balance_transaction\":null,\"captured\":false,\"created\":1766581368,\"currency\":\"eur\",\"failure_code\":\"card_declined\",\"failure_message\":\"Your card was declined for making repeated attempts too frequently or exceeding its amount limit,\",\"fraud_details\":{},\"livemode\":true,\"metadata\":{\"payment_id\":\"r3KITr54NZTHCOYN4rVoIs5nN\",\"payments_extension\":\"true\",\"payments_extension_type\":\"card\",\"reconciliation_flow\":\"payments_api\",\"shop_id\":\"751927347\"},\"outcome\":{\"advice_code\":\"try_again_later\",\"network_advice_code\":\"02\",\"network_decline_code\":\"61\",\"network_status\":\"declined_by_network\",\"reason\":\"card_velocity_exceeded\",\"risk_level\":\"normal\",\"seller_message\":\"The bank returned the decline code `card_velocity_exceeded`,\",\"type\":\"issuer_declined\"},\"paid\":false,\"payment_intent\":\"pi_3ShriGIkWweOM9jA190fI5e7\",\"payment_method\":\"pm_1ShriGIkWweOM9jAkJzojDNk\",\"payment_method_details\":{\"card\":{\"amount_authorized\":null,\"authorization_code\":null,\"brand\":\"visa\",\"checks\":{\"address_line1_check\":\"unavailable\",\"address_postal_code_check\":\"unavailable\",\"cvc_check\":null},\"country\":\"ES\",\"description\":\"Visa Classic\",\"ds_transaction_id\":null,\"exp_month\":11,\"exp_year\":2026,\"extended_authorization\":{\"status\":\"disabled\"},\"fingerprint\":\"KHGNd8c2VIYm781e\",\"funding\":\"debit\",\"iin\":\"453988\",\"incremental_authorization\":{\"status\":\"unavailable\"},\"installments\":null,\"issuer\":\"BANKINTER S,A,\",\"last4\":\"5296\",\"mandate\":null,\"moto\":false,\"multicapture\":{\"status\":\"unavailable\"},\"network\":\"visa\",\"network_token\":{\"used\":false},\"network_transaction_id\":\"485358469685889\",\"overcapture\":{\"maximum_amount_capturable\":6795,\"status\":\"unavailable\"},\"payment_account_reference\":\"V0010013023007395716873643026\",\"regulated_status\":\"unregulated\",\"three_d_secure\":null,\"wallet\":null},\"type\":\"card\"},\"refunded\":false,\"source\":null,\"status\":\"failed\",\"mit_params\":{\"network_transaction_id\":\"485358469685889\"}},\"confirmation_method\":\"manual\",\"created\":1766581368,\"currency\":\"eur\",\"customer\":null,\"last_payment_error\":{\"advice_code\":\"try_again_later\",\"charge\":\"ch_3ShriGIkWweOM9jA1x0HRUeZ\",\"code\":\"card_declined\",\"decline_code\":\"card_velocity_exceeded\",\"doc_url\":\"https:\\/\\/stripe,com\\/docs\\/error-codes\\/card-declined\",\"message\":\"Your card was declined for making repeated attempts too frequently or exceeding its amount limit,\",\"network_advice_code\":\"02\",\"network_decline_code\":\"61\",\"payment_method\":{\"id\":\"pm_1ShriGIkWweOM9jAkJzojDNk\",\"object\":\"payment_method\",\"card\":{\"brand\":\"visa\",\"checks\":{\"address_line1_check\":\"unavailable\",\"address_postal_code_check\":\"unavailable\",\"cvc_check\":null},\"country\":\"ES\",\"description\":\"Visa Classic\",\"display_brand\":\"visa\",\"exp_month\":11,\"exp_year\":2026,\"fingerprint\":\"KHGNd8c2VIYm781e\",\"funding\":\"debit\",\"generated_from\":null,\"iin\":\"453988\",\"issuer\":\"BANKINTER S,A,\",\"last4\":\"5296\",\"network_token\":null,\"networks\":{\"available\":[\"visa\"],\"preferred\":null},\"payment_account_reference\":null,\"regulated_status\":\"unregulated\",\"three_d_secure_usage\":{\"supported\":true},\"wallet\":null},\"created\":1766581368,\"livemode\":true,\"metadata\":{},\"type\":\"card\"},\"type\":\"card_error\"},\"livemode\":true,\"metadata\":{\"payment_id\":\"r3KITr54NZTHCOYN4rVoIs5nN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</si>
  <si>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gid://shopify/OrderTransaction/8538254246226</t>
  </si>
  <si>
    <t>2025-12-24T13:18:05Z</t>
  </si>
  <si>
    <t>ch_3Shrx3IkWweOM9jA2QPTpI9p</t>
  </si>
  <si>
    <t>rjAVouyNZXO64IDRAYu1B9ja5</t>
  </si>
  <si>
    <t>pi_3Shrx3IkWweOM9jA2os7d0kW</t>
  </si>
  <si>
    <t>"{\"id\":\"pi_3Shrx3IkWweOM9jA2os7d0kW\",\"object\":\"payment_intent\",\"amount\":6795,\"amount_capturable\":0,\"amount_received\":6795,\"canceled_at\":null,\"cancellation_reason\":null,\"capture_method\":\"automatic\",\"latest_charge\":{\"id\":\"ch_3Shrx3IkWweOM9jA2QPTpI9p\",\"object\":\"charge\",\"amount\":6795,\"application_fee\":\"fee_1Shrx5IkWweOM9jAdO0nFAbe\",\"balance_transaction\":\"txn_3Shrx3IkWweOM9jA2hO5IzP6\",\"captured\":true,\"created\":1766582286,\"currency\":\"eur\",\"failure_code\":null,\"failure_message\":null,\"fraud_details\":{},\"livemode\":true,\"metadata\":{\"payment_id\":\"rjAVouyNZXO64IDRAYu1B9ja5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hrx3IkWweOM9jA2os7d0kW\",\"payment_method\":\"pm_1Shrx3IkWweOM9jA27e3cwe7\",\"payment_method_details\":{\"card\":{\"amount_authorized\":6795,\"authorization_code\":\"686944\",\"brand\":\"mastercard\",\"checks\":{\"address_line1_check\":\"unavailable\",\"address_postal_code_check\":\"unavailable\",\"cvc_check\":\"pass\"},\"country\":\"ES\",\"description\":\"Platinum MasterCard Immediate Debit\",\"ds_transaction_id\":null,\"exp_month\":5,\"exp_year\":2031,\"extended_authorization\":{\"status\":\"disabled\"},\"fingerprint\":\"zbyyo8CKQtxLhGvk\",\"funding\":\"debit\",\"iin\":\"548901\",\"incremental_authorization\":{\"status\":\"unavailable\"},\"installments\":null,\"issuer\":\"BANCO SANTANDER S,A,\",\"last4\":\"0453\",\"mandate\":null,\"moto\":false,\"multicapture\":{\"status\":\"unavailable\"},\"network\":\"mastercard\",\"network_token\":{\"used\":false},\"network_transaction_id\":\"TPLVEVZLD1224\",\"overcapture\":{\"maximum_amount_capturable\":6795,\"status\":\"unavailable\"},\"payment_account_reference\":\"50012IFW0XU9ESHTD0GY097HDQGY7\",\"regulated_status\":\"unregulated\",\"three_d_secure\":null,\"wallet\":null},\"type\":\"card\"},\"refunded\":false,\"source\":null,\"status\":\"succeeded\",\"mit_params\":{\"network_transaction_id\":\"TPLVEVZLD1224\"}},\"confirmation_method\":\"manual\",\"created\":1766582285,\"currency\":\"eur\",\"customer\":null,\"last_payment_error\":null,\"livemode\":true,\"metadata\":{\"payment_id\":\"rjAVouyNZXO64IDRAYu1B9ja5\",\"payments_extension\":\"true\",\"payments_extension_type\":\"card\",\"reconciliation_flow\":\"payments_api\",\"shop_id\":\"751927347\"},\"next_action\":null,\"payment_method\":\"pm_1Shrx3IkWweOM9jA27e3cwe7\",\"payment_method_types\":[\"card\"],\"source\":null,\"status\":\"succeeded\"}"</t>
  </si>
  <si>
    <t>gid://shopify/Order/7208734359890</t>
  </si>
  <si>
    <t>gid://shopify/OrderTransaction/8486128025938</t>
  </si>
  <si>
    <t>2025-12-12T14:10:47Z</t>
  </si>
  <si>
    <t>ch_3SdX3VIkWweOM9jA2ntMWcxa</t>
  </si>
  <si>
    <t>rUjBjt8FBQ7LntdvoBrkYdMEo</t>
  </si>
  <si>
    <t>pi_3SdX3VIkWweOM9jA2I9otzUO</t>
  </si>
  <si>
    <t>"{\"id\":\"pi_3SdX3VIkWweOM9jA2I9otzUO\",\"object\":\"payment_intent\",\"amount\":3085,\"amount_capturable\":0,\"amount_received\":3085,\"canceled_at\":null,\"cancellation_reason\":null,\"capture_method\":\"automatic\",\"latest_charge\":{\"id\":\"ch_3SdX3VIkWweOM9jA2ntMWcxa\",\"object\":\"charge\",\"amount\":3085,\"application_fee\":\"fee_1SdX3VIkWweOM9jALSZP21pQ\",\"balance_transaction\":\"txn_3SdX3VIkWweOM9jA24F1nLZe\",\"captured\":true,\"created\":1765548649,\"currency\":\"eur\",\"failure_code\":null,\"failure_message\":null,\"fraud_details\":{},\"livemode\":true,\"metadata\":{\"payment_id\":\"rUjBjt8FBQ7LntdvoBrkYdME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dX3VIkWweOM9jA2I9otzUO\",\"payment_method\":\"pm_1SdX3VIkWweOM9jAlyZ7xgf1\",\"payment_method_details\":{\"card\":{\"amount_authorized\":3085,\"authorization_code\":\"922235\",\"brand\":\"visa\",\"checks\":{\"address_line1_check\":null,\"address_postal_code_check\":null,\"cvc_check\":null},\"country\":\"FR\",\"description\":\"Visa Gold\",\"ds_transaction_id\":null,\"exp_month\":5,\"exp_year\":2031,\"extended_authorization\":{\"status\":\"disabled\"},\"fingerprint\":\"j6UTvIyiRubQ9CD4\",\"funding\":\"debit\",\"iin\":\"490940\",\"incremental_authorization\":{\"status\":\"unavailable\"},\"installments\":null,\"issuer\":\"BPCE\",\"last4\":\"0000\",\"mandate\":null,\"moto\":false,\"multicapture\":{\"status\":\"unavailable\"},\"network\":\"visa\",\"network_token\":{\"used\":false},\"network_transaction_id\":\"485346510497619\",\"overcapture\":{\"maximum_amount_capturable\":3085,\"status\":\"unavailable\"},\"payment_account_reference\":\"V001AACC328012025050610247991\",\"regulated_status\":\"unregulated\",\"three_d_secure\":null,\"wallet\":{\"apple_pay\":{\"type\":\"apple_pay\"},\"dynamic_last4\":\"5351\",\"type\":\"apple_pay\"}},\"type\":\"card\"},\"refunded\":false,\"source\":null,\"status\":\"succeeded\",\"mit_params\":{\"network_transaction_id\":\"485346510497619\"}},\"confirmation_method\":\"manual\",\"created\":1765548649,\"currency\":\"eur\",\"customer\":null,\"last_payment_error\":null,\"livemode\":true,\"metadata\":{\"payment_id\":\"rUjBjt8FBQ7LntdvoBrkYdMEo\",\"payments_extension\":\"true\",\"payments_extension_type\":\"card\",\"reconciliation_flow\":\"payments_api\",\"shop_id\":\"751927347\"},\"next_action\":null,\"payment_method\":\"pm_1SdX3VIkWweOM9jAlyZ7xgf1\",\"payment_method_types\":[\"card\"],\"source\":null,\"status\":\"succeeded\"}"</t>
  </si>
  <si>
    <t>gid://shopify/Order/7208783020370</t>
  </si>
  <si>
    <t>gid://shopify/OrderTransaction/8486195495250</t>
  </si>
  <si>
    <t>2025-12-12T14:25:07Z</t>
  </si>
  <si>
    <t>8FH33736CX284973M</t>
  </si>
  <si>
    <t>r5W4zJn0ylWuM8uioqGFfufDr</t>
  </si>
  <si>
    <t>5HS405649U5986638</t>
  </si>
  <si>
    <t>"{\"id\":\"5HS405649U5986638\",\"intent\":\"CAPTURE\",\"status\":\"COMPLETED\",\"payment_source\":{\"paypal\":{\"email_address\":\"piscismo@gmail,com\",\"account_id\":\"BCA89SBS7BMPG\",\"account_status\":\"VERIFIED\",\"name\":{\"given_name\":\"Yon\",\"surname\":\"Menezo Arbizu\"},\"phone_number\":{\"national_number\":\"660474854\"},\"address\":{\"address_line_1\":\"Doctor Huizi 25 1\u00baB\",\"admin_area_2\":\"Andoain\",\"admin_area_1\":\"Guipuzcoa\",\"postal_code\":\"20140\",\"country_code\":\"ES\"}}},\"purchase_units\":[{\"reference_id\":\"default\",\"amount\":{\"currency_code\":\"EUR\",\"value\":\"53,46\",\"breakdown\":{\"item_total\":{\"currency_code\":\"EUR\",\"value\":\"53,90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5,39\"}}},\"payee\":{\"email_address\":\"info@artestaposters,com\",\"merchant_id\":\"CZQCEKGVW6QGG\",\"display_data\":{\"brand_name\":\"Artesta\"}},\"payment_instruction\":{\"disbursement_mode\":\"INSTANT\"},\"description\":\"Beach Girl II - P\u00f3ster \\/ Sin marco \\/ 40x50\",\"custom_id\":\"{\\\"shop_id\\\":751927347,\\\"session_id\\\":\\\"r5W4zJn0ylWuM8uioqGFfufDr\\\"}\",\"invoice_id\":\"r5W4zJn0ylWuM8uioqGFfufDr\",\"items\":[{\"name\":\"Beach Girl II - P\u00f3ster \\/ Sin marco \\/ 40x50\",\"unit_amount\":{\"currency_code\":\"EUR\",\"value\":\"26,95\"},\"tax\":{\"currency_code\":\"EUR\",\"value\":\"0,00\"},\"quantity\":\"1\"},{\"name\":\"Day Trip - P\u00f3ster \\/ Sin marco \\/ 40x50\",\"unit_amount\":{\"currency_code\":\"EUR\",\"value\":\"26,95\"},\"tax\":{\"currency_code\":\"EUR\",\"value\":\"0,00\"},\"quantity\":\"1\"}],\"shipping\":{\"name\":{\"full_name\":\"Diego Arbizu\"},\"address\":{\"address_line_1\":\"Pepenea 11, bajo c\",\"admin_area_2\":\"Lasarte\",\"admin_area_1\":\"Guip\u00fazcoa\",\"postal_code\":\"20160\",\"country_code\":\"ES\"}},\"supplementary_data\":{\"tax_nexus\":[]},\"payments\":{\"captures\":[{\"id\":\"8FH33736CX284973M\",\"status\":\"COMPLETED\",\"amount\":{\"currency_code\":\"EUR\",\"value\":\"53,46\"},\"final_capture\":true,\"disbursement_mode\":\"INSTANT\",\"seller_protection\":{\"status\":\"ELIGIBLE\",\"dispute_categories\":[\"ITEM_NOT_RECEIVED\",\"UNAUTHORIZED_TRANSACTION\"]},\"seller_receivable_breakdown\":{\"gross_amount\":{\"currency_code\":\"EUR\",\"value\":\"53,46\"},\"paypal_fee\":{\"currency_code\":\"EUR\",\"value\":\"1,90\"},\"net_amount\":{\"currency_code\":\"EUR\",\"value\":\"51,56\"}},\"invoice_id\":\"r5W4zJn0ylWuM8uioqGFfufDr\",\"custom_id\":\"{\\\"shop_id\\\":751927347,\\\"session_id\\\":\\\"r5W4zJn0ylWuM8uioqGFfufDr\\\"}\",\"links\":[{\"href\":\"https:\\/\\/api,paypal,com\\/v2\\/payments\\/captures\\/8FH33736CX284973M\",\"rel\":\"self\",\"method\":\"GET\"},{\"href\":\"https:\\/\\/api,paypal,com\\/v2\\/payments\\/captures\\/8FH33736CX284973M\\/refund\",\"rel\":\"refund\",\"method\":\"POST\"},{\"href\":\"https:\\/\\/api,paypal,com\\/v2\\/checkout\\/orders\\/5HS405649U5986638\",\"rel\":\"up\",\"method\":\"GET\"}],\"create_time\":\"2025-12-12T14:25:09Z\",\"update_time\":\"2025-12-12T14:25:09Z\"}]}}],\"payer\":{\"name\":{\"given_name\":\"Yon\",\"surname\":\"Menezo Arbizu\"},\"email_address\":\"piscismo@gmail,com\",\"payer_id\":\"BCA89SBS7BMPG\",\"phone\":{\"phone_number\":{\"national_number\":\"660474854\"}},\"address\":{\"address_line_1\":\"Doctor Huizi 25 1\u00baB\",\"admin_area_2\":\"Andoain\",\"admin_area_1\":\"Guipuzcoa\",\"postal_code\":\"20140\",\"country_code\":\"ES\"}},\"create_time\":\"2025-12-12T14:23:05Z\",\"update_time\":\"2025-12-12T14:25:09Z\",\"links\":[{\"href\":\"https:\\/\\/api,paypal,com\\/v2\\/checkout\\/orders\\/5HS405649U5986638\",\"rel\":\"self\",\"method\":\"GET\"}]}"</t>
  </si>
  <si>
    <t>gid://shopify/Order/7391880151378</t>
  </si>
  <si>
    <t>gid://shopify/OrderTransaction/8562909315410</t>
  </si>
  <si>
    <t>2025-12-31T14:20:38Z</t>
  </si>
  <si>
    <t>4GB384756H460801M</t>
  </si>
  <si>
    <t>r1cmBiu0deJqG3Xu4g3THmcoN</t>
  </si>
  <si>
    <t>5BE77666BD217270F</t>
  </si>
  <si>
    <t>"{\"id\":\"5BE77666BD217270F\",\"intent\":\"CAPTURE\",\"status\":\"COMPLETED\",\"payment_source\":{\"paypal\":{\"email_address\":\"Knapp,hans-Peter@t-online,de\",\"account_id\":\"H3SN4GMQ65CYE\",\"account_status\":\"VERIFIED\",\"name\":{\"given_name\":\"Peter\",\"surname\":\"Knapp\"},\"phone_number\":{\"national_number\":\"15151030620\"},\"address\":{\"address_line_1\":\"Lessingstr, 7\",\"admin_area_2\":\"Dauborn\",\"postal_code\":\"65597\",\"country_code\":\"DE\"}}},\"purchase_units\":[{\"reference_id\":\"default\",\"amount\":{\"currency_code\":\"EUR\",\"value\":\"86,90\",\"breakdown\":{\"item_total\":{\"currency_code\":\"EUR\",\"value\":\"86,90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Pablo Picasso Animals Drawing Dog II - P\u00f3ster \\/ Madera negro \\/ 50x50\",\"custom_id\":\"{\\\"shop_id\\\":751927347,\\\"session_id\\\":\\\"r1cmBiu0deJqG3Xu4g3THmcoN\\\"}\",\"invoice_id\":\"r1cmBiu0deJqG3Xu4g3THmcoN\",\"items\":[{\"name\":\"Pablo Picasso Animals Drawing Dog II - P\u00f3ster \\/ Madera negro \\/ 50x50\",\"unit_amount\":{\"currency_code\":\"EUR\",\"value\":\"59,95\"},\"tax\":{\"currency_code\":\"EUR\",\"value\":\"0,00\"},\"quantity\":\"1\"},{\"name\":\"Pablo Picasso Animals Drawings the elephant - P\u00f3ster \\/ Sin marco \\/ 40x50\",\"unit_amount\":{\"currency_code\":\"EUR\",\"value\":\"26,95\"},\"tax\":{\"currency_code\":\"EUR\",\"value\":\"0,00\"},\"quantity\":\"1\"}],\"shipping\":{\"name\":{\"full_name\":\"andrea Knapp\"},\"address\":{\"address_line_1\":\"Lessingstr, 7\",\"admin_area_2\":\"Dauborn\",\"postal_code\":\"65597\",\"country_code\":\"DE\"}},\"supplementary_data\":{\"tax_nexus\":[]},\"payments\":{\"captures\":[{\"id\":\"4GB384756H460801M\",\"status\":\"COMPLETED\",\"amount\":{\"currency_code\":\"EUR\",\"value\":\"86,90\"},\"final_capture\":true,\"disbursement_mode\":\"INSTANT\",\"seller_protection\":{\"status\":\"ELIGIBLE\",\"dispute_categories\":[\"ITEM_NOT_RECEIVED\",\"UNAUTHORIZED_TRANSACTION\"]},\"seller_receivable_breakdown\":{\"gross_amount\":{\"currency_code\":\"EUR\",\"value\":\"86,90\"},\"paypal_fee\":{\"currency_code\":\"EUR\",\"value\":\"2,87\"},\"net_amount\":{\"currency_code\":\"EUR\",\"value\":\"84,03\"}},\"invoice_id\":\"r1cmBiu0deJqG3Xu4g3THmcoN\",\"custom_id\":\"{\\\"shop_id\\\":751927347,\\\"session_id\\\":\\\"r1cmBiu0deJqG3Xu4g3THmcoN\\\"}\",\"links\":[{\"href\":\"https:\\/\\/api,paypal,com\\/v2\\/payments\\/captures\\/4GB384756H460801M\",\"rel\":\"self\",\"method\":\"GET\"},{\"href\":\"https:\\/\\/api,paypal,com\\/v2\\/payments\\/captures\\/4GB384756H460801M\\/refund\",\"rel\":\"refund\",\"method\":\"POST\"},{\"href\":\"https:\\/\\/api,paypal,com\\/v2\\/checkout\\/orders\\/5BE77666BD217270F\",\"rel\":\"up\",\"method\":\"GET\"}],\"create_time\":\"2025-12-31T14:20:39Z\",\"update_time\":\"2025-12-31T14:20:39Z\"}]}}],\"payer\":{\"name\":{\"given_name\":\"Peter\",\"surname\":\"Knapp\"},\"email_address\":\"Knapp,hans-Peter@t-online,de\",\"payer_id\":\"H3SN4GMQ65CYE\",\"phone\":{\"phone_number\":{\"national_number\":\"15151030620\"}},\"address\":{\"address_line_1\":\"Lessingstr, 7\",\"admin_area_2\":\"Dauborn\",\"postal_code\":\"65597\",\"country_code\":\"DE\"}},\"create_time\":\"2025-12-31T14:13:26Z\",\"update_time\":\"2025-12-31T14:20:39Z\",\"links\":[{\"href\":\"https:\\/\\/api,paypal,com\\/v2\\/checkout\\/orders\\/5BE77666BD217270F\",\"rel\":\"self\",\"method\":\"GET\"}]}"</t>
  </si>
  <si>
    <t>gid://shopify/Order/7200572277074</t>
  </si>
  <si>
    <t>gid://shopify/OrderTransaction/8471516741970</t>
  </si>
  <si>
    <t>2025-12-09T18:53:52Z</t>
  </si>
  <si>
    <t>ch_3ScW2nIkWweOM9jA2oHDTjUn</t>
  </si>
  <si>
    <t>rXKt1P65B0tucVscJfwoaYO6C</t>
  </si>
  <si>
    <t>pi_3ScW2nIkWweOM9jA2Q7ZWt1a</t>
  </si>
  <si>
    <t>"{\"id\":\"pi_3ScW2nIkWweOM9jA2Q7ZWt1a\",\"object\":\"payment_intent\",\"amount\":5931,\"amount_capturable\":0,\"amount_received\":5931,\"canceled_at\":null,\"cancellation_reason\":null,\"capture_method\":\"automatic\",\"latest_charge\":{\"id\":\"ch_3ScW2nIkWweOM9jA2oHDTjUn\",\"object\":\"charge\",\"amount\":5931,\"application_fee\":\"fee_1ScW2oIkWweOM9jABsfpfKLp\",\"balance_transaction\":\"txn_3ScW2nIkWweOM9jA24aFMq9T\",\"captured\":true,\"created\":1765306434,\"currency\":\"eur\",\"failure_code\":null,\"failure_message\":null,\"fraud_details\":{},\"livemode\":true,\"metadata\":{\"payment_id\":\"rXKt1P65B0tucVscJfwoaYO6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cW2nIkWweOM9jA2Q7ZWt1a\",\"payment_method\":\"pm_1ScW2nIkWweOM9jAYVpJwLeR\",\"payment_method_details\":{\"card\":{\"amount_authorized\":5931,\"authorization_code\":\"513487\",\"brand\":\"mastercard\",\"checks\":{\"address_line1_check\":\"unavailable\",\"address_postal_code_check\":\"unavailable\",\"cvc_check\":null},\"country\":\"ES\",\"description\":\"MasterCard Standard Card Immediate Debit\",\"ds_transaction_id\":null,\"exp_month\":6,\"exp_year\":2031,\"extended_authorization\":{\"status\":\"disabled\"},\"fingerprint\":\"ZkYLLe22aJEP3wV3\",\"funding\":\"debit\",\"iin\":\"522205\",\"incremental_authorization\":{\"status\":\"unavailable\"},\"installments\":null,\"issuer\":\"CAIXABANK S,A,\",\"last4\":\"3668\",\"mandate\":null,\"moto\":false,\"multicapture\":{\"status\":\"unavailable\"},\"network\":\"mastercard\",\"network_token\":{\"used\":false},\"network_transaction_id\":\"TCSJLC63R1209\",\"overcapture\":{\"maximum_amount_capturable\":5931,\"status\":\"unavailable\"},\"payment_account_reference\":\"5001AQFGQ8ULCN9ZAAVC6ZC7HAABD\",\"regulated_status\":\"unregulated\",\"three_d_secure\":null,\"wallet\":null},\"type\":\"card\"},\"refunded\":false,\"source\":null,\"status\":\"succeeded\",\"mit_params\":{\"network_transaction_id\":\"TCSJLC63R1209\"}},\"confirmation_method\":\"manual\",\"created\":1765306433,\"currency\":\"eur\",\"customer\":null,\"last_payment_error\":null,\"livemode\":true,\"metadata\":{\"payment_id\":\"rXKt1P65B0tucVscJfwoaYO6C\",\"payments_extension\":\"true\",\"payments_extension_type\":\"card\",\"reconciliation_flow\":\"payments_api\",\"shop_id\":\"751927347\"},\"next_action\":null,\"payment_method\":\"pm_1ScW2nIkWweOM9jAYVpJwLeR\",\"payment_method_types\":[\"card\"],\"source\":null,\"status\":\"succeeded\"}"</t>
  </si>
  <si>
    <t>gid://shopify/Order/7381321810258</t>
  </si>
  <si>
    <t>gid://shopify/OrderTransaction/8542224515410</t>
  </si>
  <si>
    <t>2025-12-25T19:46:49Z</t>
  </si>
  <si>
    <t>9CH2452714070420K</t>
  </si>
  <si>
    <t>rw1eMvrHDUpHj9GHkjlp3gdph</t>
  </si>
  <si>
    <t>2LA15262G1639833N</t>
  </si>
  <si>
    <t>"{\"id\":\"2LA15262G1639833N\",\"intent\":\"CAPTURE\",\"status\":\"COMPLETED\",\"payment_source\":{\"paypal\":{\"email_address\":\"miguelbencar@hotmail,com\",\"account_id\":\"7TSC8PW9QJWLN\",\"account_status\":\"VERIFIED\",\"name\":{\"given_name\":\"miguel\",\"surname\":\"benito carcedo\"},\"phone_number\":{\"national_number\":\"34661778055\"},\"address\":{\"address_line_1\":\"condesa mencia\",\"address_line_2\":\"N\u00ba 108 4-B\",\"admin_area_2\":\"Burgos\",\"admin_area_1\":\"Burgos\",\"postal_code\":\"09006\",\"country_code\":\"ES\"}}},\"purchase_units\":[{\"reference_id\":\"default\",\"amount\":{\"currency_code\":\"EUR\",\"value\":\"47,90\",\"breakdown\":{\"item_total\":{\"currency_code\":\"EUR\",\"value\":\"42,95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Nighthawks (Special Edition) - Edward Hopper - P\u00f3ster \\/ Madera roble natural \\/ 30x40\",\"custom_id\":\"{\\\"shop_id\\\":751927347,\\\"session_id\\\":\\\"rw1eMvrHDUpHj9GHkjlp3gdph\\\"}\",\"invoice_id\":\"rw1eMvrHDUpHj9GHkjlp3gdph\",\"soft_descriptor\":\"ARTESTASTOR ARTESTASTO\",\"items\":[{\"name\":\"Nighthawks (Special Edition) - Edward Hopper - P\u00f3ster \\/ Madera roble natural \\/ 30x40\",\"unit_amount\":{\"currency_code\":\"EUR\",\"value\":\"42,95\"},\"tax\":{\"currency_code\":\"EUR\",\"value\":\"0,00\"},\"quantity\":\"1\"}],\"shipping\":{\"name\":{\"full_name\":\"Miguel Benito Carcedo\"},\"address\":{\"address_line_1\":\"Calle Condesa Mencia 108, 4-B\",\"admin_area_2\":\"Burgos\",\"admin_area_1\":\"Burgos\",\"postal_code\":\"09006\",\"country_code\":\"ES\"}},\"supplementary_data\":{\"tax_nexus\":[]},\"payments\":{\"captures\":[{\"id\":\"9CH2452714070420K\",\"status\":\"COMPLETED\",\"amount\":{\"currency_code\":\"EUR\",\"value\":\"47,90\"},\"final_capture\":true,\"disbursement_mode\":\"INSTANT\",\"seller_protection\":{\"status\":\"ELIGIBLE\",\"dispute_categories\":[\"ITEM_NOT_RECEIVED\",\"UNAUTHORIZED_TRANSACTION\"]},\"seller_receivable_breakdown\":{\"gross_amount\":{\"currency_code\":\"EUR\",\"value\":\"47,90\"},\"paypal_fee\":{\"currency_code\":\"EUR\",\"value\":\"1,74\"},\"net_amount\":{\"currency_code\":\"EUR\",\"value\":\"46,16\"}},\"invoice_id\":\"rw1eMvrHDUpHj9GHkjlp3gdph\",\"custom_id\":\"{\\\"shop_id\\\":751927347,\\\"session_id\\\":\\\"rw1eMvrHDUpHj9GHkjlp3gdph\\\"}\",\"links\":[{\"href\":\"https:\\/\\/api,paypal,com\\/v2\\/payments\\/captures\\/9CH2452714070420K\",\"rel\":\"self\",\"method\":\"GET\"},{\"href\":\"https:\\/\\/api,paypal,com\\/v2\\/payments\\/captures\\/9CH2452714070420K\\/refund\",\"rel\":\"refund\",\"method\":\"POST\"},{\"href\":\"https:\\/\\/api,paypal,com\\/v2\\/checkout\\/orders\\/2LA15262G1639833N\",\"rel\":\"up\",\"method\":\"GET\"}],\"create_time\":\"2025-12-25T19:46:52Z\",\"update_time\":\"2025-12-25T19:46:52Z\"}]}}],\"payer\":{\"name\":{\"given_name\":\"miguel\",\"surname\":\"benito carcedo\"},\"email_address\":\"miguelbencar@hotmail,com\",\"payer_id\":\"7TSC8PW9QJWLN\",\"phone\":{\"phone_number\":{\"national_number\":\"34661778055\"}},\"address\":{\"address_line_1\":\"condesa mencia\",\"address_line_2\":\"N\u00ba 108 4-B\",\"admin_area_2\":\"Burgos\",\"admin_area_1\":\"Burgos\",\"postal_code\":\"09006\",\"country_code\":\"ES\"}},\"create_time\":\"2025-12-25T19:45:38Z\",\"update_time\":\"2025-12-25T19:46:52Z\",\"links\":[{\"href\":\"https:\\/\\/api,paypal,com\\/v2\\/checkout\\/orders\\/2LA15262G1639833N\",\"rel\":\"self\",\"method\":\"GET\"}]}"</t>
  </si>
  <si>
    <t>gid://shopify/Order/7178085794130</t>
  </si>
  <si>
    <t>gid://shopify/OrderTransaction/8431888073042</t>
  </si>
  <si>
    <t>2025-12-01T22:43:58Z</t>
  </si>
  <si>
    <t>ch_3SZfp4IkWweOM9jA2jcvUsZ3</t>
  </si>
  <si>
    <t>rdpTWLTSaDBsgD5ATsk54H04y</t>
  </si>
  <si>
    <t>pi_3SZfp4IkWweOM9jA2lOBnOlJ</t>
  </si>
  <si>
    <t>"{\"id\":\"pi_3SZfp4IkWweOM9jA2lOBnOlJ\",\"object\":\"payment_intent\",\"amount\":6468,\"amount_capturable\":0,\"amount_received\":6468,\"canceled_at\":null,\"cancellation_reason\":null,\"capture_method\":\"automatic\",\"latest_charge\":{\"id\":\"ch_3SZfp4IkWweOM9jA2jcvUsZ3\",\"object\":\"charge\",\"amount\":6468,\"application_fee\":\"fee_1SZfp7IkWweOM9jAak0ixxwT\",\"balance_transaction\":\"txn_3SZfp4IkWweOM9jA2iwS0S4D\",\"captured\":true,\"created\":1764629040,\"currency\":\"eur\",\"failure_code\":null,\"failure_message\":null,\"fraud_details\":{},\"livemode\":true,\"metadata\":{\"payment_id\":\"rdpTWLTSaDBsgD5ATsk54H04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Zfp4IkWweOM9jA2lOBnOlJ\",\"payment_method\":\"pm_1SZfp4IkWweOM9jADXau2bel\",\"payment_method_details\":{\"card\":{\"amount_authorized\":6468,\"authorization_code\":\"954036\",\"brand\":\"mastercard\",\"checks\":{\"address_line1_check\":\"unavailable\",\"address_postal_code_check\":\"unavailable\",\"cvc_check\":null},\"country\":\"ES\",\"description\":\"Platinum MasterCard Immediate Debit\",\"ds_transaction_id\":null,\"exp_month\":7,\"exp_year\":2029,\"extended_authorization\":{\"status\":\"disabled\"},\"fingerprint\":\"7Whm2uXmwbOSq926\",\"funding\":\"debit\",\"iin\":\"535120\",\"incremental_authorization\":{\"status\":\"unavailable\"},\"installments\":null,\"issuer\":\"ING BANK N,V,\",\"last4\":\"2012\",\"mandate\":null,\"moto\":false,\"multicapture\":{\"status\":\"unavailable\"},\"network\":\"mastercard\",\"network_token\":{\"used\":false},\"network_transaction_id\":\"TPLU9Q7HJ1201\",\"overcapture\":{\"maximum_amount_capturable\":6468,\"status\":\"unavailable\"},\"payment_account_reference\":\"500129FCQK10L61ST7NO6YKWLRH6R\",\"regulated_status\":\"unregulated\",\"three_d_secure\":null,\"wallet\":null},\"type\":\"card\"},\"refunded\":false,\"source\":null,\"status\":\"succeeded\",\"mit_params\":{\"network_transaction_id\":\"TPLU9Q7HJ1201\"}},\"confirmation_method\":\"manual\",\"created\":1764629038,\"currency\":\"eur\",\"customer\":null,\"last_payment_error\":null,\"livemode\":true,\"metadata\":{\"payment_id\":\"rdpTWLTSaDBsgD5ATsk54H04y\",\"payments_extension\":\"true\",\"payments_extension_type\":\"card\",\"reconciliation_flow\":\"payments_api\",\"shop_id\":\"751927347\"},\"next_action\":null,\"payment_method\":\"pm_1SZfp4IkWweOM9jADXau2bel\",\"payment_method_types\":[\"card\"],\"source\":null,\"status\":\"succeeded\"}"</t>
  </si>
  <si>
    <t>gid://shopify/Order/7201915076946</t>
  </si>
  <si>
    <t>gid://shopify/OrderTransaction/8473998590290</t>
  </si>
  <si>
    <t>2025-12-10T08:20:20Z</t>
  </si>
  <si>
    <t>4GF242466V5953733</t>
  </si>
  <si>
    <t>rnEN1NjQIk4jmtIOZtSWrRKgB</t>
  </si>
  <si>
    <t>3HT48335PP5335833</t>
  </si>
  <si>
    <t>"{\"id\":\"3HT48335PP5335833\",\"intent\":\"CAPTURE\",\"status\":\"COMPLETED\",\"payment_source\":{\"paypal\":{\"email_address\":\"brigitte,f,43@unitybox,de\",\"account_id\":\"NATPLU42Q3FJU\",\"account_status\":\"VERIFIED\",\"name\":{\"given_name\":\"Brigitte\",\"surname\":\"Forster\"},\"phone_number\":{\"national_number\":\"4901771916061\"},\"address\":{\"address_line_1\":\"Rostocker Str, 27\",\"admin_area_2\":\"Dreieich\",\"postal_code\":\"63303\",\"country_code\":\"DE\"}}},\"purchase_units\":[{\"reference_id\":\"default\",\"amount\":{\"currency_code\":\"EUR\",\"value\":\"114,95\",\"breakdown\":{\"item_total\":{\"currency_code\":\"EUR\",\"value\":\"114,95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Gustav Klimt Garden Cat Print - Lienzo \\/ Madera roble natural \\/ 50x70\",\"custom_id\":\"{\\\"shop_id\\\":751927347,\\\"session_id\\\":\\\"rnEN1NjQIk4jmtIOZtSWrRKgB\\\"}\",\"invoice_id\":\"rnEN1NjQIk4jmtIOZtSWrRKgB\",\"items\":[{\"name\":\"Gustav Klimt Garden Cat Print - Lienzo \\/ Madera roble natural \\/ 50x70\",\"unit_amount\":{\"currency_code\":\"EUR\",\"value\":\"114,95\"},\"tax\":{\"currency_code\":\"EUR\",\"value\":\"0,00\"},\"quantity\":\"1\"}],\"shipping\":{\"name\":{\"full_name\":\"Brigitte Forster\"},\"address\":{\"address_line_1\":\"Rostocker Str, 27\",\"admin_area_2\":\"Dreieich\",\"postal_code\":\"63303\",\"country_code\":\"DE\"}},\"supplementary_data\":{\"tax_nexus\":[]},\"payments\":{\"captures\":[{\"id\":\"4GF242466V5953733\",\"status\":\"COMPLETED\",\"amount\":{\"currency_code\":\"EUR\",\"value\":\"114,95\"},\"final_capture\":true,\"disbursement_mode\":\"INSTANT\",\"seller_protection\":{\"status\":\"ELIGIBLE\",\"dispute_categories\":[\"ITEM_NOT_RECEIVED\",\"UNAUTHORIZED_TRANSACTION\"]},\"seller_receivable_breakdown\":{\"gross_amount\":{\"currency_code\":\"EUR\",\"value\":\"114,95\"},\"paypal_fee\":{\"currency_code\":\"EUR\",\"value\":\"3,68\"},\"net_amount\":{\"currency_code\":\"EUR\",\"value\":\"111,27\"}},\"invoice_id\":\"rnEN1NjQIk4jmtIOZtSWrRKgB\",\"custom_id\":\"{\\\"shop_id\\\":751927347,\\\"session_id\\\":\\\"rnEN1NjQIk4jmtIOZtSWrRKgB\\\"}\",\"links\":[{\"href\":\"https:\\/\\/api,paypal,com\\/v2\\/payments\\/captures\\/4GF242466V5953733\",\"rel\":\"self\",\"method\":\"GET\"},{\"href\":\"https:\\/\\/api,paypal,com\\/v2\\/payments\\/captures\\/4GF242466V5953733\\/refund\",\"rel\":\"refund\",\"method\":\"POST\"},{\"href\":\"https:\\/\\/api,paypal,com\\/v2\\/checkout\\/orders\\/3HT48335PP5335833\",\"rel\":\"up\",\"method\":\"GET\"}],\"create_time\":\"2025-12-10T08:20:22Z\",\"update_time\":\"2025-12-10T08:20:22Z\"}]}}],\"payer\":{\"name\":{\"given_name\":\"Brigitte\",\"surname\":\"Forster\"},\"email_address\":\"brigitte,f,43@unitybox,de\",\"payer_id\":\"NATPLU42Q3FJU\",\"phone\":{\"phone_number\":{\"national_number\":\"4901771916061\"}},\"address\":{\"address_line_1\":\"Rostocker Str, 27\",\"admin_area_2\":\"Dreieich\",\"postal_code\":\"63303\",\"country_code\":\"DE\"}},\"create_time\":\"2025-12-10T08:19:42Z\",\"update_time\":\"2025-12-10T08:20:22Z\",\"links\":[{\"href\":\"https:\\/\\/api,paypal,com\\/v2\\/checkout\\/orders\\/3HT48335PP5335833\",\"rel\":\"self\",\"method\":\"GET\"}]}"</t>
  </si>
  <si>
    <t>gid://shopify/Order/7386405372242</t>
  </si>
  <si>
    <t>gid://shopify/OrderTransaction/8552110522706</t>
  </si>
  <si>
    <t>2025-12-28T15:49:01Z</t>
  </si>
  <si>
    <t>ch_3SjMDKIkWweOM9jA2yipVjbr</t>
  </si>
  <si>
    <t>rCCR6WthGQRQUmIFNoC1zgdVH</t>
  </si>
  <si>
    <t>pi_3SjMDKIkWweOM9jA2g1Jbnzb</t>
  </si>
  <si>
    <t>"{\"id\":\"pi_3SjMDKIkWweOM9jA2g1Jbnzb\",\"object\":\"payment_intent\",\"amount\":4790,\"amount_capturable\":0,\"amount_received\":4790,\"canceled_at\":null,\"cancellation_reason\":null,\"capture_method\":\"automatic\",\"latest_charge\":{\"id\":\"ch_3SjMDKIkWweOM9jA2yipVjbr\",\"object\":\"charge\",\"amount\":4790,\"application_fee\":\"fee_1SjMDLIkWweOM9jARD38BECk\",\"balance_transaction\":\"txn_3SjMDKIkWweOM9jA23GtGKOq\",\"captured\":true,\"created\":1766936943,\"currency\":\"eur\",\"failure_code\":null,\"failure_message\":null,\"fraud_details\":{},\"livemode\":true,\"metadata\":{\"payment_id\":\"rCCR6WthGQRQUmIFNoC1zgdV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jMDKIkWweOM9jA2g1Jbnzb\",\"payment_method\":\"pm_1SjMDKIkWweOM9jAF58RgiHF\",\"payment_method_details\":{\"card\":{\"amount_authorized\":4790,\"authorization_code\":\"A0MV6N\",\"brand\":\"visa\",\"checks\":{\"address_line1_check\":\"pass\",\"address_postal_code_check\":\"pass\",\"cvc_check\":\"pass\"},\"country\":\"ES\",\"description\":\"Visa Infinite\",\"ds_transaction_id\":null,\"exp_month\":2,\"exp_year\":2029,\"extended_authorization\":{\"status\":\"disabled\"},\"fingerprint\":\"TN9MPu9Z3A8tQmm2\",\"funding\":\"debit\",\"iin\":\"416598\",\"incremental_authorization\":{\"status\":\"unavailable\"},\"installments\":null,\"issuer\":\"REVOLUT BANK UAB\",\"last4\":\"6662\",\"mandate\":null,\"moto\":false,\"multicapture\":{\"status\":\"unavailable\"},\"network\":\"visa\",\"network_token\":{\"used\":false},\"network_transaction_id\":\"485362569435227\",\"overcapture\":{\"maximum_amount_capturable\":4790,\"status\":\"unavailable\"},\"payment_account_reference\":\"V0010014624048757117368531394\",\"regulated_status\":\"unregulated\",\"three_d_secure\":{\"authentication_flow\":\"frictionless\",\"electronic_commerce_indicator\":\"05\",\"exemption_indicator\":null,\"result\":\"authenticated\",\"result_reason\":null,\"transaction_id\":\"0f654d72-f5c8-4a72-936c-f5d1007066c6\",\"version\":\"2,2,0\"},\"wallet\":null},\"type\":\"card\"},\"refunded\":false,\"source\":null,\"status\":\"succeeded\",\"mit_params\":{\"network_transaction_id\":\"485362569435227\"}},\"confirmation_method\":\"manual\",\"created\":1766936942,\"currency\":\"eur\",\"customer\":null,\"last_payment_error\":null,\"livemode\":true,\"metadata\":{\"payment_id\":\"rCCR6WthGQRQUmIFNoC1zgdVH\",\"payments_extension\":\"true\",\"payments_extension_type\":\"card\",\"reconciliation_flow\":\"payments_api\",\"shop_id\":\"751927347\"},\"next_action\":null,\"payment_method\":\"pm_1SjMDKIkWweOM9jAF58RgiHF\",\"payment_method_types\":[\"card\"],\"source\":null,\"status\":\"succeeded\"}"</t>
  </si>
  <si>
    <t>gid://shopify/Order/7390062477650</t>
  </si>
  <si>
    <t>gid://shopify/OrderTransaction/8559283863890</t>
  </si>
  <si>
    <t>2025-12-30T14:18:55Z</t>
  </si>
  <si>
    <t>ch_3Sk3lEIkWweOM9jA1o5FpDZL</t>
  </si>
  <si>
    <t>rlm9VGqB03kWZrApAVkeLdc7i</t>
  </si>
  <si>
    <t>pi_3Sk3lEIkWweOM9jA1IeZ3r4q</t>
  </si>
  <si>
    <t>"{\"id\":\"pi_3Sk3lEIkWweOM9jA1IeZ3r4q\",\"object\":\"payment_intent\",\"amount\":2990,\"amount_capturable\":0,\"amount_received\":2990,\"canceled_at\":null,\"cancellation_reason\":null,\"capture_method\":\"automatic\",\"latest_charge\":{\"id\":\"ch_3Sk3lEIkWweOM9jA1o5FpDZL\",\"object\":\"charge\",\"amount\":2990,\"application_fee\":\"fee_1Sk3lFIkWweOM9jAr8z2xELr\",\"balance_transaction\":\"txn_3Sk3lEIkWweOM9jA1cl7bG67\",\"captured\":true,\"created\":1767104336,\"currency\":\"eur\",\"failure_code\":null,\"failure_message\":null,\"fraud_details\":{},\"livemode\":true,\"metadata\":{\"payment_id\":\"rlm9VGqB03kWZrApAVkeLdc7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k3lEIkWweOM9jA1IeZ3r4q\",\"payment_method\":\"pm_1Sk3lEIkWweOM9jAiNjLkwX7\",\"payment_method_details\":{\"card\":{\"amount_authorized\":2990,\"authorization_code\":\"H05370\",\"brand\":\"mastercard\",\"checks\":{\"address_line1_check\":null,\"address_postal_code_check\":null,\"cvc_check\":null},\"country\":\"IT\",\"description\":\"Standard MasterCard Card\",\"ds_transaction_id\":null,\"exp_month\":11,\"exp_year\":2028,\"extended_authorization\":{\"status\":\"disabled\"},\"fingerprint\":\"UUjN1LanmnQ3varJ\",\"funding\":\"credit\",\"iin\":\"557813\",\"incremental_authorization\":{\"status\":\"unavailable\"},\"installments\":null,\"issuer\":\"UNICREDIT SPA\",\"last4\":\"0000\",\"mandate\":null,\"moto\":false,\"multicapture\":{\"status\":\"unavailable\"},\"network\":\"mastercard\",\"network_token\":{\"used\":false},\"network_transaction_id\":\"MCSH0GTO41230\",\"overcapture\":{\"maximum_amount_capturable\":2990,\"status\":\"unavailable\"},\"payment_account_reference\":\"50013S9JLMBX8VTZ8H96Y88VPX7O7\",\"regulated_status\":\"unregulated\",\"three_d_secure\":null,\"wallet\":{\"apple_pay\":{\"type\":\"apple_pay\"},\"dynamic_last4\":\"4364\",\"type\":\"apple_pay\"}},\"type\":\"card\"},\"refunded\":false,\"source\":null,\"status\":\"succeeded\",\"mit_params\":{\"network_transaction_id\":\"MCSH0GTO41230\"}},\"confirmation_method\":\"manual\",\"created\":1767104336,\"currency\":\"eur\",\"customer\":null,\"last_payment_error\":null,\"livemode\":true,\"metadata\":{\"payment_id\":\"rlm9VGqB03kWZrApAVkeLdc7i\",\"payments_extension\":\"true\",\"payments_extension_type\":\"card\",\"reconciliation_flow\":\"payments_api\",\"shop_id\":\"751927347\"},\"next_action\":null,\"payment_method\":\"pm_1Sk3lEIkWweOM9jAiNjLkwX7\",\"payment_method_types\":[\"card\"],\"source\":null,\"status\":\"succeeded\"}"</t>
  </si>
  <si>
    <t>gid://shopify/Order/7370696393042</t>
  </si>
  <si>
    <t>gid://shopify/OrderTransaction/8519518585170</t>
  </si>
  <si>
    <t>2025-12-19T15:30:02Z</t>
  </si>
  <si>
    <t>4A641834W8438011T</t>
  </si>
  <si>
    <t>rFTb1EcvMAVzYwAs9U6jGq3Gh</t>
  </si>
  <si>
    <t>8GH017491F143701Y</t>
  </si>
  <si>
    <t>"{\"id\":\"8GH017491F143701Y\",\"intent\":\"CAPTURE\",\"status\":\"COMPLETED\",\"payment_source\":{\"paypal\":{\"email_address\":\"francesca,aquisti95@gmail,com\",\"account_id\":\"MJJK6YG3KWUUA\",\"account_status\":\"VERIFIED\",\"name\":{\"given_name\":\"Francesca\",\"surname\":\"Aquisti\"},\"phone_number\":{\"national_number\":\"393313837767\"},\"address\":{\"address_line_1\":\"Piazza Alberto Alessio 9\",\"address_line_2\":\"Piazza Alberto Alessio  9\",\"admin_area_2\":\"Roma\",\"admin_area_1\":\"RM\",\"postal_code\":\"00122\",\"country_code\":\"IT\"}}},\"purchase_units\":[{\"reference_id\":\"default\",\"amount\":{\"currency_code\":\"EUR\",\"value\":\"63,90\",\"breakdown\":{\"item_total\":{\"currency_code\":\"EUR\",\"value\":\"58,95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Pulp Fiction dance - P\u00f3ster \\/ Madera blanco \\/ 40x50\",\"custom_id\":\"{\\\"shop_id\\\":751927347,\\\"session_id\\\":\\\"rFTb1EcvMAVzYwAs9U6jGq3Gh\\\"}\",\"invoice_id\":\"rFTb1EcvMAVzYwAs9U6jGq3Gh\",\"soft_descriptor\":\"PAYPAL *ARTESTASTOR AR\",\"items\":[{\"name\":\"Pulp Fiction dance - P\u00f3ster \\/ Madera blanco \\/ 40x50\",\"unit_amount\":{\"currency_code\":\"EUR\",\"value\":\"58,95\"},\"tax\":{\"currency_code\":\"EUR\",\"value\":\"0,00\"},\"quantity\":\"1\"}],\"shipping\":{\"name\":{\"full_name\":\"Francesca Aquisti\"},\"address\":{\"address_line_1\":\"Via Valtravaglia 50\",\"admin_area_2\":\"Roma\",\"admin_area_1\":\"Roma\",\"postal_code\":\"00141\",\"country_code\":\"IT\"}},\"supplementary_data\":{\"tax_nexus\":[]},\"payments\":{\"captures\":[{\"id\":\"4A641834W8438011T\",\"status\":\"COMPLETED\",\"amount\":{\"currency_code\":\"EUR\",\"value\":\"63,90\"},\"final_capture\":true,\"disbursement_mode\":\"INSTANT\",\"seller_protection\":{\"status\":\"ELIGIBLE\",\"dispute_categories\":[\"ITEM_NOT_RECEIVED\",\"UNAUTHORIZED_TRANSACTION\"]},\"seller_receivable_breakdown\":{\"gross_amount\":{\"currency_code\":\"EUR\",\"value\":\"63,90\"},\"paypal_fee\":{\"currency_code\":\"EUR\",\"value\":\"2,20\"},\"net_amount\":{\"currency_code\":\"EUR\",\"value\":\"61,70\"}},\"invoice_id\":\"rFTb1EcvMAVzYwAs9U6jGq3Gh\",\"custom_id\":\"{\\\"shop_id\\\":751927347,\\\"session_id\\\":\\\"rFTb1EcvMAVzYwAs9U6jGq3Gh\\\"}\",\"links\":[{\"href\":\"https:\\/\\/api,paypal,com\\/v2\\/payments\\/captures\\/4A641834W8438011T\",\"rel\":\"self\",\"method\":\"GET\"},{\"href\":\"https:\\/\\/api,paypal,com\\/v2\\/payments\\/captures\\/4A641834W8438011T\\/refund\",\"rel\":\"refund\",\"method\":\"POST\"},{\"href\":\"https:\\/\\/api,paypal,com\\/v2\\/checkout\\/orders\\/8GH017491F143701Y\",\"rel\":\"up\",\"method\":\"GET\"}],\"create_time\":\"2025-12-19T15:30:05Z\",\"update_time\":\"2025-12-19T15:30:05Z\"}]}}],\"payer\":{\"name\":{\"given_name\":\"Francesca\",\"surname\":\"Aquisti\"},\"email_address\":\"francesca,aquisti95@gmail,com\",\"payer_id\":\"MJJK6YG3KWUUA\",\"phone\":{\"phone_number\":{\"national_number\":\"393313837767\"}},\"address\":{\"address_line_1\":\"Piazza Alberto Alessio 9\",\"address_line_2\":\"Piazza Alberto Alessio  9\",\"admin_area_2\":\"Roma\",\"admin_area_1\":\"RM\",\"postal_code\":\"00122\",\"country_code\":\"IT\"}},\"create_time\":\"2025-12-19T15:29:29Z\",\"update_time\":\"2025-12-19T15:30:05Z\",\"links\":[{\"href\":\"https:\\/\\/api,paypal,com\\/v2\\/checkout\\/orders\\/8GH017491F143701Y\",\"rel\":\"self\",\"method\":\"GET\"}]}"</t>
  </si>
  <si>
    <t>gid://shopify/Order/7193955533138</t>
  </si>
  <si>
    <t>gid://shopify/OrderTransaction/8459882758482</t>
  </si>
  <si>
    <t>2025-12-07T11:26:08Z</t>
  </si>
  <si>
    <t>ch_3Sbg6OIkWweOM9jA0IMWfFAX</t>
  </si>
  <si>
    <t>r1iwYG2uQfJhDS6oDXRJ8DC2u</t>
  </si>
  <si>
    <t>pi_3Sbg6OIkWweOM9jA0bqvdZKp</t>
  </si>
  <si>
    <t>"{\"id\":\"pi_3Sbg6OIkWweOM9jA0bqvdZKp\",\"object\":\"payment_intent\",\"amount\":6795,\"amount_capturable\":0,\"amount_received\":6795,\"canceled_at\":null,\"cancellation_reason\":null,\"capture_method\":\"automatic\",\"latest_charge\":{\"id\":\"ch_3Sbg6OIkWweOM9jA0IMWfFAX\",\"object\":\"charge\",\"amount\":6795,\"application_fee\":\"fee_1Sbg6TIkWweOM9jAnkJsvKxA\",\"balance_transaction\":\"txn_3Sbg6OIkWweOM9jA0Fplf572\",\"captured\":true,\"created\":1765106772,\"currency\":\"eur\",\"failure_code\":null,\"failure_message\":null,\"fraud_details\":{},\"livemode\":true,\"metadata\":{\"payment_id\":\"r1iwYG2uQfJhDS6oDXRJ8DC2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bg6OIkWweOM9jA0bqvdZKp\",\"payment_method\":\"pm_1Sbg6OIkWweOM9jAY5Hrk5FE\",\"payment_method_details\":{\"card\":{\"amount_authorized\":6795,\"authorization_code\":\"148630\",\"brand\":\"visa\",\"checks\":{\"address_line1_check\":\"unavailable\",\"address_postal_code_check\":\"unavailable\",\"cvc_check\":\"pass\"},\"country\":\"FR\",\"description\":\"Visa Gold\",\"ds_transaction_id\":null,\"exp_month\":5,\"exp_year\":2028,\"extended_authorization\":{\"status\":\"disabled\"},\"fingerprint\":\"HSHPRmaq1lg8AJmF\",\"funding\":\"debit\",\"iin\":\"456188\",\"incremental_authorization\":{\"status\":\"unavailable\"},\"installments\":null,\"issuer\":\"SOCIETE GENERALE S,A,\",\"last4\":\"3280\",\"mandate\":null,\"moto\":false,\"multicapture\":{\"status\":\"unavailable\"},\"network\":\"visa\",\"network_token\":{\"used\":false},\"network_transaction_id\":\"485341411721222\",\"overcapture\":{\"maximum_amount_capturable\":6795,\"status\":\"unavailable\"},\"payment_account_reference\":\"V001AAG0000362124600000000000\",\"regulated_status\":\"unregulated\",\"three_d_secure\":{\"authentication_flow\":\"frictionless\",\"electronic_commerce_indicator\":\"07\",\"exemption_indicator\":null,\"result\":\"exempted\",\"result_reason\":null,\"transaction_id\":\"f96d69db-a57b-4858-bc5d-0eff5e96ac35\",\"version\":\"2,2,0\"},\"wallet\":null},\"type\":\"card\"},\"refunded\":false,\"source\":null,\"status\":\"succeeded\",\"mit_params\":{\"network_transaction_id\":\"485341411721222\"}},\"confirmation_method\":\"manual\",\"created\":1765106768,\"currency\":\"eur\",\"customer\":null,\"last_payment_error\":null,\"livemode\":true,\"metadata\":{\"payment_id\":\"r1iwYG2uQfJhDS6oDXRJ8DC2u\",\"payments_extension\":\"true\",\"payments_extension_type\":\"card\",\"reconciliation_flow\":\"payments_api\",\"shop_id\":\"751927347\"},\"next_action\":null,\"payment_method\":\"pm_1Sbg6OIkWweOM9jAY5Hrk5FE\",\"payment_method_types\":[\"card\"],\"source\":null,\"status\":\"succeeded\"}"</t>
  </si>
  <si>
    <t>gid://shopify/Order/7177626452306</t>
  </si>
  <si>
    <t>gid://shopify/OrderTransaction/8431176221010</t>
  </si>
  <si>
    <t>2025-12-01T20:31:37Z</t>
  </si>
  <si>
    <t>8MU307364K5400622</t>
  </si>
  <si>
    <t>rC9uZK8nJzDcI0ejM04ClyPWK</t>
  </si>
  <si>
    <t>2MT57188GP630422X</t>
  </si>
  <si>
    <t>"{\"id\":\"2MT57188GP630422X\",\"intent\":\"CAPTURE\",\"status\":\"COMPLETED\",\"payment_source\":{\"paypal\":{\"email_address\":\"herraduradays@gmail,com\",\"account_id\":\"LBJDKJ9A5WW64\",\"account_status\":\"VERIFIED\",\"name\":{\"given_name\":\"Richard Patrick\",\"surname\":\"Boyce\"},\"phone_number\":{\"national_number\":\"35306968280\"},\"address\":{\"address_line_1\":\"Miltown\",\"address_line_2\":\" \",\"admin_area_2\":\"Croagh, Rathkeale\",\"admin_area_1\":\"CO LIMERICK\",\"country_code\":\"IE\"}}},\"purchase_units\":[{\"reference_id\":\"default\",\"amount\":{\"currency_code\":\"EUR\",\"value\":\"36,91\",\"breakdown\":{\"item_total\":{\"currency_code\":\"EUR\",\"value\":\"39,95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7,99\"}}},\"payee\":{\"email_address\":\"info@artestaposters,com\",\"merchant_id\":\"CZQCEKGVW6QGG\",\"display_data\":{\"brand_name\":\"Artesta\"}},\"payment_instruction\":{\"disbursement_mode\":\"INSTANT\"},\"description\":\"Gustav Klimt Garden Cat Print - P\u00f3ster \\/ Sin marco \\/ 60x90\",\"custom_id\":\"{\\\"shop_id\\\":751927347,\\\"session_id\\\":\\\"rC9uZK8nJzDcI0ejM04ClyPWK\\\"}\",\"invoice_id\":\"rC9uZK8nJzDcI0ejM04ClyPWK\",\"items\":[{\"name\":\"Gustav Klimt Garden Cat Print - P\u00f3ster \\/ Sin marco \\/ 60x90\",\"unit_amount\":{\"currency_code\":\"EUR\",\"value\":\"39,95\"},\"tax\":{\"currency_code\":\"EUR\",\"value\":\"0,00\"},\"quantity\":\"1\"}],\"shipping\":{\"name\":{\"full_name\":\"Richard Patrick Boyce\"},\"address\":{\"address_line_1\":\"Viale Gorizia, 53\",\"admin_area_2\":\"Roma\",\"admin_area_1\":\"Roma\",\"postal_code\":\"00198\",\"country_code\":\"IT\"}},\"supplementary_data\":{\"tax_nexus\":[]},\"payments\":{\"captures\":[{\"id\":\"8MU307364K5400622\",\"status\":\"COMPLETED\",\"amount\":{\"currency_code\":\"EUR\",\"value\":\"36,91\"},\"final_capture\":true,\"disbursement_mode\":\"INSTANT\",\"seller_protection\":{\"status\":\"ELIGIBLE\",\"dispute_categories\":[\"ITEM_NOT_RECEIVED\",\"UNAUTHORIZED_TRANSACTION\"]},\"seller_receivable_breakdown\":{\"gross_amount\":{\"currency_code\":\"EUR\",\"value\":\"36,91\"},\"paypal_fee\":{\"currency_code\":\"EUR\",\"value\":\"1,42\"},\"net_amount\":{\"currency_code\":\"EUR\",\"value\":\"35,49\"}},\"invoice_id\":\"rC9uZK8nJzDcI0ejM04ClyPWK\",\"custom_id\":\"{\\\"shop_id\\\":751927347,\\\"session_id\\\":\\\"rC9uZK8nJzDcI0ejM04ClyPWK\\\"}\",\"links\":[{\"href\":\"https:\\/\\/api,paypal,com\\/v2\\/payments\\/captures\\/8MU307364K5400622\",\"rel\":\"self\",\"method\":\"GET\"},{\"href\":\"https:\\/\\/api,paypal,com\\/v2\\/payments\\/captures\\/8MU307364K5400622\\/refund\",\"rel\":\"refund\",\"method\":\"POST\"},{\"href\":\"https:\\/\\/api,paypal,com\\/v2\\/checkout\\/orders\\/2MT57188GP630422X\",\"rel\":\"up\",\"method\":\"GET\"}],\"create_time\":\"2025-12-01T20:31:40Z\",\"update_time\":\"2025-12-01T20:31:40Z\"}]}}],\"payer\":{\"name\":{\"given_name\":\"Richard Patrick\",\"surname\":\"Boyce\"},\"email_address\":\"herraduradays@gmail,com\",\"payer_id\":\"LBJDKJ9A5WW64\",\"phone\":{\"phone_number\":{\"national_number\":\"35306968280\"}},\"address\":{\"address_line_1\":\"Miltown\",\"address_line_2\":\" \",\"admin_area_2\":\"Croagh, Rathkeale\",\"admin_area_1\":\"CO LIMERICK\",\"country_code\":\"IE\"}},\"create_time\":\"2025-12-01T20:30:59Z\",\"update_time\":\"2025-12-01T20:31:40Z\",\"links\":[{\"href\":\"https:\\/\\/api,paypal,com\\/v2\\/checkout\\/orders\\/2MT57188GP630422X\",\"rel\":\"self\",\"method\":\"GET\"}]}"</t>
  </si>
  <si>
    <t>gid://shopify/Order/7376989192530</t>
  </si>
  <si>
    <t>gid://shopify/OrderTransaction/8532408205650</t>
  </si>
  <si>
    <t>2025-12-22T22:12:51Z</t>
  </si>
  <si>
    <t>73C76979KU501181T</t>
  </si>
  <si>
    <t>rglEa8sSGzlwJ1ovoZHglQW6U</t>
  </si>
  <si>
    <t>8H997389F9560641M</t>
  </si>
  <si>
    <t>"{\"id\":\"8H997389F9560641M\",\"intent\":\"CAPTURE\",\"status\":\"COMPLETED\",\"payment_source\":{\"paypal\":{\"email_address\":\"eliferb@gmx,de\",\"account_id\":\"2Q6RWA9567A2A\",\"account_status\":\"VERIFIED\",\"name\":{\"given_name\":\"elif\",\"surname\":\"erbas\"},\"phone_number\":{\"national_number\":\"4917670629598\"},\"address\":{\"address_line_1\":\"Zugspitzstr, 22a\",\"admin_area_2\":\"Augsburg\",\"admin_area_1\":\"Bayern\",\"postal_code\":\"86163\",\"country_code\":\"DE\"}}},\"purchase_units\":[{\"reference_id\":\"default\",\"amount\":{\"currency_code\":\"EUR\",\"value\":\"34,90\",\"breakdown\":{\"item_total\":{\"currency_code\":\"EUR\",\"value\":\"29,95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La Dolce Vita - Lienzo \\/ Sin marco \\/ 20x30\",\"custom_id\":\"{\\\"shop_id\\\":751927347,\\\"session_id\\\":\\\"rglEa8sSGzlwJ1ovoZHglQW6U\\\"}\",\"invoice_id\":\"rglEa8sSGzlwJ1ovoZHglQW6U\",\"items\":[{\"name\":\"La Dolce Vita - Lienzo \\/ Sin marco \\/ 20x30\",\"unit_amount\":{\"currency_code\":\"EUR\",\"value\":\"29,95\"},\"tax\":{\"currency_code\":\"EUR\",\"value\":\"0,00\"},\"quantity\":\"1\"}],\"shipping\":{\"name\":{\"full_name\":\"elif erbas\"},\"address\":{\"address_line_1\":\"Zugspitzstr, 22a\",\"admin_area_2\":\"Augsburg\",\"postal_code\":\"86163\",\"country_code\":\"DE\"}},\"supplementary_data\":{\"tax_nexus\":[]},\"payments\":{\"captures\":[{\"id\":\"73C76979KU501181T\",\"status\":\"COMPLETED\",\"amount\":{\"currency_code\":\"EUR\",\"value\":\"34,90\"},\"final_capture\":true,\"disbursement_mode\":\"INSTANT\",\"seller_protection\":{\"status\":\"ELIGIBLE\",\"dispute_categories\":[\"ITEM_NOT_RECEIVED\",\"UNAUTHORIZED_TRANSACTION\"]},\"seller_receivable_breakdown\":{\"gross_amount\":{\"currency_code\":\"EUR\",\"value\":\"34,90\"},\"paypal_fee\":{\"currency_code\":\"EUR\",\"value\":\"1,36\"},\"net_amount\":{\"currency_code\":\"EUR\",\"value\":\"33,54\"}},\"invoice_id\":\"rglEa8sSGzlwJ1ovoZHglQW6U\",\"custom_id\":\"{\\\"shop_id\\\":751927347,\\\"session_id\\\":\\\"rglEa8sSGzlwJ1ovoZHglQW6U\\\"}\",\"links\":[{\"href\":\"https:\\/\\/api,paypal,com\\/v2\\/payments\\/captures\\/73C76979KU501181T\",\"rel\":\"self\",\"method\":\"GET\"},{\"href\":\"https:\\/\\/api,paypal,com\\/v2\\/payments\\/captures\\/73C76979KU501181T\\/refund\",\"rel\":\"refund\",\"method\":\"POST\"},{\"href\":\"https:\\/\\/api,paypal,com\\/v2\\/checkout\\/orders\\/8H997389F9560641M\",\"rel\":\"up\",\"method\":\"GET\"}],\"create_time\":\"2025-12-22T22:12:53Z\",\"update_time\":\"2025-12-22T22:12:53Z\"}]}}],\"payer\":{\"name\":{\"given_name\":\"elif\",\"surname\":\"erbas\"},\"email_address\":\"eliferb@gmx,de\",\"payer_id\":\"2Q6RWA9567A2A\",\"phone\":{\"phone_number\":{\"national_number\":\"4917670629598\"}},\"address\":{\"address_line_1\":\"Zugspitzstr, 22a\",\"admin_area_2\":\"Augsburg\",\"admin_area_1\":\"Bayern\",\"postal_code\":\"86163\",\"country_code\":\"DE\"}},\"create_time\":\"2025-12-22T22:11:40Z\",\"update_time\":\"2025-12-22T22:12:53Z\",\"links\":[{\"href\":\"https:\\/\\/api,paypal,com\\/v2\\/checkout\\/orders\\/8H997389F9560641M\",\"rel\":\"self\",\"method\":\"GET\"}]}"</t>
  </si>
  <si>
    <t>"{\"id\":\"pi_3SZFlTIkWweOM9jA1AY563XO\",\"object\":\"payment_intent\",\"amount\":19168,\"amount_capturable\":0,\"amount_received\":19168,\"canceled_at\":null,\"cancellation_reason\":null,\"capture_method\":\"automatic\",\"latest_charge\":{\"id\":\"ch_3SZFlTIkWweOM9jA18tq8zmz\",\"object\":\"charge\",\"amount\":19168,\"application_fee\":\"fee_1SZFlWIkWweOM9jAKiysYQjB\",\"balance_transaction\":\"txn_3SZFlTIkWweOM9jA1LvbG7x7\",\"captured\":true,\"created\":1764528874,\"currency\":\"eur\",\"failure_code\":null,\"failure_message\":null,\"fraud_details\":{},\"livemode\":true,\"metadata\":{\"payment_id\":\"rzEngweee7dRMBdpgLwrzqAA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ZFlTIkWweOM9jA1AY563XO\",\"payment_method\":\"pm_1SZFlTIkWweOM9jA8powGd3P\",\"payment_method_details\":{\"card\":{\"amount_authorized\":19168,\"authorization_code\":\"389373\",\"brand\":\"mastercard\",\"checks\":{\"address_line1_check\":\"unavailable\",\"address_postal_code_check\":\"unavailable\",\"cvc_check\":\"pass\"},\"country\":\"FR\",\"description\":\"Gold MasterCard Card Immediate Debit\",\"ds_transaction_id\":null,\"exp_month\":3,\"exp_year\":2026,\"extended_authorization\":{\"status\":\"disabled\"},\"fingerprint\":\"qheOST7FIC3cPlAT\",\"funding\":\"debit\",\"iin\":\"513771\",\"incremental_authorization\":{\"status\":\"unavailable\"},\"installments\":null,\"issuer\":\"CREDIT AGRICOLE S,A,\",\"last4\":\"0818\",\"mandate\":null,\"moto\":false,\"multicapture\":{\"status\":\"unavailable\"},\"network\":\"mastercard\",\"network_token\":{\"used\":false},\"network_transaction_id\":\"TCGMX1WI21130\",\"overcapture\":{\"maximum_amount_capturable\":19168,\"status\":\"unavailable\"},\"payment_account_reference\":\"500139CQM3AH7KE6D03NA8I7C7HK3\",\"regulated_status\":\"unregulated\",\"three_d_secure\":{\"authentication_flow\":\"frictionless\",\"electronic_commerce_indicator\":\"06\",\"exemption_indicator\":null,\"result\":\"exempted\",\"result_reason\":null,\"transaction_id\":\"d6c99c5f-f4b7-497a-af6f-5d33792adc6e\",\"version\":\"2,2,0\"},\"wallet\":null},\"type\":\"card\"},\"refunded\":false,\"source\":null,\"status\":\"succeeded\",\"mit_params\":{\"network_transaction_id\":\"TCGMX1WI21130\"}},\"confirmation_method\":\"manual\",\"created\":1764528871,\"currency\":\"eur\",\"customer\":null,\"last_payment_error\":null,\"livemode\":true,\"metadata\":{\"payment_id\":\"rzEngweee7dRMBdpgLwrzqAAP\",\"payments_extension\":\"true\",\"payments_extension_type\":\"card\",\"reconciliation_flow\":\"payments_api\",\"shop_id\":\"751927347\"},\"next_action\":null,\"payment_method\":\"pm_1SZFlTIkWweOM9jA8powGd3P\",\"payment_method_types\":[\"card\"],\"source\":null,\"status\":\"succeeded\"}"</t>
  </si>
  <si>
    <t>gid://shopify/OrderTransaction/8517844205906</t>
  </si>
  <si>
    <t>2025-12-19T08:11:30Z</t>
  </si>
  <si>
    <t>zuZSTJrmjU1y122Bh6VL51k2z</t>
  </si>
  <si>
    <t>re_3SZFlTIkWweOM9jA1wTJGlJQ</t>
  </si>
  <si>
    <t>"{\"id\":\"re_3SZFlTIkWweOM9jA1wTJGlJQ\",\"amount\":1768,\"balance_transaction\":\"txn_3SZFlTIkWweOM9jA1UNV11JR\",\"charge\":{\"id\":\"ch_3SZFlTIkWweOM9jA18tq8zmz\",\"object\":\"charge\",\"amount\":19168,\"application_fee\":\"fee_1SZFlWIkWweOM9jAKiysYQjB\",\"balance_transaction\":\"txn_3SZFlTIkWweOM9jA1LvbG7x7\",\"captured\":true,\"created\":1764528874,\"currency\":\"eur\",\"failure_code\":null,\"failure_message\":null,\"fraud_details\":{},\"livemode\":true,\"metadata\":{\"payment_id\":\"rzEngweee7dRMBdpgLwrzqAA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ZFlTIkWweOM9jA1AY563XO\",\"payment_method\":\"pm_1SZFlTIkWweOM9jA8powGd3P\",\"payment_method_details\":{\"card\":{\"amount_authorized\":19168,\"authorization_code\":\"389373\",\"brand\":\"mastercard\",\"checks\":{\"address_line1_check\":\"unavailable\",\"address_postal_code_check\":\"unavailable\",\"cvc_check\":\"pass\"},\"country\":\"FR\",\"description\":\"Gold MasterCard Card Immediate Debit\",\"ds_transaction_id\":null,\"exp_month\":3,\"exp_year\":2026,\"extended_authorization\":{\"status\":\"disabled\"},\"fingerprint\":\"qheOST7FIC3cPlAT\",\"funding\":\"debit\",\"iin\":\"513771\",\"incremental_authorization\":{\"status\":\"unavailable\"},\"installments\":null,\"issuer\":\"CREDIT AGRICOLE S,A,\",\"last4\":\"0818\",\"mandate\":null,\"moto\":false,\"multicapture\":{\"status\":\"unavailable\"},\"network\":\"mastercard\",\"network_token\":{\"used\":false},\"network_transaction_id\":\"TCGMX1WI21130\",\"overcapture\":{\"maximum_amount_capturable\":19168,\"status\":\"unavailable\"},\"payment_account_reference\":\"500139CQM3AH7KE6D03NA8I7C7HK3\",\"regulated_status\":\"unregulated\",\"three_d_secure\":{\"authentication_flow\":\"frictionless\",\"electronic_commerce_indicator\":\"06\",\"exemption_indicator\":null,\"result\":\"exempted\",\"result_reason\":null,\"transaction_id\":\"d6c99c5f-f4b7-497a-af6f-5d33792adc6e\",\"version\":\"2,2,0\"},\"wallet\":null},\"type\":\"card\"},\"refunded\":false,\"source\":null,\"status\":\"succeeded\",\"mit_params\":{\"network_transaction_id\":\"TCGMX1WI21130\"}},\"object\":\"refund\",\"reason\":null,\"status\":\"succeeded\",\"created\":1766131890,\"currency\":\"eur\",\"metadata\":{\"payments_extension\":\"true\",\"payments_extension_type\":\"card\",\"reconciliation_flow\":\"payments_api\",\"refund_id\":\"zuZSTJrmjU1y122Bh6VL51k2z\"},\"payment_method_details\":{\"card\":{\"acquirer_reference_number\":null,\"acquirer_reference_number_status\":\"pending\"},\"type\":\"card\"},\"mit_params\":{}}"</t>
  </si>
  <si>
    <t>gid://shopify/Order/7391993758034</t>
  </si>
  <si>
    <t>gid://shopify/OrderTransaction/8563138167122</t>
  </si>
  <si>
    <t>2025-12-31T15:28:42Z</t>
  </si>
  <si>
    <t>ch_3SkRKJIkWweOM9jA26ODLHdr</t>
  </si>
  <si>
    <t>rSB6fI7yv60rrM2TCoqS1UhQk</t>
  </si>
  <si>
    <t>pi_3SkRKJIkWweOM9jA2MLIpwam</t>
  </si>
  <si>
    <t>"{\"id\":\"pi_3SkRKJIkWweOM9jA2MLIpwam\",\"object\":\"payment_intent\",\"amount\":17085,\"amount_capturable\":0,\"amount_received\":17085,\"canceled_at\":null,\"cancellation_reason\":null,\"capture_method\":\"automatic\",\"latest_charge\":{\"id\":\"ch_3SkRKJIkWweOM9jA26ODLHdr\",\"object\":\"charge\",\"amount\":17085,\"application_fee\":\"fee_1SkRKKIkWweOM9jAz2MK88xW\",\"balance_transaction\":\"txn_3SkRKJIkWweOM9jA2micTWV6\",\"captured\":true,\"created\":1767194923,\"currency\":\"eur\",\"failure_code\":null,\"failure_message\":null,\"fraud_details\":{},\"livemode\":true,\"metadata\":{\"payment_id\":\"rSB6fI7yv60rrM2TCoqS1UhQ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kRKJIkWweOM9jA2MLIpwam\",\"payment_method\":\"pm_1SkRKJIkWweOM9jAn09KOQiW\",\"payment_method_details\":{\"card\":{\"amount_authorized\":17085,\"authorization_code\":\"159151\",\"brand\":\"visa\",\"checks\":{\"address_line1_check\":\"unavailable\",\"address_postal_code_check\":\"unavailable\",\"cvc_check\":null},\"country\":\"FR\",\"description\":\"Visa Gold\",\"ds_transaction_id\":null,\"exp_month\":9,\"exp_year\":2029,\"extended_authorization\":{\"status\":\"disabled\"},\"fingerprint\":\"DhMyK8VijKyYFWWW\",\"funding\":\"debit\",\"iin\":\"497043\",\"incremental_authorization\":{\"status\":\"unavailable\"},\"installments\":null,\"issuer\":\"LA BANQUE POSTALE\",\"last4\":\"3534\",\"mandate\":null,\"moto\":false,\"multicapture\":{\"status\":\"unavailable\"},\"network\":\"visa\",\"network_token\":{\"used\":true},\"network_transaction_id\":\"485365557239017\",\"overcapture\":{\"maximum_amount_capturable\":17085,\"status\":\"unavailable\"},\"payment_account_reference\":\"V001AADBP30000447359250000000\",\"regulated_status\":\"unregulated\",\"three_d_secure\":null,\"wallet\":null},\"type\":\"card\"},\"refunded\":false,\"source\":null,\"status\":\"succeeded\",\"mit_params\":{\"network_transaction_id\":\"485365557239017\"}},\"confirmation_method\":\"manual\",\"created\":1767194923,\"currency\":\"eur\",\"customer\":null,\"last_payment_error\":null,\"livemode\":true,\"metadata\":{\"payment_id\":\"rSB6fI7yv60rrM2TCoqS1UhQk\",\"payments_extension\":\"true\",\"payments_extension_type\":\"card\",\"reconciliation_flow\":\"payments_api\",\"shop_id\":\"751927347\"},\"next_action\":null,\"payment_method\":\"pm_1SkRKJIkWweOM9jAn09KOQiW\",\"payment_method_types\":[\"card\"],\"source\":null,\"status\":\"succeeded\"}"</t>
  </si>
  <si>
    <t>gid://shopify/Order/7383849697618</t>
  </si>
  <si>
    <t>gid://shopify/OrderTransaction/8547622420818</t>
  </si>
  <si>
    <t>2025-12-27T10:35:35Z</t>
  </si>
  <si>
    <t>py_3SiuqSIkWweOM9jA1JIU5ksg</t>
  </si>
  <si>
    <t>roQVYIdWE28xk71aHcqCHGKO9</t>
  </si>
  <si>
    <t>"{\"id\":\"py_3SiuqSIkWweOM9jA1JIU5ksg\",\"object\":\"charge\",\"amount\":4380,\"application_fee\":\"fee_1SiuqmIkWweOM9jA2FP9VBGK\",\"balance_transaction\":\"txn_3SiuqSIkWweOM9jA1DdMkO5h\",\"captured\":true,\"created\":1766831756,\"currency\":\"eur\",\"failure_code\":null,\"failure_message\":null,\"fraud_details\":{},\"livemode\":true,\"metadata\":{\"payments_extension_type\":\"klarna\",\"payments_extension\":\"true\",\"shop_id\":\"751927347\",\"reconciliation_flow\":\"payments_api\",\"payment_id\":\"roQVYIdWE28xk71aHcqCHGKO9\"},\"outcome\":{\"advice_code\":null,\"network_advice_code\":null,\"network_decline_code\":null,\"network_status\":\"approved_by_network\",\"reason\":null,\"risk_level\":\"not_assessed\",\"seller_message\":\"Payment complete,\",\"type\":\"authorized\"},\"paid\":true,\"payment_intent\":\"pi_3SiuqSIkWweOM9jA13HCLoES\",\"payment_method\":\"pm_1SiuqSIkWweOM9jALRMXfTRm\",\"payment_method_details\":{\"klarna\":{\"payer_details\":{\"address\":{\"country\":\"ES\"}},\"payment_method_category\":\"pay_in_installments\",\"preferred_locale\":\"es-ES\"},\"type\":\"klarna\"},\"refunded\":false,\"source\":null,\"status\":\"succeeded\"}"</t>
  </si>
  <si>
    <t>gid://shopify/Order/7382387458386</t>
  </si>
  <si>
    <t>gid://shopify/OrderTransaction/8544573227346</t>
  </si>
  <si>
    <t>2025-12-26T13:05:51Z</t>
  </si>
  <si>
    <t>8MG66036BF487454X</t>
  </si>
  <si>
    <t>rKVgR1AnlZtTyajvT8V7aFmBI</t>
  </si>
  <si>
    <t>0L979591MA752172K</t>
  </si>
  <si>
    <t>"{\"id\":\"0L979591MA752172K\",\"intent\":\"CAPTURE\",\"status\":\"COMPLETED\",\"payment_source\":{\"paypal\":{\"email_address\":\"rosa,fernandezcastro@gmail,com\",\"account_id\":\"NJ848YBFJ6NUW\",\"account_status\":\"VERIFIED\",\"name\":{\"given_name\":\"Rosa\",\"surname\":\"Fern\u00e1ndez Castro\"},\"phone_number\":{\"national_number\":\"34628714701\"},\"address\":{\"address_line_1\":\"Encuartes 11, 3\u00baA\",\"admin_area_2\":\"Tres Cantos\",\"admin_area_1\":\"Madrid\",\"postal_code\":\"28760\",\"country_code\":\"ES\"}}},\"purchase_units\":[{\"reference_id\":\"default\",\"amount\":{\"currency_code\":\"EUR\",\"value\":\"29,90\",\"breakdown\":{\"item_total\":{\"currency_code\":\"EUR\",\"value\":\"24,95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Madrid map - P\u00f3ster \\/ Madera negro \\/ 20x30\",\"custom_id\":\"{\\\"shop_id\\\":751927347,\\\"session_id\\\":\\\"rKVgR1AnlZtTyajvT8V7aFmBI\\\"}\",\"invoice_id\":\"rKVgR1AnlZtTyajvT8V7aFmBI\",\"items\":[{\"name\":\"Madrid map - P\u00f3ster \\/ Madera negro \\/ 20x30\",\"unit_amount\":{\"currency_code\":\"EUR\",\"value\":\"24,95\"},\"tax\":{\"currency_code\":\"EUR\",\"value\":\"0,00\"},\"quantity\":\"1\"}],\"shipping\":{\"name\":{\"full_name\":\"Rosa Fern\u00e1ndez Castro\"},\"address\":{\"address_line_1\":\"Avenida de los Encuartes 11 3\u00b0 A\",\"admin_area_2\":\"Tres Cantos\",\"admin_area_1\":\"Madrid\",\"postal_code\":\"28760\",\"country_code\":\"ES\"}},\"supplementary_data\":{\"tax_nexus\":[]},\"payments\":{\"captures\":[{\"id\":\"8MG66036BF487454X\",\"status\":\"COMPLETED\",\"amount\":{\"currency_code\":\"EUR\",\"value\":\"29,90\"},\"final_capture\":true,\"disbursement_mode\":\"INSTANT\",\"seller_protection\":{\"status\":\"ELIGIBLE\",\"dispute_categories\":[\"ITEM_NOT_RECEIVED\",\"UNAUTHORIZED_TRANSACTION\"]},\"seller_receivable_breakdown\":{\"gross_amount\":{\"currency_code\":\"EUR\",\"value\":\"29,90\"},\"paypal_fee\":{\"currency_code\":\"EUR\",\"value\":\"1,22\"},\"net_amount\":{\"currency_code\":\"EUR\",\"value\":\"28,68\"}},\"invoice_id\":\"rKVgR1AnlZtTyajvT8V7aFmBI\",\"custom_id\":\"{\\\"shop_id\\\":751927347,\\\"session_id\\\":\\\"rKVgR1AnlZtTyajvT8V7aFmBI\\\"}\",\"links\":[{\"href\":\"https:\\/\\/api,paypal,com\\/v2\\/payments\\/captures\\/8MG66036BF487454X\",\"rel\":\"self\",\"method\":\"GET\"},{\"href\":\"https:\\/\\/api,paypal,com\\/v2\\/payments\\/captures\\/8MG66036BF487454X\\/refund\",\"rel\":\"refund\",\"method\":\"POST\"},{\"href\":\"https:\\/\\/api,paypal,com\\/v2\\/checkout\\/orders\\/0L979591MA752172K\",\"rel\":\"up\",\"method\":\"GET\"}],\"create_time\":\"2025-12-26T13:05:53Z\",\"update_time\":\"2025-12-26T13:05:53Z\"}]}}],\"payer\":{\"name\":{\"given_name\":\"Rosa\",\"surname\":\"Fern\u00e1ndez Castro\"},\"email_address\":\"rosa,fernandezcastro@gmail,com\",\"payer_id\":\"NJ848YBFJ6NUW\",\"phone\":{\"phone_number\":{\"national_number\":\"34628714701\"}},\"address\":{\"address_line_1\":\"Encuartes 11, 3\u00baA\",\"admin_area_2\":\"Tres Cantos\",\"admin_area_1\":\"Madrid\",\"postal_code\":\"28760\",\"country_code\":\"ES\"}},\"create_time\":\"2025-12-26T13:04:46Z\",\"update_time\":\"2025-12-26T13:05:53Z\",\"links\":[{\"href\":\"https:\\/\\/api,paypal,com\\/v2\\/checkout\\/orders\\/0L979591MA752172K\",\"rel\":\"self\",\"method\":\"GET\"}]}"</t>
  </si>
  <si>
    <t>gid://shopify/Order/7376556261714</t>
  </si>
  <si>
    <t>gid://shopify/OrderTransaction/8531584909650</t>
  </si>
  <si>
    <t>2025-12-22T17:31:34Z</t>
  </si>
  <si>
    <t>ch_3ShCxHIkWweOM9jA10GOH5Ua</t>
  </si>
  <si>
    <t>rfNPfNAmgo17mYwQwFm78go2K</t>
  </si>
  <si>
    <t>pi_3ShCxHIkWweOM9jA1aXPbXbW</t>
  </si>
  <si>
    <t>"{\"id\":\"pi_3ShCxHIkWweOM9jA1aXPbXbW\",\"object\":\"payment_intent\",\"amount\":2990,\"amount_capturable\":0,\"amount_received\":2990,\"canceled_at\":null,\"cancellation_reason\":null,\"capture_method\":\"automatic\",\"latest_charge\":{\"id\":\"ch_3ShCxHIkWweOM9jA10GOH5Ua\",\"object\":\"charge\",\"amount\":2990,\"application_fee\":\"fee_1ShCxIIkWweOM9jA2gU8jDG2\",\"balance_transaction\":\"txn_3ShCxHIkWweOM9jA1jKkuqxX\",\"captured\":true,\"created\":1766424695,\"currency\":\"eur\",\"failure_code\":null,\"failure_message\":null,\"fraud_details\":{},\"livemode\":true,\"metadata\":{\"payment_id\":\"rfNPfNAmgo17mYwQwFm78go2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hCxHIkWweOM9jA1aXPbXbW\",\"payment_method\":\"pm_1ShCxHIkWweOM9jA1ZDRSAMP\",\"payment_method_details\":{\"card\":{\"amount_authorized\":2990,\"authorization_code\":\"551173\",\"brand\":\"mastercard\",\"checks\":{\"address_line1_check\":null,\"address_postal_code_check\":null,\"cvc_check\":null},\"country\":\"ES\",\"description\":\"Platinum MasterCard Immediate Debit\",\"ds_transaction_id\":null,\"exp_month\":6,\"exp_year\":2026,\"extended_authorization\":{\"status\":\"disabled\"},\"fingerprint\":\"Ln9CQ85MxaWCF8cv\",\"funding\":\"debit\",\"iin\":\"525681\",\"incremental_authorization\":{\"status\":\"unavailable\"},\"installments\":null,\"issuer\":\"ING BANK N,V,\",\"last4\":\"0000\",\"mandate\":null,\"moto\":false,\"multicapture\":{\"status\":\"unavailable\"},\"network\":\"mastercard\",\"network_token\":{\"used\":false},\"network_transaction_id\":\"TPLL60UZS1222\",\"overcapture\":{\"maximum_amount_capturable\":2990,\"status\":\"unavailable\"},\"payment_account_reference\":\"5001A13IOL280P42I9REKCARII31Y\",\"regulated_status\":\"unregulated\",\"three_d_secure\":null,\"wallet\":{\"apple_pay\":{\"type\":\"apple_pay\"},\"dynamic_last4\":\"9105\",\"type\":\"apple_pay\"}},\"type\":\"card\"},\"refunded\":false,\"source\":null,\"status\":\"succeeded\",\"mit_params\":{\"network_transaction_id\":\"TPLL60UZS1222\"}},\"confirmation_method\":\"manual\",\"created\":1766424695,\"currency\":\"eur\",\"customer\":null,\"last_payment_error\":null,\"livemode\":true,\"metadata\":{\"payment_id\":\"rfNPfNAmgo17mYwQwFm78go2K\",\"payments_extension\":\"true\",\"payments_extension_type\":\"card\",\"reconciliation_flow\":\"payments_api\",\"shop_id\":\"751927347\"},\"next_action\":null,\"payment_method\":\"pm_1ShCxHIkWweOM9jA1ZDRSAMP\",\"payment_method_types\":[\"card\"],\"source\":null,\"status\":\"succeeded\"}"</t>
  </si>
  <si>
    <t>gid://shopify/Order/7193187189074</t>
  </si>
  <si>
    <t>gid://shopify/OrderTransaction/8458117120338</t>
  </si>
  <si>
    <t>2025-12-06T22:39:21Z</t>
  </si>
  <si>
    <t>ch_3SbU8NIkWweOM9jA0OLv8qMy</t>
  </si>
  <si>
    <t>rGCXWO3CiWvgaz7H29T2Z0vgR</t>
  </si>
  <si>
    <t>pi_3SbU8NIkWweOM9jA0R47Vl1X</t>
  </si>
  <si>
    <t>"{\"id\":\"pi_3SbU8NIkWweOM9jA0R47Vl1X\",\"object\":\"payment_intent\",\"amount\":2490,\"amount_capturable\":0,\"amount_received\":2490,\"canceled_at\":null,\"cancellation_reason\":null,\"capture_method\":\"automatic\",\"latest_charge\":{\"id\":\"ch_3SbU8NIkWweOM9jA0OLv8qMy\",\"object\":\"charge\",\"amount\":2490,\"application_fee\":\"fee_1SbU8NIkWweOM9jAFpsghxr9\",\"balance_transaction\":\"txn_3SbU8NIkWweOM9jA0M62hjfz\",\"captured\":true,\"created\":1765060763,\"currency\":\"eur\",\"failure_code\":null,\"failure_message\":null,\"fraud_details\":{},\"livemode\":true,\"metadata\":{\"payment_id\":\"rGCXWO3CiWvgaz7H29T2Z0vg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bU8NIkWweOM9jA0R47Vl1X\",\"payment_method\":\"pm_1SbU8NIkWweOM9jAUyeRiFab\",\"payment_method_details\":{\"card\":{\"amount_authorized\":2490,\"authorization_code\":\"358693\",\"brand\":\"visa\",\"checks\":{\"address_line1_check\":null,\"address_postal_code_check\":null,\"cvc_check\":null},\"country\":\"ES\",\"description\":\"Visa Classic\",\"ds_transaction_id\":null,\"exp_month\":10,\"exp_year\":2031,\"extended_authorization\":{\"status\":\"disabled\"},\"fingerprint\":\"rOQzWfuCEhKnZ0Ih\",\"funding\":\"debit\",\"iin\":\"479342\",\"incremental_authorization\":{\"status\":\"unavailable\"},\"installments\":null,\"issuer\":\"Bankinter S,A,\",\"last4\":\"0000\",\"mandate\":null,\"moto\":false,\"multicapture\":{\"status\":\"unavailable\"},\"network\":\"visa\",\"network_token\":{\"used\":false},\"network_transaction_id\":\"485340815631520\",\"overcapture\":{\"maximum_amount_capturable\":2490,\"status\":\"unavailable\"},\"payment_account_reference\":\"V0010015825294383189878937281\",\"regulated_status\":\"unregulated\",\"three_d_secure\":null,\"wallet\":{\"apple_pay\":{\"type\":\"apple_pay\"},\"dynamic_last4\":\"0735\",\"type\":\"apple_pay\"}},\"type\":\"card\"},\"refunded\":false,\"source\":null,\"status\":\"succeeded\",\"mit_params\":{\"network_transaction_id\":\"485340815631520\"}},\"confirmation_method\":\"manual\",\"created\":1765060763,\"currency\":\"eur\",\"customer\":null,\"last_payment_error\":null,\"livemode\":true,\"metadata\":{\"payment_id\":\"rGCXWO3CiWvgaz7H29T2Z0vgR\",\"payments_extension\":\"true\",\"payments_extension_type\":\"card\",\"reconciliation_flow\":\"payments_api\",\"shop_id\":\"751927347\"},\"next_action\":null,\"payment_method\":\"pm_1SbU8NIkWweOM9jAUyeRiFab\",\"payment_method_types\":[\"card\"],\"source\":null,\"status\":\"succeeded\"}"</t>
  </si>
  <si>
    <t>gid://shopify/Order/7389509124434</t>
  </si>
  <si>
    <t>gid://shopify/OrderTransaction/8558457422162</t>
  </si>
  <si>
    <t>2025-12-30T10:21:15Z</t>
  </si>
  <si>
    <t>py_3Sk03DIkWweOM9jA2tLJ5xyU</t>
  </si>
  <si>
    <t>r1ZO0nCGfVpVDtbXcQiLN3rfp</t>
  </si>
  <si>
    <t>"{\"id\":\"py_3Sk03DIkWweOM9jA2tLJ5xyU\",\"object\":\"charge\",\"amount\":7485,\"application_fee\":\"fee_1Sk03cIkWweOM9jAjkyrc4Cv\",\"balance_transaction\":\"txn_3Sk03DIkWweOM9jA2BosuugP\",\"captured\":true,\"created\":1767090100,\"currency\":\"eur\",\"failure_code\":null,\"failure_message\":null,\"fraud_details\":{},\"livemode\":true,\"metadata\":{\"payments_extension_type\":\"klarna\",\"reconciliation_flow\":\"payments_api\",\"shop_id\":\"751927347\",\"payments_extension\":\"true\",\"payment_id\":\"r1ZO0nCGfVpVDtbXcQiLN3rfp\"},\"outcome\":{\"advice_code\":null,\"network_advice_code\":null,\"network_decline_code\":null,\"network_status\":\"approved_by_network\",\"reason\":null,\"risk_level\":\"not_assessed\",\"seller_message\":\"Payment complete,\",\"type\":\"authorized\"},\"paid\":true,\"payment_intent\":\"pi_3Sk03DIkWweOM9jA2taQkQwt\",\"payment_method\":\"pm_1Sk03DIkWweOM9jAaai07dKf\",\"payment_method_details\":{\"klarna\":{\"payer_details\":{\"address\":{\"country\":\"IT\"}},\"payment_method_category\":\"pay_in_installments\",\"preferred_locale\":\"it-IT\"},\"type\":\"klarna\"},\"refunded\":false,\"source\":null,\"status\":\"succeeded\"}"</t>
  </si>
  <si>
    <t>gid://shopify/Order/7212268159314</t>
  </si>
  <si>
    <t>gid://shopify/OrderTransaction/8492011946322</t>
  </si>
  <si>
    <t>2025-12-13T16:21:38Z</t>
  </si>
  <si>
    <t>ch_3SdvZfIkWweOM9jA2jjRBKcF</t>
  </si>
  <si>
    <t>rL1wXrVi6yxmchxigIFyOR3I0</t>
  </si>
  <si>
    <t>pi_3SdvZfIkWweOM9jA2aKKXHVU</t>
  </si>
  <si>
    <t>"{\"id\":\"pi_3SdvZfIkWweOM9jA2aKKXHVU\",\"object\":\"payment_intent\",\"amount\":6795,\"amount_capturable\":0,\"amount_received\":6795,\"canceled_at\":null,\"cancellation_reason\":null,\"capture_method\":\"automatic\",\"latest_charge\":{\"id\":\"ch_3SdvZfIkWweOM9jA2jjRBKcF\",\"object\":\"charge\",\"amount\":6795,\"application_fee\":\"fee_1SdvZgIkWweOM9jAZ5fKcqv5\",\"balance_transaction\":\"txn_3SdvZfIkWweOM9jA220mDGzE\",\"captured\":true,\"created\":1765642899,\"currency\":\"eur\",\"failure_code\":null,\"failure_message\":null,\"fraud_details\":{},\"livemode\":true,\"metadata\":{\"payment_id\":\"rL1wXrVi6yxmchxigIFyOR3I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dvZfIkWweOM9jA2aKKXHVU\",\"payment_method\":\"pm_1SdvZfIkWweOM9jAG0yTFskY\",\"payment_method_details\":{\"card\":{\"amount_authorized\":6795,\"authorization_code\":\"300108\",\"brand\":\"mastercard\",\"checks\":{\"address_line1_check\":\"unavailable\",\"address_postal_code_check\":\"unavailable\",\"cvc_check\":\"pass\"},\"country\":\"ES\",\"description\":\"Platinum MasterCard Immediate Debit\",\"ds_transaction_id\":null,\"exp_month\":7,\"exp_year\":2032,\"extended_authorization\":{\"status\":\"disabled\"},\"fingerprint\":\"glxhUY1mhINVZ1df\",\"funding\":\"debit\",\"iin\":\"548901\",\"incremental_authorization\":{\"status\":\"unavailable\"},\"installments\":null,\"issuer\":\"BANCO SANTANDER S,A,\",\"last4\":\"9741\",\"mandate\":null,\"moto\":false,\"multicapture\":{\"status\":\"unavailable\"},\"network\":\"mastercard\",\"network_token\":{\"used\":false},\"network_transaction_id\":\"TPLZKORDP1213\",\"overcapture\":{\"maximum_amount_capturable\":6795,\"status\":\"unavailable\"},\"payment_account_reference\":\"5001DZUDQ494VSXTVIRB0XTAEAROP\",\"regulated_status\":\"unregulated\",\"three_d_secure\":null,\"wallet\":null},\"type\":\"card\"},\"refunded\":false,\"source\":null,\"status\":\"succeeded\",\"mit_params\":{\"network_transaction_id\":\"TPLZKORDP1213\"}},\"confirmation_method\":\"manual\",\"created\":1765642899,\"currency\":\"eur\",\"customer\":null,\"last_payment_error\":null,\"livemode\":true,\"metadata\":{\"payment_id\":\"rL1wXrVi6yxmchxigIFyOR3I0\",\"payments_extension\":\"true\",\"payments_extension_type\":\"card\",\"reconciliation_flow\":\"payments_api\",\"shop_id\":\"751927347\"},\"next_action\":null,\"payment_method\":\"pm_1SdvZfIkWweOM9jAG0yTFskY\",\"payment_method_types\":[\"card\"],\"source\":null,\"status\":\"succeeded\"}"</t>
  </si>
  <si>
    <t>gid://shopify/Order/7374729019730</t>
  </si>
  <si>
    <t>gid://shopify/OrderTransaction/8527791817042</t>
  </si>
  <si>
    <t>2025-12-21T18:25:59Z</t>
  </si>
  <si>
    <t>8SV97285YS656470S</t>
  </si>
  <si>
    <t>rIHqiS8T4rVSfRf2U3L5EYwbP</t>
  </si>
  <si>
    <t>5MB011856H3102505</t>
  </si>
  <si>
    <t>"{\"id\":\"5MB011856H3102505\",\"intent\":\"CAPTURE\",\"status\":\"COMPLETED\",\"payment_source\":{\"paypal\":{\"email_address\":\"annisette@web,de\",\"account_id\":\"MMN7CSGS3KGB2\",\"account_status\":\"VERIFIED\",\"name\":{\"given_name\":\"Anne-Kathrin\",\"surname\":\"Schiller\"},\"phone_number\":{\"national_number\":\"4917620698085\"},\"address\":{\"address_line_1\":\"Neue G, 3\",\"admin_area_2\":\"N\u00fcrnberg\",\"postal_code\":\"90403\",\"country_code\":\"DE\"}}},\"purchase_units\":[{\"reference_id\":\"default\",\"amount\":{\"currency_code\":\"EUR\",\"value\":\"137,57\",\"breakdown\":{\"item_total\":{\"currency_code\":\"EUR\",\"value\":\"152,85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15,28\"}}},\"payee\":{\"email_address\":\"info@artestaposters,com\",\"merchant_id\":\"CZQCEKGVW6QGG\",\"display_data\":{\"brand_name\":\"Artesta\"}},\"payment_instruction\":{\"disbursement_mode\":\"INSTANT\"},\"description\":\"The Scream - Edvard Munch - Lienzo \\/ Sin marco \\/ 30x40\",\"custom_id\":\"{\\\"shop_id\\\":751927347,\\\"session_id\\\":\\\"rIHqiS8T4rVSfRf2U3L5EYwbP\\\"}\",\"invoice_id\":\"rIHqiS8T4rVSfRf2U3L5EYwbP\",\"items\":[{\"name\":\"The Scream - Edvard Munch - Lienzo \\/ Sin marco \\/ 30x40\",\"unit_amount\":{\"currency_code\":\"EUR\",\"value\":\"34,95\"},\"tax\":{\"currency_code\":\"EUR\",\"value\":\"0,00\"},\"quantity\":\"1\"},{\"name\":\"Cabin of the Customs Watch (Special Edition) - Claude Monet - P\u00f3ster \\/ Madera negro \\/ 40x50\",\"unit_amount\":{\"currency_code\":\"EUR\",\"value\":\"58,95\"},\"tax\":{\"currency_code\":\"EUR\",\"value\":\"0,00\"},\"quantity\":\"1\"},{\"name\":\"Caf\u00e9 Terrace at Night - Van Gogh - P\u00f3ster \\/ Madera negro \\/ 40x50\",\"unit_amount\":{\"currency_code\":\"EUR\",\"value\":\"58,95\"},\"tax\":{\"currency_code\":\"EUR\",\"value\":\"0,00\"},\"quantity\":\"1\"}],\"shipping\":{\"name\":{\"full_name\":\"Anne-Kathrin Schiller\"},\"address\":{\"address_line_1\":\"Neue Gasse 36\",\"admin_area_2\":\"N\u00fcrnberg\",\"postal_code\":\"90403\",\"country_code\":\"DE\"}},\"supplementary_data\":{\"tax_nexus\":[]},\"payments\":{\"captures\":[{\"id\":\"8SV97285YS656470S\",\"status\":\"COMPLETED\",\"amount\":{\"currency_code\":\"EUR\",\"value\":\"137,57\"},\"final_capture\":true,\"disbursement_mode\":\"INSTANT\",\"seller_protection\":{\"status\":\"ELIGIBLE\",\"dispute_categories\":[\"ITEM_NOT_RECEIVED\",\"UNAUTHORIZED_TRANSACTION\"]},\"seller_receivable_breakdown\":{\"gross_amount\":{\"currency_code\":\"EUR\",\"value\":\"137,57\"},\"paypal_fee\":{\"currency_code\":\"EUR\",\"value\":\"4,34\"},\"net_amount\":{\"currency_code\":\"EUR\",\"value\":\"133,23\"}},\"invoice_id\":\"rIHqiS8T4rVSfRf2U3L5EYwbP\",\"custom_id\":\"{\\\"shop_id\\\":751927347,\\\"session_id\\\":\\\"rIHqiS8T4rVSfRf2U3L5EYwbP\\\"}\",\"links\":[{\"href\":\"https:\\/\\/api,paypal,com\\/v2\\/payments\\/captures\\/8SV97285YS656470S\",\"rel\":\"self\",\"method\":\"GET\"},{\"href\":\"https:\\/\\/api,paypal,com\\/v2\\/payments\\/captures\\/8SV97285YS656470S\\/refund\",\"rel\":\"refund\",\"method\":\"POST\"},{\"href\":\"https:\\/\\/api,paypal,com\\/v2\\/checkout\\/orders\\/5MB011856H3102505\",\"rel\":\"up\",\"method\":\"GET\"}],\"create_time\":\"2025-12-21T18:26:01Z\",\"update_time\":\"2025-12-21T18:26:01Z\"}]}}],\"payer\":{\"name\":{\"given_name\":\"Anne-Kathrin\",\"surname\":\"Schiller\"},\"email_address\":\"annisette@web,de\",\"payer_id\":\"MMN7CSGS3KGB2\",\"phone\":{\"phone_number\":{\"national_number\":\"4917620698085\"}},\"address\":{\"address_line_1\":\"Neue G, 3\",\"admin_area_2\":\"N\u00fcrnberg\",\"postal_code\":\"90403\",\"country_code\":\"DE\"}},\"create_time\":\"2025-12-21T18:23:45Z\",\"update_time\":\"2025-12-21T18:26:01Z\",\"links\":[{\"href\":\"https:\\/\\/api,paypal,com\\/v2\\/checkout\\/orders\\/5MB011856H3102505\",\"rel\":\"self\",\"method\":\"GET\"}]}"</t>
  </si>
  <si>
    <t>gid://shopify/Order/7379363823954</t>
  </si>
  <si>
    <t>gid://shopify/OrderTransaction/8537822953810</t>
  </si>
  <si>
    <t>2025-12-24T11:07:16Z</t>
  </si>
  <si>
    <t>ch_3ShpuTIkWweOM9jA2DCA1VDF</t>
  </si>
  <si>
    <t>rDy8akwndLE2LuDozpuMvMD7m</t>
  </si>
  <si>
    <t>pi_3ShpuTIkWweOM9jA2LjQSgaV</t>
  </si>
  <si>
    <t>"{\"id\":\"pi_3ShpuTIkWweOM9jA2LjQSgaV\",\"object\":\"payment_intent\",\"amount\":7277,\"amount_capturable\":0,\"amount_received\":7277,\"canceled_at\":null,\"cancellation_reason\":null,\"capture_method\":\"automatic\",\"latest_charge\":{\"id\":\"ch_3ShpuTIkWweOM9jA2DCA1VDF\",\"object\":\"charge\",\"amount\":7277,\"application_fee\":\"fee_1ShpuVIkWweOM9jA0W0UM2KZ\",\"balance_transaction\":\"txn_3ShpuTIkWweOM9jA2uQeq26W\",\"captured\":true,\"created\":1766574438,\"currency\":\"eur\",\"failure_code\":null,\"failure_message\":null,\"fraud_details\":{},\"livemode\":true,\"metadata\":{\"payment_id\":\"rDy8akwndLE2LuDozpuMvMD7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hpuTIkWweOM9jA2LjQSgaV\",\"payment_method\":\"pm_1ShpuTIkWweOM9jABsDEBcei\",\"payment_method_details\":{\"card\":{\"amount_authorized\":7277,\"authorization_code\":\"499487\",\"brand\":\"mastercard\",\"checks\":{\"address_line1_check\":\"unavailable\",\"address_postal_code_check\":\"unavailable\",\"cvc_check\":\"pass\"},\"country\":\"ES\",\"description\":\"MasterCard Standard Card Immediate Debit\",\"ds_transaction_id\":null,\"exp_month\":11,\"exp_year\":2029,\"extended_authorization\":{\"status\":\"disabled\"},\"fingerprint\":\"mWwkOHHNQz88J5BL\",\"funding\":\"debit\",\"iin\":\"522205\",\"incremental_authorization\":{\"status\":\"unavailable\"},\"installments\":null,\"issuer\":\"CAIXABANK S,A,\",\"last4\":\"1848\",\"mandate\":null,\"moto\":false,\"multicapture\":{\"status\":\"unavailable\"},\"network\":\"mastercard\",\"network_token\":{\"used\":false},\"network_transaction_id\":\"TCSLPXINE1224\",\"overcapture\":{\"maximum_amount_capturable\":7277,\"status\":\"unavailable\"},\"payment_account_reference\":\"500138IOKIGDQR612KI815JLFS30N\",\"regulated_status\":\"unregulated\",\"three_d_secure\":null,\"wallet\":null},\"type\":\"card\"},\"refunded\":false,\"source\":null,\"status\":\"succeeded\",\"mit_params\":{\"network_transaction_id\":\"TCSLPXINE1224\"}},\"confirmation_method\":\"manual\",\"created\":1766574437,\"currency\":\"eur\",\"customer\":null,\"last_payment_error\":null,\"livemode\":true,\"metadata\":{\"payment_id\":\"rDy8akwndLE2LuDozpuMvMD7m\",\"payments_extension\":\"true\",\"payments_extension_type\":\"card\",\"reconciliation_flow\":\"payments_api\",\"shop_id\":\"751927347\"},\"next_action\":null,\"payment_method\":\"pm_1ShpuTIkWweOM9jABsDEBcei\",\"payment_method_types\":[\"card\"],\"source\":null,\"status\":\"succeeded\"}"</t>
  </si>
  <si>
    <t>gid://shopify/Order/7391873925458</t>
  </si>
  <si>
    <t>gid://shopify/OrderTransaction/8544683819346</t>
  </si>
  <si>
    <t>2025-12-26T13:49:20Z</t>
  </si>
  <si>
    <t>rrLDkyPeh2B4vkgZZwTNphcMs</t>
  </si>
  <si>
    <t>pi_3SibOOIkWweOM9jA1gcD33Wm</t>
  </si>
  <si>
    <t>"{\"id\":\"pi_3SibOOIkWweOM9jA1gcD33Wm\",\"object\":\"payment_intent\",\"amount\":39485,\"amount_capturable\":0,\"amount_received\":0,\"canceled_at\":null,\"cancellation_reason\":null,\"capture_method\":\"automatic\",\"charges\":{\"object\":\"list\",\"data\":[],\"has_more\":false,\"total_count\":0,\"url\":\"\\/v1\\/charges?payment_intent=pi_3SibOOIkWweOM9jA1gcD33Wm\"},\"latest_charge\":null,\"confirmation_method\":\"automatic\",\"created\":1766756960,\"currency\":\"eur\",\"customer\":null,\"last_payment_error\":{\"code\":\"payment_intent_payment_attempt_failed\",\"doc_url\":\"https:\\/\\/stripe,com\\/docs\\/error-codes\\/payment-intent-payment-attempt-expired\",\"message\":\"Klarna checkout was not completed and has expired\",\"payment_method\":{\"id\":\"pm_1SibOOIkWweOM9jAUCAZSQTH\",\"object\":\"payment_method\",\"created\":1766756960,\"livemode\":true,\"metadata\":{},\"type\":\"klarna\"},\"type\":\"invalid_request_error\"},\"livemode\":true,\"metadata\":{\"payments_extension_type\":\"klarna\",\"reconciliation_flow\":\"payments_api\",\"shop_id\":\"751927347\",\"payments_extension\":\"true\",\"payment_id\":\"rrLDkyPeh2B4vkgZZwTNphcMs\"},\"next_action\":null,\"payment_method\":null,\"payment_method_types\":[\"klarna\"],\"source\":null,\"status\":\"requires_payment_method\"}"</t>
  </si>
  <si>
    <t>gid://shopify/OrderTransaction/8544693977426</t>
  </si>
  <si>
    <t>2025-12-26T13:53:39Z</t>
  </si>
  <si>
    <t>rWoV2NasTSwUlPjQJsaRKuADf</t>
  </si>
  <si>
    <t>pi_3SibSZIkWweOM9jA0HjeqYIL</t>
  </si>
  <si>
    <t>"{\"id\":\"pi_3SibSZIkWweOM9jA0HjeqYIL\",\"object\":\"payment_intent\",\"amount\":19995,\"amount_capturable\":0,\"amount_received\":0,\"canceled_at\":null,\"cancellation_reason\":null,\"capture_method\":\"automatic\",\"charges\":{\"object\":\"list\",\"data\":[],\"has_more\":false,\"total_count\":0,\"url\":\"\\/v1\\/charges?payment_intent=pi_3SibSZIkWweOM9jA0HjeqYIL\"},\"latest_charge\":null,\"confirmation_method\":\"automatic\",\"created\":1766757219,\"currency\":\"eur\",\"customer\":null,\"last_payment_error\":{\"code\":\"payment_intent_authentication_failure\",\"doc_url\":\"https:\\/\\/stripe,com\\/docs\\/error-codes\\/payment-method-customer-decline\",\"message\":\"Customer cancelled checkout on Klarna\",\"payment_method\":{\"id\":\"pm_1SibSZIkWweOM9jAX4dlxcKz\",\"object\":\"payment_method\",\"created\":1766757219,\"livemode\":true,\"metadata\":{},\"type\":\"klarna\"},\"type\":\"invalid_request_error\"},\"livemode\":true,\"metadata\":{\"payments_extension_type\":\"klarna\",\"payments_extension\":\"true\",\"shop_id\":\"751927347\",\"reconciliation_flow\":\"payments_api\",\"payment_id\":\"rWoV2NasTSwUlPjQJsaRKuADf\"},\"next_action\":null,\"payment_method\":null,\"payment_method_types\":[\"klarna\"],\"source\":null,\"status\":\"requires_payment_method\"}"</t>
  </si>
  <si>
    <t>gid://shopify/OrderTransaction/8544700203346</t>
  </si>
  <si>
    <t>2025-12-26T13:57:04Z</t>
  </si>
  <si>
    <t>rgOOGsEn3k9BACqlJVzCptTAk</t>
  </si>
  <si>
    <t>pi_3SibVsIkWweOM9jA2ZfaeE37</t>
  </si>
  <si>
    <t>"{\"id\":\"pi_3SibVsIkWweOM9jA2ZfaeE37\",\"object\":\"payment_intent\",\"amount\":19995,\"amount_capturable\":0,\"amount_received\":0,\"canceled_at\":null,\"cancellation_reason\":null,\"capture_method\":\"automatic\",\"charges\":{\"object\":\"list\",\"data\":[],\"has_more\":false,\"total_count\":0,\"url\":\"\\/v1\\/charges?payment_intent=pi_3SibVsIkWweOM9jA2ZfaeE37\"},\"latest_charge\":null,\"confirmation_method\":\"automatic\",\"created\":1766757424,\"currency\":\"eur\",\"customer\":null,\"last_payment_error\":{\"code\":\"payment_intent_authentication_failure\",\"doc_url\":\"https:\\/\\/stripe,com\\/docs\\/error-codes\\/payment-method-customer-decline\",\"message\":\"Customer cancelled checkout on Klarna\",\"payment_method\":{\"id\":\"pm_1SibVsIkWweOM9jAAqXWWwaw\",\"object\":\"payment_method\",\"created\":1766757424,\"livemode\":true,\"metadata\":{},\"type\":\"klarna\"},\"type\":\"invalid_request_error\"},\"livemode\":true,\"metadata\":{\"payments_extension_type\":\"klarna\",\"payments_extension\":\"true\",\"shop_id\":\"751927347\",\"reconciliation_flow\":\"payments_api\",\"payment_id\":\"rgOOGsEn3k9BACqlJVzCptTAk\"},\"next_action\":null,\"payment_method\":null,\"payment_method_types\":[\"klarna\"],\"source\":null,\"status\":\"requires_payment_method\"}"</t>
  </si>
  <si>
    <t>gid://shopify/OrderTransaction/8544710492498</t>
  </si>
  <si>
    <t>2025-12-26T13:59:30Z</t>
  </si>
  <si>
    <t>rTi9Bh2CJT1yIqv7vinQK8bSo</t>
  </si>
  <si>
    <t>pi_3SibYFIkWweOM9jA2niT9Yj3</t>
  </si>
  <si>
    <t>"{\"id\":\"pi_3SibYFIkWweOM9jA2niT9Yj3\",\"object\":\"payment_intent\",\"amount\":19995,\"amount_capturable\":0,\"amount_received\":0,\"canceled_at\":null,\"cancellation_reason\":null,\"capture_method\":\"automatic\",\"charges\":{\"object\":\"list\",\"data\":[],\"has_more\":false,\"total_count\":0,\"url\":\"\\/v1\\/charges?payment_intent=pi_3SibYFIkWweOM9jA2niT9Yj3\"},\"latest_charge\":null,\"confirmation_method\":\"automatic\",\"created\":1766757571,\"currency\":\"eur\",\"customer\":null,\"last_payment_error\":{\"code\":\"payment_intent_authentication_failure\",\"doc_url\":\"https:\\/\\/stripe,com\\/docs\\/error-codes\\/payment-method-customer-decline\",\"message\":\"Customer cancelled checkout on Klarna\",\"payment_method\":{\"id\":\"pm_1SibYFIkWweOM9jAgONB3EJg\",\"object\":\"payment_method\",\"created\":1766757571,\"livemode\":true,\"metadata\":{},\"type\":\"klarna\"},\"type\":\"invalid_request_error\"},\"livemode\":true,\"metadata\":{\"payments_extension_type\":\"klarna\",\"payments_extension\":\"true\",\"shop_id\":\"751927347\",\"reconciliation_flow\":\"payments_api\",\"payment_id\":\"rTi9Bh2CJT1yIqv7vinQK8bSo\"},\"next_action\":null,\"payment_method\":null,\"payment_method_types\":[\"klarna\"],\"source\":null,\"status\":\"requires_payment_method\"}"</t>
  </si>
  <si>
    <t>gid://shopify/OrderTransaction/8562896142674</t>
  </si>
  <si>
    <t>2025-12-31T14:15:26Z</t>
  </si>
  <si>
    <t>rGGUNP2JJ959U1kxBZXZ97v2o</t>
  </si>
  <si>
    <t>pi_3SkQBOIkWweOM9jA2PUVStqR</t>
  </si>
  <si>
    <t>"{\"id\":\"pi_3SkQBOIkWweOM9jA2PUVStqR\",\"object\":\"payment_intent\",\"amount\":19995,\"amount_capturable\":0,\"amount_received\":0,\"canceled_at\":null,\"cancellation_reason\":null,\"capture_method\":\"automatic\",\"charges\":{\"object\":\"list\",\"data\":[],\"has_more\":false,\"total_count\":0,\"url\":\"\\/v1\\/charges?payment_intent=pi_3SkQBOIkWweOM9jA2PUVStqR\"},\"latest_charge\":null,\"confirmation_method\":\"automatic\",\"created\":1767190526,\"currency\":\"eur\",\"customer\":null,\"last_payment_error\":{\"code\":\"payment_intent_authentication_failure\",\"doc_url\":\"https:\\/\\/stripe,com\\/docs\\/error-codes\\/payment-method-customer-decline\",\"message\":\"Customer cancelled checkout on Klarna\",\"payment_method\":{\"id\":\"pm_1SkQBOIkWweOM9jAqhXbYppP\",\"object\":\"payment_method\",\"created\":1767190526,\"livemode\":true,\"metadata\":{},\"type\":\"klarna\"},\"type\":\"invalid_request_error\"},\"livemode\":true,\"metadata\":{\"payments_extension_type\":\"klarna\",\"reconciliation_flow\":\"payments_api\",\"shop_id\":\"751927347\",\"payments_extension\":\"true\",\"payment_id\":\"rGGUNP2JJ959U1kxBZXZ97v2o\"},\"next_action\":null,\"payment_method\":null,\"payment_method_types\":[\"klarna\"],\"source\":null,\"status\":\"requires_payment_method\"}"</t>
  </si>
  <si>
    <t>gid://shopify/OrderTransaction/8562898567506</t>
  </si>
  <si>
    <t>2025-12-31T14:16:36Z</t>
  </si>
  <si>
    <t>09K571846G890671A</t>
  </si>
  <si>
    <t>rwzynPWzupS35dXUXcxkylmAr</t>
  </si>
  <si>
    <t>88569557RF0743418</t>
  </si>
  <si>
    <t>"{\"id\":\"88569557RF0743418\",\"intent\":\"CAPTURE\",\"status\":\"COMPLETED\",\"payment_source\":{\"paypal\":{\"email_address\":\"maassen,mayleen95@googlemail,com\",\"account_id\":\"BJ8GLJTD7JVL8\",\"account_status\":\"VERIFIED\",\"name\":{\"given_name\":\"Mayleen\",\"surname\":\"Maa\u00dfen\"},\"phone_number\":{\"national_number\":\"4917661339590\"},\"address\":{\"address_line_1\":\"Weyertal 15\",\"admin_area_2\":\"K\u00f6ln\",\"postal_code\":\"50937\",\"country_code\":\"DE\"}}},\"purchase_units\":[{\"reference_id\":\"default\",\"amount\":{\"currency_code\":\"EUR\",\"value\":\"199,95\",\"breakdown\":{\"item_total\":{\"currency_code\":\"EUR\",\"value\":\"199,95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Funky Beat - Ejaaz Haniff - Lienzo \\/ Madera roble natural \\/ 70x100\",\"custom_id\":\"{\\\"shop_id\\\":751927347,\\\"session_id\\\":\\\"rwzynPWzupS35dXUXcxkylmAr\\\"}\",\"invoice_id\":\"rwzynPWzupS35dXUXcxkylmAr\",\"items\":[{\"name\":\"Funky Beat - Ejaaz Haniff - Lienzo \\/ Madera roble natural \\/ 70x100\",\"unit_amount\":{\"currency_code\":\"EUR\",\"value\":\"199,95\"},\"tax\":{\"currency_code\":\"EUR\",\"value\":\"0,00\"},\"quantity\":\"1\"}],\"shipping\":{\"name\":{\"full_name\":\"Mayleen Maassen\"},\"address\":{\"address_line_1\":\" Weyertal 15\",\"admin_area_2\":\"K\u00f6ln\",\"postal_code\":\"50937\",\"country_code\":\"DE\"}},\"supplementary_data\":{\"tax_nexus\":[]},\"payments\":{\"captures\":[{\"id\":\"09K571846G890671A\",\"status\":\"COMPLETED\",\"amount\":{\"currency_code\":\"EUR\",\"value\":\"199,95\"},\"final_capture\":true,\"disbursement_mode\":\"INSTANT\",\"seller_protection\":{\"status\":\"ELIGIBLE\",\"dispute_categories\":[\"ITEM_NOT_RECEIVED\",\"UNAUTHORIZED_TRANSACTION\"]},\"seller_receivable_breakdown\":{\"gross_amount\":{\"currency_code\":\"EUR\",\"value\":\"199,95\"},\"paypal_fee\":{\"currency_code\":\"EUR\",\"value\":\"6,15\"},\"net_amount\":{\"currency_code\":\"EUR\",\"value\":\"193,80\"}},\"invoice_id\":\"rwzynPWzupS35dXUXcxkylmAr\",\"custom_id\":\"{\\\"shop_id\\\":751927347,\\\"session_id\\\":\\\"rwzynPWzupS35dXUXcxkylmAr\\\"}\",\"links\":[{\"href\":\"https:\\/\\/api,paypal,com\\/v2\\/payments\\/captures\\/09K571846G890671A\",\"rel\":\"self\",\"method\":\"GET\"},{\"href\":\"https:\\/\\/api,paypal,com\\/v2\\/payments\\/captures\\/09K571846G890671A\\/refund\",\"rel\":\"refund\",\"method\":\"POST\"},{\"href\":\"https:\\/\\/api,paypal,com\\/v2\\/checkout\\/orders\\/88569557RF0743418\",\"rel\":\"up\",\"method\":\"GET\"}],\"create_time\":\"2025-12-31T14:16:38Z\",\"update_time\":\"2025-12-31T14:16:38Z\"}]}}],\"payer\":{\"name\":{\"given_name\":\"Mayleen\",\"surname\":\"Maa\u00dfen\"},\"email_address\":\"maassen,mayleen95@googlemail,com\",\"payer_id\":\"BJ8GLJTD7JVL8\",\"phone\":{\"phone_number\":{\"national_number\":\"4917661339590\"}},\"address\":{\"address_line_1\":\"Weyertal 15\",\"admin_area_2\":\"K\u00f6ln\",\"postal_code\":\"50937\",\"country_code\":\"DE\"}},\"create_time\":\"2025-12-31T14:16:16Z\",\"update_time\":\"2025-12-31T14:16:38Z\",\"links\":[{\"href\":\"https:\\/\\/api,paypal,com\\/v2\\/checkout\\/orders\\/88569557RF0743418\",\"rel\":\"self\",\"method\":\"GET\"}]}"</t>
  </si>
  <si>
    <t>gid://shopify/Order/7377750360402</t>
  </si>
  <si>
    <t>gid://shopify/OrderTransaction/8534308225362</t>
  </si>
  <si>
    <t>2025-12-23T12:28:50Z</t>
  </si>
  <si>
    <t>ch_3ShUhrIkWweOM9jA1tCH6fti</t>
  </si>
  <si>
    <t>rw9PIlwgR8aF0GT18NTdooait</t>
  </si>
  <si>
    <t>pi_3ShUhrIkWweOM9jA18UHLV7r</t>
  </si>
  <si>
    <t>"{\"id\":\"pi_3ShUhrIkWweOM9jA18UHLV7r\",\"object\":\"payment_intent\",\"amount\":4790,\"amount_capturable\":0,\"amount_received\":4790,\"canceled_at\":null,\"cancellation_reason\":null,\"capture_method\":\"automatic\",\"latest_charge\":{\"id\":\"ch_3ShUhrIkWweOM9jA1tCH6fti\",\"object\":\"charge\",\"amount\":4790,\"application_fee\":\"fee_1ShUiiIkWweOM9jAwzQjGDtg\",\"balance_transaction\":\"txn_3ShUhrIkWweOM9jA1l3AnGTN\",\"captured\":true,\"created\":1766492984,\"currency\":\"eur\",\"failure_code\":null,\"failure_message\":null,\"fraud_details\":{},\"livemode\":true,\"metadata\":{\"payment_id\":\"rw9PIlwgR8aF0GT18NTdooai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hUhrIkWweOM9jA18UHLV7r\",\"payment_method\":\"pm_1ShUhrIkWweOM9jAUoIY00od\",\"payment_method_details\":{\"card\":{\"amount_authorized\":4790,\"authorization_code\":\"201994\",\"brand\":\"visa\",\"checks\":{\"address_line1_check\":\"unavailable\",\"address_postal_code_check\":\"unavailable\",\"cvc_check\":null},\"country\":\"FR\",\"description\":\"Visa Gold\",\"ds_transaction_id\":null,\"exp_month\":1,\"exp_year\":2027,\"extended_authorization\":{\"status\":\"disabled\"},\"fingerprint\":\"d0yrvlbe9BIvH4vQ\",\"funding\":\"debit\",\"iin\":\"453352\",\"incremental_authorization\":{\"status\":\"unavailable\"},\"installments\":null,\"issuer\":\"CREDIT AGRICOLE SOCIETE ANONYME\",\"last4\":\"2736\",\"mandate\":null,\"moto\":false,\"multicapture\":{\"status\":\"unavailable\"},\"network\":\"visa\",\"network_token\":{\"used\":true},\"network_transaction_id\":\"485357449845424\",\"overcapture\":{\"maximum_amount_capturable\":4790,\"status\":\"unavailable\"},\"payment_account_reference\":null,\"regulated_status\":\"unregulated\",\"three_d_secure\":{\"authentication_flow\":\"challenge\",\"electronic_commerce_indicator\":\"05\",\"exemption_indicator\":null,\"result\":\"authenticated\",\"result_reason\":null,\"transaction_id\":\"93071f0a-ebd3-4d4a-ae9f-45ff3d29fd28\",\"version\":\"2,2,0\"},\"wallet\":null},\"type\":\"card\"},\"refunded\":false,\"source\":null,\"status\":\"succeeded\",\"mit_params\":{\"network_transaction_id\":\"485357449845424\"}},\"confirmation_method\":\"manual\",\"created\":1766492931,\"currency\":\"eur\",\"customer\":null,\"last_payment_error\":null,\"livemode\":true,\"metadata\":{\"payment_id\":\"rw9PIlwgR8aF0GT18NTdooait\",\"payments_extension\":\"true\",\"payments_extension_type\":\"card\",\"reconciliation_flow\":\"payments_api\",\"shop_id\":\"751927347\"},\"next_action\":null,\"payment_method\":\"pm_1ShUhrIkWweOM9jAUoIY00od\",\"payment_method_types\":[\"card\"],\"source\":null,\"status\":\"succeeded\"}"</t>
  </si>
  <si>
    <t>gid://shopify/Order/7386939392338</t>
  </si>
  <si>
    <t>gid://shopify/OrderTransaction/8553012298066</t>
  </si>
  <si>
    <t>2025-12-28T20:43:33Z</t>
  </si>
  <si>
    <t>ch_3SjQoMIkWweOM9jA2NsoWU6q</t>
  </si>
  <si>
    <t>rVkgyPEaglHzL1VsN7WgbvbFP</t>
  </si>
  <si>
    <t>pi_3SjQoMIkWweOM9jA248e4mu1</t>
  </si>
  <si>
    <t>"{\"id\":\"pi_3SjQoMIkWweOM9jA248e4mu1\",\"object\":\"payment_intent\",\"amount\":22870,\"amount_capturable\":0,\"amount_received\":22870,\"canceled_at\":null,\"cancellation_reason\":null,\"capture_method\":\"automatic\",\"latest_charge\":{\"id\":\"ch_3SjQoMIkWweOM9jA2NsoWU6q\",\"object\":\"charge\",\"amount\":22870,\"application_fee\":\"fee_1SjQoNIkWweOM9jAoOsM3sfF\",\"balance_transaction\":\"txn_3SjQoMIkWweOM9jA2rt1tmc6\",\"captured\":true,\"created\":1766954614,\"currency\":\"eur\",\"failure_code\":null,\"failure_message\":null,\"fraud_details\":{},\"livemode\":true,\"metadata\":{\"payment_id\":\"rVkgyPEaglHzL1VsN7WgbvbF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jQoMIkWweOM9jA248e4mu1\",\"payment_method\":\"pm_1SjQoMIkWweOM9jA2QWpOe8d\",\"payment_method_details\":{\"card\":{\"amount_authorized\":22870,\"authorization_code\":\"652355\",\"brand\":\"visa\",\"checks\":{\"address_line1_check\":null,\"address_postal_code_check\":null,\"cvc_check\":null},\"country\":\"FR\",\"description\":\"Visa Gold\",\"ds_transaction_id\":null,\"exp_month\":10,\"exp_year\":2027,\"extended_authorization\":{\"status\":\"disabled\"},\"fingerprint\":\"Aa8fhfosDmoyThaR\",\"funding\":\"debit\",\"iin\":\"455869\",\"incremental_authorization\":{\"status\":\"unavailable\"},\"installments\":null,\"issuer\":\"BNP Paribas\",\"last4\":\"0000\",\"mandate\":null,\"moto\":false,\"multicapture\":{\"status\":\"unavailable\"},\"network\":\"visa\",\"network_token\":{\"used\":false},\"network_transaction_id\":\"485362746141731\",\"overcapture\":{\"maximum_amount_capturable\":22870,\"status\":\"unavailable\"},\"payment_account_reference\":\"V001AABA102012021072879987401\",\"regulated_status\":\"unregulated\",\"three_d_secure\":null,\"wallet\":{\"apple_pay\":{\"type\":\"apple_pay\"},\"dynamic_last4\":\"3970\",\"type\":\"apple_pay\"}},\"type\":\"card\"},\"refunded\":false,\"source\":null,\"status\":\"succeeded\",\"mit_params\":{\"network_transaction_id\":\"485362746141731\"}},\"confirmation_method\":\"manual\",\"created\":1766954614,\"currency\":\"eur\",\"customer\":null,\"last_payment_error\":null,\"livemode\":true,\"metadata\":{\"payment_id\":\"rVkgyPEaglHzL1VsN7WgbvbFP\",\"payments_extension\":\"true\",\"payments_extension_type\":\"card\",\"reconciliation_flow\":\"payments_api\",\"shop_id\":\"751927347\"},\"next_action\":null,\"payment_method\":\"pm_1SjQoMIkWweOM9jA2QWpOe8d\",\"payment_method_types\":[\"card\"],\"source\":null,\"status\":\"succeeded\"}"</t>
  </si>
  <si>
    <t>gid://shopify/Order/7390521885010</t>
  </si>
  <si>
    <t>gid://shopify/OrderTransaction/8560036577618</t>
  </si>
  <si>
    <t>2025-12-30T17:54:52Z</t>
  </si>
  <si>
    <t>4UY89840Y28433907</t>
  </si>
  <si>
    <t>rUWIBdKQCj0x8rwey6bEEGRNs</t>
  </si>
  <si>
    <t>6TM01091LR024425H</t>
  </si>
  <si>
    <t>"{\"id\":\"6TM01091LR024425H\",\"intent\":\"CAPTURE\",\"status\":\"COMPLETED\",\"payment_source\":{\"paypal\":{\"email_address\":\"gemmapillado@hotmail,com\",\"account_id\":\"573HEK8ZJHSVN\",\"account_status\":\"VERIFIED\",\"name\":{\"given_name\":\"GEMMA\",\"surname\":\"FERNANDEZ PILLADO\"},\"phone_number\":{\"national_number\":\"34616413006\"},\"address\":{\"address_line_1\":\"CALLE REINA 23 1F\",\"address_line_2\":\"CLINICA DEL PIE\",\"admin_area_2\":\"LUGO\",\"admin_area_1\":\"Lugo\",\"postal_code\":\"27001\",\"country_code\":\"ES\"}}},\"purchase_units\":[{\"reference_id\":\"default\",\"amount\":{\"currency_code\":\"EUR\",\"value\":\"47,90\",\"breakdown\":{\"item_total\":{\"currency_code\":\"EUR\",\"value\":\"42,95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Hey donkey BW - P\u00f3ster \\/ Madera roble natural \\/ 30x40\",\"custom_id\":\"{\\\"shop_id\\\":751927347,\\\"session_id\\\":\\\"rUWIBdKQCj0x8rwey6bEEGRNs\\\"}\",\"invoice_id\":\"rUWIBdKQCj0x8rwey6bEEGRNs\",\"soft_descriptor\":\"PAYPAL *ARTESTASTOR AR\",\"items\":[{\"name\":\"Hey donkey BW - P\u00f3ster \\/ Madera roble natural \\/ 30x40\",\"unit_amount\":{\"currency_code\":\"EUR\",\"value\":\"42,95\"},\"tax\":{\"currency_code\":\"EUR\",\"value\":\"0,00\"},\"quantity\":\"1\"}],\"shipping\":{\"name\":{\"full_name\":\"Joaquin Fernandez Pillado\"},\"address\":{\"address_line_1\":\"Calle Juan del Risco 13 3\u00baA\",\"admin_area_2\":\"Madrid\",\"admin_area_1\":\"Madrid\",\"postal_code\":\"28029\",\"country_code\":\"ES\"}},\"supplementary_data\":{\"tax_nexus\":[]},\"payments\":{\"captures\":[{\"id\":\"4UY89840Y28433907\",\"status\":\"COMPLETED\",\"amount\":{\"currency_code\":\"EUR\",\"value\":\"47,90\"},\"final_capture\":true,\"disbursement_mode\":\"INSTANT\",\"seller_protection\":{\"status\":\"ELIGIBLE\",\"dispute_categories\":[\"ITEM_NOT_RECEIVED\",\"UNAUTHORIZED_TRANSACTION\"]},\"seller_receivable_breakdown\":{\"gross_amount\":{\"currency_code\":\"EUR\",\"value\":\"47,90\"},\"paypal_fee\":{\"currency_code\":\"EUR\",\"value\":\"1,74\"},\"net_amount\":{\"currency_code\":\"EUR\",\"value\":\"46,16\"}},\"invoice_id\":\"rUWIBdKQCj0x8rwey6bEEGRNs\",\"custom_id\":\"{\\\"shop_id\\\":751927347,\\\"session_id\\\":\\\"rUWIBdKQCj0x8rwey6bEEGRNs\\\"}\",\"links\":[{\"href\":\"https:\\/\\/api,paypal,com\\/v2\\/payments\\/captures\\/4UY89840Y28433907\",\"rel\":\"self\",\"method\":\"GET\"},{\"href\":\"https:\\/\\/api,paypal,com\\/v2\\/payments\\/captures\\/4UY89840Y28433907\\/refund\",\"rel\":\"refund\",\"method\":\"POST\"},{\"href\":\"https:\\/\\/api,paypal,com\\/v2\\/checkout\\/orders\\/6TM01091LR024425H\",\"rel\":\"up\",\"method\":\"GET\"}],\"create_time\":\"2025-12-30T17:54:55Z\",\"update_time\":\"2025-12-30T17:54:55Z\"}]}}],\"payer\":{\"name\":{\"given_name\":\"GEMMA\",\"surname\":\"FERNANDEZ PILLADO\"},\"email_address\":\"gemmapillado@hotmail,com\",\"payer_id\":\"573HEK8ZJHSVN\",\"phone\":{\"phone_number\":{\"national_number\":\"34616413006\"}},\"address\":{\"address_line_1\":\"CALLE REINA 23 1F\",\"address_line_2\":\"CLINICA DEL PIE\",\"admin_area_2\":\"LUGO\",\"admin_area_1\":\"Lugo\",\"postal_code\":\"27001\",\"country_code\":\"ES\"}},\"create_time\":\"2025-12-30T17:53:50Z\",\"update_time\":\"2025-12-30T17:54:55Z\",\"links\":[{\"href\":\"https:\\/\\/api,paypal,com\\/v2\\/checkout\\/orders\\/6TM01091LR024425H\",\"rel\":\"self\",\"method\":\"GET\"}]}"</t>
  </si>
  <si>
    <t>gid://shopify/Order/7374898069842</t>
  </si>
  <si>
    <t>gid://shopify/OrderTransaction/8528091906386</t>
  </si>
  <si>
    <t>2025-12-21T20:05:56Z</t>
  </si>
  <si>
    <t>24G91545RY9462053</t>
  </si>
  <si>
    <t>rnfaISQHgXzWEwem2DTDWHsMK</t>
  </si>
  <si>
    <t>9F376461RT561100P</t>
  </si>
  <si>
    <t>"{\"id\":\"9F376461RT561100P\",\"intent\":\"CAPTURE\",\"status\":\"COMPLETED\",\"payment_source\":{\"paypal\":{\"email_address\":\"noahdlugosch@iCloud,com\",\"account_id\":\"D5RFAM9W4NUV6\",\"account_status\":\"VERIFIED\",\"name\":{\"given_name\":\"Noah\",\"surname\":\"Dlugosch\"},\"phone_number\":{\"national_number\":\"4917670526778\"},\"address\":{\"address_line_1\":\"Friedrich-Humbert-Str, 105\",\"address_line_2\":\" \",\"admin_area_2\":\"Bremen\",\"postal_code\":\"28759\",\"country_code\":\"DE\"}}},\"purchase_units\":[{\"reference_id\":\"default\",\"amount\":{\"currency_code\":\"EUR\",\"value\":\"24,90\",\"breakdown\":{\"item_total\":{\"currency_code\":\"EUR\",\"value\":\"19,95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Matsumoto Hoji, Frog III - P\u00f3ster \\/ Sin marco \\/ 30x40\",\"custom_id\":\"{\\\"shop_id\\\":751927347,\\\"session_id\\\":\\\"rnfaISQHgXzWEwem2DTDWHsMK\\\"}\",\"invoice_id\":\"rnfaISQHgXzWEwem2DTDWHsMK\",\"soft_descriptor\":\"ARTESTASTOR ARTESTASTO\",\"items\":[{\"name\":\"Matsumoto Hoji, Frog III - P\u00f3ster \\/ Sin marco \\/ 30x40\",\"unit_amount\":{\"currency_code\":\"EUR\",\"value\":\"19,95\"},\"tax\":{\"currency_code\":\"EUR\",\"value\":\"0,00\"},\"quantity\":\"1\"}],\"shipping\":{\"name\":{\"full_name\":\"Noah Dlugosch\"},\"address\":{\"address_line_1\":\"Friedrich-Humbert-Stra\u00dfe 105\",\"admin_area_2\":\"Bremen\",\"postal_code\":\"28759\",\"country_code\":\"DE\"}},\"supplementary_data\":{\"tax_nexus\":[]},\"payments\":{\"captures\":[{\"id\":\"24G91545RY9462053\",\"status\":\"COMPLETED\",\"amount\":{\"currency_code\":\"EUR\",\"value\":\"24,90\"},\"final_capture\":true,\"disbursement_mode\":\"INSTANT\",\"seller_protection\":{\"status\":\"ELIGIBLE\",\"dispute_categories\":[\"ITEM_NOT_RECEIVED\",\"UNAUTHORIZED_TRANSACTION\"]},\"seller_receivable_breakdown\":{\"gross_amount\":{\"currency_code\":\"EUR\",\"value\":\"24,90\"},\"paypal_fee\":{\"currency_code\":\"EUR\",\"value\":\"1,07\"},\"net_amount\":{\"currency_code\":\"EUR\",\"value\":\"23,83\"}},\"invoice_id\":\"rnfaISQHgXzWEwem2DTDWHsMK\",\"custom_id\":\"{\\\"shop_id\\\":751927347,\\\"session_id\\\":\\\"rnfaISQHgXzWEwem2DTDWHsMK\\\"}\",\"links\":[{\"href\":\"https:\\/\\/api,paypal,com\\/v2\\/payments\\/captures\\/24G91545RY9462053\",\"rel\":\"self\",\"method\":\"GET\"},{\"href\":\"https:\\/\\/api,paypal,com\\/v2\\/payments\\/captures\\/24G91545RY9462053\\/refund\",\"rel\":\"refund\",\"method\":\"POST\"},{\"href\":\"https:\\/\\/api,paypal,com\\/v2\\/checkout\\/orders\\/9F376461RT561100P\",\"rel\":\"up\",\"method\":\"GET\"}],\"create_time\":\"2025-12-21T20:05:58Z\",\"update_time\":\"2025-12-21T20:05:58Z\"}]}}],\"payer\":{\"name\":{\"given_name\":\"Noah\",\"surname\":\"Dlugosch\"},\"email_address\":\"noahdlugosch@iCloud,com\",\"payer_id\":\"D5RFAM9W4NUV6\",\"phone\":{\"phone_number\":{\"national_number\":\"4917670526778\"}},\"address\":{\"address_line_1\":\"Friedrich-Humbert-Str, 105\",\"address_line_2\":\" \",\"admin_area_2\":\"Bremen\",\"postal_code\":\"28759\",\"country_code\":\"DE\"}},\"create_time\":\"2025-12-21T20:04:26Z\",\"update_time\":\"2025-12-21T20:05:58Z\",\"links\":[{\"href\":\"https:\\/\\/api,paypal,com\\/v2\\/checkout\\/orders\\/9F376461RT561100P\",\"rel\":\"self\",\"method\":\"GET\"}]}"</t>
  </si>
  <si>
    <t>gid://shopify/Order/7193505136978</t>
  </si>
  <si>
    <t>gid://shopify/OrderTransaction/8459110613330</t>
  </si>
  <si>
    <t>2025-12-07T07:39:05Z</t>
  </si>
  <si>
    <t>ch_3SbcYgIkWweOM9jA2sNHQYk3</t>
  </si>
  <si>
    <t>rgP42L63wZ0cBrMH7hfieQjif</t>
  </si>
  <si>
    <t>pi_3SbcYgIkWweOM9jA2L6LpiCg</t>
  </si>
  <si>
    <t>"{\"id\":\"pi_3SbcYgIkWweOM9jA2L6LpiCg\",\"object\":\"payment_intent\",\"amount\":6795,\"amount_capturable\":0,\"amount_received\":6795,\"canceled_at\":null,\"cancellation_reason\":null,\"capture_method\":\"automatic\",\"latest_charge\":{\"id\":\"ch_3SbcYgIkWweOM9jA2sNHQYk3\",\"object\":\"charge\",\"amount\":6795,\"application_fee\":\"fee_1SbcYhIkWweOM9jAEYW2re95\",\"balance_transaction\":\"txn_3SbcYgIkWweOM9jA2ZqIwVMp\",\"captured\":true,\"created\":1765093146,\"currency\":\"eur\",\"failure_code\":null,\"failure_message\":null,\"fraud_details\":{},\"livemode\":true,\"metadata\":{\"payment_id\":\"rgP42L63wZ0cBrMH7hfieQji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bcYgIkWweOM9jA2L6LpiCg\",\"payment_method\":\"pm_1SbcYgIkWweOM9jAwmzvjhJ2\",\"payment_method_details\":{\"card\":{\"amount_authorized\":6795,\"authorization_code\":\"547536\",\"brand\":\"mastercard\",\"checks\":{\"address_line1_check\":null,\"address_postal_code_check\":null,\"cvc_check\":null},\"country\":\"ES\",\"description\":\"Platinum MasterCard Immediate Debit\",\"ds_transaction_id\":null,\"exp_month\":3,\"exp_year\":2028,\"extended_authorization\":{\"status\":\"disabled\"},\"fingerprint\":\"PSbnCrqtNKkurSDW\",\"funding\":\"debit\",\"iin\":\"516398\",\"incremental_authorization\":{\"status\":\"unavailable\"},\"installments\":null,\"issuer\":\"BANCO SANTANDER S,A,\",\"last4\":\"0000\",\"mandate\":null,\"moto\":false,\"multicapture\":{\"status\":\"unavailable\"},\"network\":\"mastercard\",\"network_token\":{\"used\":false},\"network_transaction_id\":\"TPLPU9KH81207\",\"overcapture\":{\"maximum_amount_capturable\":6795,\"status\":\"unavailable\"},\"payment_account_reference\":\"50015MSED9D4DSFJ0UA68T2SSGOTI\",\"regulated_status\":\"unregulated\",\"three_d_secure\":null,\"wallet\":{\"apple_pay\":{\"type\":\"apple_pay\"},\"dynamic_last4\":\"6051\",\"type\":\"apple_pay\"}},\"type\":\"card\"},\"refunded\":false,\"source\":null,\"status\":\"succeeded\",\"mit_params\":{\"network_transaction_id\":\"TPLPU9KH81207\"}},\"confirmation_method\":\"manual\",\"created\":1765093146,\"currency\":\"eur\",\"customer\":null,\"last_payment_error\":null,\"livemode\":true,\"metadata\":{\"payment_id\":\"rgP42L63wZ0cBrMH7hfieQjif\",\"payments_extension\":\"true\",\"payments_extension_type\":\"card\",\"reconciliation_flow\":\"payments_api\",\"shop_id\":\"751927347\"},\"next_action\":null,\"payment_method\":\"pm_1SbcYgIkWweOM9jAwmzvjhJ2\",\"payment_method_types\":[\"card\"],\"source\":null,\"status\":\"succeeded\"}"</t>
  </si>
  <si>
    <t>gid://shopify/Order/7189206565202</t>
  </si>
  <si>
    <t>gid://shopify/OrderTransaction/8450477556050</t>
  </si>
  <si>
    <t>2025-12-05T09:56:41Z</t>
  </si>
  <si>
    <t>7H997070GG6061526</t>
  </si>
  <si>
    <t>r0Duusz5ERyK4DXZr4tdY2lYq</t>
  </si>
  <si>
    <t>1JA41409Y3339791D</t>
  </si>
  <si>
    <t>"{\"id\":\"1JA41409Y3339791D\",\"intent\":\"CAPTURE\",\"status\":\"COMPLETED\",\"payment_source\":{\"paypal\":{\"email_address\":\"n,baar@arcor,de\",\"account_id\":\"XEHVAA85WBKRJ\",\"account_status\":\"VERIFIED\",\"name\":{\"given_name\":\"Baar\",\"surname\":\"Norbert\"},\"phone_number\":{\"national_number\":\"491724120237\"},\"address\":{\"address_line_1\":\"Rupertistr, 5\",\"admin_area_2\":\"Hamburg\",\"admin_area_1\":\"Hamburg\",\"postal_code\":\"22609\",\"country_code\":\"DE\"}}},\"purchase_units\":[{\"reference_id\":\"default\",\"amount\":{\"currency_code\":\"EUR\",\"value\":\"59,90\",\"breakdown\":{\"item_total\":{\"currency_code\":\"EUR\",\"value\":\"59,90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Punk concerts - P\u00f3ster \\/ Sin marco \\/ 50x70\",\"custom_id\":\"{\\\"shop_id\\\":751927347,\\\"session_id\\\":\\\"r0Duusz5ERyK4DXZr4tdY2lYq\\\"}\",\"invoice_id\":\"r0Duusz5ERyK4DXZr4tdY2lYq\",\"items\":[{\"name\":\"Punk concerts - P\u00f3ster \\/ Sin marco \\/ 50x70\",\"unit_amount\":{\"currency_code\":\"EUR\",\"value\":\"32,95\"},\"tax\":{\"currency_code\":\"EUR\",\"value\":\"0,00\"},\"quantity\":\"1\"},{\"name\":\"Bowie - P\u00f3ster \\/ Sin marco \\/ 40x50\",\"unit_amount\":{\"currency_code\":\"EUR\",\"value\":\"26,95\"},\"tax\":{\"currency_code\":\"EUR\",\"value\":\"0,00\"},\"quantity\":\"1\"}],\"shipping\":{\"name\":{\"full_name\":\"Norbert Baar\"},\"address\":{\"address_line_1\":\"Rupertistr 5\",\"admin_area_2\":\"Hamburg\",\"postal_code\":\"22609\",\"country_code\":\"DE\"}},\"supplementary_data\":{\"tax_nexus\":[]},\"payments\":{\"captures\":[{\"id\":\"7H997070GG6061526\",\"status\":\"COMPLETED\",\"amount\":{\"currency_code\":\"EUR\",\"value\":\"59,90\"},\"final_capture\":true,\"disbursement_mode\":\"INSTANT\",\"seller_protection\":{\"status\":\"ELIGIBLE\",\"dispute_categories\":[\"ITEM_NOT_RECEIVED\",\"UNAUTHORIZED_TRANSACTION\"]},\"seller_receivable_breakdown\":{\"gross_amount\":{\"currency_code\":\"EUR\",\"value\":\"59,90\"},\"paypal_fee\":{\"currency_code\":\"EUR\",\"value\":\"2,09\"},\"net_amount\":{\"currency_code\":\"EUR\",\"value\":\"57,81\"}},\"invoice_id\":\"r0Duusz5ERyK4DXZr4tdY2lYq\",\"custom_id\":\"{\\\"shop_id\\\":751927347,\\\"session_id\\\":\\\"r0Duusz5ERyK4DXZr4tdY2lYq\\\"}\",\"links\":[{\"href\":\"https:\\/\\/api,paypal,com\\/v2\\/payments\\/captures\\/7H997070GG6061526\",\"rel\":\"self\",\"method\":\"GET\"},{\"href\":\"https:\\/\\/api,paypal,com\\/v2\\/payments\\/captures\\/7H997070GG6061526\\/refund\",\"rel\":\"refund\",\"method\":\"POST\"},{\"href\":\"https:\\/\\/api,paypal,com\\/v2\\/checkout\\/orders\\/1JA41409Y3339791D\",\"rel\":\"up\",\"method\":\"GET\"}],\"create_time\":\"2025-12-05T09:56:42Z\",\"update_time\":\"2025-12-05T09:56:42Z\"}]}}],\"payer\":{\"name\":{\"given_name\":\"Baar\",\"surname\":\"Norbert\"},\"email_address\":\"n,baar@arcor,de\",\"payer_id\":\"XEHVAA85WBKRJ\",\"phone\":{\"phone_number\":{\"national_number\":\"491724120237\"}},\"address\":{\"address_line_1\":\"Rupertistr, 5\",\"admin_area_2\":\"Hamburg\",\"admin_area_1\":\"Hamburg\",\"postal_code\":\"22609\",\"country_code\":\"DE\"}},\"create_time\":\"2025-12-05T09:55:16Z\",\"update_time\":\"2025-12-05T09:56:42Z\",\"links\":[{\"href\":\"https:\\/\\/api,paypal,com\\/v2\\/checkout\\/orders\\/1JA41409Y3339791D\",\"rel\":\"self\",\"method\":\"GET\"}]}"</t>
  </si>
  <si>
    <t>gid://shopify/Order/7383873454418</t>
  </si>
  <si>
    <t>gid://shopify/OrderTransaction/8547650666834</t>
  </si>
  <si>
    <t>2025-12-27T10:48:21Z</t>
  </si>
  <si>
    <t>ch_3Siv2oIkWweOM9jA0JCqnc8J</t>
  </si>
  <si>
    <t>rpvxITox78tZNtgIS2X0hptul</t>
  </si>
  <si>
    <t>pi_3Siv2oIkWweOM9jA0jJrCQck</t>
  </si>
  <si>
    <t>"{\"id\":\"pi_3Siv2oIkWweOM9jA0jJrCQck\",\"object\":\"payment_intent\",\"amount\":5931,\"amount_capturable\":0,\"amount_received\":5931,\"canceled_at\":null,\"cancellation_reason\":null,\"capture_method\":\"automatic\",\"latest_charge\":{\"id\":\"ch_3Siv2oIkWweOM9jA0JCqnc8J\",\"object\":\"charge\",\"amount\":5931,\"application_fee\":\"fee_1Siv2pIkWweOM9jABzr2Ea0t\",\"balance_transaction\":\"txn_3Siv2oIkWweOM9jA0rEQ79RR\",\"captured\":true,\"created\":1766832502,\"currency\":\"eur\",\"failure_code\":null,\"failure_message\":null,\"fraud_details\":{},\"livemode\":true,\"metadata\":{\"payment_id\":\"rpvxITox78tZNtgIS2X0hptu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iv2oIkWweOM9jA0jJrCQck\",\"payment_method\":\"pm_1Siv2oIkWweOM9jAqxSwDbxA\",\"payment_method_details\":{\"card\":{\"amount_authorized\":5931,\"authorization_code\":\"082350\",\"brand\":\"mastercard\",\"checks\":{\"address_line1_check\":null,\"address_postal_code_check\":null,\"cvc_check\":null},\"country\":\"MX\",\"description\":\"Gold MasterCard Card\",\"ds_transaction_id\":null,\"exp_month\":9,\"exp_year\":2028,\"extended_authorization\":{\"status\":\"disabled\"},\"fingerprint\":\"TvMoTUPt5onlJhJv\",\"funding\":\"credit\",\"iin\":\"516103\",\"incremental_authorization\":{\"status\":\"unavailable\"},\"installments\":null,\"issuer\":\"BANCO SANTANDER MEXICO SA INST\",\"last4\":\"0000\",\"mandate\":null,\"moto\":false,\"multicapture\":{\"status\":\"unavailable\"},\"network\":\"mastercard\",\"network_token\":{\"used\":false},\"network_transaction_id\":\"MCGHYEJD41227\",\"overcapture\":{\"maximum_amount_capturable\":5931,\"status\":\"unavailable\"},\"payment_account_reference\":\"50019TTX3IE4DYLA9KVC533BZ9JZ5\",\"regulated_status\":\"unregulated\",\"three_d_secure\":null,\"wallet\":{\"apple_pay\":{\"type\":\"apple_pay\"},\"dynamic_last4\":\"5336\",\"type\":\"apple_pay\"}},\"type\":\"card\"},\"refunded\":false,\"source\":null,\"status\":\"succeeded\",\"mit_params\":{\"network_transaction_id\":\"MCGHYEJD41227\"}},\"confirmation_method\":\"manual\",\"created\":1766832502,\"currency\":\"eur\",\"customer\":null,\"last_payment_error\":null,\"livemode\":true,\"metadata\":{\"payment_id\":\"rpvxITox78tZNtgIS2X0hptul\",\"payments_extension\":\"true\",\"payments_extension_type\":\"card\",\"reconciliation_flow\":\"payments_api\",\"shop_id\":\"751927347\"},\"next_action\":null,\"payment_method\":\"pm_1Siv2oIkWweOM9jAqxSwDbxA\",\"payment_method_types\":[\"card\"],\"source\":null,\"status\":\"succeeded\"}"</t>
  </si>
  <si>
    <t>gid://shopify/OrderTransaction/8547653878098</t>
  </si>
  <si>
    <t>2025-12-27T10:48:54Z</t>
  </si>
  <si>
    <t>zRxu9B9yTfcuIhN9fMUBiQg12</t>
  </si>
  <si>
    <t>re_3Siv2oIkWweOM9jA03ljR4b2</t>
  </si>
  <si>
    <t>"{\"id\":\"re_3Siv2oIkWweOM9jA03ljR4b2\",\"amount\":5931,\"balance_transaction\":\"txn_3Siv2oIkWweOM9jA0zCVoalt\",\"charge\":{\"id\":\"ch_3Siv2oIkWweOM9jA0JCqnc8J\",\"object\":\"charge\",\"amount\":5931,\"application_fee\":\"fee_1Siv2pIkWweOM9jABzr2Ea0t\",\"balance_transaction\":\"txn_3Siv2oIkWweOM9jA0rEQ79RR\",\"captured\":true,\"created\":1766832502,\"currency\":\"eur\",\"failure_code\":null,\"failure_message\":null,\"fraud_details\":{},\"livemode\":true,\"metadata\":{\"payment_id\":\"rpvxITox78tZNtgIS2X0hptu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iv2oIkWweOM9jA0jJrCQck\",\"payment_method\":\"pm_1Siv2oIkWweOM9jAqxSwDbxA\",\"payment_method_details\":{\"card\":{\"amount_authorized\":5931,\"authorization_code\":\"082350\",\"brand\":\"mastercard\",\"checks\":{\"address_line1_check\":null,\"address_postal_code_check\":null,\"cvc_check\":null},\"country\":\"MX\",\"description\":\"Gold MasterCard Card\",\"ds_transaction_id\":null,\"exp_month\":9,\"exp_year\":2028,\"extended_authorization\":{\"status\":\"disabled\"},\"fingerprint\":\"TvMoTUPt5onlJhJv\",\"funding\":\"credit\",\"iin\":\"516103\",\"incremental_authorization\":{\"status\":\"unavailable\"},\"installments\":null,\"issuer\":\"BANCO SANTANDER MEXICO SA INST\",\"last4\":\"0000\",\"mandate\":null,\"moto\":false,\"multicapture\":{\"status\":\"unavailable\"},\"network\":\"mastercard\",\"network_token\":{\"used\":false},\"network_transaction_id\":\"MCGHYEJD41227\",\"overcapture\":{\"maximum_amount_capturable\":5931,\"status\":\"unavailable\"},\"payment_account_reference\":\"50019TTX3IE4DYLA9KVC533BZ9JZ5\",\"regulated_status\":\"unregulated\",\"three_d_secure\":null,\"wallet\":{\"apple_pay\":{\"type\":\"apple_pay\"},\"dynamic_last4\":\"5336\",\"type\":\"apple_pay\"}},\"type\":\"card\"},\"refunded\":true,\"source\":null,\"status\":\"succeeded\",\"mit_params\":{\"network_transaction_id\":\"MCGHYEJD41227\"}},\"object\":\"refund\",\"reason\":null,\"status\":\"succeeded\",\"created\":1766832534,\"currency\":\"eur\",\"metadata\":{\"payments_extension\":\"true\",\"payments_extension_type\":\"card\",\"reconciliation_flow\":\"payments_api\",\"refund_id\":\"zRxu9B9yTfcuIhN9fMUBiQg12\"},\"payment_method_details\":{\"card\":{\"acquirer_reference_number\":null,\"acquirer_reference_number_status\":\"unavailable\"},\"type\":\"card\"},\"mit_params\":{}}"</t>
  </si>
  <si>
    <t>gid://shopify/Order/7191319019858</t>
  </si>
  <si>
    <t>gid://shopify/OrderTransaction/8454796018002</t>
  </si>
  <si>
    <t>2025-12-06T08:46:45Z</t>
  </si>
  <si>
    <t>ch_3SbH8cIkWweOM9jA0IA26eTc</t>
  </si>
  <si>
    <t>rqnR7ikoo8yJuYfp6AWt8OYWM</t>
  </si>
  <si>
    <t>pi_3SbH8cIkWweOM9jA00NfWfeY</t>
  </si>
  <si>
    <t>"{\"id\":\"pi_3SbH8cIkWweOM9jA00NfWfeY\",\"object\":\"payment_intent\",\"amount\":1790,\"amount_capturable\":0,\"amount_received\":1790,\"canceled_at\":null,\"cancellation_reason\":null,\"capture_method\":\"automatic\",\"latest_charge\":{\"id\":\"ch_3SbH8cIkWweOM9jA0IA26eTc\",\"object\":\"charge\",\"amount\":1790,\"application_fee\":\"fee_1SbH8kIkWweOM9jAvG4Uk0kF\",\"balance_transaction\":\"txn_3SbH8cIkWweOM9jA0RiNYzwd\",\"captured\":true,\"created\":1765010813,\"currency\":\"eur\",\"failure_code\":null,\"failure_message\":null,\"fraud_details\":{},\"livemode\":true,\"metadata\":{\"payment_id\":\"rqnR7ikoo8yJuYfp6AWt8OYW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bH8cIkWweOM9jA00NfWfeY\",\"payment_method\":\"pm_1SbH8cIkWweOM9jAYxFVHFiM\",\"payment_method_details\":{\"card\":{\"amount_authorized\":1790,\"authorization_code\":\"336465\",\"brand\":\"visa\",\"checks\":{\"address_line1_check\":\"unavailable\",\"address_postal_code_check\":\"unavailable\",\"cvc_check\":\"pass\"},\"country\":\"FR\",\"description\":\"Visa Gold\",\"ds_transaction_id\":null,\"exp_month\":11,\"exp_year\":2026,\"extended_authorization\":{\"status\":\"disabled\"},\"fingerprint\":\"U6YRHKtsidlu4Iik\",\"funding\":\"debit\",\"iin\":\"497202\",\"incremental_authorization\":{\"status\":\"unavailable\"},\"installments\":null,\"issuer\":\"LE CREDIT LYONNAIS\",\"last4\":\"9726\",\"mandate\":null,\"moto\":false,\"multicapture\":{\"status\":\"unavailable\"},\"network\":\"visa\",\"network_token\":{\"used\":false},\"network_transaction_id\":\"485340316136111\",\"overcapture\":{\"maximum_amount_capturable\":1790,\"status\":\"unavailable\"},\"payment_account_reference\":null,\"regulated_status\":\"unregulated\",\"three_d_secure\":{\"authentication_flow\":\"frictionless\",\"electronic_commerce_indicator\":\"07\",\"exemption_indicator\":null,\"result\":\"exempted\",\"result_reason\":null,\"transaction_id\":\"6bf81200-85ee-47f7-ad12-52bd01173769\",\"version\":\"2,2,0\"},\"wallet\":null},\"type\":\"card\"},\"refunded\":false,\"source\":null,\"status\":\"succeeded\",\"mit_params\":{\"network_transaction_id\":\"485340316136111\"}},\"confirmation_method\":\"manual\",\"created\":1765010806,\"currency\":\"eur\",\"customer\":null,\"last_payment_error\":null,\"livemode\":true,\"metadata\":{\"payment_id\":\"rqnR7ikoo8yJuYfp6AWt8OYWM\",\"payments_extension\":\"true\",\"payments_extension_type\":\"card\",\"reconciliation_flow\":\"payments_api\",\"shop_id\":\"751927347\"},\"next_action\":null,\"payment_method\":\"pm_1SbH8cIkWweOM9jAYxFVHFiM\",\"payment_method_types\":[\"card\"],\"source\":null,\"status\":\"succeeded\"}"</t>
  </si>
  <si>
    <t>gid://shopify/Order/7365261951314</t>
  </si>
  <si>
    <t>gid://shopify/OrderTransaction/8511519228242</t>
  </si>
  <si>
    <t>2025-12-17T19:01:25Z</t>
  </si>
  <si>
    <t>ch_3SfPyUIkWweOM9jA2j7vz5nC</t>
  </si>
  <si>
    <t>rpNy5sngyQH7ge1oneOsCpDrd</t>
  </si>
  <si>
    <t>pi_3SfPyUIkWweOM9jA2HmZJ2EX</t>
  </si>
  <si>
    <t>"{\"id\":\"pi_3SfPyUIkWweOM9jA2HmZJ2EX\",\"object\":\"payment_intent\",\"amount\":3190,\"amount_capturable\":0,\"amount_received\":3190,\"canceled_at\":null,\"cancellation_reason\":null,\"capture_method\":\"automatic\",\"latest_charge\":{\"id\":\"ch_3SfPyUIkWweOM9jA2j7vz5nC\",\"object\":\"charge\",\"amount\":3190,\"application_fee\":\"fee_1SfPyWIkWweOM9jA7eiJVZ9S\",\"balance_transaction\":\"txn_3SfPyUIkWweOM9jA22BC1WAF\",\"captured\":true,\"created\":1765998087,\"currency\":\"eur\",\"failure_code\":null,\"failure_message\":null,\"fraud_details\":{},\"livemode\":true,\"metadata\":{\"payment_id\":\"rpNy5sngyQH7ge1oneOsCpDr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fPyUIkWweOM9jA2HmZJ2EX\",\"payment_method\":\"pm_1SfPyUIkWweOM9jAfd5gZx8i\",\"payment_method_details\":{\"card\":{\"amount_authorized\":3190,\"authorization_code\":\"923948\",\"brand\":\"visa\",\"checks\":{\"address_line1_check\":\"unavailable\",\"address_postal_code_check\":\"unavailable\",\"cvc_check\":null},\"country\":\"ES\",\"description\":\"Visa Classic\",\"ds_transaction_id\":null,\"exp_month\":6,\"exp_year\":2031,\"extended_authorization\":{\"status\":\"disabled\"},\"fingerprint\":\"gVuir1aL8lSRK8Jx\",\"funding\":\"debit\",\"iin\":\"476664\",\"incremental_authorization\":{\"status\":\"unavailable\"},\"installments\":null,\"issuer\":\"CAIXABANK S,A,\",\"last4\":\"8987\",\"mandate\":null,\"moto\":false,\"multicapture\":{\"status\":\"unavailable\"},\"network\":\"visa\",\"network_token\":{\"used\":true},\"network_transaction_id\":\"485351684883169\",\"overcapture\":{\"maximum_amount_capturable\":3190,\"status\":\"unavailable\"},\"payment_account_reference\":\"V0010015819162332664570562691\",\"regulated_status\":\"unregulated\",\"three_d_secure\":null,\"wallet\":null},\"type\":\"card\"},\"refunded\":false,\"source\":null,\"status\":\"succeeded\",\"mit_params\":{\"network_transaction_id\":\"485351684883169\"}},\"confirmation_method\":\"manual\",\"created\":1765998086,\"currency\":\"eur\",\"customer\":null,\"last_payment_error\":null,\"livemode\":true,\"metadata\":{\"payment_id\":\"rpNy5sngyQH7ge1oneOsCpDrd\",\"payments_extension\":\"true\",\"payments_extension_type\":\"card\",\"reconciliation_flow\":\"payments_api\",\"shop_id\":\"751927347\"},\"next_action\":null,\"payment_method\":\"pm_1SfPyUIkWweOM9jAfd5gZx8i\",\"payment_method_types\":[\"card\"],\"source\":null,\"status\":\"succeeded\"}"</t>
  </si>
  <si>
    <t>gid://shopify/Order/7384926028114</t>
  </si>
  <si>
    <t>gid://shopify/OrderTransaction/8549369479506</t>
  </si>
  <si>
    <t>2025-12-27T19:49:52Z</t>
  </si>
  <si>
    <t>2BM995105C1004103</t>
  </si>
  <si>
    <t>r8lrlBCX468DTYf0JipluWKMK</t>
  </si>
  <si>
    <t>5U866028RU290792U</t>
  </si>
  <si>
    <t>"{\"id\":\"5U866028RU290792U\",\"intent\":\"CAPTURE\",\"status\":\"COMPLETED\",\"payment_source\":{\"paypal\":{\"email_address\":\"javierriolobos@hotmail,com\",\"account_id\":\"LH36AX7PU6AP2\",\"account_status\":\"VERIFIED\",\"name\":{\"given_name\":\"Javier\",\"surname\":\"Riolobos Gonzalez\"},\"business_name\":\"Loboratorio Rural\",\"phone_number\":{\"national_number\":\"678459277\"},\"address\":{\"address_line_1\":\"ca\u00f1o 3\",\"admin_area_2\":\"Umbrias\",\"admin_area_1\":\"\u00c1vila\",\"postal_code\":\"05693\",\"country_code\":\"ES\"}}},\"purchase_units\":[{\"reference_id\":\"default\",\"amount\":{\"currency_code\":\"EUR\",\"value\":\"44,90\",\"breakdown\":{\"item_total\":{\"currency_code\":\"EUR\",\"value\":\"39,95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Hey donkey BW - P\u00f3ster \\/ Sin marco \\/ 60x90\",\"custom_id\":\"{\\\"shop_id\\\":751927347,\\\"session_id\\\":\\\"r8lrlBCX468DTYf0JipluWKMK\\\"}\",\"invoice_id\":\"r8lrlBCX468DTYf0JipluWKMK\",\"soft_descriptor\":\"PAYPAL *ARTESTASTOR AR\",\"items\":[{\"name\":\"Hey donkey BW - P\u00f3ster \\/ Sin marco \\/ 60x90\",\"unit_amount\":{\"currency_code\":\"EUR\",\"value\":\"39,95\"},\"tax\":{\"currency_code\":\"EUR\",\"value\":\"0,00\"},\"quantity\":\"1\"}],\"shipping\":{\"name\":{\"full_name\":\"Javier Riolobos Gonzalez\"},\"address\":{\"address_line_1\":\"ca\u00f1o 3\",\"admin_area_2\":\"Umbrias\",\"admin_area_1\":\"\u00c1vila\",\"postal_code\":\"05693\",\"country_code\":\"ES\"}},\"supplementary_data\":{\"tax_nexus\":[]},\"payments\":{\"captures\":[{\"id\":\"2BM995105C1004103\",\"status\":\"COMPLETED\",\"amount\":{\"currency_code\":\"EUR\",\"value\":\"44,90\"},\"final_capture\":true,\"disbursement_mode\":\"INSTANT\",\"seller_protection\":{\"status\":\"ELIGIBLE\",\"dispute_categories\":[\"ITEM_NOT_RECEIVED\",\"UNAUTHORIZED_TRANSACTION\"]},\"seller_receivable_breakdown\":{\"gross_amount\":{\"currency_code\":\"EUR\",\"value\":\"44,90\"},\"paypal_fee\":{\"currency_code\":\"EUR\",\"value\":\"1,65\"},\"net_amount\":{\"currency_code\":\"EUR\",\"value\":\"43,25\"}},\"invoice_id\":\"r8lrlBCX468DTYf0JipluWKMK\",\"custom_id\":\"{\\\"shop_id\\\":751927347,\\\"session_id\\\":\\\"r8lrlBCX468DTYf0JipluWKMK\\\"}\",\"links\":[{\"href\":\"https:\\/\\/api,paypal,com\\/v2\\/payments\\/captures\\/2BM995105C1004103\",\"rel\":\"self\",\"method\":\"GET\"},{\"href\":\"https:\\/\\/api,paypal,com\\/v2\\/payments\\/captures\\/2BM995105C1004103\\/refund\",\"rel\":\"refund\",\"method\":\"POST\"},{\"href\":\"https:\\/\\/api,paypal,com\\/v2\\/checkout\\/orders\\/5U866028RU290792U\",\"rel\":\"up\",\"method\":\"GET\"}],\"create_time\":\"2025-12-27T19:49:54Z\",\"update_time\":\"2025-12-27T19:49:54Z\"}]}}],\"payer\":{\"name\":{\"given_name\":\"Javier\",\"surname\":\"Riolobos Gonzalez\"},\"email_address\":\"javierriolobos@hotmail,com\",\"payer_id\":\"LH36AX7PU6AP2\",\"phone\":{\"phone_number\":{\"national_number\":\"678459277\"}},\"address\":{\"address_line_1\":\"ca\u00f1o 3\",\"admin_area_2\":\"Umbrias\",\"admin_area_1\":\"\u00c1vila\",\"postal_code\":\"05693\",\"country_code\":\"ES\"}},\"create_time\":\"2025-12-27T19:48:44Z\",\"update_time\":\"2025-12-27T19:49:54Z\",\"links\":[{\"href\":\"https:\\/\\/api,paypal,com\\/v2\\/checkout\\/orders\\/5U866028RU290792U\",\"rel\":\"self\",\"method\":\"GET\"}]}"</t>
  </si>
  <si>
    <t>gid://shopify/Order/7368607138130</t>
  </si>
  <si>
    <t>gid://shopify/OrderTransaction/8516634542418</t>
  </si>
  <si>
    <t>2025-12-18T22:05:25Z</t>
  </si>
  <si>
    <t>ch_3SfpK6IkWweOM9jA0aAfm6Hl</t>
  </si>
  <si>
    <t>roXAYnBewxWVqMTpRoqKlBEjr</t>
  </si>
  <si>
    <t>pi_3SfpK6IkWweOM9jA0jJVYcOo</t>
  </si>
  <si>
    <t>"{\"id\":\"pi_3SfpK6IkWweOM9jA0jJVYcOo\",\"object\":\"payment_intent\",\"amount\":8495,\"amount_capturable\":0,\"amount_received\":8495,\"canceled_at\":null,\"cancellation_reason\":null,\"capture_method\":\"automatic\",\"latest_charge\":{\"id\":\"ch_3SfpK6IkWweOM9jA0aAfm6Hl\",\"object\":\"charge\",\"amount\":8495,\"application_fee\":\"fee_1SfpK8IkWweOM9jAW7n6MEZj\",\"balance_transaction\":\"txn_3SfpK6IkWweOM9jA0JidwJzR\",\"captured\":true,\"created\":1766095527,\"currency\":\"eur\",\"failure_code\":null,\"failure_message\":null,\"fraud_details\":{},\"livemode\":true,\"metadata\":{\"payment_id\":\"roXAYnBewxWVqMTpRoqKlBEj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fpK6IkWweOM9jA0jJVYcOo\",\"payment_method\":\"pm_1SfpK6IkWweOM9jAbEvGricV\",\"payment_method_details\":{\"card\":{\"amount_authorized\":8495,\"authorization_code\":\"753202\",\"brand\":\"visa\",\"checks\":{\"address_line1_check\":\"unavailable\",\"address_postal_code_check\":\"unavailable\",\"cvc_check\":\"pass\"},\"country\":\"ES\",\"description\":\"Visa Classic\",\"ds_transaction_id\":null,\"exp_month\":11,\"exp_year\":2031,\"extended_authorization\":{\"status\":\"disabled\"},\"fingerprint\":\"Uz4hQXTnoY8WZQ8C\",\"funding\":\"prepaid\",\"iin\":\"453973\",\"incremental_authorization\":{\"status\":\"unavailable\"},\"installments\":null,\"issuer\":\"BANCO BILBAO VIZCAYA ARGENTARIA S,A, (BBVA)\",\"last4\":\"9006\",\"mandate\":null,\"moto\":false,\"multicapture\":{\"status\":\"unavailable\"},\"network\":\"visa\",\"network_token\":{\"used\":false},\"network_transaction_id\":\"485352795274504\",\"overcapture\":{\"maximum_amount_capturable\":8495,\"status\":\"unavailable\"},\"payment_account_reference\":\"V0010014625001421275867375231\",\"regulated_status\":\"unregulated\",\"three_d_secure\":{\"authentication_flow\":\"frictionless\",\"electronic_commerce_indicator\":\"07\",\"exemption_indicator\":null,\"result\":\"exempted\",\"result_reason\":null,\"transaction_id\":\"b33668dc-1f8f-4626-95b6-dc16da64dbb9\",\"version\":\"2,2,0\"},\"wallet\":null},\"type\":\"card\"},\"refunded\":false,\"source\":null,\"status\":\"succeeded\",\"mit_params\":{\"network_transaction_id\":\"485352795274504\"}},\"confirmation_method\":\"manual\",\"created\":1766095526,\"currency\":\"eur\",\"customer\":null,\"last_payment_error\":null,\"livemode\":true,\"metadata\":{\"payment_id\":\"roXAYnBewxWVqMTpRoqKlBEjr\",\"payments_extension\":\"true\",\"payments_extension_type\":\"card\",\"reconciliation_flow\":\"payments_api\",\"shop_id\":\"751927347\"},\"next_action\":null,\"payment_method\":\"pm_1SfpK6IkWweOM9jAbEvGricV\",\"payment_method_types\":[\"card\"],\"source\":null,\"status\":\"succeeded\"}"</t>
  </si>
  <si>
    <t>gid://shopify/Order/7211790696786</t>
  </si>
  <si>
    <t>gid://shopify/OrderTransaction/8491219517778</t>
  </si>
  <si>
    <t>2025-12-13T13:20:07Z</t>
  </si>
  <si>
    <t>3A87400931953514Y</t>
  </si>
  <si>
    <t>rUEjdHfsNJclRzHImErHwrct8</t>
  </si>
  <si>
    <t>8YE90323NL883664G</t>
  </si>
  <si>
    <t>"{\"id\":\"8YE90323NL883664G\",\"intent\":\"CAPTURE\",\"status\":\"COMPLETED\",\"payment_source\":{\"paypal\":{\"email_address\":\"guillaumvie@gmail,com\",\"account_id\":\"25XZMCDN5TM8U\",\"account_status\":\"VERIFIED\",\"name\":{\"given_name\":\"Guillaume\",\"surname\":\"VIE\"},\"phone_number\":{\"national_number\":\"33635241553\"},\"address\":{\"address_line_1\":\"1 rue du g\u00e9n\u00e9ral Sarrail\",\"address_line_2\":\"R\u00e9sidence le Sarrail\",\"admin_area_2\":\"Orl\u00e9ans\",\"postal_code\":\"45000\",\"country_code\":\"FR\"}}},\"purchase_units\":[{\"reference_id\":\"default\",\"amount\":{\"currency_code\":\"EUR\",\"value\":\"198,72\",\"breakdown\":{\"item_total\":{\"currency_code\":\"EUR\",\"value\":\"220,80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22,08\"}}},\"payee\":{\"email_address\":\"info@artestaposters,com\",\"merchant_id\":\"CZQCEKGVW6QGG\",\"display_data\":{\"brand_name\":\"Artesta\"}},\"payment_instruction\":{\"disbursement_mode\":\"INSTANT\"},\"description\":\"Red Fuji - Katsushika Hokusai - P\u00f3ster \\/ Madera roble oscuro \\/ 20x30\",\"custom_id\":\"{\\\"shop_id\\\":751927347,\\\"session_id\\\":\\\"rUEjdHfsNJclRzHImErHwrct8\\\"}\",\"invoice_id\":\"rUEjdHfsNJclRzHImErHwrct8\",\"soft_descriptor\":\"PAYPAL *ARTESTASTOR AR\",\"items\":[{\"name\":\"Red Fuji - Katsushika Hokusai - P\u00f3ster \\/ Madera roble oscuro \\/ 20x30\",\"unit_amount\":{\"currency_code\":\"EUR\",\"value\":\"24,95\"},\"tax\":{\"currency_code\":\"EUR\",\"value\":\"0,00\"},\"quantity\":\"1\"},{\"name\":\"Gustav Klimt Garden Cat Print - P\u00f3ster \\/ Madera negro \\/ 30x40\",\"unit_amount\":{\"currency_code\":\"EUR\",\"value\":\"42,95\"},\"tax\":{\"currency_code\":\"EUR\",\"value\":\"0,00\"},\"quantity\":\"1\"},{\"name\":\"Caf\u00e9 Terrace at Night - Van Gogh - P\u00f3ster \\/ Aluminio dorado \\/ 60x90\",\"unit_amount\":{\"currency_code\":\"EUR\",\"value\":\"84,95\"},\"tax\":{\"currency_code\":\"EUR\",\"value\":\"0,00\"},\"quantity\":\"1\"},{\"name\":\"Gelb-Rot-Blau Exhibition - Vasili Kandinsky - P\u00f3ster \\/ Madera azul \\/ 50x70\",\"unit_amount\":{\"currency_code\":\"EUR\",\"value\":\"67,95\"},\"tax\":{\"currency_code\":\"EUR\",\"value\":\"0,00\"},\"quantity\":\"1\"}],\"shipping\":{\"name\":{\"full_name\":\"Guillaume VIE\"},\"address\":{\"address_line_1\":\"1 Rue du G\u00e9n\u00e9ral Sarrail\",\"admin_area_2\":\"Orl\u00e9ans\",\"postal_code\":\"45000\",\"country_code\":\"FR\"}},\"supplementary_data\":{\"tax_nexus\":[]},\"payments\":{\"captures\":[{\"id\":\"3A87400931953514Y\",\"status\":\"COMPLETED\",\"amount\":{\"currency_code\":\"EUR\",\"value\":\"198,72\"},\"final_capture\":true,\"disbursement_mode\":\"INSTANT\",\"seller_protection\":{\"status\":\"ELIGIBLE\",\"dispute_categories\":[\"ITEM_NOT_RECEIVED\",\"UNAUTHORIZED_TRANSACTION\"]},\"seller_receivable_breakdown\":{\"gross_amount\":{\"currency_code\":\"EUR\",\"value\":\"198,72\"},\"paypal_fee\":{\"currency_code\":\"EUR\",\"value\":\"6,11\"},\"net_amount\":{\"currency_code\":\"EUR\",\"value\":\"192,61\"}},\"invoice_id\":\"rUEjdHfsNJclRzHImErHwrct8\",\"custom_id\":\"{\\\"shop_id\\\":751927347,\\\"session_id\\\":\\\"rUEjdHfsNJclRzHImErHwrct8\\\"}\",\"links\":[{\"href\":\"https:\\/\\/api,paypal,com\\/v2\\/payments\\/captures\\/3A87400931953514Y\",\"rel\":\"self\",\"method\":\"GET\"},{\"href\":\"https:\\/\\/api,paypal,com\\/v2\\/payments\\/captures\\/3A87400931953514Y\\/refund\",\"rel\":\"refund\",\"method\":\"POST\"},{\"href\":\"https:\\/\\/api,paypal,com\\/v2\\/checkout\\/orders\\/8YE90323NL883664G\",\"rel\":\"up\",\"method\":\"GET\"}],\"create_time\":\"2025-12-13T13:20:09Z\",\"update_time\":\"2025-12-13T13:20:09Z\"}]}}],\"payer\":{\"name\":{\"given_name\":\"Guillaume\",\"surname\":\"VIE\"},\"email_address\":\"guillaumvie@gmail,com\",\"payer_id\":\"25XZMCDN5TM8U\",\"phone\":{\"phone_number\":{\"national_number\":\"33635241553\"}},\"address\":{\"address_line_1\":\"1 rue du g\u00e9n\u00e9ral Sarrail\",\"address_line_2\":\"R\u00e9sidence le Sarrail\",\"admin_area_2\":\"Orl\u00e9ans\",\"postal_code\":\"45000\",\"country_code\":\"FR\"}},\"create_time\":\"2025-12-13T13:19:41Z\",\"update_time\":\"2025-12-13T13:20:09Z\",\"links\":[{\"href\":\"https:\\/\\/api,paypal,com\\/v2\\/checkout\\/orders\\/8YE90323NL883664G\",\"rel\":\"self\",\"method\":\"GET\"}]}"</t>
  </si>
  <si>
    <t>gid://shopify/Order/7196473000274</t>
  </si>
  <si>
    <t>gid://shopify/OrderTransaction/8464556228946</t>
  </si>
  <si>
    <t>2025-12-08T12:08:30Z</t>
  </si>
  <si>
    <t>ch_3Sc3ExIkWweOM9jA0o9vLkI9</t>
  </si>
  <si>
    <t>rwZ9bh2yC4b1dtcsuwP9zjTxE</t>
  </si>
  <si>
    <t>pi_3Sc3ExIkWweOM9jA0vzzFVKF</t>
  </si>
  <si>
    <t>"{\"id\":\"pi_3Sc3ExIkWweOM9jA0vzzFVKF\",\"object\":\"payment_intent\",\"amount\":6795,\"amount_capturable\":0,\"amount_received\":6795,\"canceled_at\":null,\"cancellation_reason\":null,\"capture_method\":\"automatic\",\"latest_charge\":{\"id\":\"ch_3Sc3ExIkWweOM9jA0o9vLkI9\",\"object\":\"charge\",\"amount\":6795,\"application_fee\":\"fee_1Sc3EyIkWweOM9jAEWMHdGl6\",\"balance_transaction\":\"txn_3Sc3ExIkWweOM9jA0nCLhwUb\",\"captured\":true,\"created\":1765195711,\"currency\":\"eur\",\"failure_code\":null,\"failure_message\":null,\"fraud_details\":{},\"livemode\":true,\"metadata\":{\"payment_id\":\"rwZ9bh2yC4b1dtcsuwP9zjTx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c3ExIkWweOM9jA0vzzFVKF\",\"payment_method\":\"pm_1Sc3ExIkWweOM9jAuilIrNWM\",\"payment_method_details\":{\"card\":{\"amount_authorized\":6795,\"authorization_code\":\"009546\",\"brand\":\"visa\",\"checks\":{\"address_line1_check\":\"unavailable\",\"address_postal_code_check\":\"unavailable\",\"cvc_check\":null},\"country\":\"AR\",\"description\":\"Visa Signature\",\"ds_transaction_id\":null,\"exp_month\":1,\"exp_year\":2030,\"extended_authorization\":{\"status\":\"disabled\"},\"fingerprint\":\"8hwAppjiQTO2WnZU\",\"funding\":\"credit\",\"iin\":\"459354\",\"incremental_authorization\":{\"status\":\"unavailable\"},\"installments\":null,\"issuer\":\"BANCO DE GALICIA Y BUENOS AIRES, S,A,\",\"last4\":\"5654\",\"mandate\":null,\"moto\":false,\"multicapture\":{\"status\":\"unavailable\"},\"network\":\"visa\",\"network_token\":{\"used\":true},\"network_transaction_id\":\"355342437122488\",\"overcapture\":{\"maximum_amount_capturable\":6795,\"status\":\"unavailable\"},\"payment_account_reference\":\"V0010015824030725159524734831\",\"regulated_status\":\"unregulated\",\"three_d_secure\":null,\"wallet\":null},\"type\":\"card\"},\"refunded\":false,\"source\":null,\"status\":\"succeeded\",\"mit_params\":{\"network_transaction_id\":\"355342437122488\"}},\"confirmation_method\":\"manual\",\"created\":1765195711,\"currency\":\"eur\",\"customer\":null,\"last_payment_error\":null,\"livemode\":true,\"metadata\":{\"payment_id\":\"rwZ9bh2yC4b1dtcsuwP9zjTxE\",\"payments_extension\":\"true\",\"payments_extension_type\":\"card\",\"reconciliation_flow\":\"payments_api\",\"shop_id\":\"751927347\"},\"next_action\":null,\"payment_method\":\"pm_1Sc3ExIkWweOM9jAuilIrNWM\",\"payment_method_types\":[\"card\"],\"source\":null,\"status\":\"succeeded\"}"</t>
  </si>
  <si>
    <t>gid://shopify/OrderTransaction/8464557703506</t>
  </si>
  <si>
    <t>2025-12-08T12:09:00Z</t>
  </si>
  <si>
    <t>zpZjZesmbuDVLZq0ED6Sqh2wx</t>
  </si>
  <si>
    <t>re_3Sc3ExIkWweOM9jA0Pn6focJ</t>
  </si>
  <si>
    <t>"{\"id\":\"re_3Sc3ExIkWweOM9jA0Pn6focJ\",\"amount\":6795,\"balance_transaction\":\"txn_3Sc3ExIkWweOM9jA0zk4rGGt\",\"charge\":{\"id\":\"ch_3Sc3ExIkWweOM9jA0o9vLkI9\",\"object\":\"charge\",\"amount\":6795,\"application_fee\":\"fee_1Sc3EyIkWweOM9jAEWMHdGl6\",\"balance_transaction\":\"txn_3Sc3ExIkWweOM9jA0nCLhwUb\",\"captured\":true,\"created\":1765195711,\"currency\":\"eur\",\"failure_code\":null,\"failure_message\":null,\"fraud_details\":{},\"livemode\":true,\"metadata\":{\"payment_id\":\"rwZ9bh2yC4b1dtcsuwP9zjTx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c3ExIkWweOM9jA0vzzFVKF\",\"payment_method\":\"pm_1Sc3ExIkWweOM9jAuilIrNWM\",\"payment_method_details\":{\"card\":{\"amount_authorized\":6795,\"authorization_code\":\"009546\",\"brand\":\"visa\",\"checks\":{\"address_line1_check\":\"unavailable\",\"address_postal_code_check\":\"unavailable\",\"cvc_check\":null},\"country\":\"AR\",\"description\":\"Visa Signature\",\"ds_transaction_id\":null,\"exp_month\":1,\"exp_year\":2030,\"extended_authorization\":{\"status\":\"disabled\"},\"fingerprint\":\"8hwAppjiQTO2WnZU\",\"funding\":\"credit\",\"iin\":\"459354\",\"incremental_authorization\":{\"status\":\"unavailable\"},\"installments\":null,\"issuer\":\"BANCO DE GALICIA Y BUENOS AIRES, S,A,\",\"last4\":\"5654\",\"mandate\":null,\"moto\":false,\"multicapture\":{\"status\":\"unavailable\"},\"network\":\"visa\",\"network_token\":{\"used\":true},\"network_transaction_id\":\"355342437122488\",\"overcapture\":{\"maximum_amount_capturable\":6795,\"status\":\"unavailable\"},\"payment_account_reference\":\"V0010015824030725159524734831\",\"regulated_status\":\"unregulated\",\"three_d_secure\":null,\"wallet\":null},\"type\":\"card\"},\"refunded\":true,\"source\":null,\"status\":\"succeeded\",\"mit_params\":{\"network_transaction_id\":\"355342437122488\"}},\"object\":\"refund\",\"reason\":null,\"status\":\"succeeded\",\"created\":1765195740,\"currency\":\"eur\",\"metadata\":{\"payments_extension\":\"true\",\"payments_extension_type\":\"card\",\"reconciliation_flow\":\"payments_api\",\"refund_id\":\"zpZjZesmbuDVLZq0ED6Sqh2wx\"},\"payment_method_details\":{\"card\":{\"acquirer_reference_number\":null,\"acquirer_reference_number_status\":\"unavailable\"},\"type\":\"card\"},\"mit_params\":{}}"</t>
  </si>
  <si>
    <t>gid://shopify/Order/7372952109394</t>
  </si>
  <si>
    <t>gid://shopify/OrderTransaction/8524068290898</t>
  </si>
  <si>
    <t>2025-12-20T18:05:37Z</t>
  </si>
  <si>
    <t>ch_3SgUX8IkWweOM9jA1ZODGtd8</t>
  </si>
  <si>
    <t>rrBXKsFOTeSjv7MXMaCa07CIi</t>
  </si>
  <si>
    <t>pi_3SgUX8IkWweOM9jA1EULPEFx</t>
  </si>
  <si>
    <t>"{\"id\":\"pi_3SgUX8IkWweOM9jA1EULPEFx\",\"object\":\"payment_intent\",\"amount\":3790,\"amount_capturable\":0,\"amount_received\":3790,\"canceled_at\":null,\"cancellation_reason\":null,\"capture_method\":\"automatic\",\"latest_charge\":{\"id\":\"ch_3SgUX8IkWweOM9jA1ZODGtd8\",\"object\":\"charge\",\"amount\":3790,\"application_fee\":\"fee_1SgUXAIkWweOM9jA7rzNAnjv\",\"balance_transaction\":\"txn_3SgUX8IkWweOM9jA1o8U4mOg\",\"captured\":true,\"created\":1766253940,\"currency\":\"eur\",\"failure_code\":null,\"failure_message\":null,\"fraud_details\":{},\"livemode\":true,\"metadata\":{\"payment_id\":\"rrBXKsFOTeSjv7MXMaCa07CI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gUX8IkWweOM9jA1EULPEFx\",\"payment_method\":\"pm_1SgUX8IkWweOM9jA5zJ9ijkI\",\"payment_method_details\":{\"card\":{\"amount_authorized\":3790,\"authorization_code\":\"274354\",\"brand\":\"visa\",\"checks\":{\"address_line1_check\":\"unavailable\",\"address_postal_code_check\":\"unavailable\",\"cvc_check\":null},\"country\":\"FR\",\"description\":\"Visa Classic\",\"ds_transaction_id\":null,\"exp_month\":10,\"exp_year\":2028,\"extended_authorization\":{\"status\":\"disabled\"},\"fingerprint\":\"zUyM3KZh6Rmqhp4h\",\"funding\":\"debit\",\"iin\":\"497401\",\"incremental_authorization\":{\"status\":\"unavailable\"},\"installments\":null,\"issuer\":\"BNP PARIBAS\",\"last4\":\"2930\",\"mandate\":null,\"moto\":false,\"multicapture\":{\"status\":\"unavailable\"},\"network\":\"visa\",\"network_token\":{\"used\":false},\"network_transaction_id\":\"485354651403754\",\"overcapture\":{\"maximum_amount_capturable\":3790,\"status\":\"unavailable\"},\"payment_account_reference\":\"V001AABA102012021072147297857\",\"regulated_status\":\"unregulated\",\"three_d_secure\":{\"authentication_flow\":\"frictionless\",\"electronic_commerce_indicator\":\"05\",\"exemption_indicator\":null,\"result\":\"authenticated\",\"result_reason\":null,\"transaction_id\":\"0a06d047-19e4-4684-a358-7dd1005102c4\",\"version\":\"2,2,0\"},\"wallet\":null},\"type\":\"card\"},\"refunded\":false,\"source\":null,\"status\":\"succeeded\",\"mit_params\":{\"network_transaction_id\":\"485354651403754\"}},\"confirmation_method\":\"manual\",\"created\":1766253938,\"currency\":\"eur\",\"customer\":null,\"last_payment_error\":null,\"livemode\":true,\"metadata\":{\"payment_id\":\"rrBXKsFOTeSjv7MXMaCa07CIi\",\"payments_extension\":\"true\",\"payments_extension_type\":\"card\",\"reconciliation_flow\":\"payments_api\",\"shop_id\":\"751927347\"},\"next_action\":null,\"payment_method\":\"pm_1SgUX8IkWweOM9jA5zJ9ijkI\",\"payment_method_types\":[\"card\"],\"source\":null,\"status\":\"succeeded\"}"</t>
  </si>
  <si>
    <t>gid://shopify/Order/7177999745362</t>
  </si>
  <si>
    <t>gid://shopify/OrderTransaction/8431743009106</t>
  </si>
  <si>
    <t>2025-12-01T22:13:47Z</t>
  </si>
  <si>
    <t>47W46426NY9321030</t>
  </si>
  <si>
    <t>rX2LIIibwqzbxaMO740tuPzOE</t>
  </si>
  <si>
    <t>4CD20931MW448381N</t>
  </si>
  <si>
    <t>"{\"id\":\"4CD20931MW448381N\",\"intent\":\"CAPTURE\",\"status\":\"COMPLETED\",\"payment_source\":{\"paypal\":{\"email_address\":\"n_guillaume@yahoo,de\",\"account_id\":\"PMMSG9LXJKQCC\",\"account_status\":\"VERIFIED\",\"name\":{\"given_name\":\"Nadja\",\"surname\":\"Guillaume\"},\"phone_number\":{\"national_number\":\"4917684609638\"},\"address\":{\"address_line_1\":\"Sanddornweg 25\",\"admin_area_2\":\"Frankfurt am Main\",\"admin_area_1\":\"Hessen\",\"postal_code\":\"60433\",\"country_code\":\"DE\"}}},\"purchase_units\":[{\"reference_id\":\"default\",\"amount\":{\"currency_code\":\"EUR\",\"value\":\"25,67\",\"breakdown\":{\"item_total\":{\"currency_code\":\"EUR\",\"value\":\"25,90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5,18\"}}},\"payee\":{\"email_address\":\"info@artestaposters,com\",\"merchant_id\":\"CZQCEKGVW6QGG\",\"display_data\":{\"brand_name\":\"Artesta\"}},\"payment_instruction\":{\"disbursement_mode\":\"INSTANT\"},\"description\":\"Surf Down - P\u00f3ster \\/ Sin marco \\/ 20x30\",\"custom_id\":\"{\\\"shop_id\\\":751927347,\\\"session_id\\\":\\\"rX2LIIibwqzbxaMO740tuPzOE\\\"}\",\"invoice_id\":\"rX2LIIibwqzbxaMO740tuPzOE\",\"items\":[{\"name\":\"Surf Down - P\u00f3ster \\/ Sin marco \\/ 20x30\",\"unit_amount\":{\"currency_code\":\"EUR\",\"value\":\"12,95\"},\"tax\":{\"currency_code\":\"EUR\",\"value\":\"0,00\"},\"quantity\":\"1\"},{\"name\":\"Pulp Fiction dance - P\u00f3ster \\/ Sin marco \\/ 20x30\",\"unit_amount\":{\"currency_code\":\"EUR\",\"value\":\"12,95\"},\"tax\":{\"currency_code\":\"EUR\",\"value\":\"0,00\"},\"quantity\":\"1\"}],\"shipping\":{\"name\":{\"full_name\":\"Nadja Guillaume\"},\"address\":{\"address_line_1\":\"Sanddornweg 25\",\"admin_area_2\":\"Frankfurt am Main\",\"postal_code\":\"60433\",\"country_code\":\"DE\"}},\"supplementary_data\":{\"tax_nexus\":[]},\"payments\":{\"captures\":[{\"id\":\"47W46426NY9321030\",\"status\":\"COMPLETED\",\"amount\":{\"currency_code\":\"EUR\",\"value\":\"25,67\"},\"final_capture\":true,\"disbursement_mode\":\"INSTANT\",\"seller_protection\":{\"status\":\"ELIGIBLE\",\"dispute_categories\":[\"ITEM_NOT_RECEIVED\",\"UNAUTHORIZED_TRANSACTION\"]},\"seller_receivable_breakdown\":{\"gross_amount\":{\"currency_code\":\"EUR\",\"value\":\"25,67\"},\"paypal_fee\":{\"currency_code\":\"EUR\",\"value\":\"1,09\"},\"net_amount\":{\"currency_code\":\"EUR\",\"value\":\"24,58\"}},\"invoice_id\":\"rX2LIIibwqzbxaMO740tuPzOE\",\"custom_id\":\"{\\\"shop_id\\\":751927347,\\\"session_id\\\":\\\"rX2LIIibwqzbxaMO740tuPzOE\\\"}\",\"links\":[{\"href\":\"https:\\/\\/api,paypal,com\\/v2\\/payments\\/captures\\/47W46426NY9321030\",\"rel\":\"self\",\"method\":\"GET\"},{\"href\":\"https:\\/\\/api,paypal,com\\/v2\\/payments\\/captures\\/47W46426NY9321030\\/refund\",\"rel\":\"refund\",\"method\":\"POST\"},{\"href\":\"https:\\/\\/api,paypal,com\\/v2\\/checkout\\/orders\\/4CD20931MW448381N\",\"rel\":\"up\",\"method\":\"GET\"}],\"create_time\":\"2025-12-01T22:13:49Z\",\"update_time\":\"2025-12-01T22:13:49Z\"}]}}],\"payer\":{\"name\":{\"given_name\":\"Nadja\",\"surname\":\"Guillaume\"},\"email_address\":\"n_guillaume@yahoo,de\",\"payer_id\":\"PMMSG9LXJKQCC\",\"phone\":{\"phone_number\":{\"national_number\":\"4917684609638\"}},\"address\":{\"address_line_1\":\"Sanddornweg 25\",\"admin_area_2\":\"Frankfurt am Main\",\"admin_area_1\":\"Hessen\",\"postal_code\":\"60433\",\"country_code\":\"DE\"}},\"create_time\":\"2025-12-01T22:12:08Z\",\"update_time\":\"2025-12-01T22:13:49Z\",\"links\":[{\"href\":\"https:\\/\\/api,paypal,com\\/v2\\/checkout\\/orders\\/4CD20931MW448381N\",\"rel\":\"self\",\"method\":\"GET\"}]}"</t>
  </si>
  <si>
    <t>gid://shopify/Order/7197500014930</t>
  </si>
  <si>
    <t>gid://shopify/OrderTransaction/8466338251090</t>
  </si>
  <si>
    <t>2025-12-08T19:33:29Z</t>
  </si>
  <si>
    <t>ch_3ScABaIkWweOM9jA1boNhuXt</t>
  </si>
  <si>
    <t>rAR1uzuj78o21z3IWrCs5AVvy</t>
  </si>
  <si>
    <t>pi_3ScABaIkWweOM9jA1Lfr8nNS</t>
  </si>
  <si>
    <t>"{\"id\":\"pi_3ScABaIkWweOM9jA1Lfr8nNS\",\"object\":\"payment_intent\",\"amount\":4790,\"amount_capturable\":0,\"amount_received\":4790,\"canceled_at\":null,\"cancellation_reason\":null,\"capture_method\":\"automatic\",\"latest_charge\":{\"id\":\"ch_3ScABaIkWweOM9jA1boNhuXt\",\"object\":\"charge\",\"amount\":4790,\"application_fee\":\"fee_1ScABbIkWweOM9jAm3PAfsDm\",\"balance_transaction\":\"txn_3ScABaIkWweOM9jA12IzcjIK\",\"captured\":true,\"created\":1765222410,\"currency\":\"eur\",\"failure_code\":null,\"failure_message\":null,\"fraud_details\":{},\"livemode\":true,\"metadata\":{\"payment_id\":\"rAR1uzuj78o21z3IWrCs5AVv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cABaIkWweOM9jA1Lfr8nNS\",\"payment_method\":\"pm_1ScABaIkWweOM9jAxzxmf0xM\",\"payment_method_details\":{\"card\":{\"amount_authorized\":4790,\"authorization_code\":\"923094\",\"brand\":\"visa\",\"checks\":{\"address_line1_check\":\"unavailable\",\"address_postal_code_check\":\"unavailable\",\"cvc_check\":\"pass\"},\"country\":\"ES\",\"description\":\"Visa Classic\",\"ds_transaction_id\":null,\"exp_month\":6,\"exp_year\":2029,\"extended_authorization\":{\"status\":\"disabled\"},\"fingerprint\":\"qz95cvTlQGfd11pZ\",\"funding\":\"debit\",\"iin\":\"406308\",\"incremental_authorization\":{\"status\":\"unavailable\"},\"installments\":null,\"issuer\":\"ABANCA CORPORACION BANCARIA, S,A\",\"last4\":\"4455\",\"mandate\":null,\"moto\":false,\"multicapture\":{\"status\":\"unavailable\"},\"network\":\"visa\",\"network_token\":{\"used\":false},\"network_transaction_id\":\"485342704105096\",\"overcapture\":{\"maximum_amount_capturable\":4790,\"status\":\"unavailable\"},\"payment_account_reference\":\"V0010013018308400624164062441\",\"regulated_status\":\"unregulated\",\"three_d_secure\":null,\"wallet\":null},\"type\":\"card\"},\"refunded\":false,\"source\":null,\"status\":\"succeeded\",\"mit_params\":{\"network_transaction_id\":\"485342704105096\"}},\"confirmation_method\":\"manual\",\"created\":1765222410,\"currency\":\"eur\",\"customer\":null,\"last_payment_error\":null,\"livemode\":true,\"metadata\":{\"payment_id\":\"rAR1uzuj78o21z3IWrCs5AVvy\",\"payments_extension\":\"true\",\"payments_extension_type\":\"card\",\"reconciliation_flow\":\"payments_api\",\"shop_id\":\"751927347\"},\"next_action\":null,\"payment_method\":\"pm_1ScABaIkWweOM9jAxzxmf0xM\",\"payment_method_types\":[\"card\"],\"source\":null,\"status\":\"succeeded\"}"</t>
  </si>
  <si>
    <t>gid://shopify/Order/7191267967314</t>
  </si>
  <si>
    <t>gid://shopify/OrderTransaction/8454706626898</t>
  </si>
  <si>
    <t>2025-12-06T08:19:17Z</t>
  </si>
  <si>
    <t>55N592268M637173U</t>
  </si>
  <si>
    <t>roF39Xi6yKlAS6X77P92OIDOZ</t>
  </si>
  <si>
    <t>14K45304WR522293V</t>
  </si>
  <si>
    <t>"{\"id\":\"14K45304WR522293V\",\"intent\":\"CAPTURE\",\"status\":\"COMPLETED\",\"payment_source\":{\"paypal\":{\"email_address\":\"fborsch62@gmail,com\",\"account_id\":\"ZH2RZPS2DJNVY\",\"account_status\":\"VERIFIED\",\"name\":{\"given_name\":\"Franziska\",\"surname\":\"Borsch\"},\"phone_number\":{\"national_number\":\"15120766633\"},\"address\":{\"address_line_1\":\"Frischlingsteig 14\",\"admin_area_2\":\"Berlin\",\"postal_code\":\"14195\",\"country_code\":\"DE\"}}},\"purchase_units\":[{\"reference_id\":\"default\",\"amount\":{\"currency_code\":\"EUR\",\"value\":\"79,90\",\"breakdown\":{\"item_total\":{\"currency_code\":\"EUR\",\"value\":\"79,90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L'art de la c\u00e9ramique, Vases d\u00e9coratifs - P\u00f3ster \\/ Sin marco \\/ 60x90\",\"custom_id\":\"{\\\"shop_id\\\":751927347,\\\"session_id\\\":\\\"roF39Xi6yKlAS6X77P92OIDOZ\\\"}\",\"invoice_id\":\"roF39Xi6yKlAS6X77P92OIDOZ\",\"items\":[{\"name\":\"L'art de la c\u00e9ramique, Vases d\u00e9coratifs - P\u00f3ster \\/ Sin marco \\/ 60x90\",\"unit_amount\":{\"currency_code\":\"EUR\",\"value\":\"39,95\"},\"tax\":{\"currency_code\":\"EUR\",\"value\":\"0,00\"},\"quantity\":\"1\"},{\"name\":\"Stokholm - Emel Tunaboylu - P\u00f3ster \\/ Sin marco \\/ 60x90\",\"unit_amount\":{\"currency_code\":\"EUR\",\"value\":\"39,95\"},\"tax\":{\"currency_code\":\"EUR\",\"value\":\"0,00\"},\"quantity\":\"1\"}],\"shipping\":{\"name\":{\"full_name\":\"Franziska Borsch\"},\"address\":{\"address_line_1\":\"In der Schleit 2\",\"admin_area_2\":\"Gr\u00fcnstadt\",\"postal_code\":\"67269\",\"country_code\":\"DE\"}},\"supplementary_data\":{\"tax_nexus\":[]},\"payments\":{\"captures\":[{\"id\":\"55N592268M637173U\",\"status\":\"COMPLETED\",\"amount\":{\"currency_code\":\"EUR\",\"value\":\"79,90\"},\"final_capture\":true,\"disbursement_mode\":\"INSTANT\",\"seller_protection\":{\"status\":\"ELIGIBLE\",\"dispute_categories\":[\"ITEM_NOT_RECEIVED\",\"UNAUTHORIZED_TRANSACTION\"]},\"seller_receivable_breakdown\":{\"gross_amount\":{\"currency_code\":\"EUR\",\"value\":\"79,90\"},\"paypal_fee\":{\"currency_code\":\"EUR\",\"value\":\"2,67\"},\"net_amount\":{\"currency_code\":\"EUR\",\"value\":\"77,23\"}},\"invoice_id\":\"roF39Xi6yKlAS6X77P92OIDOZ\",\"custom_id\":\"{\\\"shop_id\\\":751927347,\\\"session_id\\\":\\\"roF39Xi6yKlAS6X77P92OIDOZ\\\"}\",\"links\":[{\"href\":\"https:\\/\\/api,paypal,com\\/v2\\/payments\\/captures\\/55N592268M637173U\",\"rel\":\"self\",\"method\":\"GET\"},{\"href\":\"https:\\/\\/api,paypal,com\\/v2\\/payments\\/captures\\/55N592268M637173U\\/refund\",\"rel\":\"refund\",\"method\":\"POST\"},{\"href\":\"https:\\/\\/api,paypal,com\\/v2\\/checkout\\/orders\\/14K45304WR522293V\",\"rel\":\"up\",\"method\":\"GET\"}],\"create_time\":\"2025-12-06T08:19:19Z\",\"update_time\":\"2025-12-06T08:19:19Z\"}]}}],\"payer\":{\"name\":{\"given_name\":\"Franziska\",\"surname\":\"Borsch\"},\"email_address\":\"fborsch62@gmail,com\",\"payer_id\":\"ZH2RZPS2DJNVY\",\"phone\":{\"phone_number\":{\"national_number\":\"15120766633\"}},\"address\":{\"address_line_1\":\"Frischlingsteig 14\",\"admin_area_2\":\"Berlin\",\"postal_code\":\"14195\",\"country_code\":\"DE\"}},\"create_time\":\"2025-12-06T08:18:01Z\",\"update_time\":\"2025-12-06T08:19:19Z\",\"links\":[{\"href\":\"https:\\/\\/api,paypal,com\\/v2\\/checkout\\/orders\\/14K45304WR522293V\",\"rel\":\"self\",\"method\":\"GET\"}]}"</t>
  </si>
  <si>
    <t>gid://shopify/Order/7372462883154</t>
  </si>
  <si>
    <t>gid://shopify/OrderTransaction/8523185979730</t>
  </si>
  <si>
    <t>2025-12-20T14:08:17Z</t>
  </si>
  <si>
    <t>ch_3SgQpSIkWweOM9jA2rnbRW7B</t>
  </si>
  <si>
    <t>rRblQoOVV0trF2oGr5VCxwXrV</t>
  </si>
  <si>
    <t>pi_3SgQpSIkWweOM9jA2Fy84Vhn</t>
  </si>
  <si>
    <t>"{\"id\":\"pi_3SgQpSIkWweOM9jA2Fy84Vhn\",\"object\":\"payment_intent\",\"amount\":9072,\"amount_capturable\":0,\"amount_received\":9072,\"canceled_at\":null,\"cancellation_reason\":null,\"capture_method\":\"automatic\",\"latest_charge\":{\"id\":\"ch_3SgQpSIkWweOM9jA2rnbRW7B\",\"object\":\"charge\",\"amount\":9072,\"application_fee\":\"fee_1SgQpTIkWweOM9jAXUMEmuNA\",\"balance_transaction\":\"txn_3SgQpSIkWweOM9jA2Yf1qPYp\",\"captured\":true,\"created\":1766239698,\"currency\":\"eur\",\"failure_code\":null,\"failure_message\":null,\"fraud_details\":{},\"livemode\":true,\"metadata\":{\"payment_id\":\"rRblQoOVV0trF2oGr5VCxwXr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gQpSIkWweOM9jA2Fy84Vhn\",\"payment_method\":\"pm_1SgQpSIkWweOM9jAPTiDhd8h\",\"payment_method_details\":{\"card\":{\"amount_authorized\":9072,\"authorization_code\":\"627834\",\"brand\":\"visa\",\"checks\":{\"address_line1_check\":null,\"address_postal_code_check\":null,\"cvc_check\":null},\"country\":\"CH\",\"description\":\"Visa Classic\",\"ds_transaction_id\":null,\"exp_month\":9,\"exp_year\":2028,\"extended_authorization\":{\"status\":\"disabled\"},\"fingerprint\":\"9fiqTrv3YTilsD11\",\"funding\":\"credit\",\"iin\":\"423556\",\"incremental_authorization\":{\"status\":\"unavailable\"},\"installments\":null,\"issuer\":\"Migros Bank AG\",\"last4\":\"0000\",\"mandate\":null,\"moto\":false,\"multicapture\":{\"status\":\"unavailable\"},\"network\":\"visa\",\"network_token\":{\"used\":false},\"network_transaction_id\":\"485354508988712\",\"overcapture\":{\"maximum_amount_capturable\":9072,\"status\":\"unavailable\"},\"payment_account_reference\":\"V0010013022254435882123075854\",\"regulated_status\":\"unregulated\",\"three_d_secure\":null,\"wallet\":{\"apple_pay\":{\"type\":\"apple_pay\"},\"dynamic_last4\":\"6710\",\"type\":\"apple_pay\"}},\"type\":\"card\"},\"refunded\":false,\"source\":null,\"status\":\"succeeded\",\"mit_params\":{\"network_transaction_id\":\"485354508988712\"}},\"confirmation_method\":\"manual\",\"created\":1766239698,\"currency\":\"eur\",\"customer\":null,\"last_payment_error\":null,\"livemode\":true,\"metadata\":{\"payment_id\":\"rRblQoOVV0trF2oGr5VCxwXrV\",\"payments_extension\":\"true\",\"payments_extension_type\":\"card\",\"reconciliation_flow\":\"payments_api\",\"shop_id\":\"751927347\"},\"next_action\":null,\"payment_method\":\"pm_1SgQpSIkWweOM9jAPTiDhd8h\",\"payment_method_types\":[\"card\"],\"source\":null,\"status\":\"succeeded\"}"</t>
  </si>
  <si>
    <t>gid://shopify/Order/7300527096146</t>
  </si>
  <si>
    <t>gid://shopify/OrderTransaction/8500420444498</t>
  </si>
  <si>
    <t>2025-12-15T12:52:53Z</t>
  </si>
  <si>
    <t>ch_3SebGkIkWweOM9jA1ehlHOTc</t>
  </si>
  <si>
    <t>ryMCDdOnAnKtkiGy8Z1i8MWKQ</t>
  </si>
  <si>
    <t>pi_3SebGkIkWweOM9jA1rV4KpEk</t>
  </si>
  <si>
    <t>"{\"id\":\"pi_3SebGkIkWweOM9jA1rV4KpEk\",\"object\":\"payment_intent\",\"amount\":5895,\"amount_capturable\":0,\"amount_received\":5895,\"canceled_at\":null,\"cancellation_reason\":null,\"capture_method\":\"automatic\",\"latest_charge\":{\"id\":\"ch_3SebGkIkWweOM9jA1ehlHOTc\",\"object\":\"charge\",\"amount\":5895,\"application_fee\":\"fee_1SebGlIkWweOM9jAYdqAUUWw\",\"balance_transaction\":\"txn_3SebGkIkWweOM9jA1smaEOoC\",\"captured\":true,\"created\":1765803175,\"currency\":\"eur\",\"failure_code\":null,\"failure_message\":null,\"fraud_details\":{},\"livemode\":true,\"metadata\":{\"payment_id\":\"ryMCDdOnAnKtkiGy8Z1i8MWK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ebGkIkWweOM9jA1rV4KpEk\",\"payment_method\":\"pm_1SebGkIkWweOM9jANNlqSDBK\",\"payment_method_details\":{\"card\":{\"amount_authorized\":5895,\"authorization_code\":\"575644\",\"brand\":\"mastercard\",\"checks\":{\"address_line1_check\":null,\"address_postal_code_check\":null,\"cvc_check\":null},\"country\":\"ES\",\"description\":\"Platinum MasterCard Immediate Debit\",\"ds_transaction_id\":null,\"exp_month\":12,\"exp_year\":2028,\"extended_authorization\":{\"status\":\"disabled\"},\"fingerprint\":\"Nrxv2eDaR01UGqrG\",\"funding\":\"debit\",\"iin\":\"524829\",\"incremental_authorization\":{\"status\":\"unavailable\"},\"installments\":null,\"issuer\":\"BANCO SANTANDER S,A,\",\"last4\":\"0000\",\"mandate\":null,\"moto\":false,\"multicapture\":{\"status\":\"unavailable\"},\"network\":\"mastercard\",\"network_token\":{\"used\":false},\"network_transaction_id\":\"TPLPMGKJK1215\",\"overcapture\":{\"maximum_amount_capturable\":5895,\"status\":\"unavailable\"},\"payment_account_reference\":\"50014LY1UY2Q5KA8JGRF792QMY9BD\",\"regulated_status\":\"unregulated\",\"three_d_secure\":null,\"wallet\":{\"apple_pay\":{\"type\":\"apple_pay\"},\"dynamic_last4\":\"6010\",\"type\":\"apple_pay\"}},\"type\":\"card\"},\"refunded\":false,\"source\":null,\"status\":\"succeeded\",\"mit_params\":{\"network_transaction_id\":\"TPLPMGKJK1215\"}},\"confirmation_method\":\"manual\",\"created\":1765803174,\"currency\":\"eur\",\"customer\":null,\"last_payment_error\":null,\"livemode\":true,\"metadata\":{\"payment_id\":\"ryMCDdOnAnKtkiGy8Z1i8MWKQ\",\"payments_extension\":\"true\",\"payments_extension_type\":\"card\",\"reconciliation_flow\":\"payments_api\",\"shop_id\":\"751927347\"},\"next_action\":null,\"payment_method\":\"pm_1SebGkIkWweOM9jANNlqSDBK\",\"payment_method_types\":[\"card\"],\"source\":null,\"status\":\"succeeded\"}"</t>
  </si>
  <si>
    <t>gid://shopify/Order/7191305191762</t>
  </si>
  <si>
    <t>gid://shopify/OrderTransaction/8454781469010</t>
  </si>
  <si>
    <t>2025-12-06T08:39:58Z</t>
  </si>
  <si>
    <t>ch_3SbH23IkWweOM9jA2gvZOxZC</t>
  </si>
  <si>
    <t>rPXKmwb9v6caMAj0cLVw1jKKv</t>
  </si>
  <si>
    <t>pi_3SbH23IkWweOM9jA2IhhRwVC</t>
  </si>
  <si>
    <t>"{\"id\":\"pi_3SbH23IkWweOM9jA2IhhRwVC\",\"object\":\"payment_intent\",\"amount\":6795,\"amount_capturable\":0,\"amount_received\":6795,\"canceled_at\":null,\"cancellation_reason\":null,\"capture_method\":\"automatic\",\"latest_charge\":{\"id\":\"ch_3SbH23IkWweOM9jA2gvZOxZC\",\"object\":\"charge\",\"amount\":6795,\"application_fee\":\"fee_1SbH25IkWweOM9jAZ6ynxcuY\",\"balance_transaction\":\"txn_3SbH23IkWweOM9jA2piGqbdj\",\"captured\":true,\"created\":1765010401,\"currency\":\"eur\",\"failure_code\":null,\"failure_message\":null,\"fraud_details\":{},\"livemode\":true,\"metadata\":{\"payment_id\":\"rPXKmwb9v6caMAj0cLVw1jKK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bH23IkWweOM9jA2IhhRwVC\",\"payment_method\":\"pm_1SbH23IkWweOM9jAEDzirCUz\",\"payment_method_details\":{\"card\":{\"amount_authorized\":6795,\"authorization_code\":\"691588\",\"brand\":\"visa\",\"checks\":{\"address_line1_check\":\"unavailable\",\"address_postal_code_check\":\"unavailable\",\"cvc_check\":\"pass\"},\"country\":\"IT\",\"description\":\"Visa Classic\",\"ds_transaction_id\":null,\"exp_month\":4,\"exp_year\":2028,\"extended_authorization\":{\"status\":\"disabled\"},\"fingerprint\":\"TJB6JqvB3OKfYgzt\",\"funding\":\"prepaid\",\"iin\":\"402360\",\"incremental_authorization\":{\"status\":\"unavailable\"},\"installments\":null,\"issuer\":\"POSTEPAY S,P,A,\",\"last4\":\"5449\",\"mandate\":null,\"moto\":false,\"multicapture\":{\"status\":\"unavailable\"},\"network\":\"visa\",\"network_token\":{\"used\":false},\"network_transaction_id\":\"485340312011021\",\"overcapture\":{\"maximum_amount_capturable\":6795,\"status\":\"unavailable\"},\"payment_account_reference\":\"V0010013819295413580311971970\",\"regulated_status\":\"unregulated\",\"three_d_secure\":{\"authentication_flow\":\"frictionless\",\"electronic_commerce_indicator\":\"07\",\"exemption_indicator\":null,\"result\":\"exempted\",\"result_reason\":null,\"transaction_id\":\"484ef263-a084-490c-b875-39bd622ddca5\",\"version\":\"2,2,0\"},\"wallet\":null},\"type\":\"card\"},\"refunded\":false,\"source\":null,\"status\":\"succeeded\",\"mit_params\":{\"network_transaction_id\":\"485340312011021\"}},\"confirmation_method\":\"manual\",\"created\":1765010399,\"currency\":\"eur\",\"customer\":null,\"last_payment_error\":null,\"livemode\":true,\"metadata\":{\"payment_id\":\"rPXKmwb9v6caMAj0cLVw1jKKv\",\"payments_extension\":\"true\",\"payments_extension_type\":\"card\",\"reconciliation_flow\":\"payments_api\",\"shop_id\":\"751927347\"},\"next_action\":null,\"payment_method\":\"pm_1SbH23IkWweOM9jAEDzirCUz\",\"payment_method_types\":[\"card\"],\"source\":null,\"status\":\"succeeded\"}"</t>
  </si>
  <si>
    <t>gid://shopify/Order/7187694715218</t>
  </si>
  <si>
    <t>gid://shopify/OrderTransaction/8447568642386</t>
  </si>
  <si>
    <t>2025-12-04T16:24:04Z</t>
  </si>
  <si>
    <t>ch_3SafK5IkWweOM9jA1SzrZmPS</t>
  </si>
  <si>
    <t>r06zKbhB3SVL6W1tmmCbt4SWM</t>
  </si>
  <si>
    <t>pi_3SafK5IkWweOM9jA1Lv9e9Ow</t>
  </si>
  <si>
    <t>"{\"id\":\"pi_3SafK5IkWweOM9jA1Lv9e9Ow\",\"object\":\"payment_intent\",\"amount\":3295,\"amount_capturable\":0,\"amount_received\":3295,\"canceled_at\":null,\"cancellation_reason\":null,\"capture_method\":\"automatic\",\"latest_charge\":{\"id\":\"ch_3SafK5IkWweOM9jA1SzrZmPS\",\"object\":\"charge\",\"amount\":3295,\"application_fee\":\"fee_1SafK6IkWweOM9jAfQZTgofi\",\"balance_transaction\":\"txn_3SafK5IkWweOM9jA1NhH3BAx\",\"captured\":true,\"created\":1764865445,\"currency\":\"eur\",\"failure_code\":null,\"failure_message\":null,\"fraud_details\":{},\"livemode\":true,\"metadata\":{\"payment_id\":\"r06zKbhB3SVL6W1tmmCbt4SW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afK5IkWweOM9jA1Lv9e9Ow\",\"payment_method\":\"pm_1SafK5IkWweOM9jA961dcstZ\",\"payment_method_details\":{\"card\":{\"amount_authorized\":3295,\"authorization_code\":\"846130\",\"brand\":\"mastercard\",\"checks\":{\"address_line1_check\":null,\"address_postal_code_check\":null,\"cvc_check\":null},\"country\":\"ES\",\"description\":\"Platinum MasterCard Immediate Debit\",\"ds_transaction_id\":null,\"exp_month\":2,\"exp_year\":2028,\"extended_authorization\":{\"status\":\"disabled\"},\"fingerprint\":\"Ti5Wxn6WxeyJ5fJ6\",\"funding\":\"debit\",\"iin\":\"516398\",\"incremental_authorization\":{\"status\":\"unavailable\"},\"installments\":null,\"issuer\":\"BANCO SANTANDER S,A,\",\"last4\":\"0000\",\"mandate\":null,\"moto\":false,\"multicapture\":{\"status\":\"unavailable\"},\"network\":\"mastercard\",\"network_token\":{\"used\":false},\"network_transaction_id\":\"TPLTQD98T1204\",\"overcapture\":{\"maximum_amount_capturable\":3295,\"status\":\"unavailable\"},\"payment_account_reference\":\"500109PXV87XJBDGIY52W8PO55W0X\",\"regulated_status\":\"unregulated\",\"three_d_secure\":null,\"wallet\":{\"apple_pay\":{\"type\":\"apple_pay\"},\"dynamic_last4\":\"3401\",\"type\":\"apple_pay\"}},\"type\":\"card\"},\"refunded\":false,\"source\":null,\"status\":\"succeeded\",\"mit_params\":{\"network_transaction_id\":\"TPLTQD98T1204\"}},\"confirmation_method\":\"manual\",\"created\":1764865445,\"currency\":\"eur\",\"customer\":null,\"last_payment_error\":null,\"livemode\":true,\"metadata\":{\"payment_id\":\"r06zKbhB3SVL6W1tmmCbt4SWM\",\"payments_extension\":\"true\",\"payments_extension_type\":\"card\",\"reconciliation_flow\":\"payments_api\",\"shop_id\":\"751927347\"},\"next_action\":null,\"payment_method\":\"pm_1SafK5IkWweOM9jA961dcstZ\",\"payment_method_types\":[\"card\"],\"source\":null,\"status\":\"succeeded\"}"</t>
  </si>
  <si>
    <t>gid://shopify/Order/7212686147922</t>
  </si>
  <si>
    <t>gid://shopify/OrderTransaction/8492717506898</t>
  </si>
  <si>
    <t>2025-12-13T19:17:50Z</t>
  </si>
  <si>
    <t>ch_3SdyKBIkWweOM9jA1yTfXpXJ</t>
  </si>
  <si>
    <t>rU9eF0UL3AhRXjKdzAD4kKf7a</t>
  </si>
  <si>
    <t>pi_3SdyKBIkWweOM9jA1YTV9WCA</t>
  </si>
  <si>
    <t>"{\"id\":\"pi_3SdyKBIkWweOM9jA1YTV9WCA\",\"object\":\"payment_intent\",\"amount\":3790,\"amount_capturable\":0,\"amount_received\":3790,\"canceled_at\":null,\"cancellation_reason\":null,\"capture_method\":\"automatic\",\"latest_charge\":{\"id\":\"ch_3SdyKBIkWweOM9jA1yTfXpXJ\",\"object\":\"charge\",\"amount\":3790,\"application_fee\":\"fee_1SdyKDIkWweOM9jAqV3lW44c\",\"balance_transaction\":\"txn_3SdyKBIkWweOM9jA1gV5ZwNr\",\"captured\":true,\"created\":1765653472,\"currency\":\"eur\",\"failure_code\":null,\"failure_message\":null,\"fraud_details\":{},\"livemode\":true,\"metadata\":{\"payment_id\":\"rU9eF0UL3AhRXjKdzAD4kKf7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dyKBIkWweOM9jA1YTV9WCA\",\"payment_method\":\"pm_1SdyKBIkWweOM9jAf26TccN5\",\"payment_method_details\":{\"card\":{\"amount_authorized\":3790,\"authorization_code\":\"195663\",\"brand\":\"visa\",\"checks\":{\"address_line1_check\":\"unavailable\",\"address_postal_code_check\":\"unavailable\",\"cvc_check\":\"pass\"},\"country\":\"FR\",\"description\":\"Visa Classic\",\"ds_transaction_id\":null,\"exp_month\":1,\"exp_year\":2027,\"extended_authorization\":{\"status\":\"disabled\"},\"fingerprint\":\"ThPmM0l3RoCL0PK9\",\"funding\":\"debit\",\"iin\":\"497601\",\"incremental_authorization\":{\"status\":\"unavailable\"},\"installments\":null,\"issuer\":\"BANQUE CIC SUD OUEST\",\"last4\":\"9308\",\"mandate\":null,\"moto\":false,\"multicapture\":{\"status\":\"unavailable\"},\"network\":\"visa\",\"network_token\":{\"used\":false},\"network_transaction_id\":\"485347694738030\",\"overcapture\":{\"maximum_amount_capturable\":3790,\"status\":\"unavailable\"},\"payment_account_reference\":\"V0010013024170104145676359120\",\"regulated_status\":\"unregulated\",\"three_d_secure\":{\"authentication_flow\":\"frictionless\",\"electronic_commerce_indicator\":\"07\",\"exemption_indicator\":null,\"result\":\"exempted\",\"result_reason\":null,\"transaction_id\":\"06f82011-a49b-4a7e-b248-4227ce4cf70a\",\"version\":\"2,2,0\"},\"wallet\":null},\"type\":\"card\"},\"refunded\":false,\"source\":null,\"status\":\"succeeded\",\"mit_params\":{\"network_transaction_id\":\"485347694738030\"}},\"confirmation_method\":\"manual\",\"created\":1765653471,\"currency\":\"eur\",\"customer\":null,\"last_payment_error\":null,\"livemode\":true,\"metadata\":{\"payment_id\":\"rU9eF0UL3AhRXjKdzAD4kKf7a\",\"payments_extension\":\"true\",\"payments_extension_type\":\"card\",\"reconciliation_flow\":\"payments_api\",\"shop_id\":\"751927347\"},\"next_action\":null,\"payment_method\":\"pm_1SdyKBIkWweOM9jAf26TccN5\",\"payment_method_types\":[\"card\"],\"source\":null,\"status\":\"succeeded\"}"</t>
  </si>
  <si>
    <t>gid://shopify/Order/7380725924178</t>
  </si>
  <si>
    <t>gid://shopify/OrderTransaction/8541025370450</t>
  </si>
  <si>
    <t>2025-12-25T11:23:10Z</t>
  </si>
  <si>
    <t>ch_3SiCdPIkWweOM9jA2kY3Ph7B</t>
  </si>
  <si>
    <t>rGpRAjDfqUd1xyEnALzI2xmKt</t>
  </si>
  <si>
    <t>pi_3SiCdPIkWweOM9jA2UYIcbpJ</t>
  </si>
  <si>
    <t>"{\"id\":\"pi_3SiCdPIkWweOM9jA2UYIcbpJ\",\"object\":\"payment_intent\",\"amount\":2990,\"amount_capturable\":0,\"amount_received\":2990,\"canceled_at\":null,\"cancellation_reason\":null,\"capture_method\":\"automatic\",\"latest_charge\":{\"id\":\"ch_3SiCdPIkWweOM9jA2kY3Ph7B\",\"object\":\"charge\",\"amount\":2990,\"application_fee\":\"fee_1SiCdSIkWweOM9jAe2CwOMgo\",\"balance_transaction\":\"txn_3SiCdPIkWweOM9jA2wRXeljO\",\"captured\":true,\"created\":1766661793,\"currency\":\"eur\",\"failure_code\":null,\"failure_message\":null,\"fraud_details\":{},\"livemode\":true,\"metadata\":{\"payment_id\":\"rGpRAjDfqUd1xyEnALzI2xmK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iCdPIkWweOM9jA2UYIcbpJ\",\"payment_method\":\"pm_1SiCdPIkWweOM9jAOultCDs9\",\"payment_method_details\":{\"card\":{\"amount_authorized\":2990,\"authorization_code\":\"678533\",\"brand\":\"visa\",\"checks\":{\"address_line1_check\":\"fail\",\"address_postal_code_check\":\"pass\",\"cvc_check\":\"pass\"},\"country\":\"FR\",\"description\":\"Visa Classic\",\"ds_transaction_id\":null,\"exp_month\":6,\"exp_year\":2028,\"extended_authorization\":{\"status\":\"disabled\"},\"fingerprint\":\"Xlowpqqmu8EZ6ccE\",\"funding\":\"debit\",\"iin\":\"497355\",\"incremental_authorization\":{\"status\":\"unavailable\"},\"installments\":null,\"issuer\":\"SOCIETE GENERALE S,A,\",\"last4\":\"4406\",\"mandate\":null,\"moto\":false,\"multicapture\":{\"status\":\"unavailable\"},\"network\":\"visa\",\"network_token\":{\"used\":false},\"network_transaction_id\":\"485359409941024\",\"overcapture\":{\"maximum_amount_capturable\":2990,\"status\":\"unavailable\"},\"payment_account_reference\":\"V001AAG0000382576560000000000\",\"regulated_status\":\"unregulated\",\"three_d_secure\":{\"authentication_flow\":\"frictionless\",\"electronic_commerce_indicator\":\"07\",\"exemption_indicator\":null,\"result\":\"exempted\",\"result_reason\":null,\"transaction_id\":\"35f9ba18-7b97-433d-833e-cd645e008400\",\"version\":\"2,2,0\"},\"wallet\":null},\"type\":\"card\"},\"refunded\":false,\"source\":null,\"status\":\"succeeded\",\"mit_params\":{\"network_transaction_id\":\"485359409941024\"}},\"confirmation_method\":\"manual\",\"created\":1766661791,\"currency\":\"eur\",\"customer\":null,\"last_payment_error\":null,\"livemode\":true,\"metadata\":{\"payment_id\":\"rGpRAjDfqUd1xyEnALzI2xmKt\",\"payments_extension\":\"true\",\"payments_extension_type\":\"card\",\"reconciliation_flow\":\"payments_api\",\"shop_id\":\"751927347\"},\"next_action\":null,\"payment_method\":\"pm_1SiCdPIkWweOM9jAOultCDs9\",\"payment_method_types\":[\"card\"],\"source\":null,\"status\":\"succeeded\"}"</t>
  </si>
  <si>
    <t>gid://shopify/Order/7366754074962</t>
  </si>
  <si>
    <t>gid://shopify/OrderTransaction/8514633171282</t>
  </si>
  <si>
    <t>2025-12-18T13:21:07Z</t>
  </si>
  <si>
    <t>ch_3Sfh8iIkWweOM9jA2MWelJuT</t>
  </si>
  <si>
    <t>rAJp6Tj6QAcsib0ULGxrzJyLo</t>
  </si>
  <si>
    <t>pi_3Sfh8iIkWweOM9jA2QueV2vf</t>
  </si>
  <si>
    <t>"{\"id\":\"pi_3Sfh8iIkWweOM9jA2QueV2vf\",\"object\":\"payment_intent\",\"amount\":5795,\"amount_capturable\":0,\"amount_received\":5795,\"canceled_at\":null,\"cancellation_reason\":null,\"capture_method\":\"automatic\",\"latest_charge\":{\"id\":\"ch_3Sfh8iIkWweOM9jA2MWelJuT\",\"object\":\"charge\",\"amount\":5795,\"application_fee\":\"fee_1Sfh8jIkWweOM9jApoSTXY7S\",\"balance_transaction\":\"txn_3Sfh8iIkWweOM9jA2Dzp9gTv\",\"captured\":true,\"created\":1766064068,\"currency\":\"eur\",\"failure_code\":null,\"failure_message\":null,\"fraud_details\":{},\"livemode\":true,\"metadata\":{\"payment_id\":\"rAJp6Tj6QAcsib0ULGxrzJyL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fh8iIkWweOM9jA2QueV2vf\",\"payment_method\":\"pm_1Sfh8iIkWweOM9jAFLluchiU\",\"payment_method_details\":{\"card\":{\"amount_authorized\":5795,\"authorization_code\":\"120747\",\"brand\":\"visa\",\"checks\":{\"address_line1_check\":null,\"address_postal_code_check\":null,\"cvc_check\":null},\"country\":\"US\",\"description\":\"Visa Classic\",\"ds_transaction_id\":null,\"exp_month\":8,\"exp_year\":2031,\"extended_authorization\":{\"status\":\"disabled\"},\"fingerprint\":\"XEvkfVnEgpJddF3g\",\"funding\":\"debit\",\"iin\":\"409790\",\"incremental_authorization\":{\"status\":\"unavailable\"},\"installments\":null,\"issuer\":\"JPMorgan Chase Bank N,A, - Debit\",\"last4\":\"0000\",\"mandate\":null,\"moto\":false,\"multicapture\":{\"status\":\"unavailable\"},\"network\":\"visa\",\"network_token\":{\"used\":false},\"network_transaction_id\":\"345352480695845\",\"overcapture\":{\"maximum_amount_capturable\":5795,\"status\":\"unavailable\"},\"payment_account_reference\":\"V0010013017276789001519247315\",\"regulated_status\":\"regulated\",\"three_d_secure\":null,\"wallet\":{\"apple_pay\":{\"type\":\"apple_pay\"},\"dynamic_last4\":\"3189\",\"type\":\"apple_pay\"}},\"type\":\"card\"},\"refunded\":false,\"source\":null,\"status\":\"succeeded\",\"mit_params\":{\"network_transaction_id\":\"345352480695845\"}},\"confirmation_method\":\"manual\",\"created\":1766064068,\"currency\":\"eur\",\"customer\":null,\"last_payment_error\":null,\"livemode\":true,\"metadata\":{\"payment_id\":\"rAJp6Tj6QAcsib0ULGxrzJyLo\",\"payments_extension\":\"true\",\"payments_extension_type\":\"card\",\"reconciliation_flow\":\"payments_api\",\"shop_id\":\"751927347\"},\"next_action\":null,\"payment_method\":\"pm_1Sfh8iIkWweOM9jAFLluchiU\",\"payment_method_types\":[\"card\"],\"source\":null,\"status\":\"succeeded\"}"</t>
  </si>
  <si>
    <t>gid://shopify/Order/7372104139090</t>
  </si>
  <si>
    <t>gid://shopify/OrderTransaction/8522549100882</t>
  </si>
  <si>
    <t>2025-12-20T11:23:51Z</t>
  </si>
  <si>
    <t>ch_3SgOGKIkWweOM9jA1YmDDuGp</t>
  </si>
  <si>
    <t>rqGsOKnDqZnzTm0h8hNHpTnp3</t>
  </si>
  <si>
    <t>pi_3SgOGKIkWweOM9jA1gcUAPKV</t>
  </si>
  <si>
    <t>"{\"id\":\"pi_3SgOGKIkWweOM9jA1gcUAPKV\",\"object\":\"payment_intent\",\"amount\":8990,\"amount_capturable\":0,\"amount_received\":8990,\"canceled_at\":null,\"cancellation_reason\":null,\"capture_method\":\"automatic\",\"latest_charge\":{\"id\":\"ch_3SgOGKIkWweOM9jA1YmDDuGp\",\"object\":\"charge\",\"amount\":8990,\"application_fee\":\"fee_1SgOGMIkWweOM9jALmkuRMVA\",\"balance_transaction\":\"txn_3SgOGKIkWweOM9jA1R74vF4H\",\"captured\":true,\"created\":1766229833,\"currency\":\"eur\",\"failure_code\":null,\"failure_message\":null,\"fraud_details\":{},\"livemode\":true,\"metadata\":{\"payment_id\":\"rqGsOKnDqZnzTm0h8hNHpTnp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gOGKIkWweOM9jA1gcUAPKV\",\"payment_method\":\"pm_1SgOGKIkWweOM9jACn9qbQii\",\"payment_method_details\":{\"card\":{\"amount_authorized\":8990,\"authorization_code\":\"332521\",\"brand\":\"visa\",\"checks\":{\"address_line1_check\":\"unavailable\",\"address_postal_code_check\":\"unavailable\",\"cvc_check\":\"pass\"},\"country\":\"ES\",\"description\":\"Visa Classic\",\"ds_transaction_id\":null,\"exp_month\":4,\"exp_year\":2031,\"extended_authorization\":{\"status\":\"disabled\"},\"fingerprint\":\"JQacfnHIXYsvUVKF\",\"funding\":\"credit\",\"iin\":\"455223\",\"incremental_authorization\":{\"status\":\"unavailable\"},\"installments\":null,\"issuer\":\"BANCO BILBAO VIZCAYA ARGENTARIA S,A, (BBVA)\",\"last4\":\"7985\",\"mandate\":null,\"moto\":false,\"multicapture\":{\"status\":\"unavailable\"},\"network\":\"visa\",\"network_token\":{\"used\":false},\"network_transaction_id\":\"485354410330441\",\"overcapture\":{\"maximum_amount_capturable\":8990,\"status\":\"unavailable\"},\"payment_account_reference\":\"V0010013824111370399912238410\",\"regulated_status\":\"unregulated\",\"three_d_secure\":{\"authentication_flow\":\"frictionless\",\"electronic_commerce_indicator\":\"07\",\"exemption_indicator\":null,\"result\":\"exempted\",\"result_reason\":null,\"transaction_id\":\"f9d948ae-2e43-44a1-82a0-a4454edc6cb7\",\"version\":\"2,2,0\"},\"wallet\":null},\"type\":\"card\"},\"refunded\":false,\"source\":null,\"status\":\"succeeded\",\"mit_params\":{\"network_transaction_id\":\"485354410330441\"}},\"confirmation_method\":\"manual\",\"created\":1766229832,\"currency\":\"eur\",\"customer\":null,\"last_payment_error\":null,\"livemode\":true,\"metadata\":{\"payment_id\":\"rqGsOKnDqZnzTm0h8hNHpTnp3\",\"payments_extension\":\"true\",\"payments_extension_type\":\"card\",\"reconciliation_flow\":\"payments_api\",\"shop_id\":\"751927347\"},\"next_action\":null,\"payment_method\":\"pm_1SgOGKIkWweOM9jACn9qbQii\",\"payment_method_types\":[\"card\"],\"source\":null,\"status\":\"succeeded\"}"</t>
  </si>
  <si>
    <t>"{\"id\":\"pi_3SXliWIkWweOM9jA1d6KP8fB\",\"object\":\"payment_intent\",\"amount\":3691,\"amount_capturable\":0,\"amount_received\":3691,\"canceled_at\":null,\"cancellation_reason\":null,\"capture_method\":\"automatic\",\"latest_charge\":{\"id\":\"ch_3SXliWIkWweOM9jA1sHh4Gth\",\"object\":\"charge\",\"amount\":3691,\"application_fee\":\"fee_1SXliXIkWweOM9jAJSDVazGH\",\"balance_transaction\":\"txn_3SXliWIkWweOM9jA1T4QMEPV\",\"captured\":true,\"created\":1764175041,\"currency\":\"eur\",\"failure_code\":null,\"failure_message\":null,\"fraud_details\":{},\"livemode\":true,\"metadata\":{\"payment_id\":\"riK2aEsh4Xsa9Y0FDHioUQUN9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XliWIkWweOM9jA1d6KP8fB\",\"payment_method\":\"pm_1SXliWIkWweOM9jAbaeYbmYs\",\"payment_method_details\":{\"card\":{\"amount_authorized\":3691,\"authorization_code\":\"076442\",\"brand\":\"visa\",\"checks\":{\"address_line1_check\":\"fail\",\"address_postal_code_check\":\"fail\",\"cvc_check\":null},\"country\":\"AT\",\"description\":\"Visa Platinum\",\"ds_transaction_id\":null,\"exp_month\":8,\"exp_year\":2028,\"extended_authorization\":{\"status\":\"disabled\"},\"fingerprint\":\"8nGRnFEsOdXLxjez\",\"funding\":\"credit\",\"iin\":\"422211\",\"incremental_authorization\":{\"status\":\"unavailable\"},\"installments\":null,\"issuer\":\"ERSTE BANK DER OESTERREICHISCHEN SPARKASSEN AG\",\"last4\":\"1279\",\"mandate\":null,\"moto\":false,\"multicapture\":{\"status\":\"unavailable\"},\"network\":\"visa\",\"network_token\":{\"used\":true},\"network_transaction_id\":\"485330598412281\",\"overcapture\":{\"maximum_amount_capturable\":3691,\"status\":\"unavailable\"},\"payment_account_reference\":\"V0010015824262512590435458781\",\"regulated_status\":\"unregulated\",\"three_d_secure\":null,\"wallet\":null},\"type\":\"card\"},\"refunded\":false,\"source\":null,\"status\":\"succeeded\",\"mit_params\":{\"network_transaction_id\":\"485330598412281\"}},\"confirmation_method\":\"manual\",\"created\":1764175040,\"currency\":\"eur\",\"customer\":null,\"last_payment_error\":null,\"livemode\":true,\"metadata\":{\"payment_id\":\"riK2aEsh4Xsa9Y0FDHioUQUN9\",\"payments_extension\":\"true\",\"payments_extension_type\":\"card\",\"reconciliation_flow\":\"payments_api\",\"shop_id\":\"751927347\"},\"next_action\":null,\"payment_method\":\"pm_1SXliWIkWweOM9jAbaeYbmYs\",\"payment_method_types\":[\"card\"],\"source\":null,\"status\":\"succeeded\"}"</t>
  </si>
  <si>
    <t>gid://shopify/OrderTransaction/8499979321682</t>
  </si>
  <si>
    <t>2025-12-15T11:04:10Z</t>
  </si>
  <si>
    <t>z7pNZabfYjgCQIdUAthGJe5Cv</t>
  </si>
  <si>
    <t>re_3SXliWIkWweOM9jA1cWvMU9V</t>
  </si>
  <si>
    <t>"{\"id\":\"re_3SXliWIkWweOM9jA1cWvMU9V\",\"amount\":3196,\"balance_transaction\":\"txn_3SXliWIkWweOM9jA14noM5kF\",\"charge\":{\"id\":\"ch_3SXliWIkWweOM9jA1sHh4Gth\",\"object\":\"charge\",\"amount\":3691,\"application_fee\":\"fee_1SXliXIkWweOM9jAJSDVazGH\",\"balance_transaction\":\"txn_3SXliWIkWweOM9jA1T4QMEPV\",\"captured\":true,\"created\":1764175041,\"currency\":\"eur\",\"failure_code\":null,\"failure_message\":null,\"fraud_details\":{},\"livemode\":true,\"metadata\":{\"payment_id\":\"riK2aEsh4Xsa9Y0FDHioUQUN9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XliWIkWweOM9jA1d6KP8fB\",\"payment_method\":\"pm_1SXliWIkWweOM9jAbaeYbmYs\",\"payment_method_details\":{\"card\":{\"amount_authorized\":3691,\"authorization_code\":\"076442\",\"brand\":\"visa\",\"checks\":{\"address_line1_check\":\"fail\",\"address_postal_code_check\":\"fail\",\"cvc_check\":null},\"country\":\"AT\",\"description\":\"Visa Platinum\",\"ds_transaction_id\":null,\"exp_month\":8,\"exp_year\":2028,\"extended_authorization\":{\"status\":\"disabled\"},\"fingerprint\":\"8nGRnFEsOdXLxjez\",\"funding\":\"credit\",\"iin\":\"422211\",\"incremental_authorization\":{\"status\":\"unavailable\"},\"installments\":null,\"issuer\":\"ERSTE BANK DER OESTERREICHISCHEN SPARKASSEN AG\",\"last4\":\"1279\",\"mandate\":null,\"moto\":false,\"multicapture\":{\"status\":\"unavailable\"},\"network\":\"visa\",\"network_token\":{\"used\":true},\"network_transaction_id\":\"485330598412281\",\"overcapture\":{\"maximum_amount_capturable\":3691,\"status\":\"unavailable\"},\"payment_account_reference\":\"V0010015824262512590435458781\",\"regulated_status\":\"unregulated\",\"three_d_secure\":null,\"wallet\":null},\"type\":\"card\"},\"refunded\":false,\"source\":null,\"status\":\"succeeded\",\"mit_params\":{\"network_transaction_id\":\"485330598412281\"}},\"object\":\"refund\",\"reason\":null,\"status\":\"succeeded\",\"created\":1765796650,\"currency\":\"eur\",\"metadata\":{\"payments_extension\":\"true\",\"payments_extension_type\":\"card\",\"reconciliation_flow\":\"payments_api\",\"refund_id\":\"z7pNZabfYjgCQIdUAthGJe5Cv\"},\"payment_method_details\":{\"card\":{\"acquirer_reference_number\":null,\"acquirer_reference_number_status\":\"pending\"},\"type\":\"card\"},\"mit_params\":{}}"</t>
  </si>
  <si>
    <t>gid://shopify/Order/7176779628882</t>
  </si>
  <si>
    <t>gid://shopify/OrderTransaction/8429861732690</t>
  </si>
  <si>
    <t>2025-12-01T16:19:09Z</t>
  </si>
  <si>
    <t>ch_3SZZogIkWweOM9jA11cDpZU6</t>
  </si>
  <si>
    <t>rjwgTgOafnGh0VpE46ENIADEy</t>
  </si>
  <si>
    <t>pi_3SZZogIkWweOM9jA1jM9PpJk</t>
  </si>
  <si>
    <t>"{\"id\":\"pi_3SZZogIkWweOM9jA1jM9PpJk\",\"object\":\"payment_intent\",\"amount\":5824,\"amount_capturable\":0,\"amount_received\":5824,\"canceled_at\":null,\"cancellation_reason\":null,\"capture_method\":\"automatic\",\"latest_charge\":{\"id\":\"ch_3SZZogIkWweOM9jA11cDpZU6\",\"object\":\"charge\",\"amount\":5824,\"application_fee\":\"fee_1SZZoiIkWweOM9jAYv6X5l3T\",\"balance_transaction\":\"txn_3SZZogIkWweOM9jA1Ff39rxx\",\"captured\":true,\"created\":1764605951,\"currency\":\"eur\",\"failure_code\":null,\"failure_message\":null,\"fraud_details\":{},\"livemode\":true,\"metadata\":{\"payment_id\":\"rjwgTgOafnGh0VpE46ENIADE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ZZogIkWweOM9jA1jM9PpJk\",\"payment_method\":\"pm_1SZZogIkWweOM9jApaS5H4xu\",\"payment_method_details\":{\"card\":{\"amount_authorized\":5824,\"authorization_code\":\"GAE6VK\",\"brand\":\"visa\",\"checks\":{\"address_line1_check\":\"pass\",\"address_postal_code_check\":\"pass\",\"cvc_check\":\"pass\"},\"country\":\"ES\",\"description\":\"Visa Infinite\",\"ds_transaction_id\":null,\"exp_month\":10,\"exp_year\":2030,\"extended_authorization\":{\"status\":\"disabled\"},\"fingerprint\":\"pHiX8AEYp68PrTx2\",\"funding\":\"debit\",\"iin\":\"416598\",\"incremental_authorization\":{\"status\":\"unavailable\"},\"installments\":null,\"issuer\":\"REVOLUT BANK UAB\",\"last4\":\"4036\",\"mandate\":null,\"moto\":false,\"multicapture\":{\"status\":\"unavailable\"},\"network\":\"visa\",\"network_token\":{\"used\":false},\"network_transaction_id\":\"485335587518114\",\"overcapture\":{\"maximum_amount_capturable\":5824,\"status\":\"unavailable\"},\"payment_account_reference\":\"V0010013025276379975751970614\",\"regulated_status\":\"unregulated\",\"three_d_secure\":null,\"wallet\":null},\"type\":\"card\"},\"refunded\":false,\"source\":null,\"status\":\"succeeded\",\"mit_params\":{\"network_transaction_id\":\"485335587518114\"}},\"confirmation_method\":\"manual\",\"created\":1764605950,\"currency\":\"eur\",\"customer\":null,\"last_payment_error\":null,\"livemode\":true,\"metadata\":{\"payment_id\":\"rjwgTgOafnGh0VpE46ENIADEy\",\"payments_extension\":\"true\",\"payments_extension_type\":\"card\",\"reconciliation_flow\":\"payments_api\",\"shop_id\":\"751927347\"},\"next_action\":null,\"payment_method\":\"pm_1SZZogIkWweOM9jApaS5H4xu\",\"payment_method_types\":[\"card\"],\"source\":null,\"status\":\"succeeded\"}"</t>
  </si>
  <si>
    <t>gid://shopify/Order/7209008038226</t>
  </si>
  <si>
    <t>gid://shopify/OrderTransaction/8486562300242</t>
  </si>
  <si>
    <t>2025-12-12T15:30:06Z</t>
  </si>
  <si>
    <t>ch_3SdYIEIkWweOM9jA0t9Y1QfQ</t>
  </si>
  <si>
    <t>rNm0yIvrq2kRbaH4ed5fvnuF9</t>
  </si>
  <si>
    <t>pi_3SdYIEIkWweOM9jA0OlIqGoA</t>
  </si>
  <si>
    <t>"{\"id\":\"pi_3SdYIEIkWweOM9jA0OlIqGoA\",\"object\":\"payment_intent\",\"amount\":2990,\"amount_capturable\":0,\"amount_received\":2990,\"canceled_at\":null,\"cancellation_reason\":null,\"capture_method\":\"automatic\",\"latest_charge\":{\"id\":\"ch_3SdYIEIkWweOM9jA0t9Y1QfQ\",\"object\":\"charge\",\"amount\":2990,\"application_fee\":\"fee_1SdYIGIkWweOM9jAZrWOYjVA\",\"balance_transaction\":\"txn_3SdYIEIkWweOM9jA06ZPQ1Y4\",\"captured\":true,\"created\":1765553407,\"currency\":\"eur\",\"failure_code\":null,\"failure_message\":null,\"fraud_details\":{},\"livemode\":true,\"metadata\":{\"payment_id\":\"rNm0yIvrq2kRbaH4ed5fvnuF9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dYIEIkWweOM9jA0OlIqGoA\",\"payment_method\":\"pm_1SdYIEIkWweOM9jAUTNq3NSX\",\"payment_method_details\":{\"card\":{\"amount_authorized\":2990,\"authorization_code\":\"581978\",\"brand\":\"mastercard\",\"checks\":{\"address_line1_check\":\"unavailable\",\"address_postal_code_check\":\"unavailable\",\"cvc_check\":null},\"country\":\"IT\",\"description\":\"Standard MasterCard Card\",\"ds_transaction_id\":null,\"exp_month\":6,\"exp_year\":2030,\"extended_authorization\":{\"status\":\"disabled\"},\"fingerprint\":\"QuxwA7cu4DKoBrmY\",\"funding\":\"credit\",\"iin\":\"539832\",\"incremental_authorization\":{\"status\":\"unavailable\"},\"installments\":null,\"issuer\":\"INTESA SANPAOLO SPA\",\"last4\":\"3505\",\"mandate\":null,\"moto\":false,\"multicapture\":{\"status\":\"unavailable\"},\"network\":\"mastercard\",\"network_token\":{\"used\":false},\"network_transaction_id\":\"MCSJ4WMF51212\",\"overcapture\":{\"maximum_amount_capturable\":2990,\"status\":\"unavailable\"},\"payment_account_reference\":\"5001633A04AZ4KKGNF1VPPKC0644G\",\"regulated_status\":\"unregulated\",\"three_d_secure\":null,\"wallet\":null},\"type\":\"card\"},\"refunded\":false,\"source\":null,\"status\":\"succeeded\",\"mit_params\":{\"network_transaction_id\":\"MCSJ4WMF51212\"}},\"confirmation_method\":\"manual\",\"created\":1765553406,\"currency\":\"eur\",\"customer\":null,\"last_payment_error\":null,\"livemode\":true,\"metadata\":{\"payment_id\":\"rNm0yIvrq2kRbaH4ed5fvnuF9\",\"payments_extension\":\"true\",\"payments_extension_type\":\"card\",\"reconciliation_flow\":\"payments_api\",\"shop_id\":\"751927347\"},\"next_action\":null,\"payment_method\":\"pm_1SdYIEIkWweOM9jAUTNq3NSX\",\"payment_method_types\":[\"card\"],\"source\":null,\"status\":\"succeeded\"}"</t>
  </si>
  <si>
    <t>gid://shopify/Order/7365657461074</t>
  </si>
  <si>
    <t>gid://shopify/OrderTransaction/8512178618706</t>
  </si>
  <si>
    <t>2025-12-17T21:56:21Z</t>
  </si>
  <si>
    <t>ch_3SfShmIkWweOM9jA0KbrqASV</t>
  </si>
  <si>
    <t>rW5mfWcVcA5xsqOy0j27YPOnz</t>
  </si>
  <si>
    <t>pi_3SfShmIkWweOM9jA0IMhVdC7</t>
  </si>
  <si>
    <t>"{\"id\":\"pi_3SfShmIkWweOM9jA0IMhVdC7\",\"object\":\"payment_intent\",\"amount\":5985,\"amount_capturable\":0,\"amount_received\":5985,\"canceled_at\":null,\"cancellation_reason\":null,\"capture_method\":\"automatic\",\"latest_charge\":{\"id\":\"ch_3SfShmIkWweOM9jA0KbrqASV\",\"object\":\"charge\",\"amount\":5985,\"application_fee\":\"fee_1SfShnIkWweOM9jA6O1Niw4p\",\"balance_transaction\":\"txn_3SfShmIkWweOM9jA0FtJJ2QM\",\"captured\":true,\"created\":1766008583,\"currency\":\"eur\",\"failure_code\":null,\"failure_message\":null,\"fraud_details\":{},\"livemode\":true,\"metadata\":{\"payment_id\":\"rW5mfWcVcA5xsqOy0j27YPOn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fShmIkWweOM9jA0IMhVdC7\",\"payment_method\":\"pm_1SfShmIkWweOM9jAhR8B281h\",\"payment_method_details\":{\"card\":{\"amount_authorized\":5985,\"authorization_code\":\"045017\",\"brand\":\"mastercard\",\"checks\":{\"address_line1_check\":\"unavailable\",\"address_postal_code_check\":\"unavailable\",\"cvc_check\":\"pass\"},\"country\":\"ES\",\"description\":\"MasterCard World Card\",\"ds_transaction_id\":null,\"exp_month\":7,\"exp_year\":2030,\"extended_authorization\":{\"status\":\"disabled\"},\"fingerprint\":\"lAeHJByt3ROV8wKn\",\"funding\":\"credit\",\"iin\":\"554029\",\"incremental_authorization\":{\"status\":\"unavailable\"},\"installments\":null,\"issuer\":\"MASTERCAJAS S,A,\",\"last4\":\"4283\",\"mandate\":null,\"moto\":false,\"multicapture\":{\"status\":\"unavailable\"},\"network\":\"mastercard\",\"network_token\":{\"used\":false},\"network_transaction_id\":\"MNWX1GPD21217\",\"overcapture\":{\"maximum_amount_capturable\":5985,\"status\":\"unavailable\"},\"payment_account_reference\":\"50015INF4XXME9XNMF5XMRO2DG84A\",\"regulated_status\":\"unregulated\",\"three_d_secure\":null,\"wallet\":null},\"type\":\"card\"},\"refunded\":false,\"source\":null,\"status\":\"succeeded\",\"mit_params\":{\"network_transaction_id\":\"MNWX1GPD21217\"}},\"confirmation_method\":\"manual\",\"created\":1766008582,\"currency\":\"eur\",\"customer\":null,\"last_payment_error\":null,\"livemode\":true,\"metadata\":{\"payment_id\":\"rW5mfWcVcA5xsqOy0j27YPOnz\",\"payments_extension\":\"true\",\"payments_extension_type\":\"card\",\"reconciliation_flow\":\"payments_api\",\"shop_id\":\"751927347\"},\"next_action\":null,\"payment_method\":\"pm_1SfShmIkWweOM9jAhR8B281h\",\"payment_method_types\":[\"card\"],\"source\":null,\"status\":\"succeeded\"}"</t>
  </si>
  <si>
    <t>gid://shopify/OrderTransaction/8512181666130</t>
  </si>
  <si>
    <t>2025-12-17T21:56:53Z</t>
  </si>
  <si>
    <t>zqlCZfEiHpHxerlmTqROZpwD1</t>
  </si>
  <si>
    <t>re_3SfShmIkWweOM9jA0LHBDDcD</t>
  </si>
  <si>
    <t>"{\"id\":\"re_3SfShmIkWweOM9jA0LHBDDcD\",\"amount\":5985,\"balance_transaction\":\"txn_3SfShmIkWweOM9jA0aC6tkln\",\"charge\":{\"id\":\"ch_3SfShmIkWweOM9jA0KbrqASV\",\"object\":\"charge\",\"amount\":5985,\"application_fee\":\"fee_1SfShnIkWweOM9jA6O1Niw4p\",\"balance_transaction\":\"txn_3SfShmIkWweOM9jA0FtJJ2QM\",\"captured\":true,\"created\":1766008583,\"currency\":\"eur\",\"failure_code\":null,\"failure_message\":null,\"fraud_details\":{},\"livemode\":true,\"metadata\":{\"payment_id\":\"rW5mfWcVcA5xsqOy0j27YPOn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fShmIkWweOM9jA0IMhVdC7\",\"payment_method\":\"pm_1SfShmIkWweOM9jAhR8B281h\",\"payment_method_details\":{\"card\":{\"amount_authorized\":5985,\"authorization_code\":\"045017\",\"brand\":\"mastercard\",\"checks\":{\"address_line1_check\":\"unavailable\",\"address_postal_code_check\":\"unavailable\",\"cvc_check\":\"pass\"},\"country\":\"ES\",\"description\":\"MasterCard World Card\",\"ds_transaction_id\":null,\"exp_month\":7,\"exp_year\":2030,\"extended_authorization\":{\"status\":\"disabled\"},\"fingerprint\":\"lAeHJByt3ROV8wKn\",\"funding\":\"credit\",\"iin\":\"554029\",\"incremental_authorization\":{\"status\":\"unavailable\"},\"installments\":null,\"issuer\":\"MASTERCAJAS S,A,\",\"last4\":\"4283\",\"mandate\":null,\"moto\":false,\"multicapture\":{\"status\":\"unavailable\"},\"network\":\"mastercard\",\"network_token\":{\"used\":false},\"network_transaction_id\":\"MNWX1GPD21217\",\"overcapture\":{\"maximum_amount_capturable\":5985,\"status\":\"unavailable\"},\"payment_account_reference\":\"50015INF4XXME9XNMF5XMRO2DG84A\",\"regulated_status\":\"unregulated\",\"three_d_secure\":null,\"wallet\":null},\"type\":\"card\"},\"refunded\":true,\"source\":null,\"status\":\"succeeded\",\"mit_params\":{\"network_transaction_id\":\"MNWX1GPD21217\"}},\"object\":\"refund\",\"reason\":null,\"status\":\"succeeded\",\"created\":1766008613,\"currency\":\"eur\",\"metadata\":{\"payments_extension\":\"true\",\"payments_extension_type\":\"card\",\"reconciliation_flow\":\"payments_api\",\"refund_id\":\"zqlCZfEiHpHxerlmTqROZpwD1\"},\"payment_method_details\":{\"card\":{\"acquirer_reference_number\":null,\"acquirer_reference_number_status\":\"unavailable\"},\"type\":\"card\"},\"mit_params\":{}}"</t>
  </si>
  <si>
    <t>gid://shopify/Order/7256647565650</t>
  </si>
  <si>
    <t>gid://shopify/OrderTransaction/8499955073362</t>
  </si>
  <si>
    <t>2025-12-15T10:57:42Z</t>
  </si>
  <si>
    <t>ch_3SeZTGIkWweOM9jA2CXM53LA</t>
  </si>
  <si>
    <t>rchLKtlA6y7N72EqTKMJSgsdZ</t>
  </si>
  <si>
    <t>pi_3SeZTGIkWweOM9jA2BGciQhv</t>
  </si>
  <si>
    <t>"{\"id\":\"pi_3SeZTGIkWweOM9jA2BGciQhv\",\"object\":\"payment_intent\",\"amount\":10611,\"amount_capturable\":0,\"amount_received\":10611,\"canceled_at\":null,\"cancellation_reason\":null,\"capture_method\":\"automatic\",\"latest_charge\":{\"id\":\"ch_3SeZTGIkWweOM9jA2CXM53LA\",\"object\":\"charge\",\"amount\":10611,\"application_fee\":\"fee_1SeZTIIkWweOM9jADaCa42z8\",\"balance_transaction\":\"txn_3SeZTGIkWweOM9jA2gUJSWbL\",\"captured\":true,\"created\":1765796263,\"currency\":\"eur\",\"failure_code\":null,\"failure_message\":null,\"fraud_details\":{},\"livemode\":true,\"metadata\":{\"payment_id\":\"rchLKtlA6y7N72EqTKMJSgsd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eZTGIkWweOM9jA2BGciQhv\",\"payment_method\":\"pm_1SeZTGIkWweOM9jA0TrHBCTo\",\"payment_method_details\":{\"card\":{\"amount_authorized\":10611,\"authorization_code\":\"062234\",\"brand\":\"mastercard\",\"checks\":{\"address_line1_check\":\"unavailable\",\"address_postal_code_check\":\"unavailable\",\"cvc_check\":\"pass\"},\"country\":\"ES\",\"description\":\"MasterCard New World Immediate Debit\",\"ds_transaction_id\":null,\"exp_month\":1,\"exp_year\":2028,\"extended_authorization\":{\"status\":\"disabled\"},\"fingerprint\":\"9PiJCiRsVbCeWH1i\",\"funding\":\"debit\",\"iin\":\"540205\",\"incremental_authorization\":{\"status\":\"unavailable\"},\"installments\":null,\"issuer\":\"BANCO SABADELL S,A,\",\"last4\":\"0010\",\"mandate\":null,\"moto\":false,\"multicapture\":{\"status\":\"unavailable\"},\"network\":\"mastercard\",\"network_token\":{\"used\":false},\"network_transaction_id\":\"TNWQYQQOM1215\",\"overcapture\":{\"maximum_amount_capturable\":10611,\"status\":\"unavailable\"},\"payment_account_reference\":\"50010VSFLY4GCSSFE13SI711D8MVU\",\"regulated_status\":\"unregulated\",\"three_d_secure\":null,\"wallet\":null},\"type\":\"card\"},\"refunded\":false,\"source\":null,\"status\":\"succeeded\",\"mit_params\":{\"network_transaction_id\":\"TNWQYQQOM1215\"}},\"confirmation_method\":\"manual\",\"created\":1765796262,\"currency\":\"eur\",\"customer\":null,\"last_payment_error\":null,\"livemode\":true,\"metadata\":{\"payment_id\":\"rchLKtlA6y7N72EqTKMJSgsdZ\",\"payments_extension\":\"true\",\"payments_extension_type\":\"card\",\"reconciliation_flow\":\"payments_api\",\"shop_id\":\"751927347\"},\"next_action\":null,\"payment_method\":\"pm_1SeZTGIkWweOM9jA0TrHBCTo\",\"payment_method_types\":[\"card\"],\"source\":null,\"status\":\"succeeded\"}"</t>
  </si>
  <si>
    <t>gid://shopify/Order/7190163456338</t>
  </si>
  <si>
    <t>gid://shopify/OrderTransaction/8452347527506</t>
  </si>
  <si>
    <t>2025-12-05T17:11:15Z</t>
  </si>
  <si>
    <t>ch_3Sb2XHIkWweOM9jA0FzYK4py</t>
  </si>
  <si>
    <t>rZ5arvf42rHaqjSk8pGFd9OOq</t>
  </si>
  <si>
    <t>pi_3Sb2XHIkWweOM9jA0F0MzKK8</t>
  </si>
  <si>
    <t>"{\"id\":\"pi_3Sb2XHIkWweOM9jA0F0MzKK8\",\"object\":\"payment_intent\",\"amount\":2490,\"amount_capturable\":0,\"amount_received\":2490,\"canceled_at\":null,\"cancellation_reason\":null,\"capture_method\":\"automatic\",\"latest_charge\":{\"id\":\"ch_3Sb2XHIkWweOM9jA0FzYK4py\",\"object\":\"charge\",\"amount\":2490,\"application_fee\":\"fee_1Sb2XKIkWweOM9jAuvS7wd2h\",\"balance_transaction\":\"txn_3Sb2XHIkWweOM9jA0Nnycqmg\",\"captured\":true,\"created\":1764954677,\"currency\":\"eur\",\"failure_code\":null,\"failure_message\":null,\"fraud_details\":{},\"livemode\":true,\"metadata\":{\"payment_id\":\"rZ5arvf42rHaqjSk8pGFd9OO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b2XHIkWweOM9jA0F0MzKK8\",\"payment_method\":\"pm_1Sb2XHIkWweOM9jAmBE1Guiv\",\"payment_method_details\":{\"card\":{\"amount_authorized\":2490,\"authorization_code\":\"908966\",\"brand\":\"visa\",\"checks\":{\"address_line1_check\":\"unavailable\",\"address_postal_code_check\":\"unavailable\",\"cvc_check\":\"pass\"},\"country\":\"ES\",\"description\":\"Visa Classic\",\"ds_transaction_id\":null,\"exp_month\":6,\"exp_year\":2031,\"extended_authorization\":{\"status\":\"disabled\"},\"fingerprint\":\"ojsM9PkeDIXJZVL1\",\"funding\":\"debit\",\"iin\":\"476664\",\"incremental_authorization\":{\"status\":\"unavailable\"},\"installments\":null,\"issuer\":\"CAIXABANK S,A,\",\"last4\":\"4759\",\"mandate\":null,\"moto\":false,\"multicapture\":{\"status\":\"unavailable\"},\"network\":\"visa\",\"network_token\":{\"used\":false},\"network_transaction_id\":\"485339618778574\",\"overcapture\":{\"maximum_amount_capturable\":2490,\"status\":\"unavailable\"},\"payment_account_reference\":\"V0010015825190598918382618855\",\"regulated_status\":\"unregulated\",\"three_d_secure\":null,\"wallet\":null},\"type\":\"card\"},\"refunded\":false,\"source\":null,\"status\":\"succeeded\",\"mit_params\":{\"network_transaction_id\":\"485339618778574\"}},\"confirmation_method\":\"manual\",\"created\":1764954675,\"currency\":\"eur\",\"customer\":null,\"last_payment_error\":null,\"livemode\":true,\"metadata\":{\"payment_id\":\"rZ5arvf42rHaqjSk8pGFd9OOq\",\"payments_extension\":\"true\",\"payments_extension_type\":\"card\",\"reconciliation_flow\":\"payments_api\",\"shop_id\":\"751927347\"},\"next_action\":null,\"payment_method\":\"pm_1Sb2XHIkWweOM9jAmBE1Guiv\",\"payment_method_types\":[\"card\"],\"source\":null,\"status\":\"succeeded\"}"</t>
  </si>
  <si>
    <t>gid://shopify/Order/7389464330578</t>
  </si>
  <si>
    <t>gid://shopify/OrderTransaction/8558383202642</t>
  </si>
  <si>
    <t>2025-12-30T09:56:52Z</t>
  </si>
  <si>
    <t>ch_3SjzfdIkWweOM9jA052C25x3</t>
  </si>
  <si>
    <t>rhzloAFEgq1oTJcT0GRG3ke9Y</t>
  </si>
  <si>
    <t>pi_3SjzfdIkWweOM9jA06fgP2sG</t>
  </si>
  <si>
    <t>"{\"id\":\"pi_3SjzfdIkWweOM9jA06fgP2sG\",\"object\":\"payment_intent\",\"amount\":6737,\"amount_capturable\":0,\"amount_received\":6737,\"canceled_at\":null,\"cancellation_reason\":null,\"capture_method\":\"automatic\",\"latest_charge\":{\"id\":\"ch_3SjzfdIkWweOM9jA052C25x3\",\"object\":\"charge\",\"amount\":6737,\"application_fee\":\"fee_1SjzfeIkWweOM9jAycKMjRlq\",\"balance_transaction\":\"txn_3SjzfdIkWweOM9jA0dYyQOmb\",\"captured\":true,\"created\":1767088613,\"currency\":\"eur\",\"failure_code\":null,\"failure_message\":null,\"fraud_details\":{},\"livemode\":true,\"metadata\":{\"payment_id\":\"rhzloAFEgq1oTJcT0GRG3ke9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jzfdIkWweOM9jA06fgP2sG\",\"payment_method\":\"pm_1SjzfdIkWweOM9jAhdPwmeuj\",\"payment_method_details\":{\"card\":{\"amount_authorized\":6737,\"authorization_code\":\"989937\",\"brand\":\"mastercard\",\"checks\":{\"address_line1_check\":\"unavailable\",\"address_postal_code_check\":\"unavailable\",\"cvc_check\":\"pass\"},\"country\":\"FR\",\"description\":\"Business Premium Debit\",\"ds_transaction_id\":null,\"exp_month\":3,\"exp_year\":2030,\"extended_authorization\":{\"status\":\"disabled\"},\"fingerprint\":\"OgcCxVPrUJSj9kXe\",\"funding\":\"debit\",\"iin\":\"530333\",\"incremental_authorization\":{\"status\":\"unavailable\"},\"installments\":null,\"issuer\":\"SWILE PAYMENT SAS\",\"last4\":\"3802\",\"mandate\":null,\"moto\":false,\"multicapture\":{\"status\":\"unavailable\"},\"network\":\"mastercard\",\"network_token\":{\"used\":false},\"network_transaction_id\":\"BPDPCO9EA1230\",\"overcapture\":{\"maximum_amount_capturable\":6737,\"status\":\"unavailable\"},\"payment_account_reference\":\"50015HCAAI5J2JCVDIBLHHOROJC6Z\",\"regulated_status\":\"unregulated\",\"three_d_secure\":null,\"wallet\":null},\"type\":\"card\"},\"refunded\":false,\"source\":null,\"status\":\"succeeded\",\"mit_params\":{\"network_transaction_id\":\"BPDPCO9EA1230\"}},\"confirmation_method\":\"manual\",\"created\":1767088613,\"currency\":\"eur\",\"customer\":null,\"last_payment_error\":null,\"livemode\":true,\"metadata\":{\"payment_id\":\"rhzloAFEgq1oTJcT0GRG3ke9Y\",\"payments_extension\":\"true\",\"payments_extension_type\":\"card\",\"reconciliation_flow\":\"payments_api\",\"shop_id\":\"751927347\"},\"next_action\":null,\"payment_method\":\"pm_1SjzfdIkWweOM9jAhdPwmeuj\",\"payment_method_types\":[\"card\"],\"source\":null,\"status\":\"succeeded\"}"</t>
  </si>
  <si>
    <t>gid://shopify/Order/7364677239122</t>
  </si>
  <si>
    <t>gid://shopify/OrderTransaction/8510497587538</t>
  </si>
  <si>
    <t>2025-12-17T14:39:28Z</t>
  </si>
  <si>
    <t>6S292163YL897502K</t>
  </si>
  <si>
    <t>rfKxkKc3BGZjImC3THckWlA5L</t>
  </si>
  <si>
    <t>40Y72217BK641174P</t>
  </si>
  <si>
    <t>"{\"id\":\"40Y72217BK641174P\",\"intent\":\"CAPTURE\",\"status\":\"COMPLETED\",\"payment_source\":{\"paypal\":{\"email_address\":\"clasesparticularesflores@gmail,com\",\"account_id\":\"9G5KDNYPF45KC\",\"account_status\":\"VERIFIED\",\"name\":{\"given_name\":\"manuel\",\"surname\":\"flores pe\u00f1a\"},\"phone_number\":{\"national_number\":\"34699909297\"},\"address\":{\"address_line_1\":\"Rua Da Liberdade, 199,  7\u2070 D\",\"admin_area_2\":\"Sarria\",\"admin_area_1\":\"LUGO\",\"postal_code\":\"27600\",\"country_code\":\"ES\"}}},\"purchase_units\":[{\"reference_id\":\"default\",\"amount\":{\"currency_code\":\"EUR\",\"value\":\"51,80\",\"breakdown\":{\"item_total\":{\"currency_code\":\"EUR\",\"value\":\"51,80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The Starry Night (Special Edition) - Vincent van Gogh - P\u00f3ster \\/ Sin marco \\/ 20x30\",\"custom_id\":\"{\\\"shop_id\\\":751927347,\\\"session_id\\\":\\\"rfKxkKc3BGZjImC3THckWlA5L\\\"}\",\"invoice_id\":\"rfKxkKc3BGZjImC3THckWlA5L\",\"soft_descriptor\":\"PAYPAL *ARTESTASTOR AR\",\"items\":[{\"name\":\"The Starry Night (Special Edition) - Vincent van Gogh - P\u00f3ster \\/ Sin marco \\/ 20x30\",\"unit_amount\":{\"currency_code\":\"EUR\",\"value\":\"12,95\"},\"tax\":{\"currency_code\":\"EUR\",\"value\":\"0,00\"},\"quantity\":\"1\"},{\"name\":\"Henri Matisse La Japonaise: Woman beside the Water, 1905 - P\u00f3ster \\/ Sin marco \\/ 20x30\",\"unit_amount\":{\"currency_code\":\"EUR\",\"value\":\"12,95\"},\"tax\":{\"currency_code\":\"EUR\",\"value\":\"0,00\"},\"quantity\":\"1\"},{\"name\":\"Caf\u00e9 Terrace at Night Exhibition - Van Gogh - P\u00f3ster \\/ Sin marco \\/ 20x30\",\"unit_amount\":{\"currency_code\":\"EUR\",\"value\":\"12,95\"},\"tax\":{\"currency_code\":\"EUR\",\"value\":\"0,00\"},\"quantity\":\"1\"},{\"name\":\"Pablo Picasso  Bouquet Of Peace - P\u00f3ster \\/ Sin marco \\/ 20x30\",\"unit_amount\":{\"currency_code\":\"EUR\",\"value\":\"12,95\"},\"tax\":{\"currency_code\":\"EUR\",\"value\":\"0,00\"},\"quantity\":\"1\"}],\"shipping\":{\"name\":{\"full_name\":\"Manuel Flores\"},\"address\":{\"address_line_1\":\"RUA DA LIBERDADE  199   7\u00ba D\",\"admin_area_2\":\"SARRIA\",\"admin_area_1\":\"Lugo\",\"postal_code\":\"27600\",\"country_code\":\"ES\"}},\"supplementary_data\":{\"tax_nexus\":[]},\"payments\":{\"captures\":[{\"id\":\"6S292163YL897502K\",\"status\":\"COMPLETED\",\"amount\":{\"currency_code\":\"EUR\",\"value\":\"51,80\"},\"final_capture\":true,\"disbursement_mode\":\"INSTANT\",\"seller_protection\":{\"status\":\"ELIGIBLE\",\"dispute_categories\":[\"ITEM_NOT_RECEIVED\",\"UNAUTHORIZED_TRANSACTION\"]},\"seller_receivable_breakdown\":{\"gross_amount\":{\"currency_code\":\"EUR\",\"value\":\"51,80\"},\"paypal_fee\":{\"currency_code\":\"EUR\",\"value\":\"1,85\"},\"net_amount\":{\"currency_code\":\"EUR\",\"value\":\"49,95\"}},\"invoice_id\":\"rfKxkKc3BGZjImC3THckWlA5L\",\"custom_id\":\"{\\\"shop_id\\\":751927347,\\\"session_id\\\":\\\"rfKxkKc3BGZjImC3THckWlA5L\\\"}\",\"links\":[{\"href\":\"https:\\/\\/api,paypal,com\\/v2\\/payments\\/captures\\/6S292163YL897502K\",\"rel\":\"self\",\"method\":\"GET\"},{\"href\":\"https:\\/\\/api,paypal,com\\/v2\\/payments\\/captures\\/6S292163YL897502K\\/refund\",\"rel\":\"refund\",\"method\":\"POST\"},{\"href\":\"https:\\/\\/api,paypal,com\\/v2\\/checkout\\/orders\\/40Y72217BK641174P\",\"rel\":\"up\",\"method\":\"GET\"}],\"create_time\":\"2025-12-17T14:39:30Z\",\"update_time\":\"2025-12-17T14:39:30Z\"}]}}],\"payer\":{\"name\":{\"given_name\":\"manuel\",\"surname\":\"flores pe\u00f1a\"},\"email_address\":\"clasesparticularesflores@gmail,com\",\"payer_id\":\"9G5KDNYPF45KC\",\"phone\":{\"phone_number\":{\"national_number\":\"34699909297\"}},\"address\":{\"address_line_1\":\"Rua Da Liberdade, 199,  7\u2070 D\",\"admin_area_2\":\"Sarria\",\"admin_area_1\":\"LUGO\",\"postal_code\":\"27600\",\"country_code\":\"ES\"}},\"create_time\":\"2025-12-17T14:36:14Z\",\"update_time\":\"2025-12-17T14:39:30Z\",\"links\":[{\"href\":\"https:\\/\\/api,paypal,com\\/v2\\/checkout\\/orders\\/40Y72217BK641174P\",\"rel\":\"self\",\"method\":\"GET\"}]}"</t>
  </si>
  <si>
    <t>gid://shopify/Order/7192688066898</t>
  </si>
  <si>
    <t>gid://shopify/OrderTransaction/8457148105042</t>
  </si>
  <si>
    <t>2025-12-06T17:49:24Z</t>
  </si>
  <si>
    <t>ch_3SbPblIkWweOM9jA299XoiMD</t>
  </si>
  <si>
    <t>rEHSow211VHdtDdPnbGI4wklu</t>
  </si>
  <si>
    <t>pi_3SbPblIkWweOM9jA2hXKOPEs</t>
  </si>
  <si>
    <t>"{\"id\":\"pi_3SbPblIkWweOM9jA2hXKOPEs\",\"object\":\"payment_intent\",\"amount\":3190,\"amount_capturable\":0,\"amount_received\":3190,\"canceled_at\":null,\"cancellation_reason\":null,\"capture_method\":\"automatic\",\"latest_charge\":{\"id\":\"ch_3SbPblIkWweOM9jA299XoiMD\",\"object\":\"charge\",\"amount\":3190,\"application_fee\":\"fee_1SbPbnIkWweOM9jAvwTrPhJT\",\"balance_transaction\":\"txn_3SbPblIkWweOM9jA2r6T7sHa\",\"captured\":true,\"created\":1765043366,\"currency\":\"eur\",\"failure_code\":null,\"failure_message\":null,\"fraud_details\":{},\"livemode\":true,\"metadata\":{\"payment_id\":\"rEHSow211VHdtDdPnbGI4wkl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bPblIkWweOM9jA2hXKOPEs\",\"payment_method\":\"pm_1SbPblIkWweOM9jA78JD1suP\",\"payment_method_details\":{\"card\":{\"amount_authorized\":3190,\"authorization_code\":\"698241\",\"brand\":\"visa\",\"checks\":{\"address_line1_check\":\"unavailable\",\"address_postal_code_check\":\"unavailable\",\"cvc_check\":\"pass\"},\"country\":\"ES\",\"description\":\"Visa Classic\",\"ds_transaction_id\":null,\"exp_month\":10,\"exp_year\":2029,\"extended_authorization\":{\"status\":\"disabled\"},\"fingerprint\":\"dMiGwlu7alIiX2BC\",\"funding\":\"credit\",\"iin\":\"494000\",\"incremental_authorization\":{\"status\":\"unavailable\"},\"installments\":null,\"issuer\":\"BANCO BILBAO VIZCAYA ARGENTARIA S,A, (BBVA)\",\"last4\":\"9434\",\"mandate\":null,\"moto\":false,\"multicapture\":{\"status\":\"unavailable\"},\"network\":\"visa\",\"network_token\":{\"used\":false},\"network_transaction_id\":\"485340641664799\",\"overcapture\":{\"maximum_amount_capturable\":3190,\"status\":\"unavailable\"},\"payment_account_reference\":\"V0010014620167449705547741165\",\"regulated_status\":\"unregulated\",\"three_d_secure\":null,\"wallet\":null},\"type\":\"card\"},\"refunded\":false,\"source\":null,\"status\":\"succeeded\",\"mit_params\":{\"network_transaction_id\":\"485340641664799\"}},\"confirmation_method\":\"manual\",\"created\":1765043365,\"currency\":\"eur\",\"customer\":null,\"last_payment_error\":null,\"livemode\":true,\"metadata\":{\"payment_id\":\"rEHSow211VHdtDdPnbGI4wklu\",\"payments_extension\":\"true\",\"payments_extension_type\":\"card\",\"reconciliation_flow\":\"payments_api\",\"shop_id\":\"751927347\"},\"next_action\":null,\"payment_method\":\"pm_1SbPblIkWweOM9jA78JD1suP\",\"payment_method_types\":[\"card\"],\"source\":null,\"status\":\"succeeded\"}"</t>
  </si>
  <si>
    <t>gid://shopify/Order/7211559354706</t>
  </si>
  <si>
    <t>gid://shopify/OrderTransaction/8490838917458</t>
  </si>
  <si>
    <t>2025-12-13T11:53:34Z</t>
  </si>
  <si>
    <t>2FF04500UU133394V</t>
  </si>
  <si>
    <t>rCW4VbINuEmiOpCAWzm1fyut1</t>
  </si>
  <si>
    <t>8VK098987H466333M</t>
  </si>
  <si>
    <t>"{\"id\":\"8VK098987H466333M\",\"intent\":\"CAPTURE\",\"status\":\"COMPLETED\",\"payment_source\":{\"paypal\":{\"email_address\":\"didie33950@hotmail,com\",\"account_id\":\"NJ847W9SRKY7Y\",\"account_status\":\"VERIFIED\",\"name\":{\"given_name\":\"Elodie\",\"surname\":\"MASSAT\"},\"phone_number\":{\"national_number\":\"33610466346\"},\"address\":{\"address_line_1\":\"16 rue Andr\u00e9 Degain\",\"admin_area_2\":\"BORDEAUX\",\"postal_code\":\"33100\",\"country_code\":\"FR\"}}},\"purchase_units\":[{\"reference_id\":\"default\",\"amount\":{\"currency_code\":\"EUR\",\"value\":\"24,90\",\"breakdown\":{\"item_total\":{\"currency_code\":\"EUR\",\"value\":\"19,95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Orange Strokes - Ejaaz Haniff - P\u00f3ster \\/ Sin marco \\/ 30x40\",\"custom_id\":\"{\\\"shop_id\\\":751927347,\\\"session_id\\\":\\\"rCW4VbINuEmiOpCAWzm1fyut1\\\"}\",\"invoice_id\":\"rCW4VbINuEmiOpCAWzm1fyut1\",\"items\":[{\"name\":\"Orange Strokes - Ejaaz Haniff - P\u00f3ster \\/ Sin marco \\/ 30x40\",\"unit_amount\":{\"currency_code\":\"EUR\",\"value\":\"19,95\"},\"tax\":{\"currency_code\":\"EUR\",\"value\":\"0,00\"},\"quantity\":\"1\"}],\"shipping\":{\"name\":{\"full_name\":\"Elodie MASSAT\"},\"address\":{\"address_line_1\":\"16 rue Andr\u00e9 Degain\",\"admin_area_2\":\"BORDEAUX\",\"postal_code\":\"33100\",\"country_code\":\"FR\"}},\"supplementary_data\":{\"tax_nexus\":[]},\"payments\":{\"captures\":[{\"id\":\"2FF04500UU133394V\",\"status\":\"COMPLETED\",\"amount\":{\"currency_code\":\"EUR\",\"value\":\"24,90\"},\"final_capture\":true,\"disbursement_mode\":\"INSTANT\",\"seller_protection\":{\"status\":\"ELIGIBLE\",\"dispute_categories\":[\"ITEM_NOT_RECEIVED\",\"UNAUTHORIZED_TRANSACTION\"]},\"seller_receivable_breakdown\":{\"gross_amount\":{\"currency_code\":\"EUR\",\"value\":\"24,90\"},\"paypal_fee\":{\"currency_code\":\"EUR\",\"value\":\"1,07\"},\"net_amount\":{\"currency_code\":\"EUR\",\"value\":\"23,83\"}},\"invoice_id\":\"rCW4VbINuEmiOpCAWzm1fyut1\",\"custom_id\":\"{\\\"shop_id\\\":751927347,\\\"session_id\\\":\\\"rCW4VbINuEmiOpCAWzm1fyut1\\\"}\",\"links\":[{\"href\":\"https:\\/\\/api,paypal,com\\/v2\\/payments\\/captures\\/2FF04500UU133394V\",\"rel\":\"self\",\"method\":\"GET\"},{\"href\":\"https:\\/\\/api,paypal,com\\/v2\\/payments\\/captures\\/2FF04500UU133394V\\/refund\",\"rel\":\"refund\",\"method\":\"POST\"},{\"href\":\"https:\\/\\/api,paypal,com\\/v2\\/checkout\\/orders\\/8VK098987H466333M\",\"rel\":\"up\",\"method\":\"GET\"}],\"create_time\":\"2025-12-13T11:53:36Z\",\"update_time\":\"2025-12-13T11:53:36Z\"}]}}],\"payer\":{\"name\":{\"given_name\":\"Elodie\",\"surname\":\"MASSAT\"},\"email_address\":\"didie33950@hotmail,com\",\"payer_id\":\"NJ847W9SRKY7Y\",\"phone\":{\"phone_number\":{\"national_number\":\"33610466346\"}},\"address\":{\"address_line_1\":\"16 rue Andr\u00e9 Degain\",\"admin_area_2\":\"BORDEAUX\",\"postal_code\":\"33100\",\"country_code\":\"FR\"}},\"create_time\":\"2025-12-13T11:53:21Z\",\"update_time\":\"2025-12-13T11:53:36Z\",\"links\":[{\"href\":\"https:\\/\\/api,paypal,com\\/v2\\/checkout\\/orders\\/8VK098987H466333M\",\"rel\":\"self\",\"method\":\"GET\"}]}"</t>
  </si>
  <si>
    <t>gid://shopify/Order/7186720162130</t>
  </si>
  <si>
    <t>gid://shopify/OrderTransaction/8445759062354</t>
  </si>
  <si>
    <t>2025-12-04T08:30:08Z</t>
  </si>
  <si>
    <t>9WP97801RN327213R</t>
  </si>
  <si>
    <t>rXvttgrYfrPDo2vUHShtMmi37</t>
  </si>
  <si>
    <t>05F718173E350371P</t>
  </si>
  <si>
    <t>"{\"id\":\"05F718173E350371P\",\"intent\":\"CAPTURE\",\"status\":\"COMPLETED\",\"payment_source\":{\"paypal\":{\"email_address\":\"merchenacho1@hotmail,com\",\"account_id\":\"YHCETTWNVS35W\",\"account_status\":\"VERIFIED\",\"name\":{\"given_name\":\"Mercedes\",\"surname\":\"Gonzalez JIMENEZ\"},\"phone_number\":{\"national_number\":\"34659958299\"},\"address\":{\"address_line_1\":\"C\\/ Antonio Machado N\u00ba27piso11\u00ba1\u00aa\",\"admin_area_2\":\"Barcelona\",\"admin_area_1\":\"Barcelona\",\"postal_code\":\"08042\",\"country_code\":\"ES\"}}},\"purchase_units\":[{\"reference_id\":\"default\",\"amount\":{\"currency_code\":\"EUR\",\"value\":\"64,71\",\"breakdown\":{\"item_total\":{\"currency_code\":\"EUR\",\"value\":\"71,90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7,19\"}}},\"payee\":{\"email_address\":\"info@artestaposters,com\",\"merchant_id\":\"CZQCEKGVW6QGG\",\"display_data\":{\"brand_name\":\"Artesta\"}},\"payment_instruction\":{\"disbursement_mode\":\"INSTANT\"},\"description\":\"Summer rain - P\u00f3ster \\/ Sin marco \\/ 40x50\",\"custom_id\":\"{\\\"shop_id\\\":751927347,\\\"session_id\\\":\\\"rXvttgrYfrPDo2vUHShtMmi37\\\"}\",\"invoice_id\":\"rXvttgrYfrPDo2vUHShtMmi37\",\"soft_descriptor\":\"PAYPAL *ARTESTASTOR AR\",\"items\":[{\"name\":\"Summer rain - P\u00f3ster \\/ Sin marco \\/ 40x50\",\"unit_amount\":{\"currency_code\":\"EUR\",\"value\":\"26,95\"},\"tax\":{\"currency_code\":\"EUR\",\"value\":\"0,00\"},\"quantity\":\"1\"},{\"name\":\"Ocean pink blush - P\u00f3ster \\/ Sin marco \\/ 70x100\",\"unit_amount\":{\"currency_code\":\"EUR\",\"value\":\"44,95\"},\"tax\":{\"currency_code\":\"EUR\",\"value\":\"0,00\"},\"quantity\":\"1\"}],\"shipping\":{\"name\":{\"full_name\":\"MERCEDES GONZ\u00c1LEZ JIM\u00c9NEZ\"},\"address\":{\"address_line_1\":\"Carrer d'Antonio Machado n,27 piso 11puer,1\",\"admin_area_2\":\"Barcelona\",\"admin_area_1\":\"Barcelona\",\"postal_code\":\"08042\",\"country_code\":\"ES\"}},\"supplementary_data\":{\"tax_nexus\":[]},\"payments\":{\"captures\":[{\"id\":\"9WP97801RN327213R\",\"status\":\"COMPLETED\",\"amount\":{\"currency_code\":\"EUR\",\"value\":\"64,71\"},\"final_capture\":true,\"disbursement_mode\":\"INSTANT\",\"seller_protection\":{\"status\":\"ELIGIBLE\",\"dispute_categories\":[\"ITEM_NOT_RECEIVED\",\"UNAUTHORIZED_TRANSACTION\"]},\"seller_receivable_breakdown\":{\"gross_amount\":{\"currency_code\":\"EUR\",\"value\":\"64,71\"},\"paypal_fee\":{\"currency_code\":\"EUR\",\"value\":\"2,23\"},\"net_amount\":{\"currency_code\":\"EUR\",\"value\":\"62,48\"}},\"invoice_id\":\"rXvttgrYfrPDo2vUHShtMmi37\",\"custom_id\":\"{\\\"shop_id\\\":751927347,\\\"session_id\\\":\\\"rXvttgrYfrPDo2vUHShtMmi37\\\"}\",\"links\":[{\"href\":\"https:\\/\\/api,paypal,com\\/v2\\/payments\\/captures\\/9WP97801RN327213R\",\"rel\":\"self\",\"method\":\"GET\"},{\"href\":\"https:\\/\\/api,paypal,com\\/v2\\/payments\\/captures\\/9WP97801RN327213R\\/refund\",\"rel\":\"refund\",\"method\":\"POST\"},{\"href\":\"https:\\/\\/api,paypal,com\\/v2\\/checkout\\/orders\\/05F718173E350371P\",\"rel\":\"up\",\"method\":\"GET\"}],\"create_time\":\"2025-12-04T08:30:10Z\",\"update_time\":\"2025-12-04T08:30:10Z\"}]}}],\"payer\":{\"name\":{\"given_name\":\"Mercedes\",\"surname\":\"Gonzalez JIMENEZ\"},\"email_address\":\"merchenacho1@hotmail,com\",\"payer_id\":\"YHCETTWNVS35W\",\"phone\":{\"phone_number\":{\"national_number\":\"34659958299\"}},\"address\":{\"address_line_1\":\"C\\/ Antonio Machado N\u00ba27piso11\u00ba1\u00aa\",\"admin_area_2\":\"Barcelona\",\"admin_area_1\":\"Barcelona\",\"postal_code\":\"08042\",\"country_code\":\"ES\"}},\"create_time\":\"2025-12-04T08:29:24Z\",\"update_time\":\"2025-12-04T08:30:10Z\",\"links\":[{\"href\":\"https:\\/\\/api,paypal,com\\/v2\\/checkout\\/orders\\/05F718173E350371P\",\"rel\":\"self\",\"method\":\"GET\"}]}"</t>
  </si>
  <si>
    <t>gid://shopify/OrderTransaction/8445777019218</t>
  </si>
  <si>
    <t>2025-12-04T08:33:35Z</t>
  </si>
  <si>
    <t>zzILc6DfO0Gxk51ECPWFIUKso</t>
  </si>
  <si>
    <t>06G53255B7715630T</t>
  </si>
  <si>
    <t>"{\"status\":\"COMPLETED\",\"id\":\"06G53255B7715630T\",\"amount\":\"64,71\",\"currency\":\"EUR\",\"created_at\":\"2025-12-04T00:33:36-08:00\",\"updated_at\":\"2025-12-04T00:33:36-08:00\",\"seller_payable_breakdown\":{\"gross_amount\":{\"currency_code\":\"EUR\",\"value\":\"64,71\"},\"paypal_fee\":{\"currency_code\":\"EUR\",\"value\":\"0,00\"},\"net_amount\":{\"currency_code\":\"EUR\",\"value\":\"64,71\"},\"total_refunded_amount\":{\"currency_code\":\"EUR\",\"value\":\"64,71\"}},\"invoice_id\":{\"invoice_id\":\"rXvttgrYfrPDo2vUHShtMmi37\"},\"custom_id\":{\"shop_id\":751927347,\"session_id\":\"zzILc6DfO0Gxk51ECPWFIUKso\"}}"</t>
  </si>
  <si>
    <t>gid://shopify/Order/7186171035986</t>
  </si>
  <si>
    <t>gid://shopify/OrderTransaction/8444412232018</t>
  </si>
  <si>
    <t>2025-12-03T21:47:35Z</t>
  </si>
  <si>
    <t>1UL92355TA9399250</t>
  </si>
  <si>
    <t>r4h1o2ytkIdeW6LgDKnmwP4fD</t>
  </si>
  <si>
    <t>66578967K14618802</t>
  </si>
  <si>
    <t>"{\"id\":\"66578967K14618802\",\"intent\":\"CAPTURE\",\"status\":\"COMPLETED\",\"payment_source\":{\"paypal\":{\"email_address\":\"maike-hutt@gmx,de\",\"account_id\":\"FXDNXJ4NG2U9U\",\"account_status\":\"VERIFIED\",\"name\":{\"given_name\":\"Maike\",\"surname\":\"Hutt\"},\"phone_number\":{\"national_number\":\"4917655439179\"},\"address\":{\"address_line_1\":\"Feinbauweg 19\",\"admin_area_2\":\"Winterbach\",\"postal_code\":\"73650\",\"country_code\":\"DE\"}}},\"purchase_units\":[{\"reference_id\":\"default\",\"amount\":{\"currency_code\":\"EUR\",\"value\":\"42,85\",\"breakdown\":{\"item_total\":{\"currency_code\":\"EUR\",\"value\":\"37,90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Happy skiers - P\u00f3ster \\/ Sin marco \\/ 20x30\",\"custom_id\":\"{\\\"shop_id\\\":751927347,\\\"session_id\\\":\\\"r4h1o2ytkIdeW6LgDKnmwP4fD\\\"}\",\"invoice_id\":\"r4h1o2ytkIdeW6LgDKnmwP4fD\",\"items\":[{\"name\":\"Happy skiers - P\u00f3ster \\/ Sin marco \\/ 20x30\",\"unit_amount\":{\"currency_code\":\"EUR\",\"value\":\"12,95\"},\"tax\":{\"currency_code\":\"EUR\",\"value\":\"0,00\"},\"quantity\":\"1\"},{\"name\":\"Ski day - chairlift - P\u00f3ster \\/ Madera roble natural \\/ 20x30\",\"unit_amount\":{\"currency_code\":\"EUR\",\"value\":\"24,95\"},\"tax\":{\"currency_code\":\"EUR\",\"value\":\"0,00\"},\"quantity\":\"1\"}],\"shipping\":{\"name\":{\"full_name\":\"Maike Hutt\"},\"address\":{\"address_line_1\":\"Feinbauweg 19\",\"admin_area_2\":\"Winterbach\",\"postal_code\":\"73650\",\"country_code\":\"DE\"}},\"supplementary_data\":{\"tax_nexus\":[]},\"payments\":{\"captures\":[{\"id\":\"1UL92355TA9399250\",\"status\":\"COMPLETED\",\"amount\":{\"currency_code\":\"EUR\",\"value\":\"42,85\"},\"final_capture\":true,\"disbursement_mode\":\"INSTANT\",\"seller_protection\":{\"status\":\"ELIGIBLE\",\"dispute_categories\":[\"ITEM_NOT_RECEIVED\",\"UNAUTHORIZED_TRANSACTION\"]},\"seller_receivable_breakdown\":{\"gross_amount\":{\"currency_code\":\"EUR\",\"value\":\"42,85\"},\"paypal_fee\":{\"currency_code\":\"EUR\",\"value\":\"1,59\"},\"net_amount\":{\"currency_code\":\"EUR\",\"value\":\"41,26\"}},\"invoice_id\":\"r4h1o2ytkIdeW6LgDKnmwP4fD\",\"custom_id\":\"{\\\"shop_id\\\":751927347,\\\"session_id\\\":\\\"r4h1o2ytkIdeW6LgDKnmwP4fD\\\"}\",\"links\":[{\"href\":\"https:\\/\\/api,paypal,com\\/v2\\/payments\\/captures\\/1UL92355TA9399250\",\"rel\":\"self\",\"method\":\"GET\"},{\"href\":\"https:\\/\\/api,paypal,com\\/v2\\/payments\\/captures\\/1UL92355TA9399250\\/refund\",\"rel\":\"refund\",\"method\":\"POST\"},{\"href\":\"https:\\/\\/api,paypal,com\\/v2\\/checkout\\/orders\\/66578967K14618802\",\"rel\":\"up\",\"method\":\"GET\"}],\"create_time\":\"2025-12-03T21:47:37Z\",\"update_time\":\"2025-12-03T21:47:37Z\"}]}}],\"payer\":{\"name\":{\"given_name\":\"Maike\",\"surname\":\"Hutt\"},\"email_address\":\"maike-hutt@gmx,de\",\"payer_id\":\"FXDNXJ4NG2U9U\",\"phone\":{\"phone_number\":{\"national_number\":\"4917655439179\"}},\"address\":{\"address_line_1\":\"Feinbauweg 19\",\"admin_area_2\":\"Winterbach\",\"postal_code\":\"73650\",\"country_code\":\"DE\"}},\"create_time\":\"2025-12-03T21:46:06Z\",\"update_time\":\"2025-12-03T21:47:37Z\",\"links\":[{\"href\":\"https:\\/\\/api,paypal,com\\/v2\\/checkout\\/orders\\/66578967K14618802\",\"rel\":\"self\",\"method\":\"GET\"}]}"</t>
  </si>
  <si>
    <t>gid://shopify/Order/7360377618770</t>
  </si>
  <si>
    <t>gid://shopify/OrderTransaction/8502660333906</t>
  </si>
  <si>
    <t>2025-12-15T21:45:57Z</t>
  </si>
  <si>
    <t>ch_3SejacIkWweOM9jA0QziOYzg</t>
  </si>
  <si>
    <t>r44h77A8ZSSWqKtJFVZeF5ijB</t>
  </si>
  <si>
    <t>"{\"id\":\"ch_3SejacIkWweOM9jA0QziOYzg\",\"object\":\"charge\",\"amount\":30578,\"application_fee\":\"fee_1SejbTIkWweOM9jAuMef5tLc\",\"balance_transaction\":\"txn_3SejacIkWweOM9jA06BR0I1E\",\"captured\":true,\"created\":1765835211,\"currency\":\"eur\",\"failure_code\":null,\"failure_message\":null,\"fraud_details\":{},\"livemode\":true,\"metadata\":{\"payments_extension_type\":\"card\",\"payments_extension\":\"true\",\"shop_id\":\"751927347\",\"reconciliation_flow\":\"payments_api\",\"payment_id\":\"r44h77A8ZSSWqKtJFVZeF5ijB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ejacIkWweOM9jA0JahxUzY\",\"payment_method\":\"pm_1SejacIkWweOM9jAcObyFYoj\",\"payment_method_details\":{\"card\":{\"amount_authorized\":30578,\"authorization_code\":\"543188\",\"brand\":\"visa\",\"checks\":{\"address_line1_check\":\"unavailable\",\"address_postal_code_check\":\"unavailable\",\"cvc_check\":\"pass\"},\"country\":\"ES\",\"exp_month\":3,\"exp_year\":2030,\"extended_authorization\":{\"status\":\"disabled\"},\"fingerprint\":\"XJjxKOkng8a1cfoK\",\"funding\":\"credit\",\"incremental_authorization\":{\"status\":\"unavailable\"},\"installments\":null,\"last4\":\"2913\",\"mandate\":null,\"multicapture\":{\"status\":\"unavailable\"},\"network\":\"visa\",\"network_token\":{\"used\":false},\"network_transaction_id\":\"485349784110576\",\"overcapture\":{\"maximum_amount_capturable\":30578,\"status\":\"unavailable\"},\"regulated_status\":\"unregulated\",\"three_d_secure\":{\"authentication_flow\":\"challenge\",\"electronic_commerce_indicator\":\"05\",\"exemption_indicator\":null,\"result\":\"authenticated\",\"result_reason\":null,\"transaction_id\":\"664ffd22-b516-42cd-b822-6da1f377905c\",\"version\":\"2,2,0\"},\"wallet\":null,\"description\":\"Visa Business\",\"ds_transaction_id\":null,\"iin\":\"427368\",\"issuer\":\"CAIXABANK S,A,\",\"moto\":false,\"payment_account_reference\":\"V0010013821145381178730522735\"},\"type\":\"card\"},\"refunded\":false,\"source\":null,\"status\":\"succeeded\",\"mit_params\":{\"network_transaction_id\":\"485349784110576\"}}"</t>
  </si>
  <si>
    <t>gid://shopify/Order/7197502046546</t>
  </si>
  <si>
    <t>gid://shopify/OrderTransaction/8466340675922</t>
  </si>
  <si>
    <t>2025-12-08T19:34:29Z</t>
  </si>
  <si>
    <t>ch_3ScACXIkWweOM9jA11qUyZyk</t>
  </si>
  <si>
    <t>rMrjFPGPHFgx4flNCpndXiWdp</t>
  </si>
  <si>
    <t>pi_3ScACXIkWweOM9jA1Df8y6RT</t>
  </si>
  <si>
    <t>"{\"id\":\"pi_3ScACXIkWweOM9jA1Df8y6RT\",\"object\":\"payment_intent\",\"amount\":7277,\"amount_capturable\":0,\"amount_received\":7277,\"canceled_at\":null,\"cancellation_reason\":null,\"capture_method\":\"automatic\",\"latest_charge\":{\"id\":\"ch_3ScACXIkWweOM9jA11qUyZyk\",\"object\":\"charge\",\"amount\":7277,\"application_fee\":\"fee_1ScACZIkWweOM9jAHcYEo55F\",\"balance_transaction\":\"txn_3ScACXIkWweOM9jA1PeCBP3w\",\"captured\":true,\"created\":1765222470,\"currency\":\"eur\",\"failure_code\":null,\"failure_message\":null,\"fraud_details\":{},\"livemode\":true,\"metadata\":{\"payment_id\":\"rMrjFPGPHFgx4flNCpndXiWd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cACXIkWweOM9jA1Df8y6RT\",\"payment_method\":\"pm_1ScACXIkWweOM9jAOCs4YZVZ\",\"payment_method_details\":{\"card\":{\"amount_authorized\":7277,\"authorization_code\":\"763013\",\"brand\":\"mastercard\",\"checks\":{\"address_line1_check\":\"unavailable\",\"address_postal_code_check\":\"unavailable\",\"cvc_check\":\"pass\"},\"country\":\"ES\",\"description\":\"MasterCard Standard Card Immediate Debit\",\"ds_transaction_id\":null,\"exp_month\":6,\"exp_year\":2031,\"extended_authorization\":{\"status\":\"disabled\"},\"fingerprint\":\"TEfDL4hyTfzhmVFy\",\"funding\":\"debit\",\"iin\":\"522205\",\"incremental_authorization\":{\"status\":\"unavailable\"},\"installments\":null,\"issuer\":\"CAIXABANK S,A,\",\"last4\":\"7502\",\"mandate\":null,\"moto\":false,\"multicapture\":{\"status\":\"unavailable\"},\"network\":\"mastercard\",\"network_token\":{\"used\":false},\"network_transaction_id\":\"TCSORPOOL1208\",\"overcapture\":{\"maximum_amount_capturable\":7277,\"status\":\"unavailable\"},\"payment_account_reference\":\"5001E53EYRQKMP77A4RF1AF8M2KB1\",\"regulated_status\":\"unregulated\",\"three_d_secure\":null,\"wallet\":null},\"type\":\"card\"},\"refunded\":false,\"source\":null,\"status\":\"succeeded\",\"mit_params\":{\"network_transaction_id\":\"TCSORPOOL1208\"}},\"confirmation_method\":\"manual\",\"created\":1765222469,\"currency\":\"eur\",\"customer\":null,\"last_payment_error\":null,\"livemode\":true,\"metadata\":{\"payment_id\":\"rMrjFPGPHFgx4flNCpndXiWdp\",\"payments_extension\":\"true\",\"payments_extension_type\":\"card\",\"reconciliation_flow\":\"payments_api\",\"shop_id\":\"751927347\"},\"next_action\":null,\"payment_method\":\"pm_1ScACXIkWweOM9jAOCs4YZVZ\",\"payment_method_types\":[\"card\"],\"source\":null,\"status\":\"succeeded\"}"</t>
  </si>
  <si>
    <t>gid://shopify/Order/7176118993234</t>
  </si>
  <si>
    <t>gid://shopify/OrderTransaction/8428738150738</t>
  </si>
  <si>
    <t>2025-12-01T12:25:12Z</t>
  </si>
  <si>
    <t>2A9064753F677131J</t>
  </si>
  <si>
    <t>rBxfUIZtpqTDHxUb2IBG5Ojza</t>
  </si>
  <si>
    <t>74R24421D4168703M</t>
  </si>
  <si>
    <t>"{\"id\":\"74R24421D4168703M\",\"intent\":\"CAPTURE\",\"status\":\"COMPLETED\",\"payment_source\":{\"paypal\":{\"email_address\":\"achille,farina@libero,it\",\"account_id\":\"8RYKLJTVHJJTJ\",\"account_status\":\"VERIFIED\",\"name\":{\"given_name\":\"Achille\",\"surname\":\"Farina\"},\"phone_number\":{\"national_number\":\"393407241103\"},\"address\":{\"address_line_1\":\"Viale Roosevelt n, 55\",\"admin_area_2\":\"Cerignola\",\"admin_area_1\":\"FG\",\"postal_code\":\"71042\",\"country_code\":\"IT\"}}},\"purchase_units\":[{\"reference_id\":\"default\",\"amount\":{\"currency_code\":\"EUR\",\"value\":\"32,91\",\"breakdown\":{\"item_total\":{\"currency_code\":\"EUR\",\"value\":\"34,95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6,99\"}}},\"payee\":{\"email_address\":\"info@artestaposters,com\",\"merchant_id\":\"CZQCEKGVW6QGG\",\"display_data\":{\"brand_name\":\"Artesta\"}},\"payment_instruction\":{\"disbursement_mode\":\"INSTANT\"},\"description\":\"Portrait of a Geisha (Special Edition) - Katsushika Hokusai - Lienzo \\/ Sin marco \\/ 30x40\",\"custom_id\":\"{\\\"shop_id\\\":751927347,\\\"session_id\\\":\\\"rBxfUIZtpqTDHxUb2IBG5Ojza\\\"}\",\"invoice_id\":\"rBxfUIZtpqTDHxUb2IBG5Ojza\",\"soft_descriptor\":\"PAYPAL *ARTESTASTOR AR\",\"items\":[{\"name\":\"Portrait of a Geisha (Special Edition) - Katsushika Hokusai - Lienzo \\/ Sin marco \\/ 30x40\",\"unit_amount\":{\"currency_code\":\"EUR\",\"value\":\"34,95\"},\"tax\":{\"currency_code\":\"EUR\",\"value\":\"0,00\"},\"quantity\":\"1\"}],\"shipping\":{\"name\":{\"full_name\":\"Achille Farina\"},\"address\":{\"address_line_1\":\"Viale Franklin Delano Roosevelt 55\",\"admin_area_2\":\"Cerignola\",\"admin_area_1\":\"Foggia\",\"postal_code\":\"71042\",\"country_code\":\"IT\"}},\"supplementary_data\":{\"tax_nexus\":[]},\"payments\":{\"captures\":[{\"id\":\"2A9064753F677131J\",\"status\":\"COMPLETED\",\"amount\":{\"currency_code\":\"EUR\",\"value\":\"32,91\"},\"final_capture\":true,\"disbursement_mode\":\"INSTANT\",\"seller_protection\":{\"status\":\"ELIGIBLE\",\"dispute_categories\":[\"ITEM_NOT_RECEIVED\",\"UNAUTHORIZED_TRANSACTION\"]},\"seller_receivable_breakdown\":{\"gross_amount\":{\"currency_code\":\"EUR\",\"value\":\"32,91\"},\"paypal_fee\":{\"currency_code\":\"EUR\",\"value\":\"1,30\"},\"net_amount\":{\"currency_code\":\"EUR\",\"value\":\"31,61\"}},\"invoice_id\":\"rBxfUIZtpqTDHxUb2IBG5Ojza\",\"custom_id\":\"{\\\"shop_id\\\":751927347,\\\"session_id\\\":\\\"rBxfUIZtpqTDHxUb2IBG5Ojza\\\"}\",\"links\":[{\"href\":\"https:\\/\\/api,paypal,com\\/v2\\/payments\\/captures\\/2A9064753F677131J\",\"rel\":\"self\",\"method\":\"GET\"},{\"href\":\"https:\\/\\/api,paypal,com\\/v2\\/payments\\/captures\\/2A9064753F677131J\\/refund\",\"rel\":\"refund\",\"method\":\"POST\"},{\"href\":\"https:\\/\\/api,paypal,com\\/v2\\/checkout\\/orders\\/74R24421D4168703M\",\"rel\":\"up\",\"method\":\"GET\"}],\"create_time\":\"2025-12-01T12:25:14Z\",\"update_time\":\"2025-12-01T12:25:14Z\"}]}}],\"payer\":{\"name\":{\"given_name\":\"Achille\",\"surname\":\"Farina\"},\"email_address\":\"achille,farina@libero,it\",\"payer_id\":\"8RYKLJTVHJJTJ\",\"phone\":{\"phone_number\":{\"national_number\":\"393407241103\"}},\"address\":{\"address_line_1\":\"Viale Roosevelt n, 55\",\"admin_area_2\":\"Cerignola\",\"admin_area_1\":\"FG\",\"postal_code\":\"71042\",\"country_code\":\"IT\"}},\"create_time\":\"2025-12-01T12:24:42Z\",\"update_time\":\"2025-12-01T12:25:14Z\",\"links\":[{\"href\":\"https:\\/\\/api,paypal,com\\/v2\\/checkout\\/orders\\/74R24421D4168703M\",\"rel\":\"self\",\"method\":\"GET\"}]}"</t>
  </si>
  <si>
    <t>gid://shopify/Order/7189004288338</t>
  </si>
  <si>
    <t>gid://shopify/OrderTransaction/8450091942226</t>
  </si>
  <si>
    <t>2025-12-05T07:47:48Z</t>
  </si>
  <si>
    <t>ch_3Satk1IkWweOM9jA0UVdvUti</t>
  </si>
  <si>
    <t>rvA5ijI7J2SjrJFnbFUvSNSAs</t>
  </si>
  <si>
    <t>pi_3Satk1IkWweOM9jA0lYKZWUv</t>
  </si>
  <si>
    <t>"{\"id\":\"pi_3Satk1IkWweOM9jA0lYKZWUv\",\"object\":\"payment_intent\",\"amount\":4185,\"amount_capturable\":0,\"amount_received\":4185,\"canceled_at\":null,\"cancellation_reason\":null,\"capture_method\":\"automatic\",\"latest_charge\":{\"id\":\"ch_3Satk1IkWweOM9jA0UVdvUti\",\"object\":\"charge\",\"amount\":4185,\"application_fee\":\"fee_1Satk3IkWweOM9jADUjzAoTO\",\"balance_transaction\":\"txn_3Satk1IkWweOM9jA0IO8gdqO\",\"captured\":true,\"created\":1764920869,\"currency\":\"eur\",\"failure_code\":null,\"failure_message\":null,\"fraud_details\":{},\"livemode\":true,\"metadata\":{\"payment_id\":\"rvA5ijI7J2SjrJFnbFUvSNSA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atk1IkWweOM9jA0lYKZWUv\",\"payment_method\":\"pm_1Satk1IkWweOM9jAeEB3Puzt\",\"payment_method_details\":{\"card\":{\"amount_authorized\":4185,\"authorization_code\":\"985947\",\"brand\":\"mastercard\",\"checks\":{\"address_line1_check\":null,\"address_postal_code_check\":null,\"cvc_check\":null},\"country\":\"ES\",\"description\":\"Platinum MasterCard Immediate Debit\",\"ds_transaction_id\":null,\"exp_month\":8,\"exp_year\":2027,\"extended_authorization\":{\"status\":\"disabled\"},\"fingerprint\":\"XBPmbjo235WJdvUT\",\"funding\":\"debit\",\"iin\":\"525681\",\"incremental_authorization\":{\"status\":\"unavailable\"},\"installments\":null,\"issuer\":\"ING BANK N,V,\",\"last4\":\"0000\",\"mandate\":null,\"moto\":false,\"multicapture\":{\"status\":\"unavailable\"},\"network\":\"mastercard\",\"network_token\":{\"used\":false},\"network_transaction_id\":\"TPLWJHRTN1205\",\"overcapture\":{\"maximum_amount_capturable\":4185,\"status\":\"unavailable\"},\"payment_account_reference\":\"50015YH8N9VUAV27W2GKN28OSKP0U\",\"regulated_status\":\"unregulated\",\"three_d_secure\":null,\"wallet\":{\"apple_pay\":{\"type\":\"apple_pay\"},\"dynamic_last4\":\"1046\",\"type\":\"apple_pay\"}},\"type\":\"card\"},\"refunded\":false,\"source\":null,\"status\":\"succeeded\",\"mit_params\":{\"network_transaction_id\":\"TPLWJHRTN1205\"}},\"confirmation_method\":\"manual\",\"created\":1764920869,\"currency\":\"eur\",\"customer\":null,\"last_payment_error\":null,\"livemode\":true,\"metadata\":{\"payment_id\":\"rvA5ijI7J2SjrJFnbFUvSNSAs\",\"payments_extension\":\"true\",\"payments_extension_type\":\"card\",\"reconciliation_flow\":\"payments_api\",\"shop_id\":\"751927347\"},\"next_action\":null,\"payment_method\":\"pm_1Satk1IkWweOM9jAeEB3Puzt\",\"payment_method_types\":[\"card\"],\"source\":null,\"status\":\"succeeded\"}"</t>
  </si>
  <si>
    <t>gid://shopify/Order/7390472241490</t>
  </si>
  <si>
    <t>gid://shopify/OrderTransaction/8559940534610</t>
  </si>
  <si>
    <t>2025-12-30T17:27:16Z</t>
  </si>
  <si>
    <t>2YD51098JH591372Y</t>
  </si>
  <si>
    <t>rEfB9PjYg3SH6fDodP218Kiid</t>
  </si>
  <si>
    <t>37B31797H00504045</t>
  </si>
  <si>
    <t>"{\"id\":\"37B31797H00504045\",\"intent\":\"CAPTURE\",\"status\":\"COMPLETED\",\"payment_source\":{\"paypal\":{\"email_address\":\"andrea,cicalini@gmail,com\",\"account_id\":\"H8CMMUFETQXTY\",\"account_status\":\"VERIFIED\",\"name\":{\"given_name\":\"Andrea\",\"surname\":\"Cicalini\"},\"phone_number\":{\"national_number\":\"393391049651\"},\"address\":{\"address_line_1\":\"Piazza Nistri 2\",\"address_line_2\":\"Gello\",\"admin_area_2\":\"San Giuliano Terme\",\"admin_area_1\":\"Pisa\",\"postal_code\":\"56017\",\"country_code\":\"IT\"}}},\"purchase_units\":[{\"reference_id\":\"default\",\"amount\":{\"currency_code\":\"EUR\",\"value\":\"67,95\",\"breakdown\":{\"item_total\":{\"currency_code\":\"EUR\",\"value\":\"67,95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Pablo Picasso Animals Drawing Dog - P\u00f3ster \\/ Madera negro \\/ 50x70\",\"custom_id\":\"{\\\"shop_id\\\":751927347,\\\"session_id\\\":\\\"rEfB9PjYg3SH6fDodP218Kiid\\\"}\",\"invoice_id\":\"rEfB9PjYg3SH6fDodP218Kiid\",\"soft_descriptor\":\"PAYPAL *ARTESTASTOR AR\",\"items\":[{\"name\":\"Pablo Picasso Animals Drawing Dog - P\u00f3ster \\/ Madera negro \\/ 50x70\",\"unit_amount\":{\"currency_code\":\"EUR\",\"value\":\"67,95\"},\"tax\":{\"currency_code\":\"EUR\",\"value\":\"0,00\"},\"quantity\":\"1\"}],\"shipping\":{\"name\":{\"full_name\":\"MARGHERITA GAGLIARDI\"},\"address\":{\"address_line_1\":\"Piazza Giovanni Nistri 2\",\"admin_area_2\":\"Gello\",\"admin_area_1\":\"Pisa\",\"postal_code\":\"56017\",\"country_code\":\"IT\"}},\"supplementary_data\":{\"tax_nexus\":[]},\"payments\":{\"captures\":[{\"id\":\"2YD51098JH591372Y\",\"status\":\"COMPLETED\",\"amount\":{\"currency_code\":\"EUR\",\"value\":\"67,95\"},\"final_capture\":true,\"disbursement_mode\":\"INSTANT\",\"seller_protection\":{\"status\":\"ELIGIBLE\",\"dispute_categories\":[\"ITEM_NOT_RECEIVED\",\"UNAUTHORIZED_TRANSACTION\"]},\"seller_receivable_breakdown\":{\"gross_amount\":{\"currency_code\":\"EUR\",\"value\":\"67,95\"},\"paypal_fee\":{\"currency_code\":\"EUR\",\"value\":\"2,32\"},\"net_amount\":{\"currency_code\":\"EUR\",\"value\":\"65,63\"}},\"invoice_id\":\"rEfB9PjYg3SH6fDodP218Kiid\",\"custom_id\":\"{\\\"shop_id\\\":751927347,\\\"session_id\\\":\\\"rEfB9PjYg3SH6fDodP218Kiid\\\"}\",\"links\":[{\"href\":\"https:\\/\\/api,paypal,com\\/v2\\/payments\\/captures\\/2YD51098JH591372Y\",\"rel\":\"self\",\"method\":\"GET\"},{\"href\":\"https:\\/\\/api,paypal,com\\/v2\\/payments\\/captures\\/2YD51098JH591372Y\\/refund\",\"rel\":\"refund\",\"method\":\"POST\"},{\"href\":\"https:\\/\\/api,paypal,com\\/v2\\/checkout\\/orders\\/37B31797H00504045\",\"rel\":\"up\",\"method\":\"GET\"}],\"create_time\":\"2025-12-30T17:27:18Z\",\"update_time\":\"2025-12-30T17:27:18Z\"}]}}],\"payer\":{\"name\":{\"given_name\":\"Andrea\",\"surname\":\"Cicalini\"},\"email_address\":\"andrea,cicalini@gmail,com\",\"payer_id\":\"H8CMMUFETQXTY\",\"phone\":{\"phone_number\":{\"national_number\":\"393391049651\"}},\"address\":{\"address_line_1\":\"Piazza Nistri 2\",\"address_line_2\":\"Gello\",\"admin_area_2\":\"San Giuliano Terme\",\"admin_area_1\":\"Pisa\",\"postal_code\":\"56017\",\"country_code\":\"IT\"}},\"create_time\":\"2025-12-30T17:26:23Z\",\"update_time\":\"2025-12-30T17:27:18Z\",\"links\":[{\"href\":\"https:\\/\\/api,paypal,com\\/v2\\/checkout\\/orders\\/37B31797H00504045\",\"rel\":\"self\",\"method\":\"GET\"}]}"</t>
  </si>
  <si>
    <t>gid://shopify/Order/7383768990034</t>
  </si>
  <si>
    <t>gid://shopify/OrderTransaction/8547470672210</t>
  </si>
  <si>
    <t>2025-12-27T09:52:07Z</t>
  </si>
  <si>
    <t>ch_3SiuAOIkWweOM9jA08Ghchzn</t>
  </si>
  <si>
    <t>rnlpkal2Sr78SUUvhyG8emVJo</t>
  </si>
  <si>
    <t>pi_3SiuAOIkWweOM9jA0qNWz6Pa</t>
  </si>
  <si>
    <t>"{\"id\":\"pi_3SiuAOIkWweOM9jA0qNWz6Pa\",\"object\":\"payment_intent\",\"amount\":3085,\"amount_capturable\":0,\"amount_received\":3085,\"canceled_at\":null,\"cancellation_reason\":null,\"capture_method\":\"automatic\",\"latest_charge\":{\"id\":\"ch_3SiuAOIkWweOM9jA08Ghchzn\",\"object\":\"charge\",\"amount\":3085,\"application_fee\":\"fee_1SiuAQIkWweOM9jAM3r2L4lm\",\"balance_transaction\":\"txn_3SiuAOIkWweOM9jA0HSAYV9L\",\"captured\":true,\"created\":1766829130,\"currency\":\"eur\",\"failure_code\":null,\"failure_message\":null,\"fraud_details\":{},\"livemode\":true,\"metadata\":{\"payment_id\":\"rnlpkal2Sr78SUUvhyG8emVJ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iuAOIkWweOM9jA0qNWz6Pa\",\"payment_method\":\"pm_1SiuAOIkWweOM9jA267zsw0m\",\"payment_method_details\":{\"card\":{\"amount_authorized\":3085,\"authorization_code\":\"366032\",\"brand\":\"visa\",\"checks\":{\"address_line1_check\":\"fail\",\"address_postal_code_check\":\"fail\",\"cvc_check\":\"pass\"},\"country\":\"FR\",\"description\":\"Visa Gold\",\"ds_transaction_id\":null,\"exp_month\":9,\"exp_year\":2027,\"extended_authorization\":{\"status\":\"disabled\"},\"fingerprint\":\"M3edR6faunvxK1gB\",\"funding\":\"debit\",\"iin\":\"412524\",\"incremental_authorization\":{\"status\":\"unavailable\"},\"installments\":null,\"issuer\":\"BPCE\",\"last4\":\"5005\",\"mandate\":null,\"moto\":false,\"multicapture\":{\"status\":\"unavailable\"},\"network\":\"visa\",\"network_token\":{\"used\":false},\"network_transaction_id\":\"485361355306632\",\"overcapture\":{\"maximum_amount_capturable\":3085,\"status\":\"unavailable\"},\"payment_account_reference\":\"V001AACC337012024080865653198\",\"regulated_status\":\"unregulated\",\"three_d_secure\":{\"authentication_flow\":\"frictionless\",\"electronic_commerce_indicator\":\"07\",\"exemption_indicator\":null,\"result\":\"exempted\",\"result_reason\":null,\"transaction_id\":\"2cc4036d-9c4b-4381-bcff-25bdb78d4724\",\"version\":\"2,2,0\"},\"wallet\":null},\"type\":\"card\"},\"refunded\":false,\"source\":null,\"status\":\"succeeded\",\"mit_params\":{\"network_transaction_id\":\"485361355306632\"}},\"confirmation_method\":\"manual\",\"created\":1766829128,\"currency\":\"eur\",\"customer\":null,\"last_payment_error\":null,\"livemode\":true,\"metadata\":{\"payment_id\":\"rnlpkal2Sr78SUUvhyG8emVJo\",\"payments_extension\":\"true\",\"payments_extension_type\":\"card\",\"reconciliation_flow\":\"payments_api\",\"shop_id\":\"751927347\"},\"next_action\":null,\"payment_method\":\"pm_1SiuAOIkWweOM9jA267zsw0m\",\"payment_method_types\":[\"card\"],\"source\":null,\"status\":\"succeeded\"}"</t>
  </si>
  <si>
    <t>gid://shopify/Order/7187970326866</t>
  </si>
  <si>
    <t>gid://shopify/OrderTransaction/8448055083346</t>
  </si>
  <si>
    <t>2025-12-04T18:32:16Z</t>
  </si>
  <si>
    <t>ch_3SahK9IkWweOM9jA2A87AwS0</t>
  </si>
  <si>
    <t>rMciVJbnNuilABxBP9c4hx5X6</t>
  </si>
  <si>
    <t>pi_3SahK9IkWweOM9jA20zMH7SD</t>
  </si>
  <si>
    <t>"{\"id\":\"pi_3SahK9IkWweOM9jA20zMH7SD\",\"object\":\"payment_intent\",\"amount\":3490,\"amount_capturable\":0,\"amount_received\":3490,\"canceled_at\":null,\"cancellation_reason\":null,\"capture_method\":\"automatic\",\"latest_charge\":{\"id\":\"ch_3SahK9IkWweOM9jA2A87AwS0\",\"object\":\"charge\",\"amount\":3490,\"application_fee\":\"fee_1SahKBIkWweOM9jAAimEm0r3\",\"balance_transaction\":\"txn_3SahK9IkWweOM9jA2JR9oR0Z\",\"captured\":true,\"created\":1764873138,\"currency\":\"eur\",\"failure_code\":null,\"failure_message\":null,\"fraud_details\":{},\"livemode\":true,\"metadata\":{\"payment_id\":\"rMciVJbnNuilABxBP9c4hx5X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ahK9IkWweOM9jA20zMH7SD\",\"payment_method\":\"pm_1SahK9IkWweOM9jAcx2uhTTj\",\"payment_method_details\":{\"card\":{\"amount_authorized\":3490,\"authorization_code\":\"312172\",\"brand\":\"visa\",\"checks\":{\"address_line1_check\":\"unavailable\",\"address_postal_code_check\":\"unavailable\",\"cvc_check\":\"pass\"},\"country\":\"FR\",\"description\":\"Visa Gold\",\"ds_transaction_id\":null,\"exp_month\":10,\"exp_year\":2029,\"extended_authorization\":{\"status\":\"disabled\"},\"fingerprint\":\"R8e8m82sgHbg44Ht\",\"funding\":\"debit\",\"iin\":\"497202\",\"incremental_authorization\":{\"status\":\"unavailable\"},\"installments\":null,\"issuer\":\"LE CREDIT LYONNAIS\",\"last4\":\"2843\",\"mandate\":null,\"moto\":false,\"multicapture\":{\"status\":\"unavailable\"},\"network\":\"visa\",\"network_token\":{\"used\":false},\"network_transaction_id\":\"485338667391125\",\"overcapture\":{\"maximum_amount_capturable\":3490,\"status\":\"unavailable\"},\"payment_account_reference\":null,\"regulated_status\":\"unregulated\",\"three_d_secure\":{\"authentication_flow\":\"frictionless\",\"electronic_commerce_indicator\":\"07\",\"exemption_indicator\":null,\"result\":\"exempted\",\"result_reason\":null,\"transaction_id\":\"95384cdb-e1ae-40da-9dc5-581f365ddce4\",\"version\":\"2,2,0\"},\"wallet\":null},\"type\":\"card\"},\"refunded\":false,\"source\":null,\"status\":\"succeeded\",\"mit_params\":{\"network_transaction_id\":\"485338667391125\"}},\"confirmation_method\":\"manual\",\"created\":1764873137,\"currency\":\"eur\",\"customer\":null,\"last_payment_error\":null,\"livemode\":true,\"metadata\":{\"payment_id\":\"rMciVJbnNuilABxBP9c4hx5X6\",\"payments_extension\":\"true\",\"payments_extension_type\":\"card\",\"reconciliation_flow\":\"payments_api\",\"shop_id\":\"751927347\"},\"next_action\":null,\"payment_method\":\"pm_1SahK9IkWweOM9jAcx2uhTTj\",\"payment_method_types\":[\"card\"],\"source\":null,\"status\":\"succeeded\"}"</t>
  </si>
  <si>
    <t>gid://shopify/Order/7363433169234</t>
  </si>
  <si>
    <t>gid://shopify/OrderTransaction/8507910390098</t>
  </si>
  <si>
    <t>2025-12-16T23:20:02Z</t>
  </si>
  <si>
    <t>ch_3Sf7XDIkWweOM9jA2BRZ0wGN</t>
  </si>
  <si>
    <t>rYZDGyqMoiqOVErofPGxTeJXk</t>
  </si>
  <si>
    <t>pi_3Sf7XDIkWweOM9jA2w4fXF8Q</t>
  </si>
  <si>
    <t>"{\"id\":\"pi_3Sf7XDIkWweOM9jA2w4fXF8Q\",\"object\":\"payment_intent\",\"amount\":4790,\"amount_capturable\":0,\"amount_received\":4790,\"canceled_at\":null,\"cancellation_reason\":null,\"capture_method\":\"automatic\",\"latest_charge\":{\"id\":\"ch_3Sf7XDIkWweOM9jA2BRZ0wGN\",\"object\":\"charge\",\"amount\":4790,\"application_fee\":\"fee_1Sf7XEIkWweOM9jAXLKrzqtk\",\"balance_transaction\":\"txn_3Sf7XDIkWweOM9jA2zdd8JIj\",\"captured\":true,\"created\":1765927204,\"currency\":\"eur\",\"failure_code\":null,\"failure_message\":null,\"fraud_details\":{},\"livemode\":true,\"metadata\":{\"payment_id\":\"rYZDGyqMoiqOVErofPGxTeJX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f7XDIkWweOM9jA2w4fXF8Q\",\"payment_method\":\"pm_1Sf7XDIkWweOM9jA7XZ9WzxK\",\"payment_method_details\":{\"card\":{\"amount_authorized\":4790,\"authorization_code\":\"811846\",\"brand\":\"visa\",\"checks\":{\"address_line1_check\":\"unavailable\",\"address_postal_code_check\":\"unavailable\",\"cvc_check\":\"pass\"},\"country\":\"FR\",\"description\":\"Visa Classic\",\"ds_transaction_id\":null,\"exp_month\":4,\"exp_year\":2029,\"extended_authorization\":{\"status\":\"disabled\"},\"fingerprint\":\"zoWJIMvBzJMRtVX3\",\"funding\":\"debit\",\"iin\":\"497203\",\"incremental_authorization\":{\"status\":\"unavailable\"},\"installments\":null,\"issuer\":\"LE CREDIT LYONNAIS\",\"last4\":\"9868\",\"mandate\":null,\"moto\":false,\"multicapture\":{\"status\":\"unavailable\"},\"network\":\"visa\",\"network_token\":{\"used\":false},\"network_transaction_id\":\"485350840048695\",\"overcapture\":{\"maximum_amount_capturable\":4790,\"status\":\"unavailable\"},\"payment_account_reference\":\"V0010013025122433284190901277\",\"regulated_status\":\"unregulated\",\"three_d_secure\":{\"authentication_flow\":\"frictionless\",\"electronic_commerce_indicator\":\"07\",\"exemption_indicator\":null,\"result\":\"exempted\",\"result_reason\":null,\"transaction_id\":\"f0cd1fab-1f5b-41ff-b467-1c84bc82b586\",\"version\":\"2,2,0\"},\"wallet\":null},\"type\":\"card\"},\"refunded\":false,\"source\":null,\"status\":\"succeeded\",\"mit_params\":{\"network_transaction_id\":\"485350840048695\"}},\"confirmation_method\":\"manual\",\"created\":1765927203,\"currency\":\"eur\",\"customer\":null,\"last_payment_error\":null,\"livemode\":true,\"metadata\":{\"payment_id\":\"rYZDGyqMoiqOVErofPGxTeJXk\",\"payments_extension\":\"true\",\"payments_extension_type\":\"card\",\"reconciliation_flow\":\"payments_api\",\"shop_id\":\"751927347\"},\"next_action\":null,\"payment_method\":\"pm_1Sf7XDIkWweOM9jA7XZ9WzxK\",\"payment_method_types\":[\"card\"],\"source\":null,\"status\":\"succeeded\"}"</t>
  </si>
  <si>
    <t>gid://shopify/Order/7375350071634</t>
  </si>
  <si>
    <t>gid://shopify/OrderTransaction/8529276305746</t>
  </si>
  <si>
    <t>2025-12-22T06:14:16Z</t>
  </si>
  <si>
    <t>ch_3Sh2NpIkWweOM9jA1FAV5a7i</t>
  </si>
  <si>
    <t>rzZlOO6gt0L1RWPAlWGXCXKHq</t>
  </si>
  <si>
    <t>pi_3Sh2NpIkWweOM9jA1PhVgixv</t>
  </si>
  <si>
    <t>"{\"id\":\"pi_3Sh2NpIkWweOM9jA1PhVgixv\",\"object\":\"payment_intent\",\"amount\":3785,\"amount_capturable\":0,\"amount_received\":3785,\"canceled_at\":null,\"cancellation_reason\":null,\"capture_method\":\"automatic\",\"latest_charge\":{\"id\":\"ch_3Sh2NpIkWweOM9jA1FAV5a7i\",\"object\":\"charge\",\"amount\":3785,\"application_fee\":\"fee_1Sh2NsIkWweOM9jAE46lXYG6\",\"balance_transaction\":\"txn_3Sh2NpIkWweOM9jA1cYGsf9O\",\"captured\":true,\"created\":1766384059,\"currency\":\"eur\",\"failure_code\":null,\"failure_message\":null,\"fraud_details\":{},\"livemode\":true,\"metadata\":{\"payment_id\":\"rzZlOO6gt0L1RWPAlWGXCXKH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h2NpIkWweOM9jA1PhVgixv\",\"payment_method\":\"pm_1Sh2NpIkWweOM9jAgIuulewE\",\"payment_method_details\":{\"card\":{\"amount_authorized\":3785,\"authorization_code\":\"456374\",\"brand\":\"visa\",\"checks\":{\"address_line1_check\":\"fail\",\"address_postal_code_check\":\"pass\",\"cvc_check\":\"pass\"},\"country\":\"FR\",\"description\":\"Visa Classic\",\"ds_transaction_id\":null,\"exp_month\":3,\"exp_year\":2028,\"extended_authorization\":{\"status\":\"disabled\"},\"fingerprint\":\"Udmb4r1zcThMKcEe\",\"funding\":\"debit\",\"iin\":\"497355\",\"incremental_authorization\":{\"status\":\"unavailable\"},\"installments\":null,\"issuer\":\"SOCIETE GENERALE S,A,\",\"last4\":\"3627\",\"mandate\":null,\"moto\":false,\"multicapture\":{\"status\":\"unavailable\"},\"network\":\"visa\",\"network_token\":{\"used\":false},\"network_transaction_id\":\"485356224596810\",\"overcapture\":{\"maximum_amount_capturable\":3785,\"status\":\"unavailable\"},\"payment_account_reference\":\"V001AAG0000419905900000000000\",\"regulated_status\":\"unregulated\",\"three_d_secure\":{\"authentication_flow\":\"frictionless\",\"electronic_commerce_indicator\":\"07\",\"exemption_indicator\":null,\"result\":\"exempted\",\"result_reason\":null,\"transaction_id\":\"6ba9e5b2-e09b-4f03-be99-c929881e2d5b\",\"version\":\"2,2,0\"},\"wallet\":null},\"type\":\"card\"},\"refunded\":false,\"source\":null,\"status\":\"succeeded\",\"mit_params\":{\"network_transaction_id\":\"485356224596810\"}},\"confirmation_method\":\"manual\",\"created\":1766384057,\"currency\":\"eur\",\"customer\":null,\"last_payment_error\":null,\"livemode\":true,\"metadata\":{\"payment_id\":\"rzZlOO6gt0L1RWPAlWGXCXKHq\",\"payments_extension\":\"true\",\"payments_extension_type\":\"card\",\"reconciliation_flow\":\"payments_api\",\"shop_id\":\"751927347\"},\"next_action\":null,\"payment_method\":\"pm_1Sh2NpIkWweOM9jAgIuulewE\",\"payment_method_types\":[\"card\"],\"source\":null,\"status\":\"succeeded\"}"</t>
  </si>
  <si>
    <t>gid://shopify/Order/7193668452690</t>
  </si>
  <si>
    <t>gid://shopify/OrderTransaction/8459395826002</t>
  </si>
  <si>
    <t>2025-12-07T09:17:32Z</t>
  </si>
  <si>
    <t>ch_3Sbe5xIkWweOM9jA0HyvPxMI</t>
  </si>
  <si>
    <t>rBCiIS31AdhP34wDpFCZV1WgF</t>
  </si>
  <si>
    <t>pi_3Sbe5xIkWweOM9jA09oyeQ2W</t>
  </si>
  <si>
    <t>"{\"id\":\"pi_3Sbe5xIkWweOM9jA09oyeQ2W\",\"object\":\"payment_intent\",\"amount\":4790,\"amount_capturable\":0,\"amount_received\":4790,\"canceled_at\":null,\"cancellation_reason\":null,\"capture_method\":\"automatic\",\"latest_charge\":{\"id\":\"ch_3Sbe5xIkWweOM9jA0HyvPxMI\",\"object\":\"charge\",\"amount\":4790,\"application_fee\":\"fee_1Sbe5yIkWweOM9jA6NopWBGI\",\"balance_transaction\":\"txn_3Sbe5xIkWweOM9jA0mjCBafm\",\"captured\":true,\"created\":1765099053,\"currency\":\"eur\",\"failure_code\":null,\"failure_message\":null,\"fraud_details\":{},\"livemode\":true,\"metadata\":{\"payment_id\":\"rBCiIS31AdhP34wDpFCZV1Wg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be5xIkWweOM9jA09oyeQ2W\",\"payment_method\":\"pm_1Sbe5xIkWweOM9jAhd6iz8E1\",\"payment_method_details\":{\"card\":{\"amount_authorized\":4790,\"authorization_code\":\"454474\",\"brand\":\"mastercard\",\"checks\":{\"address_line1_check\":\"unavailable\",\"address_postal_code_check\":\"unavailable\",\"cvc_check\":\"pass\"},\"country\":\"ES\",\"description\":\"Platinum MasterCard Immediate Debit\",\"ds_transaction_id\":null,\"exp_month\":8,\"exp_year\":2031,\"extended_authorization\":{\"status\":\"disabled\"},\"fingerprint\":\"RzLa3BGHIqHeZBY3\",\"funding\":\"debit\",\"iin\":\"548901\",\"incremental_authorization\":{\"status\":\"unavailable\"},\"installments\":null,\"issuer\":\"BANCO SANTANDER S,A,\",\"last4\":\"0919\",\"mandate\":null,\"moto\":false,\"multicapture\":{\"status\":\"unavailable\"},\"network\":\"mastercard\",\"network_token\":{\"used\":false},\"network_transaction_id\":\"TPLHAHPNB1207\",\"overcapture\":{\"maximum_amount_capturable\":4790,\"status\":\"unavailable\"},\"payment_account_reference\":\"50016G2L14YFEPXKRQ1ZL035JOT9E\",\"regulated_status\":\"unregulated\",\"three_d_secure\":null,\"wallet\":null},\"type\":\"card\"},\"refunded\":false,\"source\":null,\"status\":\"succeeded\",\"mit_params\":{\"network_transaction_id\":\"TPLHAHPNB1207\"}},\"confirmation_method\":\"manual\",\"created\":1765099053,\"currency\":\"eur\",\"customer\":null,\"last_payment_error\":null,\"livemode\":true,\"metadata\":{\"payment_id\":\"rBCiIS31AdhP34wDpFCZV1WgF\",\"payments_extension\":\"true\",\"payments_extension_type\":\"card\",\"reconciliation_flow\":\"payments_api\",\"shop_id\":\"751927347\"},\"next_action\":null,\"payment_method\":\"pm_1Sbe5xIkWweOM9jAhd6iz8E1\",\"payment_method_types\":[\"card\"],\"source\":null,\"status\":\"succeeded\"}"</t>
  </si>
  <si>
    <t>gid://shopify/Order/7384208310610</t>
  </si>
  <si>
    <t>gid://shopify/OrderTransaction/8548239245650</t>
  </si>
  <si>
    <t>2025-12-27T13:43:54Z</t>
  </si>
  <si>
    <t>ch_3SixmhIkWweOM9jA07o1Qv46</t>
  </si>
  <si>
    <t>r9oYlY9A6v9NZRZxkAOXSrGID</t>
  </si>
  <si>
    <t>pi_3SixmhIkWweOM9jA0ibUorOH</t>
  </si>
  <si>
    <t>"{\"id\":\"pi_3SixmhIkWweOM9jA0ibUorOH\",\"object\":\"payment_intent\",\"amount\":9880,\"amount_capturable\":0,\"amount_received\":9880,\"canceled_at\":null,\"cancellation_reason\":null,\"capture_method\":\"automatic\",\"latest_charge\":{\"id\":\"ch_3SixmhIkWweOM9jA07o1Qv46\",\"object\":\"charge\",\"amount\":9880,\"application_fee\":\"fee_1SixmiIkWweOM9jAEe8H6ljM\",\"balance_transaction\":\"txn_3SixmhIkWweOM9jA0ZXXEeDK\",\"captured\":true,\"created\":1766843036,\"currency\":\"eur\",\"failure_code\":null,\"failure_message\":null,\"fraud_details\":{},\"livemode\":true,\"metadata\":{\"payment_id\":\"r9oYlY9A6v9NZRZxkAOXSrGI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ixmhIkWweOM9jA0ibUorOH\",\"payment_method\":\"pm_1SixmhIkWweOM9jAAEvrDXKH\",\"payment_method_details\":{\"card\":{\"amount_authorized\":9880,\"authorization_code\":\"232486\",\"brand\":\"visa\",\"checks\":{\"address_line1_check\":null,\"address_postal_code_check\":null,\"cvc_check\":null},\"country\":\"FR\",\"description\":\"Visa Classic\",\"ds_transaction_id\":null,\"exp_month\":4,\"exp_year\":2029,\"extended_authorization\":{\"status\":\"disabled\"},\"fingerprint\":\"ZlJo1T0g2GwaAswh\",\"funding\":\"debit\",\"iin\":\"463661\",\"incremental_authorization\":{\"status\":\"unavailable\"},\"installments\":null,\"issuer\":\"Caisse Federale De Credit Mutuel\",\"last4\":\"0000\",\"mandate\":null,\"moto\":false,\"multicapture\":{\"status\":\"unavailable\"},\"network\":\"visa\",\"network_token\":{\"used\":false},\"network_transaction_id\":\"485361494362668\",\"overcapture\":{\"maximum_amount_capturable\":9880,\"status\":\"unavailable\"},\"payment_account_reference\":null,\"regulated_status\":\"unregulated\",\"three_d_secure\":null,\"wallet\":{\"apple_pay\":{\"type\":\"apple_pay\"},\"dynamic_last4\":\"4718\",\"type\":\"apple_pay\"}},\"type\":\"card\"},\"refunded\":false,\"source\":null,\"status\":\"succeeded\",\"mit_params\":{\"network_transaction_id\":\"485361494362668\"}},\"confirmation_method\":\"manual\",\"created\":1766843035,\"currency\":\"eur\",\"customer\":null,\"last_payment_error\":null,\"livemode\":true,\"metadata\":{\"payment_id\":\"r9oYlY9A6v9NZRZxkAOXSrGID\",\"payments_extension\":\"true\",\"payments_extension_type\":\"card\",\"reconciliation_flow\":\"payments_api\",\"shop_id\":\"751927347\"},\"next_action\":null,\"payment_method\":\"pm_1SixmhIkWweOM9jAAEvrDXKH\",\"payment_method_types\":[\"card\"],\"source\":null,\"status\":\"succeeded\"}"</t>
  </si>
  <si>
    <t>gid://shopify/Order/7363981869394</t>
  </si>
  <si>
    <t>gid://shopify/OrderTransaction/8509228613970</t>
  </si>
  <si>
    <t>2025-12-17T09:24:41Z</t>
  </si>
  <si>
    <t>ch_3SfGyMIkWweOM9jA1077CHp0</t>
  </si>
  <si>
    <t>rifuMp3ceXjNA6Xmak1fTTRMm</t>
  </si>
  <si>
    <t>pi_3SfGyMIkWweOM9jA1WguOzMm</t>
  </si>
  <si>
    <t>"{\"id\":\"pi_3SfGyMIkWweOM9jA1WguOzMm\",\"object\":\"payment_intent\",\"amount\":6490,\"amount_capturable\":0,\"amount_received\":6490,\"canceled_at\":null,\"cancellation_reason\":null,\"capture_method\":\"automatic\",\"latest_charge\":{\"id\":\"ch_3SfGyMIkWweOM9jA1077CHp0\",\"object\":\"charge\",\"amount\":6490,\"application_fee\":\"fee_1SfGyOIkWweOM9jAb5AaXgis\",\"balance_transaction\":\"txn_3SfGyMIkWweOM9jA1B4DM2TZ\",\"captured\":true,\"created\":1765963484,\"currency\":\"eur\",\"failure_code\":null,\"failure_message\":null,\"fraud_details\":{},\"livemode\":true,\"metadata\":{\"payment_id\":\"rifuMp3ceXjNA6Xmak1fTTRM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fGyMIkWweOM9jA1WguOzMm\",\"payment_method\":\"pm_1SfGyMIkWweOM9jAOIbLX1Wx\",\"payment_method_details\":{\"card\":{\"amount_authorized\":6490,\"authorization_code\":\"743635\",\"brand\":\"visa\",\"checks\":{\"address_line1_check\":\"fail\",\"address_postal_code_check\":\"fail\",\"cvc_check\":\"pass\"},\"country\":\"FR\",\"description\":\"Visa Classic\",\"ds_transaction_id\":null,\"exp_month\":11,\"exp_year\":2028,\"extended_authorization\":{\"status\":\"disabled\"},\"fingerprint\":\"mRRzErRIPxbkdHYB\",\"funding\":\"credit\",\"iin\":\"499011\",\"incremental_authorization\":{\"status\":\"unavailable\"},\"installments\":null,\"issuer\":\"BPCE\",\"last4\":\"6318\",\"mandate\":null,\"moto\":false,\"multicapture\":{\"status\":\"unavailable\"},\"network\":\"visa\",\"network_token\":{\"used\":false},\"network_transaction_id\":\"485351338845499\",\"overcapture\":{\"maximum_amount_capturable\":6490,\"status\":\"unavailable\"},\"payment_account_reference\":\"V001AACB038012021042071732465\",\"regulated_status\":\"unregulated\",\"three_d_secure\":{\"authentication_flow\":\"frictionless\",\"electronic_commerce_indicator\":\"07\",\"exemption_indicator\":null,\"result\":\"exempted\",\"result_reason\":null,\"transaction_id\":\"22a1344a-3d28-4287-976c-f2dce9a0db7f\",\"version\":\"2,2,0\"},\"wallet\":null},\"type\":\"card\"},\"refunded\":false,\"source\":null,\"status\":\"succeeded\",\"mit_params\":{\"network_transaction_id\":\"485351338845499\"}},\"confirmation_method\":\"manual\",\"created\":1765963482,\"currency\":\"eur\",\"customer\":null,\"last_payment_error\":null,\"livemode\":true,\"metadata\":{\"payment_id\":\"rifuMp3ceXjNA6Xmak1fTTRMm\",\"payments_extension\":\"true\",\"payments_extension_type\":\"card\",\"reconciliation_flow\":\"payments_api\",\"shop_id\":\"751927347\"},\"next_action\":null,\"payment_method\":\"pm_1SfGyMIkWweOM9jAOIbLX1Wx\",\"payment_method_types\":[\"card\"],\"source\":null,\"status\":\"succeeded\"}"</t>
  </si>
  <si>
    <t>gid://shopify/Order/7211207065938</t>
  </si>
  <si>
    <t>gid://shopify/OrderTransaction/8490261643602</t>
  </si>
  <si>
    <t>2025-12-13T09:32:35Z</t>
  </si>
  <si>
    <t>ch_3SdpBoIkWweOM9jA0Ioo7MW7</t>
  </si>
  <si>
    <t>riIDBFLnaGjHQa9QAxgEpmFPT</t>
  </si>
  <si>
    <t>pi_3SdpBoIkWweOM9jA0UdHoU0t</t>
  </si>
  <si>
    <t>"{\"id\":\"pi_3SdpBoIkWweOM9jA0UdHoU0t\",\"object\":\"payment_intent\",\"amount\":2490,\"amount_capturable\":0,\"amount_received\":2490,\"canceled_at\":null,\"cancellation_reason\":null,\"capture_method\":\"automatic\",\"latest_charge\":{\"id\":\"ch_3SdpBoIkWweOM9jA0Ioo7MW7\",\"object\":\"charge\",\"amount\":2490,\"application_fee\":\"fee_1SdpBrIkWweOM9jAzOXO4vFb\",\"balance_transaction\":\"txn_3SdpBoIkWweOM9jA02QeXcAQ\",\"captured\":true,\"created\":1765618358,\"currency\":\"eur\",\"failure_code\":null,\"failure_message\":null,\"fraud_details\":{},\"livemode\":true,\"metadata\":{\"payment_id\":\"riIDBFLnaGjHQa9QAxgEpmFP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dpBoIkWweOM9jA0UdHoU0t\",\"payment_method\":\"pm_1SdpBoIkWweOM9jAsbK4TOCM\",\"payment_method_details\":{\"card\":{\"amount_authorized\":2490,\"authorization_code\":\"337958\",\"brand\":\"visa\",\"checks\":{\"address_line1_check\":\"fail\",\"address_postal_code_check\":\"pass\",\"cvc_check\":null},\"country\":\"IT\",\"description\":\"Visa Classic\",\"ds_transaction_id\":null,\"exp_month\":11,\"exp_year\":2029,\"extended_authorization\":{\"status\":\"disabled\"},\"fingerprint\":\"j7JybMsWJyWHCVgv\",\"funding\":\"debit\",\"iin\":\"497019\",\"incremental_authorization\":{\"status\":\"unavailable\"},\"installments\":null,\"issuer\":\"NEXI PAYMENTS S,P,A,\",\"last4\":\"9983\",\"mandate\":null,\"moto\":false,\"multicapture\":{\"status\":\"unavailable\"},\"network\":\"visa\",\"network_token\":{\"used\":true},\"network_transaction_id\":\"485347343587371\",\"overcapture\":{\"maximum_amount_capturable\":2490,\"status\":\"unavailable\"},\"payment_account_reference\":\"V0010015824317549720920409762\",\"regulated_status\":\"unregulated\",\"three_d_secure\":null,\"wallet\":null},\"type\":\"card\"},\"refunded\":false,\"source\":null,\"status\":\"succeeded\",\"mit_params\":{\"network_transaction_id\":\"485347343587371\"}},\"confirmation_method\":\"manual\",\"created\":1765618356,\"currency\":\"eur\",\"customer\":null,\"last_payment_error\":null,\"livemode\":true,\"metadata\":{\"payment_id\":\"riIDBFLnaGjHQa9QAxgEpmFPT\",\"payments_extension\":\"true\",\"payments_extension_type\":\"card\",\"reconciliation_flow\":\"payments_api\",\"shop_id\":\"751927347\"},\"next_action\":null,\"payment_method\":\"pm_1SdpBoIkWweOM9jAsbK4TOCM\",\"payment_method_types\":[\"card\"],\"source\":null,\"status\":\"succeeded\"}"</t>
  </si>
  <si>
    <t>gid://shopify/Order/7375968862546</t>
  </si>
  <si>
    <t>gid://shopify/OrderTransaction/8530431148370</t>
  </si>
  <si>
    <t>2025-12-22T12:34:00Z</t>
  </si>
  <si>
    <t>ch_3Sh8JIIkWweOM9jA0WVJfrLk</t>
  </si>
  <si>
    <t>rAJs0yynZM2Qua6gxaCjx7Vbh</t>
  </si>
  <si>
    <t>pi_3Sh8JIIkWweOM9jA0Or0pDD0</t>
  </si>
  <si>
    <t>"{\"id\":\"pi_3Sh8JIIkWweOM9jA0Or0pDD0\",\"object\":\"payment_intent\",\"amount\":41295,\"amount_capturable\":0,\"amount_received\":41295,\"canceled_at\":null,\"cancellation_reason\":null,\"capture_method\":\"automatic\",\"latest_charge\":{\"id\":\"ch_3Sh8JIIkWweOM9jA0WVJfrLk\",\"object\":\"charge\",\"amount\":41295,\"application_fee\":\"fee_1Sh8JJIkWweOM9jAM47xy13X\",\"balance_transaction\":\"txn_3Sh8JIIkWweOM9jA0v5TEw5r\",\"captured\":true,\"created\":1766406841,\"currency\":\"eur\",\"failure_code\":null,\"failure_message\":null,\"fraud_details\":{},\"livemode\":true,\"metadata\":{\"payment_id\":\"rAJs0yynZM2Qua6gxaCjx7Vb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h8JIIkWweOM9jA0Or0pDD0\",\"payment_method\":\"pm_1Sh8JIIkWweOM9jAggwXi1Fi\",\"payment_method_details\":{\"card\":{\"amount_authorized\":41295,\"authorization_code\":\"451060\",\"brand\":\"visa\",\"checks\":{\"address_line1_check\":\"unavailable\",\"address_postal_code_check\":\"unavailable\",\"cvc_check\":null},\"country\":\"ES\",\"description\":\"Visa Business\",\"ds_transaction_id\":null,\"exp_month\":11,\"exp_year\":2028,\"extended_authorization\":{\"status\":\"disabled\"},\"fingerprint\":\"713oRaR6o1CSMZ2X\",\"funding\":\"credit\",\"iin\":\"425566\",\"incremental_authorization\":{\"status\":\"unavailable\"},\"installments\":null,\"issuer\":\"BANKINTER S,A,\",\"last4\":\"1470\",\"mandate\":null,\"moto\":false,\"multicapture\":{\"status\":\"unavailable\"},\"network\":\"visa\",\"network_token\":{\"used\":true},\"network_transaction_id\":\"485356452416290\",\"overcapture\":{\"maximum_amount_capturable\":41295,\"status\":\"unavailable\"},\"payment_account_reference\":\"V0010014625318604866679379568\",\"regulated_status\":\"unregulated\",\"three_d_secure\":null,\"wallet\":null},\"type\":\"card\"},\"refunded\":false,\"source\":null,\"status\":\"succeeded\",\"mit_params\":{\"network_transaction_id\":\"485356452416290\"}},\"confirmation_method\":\"manual\",\"created\":1766406840,\"currency\":\"eur\",\"customer\":null,\"last_payment_error\":null,\"livemode\":true,\"metadata\":{\"payment_id\":\"rAJs0yynZM2Qua6gxaCjx7Vbh\",\"payments_extension\":\"true\",\"payments_extension_type\":\"card\",\"reconciliation_flow\":\"payments_api\",\"shop_id\":\"751927347\"},\"next_action\":null,\"payment_method\":\"pm_1Sh8JIIkWweOM9jAggwXi1Fi\",\"payment_method_types\":[\"card\"],\"source\":null,\"status\":\"succeeded\"}"</t>
  </si>
  <si>
    <t>gid://shopify/Order/7375697543506</t>
  </si>
  <si>
    <t>gid://shopify/OrderTransaction/8529899323730</t>
  </si>
  <si>
    <t>2025-12-22T10:14:51Z</t>
  </si>
  <si>
    <t>ch_3Sh68dIkWweOM9jA1gMyiXu5</t>
  </si>
  <si>
    <t>ryaC6pCHJSkKm9vZAt2PspTxn</t>
  </si>
  <si>
    <t>pi_3Sh68dIkWweOM9jA1sJCfSwk</t>
  </si>
  <si>
    <t>"{\"id\":\"pi_3Sh68dIkWweOM9jA1sJCfSwk\",\"object\":\"payment_intent\",\"amount\":5895,\"amount_capturable\":0,\"amount_received\":5895,\"canceled_at\":null,\"cancellation_reason\":null,\"capture_method\":\"automatic\",\"latest_charge\":{\"id\":\"ch_3Sh68dIkWweOM9jA1gMyiXu5\",\"object\":\"charge\",\"amount\":5895,\"application_fee\":\"fee_1Sh68eIkWweOM9jAI7s4tLHE\",\"balance_transaction\":\"txn_3Sh68dIkWweOM9jA1Glv0UB5\",\"captured\":true,\"created\":1766398492,\"currency\":\"eur\",\"failure_code\":null,\"failure_message\":null,\"fraud_details\":{},\"livemode\":true,\"metadata\":{\"payment_id\":\"ryaC6pCHJSkKm9vZAt2PspTx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h68dIkWweOM9jA1sJCfSwk\",\"payment_method\":\"pm_1Sh68dIkWweOM9jAY13P90Ib\",\"payment_method_details\":{\"card\":{\"amount_authorized\":5895,\"authorization_code\":\"522879\",\"brand\":\"visa\",\"checks\":{\"address_line1_check\":\"unavailable\",\"address_postal_code_check\":\"unavailable\",\"cvc_check\":null},\"country\":\"ES\",\"description\":\"Visa Classic\",\"ds_transaction_id\":null,\"exp_month\":11,\"exp_year\":2029,\"extended_authorization\":{\"status\":\"disabled\"},\"fingerprint\":\"sLlVZQSY7zI7RMgI\",\"funding\":\"debit\",\"iin\":\"491767\",\"incremental_authorization\":{\"status\":\"unavailable\"},\"installments\":null,\"issuer\":\"ABANCA CORPORACION BANCARIA, S,A\",\"last4\":\"8514\",\"mandate\":null,\"moto\":false,\"multicapture\":{\"status\":\"unavailable\"},\"network\":\"visa\",\"network_token\":{\"used\":true},\"network_transaction_id\":\"485356368920299\",\"overcapture\":{\"maximum_amount_capturable\":5895,\"status\":\"unavailable\"},\"payment_account_reference\":\"V0010014624342618371778439775\",\"regulated_status\":\"unregulated\",\"three_d_secure\":null,\"wallet\":null},\"type\":\"card\"},\"refunded\":false,\"source\":null,\"status\":\"succeeded\",\"mit_params\":{\"network_transaction_id\":\"485356368920299\"}},\"confirmation_method\":\"manual\",\"created\":1766398491,\"currency\":\"eur\",\"customer\":null,\"last_payment_error\":null,\"livemode\":true,\"metadata\":{\"payment_id\":\"ryaC6pCHJSkKm9vZAt2PspTxn\",\"payments_extension\":\"true\",\"payments_extension_type\":\"card\",\"reconciliation_flow\":\"payments_api\",\"shop_id\":\"751927347\"},\"next_action\":null,\"payment_method\":\"pm_1Sh68dIkWweOM9jAY13P90Ib\",\"payment_method_types\":[\"card\"],\"source\":null,\"status\":\"succeeded\"}"</t>
  </si>
  <si>
    <t>gid://shopify/Order/7372678037842</t>
  </si>
  <si>
    <t>gid://shopify/OrderTransaction/8523571495250</t>
  </si>
  <si>
    <t>2025-12-20T15:48:46Z</t>
  </si>
  <si>
    <t>ch_3SgSOhIkWweOM9jA0JjnTkJm</t>
  </si>
  <si>
    <t>rnGssZxxEdme9lYwJDhipV40w</t>
  </si>
  <si>
    <t>pi_3SgSOhIkWweOM9jA0USmcKk5</t>
  </si>
  <si>
    <t>"{\"id\":\"pi_3SgSOhIkWweOM9jA0USmcKk5\",\"object\":\"payment_intent\",\"amount\":2490,\"amount_capturable\":0,\"amount_received\":2490,\"canceled_at\":null,\"cancellation_reason\":null,\"capture_method\":\"automatic\",\"latest_charge\":{\"id\":\"ch_3SgSOhIkWweOM9jA0JjnTkJm\",\"object\":\"charge\",\"amount\":2490,\"application_fee\":\"fee_1SgSOlIkWweOM9jAEBQWyXau\",\"balance_transaction\":\"txn_3SgSOhIkWweOM9jA0DeYPMNM\",\"captured\":true,\"created\":1766245730,\"currency\":\"eur\",\"failure_code\":null,\"failure_message\":null,\"fraud_details\":{},\"livemode\":true,\"metadata\":{\"payment_id\":\"rnGssZxxEdme9lYwJDhipV40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gSOhIkWweOM9jA0USmcKk5\",\"payment_method\":\"pm_1SgSOhIkWweOM9jAjpttsyub\",\"payment_method_details\":{\"card\":{\"amount_authorized\":2490,\"authorization_code\":\"709165\",\"brand\":\"visa\",\"checks\":{\"address_line1_check\":\"fail\",\"address_postal_code_check\":\"pass\",\"cvc_check\":\"pass\"},\"country\":\"FR\",\"description\":\"Visa Classic\",\"ds_transaction_id\":null,\"exp_month\":11,\"exp_year\":2026,\"extended_authorization\":{\"status\":\"disabled\"},\"fingerprint\":\"vfAIe9jsn9ds5inv\",\"funding\":\"debit\",\"iin\":\"497355\",\"incremental_authorization\":{\"status\":\"unavailable\"},\"installments\":null,\"issuer\":\"SOCIETE GENERALE S,A,\",\"last4\":\"1606\",\"mandate\":null,\"moto\":false,\"multicapture\":{\"status\":\"unavailable\"},\"network\":\"visa\",\"network_token\":{\"used\":false},\"network_transaction_id\":\"485354569306166\",\"overcapture\":{\"maximum_amount_capturable\":2490,\"status\":\"unavailable\"},\"payment_account_reference\":\"V001AAG0000408391980000000000\",\"regulated_status\":\"unregulated\",\"three_d_secure\":{\"authentication_flow\":\"frictionless\",\"electronic_commerce_indicator\":\"07\",\"exemption_indicator\":null,\"result\":\"exempted\",\"result_reason\":null,\"transaction_id\":\"0aaaeb6a-9e79-4297-9032-025c02b8f9ef\",\"version\":\"2,2,0\"},\"wallet\":null},\"type\":\"card\"},\"refunded\":false,\"source\":null,\"status\":\"succeeded\",\"mit_params\":{\"network_transaction_id\":\"485354569306166\"}},\"confirmation_method\":\"manual\",\"created\":1766245727,\"currency\":\"eur\",\"customer\":null,\"last_payment_error\":null,\"livemode\":true,\"metadata\":{\"payment_id\":\"rnGssZxxEdme9lYwJDhipV40w\",\"payments_extension\":\"true\",\"payments_extension_type\":\"card\",\"reconciliation_flow\":\"payments_api\",\"shop_id\":\"751927347\"},\"next_action\":null,\"payment_method\":\"pm_1SgSOhIkWweOM9jAjpttsyub\",\"payment_method_types\":[\"card\"],\"source\":null,\"status\":\"succeeded\"}"</t>
  </si>
  <si>
    <t>gid://shopify/Order/7374629896530</t>
  </si>
  <si>
    <t>gid://shopify/OrderTransaction/8527610741074</t>
  </si>
  <si>
    <t>2025-12-21T17:30:20Z</t>
  </si>
  <si>
    <t>ch_3SgqSXIkWweOM9jA1r25BJ5O</t>
  </si>
  <si>
    <t>rkEckWbsGIEC8jTPBvOCzcyRm</t>
  </si>
  <si>
    <t>pi_3SgqSXIkWweOM9jA1TUKnKZE</t>
  </si>
  <si>
    <t>"{\"id\":\"pi_3SgqSXIkWweOM9jA1TUKnKZE\",\"object\":\"payment_intent\",\"amount\":15995,\"amount_capturable\":0,\"amount_received\":15995,\"canceled_at\":null,\"cancellation_reason\":null,\"capture_method\":\"automatic\",\"latest_charge\":{\"id\":\"ch_3SgqSXIkWweOM9jA1r25BJ5O\",\"object\":\"charge\",\"amount\":15995,\"application_fee\":\"fee_1SgqSYIkWweOM9jAYdCfwwvw\",\"balance_transaction\":\"txn_3SgqSXIkWweOM9jA1eWGYNed\",\"captured\":true,\"created\":1766338221,\"currency\":\"eur\",\"failure_code\":null,\"failure_message\":null,\"fraud_details\":{},\"livemode\":true,\"metadata\":{\"payment_id\":\"rkEckWbsGIEC8jTPBvOCzcyR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gqSXIkWweOM9jA1TUKnKZE\",\"payment_method\":\"pm_1SgqSXIkWweOM9jAjFfaGoHP\",\"payment_method_details\":{\"card\":{\"amount_authorized\":15995,\"authorization_code\":\"388427\",\"brand\":\"mastercard\",\"checks\":{\"address_line1_check\":\"unavailable\",\"address_postal_code_check\":\"unavailable\",\"cvc_check\":\"pass\"},\"country\":\"HN\",\"description\":\"Standard MasterCard Card\",\"ds_transaction_id\":null,\"exp_month\":7,\"exp_year\":2027,\"extended_authorization\":{\"status\":\"disabled\"},\"fingerprint\":\"JqWByfZqNGXOx91G\",\"funding\":\"credit\",\"iin\":\"533339\",\"incremental_authorization\":{\"status\":\"unavailable\"},\"installments\":null,\"issuer\":\"CREDOMATIC DE HONDURAS S,A,\",\"last4\":\"9111\",\"mandate\":null,\"moto\":false,\"multicapture\":{\"status\":\"unavailable\"},\"network\":\"mastercard\",\"network_token\":{\"used\":false},\"network_transaction_id\":\"MCSLDMAGY1221\",\"overcapture\":{\"maximum_amount_capturable\":15995,\"status\":\"unavailable\"},\"payment_account_reference\":\"500119GYP0BA9TKL7HD048WJ1ASKY\",\"regulated_status\":\"unregulated\",\"three_d_secure\":null,\"wallet\":null},\"type\":\"card\"},\"refunded\":false,\"source\":null,\"status\":\"succeeded\",\"mit_params\":{\"network_transaction_id\":\"MCSLDMAGY1221\"}},\"confirmation_method\":\"manual\",\"created\":1766338221,\"currency\":\"eur\",\"customer\":null,\"last_payment_error\":null,\"livemode\":true,\"metadata\":{\"payment_id\":\"rkEckWbsGIEC8jTPBvOCzcyRm\",\"payments_extension\":\"true\",\"payments_extension_type\":\"card\",\"reconciliation_flow\":\"payments_api\",\"shop_id\":\"751927347\"},\"next_action\":null,\"payment_method\":\"pm_1SgqSXIkWweOM9jAjFfaGoHP\",\"payment_method_types\":[\"card\"],\"source\":null,\"status\":\"succeeded\"}"</t>
  </si>
  <si>
    <t>gid://shopify/Order/7373748961618</t>
  </si>
  <si>
    <t>gid://shopify/OrderTransaction/8526032142674</t>
  </si>
  <si>
    <t>2025-12-21T09:48:57Z</t>
  </si>
  <si>
    <t>0RY14405E0801245Y</t>
  </si>
  <si>
    <t>r9lXtOsdZ9n8Feh5KcEXyK8yD</t>
  </si>
  <si>
    <t>3J549866WD4405258</t>
  </si>
  <si>
    <t>"{\"id\":\"3J549866WD4405258\",\"intent\":\"CAPTURE\",\"status\":\"COMPLETED\",\"payment_source\":{\"paypal\":{\"email_address\":\"eleventhbee@aol,com\",\"account_id\":\"K8GEMQ6UWJESU\",\"account_status\":\"VERIFIED\",\"name\":{\"given_name\":\"Sabine\",\"surname\":\"von Stabel\"},\"phone_number\":{\"national_number\":\"491739308575\"},\"address\":{\"address_line_1\":\"Krollstra\u00dfe 29\",\"admin_area_2\":\"M\u00fchlhausen\",\"postal_code\":\"99974\",\"country_code\":\"DE\"}}},\"purchase_units\":[{\"reference_id\":\"default\",\"amount\":{\"currency_code\":\"EUR\",\"value\":\"326,43\",\"breakdown\":{\"item_total\":{\"currency_code\":\"EUR\",\"value\":\"362,70\"},\"shipping\":{\"currency_code\":\"EUR\",\"value\":\"0,00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36,27\"}}},\"payee\":{\"email_address\":\"info@artestaposters,com\",\"merchant_id\":\"CZQCEKGVW6QGG\",\"display_data\":{\"brand_name\":\"Artesta\"}},\"payment_instruction\":{\"disbursement_mode\":\"INSTANT\"},\"description\":\"Pebbles N3 - P\u00f3ster \\/ Madera roble natural \\/ 30x40\",\"custom_id\":\"{\\\"shop_id\\\":751927347,\\\"session_id\\\":\\\"r9lXtOsdZ9n8Feh5KcEXyK8yD\\\"}\",\"invoice_id\":\"r9lXtOsdZ9n8Feh5KcEXyK8yD\",\"items\":[{\"name\":\"Pebbles N3 - P\u00f3ster \\/ Madera roble natural \\/ 30x40\",\"unit_amount\":{\"currency_code\":\"EUR\",\"value\":\"42,95\"},\"tax\":{\"currency_code\":\"EUR\",\"value\":\"0,00\"},\"quantity\":\"1\"},{\"name\":\"Pebbles N 5 - P\u00f3ster \\/ Madera roble natural \\/ 30x40\",\"unit_amount\":{\"currency_code\":\"EUR\",\"value\":\"42,95\"},\"tax\":{\"currency_code\":\"EUR\",\"value\":\"0,00\"},\"quantity\":\"1\"},{\"name\":\"Pebbles N 6 - P\u00f3ster \\/ Madera roble natural \\/ 40x50\",\"unit_amount\":{\"currency_code\":\"EUR\",\"value\":\"58,95\"},\"tax\":{\"currency_code\":\"EUR\",\"value\":\"0,00\"},\"quantity\":\"1\"},{\"name\":\"Dreamer - P\u00f3ster \\/ Madera roble oscuro \\/ 40x50\",\"unit_amount\":{\"currency_code\":\"EUR\",\"value\":\"58,95\"},\"tax\":{\"currency_code\":\"EUR\",\"value\":\"0,00\"},\"quantity\":\"1\"},{\"name\":\"a sabbatical - swapnil, - P\u00f3ster \\/ Madera roble oscuro \\/ 40x50\",\"unit_amount\":{\"currency_code\":\"EUR\",\"value\":\"58,95\"},\"tax\":{\"currency_code\":\"EUR\",\"value\":\"0,00\"},\"quantity\":\"1\"},{\"name\":\"Abstract minimalist landscape in soft tones - P\u00f3ster \\/ Madera roble oscuro \\/ 70x100\",\"unit_amount\":{\"currency_code\":\"EUR\",\"value\":\"99,95\"},\"tax\":{\"currency_code\":\"EUR\",\"value\":\"0,00\"},\"quantity\":\"1\"}],\"shipping\":{\"name\":{\"full_name\":\"Sabine von Stabel\"},\"address\":{\"address_line_1\":\"Bahnhofsplatz 3\",\"admin_area_2\":\"M\u00fchlhausen\",\"postal_code\":\"99974\",\"country_code\":\"DE\"}},\"supplementary_data\":{\"tax_nexus\":[]},\"payments\":{\"captures\":[{\"id\":\"0RY14405E0801245Y\",\"status\":\"COMPLETED\",\"amount\":{\"currency_code\":\"EUR\",\"value\":\"326,43\"},\"final_capture\":true,\"disbursement_mode\":\"INSTANT\",\"seller_protection\":{\"status\":\"ELIGIBLE\",\"dispute_categories\":[\"ITEM_NOT_RECEIVED\",\"UNAUTHORIZED_TRANSACTION\"]},\"seller_receivable_breakdown\":{\"gross_amount\":{\"currency_code\":\"EUR\",\"value\":\"326,43\"},\"paypal_fee\":{\"currency_code\":\"EUR\",\"value\":\"9,82\"},\"net_amount\":{\"currency_code\":\"EUR\",\"value\":\"316,61\"}},\"invoice_id\":\"r9lXtOsdZ9n8Feh5KcEXyK8yD\",\"custom_id\":\"{\\\"shop_id\\\":751927347,\\\"session_id\\\":\\\"r9lXtOsdZ9n8Feh5KcEXyK8yD\\\"}\",\"links\":[{\"href\":\"https:\\/\\/api,paypal,com\\/v2\\/payments\\/captures\\/0RY14405E0801245Y\",\"rel\":\"self\",\"method\":\"GET\"},{\"href\":\"https:\\/\\/api,paypal,com\\/v2\\/payments\\/captures\\/0RY14405E0801245Y\\/refund\",\"rel\":\"refund\",\"method\":\"POST\"},{\"href\":\"https:\\/\\/api,paypal,com\\/v2\\/checkout\\/orders\\/3J549866WD4405258\",\"rel\":\"up\",\"method\":\"GET\"}],\"create_time\":\"2025-12-21T09:48:59Z\",\"update_time\":\"2025-12-21T09:48:59Z\"}]}}],\"payer\":{\"name\":{\"given_name\":\"Sabine\",\"surname\":\"von Stabel\"},\"email_address\":\"eleventhbee@aol,com\",\"payer_id\":\"K8GEMQ6UWJESU\",\"phone\":{\"phone_number\":{\"national_number\":\"491739308575\"}},\"address\":{\"address_line_1\":\"Krollstra\u00dfe 29\",\"admin_area_2\":\"M\u00fchlhausen\",\"postal_code\":\"99974\",\"country_code\":\"DE\"}},\"create_time\":\"2025-12-21T09:48:22Z\",\"update_time\":\"2025-12-21T09:48:59Z\",\"links\":[{\"href\":\"https:\\/\\/api,paypal,com\\/v2\\/checkout\\/orders\\/3J549866WD4405258\",\"rel\":\"self\",\"method\":\"GET\"}]}"</t>
  </si>
  <si>
    <t>gid://shopify/Order/7372828475730</t>
  </si>
  <si>
    <t>gid://shopify/OrderTransaction/8523845009746</t>
  </si>
  <si>
    <t>2025-12-20T16:59:59Z</t>
  </si>
  <si>
    <t>4J787601BB887640M</t>
  </si>
  <si>
    <t>rjrjRVKhSbKz3AkoLihgD6o9u</t>
  </si>
  <si>
    <t>3NS40854G2542425J</t>
  </si>
  <si>
    <t>"{\"id\":\"3NS40854G2542425J\",\"intent\":\"CAPTURE\",\"status\":\"COMPLETED\",\"payment_source\":{\"paypal\":{\"email_address\":\"y,elmenthaler@hotmail,de\",\"account_id\":\"5RWYXCQ3PY9KC\",\"account_status\":\"VERIFIED\",\"name\":{\"given_name\":\"Yannik\",\"surname\":\"Elmenthaler\"},\"phone_number\":{\"national_number\":\"4901626260793\"},\"address\":{\"address_line_1\":\"Sofienstra\u00dfe 18\",\"admin_area_2\":\"Offenburg\",\"postal_code\":\"77654\",\"country_code\":\"DE\"}}},\"purchase_units\":[{\"reference_id\":\"default\",\"amount\":{\"currency_code\":\"EUR\",\"value\":\"24,90\",\"breakdown\":{\"item_total\":{\"currency_code\":\"EUR\",\"value\":\"19,95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Botanical, Fleurs et plantes -Ginkgo biloba leaf - P\u00f3ster \\/ Sin marco \\/ 30x40\",\"custom_id\":\"{\\\"shop_id\\\":751927347,\\\"session_id\\\":\\\"rjrjRVKhSbKz3AkoLihgD6o9u\\\"}\",\"invoice_id\":\"rjrjRVKhSbKz3AkoLihgD6o9u\",\"items\":[{\"name\":\"Botanical, Fleurs et plantes -Ginkgo biloba leaf - P\u00f3ster \\/ Sin marco \\/ 30x40\",\"unit_amount\":{\"currency_code\":\"EUR\",\"value\":\"19,95\"},\"tax\":{\"currency_code\":\"EUR\",\"value\":\"0,00\"},\"quantity\":\"1\"}],\"shipping\":{\"name\":{\"full_name\":\"Yannik Elmenthaler\"},\"address\":{\"address_line_1\":\"Sofienstra\u00dfe 18\",\"admin_area_2\":\"Offenburg\",\"postal_code\":\"77654\",\"country_code\":\"DE\"}},\"supplementary_data\":{\"tax_nexus\":[]},\"payments\":{\"captures\":[{\"id\":\"4J787601BB887640M\",\"status\":\"COMPLETED\",\"amount\":{\"currency_code\":\"EUR\",\"value\":\"24,90\"},\"final_capture\":true,\"disbursement_mode\":\"INSTANT\",\"seller_protection\":{\"status\":\"ELIGIBLE\",\"dispute_categories\":[\"ITEM_NOT_RECEIVED\",\"UNAUTHORIZED_TRANSACTION\"]},\"seller_receivable_breakdown\":{\"gross_amount\":{\"currency_code\":\"EUR\",\"value\":\"24,90\"},\"paypal_fee\":{\"currency_code\":\"EUR\",\"value\":\"1,07\"},\"net_amount\":{\"currency_code\":\"EUR\",\"value\":\"23,83\"}},\"invoice_id\":\"rjrjRVKhSbKz3AkoLihgD6o9u\",\"custom_id\":\"{\\\"shop_id\\\":751927347,\\\"session_id\\\":\\\"rjrjRVKhSbKz3AkoLihgD6o9u\\\"}\",\"links\":[{\"href\":\"https:\\/\\/api,paypal,com\\/v2\\/payments\\/captures\\/4J787601BB887640M\",\"rel\":\"self\",\"method\":\"GET\"},{\"href\":\"https:\\/\\/api,paypal,com\\/v2\\/payments\\/captures\\/4J787601BB887640M\\/refund\",\"rel\":\"refund\",\"method\":\"POST\"},{\"href\":\"https:\\/\\/api,paypal,com\\/v2\\/checkout\\/orders\\/3NS40854G2542425J\",\"rel\":\"up\",\"method\":\"GET\"}],\"create_time\":\"2025-12-20T17:00:02Z\",\"update_time\":\"2025-12-20T17:00:02Z\"}]}}],\"payer\":{\"name\":{\"given_name\":\"Yannik\",\"surname\":\"Elmenthaler\"},\"email_address\":\"y,elmenthaler@hotmail,de\",\"payer_id\":\"5RWYXCQ3PY9KC\",\"phone\":{\"phone_number\":{\"national_number\":\"4901626260793\"}},\"address\":{\"address_line_1\":\"Sofienstra\u00dfe 18\",\"admin_area_2\":\"Offenburg\",\"postal_code\":\"77654\",\"country_code\":\"DE\"}},\"create_time\":\"2025-12-20T16:59:29Z\",\"update_time\":\"2025-12-20T17:00:02Z\",\"links\":[{\"href\":\"https:\\/\\/api,paypal,com\\/v2\\/checkout\\/orders\\/3NS40854G2542425J\",\"rel\":\"self\",\"method\":\"GET\"}]}"</t>
  </si>
  <si>
    <t>gid://shopify/Order/7202953363794</t>
  </si>
  <si>
    <t>gid://shopify/OrderTransaction/8475804107090</t>
  </si>
  <si>
    <t>2025-12-10T14:40:42Z</t>
  </si>
  <si>
    <t>ch_3ScoZKIkWweOM9jA0pmosSQl</t>
  </si>
  <si>
    <t>rIiXWILFKGCOLxNVxOzltmznu</t>
  </si>
  <si>
    <t>pi_3ScoZKIkWweOM9jA0j8AydVd</t>
  </si>
  <si>
    <t>"{\"id\":\"pi_3ScoZKIkWweOM9jA0j8AydVd\",\"object\":\"payment_intent\",\"amount\":4790,\"amount_capturable\":0,\"amount_received\":4790,\"canceled_at\":null,\"cancellation_reason\":null,\"capture_method\":\"automatic\",\"latest_charge\":{\"id\":\"ch_3ScoZKIkWweOM9jA0pmosSQl\",\"object\":\"charge\",\"amount\":4790,\"application_fee\":\"fee_1ScoZNIkWweOM9jAX28qE8Mb\",\"balance_transaction\":\"txn_3ScoZKIkWweOM9jA0XMR7abI\",\"captured\":true,\"created\":1765377645,\"currency\":\"eur\",\"failure_code\":null,\"failure_message\":null,\"fraud_details\":{},\"livemode\":true,\"metadata\":{\"payment_id\":\"rIiXWILFKGCOLxNVxOzltmzn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coZKIkWweOM9jA0j8AydVd\",\"payment_method\":\"pm_1ScoZKIkWweOM9jADvAaaELC\",\"payment_method_details\":{\"card\":{\"amount_authorized\":4790,\"authorization_code\":\"406276\",\"brand\":\"visa\",\"checks\":{\"address_line1_check\":\"unavailable\",\"address_postal_code_check\":\"unavailable\",\"cvc_check\":\"pass\"},\"country\":\"FR\",\"description\":\"Visa Classic\",\"ds_transaction_id\":null,\"exp_month\":12,\"exp_year\":2027,\"extended_authorization\":{\"status\":\"disabled\"},\"fingerprint\":\"ILCwYYIZlGPfSYU3\",\"funding\":\"debit\",\"iin\":\"497600\",\"incremental_authorization\":{\"status\":\"unavailable\"},\"installments\":null,\"issuer\":\"CREDIT INDUSTRIEL ET COMMERCIAL\",\"last4\":\"3022\",\"mandate\":null,\"moto\":false,\"multicapture\":{\"status\":\"unavailable\"},\"network\":\"visa\",\"network_token\":{\"used\":false},\"network_transaction_id\":\"485344528451924\",\"overcapture\":{\"maximum_amount_capturable\":4790,\"status\":\"unavailable\"},\"payment_account_reference\":\"V0010014625143677870265516712\",\"regulated_status\":\"unregulated\",\"three_d_secure\":{\"authentication_flow\":\"frictionless\",\"electronic_commerce_indicator\":\"07\",\"exemption_indicator\":null,\"result\":\"exempted\",\"result_reason\":null,\"transaction_id\":\"da7f0963-81fa-4abd-ac28-bccc0f29f51a\",\"version\":\"2,2,0\"},\"wallet\":null},\"type\":\"card\"},\"refunded\":false,\"source\":null,\"status\":\"succeeded\",\"mit_params\":{\"network_transaction_id\":\"485344528451924\"}},\"confirmation_method\":\"manual\",\"created\":1765377642,\"currency\":\"eur\",\"customer\":null,\"last_payment_error\":null,\"livemode\":true,\"metadata\":{\"payment_id\":\"rIiXWILFKGCOLxNVxOzltmznu\",\"payments_extension\":\"true\",\"payments_extension_type\":\"card\",\"reconciliation_flow\":\"payments_api\",\"shop_id\":\"751927347\"},\"next_action\":null,\"payment_method\":\"pm_1ScoZKIkWweOM9jADvAaaELC\",\"payment_method_types\":[\"card\"],\"source\":null,\"status\":\"succeeded\"}"</t>
  </si>
  <si>
    <t>gid://shopify/Order/7204639342930</t>
  </si>
  <si>
    <t>gid://shopify/OrderTransaction/8479246254418</t>
  </si>
  <si>
    <t>2025-12-11T09:20:00Z</t>
  </si>
  <si>
    <t>ch_3Sd62XIkWweOM9jA2KsVnlXT</t>
  </si>
  <si>
    <t>r2Ed21gAHj0ruIM6HCyRxMSnP</t>
  </si>
  <si>
    <t>pi_3Sd62XIkWweOM9jA2muevtmN</t>
  </si>
  <si>
    <t>"{\"id\":\"pi_3Sd62XIkWweOM9jA2muevtmN\",\"object\":\"payment_intent\",\"amount\":5895,\"amount_capturable\":0,\"amount_received\":5895,\"canceled_at\":null,\"cancellation_reason\":null,\"capture_method\":\"automatic\",\"latest_charge\":{\"id\":\"ch_3Sd62XIkWweOM9jA2KsVnlXT\",\"object\":\"charge\",\"amount\":5895,\"application_fee\":\"fee_1Sd62ZIkWweOM9jAH50iwrTm\",\"balance_transaction\":\"txn_3Sd62XIkWweOM9jA2CCaCLQQ\",\"captured\":true,\"created\":1765444802,\"currency\":\"eur\",\"failure_code\":null,\"failure_message\":null,\"fraud_details\":{},\"livemode\":true,\"metadata\":{\"payment_id\":\"r2Ed21gAHj0ruIM6HCyRxMSn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d62XIkWweOM9jA2muevtmN\",\"payment_method\":\"pm_1Sd62XIkWweOM9jAJAf6ZPBs\",\"payment_method_details\":{\"card\":{\"amount_authorized\":5895,\"authorization_code\":\"202949\",\"brand\":\"mastercard\",\"checks\":{\"address_line1_check\":null,\"address_postal_code_check\":null,\"cvc_check\":null},\"country\":\"ES\",\"description\":\"Platinum MasterCard Immediate Debit\",\"ds_transaction_id\":null,\"exp_month\":12,\"exp_year\":2026,\"extended_authorization\":{\"status\":\"disabled\"},\"fingerprint\":\"9L9AcLOqNe9gYL99\",\"funding\":\"debit\",\"iin\":\"516398\",\"incremental_authorization\":{\"status\":\"unavailable\"},\"installments\":null,\"issuer\":\"BANCO SANTANDER S,A,\",\"last4\":\"0000\",\"mandate\":null,\"moto\":false,\"multicapture\":{\"status\":\"unavailable\"},\"network\":\"mastercard\",\"network_token\":{\"used\":false},\"network_transaction_id\":\"TPLRSNA5X1211\",\"overcapture\":{\"maximum_amount_capturable\":5895,\"status\":\"unavailable\"},\"payment_account_reference\":\"5001B5LNJE34I6P5KB25OYRISZRA9\",\"regulated_status\":\"unregulated\",\"three_d_secure\":null,\"wallet\":{\"apple_pay\":{\"type\":\"apple_pay\"},\"dynamic_last4\":\"6660\",\"type\":\"apple_pay\"}},\"type\":\"card\"},\"refunded\":false,\"source\":null,\"status\":\"succeeded\",\"mit_params\":{\"network_transaction_id\":\"TPLRSNA5X1211\"}},\"confirmation_method\":\"manual\",\"created\":1765444801,\"currency\":\"eur\",\"customer\":null,\"last_payment_error\":null,\"livemode\":true,\"metadata\":{\"payment_id\":\"r2Ed21gAHj0ruIM6HCyRxMSnP\",\"payments_extension\":\"true\",\"payments_extension_type\":\"card\",\"reconciliation_flow\":\"payments_api\",\"shop_id\":\"751927347\"},\"next_action\":null,\"payment_method\":\"pm_1Sd62XIkWweOM9jAJAf6ZPBs\",\"payment_method_types\":[\"card\"],\"source\":null,\"status\":\"succeeded\"}"</t>
  </si>
  <si>
    <t>gid://shopify/Order/7176689516882</t>
  </si>
  <si>
    <t>gid://shopify/OrderTransaction/8429716341074</t>
  </si>
  <si>
    <t>2025-12-01T15:47:04Z</t>
  </si>
  <si>
    <t>ch_3SZZJdIkWweOM9jA2y7qf4T5</t>
  </si>
  <si>
    <t>rKtZmclcT9MRG8QzJuBoMKFqu</t>
  </si>
  <si>
    <t>pi_3SZZJdIkWweOM9jA20uJvUCS</t>
  </si>
  <si>
    <t>"{\"id\":\"pi_3SZZJdIkWweOM9jA20uJvUCS\",\"object\":\"payment_intent\",\"amount\":6392,\"amount_capturable\":0,\"amount_received\":6392,\"canceled_at\":null,\"cancellation_reason\":null,\"capture_method\":\"automatic\",\"latest_charge\":{\"id\":\"ch_3SZZJdIkWweOM9jA2y7qf4T5\",\"object\":\"charge\",\"amount\":6392,\"application_fee\":\"fee_1SZZJeIkWweOM9jAkOvIl4cv\",\"balance_transaction\":\"txn_3SZZJdIkWweOM9jA2kOtMbmF\",\"captured\":true,\"created\":1764604025,\"currency\":\"eur\",\"failure_code\":null,\"failure_message\":null,\"fraud_details\":{},\"livemode\":true,\"metadata\":{\"payment_id\":\"rKtZmclcT9MRG8QzJuBoMKFq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ZZJdIkWweOM9jA20uJvUCS\",\"payment_method\":\"pm_1SZZJdIkWweOM9jAaXzfRKja\",\"payment_method_details\":{\"card\":{\"amount_authorized\":6392,\"authorization_code\":\"767833\",\"brand\":\"visa\",\"checks\":{\"address_line1_check\":null,\"address_postal_code_check\":null,\"cvc_check\":null},\"country\":\"ES\",\"description\":\"Visa Classic\",\"ds_transaction_id\":null,\"exp_month\":6,\"exp_year\":2030,\"extended_authorization\":{\"status\":\"disabled\"},\"fingerprint\":\"e5gM0F0PO17ta415\",\"funding\":\"debit\",\"iin\":\"480035\",\"incremental_authorization\":{\"status\":\"unavailable\"},\"installments\":null,\"issuer\":\"Caixabank S,A,\",\"last4\":\"0000\",\"mandate\":null,\"moto\":false,\"multicapture\":{\"status\":\"unavailable\"},\"network\":\"visa\",\"network_token\":{\"used\":false},\"network_transaction_id\":\"485335568256664\",\"overcapture\":{\"maximum_amount_capturable\":6392,\"status\":\"unavailable\"},\"payment_account_reference\":\"V0010013822194578533583989957\",\"regulated_status\":\"unregulated\",\"three_d_secure\":null,\"wallet\":{\"apple_pay\":{\"type\":\"apple_pay\"},\"dynamic_last4\":\"0397\",\"type\":\"apple_pay\"}},\"type\":\"card\"},\"refunded\":false,\"source\":null,\"status\":\"succeeded\",\"mit_params\":{\"network_transaction_id\":\"485335568256664\"}},\"confirmation_method\":\"manual\",\"created\":1764604025,\"currency\":\"eur\",\"customer\":null,\"last_payment_error\":null,\"livemode\":true,\"metadata\":{\"payment_id\":\"rKtZmclcT9MRG8QzJuBoMKFqu\",\"payments_extension\":\"true\",\"payments_extension_type\":\"card\",\"reconciliation_flow\":\"payments_api\",\"shop_id\":\"751927347\"},\"next_action\":null,\"payment_method\":\"pm_1SZZJdIkWweOM9jAaXzfRKja\",\"payment_method_types\":[\"card\"],\"source\":null,\"status\":\"succeeded\"}"</t>
  </si>
  <si>
    <t>gid://shopify/Order/7381369520466</t>
  </si>
  <si>
    <t>gid://shopify/OrderTransaction/8542318592338</t>
  </si>
  <si>
    <t>2025-12-25T20:22:26Z</t>
  </si>
  <si>
    <t>58D548792Y5696634</t>
  </si>
  <si>
    <t>rHroZtcYqc42AqG8skfdbSyKB</t>
  </si>
  <si>
    <t>1VA76826790184214</t>
  </si>
  <si>
    <t>"{\"id\":\"1VA76826790184214\",\"intent\":\"CAPTURE\",\"status\":\"COMPLETED\",\"payment_source\":{\"paypal\":{\"email_address\":\"eml_leroux@yahoo,com\",\"account_id\":\"8DE4LJEUZ63XU\",\"account_status\":\"VERIFIED\",\"name\":{\"given_name\":\"emilie\",\"surname\":\"leroux\"},\"phone_number\":{\"national_number\":\"0634486528\"},\"address\":{\"address_line_1\":\"27 Grande Rue\",\"admin_area_2\":\"Dampierre en Yvelines\",\"postal_code\":\"78720\",\"country_code\":\"FR\"}}},\"purchase_units\":[{\"reference_id\":\"default\",\"amount\":{\"currency_code\":\"EUR\",\"value\":\"17,90\",\"breakdown\":{\"item_total\":{\"currency_code\":\"EUR\",\"value\":\"12,95\"},\"shipping\":{\"currency_code\":\"EUR\",\"value\":\"4,95\"},\"handling\":{\"currency_code\":\"EUR\",\"value\":\"0,00\"},\"tax_total\":{\"currency_code\":\"EUR\",\"value\":\"0,00\"},\"insurance\":{\"currency_code\":\"EUR\",\"value\":\"0,00\"},\"shipping_discount\":{\"currency_code\":\"EUR\",\"value\":\"0,00\"},\"discount\":{\"currency_code\":\"EUR\",\"value\":\"0,0\"}}},\"payee\":{\"email_address\":\"info@artestaposters,com\",\"merchant_id\":\"CZQCEKGVW6QGG\",\"display_data\":{\"brand_name\":\"Artesta\"}},\"payment_instruction\":{\"disbursement_mode\":\"INSTANT\"},\"description\":\"Gold Blooms Still Life - P\u00f3ster \\/ Sin marco \\/ 20x30\",\"custom_id\":\"{\\\"shop_id\\\":751927347,\\\"session_id\\\":\\\"rHroZtcYqc42AqG8skfdbSyKB\\\"}\",\"invoice_id\":\"rHroZtcYqc42AqG8skfdbSyKB\",\"soft_descriptor\":\"PAYPAL *ARTESTASTOR AR\",\"items\":[{\"name\":\"Gold Blooms Still Life - P\u00f3ster \\/ Sin marco \\/ 20x30\",\"unit_amount\":{\"currency_code\":\"EUR\",\"value\":\"12,95\"},\"tax\":{\"currency_code\":\"EUR\",\"value\":\"0,00\"},\"quantity\":\"1\"}],\"shipping\":{\"name\":{\"full_name\":\"emilie leroux\"},\"address\":{\"address_line_1\":\"27 Grande Rue\",\"admin_area_2\":\"Dampierre en Yvelines\",\"postal_code\":\"78720\",\"country_code\":\"FR\"}},\"supplementary_data\":{\"tax_nexus\":[]},\"payments\":{\"captures\":[{\"id\":\"58D548792Y5696634\",\"status\":\"COMPLETED\",\"amount\":{\"currency_code\":\"EUR\",\"value\":\"17,90\"},\"final_capture\":true,\"disbursement_mode\":\"INSTANT\",\"seller_protection\":{\"status\":\"ELIGIBLE\",\"dispute_categories\":[\"ITEM_NOT_RECEIVED\",\"UNAUTHORIZED_TRANSACTION\"]},\"seller_receivable_breakdown\":{\"gross_amount\":{\"currency_code\":\"EUR\",\"value\":\"17,90\"},\"paypal_fee\":{\"currency_code\":\"EUR\",\"value\":\"0,87\"},\"net_amount\":{\"currency_code\":\"EUR\",\"value\":\"17,03\"}},\"invoice_id\":\"rHroZtcYqc42AqG8skfdbSyKB\",\"custom_id\":\"{\\\"shop_id\\\":751927347,\\\"session_id\\\":\\\"rHroZtcYqc42AqG8skfdbSyKB\\\"}\",\"links\":[{\"href\":\"https:\\/\\/api,paypal,com\\/v2\\/payments\\/captures\\/58D548792Y5696634\",\"rel\":\"self\",\"method\":\"GET\"},{\"href\":\"https:\\/\\/api,paypal,com\\/v2\\/payments\\/captures\\/58D548792Y5696634\\/refund\",\"rel\":\"refund\",\"method\":\"POST\"},{\"href\":\"https:\\/\\/api,paypal,com\\/v2\\/checkout\\/orders\\/1VA76826790184214\",\"rel\":\"up\",\"method\":\"GET\"}],\"create_time\":\"2025-12-25T20:22:28Z\",\"update_time\":\"2025-12-25T20:22:28Z\"}]}}],\"payer\":{\"name\":{\"given_name\":\"emilie\",\"surname\":\"leroux\"},\"email_address\":\"eml_leroux@yahoo,com\",\"payer_id\":\"8DE4LJEUZ63XU\",\"phone\":{\"phone_number\":{\"national_number\":\"0634486528\"}},\"address\":{\"address_line_1\":\"27 Grande Rue\",\"admin_area_2\":\"Dampierre en Yvelines\",\"postal_code\":\"78720\",\"country_code\":\"FR\"}},\"create_time\":\"2025-12-25T20:20:55Z\",\"update_time\":\"2025-12-25T20:22:28Z\",\"links\":[{\"href\":\"https:\\/\\/api,paypal,com\\/v2\\/checkout\\/orders\\/1VA76826790184214\",\"rel\":\"self\",\"method\":\"GET\"}]}"</t>
  </si>
  <si>
    <t>gid://shopify/Order/7375677849938</t>
  </si>
  <si>
    <t>gid://shopify/OrderTransaction/8529872748882</t>
  </si>
  <si>
    <t>2025-12-22T10:04:07Z</t>
  </si>
  <si>
    <t>ch_3Sh5yFIkWweOM9jA1NXL6KRh</t>
  </si>
  <si>
    <t>rfntfIT9Dz8F3hxWw2xVoZRzn</t>
  </si>
  <si>
    <t>pi_3Sh5yFIkWweOM9jA1rxVoCD8</t>
  </si>
  <si>
    <t>"{\"id\":\"pi_3Sh5yFIkWweOM9jA1rxVoCD8\",\"object\":\"payment_intent\",\"amount\":3190,\"amount_capturable\":0,\"amount_received\":3190,\"canceled_at\":null,\"cancellation_reason\":null,\"capture_method\":\"automatic\",\"latest_charge\":{\"id\":\"ch_3Sh5yFIkWweOM9jA1NXL6KRh\",\"object\":\"charge\",\"amount\":3190,\"application_fee\":\"fee_1Sh5yIIkWweOM9jA50TPxmoh\",\"balance_transaction\":\"txn_3Sh5yFIkWweOM9jA1vaQfO9V\",\"captured\":true,\"created\":1766397849,\"currency\":\"eur\",\"failure_code\":null,\"failure_message\":null,\"fraud_details\":{},\"livemode\":true,\"metadata\":{\"payment_id\":\"rfntfIT9Dz8F3hxWw2xVoZRz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,\",\"type\":\"authorized\"},\"paid\":true,\"payment_intent\":\"pi_3Sh5yFIkWweOM9jA1rxVoCD8\",\"payment_method\":\"pm_1Sh5yFIkWweOM9jAmAW0RlEQ\",\"payment_method_details\":{\"card\":{\"amount_authorized\":3190,\"authorization_code\":\"954295\",\"brand\":\"visa\",\"checks\":{\"address_line1_check\":\"unavailable\",\"address_postal_code_check\":\"unavailable\",\"cvc_check\":\"pass\"},\"country\":\"ES\",\"description\":\"Visa Classic\",\"ds_transaction_id\":null,\"exp_month\":8,\"exp_year\":2026,\"extended_authorization\":{\"status\":\"disabled\"},\"fingerprint\":\"rTkDp5nPbgheNuOl\",\"funding\":\"credit\",\"iin\":\"466203\",\"incremental_authorization\":{\"status\":\"unavailable\"},\"installments\":null,\"issuer\":\"CAJASUR BANCO S,A\",\"last4\":\"0908\",\"mandate\":null,\"moto\":false,\"multicapture\":{\"status\":\"unavailable\"},\"network\":\"visa\",\"network_token\":{\"used\":false},\"network_transaction_id\":\"485356362509133\",\"overcapture\":{\"maximum_amount_capturable\":3190,\"status\":\"unavailable\"},\"payment_account_reference\":\"V0010013019063540226625458142\",\"regulated_status\":\"unregulated\",\"three_d_secure\":null,\"wallet\":null},\"type\":\"card\"},\"refunded\":false,\"source\":null,\"status\":\"succeeded\",\"mit_params\":{\"network_transaction_id\":\"485356362509133\"}},\"confirmation_method\":\"manual\",\"created\":1766397847,\"currency\":\"eur\",\"customer\":null,\"last_payment_error\":null,\"livemode\":true,\"metadata\":{\"payment_id\":\"rfntfIT9Dz8F3hxWw2xVoZRzn\",\"payments_extension\":\"true\",\"payments_extension_type\":\"card\",\"reconciliation_flow\":\"payments_api\",\"shop_id\":\"751927347\"},\"next_action\":null,\"payment_method\":\"pm_1Sh5yFIkWweOM9jAmAW0RlEQ\",\"payment_method_types\":[\"card\"],\"source\":null,\"status\":\"succeeded\"}"</t>
  </si>
  <si>
    <t>Número de pedido</t>
  </si>
  <si>
    <t>Lecco</t>
  </si>
  <si>
    <t>Klagenfurt</t>
  </si>
  <si>
    <t>Palermo</t>
  </si>
  <si>
    <t>Leap - sea swimming adventure - Póster / Sin marco / 50x70</t>
  </si>
  <si>
    <t>Orange Strokes - Ejaaz Haniff - Póster / Madera roble natural / 40x50</t>
  </si>
  <si>
    <t>Bilbao</t>
  </si>
  <si>
    <t>muthiman@gmx.de</t>
  </si>
  <si>
    <t>No reclamado</t>
  </si>
  <si>
    <t>Veronika Boulová</t>
  </si>
  <si>
    <t>veronika.boulova@seznam.cz</t>
  </si>
  <si>
    <t>Gustav Klimt Garden Cat Print - Póster / Sin marco / 60x90</t>
  </si>
  <si>
    <t>A Coruña</t>
  </si>
  <si>
    <t>Berlin 69 - Póster / Sin marco / 40x50</t>
  </si>
  <si>
    <t>Cremona</t>
  </si>
  <si>
    <t>Bergamo</t>
  </si>
  <si>
    <t>13:29:38</t>
  </si>
  <si>
    <t>Sondrio</t>
  </si>
  <si>
    <t>Pablo Picasso Animals Drawings the elephant - Póster / Sin marco / 30x40</t>
  </si>
  <si>
    <t>Gerona</t>
  </si>
  <si>
    <t>Dortmund</t>
  </si>
  <si>
    <t>Piacenza</t>
  </si>
  <si>
    <t>Parma</t>
  </si>
  <si>
    <t>Sunlight - Póster / Sin marco / 50x70</t>
  </si>
  <si>
    <t>Trieste</t>
  </si>
  <si>
    <t>11:44:44</t>
  </si>
  <si>
    <t>PARIS</t>
  </si>
  <si>
    <t>Leap - sea swimming adventure - Póster / Sin marco / 30x40</t>
  </si>
  <si>
    <t>ROMA</t>
  </si>
  <si>
    <t>Gustav Klimt Garden Cat Print - Póster / Sin marco / 20x30</t>
  </si>
  <si>
    <t>Pablo Picasso Animals Drawings the cat Esquisse D’un Félin - Póster / Sin marco / 50x70</t>
  </si>
  <si>
    <t>Do Epic Shit - Póster / Sin marco / 30x40</t>
  </si>
  <si>
    <t>Frankfurt</t>
  </si>
  <si>
    <t>Paderborn</t>
  </si>
  <si>
    <t>12:58:52</t>
  </si>
  <si>
    <t>Christoph Blume</t>
  </si>
  <si>
    <t>christophblume@outlook.de</t>
  </si>
  <si>
    <t>Fragments Nº1 - Póster / Sin marco / 70x100, COLORFUL BAUHAUS NO.1 POSTER - Póster / Sin marco / 50x70</t>
  </si>
  <si>
    <t>+49 292165069</t>
  </si>
  <si>
    <t>COLORFUL BAUHAUS NO.1 POSTER - Póster / Sin marco / 50x70</t>
  </si>
  <si>
    <t>Saarbrücken</t>
  </si>
  <si>
    <t>19:12:58</t>
  </si>
  <si>
    <t>Lucca</t>
  </si>
  <si>
    <t>Antonella D'Agostino</t>
  </si>
  <si>
    <t>adagostino79@gmail.com</t>
  </si>
  <si>
    <t>Dream Big - Póster / Madera negro / 60x90</t>
  </si>
  <si>
    <t>+39 05321914250</t>
  </si>
  <si>
    <t>Berango</t>
  </si>
  <si>
    <t>Sardines Tin Can - Baroo Bloom - Póster / Sin marco / 20x30</t>
  </si>
  <si>
    <t>Sardines Tin Can - Baroo Bloom - Póster / Sin marco / 40x50</t>
  </si>
  <si>
    <t>Zamora</t>
  </si>
  <si>
    <t>Gräfelfing</t>
  </si>
  <si>
    <t>Cesena</t>
  </si>
  <si>
    <t>Forlì-Cesena</t>
  </si>
  <si>
    <t>No stress - Póster / Sin marco / 50x70</t>
  </si>
  <si>
    <t>Santa Marta de Tormes</t>
  </si>
  <si>
    <t>Gustav Klimt Garden Cat Print - Póster / Madera verde / 20x30</t>
  </si>
  <si>
    <t>18:22:01</t>
  </si>
  <si>
    <t>Granada</t>
  </si>
  <si>
    <t>Aachen</t>
  </si>
  <si>
    <t>Anika Heinsch</t>
  </si>
  <si>
    <t>anikaheinsch@gmx.de</t>
  </si>
  <si>
    <t>Anika Heinsch, Am Hufeisen 57, Süsel, 23701, Alemania</t>
  </si>
  <si>
    <t>Am Hufeisen 57</t>
  </si>
  <si>
    <t>Süsel</t>
  </si>
  <si>
    <t>+49 1739731057</t>
  </si>
  <si>
    <t>Lara Belle</t>
  </si>
  <si>
    <t>larabelle.amour@gmail.com</t>
  </si>
  <si>
    <t>Simplicity ii - Lienzo / Sin marco / 70x100</t>
  </si>
  <si>
    <t>+49 15214880029</t>
  </si>
  <si>
    <t>Pablo Picasso Animals Drawings the elephant - Póster / Madera negro / 30x40</t>
  </si>
  <si>
    <t>Yecla</t>
  </si>
  <si>
    <t>pepa.hernandez@businessplaza.es</t>
  </si>
  <si>
    <t>{"shop_id":751927347,"session_id":"rNGs3ACKmOa7zgH0oveffcOUC"}</t>
  </si>
  <si>
    <t>+34 670310506</t>
  </si>
  <si>
    <t>Salvador Dali fleurs I - Póster / Sin marco / 20x30</t>
  </si>
  <si>
    <t>Pulp Fiction Extended - Póster / Sin marco / 20x30</t>
  </si>
  <si>
    <t>Mainz</t>
  </si>
  <si>
    <t>Francesca Aquisti</t>
  </si>
  <si>
    <t>francesca.aquisti95@gmail.com</t>
  </si>
  <si>
    <t>Pulp Fiction dance - Póster / Madera blanco / 40x50</t>
  </si>
  <si>
    <t>+39 3313837767</t>
  </si>
  <si>
    <t>FOREIGNER'S ADVISORY BUREAU, S.L.</t>
  </si>
  <si>
    <t>isabel@fab-consulting.com</t>
  </si>
  <si>
    <t>+34 609741724</t>
  </si>
  <si>
    <t>Alessandro Esposito</t>
  </si>
  <si>
    <t>esposito_alessandro@hotmail.it</t>
  </si>
  <si>
    <t>Bauhaus Pink Circle - Póster / Madera negro / 50x70, COLORFUL BAUHAUS NO.1 POSTER - Póster / Madera negro / 50x70</t>
  </si>
  <si>
    <t>{"shop_id":751927347,"session_id":"rktmjDBNyLWZNELsDNXg9I8wV"}</t>
  </si>
  <si>
    <t>+39 3334596910</t>
  </si>
  <si>
    <t>COLORFUL BAUHAUS NO.1 POSTER - Póster / Madera negro / 50x70</t>
  </si>
  <si>
    <t>3R883177UP728770K</t>
  </si>
  <si>
    <t>madrid</t>
  </si>
  <si>
    <t>San Giuliano Terme</t>
  </si>
  <si>
    <t>Cancelación del pago</t>
  </si>
  <si>
    <t>Gerd Speier</t>
  </si>
  <si>
    <t>GerdSpeier@aol.com</t>
  </si>
  <si>
    <t>Gerd Speier, Nurmistr.  42, Nottuln, 48301, Alemania</t>
  </si>
  <si>
    <t>Nurmistr.  42</t>
  </si>
  <si>
    <t>Nottuln</t>
  </si>
  <si>
    <t>+49 0250225613</t>
  </si>
  <si>
    <t>Nürnberg</t>
  </si>
  <si>
    <t>Krefeld</t>
  </si>
  <si>
    <t>Noah Dlugosch</t>
  </si>
  <si>
    <t>noahdlugosch@iCloud.com</t>
  </si>
  <si>
    <t>Noah, Dlugosch, Friedrich-Humbert-Straße 105, Bremen, 28759, Alemania</t>
  </si>
  <si>
    <t>Friedrich-Humbert-Straße 105</t>
  </si>
  <si>
    <t>+49 17670526778</t>
  </si>
  <si>
    <t>Nighthawks (Special Edition) - Edward Hopper - Póster / Sin marco / 70x100</t>
  </si>
  <si>
    <t>Graz</t>
  </si>
  <si>
    <t>Bénédicte Mirebeau</t>
  </si>
  <si>
    <t>benedicte.mirebeau1980@gmail.com</t>
  </si>
  <si>
    <t>Monthoiron</t>
  </si>
  <si>
    <t>+33 776153912</t>
  </si>
  <si>
    <t>Curious sheep - Póster / Sin marco / 50x70</t>
  </si>
  <si>
    <t>Luca Marfeo</t>
  </si>
  <si>
    <t>luca.marfeo@gmail.com</t>
  </si>
  <si>
    <t>Luca Marfeo, Via Martiri Giuliani e Dalmati 20, Padova, Padova, 35129, Italia</t>
  </si>
  <si>
    <t>Via Martiri Giuliani e Dalmati 20</t>
  </si>
  <si>
    <t>+39 3457880382</t>
  </si>
  <si>
    <t>Guadalajara</t>
  </si>
  <si>
    <t>Tarifa por disputa</t>
  </si>
  <si>
    <t>ALESSANDRO AZZARONE</t>
  </si>
  <si>
    <t>azzarone.alessandro@gmail.com</t>
  </si>
  <si>
    <t>+39 3385808149</t>
  </si>
  <si>
    <t>Bauhaus Black and White Exhibition Poster  1923 - Póster / Sin marco / 30x40</t>
  </si>
  <si>
    <t>Pablo Picasso Animals Drawings the elephant - Póster / Sin marco / 50x70</t>
  </si>
  <si>
    <t>Gustav Klimt Garden Cat Print - Póster / Madera verde / 50x70</t>
  </si>
  <si>
    <t>Henri Matisse NUDE - Póster / Sin marco / 30x40</t>
  </si>
  <si>
    <t>La Dolce Vita - Póster / Sin marco / 30x40</t>
  </si>
  <si>
    <t>Cerdanyola del Vallès</t>
  </si>
  <si>
    <t>1S939421HW9253920</t>
  </si>
  <si>
    <t>Johanna DELMOTTE</t>
  </si>
  <si>
    <t>johanna.besnard@gmail.com</t>
  </si>
  <si>
    <t>Johanna, DELMOTTE, 6 allée des bouvreuils, Rosny sur seine, 78710, Francia</t>
  </si>
  <si>
    <t>6 allée des bouvreuils</t>
  </si>
  <si>
    <t>Rosny sur seine</t>
  </si>
  <si>
    <t>+33 626862749</t>
  </si>
  <si>
    <t>Schenefeld</t>
  </si>
  <si>
    <t>Pablo Picasso Animals Drawings the elephant - Póster / Sin marco / 40x50</t>
  </si>
  <si>
    <t>Jutta Wessendorf</t>
  </si>
  <si>
    <t>jutta@wessendorf-home.de</t>
  </si>
  <si>
    <t>Jutta, Wessendorf, Sophienstraße 9, Münster, 48145, Alemania</t>
  </si>
  <si>
    <t>Sophienstraße 9</t>
  </si>
  <si>
    <t>+49 15733675319</t>
  </si>
  <si>
    <t>1J973624V17195235</t>
  </si>
  <si>
    <t>Andrea Cicalini</t>
  </si>
  <si>
    <t>andrea.cicalini@gmail.com</t>
  </si>
  <si>
    <t>MARGHERITA GAGLIARDI, Piazza Giovanni Nistri 2, Gello, Pisa, 56017, Italia</t>
  </si>
  <si>
    <t>Pablo Picasso Animals Drawing Dog - Póster / Madera negro / 50x70</t>
  </si>
  <si>
    <t>Piazza Giovanni Nistri 2</t>
  </si>
  <si>
    <t>Gello</t>
  </si>
  <si>
    <t>+39 3391049651</t>
  </si>
  <si>
    <t>Hey donkey BW - Póster / Madera roble natural / 30x40</t>
  </si>
  <si>
    <t>Diana-Sandrine Nutsua</t>
  </si>
  <si>
    <t>Diana-s.nutsua@t-online.de</t>
  </si>
  <si>
    <t>Diana-Sandrine Kunis, Guldeinstraße 51, München, 80339, Alemania</t>
  </si>
  <si>
    <t>Pablo Picasso Animals Drawings the elephant - Póster / Madera negro / 50x70</t>
  </si>
  <si>
    <t>Guldeinstraße 51</t>
  </si>
  <si>
    <t>+49 15170142777</t>
  </si>
  <si>
    <t>Christina May</t>
  </si>
  <si>
    <t>may.christina.b@gmail.com</t>
  </si>
  <si>
    <t>+49 1702454151</t>
  </si>
  <si>
    <t>Perugia</t>
  </si>
  <si>
    <t>Udine</t>
  </si>
  <si>
    <t>Artista</t>
  </si>
  <si>
    <t>Retirada de dinero</t>
  </si>
  <si>
    <t>Devolución por disputa</t>
  </si>
  <si>
    <t>Disputa pendiente de resolver, te bloquean el saldo AS-91081</t>
  </si>
  <si>
    <t>01/01/2026</t>
  </si>
  <si>
    <t>03:34:17</t>
  </si>
  <si>
    <t>Siemone Schönitz</t>
  </si>
  <si>
    <t>siemone.schoenitz@gmx.de</t>
  </si>
  <si>
    <t>65N51228E9959580X</t>
  </si>
  <si>
    <t>Siemone, Schönitz, Königsberger Straße 18, Uslar, 37170, Alemania</t>
  </si>
  <si>
    <t>Scandi Japandi Houseplant 3 - Póster / Sin marco / 50x70</t>
  </si>
  <si>
    <t>rlpPq43qcJ2G529gz0Y3hQ17R</t>
  </si>
  <si>
    <t>{"shop_id":751927347,"session_id":"rlpPq43qcJ2G529gz0Y3hQ17R"}</t>
  </si>
  <si>
    <t>Königsberger Straße 18</t>
  </si>
  <si>
    <t>Uslar</t>
  </si>
  <si>
    <t>+49 17631633932</t>
  </si>
  <si>
    <t>07:42:46</t>
  </si>
  <si>
    <t>Domenika Kusch</t>
  </si>
  <si>
    <t>Domenika.Kusch@gmail.com</t>
  </si>
  <si>
    <t>1VY57255J0900715E</t>
  </si>
  <si>
    <t>Domenika, Kusch, Wolfshagen 8, Hamburg, 20535, Alemania</t>
  </si>
  <si>
    <t>Colgador para póster de 60cm de madera y color negro</t>
  </si>
  <si>
    <t>rKvBqDngbj2fMmeChnhphX247</t>
  </si>
  <si>
    <t>{"shop_id":751927347,"session_id":"rKvBqDngbj2fMmeChnhphX247"}</t>
  </si>
  <si>
    <t>Wolfshagen 8</t>
  </si>
  <si>
    <t>+49 017693197672</t>
  </si>
  <si>
    <t>10:25:19</t>
  </si>
  <si>
    <t>Eva Pischke</t>
  </si>
  <si>
    <t>ep@stephanpischke.de</t>
  </si>
  <si>
    <t>26P35561C8773781H</t>
  </si>
  <si>
    <t>Eva Maria Pischke, Ackerstraße 5, Meerbusch, 40670, Alemania</t>
  </si>
  <si>
    <t>Le petit dejeuner , Made in France - Póster / Sin marco / 20x30</t>
  </si>
  <si>
    <t>rEL1tkaxNS15hEpziAVQ7TSg1</t>
  </si>
  <si>
    <t>{"shop_id":751927347,"session_id":"rEL1tkaxNS15hEpziAVQ7TSg1"}</t>
  </si>
  <si>
    <t>Ackerstraße 5</t>
  </si>
  <si>
    <t>Meerbusch</t>
  </si>
  <si>
    <t>+49 1732875027</t>
  </si>
  <si>
    <t>13:22:53</t>
  </si>
  <si>
    <t>Sabrina Mißlinger</t>
  </si>
  <si>
    <t>sabrina.he@gmx.de</t>
  </si>
  <si>
    <t>7BG53258A10745635</t>
  </si>
  <si>
    <t>Sabrina Mißlinger, Birnbaumstr. 4, Furth, 84095, Alemania</t>
  </si>
  <si>
    <t>Toy Captain America - Póster / Sin marco / 20x30, Marco roble 20x30cm - No, Toy Superman - Póster / Sin marco / 20x30</t>
  </si>
  <si>
    <t>rR0zuzQi9MH5yyb1PWtioXgmN</t>
  </si>
  <si>
    <t>{"shop_id":751927347,"session_id":"rR0zuzQi9MH5yyb1PWtioXgmN"}</t>
  </si>
  <si>
    <t>Birnbaumstr. 4</t>
  </si>
  <si>
    <t>Furth</t>
  </si>
  <si>
    <t>+49 74037387</t>
  </si>
  <si>
    <t>Marco roble 20x30cm - No</t>
  </si>
  <si>
    <t>14:46:22</t>
  </si>
  <si>
    <t>andrea cabiola</t>
  </si>
  <si>
    <t>andrea.cabiola@gmail.com</t>
  </si>
  <si>
    <t>1EU604669L4931209</t>
  </si>
  <si>
    <t>Andrea Cabiola, Q.re Dott. Emanuele Piazza, 30, 30, Marostica, Vicenza, 36063, Italia</t>
  </si>
  <si>
    <t>The cat - Lienzo / Sin marco / 30x40</t>
  </si>
  <si>
    <t>rynSFLdhtLslg1aIBHooTqXjO</t>
  </si>
  <si>
    <t>{"shop_id":751927347,"session_id":"rynSFLdhtLslg1aIBHooTqXjO"}</t>
  </si>
  <si>
    <t>Q.re Dott. Emanuele Piazza, 30, 30</t>
  </si>
  <si>
    <t>Marostica</t>
  </si>
  <si>
    <t>+39 3337464714</t>
  </si>
  <si>
    <t>15:25:06</t>
  </si>
  <si>
    <t>sarah kregehr</t>
  </si>
  <si>
    <t>sarah.kregehr@gmx.net</t>
  </si>
  <si>
    <t>7KG57170CV926344H</t>
  </si>
  <si>
    <t>Sarah Kregehr, Zastrowstr. 42, Kiel, 24114, Alemania</t>
  </si>
  <si>
    <t>Sun Setting on the Seine (Special Edition) - Claude Monet - Póster / Sin marco / 50x70</t>
  </si>
  <si>
    <t>rRwVmycpJ7H781oQa99ieQMsr</t>
  </si>
  <si>
    <t>{"shop_id":751927347,"session_id":"rRwVmycpJ7H781oQa99ieQMsr"}</t>
  </si>
  <si>
    <t>Zastrowstr. 42</t>
  </si>
  <si>
    <t>Kiel</t>
  </si>
  <si>
    <t>+49 4512802668576</t>
  </si>
  <si>
    <t>15:51:19</t>
  </si>
  <si>
    <t>Simone Pirozzi</t>
  </si>
  <si>
    <t>simo.pirozzi@gmail.com</t>
  </si>
  <si>
    <t>8P573960AN1045724</t>
  </si>
  <si>
    <t>Simone, Pirozzi, via IX Maggio traversa Alessandro Volta 17, Castello di Cisterna, Napoli, 80030, Italia</t>
  </si>
  <si>
    <t>Ginspiration No2 - Póster / Sin marco / 30x40, Floral Campbells - Póster / Sin marco / 30x40</t>
  </si>
  <si>
    <t>rMjyZN6D6I9sEL7Hto5VLZ5p9</t>
  </si>
  <si>
    <t>{"shop_id":751927347,"session_id":"rMjyZN6D6I9sEL7Hto5VLZ5p9"}</t>
  </si>
  <si>
    <t>via IX Maggio traversa Alessandro Volta 17</t>
  </si>
  <si>
    <t>Castello di Cisterna</t>
  </si>
  <si>
    <t>+39 3337957318</t>
  </si>
  <si>
    <t>Floral Campbells - Póster / Sin marco / 30x40</t>
  </si>
  <si>
    <t>17:10:30</t>
  </si>
  <si>
    <t>Theresa Litzba</t>
  </si>
  <si>
    <t>theresa.litzba@googlemail.com</t>
  </si>
  <si>
    <t>2LR05026NW557840J</t>
  </si>
  <si>
    <t>Theresa  Litzba, Marienstraße 2e, Köln, 50825, Alemania</t>
  </si>
  <si>
    <t>Surf Down - Póster / Madera negro / 40x50</t>
  </si>
  <si>
    <t>r8Xc0vge7019LIXhiXhNAzetf</t>
  </si>
  <si>
    <t>{"shop_id":751927347,"session_id":"r8Xc0vge7019LIXhiXhNAzetf"}</t>
  </si>
  <si>
    <t>Marienstraße 2e</t>
  </si>
  <si>
    <t>+49 15227402303</t>
  </si>
  <si>
    <t>17:56:27</t>
  </si>
  <si>
    <t>Tommy Heberle</t>
  </si>
  <si>
    <t>tommy.heberle@gmail.com</t>
  </si>
  <si>
    <t>8C034025P1221142N</t>
  </si>
  <si>
    <t>Tommy, Heberle, Josef-Schofer-Straße 2, Karlsruhe, 76187, Alemania</t>
  </si>
  <si>
    <t>Valencia, Spain - Póster / Sin marco / 70x100, Southern Spain V - Póster / Sin marco / 50x70, Tapas - Spain - Póster / Sin marco / 70x100</t>
  </si>
  <si>
    <t>rFJvk30JREFXcl6eEbUWsLkXp</t>
  </si>
  <si>
    <t>{"shop_id":751927347,"session_id":"rFJvk30JREFXcl6eEbUWsLkXp"}</t>
  </si>
  <si>
    <t>Josef-Schofer-Straße 2</t>
  </si>
  <si>
    <t>+49 15170890719</t>
  </si>
  <si>
    <t>Valencia, Spain - Póster / Sin marco / 70x100</t>
  </si>
  <si>
    <t>18:09:37</t>
  </si>
  <si>
    <t>Raquel Jofre</t>
  </si>
  <si>
    <t>rjofreh25@gmail.com</t>
  </si>
  <si>
    <t>2HE95554T0540935T</t>
  </si>
  <si>
    <t>Raquel Jofre Hombrado, Carrer de Teresa de Calcuta 21, SÚRIA, BARCELONA, 08260, España</t>
  </si>
  <si>
    <t>Movement of Vaulted Chambers Exhibition - Paul Klee - Póster / Madera negro / 40x50</t>
  </si>
  <si>
    <t>ruDxI3uIiZwfoIlaEeyx7b0H7</t>
  </si>
  <si>
    <t>{"shop_id":751927347,"session_id":"ruDxI3uIiZwfoIlaEeyx7b0H7"}</t>
  </si>
  <si>
    <t>Carrer de Teresa de Calcuta 21</t>
  </si>
  <si>
    <t>SÚRIA</t>
  </si>
  <si>
    <t>+34 680762886</t>
  </si>
  <si>
    <t>18:12:36</t>
  </si>
  <si>
    <t>Arne Lummerzheim</t>
  </si>
  <si>
    <t>alu100@web.de</t>
  </si>
  <si>
    <t>8KA47748T9168140F</t>
  </si>
  <si>
    <t>Arne Lummerzheim, Parkstr. 26, Berlin, 13585, Alemania</t>
  </si>
  <si>
    <t>Black Montmartre - Paris Step by Step - Póster / Madera negro / 50x70</t>
  </si>
  <si>
    <t>rG4TUudLGNFxxBFzCn9g0yuPn</t>
  </si>
  <si>
    <t>{"shop_id":751927347,"session_id":"rG4TUudLGNFxxBFzCn9g0yuPn"}</t>
  </si>
  <si>
    <t>Parkstr. 26</t>
  </si>
  <si>
    <t>+49 015222571986</t>
  </si>
  <si>
    <t>19:36:42</t>
  </si>
  <si>
    <t>Niko Simak</t>
  </si>
  <si>
    <t>niko.simak@t-online.de</t>
  </si>
  <si>
    <t>9SP93479742422154</t>
  </si>
  <si>
    <t>Niko Simak, Am Gries 7, Erding, 85435, Alemania</t>
  </si>
  <si>
    <t>Botanical, Fleurs et plantes -Ginkgo biloba leaf - Póster / Madera roble natural / 60x90, Exposition de linogravure, Ginkgo leaves - Póster / Madera roble natural / 60x90, Pablo Picasso Animals Drawings the elephant - Póster / Sin marco / 20x30</t>
  </si>
  <si>
    <t>rzPm2b27wgLuQh7pFm4XtuJcq</t>
  </si>
  <si>
    <t>{"shop_id":751927347,"session_id":"rzPm2b27wgLuQh7pFm4XtuJcq"}</t>
  </si>
  <si>
    <t>Am Gries 7</t>
  </si>
  <si>
    <t>Erding</t>
  </si>
  <si>
    <t>+49 17663656458</t>
  </si>
  <si>
    <t>Exposition de linogravure, Ginkgo leaves - Póster / Madera roble natural / 60x90</t>
  </si>
  <si>
    <t>20:54:56</t>
  </si>
  <si>
    <t>Carlo Lancini</t>
  </si>
  <si>
    <t>carlolancini@tiscali.it</t>
  </si>
  <si>
    <t>4F210044PU032664W</t>
  </si>
  <si>
    <t>Carlo Lancini, Via Francesco Petrarca 8, Stezzano, Bergamo, 24040, Italia</t>
  </si>
  <si>
    <t>Winter morning - Póster / Sin marco / 60x90, Chirping And Chilling (At Night) - Póster / Sin marco / 60x90</t>
  </si>
  <si>
    <t>rxZgU1TOGAExn1C9mOmxBbVeR</t>
  </si>
  <si>
    <t>{"shop_id":751927347,"session_id":"rxZgU1TOGAExn1C9mOmxBbVeR"}</t>
  </si>
  <si>
    <t>Via Francesco Petrarca 8</t>
  </si>
  <si>
    <t>Stezzano</t>
  </si>
  <si>
    <t>+39 0354379421</t>
  </si>
  <si>
    <t>Winter morning - Póster / Sin marco / 60x90</t>
  </si>
  <si>
    <t>21:42:06</t>
  </si>
  <si>
    <t>EURIDICE LAZALDE GUTIERREZ</t>
  </si>
  <si>
    <t>euridice.lazalde.gtz@gmail.com</t>
  </si>
  <si>
    <t>6C912892W3965535M</t>
  </si>
  <si>
    <t>Euridice LAZALDE Gutierrez, Viale Umbria 1, Bastia Umbra, Perugia, 06083, Italia</t>
  </si>
  <si>
    <t>Mexico - Póster / Madera roble oscuro / 50x70</t>
  </si>
  <si>
    <t>r6B3qrX1uRteuXK2YCKzrIfBI</t>
  </si>
  <si>
    <t>{"shop_id":751927347,"session_id":"r6B3qrX1uRteuXK2YCKzrIfBI"}</t>
  </si>
  <si>
    <t>Viale Umbria 1</t>
  </si>
  <si>
    <t>Bastia Umbra</t>
  </si>
  <si>
    <t>+39 3885820350</t>
  </si>
  <si>
    <t>21:44:39</t>
  </si>
  <si>
    <t>rolf clostermann</t>
  </si>
  <si>
    <t>leslie.clostermann@gmail.com</t>
  </si>
  <si>
    <t>8HR26733VV295503E</t>
  </si>
  <si>
    <t>Leslie Clostermann, Gabainstr. 6, Wesel, 46483, Alemania</t>
  </si>
  <si>
    <t>Mid Century Blue II - Lienzo / Madera negro / 50x70</t>
  </si>
  <si>
    <t>rH6WAmFf83ZbXZf2icWvwM9oM</t>
  </si>
  <si>
    <t>{"shop_id":751927347,"session_id":"rH6WAmFf83ZbXZf2icWvwM9oM"}</t>
  </si>
  <si>
    <t>Gabainstr. 6</t>
  </si>
  <si>
    <t>Wesel</t>
  </si>
  <si>
    <t>+49 028599010125</t>
  </si>
  <si>
    <t>22:09:51</t>
  </si>
  <si>
    <t>Reni Ahlborn</t>
  </si>
  <si>
    <t>irene.ahlborn@web.de</t>
  </si>
  <si>
    <t>0BC33688L92679619</t>
  </si>
  <si>
    <t>Irene Schwab-Ahlborn, Moorweg 45a, Schenefeld, 22869, Alemania</t>
  </si>
  <si>
    <t>Pablo Picasso The Three Dancers Sktech poster - Póster / Sin marco / 60x90, Picasso Ladies of Avignon sketch Poster - Póster / Sin marco / 60x90</t>
  </si>
  <si>
    <t>r29RRtLUvXL6Tz39L5TWtgNnA</t>
  </si>
  <si>
    <t>{"shop_id":751927347,"session_id":"r29RRtLUvXL6Tz39L5TWtgNnA"}</t>
  </si>
  <si>
    <t>Moorweg 45a</t>
  </si>
  <si>
    <t>+49 15752834664</t>
  </si>
  <si>
    <t>Picasso Ladies of Avignon sketch Poster - Póster / Sin marco / 60x90</t>
  </si>
  <si>
    <t>22:23:43</t>
  </si>
  <si>
    <t>Doreen Epstein</t>
  </si>
  <si>
    <t>doreen.epstein@yahoo.de</t>
  </si>
  <si>
    <t>2FT21109V73915801</t>
  </si>
  <si>
    <t>Doreen Epstein, Bürschgartenstraße 13, Wiesbaden, 65193, Alemania</t>
  </si>
  <si>
    <t>La vie en France,  St Tropez - Póster / Madera roble natural / 60x90</t>
  </si>
  <si>
    <t>rnDbfCSBaL9MVyHPi73lToJBJ</t>
  </si>
  <si>
    <t>{"shop_id":751927347,"session_id":"rnDbfCSBaL9MVyHPi73lToJBJ"}</t>
  </si>
  <si>
    <t>Bürschgartenstraße 13</t>
  </si>
  <si>
    <t>+49 17670067582</t>
  </si>
  <si>
    <t>23:40:36</t>
  </si>
  <si>
    <t>Carolin Weihrauch</t>
  </si>
  <si>
    <t>carolin-weihrauch@gmx.de</t>
  </si>
  <si>
    <t>2K825256CU025401D</t>
  </si>
  <si>
    <t>Carolin Weihrauch, Giselherstraße 13, Weinheim, 69469, Alemania</t>
  </si>
  <si>
    <t>Maddies Mood - jotadejai - Póster / Sin marco / 50x70</t>
  </si>
  <si>
    <t>rbTKDXCCwJiLkypzQK0aXfiSm</t>
  </si>
  <si>
    <t>{"shop_id":751927347,"session_id":"rbTKDXCCwJiLkypzQK0aXfiSm"}</t>
  </si>
  <si>
    <t>Giselherstraße 13</t>
  </si>
  <si>
    <t>Weinheim</t>
  </si>
  <si>
    <t>+49 17630426806</t>
  </si>
  <si>
    <t>02/01/2026</t>
  </si>
  <si>
    <t>03:06:04</t>
  </si>
  <si>
    <t>Judith Heuer</t>
  </si>
  <si>
    <t>juditheuer@web.de</t>
  </si>
  <si>
    <t>0H471785HL184274D</t>
  </si>
  <si>
    <t>Judith, Heuer, Bollerstaudenstrasse 6, Freiburg, 79111, Alemania</t>
  </si>
  <si>
    <t>Linocut Tree - Alisa Galitsyna - Póster / Sin marco / 30x40</t>
  </si>
  <si>
    <t>r4vSAwDFqAFODjgyeQwb7YqUE</t>
  </si>
  <si>
    <t>{"shop_id":751927347,"session_id":"r4vSAwDFqAFODjgyeQwb7YqUE"}</t>
  </si>
  <si>
    <t>Bollerstaudenstrasse 6</t>
  </si>
  <si>
    <t>+49 7617070086</t>
  </si>
  <si>
    <t>09:20:38</t>
  </si>
  <si>
    <t>{"shop_id":751927347,"session_id":"zG2XibzylGeidS5KCCVD0pczx"}</t>
  </si>
  <si>
    <t>09:34:33</t>
  </si>
  <si>
    <t>Rolf Bernau</t>
  </si>
  <si>
    <t>Rolf.Bernau@alice.de</t>
  </si>
  <si>
    <t>9V1082071N1257400</t>
  </si>
  <si>
    <t>Herr Rolf Bernau, Freimuthstr. 8b, Falkensee, 14612, Alemania</t>
  </si>
  <si>
    <t>Gustav Klimt Garden Cat Print - Póster / Madera azul / 40x50</t>
  </si>
  <si>
    <t>rLI3K6gh3jmkEQgW96GQK41mA</t>
  </si>
  <si>
    <t>{"shop_id":751927347,"session_id":"rLI3K6gh3jmkEQgW96GQK41mA"}</t>
  </si>
  <si>
    <t>Freimuthstr. 8b</t>
  </si>
  <si>
    <t>Falkensee</t>
  </si>
  <si>
    <t>+49 01703436160</t>
  </si>
  <si>
    <t>10:27:29</t>
  </si>
  <si>
    <t>Rainer Plehwe</t>
  </si>
  <si>
    <t>rainer.plehwe@freenet.de</t>
  </si>
  <si>
    <t>2WY88087XH197154R</t>
  </si>
  <si>
    <t>Plehwe Rainer, Deelacker 5, Schuby, 24850, Alemania</t>
  </si>
  <si>
    <t>Pablo Picasso Animals Drawings the cat Esquisse D’un Félin - Póster / Madera blanco / 30x40, Pablo Picasso Animals Drawings the elephant - Póster / Madera blanco / 40x50</t>
  </si>
  <si>
    <t>r9OZ8HZ6ZOhzXVio74XH3RfqF</t>
  </si>
  <si>
    <t>{"shop_id":751927347,"session_id":"r9OZ8HZ6ZOhzXVio74XH3RfqF"}</t>
  </si>
  <si>
    <t>Deelacker 5</t>
  </si>
  <si>
    <t>Schuby</t>
  </si>
  <si>
    <t>+49 15140190935</t>
  </si>
  <si>
    <t>Pablo Picasso Animals Drawings the elephant - Póster / Madera blanco / 40x50</t>
  </si>
  <si>
    <t>479232030Y9989809</t>
  </si>
  <si>
    <t>11:44:53</t>
  </si>
  <si>
    <t>Anna Carolline Da Cruz Farath</t>
  </si>
  <si>
    <t>galaxyeyes.shop@gmail.com</t>
  </si>
  <si>
    <t>5HA55916NW8671213</t>
  </si>
  <si>
    <t>item_1767350658_1</t>
  </si>
  <si>
    <t>1CE1268435728604Y</t>
  </si>
  <si>
    <t>7R100435TV757994D</t>
  </si>
  <si>
    <t>item_1767350658_4</t>
  </si>
  <si>
    <t>04J78733D2957040J</t>
  </si>
  <si>
    <t>5AH16117AS090991Y</t>
  </si>
  <si>
    <t>item_1767350658_5</t>
  </si>
  <si>
    <t>1YL56527LA047635X</t>
  </si>
  <si>
    <t>7T226696B7863140L</t>
  </si>
  <si>
    <t>item_1767350658_0</t>
  </si>
  <si>
    <t>80E036948J721470W</t>
  </si>
  <si>
    <t>2G741075DW400002W</t>
  </si>
  <si>
    <t>item_1767350658_3</t>
  </si>
  <si>
    <t>56V55145H52000300</t>
  </si>
  <si>
    <t>11:44:54</t>
  </si>
  <si>
    <t>9RR734633M188032T</t>
  </si>
  <si>
    <t>item_1767350658_2</t>
  </si>
  <si>
    <t>9E319528RK662944F</t>
  </si>
  <si>
    <t>11:44:55</t>
  </si>
  <si>
    <t>9M926396KT904862V</t>
  </si>
  <si>
    <t>item_1767350658_9</t>
  </si>
  <si>
    <t>8C888240FV214483B</t>
  </si>
  <si>
    <t>041116387L360802H</t>
  </si>
  <si>
    <t>item_1767350658_24</t>
  </si>
  <si>
    <t>8V210166GD155800M</t>
  </si>
  <si>
    <t>7W181086Y15483836</t>
  </si>
  <si>
    <t>item_1767350658_23</t>
  </si>
  <si>
    <t>6HB68053C3276632D</t>
  </si>
  <si>
    <t>11:44:56</t>
  </si>
  <si>
    <t>Fernando Lopez Ojea</t>
  </si>
  <si>
    <t>infodikhotomy@gmail.com</t>
  </si>
  <si>
    <t>2BJ85352AN0993510</t>
  </si>
  <si>
    <t>item_1767350658_7</t>
  </si>
  <si>
    <t>6JG26630RK9941014</t>
  </si>
  <si>
    <t>6V384060VM781510R</t>
  </si>
  <si>
    <t>item_1767350658_8</t>
  </si>
  <si>
    <t>5T631820S5656864E</t>
  </si>
  <si>
    <t>74W91794SB698501E</t>
  </si>
  <si>
    <t>item_1767350658_11</t>
  </si>
  <si>
    <t>69619364S6276625R</t>
  </si>
  <si>
    <t>11:44:57</t>
  </si>
  <si>
    <t>7EY0641945452321R</t>
  </si>
  <si>
    <t>item_1767350658_6</t>
  </si>
  <si>
    <t>7TW673482Y819932E</t>
  </si>
  <si>
    <t>749286172V964113N</t>
  </si>
  <si>
    <t>item_1767350658_21</t>
  </si>
  <si>
    <t>75M68578GP037132M</t>
  </si>
  <si>
    <t>7SR56301B5769334R</t>
  </si>
  <si>
    <t>item_1767350658_19</t>
  </si>
  <si>
    <t>3WE00816KF3543517</t>
  </si>
  <si>
    <t>4YP320904N130431W</t>
  </si>
  <si>
    <t>item_1767350658_20</t>
  </si>
  <si>
    <t>17067585YH265771X</t>
  </si>
  <si>
    <t>11:44:58</t>
  </si>
  <si>
    <t>2RD01551AF012961P</t>
  </si>
  <si>
    <t>item_1767350658_22</t>
  </si>
  <si>
    <t>9N261434WB6816349</t>
  </si>
  <si>
    <t>8HP678642C467725L</t>
  </si>
  <si>
    <t>item_1767350658_10</t>
  </si>
  <si>
    <t>64U94486XU3836319</t>
  </si>
  <si>
    <t>2TX41624NE194234P</t>
  </si>
  <si>
    <t>item_1767350658_13</t>
  </si>
  <si>
    <t>5V5722267D630084L</t>
  </si>
  <si>
    <t>746259136Y0127518</t>
  </si>
  <si>
    <t>item_1767350658_26</t>
  </si>
  <si>
    <t>5Y2205589T767422S</t>
  </si>
  <si>
    <t>6KS34292H69282629</t>
  </si>
  <si>
    <t>item_1767350658_12</t>
  </si>
  <si>
    <t>04663473Y2461750K</t>
  </si>
  <si>
    <t>5WB0734275482572A</t>
  </si>
  <si>
    <t>item_1767350658_17</t>
  </si>
  <si>
    <t>6UC71546G0131474T</t>
  </si>
  <si>
    <t>2E234177EJ235571M</t>
  </si>
  <si>
    <t>item_1767350658_15</t>
  </si>
  <si>
    <t>9D246591YB2358358</t>
  </si>
  <si>
    <t>11:44:59</t>
  </si>
  <si>
    <t>07365446D1086110M</t>
  </si>
  <si>
    <t>item_1767350658_18</t>
  </si>
  <si>
    <t>4M340448GW699200H</t>
  </si>
  <si>
    <t>0L210004GU163253D</t>
  </si>
  <si>
    <t>item_1767350658_16</t>
  </si>
  <si>
    <t>1DB74760AN139141B</t>
  </si>
  <si>
    <t>93E85481XP5697051</t>
  </si>
  <si>
    <t>item_1767350658_14</t>
  </si>
  <si>
    <t>7ME69720N1344303T</t>
  </si>
  <si>
    <t>11:45:02</t>
  </si>
  <si>
    <t>1R404280BF411625X</t>
  </si>
  <si>
    <t>item_1767350658_25</t>
  </si>
  <si>
    <t>5L319827LB516545M</t>
  </si>
  <si>
    <t>12:34:49</t>
  </si>
  <si>
    <t>Tilman Wegerhoff</t>
  </si>
  <si>
    <t>twegerhoff@gmx.de</t>
  </si>
  <si>
    <t>31P07222T17634456</t>
  </si>
  <si>
    <t>Tilman Wegerhoff, Hasselbeckstraße  55, Düsseldorf, 40625, Alemania</t>
  </si>
  <si>
    <t>Le Chat Noir - Théophile Alexandre Steinlen - Póster / Madera negro / 30x40</t>
  </si>
  <si>
    <t>rH0wsLY87Piyy4ZOw6paI4Ekk</t>
  </si>
  <si>
    <t>{"shop_id":751927347,"session_id":"rH0wsLY87Piyy4ZOw6paI4Ekk"}</t>
  </si>
  <si>
    <t>Hasselbeckstraße  55</t>
  </si>
  <si>
    <t>+49 21122980098</t>
  </si>
  <si>
    <t>Lenka Köhler</t>
  </si>
  <si>
    <t>lenka.nb23@gmail.com</t>
  </si>
  <si>
    <t>0SG88862M20909424</t>
  </si>
  <si>
    <t>Lenka Köhler, Jaro Schmied-Straße 1/15, Korneuburg, 2100, Austria</t>
  </si>
  <si>
    <t>I am starting to forget your face - Póster / Sin marco / 40x50</t>
  </si>
  <si>
    <t>r6uc3PjuK2KY0DcgPhXp1Imra</t>
  </si>
  <si>
    <t>{"shop_id":751927347,"session_id":"r6uc3PjuK2KY0DcgPhXp1Imra"}</t>
  </si>
  <si>
    <t>Jaro Schmied-Straße 1/15</t>
  </si>
  <si>
    <t>Korneuburg</t>
  </si>
  <si>
    <t>+43 6707714874</t>
  </si>
  <si>
    <t>13:56:19</t>
  </si>
  <si>
    <t>Gabriele Vitale</t>
  </si>
  <si>
    <t>gabrivitale70@gmail.com</t>
  </si>
  <si>
    <t>2LM55236V0071992B</t>
  </si>
  <si>
    <t>Gabriele Vitale, Via XXIV Maggio, 44, Rogeno, Lecco, 23849, Italia</t>
  </si>
  <si>
    <t>We ride until dawn - Lienzo / Sin marco / 50x70</t>
  </si>
  <si>
    <t>rMI1wJsckQgokBOAlrAWKqmPS</t>
  </si>
  <si>
    <t>{"shop_id":751927347,"session_id":"rMI1wJsckQgokBOAlrAWKqmPS"}</t>
  </si>
  <si>
    <t>Via XXIV Maggio, 44</t>
  </si>
  <si>
    <t>Rogeno</t>
  </si>
  <si>
    <t>+39 3331399080</t>
  </si>
  <si>
    <t>15:00:02</t>
  </si>
  <si>
    <t>Louisa Heinzl</t>
  </si>
  <si>
    <t>louisa.heinzl@gmx.de</t>
  </si>
  <si>
    <t>2BC65606AH721811D</t>
  </si>
  <si>
    <t>Louisa Heinzl, Pflügerstraße 63, Berlin, 12047, Alemania</t>
  </si>
  <si>
    <t>rNuYvcS9uQv7qp5PkA13MFrKI</t>
  </si>
  <si>
    <t>{"shop_id":751927347,"session_id":"rNuYvcS9uQv7qp5PkA13MFrKI"}</t>
  </si>
  <si>
    <t>Pflügerstraße 63</t>
  </si>
  <si>
    <t>+49 1714859277</t>
  </si>
  <si>
    <t>Stripes linocut Nº5 - Terracotta - Póster / Madera roble natural / 40x50</t>
  </si>
  <si>
    <t>16:07:51</t>
  </si>
  <si>
    <t>Werner Huber</t>
  </si>
  <si>
    <t>angela.huber73@gmx.de</t>
  </si>
  <si>
    <t>5FJ12282HW147423X</t>
  </si>
  <si>
    <t>Werner, Huber, Keplerstr. 11, Aschheim, 85609, Alemania</t>
  </si>
  <si>
    <t>Lotus Flowers (Special Edition) - Ogawa Kazumasa - Póster / Sin marco / 30x40</t>
  </si>
  <si>
    <t>reLa8i8BB1CEJyVTqDfyD9Hw2</t>
  </si>
  <si>
    <t>{"shop_id":751927347,"session_id":"reLa8i8BB1CEJyVTqDfyD9Hw2"}</t>
  </si>
  <si>
    <t>Keplerstr. 11</t>
  </si>
  <si>
    <t>Aschheim</t>
  </si>
  <si>
    <t>+49 08990468363</t>
  </si>
  <si>
    <t>16:30:54</t>
  </si>
  <si>
    <t>Alexander Wäschenbach</t>
  </si>
  <si>
    <t>a.waeschenbach@googlemail.com</t>
  </si>
  <si>
    <t>8N7957107L455913Y</t>
  </si>
  <si>
    <t>Alexander Wäschenbach, Holsteiner Weg 9e, Paderborn, 33102, Alemania</t>
  </si>
  <si>
    <t>Bauhaus Venus yellow circle - Lienzo / Madera roble natural / 50x70, Bauhaus Black and White Exhibition Poster  1923 - Lienzo / Madera roble natural / 50x70</t>
  </si>
  <si>
    <t>r5lD1tOljW727n2xqlcYX4zQJ</t>
  </si>
  <si>
    <t>{"shop_id":751927347,"session_id":"r5lD1tOljW727n2xqlcYX4zQJ"}</t>
  </si>
  <si>
    <t>Holsteiner Weg 9e</t>
  </si>
  <si>
    <t>+49 15117681631</t>
  </si>
  <si>
    <t>Bauhaus Black and White Exhibition Poster  1923 - Lienzo / Madera roble natural / 50x70</t>
  </si>
  <si>
    <t>16:43:59</t>
  </si>
  <si>
    <t>Ana Rubio</t>
  </si>
  <si>
    <t>aperez93.apr@gmail.com</t>
  </si>
  <si>
    <t>81J336877R6561446</t>
  </si>
  <si>
    <t>Ana Clara Pérez Rubio, Calle de la Cepa, 4, portal 1, 2°D, Tomares, Sevilla, 41940, España</t>
  </si>
  <si>
    <t>Save water drink gin - Póster / Madera negro / 20x30, PimentA&amp;sup3 -  Studio - Lienzo / Madera roble natural / 30x40</t>
  </si>
  <si>
    <t>rutHyvtLQ2gvCcgLPjRvB8KDz</t>
  </si>
  <si>
    <t>{"shop_id":751927347,"session_id":"rutHyvtLQ2gvCcgLPjRvB8KDz"}</t>
  </si>
  <si>
    <t>Calle de la Cepa, 4, portal 1, 2°D</t>
  </si>
  <si>
    <t>Tomares</t>
  </si>
  <si>
    <t>+34 654845594</t>
  </si>
  <si>
    <t>Save water drink gin - Póster / Madera negro / 20x30</t>
  </si>
  <si>
    <t>18:29:48</t>
  </si>
  <si>
    <t>Stefan Leuthmetzer</t>
  </si>
  <si>
    <t>steve.leuthmetzer@web.de</t>
  </si>
  <si>
    <t>0UE16469GN9970209</t>
  </si>
  <si>
    <t>Stefan Leuthmetzer, Fourlanigasse 33, Theresienfeld, 2604, Austria</t>
  </si>
  <si>
    <t>Lemon - Athene Fritsch - Póster / Madera roble natural / 30x40, A thousand birds - Lienzo / Sin marco / 50x70</t>
  </si>
  <si>
    <t>r0wVV6nw7SaC6w038nlVgSknr</t>
  </si>
  <si>
    <t>{"shop_id":751927347,"session_id":"r0wVV6nw7SaC6w038nlVgSknr"}</t>
  </si>
  <si>
    <t>Fourlanigasse 33</t>
  </si>
  <si>
    <t>Theresienfeld</t>
  </si>
  <si>
    <t>+43 6647850413</t>
  </si>
  <si>
    <t>A thousand birds - Lienzo / Sin marco / 50x70</t>
  </si>
  <si>
    <t>21:01:31</t>
  </si>
  <si>
    <t>Francesca Volta</t>
  </si>
  <si>
    <t>francesca.volta@gmail.com</t>
  </si>
  <si>
    <t>1DS041384X621404D</t>
  </si>
  <si>
    <t>Francesca Volta, Via Giuseppe Manfredi 77, Piacenza, Piacenza, 29122, Italia</t>
  </si>
  <si>
    <t>Hands - Walk with me - Póster / Sin marco / 20x30, Cheers To You - Arty Guava - Póster / Sin marco / 20x30, Maddies Mood - jotadejai - Póster / Sin marco / 20x30, Holiday in a glass 1 - Póster / Sin marco / 20x30</t>
  </si>
  <si>
    <t>rjiEbAwEonWmIFxbF8kszG77E</t>
  </si>
  <si>
    <t>{"shop_id":751927347,"session_id":"rjiEbAwEonWmIFxbF8kszG77E"}</t>
  </si>
  <si>
    <t>Via Giuseppe Manfredi 77</t>
  </si>
  <si>
    <t>+39 3334387687</t>
  </si>
  <si>
    <t>Hands - Walk with me - Póster / Sin marco / 20x30</t>
  </si>
  <si>
    <t>21:31:20</t>
  </si>
  <si>
    <t>Matthias Burkhardt</t>
  </si>
  <si>
    <t>matthias0577@googlemail.com</t>
  </si>
  <si>
    <t>6FS01087VG082243S</t>
  </si>
  <si>
    <t>Matthias Burkhardt, Lochhamer Str. 75, Gräfelfing, 82166, Alemania</t>
  </si>
  <si>
    <t>ret27jTOqzWh6UHL8EJQFwbJS</t>
  </si>
  <si>
    <t>{"shop_id":751927347,"session_id":"ret27jTOqzWh6UHL8EJQFwbJS"}</t>
  </si>
  <si>
    <t>Lochhamer Str. 75</t>
  </si>
  <si>
    <t>+49 1744180292</t>
  </si>
  <si>
    <t>21:41:06</t>
  </si>
  <si>
    <t>Andrea Walther</t>
  </si>
  <si>
    <t>AndreaWalther1@gmx.de</t>
  </si>
  <si>
    <t>8SA56231RB1621238</t>
  </si>
  <si>
    <t>Andrea, Walther, Spinnereistraße 32, markkleeberg, 04416, Alemania</t>
  </si>
  <si>
    <t>Le marche fermier - cantaloup - Póster / Sin marco / 40x50</t>
  </si>
  <si>
    <t>rdHLmlMu6WBOS3BsLHagTqGHD</t>
  </si>
  <si>
    <t>{"shop_id":751927347,"session_id":"rdHLmlMu6WBOS3BsLHagTqGHD"}</t>
  </si>
  <si>
    <t>Spinnereistraße 32</t>
  </si>
  <si>
    <t>markkleeberg</t>
  </si>
  <si>
    <t>+49 3413502996</t>
  </si>
  <si>
    <t>21:41:38</t>
  </si>
  <si>
    <t>Laura SEVERAC</t>
  </si>
  <si>
    <t>severac.laura.ima@gmail.com</t>
  </si>
  <si>
    <t>8MB87525WC1135818</t>
  </si>
  <si>
    <t>Laura Severac, 7 RUE DU PUITS CLOS, ST RUSTICE, 31620, Francia</t>
  </si>
  <si>
    <t>Nighthawks (Special Edition) - Edward Hopper - Póster / Madera negro / 70x100</t>
  </si>
  <si>
    <t>rvahAGHchv7jM7kfe8FvpMqR5</t>
  </si>
  <si>
    <t>{"shop_id":751927347,"session_id":"rvahAGHchv7jM7kfe8FvpMqR5"}</t>
  </si>
  <si>
    <t>7 RUE DU PUITS CLOS</t>
  </si>
  <si>
    <t>ST RUSTICE</t>
  </si>
  <si>
    <t>+33 609385932</t>
  </si>
  <si>
    <t>22:46:03</t>
  </si>
  <si>
    <t>AMADOR ZORRILLA LOPEZ</t>
  </si>
  <si>
    <t>amadorzorrilla@hotmail.com</t>
  </si>
  <si>
    <t>5CE80692BF644000W</t>
  </si>
  <si>
    <t>KARMAYNOA SL, calle juan trejo 1 bajo, TARIFA, Cádiz, 11380, España</t>
  </si>
  <si>
    <t>Chirping And Chilling (At Night) - Póster / Sin marco / 50x70, Watercolor Landscape N 21 - Póster / Sin marco / 50x70, Sunlight - Póster / Sin marco / 50x70</t>
  </si>
  <si>
    <t>r39nQjLuTX8JH9qKsvxADnyTd</t>
  </si>
  <si>
    <t>{"shop_id":751927347,"session_id":"r39nQjLuTX8JH9qKsvxADnyTd"}</t>
  </si>
  <si>
    <t>calle juan trejo 1 bajo</t>
  </si>
  <si>
    <t>TARIFA</t>
  </si>
  <si>
    <t>+34 630756640</t>
  </si>
  <si>
    <t>23:00:31</t>
  </si>
  <si>
    <t>Lina Gombert</t>
  </si>
  <si>
    <t>lina.gombert@gmx.de</t>
  </si>
  <si>
    <t>10U482918R585952L</t>
  </si>
  <si>
    <t>Gombert, Lina, Meißnerstr. 2b, Hamburg, 20259, Alemania</t>
  </si>
  <si>
    <t>Yayoi Kusama End Of The Fields exhibition poster - Póster / Sin marco / 50x70, RETRO GRAPHIC NO.1 - The Art Concept - Póster / Sin marco / 50x70</t>
  </si>
  <si>
    <t>rwaUHxsw4H2gswnHjel35VyAP</t>
  </si>
  <si>
    <t>{"shop_id":751927347,"session_id":"rwaUHxsw4H2gswnHjel35VyAP"}</t>
  </si>
  <si>
    <t>Meißnerstr. 2b</t>
  </si>
  <si>
    <t>+49 17662760172</t>
  </si>
  <si>
    <t>RETRO GRAPHIC NO.1 - The Art Concept - Póster / Sin marco / 50x70</t>
  </si>
  <si>
    <t>03/01/2026</t>
  </si>
  <si>
    <t>00:46:01</t>
  </si>
  <si>
    <t>JUAN ATERO GOMEZ</t>
  </si>
  <si>
    <t>juan.atero.g@gmail.com</t>
  </si>
  <si>
    <t>13G125280N556394C</t>
  </si>
  <si>
    <t>JUAN ATERO CLINICA U. NAVARRA (Entrega L a V de 8 a 14h), Calle del Marquesado de Santa Marta 1, Madrid, Madrid, 28027, España</t>
  </si>
  <si>
    <t>Madrid - Póster / Madera blanco / 60x90</t>
  </si>
  <si>
    <t>rTHJBsWfcgUCM3H7WQUKSznVr</t>
  </si>
  <si>
    <t>{"shop_id":751927347,"session_id":"rTHJBsWfcgUCM3H7WQUKSznVr"}</t>
  </si>
  <si>
    <t>Calle del Marquesado de Santa Marta 1</t>
  </si>
  <si>
    <t>+34 627529132</t>
  </si>
  <si>
    <t>04:05:06</t>
  </si>
  <si>
    <t>Mirko Laux</t>
  </si>
  <si>
    <t>mirko.laux@gmx.de</t>
  </si>
  <si>
    <t>4GP295169T9239300</t>
  </si>
  <si>
    <t>Mirko Umberto Laux, Kleyerstr. 1, Appartement 203, Frankfurt, 60326, Alemania</t>
  </si>
  <si>
    <t>rq6P4MvWp1qKLDWYHvS7lVSfw</t>
  </si>
  <si>
    <t>{"shop_id":751927347,"session_id":"rq6P4MvWp1qKLDWYHvS7lVSfw"}</t>
  </si>
  <si>
    <t>Kleyerstr. 1, Appartement 203</t>
  </si>
  <si>
    <t>+49 01726782566</t>
  </si>
  <si>
    <t>Peonies and Canary Exhibition - Katsushika Hokusai - Póster / Madera roble natural / 60x90</t>
  </si>
  <si>
    <t>13:21:43</t>
  </si>
  <si>
    <t>Johanna Hornung</t>
  </si>
  <si>
    <t>johanna.hornung@gmx.net</t>
  </si>
  <si>
    <t>6S5127504P879684R</t>
  </si>
  <si>
    <t>Johanna Hornung, Lembekstr. 5b, Hamburg, 22529, Alemania</t>
  </si>
  <si>
    <t>Minimal Abstract Fuschia Colorfield Painting 01 - Póster / Sin marco / 50x70, Do Epic Shit - Póster / Sin marco / 30x40, Maddies Mood - jotadejai - Póster / Sin marco / 30x40</t>
  </si>
  <si>
    <t>r6RYzp8QxgTepTqDi7jgfOWYq</t>
  </si>
  <si>
    <t>{"shop_id":751927347,"session_id":"r6RYzp8QxgTepTqDi7jgfOWYq"}</t>
  </si>
  <si>
    <t>Lembekstr. 5b</t>
  </si>
  <si>
    <t>+49 1704835227</t>
  </si>
  <si>
    <t>14:04:43</t>
  </si>
  <si>
    <t>Charlotte KREBS</t>
  </si>
  <si>
    <t>charlottekrebs@gmail.com</t>
  </si>
  <si>
    <t>6UM06312TP540590E</t>
  </si>
  <si>
    <t>Charlotte Krebs, 14 Rue Jean-Macé, Paris, 75011, Francia</t>
  </si>
  <si>
    <t>Bauhaus Exhibition Poster  1923 - Póster / Madera roble natural / 70x100</t>
  </si>
  <si>
    <t>ruzP7ZTqiwdrDOYxc9UKxshqz</t>
  </si>
  <si>
    <t>{"shop_id":751927347,"session_id":"ruzP7ZTqiwdrDOYxc9UKxshqz"}</t>
  </si>
  <si>
    <t>14 Rue Jean-Macé</t>
  </si>
  <si>
    <t>+33 607757797</t>
  </si>
  <si>
    <t>14:19:17</t>
  </si>
  <si>
    <t>Tanja Rolli</t>
  </si>
  <si>
    <t>rollita@me.com</t>
  </si>
  <si>
    <t>8X621545ES520023G</t>
  </si>
  <si>
    <t>Tanja Rolli, Kinzigstr. 1, Hambrücken, 76707, Alemania</t>
  </si>
  <si>
    <t>Pablo Picasso Animals Drawings the elephant - Póster / Sin marco / 40x50, Colgador para póster de 40cm de madera y color roble</t>
  </si>
  <si>
    <t>rySrSkHOKe3niSjHIt9t8QmkL</t>
  </si>
  <si>
    <t>{"shop_id":751927347,"session_id":"rySrSkHOKe3niSjHIt9t8QmkL"}</t>
  </si>
  <si>
    <t>Kinzigstr. 1</t>
  </si>
  <si>
    <t>Hambrücken</t>
  </si>
  <si>
    <t>+49 15734288022</t>
  </si>
  <si>
    <t>14:19:54</t>
  </si>
  <si>
    <t>Sylvie Penalva</t>
  </si>
  <si>
    <t>sylvie.penalva@outlook.fr</t>
  </si>
  <si>
    <t>3H020591E9627515X</t>
  </si>
  <si>
    <t>Sylvie, Penalva, 25 RUE DE LA PIERRE BLEUE, DIETWILLER, 68440, Francia</t>
  </si>
  <si>
    <t>Five in the Bed - Sharyn Bursic - Póster / Sin marco / 20x30</t>
  </si>
  <si>
    <t>rfCjPSSIlm5l367PxVy7X0dhJ</t>
  </si>
  <si>
    <t>{"shop_id":751927347,"session_id":"rfCjPSSIlm5l367PxVy7X0dhJ"}</t>
  </si>
  <si>
    <t>25 RUE DE LA PIERRE BLEUE</t>
  </si>
  <si>
    <t>DIETWILLER</t>
  </si>
  <si>
    <t>+33 656724234</t>
  </si>
  <si>
    <t>14:25:39</t>
  </si>
  <si>
    <t>Robert Walz</t>
  </si>
  <si>
    <t>robertwalz@gmx.de</t>
  </si>
  <si>
    <t>6EN75623SE162971H</t>
  </si>
  <si>
    <t>Robert Walz, 2, Hösbach, 63768, Alemania</t>
  </si>
  <si>
    <t>Pablo Picasso Animals Drawings Dove La colombe de paix - Lienzo / Sin marco / 70x100, Pablo Picasso Animals Drawings the elephant - Lienzo / Sin marco / 70x100</t>
  </si>
  <si>
    <t>ruhrd8qtxm5cmUEuewthdTPxc</t>
  </si>
  <si>
    <t>{"shop_id":751927347,"session_id":"ruhrd8qtxm5cmUEuewthdTPxc"}</t>
  </si>
  <si>
    <t>Hösbach</t>
  </si>
  <si>
    <t>+49 060214941612</t>
  </si>
  <si>
    <t>Pablo Picasso Animals Drawings the elephant - Lienzo / Sin marco / 70x100</t>
  </si>
  <si>
    <t>15:49:58</t>
  </si>
  <si>
    <t>Elisa Zulian</t>
  </si>
  <si>
    <t>elisa.zulian@gmail.com</t>
  </si>
  <si>
    <t>9TP050217H447571G</t>
  </si>
  <si>
    <t>Giuliana Manfrellotti, Via Raffaele Cadorna 19/c, Torino, Turín, 10136, Italia</t>
  </si>
  <si>
    <t>Maddies Mood - jotadejai - Póster / Sin marco / 70x100</t>
  </si>
  <si>
    <t>rZP46XzrMGjZXKqJWxXBq6F33</t>
  </si>
  <si>
    <t>{"shop_id":751927347,"session_id":"rZP46XzrMGjZXKqJWxXBq6F33"}</t>
  </si>
  <si>
    <t>Via Raffaele Cadorna 19/c</t>
  </si>
  <si>
    <t>Turín</t>
  </si>
  <si>
    <t>+39 3343532593</t>
  </si>
  <si>
    <t>18:26:12</t>
  </si>
  <si>
    <t>Virginia Cerisara</t>
  </si>
  <si>
    <t>virgi.cerisara@gmail.com</t>
  </si>
  <si>
    <t>32V20193MP3655730</t>
  </si>
  <si>
    <t>Matteo Valandro, Via G. Matteotti, 3/A, Mori, Trento, 38065, Italia</t>
  </si>
  <si>
    <t>Melody Of Life - Lienzo / Sin marco / 30x40, The Beauty Of Silence - Lienzo / Sin marco / 30x40, Sun and moon hiding - rosè - Lienzo / Sin marco / 30x40</t>
  </si>
  <si>
    <t>rAUri11b6ejYztn3RtehenH6J</t>
  </si>
  <si>
    <t>{"shop_id":751927347,"session_id":"rAUri11b6ejYztn3RtehenH6J"}</t>
  </si>
  <si>
    <t>Via G. Matteotti, 3/A</t>
  </si>
  <si>
    <t>Mori</t>
  </si>
  <si>
    <t>+39 3464213100</t>
  </si>
  <si>
    <t>The Beauty Of Silence - Lienzo / Sin marco / 30x40</t>
  </si>
  <si>
    <t>18:41:52</t>
  </si>
  <si>
    <t>Bernadette MESTRE</t>
  </si>
  <si>
    <t>bemestre26@gmail.com</t>
  </si>
  <si>
    <t>3PL680863U4727452</t>
  </si>
  <si>
    <t>Bernadette, MESTRE, 18 rue Felix jacquier, Lyon, 69006, Francia</t>
  </si>
  <si>
    <t>Palm trio - Póster / Sin marco / 40x50</t>
  </si>
  <si>
    <t>rGilfGU9W6prFkdJEQo3BiwQ5</t>
  </si>
  <si>
    <t>{"shop_id":751927347,"session_id":"rGilfGU9W6prFkdJEQo3BiwQ5"}</t>
  </si>
  <si>
    <t>18 rue Felix jacquier</t>
  </si>
  <si>
    <t>Lyon</t>
  </si>
  <si>
    <t>+33 631241528</t>
  </si>
  <si>
    <t>18:49:15</t>
  </si>
  <si>
    <t>Alexander Adam</t>
  </si>
  <si>
    <t>a.adam92@gmx.de</t>
  </si>
  <si>
    <t>07W89566NK265741P</t>
  </si>
  <si>
    <t>Alexander Adam, Jahnstr. 1 c, Rhinow, 14728, Alemania</t>
  </si>
  <si>
    <t>Sunset Peaks 1 - Póster / Sin marco / 50x70, Sunset Peaks 2 - Póster / Sin marco / 50x70</t>
  </si>
  <si>
    <t>r9S4x1KLySFnD2GZgB6CMrjxn</t>
  </si>
  <si>
    <t>{"shop_id":751927347,"session_id":"r9S4x1KLySFnD2GZgB6CMrjxn"}</t>
  </si>
  <si>
    <t>Jahnstr. 1 c</t>
  </si>
  <si>
    <t>Rhinow</t>
  </si>
  <si>
    <t>+49 15758223425</t>
  </si>
  <si>
    <t>Sunset Peaks 1 - Póster / Sin marco / 50x70</t>
  </si>
  <si>
    <t>20:38:06</t>
  </si>
  <si>
    <t>patricia saiz calderon</t>
  </si>
  <si>
    <t>mataporquera@hotmail.com</t>
  </si>
  <si>
    <t>8HJ01725CW118623G</t>
  </si>
  <si>
    <t>Patricia Saiz calderon, Avenida Logroño, 26, Haro, La Rioja, 26200, España</t>
  </si>
  <si>
    <t>Sweet Dreams - Póster / Madera roble natural / 50x70</t>
  </si>
  <si>
    <t>rZLXOyErmtqWgaxBnX64qSxP0</t>
  </si>
  <si>
    <t>{"shop_id":751927347,"session_id":"rZLXOyErmtqWgaxBnX64qSxP0"}</t>
  </si>
  <si>
    <t>Avenida Logroño, 26</t>
  </si>
  <si>
    <t>Haro</t>
  </si>
  <si>
    <t>La Rioja</t>
  </si>
  <si>
    <t>+34 667231610</t>
  </si>
  <si>
    <t>20:57:36</t>
  </si>
  <si>
    <t>Maren Hauptmanns</t>
  </si>
  <si>
    <t>maren.ruth04@gmail.com</t>
  </si>
  <si>
    <t>8TW106792C3683044</t>
  </si>
  <si>
    <t>Maren Valder, Heidchen 18, Aachen, 52076, Alemania</t>
  </si>
  <si>
    <t>Palm Leaves Black and White 03 - Póster / Sin marco / 30x40, Cat Line No.1 - Póster / Sin marco / 30x40</t>
  </si>
  <si>
    <t>rI5Zg2E8xPVfdFo2Tnz8XxmBo</t>
  </si>
  <si>
    <t>{"shop_id":751927347,"session_id":"rI5Zg2E8xPVfdFo2Tnz8XxmBo"}</t>
  </si>
  <si>
    <t>Heidchen 18</t>
  </si>
  <si>
    <t>+49 1736531739</t>
  </si>
  <si>
    <t>Cat Line No.1 - Póster / Sin marco / 30x40</t>
  </si>
  <si>
    <t>23:00:17</t>
  </si>
  <si>
    <t>Fanny Rrouxel</t>
  </si>
  <si>
    <t>rouxelfanny7@gmail.com</t>
  </si>
  <si>
    <t>6FH76909L46607335</t>
  </si>
  <si>
    <t>Fanny Rouxel, 6 rue Gustave flaubert Rue Gustave faubert, Blonville sur mer, 14910, Francia</t>
  </si>
  <si>
    <t>William Morris pattern III - Póster / Sin marco / 50x70</t>
  </si>
  <si>
    <t>r0NfF9jCsUzz4p4AvNgH3m8Il</t>
  </si>
  <si>
    <t>{"shop_id":751927347,"session_id":"r0NfF9jCsUzz4p4AvNgH3m8Il"}</t>
  </si>
  <si>
    <t>6 rue Gustave flaubert Rue Gustave faubert</t>
  </si>
  <si>
    <t>Blonville sur mer</t>
  </si>
  <si>
    <t>+33 231871091</t>
  </si>
  <si>
    <t>23:44:24</t>
  </si>
  <si>
    <t>Lukas Willeken</t>
  </si>
  <si>
    <t>lukaswilleken@gmail.com</t>
  </si>
  <si>
    <t>1VL6809636932861P</t>
  </si>
  <si>
    <t>Lukas Willeken, Am Feuerschanzengraben 20a, Göttingen, 37083, Alemania</t>
  </si>
  <si>
    <t>Rising - Póster / Sin marco / 70x100</t>
  </si>
  <si>
    <t>rD9XG3DU6T5dkChuBrZHNDYEk</t>
  </si>
  <si>
    <t>{"shop_id":751927347,"session_id":"rD9XG3DU6T5dkChuBrZHNDYEk"}</t>
  </si>
  <si>
    <t>Am Feuerschanzengraben 20a</t>
  </si>
  <si>
    <t>Göttingen</t>
  </si>
  <si>
    <t>+49 15737260204</t>
  </si>
  <si>
    <t>04/01/2026</t>
  </si>
  <si>
    <t>00:06:53</t>
  </si>
  <si>
    <t>Maren Schlichenmaier</t>
  </si>
  <si>
    <t>maren.schlichenmaier@gmail.com</t>
  </si>
  <si>
    <t>77393396WW411572N</t>
  </si>
  <si>
    <t>Maren Schlichenmaier, Max-Johann-Str., 30, 30, Erbach, 89155, Alemania</t>
  </si>
  <si>
    <t>Sage green Boho Sunrise 1 - Póster / Madera roble natural / 40x50, Sage green Boho Sunrise 2 - Póster / Madera roble natural / 40x50</t>
  </si>
  <si>
    <t>rrj4MZSnqLMO85MaZ2mdwx2bx</t>
  </si>
  <si>
    <t>{"shop_id":751927347,"session_id":"rrj4MZSnqLMO85MaZ2mdwx2bx"}</t>
  </si>
  <si>
    <t>Max-Johann-Str., 30, 30</t>
  </si>
  <si>
    <t>Erbach</t>
  </si>
  <si>
    <t>+49 017620375234</t>
  </si>
  <si>
    <t>Sage green Boho Sunrise 2 - Póster / Madera roble natural / 40x50</t>
  </si>
  <si>
    <t>01:58:24</t>
  </si>
  <si>
    <t>Valeria Conte</t>
  </si>
  <si>
    <t>conte.valeria@icloud.com</t>
  </si>
  <si>
    <t>0CX339686F055481M</t>
  </si>
  <si>
    <t>Valeria Conte, Via Giuseppe Garibaldi 23, Formigine, Modena, 41043, Italia</t>
  </si>
  <si>
    <t>Maddies Mood - jotadejai - Lienzo / Sin marco / 30x40, Your best friends forget you get old - Lienzo / Sin marco / 20x30</t>
  </si>
  <si>
    <t>rAO8GFFPbKoPatxbemxQcQDlf</t>
  </si>
  <si>
    <t>{"shop_id":751927347,"session_id":"rAO8GFFPbKoPatxbemxQcQDlf"}</t>
  </si>
  <si>
    <t>Via Giuseppe Garibaldi 23</t>
  </si>
  <si>
    <t>Formigine</t>
  </si>
  <si>
    <t>+39 3388223852</t>
  </si>
  <si>
    <t>Your best friends forget you get old - Lienzo / Sin marco / 20x30</t>
  </si>
  <si>
    <t>11:40:56</t>
  </si>
  <si>
    <t>Ute Renard</t>
  </si>
  <si>
    <t>u.renard@gmx.de</t>
  </si>
  <si>
    <t>4NP26996SH286561E</t>
  </si>
  <si>
    <t>Ute Renard, Breslauer Straße 60, Weinheim, 69469, Alemania</t>
  </si>
  <si>
    <t>Nighthawks - Edward Hopper - Póster / Madera negro / 30x40</t>
  </si>
  <si>
    <t>riToBT7cCB5478wFfATze6PqX</t>
  </si>
  <si>
    <t>{"shop_id":751927347,"session_id":"riToBT7cCB5478wFfATze6PqX"}</t>
  </si>
  <si>
    <t>Breslauer Straße 60</t>
  </si>
  <si>
    <t>+49 17647251033</t>
  </si>
  <si>
    <t>14:23:53</t>
  </si>
  <si>
    <t>camille morel</t>
  </si>
  <si>
    <t>camille.morel@espeme.com</t>
  </si>
  <si>
    <t>05R96033U23758710</t>
  </si>
  <si>
    <t>camille, morel, 105 rue leday, abbeville, 80100, Francia</t>
  </si>
  <si>
    <t>Comedians' Handbill Exhibition White - Paul Klee - Póster / Aluminio dorado / 20x30</t>
  </si>
  <si>
    <t>rbVVPxXtVAf7t6Tdl53DjHQUj</t>
  </si>
  <si>
    <t>{"shop_id":751927347,"session_id":"rbVVPxXtVAf7t6Tdl53DjHQUj"}</t>
  </si>
  <si>
    <t>105 rue leday</t>
  </si>
  <si>
    <t>abbeville</t>
  </si>
  <si>
    <t>+33 611552027</t>
  </si>
  <si>
    <t>14:49:48</t>
  </si>
  <si>
    <t>Sandra María Garrido Espejo</t>
  </si>
  <si>
    <t>sandra.gaes@gmail.com</t>
  </si>
  <si>
    <t>0SD866609L837925T</t>
  </si>
  <si>
    <t>Sandra Garrido Espejo, Calle Río Guadiana 19, Martos, Jaén, 23600, España</t>
  </si>
  <si>
    <t>rAVJQZlilEIJxKbRWnBdOOj2q</t>
  </si>
  <si>
    <t>{"shop_id":751927347,"session_id":"rAVJQZlilEIJxKbRWnBdOOj2q"}</t>
  </si>
  <si>
    <t>Calle Río Guadiana 19</t>
  </si>
  <si>
    <t>Martos</t>
  </si>
  <si>
    <t>Jaén</t>
  </si>
  <si>
    <t>+34 600716275</t>
  </si>
  <si>
    <t>Yellow Woodblock print from Yatsuo no tsubaki by Taguchi Tomoki - Póster / Sin marco / 30x40</t>
  </si>
  <si>
    <t>15:51:27</t>
  </si>
  <si>
    <t>58982866DN8803101</t>
  </si>
  <si>
    <t>Bénédicte, Mirebeau, 22 Rue de la Croix Birocheau, Monthoiron, 86210, Francia</t>
  </si>
  <si>
    <t>Black figure #8 - Póster / Sin marco / 30x40, Black figure #1 - Póster / Sin marco / 30x40, Black figure #6 - Póster / Sin marco / 30x40</t>
  </si>
  <si>
    <t>rBCVRyQDKVQOb3dPRreyOISIK</t>
  </si>
  <si>
    <t>{"shop_id":751927347,"session_id":"rBCVRyQDKVQOb3dPRreyOISIK"}</t>
  </si>
  <si>
    <t>22 Rue de la Croix Birocheau</t>
  </si>
  <si>
    <t>Black figure #1 - Póster / Sin marco / 30x40</t>
  </si>
  <si>
    <t>16:02:18</t>
  </si>
  <si>
    <t>Lisa Dalli Cardillo</t>
  </si>
  <si>
    <t>lisa.dalli@web.de</t>
  </si>
  <si>
    <t>7Y8936309V816535T</t>
  </si>
  <si>
    <t>Lisa, Dalli Cardillo, Lechstraße 12, Nürnberg, 90451, Alemania</t>
  </si>
  <si>
    <t>Rock'n'roll - Póster / Sin marco / 40x50</t>
  </si>
  <si>
    <t>rHWYQgR8KxOSfwpDemPAU0iKu</t>
  </si>
  <si>
    <t>{"shop_id":751927347,"session_id":"rHWYQgR8KxOSfwpDemPAU0iKu"}</t>
  </si>
  <si>
    <t>Lechstraße 12</t>
  </si>
  <si>
    <t>+49 15739662692</t>
  </si>
  <si>
    <t>17:00:35</t>
  </si>
  <si>
    <t>Marlen Grimm</t>
  </si>
  <si>
    <t>paypal@marlen-grimm.de</t>
  </si>
  <si>
    <t>0WF41202S1618914A</t>
  </si>
  <si>
    <t>Marlen Grimm, Zeughausmarkt 31, Hamburg, 20459, Alemania</t>
  </si>
  <si>
    <t>Inspirational Ocean Life Quotes - Póster / Madera blanco / 20x30</t>
  </si>
  <si>
    <t>rWbHobjsBMGW0uV51L6v3Tgki</t>
  </si>
  <si>
    <t>{"shop_id":751927347,"session_id":"rWbHobjsBMGW0uV51L6v3Tgki"}</t>
  </si>
  <si>
    <t>Zeughausmarkt 31</t>
  </si>
  <si>
    <t>+49 1703446350</t>
  </si>
  <si>
    <t>17:02:42</t>
  </si>
  <si>
    <t>Bertrand DEVIENNE</t>
  </si>
  <si>
    <t>b.devienne@free.fr</t>
  </si>
  <si>
    <t>9CP53430XD295003W</t>
  </si>
  <si>
    <t>Bertrand DEVIENNE, 11 Grand' Rue, Bernis, 30620, Francia</t>
  </si>
  <si>
    <t>Pablo Picasso Animals Drawings Dove La colombe de paix - Póster / Sin marco / 20x30, L'art de la céramique, Vases décoratifs - Póster / Sin marco / 20x30, Pablo Picasso Animals Drawings the cat Esquisse D’un Félin - Póster / Sin marco / 20x30</t>
  </si>
  <si>
    <t>r57ZGbwhugksr9Cx9hqziuop5</t>
  </si>
  <si>
    <t>{"shop_id":751927347,"session_id":"r57ZGbwhugksr9Cx9hqziuop5"}</t>
  </si>
  <si>
    <t>11 Grand' Rue</t>
  </si>
  <si>
    <t>Bernis</t>
  </si>
  <si>
    <t>+33 631845357</t>
  </si>
  <si>
    <t>L'art de la céramique, Vases décoratifs - Póster / Sin marco / 20x30</t>
  </si>
  <si>
    <t>17:33:13</t>
  </si>
  <si>
    <t>Jérémy Prioux</t>
  </si>
  <si>
    <t>jeremyprioux@gmail.com</t>
  </si>
  <si>
    <t>4NH14961XL6271629</t>
  </si>
  <si>
    <t>JEREMY PRIOUX, 72 AVENUE GEORGES POMPIDOU, FOUGERES, 35300, Francia</t>
  </si>
  <si>
    <t>Starry Night over the Rhone - Van Gogh - Póster / Madera roble natural / 40x50, Gustav Klimt Garden Cat Print - Póster / Sin marco / 60x90, The Meow 02 - Artelele - Póster / Madera roble natural / 20x30</t>
  </si>
  <si>
    <t>rFi8qWXuXvfk7J5wiTYAScWUl</t>
  </si>
  <si>
    <t>{"shop_id":751927347,"session_id":"rFi8qWXuXvfk7J5wiTYAScWUl"}</t>
  </si>
  <si>
    <t>72 AVENUE GEORGES POMPIDOU</t>
  </si>
  <si>
    <t>FOUGERES</t>
  </si>
  <si>
    <t>+33 630216814</t>
  </si>
  <si>
    <t>18:22:03</t>
  </si>
  <si>
    <t>Anke Birkholz</t>
  </si>
  <si>
    <t>BirkholzAnke@gmail.com</t>
  </si>
  <si>
    <t>Anke Birkholz, Bussestrasse 21c, Hannover, 30655, Alemania</t>
  </si>
  <si>
    <t>Pablo Picasso Animals Drawing Flamingo II - Póster / Sin marco / 50x50, Pablo Picasso Animals Drawing Dog II - Póster / Sin marco / 50x50</t>
  </si>
  <si>
    <t>rcoHAbXFY5jTZJ72ULfLoRqFH</t>
  </si>
  <si>
    <t>{"shop_id":751927347,"session_id":"rcoHAbXFY5jTZJ72ULfLoRqFH"}</t>
  </si>
  <si>
    <t>Bussestrasse 21c</t>
  </si>
  <si>
    <t>+49 5119677500</t>
  </si>
  <si>
    <t>Pablo Picasso Animals Drawing Flamingo II - Póster / Sin marco / 50x50</t>
  </si>
  <si>
    <t>19:09:58</t>
  </si>
  <si>
    <t>ignacio laguna martinez</t>
  </si>
  <si>
    <t>nlaguna85@gmail.com</t>
  </si>
  <si>
    <t>7AN15380CB537463C</t>
  </si>
  <si>
    <t>Ignacio Laguna, Calle de Fuencemillán 39A, Madrid, Madrid, 28022, España</t>
  </si>
  <si>
    <t>Audubon American Flamingo - The Birds of America - Póster / Madera negro / 50x70, Kumiko - Póster / Madera negro / 50x70</t>
  </si>
  <si>
    <t>rjOlUJdeYekPS6RhvemEIEid5</t>
  </si>
  <si>
    <t>{"shop_id":751927347,"session_id":"rjOlUJdeYekPS6RhvemEIEid5"}</t>
  </si>
  <si>
    <t>Calle de Fuencemillán 39A</t>
  </si>
  <si>
    <t>+34 699786277</t>
  </si>
  <si>
    <t>Audubon American Flamingo - The Birds of America - Póster / Madera negro / 50x70</t>
  </si>
  <si>
    <t>19:11:16</t>
  </si>
  <si>
    <t>Eva Fürfanger</t>
  </si>
  <si>
    <t>eva-fuerfanger@web.de</t>
  </si>
  <si>
    <t>9XD46130V0780460L</t>
  </si>
  <si>
    <t>Eva, Fürfanger, Engberg  1, Pleiskirchen, 84568, Alemania</t>
  </si>
  <si>
    <t>Sage green Boho Sunrise 2 - Póster / Sin marco / 50x70</t>
  </si>
  <si>
    <t>rSyTMGPFyK1UNmt9XohYdFDQd</t>
  </si>
  <si>
    <t>{"shop_id":751927347,"session_id":"rSyTMGPFyK1UNmt9XohYdFDQd"}</t>
  </si>
  <si>
    <t>Engberg  1</t>
  </si>
  <si>
    <t>Pleiskirchen</t>
  </si>
  <si>
    <t>+49 15112118287</t>
  </si>
  <si>
    <t>19:16:07</t>
  </si>
  <si>
    <t>Imane Mezoudji</t>
  </si>
  <si>
    <t>imane-mezoudji@outlook.com</t>
  </si>
  <si>
    <t>6H311548BE870260T</t>
  </si>
  <si>
    <t>Imane, Mezoudji, Rue de l’Est 24, Bruxelles, 1030, Bélgica</t>
  </si>
  <si>
    <t>Mount Fuji From Momoyogusa - Pictufy - Póster / Madera roble natural / 60x90</t>
  </si>
  <si>
    <t>rskxuvIm0ej8JthY0VTtzVXL5</t>
  </si>
  <si>
    <t>{"shop_id":751927347,"session_id":"rskxuvIm0ej8JthY0VTtzVXL5"}</t>
  </si>
  <si>
    <t>Rue de l’Est 24</t>
  </si>
  <si>
    <t>Bruxelles</t>
  </si>
  <si>
    <t>Bélgica</t>
  </si>
  <si>
    <t>+32 487351364</t>
  </si>
  <si>
    <t>19:25:21</t>
  </si>
  <si>
    <t>Frank Max Hoffmann</t>
  </si>
  <si>
    <t>frankhoffmann63@web.de</t>
  </si>
  <si>
    <t>4YX01813GR511081E</t>
  </si>
  <si>
    <t>Frank HOFFMANN, Berliner Str 16, Schorfheide, 16244, Alemania</t>
  </si>
  <si>
    <t>Madrid Spain coordinates poster - Póster / Sin marco / 40x50</t>
  </si>
  <si>
    <t>rv1ZCFn15ohkoLm4aAOxQRzqT</t>
  </si>
  <si>
    <t>{"shop_id":751927347,"session_id":"rv1ZCFn15ohkoLm4aAOxQRzqT"}</t>
  </si>
  <si>
    <t>Berliner Str 16</t>
  </si>
  <si>
    <t>Schorfheide</t>
  </si>
  <si>
    <t>+49 1726051075</t>
  </si>
  <si>
    <t>20:02:44</t>
  </si>
  <si>
    <t>Kathrin Kriegler</t>
  </si>
  <si>
    <t>kathrin.ebner@web.de</t>
  </si>
  <si>
    <t>11216523DG0110646</t>
  </si>
  <si>
    <t>Kathrin, Kriegler, am Hubacker, 35, Eichstätt, 85072, Alemania</t>
  </si>
  <si>
    <t>The ocean - Póster / Sin marco / 50x70, Inspirational Ocean Life Quotes - Póster / Sin marco / 50x70</t>
  </si>
  <si>
    <t>rRftWCrjpNH71JQ98uCTy29gr</t>
  </si>
  <si>
    <t>{"shop_id":751927347,"session_id":"rRftWCrjpNH71JQ98uCTy29gr"}</t>
  </si>
  <si>
    <t>am Hubacker</t>
  </si>
  <si>
    <t>Eichstätt</t>
  </si>
  <si>
    <t>+49 01798780496</t>
  </si>
  <si>
    <t>Inspirational Ocean Life Quotes - Póster / Sin marco / 50x70</t>
  </si>
  <si>
    <t>20:13:30</t>
  </si>
  <si>
    <t>Ricardo José Sanchez Garcia</t>
  </si>
  <si>
    <t>ricardosanchezag.comercial@gmail.com</t>
  </si>
  <si>
    <t>5AP624764D950490D</t>
  </si>
  <si>
    <t>Ricardo José Sánchez García, Calle Tórtola 9, Vegas del Genil, Granada, 18102, España</t>
  </si>
  <si>
    <t>rLeEn1m4BCsPwiYV7MJqwCrXo</t>
  </si>
  <si>
    <t>{"shop_id":751927347,"session_id":"rLeEn1m4BCsPwiYV7MJqwCrXo"}</t>
  </si>
  <si>
    <t>Calle Tórtola 9</t>
  </si>
  <si>
    <t>Vegas del Genil</t>
  </si>
  <si>
    <t>+34 605011145</t>
  </si>
  <si>
    <t>Yoga in my yogurt - Póster / Madera negro / 70x100</t>
  </si>
  <si>
    <t>20:58:17</t>
  </si>
  <si>
    <t>Mathias Lüer</t>
  </si>
  <si>
    <t>mathias_luer@web.de</t>
  </si>
  <si>
    <t>1H431643KV7755908</t>
  </si>
  <si>
    <t>Mathias Lüer, Bismarckstr. 6, Gehrden, 30989, Alemania</t>
  </si>
  <si>
    <t>Bauhaus Running man - Póster / Sin marco / 50x70, Bauhaus bicycle - Póster / Sin marco / 50x70</t>
  </si>
  <si>
    <t>rCh0nds2Gsnt9aWqJFoX52E7d</t>
  </si>
  <si>
    <t>{"shop_id":751927347,"session_id":"rCh0nds2Gsnt9aWqJFoX52E7d"}</t>
  </si>
  <si>
    <t>Bismarckstr. 6</t>
  </si>
  <si>
    <t>Gehrden</t>
  </si>
  <si>
    <t>+49 05119402858</t>
  </si>
  <si>
    <t>Bauhaus Running man - Póster / Sin marco / 50x70</t>
  </si>
  <si>
    <t>21:12:50</t>
  </si>
  <si>
    <t>Sabine Miedl</t>
  </si>
  <si>
    <t>smiedl7@aol.com</t>
  </si>
  <si>
    <t>60C664959K135250N</t>
  </si>
  <si>
    <t>Sabine Miedl, Perhamerstrasse 72, München, 80687, Alemania</t>
  </si>
  <si>
    <t>Vespa - Póster / Sin marco / 50x70</t>
  </si>
  <si>
    <t>rkq40FCAKXNAmfxvzl2vqMVmc</t>
  </si>
  <si>
    <t>{"shop_id":751927347,"session_id":"rkq40FCAKXNAmfxvzl2vqMVmc"}</t>
  </si>
  <si>
    <t>Perhamerstrasse 72</t>
  </si>
  <si>
    <t>+49 000000000</t>
  </si>
  <si>
    <t>21:18:55</t>
  </si>
  <si>
    <t>Maiken Schlüter</t>
  </si>
  <si>
    <t>maikenschlueter@yahoo.de</t>
  </si>
  <si>
    <t>6CM037162H317290E</t>
  </si>
  <si>
    <t>Maiken Schlueter, 14A, 1B, Palma, Islas Baleares, 07008, España</t>
  </si>
  <si>
    <t>Around the world - Póster / Madera roble natural / 50x70</t>
  </si>
  <si>
    <t>ra3OFQHfmlmvHTPz5zHzQrwpe</t>
  </si>
  <si>
    <t>{"shop_id":751927347,"session_id":"ra3OFQHfmlmvHTPz5zHzQrwpe"}</t>
  </si>
  <si>
    <t>14A, 1B</t>
  </si>
  <si>
    <t>Palma</t>
  </si>
  <si>
    <t>Islas Baleares</t>
  </si>
  <si>
    <t>+34 652455800</t>
  </si>
  <si>
    <t>22:16:35</t>
  </si>
  <si>
    <t>Tanja Hahn</t>
  </si>
  <si>
    <t>tanja.hahn@web.de</t>
  </si>
  <si>
    <t>98F36979SA7957549</t>
  </si>
  <si>
    <t>Tanja Hahn, Zellbergstraße 35, Meine, 38527, Alemania</t>
  </si>
  <si>
    <t>r6jl8npV8nv1vS4VoTTgpaXF6</t>
  </si>
  <si>
    <t>{"shop_id":751927347,"session_id":"r6jl8npV8nv1vS4VoTTgpaXF6"}</t>
  </si>
  <si>
    <t>Zellbergstraße 35</t>
  </si>
  <si>
    <t>Meine</t>
  </si>
  <si>
    <t>+49 17632317186</t>
  </si>
  <si>
    <t>23:24:53</t>
  </si>
  <si>
    <t>Fabienne Vergnon</t>
  </si>
  <si>
    <t>fabvergnon@aol.com</t>
  </si>
  <si>
    <t>0JR42631KU6553130</t>
  </si>
  <si>
    <t>Fabienne  Vergnon, 93 rue de la Santé, Paris, 75013, Francia</t>
  </si>
  <si>
    <t>Le petit dejeuner , Made in France - Póster / Sin marco / 20x30, Les Citrons - Melissa Donne - Póster / Sin marco / 40x50, Fête des Clementines - Póster / Sin marco / 20x30</t>
  </si>
  <si>
    <t>rqgvBhos0YrUTOTtluyQj3fRj</t>
  </si>
  <si>
    <t>{"shop_id":751927347,"session_id":"rqgvBhos0YrUTOTtluyQj3fRj"}</t>
  </si>
  <si>
    <t>93 rue de la Santé</t>
  </si>
  <si>
    <t>+33 612870972</t>
  </si>
  <si>
    <t>Fête des Clementines - Póster / Sin marco / 20x30</t>
  </si>
  <si>
    <t>23:39:16</t>
  </si>
  <si>
    <t>Paolo Consoli</t>
  </si>
  <si>
    <t>paoloconsoli113@gmail.com</t>
  </si>
  <si>
    <t>9AH51946K50636331</t>
  </si>
  <si>
    <t>Paolo Consoli, Via del Risorgimento 29, Brescia, Brescia, 25127, Italia</t>
  </si>
  <si>
    <t>Girl with wine at the beach - Raissa Oltmanns - Póster / Sin marco / 40x50, Fruitlover - Raissa Oltmanns - Póster / Sin marco / 50x70, Cheers To You - Arty Guava - Póster / Sin marco / 50x70</t>
  </si>
  <si>
    <t>rkOB24IfRFoUUxqEQ3LnnqH5K</t>
  </si>
  <si>
    <t>{"shop_id":751927347,"session_id":"rkOB24IfRFoUUxqEQ3LnnqH5K"}</t>
  </si>
  <si>
    <t>Via del Risorgimento 29</t>
  </si>
  <si>
    <t>+39 3342008445</t>
  </si>
  <si>
    <t>Cheers To You - Arty Guava - Póster / Sin marco / 50x70</t>
  </si>
  <si>
    <t>05/01/2026</t>
  </si>
  <si>
    <t>00:57:52</t>
  </si>
  <si>
    <t>Jose Miguel Rodriguez López</t>
  </si>
  <si>
    <t>jose-momo@hotmail.com</t>
  </si>
  <si>
    <t>0E414864RS423042J</t>
  </si>
  <si>
    <t>Jose Miguel Rodriguez Lopez, Avenida de Cádiz, 36, Local 4 Taller De Coches, Granada, Granada, 18006, España</t>
  </si>
  <si>
    <t>rHhZvWs08nFHxOX2mdyG9a4M6</t>
  </si>
  <si>
    <t>{"shop_id":751927347,"session_id":"rHhZvWs08nFHxOX2mdyG9a4M6"}</t>
  </si>
  <si>
    <t>Avenida de Cádiz, 36, Local 4 Taller De Coches</t>
  </si>
  <si>
    <t>+34 663935229</t>
  </si>
  <si>
    <t>Coffee cup collection - Póster / Madera negro / 20x30</t>
  </si>
  <si>
    <t>01:04:24</t>
  </si>
  <si>
    <t>7T979406AP187833S</t>
  </si>
  <si>
    <t>08:19:22</t>
  </si>
  <si>
    <t>SUSANI ROBERTO</t>
  </si>
  <si>
    <t>crisladie@gmail.com</t>
  </si>
  <si>
    <t>2TP497586U241833W</t>
  </si>
  <si>
    <t>ROBERTO SUSANI, Via Buonarroti 14, Casaletto Lodigiano, Lodi, 26852, Italia</t>
  </si>
  <si>
    <t>Gustav Klimt Garden Cat Print - Lienzo / Madera roble natural / 30x40</t>
  </si>
  <si>
    <t>rgLaWbrFNdnpMLkHbH5KERFh7</t>
  </si>
  <si>
    <t>{"shop_id":751927347,"session_id":"rgLaWbrFNdnpMLkHbH5KERFh7"}</t>
  </si>
  <si>
    <t>Via Buonarroti 14</t>
  </si>
  <si>
    <t>Casaletto Lodigiano</t>
  </si>
  <si>
    <t>Lodi</t>
  </si>
  <si>
    <t>+39 3492532056</t>
  </si>
  <si>
    <t>09:18:33</t>
  </si>
  <si>
    <t>Niddal Salah-Eldin</t>
  </si>
  <si>
    <t>niddal@gmx.de</t>
  </si>
  <si>
    <t>22103223H2327770L</t>
  </si>
  <si>
    <t>Familie Greve, Holsteinische Straße 31, Berlin, 10717, Alemania</t>
  </si>
  <si>
    <t>Minimalist horizon in soft olive green and sepia - Lienzo / Madera roble natural / 100x140</t>
  </si>
  <si>
    <t>rVLtJTrOSxdKLo1QBCkySrzeT</t>
  </si>
  <si>
    <t>{"shop_id":751927347,"session_id":"rVLtJTrOSxdKLo1QBCkySrzeT"}</t>
  </si>
  <si>
    <t>Holsteinische Straße 31</t>
  </si>
  <si>
    <t>+49 17624675836</t>
  </si>
  <si>
    <t>09:20:28</t>
  </si>
  <si>
    <t>8U995607CY667962T</t>
  </si>
  <si>
    <t>{"shop_id":751927347,"session_id":"zevNmdTtr8EojGS8bD5mrY6PO"}</t>
  </si>
  <si>
    <t>09:41:36</t>
  </si>
  <si>
    <t>86844466UC1143331</t>
  </si>
  <si>
    <t>{"shop_id":751927347,"session_id":"zQrqYNHoRkTK6KdO54uBRLq0j"}</t>
  </si>
  <si>
    <t>09:47:45</t>
  </si>
  <si>
    <t>Franz Schäfer</t>
  </si>
  <si>
    <t>clasch3@web.de</t>
  </si>
  <si>
    <t>10M11246AX044664K</t>
  </si>
  <si>
    <t>Claudia Fraas, Schmittgasse 14, Mörlenbach, 69509, Alemania</t>
  </si>
  <si>
    <t>Sage green Boho Sunrise 2 - Póster / Sin marco / 60x90, Flower bouquet No.1 - Póster / Madera roble natural / 30x40, Flower bouquet No.2 - Póster / Madera roble natural / 30x40, Inhale, Exhale, Repeat - Póster / Madera roble natural / 30x40</t>
  </si>
  <si>
    <t>rB9UTHCVqa6QFqbBWFrIsOtVZ</t>
  </si>
  <si>
    <t>{"shop_id":751927347,"session_id":"rB9UTHCVqa6QFqbBWFrIsOtVZ"}</t>
  </si>
  <si>
    <t>Schmittgasse 14</t>
  </si>
  <si>
    <t>Mörlenbach</t>
  </si>
  <si>
    <t>+49 017640785248</t>
  </si>
  <si>
    <t>Flower bouquet No.1 - Póster / Madera roble natural / 30x40</t>
  </si>
  <si>
    <t>12:02:59</t>
  </si>
  <si>
    <t>06H83722AX914452D</t>
  </si>
  <si>
    <t>{"shop_id":751927347,"session_id":"zNpDRQVmUnxnc7ykzaKKE8iyf"}</t>
  </si>
  <si>
    <t>12:07:40</t>
  </si>
  <si>
    <t>Edoardo Pecchini</t>
  </si>
  <si>
    <t>edoardo.pecchini@gmail.com</t>
  </si>
  <si>
    <t>8DP32423WX1709803</t>
  </si>
  <si>
    <t>Edoardo Pecchini, Strada Maggiore, 22, Bologna, Bologna, 40125, Italia</t>
  </si>
  <si>
    <t>Pablo Picasso Animals Drawings the elephant - Póster / Madera naranja / 30x40, Pablo Picasso Animals Drawings the cat Esquisse D’un Félin - Póster / Madera naranja / 30x40</t>
  </si>
  <si>
    <t>rXGqxPWDiHKZCZ234sjSHbl6a</t>
  </si>
  <si>
    <t>{"shop_id":751927347,"session_id":"rXGqxPWDiHKZCZ234sjSHbl6a"}</t>
  </si>
  <si>
    <t>Strada Maggiore, 22</t>
  </si>
  <si>
    <t>+39 3478435513</t>
  </si>
  <si>
    <t>Pablo Picasso Animals Drawings the cat Esquisse D’un Félin - Póster / Madera naranja / 30x40</t>
  </si>
  <si>
    <t>15:27:08</t>
  </si>
  <si>
    <t>Elisa Quiri</t>
  </si>
  <si>
    <t>elisaquiri@gmail.com</t>
  </si>
  <si>
    <t>73M29154RG9083531</t>
  </si>
  <si>
    <t>Elisa, Quiri, Via Bassa, 36/B, Vallese di Oppeano, Verona, 37050, Italia</t>
  </si>
  <si>
    <t>rvy4Etep7MpviATsy8buN83HP</t>
  </si>
  <si>
    <t>{"shop_id":751927347,"session_id":"rvy4Etep7MpviATsy8buN83HP"}</t>
  </si>
  <si>
    <t>Via Bassa, 36/B</t>
  </si>
  <si>
    <t>Vallese di Oppeano</t>
  </si>
  <si>
    <t>+39 3495298978</t>
  </si>
  <si>
    <t>COLORFUL BAUHAUS NO.2 POSTER - Póster / Madera roble natural / 20x30</t>
  </si>
  <si>
    <t>15:42:03</t>
  </si>
  <si>
    <t>Felix Koebcke</t>
  </si>
  <si>
    <t>felixkoebcke@yahoo.de</t>
  </si>
  <si>
    <t>9X166909EM913330J</t>
  </si>
  <si>
    <t>Felix Koebcke, Herner Straße 316, Bochum, 44807, Alemania</t>
  </si>
  <si>
    <t>The Great Wave of Kanagawa - Katsushika Hokusai - Póster / Madera roble oscuro / 70x100</t>
  </si>
  <si>
    <t>r3GlMTmmMgar2lfVPsWJtMa0O</t>
  </si>
  <si>
    <t>{"shop_id":751927347,"session_id":"r3GlMTmmMgar2lfVPsWJtMa0O"}</t>
  </si>
  <si>
    <t>Herner Straße 316</t>
  </si>
  <si>
    <t>+49 1774577756</t>
  </si>
  <si>
    <t>15:57:44</t>
  </si>
  <si>
    <t>Dennis Giller</t>
  </si>
  <si>
    <t>gillerpay@icloud.com</t>
  </si>
  <si>
    <t>3EM67641L98588802</t>
  </si>
  <si>
    <t>Dennis, Giller, Kaliskaweg 5, Reinfeld, 23858, Alemania</t>
  </si>
  <si>
    <t>Pablo Picasso Animals Drawings the elephant - Lienzo / Madera roble natural / 30x40</t>
  </si>
  <si>
    <t>rBgAY7cWFkbgSUM4urQy3xcBH</t>
  </si>
  <si>
    <t>{"shop_id":751927347,"session_id":"rBgAY7cWFkbgSUM4urQy3xcBH"}</t>
  </si>
  <si>
    <t>Kaliskaweg 5</t>
  </si>
  <si>
    <t>Reinfeld</t>
  </si>
  <si>
    <t>+49 01715565159</t>
  </si>
  <si>
    <t>16:00:06</t>
  </si>
  <si>
    <t>María Núñez López</t>
  </si>
  <si>
    <t>marianuezlope.1988@gmail.com</t>
  </si>
  <si>
    <t>5A659371BM0474737</t>
  </si>
  <si>
    <t>María Núñez, Calle de Lorenzana 12, Madrid, Madrid, 28039, España</t>
  </si>
  <si>
    <t>Vermut - Póster / Madera negro / 20x30</t>
  </si>
  <si>
    <t>rtpzmF6bNS79khAiON79R7PAj</t>
  </si>
  <si>
    <t>{"shop_id":751927347,"session_id":"rtpzmF6bNS79khAiON79R7PAj"}</t>
  </si>
  <si>
    <t>Calle de Lorenzana 12</t>
  </si>
  <si>
    <t>+34 616573744</t>
  </si>
  <si>
    <t>16:42:52</t>
  </si>
  <si>
    <t>irene cassina</t>
  </si>
  <si>
    <t>irene_cassina@hotmail.it</t>
  </si>
  <si>
    <t>1TW16900S4902733W</t>
  </si>
  <si>
    <t>Irene Cassina, Via Vicenza 13, C/O IDB La Torinese, Torino, Turín, 10144, Italia</t>
  </si>
  <si>
    <t>Happy skiers - Póster / Sin marco / 40x50, Zermatt - Póster / Sin marco / 40x50, Ski day - chairlift - Póster / Sin marco / 40x50</t>
  </si>
  <si>
    <t>rSAHT5JN59EG6q2RGDBkYPXGu</t>
  </si>
  <si>
    <t>{"shop_id":751927347,"session_id":"rSAHT5JN59EG6q2RGDBkYPXGu"}</t>
  </si>
  <si>
    <t>Via Vicenza 13</t>
  </si>
  <si>
    <t>C/O IDB La Torinese</t>
  </si>
  <si>
    <t>+39 3334971215</t>
  </si>
  <si>
    <t>Zermatt - Póster / Sin marco / 40x50</t>
  </si>
  <si>
    <t>16:43:54</t>
  </si>
  <si>
    <t>Adrianaómez De Miguel Gómez</t>
  </si>
  <si>
    <t>criasoluz23@hotmail.com</t>
  </si>
  <si>
    <t>9MV32191A7967090U</t>
  </si>
  <si>
    <t>Adriana De Miguel Gómez, Calle Francisco Montero Pérez 81-83 piso 1D, Alicante (Alacant), Alicante, 03009, España</t>
  </si>
  <si>
    <t>Henri Matisse La Japonaise: Woman beside the Water, 1905 - Póster / Sin marco / 50x70, Lady in Stripe - Arty Guava - Póster / Sin marco / 20x30, Dingy wall - Póster / Sin marco / 30x40</t>
  </si>
  <si>
    <t>rWzY9MCqww49DVuHc80r5bEbp</t>
  </si>
  <si>
    <t>{"shop_id":751927347,"session_id":"rWzY9MCqww49DVuHc80r5bEbp"}</t>
  </si>
  <si>
    <t>Calle Francisco Montero Pérez 81-83 piso 1D</t>
  </si>
  <si>
    <t>Alicante (Alacant)</t>
  </si>
  <si>
    <t>+34 610123633</t>
  </si>
  <si>
    <t>Lady in Stripe - Arty Guava - Póster / Sin marco / 20x30</t>
  </si>
  <si>
    <t>17:22:07</t>
  </si>
  <si>
    <t>Wolfgang Löhle</t>
  </si>
  <si>
    <t>redfox77@gmx.de</t>
  </si>
  <si>
    <t>1W116491LU490791G</t>
  </si>
  <si>
    <t>Wolfgang Loehle, Im Feldle 24, Bietigheim-Bissingen, 74321, Alemania</t>
  </si>
  <si>
    <t>Abstract N 24 - Póster / Madera negro / 70x100, Abstract N 22 - Póster / Madera negro / 70x100, Abstract N3 - Póster / Madera negro / 70x100</t>
  </si>
  <si>
    <t>rwIVZiCIDVhUXaDTDawL6FDfV</t>
  </si>
  <si>
    <t>{"shop_id":751927347,"session_id":"rwIVZiCIDVhUXaDTDawL6FDfV"}</t>
  </si>
  <si>
    <t>Im Feldle 24</t>
  </si>
  <si>
    <t>Bietigheim-Bissingen</t>
  </si>
  <si>
    <t>+49 1786842759</t>
  </si>
  <si>
    <t>Abstract N3 - Póster / Madera negro / 70x100</t>
  </si>
  <si>
    <t>17:28:19</t>
  </si>
  <si>
    <t>Frédérique Rouillon-Lassance</t>
  </si>
  <si>
    <t>frede.rouillon@yahoo.com</t>
  </si>
  <si>
    <t>64M50592L9204272F</t>
  </si>
  <si>
    <t>Frédérique Rouillon-Lassance, 10 Rue Joan Maragall, Perpignan, 66000, Francia</t>
  </si>
  <si>
    <t>It's getting hot in here - Póster / Madera roble natural / 70x100</t>
  </si>
  <si>
    <t>rc20a5WSLP2iFgD53AMv8gbHu</t>
  </si>
  <si>
    <t>{"shop_id":751927347,"session_id":"rc20a5WSLP2iFgD53AMv8gbHu"}</t>
  </si>
  <si>
    <t>10 Rue Joan Maragall</t>
  </si>
  <si>
    <t>Perpignan</t>
  </si>
  <si>
    <t>+33 651273677</t>
  </si>
  <si>
    <t>17:29:45</t>
  </si>
  <si>
    <t>Katia Baldessari</t>
  </si>
  <si>
    <t>katiabalde@yahoo.it</t>
  </si>
  <si>
    <t>27474434G5035274S</t>
  </si>
  <si>
    <t>Katia Baldessari, Via dei casai 31, Trento, Trento, 38123, Italia</t>
  </si>
  <si>
    <t>Lazydays - Arty Guava - Póster / Sin marco / 40x50, Cheers To You - Arty Guava - Póster / Sin marco / 40x50, Wine o'clock - Póster / Sin marco / 30x40, Frida - Lienzo / Madera roble natural / 40x50</t>
  </si>
  <si>
    <t>rhTCB4kaDBqPy8qt4KiKVTnx8</t>
  </si>
  <si>
    <t>{"shop_id":751927347,"session_id":"rhTCB4kaDBqPy8qt4KiKVTnx8"}</t>
  </si>
  <si>
    <t>Via dei casai 31</t>
  </si>
  <si>
    <t>+39 3404706127</t>
  </si>
  <si>
    <t>Lazydays - Arty Guava - Póster / Sin marco / 40x50</t>
  </si>
  <si>
    <t>18:46:12</t>
  </si>
  <si>
    <t>Francesco Rao</t>
  </si>
  <si>
    <t>francesco.r.rao@gmail.com</t>
  </si>
  <si>
    <t>52698688A96227055</t>
  </si>
  <si>
    <t>Francesco Rao, Quartiere Armando Diaz 10, Viareggio, Lucca, 55049, Italia</t>
  </si>
  <si>
    <t>Hey donkey BW - Lienzo / Sin marco / 70x100</t>
  </si>
  <si>
    <t>r2B44dQgOonfhhI9DwXIF1GCh</t>
  </si>
  <si>
    <t>{"shop_id":751927347,"session_id":"r2B44dQgOonfhhI9DwXIF1GCh"}</t>
  </si>
  <si>
    <t>Quartiere Armando Diaz 10</t>
  </si>
  <si>
    <t>Viareggio</t>
  </si>
  <si>
    <t>+39 3463872255</t>
  </si>
  <si>
    <t>19:38:05</t>
  </si>
  <si>
    <t>Lukas Ramsauer</t>
  </si>
  <si>
    <t>lukas.ramsauer@gmx.de</t>
  </si>
  <si>
    <t>3TG670328E942921L</t>
  </si>
  <si>
    <t>Lukas Ramsauer, St.-Veit-Straße 14, München, 81673, Alemania</t>
  </si>
  <si>
    <t>Henri Matisse LANDSCAPE AT COLLIOURE, 1905 - Póster / Sin marco / 50x70</t>
  </si>
  <si>
    <t>rYahKYDNKUWsM2wZQlITOw0uY</t>
  </si>
  <si>
    <t>{"shop_id":751927347,"session_id":"rYahKYDNKUWsM2wZQlITOw0uY"}</t>
  </si>
  <si>
    <t>St.-Veit-Straße 14</t>
  </si>
  <si>
    <t>+49 17632531589</t>
  </si>
  <si>
    <t>19:43:28</t>
  </si>
  <si>
    <t>PATRICIA GARCÍA MARCOS</t>
  </si>
  <si>
    <t>pati95m@hotmail.com</t>
  </si>
  <si>
    <t>6AP979038L609740F</t>
  </si>
  <si>
    <t>Miriam González Jimenez, Avenida de Navarra 94 escalera 5 piso 11D, Zaragoza, Zaragoza, 50011, España</t>
  </si>
  <si>
    <t>Bilbao Skyline azul - Póster / Sin marco / 20x30</t>
  </si>
  <si>
    <t>rYVxfmUNOWKg1mZAWdEMV6eh1</t>
  </si>
  <si>
    <t>{"shop_id":751927347,"session_id":"rYVxfmUNOWKg1mZAWdEMV6eh1"}</t>
  </si>
  <si>
    <t>Avenida de Navarra 94 escalera 5 piso 11D</t>
  </si>
  <si>
    <t>+34 689682346</t>
  </si>
  <si>
    <t>20:31:39</t>
  </si>
  <si>
    <t>Jessica Modes</t>
  </si>
  <si>
    <t>jessicamodes@web.de</t>
  </si>
  <si>
    <t>8W989760KV290120K</t>
  </si>
  <si>
    <t>Jessica Modes- Aulke, Anneröder Straße 20A, Fernwald, 35463, Alemania</t>
  </si>
  <si>
    <t>Matters - Póster / Sin marco / 20x30, Falling sand - Póster / Sin marco / 60x90, Home is a feeling - Póster / Sin marco / 30x40, Do Epic Shit - Póster / Sin marco / 60x90</t>
  </si>
  <si>
    <t>rIfZtEDkGuzrauuFYdwvT9bly</t>
  </si>
  <si>
    <t>{"shop_id":751927347,"session_id":"rIfZtEDkGuzrauuFYdwvT9bly"}</t>
  </si>
  <si>
    <t>Anneröder Straße 20A</t>
  </si>
  <si>
    <t>Fernwald</t>
  </si>
  <si>
    <t>+49 017623952120</t>
  </si>
  <si>
    <t>Matters - Póster / Sin marco / 20x30</t>
  </si>
  <si>
    <t>20:36:03</t>
  </si>
  <si>
    <t>Seyed Majd</t>
  </si>
  <si>
    <t>seyed.majd@gmx.de</t>
  </si>
  <si>
    <t>0WA82446ML594623E</t>
  </si>
  <si>
    <t>Seyed H. Majd, Auf der Kuhweide 86, Dortmund, 44269, Alemania</t>
  </si>
  <si>
    <t>Venezia canal - Póster / Sin marco / 30x40, Paris - Póster / Sin marco / 30x40, New York City - Póster / Sin marco / 50x70</t>
  </si>
  <si>
    <t>rvRsS4jKL5w9TMKY4BuJR5sJi</t>
  </si>
  <si>
    <t>{"shop_id":751927347,"session_id":"rvRsS4jKL5w9TMKY4BuJR5sJi"}</t>
  </si>
  <si>
    <t>Auf der Kuhweide 86</t>
  </si>
  <si>
    <t>+49 15752641271</t>
  </si>
  <si>
    <t>Paris - Póster / Sin marco / 30x40</t>
  </si>
  <si>
    <t>21:40:39</t>
  </si>
  <si>
    <t>Uxia Sanchez Vazquez</t>
  </si>
  <si>
    <t>uxiasv7@hotmail.com</t>
  </si>
  <si>
    <t>99X23478LU406003S</t>
  </si>
  <si>
    <t>Eva María Vazquez Rocha, Estrada do Peirao Maniños, 29, Fene, La Coruña, 15520, España</t>
  </si>
  <si>
    <t>rze3VVt6T3YJUzzWVKMZDwKSA</t>
  </si>
  <si>
    <t>{"shop_id":751927347,"session_id":"rze3VVt6T3YJUzzWVKMZDwKSA"}</t>
  </si>
  <si>
    <t>Estrada do Peirao Maniños, 29</t>
  </si>
  <si>
    <t>Fene</t>
  </si>
  <si>
    <t>+34 620500407</t>
  </si>
  <si>
    <t>Salvador Dali fleurs II - Póster / Madera roble natural / 20x30</t>
  </si>
  <si>
    <t>21:53:39</t>
  </si>
  <si>
    <t>61B078560F7345358</t>
  </si>
  <si>
    <t>Starfish (Étoile de mer) II - Sealife Collection - Póster / Sin marco / 20x30, Seashell (coquille de coque) - Sealife Collection - Póster / Sin marco / 20x30</t>
  </si>
  <si>
    <t>rissRatYcgKJ60a0otnlTGCLC</t>
  </si>
  <si>
    <t>{"shop_id":751927347,"session_id":"rissRatYcgKJ60a0otnlTGCLC"}</t>
  </si>
  <si>
    <t>Seashell (coquille de coque) - Sealife Collection - Póster / Sin marco / 20x30</t>
  </si>
  <si>
    <t>22:51:31</t>
  </si>
  <si>
    <t>carlos Nicolas  Ossorio Lermo</t>
  </si>
  <si>
    <t>Carlos.nba9@gmail.com</t>
  </si>
  <si>
    <t>08N39039JG0797442</t>
  </si>
  <si>
    <t>Carlos Ossorio Lermo, Calle Antonio Cumella 15, 1c, Madrid, Madrid, 28030, España</t>
  </si>
  <si>
    <t>Picoteo - Póster / Sin marco / 20x30, Vermut - Póster / Sin marco / 20x30</t>
  </si>
  <si>
    <t>rThX8FRANdyPHOR0KtrBOhRxc</t>
  </si>
  <si>
    <t>{"shop_id":751927347,"session_id":"rThX8FRANdyPHOR0KtrBOhRxc"}</t>
  </si>
  <si>
    <t>Calle Antonio Cumella 15, 1c</t>
  </si>
  <si>
    <t>+34 619682799</t>
  </si>
  <si>
    <t>Vermut - Póster / Sin marco / 20x30</t>
  </si>
  <si>
    <t>06/01/2026</t>
  </si>
  <si>
    <t>09:06:47</t>
  </si>
  <si>
    <t>MASCIA CATERINI</t>
  </si>
  <si>
    <t>masciacaterini@gmail.com</t>
  </si>
  <si>
    <t>2LS09808KR537492D</t>
  </si>
  <si>
    <t>MASCIA CATERINI, Corso Savona 24, C/O SACOM S.R.L., MONCALIERI, Turín, 10024, Italia</t>
  </si>
  <si>
    <t>She Came From The Wilderness - Lienzo / Sin marco / 40x50</t>
  </si>
  <si>
    <t>rb94knHb38opKd2KT9cGb8yRX</t>
  </si>
  <si>
    <t>{"shop_id":751927347,"session_id":"rb94knHb38opKd2KT9cGb8yRX"}</t>
  </si>
  <si>
    <t>Corso Savona 24</t>
  </si>
  <si>
    <t>C/O SACOM S.R.L.</t>
  </si>
  <si>
    <t>MONCALIERI</t>
  </si>
  <si>
    <t>+39 3920335583</t>
  </si>
  <si>
    <t>10:57:16</t>
  </si>
  <si>
    <t>Elisabeth Gaupmann</t>
  </si>
  <si>
    <t>elisabeth.gaupmann@gmail.com</t>
  </si>
  <si>
    <t>71H9075540027551K</t>
  </si>
  <si>
    <t>Elisabeth Gaupmann, Holochergasse 36/21, Wien, 1150, Austria</t>
  </si>
  <si>
    <t>Ski day - chairlift - Lienzo / Sin marco / 70x100</t>
  </si>
  <si>
    <t>rMWVzpLlpxhSawt1ce7avCdXv</t>
  </si>
  <si>
    <t>{"shop_id":751927347,"session_id":"rMWVzpLlpxhSawt1ce7avCdXv"}</t>
  </si>
  <si>
    <t>Holochergasse 36/21</t>
  </si>
  <si>
    <t>+43 6804401606</t>
  </si>
  <si>
    <t>11:07:36</t>
  </si>
  <si>
    <t>CARLOS GONZALEZ RIVERA</t>
  </si>
  <si>
    <t>correocarlos2010@gmail.com</t>
  </si>
  <si>
    <t>7WM27794K79666414</t>
  </si>
  <si>
    <t>Carlos Gonzalez, Carretera de la Santa Creu de Calafell 75, RTE DIVERSUS, Sant Boi de Llobregat, Barcelona, 08830, España</t>
  </si>
  <si>
    <t>rHPrptdxMYz2wE1sqsayZMQeD</t>
  </si>
  <si>
    <t>{"shop_id":751927347,"session_id":"rHPrptdxMYz2wE1sqsayZMQeD"}</t>
  </si>
  <si>
    <t>Carretera de la Santa Creu de Calafell 75, RTE DIVERSUS</t>
  </si>
  <si>
    <t>Sant Boi de Llobregat</t>
  </si>
  <si>
    <t>+34 647427632</t>
  </si>
  <si>
    <t>Cheers To You - Arty Guava - Póster / Madera naranja / 20x30</t>
  </si>
  <si>
    <t>11:17:12</t>
  </si>
  <si>
    <t>2DG58317FX4421028</t>
  </si>
  <si>
    <t>Carlos Gonzalez, Carretera de la Santa Creu de Calafell 75 RTE DIVERSUS, Sant Boi de Llobregat, Barcelona, 08830, España</t>
  </si>
  <si>
    <t>Pulp Fiction dance - Lienzo / Madera roble natural / 20x30, Keukenhof 01 - Lienzo / Madera roble natural / 20x30</t>
  </si>
  <si>
    <t>rVwJ5Vo7Izhbu9XibUSHcXk9i</t>
  </si>
  <si>
    <t>{"shop_id":751927347,"session_id":"rVwJ5Vo7Izhbu9XibUSHcXk9i"}</t>
  </si>
  <si>
    <t>Carretera de la Santa Creu de Calafell 75 RTE DIVERSUS</t>
  </si>
  <si>
    <t>Keukenhof 01 - Lienzo / Madera roble natural / 20x30</t>
  </si>
  <si>
    <t>11:24:14</t>
  </si>
  <si>
    <t>Robert Uhl</t>
  </si>
  <si>
    <t>sadac408@arcor.de</t>
  </si>
  <si>
    <t>84N049578L6876417</t>
  </si>
  <si>
    <t>Robert, Uhl, Oberholzstr. 5, Schwandorf, 92421, Alemania</t>
  </si>
  <si>
    <t>Fête des Clementines - Póster / Sin marco / 30x40, Le petit dejeuner , Made in France - Póster / Sin marco / 40x50, Tapas - Spain - Póster / Sin marco / 40x50</t>
  </si>
  <si>
    <t>rUOAVpsyq2cWCUz2WkLcNaXam</t>
  </si>
  <si>
    <t>{"shop_id":751927347,"session_id":"rUOAVpsyq2cWCUz2WkLcNaXam"}</t>
  </si>
  <si>
    <t>Oberholzstr. 5</t>
  </si>
  <si>
    <t>Schwandorf</t>
  </si>
  <si>
    <t>+49 943161499</t>
  </si>
  <si>
    <t>Fête des Clementines - Póster / Sin marco / 30x40</t>
  </si>
  <si>
    <t>11:39:40</t>
  </si>
  <si>
    <t>Mosaico moderno di Anna Finelli</t>
  </si>
  <si>
    <t>anna@annafietta.it</t>
  </si>
  <si>
    <t>45B1132645893262M</t>
  </si>
  <si>
    <t>Anna Finelli, Via Argentario 21, Ravenna, Ravenna, 48121, Italia</t>
  </si>
  <si>
    <t>The Kiss - Gustav Klimt - Póster / Sin marco / 20x30</t>
  </si>
  <si>
    <t>r3Xj8qW3MPOrnWH5QKFd6hY5N</t>
  </si>
  <si>
    <t>{"shop_id":751927347,"session_id":"r3Xj8qW3MPOrnWH5QKFd6hY5N"}</t>
  </si>
  <si>
    <t>Via Argentario 21</t>
  </si>
  <si>
    <t>Ravenna</t>
  </si>
  <si>
    <t>+39 3427373183</t>
  </si>
  <si>
    <t>12:13:30</t>
  </si>
  <si>
    <t>Miriam Miscoli</t>
  </si>
  <si>
    <t>miriam.miscoli@gmail.com</t>
  </si>
  <si>
    <t>1W960725GE2422547</t>
  </si>
  <si>
    <t>Miriam Miscoli, Via delle Vigne di Morena 14h, Roma, Roma, 00118, Italia</t>
  </si>
  <si>
    <t>Henri Matisse Icarus - Póster / Sin marco / 60x90</t>
  </si>
  <si>
    <t>rQwnLIwkIodArusdLbCZ7h1Qb</t>
  </si>
  <si>
    <t>{"shop_id":751927347,"session_id":"rQwnLIwkIodArusdLbCZ7h1Qb"}</t>
  </si>
  <si>
    <t>Via delle Vigne di Morena 14h</t>
  </si>
  <si>
    <t>+39 3886370645</t>
  </si>
  <si>
    <t>14:01:18</t>
  </si>
  <si>
    <t>Adrien Davoust</t>
  </si>
  <si>
    <t>davoust.adrien95@gmail.com</t>
  </si>
  <si>
    <t>0K352681JB722783W</t>
  </si>
  <si>
    <t>Adrien Davoust, 129 rue de la chapelle, Argenteuil, 95100, Francia</t>
  </si>
  <si>
    <t>The Italian Menu - Rosi Feist - Póster / Madera roble natural / 20x30, La Dolce Vita - Póster / Madera roble oscuro / 20x30</t>
  </si>
  <si>
    <t>rVu0dcgAGtLrQl54SYSi8OGCE</t>
  </si>
  <si>
    <t>{"shop_id":751927347,"session_id":"rVu0dcgAGtLrQl54SYSi8OGCE"}</t>
  </si>
  <si>
    <t>129 rue de la chapelle</t>
  </si>
  <si>
    <t>Argenteuil</t>
  </si>
  <si>
    <t>+33 638983591</t>
  </si>
  <si>
    <t>The Italian Menu - Rosi Feist - Póster / Madera roble natural / 20x30</t>
  </si>
  <si>
    <t>14:09:10</t>
  </si>
  <si>
    <t>Isabel Pasquier</t>
  </si>
  <si>
    <t>isabel.blum76@gmail.com</t>
  </si>
  <si>
    <t>0V7120819Y0425631</t>
  </si>
  <si>
    <t>Pasquier Isavel, 5 Impasse des Derrabades, Coudoux, 13111, Francia</t>
  </si>
  <si>
    <t>Leap - sea swimming adventure - Póster / Madera roble natural / 20x30</t>
  </si>
  <si>
    <t>ryCt1qTL37YsCa41tfRbDrvVt</t>
  </si>
  <si>
    <t>{"shop_id":751927347,"session_id":"ryCt1qTL37YsCa41tfRbDrvVt"}</t>
  </si>
  <si>
    <t>5 Impasse des Derrabades</t>
  </si>
  <si>
    <t>Coudoux</t>
  </si>
  <si>
    <t>+33 144139256</t>
  </si>
  <si>
    <t>14:23:42</t>
  </si>
  <si>
    <t>Vanessa Reimche</t>
  </si>
  <si>
    <t>vanessa.reimche@yahoo.de</t>
  </si>
  <si>
    <t>9727393791288193V</t>
  </si>
  <si>
    <t>Vanessa Reimche, Heidelbergerfaßgasse 15, MZ, 55116, Alemania</t>
  </si>
  <si>
    <t>La Dolce Vita - Póster / Madera naranja / 50x70</t>
  </si>
  <si>
    <t>rDcYDIcIRVxfeP7PgKKmil77b</t>
  </si>
  <si>
    <t>{"shop_id":751927347,"session_id":"rDcYDIcIRVxfeP7PgKKmil77b"}</t>
  </si>
  <si>
    <t>Heidelbergerfaßgasse 15</t>
  </si>
  <si>
    <t>MZ</t>
  </si>
  <si>
    <t>+49 17670650688</t>
  </si>
  <si>
    <t>15:03:26</t>
  </si>
  <si>
    <t>Christian Toplitsch</t>
  </si>
  <si>
    <t>christian.toplitsch@gmx.at</t>
  </si>
  <si>
    <t>8MG1735476484042A</t>
  </si>
  <si>
    <t>Christian Toplitsch, Hasnerstraße 7/Top 9, Klagenfurt, 9020, Austria</t>
  </si>
  <si>
    <t>Blue Figure #3 - Lienzo / Madera roble oscuro / 50x70, Bauhaus Green Exhibition Poster - Lienzo / Madera roble oscuro / 50x70</t>
  </si>
  <si>
    <t>rikN5lRGyBHm6Lh42gWgUJ8PW</t>
  </si>
  <si>
    <t>{"shop_id":751927347,"session_id":"rikN5lRGyBHm6Lh42gWgUJ8PW"}</t>
  </si>
  <si>
    <t>Hasnerstraße 7/Top 9</t>
  </si>
  <si>
    <t>+43 06641324502</t>
  </si>
  <si>
    <t>Bauhaus Green Exhibition Poster - Lienzo / Madera roble oscuro / 50x70</t>
  </si>
  <si>
    <t>15:24:55</t>
  </si>
  <si>
    <t>4V397178BX5256634</t>
  </si>
  <si>
    <t>COLORFUL BAUHAUS NO.2 POSTER - Póster / Sin marco / 40x50, Bauhaus Black and White Exhibition Poster  1923 - Póster / Sin marco / 30x40, Bauhaus Venus yellow circle - Póster / Sin marco / 30x40</t>
  </si>
  <si>
    <t>{"shop_id":751927347,"session_id":"zWVCGsa7CjsnQetUzDmhMLcXl"}</t>
  </si>
  <si>
    <t>15:44:15</t>
  </si>
  <si>
    <t>Pauline Osterhues</t>
  </si>
  <si>
    <t>pauline_0201@icloud.com</t>
  </si>
  <si>
    <t>7DU4517481547410B</t>
  </si>
  <si>
    <t>Pauline Osterhues, Pfälzer-Wald-Str. 3, Mainz, 55129, Alemania</t>
  </si>
  <si>
    <t>rr59S7hs9f7jbkx94Xiiu3WrU</t>
  </si>
  <si>
    <t>{"shop_id":751927347,"session_id":"rr59S7hs9f7jbkx94Xiiu3WrU"}</t>
  </si>
  <si>
    <t>Pfälzer-Wald-Str. 3</t>
  </si>
  <si>
    <t>+49 1782176940</t>
  </si>
  <si>
    <t>15:52:20</t>
  </si>
  <si>
    <t>Filippo Cacciola</t>
  </si>
  <si>
    <t>filippo.cacciola@hotmail.it</t>
  </si>
  <si>
    <t>7U336579AA906674K</t>
  </si>
  <si>
    <t>Filippo Cacciola, P.zza Avesa 8, Verona, Verona, 37127, Italia</t>
  </si>
  <si>
    <t>rD8RV86vqJoinlBPqDADUlf7Z</t>
  </si>
  <si>
    <t>{"shop_id":751927347,"session_id":"rD8RV86vqJoinlBPqDADUlf7Z"}</t>
  </si>
  <si>
    <t>P.zza Avesa 8</t>
  </si>
  <si>
    <t>+39 3457077704</t>
  </si>
  <si>
    <t>15:55:40</t>
  </si>
  <si>
    <t>David Niemietz</t>
  </si>
  <si>
    <t>david-niemietz@t-online.de</t>
  </si>
  <si>
    <t>4116044377224415H</t>
  </si>
  <si>
    <t>David, Niemietz, Buschhöfen 11a, Haan, 42781, Alemania</t>
  </si>
  <si>
    <t>Bauhaus Green Circle - Póster / Sin marco / 30x40</t>
  </si>
  <si>
    <t>r2Wn9zqTxuPTV7WOHTygwPAdi</t>
  </si>
  <si>
    <t>{"shop_id":751927347,"session_id":"r2Wn9zqTxuPTV7WOHTygwPAdi"}</t>
  </si>
  <si>
    <t>Buschhöfen 11a</t>
  </si>
  <si>
    <t>+49 1706984355</t>
  </si>
  <si>
    <t>15:58:54</t>
  </si>
  <si>
    <t>Alessandro Santi</t>
  </si>
  <si>
    <t>al.alesanti@gmail.com</t>
  </si>
  <si>
    <t>38Y767525A2320536</t>
  </si>
  <si>
    <t>Alessandro Santi, VIA CIPRO 138, Brescia, Brescia, 25124, Italia</t>
  </si>
  <si>
    <t>Bond II - Lienzo / Madera negro / 100x140</t>
  </si>
  <si>
    <t>rb0EWhdUIoUUL0KuPWyIRSF3O</t>
  </si>
  <si>
    <t>{"shop_id":751927347,"session_id":"rb0EWhdUIoUUL0KuPWyIRSF3O"}</t>
  </si>
  <si>
    <t>VIA CIPRO 138</t>
  </si>
  <si>
    <t>+39 3462278803</t>
  </si>
  <si>
    <t>16:22:24</t>
  </si>
  <si>
    <t>Jose Carlos Pérez Román</t>
  </si>
  <si>
    <t>JosephCPR@hotmail.com</t>
  </si>
  <si>
    <t>5SE89146HM840852E</t>
  </si>
  <si>
    <t>Jose Carlos Roman, Calle Comandante, 1, Málaga, Málaga, 29005, España</t>
  </si>
  <si>
    <t>Gustav Klimt Garden Cat Print - Póster / Madera roble natural / 60x90</t>
  </si>
  <si>
    <t>rjY1rAJNeCmCtqDijfFlIZM0m</t>
  </si>
  <si>
    <t>{"shop_id":751927347,"session_id":"rjY1rAJNeCmCtqDijfFlIZM0m"}</t>
  </si>
  <si>
    <t>Calle Comandante, 1</t>
  </si>
  <si>
    <t>+34 952629572</t>
  </si>
  <si>
    <t>16:23:10</t>
  </si>
  <si>
    <t>8Y093093BS909163L</t>
  </si>
  <si>
    <t>{"shop_id":751927347,"session_id":"zRpJwygJNXPYO1Ni8OmTDniwt"}</t>
  </si>
  <si>
    <t>16:24:40</t>
  </si>
  <si>
    <t>6PR22320EU998254L</t>
  </si>
  <si>
    <t>Jose Carlos Perez Roman, Calle Cortina del muelle 3,2B, Málaga, Málaga, 29015, España</t>
  </si>
  <si>
    <t>rq1BOzBoQJdWvZzlmfeoFtAvE</t>
  </si>
  <si>
    <t>{"shop_id":751927347,"session_id":"rq1BOzBoQJdWvZzlmfeoFtAvE"}</t>
  </si>
  <si>
    <t>Calle Cortina del muelle 3,2B</t>
  </si>
  <si>
    <t>18:22:10</t>
  </si>
  <si>
    <t>Elena Sánchez Huerta</t>
  </si>
  <si>
    <t>elehuerta@hotmail.com</t>
  </si>
  <si>
    <t>69A07617R8088615A</t>
  </si>
  <si>
    <t>Elena Sánchez Huerta, Calle Manuel Estrada 7 2°C, Oviedo, Asturias, 33006, España</t>
  </si>
  <si>
    <t>rFzIX2BsxD8NSWJj1AlbFg4i0</t>
  </si>
  <si>
    <t>{"shop_id":751927347,"session_id":"rFzIX2BsxD8NSWJj1AlbFg4i0"}</t>
  </si>
  <si>
    <t>Calle Manuel Estrada 7 2°C</t>
  </si>
  <si>
    <t>+34 658338554</t>
  </si>
  <si>
    <t>19:11:09</t>
  </si>
  <si>
    <t>Andrea Platto</t>
  </si>
  <si>
    <t>anghi91@hotmail.it</t>
  </si>
  <si>
    <t>5DB18256N1538934K</t>
  </si>
  <si>
    <t>Silene Mor, Via Aquileia 4,, Brescia, Brescia, 25126, Italia</t>
  </si>
  <si>
    <t>rCXbgZrtcA8NzoQ6FGMpyMIS2</t>
  </si>
  <si>
    <t>{"shop_id":751927347,"session_id":"rCXbgZrtcA8NzoQ6FGMpyMIS2"}</t>
  </si>
  <si>
    <t>Via Aquileia 4,</t>
  </si>
  <si>
    <t>+39 3473651773</t>
  </si>
  <si>
    <t>19:58:40</t>
  </si>
  <si>
    <t>Lucile Bijaoui</t>
  </si>
  <si>
    <t>bij.lucile@gmail.com</t>
  </si>
  <si>
    <t>3RV93166E8394750C</t>
  </si>
  <si>
    <t>Lucile Bijaoui, 73 Rue Antoine Arnaud, Villefranche-sur-Saône, 69400, Francia</t>
  </si>
  <si>
    <t>Bonsoir, Cherie - Póster / Sin marco / 50x70</t>
  </si>
  <si>
    <t>rSXOvj0lFn64afw1k5q0R7SpI</t>
  </si>
  <si>
    <t>{"shop_id":751927347,"session_id":"rSXOvj0lFn64afw1k5q0R7SpI"}</t>
  </si>
  <si>
    <t>73 Rue Antoine Arnaud</t>
  </si>
  <si>
    <t>Villefranche-sur-Saône</t>
  </si>
  <si>
    <t>+33 637553537</t>
  </si>
  <si>
    <t>20:10:14</t>
  </si>
  <si>
    <t>Andrea Delle Monache</t>
  </si>
  <si>
    <t>andrea.delle2309@gmail.com</t>
  </si>
  <si>
    <t>0A196284551033414</t>
  </si>
  <si>
    <t>Andrea Delle Monache, Via Giacomo Peroni, 452 c/o Webhero, Roma, Roma, 00131, Italia</t>
  </si>
  <si>
    <t>Bauhaus Green Exhibition Poster - Póster / Sin marco / 30x40, Cranes of Momoyogusa (Special Edition) - Kamisaka Sekka - Póster / Sin marco / 50x70, The Water Lily Pond (Special Edition) - Claude Monet - Póster / Sin marco / 50x70</t>
  </si>
  <si>
    <t>rODIYkO1PDVGXtP9GI5OMIhTy</t>
  </si>
  <si>
    <t>{"shop_id":751927347,"session_id":"rODIYkO1PDVGXtP9GI5OMIhTy"}</t>
  </si>
  <si>
    <t>Via Giacomo Peroni, 452 c/o Webhero</t>
  </si>
  <si>
    <t>+39 3383444661</t>
  </si>
  <si>
    <t>The Water Lily Pond (Special Edition) - Claude Monet - Póster / Sin marco / 50x70</t>
  </si>
  <si>
    <t>20:35:19</t>
  </si>
  <si>
    <t>michael potrykus</t>
  </si>
  <si>
    <t>57mojo@web.de</t>
  </si>
  <si>
    <t>44163839B4531203X</t>
  </si>
  <si>
    <t>michael potrykus, Schornstraße 4, Essen, 45128, Alemania</t>
  </si>
  <si>
    <t>Woodstock 1969 Poster -  3 days of peace &amp; music - Póster / Sin marco / 70x100</t>
  </si>
  <si>
    <t>r82lVT18MoHfi2Dpr9idwg65A</t>
  </si>
  <si>
    <t>{"shop_id":751927347,"session_id":"r82lVT18MoHfi2Dpr9idwg65A"}</t>
  </si>
  <si>
    <t>Schornstraße 4</t>
  </si>
  <si>
    <t>+49 017663021803</t>
  </si>
  <si>
    <t>20:37:59</t>
  </si>
  <si>
    <t>4ED47992A8864754M</t>
  </si>
  <si>
    <t>{"shop_id":751927347,"session_id":"zXjrSWwB0gsKRoR09KtuPXoHo"}</t>
  </si>
  <si>
    <t>20:40:28</t>
  </si>
  <si>
    <t>9E715003EF071324F</t>
  </si>
  <si>
    <t>michael potrykus, Max-Fiedler-Straße 21, Essen, 45128, Alemania</t>
  </si>
  <si>
    <t>rW4ELeqQzmlss77yyAwkAKH4o</t>
  </si>
  <si>
    <t>{"shop_id":751927347,"session_id":"rW4ELeqQzmlss77yyAwkAKH4o"}</t>
  </si>
  <si>
    <t>Max-Fiedler-Straße 21</t>
  </si>
  <si>
    <t>20:44:47</t>
  </si>
  <si>
    <t>Lara Geschke</t>
  </si>
  <si>
    <t>Lara.Geschke@gmx.de</t>
  </si>
  <si>
    <t>1PJ14344SC3868035</t>
  </si>
  <si>
    <t>Lara, Geschke, Reichenstein 58, Much, 53804, Alemania</t>
  </si>
  <si>
    <t>Floral 2 - Dan Hobday - Póster / Sin marco / 20x30, Study Sketch for Cafe? Terrace at Night (Special Edition) - Vincent van Gogh - Póster / Madera roble natural / 40x50, Floral 1 - Dan Hobday - Póster / Sin marco / 20x30</t>
  </si>
  <si>
    <t>rAbQxDPdk3yJ5bZ5275bxLL9L</t>
  </si>
  <si>
    <t>{"shop_id":751927347,"session_id":"rAbQxDPdk3yJ5bZ5275bxLL9L"}</t>
  </si>
  <si>
    <t>Reichenstein 58</t>
  </si>
  <si>
    <t>Much</t>
  </si>
  <si>
    <t>+49 16098181349</t>
  </si>
  <si>
    <t>Study Sketch for Cafe? Terrace at Night (Special Edition) - Vincent van Gogh - Póster / Madera roble natural / 40x50</t>
  </si>
  <si>
    <t>20:45:16</t>
  </si>
  <si>
    <t>9SA69386DF757525K</t>
  </si>
  <si>
    <t>{"shop_id":751927347,"session_id":"zypd7kaeiVQLAIciGrhgjOU9q"}</t>
  </si>
  <si>
    <t>21:45:44</t>
  </si>
  <si>
    <t>Elisabeth Stemmer</t>
  </si>
  <si>
    <t>elisabeth_trax@gmx.de</t>
  </si>
  <si>
    <t>00H44155Y39252904</t>
  </si>
  <si>
    <t>Elisabeth Stemmer, Obermüllerstraße 9, Bachmehring, 83549, Alemania</t>
  </si>
  <si>
    <t>Life Simple simple pleasures - La Dolce Vita, Pasta e vino - Póster / Madera roble natural / 40x50</t>
  </si>
  <si>
    <t>rW1j9KcygOV0jdY5vphFCriIk</t>
  </si>
  <si>
    <t>{"shop_id":751927347,"session_id":"rW1j9KcygOV0jdY5vphFCriIk"}</t>
  </si>
  <si>
    <t>Obermüllerstraße 9</t>
  </si>
  <si>
    <t>Bachmehring</t>
  </si>
  <si>
    <t>+49 015222908393</t>
  </si>
  <si>
    <t>22:13:37</t>
  </si>
  <si>
    <t>5M160834ST849711Y</t>
  </si>
  <si>
    <t>Ruster from Yatsuo No Tsubaki - Taguchi Tomoki - Póster / Sin marco / 30x40, Woodblock Tigers From Yatsuo No Tsubaki (Creative ed.)) - Taguchi Tomoki - Póster / Sin marco / 30x40</t>
  </si>
  <si>
    <t>rsiGyit1HATFWw4kDe5F0SbHk</t>
  </si>
  <si>
    <t>{"shop_id":751927347,"session_id":"rsiGyit1HATFWw4kDe5F0SbHk"}</t>
  </si>
  <si>
    <t>Woodblock Tigers From Yatsuo No Tsubaki (Creative ed.)) - Taguchi Tomoki - Póster / Sin marco / 30x40</t>
  </si>
  <si>
    <t>22:55:04</t>
  </si>
  <si>
    <t>CLAUDIO CHECCHIN</t>
  </si>
  <si>
    <t>c.checchin@gmail.com</t>
  </si>
  <si>
    <t>9C586748NL6309146</t>
  </si>
  <si>
    <t>Giacomo Checchin, Via Pitica 24, Zelarino, VENEZIA, 30174, Italia</t>
  </si>
  <si>
    <t>Starfish (Étoile de mer) II - Sealife Collection - Póster / Sin marco / 50x70</t>
  </si>
  <si>
    <t>rfo6NaLLX0CGG6OPabmur3pu4</t>
  </si>
  <si>
    <t>{"shop_id":751927347,"session_id":"rfo6NaLLX0CGG6OPabmur3pu4"}</t>
  </si>
  <si>
    <t>Via Pitica 24</t>
  </si>
  <si>
    <t>Zelarino</t>
  </si>
  <si>
    <t>VENEZIA</t>
  </si>
  <si>
    <t>+39 3331777556</t>
  </si>
  <si>
    <t>23:24:06</t>
  </si>
  <si>
    <t>Rebekka Reinhuber</t>
  </si>
  <si>
    <t>rebekka.reinhuber@t-online.de</t>
  </si>
  <si>
    <t>5XK77445KA680644D</t>
  </si>
  <si>
    <t>Rebekka, Reinhuber, Dilsberger Straße 3, Mannheim, 68259, Alemania</t>
  </si>
  <si>
    <t>rHbce1G5wFZRooSLwLdhaFNeQ</t>
  </si>
  <si>
    <t>{"shop_id":751927347,"session_id":"rHbce1G5wFZRooSLwLdhaFNeQ"}</t>
  </si>
  <si>
    <t>Dilsberger Straße 3</t>
  </si>
  <si>
    <t>+49 17672393226</t>
  </si>
  <si>
    <t>07/01/2026</t>
  </si>
  <si>
    <t>09:10:02</t>
  </si>
  <si>
    <t>INMACULADA PEREZ MARTIN</t>
  </si>
  <si>
    <t>7GM4005531971534U</t>
  </si>
  <si>
    <t>{"shop_id":751927347,"session_id":"ziwUUAOQvWRAZmKcnVxQwsAXU"}</t>
  </si>
  <si>
    <t>09:46:14</t>
  </si>
  <si>
    <t>valentina longoni</t>
  </si>
  <si>
    <t>valentina.longoni@gmail.com</t>
  </si>
  <si>
    <t>3W311276SJ693802X</t>
  </si>
  <si>
    <t>Valentina Longoni, Via A. Pegoraro 6, Gallarate, Varese, 21013, Italia</t>
  </si>
  <si>
    <t>Woman Smoking a Flower - Raissa Oltmanns - Lienzo / Sin marco / 70x100</t>
  </si>
  <si>
    <t>rUYU0pP9qVoZmEYc04sauIoMC</t>
  </si>
  <si>
    <t>{"shop_id":751927347,"session_id":"rUYU0pP9qVoZmEYc04sauIoMC"}</t>
  </si>
  <si>
    <t>Via A. Pegoraro 6</t>
  </si>
  <si>
    <t>Gallarate</t>
  </si>
  <si>
    <t>+39 3405173647</t>
  </si>
  <si>
    <t>10:49:11</t>
  </si>
  <si>
    <t>francesca rossi</t>
  </si>
  <si>
    <t>fra3110@gmail.com</t>
  </si>
  <si>
    <t>423935392G407505M</t>
  </si>
  <si>
    <t>francesca rossi, Via Jacopo Barozzi 774, San Cesario Sul Panaro, Modena, 41018, Italia</t>
  </si>
  <si>
    <t>Lady sitting with white dove bird woman - Sharyn Bursic - Póster / Madera negro / 20x30, Book lover 1 - Póster / Madera negro / 30x40, Book lover 4 - Póster / Madera negro / 30x40, Best Friends - Sharyn Bursic - Póster / Madera negro / 20x30</t>
  </si>
  <si>
    <t>r1UbB3am0b6cNwXgMWRTEkZRn</t>
  </si>
  <si>
    <t>{"shop_id":751927347,"session_id":"r1UbB3am0b6cNwXgMWRTEkZRn"}</t>
  </si>
  <si>
    <t>Via Jacopo Barozzi 774</t>
  </si>
  <si>
    <t>San Cesario Sul Panaro</t>
  </si>
  <si>
    <t>+39 3387323138</t>
  </si>
  <si>
    <t>Lady sitting with white dove bird woman - Sharyn Bursic - Póster / Madera negro / 20x30</t>
  </si>
  <si>
    <t>12:10:41</t>
  </si>
  <si>
    <t>Soraya Gutierrez Garcia</t>
  </si>
  <si>
    <t>all_colours@hotmail.com</t>
  </si>
  <si>
    <t>2J446859AL116972F</t>
  </si>
  <si>
    <t>Soraya Gutierrez Garcia, Calle Campo de los Martires, 2. Portal 4. Piso 3C, Sevilla, Sevilla, 41018, España</t>
  </si>
  <si>
    <t>Whale Tail - Póster / Sin marco / 50x70</t>
  </si>
  <si>
    <t>r2YxCWryCo7ETMj157xWPXmT5</t>
  </si>
  <si>
    <t>{"shop_id":751927347,"session_id":"r2YxCWryCo7ETMj157xWPXmT5"}</t>
  </si>
  <si>
    <t>Calle Campo de los Martires, 2. Portal 4. Piso 3C</t>
  </si>
  <si>
    <t>+34 620778455</t>
  </si>
  <si>
    <t>13:10:24</t>
  </si>
  <si>
    <t>Leonardo Bencivenga</t>
  </si>
  <si>
    <t>leonardobencivenga@hotmail.it</t>
  </si>
  <si>
    <t>4KY73913E9534835P</t>
  </si>
  <si>
    <t>Leonardo Bencivenga, Via Sergio Pansini 5, Napoli, Napoli, 80131, Italia</t>
  </si>
  <si>
    <t>rEKvyBbKS1woNephFjH8hNFoi</t>
  </si>
  <si>
    <t>{"shop_id":751927347,"session_id":"rEKvyBbKS1woNephFjH8hNFoi"}</t>
  </si>
  <si>
    <t>Via Sergio Pansini 5</t>
  </si>
  <si>
    <t>+39 3381835996</t>
  </si>
  <si>
    <t>Yugen - Póster / Sin marco / 20x30</t>
  </si>
  <si>
    <t>13:16:49</t>
  </si>
  <si>
    <t>4ER35320V27303132</t>
  </si>
  <si>
    <t>Christina May, Belfortstr. 34, Freiburg, 79098, Alemania</t>
  </si>
  <si>
    <t>r71KX6BWdPUSLCV8fHpRykXzv</t>
  </si>
  <si>
    <t>{"shop_id":751927347,"session_id":"r71KX6BWdPUSLCV8fHpRykXzv"}</t>
  </si>
  <si>
    <t>Belfortstr. 34</t>
  </si>
  <si>
    <t>13:27:57</t>
  </si>
  <si>
    <t>Silke Müller</t>
  </si>
  <si>
    <t>mueller.silke@icloud.com</t>
  </si>
  <si>
    <t>99F74576YV624501G</t>
  </si>
  <si>
    <t>Silke, Müller, Alemannenweg 17, Esslingen, 73730, Alemania</t>
  </si>
  <si>
    <t>Nighthawks - Edward Hopper - Póster / Sin marco / 60x90</t>
  </si>
  <si>
    <t>rw82PIBv34zqECBw0MNZerVq3</t>
  </si>
  <si>
    <t>{"shop_id":751927347,"session_id":"rw82PIBv34zqECBw0MNZerVq3"}</t>
  </si>
  <si>
    <t>Alemannenweg 17</t>
  </si>
  <si>
    <t>Esslingen</t>
  </si>
  <si>
    <t>+49 15146449442</t>
  </si>
  <si>
    <t>16:30:56</t>
  </si>
  <si>
    <t>Lara Ghiglione</t>
  </si>
  <si>
    <t>laraghi75@gmail.com</t>
  </si>
  <si>
    <t>40Y88493A97363015</t>
  </si>
  <si>
    <t>Lara Ghiglione, Via Montalbano, La Spezia, La Spezia, 19123, Italia</t>
  </si>
  <si>
    <t>Frida Vibes Woman Portrait - Póster / Madera roble oscuro / 40x50</t>
  </si>
  <si>
    <t>rPy973LzJ0VQ69zwpNvZ972so</t>
  </si>
  <si>
    <t>{"shop_id":751927347,"session_id":"rPy973LzJ0VQ69zwpNvZ972so"}</t>
  </si>
  <si>
    <t>Via Montalbano</t>
  </si>
  <si>
    <t>La Spezia</t>
  </si>
  <si>
    <t>+39 3316122322</t>
  </si>
  <si>
    <t>16:48:46</t>
  </si>
  <si>
    <t>Klaus Vogt</t>
  </si>
  <si>
    <t>klaus.vogt@berlin.de</t>
  </si>
  <si>
    <t>7K533778926845004</t>
  </si>
  <si>
    <t>Vogt Klaus, Grolmanstr. 14, Berlin, 10623, Alemania</t>
  </si>
  <si>
    <t>Pulp Fiction dance - Póster / Sin marco / 20x30, Pulp Fiction Extended - Póster / Sin marco / 20x30</t>
  </si>
  <si>
    <t>rTnUpgU6RkoCf5pKQ124C7TpI</t>
  </si>
  <si>
    <t>{"shop_id":751927347,"session_id":"rTnUpgU6RkoCf5pKQ124C7TpI"}</t>
  </si>
  <si>
    <t>Grolmanstr. 14</t>
  </si>
  <si>
    <t>+49 03062208030</t>
  </si>
  <si>
    <t>17:16:25</t>
  </si>
  <si>
    <t>enrico costa</t>
  </si>
  <si>
    <t>costaenrico87@gmail.com</t>
  </si>
  <si>
    <t>98334976EJ808425R</t>
  </si>
  <si>
    <t>enrico costa, Via Carlo Martelli 2, Casalmaggiore, Cremona, 26041, Italia</t>
  </si>
  <si>
    <t>Rocksteady - Lienzo / Sin marco / 50x70</t>
  </si>
  <si>
    <t>rRc9fBN1ftT422OoBSKoPA6Fl</t>
  </si>
  <si>
    <t>{"shop_id":751927347,"session_id":"rRc9fBN1ftT422OoBSKoPA6Fl"}</t>
  </si>
  <si>
    <t>Via Carlo Martelli 2</t>
  </si>
  <si>
    <t>Casalmaggiore</t>
  </si>
  <si>
    <t>+39 3336864629</t>
  </si>
  <si>
    <t>17:18:56</t>
  </si>
  <si>
    <t>Rubén Montero Rodríguez</t>
  </si>
  <si>
    <t>birrustyle@gmail.com</t>
  </si>
  <si>
    <t>4PX85874SD262025R</t>
  </si>
  <si>
    <t>Rubén Montero Rodríguez, Calle Alejandro Casona 4, Portal 6, 3ºA, San Sebastián de los Reyes, Madrid, 28702, España</t>
  </si>
  <si>
    <t>Lady in Stripe - Arty Guava - Lienzo / Madera roble natural / 40x50</t>
  </si>
  <si>
    <t>rJkWQgXa2jBeGmibOqvg7I8lK</t>
  </si>
  <si>
    <t>{"shop_id":751927347,"session_id":"rJkWQgXa2jBeGmibOqvg7I8lK"}</t>
  </si>
  <si>
    <t>Calle Alejandro Casona 4, Portal 6, 3ºA</t>
  </si>
  <si>
    <t>San Sebastián de los Reyes</t>
  </si>
  <si>
    <t>+34 648258997</t>
  </si>
  <si>
    <t>17:21:59</t>
  </si>
  <si>
    <t>Tanja Wening</t>
  </si>
  <si>
    <t>tanjabiebl@gmx.de</t>
  </si>
  <si>
    <t>83S22590TP8887459</t>
  </si>
  <si>
    <t>Tanja Biebl, Gieshügeler Straße 3, Gerbrunn, 97218, Alemania</t>
  </si>
  <si>
    <t>rlrXcAEGwGmeuy1870XlU9TbV</t>
  </si>
  <si>
    <t>{"shop_id":751927347,"session_id":"rlrXcAEGwGmeuy1870XlU9TbV"}</t>
  </si>
  <si>
    <t>Gieshügeler Straße 3</t>
  </si>
  <si>
    <t>Gerbrunn</t>
  </si>
  <si>
    <t>+49 016092544080</t>
  </si>
  <si>
    <t>Love Sunday print - Dionisis Gemos - Póster / Madera negro / 30x40</t>
  </si>
  <si>
    <t>17:32:22</t>
  </si>
  <si>
    <t>Madeleine Fey</t>
  </si>
  <si>
    <t>madeleine.fey@web.de</t>
  </si>
  <si>
    <t>1TF2698579235414H</t>
  </si>
  <si>
    <t>Madeleine Fey, Altenmarkt 5, Prüm, 54595, Alemania</t>
  </si>
  <si>
    <t>Sardines Tin Can - Baroo Bloom - Póster / Madera naranja / 40x50</t>
  </si>
  <si>
    <t>rLZwAFD3GnyzghEy9pvm0ng1B</t>
  </si>
  <si>
    <t>{"shop_id":751927347,"session_id":"rLZwAFD3GnyzghEy9pvm0ng1B"}</t>
  </si>
  <si>
    <t>Altenmarkt 5</t>
  </si>
  <si>
    <t>Prüm</t>
  </si>
  <si>
    <t>+49 015159854945</t>
  </si>
  <si>
    <t>18:13:08</t>
  </si>
  <si>
    <t>Laura Cabras</t>
  </si>
  <si>
    <t>laura.cabras@gmx.de</t>
  </si>
  <si>
    <t>9UX97946WC934450J</t>
  </si>
  <si>
    <t>Laura  Cabras, Burgfriedenstraße 48, Pfaffenhofen an der Ilm, 85276, Alemania</t>
  </si>
  <si>
    <t>Vintage palm trees at sunset - Póster / Sin marco / 20x30, Pink beach sunset - Póster / Sin marco / 20x30, La lune - Póster / Sin marco / 20x30, Phases of the moon - Póster / Sin marco / 20x30, Black and white World Map - Póster / Sin marco / 20x30</t>
  </si>
  <si>
    <t>rproHvH2BpbQz9NPuoSks7Gno</t>
  </si>
  <si>
    <t>{"shop_id":751927347,"session_id":"rproHvH2BpbQz9NPuoSks7Gno"}</t>
  </si>
  <si>
    <t>Burgfriedenstraße 48</t>
  </si>
  <si>
    <t>Pfaffenhofen an der Ilm</t>
  </si>
  <si>
    <t>+49 15208497104</t>
  </si>
  <si>
    <t>Vintage palm trees at sunset - Póster / Sin marco / 20x30</t>
  </si>
  <si>
    <t>19:17:50</t>
  </si>
  <si>
    <t>97318453S06288022</t>
  </si>
  <si>
    <t>Komposition VII - Vasili Kandinsky - Póster / Madera negro / 30x40, ADELE BLOCH BAUER I - Gustav Klimt - Póster / Madera roble oscuro / 40x50</t>
  </si>
  <si>
    <t>ryGkm6csNW6Fpqi2MQnYOEMtL</t>
  </si>
  <si>
    <t>{"shop_id":751927347,"session_id":"ryGkm6csNW6Fpqi2MQnYOEMtL"}</t>
  </si>
  <si>
    <t>Komposition VII - Vasili Kandinsky - Póster / Madera negro / 30x40</t>
  </si>
  <si>
    <t>20:27:02</t>
  </si>
  <si>
    <t>Cecilia Bartoli</t>
  </si>
  <si>
    <t>ceciliabartoli24@gmail.com</t>
  </si>
  <si>
    <t>31J71234V0125020B</t>
  </si>
  <si>
    <t>Alessia Sbrilli, Via Celimontana, 5, Roma, Roma, 00184, Italia</t>
  </si>
  <si>
    <t>Watercolor landscape N1 - Póster / Madera azul / 30x40</t>
  </si>
  <si>
    <t>rHxtfPZfsUyUaIF42qvkWDXgB</t>
  </si>
  <si>
    <t>{"shop_id":751927347,"session_id":"rHxtfPZfsUyUaIF42qvkWDXgB"}</t>
  </si>
  <si>
    <t>Via Celimontana, 5</t>
  </si>
  <si>
    <t>+39 3476220442</t>
  </si>
  <si>
    <t>20:30:37</t>
  </si>
  <si>
    <t>MARIA DEL CARMEN GUERRA VALIENTE</t>
  </si>
  <si>
    <t>carmen_guer@hotmail.com</t>
  </si>
  <si>
    <t>38D8506863087412G</t>
  </si>
  <si>
    <t>MARIA DEL CARMEN GUERRA VALIENTE, Carretera Puente Nuevo 15, Coria, Cáceres, 10800, España</t>
  </si>
  <si>
    <t>Holiday in a glass 1 - Póster / Madera roble natural / 30x40, Holiday in a glass 3 - Póster / Madera roble natural / 30x40, Quality time - Póster / Madera roble natural / 30x40, Holiday in a glass 2 - Póster / Madera roble natural / 30x40</t>
  </si>
  <si>
    <t>rnVRtfmEH7YcdFPkqiwEFWe9N</t>
  </si>
  <si>
    <t>{"shop_id":751927347,"session_id":"rnVRtfmEH7YcdFPkqiwEFWe9N"}</t>
  </si>
  <si>
    <t>Carretera Puente Nuevo 15</t>
  </si>
  <si>
    <t>Coria</t>
  </si>
  <si>
    <t>+34 636576138</t>
  </si>
  <si>
    <t>Quality time - Póster / Madera roble natural / 30x40</t>
  </si>
  <si>
    <t>21:10:03</t>
  </si>
  <si>
    <t>41M82235V7470731C</t>
  </si>
  <si>
    <t>Lara Geschke, Von-Vietinghoff-Straße 7, Much, 53804, Alemania</t>
  </si>
  <si>
    <t>Study Sketch for Cafe? Terrace at Night (Special Edition) - Vincent van Gogh - Póster / Madera roble natural / 40x50, Floral 2 - Dan Hobday - Póster / Sin marco / 20x30, Floral 1 - Dan Hobday - Póster / Sin marco / 20x30</t>
  </si>
  <si>
    <t>rPbj1sURnmX82THHxAy6jy0Y9</t>
  </si>
  <si>
    <t>{"shop_id":751927347,"session_id":"rPbj1sURnmX82THHxAy6jy0Y9"}</t>
  </si>
  <si>
    <t>Von-Vietinghoff-Straße 7</t>
  </si>
  <si>
    <t>Floral 1 - Dan Hobday - Póster / Sin marco / 20x30</t>
  </si>
  <si>
    <t>22:17:00</t>
  </si>
  <si>
    <t>Amandine Orts</t>
  </si>
  <si>
    <t>amandine.orts579@gmail.com</t>
  </si>
  <si>
    <t>6T299207BJ1457008</t>
  </si>
  <si>
    <t>Amandine, Orts, 689 Chemin du Mas de Favet, Lunel, 34400, Francia</t>
  </si>
  <si>
    <t>Life Simple simple pleasures - Pomodoro - Póster / Sin marco / 40x50, Life Simple simple pleasures - Sardines - Póster / Sin marco / 40x50</t>
  </si>
  <si>
    <t>r3VrCcZPxNQvDg6T0vYpEKcUu</t>
  </si>
  <si>
    <t>{"shop_id":751927347,"session_id":"r3VrCcZPxNQvDg6T0vYpEKcUu"}</t>
  </si>
  <si>
    <t>689 Chemin du Mas de Favet</t>
  </si>
  <si>
    <t>Lunel</t>
  </si>
  <si>
    <t>+33 680066811</t>
  </si>
  <si>
    <t>Life Simple simple pleasures - Sardines - Póster / Sin marco / 40x50</t>
  </si>
  <si>
    <t>22:39:12</t>
  </si>
  <si>
    <t>Vittoria Zuliani</t>
  </si>
  <si>
    <t>vittoriazuliani1997@gmail.com</t>
  </si>
  <si>
    <t>4KG7871266030553N</t>
  </si>
  <si>
    <t>Vittoria Zuliani, Via Pozzo 13, Marano Di Valpolicella, Verona, 37020, Italia</t>
  </si>
  <si>
    <t>Woodstock 1969 Poster -  3 days of peace &amp; music - Póster / Sin marco / 40x50, Fish Market (Marche aux poissons) - Póster / Sin marco / 50x70</t>
  </si>
  <si>
    <t>rrgfGFmOLXHsnJQA9KOUlGQ96</t>
  </si>
  <si>
    <t>{"shop_id":751927347,"session_id":"rrgfGFmOLXHsnJQA9KOUlGQ96"}</t>
  </si>
  <si>
    <t>Via Pozzo 13</t>
  </si>
  <si>
    <t>Marano Di Valpolicella</t>
  </si>
  <si>
    <t>+39 3492280208</t>
  </si>
  <si>
    <t>Woodstock 1969 Poster -  3 days of peace &amp; music - Póster / Sin marco / 40x50</t>
  </si>
  <si>
    <t>23:05:55</t>
  </si>
  <si>
    <t>Felice Rizzi</t>
  </si>
  <si>
    <t>rizzifelice91@libero.it</t>
  </si>
  <si>
    <t>29980789CU1680538</t>
  </si>
  <si>
    <t>Raffaele Riccio, Via Giotto 1, Torino, Torino, 10126, Italia</t>
  </si>
  <si>
    <t>Sardines Tin Can - Baroo Bloom - Póster / Madera roble natural / 30x40, Langoustines On Blue - Alice Straker - Póster / Madera roble natural / 20x30, Lemon crowd - Póster / Madera roble natural / 40x50, Keukenhof 03 - Póster / Madera roble natural / 20x30</t>
  </si>
  <si>
    <t>r2HWhyXjrpnnI0FV9PeWbTSaI</t>
  </si>
  <si>
    <t>{"shop_id":751927347,"session_id":"r2HWhyXjrpnnI0FV9PeWbTSaI"}</t>
  </si>
  <si>
    <t>Via Giotto 1</t>
  </si>
  <si>
    <t>+39 3926781450</t>
  </si>
  <si>
    <t>Keukenhof 03 - Póster / Madera roble natural / 20x30</t>
  </si>
  <si>
    <t>08/01/2026</t>
  </si>
  <si>
    <t>01:38:25</t>
  </si>
  <si>
    <t>Fateme Zolfaghari</t>
  </si>
  <si>
    <t>fa.zolfaghari@gmx.de</t>
  </si>
  <si>
    <t>2EX91476YV270314B</t>
  </si>
  <si>
    <t>Fateme Zolfaghari, Am Tabor 23, Wien, 1020, Austria</t>
  </si>
  <si>
    <t>Capri, Italy - Póster / Sin marco / 50x70, La Dolce Vita - Póster / Sin marco / 50x70</t>
  </si>
  <si>
    <t>rXV6uSxIwP27Ny26fIDAvX1HL</t>
  </si>
  <si>
    <t>{"shop_id":751927347,"session_id":"rXV6uSxIwP27Ny26fIDAvX1HL"}</t>
  </si>
  <si>
    <t>Am Tabor 23</t>
  </si>
  <si>
    <t>+43 66488559604</t>
  </si>
  <si>
    <t>Capri, Italy - Póster / Sin marco / 50x70</t>
  </si>
  <si>
    <t>01:39:19</t>
  </si>
  <si>
    <t>1C587993B3640192D</t>
  </si>
  <si>
    <t>La Dolce Vita - Póster / Sin marco / 50x70, Capri, Italy - Póster / Sin marco / 50x70</t>
  </si>
  <si>
    <t>{"shop_id":751927347,"session_id":"zHlwPg7xAJzroad6L78QGYtRx"}</t>
  </si>
  <si>
    <t>08:39:00</t>
  </si>
  <si>
    <t>Joseba Garmendia</t>
  </si>
  <si>
    <t>josebagarmendia90@gmail.com</t>
  </si>
  <si>
    <t>00R08037K1627081E</t>
  </si>
  <si>
    <t>Joseba Garmendia plaza, Kale nagusia 32, Astigarraga, Guipúzcoa, 20115, España</t>
  </si>
  <si>
    <t>Espresso Guide - Dionisis Gemos - Póster / Madera roble natural / 50x70</t>
  </si>
  <si>
    <t>rMgnrdoqG9ZAzDEnJPdfKlB0J</t>
  </si>
  <si>
    <t>{"shop_id":751927347,"session_id":"rMgnrdoqG9ZAzDEnJPdfKlB0J"}</t>
  </si>
  <si>
    <t>Kale nagusia 32</t>
  </si>
  <si>
    <t>Astigarraga</t>
  </si>
  <si>
    <t>+34 620684106</t>
  </si>
  <si>
    <t>10:55:55</t>
  </si>
  <si>
    <t>MARI CARMEN BONAFUENTE</t>
  </si>
  <si>
    <t>mcbona00@gmail.com</t>
  </si>
  <si>
    <t>1SG11761218761612</t>
  </si>
  <si>
    <t>Mari Carmen Bonafuente, Barrio Zamarripa 4 parte trasera frente al n.6, Loiu, Vizcaya, 48180, España</t>
  </si>
  <si>
    <t>Golden leaf - Póster / Sin marco / 30x40</t>
  </si>
  <si>
    <t>rOY7mOjMQzLVZ4myN7H3b6qJG</t>
  </si>
  <si>
    <t>{"shop_id":751927347,"session_id":"rOY7mOjMQzLVZ4myN7H3b6qJG"}</t>
  </si>
  <si>
    <t>Barrio Zamarripa 4 parte trasera frente al n.6</t>
  </si>
  <si>
    <t>Loiu</t>
  </si>
  <si>
    <t>+34 669205807</t>
  </si>
  <si>
    <t>11:31:51</t>
  </si>
  <si>
    <t>ROBERTO FERRI</t>
  </si>
  <si>
    <t>roby70ster@gmail.com</t>
  </si>
  <si>
    <t>8RT95608JW485614W</t>
  </si>
  <si>
    <t>Roberto Ferri, Viale del Policlinico 155, C/O quinta medica ed.27, Roma, Roma, 00161, Italia</t>
  </si>
  <si>
    <t>Mixtape - Póster / Sin marco / 30x40, Rome 73 - Póster / Sin marco / 30x40, Brooklyn 70 - Póster / Sin marco / 30x40</t>
  </si>
  <si>
    <t>r0mUj9NivjOAFPpnznKPmQ0GD</t>
  </si>
  <si>
    <t>{"shop_id":751927347,"session_id":"r0mUj9NivjOAFPpnznKPmQ0GD"}</t>
  </si>
  <si>
    <t>Viale del Policlinico 155</t>
  </si>
  <si>
    <t>C/O quinta medica ed.27</t>
  </si>
  <si>
    <t>+39 3332586215</t>
  </si>
  <si>
    <t>Mixtape - Póster / Sin marco / 30x40</t>
  </si>
  <si>
    <t>11:51:50</t>
  </si>
  <si>
    <t>64377286HR2541350</t>
  </si>
  <si>
    <t>Rome 73 - Póster / Sin marco / 30x40, Brooklyn 70 - Póster / Sin marco / 30x40, Mixtape - Póster / Sin marco / 30x40</t>
  </si>
  <si>
    <t>{"shop_id":751927347,"session_id":"zcdDuiovoFrO3zeE4HbBFkYTl"}</t>
  </si>
  <si>
    <t>12:00:30</t>
  </si>
  <si>
    <t>3XY44522YW2781545</t>
  </si>
  <si>
    <t>Rome 73 - Póster / Sin marco / 50x70, Brooklyn 70 - Póster / Sin marco / 50x70</t>
  </si>
  <si>
    <t>r1GVtyT9TxwYewWxQHFvnErAi</t>
  </si>
  <si>
    <t>{"shop_id":751927347,"session_id":"r1GVtyT9TxwYewWxQHFvnErAi"}</t>
  </si>
  <si>
    <t>Viale del Policlinico 155, C/O quinta medica ed.27</t>
  </si>
  <si>
    <t>Rome 73 - Póster / Sin marco / 50x70</t>
  </si>
  <si>
    <t>12:11:46</t>
  </si>
  <si>
    <t>Christoph Heusel</t>
  </si>
  <si>
    <t>doris.heusel@t-online.de</t>
  </si>
  <si>
    <t>4WW875526R277860G</t>
  </si>
  <si>
    <t>Christoph Heusel, Eisenbahnstrasse 20, Wannweil, 72827, Alemania</t>
  </si>
  <si>
    <t>r27UHSA7PjFo03GF53jUZnc8d</t>
  </si>
  <si>
    <t>{"shop_id":751927347,"session_id":"r27UHSA7PjFo03GF53jUZnc8d"}</t>
  </si>
  <si>
    <t>Eisenbahnstrasse 20</t>
  </si>
  <si>
    <t>Wannweil</t>
  </si>
  <si>
    <t>+49 7121504949</t>
  </si>
  <si>
    <t>12:34:00</t>
  </si>
  <si>
    <t>Amanda Zamora Golderos</t>
  </si>
  <si>
    <t>amanda.zamora.golderos@gmail.com</t>
  </si>
  <si>
    <t>69M75099HK559400K</t>
  </si>
  <si>
    <t>Amanda Zamora, Calle Octavio Paz, 64, 1A, Alcalá de Henares, Madrid, 28806, España</t>
  </si>
  <si>
    <t>Watanabe Seitei Plum Blossom - Póster / Madera rojo / 50x70, Daisy Flower (Marguerite Fleur) - Póster / Madera roble natural / 20x30</t>
  </si>
  <si>
    <t>rLLYZ6sXyDBp9g5EuXlTS7heY</t>
  </si>
  <si>
    <t>{"shop_id":751927347,"session_id":"rLLYZ6sXyDBp9g5EuXlTS7heY"}</t>
  </si>
  <si>
    <t>Calle Octavio Paz, 64, 1A</t>
  </si>
  <si>
    <t>Alcalá de Henares</t>
  </si>
  <si>
    <t>+34 660086476</t>
  </si>
  <si>
    <t>Daisy Flower (Marguerite Fleur) - Póster / Madera roble natural / 20x30</t>
  </si>
  <si>
    <t>12:35:18</t>
  </si>
  <si>
    <t>3S85904369377792C</t>
  </si>
  <si>
    <t>13:31:46</t>
  </si>
  <si>
    <t>20X233299E9401223</t>
  </si>
  <si>
    <t>Pablo Picasso Animals Drawing Fox - Póster / Sin marco / 20x30</t>
  </si>
  <si>
    <t>r4kG9zSrHmYHMTebBswAsNijg</t>
  </si>
  <si>
    <t>{"shop_id":751927347,"session_id":"r4kG9zSrHmYHMTebBswAsNijg"}</t>
  </si>
  <si>
    <t>13:56:33</t>
  </si>
  <si>
    <t>Thorsten Kuehn</t>
  </si>
  <si>
    <t>einwenigkuehn@gmail.com</t>
  </si>
  <si>
    <t>2AH84067M0372805P</t>
  </si>
  <si>
    <t>Thorsten Kühn, Möwenstr.4, Bodman-Ludwigshafen, 78351, Alemania</t>
  </si>
  <si>
    <t>rWQ5xhWzW60mLhIMXq8tkpEcS</t>
  </si>
  <si>
    <t>{"shop_id":751927347,"session_id":"rWQ5xhWzW60mLhIMXq8tkpEcS"}</t>
  </si>
  <si>
    <t>Möwenstr.4</t>
  </si>
  <si>
    <t>Bodman-Ludwigshafen</t>
  </si>
  <si>
    <t>+49 15158761122</t>
  </si>
  <si>
    <t>Le marche fermier - PAMPLEMOUSSE ROSE - Póster / Sin marco / 50x70</t>
  </si>
  <si>
    <t>15:03:29</t>
  </si>
  <si>
    <t>Lucía Ojer Guerra</t>
  </si>
  <si>
    <t>luciiojer@hotmail.com</t>
  </si>
  <si>
    <t>71S57038WH5438357</t>
  </si>
  <si>
    <t>Leyre Ojer Guerra, Calle del Amparo 78, Madrid, Madrid, 28012, España</t>
  </si>
  <si>
    <t>Vegan Cat - Sharyn Bursic - Póster / Sin marco / 50x70, Day off from office - jotadejai - Póster / Sin marco / 30x40</t>
  </si>
  <si>
    <t>rvu4o1mqoo6pKjJxU5DAFPVJ7</t>
  </si>
  <si>
    <t>{"shop_id":751927347,"session_id":"rvu4o1mqoo6pKjJxU5DAFPVJ7"}</t>
  </si>
  <si>
    <t>Calle del Amparo 78</t>
  </si>
  <si>
    <t>+49 15120464544</t>
  </si>
  <si>
    <t>Day off from office - jotadejai - Póster / Sin marco / 30x40</t>
  </si>
  <si>
    <t>15:25:53</t>
  </si>
  <si>
    <t>angelica munaro</t>
  </si>
  <si>
    <t>angelicamunaro@libero.it</t>
  </si>
  <si>
    <t>28U95156PW000434K</t>
  </si>
  <si>
    <t>Angelica Munaro, Monte Grappa,24/A, Vedelago, Treviso, 31050, Italia</t>
  </si>
  <si>
    <t>No stress - Póster / Sin marco / 20x30, The Kiss - Gustav Klimt - Póster / Sin marco / 30x40</t>
  </si>
  <si>
    <t>rvQyYi6zBeSkPk9KhIgdu4ge6</t>
  </si>
  <si>
    <t>{"shop_id":751927347,"session_id":"rvQyYi6zBeSkPk9KhIgdu4ge6"}</t>
  </si>
  <si>
    <t>Monte Grappa,24/A</t>
  </si>
  <si>
    <t>Vedelago</t>
  </si>
  <si>
    <t>+39 3400900613</t>
  </si>
  <si>
    <t>The Kiss - Gustav Klimt - Póster / Sin marco / 30x40</t>
  </si>
  <si>
    <t>16:44:12</t>
  </si>
  <si>
    <t>Ute Siekkötter</t>
  </si>
  <si>
    <t>siekkoetter@web.de</t>
  </si>
  <si>
    <t>56X81587Y1693610D</t>
  </si>
  <si>
    <t>Ute, Siekkötter, Mintarder Weg 63, Ratingen, 40885, Alemania</t>
  </si>
  <si>
    <t>Waterflowers - No 2 - Póster / Sin marco / 30x40</t>
  </si>
  <si>
    <t>rK5DlKCpRQgqU3ASl0OAph2yG</t>
  </si>
  <si>
    <t>{"shop_id":751927347,"session_id":"rK5DlKCpRQgqU3ASl0OAph2yG"}</t>
  </si>
  <si>
    <t>Mintarder Weg 63</t>
  </si>
  <si>
    <t>Ratingen</t>
  </si>
  <si>
    <t>+49 01776473049</t>
  </si>
  <si>
    <t>17:38:10</t>
  </si>
  <si>
    <t>Daniel Stumpp</t>
  </si>
  <si>
    <t>daniel.stumpp77@web.de</t>
  </si>
  <si>
    <t>20F98775K7786410F</t>
  </si>
  <si>
    <t>Daniel, Stumpp, Münsterstr.91, Greven, 48268, Alemania</t>
  </si>
  <si>
    <t>Barcelona - Póster / Sin marco / 40x50, Life Simple simple pleasures - La Dolce Vita, Pasta e vino - Póster / Sin marco / 30x40, Café Terrace at Night - Van Gogh - Póster / Sin marco / 40x50</t>
  </si>
  <si>
    <t>rHdsFS9RVCNBOvHWTJBSB7vya</t>
  </si>
  <si>
    <t>{"shop_id":751927347,"session_id":"rHdsFS9RVCNBOvHWTJBSB7vya"}</t>
  </si>
  <si>
    <t>Münsterstr.91</t>
  </si>
  <si>
    <t>Greven</t>
  </si>
  <si>
    <t>+49 1721999677</t>
  </si>
  <si>
    <t>Life Simple simple pleasures - La Dolce Vita, Pasta e vino - Póster / Sin marco / 30x40</t>
  </si>
  <si>
    <t>18:18:38</t>
  </si>
  <si>
    <t>Linda Fröhlich</t>
  </si>
  <si>
    <t>linda.froehlich@gmx.net</t>
  </si>
  <si>
    <t>02A74226M6089245L</t>
  </si>
  <si>
    <t>Linda  Fröhlich, Intscheder Dorfstraße 32, Blender, 27337, Alemania</t>
  </si>
  <si>
    <t>The Beauty Of Silence - Póster / Sin marco / 70x100</t>
  </si>
  <si>
    <t>r1gpw09up4tplytq1OYpxIqTC</t>
  </si>
  <si>
    <t>{"shop_id":751927347,"session_id":"r1gpw09up4tplytq1OYpxIqTC"}</t>
  </si>
  <si>
    <t>Intscheder Dorfstraße 32</t>
  </si>
  <si>
    <t>Blender</t>
  </si>
  <si>
    <t>+49 42338790933</t>
  </si>
  <si>
    <t>19:07:24</t>
  </si>
  <si>
    <t>Beatrice Fancoli</t>
  </si>
  <si>
    <t>beatricefancoli21@gmail.com</t>
  </si>
  <si>
    <t>3WP96871Y20682448</t>
  </si>
  <si>
    <t>Monica De Filippi, Viale Ezio Vanoni 105, Tirano, Sondrio, 23037, Italia</t>
  </si>
  <si>
    <t>It's Ramen Time - Póster / Sin marco / 20x30</t>
  </si>
  <si>
    <t>rEOD4AFkqPdyUdSMrpiL54BUm</t>
  </si>
  <si>
    <t>{"shop_id":751927347,"session_id":"rEOD4AFkqPdyUdSMrpiL54BUm"}</t>
  </si>
  <si>
    <t>Viale Ezio Vanoni 105</t>
  </si>
  <si>
    <t>Tirano</t>
  </si>
  <si>
    <t>+39 3469760339</t>
  </si>
  <si>
    <t>19:31:33</t>
  </si>
  <si>
    <t>Noemí Blanco</t>
  </si>
  <si>
    <t>noechusle@yahoo.es</t>
  </si>
  <si>
    <t>5G876361BN296883B</t>
  </si>
  <si>
    <t>Noemí Castro Blanco, C/Coronel Cerviño Nuñez, nº 1, 6 D, LA CORUÑA, La Coruña, 15002, España</t>
  </si>
  <si>
    <t>Bauhaus Green Exhibition Poster - Póster / Madera roble natural / 60x90, Japanese New Wave - Julia Leister - Póster / Madera roble natural / 20x30</t>
  </si>
  <si>
    <t>r4TE9dugLGyelY07LFbFD2OjD</t>
  </si>
  <si>
    <t>{"shop_id":751927347,"session_id":"r4TE9dugLGyelY07LFbFD2OjD"}</t>
  </si>
  <si>
    <t>C/Coronel Cerviño Nuñez, nº 1, 6 D</t>
  </si>
  <si>
    <t>LA CORUÑA</t>
  </si>
  <si>
    <t>+34 626795106</t>
  </si>
  <si>
    <t>Bauhaus Green Exhibition Poster - Póster / Madera roble natural / 60x90</t>
  </si>
  <si>
    <t>19:48:44</t>
  </si>
  <si>
    <t>Valentina Cioni</t>
  </si>
  <si>
    <t>valecioni1976@gmail.com</t>
  </si>
  <si>
    <t>6U872014X4585852S</t>
  </si>
  <si>
    <t>Valentina Cioni, Via Giovan Cosimo Bonomo 51, Livorno, Livorno, 57125, Italia</t>
  </si>
  <si>
    <t>La Dolce Vita - Lienzo / Madera roble natural / 60x90</t>
  </si>
  <si>
    <t>rgza3OM81SDpsWaLwh2Hsdzo8</t>
  </si>
  <si>
    <t>{"shop_id":751927347,"session_id":"rgza3OM81SDpsWaLwh2Hsdzo8"}</t>
  </si>
  <si>
    <t>Via Giovan Cosimo Bonomo 51</t>
  </si>
  <si>
    <t>+39 3332353498</t>
  </si>
  <si>
    <t>20:11:01</t>
  </si>
  <si>
    <t>Sara Gómez Martín</t>
  </si>
  <si>
    <t>saragomezmartin1@gmail.com</t>
  </si>
  <si>
    <t>689002710T106874D</t>
  </si>
  <si>
    <t>Sara Gómez Marín, Calle del Corregidor Juan Francisco de Luján 55 bajo A, Madrid, Madrid, 28030, España</t>
  </si>
  <si>
    <t>Tropical Villa 11 - Póster / Sin marco / 30x40, Tropical Villa 30 - Póster / Sin marco / 30x40, Tropical Villa 14 - Póster / Sin marco / 30x40</t>
  </si>
  <si>
    <t>r4SNzlf2Wt6hEJeNTFqvs2MeH</t>
  </si>
  <si>
    <t>{"shop_id":751927347,"session_id":"r4SNzlf2Wt6hEJeNTFqvs2MeH"}</t>
  </si>
  <si>
    <t>Calle del Corregidor Juan Francisco de Luján 55 bajo A</t>
  </si>
  <si>
    <t>+34 648460168</t>
  </si>
  <si>
    <t>Tropical Villa 14 - Póster / Sin marco / 30x40</t>
  </si>
  <si>
    <t>20:21:37</t>
  </si>
  <si>
    <t>Cristina Magalini</t>
  </si>
  <si>
    <t>magalini.cris@gmail.com</t>
  </si>
  <si>
    <t>88040628HU337113X</t>
  </si>
  <si>
    <t>Cristina Magalini, Via Enrico Cialdini 102, Milano, Milano, 20161, Italia</t>
  </si>
  <si>
    <t>Indigo Blue World Map - Póster / Sin marco / 70x100</t>
  </si>
  <si>
    <t>rBqER0yW1AvAi6m7vcNyFCLbY</t>
  </si>
  <si>
    <t>{"shop_id":751927347,"session_id":"rBqER0yW1AvAi6m7vcNyFCLbY"}</t>
  </si>
  <si>
    <t>Via Enrico Cialdini 102</t>
  </si>
  <si>
    <t>+39 3334127648</t>
  </si>
  <si>
    <t>22:09:12</t>
  </si>
  <si>
    <t>Ben Wussow</t>
  </si>
  <si>
    <t>ben.g.wussow@gmail.com</t>
  </si>
  <si>
    <t>0PK49381BP6268622</t>
  </si>
  <si>
    <t>Ben Wussow, Zietenstraße 15, Düsseldorf, 40476, Alemania</t>
  </si>
  <si>
    <t>Forest - Póster / Madera negro / 50x70</t>
  </si>
  <si>
    <t>rrwFKvn0J9gKbwdtA6Ntmkvgp</t>
  </si>
  <si>
    <t>{"shop_id":751927347,"session_id":"rrwFKvn0J9gKbwdtA6Ntmkvgp"}</t>
  </si>
  <si>
    <t>Zietenstraße 15</t>
  </si>
  <si>
    <t>+49 15128729037</t>
  </si>
  <si>
    <t>22:38:21</t>
  </si>
  <si>
    <t>Uwe Radon</t>
  </si>
  <si>
    <t>Uwe.86@dg-email.de</t>
  </si>
  <si>
    <t>61U06653RS123751F</t>
  </si>
  <si>
    <t>Uwe Radon, Zellerhornstraße 19, Bernau am Chiemsee, 83233, Alemania</t>
  </si>
  <si>
    <t>Pablo Picasso Animals Drawings the elephant - Póster / Sin marco / 50x70, Gustav Klimt Garden Cat Print - Póster / Sin marco / 50x70, Henri Matisse, Coeur d'amour - Póster / Sin marco / 50x70, Tile Sevilla blue - Póster / Sin marco / 50x70</t>
  </si>
  <si>
    <t>r9JcuznxpO5a3pquiWKy0QpNI</t>
  </si>
  <si>
    <t>{"shop_id":751927347,"session_id":"r9JcuznxpO5a3pquiWKy0QpNI"}</t>
  </si>
  <si>
    <t>Zellerhornstraße 19</t>
  </si>
  <si>
    <t>Bernau am Chiemsee</t>
  </si>
  <si>
    <t>+49 15201758118</t>
  </si>
  <si>
    <t>23:40:08</t>
  </si>
  <si>
    <t>David Courtin</t>
  </si>
  <si>
    <t>courtind@gmail.com</t>
  </si>
  <si>
    <t>83F49616XT129964P</t>
  </si>
  <si>
    <t>David Courtin, Calle Josefina Castellvi 15 - Casa 8, Colmenar Viejo, Madrid, 28770, España</t>
  </si>
  <si>
    <t>Madrid Skyline en blanco y negro - Póster / Madera negro / 60x90, Madrid - Póster / Madera negro / 60x90</t>
  </si>
  <si>
    <t>rqH0SHm3sQdw5GKolGe9PLLfy</t>
  </si>
  <si>
    <t>{"shop_id":751927347,"session_id":"rqH0SHm3sQdw5GKolGe9PLLfy"}</t>
  </si>
  <si>
    <t>Calle Josefina Castellvi 15 - Casa 8</t>
  </si>
  <si>
    <t>Colmenar Viejo</t>
  </si>
  <si>
    <t>+34 608831341</t>
  </si>
  <si>
    <t>Madrid - Póster / Madera negro / 60x90</t>
  </si>
  <si>
    <t>09/01/2026</t>
  </si>
  <si>
    <t>00:08:39</t>
  </si>
  <si>
    <t>Tanja Müller</t>
  </si>
  <si>
    <t>tanja.mueller252@googlemail.com</t>
  </si>
  <si>
    <t>8YG52651UY5210118</t>
  </si>
  <si>
    <t>Tanja  Müller, Mönchwörthstraße 23, Mannheim, 68199, Alemania</t>
  </si>
  <si>
    <t>rDmBaa7JZfpUFaTTZBBjBcH9B</t>
  </si>
  <si>
    <t>{"shop_id":751927347,"session_id":"rDmBaa7JZfpUFaTTZBBjBcH9B"}</t>
  </si>
  <si>
    <t>Mönchwörthstraße 23</t>
  </si>
  <si>
    <t>+49 01727452021</t>
  </si>
  <si>
    <t>Watercolor Landscape N 24 - Póster / Sin marco / 30x40</t>
  </si>
  <si>
    <t>01:01:15</t>
  </si>
  <si>
    <t>Daniel Cazorla Zoco</t>
  </si>
  <si>
    <t>danitxu69@hotmail.com</t>
  </si>
  <si>
    <t>7H5098943A667254H</t>
  </si>
  <si>
    <t>Daniel Cazorla Zoco, Goikoetxe kalea 18-c, Sopela, Vizcaya, 48600, España</t>
  </si>
  <si>
    <t>Pulp Fiction Extended - Póster / Sin marco / 40x50</t>
  </si>
  <si>
    <t>rBJjO5f14LkL7SGhMe21bV6J8</t>
  </si>
  <si>
    <t>{"shop_id":751927347,"session_id":"rBJjO5f14LkL7SGhMe21bV6J8"}</t>
  </si>
  <si>
    <t>Goikoetxe kalea 18-c</t>
  </si>
  <si>
    <t>Sopela</t>
  </si>
  <si>
    <t>+34 944733626</t>
  </si>
  <si>
    <t>08:16:04</t>
  </si>
  <si>
    <t>Sylvia Seckler</t>
  </si>
  <si>
    <t>sy.seckler@gmail.com</t>
  </si>
  <si>
    <t>0WN999206C3608522</t>
  </si>
  <si>
    <t>Sylvia Seckler, Obere Gasse 2, Unterschneidheim, 73485, Alemania</t>
  </si>
  <si>
    <t>Two birds 1 - Póster / Sin marco / 50x70, Peacock Vista - Póster / Sin marco / 50x70</t>
  </si>
  <si>
    <t>rSDgXj04vGvjhBouwzVpP16J2</t>
  </si>
  <si>
    <t>{"shop_id":751927347,"session_id":"rSDgXj04vGvjhBouwzVpP16J2"}</t>
  </si>
  <si>
    <t>Obere Gasse 2</t>
  </si>
  <si>
    <t>Unterschneidheim</t>
  </si>
  <si>
    <t>+49 1623942583</t>
  </si>
  <si>
    <t>Two birds 1 - Póster / Sin marco / 50x70</t>
  </si>
  <si>
    <t>09:42:20</t>
  </si>
  <si>
    <t>9GG45737D99901243</t>
  </si>
  <si>
    <t>{"shop_id":751927347,"session_id":"zU2rIa5gURa41CEZBltrf4kZg"}</t>
  </si>
  <si>
    <t>10:17:46</t>
  </si>
  <si>
    <t>Alice Poggi</t>
  </si>
  <si>
    <t>poggi.alis@libero.it</t>
  </si>
  <si>
    <t>4T859559W87745055</t>
  </si>
  <si>
    <t>Alice Poggi, Via Beata Chiara 3, Genova, Ciudad metropolitana de Génova, 16164, Italia</t>
  </si>
  <si>
    <t>All the champagne - Póster / Sin marco / 30x40, Happy Place - Athene Fritsch - Póster / Sin marco / 30x40</t>
  </si>
  <si>
    <t>r8BqnDYm6bKWlISHwlagLMYzh</t>
  </si>
  <si>
    <t>{"shop_id":751927347,"session_id":"r8BqnDYm6bKWlISHwlagLMYzh"}</t>
  </si>
  <si>
    <t>Via Beata Chiara 3</t>
  </si>
  <si>
    <t>Ciudad metropolitana de Génova</t>
  </si>
  <si>
    <t>+39 3452244158</t>
  </si>
  <si>
    <t>Happy Place - Athene Fritsch - Póster / Sin marco / 30x40</t>
  </si>
  <si>
    <t>10:24:08</t>
  </si>
  <si>
    <t>Regina Nießen</t>
  </si>
  <si>
    <t>Regina.Niessen@gmx.de</t>
  </si>
  <si>
    <t>0HY93932SX500304W</t>
  </si>
  <si>
    <t>Regina Nießen, Bergstr.34, Bermatingen, 88697, Alemania</t>
  </si>
  <si>
    <t>Pablo Picasso Animals Drawings the elephant - Póster / Sin marco / 60x90</t>
  </si>
  <si>
    <t>rvHhsfxJrF7ZDaSyqRYc0StG1</t>
  </si>
  <si>
    <t>{"shop_id":751927347,"session_id":"rvHhsfxJrF7ZDaSyqRYc0StG1"}</t>
  </si>
  <si>
    <t>Bergstr.34</t>
  </si>
  <si>
    <t>Bermatingen</t>
  </si>
  <si>
    <t>+49 1749994190</t>
  </si>
  <si>
    <t>10:26:08</t>
  </si>
  <si>
    <t>Lisa Brandecker</t>
  </si>
  <si>
    <t>Lisa.Brandecker@web.de</t>
  </si>
  <si>
    <t>7AP70110C7750480L</t>
  </si>
  <si>
    <t>Lisa Brandecker, Schönhauser Allee 146A, Berlin, 10435, Alemania</t>
  </si>
  <si>
    <t>Ted Net Chair Red - Rosi Feist - Póster / Madera negro / 50x70</t>
  </si>
  <si>
    <t>rBinRU6gZeVEC8GX7ptjxc3IQ</t>
  </si>
  <si>
    <t>{"shop_id":751927347,"session_id":"rBinRU6gZeVEC8GX7ptjxc3IQ"}</t>
  </si>
  <si>
    <t>Schönhauser Allee 146A</t>
  </si>
  <si>
    <t>+49 17684172164</t>
  </si>
  <si>
    <t>10:34:19</t>
  </si>
  <si>
    <t>Susana Lorenzana Campoamor</t>
  </si>
  <si>
    <t>susana.lorenzana@gmail.com</t>
  </si>
  <si>
    <t>6NL3061440232894K</t>
  </si>
  <si>
    <t>Susana, Lorenzana Campoamor, Camino Moriscos 12, Esc 2, 1A, Castellanos de Moriscos, SALAMANCA, 37439, España</t>
  </si>
  <si>
    <t>Abstract XII - Póster / Madera roble natural / 50x70</t>
  </si>
  <si>
    <t>rq1JeBzf62Q2Ja3qSGkaFueqT</t>
  </si>
  <si>
    <t>{"shop_id":751927347,"session_id":"rq1JeBzf62Q2Ja3qSGkaFueqT"}</t>
  </si>
  <si>
    <t>Camino Moriscos 12, Esc 2, 1A</t>
  </si>
  <si>
    <t>Castellanos de Moriscos</t>
  </si>
  <si>
    <t>SALAMANCA</t>
  </si>
  <si>
    <t>+34 638077999</t>
  </si>
  <si>
    <t>10:41:20</t>
  </si>
  <si>
    <t>7N301732DS184080N</t>
  </si>
  <si>
    <t>Maria Isabel Monteliu, Bajo, puerta 20, Santa Pola, Alicante, 03130, España</t>
  </si>
  <si>
    <t>Paul Klee, Landscape with Poplars 1929 - Póster / Madera roble natural / 50x70</t>
  </si>
  <si>
    <t>rbU4IEjz2DBRuS5xPTr1Bo198</t>
  </si>
  <si>
    <t>{"shop_id":751927347,"session_id":"rbU4IEjz2DBRuS5xPTr1Bo198"}</t>
  </si>
  <si>
    <t>Bajo, puerta 20</t>
  </si>
  <si>
    <t>Santa Pola</t>
  </si>
  <si>
    <t>13:45:33</t>
  </si>
  <si>
    <t>8F822548CK346520G</t>
  </si>
  <si>
    <t>Andrea Cicalini, Piazza Giovanni Nistri 2, San Giuliano Terme, Pisa, 56017, Italia</t>
  </si>
  <si>
    <t>Bauhaus Geometric Design Retro - Retrodrome - Póster / Madera negro / 30x40, Bauhaus bicycle - Póster / Madera negro / 30x40</t>
  </si>
  <si>
    <t>rzG2fEpbSZ4IxeuYEN2H42mt7</t>
  </si>
  <si>
    <t>{"shop_id":751927347,"session_id":"rzG2fEpbSZ4IxeuYEN2H42mt7"}</t>
  </si>
  <si>
    <t>Bauhaus Geometric Design Retro - Retrodrome - Póster / Madera negro / 30x40</t>
  </si>
  <si>
    <t>14:45:53</t>
  </si>
  <si>
    <t>Angelika Pattberg</t>
  </si>
  <si>
    <t>angelikapattberg@gmail.com</t>
  </si>
  <si>
    <t>1B182291UF0045832</t>
  </si>
  <si>
    <t>Angelika Pattberg, Schönwasserstrasse 214e, Krefeld, 47800, Alemania</t>
  </si>
  <si>
    <t>Hakuna Matata - Póster / Sin marco / 20x30</t>
  </si>
  <si>
    <t>rrvFNkKJnGH5LZFCYQMWzkkqW</t>
  </si>
  <si>
    <t>{"shop_id":751927347,"session_id":"rrvFNkKJnGH5LZFCYQMWzkkqW"}</t>
  </si>
  <si>
    <t>Schönwasserstrasse 214e</t>
  </si>
  <si>
    <t>+49 1729938058</t>
  </si>
  <si>
    <t>15:12:52</t>
  </si>
  <si>
    <t>casandra rubio mateo</t>
  </si>
  <si>
    <t>kass1984@hotmail.com</t>
  </si>
  <si>
    <t>52V42306AN5315932</t>
  </si>
  <si>
    <t>Casandra Rubio, Calle Luis Sanchez Polack Tip 8 2B, Madrid, Madrid, 28037, España</t>
  </si>
  <si>
    <t>Serene - Póster / Madera roble natural / 50x70</t>
  </si>
  <si>
    <t>rZ5HJFe4YfgHWR2ogRrOkMwAI</t>
  </si>
  <si>
    <t>{"shop_id":751927347,"session_id":"rZ5HJFe4YfgHWR2ogRrOkMwAI"}</t>
  </si>
  <si>
    <t>Calle Luis Sanchez Polack Tip 8 2B</t>
  </si>
  <si>
    <t>+34 689348287</t>
  </si>
  <si>
    <t>15:32:45</t>
  </si>
  <si>
    <t>16:21:03</t>
  </si>
  <si>
    <t>marilena chianese</t>
  </si>
  <si>
    <t>marilu.99@libero.it</t>
  </si>
  <si>
    <t>8TF30177XM409522A</t>
  </si>
  <si>
    <t>marilena chianese, Via Malta, 48, Cesena, Forlì-Cesena, 47522, Italia</t>
  </si>
  <si>
    <t>rKgXJAA0fwSVRzbuwguKxvtTd</t>
  </si>
  <si>
    <t>{"shop_id":751927347,"session_id":"rKgXJAA0fwSVRzbuwguKxvtTd"}</t>
  </si>
  <si>
    <t>Via Malta, 48</t>
  </si>
  <si>
    <t>+39 3495097972</t>
  </si>
  <si>
    <t>Holiday in a glass 1 - Póster / Sin marco / 20x30</t>
  </si>
  <si>
    <t>18:41:04</t>
  </si>
  <si>
    <t>Kathrin Schaal</t>
  </si>
  <si>
    <t>k.schaal@gmx.net</t>
  </si>
  <si>
    <t>2CJ68166Y6594742M</t>
  </si>
  <si>
    <t>Kathrin Schaal, Kronenstr. 4/3, Filderstadt, 70794, Alemania</t>
  </si>
  <si>
    <t>Amber Dusk - Lienzo / Madera roble natural / 50x70</t>
  </si>
  <si>
    <t>rKD17e7y7R2j9PWcLxiAZgmLs</t>
  </si>
  <si>
    <t>{"shop_id":751927347,"session_id":"rKD17e7y7R2j9PWcLxiAZgmLs"}</t>
  </si>
  <si>
    <t>Kronenstr. 4/3</t>
  </si>
  <si>
    <t>Filderstadt</t>
  </si>
  <si>
    <t>+49 01781454046</t>
  </si>
  <si>
    <t>18:44:59</t>
  </si>
  <si>
    <t>Carolin Quarg</t>
  </si>
  <si>
    <t>qucaro@gmail.com</t>
  </si>
  <si>
    <t>55D33191HB6670045</t>
  </si>
  <si>
    <t>Carolin Quarg, Lienfeldergasse 36/6, Wien, 1160, Austria</t>
  </si>
  <si>
    <t>Pretzel Print - Nazma Khokhar - Póster / Sin marco / 30x40, This is Art (hello art) - Athene Fritsch - Póster / Sin marco / 30x40</t>
  </si>
  <si>
    <t>rFto7cWuPbuYZ1iUdo7V4JyHs</t>
  </si>
  <si>
    <t>{"shop_id":751927347,"session_id":"rFto7cWuPbuYZ1iUdo7V4JyHs"}</t>
  </si>
  <si>
    <t>Lienfeldergasse 36/6</t>
  </si>
  <si>
    <t>+49 17634405013</t>
  </si>
  <si>
    <t>This is Art (hello art) - Athene Fritsch - Póster / Sin marco / 30x40</t>
  </si>
  <si>
    <t>19:36:59</t>
  </si>
  <si>
    <t>marina herreros lletjos</t>
  </si>
  <si>
    <t>marinaherreros.l@gmail.com</t>
  </si>
  <si>
    <t>68J63894XP445401E</t>
  </si>
  <si>
    <t>Marina Herreros, Calle de Santa Juliana 18,2°6, Madrid, Madrid, 28039, España</t>
  </si>
  <si>
    <t>rTJ1j5ItD89Ezr9II4QWg6ksj</t>
  </si>
  <si>
    <t>{"shop_id":751927347,"session_id":"rTJ1j5ItD89Ezr9II4QWg6ksj"}</t>
  </si>
  <si>
    <t>Calle de Santa Juliana 18,2°6</t>
  </si>
  <si>
    <t>+34 695062162</t>
  </si>
  <si>
    <t>19:40:31</t>
  </si>
  <si>
    <t>Philipp Lemme</t>
  </si>
  <si>
    <t>philipp-lemme@gmx.de</t>
  </si>
  <si>
    <t>65Y33349TY8633135</t>
  </si>
  <si>
    <t>Philipp Lemme, Francstraße 8, Frankfurt am Main, 60320, Alemania</t>
  </si>
  <si>
    <t>Underwater Dream VI - Póster / Sin marco / 30x40</t>
  </si>
  <si>
    <t>rptaIw9t9EgAnGgzC3dZELYIr</t>
  </si>
  <si>
    <t>{"shop_id":751927347,"session_id":"rptaIw9t9EgAnGgzC3dZELYIr"}</t>
  </si>
  <si>
    <t>Francstraße 8</t>
  </si>
  <si>
    <t>+49 1711473393</t>
  </si>
  <si>
    <t>21:22:50</t>
  </si>
  <si>
    <t>Valesca Füllbeck</t>
  </si>
  <si>
    <t>Valesca@gmx.de</t>
  </si>
  <si>
    <t>13G93870BA906970F</t>
  </si>
  <si>
    <t>Valesca Füllbeck, Weserdamm 55, Bremen, 28207, Alemania</t>
  </si>
  <si>
    <t>rFLPNd9oa3Hzhvqm8Qqx6FdwC</t>
  </si>
  <si>
    <t>{"shop_id":751927347,"session_id":"rFLPNd9oa3Hzhvqm8Qqx6FdwC"}</t>
  </si>
  <si>
    <t>Weserdamm 55</t>
  </si>
  <si>
    <t>+49 17662354187</t>
  </si>
  <si>
    <t>22:22:45</t>
  </si>
  <si>
    <t>Arno Goebes</t>
  </si>
  <si>
    <t>a.goebes@gmx.de</t>
  </si>
  <si>
    <t>45V21813BD212262W</t>
  </si>
  <si>
    <t>Arno Goebes, Friesenstr. 9b, leipzig, 04177, Alemania</t>
  </si>
  <si>
    <t>Sinergy ii - Póster / Sin marco / 50x70, Watercolor Landscape N 24 - Póster / Sin marco / 50x70</t>
  </si>
  <si>
    <t>rPL30F2IJEPKdNJFzZgY4fmPG</t>
  </si>
  <si>
    <t>{"shop_id":751927347,"session_id":"rPL30F2IJEPKdNJFzZgY4fmPG"}</t>
  </si>
  <si>
    <t>Friesenstr. 9b</t>
  </si>
  <si>
    <t>leipzig</t>
  </si>
  <si>
    <t>+49 015228483522</t>
  </si>
  <si>
    <t>Sinergy ii - Póster / Sin marco / 50x70</t>
  </si>
  <si>
    <t>23:10:34</t>
  </si>
  <si>
    <t>Natalija Grentrup</t>
  </si>
  <si>
    <t>ngrentrup@t-online.de</t>
  </si>
  <si>
    <t>7RH28359HW3871627</t>
  </si>
  <si>
    <t>Natascha Grentrup, Käthe-Kollwitz-Straße 24, Ennigerloh, 59320, Alemania</t>
  </si>
  <si>
    <t>rJwT8leS1AIuXZNchJ097upzA</t>
  </si>
  <si>
    <t>{"shop_id":751927347,"session_id":"rJwT8leS1AIuXZNchJ097upzA"}</t>
  </si>
  <si>
    <t>Käthe-Kollwitz-Straße 24</t>
  </si>
  <si>
    <t>Ennigerloh</t>
  </si>
  <si>
    <t>+49 2587935612</t>
  </si>
  <si>
    <t>Bonjour Hearts - Athene Fritsch - Póster / Madera roble natural / 30x40</t>
  </si>
  <si>
    <t>23:37:51</t>
  </si>
  <si>
    <t>Manuel Lopez Almena</t>
  </si>
  <si>
    <t>manuellopez.soy@gmail.com</t>
  </si>
  <si>
    <t>7EP4328909417032V</t>
  </si>
  <si>
    <t>Manuel López Almena, Calle de la Libertad, portal 1b 4ºA, Zamora, Zamora, 49007, España</t>
  </si>
  <si>
    <t>New York Skyline multicolor - Lienzo / Madera negro / 70x100</t>
  </si>
  <si>
    <t>r4G7NMbZnY30IQAJD9pAxROZb</t>
  </si>
  <si>
    <t>{"shop_id":751927347,"session_id":"r4G7NMbZnY30IQAJD9pAxROZb"}</t>
  </si>
  <si>
    <t>Calle de la Libertad, portal 1b 4ºA</t>
  </si>
  <si>
    <t>+34 615487858</t>
  </si>
  <si>
    <t>10/01/2026</t>
  </si>
  <si>
    <t>00:25:22</t>
  </si>
  <si>
    <t>8FB98215V4067033P</t>
  </si>
  <si>
    <t>Shape No.3 - Póster / Sin marco / 30x40, Horizontal lines with gold - Póster / Sin marco / 30x40, Salvador Dali fleurs I - Póster / Sin marco / 20x30, Salvador Dali fleurs II - Póster / Sin marco / 20x30</t>
  </si>
  <si>
    <t>00:25:23</t>
  </si>
  <si>
    <t>35M709458Y057703T</t>
  </si>
  <si>
    <t>Horizontal lines with gold - Póster / Sin marco / 30x40, Salvador Dali fleurs II - Póster / Sin marco / 20x30, Salvador Dali fleurs I - Póster / Sin marco / 20x30, Shape No.3 - Póster / Sin marco / 30x40</t>
  </si>
  <si>
    <t>Reverse Payment for PP-R-WQL-609280755</t>
  </si>
  <si>
    <t>07:09:40</t>
  </si>
  <si>
    <t>Antonio Bolaños Franco</t>
  </si>
  <si>
    <t>micony2011@gmail.com</t>
  </si>
  <si>
    <t>6U516691FG6647934</t>
  </si>
  <si>
    <t>Antonio Bolanos, Avenida de los Gremios, 39, Illescas, Toledo, 45200, España</t>
  </si>
  <si>
    <t>Henri Matisse, Coeur d'amour - Póster / Madera negro / 60x90</t>
  </si>
  <si>
    <t>rWIWcIf7KQv05pJeLdTyba6UJ</t>
  </si>
  <si>
    <t>{"shop_id":751927347,"session_id":"rWIWcIf7KQv05pJeLdTyba6UJ"}</t>
  </si>
  <si>
    <t>Avenida de los Gremios, 39</t>
  </si>
  <si>
    <t>Illescas</t>
  </si>
  <si>
    <t>+34 645955461</t>
  </si>
  <si>
    <t>08:35:30</t>
  </si>
  <si>
    <t>Angelika Diehm</t>
  </si>
  <si>
    <t>angelikadiehm@web.de</t>
  </si>
  <si>
    <t>1DK589147D028751R</t>
  </si>
  <si>
    <t>Angelika Diehm, Werner- von-Siemens-Str.11, Lingen, 49809, Alemania</t>
  </si>
  <si>
    <t>Pablo Picasso  Bouquet Of Peace - Póster / Madera blanco / 20x30, Claude Monet THE ARTIST’S GARDEN IN GIVERNY, 1900 - Póster / Sin marco / 50x70, Pablo Picasso Animals Drawings the cat Esquisse D’un Félin - Póster / Sin marco / 20x30</t>
  </si>
  <si>
    <t>r2hy9Z2VGz5RjxkVeMmMBkQn8</t>
  </si>
  <si>
    <t>{"shop_id":751927347,"session_id":"r2hy9Z2VGz5RjxkVeMmMBkQn8"}</t>
  </si>
  <si>
    <t>Werner- von-Siemens-Str.11</t>
  </si>
  <si>
    <t>Lingen</t>
  </si>
  <si>
    <t>+49 495912469</t>
  </si>
  <si>
    <t>Pablo Picasso  Bouquet Of Peace - Póster / Madera blanco / 20x30</t>
  </si>
  <si>
    <t>08:55:41</t>
  </si>
  <si>
    <t>Roger Scharlach</t>
  </si>
  <si>
    <t>rs@futurenetjugend.de</t>
  </si>
  <si>
    <t>2DX95752JD311131E</t>
  </si>
  <si>
    <t>Roger Scharlach, Fehlbachweg 6, Unterwössen, 83246, Alemania</t>
  </si>
  <si>
    <t>Van life - ocean view - Póster / Sin marco / 20x30, Cinque Terre, Italy - Póster / Sin marco / 20x30, La vie en France, Nice - Póster / Sin marco / 20x30</t>
  </si>
  <si>
    <t>rVIr4ZnExxYjpj8v2twjaGegg</t>
  </si>
  <si>
    <t>{"shop_id":751927347,"session_id":"rVIr4ZnExxYjpj8v2twjaGegg"}</t>
  </si>
  <si>
    <t>Fehlbachweg 6</t>
  </si>
  <si>
    <t>Unterwössen</t>
  </si>
  <si>
    <t>+49 15253954476</t>
  </si>
  <si>
    <t>La vie en France, Nice - Póster / Sin marco / 20x30</t>
  </si>
  <si>
    <t>09:13:41</t>
  </si>
  <si>
    <t>Philipp De Liso</t>
  </si>
  <si>
    <t>deliso.philipp@gmail.com</t>
  </si>
  <si>
    <t>2Y45665922042711W</t>
  </si>
  <si>
    <t>Philipp De Liso, Georg-Klingenberg-Straße 4, Berlin, 10318, Alemania</t>
  </si>
  <si>
    <t>rsu5Ycv0mXt2PuY1LQqah8kvK</t>
  </si>
  <si>
    <t>{"shop_id":751927347,"session_id":"rsu5Ycv0mXt2PuY1LQqah8kvK"}</t>
  </si>
  <si>
    <t>Georg-Klingenberg-Straße 4</t>
  </si>
  <si>
    <t>+49 3071535057</t>
  </si>
  <si>
    <t>09:42:12</t>
  </si>
  <si>
    <t>federica nardini</t>
  </si>
  <si>
    <t>polar89@live.it</t>
  </si>
  <si>
    <t>74W38351EY470990C</t>
  </si>
  <si>
    <t>federica nardini, Via della Fornace Sandri 20, Vercelli, Vercelli, 13100, Italia</t>
  </si>
  <si>
    <t>Flower Minimal Black and Gold 09 - Lienzo / Sin marco / 40x50</t>
  </si>
  <si>
    <t>rqz8YDGy1d4QgRoEV3jdgNY4P</t>
  </si>
  <si>
    <t>{"shop_id":751927347,"session_id":"rqz8YDGy1d4QgRoEV3jdgNY4P"}</t>
  </si>
  <si>
    <t>Via della Fornace Sandri 20</t>
  </si>
  <si>
    <t>Vercelli</t>
  </si>
  <si>
    <t>+39 3285775755</t>
  </si>
  <si>
    <t>10:10:12</t>
  </si>
  <si>
    <t>Claudia Huber</t>
  </si>
  <si>
    <t>cl.huber@posteo.de</t>
  </si>
  <si>
    <t>4RT44724RN856214J</t>
  </si>
  <si>
    <t>Claudia Huber, Lessingstr., Rosenheim, 83024, Alemania</t>
  </si>
  <si>
    <t>Sky - Póster / Madera blanco / 30x40, Sun and moon - Póster / Madera blanco / 30x40, Mountains - Póster / Madera blanco / 20x30, Bunny tail - Póster / Madera roble natural / 40x50, Bunny face - Póster / Madera roble natural / 40x50</t>
  </si>
  <si>
    <t>rj6h4iIi5ckF7HQmSB77R1Vd7</t>
  </si>
  <si>
    <t>{"shop_id":751927347,"session_id":"rj6h4iIi5ckF7HQmSB77R1Vd7"}</t>
  </si>
  <si>
    <t>Lessingstr.</t>
  </si>
  <si>
    <t>Rosenheim</t>
  </si>
  <si>
    <t>+49 17672694577</t>
  </si>
  <si>
    <t>Mountains - Póster / Madera blanco / 20x30</t>
  </si>
  <si>
    <t>12:32:21</t>
  </si>
  <si>
    <t>Alon Dinur</t>
  </si>
  <si>
    <t>alondinur@gmail.com</t>
  </si>
  <si>
    <t>3DE64704DR467545D</t>
  </si>
  <si>
    <t>Alon Dinur, Thaerstr. 28a, Berlin, 10249, Alemania</t>
  </si>
  <si>
    <t>Winter sunrise - Póster / Sin marco / 20x30, Sun dance - Póster / Sin marco / 20x30, Warm sunset - Póster / Sin marco / 20x30, Sunlight - Póster / Sin marco / 20x30</t>
  </si>
  <si>
    <t>r3dlIicSlg7A7dV52H5AL7I0R</t>
  </si>
  <si>
    <t>{"shop_id":751927347,"session_id":"r3dlIicSlg7A7dV52H5AL7I0R"}</t>
  </si>
  <si>
    <t>Thaerstr. 28a</t>
  </si>
  <si>
    <t>+49 17676816006</t>
  </si>
  <si>
    <t>Winter sunrise - Póster / Sin marco / 20x30</t>
  </si>
  <si>
    <t>15:44:45</t>
  </si>
  <si>
    <t>Milena Russo</t>
  </si>
  <si>
    <t>milena1989@live.it</t>
  </si>
  <si>
    <t>1PA08403RM669124C</t>
  </si>
  <si>
    <t>Milena Russo, Via Augusta 103/9, Busto arsizio, Varese, 21052, Italia</t>
  </si>
  <si>
    <t>Moka Flowers - Póster / Madera roble natural / 20x30, Veggie heart - Póster / Madera roble natural / 20x30, It's getting hot in here - Póster / Madera roble natural / 20x30</t>
  </si>
  <si>
    <t>rhzrSxDYpI8ITEGFN7IE5m0gR</t>
  </si>
  <si>
    <t>{"shop_id":751927347,"session_id":"rhzrSxDYpI8ITEGFN7IE5m0gR"}</t>
  </si>
  <si>
    <t>Via Augusta 103/9</t>
  </si>
  <si>
    <t>Busto arsizio</t>
  </si>
  <si>
    <t>+39 3276343712</t>
  </si>
  <si>
    <t>Moka Flowers - Póster / Madera roble natural / 20x30</t>
  </si>
  <si>
    <t>17:07:21</t>
  </si>
  <si>
    <t>Jenny Klaffke</t>
  </si>
  <si>
    <t>jenny.klaffke@posteo.de</t>
  </si>
  <si>
    <t>95S388426S4602450</t>
  </si>
  <si>
    <t>Jenny Klaffke, Stettiner Straße 5, Swisttal, 53913, Alemania</t>
  </si>
  <si>
    <t>Mood plants - Póster / Sin marco / 40x50</t>
  </si>
  <si>
    <t>rL6aM57DyrLt7vSYb3kfohNCJ</t>
  </si>
  <si>
    <t>{"shop_id":751927347,"session_id":"rL6aM57DyrLt7vSYb3kfohNCJ"}</t>
  </si>
  <si>
    <t>Stettiner Straße 5</t>
  </si>
  <si>
    <t>Swisttal</t>
  </si>
  <si>
    <t>+49 1732595470</t>
  </si>
  <si>
    <t>17:18:12</t>
  </si>
  <si>
    <t>Ignasi Dedieu Burrel</t>
  </si>
  <si>
    <t>ignadb@gmail.com</t>
  </si>
  <si>
    <t>8Y161976T26979619</t>
  </si>
  <si>
    <t>Ignasi Dedieu Burrel, Carrer del Comandant Benítez 24, 1o 3a, Barcelona, Barcelona, 08028, España</t>
  </si>
  <si>
    <t>rwPv80SZVqMu1QUCreoqhNmkf</t>
  </si>
  <si>
    <t>{"shop_id":751927347,"session_id":"rwPv80SZVqMu1QUCreoqhNmkf"}</t>
  </si>
  <si>
    <t>Carrer del Comandant Benítez 24, 1o 3a</t>
  </si>
  <si>
    <t>+34 691466142</t>
  </si>
  <si>
    <t>17:54:11</t>
  </si>
  <si>
    <t>ines bender</t>
  </si>
  <si>
    <t>inesbender@hotmail.fr</t>
  </si>
  <si>
    <t>7DH29374RR240761D</t>
  </si>
  <si>
    <t>INES bender, marche couvert, POGGIO MEZZANA, 20230, Francia</t>
  </si>
  <si>
    <t>Prada Marfa - Póster / Sin marco / 50x70, Fashion Books - Póster / Sin marco / 20x30</t>
  </si>
  <si>
    <t>rBnYjIuJbps8Si55IZ4XhwKuY</t>
  </si>
  <si>
    <t>{"shop_id":751927347,"session_id":"rBnYjIuJbps8Si55IZ4XhwKuY"}</t>
  </si>
  <si>
    <t>marche couvert</t>
  </si>
  <si>
    <t>POGGIO MEZZANA</t>
  </si>
  <si>
    <t>+33 658260592</t>
  </si>
  <si>
    <t>Fashion Books - Póster / Sin marco / 20x30</t>
  </si>
  <si>
    <t>18:16:29</t>
  </si>
  <si>
    <t>Melanie Hildebrandt</t>
  </si>
  <si>
    <t>Melanie-Hildebrandt@outlook.com</t>
  </si>
  <si>
    <t>4SF157868X849561V</t>
  </si>
  <si>
    <t>Melanie, Hildebrandt, Wilhelm-Zerr-Straße 33b, Kolbermoor, 83059, Alemania</t>
  </si>
  <si>
    <t>Chanel quote - Lienzo / Sin marco / 40x50, Baby Sloth - Lienzo / Sin marco / 40x50</t>
  </si>
  <si>
    <t>rNA4Z9IqU7gmxq2d7KvTGQSme</t>
  </si>
  <si>
    <t>{"shop_id":751927347,"session_id":"rNA4Z9IqU7gmxq2d7KvTGQSme"}</t>
  </si>
  <si>
    <t>Wilhelm-Zerr-Straße 33b</t>
  </si>
  <si>
    <t>Kolbermoor</t>
  </si>
  <si>
    <t>+49 15204743110</t>
  </si>
  <si>
    <t>Chanel quote - Lienzo / Sin marco / 40x50</t>
  </si>
  <si>
    <t>19:24:43</t>
  </si>
  <si>
    <t>Jan Plewa</t>
  </si>
  <si>
    <t>janplewa@web.de</t>
  </si>
  <si>
    <t>0BT59253U14816917</t>
  </si>
  <si>
    <t>Jan Plewa, Holunderweg 29A, Schwülper, 38179, Alemania</t>
  </si>
  <si>
    <t>rbw2og8PjvDOM99ifiLxsxEta</t>
  </si>
  <si>
    <t>{"shop_id":751927347,"session_id":"rbw2og8PjvDOM99ifiLxsxEta"}</t>
  </si>
  <si>
    <t>Holunderweg 29A</t>
  </si>
  <si>
    <t>Schwülper</t>
  </si>
  <si>
    <t>+49 015156027822</t>
  </si>
  <si>
    <t>Coco Chanel - Póster / Madera negro / 30x40</t>
  </si>
  <si>
    <t>19:27:48</t>
  </si>
  <si>
    <t>TOMAS GARCIA SANCHEZ</t>
  </si>
  <si>
    <t>garciasanchez.tomas@gmail.com</t>
  </si>
  <si>
    <t>56A81547EX629113F</t>
  </si>
  <si>
    <t>TOMAS GARCÍA SANCHEZ, Avenida del Acero 14. Pol. Industrial Miralcampo. DEJAR EN RECEPCION, 16 Pol, Azuqueca de Henares, Guadalajara, 19200, España</t>
  </si>
  <si>
    <t>Vespa - Póster / Sin marco / 50x70, Mount Fuji From Momoyogusa - Pictufy - Póster / Sin marco / 50x70, Sweet Dreams - Póster / Sin marco / 50x70</t>
  </si>
  <si>
    <t>rxh7HNLnxMWqPKRC91UwkIEQO</t>
  </si>
  <si>
    <t>{"shop_id":751927347,"session_id":"rxh7HNLnxMWqPKRC91UwkIEQO"}</t>
  </si>
  <si>
    <t>Avenida del Acero 14. Pol. Industrial Miralcampo. DEJAR EN RECEPCION</t>
  </si>
  <si>
    <t>16 Pol</t>
  </si>
  <si>
    <t>Azuqueca de Henares</t>
  </si>
  <si>
    <t>+34 637589067</t>
  </si>
  <si>
    <t>Mount Fuji From Momoyogusa - Pictufy - Póster / Sin marco / 50x70</t>
  </si>
  <si>
    <t>20:37:54</t>
  </si>
  <si>
    <t>Ulrike Kern</t>
  </si>
  <si>
    <t>ukrn2@gmx.de</t>
  </si>
  <si>
    <t>7FW673984U246842C</t>
  </si>
  <si>
    <t>Ulrike, Kern, Waldstr. 2, Hundsdorf, 56235, Alemania</t>
  </si>
  <si>
    <t>White owl - Póster / Sin marco / 40x50</t>
  </si>
  <si>
    <t>rdUqwxqbBI67Lp3SJ5FlYPvwa</t>
  </si>
  <si>
    <t>{"shop_id":751927347,"session_id":"rdUqwxqbBI67Lp3SJ5FlYPvwa"}</t>
  </si>
  <si>
    <t>Waldstr. 2</t>
  </si>
  <si>
    <t>Hundsdorf</t>
  </si>
  <si>
    <t>+49 01731690858</t>
  </si>
  <si>
    <t>21:56:27</t>
  </si>
  <si>
    <t>Lucrezia Enzo</t>
  </si>
  <si>
    <t>lucreziaenzo@hotmail.it</t>
  </si>
  <si>
    <t>56391019FM815104W</t>
  </si>
  <si>
    <t>Lucrezia, Enzo, Via Sacile 2, Lignano Sabbiadoro, Udine, 33054, Italia</t>
  </si>
  <si>
    <t>LANDSHAPES / Beach - Riso - Póster / Madera naranja / 30x40, Girl with wine at the beach - Raissa Oltmanns - Póster / Madera rosa pastel / 30x40, Tutto Bene - Studio Dolci - Póster / Madera rojo / 30x40, Cactus &amp; Sunshine - Póster / Madera naranja / 30x40</t>
  </si>
  <si>
    <t>rcrkLtK1kfqoMhMSY2JuwlZRl</t>
  </si>
  <si>
    <t>{"shop_id":751927347,"session_id":"rcrkLtK1kfqoMhMSY2JuwlZRl"}</t>
  </si>
  <si>
    <t>Via Sacile 2</t>
  </si>
  <si>
    <t>Lignano Sabbiadoro</t>
  </si>
  <si>
    <t>+39 3338217429</t>
  </si>
  <si>
    <t>LANDSHAPES / Beach - Riso - Póster / Madera naranja / 30x40</t>
  </si>
  <si>
    <t>22:46:34</t>
  </si>
  <si>
    <t>Thibault Anssens</t>
  </si>
  <si>
    <t>Tanssens@gmail.com</t>
  </si>
  <si>
    <t>3XG05072NK265312U</t>
  </si>
  <si>
    <t>Thibault, Anssens, 38 rue de chatou, Colombes, 92700, Francia</t>
  </si>
  <si>
    <t>Majestic lion - Póster / Sin marco / 70x100</t>
  </si>
  <si>
    <t>r0s7x29YZpDB2SISwiuxbCWHb</t>
  </si>
  <si>
    <t>{"shop_id":751927347,"session_id":"r0s7x29YZpDB2SISwiuxbCWHb"}</t>
  </si>
  <si>
    <t>38 rue de chatou</t>
  </si>
  <si>
    <t>Colombes</t>
  </si>
  <si>
    <t>+33 610741198</t>
  </si>
  <si>
    <t>11/01/2026</t>
  </si>
  <si>
    <t>10:23:24</t>
  </si>
  <si>
    <t>Hanna bömeke</t>
  </si>
  <si>
    <t>Hanna.boemeke@gmx.de</t>
  </si>
  <si>
    <t>6MY10877L2188981X</t>
  </si>
  <si>
    <t>Hanna, bömeke, obere straße 6, duderstadt, 37115, Alemania</t>
  </si>
  <si>
    <t>Shame - Póster / Madera roble natural / 60x90</t>
  </si>
  <si>
    <t>rPocLeV0N0Yi6ygPu5fA7oOvv</t>
  </si>
  <si>
    <t>{"shop_id":751927347,"session_id":"rPocLeV0N0Yi6ygPu5fA7oOvv"}</t>
  </si>
  <si>
    <t>obere straße 6</t>
  </si>
  <si>
    <t>duderstadt</t>
  </si>
  <si>
    <t>+49 15175014422</t>
  </si>
  <si>
    <t>10:59:34</t>
  </si>
  <si>
    <t>Niels Tschopp</t>
  </si>
  <si>
    <t>Ni.Tschopp@gmail.com</t>
  </si>
  <si>
    <t>6T6886082K901143Y</t>
  </si>
  <si>
    <t>Niels Tschopp, 11 Herrnmühlgasse, Wiesbaden, 65183, Alemania</t>
  </si>
  <si>
    <t>Black Worm Hole Gradient - Amy Louise Baker - Póster / Madera negro / 40x50, Floral Design I Shin-bijutsukai  by Korin Furuya - Póster / Madera negro / 30x40</t>
  </si>
  <si>
    <t>ryN2GOmTMxQxZLKwDJstzLnzG</t>
  </si>
  <si>
    <t>{"shop_id":751927347,"session_id":"ryN2GOmTMxQxZLKwDJstzLnzG"}</t>
  </si>
  <si>
    <t>11 Herrnmühlgasse</t>
  </si>
  <si>
    <t>+49 015170008405</t>
  </si>
  <si>
    <t>Floral Design I Shin-bijutsukai  by Korin Furuya - Póster / Madera negro / 30x40</t>
  </si>
  <si>
    <t>10:59:41</t>
  </si>
  <si>
    <t>Kai Eric Wientapper</t>
  </si>
  <si>
    <t>kewientapper@aol.com</t>
  </si>
  <si>
    <t>8RF75017S0983243B</t>
  </si>
  <si>
    <t>Kai Eric Wientapper, Sprenger Weg 5, Lütjensee, 22952, Alemania</t>
  </si>
  <si>
    <t>Away from hear No1 - Dan Hobday - Póster / Sin marco / 50x70, Away from hear No2 - Dan Hobday - Póster / Sin marco / 50x70</t>
  </si>
  <si>
    <t>rPDyY2Qiy6dTmJRAW2I9tCpo2</t>
  </si>
  <si>
    <t>{"shop_id":751927347,"session_id":"rPDyY2Qiy6dTmJRAW2I9tCpo2"}</t>
  </si>
  <si>
    <t>Sprenger Weg 5</t>
  </si>
  <si>
    <t>Lütjensee</t>
  </si>
  <si>
    <t>+49 4018065029</t>
  </si>
  <si>
    <t>Away from hear No2 - Dan Hobday - Póster / Sin marco / 50x70</t>
  </si>
  <si>
    <t>11:23:27</t>
  </si>
  <si>
    <t>Anna Fedulow</t>
  </si>
  <si>
    <t>anna.fedulow@gmx.de</t>
  </si>
  <si>
    <t>31144761MT3132532</t>
  </si>
  <si>
    <t>Anna Fedulow, Calle del Rodio 4C, 6D, c/o Arantzazu Zeberio Elorza, Madrid, Madrid, 28045, España</t>
  </si>
  <si>
    <t>RUMI Inspirational quote Atraction quotes I - Lienzo / Sin marco / 40x50</t>
  </si>
  <si>
    <t>r1Mz9nXYGIzxrwyWv5A7cqen6</t>
  </si>
  <si>
    <t>{"shop_id":751927347,"session_id":"r1Mz9nXYGIzxrwyWv5A7cqen6"}</t>
  </si>
  <si>
    <t>Calle del Rodio 4C, 6D, c/o Arantzazu Zeberio Elorza</t>
  </si>
  <si>
    <t>+49 1722949163</t>
  </si>
  <si>
    <t>11:47:16</t>
  </si>
  <si>
    <t>Angelika Plamenig</t>
  </si>
  <si>
    <t>angelika.plamenig@chello.at</t>
  </si>
  <si>
    <t>4DA39227512759402</t>
  </si>
  <si>
    <t>Angelika Plamenig, Georg-Lora-Straße 29/3, Klagenfurt, 9020, Austria</t>
  </si>
  <si>
    <t>Land - Póster / Sin marco / 30x40</t>
  </si>
  <si>
    <t>rcTjqHyDD9HlbJRJMGQ6BSHC5</t>
  </si>
  <si>
    <t>{"shop_id":751927347,"session_id":"rcTjqHyDD9HlbJRJMGQ6BSHC5"}</t>
  </si>
  <si>
    <t>Georg-Lora-Straße 29/3</t>
  </si>
  <si>
    <t>+43 069919059798</t>
  </si>
  <si>
    <t>13:13:01</t>
  </si>
  <si>
    <t>Meik Falkenstern</t>
  </si>
  <si>
    <t>meik.falkenstern@gmx.de</t>
  </si>
  <si>
    <t>18V94196BG0769244</t>
  </si>
  <si>
    <t>Meik Falkenstern, Köpfertstraße 40, Stuttgart, 70599, Alemania</t>
  </si>
  <si>
    <t>Barbados Sunset - Póster / Sin marco / 40x50</t>
  </si>
  <si>
    <t>re07lpyzRKVXA1IrSJlbk36Bi</t>
  </si>
  <si>
    <t>{"shop_id":751927347,"session_id":"re07lpyzRKVXA1IrSJlbk36Bi"}</t>
  </si>
  <si>
    <t>Köpfertstraße 40</t>
  </si>
  <si>
    <t>+49 17640470780</t>
  </si>
  <si>
    <t>13:18:57</t>
  </si>
  <si>
    <t>Giada Masiero</t>
  </si>
  <si>
    <t>giada.masiero86@gmail.com</t>
  </si>
  <si>
    <t>0KF43203AC0604721</t>
  </si>
  <si>
    <t>Giada Masiero, giardinetto 2, Bassano del Grappa, Vicenza, 36061, Italia</t>
  </si>
  <si>
    <t>r8u0abIiywe46warbDQYJTQr5</t>
  </si>
  <si>
    <t>{"shop_id":751927347,"session_id":"r8u0abIiywe46warbDQYJTQr5"}</t>
  </si>
  <si>
    <t>giardinetto 2</t>
  </si>
  <si>
    <t>Bassano del Grappa</t>
  </si>
  <si>
    <t>+39 3471983524</t>
  </si>
  <si>
    <t>RETRO GRAPHIC NO.17 / GOOD THINGS ARE COMING - The Art Concept - Póster / Sin marco / 20x30</t>
  </si>
  <si>
    <t>14:31:12</t>
  </si>
  <si>
    <t>Mauro Giulietti</t>
  </si>
  <si>
    <t>chilired75@icloud.com</t>
  </si>
  <si>
    <t>2N467463275306346</t>
  </si>
  <si>
    <t>Mauro Giulietti, Via Collatina, 76, Roma, Roma, 00177, Italia</t>
  </si>
  <si>
    <t>Hakuna Matata - Póster / Sin marco / 40x50</t>
  </si>
  <si>
    <t>r67oYmWtMKMSUY5TozAbgJpGN</t>
  </si>
  <si>
    <t>{"shop_id":751927347,"session_id":"r67oYmWtMKMSUY5TozAbgJpGN"}</t>
  </si>
  <si>
    <t>Via Collatina, 76</t>
  </si>
  <si>
    <t>+39 3384893428</t>
  </si>
  <si>
    <t>14:50:26</t>
  </si>
  <si>
    <t>kindopia</t>
  </si>
  <si>
    <t>team@kindopia.com</t>
  </si>
  <si>
    <t>0X6772893D8315012</t>
  </si>
  <si>
    <t>Walid, Guetarni, 16 rue du Comminges, Fonsorbes, 31470, Francia</t>
  </si>
  <si>
    <t>La Dolce Vita - Póster / Madera rojo / 30x40</t>
  </si>
  <si>
    <t>r2WxVgWOVnx0bd6zCQmFSg5na</t>
  </si>
  <si>
    <t>{"shop_id":751927347,"session_id":"r2WxVgWOVnx0bd6zCQmFSg5na"}</t>
  </si>
  <si>
    <t>16 rue du Comminges</t>
  </si>
  <si>
    <t>Fonsorbes</t>
  </si>
  <si>
    <t>+33 646161190</t>
  </si>
  <si>
    <t>15:56:50</t>
  </si>
  <si>
    <t>Carl Martin Dingley</t>
  </si>
  <si>
    <t>cdingley1989@gmail.com</t>
  </si>
  <si>
    <t>9HD771343S0845503</t>
  </si>
  <si>
    <t>Carl Martin, Dingley, Gretherstraße 21, Lörrach, 79539, Alemania</t>
  </si>
  <si>
    <t>Calm waters - Ralf Richtsteiger - Póster / Sin marco / 60x90</t>
  </si>
  <si>
    <t>rmPC4myBoWdvxNGowmksPZRCJ</t>
  </si>
  <si>
    <t>{"shop_id":751927347,"session_id":"rmPC4myBoWdvxNGowmksPZRCJ"}</t>
  </si>
  <si>
    <t>Gretherstraße 21</t>
  </si>
  <si>
    <t>Lörrach</t>
  </si>
  <si>
    <t>+49 17634314856</t>
  </si>
  <si>
    <t>16:55:14</t>
  </si>
  <si>
    <t>José Ignacio Bononad Sala</t>
  </si>
  <si>
    <t>jibononad@gmail.com</t>
  </si>
  <si>
    <t>8M645948YF4878701</t>
  </si>
  <si>
    <t>José Ignacio Bononad Sala, Carretera Tavernes-Lliria, Km 4,3, Tavernes de la Valldigna, Valencia, 46760, España</t>
  </si>
  <si>
    <t>Cheers To You - Arty Guava - Póster / Sin marco / 70x100</t>
  </si>
  <si>
    <t>rmmp8p5FAg4WGTXfS2oakuGJI</t>
  </si>
  <si>
    <t>{"shop_id":751927347,"session_id":"rmmp8p5FAg4WGTXfS2oakuGJI"}</t>
  </si>
  <si>
    <t>Carretera Tavernes-Lliria, Km 4,3</t>
  </si>
  <si>
    <t>Tavernes de la Valldigna</t>
  </si>
  <si>
    <t>+34 630674212</t>
  </si>
  <si>
    <t>17:03:32</t>
  </si>
  <si>
    <t>Katrin Scholtz</t>
  </si>
  <si>
    <t>katrin-scholtz@gmx.de</t>
  </si>
  <si>
    <t>3N587572TJ277201G</t>
  </si>
  <si>
    <t>apo-rot Apotheke Katrin Scholtz, Blankeneser Bahnhofstraße 58, Hamburg, 22587, Alemania</t>
  </si>
  <si>
    <t>Eucalyptus I - Póster / Madera roble natural / 40x50, Waterflowers - Póster / Madera roble natural / 60x90</t>
  </si>
  <si>
    <t>rzyd5fRRbupqDaTyLzUPBNjjB</t>
  </si>
  <si>
    <t>{"shop_id":751927347,"session_id":"rzyd5fRRbupqDaTyLzUPBNjjB"}</t>
  </si>
  <si>
    <t>Blankeneser Bahnhofstraße 58</t>
  </si>
  <si>
    <t>+49 16094486225</t>
  </si>
  <si>
    <t>Eucalyptus I - Póster / Madera roble natural / 40x50</t>
  </si>
  <si>
    <t>17:08:18</t>
  </si>
  <si>
    <t>Achim Weißenhorn</t>
  </si>
  <si>
    <t>achimweissenhorn@gmx.de</t>
  </si>
  <si>
    <t>68F74240229360356</t>
  </si>
  <si>
    <t>Achim  Weissenhorn, Jochumstr 43, Babenhausen, 87727, Alemania</t>
  </si>
  <si>
    <t>Minimalist horizon in soft olive green and sepia - Lienzo / Sin marco / 70x100</t>
  </si>
  <si>
    <t>r546QcqF4MgjtSuiYesfOhYox</t>
  </si>
  <si>
    <t>{"shop_id":751927347,"session_id":"r546QcqF4MgjtSuiYesfOhYox"}</t>
  </si>
  <si>
    <t>Jochumstr 43</t>
  </si>
  <si>
    <t>Babenhausen</t>
  </si>
  <si>
    <t>+49 1738857390</t>
  </si>
  <si>
    <t>17:11:09</t>
  </si>
  <si>
    <t>Horst Krüger</t>
  </si>
  <si>
    <t>horst-krueger@t-online.de</t>
  </si>
  <si>
    <t>5KS222210G634745D</t>
  </si>
  <si>
    <t>Horst, Krüger, Botdingweg 20, Dortmund, 44309, Alemania</t>
  </si>
  <si>
    <t>rpF7hM6x1qCzwdyO36ZW8AZUr</t>
  </si>
  <si>
    <t>{"shop_id":751927347,"session_id":"rpF7hM6x1qCzwdyO36ZW8AZUr"}</t>
  </si>
  <si>
    <t>Botdingweg 20</t>
  </si>
  <si>
    <t>+49 0231253131</t>
  </si>
  <si>
    <t>17:34:35</t>
  </si>
  <si>
    <t>Benedetta Piatti</t>
  </si>
  <si>
    <t>benedetta.piatti@gmail.com</t>
  </si>
  <si>
    <t>51F4102574272842G</t>
  </si>
  <si>
    <t>benedetta piatti, via genova, 24, roma, Roma, 00184, Italia</t>
  </si>
  <si>
    <t>r942JLYVSVQ5fuXUZ4ivCQ2mZ</t>
  </si>
  <si>
    <t>{"shop_id":751927347,"session_id":"r942JLYVSVQ5fuXUZ4ivCQ2mZ"}</t>
  </si>
  <si>
    <t>via genova, 24</t>
  </si>
  <si>
    <t>roma</t>
  </si>
  <si>
    <t>+39 3476556159</t>
  </si>
  <si>
    <t>Girl with wine at the beach - Raissa Oltmanns - Póster / Madera verde / 30x40</t>
  </si>
  <si>
    <t>18:07:45</t>
  </si>
  <si>
    <t>Fidel Peredo</t>
  </si>
  <si>
    <t>fidel.viseras@gmail.com</t>
  </si>
  <si>
    <t>2W2285794U870651T</t>
  </si>
  <si>
    <t>Fidel Viseras González de Oeredo, Avd de la Paz 32 Edif Géminis 2 5A, Puerto de Santa María, CÁDIZ, 11500, España</t>
  </si>
  <si>
    <t>Peas In a Pod - Alice Straker - Póster / Madera roble oscuro / 40x50, Lobster Langoustines Pop Art 2 - Alice Straker - Póster / Madera roble oscuro / 40x50</t>
  </si>
  <si>
    <t>rQPFMaUKDsWPVU5ug9q0RNCVj</t>
  </si>
  <si>
    <t>{"shop_id":751927347,"session_id":"rQPFMaUKDsWPVU5ug9q0RNCVj"}</t>
  </si>
  <si>
    <t>Avd de la Paz 32 Edif Géminis 2 5A</t>
  </si>
  <si>
    <t>Puerto de Santa María</t>
  </si>
  <si>
    <t>CÁDIZ</t>
  </si>
  <si>
    <t>+34 610513850</t>
  </si>
  <si>
    <t>Peas In a Pod - Alice Straker - Póster / Madera roble oscuro / 40x50</t>
  </si>
  <si>
    <t>19:52:20</t>
  </si>
  <si>
    <t>Christina Wohlfeil</t>
  </si>
  <si>
    <t>christina.steinert11@gmail.com</t>
  </si>
  <si>
    <t>1X554496FX377431R</t>
  </si>
  <si>
    <t>Christina, Wohlfeil, Am Schießstand 1A, Coburg, 96450, Alemania</t>
  </si>
  <si>
    <t>my way out - Josefina Melo - Póster / Madera negro / 70x100</t>
  </si>
  <si>
    <t>rYpSswtUKe3VToFT3RFEmaOXu</t>
  </si>
  <si>
    <t>{"shop_id":751927347,"session_id":"rYpSswtUKe3VToFT3RFEmaOXu"}</t>
  </si>
  <si>
    <t>Am Schießstand 1A</t>
  </si>
  <si>
    <t>Coburg</t>
  </si>
  <si>
    <t>+49 15154635641</t>
  </si>
  <si>
    <t>20:42:01</t>
  </si>
  <si>
    <t>Susanne Marianne Litfin</t>
  </si>
  <si>
    <t>susanne.litfin@gmx.de</t>
  </si>
  <si>
    <t>8WV34925EM3749845</t>
  </si>
  <si>
    <t>Susanne Marianne, Litfin, Siebenbürgerstraße 11, Sennfeld, 97526, Alemania</t>
  </si>
  <si>
    <t>rcAmSXFoqVtyPSmyFGg0uEQRB</t>
  </si>
  <si>
    <t>{"shop_id":751927347,"session_id":"rcAmSXFoqVtyPSmyFGg0uEQRB"}</t>
  </si>
  <si>
    <t>Siebenbürgerstraße 11</t>
  </si>
  <si>
    <t>Sennfeld</t>
  </si>
  <si>
    <t>+49 17682624251</t>
  </si>
  <si>
    <t>20:42:02</t>
  </si>
  <si>
    <t>Vanessa Weber</t>
  </si>
  <si>
    <t>vanni.weber02@gmail.com</t>
  </si>
  <si>
    <t>0JD0097741851950V</t>
  </si>
  <si>
    <t>Vanessa, Weber, Fritz-Kohl-Straße 3, Mainz, 55122, Alemania</t>
  </si>
  <si>
    <t>RETRO GRAPHIC NO.1 - The Art Concept - Póster / Sin marco / 40x50</t>
  </si>
  <si>
    <t>r7WONNV5MuEdBsydVkpTo171o</t>
  </si>
  <si>
    <t>{"shop_id":751927347,"session_id":"r7WONNV5MuEdBsydVkpTo171o"}</t>
  </si>
  <si>
    <t>Fritz-Kohl-Straße 3</t>
  </si>
  <si>
    <t>+49 15738393738</t>
  </si>
  <si>
    <t>20:59:20</t>
  </si>
  <si>
    <t>9RD02454SW5794617</t>
  </si>
  <si>
    <t>r8AD9x8PYULyVsjkH6qE1lto7</t>
  </si>
  <si>
    <t>{"shop_id":751927347,"session_id":"r8AD9x8PYULyVsjkH6qE1lto7"}</t>
  </si>
  <si>
    <t>21:18:29</t>
  </si>
  <si>
    <t>Kathrin Bliemsrieder</t>
  </si>
  <si>
    <t>kathrin.a.meier@web.de</t>
  </si>
  <si>
    <t>0UL79630L3279880R</t>
  </si>
  <si>
    <t>Kathrin Bliemsrieder, Perlacher Str. 10, Riegsee, 82418, Alemania</t>
  </si>
  <si>
    <t>Sage green Boho Sunrise 1 - Lienzo / Madera roble natural / 50x70</t>
  </si>
  <si>
    <t>rFqirduhhtbVGSt9I2RbAseJM</t>
  </si>
  <si>
    <t>{"shop_id":751927347,"session_id":"rFqirduhhtbVGSt9I2RbAseJM"}</t>
  </si>
  <si>
    <t>Perlacher Str. 10</t>
  </si>
  <si>
    <t>Riegsee</t>
  </si>
  <si>
    <t>+49 16093026337</t>
  </si>
  <si>
    <t>21:29:30</t>
  </si>
  <si>
    <t>Alina Breuer</t>
  </si>
  <si>
    <t>alina.breuer@gmx.de</t>
  </si>
  <si>
    <t>4YM295421V8818019</t>
  </si>
  <si>
    <t>Alina, Breuer, Leo-Meurer-Weg 5, Alsdorf, 52477, Alemania</t>
  </si>
  <si>
    <t>rO126dfy2FLyhjNcIFnbfi29g</t>
  </si>
  <si>
    <t>{"shop_id":751927347,"session_id":"rO126dfy2FLyhjNcIFnbfi29g"}</t>
  </si>
  <si>
    <t>Leo-Meurer-Weg 5</t>
  </si>
  <si>
    <t>Alsdorf</t>
  </si>
  <si>
    <t>+49 01725659251</t>
  </si>
  <si>
    <t>22:04:44</t>
  </si>
  <si>
    <t>Caroline Antoine</t>
  </si>
  <si>
    <t>coco.antoine2002@gmail.com</t>
  </si>
  <si>
    <t>3KF35987MF6544811</t>
  </si>
  <si>
    <t>Caroline Antoine, Posthorngasse 8/6, Wien, 1030, Austria</t>
  </si>
  <si>
    <t>Canned Fish - Studio Mandariini - Póster / Sin marco / 20x30, Day off from office - jotadejai - Póster / Madera verde / 20x30</t>
  </si>
  <si>
    <t>rHgOJ3YBBPeBBFVdiIbf1ltc7</t>
  </si>
  <si>
    <t>{"shop_id":751927347,"session_id":"rHgOJ3YBBPeBBFVdiIbf1ltc7"}</t>
  </si>
  <si>
    <t>Posthorngasse 8/6</t>
  </si>
  <si>
    <t>+352 671035261</t>
  </si>
  <si>
    <t>Day off from office - jotadejai - Póster / Madera verde / 20x30</t>
  </si>
  <si>
    <t>22:41:54</t>
  </si>
  <si>
    <t>caroline Collas</t>
  </si>
  <si>
    <t>caro_collas@hotmail.com</t>
  </si>
  <si>
    <t>7DE01747S9421470N</t>
  </si>
  <si>
    <t>Caroline Collas, 4 Bis Rue du Printemps, LE PECQ, 78230, Francia</t>
  </si>
  <si>
    <t>Rocksteady - Lienzo / Sin marco / 40x50, Midnight lovers - Lienzo / Sin marco / 20x30, A thousand birds - Lienzo / Sin marco / 30x40, Pastel Paint Blocks - Lienzo / Madera roble natural / 30x40, Abstract N 22 - Lienzo / Madera roble natural / 30x40</t>
  </si>
  <si>
    <t>rbvsK0OOO3Y8EH0l8DsQY4bGV</t>
  </si>
  <si>
    <t>{"shop_id":751927347,"session_id":"rbvsK0OOO3Y8EH0l8DsQY4bGV"}</t>
  </si>
  <si>
    <t>4 Bis Rue du Printemps</t>
  </si>
  <si>
    <t>LE PECQ</t>
  </si>
  <si>
    <t>+33 679061030</t>
  </si>
  <si>
    <t>Pastel Paint Blocks - Lienzo / Madera roble natural / 30x40</t>
  </si>
  <si>
    <t>22:44:03</t>
  </si>
  <si>
    <t>Jan-Peter Spiegel</t>
  </si>
  <si>
    <t>jan.spiegel@web.de</t>
  </si>
  <si>
    <t>1R251241CY2735535</t>
  </si>
  <si>
    <t>Jan-Peter Spiegel, Hilde-Ephraim-Str. 30, Berlin, 14193, Alemania</t>
  </si>
  <si>
    <t>BALLS / Tennis (Hard Court) - Póster / Madera blanco / 40x50</t>
  </si>
  <si>
    <t>rTF3Hoiv3m6Fnczzw8k3C9tnW</t>
  </si>
  <si>
    <t>{"shop_id":751927347,"session_id":"rTF3Hoiv3m6Fnczzw8k3C9tnW"}</t>
  </si>
  <si>
    <t>Hilde-Ephraim-Str. 30</t>
  </si>
  <si>
    <t>+49 1632434575</t>
  </si>
  <si>
    <t>22:44:27</t>
  </si>
  <si>
    <t>37L66586XG6849257</t>
  </si>
  <si>
    <t>Day off from office - jotadejai - Póster / Madera verde / 20x30, Canned Fish - Studio Mandariini - Póster / Sin marco / 20x30</t>
  </si>
  <si>
    <t>{"shop_id":751927347,"session_id":"zSlXCbPrTjm0frNwkMi3dZaN9"}</t>
  </si>
  <si>
    <t>23:05:01</t>
  </si>
  <si>
    <t>José Joaquín Hidalgo Del Valle</t>
  </si>
  <si>
    <t>josejoaquinh_14@live.com</t>
  </si>
  <si>
    <t>2B106296XK7880730</t>
  </si>
  <si>
    <t>Jose Antonio López rubio, Camino Real, Yecla, Murcia, 30510, España</t>
  </si>
  <si>
    <t>Roots - Póster / Madera roble natural / 50x70</t>
  </si>
  <si>
    <t>rQ5w2Z9Ctt0lI4F7GYo5uATcc</t>
  </si>
  <si>
    <t>{"shop_id":751927347,"session_id":"rQ5w2Z9Ctt0lI4F7GYo5uATcc"}</t>
  </si>
  <si>
    <t>Camino Real</t>
  </si>
  <si>
    <t>+34 663369677</t>
  </si>
  <si>
    <t>23:07:35</t>
  </si>
  <si>
    <t>03Y1941990250852F</t>
  </si>
  <si>
    <t>{"shop_id":751927347,"session_id":"zi47q6ideZ4YflwcXbvqnFcVi"}</t>
  </si>
  <si>
    <t>23:08:28</t>
  </si>
  <si>
    <t>Biagio Leandro Firetto</t>
  </si>
  <si>
    <t>b.leandro.f@gmail.com</t>
  </si>
  <si>
    <t>3KF32413XM6596802</t>
  </si>
  <si>
    <t>Biagio Leandro Firetto, Via Madonna dell'Uva 5/C, Nembro, Bergamo, 24027, Italia</t>
  </si>
  <si>
    <t>Impression, Sunrise - Claude Monet - Lienzo / Sin marco / 50x70</t>
  </si>
  <si>
    <t>rDJ3hoVxnDv1fRmctqj9s0dlW</t>
  </si>
  <si>
    <t>{"shop_id":751927347,"session_id":"rDJ3hoVxnDv1fRmctqj9s0dlW"}</t>
  </si>
  <si>
    <t>Via Madonna dell'Uva 5/C</t>
  </si>
  <si>
    <t>Nembro</t>
  </si>
  <si>
    <t>+39 3288521912</t>
  </si>
  <si>
    <t>23:13:30</t>
  </si>
  <si>
    <t>7N447448V0596703L</t>
  </si>
  <si>
    <t>José Antonio López Rubio, Camino Real 46, 4° piso, Yecla, Murcia, 30510, España</t>
  </si>
  <si>
    <t>rTs6ReTRf9o0tOotnLnCgmkoT</t>
  </si>
  <si>
    <t>{"shop_id":751927347,"session_id":"rTs6ReTRf9o0tOotnLnCgmkoT"}</t>
  </si>
  <si>
    <t>Camino Real 46, 4° piso</t>
  </si>
  <si>
    <t>12/01/2026</t>
  </si>
  <si>
    <t>01:04:43</t>
  </si>
  <si>
    <t>8SD71445FF288934X</t>
  </si>
  <si>
    <t>10:51:36</t>
  </si>
  <si>
    <t>Sandrine Tiefenböck</t>
  </si>
  <si>
    <t>t.sandrine17@yahoo.com</t>
  </si>
  <si>
    <t>9V703091UN711201S</t>
  </si>
  <si>
    <t>Sandrine Tiefenböck, Barer Straße 50A, München, 80799, Alemania</t>
  </si>
  <si>
    <t>Sage green Boho Sunrise 1 - Lienzo / Sin marco / 60x90</t>
  </si>
  <si>
    <t>ryRgS3xdb7NucaupxPH8P49sg</t>
  </si>
  <si>
    <t>{"shop_id":751927347,"session_id":"ryRgS3xdb7NucaupxPH8P49sg"}</t>
  </si>
  <si>
    <t>Barer Straße 50A</t>
  </si>
  <si>
    <t>+49 15123264467</t>
  </si>
  <si>
    <t>11:00:41</t>
  </si>
  <si>
    <t>Elisabetta Grossa</t>
  </si>
  <si>
    <t>elisabettagrossa@gmail.com</t>
  </si>
  <si>
    <t>96V95540607714201</t>
  </si>
  <si>
    <t>Elisabetta Maria Grossa, Via degli Ancilotti 5, Noale, Venezia, 30033, Italia</t>
  </si>
  <si>
    <t>No stress - Póster / Sin marco / 20x30, Bauhaus Venus yellow circle - Póster / Sin marco / 20x30</t>
  </si>
  <si>
    <t>rCbfQhqhMB5TuH0XkfwPwJrou</t>
  </si>
  <si>
    <t>{"shop_id":751927347,"session_id":"rCbfQhqhMB5TuH0XkfwPwJrou"}</t>
  </si>
  <si>
    <t>Via degli Ancilotti 5</t>
  </si>
  <si>
    <t>Noale</t>
  </si>
  <si>
    <t>Venezia</t>
  </si>
  <si>
    <t>+39 3407020668</t>
  </si>
  <si>
    <t>Bauhaus Venus yellow circle - Póster / Sin marco / 20x30</t>
  </si>
  <si>
    <t>11:26:10</t>
  </si>
  <si>
    <t>2UH93527Y32853906</t>
  </si>
  <si>
    <t>{"shop_id":751927347,"session_id":"zUlAm0wpCQIEQAqNg7wbVPwI2"}</t>
  </si>
  <si>
    <t>11:38:50</t>
  </si>
  <si>
    <t>Metonymie Limited</t>
  </si>
  <si>
    <t>posvor@hotmail.com</t>
  </si>
  <si>
    <t>6PP70367FN608134B</t>
  </si>
  <si>
    <t>19T977464H801491X</t>
  </si>
  <si>
    <t>r4Y9Lv0kEmrykGjpra9YL1ftm</t>
  </si>
  <si>
    <t>{"shop_id":751927347,"session_id":"zY0tSaER9sm1aNDuX17w3qht8"}</t>
  </si>
  <si>
    <t>+44 7788244420</t>
  </si>
  <si>
    <t>The Great Wave Off Kanagawa (Special Edition) - Katsushika Hokusai - Marco color roble / 70x100 / No</t>
  </si>
  <si>
    <t>12:37:15</t>
  </si>
  <si>
    <t>AMAIA SAN MIGUEL UGARTE</t>
  </si>
  <si>
    <t>amaia_sanmiguel@hotmail.com</t>
  </si>
  <si>
    <t>4W473956PE068943A</t>
  </si>
  <si>
    <t>AMAIA SAN MIGUEL UGARTE, Kalegoiena 5, Bajo A, Oñati, Guipúzcoa, 20560, España</t>
  </si>
  <si>
    <t>Ski day - chairlift - Póster / Madera roble natural / 50x70</t>
  </si>
  <si>
    <t>r7Nr0t9eMidKm3FhxCrFOJbf3</t>
  </si>
  <si>
    <t>{"shop_id":751927347,"session_id":"r7Nr0t9eMidKm3FhxCrFOJbf3"}</t>
  </si>
  <si>
    <t>Kalegoiena 5, Bajo A</t>
  </si>
  <si>
    <t>Oñati</t>
  </si>
  <si>
    <t>+34 666790197</t>
  </si>
  <si>
    <t>13:29:39</t>
  </si>
  <si>
    <t>Rubén Castaño Antón</t>
  </si>
  <si>
    <t>rubencastanoanton@gmail.com</t>
  </si>
  <si>
    <t>0VV968002A838241F</t>
  </si>
  <si>
    <t>Rubén Castaño Antón, Manchegos, 16 - 2 E, Madrid, Madrid, 28029, España</t>
  </si>
  <si>
    <t>Gold Blooms Still Life - Póster / Sin marco / 30x40, Keukenhof 03 - Póster / Sin marco / 30x40, Keukenhof 04 - Póster / Sin marco / 30x40</t>
  </si>
  <si>
    <t>rseURUXxsX5kW0qlzHucowTr6</t>
  </si>
  <si>
    <t>{"shop_id":751927347,"session_id":"rseURUXxsX5kW0qlzHucowTr6"}</t>
  </si>
  <si>
    <t>Manchegos, 16 - 2 E</t>
  </si>
  <si>
    <t>+34 613008859</t>
  </si>
  <si>
    <t>Keukenhof 04 - Póster / Sin marco / 30x40</t>
  </si>
  <si>
    <t>13:50:30</t>
  </si>
  <si>
    <t>4XH74488PR797041R</t>
  </si>
  <si>
    <t>{"shop_id":751927347,"session_id":"zgeJ2KSaCZwly14RGM3GwYvoL"}</t>
  </si>
  <si>
    <t>14:25:35</t>
  </si>
  <si>
    <t>23767695YK761881A</t>
  </si>
  <si>
    <t>ruw05QBddQfFPAwZv3oD23EUb</t>
  </si>
  <si>
    <t>{"shop_id":751927347,"session_id":"ruw05QBddQfFPAwZv3oD23EUb"}</t>
  </si>
  <si>
    <t>17:41:04</t>
  </si>
  <si>
    <t>Nadine Appel</t>
  </si>
  <si>
    <t>nadine@hamburg.de</t>
  </si>
  <si>
    <t>94C65199362461214</t>
  </si>
  <si>
    <t>Nadine, Appel, An der Hauptstr. 10, Bergrade Dorf, 19374, Alemania</t>
  </si>
  <si>
    <t>Underwater Dream IV - Póster / Madera roble oscuro / 60x90</t>
  </si>
  <si>
    <t>rKeooB1zSgNJw36ES0vwvJD8f</t>
  </si>
  <si>
    <t>{"shop_id":751927347,"session_id":"rKeooB1zSgNJw36ES0vwvJD8f"}</t>
  </si>
  <si>
    <t>An der Hauptstr. 10</t>
  </si>
  <si>
    <t>Bergrade Dorf</t>
  </si>
  <si>
    <t>+49 1724074704</t>
  </si>
  <si>
    <t>18:02:09</t>
  </si>
  <si>
    <t>Jasper Streich</t>
  </si>
  <si>
    <t>jasper.streich2001@gmail.com</t>
  </si>
  <si>
    <t>3A172442WS383862X</t>
  </si>
  <si>
    <t>Jasper, Streich, Röckelstraße 42, Hennef (Sieg), 53773, Alemania</t>
  </si>
  <si>
    <t>Orange Strokes - Ejaaz Haniff - Póster / Sin marco / 50x70</t>
  </si>
  <si>
    <t>rhlzdZkyUbYID0SWcmvMer3KF</t>
  </si>
  <si>
    <t>{"shop_id":751927347,"session_id":"rhlzdZkyUbYID0SWcmvMer3KF"}</t>
  </si>
  <si>
    <t>Röckelstraße 42</t>
  </si>
  <si>
    <t>Hennef (Sieg)</t>
  </si>
  <si>
    <t>+49 1608722361</t>
  </si>
  <si>
    <t>19:47:47</t>
  </si>
  <si>
    <t>Gerhard-Martin Aigner</t>
  </si>
  <si>
    <t>MailanGerdMartin@web.de</t>
  </si>
  <si>
    <t>7SB25355F6445334H</t>
  </si>
  <si>
    <t>Gerhard-Martin Aigner, Oberzellerhau 7, Singen, 78224, Alemania</t>
  </si>
  <si>
    <t>The Sea - Póster / Sin marco / 20x30, Pure shores - Póster / Sin marco / 20x30</t>
  </si>
  <si>
    <t>rqiEQB3kItsoGjUht96HKfUCR</t>
  </si>
  <si>
    <t>{"shop_id":751927347,"session_id":"rqiEQB3kItsoGjUht96HKfUCR"}</t>
  </si>
  <si>
    <t>Oberzellerhau 7</t>
  </si>
  <si>
    <t>Singen</t>
  </si>
  <si>
    <t>+49 77313815926</t>
  </si>
  <si>
    <t>Pure shores - Póster / Sin marco / 20x30</t>
  </si>
  <si>
    <t>23:32:16</t>
  </si>
  <si>
    <t>Gabrielle Hernandez</t>
  </si>
  <si>
    <t>hernandezgabrielle38120@gmail.com</t>
  </si>
  <si>
    <t>29T536768R156580J</t>
  </si>
  <si>
    <t>Gabrielle, Hernandez, 5 Rue Raymond Bank, Grenoble, 38000, Francia</t>
  </si>
  <si>
    <t>rPjd96Z3OtPboRby9z91mLbx7</t>
  </si>
  <si>
    <t>{"shop_id":751927347,"session_id":"rPjd96Z3OtPboRby9z91mLbx7"}</t>
  </si>
  <si>
    <t>5 Rue Raymond Bank</t>
  </si>
  <si>
    <t>Grenoble</t>
  </si>
  <si>
    <t>+33 782730029</t>
  </si>
  <si>
    <t>23:50:53</t>
  </si>
  <si>
    <t>Erich Ettenfellner</t>
  </si>
  <si>
    <t>tobiettnfellner@gmail.com</t>
  </si>
  <si>
    <t>2U401565A9430111A</t>
  </si>
  <si>
    <t>Lisa Teuschl, Hörans 2, Kottes-Purk, 3623, Austria</t>
  </si>
  <si>
    <t>Pasta lover - Póster / Sin marco / 30x40, Walen Red - Póster / Sin marco / 30x40, Black Montmartre - French Street - Póster / Sin marco / 30x40</t>
  </si>
  <si>
    <t>rbr39hWTCwXEY67ufNqsY1SZx</t>
  </si>
  <si>
    <t>{"shop_id":751927347,"session_id":"rbr39hWTCwXEY67ufNqsY1SZx"}</t>
  </si>
  <si>
    <t>Hörans 2</t>
  </si>
  <si>
    <t>Kottes-Purk</t>
  </si>
  <si>
    <t>+43 6605605961</t>
  </si>
  <si>
    <t>Black Montmartre - French Street - Póster / Sin marco / 30x40</t>
  </si>
  <si>
    <t>13/01/2026</t>
  </si>
  <si>
    <t>06:39:00</t>
  </si>
  <si>
    <t>Petra Schnaars</t>
  </si>
  <si>
    <t>schnaars.petra@gmail.com</t>
  </si>
  <si>
    <t>8R008539Y9377071F</t>
  </si>
  <si>
    <t>Petra Schnaars, Barentiner Str. 13, Warendorf, 48231, Alemania</t>
  </si>
  <si>
    <t>Pablo Picasso Animals Drawing Dog - Póster / Sin marco / 50x70, Pablo Picasso Animals Drawing Flamingo - Póster / Sin marco / 50x70</t>
  </si>
  <si>
    <t>rg9ErXc0PvYBR8ZDzKP8pvTRb</t>
  </si>
  <si>
    <t>{"shop_id":751927347,"session_id":"rg9ErXc0PvYBR8ZDzKP8pvTRb"}</t>
  </si>
  <si>
    <t>Barentiner Str. 13</t>
  </si>
  <si>
    <t>Warendorf</t>
  </si>
  <si>
    <t>+49 015753699887</t>
  </si>
  <si>
    <t>Pablo Picasso Animals Drawing Flamingo - Póster / Sin marco / 50x70</t>
  </si>
  <si>
    <t>11:00:39</t>
  </si>
  <si>
    <t>Francesco Masella</t>
  </si>
  <si>
    <t>fra.masella.fm@gmail.com</t>
  </si>
  <si>
    <t>2M001492KH803170H</t>
  </si>
  <si>
    <t>Francesco Masella, Via G. Mazzini 20/C, Lequile, Lecce, 73010, Italia</t>
  </si>
  <si>
    <t>rrRYhxcRcjlI8M6QbJl4PYDIk</t>
  </si>
  <si>
    <t>{"shop_id":751927347,"session_id":"rrRYhxcRcjlI8M6QbJl4PYDIk"}</t>
  </si>
  <si>
    <t>Via G. Mazzini 20/C</t>
  </si>
  <si>
    <t>Lequile</t>
  </si>
  <si>
    <t>Lecce</t>
  </si>
  <si>
    <t>+39 3894945816</t>
  </si>
  <si>
    <t>Swimming Pool II - Póster / Madera negro / 40x50</t>
  </si>
  <si>
    <t>11:07:17</t>
  </si>
  <si>
    <t>Cecile giovannini</t>
  </si>
  <si>
    <t>giovanninicecile@gmail.com</t>
  </si>
  <si>
    <t>0T014561YC6917743</t>
  </si>
  <si>
    <t>Cecile giovannini, Via dei Cinque Santi 1, 52, Genova, Genova, 16134, Italia</t>
  </si>
  <si>
    <t>Colgador para póster de 70cm de madera y color roble</t>
  </si>
  <si>
    <t>rIDpqpyKLvxrU4NXHG2jXJ4YT</t>
  </si>
  <si>
    <t>{"shop_id":751927347,"session_id":"rIDpqpyKLvxrU4NXHG2jXJ4YT"}</t>
  </si>
  <si>
    <t>Via dei Cinque Santi 1, 52</t>
  </si>
  <si>
    <t>+41 0797871306</t>
  </si>
  <si>
    <t>13:31:09</t>
  </si>
  <si>
    <t>Federica Carsughi</t>
  </si>
  <si>
    <t>carsughifederica@gmail.com</t>
  </si>
  <si>
    <t>4PP94089989970834</t>
  </si>
  <si>
    <t>Federica Carsughi, Via ferrovia dell'Appennino 54, Sansepolcro, Arezzo, 52037, Italia</t>
  </si>
  <si>
    <t>Les plantes Nº2 - Póster / Madera roble natural / 40x50, Les plantes Nº4 - Póster / Madera roble natural / 40x50</t>
  </si>
  <si>
    <t>r2nn9aaKBNt4yCJPxlA6E6DFC</t>
  </si>
  <si>
    <t>{"shop_id":751927347,"session_id":"r2nn9aaKBNt4yCJPxlA6E6DFC"}</t>
  </si>
  <si>
    <t>Via ferrovia dell'Appennino 54</t>
  </si>
  <si>
    <t>Sansepolcro</t>
  </si>
  <si>
    <t>Arezzo</t>
  </si>
  <si>
    <t>+39 3343278871</t>
  </si>
  <si>
    <t>Les plantes Nº2 - Póster / Madera roble natural / 40x50</t>
  </si>
  <si>
    <t>13:36:15</t>
  </si>
  <si>
    <t>Elodie Taloub</t>
  </si>
  <si>
    <t>elodietaloub@gmail.com</t>
  </si>
  <si>
    <t>1LJ17980BN0500029</t>
  </si>
  <si>
    <t>Mexico - Póster / Madera azul / 50x70</t>
  </si>
  <si>
    <t>8HV65214A8813982J</t>
  </si>
  <si>
    <t>rvCJzvS1NONDmLVQVVq3eUEgT</t>
  </si>
  <si>
    <t>{"shop_id":751927347,"session_id":"zYYcykenLIn4SFxGfDyXgRWbf"}</t>
  </si>
  <si>
    <t>+33 688971580</t>
  </si>
  <si>
    <t>15:43:55</t>
  </si>
  <si>
    <t>Emma Machicado  Caballero</t>
  </si>
  <si>
    <t>emmamachicado@gmail.com</t>
  </si>
  <si>
    <t>9EF98587RN3234614</t>
  </si>
  <si>
    <t>EMMA MACHICADO, Calle de las Escuelas 3, Torres de la Alameda, Madrid, 28813, España</t>
  </si>
  <si>
    <t>Fish Market (Marche aux poissons) - Póster / Madera roble natural / 20x30, Picoteo - Póster / Sin marco / 20x30, Gilda - Póster / Sin marco / 20x30</t>
  </si>
  <si>
    <t>rwq4nwDVbhWzT11XVD4w3JtIm</t>
  </si>
  <si>
    <t>{"shop_id":751927347,"session_id":"rwq4nwDVbhWzT11XVD4w3JtIm"}</t>
  </si>
  <si>
    <t>Calle de las Escuelas 3</t>
  </si>
  <si>
    <t>Torres de la Alameda</t>
  </si>
  <si>
    <t>+34 654421869</t>
  </si>
  <si>
    <t>Fish Market (Marche aux poissons) - Póster / Madera roble natural / 20x30</t>
  </si>
  <si>
    <t>15:49:03</t>
  </si>
  <si>
    <t>Jessica Jany</t>
  </si>
  <si>
    <t>jessica.ja08@outlook.de</t>
  </si>
  <si>
    <t>9BY20248NH273794V</t>
  </si>
  <si>
    <t>Jessica Knorr, Am Bauerskamp,  2, Baesweiler, 52499, Alemania</t>
  </si>
  <si>
    <t>Jimmy detailed world map with cities - Póster / Sin marco / 20x30</t>
  </si>
  <si>
    <t>rfcDAloJXfH3Bz4NJcr6KCBnX</t>
  </si>
  <si>
    <t>{"shop_id":751927347,"session_id":"rfcDAloJXfH3Bz4NJcr6KCBnX"}</t>
  </si>
  <si>
    <t>Am Bauerskamp,  2</t>
  </si>
  <si>
    <t>Baesweiler</t>
  </si>
  <si>
    <t>+49 17672915010</t>
  </si>
  <si>
    <t>15:52:44</t>
  </si>
  <si>
    <t>James Mayerhofer</t>
  </si>
  <si>
    <t>jamesmayerhofer2004@gmail.com</t>
  </si>
  <si>
    <t>0B731826ES0180708</t>
  </si>
  <si>
    <t>James Mayerhofer, Vorgartenstraße 210/1/9/75, Wien, 1020, Austria</t>
  </si>
  <si>
    <t>rzrmeZ4bMh8PupwLdv4Qb4Kw5</t>
  </si>
  <si>
    <t>{"shop_id":751927347,"session_id":"rzrmeZ4bMh8PupwLdv4Qb4Kw5"}</t>
  </si>
  <si>
    <t>Vorgartenstraße 210/1/9/75</t>
  </si>
  <si>
    <t>+64 274140450</t>
  </si>
  <si>
    <t>Life Simple simple pleasures - Bonjour mon amour - Póster / Sin marco / 50x70</t>
  </si>
  <si>
    <t>18:20:43</t>
  </si>
  <si>
    <t>Philipp Herrmann</t>
  </si>
  <si>
    <t>herrmannphilipp@gmx.de</t>
  </si>
  <si>
    <t>9HE05864NP796863W</t>
  </si>
  <si>
    <t>PHILIPP HERRMANN, HANS-BÖCKLER-STRASSE, 19, BONN, 53225, Alemania</t>
  </si>
  <si>
    <t>Leaves 14 - Póster / Madera roble natural / 30x40, Black And White Palms 3 - Póster / Madera roble natural / 30x40, Wave - Póster / Madera roble natural / 30x40, Palm tree by the beach - Póster / Madera roble natural / 30x40</t>
  </si>
  <si>
    <t>rDrDpBuozqlauphWRj2ErhEQt</t>
  </si>
  <si>
    <t>{"shop_id":751927347,"session_id":"rDrDpBuozqlauphWRj2ErhEQt"}</t>
  </si>
  <si>
    <t>HANS-BÖCKLER-STRASSE</t>
  </si>
  <si>
    <t>+49 017630363482</t>
  </si>
  <si>
    <t>Leaves 14 - Póster / Madera roble natural / 30x40</t>
  </si>
  <si>
    <t>18:54:19</t>
  </si>
  <si>
    <t>Timm Espenberger</t>
  </si>
  <si>
    <t>timm.espenberger@gmx.de</t>
  </si>
  <si>
    <t>51153219XY3246649</t>
  </si>
  <si>
    <t>Timm Espenberger, Donaustraße 129, Berlin, 12043, Alemania</t>
  </si>
  <si>
    <t>Watercolor Landscape N 33 - Póster / Sin marco / 70x100, Watercolor Landscape N 32 - Póster / Sin marco / 70x100</t>
  </si>
  <si>
    <t>rMeQ85lArqSVxeIl18KPyMUWe</t>
  </si>
  <si>
    <t>{"shop_id":751927347,"session_id":"rMeQ85lArqSVxeIl18KPyMUWe"}</t>
  </si>
  <si>
    <t>Donaustraße 129</t>
  </si>
  <si>
    <t>+49 1638050871</t>
  </si>
  <si>
    <t>Watercolor Landscape N 32 - Póster / Sin marco / 70x100</t>
  </si>
  <si>
    <t>19:02:08</t>
  </si>
  <si>
    <t>7FF8551167275013R</t>
  </si>
  <si>
    <t>Pablo Picasso Animals Drawing Flamingo - Póster / Madera roble natural / 30x40</t>
  </si>
  <si>
    <t>rvdX9aNE7WwtCGOxZFkhzICWB</t>
  </si>
  <si>
    <t>{"shop_id":751927347,"session_id":"rvdX9aNE7WwtCGOxZFkhzICWB"}</t>
  </si>
  <si>
    <t>20:09:49</t>
  </si>
  <si>
    <t>32G539013E1268251</t>
  </si>
  <si>
    <t>Pablo Picasso Animals Drawings the cat Esquisse D’un Félin - Póster / Madera naranja / 30x40, Pablo Picasso Animals Drawings the elephant - Póster / Madera naranja / 30x40</t>
  </si>
  <si>
    <t>{"shop_id":751927347,"session_id":"zrvncuc9AoNpxAbbFQAFRAeVS"}</t>
  </si>
  <si>
    <t>21:03:19</t>
  </si>
  <si>
    <t>Karin Herbig</t>
  </si>
  <si>
    <t>karinherbig@gmx.de</t>
  </si>
  <si>
    <t>37W42239VU562201J</t>
  </si>
  <si>
    <t>Karin Herbig, Rudolf-Diesel-Str. 47, Walldorf, 69190, Alemania</t>
  </si>
  <si>
    <t>Abstract I - Lienzo / Sin marco / 30x40</t>
  </si>
  <si>
    <t>rv8nMmYm4L8CNuTlHGFCBtc7W</t>
  </si>
  <si>
    <t>{"shop_id":751927347,"session_id":"rv8nMmYm4L8CNuTlHGFCBtc7W"}</t>
  </si>
  <si>
    <t>Rudolf-Diesel-Str. 47</t>
  </si>
  <si>
    <t>Walldorf</t>
  </si>
  <si>
    <t>+49 1622141443</t>
  </si>
  <si>
    <t>21:35:16</t>
  </si>
  <si>
    <t>Manuel Miano Peralta</t>
  </si>
  <si>
    <t>peraltabajamanzana@gmail.com</t>
  </si>
  <si>
    <t>4HY87988J65062508</t>
  </si>
  <si>
    <t>Manuel  Miano Peralta, Calle Costanilla Nº 15, Zamora, Zamora, 49004, España</t>
  </si>
  <si>
    <t>rxRu8EqHiXnyNQAPvHDR34llD</t>
  </si>
  <si>
    <t>{"shop_id":751927347,"session_id":"rxRu8EqHiXnyNQAPvHDR34llD"}</t>
  </si>
  <si>
    <t>Calle Costanilla Nº 15</t>
  </si>
  <si>
    <t>+34 616231339</t>
  </si>
  <si>
    <t>22:43:21</t>
  </si>
  <si>
    <t>Henrike Hilbert</t>
  </si>
  <si>
    <t>hike_h@web.de</t>
  </si>
  <si>
    <t>1A102211YY3787215</t>
  </si>
  <si>
    <t>Henrike Hilbert, Bernadottestr 121a, Hamburg, 22605, Alemania</t>
  </si>
  <si>
    <t>Sloth BW - Póster / Sin marco / 30x40</t>
  </si>
  <si>
    <t>rUrL7WF4qfVZq6CTDoOcFG67n</t>
  </si>
  <si>
    <t>{"shop_id":751927347,"session_id":"rUrL7WF4qfVZq6CTDoOcFG67n"}</t>
  </si>
  <si>
    <t>Bernadottestr 121a</t>
  </si>
  <si>
    <t>+49 1786808393</t>
  </si>
  <si>
    <t>22:49:12</t>
  </si>
  <si>
    <t>Helmut Dahlmanns</t>
  </si>
  <si>
    <t>helmut.dahlmanns@freenet.de</t>
  </si>
  <si>
    <t>30E148810A999821W</t>
  </si>
  <si>
    <t>Helmut Dahlmanns, Am Eisenbach 2, Glanbrücken, 66887, Alemania</t>
  </si>
  <si>
    <t>Gustav Klimt Garden Cat Print - Lienzo / Madera negro / 50x70</t>
  </si>
  <si>
    <t>rMUrYoJsBZbrr3eiKRZNa7iIZ</t>
  </si>
  <si>
    <t>{"shop_id":751927347,"session_id":"rMUrYoJsBZbrr3eiKRZNa7iIZ"}</t>
  </si>
  <si>
    <t>Am Eisenbach 2</t>
  </si>
  <si>
    <t>Glanbrücken</t>
  </si>
  <si>
    <t>+49 1711284174</t>
  </si>
  <si>
    <t>23:13:33</t>
  </si>
  <si>
    <t>Sarah Le Dauphin</t>
  </si>
  <si>
    <t>sarou64@orange.fr</t>
  </si>
  <si>
    <t>3WM721909V8981715</t>
  </si>
  <si>
    <t>Sarah, Le Dauphin, 2 Rue des Bergeronnettes, Idron, 64320, Francia</t>
  </si>
  <si>
    <t>Save Plants - Miho Art Studio - Póster / Sin marco / 30x40, Sunny Floral Blue - Miho Art Studio - Póster / Sin marco / 30x40, Best Friends - Oju Design - Póster / Sin marco / 30x40</t>
  </si>
  <si>
    <t>rSi0yYp03qaodzYpNLwk0cMXw</t>
  </si>
  <si>
    <t>{"shop_id":751927347,"session_id":"rSi0yYp03qaodzYpNLwk0cMXw"}</t>
  </si>
  <si>
    <t>2 Rue des Bergeronnettes</t>
  </si>
  <si>
    <t>Idron</t>
  </si>
  <si>
    <t>+33 677209938</t>
  </si>
  <si>
    <t>Sunny Floral Blue - Miho Art Studio - Póster / Sin marco / 30x40</t>
  </si>
  <si>
    <t>23:26:08</t>
  </si>
  <si>
    <t>Christian Wallraf</t>
  </si>
  <si>
    <t>wallraf.christian@gmx.de</t>
  </si>
  <si>
    <t>2PA24427XK159851M</t>
  </si>
  <si>
    <t>Christian Wallraf, Am Püttkamp 40, Düsseldorf, 40629, Alemania</t>
  </si>
  <si>
    <t>lilies by Katsushika Hokusai - Póster / Madera negro / 50x70</t>
  </si>
  <si>
    <t>rr2y25x1aY7XuAZfUDegHyGgO</t>
  </si>
  <si>
    <t>{"shop_id":751927347,"session_id":"rr2y25x1aY7XuAZfUDegHyGgO"}</t>
  </si>
  <si>
    <t>Am Püttkamp 40</t>
  </si>
  <si>
    <t>+49 1738277943</t>
  </si>
  <si>
    <t>14/01/2026</t>
  </si>
  <si>
    <t>10:24:20</t>
  </si>
  <si>
    <t>Martin Göring</t>
  </si>
  <si>
    <t>goering.martin@googlemail.com</t>
  </si>
  <si>
    <t>15B25607PM637772K</t>
  </si>
  <si>
    <t>Martin Göring, Claudiusweg 17, Heidenheim an der Brenz, 89522, Alemania</t>
  </si>
  <si>
    <t>Zest - Póster / Madera roble oscuro / 50x70</t>
  </si>
  <si>
    <t>ro2bkCTSmPe5htMzBoWpLLKuY</t>
  </si>
  <si>
    <t>{"shop_id":751927347,"session_id":"ro2bkCTSmPe5htMzBoWpLLKuY"}</t>
  </si>
  <si>
    <t>Claudiusweg 17</t>
  </si>
  <si>
    <t>Heidenheim an der Brenz</t>
  </si>
  <si>
    <t>+49 1723746581</t>
  </si>
  <si>
    <t>11:06:05</t>
  </si>
  <si>
    <t>Frederike Müller</t>
  </si>
  <si>
    <t>frederike1201@gmail.com</t>
  </si>
  <si>
    <t>0JU2091895513794J</t>
  </si>
  <si>
    <t>Frederike Müller, In der Doberau 9, Jena, 07749, Alemania</t>
  </si>
  <si>
    <t>Disco Inferno - Samantha Hearn - Póster / Sin marco / 50x70</t>
  </si>
  <si>
    <t>rEsV1hwY7qK45GEt5HAUz0DMB</t>
  </si>
  <si>
    <t>{"shop_id":751927347,"session_id":"rEsV1hwY7qK45GEt5HAUz0DMB"}</t>
  </si>
  <si>
    <t>In der Doberau 9</t>
  </si>
  <si>
    <t>Jena</t>
  </si>
  <si>
    <t>+49 017678944560</t>
  </si>
  <si>
    <t>11:58:17</t>
  </si>
  <si>
    <t>Anais Lanas  Dallas</t>
  </si>
  <si>
    <t>anais_lanas@hotmail.com</t>
  </si>
  <si>
    <t>97Y95353ME779762P</t>
  </si>
  <si>
    <t>Anais, Lanas  Dallas, Calle de José García Sánchez, 26 - 5A, Zaragoza, ZARAGOZA, 50005, España</t>
  </si>
  <si>
    <t>Ali - Lienzo / Sin marco / 30x40</t>
  </si>
  <si>
    <t>rN9l4mlaQc88NmENDlUVO8kv0</t>
  </si>
  <si>
    <t>{"shop_id":751927347,"session_id":"rN9l4mlaQc88NmENDlUVO8kv0"}</t>
  </si>
  <si>
    <t>Calle de José García Sánchez, 26 - 5A</t>
  </si>
  <si>
    <t>+34 665094613</t>
  </si>
  <si>
    <t>12:04:12</t>
  </si>
  <si>
    <t>63T36005CA1042347</t>
  </si>
  <si>
    <t>{"shop_id":751927347,"session_id":"zNWoPSLcEDcPLv9XnPhnyjgMb"}</t>
  </si>
  <si>
    <t>12:34:09</t>
  </si>
  <si>
    <t>alberto testori</t>
  </si>
  <si>
    <t>albertotestori83@gmail.com</t>
  </si>
  <si>
    <t>2GH01096US366932U</t>
  </si>
  <si>
    <t>Alberto Testori, Via della Costa 13 Novedrate, Novedrate, COMO, 22060, Italia</t>
  </si>
  <si>
    <t>Waterflowers - Póster / Madera blanco / 50x70</t>
  </si>
  <si>
    <t>r9nDO0ZvlqnJJ4Xh8heqsZrQF</t>
  </si>
  <si>
    <t>{"shop_id":751927347,"session_id":"r9nDO0ZvlqnJJ4Xh8heqsZrQF"}</t>
  </si>
  <si>
    <t>Via della Costa 13 Novedrate</t>
  </si>
  <si>
    <t>Novedrate</t>
  </si>
  <si>
    <t>COMO</t>
  </si>
  <si>
    <t>+39 3491667087</t>
  </si>
  <si>
    <t>13:12:25</t>
  </si>
  <si>
    <t>Dorothée Schut</t>
  </si>
  <si>
    <t>dorothee.schut@gmail.com</t>
  </si>
  <si>
    <t>38W61676GY265802C</t>
  </si>
  <si>
    <t>Dorothée Schut, Unter Cracauer Weg 5, Krefeld, 47799, Alemania</t>
  </si>
  <si>
    <t>rzXDvEUACYhsRYa8H400GXTW6</t>
  </si>
  <si>
    <t>{"shop_id":751927347,"session_id":"rzXDvEUACYhsRYa8H400GXTW6"}</t>
  </si>
  <si>
    <t>Unter Cracauer Weg 5</t>
  </si>
  <si>
    <t>+49 1718882076</t>
  </si>
  <si>
    <t>16:24:29</t>
  </si>
  <si>
    <t>tarquino menendez fernandez</t>
  </si>
  <si>
    <t>tarquino.menendez@gmail.com</t>
  </si>
  <si>
    <t>49G26768SK165654R</t>
  </si>
  <si>
    <t>tarquino menendez fernandez, urbanizacion la vega 1 2ºa, salas, Asturias, 33860, España</t>
  </si>
  <si>
    <t>Claude Monet THE ARTIST’S GARDEN IN GIVERNY, 1900 - Póster / Madera blanco / 30x40, The Great Wave of Kanagawa - Katsushika Hokusai - Póster / Madera roble natural / 60x90, William Morris Four fruits pattern II - Póster / Madera blanco / 30x40</t>
  </si>
  <si>
    <t>rQNw3UGnkxDtnBKmPhGuamT9y</t>
  </si>
  <si>
    <t>{"shop_id":751927347,"session_id":"rQNw3UGnkxDtnBKmPhGuamT9y"}</t>
  </si>
  <si>
    <t>urbanizacion la vega 1 2ºa</t>
  </si>
  <si>
    <t>salas</t>
  </si>
  <si>
    <t>+34 667752757</t>
  </si>
  <si>
    <t>Claude Monet THE ARTIST’S GARDEN IN GIVERNY, 1900 - Póster / Madera blanco / 30x40</t>
  </si>
  <si>
    <t>16:43:19</t>
  </si>
  <si>
    <t>María José Camacho Risco</t>
  </si>
  <si>
    <t>mjosecr@gmail.com</t>
  </si>
  <si>
    <t>0X627466M1322753F</t>
  </si>
  <si>
    <t>María Jose Camacho, C. Valle de Ambroz, 53, Mérida, Badajoz, 06800, España</t>
  </si>
  <si>
    <t>World Map with animals colours - Póster / Madera roble natural / 70x100</t>
  </si>
  <si>
    <t>raKeYpDv4mKucCc24RS5lOkOp</t>
  </si>
  <si>
    <t>{"shop_id":751927347,"session_id":"raKeYpDv4mKucCc24RS5lOkOp"}</t>
  </si>
  <si>
    <t>C. Valle de Ambroz, 53</t>
  </si>
  <si>
    <t>Mérida</t>
  </si>
  <si>
    <t>Badajoz</t>
  </si>
  <si>
    <t>+34 626739989</t>
  </si>
  <si>
    <t>20:13:34</t>
  </si>
  <si>
    <t>Petra Böer</t>
  </si>
  <si>
    <t>p.boeer@arcor.de</t>
  </si>
  <si>
    <t>4DT85864WT022243B</t>
  </si>
  <si>
    <t>Petra Böer, 39, Mönchengladbach, 41239, Alemania</t>
  </si>
  <si>
    <t>Separation - THE MIUUS STUDIO - Póster / Sin marco / 40x50</t>
  </si>
  <si>
    <t>rSt2KWCIIXHdGcPowYvPFti4a</t>
  </si>
  <si>
    <t>{"shop_id":751927347,"session_id":"rSt2KWCIIXHdGcPowYvPFti4a"}</t>
  </si>
  <si>
    <t>Mönchengladbach</t>
  </si>
  <si>
    <t>+49 1753312095</t>
  </si>
  <si>
    <t>22:25:09</t>
  </si>
  <si>
    <t>David Dobarro Pérez</t>
  </si>
  <si>
    <t>daviddobarroperez@hotmail.com</t>
  </si>
  <si>
    <t>54P22661NY286003M</t>
  </si>
  <si>
    <t>David Dobarro Pérez, Rúa de Venezuela 57, 4º, Vigo, Pontevedra, 36204, España</t>
  </si>
  <si>
    <t>Bauhaus Venus yellow circle - Póster / Sin marco / 40x50</t>
  </si>
  <si>
    <t>rfQLKXGoPzffPoTRyJEbAXlBe</t>
  </si>
  <si>
    <t>{"shop_id":751927347,"session_id":"rfQLKXGoPzffPoTRyJEbAXlBe"}</t>
  </si>
  <si>
    <t>Rúa de Venezuela 57, 4º</t>
  </si>
  <si>
    <t>Vigo</t>
  </si>
  <si>
    <t>Pontevedra</t>
  </si>
  <si>
    <t>+34 678916577</t>
  </si>
  <si>
    <t>22:35:57</t>
  </si>
  <si>
    <t>simona troiano</t>
  </si>
  <si>
    <t>simonatroiano@hotmail.it</t>
  </si>
  <si>
    <t>3VK04131XD675642E</t>
  </si>
  <si>
    <t>Simona Troiano, Via del Timavo 24, Bologna, Bologna, 40131, Italia</t>
  </si>
  <si>
    <t>rEE64h3Wa86amx7gUJRPPQSpG</t>
  </si>
  <si>
    <t>{"shop_id":751927347,"session_id":"rEE64h3Wa86amx7gUJRPPQSpG"}</t>
  </si>
  <si>
    <t>Via del Timavo 24</t>
  </si>
  <si>
    <t>+39 3803409712</t>
  </si>
  <si>
    <t>Your best friends forget you get old - Póster / Sin marco / 20x30</t>
  </si>
  <si>
    <t>22:39:08</t>
  </si>
  <si>
    <t>Alex Salcedo Desplans</t>
  </si>
  <si>
    <t>jockey222@hotmail.com</t>
  </si>
  <si>
    <t>89M742969T337163P</t>
  </si>
  <si>
    <t>Alex Desplans, Calle Rossinyol 5, 3-A, Caldes de Malavella, Gerona, 17455, España</t>
  </si>
  <si>
    <t>Green Woman - Póster / Sin marco / 20x30, Stripes linocut Nº5 - Terracotta - Póster / Sin marco / 30x40, Blue Nude - Póster / Sin marco / 60x90</t>
  </si>
  <si>
    <t>rpmXX1Tu0KldEkoYqTMwP3JFn</t>
  </si>
  <si>
    <t>{"shop_id":751927347,"session_id":"rpmXX1Tu0KldEkoYqTMwP3JFn"}</t>
  </si>
  <si>
    <t>Calle Rossinyol 5, 3-A</t>
  </si>
  <si>
    <t>Caldes de Malavella</t>
  </si>
  <si>
    <t>+34 972463914</t>
  </si>
  <si>
    <t>Green Woman - Póster / Sin marco / 20x30</t>
  </si>
  <si>
    <t>23:11:20</t>
  </si>
  <si>
    <t>Annika Plasa</t>
  </si>
  <si>
    <t>annika.reil1991@gmail.com</t>
  </si>
  <si>
    <t>58859333N4080054T</t>
  </si>
  <si>
    <t>Annika Plasa, Thierschweg 13, Dortmund, 44141, Alemania</t>
  </si>
  <si>
    <t>rulq3W9rlIDhvscKRDQB6SPMY</t>
  </si>
  <si>
    <t>{"shop_id":751927347,"session_id":"rulq3W9rlIDhvscKRDQB6SPMY"}</t>
  </si>
  <si>
    <t>Thierschweg 13</t>
  </si>
  <si>
    <t>+49 015221073894</t>
  </si>
  <si>
    <t>15/01/2026</t>
  </si>
  <si>
    <t>02:03:18</t>
  </si>
  <si>
    <t>Arrate Catarain Duque</t>
  </si>
  <si>
    <t>arrate-64@hotmail.com</t>
  </si>
  <si>
    <t>5G931473FA976041B</t>
  </si>
  <si>
    <t>Arrate Katarain Duque, Artadi Ibilbidea 9,1b, Berango, Vizcaya, 48640, España</t>
  </si>
  <si>
    <t>Sage green Boho Sunrise 1 - Lienzo / Madera roble natural / 40x50</t>
  </si>
  <si>
    <t>ryhgLpdmbmRztR3k92p0BYlIo</t>
  </si>
  <si>
    <t>{"shop_id":751927347,"session_id":"ryhgLpdmbmRztR3k92p0BYlIo"}</t>
  </si>
  <si>
    <t>Artadi Ibilbidea 9,1b</t>
  </si>
  <si>
    <t>+34 695707604</t>
  </si>
  <si>
    <t>07:05:08</t>
  </si>
  <si>
    <t>christine schaal</t>
  </si>
  <si>
    <t>christine.schaal@gmail.com</t>
  </si>
  <si>
    <t>0MR68792W12763437</t>
  </si>
  <si>
    <t>christine, schaal, 3 chemin du Groullay, Guainville, 28260, Francia</t>
  </si>
  <si>
    <t>Bauhaus Exhibition Poster  1923 - Póster / Sin marco / 50x70</t>
  </si>
  <si>
    <t>rpiIKoNLncFQF9xdfFUoFha1r</t>
  </si>
  <si>
    <t>{"shop_id":751927347,"session_id":"rpiIKoNLncFQF9xdfFUoFha1r"}</t>
  </si>
  <si>
    <t>3 chemin du Groullay</t>
  </si>
  <si>
    <t>Guainville</t>
  </si>
  <si>
    <t>+33 237640698</t>
  </si>
  <si>
    <t>07:13:46</t>
  </si>
  <si>
    <t>5TV60728PY6355328</t>
  </si>
  <si>
    <t>Tapas - Spain - Póster / Sin marco / 40x50, Fête des Clementines - Póster / Sin marco / 30x40, Le petit dejeuner , Made in France - Póster / Sin marco / 40x50</t>
  </si>
  <si>
    <t>{"shop_id":751927347,"session_id":"zJMONSPsifvA8SrAwhJOczIwI"}</t>
  </si>
  <si>
    <t>11:39:59</t>
  </si>
  <si>
    <t>Anna Limpert</t>
  </si>
  <si>
    <t>anna-limpert@gmx.de</t>
  </si>
  <si>
    <t>3VU58609FH758722L</t>
  </si>
  <si>
    <t>Anna Günther, Via Quinto Fabio Pittore 10, Roma, Roma, 00136, Italia</t>
  </si>
  <si>
    <t>rmUWFfN3dGPBb29cJi6lfbW9x</t>
  </si>
  <si>
    <t>{"shop_id":751927347,"session_id":"rmUWFfN3dGPBb29cJi6lfbW9x"}</t>
  </si>
  <si>
    <t>Via Quinto Fabio Pittore 10</t>
  </si>
  <si>
    <t>+49 17623197836</t>
  </si>
  <si>
    <t>Black figure #6 - Póster / Sin marco / 20x30</t>
  </si>
  <si>
    <t>12:01:55</t>
  </si>
  <si>
    <t>Anna Carina Weiß</t>
  </si>
  <si>
    <t>annacarina03@yahoo.de</t>
  </si>
  <si>
    <t>7GR34412KP6062247</t>
  </si>
  <si>
    <t>Anna Carina, Weiß, Johannastraße 38, Essen, 45130, Alemania</t>
  </si>
  <si>
    <t>Minimal Landscape Pink and Navy Blue 01 - Póster / Sin marco / 40x50</t>
  </si>
  <si>
    <t>r9ZB46WRN1WJiujd4ISKz4UzD</t>
  </si>
  <si>
    <t>{"shop_id":751927347,"session_id":"r9ZB46WRN1WJiujd4ISKz4UzD"}</t>
  </si>
  <si>
    <t>Johannastraße 38</t>
  </si>
  <si>
    <t>+49 16090205466</t>
  </si>
  <si>
    <t>12:28:49</t>
  </si>
  <si>
    <t>Jennifer Halsdorf</t>
  </si>
  <si>
    <t>jenn.halsdorf@gmail.com</t>
  </si>
  <si>
    <t>997118952R1331603</t>
  </si>
  <si>
    <t>Jennifer, Halsdorf, 18 A rue  Saint Michel, Audun le Tiche, 57390, Francia</t>
  </si>
  <si>
    <t>Abstract N1 - Póster / Madera negro / 50x70, Watercolor abstraction N3 - Póster / Madera negro / 50x70</t>
  </si>
  <si>
    <t>ry1wRbjEaMPcFeJgdpSPHxqEk</t>
  </si>
  <si>
    <t>{"shop_id":751927347,"session_id":"ry1wRbjEaMPcFeJgdpSPHxqEk"}</t>
  </si>
  <si>
    <t>18 A rue  Saint Michel</t>
  </si>
  <si>
    <t>Audun le Tiche</t>
  </si>
  <si>
    <t>+33 695126051</t>
  </si>
  <si>
    <t>Watercolor abstraction N3 - Póster / Madera negro / 50x70</t>
  </si>
  <si>
    <t>13:20:54</t>
  </si>
  <si>
    <t>1M792330Y7100635E</t>
  </si>
  <si>
    <t>Thorsten Kühn, Möwenstraße 4, Bodman-Ludwigshafen, 78351, Alemania</t>
  </si>
  <si>
    <t>Le marche fermier - LES FIGUES - Póster / Sin marco / 50x70, Le marche fermier - LES PAPAYES  - SQUARE - Póster / Sin marco / 50x50</t>
  </si>
  <si>
    <t>rv84MvSxcTTYE6O7ZtFHbOXE5</t>
  </si>
  <si>
    <t>{"shop_id":751927347,"session_id":"rv84MvSxcTTYE6O7ZtFHbOXE5"}</t>
  </si>
  <si>
    <t>Möwenstraße 4</t>
  </si>
  <si>
    <t>Le marche fermier - LES FIGUES - Póster / Sin marco / 50x70</t>
  </si>
  <si>
    <t>17:40:28</t>
  </si>
  <si>
    <t>sylvie lavanant</t>
  </si>
  <si>
    <t>sylvielavanant1@gmail.com</t>
  </si>
  <si>
    <t>6B471586F09280848</t>
  </si>
  <si>
    <t>Sylvie Lavanant, 178 Cours Émile-Zola, Villeurbanne, 69100, Francia</t>
  </si>
  <si>
    <t>Priory - Dan Hobday - Póster / Madera roble oscuro / 70x100</t>
  </si>
  <si>
    <t>rSSsYU9U3dYkh6ENkCmIN1f1G</t>
  </si>
  <si>
    <t>{"shop_id":751927347,"session_id":"rSSsYU9U3dYkh6ENkCmIN1f1G"}</t>
  </si>
  <si>
    <t>178 Cours Émile-Zola</t>
  </si>
  <si>
    <t>Villeurbanne</t>
  </si>
  <si>
    <t>+33 677927897</t>
  </si>
  <si>
    <t>17:47:09</t>
  </si>
  <si>
    <t>03F92500GR2845423</t>
  </si>
  <si>
    <t>{"shop_id":751927347,"session_id":"zsE7Amvzkm6nstjtvucGVXEME"}</t>
  </si>
  <si>
    <t>17:49:12</t>
  </si>
  <si>
    <t>9UT634108V019202U</t>
  </si>
  <si>
    <t>Priory - Dan Hobday - Póster / Madera roble oscuro / 60x90</t>
  </si>
  <si>
    <t>r0hFsRScW6HFBUFwGoKW9jdeh</t>
  </si>
  <si>
    <t>{"shop_id":751927347,"session_id":"r0hFsRScW6HFBUFwGoKW9jdeh"}</t>
  </si>
  <si>
    <t>17:49:48</t>
  </si>
  <si>
    <t>Anne Glaeser</t>
  </si>
  <si>
    <t>anne.glaeser99@gmail.com</t>
  </si>
  <si>
    <t>4VE607231J116972F</t>
  </si>
  <si>
    <t>Anne, Glaeser, Prager Str. 182, Leipzig, 04317, Alemania</t>
  </si>
  <si>
    <t>Henri Matisse LANDSCAPE AT COLLIOURE, 1905 - Póster / Sin marco / 40x50, Stripes linocut Nº5 - Terracotta - Póster / Sin marco / 60x90, Henri Matisse La Japonaise: Woman beside the Water, 1905 - Póster / Sin marco / 40x50</t>
  </si>
  <si>
    <t>rAEaQrUyXrvKDQMTe7jdbJhxi</t>
  </si>
  <si>
    <t>{"shop_id":751927347,"session_id":"rAEaQrUyXrvKDQMTe7jdbJhxi"}</t>
  </si>
  <si>
    <t>Prager Str. 182</t>
  </si>
  <si>
    <t>Leipzig</t>
  </si>
  <si>
    <t>+49 15203176165</t>
  </si>
  <si>
    <t>Stripes linocut Nº5 - Terracotta - Póster / Sin marco / 60x90</t>
  </si>
  <si>
    <t>18:05:27</t>
  </si>
  <si>
    <t>Andre Unterwurzacher</t>
  </si>
  <si>
    <t>andresteinkasserer@gmail.com</t>
  </si>
  <si>
    <t>4D922810MP890930J</t>
  </si>
  <si>
    <t>Andre Unterwurzacher, St.Andrä 20, Prägraten am großvenediger, 9974, Austria</t>
  </si>
  <si>
    <t>Spaceman Lost At Sea - Samantha Hearn - Póster / Madera negro / 30x40, Black Worm Hole Gradient - Amy Louise Baker - Póster / Madera negro / 30x40</t>
  </si>
  <si>
    <t>r622Hk6ENW2iBnPWAtSDPRJet</t>
  </si>
  <si>
    <t>{"shop_id":751927347,"session_id":"r622Hk6ENW2iBnPWAtSDPRJet"}</t>
  </si>
  <si>
    <t>St.Andrä 20</t>
  </si>
  <si>
    <t>Prägraten am großvenediger</t>
  </si>
  <si>
    <t>+43 6644374346</t>
  </si>
  <si>
    <t>Spaceman Lost At Sea - Samantha Hearn - Póster / Madera negro / 30x40</t>
  </si>
  <si>
    <t>19:17:53</t>
  </si>
  <si>
    <t>Chris Steden</t>
  </si>
  <si>
    <t>chris.steden@gmx.de</t>
  </si>
  <si>
    <t>78G17665Y72605511</t>
  </si>
  <si>
    <t>Chris Steden, Lausitzer Straße 48, Berlin, 10999, Alemania</t>
  </si>
  <si>
    <t>rOSLdP0sgZZT8ExAoNitr3d2W</t>
  </si>
  <si>
    <t>{"shop_id":751927347,"session_id":"rOSLdP0sgZZT8ExAoNitr3d2W"}</t>
  </si>
  <si>
    <t>Lausitzer Straße 48</t>
  </si>
  <si>
    <t>+49 015735159590</t>
  </si>
  <si>
    <t>Bauhaus Exhibition Poster  1923 - Póster / Sin marco / 40x50</t>
  </si>
  <si>
    <t>20:53:47</t>
  </si>
  <si>
    <t>petra espanner</t>
  </si>
  <si>
    <t>petraespanner@aol.com</t>
  </si>
  <si>
    <t>6KN572482U859532F</t>
  </si>
  <si>
    <t>petra, espanner, Alt-Tegel 27, Berlin, 13507, Alemania</t>
  </si>
  <si>
    <t>rQGoirVnrPeZEVga6W1LrgzgO</t>
  </si>
  <si>
    <t>{"shop_id":751927347,"session_id":"rQGoirVnrPeZEVga6W1LrgzgO"}</t>
  </si>
  <si>
    <t>Alt-Tegel 27</t>
  </si>
  <si>
    <t>+49 3043607374</t>
  </si>
  <si>
    <t>Le marche fermier - PAMPLEMOUSSE ROSE - Póster / Sin marco / 30x40</t>
  </si>
  <si>
    <t>22:15:22</t>
  </si>
  <si>
    <t>dario cazzola</t>
  </si>
  <si>
    <t>Dario.cazzola80@gmail.com</t>
  </si>
  <si>
    <t>6NW68646LC361162C</t>
  </si>
  <si>
    <t>Ernesta Caspani, Via Volontari del Sangue 71, Lissone, Monza e Brianza, 20851, Italia</t>
  </si>
  <si>
    <t>Ohara Koson, Two Veil Goldfish - Póster / Sin marco / 30x40, Peacock - Wide - Pictufy - Póster / Sin marco / 30x40</t>
  </si>
  <si>
    <t>rPNLn0SaAIz5Efd15zGqGDkuq</t>
  </si>
  <si>
    <t>{"shop_id":751927347,"session_id":"rPNLn0SaAIz5Efd15zGqGDkuq"}</t>
  </si>
  <si>
    <t>Via Volontari del Sangue 71</t>
  </si>
  <si>
    <t>Lissone</t>
  </si>
  <si>
    <t>+39 3490093660</t>
  </si>
  <si>
    <t>Peacock - Wide - Pictufy - Póster / Sin marco / 30x40</t>
  </si>
  <si>
    <t>16/01/2026</t>
  </si>
  <si>
    <t>07:49:01</t>
  </si>
  <si>
    <t>Rizzo Salvatore</t>
  </si>
  <si>
    <t>totorizzo@hotmail.it</t>
  </si>
  <si>
    <t>6T4623006J690471J</t>
  </si>
  <si>
    <t>Salvatore Rizzo, Via Gaetano La Loggia 204, Palermo, Palermo, 90129, Italia</t>
  </si>
  <si>
    <t>Costa Brava XI - Póster / Madera roble natural / 60x90</t>
  </si>
  <si>
    <t>rBskAUUmYQlKQdMaWby97srzV</t>
  </si>
  <si>
    <t>{"shop_id":751927347,"session_id":"rBskAUUmYQlKQdMaWby97srzV"}</t>
  </si>
  <si>
    <t>Via Gaetano La Loggia 204</t>
  </si>
  <si>
    <t>+39 3386268400</t>
  </si>
  <si>
    <t>09:17:56</t>
  </si>
  <si>
    <t>Mariangeles Holgado lopez de ayala</t>
  </si>
  <si>
    <t>maholgadolo@gmail.com</t>
  </si>
  <si>
    <t>93N37799192638727</t>
  </si>
  <si>
    <t>Marian Holgado López de Ayala, C/ Faisanes, 4, Santa Marta de Tormes, Salamanca, 37900, España</t>
  </si>
  <si>
    <t>Langoustines On Blue - Alice Straker - Póster / Sin marco / 40x50, Orange Strokes - Ejaaz Haniff - Póster / Sin marco / 50x70</t>
  </si>
  <si>
    <t>rWtvlz8X5zwmasKsuLvsUAvBX</t>
  </si>
  <si>
    <t>{"shop_id":751927347,"session_id":"rWtvlz8X5zwmasKsuLvsUAvBX"}</t>
  </si>
  <si>
    <t>C/ Faisanes, 4</t>
  </si>
  <si>
    <t>+34 607245518</t>
  </si>
  <si>
    <t>Langoustines On Blue - Alice Straker - Póster / Sin marco / 40x50</t>
  </si>
  <si>
    <t>10:09:00</t>
  </si>
  <si>
    <t>2RK98833PC8301250</t>
  </si>
  <si>
    <t>{"shop_id":751927347,"session_id":"zK44cBJiSwPYoswVxGmCawyEf"}</t>
  </si>
  <si>
    <t>10:13:38</t>
  </si>
  <si>
    <t>Maike Schäffer</t>
  </si>
  <si>
    <t>maike.schaeffer@gmx.de</t>
  </si>
  <si>
    <t>36G5188502606780N</t>
  </si>
  <si>
    <t>Maike Schäffer, Schellingstraße 104, Hamburg, 22089, Alemania</t>
  </si>
  <si>
    <t>r8z1rx1L6z3OSl96B9OumXtMZ</t>
  </si>
  <si>
    <t>{"shop_id":751927347,"session_id":"r8z1rx1L6z3OSl96B9OumXtMZ"}</t>
  </si>
  <si>
    <t>Schellingstraße 104</t>
  </si>
  <si>
    <t>+49 15115269390</t>
  </si>
  <si>
    <t>10:44:46</t>
  </si>
  <si>
    <t>Petra Lachmann</t>
  </si>
  <si>
    <t>petra333@juno.com</t>
  </si>
  <si>
    <t>3XH59337A3895301D</t>
  </si>
  <si>
    <t>Petra Lachmann, Nuthestrasse 7b, Teltow, 14513, Alemania</t>
  </si>
  <si>
    <t>White Tulips Vintage Can - Póster / Aluminio plateado / 50x70</t>
  </si>
  <si>
    <t>r8y2UQYaN5aBtmYV12sZalhG5</t>
  </si>
  <si>
    <t>{"shop_id":751927347,"session_id":"r8y2UQYaN5aBtmYV12sZalhG5"}</t>
  </si>
  <si>
    <t>Nuthestrasse 7b</t>
  </si>
  <si>
    <t>Teltow</t>
  </si>
  <si>
    <t>410-828-4259</t>
  </si>
  <si>
    <t>16:31:23</t>
  </si>
  <si>
    <t>7W633683486382302</t>
  </si>
  <si>
    <t>Waterflowers - No 2 - Póster / Sin marco / 50x70</t>
  </si>
  <si>
    <t>rgoerraBuDLJ8zesCGFP8l2ua</t>
  </si>
  <si>
    <t>{"shop_id":751927347,"session_id":"rgoerraBuDLJ8zesCGFP8l2ua"}</t>
  </si>
  <si>
    <t>maria cristina menendez menes</t>
  </si>
  <si>
    <t>menesmc@gmail.com</t>
  </si>
  <si>
    <t>4BB882104V963840G</t>
  </si>
  <si>
    <t>M Cristina Menendez Menes, Teodoro Cuesta 5-6°C, Gijón, Asturias, 33207, España</t>
  </si>
  <si>
    <t>Life is short. Eat the cake - Póster / Sin marco / 40x50, Hello is it tea - Póster / Sin marco / 40x50</t>
  </si>
  <si>
    <t>rxHrD3nLgqzhRImE6hQXZdjXI</t>
  </si>
  <si>
    <t>{"shop_id":751927347,"session_id":"rxHrD3nLgqzhRImE6hQXZdjXI"}</t>
  </si>
  <si>
    <t>Teodoro Cuesta 5-6°C</t>
  </si>
  <si>
    <t>+34 649102330</t>
  </si>
  <si>
    <t>Life is short. Eat the cake - Póster / Sin marco / 40x50</t>
  </si>
  <si>
    <t>20:00:22</t>
  </si>
  <si>
    <t>Corinne Mirre</t>
  </si>
  <si>
    <t>corinnemirre@gmail.com</t>
  </si>
  <si>
    <t>4JF545491K3461343</t>
  </si>
  <si>
    <t>Corinne Mirre, 20, Rue De L’observance, 13002 Marseille, Marseille, 13002, Francia</t>
  </si>
  <si>
    <t>Natureye - Póster / Sin marco / 20x30, Body Sketch N 3 Black &amp; White - Póster / Sin marco / 20x30</t>
  </si>
  <si>
    <t>r0wvvAdQ5cFsDGUdl8ShQOy6M</t>
  </si>
  <si>
    <t>{"shop_id":751927347,"session_id":"r0wvvAdQ5cFsDGUdl8ShQOy6M"}</t>
  </si>
  <si>
    <t>20, Rue De L’observance, 13002 Marseille</t>
  </si>
  <si>
    <t>+33 660441655</t>
  </si>
  <si>
    <t>Natureye - Póster / Sin marco / 20x30</t>
  </si>
  <si>
    <t>20:30:40</t>
  </si>
  <si>
    <t>Pirmin Erich Puhl</t>
  </si>
  <si>
    <t>pirmin.puhl@gmail.com</t>
  </si>
  <si>
    <t>9S7031677M1391833</t>
  </si>
  <si>
    <t>Pirmin Erich, Puhl, Wittestraße 27, Bonn, 53225, Alemania</t>
  </si>
  <si>
    <t>Wake Up - Póster / Sin marco / 40x50, Art Breakfast - Póster / Sin marco / 40x50, Creative Snack - Póster / Sin marco / 40x50</t>
  </si>
  <si>
    <t>rIz4VNK7L1hhot9YXvxE7O1Hz</t>
  </si>
  <si>
    <t>{"shop_id":751927347,"session_id":"rIz4VNK7L1hhot9YXvxE7O1Hz"}</t>
  </si>
  <si>
    <t>Wittestraße 27</t>
  </si>
  <si>
    <t>+49 017660807947</t>
  </si>
  <si>
    <t>Creative Snack - Póster / Sin marco / 40x50</t>
  </si>
  <si>
    <t>21:08:01</t>
  </si>
  <si>
    <t>Sarah de Oliveira Xavier</t>
  </si>
  <si>
    <t>sdeolixa@gmail.com</t>
  </si>
  <si>
    <t>9PW394635T584342M</t>
  </si>
  <si>
    <t>Sarah de Oliveira, Carrer Bisbe Arnau Alberti 4, 2b, Palma, Islas Baleares, 07010, España</t>
  </si>
  <si>
    <t>Your best friends forget you get old - Póster / Madera roble natural / 40x50, We ride until dawn - Póster / Madera roble natural / 30x40, Delicate pair - Póster / Sin marco / 70x100</t>
  </si>
  <si>
    <t>rmNNfDuPsTS18ofmr8ZRqKvQg</t>
  </si>
  <si>
    <t>{"shop_id":751927347,"session_id":"rmNNfDuPsTS18ofmr8ZRqKvQg"}</t>
  </si>
  <si>
    <t>Carrer Bisbe Arnau Alberti 4, 2b</t>
  </si>
  <si>
    <t>+34 688971408</t>
  </si>
  <si>
    <t>We ride until dawn - Póster / Madera roble natural / 30x40</t>
  </si>
  <si>
    <t>21:29:31</t>
  </si>
  <si>
    <t>Nadja Momm</t>
  </si>
  <si>
    <t>n.momm@web.de</t>
  </si>
  <si>
    <t>1DD550077A668694X</t>
  </si>
  <si>
    <t>Frau Nadja Momm, Rehgartenstrasse 20, Dillenburg, 35683, Alemania</t>
  </si>
  <si>
    <t>No stress - Póster / Sin marco / 20x30</t>
  </si>
  <si>
    <t>rSsrbanQWF39MBX5qr97DgG2t</t>
  </si>
  <si>
    <t>{"shop_id":751927347,"session_id":"rSsrbanQWF39MBX5qr97DgG2t"}</t>
  </si>
  <si>
    <t>Rehgartenstrasse 20</t>
  </si>
  <si>
    <t>Dillenburg</t>
  </si>
  <si>
    <t>+49 16096260263</t>
  </si>
  <si>
    <t>17/01/2026</t>
  </si>
  <si>
    <t>09:45:02</t>
  </si>
  <si>
    <t>Milena Rucci</t>
  </si>
  <si>
    <t>milenarucci88@gmail.com</t>
  </si>
  <si>
    <t>8K937404D2159624W</t>
  </si>
  <si>
    <t>Milena Rucci, Via Silvano Tosi 7, Firenze, Firenze, 50127, Italia</t>
  </si>
  <si>
    <t>Stripes linocut Nº5 - Terracotta - Póster / Sin marco / 50x70</t>
  </si>
  <si>
    <t>rnnZ8LSQZO1MFE0nuZ8ro2V8Y</t>
  </si>
  <si>
    <t>{"shop_id":751927347,"session_id":"rnnZ8LSQZO1MFE0nuZ8ro2V8Y"}</t>
  </si>
  <si>
    <t>Via Silvano Tosi 7</t>
  </si>
  <si>
    <t>+39 3493335700</t>
  </si>
  <si>
    <t>10:18:29</t>
  </si>
  <si>
    <t>Verena Spernath</t>
  </si>
  <si>
    <t>verena.spernath@gmx.de</t>
  </si>
  <si>
    <t>6JR19367JJ876815U</t>
  </si>
  <si>
    <t>Verena Spernath, Arndtstrasse 1, Rosenheim, 83024, Alemania</t>
  </si>
  <si>
    <t>rIdt36WNxV4trobxpMRywVGYk</t>
  </si>
  <si>
    <t>{"shop_id":751927347,"session_id":"rIdt36WNxV4trobxpMRywVGYk"}</t>
  </si>
  <si>
    <t>Arndtstrasse 1</t>
  </si>
  <si>
    <t>+49 1799499128</t>
  </si>
  <si>
    <t>New York, Empire State of Mind - Póster / Sin marco / 30x40</t>
  </si>
  <si>
    <t>11:40:44</t>
  </si>
  <si>
    <t>0D5906897P9652130</t>
  </si>
  <si>
    <t>rcxA4Brdnv5ZiXfMNwDqgnLYR</t>
  </si>
  <si>
    <t>{"shop_id":751927347,"session_id":"rcxA4Brdnv5ZiXfMNwDqgnLYR"}</t>
  </si>
  <si>
    <t>11:59:21</t>
  </si>
  <si>
    <t>tiziano bencivenga</t>
  </si>
  <si>
    <t>bencivenga.tiziano@gmail.com</t>
  </si>
  <si>
    <t>712940352P7535513</t>
  </si>
  <si>
    <t>tiziano bencivenga, Via Gioacchino Murat 76, Milano, Milano, 20159, Italia</t>
  </si>
  <si>
    <t>The Italian Menu - Rosi Feist - Póster / Sin marco / 30x40, Pa amb tomaquet - Póster / Sin marco / 30x40</t>
  </si>
  <si>
    <t>rHwVEorsrrJwhtRvEuAhyp3UF</t>
  </si>
  <si>
    <t>{"shop_id":751927347,"session_id":"rHwVEorsrrJwhtRvEuAhyp3UF"}</t>
  </si>
  <si>
    <t>Via Gioacchino Murat 76</t>
  </si>
  <si>
    <t>+39 3393803685</t>
  </si>
  <si>
    <t>Pa amb tomaquet - Póster / Sin marco / 30x40</t>
  </si>
  <si>
    <t>13:14:41</t>
  </si>
  <si>
    <t>Andrea Conti</t>
  </si>
  <si>
    <t>andrecon90@gmail.com</t>
  </si>
  <si>
    <t>13C25418GE145811H</t>
  </si>
  <si>
    <t>Andrea, Conti, Via statale  173, Dongo, Como, 22014, Italia</t>
  </si>
  <si>
    <t>rgz7FB81eUgP3AN70FBnAIVoC</t>
  </si>
  <si>
    <t>{"shop_id":751927347,"session_id":"rgz7FB81eUgP3AN70FBnAIVoC"}</t>
  </si>
  <si>
    <t>Via statale  173</t>
  </si>
  <si>
    <t>Dongo</t>
  </si>
  <si>
    <t>+39 034481318</t>
  </si>
  <si>
    <t>13:19:52</t>
  </si>
  <si>
    <t>Lingg Moritz</t>
  </si>
  <si>
    <t>moritz_lingg@gmx.de</t>
  </si>
  <si>
    <t>7AU58564AL0694138</t>
  </si>
  <si>
    <t>Lingg Roland, Auf der Breite 5, Stiefenhofen, 88167, Alemania</t>
  </si>
  <si>
    <t>Colgador para póster de 40cm de madera y color roble</t>
  </si>
  <si>
    <t>rZ8cSNAQr1fDqI76iH2rKO32c</t>
  </si>
  <si>
    <t>{"shop_id":751927347,"session_id":"rZ8cSNAQr1fDqI76iH2rKO32c"}</t>
  </si>
  <si>
    <t>Auf der Breite 5</t>
  </si>
  <si>
    <t>Stiefenhofen</t>
  </si>
  <si>
    <t>+49 1711765153</t>
  </si>
  <si>
    <t>14:10:51</t>
  </si>
  <si>
    <t>Patrick DOGUET</t>
  </si>
  <si>
    <t>patrickdoguet@gmail.com</t>
  </si>
  <si>
    <t>6F594133TN884631R</t>
  </si>
  <si>
    <t>PATRICK Doguet, 5 AVENUE ROGER ROQUEFORT, MARQUIXANES, 66320, Francia</t>
  </si>
  <si>
    <t>Frederick Childe Hassam, The Island Garden - Póster / Madera lavanda pastel / 50x70</t>
  </si>
  <si>
    <t>r0cNtffCuzcM8f6Rhr0Ue4XuB</t>
  </si>
  <si>
    <t>{"shop_id":751927347,"session_id":"r0cNtffCuzcM8f6Rhr0Ue4XuB"}</t>
  </si>
  <si>
    <t>5 AVENUE ROGER ROQUEFORT</t>
  </si>
  <si>
    <t>MARQUIXANES</t>
  </si>
  <si>
    <t>+33 698827301</t>
  </si>
  <si>
    <t>15:00:57</t>
  </si>
  <si>
    <t>Chiara Giorgetti</t>
  </si>
  <si>
    <t>chiara.giorgetti@alice.it</t>
  </si>
  <si>
    <t>0DV43619KL6524647</t>
  </si>
  <si>
    <t>Chiara Giorgetti, Via Giovanni Pascoli 19, Sesto Fiorentino, Firenze, 50019, Italia</t>
  </si>
  <si>
    <t>rnRUoYSRY9CdMGq3cXpamWsL1</t>
  </si>
  <si>
    <t>{"shop_id":751927347,"session_id":"rnRUoYSRY9CdMGq3cXpamWsL1"}</t>
  </si>
  <si>
    <t>Via Giovanni Pascoli 19</t>
  </si>
  <si>
    <t>Sesto Fiorentino</t>
  </si>
  <si>
    <t>+39 3384247353</t>
  </si>
  <si>
    <t>Mont Blanc 2 - Póster / Sin marco / 20x30</t>
  </si>
  <si>
    <t>15:48:26</t>
  </si>
  <si>
    <t>myriam perlado</t>
  </si>
  <si>
    <t>myriamperlado30@gmail.com</t>
  </si>
  <si>
    <t>57B28302JM192391B</t>
  </si>
  <si>
    <t>Myriam Perlado Lamo de Espinosa, Calle Profeso Alonsor Parra, numero 5, vivienda 10, Calle Nueva, 27, Torrelodones, Madrid, 28250, España</t>
  </si>
  <si>
    <t>Ostsee - Póster / Madera azul pastel / 30x40, Sunflower Evenings - Póster / Madera amarillo / 30x40</t>
  </si>
  <si>
    <t>r2eFj853JfiCISRUYFMXHD5tM</t>
  </si>
  <si>
    <t>{"shop_id":751927347,"session_id":"r2eFj853JfiCISRUYFMXHD5tM"}</t>
  </si>
  <si>
    <t>Calle Profeso Alonsor Parra, numero 5, vivienda 10</t>
  </si>
  <si>
    <t>Calle Nueva, 27</t>
  </si>
  <si>
    <t>Torrelodones</t>
  </si>
  <si>
    <t>+34 672157679</t>
  </si>
  <si>
    <t>Ostsee - Póster / Madera azul pastel / 30x40</t>
  </si>
  <si>
    <t>17:03:24</t>
  </si>
  <si>
    <t>gilles bretagnolle</t>
  </si>
  <si>
    <t>gilles.bretagnolle@sfr.fr</t>
  </si>
  <si>
    <t>1R042546243873453</t>
  </si>
  <si>
    <t>gilles BRETAGNOLLE, 51 IMPASSE DE L'ETANG, TROCHE, 19230, Francia</t>
  </si>
  <si>
    <t>Henri Matisse papiers découpés VIII - Póster / Sin marco / 40x50</t>
  </si>
  <si>
    <t>rW8WbxXX6dFrDAoxBy1lWa4kf</t>
  </si>
  <si>
    <t>{"shop_id":751927347,"session_id":"rW8WbxXX6dFrDAoxBy1lWa4kf"}</t>
  </si>
  <si>
    <t>51 IMPASSE DE L'ETANG</t>
  </si>
  <si>
    <t>TROCHE</t>
  </si>
  <si>
    <t>+33 612447484</t>
  </si>
  <si>
    <t>17:22:02</t>
  </si>
  <si>
    <t>Barbara Rizzi</t>
  </si>
  <si>
    <t>barbara-rizzi@outlook.com</t>
  </si>
  <si>
    <t>8P65033739263182T</t>
  </si>
  <si>
    <t>Barbara Rizzi, Corso di Porta Ticinese 77, Milano, Milano, 20123, Italia</t>
  </si>
  <si>
    <t>Botanical, Fleurs et plantes - Poster No. 3 - Lienzo / Sin marco / 30x40, Tuscany - Póster / Madera blanco / 60x90</t>
  </si>
  <si>
    <t>rKEcytfclifj8FzIRWmPoKkOq</t>
  </si>
  <si>
    <t>{"shop_id":751927347,"session_id":"rKEcytfclifj8FzIRWmPoKkOq"}</t>
  </si>
  <si>
    <t>Corso di Porta Ticinese 77</t>
  </si>
  <si>
    <t>+39 3473548532</t>
  </si>
  <si>
    <t>Botanical, Fleurs et plantes - Poster No. 3 - Lienzo / Sin marco / 30x40</t>
  </si>
  <si>
    <t>19:09:21</t>
  </si>
  <si>
    <t>Marica Fischietti</t>
  </si>
  <si>
    <t>maryka2004@libero.it</t>
  </si>
  <si>
    <t>7KK192743H747462L</t>
  </si>
  <si>
    <t>MARICA FISCHIETTI, Via Privata Toscana 4, Pogliano Milanese, Milán, 20005, Italia</t>
  </si>
  <si>
    <t>Frida Floral - Póster / Madera blanco / 50x70</t>
  </si>
  <si>
    <t>rzSu7h2V358fQwywHOpxMGbkq</t>
  </si>
  <si>
    <t>{"shop_id":751927347,"session_id":"rzSu7h2V358fQwywHOpxMGbkq"}</t>
  </si>
  <si>
    <t>Via Privata Toscana 4</t>
  </si>
  <si>
    <t>Pogliano Milanese</t>
  </si>
  <si>
    <t>Milán</t>
  </si>
  <si>
    <t>+39 3805297436</t>
  </si>
  <si>
    <t>19:16:37</t>
  </si>
  <si>
    <t>Tina Odebrecht</t>
  </si>
  <si>
    <t>t.odebrecht@t-online.de</t>
  </si>
  <si>
    <t>99M38905XF829735D</t>
  </si>
  <si>
    <t>Tina, Odebrecht, Zur Alten Schmiede 26, Gifhorn, 38518, Alemania</t>
  </si>
  <si>
    <t>Pablo Picasso Animals Drawings Dove La colombe de paix - Póster / Sin marco / 40x50, Pablo Picasso Animals Drawings the elephant - Póster / Sin marco / 40x50</t>
  </si>
  <si>
    <t>ro4LIK1XmlUDSN98VBaZYsj7z</t>
  </si>
  <si>
    <t>{"shop_id":751927347,"session_id":"ro4LIK1XmlUDSN98VBaZYsj7z"}</t>
  </si>
  <si>
    <t>Zur Alten Schmiede 26</t>
  </si>
  <si>
    <t>Gifhorn</t>
  </si>
  <si>
    <t>+49 5371941545</t>
  </si>
  <si>
    <t>19:35:42</t>
  </si>
  <si>
    <t>carmen dominguez pereira</t>
  </si>
  <si>
    <t>cdominguezpereira@yahoo.es</t>
  </si>
  <si>
    <t>97483049Y2532842W</t>
  </si>
  <si>
    <t>Carmen Dominguez Pereira, Calle Monte de Santa Pola 30,n. 76, Gran Alacant, Alicante, 03130, España</t>
  </si>
  <si>
    <t>Whimsy Nº6 - Ash Gray - Póster / Sin marco / 40x50</t>
  </si>
  <si>
    <t>rNX6OT17CCBbVQ2g8ZEi97WPa</t>
  </si>
  <si>
    <t>{"shop_id":751927347,"session_id":"rNX6OT17CCBbVQ2g8ZEi97WPa"}</t>
  </si>
  <si>
    <t>Calle Monte de Santa Pola 30,n. 76</t>
  </si>
  <si>
    <t>Gran Alacant</t>
  </si>
  <si>
    <t>+34 654131299</t>
  </si>
  <si>
    <t>20:27:33</t>
  </si>
  <si>
    <t>Michael Neises</t>
  </si>
  <si>
    <t>neises.michael@gmx.de</t>
  </si>
  <si>
    <t>99L72032EC377225G</t>
  </si>
  <si>
    <t>Michael Neises, Calle Fragata 21, Pasito Blanco, Las Palmas, 35106, España</t>
  </si>
  <si>
    <t>rEIYpqHHYGoNBADaLiKvdjESB</t>
  </si>
  <si>
    <t>{"shop_id":751927347,"session_id":"rEIYpqHHYGoNBADaLiKvdjESB"}</t>
  </si>
  <si>
    <t>Calle Fragata 21</t>
  </si>
  <si>
    <t>Pasito Blanco</t>
  </si>
  <si>
    <t>Las Palmas</t>
  </si>
  <si>
    <t>+49 1726145616</t>
  </si>
  <si>
    <t>Holiday in a glass 4 - Póster / Sin marco / 40x50</t>
  </si>
  <si>
    <t>20:28:10</t>
  </si>
  <si>
    <t>1SW85842ED323520B</t>
  </si>
  <si>
    <t>{"shop_id":751927347,"session_id":"zuWEO1RvL5OYmS04cMPzxo21W"}</t>
  </si>
  <si>
    <t>20:40:49</t>
  </si>
  <si>
    <t>Laura Roda Brosa</t>
  </si>
  <si>
    <t>laureta0909@gmail.com</t>
  </si>
  <si>
    <t>6VJ138252E418221V</t>
  </si>
  <si>
    <t>Laura Roda, avda habana vieja, 5    1º 1º, castelldefels, Barcelona, 08860, España</t>
  </si>
  <si>
    <t>Hanami Season of Momoyogusa (Special Edition) - Kamisaka Sekka - Póster / Madera roble natural / 70x100</t>
  </si>
  <si>
    <t>rmwpEQOSZyrfjyWDthdLPLoMJ</t>
  </si>
  <si>
    <t>{"shop_id":751927347,"session_id":"rmwpEQOSZyrfjyWDthdLPLoMJ"}</t>
  </si>
  <si>
    <t>avda habana vieja, 5    1º 1º</t>
  </si>
  <si>
    <t>castelldefels</t>
  </si>
  <si>
    <t>+34 629546900</t>
  </si>
  <si>
    <t>18/01/2026</t>
  </si>
  <si>
    <t>10:09:04</t>
  </si>
  <si>
    <t>Fabien Knopes</t>
  </si>
  <si>
    <t>fknopes@gmail.com</t>
  </si>
  <si>
    <t>2HT73113CJ6880313</t>
  </si>
  <si>
    <t>Fabien Knopes, Um Woeller  7, Soleuvre, L-4410, Luxemburgo</t>
  </si>
  <si>
    <t>ruMPKbmO8dvs0nooL9MM0QIog</t>
  </si>
  <si>
    <t>{"shop_id":751927347,"session_id":"ruMPKbmO8dvs0nooL9MM0QIog"}</t>
  </si>
  <si>
    <t>Um Woeller  7</t>
  </si>
  <si>
    <t>Soleuvre</t>
  </si>
  <si>
    <t>L-4410</t>
  </si>
  <si>
    <t>Luxemburgo</t>
  </si>
  <si>
    <t>+32 003263676107</t>
  </si>
  <si>
    <t>12:08:10</t>
  </si>
  <si>
    <t>Luciana Ricci</t>
  </si>
  <si>
    <t>luciricc@yahoo.it</t>
  </si>
  <si>
    <t>3YJ533528K421622D</t>
  </si>
  <si>
    <t>Luciana Ricci, Viale del Mercato 9, Cortona, Arezzo, 52044, Italia</t>
  </si>
  <si>
    <t>r3NIeckjshYbWhb0HRWLGSJAT</t>
  </si>
  <si>
    <t>{"shop_id":751927347,"session_id":"r3NIeckjshYbWhb0HRWLGSJAT"}</t>
  </si>
  <si>
    <t>Viale del Mercato 9</t>
  </si>
  <si>
    <t>Cortona</t>
  </si>
  <si>
    <t>+39 3662851267</t>
  </si>
  <si>
    <t>15:10:32</t>
  </si>
  <si>
    <t>Nicola Angelo Vallese</t>
  </si>
  <si>
    <t>nicolettaparisi@libero.it</t>
  </si>
  <si>
    <t>10Y901164V112902P</t>
  </si>
  <si>
    <t>Giovanni Brattoli, Via Generale Montemar 29/31, Bitonto, Bari, 70032, Italia</t>
  </si>
  <si>
    <t>Gunga - Póster / Madera rojo / 40x50, La Dolce Vita - Póster / Madera naranja / 40x50, Gold Blooms Still Life - Póster / Madera azul / 40x50</t>
  </si>
  <si>
    <t>r7jrc7LMdXxEINw6qZiI47X9u</t>
  </si>
  <si>
    <t>{"shop_id":751927347,"session_id":"r7jrc7LMdXxEINw6qZiI47X9u"}</t>
  </si>
  <si>
    <t>Via Generale Montemar 29/31</t>
  </si>
  <si>
    <t>Bitonto</t>
  </si>
  <si>
    <t>+39 3388622925</t>
  </si>
  <si>
    <t>La Dolce Vita - Póster / Madera naranja / 40x50</t>
  </si>
  <si>
    <t>15:22:24</t>
  </si>
  <si>
    <t>Helena Kappauf</t>
  </si>
  <si>
    <t>helena.kappauf@gmail.com</t>
  </si>
  <si>
    <t>7NU29656SN374023P</t>
  </si>
  <si>
    <t>Helena Kappauf, Bachemer Straße 107A, Köln, 50931, Alemania</t>
  </si>
  <si>
    <t>Mountain - Póster / Sin marco / 30x40, AbstractHill - Póster / Sin marco / 30x40, Colgador para póster de 30cm de madera y color roble</t>
  </si>
  <si>
    <t>rPunzPEgg59KU57qoZhH86l18</t>
  </si>
  <si>
    <t>{"shop_id":751927347,"session_id":"rPunzPEgg59KU57qoZhH86l18"}</t>
  </si>
  <si>
    <t>Bachemer Straße 107A</t>
  </si>
  <si>
    <t>+49 201652787</t>
  </si>
  <si>
    <t>Mountain - Póster / Sin marco / 30x40</t>
  </si>
  <si>
    <t>16:04:02</t>
  </si>
  <si>
    <t>Hugo PERDONCIN</t>
  </si>
  <si>
    <t>hugoperdoncin@gmail.com</t>
  </si>
  <si>
    <t>2NA522198S197821M</t>
  </si>
  <si>
    <t>Hugo PERDONCIN, 10 rue Charles Chaigneau, Bordeaux, 33100, Francia</t>
  </si>
  <si>
    <t>rMwm4OdLsviRlDvl7sgDE1j7z</t>
  </si>
  <si>
    <t>{"shop_id":751927347,"session_id":"rMwm4OdLsviRlDvl7sgDE1j7z"}</t>
  </si>
  <si>
    <t>10 rue Charles Chaigneau</t>
  </si>
  <si>
    <t>Bordeaux</t>
  </si>
  <si>
    <t>+33 649228914</t>
  </si>
  <si>
    <t>Nighthawks (Special Edition) - Edward Hopper - Póster / Sin marco / 20x30</t>
  </si>
  <si>
    <t>16:30:26</t>
  </si>
  <si>
    <t>8PT16871S86047439</t>
  </si>
  <si>
    <t>Pablo Picasso Animals Drawing Flamingo - Póster / Madera negro / 50x70</t>
  </si>
  <si>
    <t>r6Cgk0uKFT0kT2slcnL4gNLwZ</t>
  </si>
  <si>
    <t>{"shop_id":751927347,"session_id":"r6Cgk0uKFT0kT2slcnL4gNLwZ"}</t>
  </si>
  <si>
    <t>16:52:50</t>
  </si>
  <si>
    <t>yvon sgard</t>
  </si>
  <si>
    <t>sgardyvon@hotmail.com</t>
  </si>
  <si>
    <t>890167207T6867234</t>
  </si>
  <si>
    <t>Yvon psn SGARD, 72 avenue de l'Europe, Bois colombes, 92270, Francia</t>
  </si>
  <si>
    <t>Mexico - Póster / Sin marco / 50x70</t>
  </si>
  <si>
    <t>r1IvRhJfyKCDJfjmXa480P4M0</t>
  </si>
  <si>
    <t>{"shop_id":751927347,"session_id":"r1IvRhJfyKCDJfjmXa480P4M0"}</t>
  </si>
  <si>
    <t>72 avenue de l'Europe</t>
  </si>
  <si>
    <t>Bois colombes</t>
  </si>
  <si>
    <t>+33 147858454</t>
  </si>
  <si>
    <t>17:51:56</t>
  </si>
  <si>
    <t>Chiara Lulli</t>
  </si>
  <si>
    <t>chiara.lulli19@gmail.com</t>
  </si>
  <si>
    <t>27216345R5436771A</t>
  </si>
  <si>
    <t>Chiara Lulli, Via Roma 29, Cascina, Pisa, 56021, Italia</t>
  </si>
  <si>
    <t>Matsumoto Hoji, Frog II - Póster / Sin marco / 20x30, Floral Design II Shin-bijutsukai by Korin Furuya - Póster / Sin marco / 50x70, La Dolce Vita - Póster / Sin marco / 20x30</t>
  </si>
  <si>
    <t>r3lnhq5SeqKVU0LRS8T2wPAtu</t>
  </si>
  <si>
    <t>{"shop_id":751927347,"session_id":"r3lnhq5SeqKVU0LRS8T2wPAtu"}</t>
  </si>
  <si>
    <t>Via Roma 29</t>
  </si>
  <si>
    <t>Cascina</t>
  </si>
  <si>
    <t>+39 3338688039</t>
  </si>
  <si>
    <t>Floral Design II Shin-bijutsukai by Korin Furuya - Póster / Sin marco / 50x70</t>
  </si>
  <si>
    <t>17:53:09</t>
  </si>
  <si>
    <t>Marina Forte</t>
  </si>
  <si>
    <t>marina.forte1994@gmail.com</t>
  </si>
  <si>
    <t>8KH16188SX359071J</t>
  </si>
  <si>
    <t>Marina Forte, Via Luigi Settembrini 36, Canosa di Puglia, Barletta-Andria-Trani, 76012, Italia</t>
  </si>
  <si>
    <t>Mexico - Póster / Sin marco / 40x50, Langoustines On Yellow - Alice Straker - Póster / Sin marco / 30x40</t>
  </si>
  <si>
    <t>r80y5NnyC6ZHeCWANCR0ooiAC</t>
  </si>
  <si>
    <t>{"shop_id":751927347,"session_id":"r80y5NnyC6ZHeCWANCR0ooiAC"}</t>
  </si>
  <si>
    <t>Via Luigi Settembrini 36</t>
  </si>
  <si>
    <t>Canosa di Puglia</t>
  </si>
  <si>
    <t>Barletta-Andria-Trani</t>
  </si>
  <si>
    <t>+39 3318806857</t>
  </si>
  <si>
    <t>Mexico - Póster / Sin marco / 40x50</t>
  </si>
  <si>
    <t>18:21:10</t>
  </si>
  <si>
    <t>9EN274706U774583P</t>
  </si>
  <si>
    <t>New York - Póster / Madera roble natural / 30x40</t>
  </si>
  <si>
    <t>rmuSA2dMdjzpxqz10aHFtD58H</t>
  </si>
  <si>
    <t>{"shop_id":751927347,"session_id":"rmuSA2dMdjzpxqz10aHFtD58H"}</t>
  </si>
  <si>
    <t>19:03:53</t>
  </si>
  <si>
    <t>NAGORE RUIZ DE ZARATE CANTAL</t>
  </si>
  <si>
    <t>antzinagazta@gmail.com</t>
  </si>
  <si>
    <t>9SM14716HY807131Y</t>
  </si>
  <si>
    <t>Nagore Ruiz de Zarate, OIARBE 3, ABORNIKANO, Álava, 01449, España</t>
  </si>
  <si>
    <t>Silhouette V - Lienzo / Madera roble natural / 20x30, Orange Strokes - Ejaaz Haniff - Lienzo / Madera roble natural / 20x30</t>
  </si>
  <si>
    <t>rT6VHVpxxSv0zK5GipZe8V1a2</t>
  </si>
  <si>
    <t>{"shop_id":751927347,"session_id":"rT6VHVpxxSv0zK5GipZe8V1a2"}</t>
  </si>
  <si>
    <t>OIARBE 3</t>
  </si>
  <si>
    <t>ABORNIKANO</t>
  </si>
  <si>
    <t>+34 609972234</t>
  </si>
  <si>
    <t>Silhouette V - Lienzo / Madera roble natural / 20x30</t>
  </si>
  <si>
    <t>19:14:52</t>
  </si>
  <si>
    <t>patricia lillo pedraza</t>
  </si>
  <si>
    <t>patricialillo72@gmail.com</t>
  </si>
  <si>
    <t>4Y430336DV570410W</t>
  </si>
  <si>
    <t>patricia lillo pedraza, c/ el paular 4 bajo dcha., Bajo Dcha, madrid, Madrid, 28030, España</t>
  </si>
  <si>
    <t>The Sunlight (Special Edition) - Robert Delaunay - Póster / Sin marco / 40x50, Watercolor V - Póster / Sin marco / 30x40, Ibiza IX - Póster / Sin marco / 30x40</t>
  </si>
  <si>
    <t>rwKpHzGLI75KunNcJctzvzOMZ</t>
  </si>
  <si>
    <t>{"shop_id":751927347,"session_id":"rwKpHzGLI75KunNcJctzvzOMZ"}</t>
  </si>
  <si>
    <t>c/ el paular 4 bajo dcha.</t>
  </si>
  <si>
    <t>Bajo Dcha</t>
  </si>
  <si>
    <t>+34 660034525</t>
  </si>
  <si>
    <t>Ibiza IX - Póster / Sin marco / 30x40</t>
  </si>
  <si>
    <t>19:58:38</t>
  </si>
  <si>
    <t>Miriana Putzu</t>
  </si>
  <si>
    <t>mirianaputzu3@gmail.com</t>
  </si>
  <si>
    <t>3H267327LE3351450</t>
  </si>
  <si>
    <t>Miriana Putzu, Via Barbagia 16, Siniscola, Nuoro, 08029, Italia</t>
  </si>
  <si>
    <t>rONREqClvFLWF0HUmtKcdEleO</t>
  </si>
  <si>
    <t>{"shop_id":751927347,"session_id":"rONREqClvFLWF0HUmtKcdEleO"}</t>
  </si>
  <si>
    <t>Via Barbagia 16</t>
  </si>
  <si>
    <t>Siniscola</t>
  </si>
  <si>
    <t>Nuoro</t>
  </si>
  <si>
    <t>+39 3467384720</t>
  </si>
  <si>
    <t>Van life - ocean view - Póster / Sin marco / 30x40</t>
  </si>
  <si>
    <t>20:22:53</t>
  </si>
  <si>
    <t>Fabio Dacomo</t>
  </si>
  <si>
    <t>fabio_dacomo@libero.it</t>
  </si>
  <si>
    <t>624018931A473563C</t>
  </si>
  <si>
    <t>Fabio Dacomo, Via delle Cave 55, ROMA, ROMA, 00181, Italia</t>
  </si>
  <si>
    <t>Nighthawks (Special Edition) - Edward Hopper - Póster / Sin marco / 30x40, V-J Day Kiss Poster - vintage photograph - Póster / Sin marco / 20x30, Rome Skyline multicolor - Póster / Sin marco / 20x30</t>
  </si>
  <si>
    <t>rJCqQPtqKQJaQldmRUdLCsKz7</t>
  </si>
  <si>
    <t>{"shop_id":751927347,"session_id":"rJCqQPtqKQJaQldmRUdLCsKz7"}</t>
  </si>
  <si>
    <t>Via delle Cave 55</t>
  </si>
  <si>
    <t>+39 3891170356</t>
  </si>
  <si>
    <t>Nighthawks (Special Edition) - Edward Hopper - Póster / Sin marco / 30x40</t>
  </si>
  <si>
    <t>23:31:41</t>
  </si>
  <si>
    <t>Lisa-Maria Johanna Katharina Schulte-Loh</t>
  </si>
  <si>
    <t>lm.schulteloh@googlemail.com</t>
  </si>
  <si>
    <t>6XV573049N9577610</t>
  </si>
  <si>
    <t>Lisa-Maria Schulte-Loh, Disselhook 15, Lüdinghausen, 59348, Alemania</t>
  </si>
  <si>
    <t>rH5riUz7NoTlebAZtJ4Ecytvn</t>
  </si>
  <si>
    <t>{"shop_id":751927347,"session_id":"rH5riUz7NoTlebAZtJ4Ecytvn"}</t>
  </si>
  <si>
    <t>Disselhook 15</t>
  </si>
  <si>
    <t>Lüdinghausen</t>
  </si>
  <si>
    <t>+49 01636575601</t>
  </si>
  <si>
    <t>19/01/2026</t>
  </si>
  <si>
    <t>01:05:37</t>
  </si>
  <si>
    <t>5NS96552KD503990H</t>
  </si>
  <si>
    <t>09:28:51</t>
  </si>
  <si>
    <t>Sabrina Kraiss</t>
  </si>
  <si>
    <t>sabrina.kraiss@web.de</t>
  </si>
  <si>
    <t>2P591045L6865753U</t>
  </si>
  <si>
    <t>Sabrina Kraiss, Ulmenweg 21, Markgröningen, 71706, Alemania</t>
  </si>
  <si>
    <t>Bauhaus Green Exhibition Poster - Póster / Sin marco / 60x90</t>
  </si>
  <si>
    <t>rvSYGVTl0qdmyMpOD1LOoA0Ls</t>
  </si>
  <si>
    <t>{"shop_id":751927347,"session_id":"rvSYGVTl0qdmyMpOD1LOoA0Ls"}</t>
  </si>
  <si>
    <t>Ulmenweg 21</t>
  </si>
  <si>
    <t>Markgröningen</t>
  </si>
  <si>
    <t>+49 70725666049</t>
  </si>
  <si>
    <t>10:26:51</t>
  </si>
  <si>
    <t>5CW41335X25107723</t>
  </si>
  <si>
    <t>Maddies Mood - jotadejai - Póster / Sin marco / 30x40, Do Epic Shit - Póster / Sin marco / 30x40, Minimal Abstract Fuschia Colorfield Painting 01 - Póster / Sin marco / 50x70</t>
  </si>
  <si>
    <t>{"shop_id":751927347,"session_id":"zf2035GMKleUV2tChGXAKhtQ4"}</t>
  </si>
  <si>
    <t>14:40:27</t>
  </si>
  <si>
    <t>6WF06629PV4290406</t>
  </si>
  <si>
    <t>Berlin Skyline multicolor - Póster / Sin marco / 70x100</t>
  </si>
  <si>
    <t>rDiASVsXjBU4RkImAbClLb44y</t>
  </si>
  <si>
    <t>{"shop_id":751927347,"session_id":"rDiASVsXjBU4RkImAbClLb44y"}</t>
  </si>
  <si>
    <t>16:25:11</t>
  </si>
  <si>
    <t>Katrin Thies</t>
  </si>
  <si>
    <t>katrinspost@icloud.com</t>
  </si>
  <si>
    <t>09029628GC3477415</t>
  </si>
  <si>
    <t>Katrin, Thies, Geffckenstrasse  18, Hamburg, 20249, Alemania</t>
  </si>
  <si>
    <t>Black Montmartre - French Street - Póster / Sin marco / 30x40, Black Montmartre - Metropolitain - Póster / Sin marco / 30x40</t>
  </si>
  <si>
    <t>rjTPkk1mHk3DIQOUPl3lTVFiT</t>
  </si>
  <si>
    <t>{"shop_id":751927347,"session_id":"rjTPkk1mHk3DIQOUPl3lTVFiT"}</t>
  </si>
  <si>
    <t>Geffckenstrasse  18</t>
  </si>
  <si>
    <t>+49 01724615501</t>
  </si>
  <si>
    <t>16:34:47</t>
  </si>
  <si>
    <t>Berenike Kesten</t>
  </si>
  <si>
    <t>nikekesten@gmail.com</t>
  </si>
  <si>
    <t>6RU68341R14413135</t>
  </si>
  <si>
    <t>Berenike Kesten, Irma-Keilhack-Ring 7, Hamburg, 22145, Alemania</t>
  </si>
  <si>
    <t>Embrace - Póster / Sin marco / 20x30</t>
  </si>
  <si>
    <t>rtj9vBdvA4zrBnFlOqH5YH7JY</t>
  </si>
  <si>
    <t>{"shop_id":751927347,"session_id":"rtj9vBdvA4zrBnFlOqH5YH7JY"}</t>
  </si>
  <si>
    <t>Irma-Keilhack-Ring 7</t>
  </si>
  <si>
    <t>+49 4075694412</t>
  </si>
  <si>
    <t>16:41:29</t>
  </si>
  <si>
    <t>ander unzaga</t>
  </si>
  <si>
    <t>anderunzaga@gmail.com</t>
  </si>
  <si>
    <t>6NT49558VY099330N</t>
  </si>
  <si>
    <t>Ander Unzaga, Navarrería 25, 4D, Pamplona, Navarra, 31001, España</t>
  </si>
  <si>
    <t>Synthesizers Club - Póster / Sin marco / 40x50</t>
  </si>
  <si>
    <t>rWXwcQPxPqaxLixiPxTeurAGB</t>
  </si>
  <si>
    <t>{"shop_id":751927347,"session_id":"rWXwcQPxPqaxLixiPxTeurAGB"}</t>
  </si>
  <si>
    <t>Navarrería 25, 4D</t>
  </si>
  <si>
    <t>Pamplona</t>
  </si>
  <si>
    <t>+34 665758456</t>
  </si>
  <si>
    <t>19:03:12</t>
  </si>
  <si>
    <t>Romy Seitz</t>
  </si>
  <si>
    <t>romyseitz@yahoo.com</t>
  </si>
  <si>
    <t>7H828225CB117980W</t>
  </si>
  <si>
    <t>Romy, Seitz, Heinrich-Nicolaus-Straße 9B, Dachau, 85221, Alemania</t>
  </si>
  <si>
    <t>The Lady in Red (Special Edition) - Egon Schiele - Póster / Sin marco / 50x70</t>
  </si>
  <si>
    <t>rwLsMer5rnSNuxrw4PYuAw85p</t>
  </si>
  <si>
    <t>{"shop_id":751927347,"session_id":"rwLsMer5rnSNuxrw4PYuAw85p"}</t>
  </si>
  <si>
    <t>Heinrich-Nicolaus-Straße 9B</t>
  </si>
  <si>
    <t>Dachau</t>
  </si>
  <si>
    <t>+49 15255623629</t>
  </si>
  <si>
    <t>23:25:23</t>
  </si>
  <si>
    <t>Pascaline NEVEU</t>
  </si>
  <si>
    <t>pascaline.neveu@wanadoo.fr</t>
  </si>
  <si>
    <t>7X310961NH220591K</t>
  </si>
  <si>
    <t>NEVEU Pascaline, 75, AVENUE DENFERT ROCHEREAU, PARIS, 75014, Francia</t>
  </si>
  <si>
    <t>r35hecfHbnC47qY18vgKtQW9k</t>
  </si>
  <si>
    <t>{"shop_id":751927347,"session_id":"r35hecfHbnC47qY18vgKtQW9k"}</t>
  </si>
  <si>
    <t>75, AVENUE DENFERT ROCHEREAU</t>
  </si>
  <si>
    <t>+33 687737476</t>
  </si>
  <si>
    <t>20/01/2026</t>
  </si>
  <si>
    <t>02:07:59</t>
  </si>
  <si>
    <t>José Huéscar Sánchez</t>
  </si>
  <si>
    <t>jhuescar@gmail.com</t>
  </si>
  <si>
    <t>0RJ88816CK716725J</t>
  </si>
  <si>
    <t>jose huescar, tulipan 1, barbate, Cádiz, 11160, España</t>
  </si>
  <si>
    <t>rRqD7onTUk7PilKrAw9BxkkAb</t>
  </si>
  <si>
    <t>{"shop_id":751927347,"session_id":"rRqD7onTUk7PilKrAw9BxkkAb"}</t>
  </si>
  <si>
    <t>tulipan 1</t>
  </si>
  <si>
    <t>barbate</t>
  </si>
  <si>
    <t>+34 956433214</t>
  </si>
  <si>
    <t>Quality time - Póster / Sin marco / 30x40</t>
  </si>
  <si>
    <t>07:58:36</t>
  </si>
  <si>
    <t>Martin Rathfelder</t>
  </si>
  <si>
    <t>rathfelderdressur@gmx.de</t>
  </si>
  <si>
    <t>42S66923NU857745W</t>
  </si>
  <si>
    <t>Martin Rathfelder, Heimerdinger Straße 55, Rutesheim, 71277, Alemania</t>
  </si>
  <si>
    <t>Peekaboo bunny - Póster / Madera roble oscuro / 70x100</t>
  </si>
  <si>
    <t>rEWGAsrOitZiHsSKZzRdbisRq</t>
  </si>
  <si>
    <t>{"shop_id":751927347,"session_id":"rEWGAsrOitZiHsSKZzRdbisRq"}</t>
  </si>
  <si>
    <t>Heimerdinger Straße 55</t>
  </si>
  <si>
    <t>Rutesheim</t>
  </si>
  <si>
    <t>+49 1715470098</t>
  </si>
  <si>
    <t>10:20:24</t>
  </si>
  <si>
    <t>Nahuel Sliba</t>
  </si>
  <si>
    <t>nahuelsliba@gmail.com</t>
  </si>
  <si>
    <t>0B2928915A048482F</t>
  </si>
  <si>
    <t>Nahuel Sliba, El Coloso 1, Bloque B, 7 i, BENALMADENA COSTA, Málaga, 29630, España</t>
  </si>
  <si>
    <t>Within Reach 2 - Póster / Madera negro / 30x40, Coffee types - Póster / Madera negro / 20x30</t>
  </si>
  <si>
    <t>r71PJVd3Cth8jvRNb0MOc9XWi</t>
  </si>
  <si>
    <t>{"shop_id":751927347,"session_id":"r71PJVd3Cth8jvRNb0MOc9XWi"}</t>
  </si>
  <si>
    <t>El Coloso 1, Bloque B, 7 i</t>
  </si>
  <si>
    <t>BENALMADENA COSTA</t>
  </si>
  <si>
    <t>+34 665345907</t>
  </si>
  <si>
    <t>Coffee types - Póster / Madera negro / 20x30</t>
  </si>
  <si>
    <t>11:06:42</t>
  </si>
  <si>
    <t>4GW36708JC938664X</t>
  </si>
  <si>
    <t>{"shop_id":751927347,"session_id":"zsbtAgiSMRpHDRy9D6slthq55"}</t>
  </si>
  <si>
    <t>12:06:33</t>
  </si>
  <si>
    <t>Rebecca Tomasini</t>
  </si>
  <si>
    <t>rtomasini01@gmail.com</t>
  </si>
  <si>
    <t>07T962478A542054S</t>
  </si>
  <si>
    <t>Rebecca Tomasini, Via Vincenzo Monti 23, Pero, Milano, 20016, Italia</t>
  </si>
  <si>
    <t>Do what makes your soul happy quote poster - Square - Póster / Madera roble oscuro / 50x50</t>
  </si>
  <si>
    <t>rIQqy63a5d5tT0hbomayrFj2I</t>
  </si>
  <si>
    <t>{"shop_id":751927347,"session_id":"rIQqy63a5d5tT0hbomayrFj2I"}</t>
  </si>
  <si>
    <t>Via Vincenzo Monti 23</t>
  </si>
  <si>
    <t>Pero</t>
  </si>
  <si>
    <t>+39 3473165039</t>
  </si>
  <si>
    <t>12:22:14</t>
  </si>
  <si>
    <t>Laura Fernández Alonso</t>
  </si>
  <si>
    <t>lauraferalon@gmail.com</t>
  </si>
  <si>
    <t>0J879577BJ953823H</t>
  </si>
  <si>
    <t>Laura Fernandez Alonso, Calle Progreso, 19, Gijón, Asturias, 33209, España</t>
  </si>
  <si>
    <t>Girl with wine at the beach - Raissa Oltmanns - Póster / Madera negro / 20x30</t>
  </si>
  <si>
    <t>rZ17Lfb9wnp1nTIc6tOW2hR6L</t>
  </si>
  <si>
    <t>{"shop_id":751927347,"session_id":"rZ17Lfb9wnp1nTIc6tOW2hR6L"}</t>
  </si>
  <si>
    <t>Calle Progreso, 19</t>
  </si>
  <si>
    <t>+34 675317233</t>
  </si>
  <si>
    <t>12:49:15</t>
  </si>
  <si>
    <t>maria elena tapia carrasco</t>
  </si>
  <si>
    <t>etc49@yahoo.es</t>
  </si>
  <si>
    <t>2CG01444BX057091K</t>
  </si>
  <si>
    <t>Elena Tapia Carrasco, CALLE PALOS DE LA FRONTERA, nº 11- 2º F, BAIONA, Pontevedra, 36300, España</t>
  </si>
  <si>
    <t>Minimal pink abstract 07 - Póster / Madera rosa pastel / 30x40, Watercolor landscape N2 - Póster / Madera azul / 30x40</t>
  </si>
  <si>
    <t>rrVlsc1Ki6lwaIkMkzLjB5LbL</t>
  </si>
  <si>
    <t>{"shop_id":751927347,"session_id":"rrVlsc1Ki6lwaIkMkzLjB5LbL"}</t>
  </si>
  <si>
    <t>CALLE PALOS DE LA FRONTERA, nº 11- 2º F</t>
  </si>
  <si>
    <t>BAIONA</t>
  </si>
  <si>
    <t>+34 678752314</t>
  </si>
  <si>
    <t>Minimal pink abstract 07 - Póster / Madera rosa pastel / 30x40</t>
  </si>
  <si>
    <t>12:58:14</t>
  </si>
  <si>
    <t>Federica Martella</t>
  </si>
  <si>
    <t>martella.federica@gmail.com</t>
  </si>
  <si>
    <t>4U83818019406261H</t>
  </si>
  <si>
    <t>Federica Martella, Viale Piero e Alberto Pirelli 27, Milano, Milano, 20126, Italia</t>
  </si>
  <si>
    <t>Watercolor abstraction N7 - Lienzo / Sin marco / 70x100</t>
  </si>
  <si>
    <t>rsfc3YK7ljTvaeeG2yGnyOqNK</t>
  </si>
  <si>
    <t>{"shop_id":751927347,"session_id":"rsfc3YK7ljTvaeeG2yGnyOqNK"}</t>
  </si>
  <si>
    <t>Viale Piero e Alberto Pirelli 27</t>
  </si>
  <si>
    <t>+39 3456057598</t>
  </si>
  <si>
    <t>14:03:38</t>
  </si>
  <si>
    <t>3AR97617JG156722N</t>
  </si>
  <si>
    <t>{"shop_id":751927347,"session_id":"zEymqUzBafWiB7RgYLH7B9wd2"}</t>
  </si>
  <si>
    <t>14:11:04</t>
  </si>
  <si>
    <t>Henning Heidemanns</t>
  </si>
  <si>
    <t>henning.heidemanns@gmail.com</t>
  </si>
  <si>
    <t>4NF25333G51444943</t>
  </si>
  <si>
    <t>Regine Heidemanns, Salinetas F4, Novelda, Alicante, 03660, España</t>
  </si>
  <si>
    <t>Boho toucan - Póster / Sin marco / 40x50, Tropic Cheetah - Póster / Sin marco / 40x50, Giraffe with socks - Póster / Madera negro / 20x30, Birds of spring - Póster / Madera negro / 20x30, Birds of summer - Póster / Madera negro / 20x30</t>
  </si>
  <si>
    <t>rKad6OQGhgFGX44vYcZpjtVVs</t>
  </si>
  <si>
    <t>{"shop_id":751927347,"session_id":"rKad6OQGhgFGX44vYcZpjtVVs"}</t>
  </si>
  <si>
    <t>Salinetas F4</t>
  </si>
  <si>
    <t>Novelda</t>
  </si>
  <si>
    <t>+49 27372808897</t>
  </si>
  <si>
    <t>Birds of summer - Póster / Madera negro / 20x30</t>
  </si>
  <si>
    <t>16:41:56</t>
  </si>
  <si>
    <t>Bettina Schobesbeger</t>
  </si>
  <si>
    <t>schobesberger.bettina@gmail.com</t>
  </si>
  <si>
    <t>34768046A3541434X</t>
  </si>
  <si>
    <t>Bettina Schobesberger, Hausruckstraße 5, Vöcklabruck, 4840, Austria</t>
  </si>
  <si>
    <t>Bangkok Skyline blanco y negro - Póster / Madera negro / 40x50, Barcelona Skyline en blanco y negro - Póster / Madera negro / 40x50</t>
  </si>
  <si>
    <t>r3CxaJuIdkM9B8vaA3jdaq6iD</t>
  </si>
  <si>
    <t>{"shop_id":751927347,"session_id":"r3CxaJuIdkM9B8vaA3jdaq6iD"}</t>
  </si>
  <si>
    <t>Hausruckstraße 5</t>
  </si>
  <si>
    <t>Vöcklabruck</t>
  </si>
  <si>
    <t>+43 6605588563</t>
  </si>
  <si>
    <t>Barcelona Skyline en blanco y negro - Póster / Madera negro / 40x50</t>
  </si>
  <si>
    <t>18:18:06</t>
  </si>
  <si>
    <t>Daniela Rodriguez Peña</t>
  </si>
  <si>
    <t>dani.pena69@gmx.de</t>
  </si>
  <si>
    <t>05M78469JK095414R</t>
  </si>
  <si>
    <t>Daniela, Rodriguez Peña, Arnsdorf, 183, Vierkirchen, 02894, Alemania</t>
  </si>
  <si>
    <t>Inspirational Ocean Life Quotes - Póster / Sin marco / 30x40</t>
  </si>
  <si>
    <t>rpCOXpBa3hjOvblEIZI0mLACi</t>
  </si>
  <si>
    <t>{"shop_id":751927347,"session_id":"rpCOXpBa3hjOvblEIZI0mLACi"}</t>
  </si>
  <si>
    <t>Arnsdorf, 183</t>
  </si>
  <si>
    <t>Vierkirchen</t>
  </si>
  <si>
    <t>+49 1746172966</t>
  </si>
  <si>
    <t>18:44:05</t>
  </si>
  <si>
    <t>Eva Rosenberger</t>
  </si>
  <si>
    <t>rosenberger.eva118@hotmail.com</t>
  </si>
  <si>
    <t>4GW5695381452980C</t>
  </si>
  <si>
    <t>Eva Rosenberger, Talstraße 118, Strass im strassertal, 3491, Austria</t>
  </si>
  <si>
    <t>Sardines Tin Can - Baroo Bloom - Póster / Madera negro / 50x70, Gustav Klimt Garden Cat Print - Póster / Madera negro / 60x90, Cheers To You - Arty Guava - Póster / Madera negro / 60x90</t>
  </si>
  <si>
    <t>rcjhUE0p1Lo46FgpnRyhpERHQ</t>
  </si>
  <si>
    <t>{"shop_id":751927347,"session_id":"rcjhUE0p1Lo46FgpnRyhpERHQ"}</t>
  </si>
  <si>
    <t>Talstraße 118</t>
  </si>
  <si>
    <t>Strass im strassertal</t>
  </si>
  <si>
    <t>+43 6603837088</t>
  </si>
  <si>
    <t>Cheers To You - Arty Guava - Póster / Madera negro / 60x90</t>
  </si>
  <si>
    <t>19:16:08</t>
  </si>
  <si>
    <t>Nadine Preira</t>
  </si>
  <si>
    <t>nadine.preira@gmail.com</t>
  </si>
  <si>
    <t>9WS24588J8137803Y</t>
  </si>
  <si>
    <t>Agnès nadine Ciron Cavoizy, 18 Rue de la Glacière, Paris, 75013, Francia</t>
  </si>
  <si>
    <t>Coco Chanel - Póster / Sin marco / 30x40</t>
  </si>
  <si>
    <t>rhfQGEhZE7pDkTa1xJdth3m1d</t>
  </si>
  <si>
    <t>{"shop_id":751927347,"session_id":"rhfQGEhZE7pDkTa1xJdth3m1d"}</t>
  </si>
  <si>
    <t>18 Rue de la Glacière</t>
  </si>
  <si>
    <t>+33 642619780</t>
  </si>
  <si>
    <t>20:13:05</t>
  </si>
  <si>
    <t>Luis Alberto Crespo</t>
  </si>
  <si>
    <t>Luisalbertto89@gmail.com</t>
  </si>
  <si>
    <t>2TT601644C200730T</t>
  </si>
  <si>
    <t>Luis Alberto Ortiz Crespo, La Regata, 171, Iruz, CANTABRIA, 39691, España</t>
  </si>
  <si>
    <t>Vinyl II - Póster / Sin marco / 30x40, Pulp Fiction dance - Póster / Sin marco / 30x40, Orange Strokes - Ejaaz Haniff - Póster / Sin marco / 40x50</t>
  </si>
  <si>
    <t>rIt2MJsvaEK5hfUj0fDNuqBIQ</t>
  </si>
  <si>
    <t>{"shop_id":751927347,"session_id":"rIt2MJsvaEK5hfUj0fDNuqBIQ"}</t>
  </si>
  <si>
    <t>La Regata, 171</t>
  </si>
  <si>
    <t>Iruz</t>
  </si>
  <si>
    <t>CANTABRIA</t>
  </si>
  <si>
    <t>+34 699598825</t>
  </si>
  <si>
    <t>Vinyl II - Póster / Sin marco / 30x40</t>
  </si>
  <si>
    <t>21:05:54</t>
  </si>
  <si>
    <t>9H91602267490942P</t>
  </si>
  <si>
    <t>Watercolor landscape N2 - Póster / Madera azul / 30x40, Minimal pink abstract 07 - Póster / Madera rosa pastel / 30x40</t>
  </si>
  <si>
    <t>{"shop_id":751927347,"session_id":"zf96Muf1EvXSMHjlmregogWPD"}</t>
  </si>
  <si>
    <t>21:22:33</t>
  </si>
  <si>
    <t>Georg Bayr</t>
  </si>
  <si>
    <t>georg.bayr@aon.at</t>
  </si>
  <si>
    <t>5AV61847UG6375703</t>
  </si>
  <si>
    <t>Georg, Bayr, Rieder Strasse 8, Friedburg, 5211, Austria</t>
  </si>
  <si>
    <t>The Kiss (Special Edition) - Gustav Klimt - Póster / Sin marco / 30x40</t>
  </si>
  <si>
    <t>rZR2m7lEaW0s95UxDrTIXKWM1</t>
  </si>
  <si>
    <t>{"shop_id":751927347,"session_id":"rZR2m7lEaW0s95UxDrTIXKWM1"}</t>
  </si>
  <si>
    <t>Rieder Strasse 8</t>
  </si>
  <si>
    <t>Friedburg</t>
  </si>
  <si>
    <t>+43 6641016405</t>
  </si>
  <si>
    <t>21:39:54</t>
  </si>
  <si>
    <t>Daniel Reiners</t>
  </si>
  <si>
    <t>info.djdannyray@gmail.com</t>
  </si>
  <si>
    <t>9YT190243D507431X</t>
  </si>
  <si>
    <t>Daniel Reiners, Krummacherstraße 6, Osterholz-Scharmbeck, 27711, Alemania</t>
  </si>
  <si>
    <t>Henri Matisse, Coeur d'amour - Póster / Madera roble natural / 60x90</t>
  </si>
  <si>
    <t>rnuuQvwkF49FwJfqHkwfLWIR8</t>
  </si>
  <si>
    <t>{"shop_id":751927347,"session_id":"rnuuQvwkF49FwJfqHkwfLWIR8"}</t>
  </si>
  <si>
    <t>Krummacherstraße 6</t>
  </si>
  <si>
    <t>Osterholz-Scharmbeck</t>
  </si>
  <si>
    <t>+43 69919259403</t>
  </si>
  <si>
    <t>22:36:05</t>
  </si>
  <si>
    <t>Elena Rothe-Schindler</t>
  </si>
  <si>
    <t>elena.rothe@gmx.net</t>
  </si>
  <si>
    <t>6SW46152BT459201U</t>
  </si>
  <si>
    <t>Elena Rothe-Schindler, Blütenweg 8, Bad Homburg vor der Höhe, 61352, Alemania</t>
  </si>
  <si>
    <t>rjLARUiS8SzPuCaGeLhaHs3Iu</t>
  </si>
  <si>
    <t>{"shop_id":751927347,"session_id":"rjLARUiS8SzPuCaGeLhaHs3Iu"}</t>
  </si>
  <si>
    <t>Blütenweg 8</t>
  </si>
  <si>
    <t>Bad Homburg vor der Höhe</t>
  </si>
  <si>
    <t>+49 1772998323</t>
  </si>
  <si>
    <t>21/01/2026</t>
  </si>
  <si>
    <t>08:37:19</t>
  </si>
  <si>
    <t>Amazing Yoga Petra Janata</t>
  </si>
  <si>
    <t>office@amazing-yoga.at</t>
  </si>
  <si>
    <t>7KS60215K71729430</t>
  </si>
  <si>
    <t>Petra Janata, Hartiggasse 1a/b1, Wiener Neustadt, 2700, Austria</t>
  </si>
  <si>
    <t>No stress - Póster / Madera roble natural / 60x90</t>
  </si>
  <si>
    <t>rJBXPj0qxrn1qasj9l8GfvOhw</t>
  </si>
  <si>
    <t>{"shop_id":751927347,"session_id":"rJBXPj0qxrn1qasj9l8GfvOhw"}</t>
  </si>
  <si>
    <t>Hartiggasse 1a/b1</t>
  </si>
  <si>
    <t>Wiener Neustadt</t>
  </si>
  <si>
    <t>+43 6505615760</t>
  </si>
  <si>
    <t>09:31:59</t>
  </si>
  <si>
    <t>Kati Gabler</t>
  </si>
  <si>
    <t>kati.gabler@googlemail.com</t>
  </si>
  <si>
    <t>47966751DV4729628</t>
  </si>
  <si>
    <t>Kati Gabler, Oberfeldstr. 201, Berlin, 12683, Alemania</t>
  </si>
  <si>
    <t>Berlin Skyline multicolor - Lienzo / Sin marco / 70x100</t>
  </si>
  <si>
    <t>rSIQgFGm5g0wtChdrevVKYNi2</t>
  </si>
  <si>
    <t>{"shop_id":751927347,"session_id":"rSIQgFGm5g0wtChdrevVKYNi2"}</t>
  </si>
  <si>
    <t>Oberfeldstr. 201</t>
  </si>
  <si>
    <t>+49 1738944385</t>
  </si>
  <si>
    <t>10:37:46</t>
  </si>
  <si>
    <t>7D4996372C9093810</t>
  </si>
  <si>
    <t>{"shop_id":751927347,"session_id":"z5yUyy53aFSvy1JE17RfBOz5S"}</t>
  </si>
  <si>
    <t>5V888436RH022932M</t>
  </si>
  <si>
    <t>{"shop_id":751927347,"session_id":"zk31RuFbL3gQOciyWNBrgt8ou"}</t>
  </si>
  <si>
    <t>11:24:15</t>
  </si>
  <si>
    <t>4FL188989M162851J</t>
  </si>
  <si>
    <t>Watercolor landscape N2 - Póster / Madera roble natural / 30x40, Minimal pink abstract 07 - Póster / Madera roble natural / 30x40</t>
  </si>
  <si>
    <t>r47MWf4eEw0DHKT351zru8rio</t>
  </si>
  <si>
    <t>{"shop_id":751927347,"session_id":"r47MWf4eEw0DHKT351zru8rio"}</t>
  </si>
  <si>
    <t>Minimal pink abstract 07 - Póster / Madera roble natural / 30x40</t>
  </si>
  <si>
    <t>11:54:38</t>
  </si>
  <si>
    <t>2VF78227PU7216015</t>
  </si>
  <si>
    <t>Woodblock Tigers From Yatsuo No Tsubaki (Creative ed.)) - Taguchi Tomoki - Póster / Sin marco / 30x40, Ruster from Yatsuo No Tsubaki - Taguchi Tomoki - Póster / Sin marco / 30x40</t>
  </si>
  <si>
    <t>{"shop_id":751927347,"session_id":"zNqhHMXfTeo67ldL6ehVM8zlI"}</t>
  </si>
  <si>
    <t>11:57:41</t>
  </si>
  <si>
    <t>67438537N5289132H</t>
  </si>
  <si>
    <t>Home is a feeling - Póster / Madera negro / 50x70</t>
  </si>
  <si>
    <t>rMp4stJMBGVaGSZIFjGKCPy7h</t>
  </si>
  <si>
    <t>{"shop_id":751927347,"session_id":"rMp4stJMBGVaGSZIFjGKCPy7h"}</t>
  </si>
  <si>
    <t>12:06:34</t>
  </si>
  <si>
    <t>krisler Grillo Alegria</t>
  </si>
  <si>
    <t>kily_00@hotmail.com</t>
  </si>
  <si>
    <t>3JK73463B6701020H</t>
  </si>
  <si>
    <t>krisler, Grillo Alegria, Calle de Pedro Laín Entralgo 8, Casa 3, Boadilla del Monte, MADRID, 28660, España</t>
  </si>
  <si>
    <t>Les plantes Nº1 - Póster / Madera roble natural / 20x30, Geometric No 02 - Póster / Madera roble natural / 30x40</t>
  </si>
  <si>
    <t>rQW1wsRYY231Yk07bZtHE4Frb</t>
  </si>
  <si>
    <t>{"shop_id":751927347,"session_id":"rQW1wsRYY231Yk07bZtHE4Frb"}</t>
  </si>
  <si>
    <t>Calle de Pedro Laín Entralgo 8</t>
  </si>
  <si>
    <t>Casa 3</t>
  </si>
  <si>
    <t>Boadilla del Monte</t>
  </si>
  <si>
    <t>+34 628059957</t>
  </si>
  <si>
    <t>Geometric No 02 - Póster / Madera roble natural / 30x40</t>
  </si>
  <si>
    <t>12:40:04</t>
  </si>
  <si>
    <t>Beatriz Pizarro</t>
  </si>
  <si>
    <t>pizarroon@gmail.com</t>
  </si>
  <si>
    <t>51Y40120M51363046</t>
  </si>
  <si>
    <t>Beatriz Pizarro, C/ Laurel 53, tres cantos, MADRID, 28760, España</t>
  </si>
  <si>
    <t>Gilda - Póster / Madera roble natural / 20x30, Boquerón frito - Póster / Madera roble natural / 20x30</t>
  </si>
  <si>
    <t>rExxomFot3XORMGFmH437hCXh</t>
  </si>
  <si>
    <t>{"shop_id":751927347,"session_id":"rExxomFot3XORMGFmH437hCXh"}</t>
  </si>
  <si>
    <t>C/ Laurel 53</t>
  </si>
  <si>
    <t>tres cantos</t>
  </si>
  <si>
    <t>+34 659274656</t>
  </si>
  <si>
    <t>Boquerón frito - Póster / Madera roble natural / 20x30</t>
  </si>
  <si>
    <t>12:52:37</t>
  </si>
  <si>
    <t>ester garcia castell</t>
  </si>
  <si>
    <t>ester.gc4@gmail.com</t>
  </si>
  <si>
    <t>85U88288GJ106233N</t>
  </si>
  <si>
    <t>ester, garcia castell, Carrer Segle XX 61, Barcelona, Barcelona, 08032, España</t>
  </si>
  <si>
    <t>Happy skiers - Póster / Madera roble natural / 50x70</t>
  </si>
  <si>
    <t>ru4d5W3KMBuZliKvTpYp5kiXH</t>
  </si>
  <si>
    <t>{"shop_id":751927347,"session_id":"ru4d5W3KMBuZliKvTpYp5kiXH"}</t>
  </si>
  <si>
    <t>Carrer Segle XX 61</t>
  </si>
  <si>
    <t>+34 646733025</t>
  </si>
  <si>
    <t>13:52:36</t>
  </si>
  <si>
    <t>Retirada iniciada por el usuario</t>
  </si>
  <si>
    <t>Eliminado</t>
  </si>
  <si>
    <t>57C52626UN1377505</t>
  </si>
  <si>
    <t>14:45:27</t>
  </si>
  <si>
    <t>Claudine Albrizio</t>
  </si>
  <si>
    <t>claudinealbrizio@sfr.fr</t>
  </si>
  <si>
    <t>4NE640138L7007902</t>
  </si>
  <si>
    <t>Claudine, Albrizio, 320 Avenue de Cannes, Pégomas, 06580, Francia</t>
  </si>
  <si>
    <t>We communicate silently - Póster / Sin marco / 40x50, I am starting to forget your face - Póster / Sin marco / 40x50</t>
  </si>
  <si>
    <t>rsiJla5czl6B1yYNdqnRaHXCl</t>
  </si>
  <si>
    <t>{"shop_id":751927347,"session_id":"rsiJla5czl6B1yYNdqnRaHXCl"}</t>
  </si>
  <si>
    <t>320 Avenue de Cannes</t>
  </si>
  <si>
    <t>Pégomas</t>
  </si>
  <si>
    <t>+33 620688073</t>
  </si>
  <si>
    <t>We communicate silently - Póster / Sin marco / 40x50</t>
  </si>
  <si>
    <t>15:08:16</t>
  </si>
  <si>
    <t>STEPHANE ARNAL</t>
  </si>
  <si>
    <t>arnal.stephane@gmail.com</t>
  </si>
  <si>
    <t>92U0522601597860K</t>
  </si>
  <si>
    <t>Stéphane ARNAL, 4 Rue Richelieu appt 5, Sète, 34200, Francia</t>
  </si>
  <si>
    <t>rZQEdjq5gYhBwlMSeuJU8T3r3</t>
  </si>
  <si>
    <t>{"shop_id":751927347,"session_id":"rZQEdjq5gYhBwlMSeuJU8T3r3"}</t>
  </si>
  <si>
    <t>4 Rue Richelieu appt 5</t>
  </si>
  <si>
    <t>Sète</t>
  </si>
  <si>
    <t>+33 650102699</t>
  </si>
  <si>
    <t>15:36:26</t>
  </si>
  <si>
    <t>jean-philippe AIGOIN</t>
  </si>
  <si>
    <t>jpaigoin@gmail.com</t>
  </si>
  <si>
    <t>3YD607448G735454C</t>
  </si>
  <si>
    <t>jean philippe AIGOIN, 10 Rue des Carrières, VAUX SUR MER, 17640, Francia</t>
  </si>
  <si>
    <t>Vintage Car with Surfboard - Póster / Sin marco / 30x40</t>
  </si>
  <si>
    <t>rGUgiCrdJsY3WuWpCQJZRB2G1</t>
  </si>
  <si>
    <t>{"shop_id":751927347,"session_id":"rGUgiCrdJsY3WuWpCQJZRB2G1"}</t>
  </si>
  <si>
    <t>10 Rue des Carrières</t>
  </si>
  <si>
    <t>VAUX SUR MER</t>
  </si>
  <si>
    <t>+33 607358154</t>
  </si>
  <si>
    <t>16:23:07</t>
  </si>
  <si>
    <t>giulia monini</t>
  </si>
  <si>
    <t>giulia.monini@gmail.com</t>
  </si>
  <si>
    <t>88X540955E2960111</t>
  </si>
  <si>
    <t>Giulia Monini, Via C. V. Veneto 8, Matassino, Firenze, 50066, Italia</t>
  </si>
  <si>
    <t>Les plantes Nº2 - Póster / Sin marco / 30x40, Les plantes Nº1 - Póster / Sin marco / 30x40, It's getting hot in here - Póster / Sin marco / 30x40</t>
  </si>
  <si>
    <t>r8PWyjJIk3p58EAoEYhpMvEkz</t>
  </si>
  <si>
    <t>{"shop_id":751927347,"session_id":"r8PWyjJIk3p58EAoEYhpMvEkz"}</t>
  </si>
  <si>
    <t>Via C. V. Veneto 8</t>
  </si>
  <si>
    <t>Matassino</t>
  </si>
  <si>
    <t>+39 3200313753</t>
  </si>
  <si>
    <t>Les plantes Nº2 - Póster / Sin marco / 30x40</t>
  </si>
  <si>
    <t>20:56:35</t>
  </si>
  <si>
    <t>mattia Ganassin</t>
  </si>
  <si>
    <t>mattia.ganassin@hotmail.it</t>
  </si>
  <si>
    <t>13C43299DB307342S</t>
  </si>
  <si>
    <t>Mattia Ganassin, Via Grande 185/A, Cassola, Vicenza, 36022, Italia</t>
  </si>
  <si>
    <t>Towards Meditation - Póster / Madera negro / 40x50</t>
  </si>
  <si>
    <t>rWfK5VXlm0zdhmAjsUMSJu0Pb</t>
  </si>
  <si>
    <t>{"shop_id":751927347,"session_id":"rWfK5VXlm0zdhmAjsUMSJu0Pb"}</t>
  </si>
  <si>
    <t>Via Grande 185/A</t>
  </si>
  <si>
    <t>Cassola</t>
  </si>
  <si>
    <t>+39 3472237292</t>
  </si>
  <si>
    <t>21:50:04</t>
  </si>
  <si>
    <t>Ulrike Glock</t>
  </si>
  <si>
    <t>ulrike.glock@gmx.de</t>
  </si>
  <si>
    <t>60771649NB0801917</t>
  </si>
  <si>
    <t>Ulrike Glock, Am Kieselhumes 62, Saarbrücken, 66123, Alemania</t>
  </si>
  <si>
    <t>Book lover 1 - Póster / Madera negro / 40x50</t>
  </si>
  <si>
    <t>rjILGgQOACOuz9lzThRrcWZNF</t>
  </si>
  <si>
    <t>{"shop_id":751927347,"session_id":"rjILGgQOACOuz9lzThRrcWZNF"}</t>
  </si>
  <si>
    <t>Am Kieselhumes 62</t>
  </si>
  <si>
    <t>+49 68168388</t>
  </si>
  <si>
    <t>22:32:13</t>
  </si>
  <si>
    <t>7V7741092W340794C</t>
  </si>
  <si>
    <t>Petra Janata, Carlbergergasse 73/H35, Wien, 1230, Austria</t>
  </si>
  <si>
    <t>Animal Crew 2 - Póster / Sin marco / 30x40, Sunlight - Póster / Madera roble natural / 40x50, Fishing for compliments - Póster / Madera roble natural / 40x50</t>
  </si>
  <si>
    <t>rwbPWKCHgPNYoUC8saKudOZit</t>
  </si>
  <si>
    <t>{"shop_id":751927347,"session_id":"rwbPWKCHgPNYoUC8saKudOZit"}</t>
  </si>
  <si>
    <t>Carlbergergasse 73/H35</t>
  </si>
  <si>
    <t>Fishing for compliments - Póster / Madera roble natural / 40x50</t>
  </si>
  <si>
    <t>22/01/2026</t>
  </si>
  <si>
    <t>10:22:33</t>
  </si>
  <si>
    <t>3P101016YH031813M</t>
  </si>
  <si>
    <t>{"shop_id":751927347,"session_id":"zrEZrxqOtvhZQdvFqEzmhHrIu"}</t>
  </si>
  <si>
    <t>17:10:06</t>
  </si>
  <si>
    <t>Mirka Hoffmann</t>
  </si>
  <si>
    <t>mirka.hoffmann@gmx.de</t>
  </si>
  <si>
    <t>1YS46470CL678894P</t>
  </si>
  <si>
    <t>Mirka Hoffmann, Augustastraße  21, Münster, 48153, Alemania</t>
  </si>
  <si>
    <t>Sage green Boho Sunrise 2 - Póster / Sin marco / 40x50, Sage green Boho Sunrise 1 - Póster / Sin marco / 40x50</t>
  </si>
  <si>
    <t>rUFLx7BMp8yidaT9rHYZ8zRaC</t>
  </si>
  <si>
    <t>{"shop_id":751927347,"session_id":"rUFLx7BMp8yidaT9rHYZ8zRaC"}</t>
  </si>
  <si>
    <t>Augustastraße  21</t>
  </si>
  <si>
    <t>+49 16097767747</t>
  </si>
  <si>
    <t>Sage green Boho Sunrise 2 - Póster / Sin marco / 40x50</t>
  </si>
  <si>
    <t>17:45:44</t>
  </si>
  <si>
    <t>Louisa Zopes</t>
  </si>
  <si>
    <t>louisa.zopes@gmx.de</t>
  </si>
  <si>
    <t>3XT45347228271513</t>
  </si>
  <si>
    <t>Louisa Zopes, Loreleystraße 1, Köln, 50677, Alemania</t>
  </si>
  <si>
    <t>Henri Matisse La Japonaise: Woman beside the Water, 1905 - Póster / Sin marco / 70x100</t>
  </si>
  <si>
    <t>rPXdkrjeyZaOIO1aZXL89qEpE</t>
  </si>
  <si>
    <t>{"shop_id":751927347,"session_id":"rPXdkrjeyZaOIO1aZXL89qEpE"}</t>
  </si>
  <si>
    <t>Loreleystraße 1</t>
  </si>
  <si>
    <t>+49 15777273090</t>
  </si>
  <si>
    <t>19:13:37</t>
  </si>
  <si>
    <t>Anne Klingelhöfer</t>
  </si>
  <si>
    <t>anneklingelhoefer@gmail.com</t>
  </si>
  <si>
    <t>79H57694Y8510734Y</t>
  </si>
  <si>
    <t>Anne, Klingelhöfer, Wasserstraße 410, Bochum, 44795, Alemania</t>
  </si>
  <si>
    <t>Jimmy detailed world map with cities - Póster / Sin marco / 40x50</t>
  </si>
  <si>
    <t>rpIwK3DQBQGnwxDli2OD0BDYw</t>
  </si>
  <si>
    <t>{"shop_id":751927347,"session_id":"rpIwK3DQBQGnwxDli2OD0BDYw"}</t>
  </si>
  <si>
    <t>Wasserstraße 410</t>
  </si>
  <si>
    <t>+49 017620993921</t>
  </si>
  <si>
    <t>19:20:15</t>
  </si>
  <si>
    <t>ANDREA ARNABOLDI</t>
  </si>
  <si>
    <t>a.arnaboldi@gmail.com</t>
  </si>
  <si>
    <t>7PX36444JE3580048</t>
  </si>
  <si>
    <t>ANDREA ARNABOLDI, VIA VITTORIO EMANUELE II N.3, CERNOBBIO, Como, 22012, Italia</t>
  </si>
  <si>
    <t>Pablo Picasso Animals Drawings the bull - Póster / Madera negro / 50x70, Pablo Picasso Animals Drawing Flamingo - Póster / Madera negro / 50x70, Pablo Picasso Animals Drawing Dog - Póster / Madera negro / 50x70</t>
  </si>
  <si>
    <t>rVw9c6ygxMVUjLmCqdBqS1rka</t>
  </si>
  <si>
    <t>{"shop_id":751927347,"session_id":"rVw9c6ygxMVUjLmCqdBqS1rka"}</t>
  </si>
  <si>
    <t>VIA VITTORIO EMANUELE II N.3</t>
  </si>
  <si>
    <t>CERNOBBIO</t>
  </si>
  <si>
    <t>+39 335295356</t>
  </si>
  <si>
    <t>Pablo Picasso Animals Drawings the bull - Póster / Madera negro / 50x70</t>
  </si>
  <si>
    <t>19:20:43</t>
  </si>
  <si>
    <t>7340495370907850L</t>
  </si>
  <si>
    <t>Pablo Picasso Animals Drawing Dog - Póster / Madera negro / 50x70, Pablo Picasso Animals Drawings the bull - Póster / Madera negro / 50x70, Pablo Picasso Animals Drawing Flamingo - Póster / Madera negro / 50x70</t>
  </si>
  <si>
    <t>{"shop_id":751927347,"session_id":"zlbiMgKKKb3g48AuGuqaguC2b"}</t>
  </si>
  <si>
    <t>19:29:39</t>
  </si>
  <si>
    <t>Michelle Meier</t>
  </si>
  <si>
    <t>michellemei@aol.com</t>
  </si>
  <si>
    <t>6XW51097959685628</t>
  </si>
  <si>
    <t>Michelle Meier, Aachener Str. 1, Köln, 50674, Alemania</t>
  </si>
  <si>
    <t>MCM White - Póster / Sin marco / 40x50, Rumi White - Póster / Sin marco / 40x50</t>
  </si>
  <si>
    <t>r8Nqnixd2305PDkFnVWWvZlaW</t>
  </si>
  <si>
    <t>{"shop_id":751927347,"session_id":"r8Nqnixd2305PDkFnVWWvZlaW"}</t>
  </si>
  <si>
    <t>Aachener Str. 1</t>
  </si>
  <si>
    <t>+49 17663044069</t>
  </si>
  <si>
    <t>MCM White - Póster / Sin marco / 40x50</t>
  </si>
  <si>
    <t>20:37:52</t>
  </si>
  <si>
    <t>Loli Nieto</t>
  </si>
  <si>
    <t>losfaroles10@gmail.com</t>
  </si>
  <si>
    <t>0EM64180UD8451156</t>
  </si>
  <si>
    <t>Maria Dolores Nieto Fajardo, Avenida Secundino Zuazo  410D, Madrid, Madrid, 28055, España</t>
  </si>
  <si>
    <t>Minimalist horizon in soft olive green and sepia - Póster / Sin marco / 40x50</t>
  </si>
  <si>
    <t>rf2BKDcLnKuU2YA3TPYLe7wFM</t>
  </si>
  <si>
    <t>{"shop_id":751927347,"session_id":"rf2BKDcLnKuU2YA3TPYLe7wFM"}</t>
  </si>
  <si>
    <t>Avenida Secundino Zuazo  410D</t>
  </si>
  <si>
    <t>+34 674226301</t>
  </si>
  <si>
    <t>20:49:12</t>
  </si>
  <si>
    <t>Aurélia Wuilmart</t>
  </si>
  <si>
    <t>waurlia@yahoo.com</t>
  </si>
  <si>
    <t>4J735898AC438810A</t>
  </si>
  <si>
    <t>Aurelia Wuilmart, 11 ROUTE DE PACY, LOUVIERS, 27400, Francia</t>
  </si>
  <si>
    <t>riXM2IgaHbxCiZeTJ6md1sTgW</t>
  </si>
  <si>
    <t>{"shop_id":751927347,"session_id":"riXM2IgaHbxCiZeTJ6md1sTgW"}</t>
  </si>
  <si>
    <t>11 ROUTE DE PACY</t>
  </si>
  <si>
    <t>LOUVIERS</t>
  </si>
  <si>
    <t>+33 671632053</t>
  </si>
  <si>
    <t>23/01/2026</t>
  </si>
  <si>
    <t>07:35:45</t>
  </si>
  <si>
    <t>Valentina Suzzi</t>
  </si>
  <si>
    <t>valentinasuzzi@gmail.com</t>
  </si>
  <si>
    <t>1BW00182GR207512H</t>
  </si>
  <si>
    <t>Valentina Suzzi, Via Francesco Tarroni 8, Fusignano, Ravenna, 48034, Italia</t>
  </si>
  <si>
    <t>FAST FOOD / Pizza - Póster / Sin marco / 50x70, Art Breakfast - Póster / Sin marco / 50x70</t>
  </si>
  <si>
    <t>rPCg2lyd38LcYjnSI7UGxegLb</t>
  </si>
  <si>
    <t>{"shop_id":751927347,"session_id":"rPCg2lyd38LcYjnSI7UGxegLb"}</t>
  </si>
  <si>
    <t>Via Francesco Tarroni 8</t>
  </si>
  <si>
    <t>Fusignano</t>
  </si>
  <si>
    <t>+39 054654113</t>
  </si>
  <si>
    <t>Art Breakfast - Póster / Sin marco / 50x70</t>
  </si>
  <si>
    <t>12:05:13</t>
  </si>
  <si>
    <t>Marco Carminati</t>
  </si>
  <si>
    <t>groove79@gmail.com</t>
  </si>
  <si>
    <t>6CM68276T1794103V</t>
  </si>
  <si>
    <t>Stefania Iacone, Via Fratelli di Dio 12 scala D, Milano, Milano, 20152, Italia</t>
  </si>
  <si>
    <t>Black figure #5 - Lienzo / Madera negro / 30x40, Black figure #6 - Lienzo / Madera negro / 30x40</t>
  </si>
  <si>
    <t>rprCQNLxJQ0xwxundnOjd2jQq</t>
  </si>
  <si>
    <t>{"shop_id":751927347,"session_id":"rprCQNLxJQ0xwxundnOjd2jQq"}</t>
  </si>
  <si>
    <t>Via Fratelli di Dio 12 scala D</t>
  </si>
  <si>
    <t>+39 3391510479</t>
  </si>
  <si>
    <t>Black figure #5 - Lienzo / Madera negro / 30x40</t>
  </si>
  <si>
    <t>13:37:50</t>
  </si>
  <si>
    <t>Maruxa Villamor Fraiz</t>
  </si>
  <si>
    <t>maruxavf1@hotmail.com</t>
  </si>
  <si>
    <t>0MF191955W5266711</t>
  </si>
  <si>
    <t>Maruxa Villamor Fraiz, Rua do Pombal, 21, 2, Santiago De Compostela, La Coruña, 15705, España</t>
  </si>
  <si>
    <t>Blue Birds Woodblock print from Yatsuo no tsubaki by Taguchi Tomoki - Póster / Sin marco / 30x40</t>
  </si>
  <si>
    <t>r4TfJOO5M9XqjpWgR7lqGk3VF</t>
  </si>
  <si>
    <t>{"shop_id":751927347,"session_id":"r4TfJOO5M9XqjpWgR7lqGk3VF"}</t>
  </si>
  <si>
    <t>Rua do Pombal, 21, 2</t>
  </si>
  <si>
    <t>Santiago De Compostela</t>
  </si>
  <si>
    <t>+34 628644208</t>
  </si>
  <si>
    <t>16:17:41</t>
  </si>
  <si>
    <t>07R22051163529921</t>
  </si>
  <si>
    <t>Pablo Picasso Animals Drawings the bull - Póster / Madera negro / 50x70, Pablo Picasso Animals Drawing Dog - Póster / Madera negro / 50x70, Pablo Picasso Animals Drawing Flamingo - Póster / Madera negro / 50x70</t>
  </si>
  <si>
    <t>rqwpmmSKw7fvD5Ornq8mAlnZb</t>
  </si>
  <si>
    <t>{"shop_id":751927347,"session_id":"rqwpmmSKw7fvD5Ornq8mAlnZb"}</t>
  </si>
  <si>
    <t>17:08:20</t>
  </si>
  <si>
    <t>Nicole Gau</t>
  </si>
  <si>
    <t>ngau1310@gmail.com</t>
  </si>
  <si>
    <t>0N62759199069205W</t>
  </si>
  <si>
    <t>Nicole Gau, Borweg 98, Bad Oeynhausen, 32547, Alemania</t>
  </si>
  <si>
    <t>Geometric shapes Nº1 - rust &amp; black - Póster / Sin marco / 50x70, Geometric shapes Nº3 - rust &amp; black - Póster / Sin marco / 40x50, Geometric shapes Nº2 - rust &amp; black - Póster / Sin marco / 40x50</t>
  </si>
  <si>
    <t>rj8N1L4UZhL1hN2PCuHqXGeyu</t>
  </si>
  <si>
    <t>{"shop_id":751927347,"session_id":"rj8N1L4UZhL1hN2PCuHqXGeyu"}</t>
  </si>
  <si>
    <t>Borweg 98</t>
  </si>
  <si>
    <t>Bad Oeynhausen</t>
  </si>
  <si>
    <t>+49 05731301287</t>
  </si>
  <si>
    <t>Geometric shapes Nº2 - rust &amp; black - Póster / Sin marco / 40x50</t>
  </si>
  <si>
    <t>20:15:29</t>
  </si>
  <si>
    <t>fernando mohedano mira</t>
  </si>
  <si>
    <t>fernandomohedano@hotmail.com</t>
  </si>
  <si>
    <t>85H303628G6643444</t>
  </si>
  <si>
    <t>fernando mohedano mira, c/ Rosalía de Castro 18-4, Laxe, La Coruña, 15117, España</t>
  </si>
  <si>
    <t>Tretar - Póster / Madera negro / 30x40</t>
  </si>
  <si>
    <t>rdYxQFqQ9mSdAj8VXKsH0OVHQ</t>
  </si>
  <si>
    <t>{"shop_id":751927347,"session_id":"rdYxQFqQ9mSdAj8VXKsH0OVHQ"}</t>
  </si>
  <si>
    <t>c/ Rosalía de Castro 18-4</t>
  </si>
  <si>
    <t>Laxe</t>
  </si>
  <si>
    <t>+34 981736510</t>
  </si>
  <si>
    <t>22:24:11</t>
  </si>
  <si>
    <t>21E113830M7196630</t>
  </si>
  <si>
    <t>Regine Heidemanns, Partida Salinetas F4, Novelda, Alicante, 03660, España</t>
  </si>
  <si>
    <t>Hummingbirds - Póster / Madera negro / 40x50</t>
  </si>
  <si>
    <t>rtid2OR6oBTPqp05E55L5aaGg</t>
  </si>
  <si>
    <t>{"shop_id":751927347,"session_id":"rtid2OR6oBTPqp05E55L5aaGg"}</t>
  </si>
  <si>
    <t>Partida Salinetas F4</t>
  </si>
  <si>
    <t>Chadijn Pascale Kruse</t>
  </si>
  <si>
    <t>chadijn@googlemail.com</t>
  </si>
  <si>
    <t>8V555911VB5052054</t>
  </si>
  <si>
    <t>Chadijn Kruse, Königstraße 325, Minden, 32427, Alemania</t>
  </si>
  <si>
    <t>California - Póster / Sin marco / 50x70</t>
  </si>
  <si>
    <t>rfMJXruJcyLdvKq2MYaBCGcDN</t>
  </si>
  <si>
    <t>{"shop_id":751927347,"session_id":"rfMJXruJcyLdvKq2MYaBCGcDN"}</t>
  </si>
  <si>
    <t>Königstraße 325</t>
  </si>
  <si>
    <t>Minden</t>
  </si>
  <si>
    <t>+49 1784991789</t>
  </si>
  <si>
    <t>24/01/2026</t>
  </si>
  <si>
    <t>06:59:16</t>
  </si>
  <si>
    <t>Gaik Nersesian</t>
  </si>
  <si>
    <t>nasaboy@yandex.ru</t>
  </si>
  <si>
    <t>2N539032MU332304R</t>
  </si>
  <si>
    <t>Nersesian, Bruchsaler Straße 4, Berlin, 10715, Alemania</t>
  </si>
  <si>
    <t>Winter sunrise - Póster / Madera negro / 40x50, Underwater Dream VI - Póster / Madera negro / 40x50</t>
  </si>
  <si>
    <t>rR0jnEGvNPSzZRNKN9RJ1siTr</t>
  </si>
  <si>
    <t>{"shop_id":751927347,"session_id":"rR0jnEGvNPSzZRNKN9RJ1siTr"}</t>
  </si>
  <si>
    <t>Bruchsaler Straße 4</t>
  </si>
  <si>
    <t>+49 017680882154</t>
  </si>
  <si>
    <t>Underwater Dream VI - Póster / Madera negro / 40x50</t>
  </si>
  <si>
    <t>12:29:37</t>
  </si>
  <si>
    <t>Carlotta Maironi Da Ponte</t>
  </si>
  <si>
    <t>carlotta.mdp@hotmail.com</t>
  </si>
  <si>
    <t>2ET78837W3693003G</t>
  </si>
  <si>
    <t>Carlotta Maironi Da Ponte, Via Legionari  in Polonia 40, Bergamo, Bergamo, 24128, Italia</t>
  </si>
  <si>
    <t>Kiss me cat - Póster / Sin marco / 40x50</t>
  </si>
  <si>
    <t>rVkaVxXZoP2F28LGso7cHvOhV</t>
  </si>
  <si>
    <t>{"shop_id":751927347,"session_id":"rVkaVxXZoP2F28LGso7cHvOhV"}</t>
  </si>
  <si>
    <t>Via Legionari  in Polonia 40</t>
  </si>
  <si>
    <t>+39 3457979686</t>
  </si>
  <si>
    <t>12:54:10</t>
  </si>
  <si>
    <t>Annika Eilts</t>
  </si>
  <si>
    <t>eilts.annika@gmail.com</t>
  </si>
  <si>
    <t>1S087954E9700010E</t>
  </si>
  <si>
    <t>Annika, Eilts, Kopenhagener Str. 42, Berlin, 10437, Alemania</t>
  </si>
  <si>
    <t>Bodegón del sXXI - Mª Ángeles Martínez - Póster / Sin marco / 40x50, Book lover 6 - Póster / Sin marco / 70x100, Solitude 1 - Póster / Sin marco / 30x40</t>
  </si>
  <si>
    <t>rRf9P8uwvXKbHb3bGKo6xavYb</t>
  </si>
  <si>
    <t>{"shop_id":751927347,"session_id":"rRf9P8uwvXKbHb3bGKo6xavYb"}</t>
  </si>
  <si>
    <t>Kopenhagener Str. 42</t>
  </si>
  <si>
    <t>+49 015258634320</t>
  </si>
  <si>
    <t>Solitude 1 - Póster / Sin marco / 30x40</t>
  </si>
  <si>
    <t>13:16:53</t>
  </si>
  <si>
    <t>Doreen Brandl</t>
  </si>
  <si>
    <t>doreenluedecke@gmail.com</t>
  </si>
  <si>
    <t>5AG14185AS966742X</t>
  </si>
  <si>
    <t>Doreen Brandl, Schreinerstrasse, 32a, Berlin, 10247, Alemania</t>
  </si>
  <si>
    <t>Unusual Friends - Sharyn Bursic - Póster / Madera roble natural / 20x30, Ginger Cat - Sharyn Bursic - Lienzo / Madera negro / 20x30, Five in the Bed - Sharyn Bursic - Póster / Sin marco / 20x30</t>
  </si>
  <si>
    <t>rPdNY2AAqJOjg6W2NYBtq4reX</t>
  </si>
  <si>
    <t>{"shop_id":751927347,"session_id":"rPdNY2AAqJOjg6W2NYBtq4reX"}</t>
  </si>
  <si>
    <t>Schreinerstrasse</t>
  </si>
  <si>
    <t>32a</t>
  </si>
  <si>
    <t>+49 1721776890</t>
  </si>
  <si>
    <t>Unusual Friends - Sharyn Bursic - Póster / Madera roble natural / 20x30</t>
  </si>
  <si>
    <t>13:21:28</t>
  </si>
  <si>
    <t>Angel Cordero Rodríguez</t>
  </si>
  <si>
    <t>equidna9@hotmail.com</t>
  </si>
  <si>
    <t>15G37467A94254601</t>
  </si>
  <si>
    <t>Puri Valverde Hernández, Calle de Javier de Miguel 11 4A, Madrid, Madrid, 28018, España</t>
  </si>
  <si>
    <t>C is for cut the crap - Póster / Sin marco / 20x30, Abstract N 29 - Póster / Sin marco / 40x50, Abstract N1 - Póster / Sin marco / 40x50, Abstract Flower - Póster / Sin marco / 30x40, Closed Eyes-Line Art - Póster / Sin marco / 50x70</t>
  </si>
  <si>
    <t>rqVSyXPoiJpApTdZYEnSFxnYO</t>
  </si>
  <si>
    <t>{"shop_id":751927347,"session_id":"rqVSyXPoiJpApTdZYEnSFxnYO"}</t>
  </si>
  <si>
    <t>Calle de Javier de Miguel 11 4A</t>
  </si>
  <si>
    <t>+34 679995234</t>
  </si>
  <si>
    <t>Abstract Flower - Póster / Sin marco / 30x40</t>
  </si>
  <si>
    <t>14:00:09</t>
  </si>
  <si>
    <t>ANDREA ISIDORI</t>
  </si>
  <si>
    <t>andrea.isidori@gmail.com</t>
  </si>
  <si>
    <t>12V101633A711784D</t>
  </si>
  <si>
    <t>andrea isidori, Via Quintilio Varo 133, Roma, ROMA, 00174, Italia</t>
  </si>
  <si>
    <t>The decoration plant - Póster / Sin marco / 20x30</t>
  </si>
  <si>
    <t>rBV1okFYJy6LCrxUAVIAHv84q</t>
  </si>
  <si>
    <t>{"shop_id":751927347,"session_id":"rBV1okFYJy6LCrxUAVIAHv84q"}</t>
  </si>
  <si>
    <t>Via Quintilio Varo 133</t>
  </si>
  <si>
    <t>+39 067108348</t>
  </si>
  <si>
    <t>15:20:49</t>
  </si>
  <si>
    <t>ANA ISABEL SANCHEZ MORILLAS</t>
  </si>
  <si>
    <t>OFILANDIA@HOTMAIL.COM</t>
  </si>
  <si>
    <t>5SS38479WC071912R</t>
  </si>
  <si>
    <t>Ana Sánchez Morillas, Calle Montecarlo 3, Guadarrama, Madrid, 28440, España</t>
  </si>
  <si>
    <t>Composition VI - THE MIUUS STUDIO - Póster / Madera negro / 50x70</t>
  </si>
  <si>
    <t>r6EL4jSXUdeybBAvYZRNotebQ</t>
  </si>
  <si>
    <t>{"shop_id":751927347,"session_id":"r6EL4jSXUdeybBAvYZRNotebQ"}</t>
  </si>
  <si>
    <t>Calle Montecarlo 3</t>
  </si>
  <si>
    <t>Guadarrama</t>
  </si>
  <si>
    <t>+34 620992141</t>
  </si>
  <si>
    <t>16:00:46</t>
  </si>
  <si>
    <t>Jorge Mendes</t>
  </si>
  <si>
    <t>jorge.magno.mendes@gmail.com</t>
  </si>
  <si>
    <t>5CD74583KF644301S</t>
  </si>
  <si>
    <t>Érica Mendes, Kröfteler Str. 9 B, Idstein, 65510, Alemania</t>
  </si>
  <si>
    <t>Underwater Dream IV - Póster / Sin marco / 60x90</t>
  </si>
  <si>
    <t>rsgjtyPP6ZxmvYg0i2xoyxAYp</t>
  </si>
  <si>
    <t>{"shop_id":751927347,"session_id":"rsgjtyPP6ZxmvYg0i2xoyxAYp"}</t>
  </si>
  <si>
    <t>Kröfteler Str. 9 B</t>
  </si>
  <si>
    <t>Idstein</t>
  </si>
  <si>
    <t>+49 1738887115</t>
  </si>
  <si>
    <t>16:11:51</t>
  </si>
  <si>
    <t>corinne arpentinier</t>
  </si>
  <si>
    <t>corinne.arpentinier@gmail.com</t>
  </si>
  <si>
    <t>5DT30560SF461274J</t>
  </si>
  <si>
    <t>Corinne Arpentinier, 73 AVENUE DE GRASSE, Bât A domaine de l'oasis, CAGNES SUR MER, 06800, Francia</t>
  </si>
  <si>
    <t>Pablo Picasso Animals Drawings the cat Esquisse D’un Félin - Lienzo / Sin marco / 50x70</t>
  </si>
  <si>
    <t>rZ2kIYwQf7HvdhKGWlqkcrJBz</t>
  </si>
  <si>
    <t>{"shop_id":751927347,"session_id":"rZ2kIYwQf7HvdhKGWlqkcrJBz"}</t>
  </si>
  <si>
    <t>73 AVENUE DE GRASSE</t>
  </si>
  <si>
    <t>Bât A domaine de l'oasis</t>
  </si>
  <si>
    <t>CAGNES SUR MER</t>
  </si>
  <si>
    <t>+33 611353641</t>
  </si>
  <si>
    <t>16:46:35</t>
  </si>
  <si>
    <t>Ines Roth</t>
  </si>
  <si>
    <t>roth.ines2@gmail.com</t>
  </si>
  <si>
    <t>98H65849E6138435K</t>
  </si>
  <si>
    <t>Ines Roth, Bornheimer Landstraße 7, Frankfurt am Main, 60316, Alemania</t>
  </si>
  <si>
    <t>Winter sunrise - Póster / Sin marco / 20x30, Cabin of the Customs Watch (Special Edition) - Claude Monet - Póster / Sin marco / 20x30</t>
  </si>
  <si>
    <t>rPKDjvlKM1PpZR9WMTWSOX6dW</t>
  </si>
  <si>
    <t>{"shop_id":751927347,"session_id":"rPKDjvlKM1PpZR9WMTWSOX6dW"}</t>
  </si>
  <si>
    <t>Bornheimer Landstraße 7</t>
  </si>
  <si>
    <t>+49 1703253632</t>
  </si>
  <si>
    <t>Cabin of the Customs Watch (Special Edition) - Claude Monet - Póster / Sin marco / 20x30</t>
  </si>
  <si>
    <t>17:37:29</t>
  </si>
  <si>
    <t>Judith Van Zadel</t>
  </si>
  <si>
    <t>judith.vanZadel@web.de</t>
  </si>
  <si>
    <t>80305760KR903830H</t>
  </si>
  <si>
    <t>Judith van Zadel, Weißdornweg 33, Holtland, 26835, Alemania</t>
  </si>
  <si>
    <t>rKNl4uTyzlDYs37zLx8FhOej1</t>
  </si>
  <si>
    <t>{"shop_id":751927347,"session_id":"rKNl4uTyzlDYs37zLx8FhOej1"}</t>
  </si>
  <si>
    <t>Weißdornweg 33</t>
  </si>
  <si>
    <t>Holtland</t>
  </si>
  <si>
    <t>+49 015128821884</t>
  </si>
  <si>
    <t>Summer View No2 - Dan Hobday - Póster / Sin marco / 30x40</t>
  </si>
  <si>
    <t>17:54:58</t>
  </si>
  <si>
    <t>Nadine Kern</t>
  </si>
  <si>
    <t>nadine.kern@gmx.net</t>
  </si>
  <si>
    <t>6JM04637VJ423984G</t>
  </si>
  <si>
    <t>Nadine, Kern, Freiherr-vom-Stein-Strasse 38, Öhringen, 74613, Alemania</t>
  </si>
  <si>
    <t>Cat Line No.2 - Póster / Sin marco / 20x30</t>
  </si>
  <si>
    <t>rJzHvYZ1borZPDKKGivMSO0iu</t>
  </si>
  <si>
    <t>{"shop_id":751927347,"session_id":"rJzHvYZ1borZPDKKGivMSO0iu"}</t>
  </si>
  <si>
    <t>Freiherr-vom-Stein-Strasse 38</t>
  </si>
  <si>
    <t>Öhringen</t>
  </si>
  <si>
    <t>+49 1778713297</t>
  </si>
  <si>
    <t>18:20:51</t>
  </si>
  <si>
    <t>Dana Meschede</t>
  </si>
  <si>
    <t>d_meschede@gmx.de</t>
  </si>
  <si>
    <t>2N700907NT770231U</t>
  </si>
  <si>
    <t>Dana Meschede, Weihenstraße 3, Lippstadt, 59555, Alemania</t>
  </si>
  <si>
    <t>Surf Hut - Póster / Sin marco / 50x70, Van Life - Póster / Sin marco / 50x70, Cycling by the sea - Póster / Sin marco / 50x70</t>
  </si>
  <si>
    <t>rzQNwsXVfbBito24flZ8kfqQN</t>
  </si>
  <si>
    <t>{"shop_id":751927347,"session_id":"rzQNwsXVfbBito24flZ8kfqQN"}</t>
  </si>
  <si>
    <t>Weihenstraße 3</t>
  </si>
  <si>
    <t>Lippstadt</t>
  </si>
  <si>
    <t>+49 17631634284</t>
  </si>
  <si>
    <t>Cycling by the sea - Póster / Sin marco / 50x70</t>
  </si>
  <si>
    <t>18:23:56</t>
  </si>
  <si>
    <t>2C8529023L272543J</t>
  </si>
  <si>
    <t>Van Life - Póster / Sin marco / 50x70, Cycling by the sea - Póster / Sin marco / 50x70, Surf Hut - Póster / Sin marco / 50x70</t>
  </si>
  <si>
    <t>{"shop_id":751927347,"session_id":"zeIu5jxain2CCFnbNwWWhpLsQ"}</t>
  </si>
  <si>
    <t>18:27:57</t>
  </si>
  <si>
    <t>9A495822HA146374L</t>
  </si>
  <si>
    <t>Van Life - Póster / Sin marco / 50x70, Surf Hut - Póster / Sin marco / 50x70, Cycling by the sea - Póster / Sin marco / 50x70</t>
  </si>
  <si>
    <t>rHShkGXnsA0xW9gcmAQGEA77L</t>
  </si>
  <si>
    <t>{"shop_id":751927347,"session_id":"rHShkGXnsA0xW9gcmAQGEA77L"}</t>
  </si>
  <si>
    <t>Van Life - Póster / Sin marco / 50x70</t>
  </si>
  <si>
    <t>19:47:14</t>
  </si>
  <si>
    <t>María Ascensión Maqueda Blasco</t>
  </si>
  <si>
    <t>asmaqueda@gmail.com</t>
  </si>
  <si>
    <t>29900451MK821823G</t>
  </si>
  <si>
    <t>María Ascensión Maqueda Blasco, Avenida de Oza 188, 3º Izquierda, A Coruña, La Coruña, 15006, España</t>
  </si>
  <si>
    <t>r4ntfoExFlPM3z1eZpKgPiGpJ</t>
  </si>
  <si>
    <t>{"shop_id":751927347,"session_id":"r4ntfoExFlPM3z1eZpKgPiGpJ"}</t>
  </si>
  <si>
    <t>Avenida de Oza 188, 3º Izquierda</t>
  </si>
  <si>
    <t>+34 630453607</t>
  </si>
  <si>
    <t>Marigold Pattern by William Morris Exhibition - Póster / Sin marco / 40x50</t>
  </si>
  <si>
    <t>21:21:49</t>
  </si>
  <si>
    <t>Mathias Hoffmann</t>
  </si>
  <si>
    <t>mathiashoffmann282@gmail.com</t>
  </si>
  <si>
    <t>00802786TJ870301F</t>
  </si>
  <si>
    <t>Mathias, Hoffmann, Am Taubenrain 9, Korbach, 34497, Alemania</t>
  </si>
  <si>
    <t>Maddies Mood - jotadejai - Póster / Madera roble natural / 60x90, RocAso - jotadejai - Póster / Madera roble natural / 60x90</t>
  </si>
  <si>
    <t>rxhaMlhSg8hAyy1LzOWYlpBa3</t>
  </si>
  <si>
    <t>{"shop_id":751927347,"session_id":"rxhaMlhSg8hAyy1LzOWYlpBa3"}</t>
  </si>
  <si>
    <t>Am Taubenrain 9</t>
  </si>
  <si>
    <t>Korbach</t>
  </si>
  <si>
    <t>+49 17632742350</t>
  </si>
  <si>
    <t>RocAso - jotadejai - Póster / Madera roble natural / 60x90</t>
  </si>
  <si>
    <t>21:27:00</t>
  </si>
  <si>
    <t>Jens-Ferdinand Groß</t>
  </si>
  <si>
    <t>jegro2000@web.de</t>
  </si>
  <si>
    <t>07P70990B6875505B</t>
  </si>
  <si>
    <t>Jens-Ferdinand Groß, Dr.-Leewog-Str. 2, Rhauderfehn, 26817, Alemania</t>
  </si>
  <si>
    <t>Claude Monet THE ARTIST’S GARDEN IN GIVERNY, 1900 - Póster / Sin marco / 70x100</t>
  </si>
  <si>
    <t>rY1SRgpMG4unDcmZuzKGtH8Mk</t>
  </si>
  <si>
    <t>{"shop_id":751927347,"session_id":"rY1SRgpMG4unDcmZuzKGtH8Mk"}</t>
  </si>
  <si>
    <t>Dr.-Leewog-Str. 2</t>
  </si>
  <si>
    <t>Rhauderfehn</t>
  </si>
  <si>
    <t>+49 1778888093</t>
  </si>
  <si>
    <t>21:50:03</t>
  </si>
  <si>
    <t>Christian Steininger</t>
  </si>
  <si>
    <t>christian@notar-steininger.at</t>
  </si>
  <si>
    <t>8K490526TK125870U</t>
  </si>
  <si>
    <t>Christian Steininger, Oberer Siedlerweg 10, Lienz, 9900, Austria</t>
  </si>
  <si>
    <t>Toy Batman - Lienzo / Madera negro / 40x50</t>
  </si>
  <si>
    <t>rliFbkunr6RGlqWT4UL8eqnuH</t>
  </si>
  <si>
    <t>{"shop_id":751927347,"session_id":"rliFbkunr6RGlqWT4UL8eqnuH"}</t>
  </si>
  <si>
    <t>Oberer Siedlerweg 10</t>
  </si>
  <si>
    <t>Lienz</t>
  </si>
  <si>
    <t>+43 06507816222</t>
  </si>
  <si>
    <t>22:29:06</t>
  </si>
  <si>
    <t>Mas que piñatas</t>
  </si>
  <si>
    <t>masquepinatas@gmail.com</t>
  </si>
  <si>
    <t>6V5920170T242833H</t>
  </si>
  <si>
    <t>MARÍA CAMBA GUTIÉRREZ, DONOSO CORTÉS 45, 210, MADRID, Madrid, 28015, España</t>
  </si>
  <si>
    <t>Away from hear No1 - Dan Hobday - Lienzo / Madera roble natural / 50x70, Away from hear No2 - Dan Hobday - Lienzo / Madera roble natural / 50x70</t>
  </si>
  <si>
    <t>rnHQfDoQQlFSEUHoMY0eLOrAo</t>
  </si>
  <si>
    <t>{"shop_id":751927347,"session_id":"rnHQfDoQQlFSEUHoMY0eLOrAo"}</t>
  </si>
  <si>
    <t>DONOSO CORTÉS 45, 210</t>
  </si>
  <si>
    <t>+34 626686854</t>
  </si>
  <si>
    <t>Away from hear No1 - Dan Hobday - Lienzo / Madera roble natural / 50x70</t>
  </si>
  <si>
    <t>22:39:03</t>
  </si>
  <si>
    <t>ALBA LOPEZ CAPILLA</t>
  </si>
  <si>
    <t>albitxu@msn.com</t>
  </si>
  <si>
    <t>6TL94113HE1091035</t>
  </si>
  <si>
    <t>Alba LÓPEZ CAPILLA, Carrer del Mont 33-35, Cerdanyola del Vallès, Barcelona, 08290, España</t>
  </si>
  <si>
    <t>Katsushika Hokusai birds and sunset  from Album of Sketches - Lienzo / Madera roble natural / 40x50</t>
  </si>
  <si>
    <t>rHwPCNoYziBKjbAyAj4bO0Cmz</t>
  </si>
  <si>
    <t>{"shop_id":751927347,"session_id":"rHwPCNoYziBKjbAyAj4bO0Cmz"}</t>
  </si>
  <si>
    <t>Carrer del Mont 33-35</t>
  </si>
  <si>
    <t>+34 616152360</t>
  </si>
  <si>
    <t>25/01/2026</t>
  </si>
  <si>
    <t>00:39:24</t>
  </si>
  <si>
    <t>Johannes Horn</t>
  </si>
  <si>
    <t>Johannes_horn97@web.de</t>
  </si>
  <si>
    <t>9XN911737D433505P</t>
  </si>
  <si>
    <t>Johannes, Horn, Spielplatzweg 2, Hattersheim am Main, 65795, Alemania</t>
  </si>
  <si>
    <t>Matsumoto Hoji, Frog III - Póster / Madera negro / 50x70</t>
  </si>
  <si>
    <t>rtXydWD9VVSn46pnedD1LumSI</t>
  </si>
  <si>
    <t>{"shop_id":751927347,"session_id":"rtXydWD9VVSn46pnedD1LumSI"}</t>
  </si>
  <si>
    <t>Spielplatzweg 2</t>
  </si>
  <si>
    <t>Hattersheim am Main</t>
  </si>
  <si>
    <t>+49 15157223218</t>
  </si>
  <si>
    <t>08:55:33</t>
  </si>
  <si>
    <t>Eva Rondeau</t>
  </si>
  <si>
    <t>eva.rondeau@yahoo.fr</t>
  </si>
  <si>
    <t>5PJ28997TC835993N</t>
  </si>
  <si>
    <t>eva rondeau, 47 RUE DE LA SABLIERE, YERRES, 91330, Francia</t>
  </si>
  <si>
    <t>Wine time - Tara Royle - Póster / Madera roble oscuro / 60x90</t>
  </si>
  <si>
    <t>rslQ4vDObhFtlyTqYswto9cGL</t>
  </si>
  <si>
    <t>{"shop_id":751927347,"session_id":"rslQ4vDObhFtlyTqYswto9cGL"}</t>
  </si>
  <si>
    <t>47 RUE DE LA SABLIERE</t>
  </si>
  <si>
    <t>YERRES</t>
  </si>
  <si>
    <t>+33 675297818</t>
  </si>
  <si>
    <t>09:15:51</t>
  </si>
  <si>
    <t>Riccardo Bernabè</t>
  </si>
  <si>
    <t>riccardo.bernabe@gmail.com</t>
  </si>
  <si>
    <t>93L04883B37369404</t>
  </si>
  <si>
    <t>Riccardo Bernabè, Via grotta delle fate 37, Cerro Veronese, Verona, 37020, Italia</t>
  </si>
  <si>
    <t>Tennis Court In the Desert - Rosi Feist - Póster / Sin marco / 50x70, Kaufmann Desert House Poolside - Rosi Feist - Póster / Sin marco / 50x70</t>
  </si>
  <si>
    <t>rFQV5Tp9BErsQR615stM6ygMH</t>
  </si>
  <si>
    <t>{"shop_id":751927347,"session_id":"rFQV5Tp9BErsQR615stM6ygMH"}</t>
  </si>
  <si>
    <t>Via grotta delle fate 37</t>
  </si>
  <si>
    <t>Cerro Veronese</t>
  </si>
  <si>
    <t>+39 3337890743</t>
  </si>
  <si>
    <t>Kaufmann Desert House Poolside - Rosi Feist - Póster / Sin marco / 50x70</t>
  </si>
  <si>
    <t>09:25:38</t>
  </si>
  <si>
    <t>Silvia Ballarè</t>
  </si>
  <si>
    <t>silvia.ballare@gmail.com</t>
  </si>
  <si>
    <t>0LR81716HP997663M</t>
  </si>
  <si>
    <t>Silvia Ballarè, via grazioli 10, milano, Milano, 20161, Italia</t>
  </si>
  <si>
    <t>Henri Matisse papiers découpés X - Póster / Sin marco / 50x70, Henri Matisse GREEN papiers découpés I - Póster / Sin marco / 50x70, Henri Matisse ORANGE papiers découpés I - Póster / Sin marco / 50x70</t>
  </si>
  <si>
    <t>rejyIBeMC7sGx6QI6Hs5xVppD</t>
  </si>
  <si>
    <t>{"shop_id":751927347,"session_id":"rejyIBeMC7sGx6QI6Hs5xVppD"}</t>
  </si>
  <si>
    <t>via grazioli 10</t>
  </si>
  <si>
    <t>milano</t>
  </si>
  <si>
    <t>+39 3396906850</t>
  </si>
  <si>
    <t>Henri Matisse GREEN papiers découpés I - Póster / Sin marco / 50x70</t>
  </si>
  <si>
    <t>11:59:15</t>
  </si>
  <si>
    <t>Deborah Croiset</t>
  </si>
  <si>
    <t>debbie.croiset@orange.fr</t>
  </si>
  <si>
    <t>48P74676HF3986200</t>
  </si>
  <si>
    <t>Deborah, Croiset, 17 Rue des Fraisettes, Palaiseau, 91120, Francia</t>
  </si>
  <si>
    <t>Kiss me cat - Póster / Sin marco / 20x30</t>
  </si>
  <si>
    <t>rCGjLhD5cTnjWWvyE9pwDrdbG</t>
  </si>
  <si>
    <t>{"shop_id":751927347,"session_id":"rCGjLhD5cTnjWWvyE9pwDrdbG"}</t>
  </si>
  <si>
    <t>17 Rue des Fraisettes</t>
  </si>
  <si>
    <t>Palaiseau</t>
  </si>
  <si>
    <t>+33 686947313</t>
  </si>
  <si>
    <t>12:54:04</t>
  </si>
  <si>
    <t>francisco javier santana ezquerra</t>
  </si>
  <si>
    <t>fjsantanaez@telefonica.net</t>
  </si>
  <si>
    <t>3VG21147TP118423G</t>
  </si>
  <si>
    <t>javier santana ezquerra, 1 ISLAS CANARIAS 39 6B, Bilbao, Vizcaya, 48015, España</t>
  </si>
  <si>
    <t>Geometrica No.7 - Lienzo / Madera roble natural / 50x70, Ombre Blue - Lienzo / Madera roble natural / 50x70</t>
  </si>
  <si>
    <t>rheufhPkWWu5PSffGJH2hDIFo</t>
  </si>
  <si>
    <t>{"shop_id":751927347,"session_id":"rheufhPkWWu5PSffGJH2hDIFo"}</t>
  </si>
  <si>
    <t>1 ISLAS CANARIAS 39 6B</t>
  </si>
  <si>
    <t>+34 669077077</t>
  </si>
  <si>
    <t>Ombre Blue - Lienzo / Madera roble natural / 50x70</t>
  </si>
  <si>
    <t>13:26:59</t>
  </si>
  <si>
    <t>Michela Iorio</t>
  </si>
  <si>
    <t>iorio.michela90@gmail.com</t>
  </si>
  <si>
    <t>5N0289089N157194B</t>
  </si>
  <si>
    <t>Michela Iorio, Viale Pasteur 33, Roma, Roma, 00144, Italia</t>
  </si>
  <si>
    <t>Tornadoes II - Póster / Sin marco / 20x30, Rome Skyline en blanco y negro - Póster / Sin marco / 20x30, BALLS / Volleyball - Póster / Sin marco / 30x40, Ski day - chairlift - Póster / Madera roble natural / 20x30</t>
  </si>
  <si>
    <t>rUF8oUMf8929HkLjFKMSxUgiX</t>
  </si>
  <si>
    <t>{"shop_id":751927347,"session_id":"rUF8oUMf8929HkLjFKMSxUgiX"}</t>
  </si>
  <si>
    <t>Viale Pasteur 33</t>
  </si>
  <si>
    <t>+39 3335049287</t>
  </si>
  <si>
    <t>Ski day - chairlift - Póster / Madera roble natural / 20x30</t>
  </si>
  <si>
    <t>14:33:30</t>
  </si>
  <si>
    <t>Didier Grangette</t>
  </si>
  <si>
    <t>didier.grangette@gmail.com</t>
  </si>
  <si>
    <t>8GY76009E4838774H</t>
  </si>
  <si>
    <t>Didier Grangette, 44 allée des mimosas, Domloup, 35410, Francia</t>
  </si>
  <si>
    <t>Musée d'Orsay Exhibition Poster - Póster / Madera roble natural / 70x100</t>
  </si>
  <si>
    <t>rX7r3n2MLZbmuSUSmQLuozfwq</t>
  </si>
  <si>
    <t>{"shop_id":751927347,"session_id":"rX7r3n2MLZbmuSUSmQLuozfwq"}</t>
  </si>
  <si>
    <t>44 allée des mimosas</t>
  </si>
  <si>
    <t>Domloup</t>
  </si>
  <si>
    <t>+33 665056404</t>
  </si>
  <si>
    <t>15:08:38</t>
  </si>
  <si>
    <t>Larissa Euchner</t>
  </si>
  <si>
    <t>larissa.euchner@web.de</t>
  </si>
  <si>
    <t>4S4913394D2542419</t>
  </si>
  <si>
    <t>Larissa Euchner, Krenngasse 13/Top 8, Graz, 8010, Austria</t>
  </si>
  <si>
    <t>Foliage - Póster / Sin marco / 40x50, Eucalyptus Branch - Póster / Sin marco / 40x50, Colgador para póster de 40cm de madera y color roble</t>
  </si>
  <si>
    <t>r3eoxd5IPCfVuTJNYw2MXPH76</t>
  </si>
  <si>
    <t>{"shop_id":751927347,"session_id":"r3eoxd5IPCfVuTJNYw2MXPH76"}</t>
  </si>
  <si>
    <t>Krenngasse 13/Top 8</t>
  </si>
  <si>
    <t>+49 15253805244</t>
  </si>
  <si>
    <t>15:24:54</t>
  </si>
  <si>
    <t>serena Perocco</t>
  </si>
  <si>
    <t>serenaperocco99@gmail.com</t>
  </si>
  <si>
    <t>83H35562CV5421201</t>
  </si>
  <si>
    <t>serena perocco, Via Bartolomeo Maria Dal Monte 2, Bologna, Bologna, 40139, Italia</t>
  </si>
  <si>
    <t>No stress - Póster / Madera lavanda pastel / 20x30</t>
  </si>
  <si>
    <t>rLLZpHpc7uQJfnpf1zf5Nu2Ag</t>
  </si>
  <si>
    <t>{"shop_id":751927347,"session_id":"rLLZpHpc7uQJfnpf1zf5Nu2Ag"}</t>
  </si>
  <si>
    <t>Via Bartolomeo Maria Dal Monte 2</t>
  </si>
  <si>
    <t>+39 3486488566</t>
  </si>
  <si>
    <t>16:08:23</t>
  </si>
  <si>
    <t>Valentina Regazzoni</t>
  </si>
  <si>
    <t>valentina.regazzoni@libero.it</t>
  </si>
  <si>
    <t>4K944671WW168480X</t>
  </si>
  <si>
    <t>ValentinaRegazzoni, Via taleggio 9, SANTA BRIGIDA, Bergamo, 24010, Italia</t>
  </si>
  <si>
    <t>Abstract XII - Lienzo / Sin marco / 40x50, Abstract V - Lienzo / Sin marco / 40x50</t>
  </si>
  <si>
    <t>rFtUQV4HJgQQoQOkk9fk0H1Om</t>
  </si>
  <si>
    <t>{"shop_id":751927347,"session_id":"rFtUQV4HJgQQoQOkk9fk0H1Om"}</t>
  </si>
  <si>
    <t>Via taleggio 9</t>
  </si>
  <si>
    <t>SANTA BRIGIDA</t>
  </si>
  <si>
    <t>+39 3391489059</t>
  </si>
  <si>
    <t>Abstract V - Lienzo / Sin marco / 40x50</t>
  </si>
  <si>
    <t>17:51:17</t>
  </si>
  <si>
    <t>graziella fiore</t>
  </si>
  <si>
    <t>graziellafiore@yahoo.it</t>
  </si>
  <si>
    <t>7FB92206R83761809</t>
  </si>
  <si>
    <t>graziella fiore, Via Luigi Mancinelli 65, Roma, Roma, 00199, Italia</t>
  </si>
  <si>
    <t>Madrid - Póster / Sin marco / 30x40, Mohnfield Exhibition - Claude Monet - Póster / Sin marco / 50x70, Claude Monet THE ARTIST’S GARDEN IN GIVERNY, 1900 - Póster / Sin marco / 50x70, Capri, Italy - Póster / Sin marco / 30x40</t>
  </si>
  <si>
    <t>rp2203DxidLoNFubqxWTc0RTC</t>
  </si>
  <si>
    <t>{"shop_id":751927347,"session_id":"rp2203DxidLoNFubqxWTc0RTC"}</t>
  </si>
  <si>
    <t>Via Luigi Mancinelli 65</t>
  </si>
  <si>
    <t>+39 3297151105</t>
  </si>
  <si>
    <t>Madrid - Póster / Sin marco / 30x40</t>
  </si>
  <si>
    <t>17:52:00</t>
  </si>
  <si>
    <t>Elisabeth Bartelmus</t>
  </si>
  <si>
    <t>lisabartelmus1999@gmail.com</t>
  </si>
  <si>
    <t>8U135814AK9708837</t>
  </si>
  <si>
    <t>Lisa Bartelmus, Maria Antonien Weg 4, Murnau am Staffelsee, 82418, Alemania</t>
  </si>
  <si>
    <t>Mountain climbing adventure - Póster / Sin marco / 50x70</t>
  </si>
  <si>
    <t>rSFV0m7JWK3e3r1MYnrT1cQVX</t>
  </si>
  <si>
    <t>{"shop_id":751927347,"session_id":"rSFV0m7JWK3e3r1MYnrT1cQVX"}</t>
  </si>
  <si>
    <t>Maria Antonien Weg 4</t>
  </si>
  <si>
    <t>Murnau am Staffelsee</t>
  </si>
  <si>
    <t>+49 015754066402</t>
  </si>
  <si>
    <t>18:13:01</t>
  </si>
  <si>
    <t>MARÍA ARES GARCÍA</t>
  </si>
  <si>
    <t>mariaaresg@hotmail.com</t>
  </si>
  <si>
    <t>903032842M9574929</t>
  </si>
  <si>
    <t>MARIA ARES GARCIA, AVDA FINISTERRE, 302, 81G, A CORUÑA, La Coruña, 15010, España</t>
  </si>
  <si>
    <t>rhjBjgDZV4x6Xe9zAmFk52zil</t>
  </si>
  <si>
    <t>{"shop_id":751927347,"session_id":"rhjBjgDZV4x6Xe9zAmFk52zil"}</t>
  </si>
  <si>
    <t>AVDA FINISTERRE, 302, 81G</t>
  </si>
  <si>
    <t>A CORUÑA</t>
  </si>
  <si>
    <t>+34 619357050</t>
  </si>
  <si>
    <t>William Morris pattern VIII - Póster / Sin marco / 30x40</t>
  </si>
  <si>
    <t>19:01:14</t>
  </si>
  <si>
    <t>Ulrike Lindner</t>
  </si>
  <si>
    <t>Uhs.lindner@gmail.com</t>
  </si>
  <si>
    <t>35X51774DH751204T</t>
  </si>
  <si>
    <t>Ulrike, Lindner, Zur Polterkuhle 28c, OELDE, 59302, Alemania</t>
  </si>
  <si>
    <t>Curious sheep - Póster / Sin marco / 60x90</t>
  </si>
  <si>
    <t>rmEIXeM5PgbOfrrAZhnFmsi0U</t>
  </si>
  <si>
    <t>{"shop_id":751927347,"session_id":"rmEIXeM5PgbOfrrAZhnFmsi0U"}</t>
  </si>
  <si>
    <t>Zur Polterkuhle 28c</t>
  </si>
  <si>
    <t>OELDE</t>
  </si>
  <si>
    <t>+49 0252260827</t>
  </si>
  <si>
    <t>21:31:16</t>
  </si>
  <si>
    <t>5C1840840U0433031</t>
  </si>
  <si>
    <t>Airballoon Sky - Póster / Madera azul / 50x70, Waterflowers - Póster / Madera negro / 30x40, Botanical typewriter - Póster / Madera roble natural / 20x30, Capri, Italy - Póster / Madera negro / 30x40, Line Art Babyhand - Póster / Madera negro / 30x40</t>
  </si>
  <si>
    <t>rioXeI19OxJaQuH0DFdVpPDQr</t>
  </si>
  <si>
    <t>{"shop_id":751927347,"session_id":"rioXeI19OxJaQuH0DFdVpPDQr"}</t>
  </si>
  <si>
    <t>Botanical typewriter - Póster / Madera roble natural / 20x30</t>
  </si>
  <si>
    <t>23:52:24</t>
  </si>
  <si>
    <t>Andrea Del Vecchio</t>
  </si>
  <si>
    <t>delvecchio.andrea97@gmail.com</t>
  </si>
  <si>
    <t>4P937796RU4583131</t>
  </si>
  <si>
    <t>Andrea Del Vecchio, Via Francesco Menzio 30, Roma, Roma, 00125, Italia</t>
  </si>
  <si>
    <t>The Great Wave of Kanagawa - Katsushika Hokusai - Lienzo / Madera roble natural / 50x70</t>
  </si>
  <si>
    <t>r0amsJT0AYXXfcqfuJyI2jbev</t>
  </si>
  <si>
    <t>{"shop_id":751927347,"session_id":"r0amsJT0AYXXfcqfuJyI2jbev"}</t>
  </si>
  <si>
    <t>Via Francesco Menzio 30</t>
  </si>
  <si>
    <t>+39 3335724848</t>
  </si>
  <si>
    <t>26/01/2026</t>
  </si>
  <si>
    <t>01:04:46</t>
  </si>
  <si>
    <t>66B16299X4530821B</t>
  </si>
  <si>
    <t>09:34:00</t>
  </si>
  <si>
    <t>87436107VT0092542</t>
  </si>
  <si>
    <t>{"shop_id":751927347,"session_id":"zO9P2NDj0Oj3uB9ZSz38czAuK"}</t>
  </si>
  <si>
    <t>09:48:06</t>
  </si>
  <si>
    <t>Sonja Kern</t>
  </si>
  <si>
    <t>kern.work@gmx.de</t>
  </si>
  <si>
    <t>6EH37633FA894751H</t>
  </si>
  <si>
    <t>Sonja Kern, Alter Schulweg 17, Bergisch Gladbach, 51429, Alemania</t>
  </si>
  <si>
    <t>rfjiI1YXLaazwsedexEY8g9tb</t>
  </si>
  <si>
    <t>{"shop_id":751927347,"session_id":"rfjiI1YXLaazwsedexEY8g9tb"}</t>
  </si>
  <si>
    <t>Alter Schulweg 17</t>
  </si>
  <si>
    <t>Bergisch Gladbach</t>
  </si>
  <si>
    <t>+49 1637900832</t>
  </si>
  <si>
    <t>10:39:47</t>
  </si>
  <si>
    <t>brainsport GmbH &amp; Co. Kg</t>
  </si>
  <si>
    <t>paypal@brainsport.de</t>
  </si>
  <si>
    <t>972672774F189505V</t>
  </si>
  <si>
    <t>brainsport GmbH &amp; Co KG Holger Lerch, Friemer strasse 12, Waldkappel, 37284, Alemania</t>
  </si>
  <si>
    <t>rIS6Jl25eEJBfpTOR5szhKI02</t>
  </si>
  <si>
    <t>{"shop_id":751927347,"session_id":"rIS6Jl25eEJBfpTOR5szhKI02"}</t>
  </si>
  <si>
    <t>Friemer strasse 12</t>
  </si>
  <si>
    <t>Waldkappel</t>
  </si>
  <si>
    <t>+49 015152880006</t>
  </si>
  <si>
    <t>You are awesome! - Póster / Sin marco / 50x70</t>
  </si>
  <si>
    <t>11:01:02</t>
  </si>
  <si>
    <t>11G80057134644100</t>
  </si>
  <si>
    <t>Do Epic Shit - Póster / Sin marco / 50x70</t>
  </si>
  <si>
    <t>rz3ApffvR5WXyllChjkJcecsc</t>
  </si>
  <si>
    <t>{"shop_id":751927347,"session_id":"rz3ApffvR5WXyllChjkJcecsc"}</t>
  </si>
  <si>
    <t>Barbara Patrito</t>
  </si>
  <si>
    <t>patrito.barbara@gmail.com</t>
  </si>
  <si>
    <t>6BY04546J85528921</t>
  </si>
  <si>
    <t>Barbara Patrito, Via Ivrea 70, Rivoli, Torino, 10098, Italia</t>
  </si>
  <si>
    <t>Maddies Mood - jotadejai - Póster / Sin marco / 40x50</t>
  </si>
  <si>
    <t>rpaf1V3p07Vl0b7h3nD4gSHMD</t>
  </si>
  <si>
    <t>{"shop_id":751927347,"session_id":"rpaf1V3p07Vl0b7h3nD4gSHMD"}</t>
  </si>
  <si>
    <t>Via Ivrea 70</t>
  </si>
  <si>
    <t>Rivoli</t>
  </si>
  <si>
    <t>+39 3458472321</t>
  </si>
  <si>
    <t>13:34:02</t>
  </si>
  <si>
    <t>Cecilia González Cuadrado</t>
  </si>
  <si>
    <t>ceci_96@hotmail.es</t>
  </si>
  <si>
    <t>7H5488308U1204515</t>
  </si>
  <si>
    <t>Cecilia González Cuadrado, Ginzo de Limia, 21, 2, 2, Madrid, Madrid, 28029, España</t>
  </si>
  <si>
    <t>We communicate silently - Póster / Sin marco / 20x30, River cleanse - Póster / Sin marco / 20x30, A quiet friend - Póster / Sin marco / 20x30</t>
  </si>
  <si>
    <t>rFzVGMcAbzhTQV0APV1CRH4y8</t>
  </si>
  <si>
    <t>{"shop_id":751927347,"session_id":"rFzVGMcAbzhTQV0APV1CRH4y8"}</t>
  </si>
  <si>
    <t>Ginzo de Limia, 21, 2, 2</t>
  </si>
  <si>
    <t>+34 628502629</t>
  </si>
  <si>
    <t>We communicate silently - Póster / Sin marco / 20x30</t>
  </si>
  <si>
    <t>16:24:38</t>
  </si>
  <si>
    <t>Theresa Jeuck</t>
  </si>
  <si>
    <t>tete.j@gmx.de</t>
  </si>
  <si>
    <t>4YU84919CT348360D</t>
  </si>
  <si>
    <t>Theresa  Siebel, Thulestraße 18A, Berlin, 13189, Alemania</t>
  </si>
  <si>
    <t>Separation - THE MIUUS STUDIO - Póster / Sin marco / 70x100, Cheetah plays the piano - Póster / Sin marco / 30x40</t>
  </si>
  <si>
    <t>rnS4OoeoJ6TggOvgra69P04En</t>
  </si>
  <si>
    <t>{"shop_id":751927347,"session_id":"rnS4OoeoJ6TggOvgra69P04En"}</t>
  </si>
  <si>
    <t>Thulestraße 18A</t>
  </si>
  <si>
    <t>+49 17631668754</t>
  </si>
  <si>
    <t>Cheetah plays the piano - Póster / Sin marco / 30x40</t>
  </si>
  <si>
    <t>17:53:13</t>
  </si>
  <si>
    <t>Stéphane Roumeguere</t>
  </si>
  <si>
    <t>stephane_r_arakiri@hotmail.fr</t>
  </si>
  <si>
    <t>01C35096XB683460U</t>
  </si>
  <si>
    <t>stephane roumeguere, 27 Av. Desambrois, Nice, 06000, Francia</t>
  </si>
  <si>
    <t>LV Pochette - Póster / Sin marco / 40x50</t>
  </si>
  <si>
    <t>r6vuWgGsvIoU6jvEg1pXA3T4x</t>
  </si>
  <si>
    <t>{"shop_id":751927347,"session_id":"r6vuWgGsvIoU6jvEg1pXA3T4x"}</t>
  </si>
  <si>
    <t>27 Av. Desambrois</t>
  </si>
  <si>
    <t>+33 611780245</t>
  </si>
  <si>
    <t>18:13:41</t>
  </si>
  <si>
    <t>Ion Martinez Lopez-Linares</t>
  </si>
  <si>
    <t>jonas.82@hotmail.com</t>
  </si>
  <si>
    <t>2FM792964R233541K</t>
  </si>
  <si>
    <t>Ion Martínez, Sarrikobaso Kalea 13, Algorta, Vizcaya, 48993, España</t>
  </si>
  <si>
    <t>ruU0Y44CuNkRMh8JWwv2AksJT</t>
  </si>
  <si>
    <t>{"shop_id":751927347,"session_id":"ruU0Y44CuNkRMh8JWwv2AksJT"}</t>
  </si>
  <si>
    <t>Sarrikobaso Kalea 13</t>
  </si>
  <si>
    <t>Algorta</t>
  </si>
  <si>
    <t>+34 649716202</t>
  </si>
  <si>
    <t>FAUNA / Rabbit - Póster / Madera roble natural / 20x30</t>
  </si>
  <si>
    <t>18:42:04</t>
  </si>
  <si>
    <t>Lucas Wendling</t>
  </si>
  <si>
    <t>lucas.wendling@wanadoo.fr</t>
  </si>
  <si>
    <t>3H555013PE8422840</t>
  </si>
  <si>
    <t>Lucas Wendling, 8 Rue Des Orangers, Hendaye, 64700, Francia</t>
  </si>
  <si>
    <t>r2HYUHHNOwDqfPcicsCfb73sT</t>
  </si>
  <si>
    <t>{"shop_id":751927347,"session_id":"r2HYUHHNOwDqfPcicsCfb73sT"}</t>
  </si>
  <si>
    <t>8 Rue Des Orangers</t>
  </si>
  <si>
    <t>Hendaye</t>
  </si>
  <si>
    <t>+33 638446632</t>
  </si>
  <si>
    <t>Bauhaus Green Exhibition Poster - Póster / Sin marco / 20x30</t>
  </si>
  <si>
    <t>18:42:37</t>
  </si>
  <si>
    <t>Giacomo Fucelli</t>
  </si>
  <si>
    <t>fucelli.giacomo82@gmail.com</t>
  </si>
  <si>
    <t>74683121T3963081D</t>
  </si>
  <si>
    <t>Giacomo Fucelli, Via Monte Catria, 39, Ponte Felcino (PG), Perugia, 06134, Italia</t>
  </si>
  <si>
    <t>Lemon crowd - Póster / Madera roble natural / 50x70</t>
  </si>
  <si>
    <t>riWeKJ9dwGa8DDCIfq4fpzTtb</t>
  </si>
  <si>
    <t>{"shop_id":751927347,"session_id":"riWeKJ9dwGa8DDCIfq4fpzTtb"}</t>
  </si>
  <si>
    <t>Via Monte Catria, 39</t>
  </si>
  <si>
    <t>Ponte Felcino (PG)</t>
  </si>
  <si>
    <t>+39 0756919092</t>
  </si>
  <si>
    <t>19:06:09</t>
  </si>
  <si>
    <t>lars kummrow</t>
  </si>
  <si>
    <t>kummrow@web.de</t>
  </si>
  <si>
    <t>3XC80987X03557146</t>
  </si>
  <si>
    <t>Las Kummrow, Wiesenstrasse 23, Peine, 31226, Alemania</t>
  </si>
  <si>
    <t>London map - Póster / Sin marco / 30x40</t>
  </si>
  <si>
    <t>r7odzLAbGmevWhqcN56esty65</t>
  </si>
  <si>
    <t>{"shop_id":751927347,"session_id":"r7odzLAbGmevWhqcN56esty65"}</t>
  </si>
  <si>
    <t>Wiesenstrasse 23</t>
  </si>
  <si>
    <t>Peine</t>
  </si>
  <si>
    <t>+49 01772912242</t>
  </si>
  <si>
    <t>19:48:30</t>
  </si>
  <si>
    <t>Klebanova Polina</t>
  </si>
  <si>
    <t>swl13@gmx.de</t>
  </si>
  <si>
    <t>1L9193749Y637063V</t>
  </si>
  <si>
    <t>Klebanova Paulina, Am Bootshaus 5, Wurzen, 04808, Alemania</t>
  </si>
  <si>
    <t>Espresso Guide - Dionisis Gemos - Póster / Sin marco / 30x40</t>
  </si>
  <si>
    <t>rg5B5QDSxaXjcr123ckCFaUe4</t>
  </si>
  <si>
    <t>{"shop_id":751927347,"session_id":"rg5B5QDSxaXjcr123ckCFaUe4"}</t>
  </si>
  <si>
    <t>Am Bootshaus 5</t>
  </si>
  <si>
    <t>Wurzen</t>
  </si>
  <si>
    <t>+49 1773397222</t>
  </si>
  <si>
    <t>20:53:01</t>
  </si>
  <si>
    <t>Simon Begert</t>
  </si>
  <si>
    <t>simonbegert@googlemail.com</t>
  </si>
  <si>
    <t>9T2157127R484425M</t>
  </si>
  <si>
    <t>Simon Begert, Köhlerstraße 23, Bottrop, 46244, Alemania</t>
  </si>
  <si>
    <t>Underwater Dream VI - Póster / Madera roble natural / 60x90, Bond II - Póster / Madera roble natural / 50x70</t>
  </si>
  <si>
    <t>r6rkEDdwA7pV3rrnBSr5aL0w9</t>
  </si>
  <si>
    <t>{"shop_id":751927347,"session_id":"r6rkEDdwA7pV3rrnBSr5aL0w9"}</t>
  </si>
  <si>
    <t>Köhlerstraße 23</t>
  </si>
  <si>
    <t>Bottrop</t>
  </si>
  <si>
    <t>+49 1781302765</t>
  </si>
  <si>
    <t>Underwater Dream VI - Póster / Madera roble natural / 60x90</t>
  </si>
  <si>
    <t>21:09:47</t>
  </si>
  <si>
    <t>agnese loser</t>
  </si>
  <si>
    <t>agnesemaria.loser@gmail.com</t>
  </si>
  <si>
    <t>9VD8945183766452P</t>
  </si>
  <si>
    <t>Eco Contract loeser, Corso Venezia 48, Milano, Milano, 20121, Italia</t>
  </si>
  <si>
    <t>Audrey Hepburn Breakfast at Tiffanys 1961 film poster - Póster / Sin marco / 30x40</t>
  </si>
  <si>
    <t>rnnr8Pig2nknkcRavUXr0DQZP</t>
  </si>
  <si>
    <t>{"shop_id":751927347,"session_id":"rnnr8Pig2nknkcRavUXr0DQZP"}</t>
  </si>
  <si>
    <t>Corso Venezia 48</t>
  </si>
  <si>
    <t>+39 3299466289</t>
  </si>
  <si>
    <t>21:26:35</t>
  </si>
  <si>
    <t>Alexa Maria Landwehrs</t>
  </si>
  <si>
    <t>alexa.landwehrs@gmail.com</t>
  </si>
  <si>
    <t>80G39048NB278642U</t>
  </si>
  <si>
    <t>Alexa Landwehrs, Lehner Mühle 58, Leverkusen, 51381, Alemania</t>
  </si>
  <si>
    <t>Ens? (on white background) - Póster / Madera negro / 20x30</t>
  </si>
  <si>
    <t>rjRrMsAl6vyQapYRSIT4fcqJf</t>
  </si>
  <si>
    <t>{"shop_id":751927347,"session_id":"rjRrMsAl6vyQapYRSIT4fcqJf"}</t>
  </si>
  <si>
    <t>Lehner Mühle 58</t>
  </si>
  <si>
    <t>+49 1791035399</t>
  </si>
  <si>
    <t>21:51:47</t>
  </si>
  <si>
    <t>PEDRO DEL BOSQUE ABRIL</t>
  </si>
  <si>
    <t>bosque3099@gmail.com</t>
  </si>
  <si>
    <t>3CR58080K0395261D</t>
  </si>
  <si>
    <t>PEDRO DEL BOSQUE ABRIL, Calle argales ,6- BNOGALES, 47013, VALLADOLID, 47013, España</t>
  </si>
  <si>
    <t>Botanical still life - Lienzo / Sin marco / 60x90</t>
  </si>
  <si>
    <t>r1qGO0fMrpCaQcakma3HZfHen</t>
  </si>
  <si>
    <t>{"shop_id":751927347,"session_id":"r1qGO0fMrpCaQcakma3HZfHen"}</t>
  </si>
  <si>
    <t>Calle argales ,6- BNOGALES</t>
  </si>
  <si>
    <t>VALLADOLID</t>
  </si>
  <si>
    <t>+34 629619894</t>
  </si>
  <si>
    <t>22:08:25</t>
  </si>
  <si>
    <t>Sebastian Geese</t>
  </si>
  <si>
    <t>s.sticky@web.de</t>
  </si>
  <si>
    <t>95W38554A78764502</t>
  </si>
  <si>
    <t>SEBASTIAN GEESE, Adolfstr. 35, Braunschweig, 38102, Alemania</t>
  </si>
  <si>
    <t>rJmdK2qlgfRnwmSEgOS7J7V82</t>
  </si>
  <si>
    <t>{"shop_id":751927347,"session_id":"rJmdK2qlgfRnwmSEgOS7J7V82"}</t>
  </si>
  <si>
    <t>Adolfstr. 35</t>
  </si>
  <si>
    <t>Braunschweig</t>
  </si>
  <si>
    <t>+49 5317014707</t>
  </si>
  <si>
    <t>22:50:38</t>
  </si>
  <si>
    <t>Luciano Thorel</t>
  </si>
  <si>
    <t>lucianothorel@gmail.com</t>
  </si>
  <si>
    <t>8UJ82695UM6176403</t>
  </si>
  <si>
    <t>Luciano Thorel, Via dell'Istria 114, Trieste, Trieste, 34137, Italia</t>
  </si>
  <si>
    <t>Gustav Klimt Garden Cat Print - Póster / Madera naranja / 50x70, Frida - Póster / Madera roble natural / 50x70</t>
  </si>
  <si>
    <t>rSOi0vDPKOY8hcF1AUr85yTHo</t>
  </si>
  <si>
    <t>{"shop_id":751927347,"session_id":"rSOi0vDPKOY8hcF1AUr85yTHo"}</t>
  </si>
  <si>
    <t>Via dell'Istria 114</t>
  </si>
  <si>
    <t>+39 3460192786</t>
  </si>
  <si>
    <t>Frida - Póster / Madera roble natural / 50x70</t>
  </si>
  <si>
    <t>23:00:04</t>
  </si>
  <si>
    <t>Nina Navidi-Hauenschild</t>
  </si>
  <si>
    <t>nina.navidi@gmail.com</t>
  </si>
  <si>
    <t>4VH310600K924683C</t>
  </si>
  <si>
    <t>Nina Navidi-Hauenschild, Lohbergenweg 28C, Buchholz in der Nordheide, 21244, Alemania</t>
  </si>
  <si>
    <t>Minimal Orange Abstract Colorfield Painting 01 - Lienzo / Madera roble natural / 30x40</t>
  </si>
  <si>
    <t>ru3VMnhSfiI09KwaeQ1qmpmpC</t>
  </si>
  <si>
    <t>{"shop_id":751927347,"session_id":"ru3VMnhSfiI09KwaeQ1qmpmpC"}</t>
  </si>
  <si>
    <t>Lohbergenweg 28C</t>
  </si>
  <si>
    <t>Buchholz in der Nordheide</t>
  </si>
  <si>
    <t>+49 17681665595</t>
  </si>
  <si>
    <t>27/01/2026</t>
  </si>
  <si>
    <t>10:13:19</t>
  </si>
  <si>
    <t>Marco Turconi</t>
  </si>
  <si>
    <t>marco.turconi07@gmail.com</t>
  </si>
  <si>
    <t>9KV786360Y728914F</t>
  </si>
  <si>
    <t>Marco Turconi, Piazzetta dell'Olmo 6, Cornaredo, Milano, 20007, Italia</t>
  </si>
  <si>
    <t>Hipster Vincent - Póster / Sin marco / 50x70</t>
  </si>
  <si>
    <t>raVTJNLofVD07Locq2d7wAjpC</t>
  </si>
  <si>
    <t>{"shop_id":751927347,"session_id":"raVTJNLofVD07Locq2d7wAjpC"}</t>
  </si>
  <si>
    <t>Piazzetta dell'Olmo 6</t>
  </si>
  <si>
    <t>Cornaredo</t>
  </si>
  <si>
    <t>+39 3341585988</t>
  </si>
  <si>
    <t>11:07:13</t>
  </si>
  <si>
    <t>Anna Klusmann</t>
  </si>
  <si>
    <t>amkgrafik@googlemail.com</t>
  </si>
  <si>
    <t>0JC226680V891873C</t>
  </si>
  <si>
    <t>Peter Süßmann, Dünenstraße 6, Wenningstedt-Braderup (Sylt), 25996, Alemania</t>
  </si>
  <si>
    <t>Watercolor abstraction N 16 - Póster / Madera roble natural / 60x90, Orange Strokes - Ejaaz Haniff - Póster / Madera roble natural / 40x50, Freedom 01 - Póster / Madera roble natural / 40x50, Edge 02 - Póster / Madera roble natural / 40x50</t>
  </si>
  <si>
    <t>rJhQakqhxWX3F98KbfN4q2N8m</t>
  </si>
  <si>
    <t>{"shop_id":751927347,"session_id":"rJhQakqhxWX3F98KbfN4q2N8m"}</t>
  </si>
  <si>
    <t>Dünenstraße 6</t>
  </si>
  <si>
    <t>Wenningstedt-Braderup (Sylt)</t>
  </si>
  <si>
    <t>+49 01743160321</t>
  </si>
  <si>
    <t>12:32:46</t>
  </si>
  <si>
    <t>Yolanda  Cuerda Arnau</t>
  </si>
  <si>
    <t>cuerda@live.com</t>
  </si>
  <si>
    <t>45T45206RD597573S</t>
  </si>
  <si>
    <t>Yolanda Cuerda, CL Castellitx 32 B4b P1 PtB, Residen, Palma, Islas Baleares, 07199, España</t>
  </si>
  <si>
    <t>Life Simple simple pleasures - Sardines - Póster / Sin marco / 40x50, Bauhaus Venus yellow circle - Póster / Madera roble natural / 40x50</t>
  </si>
  <si>
    <t>rpK3yG7U5VSsBLmaNtlCijUVy</t>
  </si>
  <si>
    <t>{"shop_id":751927347,"session_id":"rpK3yG7U5VSsBLmaNtlCijUVy"}</t>
  </si>
  <si>
    <t>CL Castellitx 32 B4b P1 PtB, Residen</t>
  </si>
  <si>
    <t>+34 658425798</t>
  </si>
  <si>
    <t>13:22:23</t>
  </si>
  <si>
    <t>birgit sterl</t>
  </si>
  <si>
    <t>bisterl@gmx.de</t>
  </si>
  <si>
    <t>9N864498GK5348943</t>
  </si>
  <si>
    <t>Birgit Sterl, Oberlehrer-Haiböck-Straße 2, Wegscheid, 94110, Alemania</t>
  </si>
  <si>
    <t>Italian Menu - Athene Fritsch - Lienzo / Sin marco / 30x40</t>
  </si>
  <si>
    <t>rR0nmqJuyl1ZFoHbCGChI470X</t>
  </si>
  <si>
    <t>{"shop_id":751927347,"session_id":"rR0nmqJuyl1ZFoHbCGChI470X"}</t>
  </si>
  <si>
    <t>Oberlehrer-Haiböck-Straße 2</t>
  </si>
  <si>
    <t>Wegscheid</t>
  </si>
  <si>
    <t>+49 085921837</t>
  </si>
  <si>
    <t>14:02:14</t>
  </si>
  <si>
    <t>2HC26588CD7408930</t>
  </si>
  <si>
    <t>{"shop_id":751927347,"session_id":"zzcdjhe0GqNrLbAzSgpMAlwfT"}</t>
  </si>
  <si>
    <t>18:20:00</t>
  </si>
  <si>
    <t>Larissa Theresiak</t>
  </si>
  <si>
    <t>larissa.theresiak@email.de</t>
  </si>
  <si>
    <t>61R07641K60152310</t>
  </si>
  <si>
    <t>Larissa Theresiak, Am Kreskenhof 67, Dorsten, 46284, Alemania</t>
  </si>
  <si>
    <t>Do not judge according to appearance - Souren Arslanian - Póster / Madera roble natural / 50x70, Mandela - Póster / Sin marco / 30x40, Happy Thoughts - Oju Design - Póster / Sin marco / 40x50</t>
  </si>
  <si>
    <t>rUPMcaakCmxmU0JCGfHKnUES5</t>
  </si>
  <si>
    <t>{"shop_id":751927347,"session_id":"rUPMcaakCmxmU0JCGfHKnUES5"}</t>
  </si>
  <si>
    <t>Am Kreskenhof 67</t>
  </si>
  <si>
    <t>+49 15772878888</t>
  </si>
  <si>
    <t>Mandela - Póster / Sin marco / 30x40</t>
  </si>
  <si>
    <t>19:22:55</t>
  </si>
  <si>
    <t>Christoph Sänger</t>
  </si>
  <si>
    <t>christoph.saenger@gmx.de</t>
  </si>
  <si>
    <t>6DL28943Y0466343G</t>
  </si>
  <si>
    <t>Christoph Sänger, Aloys-Weddeling-Str.23, Marl, 45768, Alemania</t>
  </si>
  <si>
    <t>Vespa - SQUARE - Póster / Sin marco / 50x50</t>
  </si>
  <si>
    <t>rBaeP1XOIa5Ikqf0LQTLtEjRw</t>
  </si>
  <si>
    <t>{"shop_id":751927347,"session_id":"rBaeP1XOIa5Ikqf0LQTLtEjRw"}</t>
  </si>
  <si>
    <t>Aloys-Weddeling-Str.23</t>
  </si>
  <si>
    <t>Marl</t>
  </si>
  <si>
    <t>+49 15901430441</t>
  </si>
  <si>
    <t>19:40:40</t>
  </si>
  <si>
    <t>Isabelle BIDALUN</t>
  </si>
  <si>
    <t>isabellebidalun@yahoo.fr</t>
  </si>
  <si>
    <t>8D623218KH1077546</t>
  </si>
  <si>
    <t>Isabelle Bidalun, 29 rue Périnot, bordeaux, 33200, Francia</t>
  </si>
  <si>
    <t>El Maestro, Revista Nacional Cactus poster - Póster / Sin marco / 40x50</t>
  </si>
  <si>
    <t>rNxofoYL5d60anWOoyc7ssPs9</t>
  </si>
  <si>
    <t>{"shop_id":751927347,"session_id":"rNxofoYL5d60anWOoyc7ssPs9"}</t>
  </si>
  <si>
    <t>29 rue Périnot</t>
  </si>
  <si>
    <t>bordeaux</t>
  </si>
  <si>
    <t>+33 664254461</t>
  </si>
  <si>
    <t>20:25:43</t>
  </si>
  <si>
    <t>40V28597TA3470542</t>
  </si>
  <si>
    <t>rxTFNvdrnzkHDvSJJIuG95ayk</t>
  </si>
  <si>
    <t>{"shop_id":751927347,"session_id":"rxTFNvdrnzkHDvSJJIuG95ayk"}</t>
  </si>
  <si>
    <t>20:57:13</t>
  </si>
  <si>
    <t>Andoni Aedo</t>
  </si>
  <si>
    <t>andoniahedo88@gmail.com</t>
  </si>
  <si>
    <t>78J458190L311030K</t>
  </si>
  <si>
    <t>Andoni Ahedo Torrado, Rúa de Rosalía de Castro 59, 1-A., Vigo, Pontevedra, 36201, España</t>
  </si>
  <si>
    <t>High Class Gentleman - Lienzo / Sin marco / 70x100</t>
  </si>
  <si>
    <t>rL3Q5Mg8FZczHMyjbzq6CGtFC</t>
  </si>
  <si>
    <t>{"shop_id":751927347,"session_id":"rL3Q5Mg8FZczHMyjbzq6CGtFC"}</t>
  </si>
  <si>
    <t>Rúa de Rosalía de Castro 59, 1-A.</t>
  </si>
  <si>
    <t>+52 5544478177</t>
  </si>
  <si>
    <t>23:28:18</t>
  </si>
  <si>
    <t>56D64175XG571805R</t>
  </si>
  <si>
    <t>The Italian Menu - Rosi Feist - Póster / Aluminio plateado / 20x30, Italian Menu - Athene Fritsch - Póster / Madera roble natural / 20x30, Eat spaghetti no regretti - Raissa Oltmanns - Póster / Madera negro / 30x40</t>
  </si>
  <si>
    <t>rDOaFQapsGwfYKp5FJChTyezn</t>
  </si>
  <si>
    <t>{"shop_id":751927347,"session_id":"rDOaFQapsGwfYKp5FJChTyezn"}</t>
  </si>
  <si>
    <t>Italian Menu - Athene Fritsch - Póster / Madera roble natural / 20x30</t>
  </si>
  <si>
    <t>28/01/2026</t>
  </si>
  <si>
    <t>05:43:10</t>
  </si>
  <si>
    <t>Rebekka Fencz</t>
  </si>
  <si>
    <t>rebekka.fencz@gmx.at</t>
  </si>
  <si>
    <t>9U872038Y7605892U</t>
  </si>
  <si>
    <t>Rebekka, Fencz, Brucker Straße 10/3, Gratkorn, 8101, Austria</t>
  </si>
  <si>
    <t>Pablo Picasso Animals Drawings the cat Esquisse D’un Félin - Póster / Sin marco / 30x40</t>
  </si>
  <si>
    <t>rq61ZNSo8jcrdWMZVanrTGCpE</t>
  </si>
  <si>
    <t>{"shop_id":751927347,"session_id":"rq61ZNSo8jcrdWMZVanrTGCpE"}</t>
  </si>
  <si>
    <t>Brucker Straße 10/3</t>
  </si>
  <si>
    <t>Gratkorn</t>
  </si>
  <si>
    <t>+43 06641444110</t>
  </si>
  <si>
    <t>09:25:46</t>
  </si>
  <si>
    <t>Ann-Kathrin Wust</t>
  </si>
  <si>
    <t>annawust@yahoo.de</t>
  </si>
  <si>
    <t>4U422913NR9880941</t>
  </si>
  <si>
    <t>Ann-Kathrin Wust, Theodor-Heuss-Ring 15, Dietzenbach, 63128, Alemania</t>
  </si>
  <si>
    <t>Watercolor Landscape N 32 - Lienzo / Sin marco / 40x50</t>
  </si>
  <si>
    <t>rmy5LcYhIqPg5LOpk4KsM1lkH</t>
  </si>
  <si>
    <t>{"shop_id":751927347,"session_id":"rmy5LcYhIqPg5LOpk4KsM1lkH"}</t>
  </si>
  <si>
    <t>Theodor-Heuss-Ring 15</t>
  </si>
  <si>
    <t>Dietzenbach</t>
  </si>
  <si>
    <t>+49 17623713565</t>
  </si>
  <si>
    <t>10:01:43</t>
  </si>
  <si>
    <t>2T04913010005610C</t>
  </si>
  <si>
    <t>{"shop_id":751927347,"session_id":"zcJ31L7WWcA3SZMAZRvMh3DGp"}</t>
  </si>
  <si>
    <t>10:30:08</t>
  </si>
  <si>
    <t>SARA PEDRETTI</t>
  </si>
  <si>
    <t>sarapedretti1988@gmail.com</t>
  </si>
  <si>
    <t>3FD8504005544723T</t>
  </si>
  <si>
    <t>Nicola Bertinelli, Strada Costa Garibalda 25, Medesano, Parma, 43014, Italia</t>
  </si>
  <si>
    <t>Prada Marfa - Lienzo / Madera negro / 30x40</t>
  </si>
  <si>
    <t>ryLvIMzQ8uQcE2xuxcTeGSSmD</t>
  </si>
  <si>
    <t>{"shop_id":751927347,"session_id":"ryLvIMzQ8uQcE2xuxcTeGSSmD"}</t>
  </si>
  <si>
    <t>Strada Costa Garibalda 25</t>
  </si>
  <si>
    <t>Medesano</t>
  </si>
  <si>
    <t>+39 3478130536</t>
  </si>
  <si>
    <t>10:53:42</t>
  </si>
  <si>
    <t>Pierre ARNAUD</t>
  </si>
  <si>
    <t>pierre.arnaud54@sfr.fr</t>
  </si>
  <si>
    <t>6E380800B7076440U</t>
  </si>
  <si>
    <t>Pierre Arnaud, 54 CHEMIN DU MONT GROS BtB EntA, Nice, 06300, Francia</t>
  </si>
  <si>
    <t>rdOzRXfGxN3QLO18BAjbqFM2Z</t>
  </si>
  <si>
    <t>{"shop_id":751927347,"session_id":"rdOzRXfGxN3QLO18BAjbqFM2Z"}</t>
  </si>
  <si>
    <t>54 CHEMIN DU MONT GROS BtB EntA</t>
  </si>
  <si>
    <t>+33 493075665</t>
  </si>
  <si>
    <t>11:09:33</t>
  </si>
  <si>
    <t>Brigitte Bosch</t>
  </si>
  <si>
    <t>biggibosch@gmx.de</t>
  </si>
  <si>
    <t>8TW86110F25685005</t>
  </si>
  <si>
    <t>Brigitte Bosch, Kaiserin-Augusta-Allee 102, Berlin, 10553, Alemania</t>
  </si>
  <si>
    <t>rCVBf7DTwkpuoRgFNUtrDcYcw</t>
  </si>
  <si>
    <t>{"shop_id":751927347,"session_id":"rCVBf7DTwkpuoRgFNUtrDcYcw"}</t>
  </si>
  <si>
    <t>Kaiserin-Augusta-Allee 102</t>
  </si>
  <si>
    <t>+49 1776448471</t>
  </si>
  <si>
    <t>Quality time - Póster / Sin marco / 20x30</t>
  </si>
  <si>
    <t>11:20:28</t>
  </si>
  <si>
    <t>Elvira Haack-Darkwah</t>
  </si>
  <si>
    <t>elvirahaackdarkwah@gmail.com</t>
  </si>
  <si>
    <t>83R82761YP239351A</t>
  </si>
  <si>
    <t>Elvira Haack-Darkwah, Sponholzstr., 49, Berlin, 12159, Alemania</t>
  </si>
  <si>
    <t>Gustav Klimt Garden Cat Print - Póster / Madera negro / 50x70</t>
  </si>
  <si>
    <t>r5dHNUgI7y9Tg30uRGNQChXUD</t>
  </si>
  <si>
    <t>{"shop_id":751927347,"session_id":"r5dHNUgI7y9Tg30uRGNQChXUD"}</t>
  </si>
  <si>
    <t>Sponholzstr.</t>
  </si>
  <si>
    <t>+49 15236170743</t>
  </si>
  <si>
    <t>12:08:33</t>
  </si>
  <si>
    <t>Dirk Anders</t>
  </si>
  <si>
    <t>dirk.anders@mail.de</t>
  </si>
  <si>
    <t>2BU96594CX965773G</t>
  </si>
  <si>
    <t>Nadine Anders, Carrer Castor 6, Dénia, Alicante, 03700, España</t>
  </si>
  <si>
    <t>Surf yoga - Lienzo / Madera roble natural / 70x100, Mint champagne - Lienzo / Madera roble natural / 70x100</t>
  </si>
  <si>
    <t>rgarQz4vxQNTByyEi9pEfrh4O</t>
  </si>
  <si>
    <t>{"shop_id":751927347,"session_id":"rgarQz4vxQNTByyEi9pEfrh4O"}</t>
  </si>
  <si>
    <t>Carrer Castor 6</t>
  </si>
  <si>
    <t>Dénia</t>
  </si>
  <si>
    <t>+49 01796627523</t>
  </si>
  <si>
    <t>Surf yoga - Lienzo / Madera roble natural / 70x100</t>
  </si>
  <si>
    <t>14:48:26</t>
  </si>
  <si>
    <t>Gunhild Schröer</t>
  </si>
  <si>
    <t>gunhildschroeer@web.de</t>
  </si>
  <si>
    <t>6A042966MC753314T</t>
  </si>
  <si>
    <t>Gunhild Schröer, Asternweg, 28, Bocholt, 46395, Alemania</t>
  </si>
  <si>
    <t>Pencil scribble Nº4 - Póster / Madera roble natural / 70x100, Vase No13 - THE MIUUS STUDIO - Póster / Madera roble natural / 40x50, Keukenhof 03 - Póster / Madera roble natural / 30x40, Blue Nude - Póster / Madera roble natural / 50x70</t>
  </si>
  <si>
    <t>rvFZKxX4VWwhZvfH5rvOHLJys</t>
  </si>
  <si>
    <t>{"shop_id":751927347,"session_id":"rvFZKxX4VWwhZvfH5rvOHLJys"}</t>
  </si>
  <si>
    <t>Asternweg, 28</t>
  </si>
  <si>
    <t>Bocholt</t>
  </si>
  <si>
    <t>+49 1723522573</t>
  </si>
  <si>
    <t>Keukenhof 03 - Póster / Madera roble natural / 30x40</t>
  </si>
  <si>
    <t>15:11:06</t>
  </si>
  <si>
    <t>Kathrin Gräber</t>
  </si>
  <si>
    <t>kathringraeber@web.de</t>
  </si>
  <si>
    <t>0MS84234P4077572D</t>
  </si>
  <si>
    <t>Kathrin Gräber, Werthstr. 79, Duisburg, 47119, Alemania</t>
  </si>
  <si>
    <t>r0h6de8tcxMywHeOjwj8I8oqc</t>
  </si>
  <si>
    <t>{"shop_id":751927347,"session_id":"r0h6de8tcxMywHeOjwj8I8oqc"}</t>
  </si>
  <si>
    <t>Werthstr. 79</t>
  </si>
  <si>
    <t>Duisburg</t>
  </si>
  <si>
    <t>+49 17681156595</t>
  </si>
  <si>
    <t>16:00:59</t>
  </si>
  <si>
    <t>Lika Ubilava</t>
  </si>
  <si>
    <t>likaubilava1998@gmail.com</t>
  </si>
  <si>
    <t>04861211C7490051F</t>
  </si>
  <si>
    <t>Lika Ubilava, Bürgerspitalwiese 10/126, Wien, 1110, Austria</t>
  </si>
  <si>
    <t>Blood Orange - Póster / Sin marco / 30x40, Cherry - Athene Fritsch - Póster / Sin marco / 20x30</t>
  </si>
  <si>
    <t>rdzm1yU9zERJYwM4SpDUIteYo</t>
  </si>
  <si>
    <t>{"shop_id":751927347,"session_id":"rdzm1yU9zERJYwM4SpDUIteYo"}</t>
  </si>
  <si>
    <t>Bürgerspitalwiese 10/126</t>
  </si>
  <si>
    <t>+43 6609022225</t>
  </si>
  <si>
    <t>Blood Orange - Póster / Sin marco / 30x40</t>
  </si>
  <si>
    <t>16:22:56</t>
  </si>
  <si>
    <t>Beatriz Leyva Ruiz</t>
  </si>
  <si>
    <t>bealeyva@me.com</t>
  </si>
  <si>
    <t>7BB498367W128072W</t>
  </si>
  <si>
    <t>Beatriz, Leyva Ruiz, CAMINO ALTO 103, ALCOBENDAS, MADRID, 28109, España</t>
  </si>
  <si>
    <t>Vespa - Póster / Sin marco / 50x70, Floral 2 - Dan Hobday - Póster / Sin marco / 50x70, Save water drink gin - Póster / Sin marco / 50x70, Surf Trip Porsche - Póster / Sin marco / 50x70, Floral 1 - Dan Hobday - Póster / Sin marco / 50x70</t>
  </si>
  <si>
    <t>r8X5q9ne8SDJCnMyXlEwYjDmY</t>
  </si>
  <si>
    <t>{"shop_id":751927347,"session_id":"r8X5q9ne8SDJCnMyXlEwYjDmY"}</t>
  </si>
  <si>
    <t>CAMINO ALTO 103</t>
  </si>
  <si>
    <t>ALCOBENDAS</t>
  </si>
  <si>
    <t>+34 629098183</t>
  </si>
  <si>
    <t>Surf Trip Porsche - Póster / Sin marco / 50x70</t>
  </si>
  <si>
    <t>19:26:18</t>
  </si>
  <si>
    <t>Onofrio Ciliberti</t>
  </si>
  <si>
    <t>o.ciliberti@hotmail.it</t>
  </si>
  <si>
    <t>30286203PX634641L</t>
  </si>
  <si>
    <t>emma d'amato, Via Franco Mansi 60b, Petina, Salerno, 84020, Italia</t>
  </si>
  <si>
    <t>A walk together (black and white) - Póster / Sin marco / 30x40, Moka Flowers - Póster / Sin marco / 30x40, Natureye - Póster / Sin marco / 30x40</t>
  </si>
  <si>
    <t>rCnC7uEPqgqDkXImokSxyedAp</t>
  </si>
  <si>
    <t>{"shop_id":751927347,"session_id":"rCnC7uEPqgqDkXImokSxyedAp"}</t>
  </si>
  <si>
    <t>Via Franco Mansi 60b</t>
  </si>
  <si>
    <t>Petina</t>
  </si>
  <si>
    <t>+39 3899804358</t>
  </si>
  <si>
    <t>A walk together (black and white) - Póster / Sin marco / 30x40</t>
  </si>
  <si>
    <t>19:52:01</t>
  </si>
  <si>
    <t>susana VALENCIANO JIMENEZ</t>
  </si>
  <si>
    <t>svalenciano63j@gmail.com</t>
  </si>
  <si>
    <t>Susana Valenciano Jiménez, Calle de Antoniorrobles 10-13°B, Madrid, Madrid, 28034, España</t>
  </si>
  <si>
    <t>Watercolor Landscape N 24 - Póster / Madera roble natural / 50x70, Watercolor Landscape N 34 - Póster / Madera roble natural / 40x50, Watercolor Landscape N 32 - Póster / Madera roble natural / 50x70</t>
  </si>
  <si>
    <t>r0WRHMVQxtchMsVcG3SChX7nJ</t>
  </si>
  <si>
    <t>{"shop_id":751927347,"session_id":"r0WRHMVQxtchMsVcG3SChX7nJ"}</t>
  </si>
  <si>
    <t>Calle de Antoniorrobles 10-13°B</t>
  </si>
  <si>
    <t>+34 609746944</t>
  </si>
  <si>
    <t>Watercolor Landscape N 24 - Póster / Madera roble natural / 50x70</t>
  </si>
  <si>
    <t>22:35:28</t>
  </si>
  <si>
    <t>Amadora Palacios</t>
  </si>
  <si>
    <t>doradiazpa@gmail.com</t>
  </si>
  <si>
    <t>1VE750307Y542503B</t>
  </si>
  <si>
    <t>Dora Díaz Palacios, HERMOSILLA 144, 5°B, Madrid, Madrid, 28028, España</t>
  </si>
  <si>
    <t>Salvador Dali fleurs I - Póster / Madera blanco / 50x70, Paris - Póster / Madera roble natural / 40x50, Minimalist horizon in beige tones - Póster / Madera roble natural / 30x40</t>
  </si>
  <si>
    <t>r6fOg49kGVWU3WLWF8tq1Ot90</t>
  </si>
  <si>
    <t>{"shop_id":751927347,"session_id":"r6fOg49kGVWU3WLWF8tq1Ot90"}</t>
  </si>
  <si>
    <t>HERMOSILLA 144</t>
  </si>
  <si>
    <t>5°B</t>
  </si>
  <si>
    <t>+34 686436926</t>
  </si>
  <si>
    <t>Minimalist horizon in beige tones - Póster / Madera roble natural / 30x40</t>
  </si>
  <si>
    <t>23:32:50</t>
  </si>
  <si>
    <t>Sagrario Dominguez Fernandez</t>
  </si>
  <si>
    <t>sdominfer@gmail.com</t>
  </si>
  <si>
    <t>9RM38526XW005200B</t>
  </si>
  <si>
    <t>Sagrario Domínguez Fernández, Avenida de Zaragoza 15, Pamplona, Navarra, 31003, España</t>
  </si>
  <si>
    <t>Pastel Paint Blocks - Póster / Madera roble natural / 50x70, Pastel stripes - Póster / Madera roble natural / 50x70</t>
  </si>
  <si>
    <t>rdYXXZtAfD6CqmstjjJTFP3yP</t>
  </si>
  <si>
    <t>{"shop_id":751927347,"session_id":"rdYXXZtAfD6CqmstjjJTFP3yP"}</t>
  </si>
  <si>
    <t>Avenida de Zaragoza 15</t>
  </si>
  <si>
    <t>+34 636646917</t>
  </si>
  <si>
    <t>Pastel Paint Blocks - Póster / Madera roble natural / 50x70</t>
  </si>
  <si>
    <t>29/01/2026</t>
  </si>
  <si>
    <t>11:28:41</t>
  </si>
  <si>
    <t>LOCA BCN SERVICES SL</t>
  </si>
  <si>
    <t>INVOICES@LOCABARCELONA.COM</t>
  </si>
  <si>
    <t>7KH7572454959733F</t>
  </si>
  <si>
    <t>Delphine CASTEL, Calle Aragón 259 PRINCIPAL 2b, Barcelona, Barcelona, 08007, España</t>
  </si>
  <si>
    <t>The Future is Bright - THE MIUUS STUDIO - Póster / Sin marco / 50x70, Separation - THE MIUUS STUDIO - Póster / Sin marco / 50x70</t>
  </si>
  <si>
    <t>ri5s7c34A2Eaxf3k59xFdpuzv</t>
  </si>
  <si>
    <t>{"shop_id":751927347,"session_id":"ri5s7c34A2Eaxf3k59xFdpuzv"}</t>
  </si>
  <si>
    <t>Calle Aragón 259 PRINCIPAL 2b</t>
  </si>
  <si>
    <t>+34 653760137</t>
  </si>
  <si>
    <t>The Future is Bright - THE MIUUS STUDIO - Póster / Sin marco / 50x70</t>
  </si>
  <si>
    <t>11:56:53</t>
  </si>
  <si>
    <t>BOUTELOUP FABRICE</t>
  </si>
  <si>
    <t>v.bouteloup@free.fr</t>
  </si>
  <si>
    <t>4UJ648690C4842201</t>
  </si>
  <si>
    <t>Valerie Bouteloup, 12 Rue de la Bretonnière, Le Temple De Bretagne, 44360, Francia</t>
  </si>
  <si>
    <t>Nantes Skyline beige - Póster / Sin marco / 40x50</t>
  </si>
  <si>
    <t>rctK7hFmTN4w1XdcUEQkml1qk</t>
  </si>
  <si>
    <t>{"shop_id":751927347,"session_id":"rctK7hFmTN4w1XdcUEQkml1qk"}</t>
  </si>
  <si>
    <t>12 Rue de la Bretonnière</t>
  </si>
  <si>
    <t>Le Temple De Bretagne</t>
  </si>
  <si>
    <t>+33 240570868</t>
  </si>
  <si>
    <t>13:40:54</t>
  </si>
  <si>
    <t>Matteo Attanzio</t>
  </si>
  <si>
    <t>avv.matteoattanzio@gmail.com</t>
  </si>
  <si>
    <t>32S23270NG300443R</t>
  </si>
  <si>
    <t>Fabrizio Attanzio, Via del Giubileo Magno 145, Cefalù, Palermo, 90015, Italia</t>
  </si>
  <si>
    <t>Blue Nude - Póster / Madera negro / 70x100</t>
  </si>
  <si>
    <t>r1rQtR3UQOwb5oA4bVTJtzRVc</t>
  </si>
  <si>
    <t>{"shop_id":751927347,"session_id":"r1rQtR3UQOwb5oA4bVTJtzRVc"}</t>
  </si>
  <si>
    <t>Via del Giubileo Magno 145</t>
  </si>
  <si>
    <t>Cefalù</t>
  </si>
  <si>
    <t>+39 3389432827</t>
  </si>
  <si>
    <t>15:19:41</t>
  </si>
  <si>
    <t>Sarah Spitzauer</t>
  </si>
  <si>
    <t>spitzauer.s@web.de</t>
  </si>
  <si>
    <t>45759179WU649884L</t>
  </si>
  <si>
    <t>Sarah Stockhammer, Gaisbergstraße 1, Freilassing, 83395, Alemania</t>
  </si>
  <si>
    <t>Summer Dream No2 - Dan Hobday - Lienzo / Madera roble natural / 50x70</t>
  </si>
  <si>
    <t>rGreNC3XaoulqgJuzLvDaGelm</t>
  </si>
  <si>
    <t>{"shop_id":751927347,"session_id":"rGreNC3XaoulqgJuzLvDaGelm"}</t>
  </si>
  <si>
    <t>Gaisbergstraße 1</t>
  </si>
  <si>
    <t>Freilassing</t>
  </si>
  <si>
    <t>+49 015129156294</t>
  </si>
  <si>
    <t>15:35:49</t>
  </si>
  <si>
    <t>Camilla Sperati</t>
  </si>
  <si>
    <t>speraticamilla@yahoo.it</t>
  </si>
  <si>
    <t>38G36437CC920213N</t>
  </si>
  <si>
    <t>Camilla Sperati, Viale Timocle 15, Roma, Roma, 00124, Italia</t>
  </si>
  <si>
    <t>Mist Reflection - Póster / Madera roble natural / 40x50</t>
  </si>
  <si>
    <t>r0GZfu7RWOfZN8p1bhnL7E4jx</t>
  </si>
  <si>
    <t>{"shop_id":751927347,"session_id":"r0GZfu7RWOfZN8p1bhnL7E4jx"}</t>
  </si>
  <si>
    <t>Viale Timocle 15</t>
  </si>
  <si>
    <t>+39 3483444718</t>
  </si>
  <si>
    <t>17:18:11</t>
  </si>
  <si>
    <t>DANIEL DUCHA MORALES</t>
  </si>
  <si>
    <t>nitrozgz@yahoo.es</t>
  </si>
  <si>
    <t>55640617UJ7564455</t>
  </si>
  <si>
    <t>DANIEL, DUCHA MORALES, Calle Jacinto Benavente nº 1-3-5 Portal 4 2ºC, ZARAGOZA, Zaragoza, 50006, España</t>
  </si>
  <si>
    <t>Zaragoza Skyline multicolor - Póster / Sin marco / 40x50</t>
  </si>
  <si>
    <t>rZQbrRB8s7nRHZCXqEkYieip9</t>
  </si>
  <si>
    <t>{"shop_id":751927347,"session_id":"rZQbrRB8s7nRHZCXqEkYieip9"}</t>
  </si>
  <si>
    <t>Calle Jacinto Benavente nº 1-3-5 Portal 4 2ºC</t>
  </si>
  <si>
    <t>+34 667631874</t>
  </si>
  <si>
    <t>18:58:57</t>
  </si>
  <si>
    <t>Marina Trafí  Sanahuja</t>
  </si>
  <si>
    <t>marinatrf00@gmail.com</t>
  </si>
  <si>
    <t>7FW48082ES337091T</t>
  </si>
  <si>
    <t>Marina Trafi, Carrer de las Navas de Tolosa 309, atico 2a, Barcelona, Barcelona, 08026, España</t>
  </si>
  <si>
    <t>Abstract N 23 - Póster / Sin marco / 50x70, Tree Pose - Vrikshasana - Póster / Madera roble natural / 30x40</t>
  </si>
  <si>
    <t>rDnoa2wrjBfOwgr7vaHzTLk7A</t>
  </si>
  <si>
    <t>{"shop_id":751927347,"session_id":"rDnoa2wrjBfOwgr7vaHzTLk7A"}</t>
  </si>
  <si>
    <t>Carrer de las Navas de Tolosa 309, atico 2a</t>
  </si>
  <si>
    <t>+34 676312793</t>
  </si>
  <si>
    <t>Tree Pose - Vrikshasana - Póster / Madera roble natural / 30x40</t>
  </si>
  <si>
    <t>19:09:04</t>
  </si>
  <si>
    <t>Hyeseon Choi</t>
  </si>
  <si>
    <t>sienna.choi1001@gmail.com</t>
  </si>
  <si>
    <t>21R61347AB0763253</t>
  </si>
  <si>
    <t>Hyeseon Choi, Eulengasse, 48, Frankfurt am Main, 60385, Alemania</t>
  </si>
  <si>
    <t>Salvador Dali fleurs I - Square - Póster / Madera roble natural / 50x50</t>
  </si>
  <si>
    <t>rEqsv9dfPAKo6fLH90iBkFKKJ</t>
  </si>
  <si>
    <t>{"shop_id":751927347,"session_id":"rEqsv9dfPAKo6fLH90iBkFKKJ"}</t>
  </si>
  <si>
    <t>Eulengasse</t>
  </si>
  <si>
    <t>+49 15775414505</t>
  </si>
  <si>
    <t>19:38:07</t>
  </si>
  <si>
    <t>Petra Haustein</t>
  </si>
  <si>
    <t>PetraHaustein@gmx.de</t>
  </si>
  <si>
    <t>4A153699GT124374U</t>
  </si>
  <si>
    <t>Maxim Haustein, Menzelstraße 12a, Potsdam, 14467, Alemania</t>
  </si>
  <si>
    <t>Mountainscape 4 - Póster / Sin marco / 20x30, Photography Club - Póster / Sin marco / 20x30</t>
  </si>
  <si>
    <t>r8WC54Y0YAuLDgzQtFHkOe95U</t>
  </si>
  <si>
    <t>{"shop_id":751927347,"session_id":"r8WC54Y0YAuLDgzQtFHkOe95U"}</t>
  </si>
  <si>
    <t>Menzelstraße 12a</t>
  </si>
  <si>
    <t>+49 1733637623</t>
  </si>
  <si>
    <t>Mountainscape 4 - Póster / Sin marco / 20x30</t>
  </si>
  <si>
    <t>20:32:22</t>
  </si>
  <si>
    <t>maite gabiola arandia</t>
  </si>
  <si>
    <t>maitega94@gmail.com</t>
  </si>
  <si>
    <t>6V610219T6852925K</t>
  </si>
  <si>
    <t>Maite Gabiola Arandia, Juan Bautista Uriarte n53 piso 3 derecha, Galdakao, Vizcaya, 48960, España</t>
  </si>
  <si>
    <t>Desire - Póster / Madera negro / 30x40</t>
  </si>
  <si>
    <t>rP4rdoftztD6FABpbcu6ToDgS</t>
  </si>
  <si>
    <t>{"shop_id":751927347,"session_id":"rP4rdoftztD6FABpbcu6ToDgS"}</t>
  </si>
  <si>
    <t>Juan Bautista Uriarte n53 piso 3 derecha</t>
  </si>
  <si>
    <t>Galdakao</t>
  </si>
  <si>
    <t>+34 677241921</t>
  </si>
  <si>
    <t>20:47:02</t>
  </si>
  <si>
    <t>Marie-lou Bruel</t>
  </si>
  <si>
    <t>marie-lou65@hotmail.fr</t>
  </si>
  <si>
    <t>7MT76978CP429831N</t>
  </si>
  <si>
    <t>Marie-Lou Bruel, 3 Allée Motobloc, Résidence 350 Thiers, Bordeaux, 33100, Francia</t>
  </si>
  <si>
    <t>Together - Arty Guava - Póster / Sin marco / 60x90</t>
  </si>
  <si>
    <t>rRmRnnOzvk3eTaRevb2cfnTdk</t>
  </si>
  <si>
    <t>{"shop_id":751927347,"session_id":"rRmRnnOzvk3eTaRevb2cfnTdk"}</t>
  </si>
  <si>
    <t>3 Allée Motobloc, Résidence 350 Thiers</t>
  </si>
  <si>
    <t>+33 627262749</t>
  </si>
  <si>
    <t>21:12:57</t>
  </si>
  <si>
    <t>Eva Grau geb. Hellmuth</t>
  </si>
  <si>
    <t>eva.hellmuth@gmail.com</t>
  </si>
  <si>
    <t>7R389840Y9316141R</t>
  </si>
  <si>
    <t>Eva Grau, Herdweg 16, Wernau, 73249, Alemania</t>
  </si>
  <si>
    <t>Roland Sardinas - Studio Mandariini - Póster / Sin marco / 30x40, Sardines Tin Can - Baroo Bloom - Póster / Sin marco / 30x40</t>
  </si>
  <si>
    <t>rY0wRAkNzwDmQZabtYTToPHDV</t>
  </si>
  <si>
    <t>{"shop_id":751927347,"session_id":"rY0wRAkNzwDmQZabtYTToPHDV"}</t>
  </si>
  <si>
    <t>Herdweg 16</t>
  </si>
  <si>
    <t>Wernau</t>
  </si>
  <si>
    <t>+49 17620162870</t>
  </si>
  <si>
    <t>Sardines Tin Can - Baroo Bloom - Póster / Sin marco / 30x40</t>
  </si>
  <si>
    <t>21:19:05</t>
  </si>
  <si>
    <t>Constanze Tremba</t>
  </si>
  <si>
    <t>ctremba@hotmail.com</t>
  </si>
  <si>
    <t>3TR11180XB1937445</t>
  </si>
  <si>
    <t>Constanze Tremba, Carrer de Isaac Peral 50, Port d'Andratx, Islas Baleares, 07157, España</t>
  </si>
  <si>
    <t>Surf yoga - Lienzo / Sin marco / 50x70</t>
  </si>
  <si>
    <t>rd6JksHqjknhuTYXnlNjIxHZK</t>
  </si>
  <si>
    <t>{"shop_id":751927347,"session_id":"rd6JksHqjknhuTYXnlNjIxHZK"}</t>
  </si>
  <si>
    <t>Carrer de Isaac Peral 50</t>
  </si>
  <si>
    <t>Port d'Andratx</t>
  </si>
  <si>
    <t>+34 669998516</t>
  </si>
  <si>
    <t>Leire Benega Urberuaga</t>
  </si>
  <si>
    <t>leirebenega@hotmail.com</t>
  </si>
  <si>
    <t>64L893237D597705M</t>
  </si>
  <si>
    <t>Leire Benega Urberuaga, B Etxerre s/n oficinas Forum Sport, Basauri, Vizcaya, 48970, España</t>
  </si>
  <si>
    <t>Just eat it - Póster / Madera roble natural / 20x30, It's getting hot in here - Póster / Madera roble natural / 20x30</t>
  </si>
  <si>
    <t>rWwURkjde7xl1wo5ruW2a8858</t>
  </si>
  <si>
    <t>{"shop_id":751927347,"session_id":"rWwURkjde7xl1wo5ruW2a8858"}</t>
  </si>
  <si>
    <t>B Etxerre s/n oficinas Forum Sport</t>
  </si>
  <si>
    <t>Basauri</t>
  </si>
  <si>
    <t>+34 647226573</t>
  </si>
  <si>
    <t>It's getting hot in here - Póster / Madera roble natural / 20x30</t>
  </si>
  <si>
    <t>21:23:13</t>
  </si>
  <si>
    <t>Katharina Mehl</t>
  </si>
  <si>
    <t>katharinamehl@web.de</t>
  </si>
  <si>
    <t>5DV80514XY261062G</t>
  </si>
  <si>
    <t>Katharina Mehl, Am Bahnhof 17, Knorrendorf OT Kleeth, 17091, Alemania</t>
  </si>
  <si>
    <t>Rehab - Póster / Sin marco / 30x40</t>
  </si>
  <si>
    <t>rHCkiZth5qgI9D11oDM2Ua9N8</t>
  </si>
  <si>
    <t>{"shop_id":751927347,"session_id":"rHCkiZth5qgI9D11oDM2Ua9N8"}</t>
  </si>
  <si>
    <t>Am Bahnhof 17</t>
  </si>
  <si>
    <t>Knorrendorf OT Kleeth</t>
  </si>
  <si>
    <t>+49 3960229426</t>
  </si>
  <si>
    <t>21:48:21</t>
  </si>
  <si>
    <t>Ana Fibla Garcia-Sala</t>
  </si>
  <si>
    <t>fibla.ana@gmail.com</t>
  </si>
  <si>
    <t>9FD02679LE265545F</t>
  </si>
  <si>
    <t>Ana Fibla, Sant Roc 50 1-1, Vilassar De Mar, Barcelona, 08340, España</t>
  </si>
  <si>
    <t>Rusa y vermut - Póster / Sin marco / 50x70, Pa amb tomaquet - Póster / Sin marco / 50x70</t>
  </si>
  <si>
    <t>rieVAdNXh90nWBqK7zKUnisad</t>
  </si>
  <si>
    <t>{"shop_id":751927347,"session_id":"rieVAdNXh90nWBqK7zKUnisad"}</t>
  </si>
  <si>
    <t>Sant Roc 50 1-1</t>
  </si>
  <si>
    <t>Vilassar De Mar</t>
  </si>
  <si>
    <t>+34 619835758</t>
  </si>
  <si>
    <t>Rusa y vermut - Póster / Sin marco / 50x70</t>
  </si>
  <si>
    <t>22:18:30</t>
  </si>
  <si>
    <t>Elodie SALBANERA</t>
  </si>
  <si>
    <t>elodie.salbanera@yahoo.fr</t>
  </si>
  <si>
    <t>7CE331231A6713155</t>
  </si>
  <si>
    <t>Elodie, SALBANERA, 44 rue George Sand, corneilla del vercol, 66200, Francia</t>
  </si>
  <si>
    <t>Chirping And Chilling (At Night) - Póster / Sin marco / 20x30, Sardines Tin Can - Baroo Bloom - Póster / Sin marco / 40x50, Cheers To You - Arty Guava - Póster / Sin marco / 40x50, Maddies Mood - jotadejai - Póster / Sin marco / 40x50</t>
  </si>
  <si>
    <t>rqFstkWjBeTrTIwRJh1QtPsEw</t>
  </si>
  <si>
    <t>{"shop_id":751927347,"session_id":"rqFstkWjBeTrTIwRJh1QtPsEw"}</t>
  </si>
  <si>
    <t>44 rue George Sand</t>
  </si>
  <si>
    <t>corneilla del vercol</t>
  </si>
  <si>
    <t>+33 669613666</t>
  </si>
  <si>
    <t>Chirping And Chilling (At Night) - Póster / Sin marco / 20x30</t>
  </si>
  <si>
    <t>30/01/2026</t>
  </si>
  <si>
    <t>10:21:16</t>
  </si>
  <si>
    <t>Giulia Gattuso</t>
  </si>
  <si>
    <t>giulia.gattuso@gmail.com</t>
  </si>
  <si>
    <t>7XN01787NG349110T</t>
  </si>
  <si>
    <t>Giulia Gattuso, Via Lucrezia Romana, Roma, Roma, 00178, Italia</t>
  </si>
  <si>
    <t>Eat spaghetti no regretti - Raissa Oltmanns - Póster / Sin marco / 40x50</t>
  </si>
  <si>
    <t>rT7k35Ytb1bbuA4RwZvJV3cF8</t>
  </si>
  <si>
    <t>{"shop_id":751927347,"session_id":"rT7k35Ytb1bbuA4RwZvJV3cF8"}</t>
  </si>
  <si>
    <t>Via Lucrezia Romana</t>
  </si>
  <si>
    <t>+39 3384340357</t>
  </si>
  <si>
    <t>11:15:27</t>
  </si>
  <si>
    <t>Lucia Lamanna</t>
  </si>
  <si>
    <t>lucialamann1994@gmail.com</t>
  </si>
  <si>
    <t>8H886173Y02253015</t>
  </si>
  <si>
    <t>Lucia Lamanna, Via Mongrando 2 bis (cognome Mulas), Torino, Torino, 10153, Italia</t>
  </si>
  <si>
    <t>Life Simple simple pleasures - Bonjour mon amour - Póster / Sin marco / 30x40, Mellow No2 - Dan Hobday - Póster / Sin marco / 30x40, Wine time - Tara Royle - Póster / Sin marco / 30x40</t>
  </si>
  <si>
    <t>rKVipAipZ4xevMVLgGcqHrwDw</t>
  </si>
  <si>
    <t>{"shop_id":751927347,"session_id":"rKVipAipZ4xevMVLgGcqHrwDw"}</t>
  </si>
  <si>
    <t>Via Mongrando 2 bis (cognome Mulas)</t>
  </si>
  <si>
    <t>+39 3202826954</t>
  </si>
  <si>
    <t>Mellow No2 - Dan Hobday - Póster / Sin marco / 30x40</t>
  </si>
  <si>
    <t>11:41:15</t>
  </si>
  <si>
    <t>manuel gomez ortiz</t>
  </si>
  <si>
    <t>manuelgo1979@hotmail.com</t>
  </si>
  <si>
    <t>0SV8303104961890P</t>
  </si>
  <si>
    <t>manuel Gómez ortiz, Lope de saavedra 2 5a, 2, 2 5a, Badajoz, Badajoz, 06005, España</t>
  </si>
  <si>
    <t>Tropical Window II - Póster / Madera roble natural / 50x70, Tropical Window VI - Póster / Madera roble natural / 50x70</t>
  </si>
  <si>
    <t>rIl00FL7GS82ezsXTwlL5k7mr</t>
  </si>
  <si>
    <t>{"shop_id":751927347,"session_id":"rIl00FL7GS82ezsXTwlL5k7mr"}</t>
  </si>
  <si>
    <t>Lope de saavedra 2 5a, 2</t>
  </si>
  <si>
    <t>2 5a</t>
  </si>
  <si>
    <t>+34 607609473</t>
  </si>
  <si>
    <t>Tropical Window VI - Póster / Madera roble natural / 50x70</t>
  </si>
  <si>
    <t>11:59:06</t>
  </si>
  <si>
    <t>8NB13498GY611464S</t>
  </si>
  <si>
    <t>{"shop_id":751927347,"session_id":"zOk4LsLOU3GfMWRsSHcJMDTeX"}</t>
  </si>
  <si>
    <t>12:30:53</t>
  </si>
  <si>
    <t>45227641X8653563M</t>
  </si>
  <si>
    <t>{"shop_id":751927347,"session_id":"zBDuZNELP1M2BAPGUarlEwNbL"}</t>
  </si>
  <si>
    <t>13:26:34</t>
  </si>
  <si>
    <t>Marianne JUNIET</t>
  </si>
  <si>
    <t>marianne.juniet@gmail.com</t>
  </si>
  <si>
    <t>3U183201048293813</t>
  </si>
  <si>
    <t>Marianne Juniet, 18 Rue du Port, ST PIERRE D AURILLAC, 33490, Francia</t>
  </si>
  <si>
    <t>Ginger Cat - Sharyn Bursic - Póster / Aluminio dorado / 20x30, Lady sitting with white dove bird woman - Sharyn Bursic - Póster / Aluminio dorado / 20x30</t>
  </si>
  <si>
    <t>rxEa4G6j6cqslGhUcTXJfUg6P</t>
  </si>
  <si>
    <t>{"shop_id":751927347,"session_id":"rxEa4G6j6cqslGhUcTXJfUg6P"}</t>
  </si>
  <si>
    <t>18 Rue du Port</t>
  </si>
  <si>
    <t>ST PIERRE D AURILLAC</t>
  </si>
  <si>
    <t>+33 626703531</t>
  </si>
  <si>
    <t>Ginger Cat - Sharyn Bursic - Póster / Aluminio dorado / 20x30</t>
  </si>
  <si>
    <t>13:31:33</t>
  </si>
  <si>
    <t>Udo Rentz</t>
  </si>
  <si>
    <t>u.rentz@t-online.de</t>
  </si>
  <si>
    <t>43976127E3532014K</t>
  </si>
  <si>
    <t>iris Rentz, Nordring, 80, Waltrop, 45731, Alemania</t>
  </si>
  <si>
    <t>Fleurs de Jardin - Poster No. 5 - Póster / Madera roble natural / 60x90, Martini Rose - Póster / Madera roble natural / 60x90</t>
  </si>
  <si>
    <t>rXM3hS5m8SC4xYG8N9mgIBm5h</t>
  </si>
  <si>
    <t>{"shop_id":751927347,"session_id":"rXM3hS5m8SC4xYG8N9mgIBm5h"}</t>
  </si>
  <si>
    <t>Nordring</t>
  </si>
  <si>
    <t>Waltrop</t>
  </si>
  <si>
    <t>+49 0234294948</t>
  </si>
  <si>
    <t>Martini Rose - Póster / Madera roble natural / 60x90</t>
  </si>
  <si>
    <t>14:33:23</t>
  </si>
  <si>
    <t>Erwin Kötter</t>
  </si>
  <si>
    <t>koetter-altenstadt@t-online.de</t>
  </si>
  <si>
    <t>34T61537H32559539</t>
  </si>
  <si>
    <t>Sigrid Kötter, Obergasse 14 a, Altenstadt, 63674, Alemania</t>
  </si>
  <si>
    <t>rbUqpovbU9aQ4URiAF79PYtBB</t>
  </si>
  <si>
    <t>{"shop_id":751927347,"session_id":"rbUqpovbU9aQ4URiAF79PYtBB"}</t>
  </si>
  <si>
    <t>Obergasse 14 a</t>
  </si>
  <si>
    <t>Altenstadt</t>
  </si>
  <si>
    <t>+49 60472373</t>
  </si>
  <si>
    <t>Bauhaus Ausstellung - Retrodrome 2 - Póster / Sin marco / 50x70</t>
  </si>
  <si>
    <t>18:39:00</t>
  </si>
  <si>
    <t>Eliane KONIK</t>
  </si>
  <si>
    <t>ikan_4@hotmail.fr</t>
  </si>
  <si>
    <t>9UA41946N31967216</t>
  </si>
  <si>
    <t>Eliane KONIK, 1er étage, L'ÉTRAT, 42580, Francia</t>
  </si>
  <si>
    <t>Peace Now poster, 1970 - Póster / Madera roble oscuro / 50x70</t>
  </si>
  <si>
    <t>r4ZkZ62hEg56zWLWgocX2LKhE</t>
  </si>
  <si>
    <t>{"shop_id":751927347,"session_id":"r4ZkZ62hEg56zWLWgocX2LKhE"}</t>
  </si>
  <si>
    <t>1er étage</t>
  </si>
  <si>
    <t>L'ÉTRAT</t>
  </si>
  <si>
    <t>+33 660808446</t>
  </si>
  <si>
    <t>18:46:37</t>
  </si>
  <si>
    <t>Johanna  Rädecke</t>
  </si>
  <si>
    <t>jojo.raedecke@gmx.de</t>
  </si>
  <si>
    <t>39S47870X1506623N</t>
  </si>
  <si>
    <t>Johanna Rädecke-Massmann, Amselstieg 70, Pinneberg, 25421, Alemania</t>
  </si>
  <si>
    <t>Matsumoto Hoji, Frog III - Póster / Sin marco / 50x70</t>
  </si>
  <si>
    <t>rTSrrBxNCbAlgNRSg0MpwioMP</t>
  </si>
  <si>
    <t>{"shop_id":751927347,"session_id":"rTSrrBxNCbAlgNRSg0MpwioMP"}</t>
  </si>
  <si>
    <t>Amselstieg 70</t>
  </si>
  <si>
    <t>Pinneberg</t>
  </si>
  <si>
    <t>+49 17630478166</t>
  </si>
  <si>
    <t>19:19:53</t>
  </si>
  <si>
    <t>Anja Cankirlar</t>
  </si>
  <si>
    <t>x-anja@arcor.de</t>
  </si>
  <si>
    <t>1EK129019B798124W</t>
  </si>
  <si>
    <t>Anja, Cankirlar, Am Pappelhain 1, Bonn, 53229, Alemania</t>
  </si>
  <si>
    <t>Poppy Field (Special Edition) - Vincent van Gogh - Póster / Sin marco / 20x30, Café Terrace at Night - Van Gogh - Póster / Sin marco / 20x30</t>
  </si>
  <si>
    <t>rbXt15VL4MbKuc4MFs0wAkPga</t>
  </si>
  <si>
    <t>{"shop_id":751927347,"session_id":"rbXt15VL4MbKuc4MFs0wAkPga"}</t>
  </si>
  <si>
    <t>Am Pappelhain 1</t>
  </si>
  <si>
    <t>+49 228432142</t>
  </si>
  <si>
    <t>Poppy Field (Special Edition) - Vincent van Gogh - Póster / Sin marco / 20x30</t>
  </si>
  <si>
    <t>Katharina Von Plettenberg</t>
  </si>
  <si>
    <t>katharina.plettenberg@arcor.de</t>
  </si>
  <si>
    <t>2X054427HN217962S</t>
  </si>
  <si>
    <t>Katharina Von Plettenberg, Parcusstraße 10, Mainz, 55116, Alemania</t>
  </si>
  <si>
    <t>Cycling by the sea - Póster / Sin marco / 50x70, Van Life - Póster / Sin marco / 50x70, Wine time - Tara Royle - Póster / Sin marco / 50x70</t>
  </si>
  <si>
    <t>rlrDPHQ3uSBlqaDQAMfyCkcf6</t>
  </si>
  <si>
    <t>{"shop_id":751927347,"session_id":"rlrDPHQ3uSBlqaDQAMfyCkcf6"}</t>
  </si>
  <si>
    <t>Parcusstraße 10</t>
  </si>
  <si>
    <t>+49 17656834100</t>
  </si>
  <si>
    <t>22:43:35</t>
  </si>
  <si>
    <t>carfagno roberto</t>
  </si>
  <si>
    <t>avvcarfagno@virgilio.it</t>
  </si>
  <si>
    <t>9NS28279JL083844A</t>
  </si>
  <si>
    <t>Roberto Carfagno, Via Padre Semeria 278, Sanremo, Imperia, 18038, Italia</t>
  </si>
  <si>
    <t>Kiss me cat - Lienzo / Sin marco / 20x30</t>
  </si>
  <si>
    <t>rYXGrBt1W5bxLyL0L0Rrb0u6Y</t>
  </si>
  <si>
    <t>{"shop_id":751927347,"session_id":"rYXGrBt1W5bxLyL0L0Rrb0u6Y"}</t>
  </si>
  <si>
    <t>Via Padre Semeria 278</t>
  </si>
  <si>
    <t>Sanremo</t>
  </si>
  <si>
    <t>+39 0184591809</t>
  </si>
  <si>
    <t>31/01/2026</t>
  </si>
  <si>
    <t>08:14:31</t>
  </si>
  <si>
    <t>Niklas von der Goltz</t>
  </si>
  <si>
    <t>niklas.goltz@gmail.com</t>
  </si>
  <si>
    <t>50E25281UP613200H</t>
  </si>
  <si>
    <t>Niklas von der Goltz, An der Holzhecke 12, Frechen, 50226, Alemania</t>
  </si>
  <si>
    <t>rsH9GhG9sNEQtA8wbvSs9Cbga</t>
  </si>
  <si>
    <t>{"shop_id":751927347,"session_id":"rsH9GhG9sNEQtA8wbvSs9Cbga"}</t>
  </si>
  <si>
    <t>An der Holzhecke 12</t>
  </si>
  <si>
    <t>Frechen</t>
  </si>
  <si>
    <t>+49 17620004953</t>
  </si>
  <si>
    <t>08:44:14</t>
  </si>
  <si>
    <t>Anni Gerbeth</t>
  </si>
  <si>
    <t>annitisza@gmx.de</t>
  </si>
  <si>
    <t>7YM47700UU473140K</t>
  </si>
  <si>
    <t>Anni Gerbeth, Am Böttcherstück 32, Neukirchen/Erzgebirge, 09221, Alemania</t>
  </si>
  <si>
    <t>Suspicious Fish - Póster / Sin marco / 30x40</t>
  </si>
  <si>
    <t>r2bcFnLAyPBQgCmQ9VAgCHrVc</t>
  </si>
  <si>
    <t>{"shop_id":751927347,"session_id":"r2bcFnLAyPBQgCmQ9VAgCHrVc"}</t>
  </si>
  <si>
    <t>Am Böttcherstück 32</t>
  </si>
  <si>
    <t>Neukirchen/Erzgebirge</t>
  </si>
  <si>
    <t>+49 17670227162</t>
  </si>
  <si>
    <t>12:38:16</t>
  </si>
  <si>
    <t>Stephanie Klode</t>
  </si>
  <si>
    <t>stephanie.klode@gmx.de</t>
  </si>
  <si>
    <t>236139322M942500U</t>
  </si>
  <si>
    <t>Stephanie Klode, Spitzwegstraße 2, Braunschweig, 38106, Alemania</t>
  </si>
  <si>
    <t>L'elegante au chapeau By van Dongen Kees - Póster / Sin marco / 20x30, Henri Matisse The Dream, 1940 - Póster / Sin marco / 20x30</t>
  </si>
  <si>
    <t>rMssqU8LuGuTaawVFJuUFEbMn</t>
  </si>
  <si>
    <t>{"shop_id":751927347,"session_id":"rMssqU8LuGuTaawVFJuUFEbMn"}</t>
  </si>
  <si>
    <t>Spitzwegstraße 2</t>
  </si>
  <si>
    <t>+49 01784096836</t>
  </si>
  <si>
    <t>L'elegante au chapeau By van Dongen Kees - Póster / Sin marco / 20x30</t>
  </si>
  <si>
    <t>12:42:13</t>
  </si>
  <si>
    <t>Beate Wieschebrock</t>
  </si>
  <si>
    <t>b.wieschebrock@web.de</t>
  </si>
  <si>
    <t>8M7732241T525845C</t>
  </si>
  <si>
    <t>Beate, Wieschebrock, Kolpingstr. 5, Tecklenburg, 49545, Alemania</t>
  </si>
  <si>
    <t>Minimalist horizon in soft olive green and sepia - Lienzo / Madera roble natural / 70x100</t>
  </si>
  <si>
    <t>rlLaJDvdNsxKM3RPvI4uMI4J9</t>
  </si>
  <si>
    <t>{"shop_id":751927347,"session_id":"rlLaJDvdNsxKM3RPvI4uMI4J9"}</t>
  </si>
  <si>
    <t>Kolpingstr. 5</t>
  </si>
  <si>
    <t>Tecklenburg</t>
  </si>
  <si>
    <t>+49 15122916097</t>
  </si>
  <si>
    <t>13:23:48</t>
  </si>
  <si>
    <t>Manja Niederlag</t>
  </si>
  <si>
    <t>manjaniederlag@gmx.de</t>
  </si>
  <si>
    <t>88M097982M358800J</t>
  </si>
  <si>
    <t>Manja Niederlag, Rottwerndorfer Straße 6, Pirna, 01796, Alemania</t>
  </si>
  <si>
    <t>Metallic Jellyfish III - Póster / Sin marco / 60x90, Underwater Dream IV - Póster / Sin marco / 60x90</t>
  </si>
  <si>
    <t>rHPM5FS8ALlgEYOAxOw9C6u8o</t>
  </si>
  <si>
    <t>{"shop_id":751927347,"session_id":"rHPM5FS8ALlgEYOAxOw9C6u8o"}</t>
  </si>
  <si>
    <t>Rottwerndorfer Straße 6</t>
  </si>
  <si>
    <t>Pirna</t>
  </si>
  <si>
    <t>+49 01729186992</t>
  </si>
  <si>
    <t>14:04:11</t>
  </si>
  <si>
    <t>Aurélia BRUSA</t>
  </si>
  <si>
    <t>yayaroadsign@gmail.com</t>
  </si>
  <si>
    <t>3AJ26739E31194213</t>
  </si>
  <si>
    <t>Aurélia BRUSA, 77 rue du rempart saint claude ,, La Rochelle, 17000, Francia</t>
  </si>
  <si>
    <t>Save the whales (1973) vintage poster by Vint Lawrence - Póster / Sin marco / 20x30</t>
  </si>
  <si>
    <t>rFwO1ngYU0ZivjKlPu7rBmb6w</t>
  </si>
  <si>
    <t>{"shop_id":751927347,"session_id":"rFwO1ngYU0ZivjKlPu7rBmb6w"}</t>
  </si>
  <si>
    <t>77 rue du rempart saint claude ,</t>
  </si>
  <si>
    <t>La Rochelle</t>
  </si>
  <si>
    <t>+33 658900217</t>
  </si>
  <si>
    <t>15:16:20</t>
  </si>
  <si>
    <t>18P91434RW849150Y</t>
  </si>
  <si>
    <t>The decoration plant - Póster / Sin marco / 30x40</t>
  </si>
  <si>
    <t>rJ1UGMUJPJSCjCUgFSDp5VUbh</t>
  </si>
  <si>
    <t>{"shop_id":751927347,"session_id":"rJ1UGMUJPJSCjCUgFSDp5VUbh"}</t>
  </si>
  <si>
    <t>15:36:50</t>
  </si>
  <si>
    <t>Frances Herold</t>
  </si>
  <si>
    <t>francesherold1@web.de</t>
  </si>
  <si>
    <t>4YM47327X1094781C</t>
  </si>
  <si>
    <t>Frances Herold, Walter-Oertel-Straße 47, Chemnitz, 09112, Alemania</t>
  </si>
  <si>
    <t>Palm Springs Ride VII - Bethany Young - Póster / Sin marco / 30x40, Yugen 2 - Póster / Sin marco / 30x40, The Grand Budapest Hotel Poster - Studio Mandariini - Póster / Sin marco / 40x50</t>
  </si>
  <si>
    <t>rooh4UreoNPL9xqLmzKsb03VE</t>
  </si>
  <si>
    <t>{"shop_id":751927347,"session_id":"rooh4UreoNPL9xqLmzKsb03VE"}</t>
  </si>
  <si>
    <t>Walter-Oertel-Straße 47</t>
  </si>
  <si>
    <t>Chemnitz</t>
  </si>
  <si>
    <t>+49 17622803192</t>
  </si>
  <si>
    <t>Yugen 2 - Póster / Sin marco / 30x40</t>
  </si>
  <si>
    <t>15:56:21</t>
  </si>
  <si>
    <t>elodie martin</t>
  </si>
  <si>
    <t>elodie-martin@hotmail.com</t>
  </si>
  <si>
    <t>7T339194XD876920R</t>
  </si>
  <si>
    <t>elodie, martin, 1 rue de gaudigny, montfort l'amaury, 78490, Francia</t>
  </si>
  <si>
    <t>Linocut Plant - Alisa Galitsyna - Póster / Sin marco / 20x30, Orinoco - Póster / Sin marco / 40x50</t>
  </si>
  <si>
    <t>rolBmoGMJTwrXcq3LZLZ80fYb</t>
  </si>
  <si>
    <t>{"shop_id":751927347,"session_id":"rolBmoGMJTwrXcq3LZLZ80fYb"}</t>
  </si>
  <si>
    <t>1 rue de gaudigny</t>
  </si>
  <si>
    <t>montfort l'amaury</t>
  </si>
  <si>
    <t>+33 635254366</t>
  </si>
  <si>
    <t>Linocut Plant - Alisa Galitsyna - Póster / Sin marco / 20x30</t>
  </si>
  <si>
    <t>Catherine Rous</t>
  </si>
  <si>
    <t>rous.catherine@gmail.com</t>
  </si>
  <si>
    <t>60249394BA948453N</t>
  </si>
  <si>
    <t>cathy rous, Chemin Du Sel, Villefranche-de-Rouergue, 12200, Francia</t>
  </si>
  <si>
    <t>Gustav Klimt Garden Cat Print - Póster / Madera roble natural / 60x90, Black cat - siesta on the roof - Lienzo / Sin marco / 30x40</t>
  </si>
  <si>
    <t>rSpGAy5xfJJmkhjm7TUv7oE6G</t>
  </si>
  <si>
    <t>{"shop_id":751927347,"session_id":"rSpGAy5xfJJmkhjm7TUv7oE6G"}</t>
  </si>
  <si>
    <t>Chemin Du Sel</t>
  </si>
  <si>
    <t>Villefranche-de-Rouergue</t>
  </si>
  <si>
    <t>+33 565466405</t>
  </si>
  <si>
    <t>Black cat - siesta on the roof - Lienzo / Sin marco / 30x40</t>
  </si>
  <si>
    <t>18:25:40</t>
  </si>
  <si>
    <t>Julia Hätty</t>
  </si>
  <si>
    <t>Jule.haetty@web.de</t>
  </si>
  <si>
    <t>8UG19990S7261802B</t>
  </si>
  <si>
    <t>Julia, Hätty, Friedenstraße 1, Steinen, 79585, Alemania</t>
  </si>
  <si>
    <t>Do Epic Shit - Póster / Madera roble oscuro / 20x30, Surf yoga - Póster / Madera roble oscuro / 20x30</t>
  </si>
  <si>
    <t>rhczXAOq5DLjYsDfS9zJzKjzd</t>
  </si>
  <si>
    <t>{"shop_id":751927347,"session_id":"rhczXAOq5DLjYsDfS9zJzKjzd"}</t>
  </si>
  <si>
    <t>Friedenstraße 1</t>
  </si>
  <si>
    <t>Steinen</t>
  </si>
  <si>
    <t>+49 15228198889</t>
  </si>
  <si>
    <t>Do Epic Shit - Póster / Madera roble oscuro / 20x30</t>
  </si>
  <si>
    <t>20:13:43</t>
  </si>
  <si>
    <t>Sara Frickenstein</t>
  </si>
  <si>
    <t>sara.frickenstein@gmx.de</t>
  </si>
  <si>
    <t>5L4356476C269883E</t>
  </si>
  <si>
    <t>Sara Frickenstein, Am Geelen Graben 6, Borken, 46325, Alemania</t>
  </si>
  <si>
    <t>Curious sheep - Póster / Sin marco / 30x40</t>
  </si>
  <si>
    <t>rIMKQHH2EF2L3wzWoNQO1Xfum</t>
  </si>
  <si>
    <t>{"shop_id":751927347,"session_id":"rIMKQHH2EF2L3wzWoNQO1Xfum"}</t>
  </si>
  <si>
    <t>Am Geelen Graben 6</t>
  </si>
  <si>
    <t>Borken</t>
  </si>
  <si>
    <t>+49 17621898511</t>
  </si>
  <si>
    <t>21:16:48</t>
  </si>
  <si>
    <t>María Denisse Peralta Herrera</t>
  </si>
  <si>
    <t>denperher@gmail.com</t>
  </si>
  <si>
    <t>7C314785FJ711343K</t>
  </si>
  <si>
    <t>María Denisse Peralta Herrera, Calle de Clara del Rey 30, Madrid, Madrid, 28002, España</t>
  </si>
  <si>
    <t>rUewo6twCx1UCmhWxEa9u35Li</t>
  </si>
  <si>
    <t>{"shop_id":751927347,"session_id":"rUewo6twCx1UCmhWxEa9u35Li"}</t>
  </si>
  <si>
    <t>Calle de Clara del Rey 30</t>
  </si>
  <si>
    <t>+34 672874868</t>
  </si>
  <si>
    <t>Henri Matisse Les Coucous, Tapis Bleu Et Rose, 1911 - Póster / Sin marco / 20x30</t>
  </si>
  <si>
    <t>22:26:39</t>
  </si>
  <si>
    <t>Sven Gross</t>
  </si>
  <si>
    <t>sven_gross94@web.de</t>
  </si>
  <si>
    <t>59V69725ER8257731</t>
  </si>
  <si>
    <t>Sven Gross, Petersbergstr. 27, Unkel, 53572, Alemania</t>
  </si>
  <si>
    <t>Arcilla - Dan Hobday - Póster / Sin marco / 40x50</t>
  </si>
  <si>
    <t>rumdiU5p7swONzrtzKefZuKSZ</t>
  </si>
  <si>
    <t>{"shop_id":751927347,"session_id":"rumdiU5p7swONzrtzKefZuKSZ"}</t>
  </si>
  <si>
    <t>Petersbergstr. 27</t>
  </si>
  <si>
    <t>Unkel</t>
  </si>
  <si>
    <t>+49 15254781592</t>
  </si>
  <si>
    <t>22:44:50</t>
  </si>
  <si>
    <t>Anna Nagel</t>
  </si>
  <si>
    <t>anna.nag@web.de</t>
  </si>
  <si>
    <t>1NT26729W0993060M</t>
  </si>
  <si>
    <t>Anna, Nagel, Sarmanna-Straße 9, Regensburg, 93049, Alemania</t>
  </si>
  <si>
    <t>Bauhaus Exhibition Poster  1923 - Póster / Sin marco / 70x100</t>
  </si>
  <si>
    <t>ryZnZEBB23OPMH8AImrjC4Wfr</t>
  </si>
  <si>
    <t>{"shop_id":751927347,"session_id":"ryZnZEBB23OPMH8AImrjC4Wfr"}</t>
  </si>
  <si>
    <t>Sarmanna-Straße 9</t>
  </si>
  <si>
    <t>Regensburg</t>
  </si>
  <si>
    <t>+49 17627578797</t>
  </si>
  <si>
    <t>22:56:57</t>
  </si>
  <si>
    <t>Mélissa Nhingsavath</t>
  </si>
  <si>
    <t>melissa.nhingsavath@outlook.com</t>
  </si>
  <si>
    <t>9Y912477PK820251Y</t>
  </si>
  <si>
    <t>Mélissa Nhingsavath, 8 avenue du maréchal joffre, Noisy-le-grand, 93160, Francia</t>
  </si>
  <si>
    <t>Flowers for your love - Póster / Sin marco / 40x50, Aerial Ocean - Póster / Sin marco / 40x50</t>
  </si>
  <si>
    <t>rTH77Cz6LalCKCFyp1dcykEnq</t>
  </si>
  <si>
    <t>{"shop_id":751927347,"session_id":"rTH77Cz6LalCKCFyp1dcykEnq"}</t>
  </si>
  <si>
    <t>8 avenue du maréchal joffre</t>
  </si>
  <si>
    <t>Noisy-le-grand</t>
  </si>
  <si>
    <t>+33 665375803</t>
  </si>
  <si>
    <t>Aerial Ocean - Póster / Sin marco / 40x50</t>
  </si>
  <si>
    <t>AS-95859</t>
  </si>
  <si>
    <t>202601</t>
  </si>
  <si>
    <t>gid://shopify/Order/7426608431442</t>
  </si>
  <si>
    <t>gid://shopify/OrderTransaction/8599963369810</t>
  </si>
  <si>
    <t>2026-01-13T18:10:18Z</t>
  </si>
  <si>
    <t>py_3SpC2oIkWweOM9jA0M9Sd6qA</t>
  </si>
  <si>
    <t>ryRAmJLD1ZVCPmmkRasoWYlsz</t>
  </si>
  <si>
    <t>pi_3SpC2oIkWweOM9jA02NWFee1</t>
  </si>
  <si>
    <t>"{\"id\":\"pi_3SpC2oIkWweOM9jA02NWFee1\",\"object\":\"payment_intent\",\"amount\":3790,\"amount_capturable\":0,\"amount_received\":3790,\"canceled_at\":null,\"cancellation_reason\":null,\"capture_method\":\"automatic\",\"charges\":{\"object\":\"list\",\"data\":[{\"id\":\"py_3SpC2oIkWweOM9jA0M9Sd6qA\",\"object\":\"charge\",\"amount\":3790,\"application_fee\":\"fee_1SpC5KIkWweOM9jASFaEo78M\",\"balance_transaction\":\"txn_3SpC2oIkWweOM9jA09HrGYAx\",\"captured\":true,\"created\":1768327974,\"currency\":\"eur\",\"failure_code\":null,\"failure_message\":null,\"fraud_details\":{},\"livemode\":true,\"metadata\":{\"payments_extension_type\":\"klarna\",\"payments_extension\":\"true\",\"shop_id\":\"751927347\",\"reconciliation_flow\":\"payments_api\",\"payment_id\":\"ryRAmJLD1ZVCPmmkRasoWYlsz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pC2oIkWweOM9jA02NWFee1\",\"payment_method\":\"pm_1SpC2oIkWweOM9jA2EYptUeA\",\"payment_method_details\":{\"klarna\":{\"payer_details\":{\"address\":{\"country\":\"AT\"}},\"payment_method_category\":\"pay_now\",\"preferred_locale\":\"de-AT\"},\"type\":\"klarna\"},\"refunded\":false,\"source\":null,\"status\":\"succeeded\"}],\"has_more\":false,\"total_count\":1,\"url\":\"\\/v1\\/charges?payment_intent=pi_3SpC2oIkWweOM9jA02NWFee1\"},\"latest_charge\":\"py_3SpC2oIkWweOM9jA0M9Sd6qA\",\"confirmation_method\":\"automatic\",\"created\":1768327818,\"currency\":\"eur\",\"customer\":null,\"last_payment_error\":null,\"livemode\":true,\"metadata\":{\"payments_extension_type\":\"klarna\",\"payments_extension\":\"true\",\"shop_id\":\"751927347\",\"reconciliation_flow\":\"payments_api\",\"payment_id\":\"ryRAmJLD1ZVCPmmkRasoWYlsz\"},\"next_action\":null,\"payment_method\":\"pm_1SpC2oIkWweOM9jA2EYptUeA\",\"payment_method_types\":[\"klarna\"],\"source\":null,\"status\":\"succeeded\"}"</t>
  </si>
  <si>
    <t>AS-95104</t>
  </si>
  <si>
    <t>gid://shopify/Order/7400359297362</t>
  </si>
  <si>
    <t>gid://shopify/OrderTransaction/8464260399442</t>
  </si>
  <si>
    <t>2025-12-08T10:56:03Z</t>
  </si>
  <si>
    <t>rlbbRIqxd8gUU8YFKiAIBOirS</t>
  </si>
  <si>
    <t>pi_3Sc26pIkWweOM9jA2jq2XrrO</t>
  </si>
  <si>
    <t>"{\"id\":\"pi_3Sc26pIkWweOM9jA2jq2XrrO\",\"object\":\"payment_intent\",\"amount\":29995,\"amount_capturable\":0,\"amount_received\":0,\"canceled_at\":null,\"cancellation_reason\":null,\"capture_method\":\"automatic\",\"latest_charge\":null,\"confirmation_method\":\"manual\",\"created\":1765191363,\"currency\":\"eur\",\"customer\":null,\"last_payment_error\":null,\"livemode\":true,\"metadata\":{\"payment_id\":\"rlbbRIqxd8gUU8YFKiAIBOirS\",\"payments_extension\":\"true\",\"payments_extension_type\":\"card\",\"reconciliation_flow\":\"payments_api\",\"shop_id\":\"751927347\"},\"next_action\":{\"redirect_to_url\":{\"return_url\":\"https:\\/\\/artestastore.com\\/payment_providers\\/stripe\\/card\\/redirect\\/complete?session_id=rlbbRIqxd8gUU8YFKiAIBOirS\",\"url\":\"https:\\/\\/hooks.stripe.com\\/3d_secure_2\\/hosted?merchant=acct_1DdFjfIkWweOM9jA\\u0026payment_intent=pi_3Sc26pIkWweOM9jA2jq2XrrO\\u0026payment_intent_client_secret=pi_3Sc26pIkWweOM9jA2jq2XrrO_secret_ef4S0PGR9zevFMntKoouiqU0H\\u0026publishable_key=pk_live_xwMOVE2fmfvPMkkSA3diVqSq\\u0026source=payatt_3Sc26pIkWweOM9jA2A6pOFn0\\u0026stripe_account=acct_1DdFjfIkWweOM9jA\"},\"type\":\"redirect_to_url\"},\"payment_method\":\"pm_1Sc26pIkWweOM9jA9F5CtScT\",\"payment_method_types\":[\"card\"],\"source\":null,\"status\":\"requires_action\"}"</t>
  </si>
  <si>
    <t>gid://shopify/OrderTransaction/8577337262418</t>
  </si>
  <si>
    <t>2026-01-05T06:24:45Z</t>
  </si>
  <si>
    <t>py_3Sm7DdIkWweOM9jA2V1yK6Z5</t>
  </si>
  <si>
    <t>rP0NRLxBDWnejnIkCERZUXsx6</t>
  </si>
  <si>
    <t>"{\"id\":\"py_3Sm7DdIkWweOM9jA2V1yK6Z5\",\"object\":\"charge\",\"amount\":5490,\"application_fee\":\"fee_1Sm7EwIkWweOM9jANfClgved\",\"balance_transaction\":\"txn_3Sm7DdIkWweOM9jA2UlNKmRt\",\"captured\":true,\"created\":1767594366,\"currency\":\"eur\",\"failure_code\":null,\"failure_message\":null,\"fraud_details\":{},\"livemode\":true,\"metadata\":{\"payments_extension_type\":\"klarna\",\"reconciliation_flow\":\"payments_api\",\"shop_id\":\"751927347\",\"payments_extension\":\"true\",\"payment_id\":\"rP0NRLxBDWnejnIkCERZUXsx6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m7DdIkWweOM9jA20Gsbkf6\",\"payment_method\":\"pm_1Sm7DdIkWweOM9jAaGOpLufk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</si>
  <si>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AS-95870</t>
  </si>
  <si>
    <t>gid://shopify/Order/7426812576082</t>
  </si>
  <si>
    <t>gid://shopify/OrderTransaction/8600215552338</t>
  </si>
  <si>
    <t>2026-01-13T20:03:19Z</t>
  </si>
  <si>
    <t>py_3SpDoCIkWweOM9jA1lSznUf1</t>
  </si>
  <si>
    <t>rz5DDrJfvXuxGAl6nxxD9lbx2</t>
  </si>
  <si>
    <t>pi_3SpDoCIkWweOM9jA1ILkq7VU</t>
  </si>
  <si>
    <t>"{\"id\":\"pi_3SpDoCIkWweOM9jA1ILkq7VU\",\"object\":\"payment_intent\",\"amount\":6590,\"amount_capturable\":0,\"amount_received\":6590,\"canceled_at\":null,\"cancellation_reason\":null,\"capture_method\":\"automatic\",\"charges\":{\"object\":\"list\",\"data\":[{\"id\":\"py_3SpDoCIkWweOM9jA1lSznUf1\",\"object\":\"charge\",\"amount\":6590,\"application_fee\":\"fee_1SpDpLIkWweOM9jANuw67Ln2\",\"balance_transaction\":\"txn_3SpDoCIkWweOM9jA18LvrbSn\",\"captured\":true,\"created\":1768334671,\"currency\":\"eur\",\"failure_code\":null,\"failure_message\":null,\"fraud_details\":{},\"livemode\":true,\"metadata\":{\"payments_extension_type\":\"klarna\",\"reconciliation_flow\":\"payments_api\",\"shop_id\":\"751927347\",\"payments_extension\":\"true\",\"payment_id\":\"rz5DDrJfvXuxGAl6nxxD9lbx2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pDoCIkWweOM9jA1ILkq7VU\",\"payment_method\":\"pm_1SpDoCIkWweOM9jAc50ynxkb\",\"payment_method_details\":{\"klarna\":{\"payer_details\":{\"address\":{\"country\":\"DE\"}},\"payment_method_category\":\"pay_later\",\"preferred_locale\":\"de-DE\"},\"type\":\"klarna\"},\"refunded\":false,\"source\":null,\"status\":\"succeeded\"}],\"has_more\":false,\"total_count\":1,\"url\":\"\\/v1\\/charges?payment_intent=pi_3SpDoCIkWweOM9jA1ILkq7VU\"},\"latest_charge\":\"py_3SpDoCIkWweOM9jA1lSznUf1\",\"confirmation_method\":\"automatic\",\"created\":1768334600,\"currency\":\"eur\",\"customer\":null,\"last_payment_error\":null,\"livemode\":true,\"metadata\":{\"payments_extension_type\":\"klarna\",\"reconciliation_flow\":\"payments_api\",\"shop_id\":\"751927347\",\"payments_extension\":\"true\",\"payment_id\":\"rz5DDrJfvXuxGAl6nxxD9lbx2\"},\"next_action\":null,\"payment_method\":\"pm_1SpDoCIkWweOM9jAc50ynxkb\",\"payment_method_types\":[\"klarna\"],\"source\":null,\"status\":\"succeeded\"}"</t>
  </si>
  <si>
    <t>AS-96440</t>
  </si>
  <si>
    <t>AS-97072</t>
  </si>
  <si>
    <t>gid://shopify/Order/7512292786514</t>
  </si>
  <si>
    <t>gid://shopify/OrderTransaction/8645461967186</t>
  </si>
  <si>
    <t>2026-01-29T16:18:09Z</t>
  </si>
  <si>
    <t>8W553953PB392601G</t>
  </si>
  <si>
    <t>"{\"id\":\"8W553953PB392601G\",\"intent\":\"CAPTURE\",\"status\":\"COMPLETED\",\"payment_source\":{\"paypal\":{\"email_address\":\"nitrozgz@yahoo.es\",\"account_id\":\"BKYNYCZVLJPSU\",\"account_status\":\"VERIFIED\",\"name\":{\"given_name\":\"DANIEL\",\"surname\":\"DUCHA MORALES\"},\"phone_number\":{\"national_number\":\"667631874\"},\"address\":{\"address_line_1\":\"Calle Jacinto Benavente n\u00ba 1-3-5 Portal 4 2\u00baC\",\"admin_area_2\":\"ZARAGOZA\",\"admin_area_1\":\"Zaragoza\",\"postal_code\":\"50006\",\"country_code\":\"ES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Zaragoza Skyline multicolor - P\u00f3ster \\/ Sin marco \\/ 40x50\",\"custom_id\":\"{\\\"shop_id\\\":751927347,\\\"session_id\\\":\\\"rZQbrRB8s7nRHZCXqEkYieip9\\\"}\",\"invoice_id\":\"rZQbrRB8s7nRHZCXqEkYieip9\",\"soft_descriptor\":\"PAYPAL *ARTESTASTOR AR\",\"items\":[{\"name\":\"Zaragoza Skyline multicolor - P\u00f3ster \\/ Sin marco \\/ 40x50\",\"unit_amount\":{\"currency_code\":\"EUR\",\"value\":\"26.95\"},\"tax\":{\"currency_code\":\"EUR\",\"value\":\"0.00\"},\"quantity\":\"1\"}],\"shipping\":{\"name\":{\"full_name\":\"DANIEL DUCHA MORALES\"},\"address\":{\"address_line_1\":\"Calle Jacinto Benavente n\u00ba 1-3-5 Portal 4 2\u00baC\",\"admin_area_2\":\"ZARAGOZA\",\"admin_area_1\":\"Zaragoza\",\"postal_code\":\"50006\",\"country_code\":\"ES\"}},\"payments\":{\"captures\":[{\"id\":\"55640617UJ7564455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ZQbrRB8s7nRHZCXqEkYieip9\",\"custom_id\":\"{\\\"shop_id\\\":751927347,\\\"session_id\\\":\\\"rZQbrRB8s7nRHZCXqEkYieip9\\\"}\",\"links\":[{\"href\":\"https:\\/\\/api.paypal.com\\/v2\\/payments\\/captures\\/55640617UJ7564455\",\"rel\":\"self\",\"method\":\"GET\"},{\"href\":\"https:\\/\\/api.paypal.com\\/v2\\/payments\\/captures\\/55640617UJ7564455\\/refund\",\"rel\":\"refund\",\"method\":\"POST\"},{\"href\":\"https:\\/\\/api.paypal.com\\/v2\\/checkout\\/orders\\/8W553953PB392601G\",\"rel\":\"up\",\"method\":\"GET\"}],\"create_time\":\"2026-01-29T16:18:11Z\",\"update_time\":\"2026-01-29T16:18:11Z\"}]}}],\"payer\":{\"name\":{\"given_name\":\"DANIEL\",\"surname\":\"DUCHA MORALES\"},\"email_address\":\"nitrozgz@yahoo.es\",\"payer_id\":\"BKYNYCZVLJPSU\",\"phone\":{\"phone_number\":{\"national_number\":\"667631874\"}},\"address\":{\"address_line_1\":\"Calle Jacinto Benavente n\u00ba 1-3-5 Portal 4 2\u00baC\",\"admin_area_2\":\"ZARAGOZA\",\"admin_area_1\":\"Zaragoza\",\"postal_code\":\"50006\",\"country_code\":\"ES\"}},\"create_time\":\"2026-01-29T16:17:10Z\",\"update_time\":\"2026-01-29T16:18:11Z\",\"links\":[{\"href\":\"https:\\/\\/api.paypal.com\\/v2\\/checkout\\/orders\\/8W553953PB392601G\",\"rel\":\"self\",\"method\":\"GET\"}]}"</t>
  </si>
  <si>
    <t>AS-96103</t>
  </si>
  <si>
    <t>gid://shopify/Order/7434288398674</t>
  </si>
  <si>
    <t>gid://shopify/OrderTransaction/8609051345234</t>
  </si>
  <si>
    <t>2026-01-16T22:20:46Z</t>
  </si>
  <si>
    <t>ch_3SqLNrIkWweOM9jA08SO0GcL</t>
  </si>
  <si>
    <t>rZ553QeSuZwnCGCCwfN8ggSIL</t>
  </si>
  <si>
    <t>pi_3SqLNrIkWweOM9jA0uPcI8xF</t>
  </si>
  <si>
    <t>"{\"id\":\"pi_3SqLNrIkWweOM9jA0uPcI8xF\",\"object\":\"payment_intent\",\"amount\":6590,\"amount_capturable\":0,\"amount_received\":6590,\"canceled_at\":null,\"cancellation_reason\":null,\"capture_method\":\"automatic\",\"latest_charge\":{\"id\":\"ch_3SqLNrIkWweOM9jA08SO0GcL\",\"object\":\"charge\",\"amount\":6590,\"application_fee\":\"fee_1SqLNuIkWweOM9jAIB8Vlyah\",\"balance_transaction\":\"txn_3SqLNrIkWweOM9jA0LoF07rP\",\"captured\":true,\"created\":1768602048,\"currency\":\"eur\",\"failure_code\":null,\"failure_message\":null,\"fraud_details\":{},\"livemode\":true,\"metadata\":{\"payment_id\":\"rZ553QeSuZwnCGCCwfN8ggSI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LNrIkWweOM9jA0uPcI8xF\",\"payment_method\":\"pm_1SqLNrIkWweOM9jAcLlyg9lG\",\"payment_method_details\":{\"card\":{\"amount_authorized\":6590,\"authorization_code\":\"788093\",\"brand\":\"visa\",\"checks\":{\"address_line1_check\":\"unavailable\",\"address_postal_code_check\":\"unavailable\",\"cvc_check\":\"pass\"},\"country\":\"DE\",\"description\":\"Visa Classic\",\"ds_transaction_id\":null,\"exp_month\":9,\"exp_year\":2029,\"extended_authorization\":{\"status\":\"disabled\"},\"fingerprint\":\"N60PgAxbAE3qSJii\",\"funding\":\"debit\",\"iin\":\"422174\",\"incremental_authorization\":{\"status\":\"unavailable\"},\"installments\":null,\"issuer\":\"DEUTSCHE KREDITBANK AG\",\"last4\":\"9322\",\"mandate\":null,\"moto\":false,\"multicapture\":{\"status\":\"unavailable\"},\"network\":\"visa\",\"network_token\":{\"used\":false},\"network_transaction_id\":\"486016804489767\",\"overcapture\":{\"maximum_amount_capturable\":6590,\"status\":\"unavailable\"},\"payment_account_reference\":\"V0010014622085532210347728013\",\"regulated_status\":\"unregulated\",\"three_d_secure\":null,\"wallet\":null},\"type\":\"card\"},\"refunded\":false,\"source\":null,\"status\":\"succeeded\",\"mit_params\":{\"network_transaction_id\":\"486016804489767\"}},\"confirmation_method\":\"manual\",\"created\":1768602047,\"currency\":\"eur\",\"customer\":null,\"last_payment_error\":null,\"livemode\":true,\"metadata\":{\"payment_id\":\"rZ553QeSuZwnCGCCwfN8ggSIL\",\"payments_extension\":\"true\",\"payments_extension_type\":\"card\",\"reconciliation_flow\":\"payments_api\",\"shop_id\":\"751927347\"},\"next_action\":null,\"payment_method\":\"pm_1SqLNrIkWweOM9jAcLlyg9lG\",\"payment_method_types\":[\"card\"],\"source\":null,\"status\":\"succeeded\"}"</t>
  </si>
  <si>
    <t>AS-95949</t>
  </si>
  <si>
    <t>gid://shopify/Order/7428838555986</t>
  </si>
  <si>
    <t>gid://shopify/OrderTransaction/8602891977042</t>
  </si>
  <si>
    <t>2026-01-14T20:23:34Z</t>
  </si>
  <si>
    <t>ch_3SpabLIkWweOM9jA1DgKtiCj</t>
  </si>
  <si>
    <t>rg1vvCNXrFJ2MY9cMZBIHKsfn</t>
  </si>
  <si>
    <t>pi_3SpabLIkWweOM9jA1L3OXCg5</t>
  </si>
  <si>
    <t>"{\"id\":\"pi_3SpabLIkWweOM9jA1L3OXCg5\",\"object\":\"payment_intent\",\"amount\":3790,\"amount_capturable\":0,\"amount_received\":3790,\"canceled_at\":null,\"cancellation_reason\":null,\"capture_method\":\"automatic\",\"latest_charge\":{\"id\":\"ch_3SpabLIkWweOM9jA1DgKtiCj\",\"object\":\"charge\",\"amount\":3790,\"application_fee\":\"fee_1SpabPIkWweOM9jA5uL4kJPs\",\"balance_transaction\":\"txn_3SpabLIkWweOM9jA1XVqMNr9\",\"captured\":true,\"created\":1768422218,\"currency\":\"eur\",\"failure_code\":null,\"failure_message\":null,\"fraud_details\":{},\"livemode\":true,\"metadata\":{\"payment_id\":\"rg1vvCNXrFJ2MY9cMZBIHKsf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abLIkWweOM9jA1L3OXCg5\",\"payment_method\":\"pm_1SpabLIkWweOM9jApgy1lBRK\",\"payment_method_details\":{\"card\":{\"amount_authorized\":3790,\"authorization_code\":\"150946\",\"brand\":\"mastercard\",\"checks\":{\"address_line1_check\":\"unavailable\",\"address_postal_code_check\":\"unavailable\",\"cvc_check\":null},\"country\":\"FR\",\"description\":\"MasterCard Standard Card Immediate Debit\",\"ds_transaction_id\":null,\"exp_month\":1,\"exp_year\":2026,\"extended_authorization\":{\"status\":\"disabled\"},\"fingerprint\":\"OtBnGCwF1cqGIWG1\",\"funding\":\"debit\",\"iin\":\"513770\",\"incremental_authorization\":{\"status\":\"unavailable\"},\"installments\":null,\"issuer\":\"CREDIT AGRICOLE S.A.\",\"last4\":\"0791\",\"mandate\":null,\"moto\":false,\"multicapture\":{\"status\":\"unavailable\"},\"network\":\"mastercard\",\"network_token\":{\"used\":false},\"network_transaction_id\":\"TCSX8A18H0114\",\"overcapture\":{\"maximum_amount_capturable\":3790,\"status\":\"unavailable\"},\"payment_account_reference\":\"5001DHXU638Q0QGHTIOAB7UI4QWJ7\",\"regulated_status\":\"unregulated\",\"three_d_secure\":{\"authentication_flow\":\"frictionless\",\"electronic_commerce_indicator\":\"06\",\"exemption_indicator\":null,\"result\":\"exempted\",\"result_reason\":null,\"transaction_id\":\"74d6f95e-93b3-43e9-9c11-1d088d9838b7\",\"version\":\"2.2.0\"},\"wallet\":null},\"type\":\"card\"},\"refunded\":false,\"source\":null,\"status\":\"succeeded\",\"mit_params\":{\"network_transaction_id\":\"TCSX8A18H0114\"}},\"confirmation_method\":\"manual\",\"created\":1768422215,\"currency\":\"eur\",\"customer\":null,\"last_payment_error\":null,\"livemode\":true,\"metadata\":{\"payment_id\":\"rg1vvCNXrFJ2MY9cMZBIHKsfn\",\"payments_extension\":\"true\",\"payments_extension_type\":\"card\",\"reconciliation_flow\":\"payments_api\",\"shop_id\":\"751927347\"},\"next_action\":null,\"payment_method\":\"pm_1SpabLIkWweOM9jApgy1lBRK\",\"payment_method_types\":[\"card\"],\"source\":null,\"status\":\"succeeded\"}"</t>
  </si>
  <si>
    <t>AS-96340</t>
  </si>
  <si>
    <t>gid://shopify/Order/7442393956690</t>
  </si>
  <si>
    <t>gid://shopify/OrderTransaction/8618773184850</t>
  </si>
  <si>
    <t>2026-01-19T18:03:10Z</t>
  </si>
  <si>
    <t>6G172405MA5913831</t>
  </si>
  <si>
    <t>"{\"id\":\"6G172405MA5913831\",\"intent\":\"CAPTURE\",\"status\":\"COMPLETED\",\"payment_source\":{\"paypal\":{\"email_address\":\"romyseitz@yahoo.com\",\"account_id\":\"4B2BMB7PUW7HW\",\"account_status\":\"UNVERIFIED\",\"name\":{\"given_name\":\"Romy\",\"surname\":\"Seitz\"},\"phone_number\":{\"national_number\":\"4915255623629\"},\"address\":{\"address_line_1\":\"Heinrich-Nicolaus-Stra\u00dfe 9B\",\"admin_area_2\":\"Dachau\",\"postal_code\":\"85221\",\"country_code\":\"DE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The Lady in Red (Special Edition) - Egon Schiele - P\u00f3ster \\/ Sin marco \\/ 50x70\",\"custom_id\":\"{\\\"shop_id\\\":751927347,\\\"session_id\\\":\\\"rwLsMer5rnSNuxrw4PYuAw85p\\\"}\",\"invoice_id\":\"rwLsMer5rnSNuxrw4PYuAw85p\",\"items\":[{\"name\":\"The Lady in Red (Special Edition) - Egon Schiele - P\u00f3ster \\/ Sin marco \\/ 50x70\",\"unit_amount\":{\"currency_code\":\"EUR\",\"value\":\"32.95\"},\"tax\":{\"currency_code\":\"EUR\",\"value\":\"0.00\"},\"quantity\":\"1\"}],\"shipping\":{\"name\":{\"full_name\":\"Romy Seitz\"},\"address\":{\"address_line_1\":\"Heinrich-Nicolaus-Stra\u00dfe 9B\",\"admin_area_2\":\"Dachau\",\"postal_code\":\"85221\",\"country_code\":\"DE\"}},\"supplementary_data\":{\"tax_nexus\":[]},\"payments\":{\"captures\":[{\"id\":\"7H828225CB117980W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wLsMer5rnSNuxrw4PYuAw85p\",\"custom_id\":\"{\\\"shop_id\\\":751927347,\\\"session_id\\\":\\\"rwLsMer5rnSNuxrw4PYuAw85p\\\"}\",\"links\":[{\"href\":\"https:\\/\\/api.paypal.com\\/v2\\/payments\\/captures\\/7H828225CB117980W\",\"rel\":\"self\",\"method\":\"GET\"},{\"href\":\"https:\\/\\/api.paypal.com\\/v2\\/payments\\/captures\\/7H828225CB117980W\\/refund\",\"rel\":\"refund\",\"method\":\"POST\"},{\"href\":\"https:\\/\\/api.paypal.com\\/v2\\/checkout\\/orders\\/6G172405MA5913831\",\"rel\":\"up\",\"method\":\"GET\"}],\"create_time\":\"2026-01-19T18:03:12Z\",\"update_time\":\"2026-01-19T18:03:12Z\"}]}}],\"payer\":{\"name\":{\"given_name\":\"Romy\",\"surname\":\"Seitz\"},\"email_address\":\"romyseitz@yahoo.com\",\"payer_id\":\"4B2BMB7PUW7HW\",\"phone\":{\"phone_number\":{\"national_number\":\"4915255623629\"}},\"address\":{\"address_line_1\":\"Heinrich-Nicolaus-Stra\u00dfe 9B\",\"admin_area_2\":\"Dachau\",\"postal_code\":\"85221\",\"country_code\":\"DE\"}},\"create_time\":\"2026-01-19T18:02:46Z\",\"update_time\":\"2026-01-19T18:03:12Z\",\"links\":[{\"href\":\"https:\\/\\/api.paypal.com\\/v2\\/checkout\\/orders\\/6G172405MA5913831\",\"rel\":\"self\",\"method\":\"GET\"}]}"</t>
  </si>
  <si>
    <t>AS-97191</t>
  </si>
  <si>
    <t>gid://shopify/Order/7515447787858</t>
  </si>
  <si>
    <t>gid://shopify/OrderTransaction/8649801498962</t>
  </si>
  <si>
    <t>2026-01-31T11:44:31Z</t>
  </si>
  <si>
    <t>ch_3SvcbMIkWweOM9jA1dBMaWec</t>
  </si>
  <si>
    <t>rdrngfRMebWUdHqT5JxYkmzuB</t>
  </si>
  <si>
    <t>pi_3SvcbMIkWweOM9jA1hQMHRzx</t>
  </si>
  <si>
    <t>"{\"id\":\"pi_3SvcbMIkWweOM9jA1hQMHRzx\",\"object\":\"payment_intent\",\"amount\":11790,\"amount_capturable\":0,\"amount_received\":11790,\"canceled_at\":null,\"cancellation_reason\":null,\"capture_method\":\"automatic\",\"latest_charge\":{\"id\":\"ch_3SvcbMIkWweOM9jA1dBMaWec\",\"object\":\"charge\",\"amount\":11790,\"application_fee\":\"fee_1SvcbOIkWweOM9jAqbxsfOuX\",\"balance_transaction\":\"txn_3SvcbMIkWweOM9jA1DRRnoxf\",\"captured\":true,\"created\":1769859873,\"currency\":\"eur\",\"failure_code\":null,\"failure_message\":null,\"fraud_details\":{},\"livemode\":true,\"metadata\":{\"payment_id\":\"rdrngfRMebWUdHqT5JxYkmzu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cbMIkWweOM9jA1hQMHRzx\",\"payment_method\":\"pm_1SvcbMIkWweOM9jA9h1953ff\",\"payment_method_details\":{\"card\":{\"amount_authorized\":11790,\"authorization_code\":\"560565\",\"brand\":\"mastercard\",\"checks\":{\"address_line1_check\":\"unavailable\",\"address_postal_code_check\":\"unavailable\",\"cvc_check\":\"pass\"},\"country\":\"ES\",\"description\":\"MasterCard Prepaid Card (Non-US)\",\"ds_transaction_id\":null,\"exp_month\":10,\"exp_year\":2029,\"extended_authorization\":{\"status\":\"disabled\"},\"fingerprint\":\"3xv2AaspkeGcNkiC\",\"funding\":\"prepaid\",\"iin\":\"527027\",\"incremental_authorization\":{\"status\":\"unavailable\"},\"installments\":null,\"issuer\":\"SERVIRED, SOCIEDAD ESPANOLA DE\",\"last4\":\"5498\",\"mandate\":null,\"moto\":false,\"multicapture\":{\"status\":\"unavailable\"},\"network\":\"mastercard\",\"network_token\":{\"used\":false},\"network_transaction_id\":\"MRGNFSOLF0131\",\"overcapture\":{\"maximum_amount_capturable\":11790,\"status\":\"unavailable\"},\"payment_account_reference\":\"5001ELJU4GHL3KNGPSUZJX6GKMISC\",\"regulated_status\":\"unregulated\",\"three_d_secure\":null,\"wallet\":null},\"type\":\"card\"},\"refunded\":false,\"source\":null,\"status\":\"succeeded\",\"mit_params\":{\"network_transaction_id\":\"MRGNFSOLF0131\"}},\"confirmation_method\":\"manual\",\"created\":1769859872,\"currency\":\"eur\",\"customer\":null,\"last_payment_error\":null,\"livemode\":true,\"metadata\":{\"payment_id\":\"rdrngfRMebWUdHqT5JxYkmzuB\",\"payments_extension\":\"true\",\"payments_extension_type\":\"card\",\"reconciliation_flow\":\"payments_api\",\"shop_id\":\"751927347\"},\"next_action\":null,\"payment_method\":\"pm_1SvcbMIkWweOM9jA9h1953ff\",\"payment_method_types\":[\"card\"],\"source\":null,\"status\":\"succeeded\"}"</t>
  </si>
  <si>
    <t>AS-96810</t>
  </si>
  <si>
    <t>AS-95079</t>
  </si>
  <si>
    <t>gid://shopify/Order/7399884751186</t>
  </si>
  <si>
    <t>gid://shopify/OrderTransaction/8576724599122</t>
  </si>
  <si>
    <t>2026-01-04T20:12:48Z</t>
  </si>
  <si>
    <t>4MH648067B047702C</t>
  </si>
  <si>
    <t>"{\"id\":\"4MH648067B047702C\",\"intent\":\"CAPTURE\",\"status\":\"COMPLETED\",\"payment_source\":{\"paypal\":{\"email_address\":\"smiedl7@aol.com\",\"account_id\":\"5F95P9KSLYCSC\",\"account_status\":\"VERIFIED\",\"name\":{\"given_name\":\"Sabine\",\"surname\":\"Miedl\"},\"phone_number\":{\"national_number\":\"1796959484\"},\"address\":{\"address_line_1\":\"Perhamerstr. 72\",\"admin_area_2\":\"M\u00fcnchen\",\"postal_code\":\"80687\",\"country_code\":\"DE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Vespa - P\u00f3ster \\/ Sin marco \\/ 50x70\",\"custom_id\":\"{\\\"shop_id\\\":751927347,\\\"session_id\\\":\\\"rkq40FCAKXNAmfxvzl2vqMVmc\\\"}\",\"invoice_id\":\"rkq40FCAKXNAmfxvzl2vqMVmc\",\"items\":[{\"name\":\"Vespa - P\u00f3ster \\/ Sin marco \\/ 50x70\",\"unit_amount\":{\"currency_code\":\"EUR\",\"value\":\"32.95\"},\"tax\":{\"currency_code\":\"EUR\",\"value\":\"0.00\"},\"quantity\":\"1\"}],\"shipping\":{\"name\":{\"full_name\":\"Sabine Miedl\"},\"address\":{\"address_line_1\":\"Perhamerstrasse 72 \",\"admin_area_2\":\"M\u00fcnchen\",\"postal_code\":\"80687\",\"country_code\":\"DE\"}},\"supplementary_data\":{\"tax_nexus\":[]},\"payments\":{\"captures\":[{\"id\":\"60C664959K135250N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kq40FCAKXNAmfxvzl2vqMVmc\",\"custom_id\":\"{\\\"shop_id\\\":751927347,\\\"session_id\\\":\\\"rkq40FCAKXNAmfxvzl2vqMVmc\\\"}\",\"links\":[{\"href\":\"https:\\/\\/api.paypal.com\\/v2\\/payments\\/captures\\/60C664959K135250N\",\"rel\":\"self\",\"method\":\"GET\"},{\"href\":\"https:\\/\\/api.paypal.com\\/v2\\/payments\\/captures\\/60C664959K135250N\\/refund\",\"rel\":\"refund\",\"method\":\"POST\"},{\"href\":\"https:\\/\\/api.paypal.com\\/v2\\/checkout\\/orders\\/4MH648067B047702C\",\"rel\":\"up\",\"method\":\"GET\"}],\"create_time\":\"2026-01-04T20:12:50Z\",\"update_time\":\"2026-01-04T20:12:50Z\"}]}}],\"payer\":{\"name\":{\"given_name\":\"Sabine\",\"surname\":\"Miedl\"},\"email_address\":\"smiedl7@aol.com\",\"payer_id\":\"5F95P9KSLYCSC\",\"phone\":{\"phone_number\":{\"national_number\":\"1796959484\"}},\"address\":{\"address_line_1\":\"Perhamerstr. 72\",\"admin_area_2\":\"M\u00fcnchen\",\"postal_code\":\"80687\",\"country_code\":\"DE\"}},\"create_time\":\"2026-01-04T20:11:13Z\",\"update_time\":\"2026-01-04T20:12:50Z\",\"links\":[{\"href\":\"https:\\/\\/api.paypal.com\\/v2\\/checkout\\/orders\\/4MH648067B047702C\",\"rel\":\"self\",\"method\":\"GET\"}]}"</t>
  </si>
  <si>
    <t>AS-95722</t>
  </si>
  <si>
    <t>gid://shopify/Order/7421871554898</t>
  </si>
  <si>
    <t>gid://shopify/OrderTransaction/8595321520466</t>
  </si>
  <si>
    <t>2026-01-11T22:28:29Z</t>
  </si>
  <si>
    <t>ch_3SoX7ZIkWweOM9jA0UcqPX93</t>
  </si>
  <si>
    <t>rwQmTEYPf73qdRavi4yZIQQyO</t>
  </si>
  <si>
    <t>pi_3SoX7ZIkWweOM9jA00ggJpzK</t>
  </si>
  <si>
    <t>"{\"id\":\"pi_3SoX7ZIkWweOM9jA00ggJpzK\",\"object\":\"payment_intent\",\"amount\":25169,\"amount_capturable\":0,\"amount_received\":25169,\"canceled_at\":null,\"cancellation_reason\":null,\"capture_method\":\"automatic\",\"latest_charge\":{\"id\":\"ch_3SoX7ZIkWweOM9jA0UcqPX93\",\"object\":\"charge\",\"amount\":25169,\"application_fee\":\"fee_1SoX8EIkWweOM9jAX0lfC4TS\",\"balance_transaction\":\"txn_3SoX7ZIkWweOM9jA0if0WlPY\",\"captured\":true,\"created\":1768170549,\"currency\":\"eur\",\"failure_code\":null,\"failure_message\":null,\"fraud_details\":{},\"livemode\":true,\"metadata\":{\"payment_id\":\"rwQmTEYPf73qdRavi4yZIQQy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X7ZIkWweOM9jA00ggJpzK\",\"payment_method\":\"pm_1SoX7ZIkWweOM9jApraDoOX7\",\"payment_method_details\":{\"card\":{\"amount_authorized\":25169,\"authorization_code\":\"444067\",\"brand\":\"visa\",\"checks\":{\"address_line1_check\":\"unavailable\",\"address_postal_code_check\":\"unavailable\",\"cvc_check\":null},\"country\":\"FR\",\"description\":\"Visa Business\",\"ds_transaction_id\":null,\"exp_month\":12,\"exp_year\":2028,\"extended_authorization\":{\"status\":\"disabled\"},\"fingerprint\":\"79vinjVlRmZqMu34\",\"funding\":\"debit\",\"iin\":\"497208\",\"incremental_authorization\":{\"status\":\"unavailable\"},\"installments\":null,\"issuer\":\"LE CREDIT LYONNAIS\",\"last4\":\"8021\",\"mandate\":null,\"moto\":false,\"multicapture\":{\"status\":\"unavailable\"},\"network\":\"visa\",\"network_token\":{\"used\":true},\"network_transaction_id\":\"486011809496078\",\"overcapture\":{\"maximum_amount_capturable\":25169,\"status\":\"unavailable\"},\"payment_account_reference\":null,\"regulated_status\":\"unregulated\",\"three_d_secure\":{\"authentication_flow\":\"challenge\",\"electronic_commerce_indicator\":\"05\",\"exemption_indicator\":null,\"result\":\"authenticated\",\"result_reason\":null,\"transaction_id\":\"5940b178-ad16-44ae-995e-a9fdafb333ac\",\"version\":\"2.2.0\"},\"wallet\":null},\"type\":\"card\"},\"refunded\":false,\"source\":null,\"status\":\"succeeded\",\"mit_params\":{\"network_transaction_id\":\"486011809496078\"}},\"confirmation_method\":\"manual\",\"created\":1768170509,\"currency\":\"eur\",\"customer\":null,\"last_payment_error\":null,\"livemode\":true,\"metadata\":{\"payment_id\":\"rwQmTEYPf73qdRavi4yZIQQyO\",\"payments_extension\":\"true\",\"payments_extension_type\":\"card\",\"reconciliation_flow\":\"payments_api\",\"shop_id\":\"751927347\"},\"next_action\":null,\"payment_method\":\"pm_1SoX7ZIkWweOM9jApraDoOX7\",\"payment_method_types\":[\"card\"],\"source\":null,\"status\":\"succeeded\"}"</t>
  </si>
  <si>
    <t>AS-96356</t>
  </si>
  <si>
    <t>gid://shopify/Order/7442918441298</t>
  </si>
  <si>
    <t>gid://shopify/OrderTransaction/8619360059730</t>
  </si>
  <si>
    <t>2026-01-19T21:17:26Z</t>
  </si>
  <si>
    <t>ch_3SrPpDIkWweOM9jA2CXASlRH</t>
  </si>
  <si>
    <t>r1al0qkLEXnWJACmP2rTF4W3h</t>
  </si>
  <si>
    <t>pi_3SrPpDIkWweOM9jA21GSXs7L</t>
  </si>
  <si>
    <t>"{\"id\":\"pi_3SrPpDIkWweOM9jA21GSXs7L\",\"object\":\"payment_intent\",\"amount\":6685,\"amount_capturable\":0,\"amount_received\":6685,\"canceled_at\":null,\"cancellation_reason\":null,\"capture_method\":\"automatic\",\"latest_charge\":{\"id\":\"ch_3SrPpDIkWweOM9jA2CXASlRH\",\"object\":\"charge\",\"amount\":6685,\"application_fee\":\"fee_1SrPpEIkWweOM9jA3qt95CK7\",\"balance_transaction\":\"txn_3SrPpDIkWweOM9jA2NYMrlKl\",\"captured\":true,\"created\":1768857448,\"currency\":\"eur\",\"failure_code\":null,\"failure_message\":null,\"fraud_details\":{},\"livemode\":true,\"metadata\":{\"payment_id\":\"r1al0qkLEXnWJACmP2rTF4W3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PpDIkWweOM9jA21GSXs7L\",\"payment_method\":\"pm_1SrPpDIkWweOM9jA4FqMZYW7\",\"payment_method_details\":{\"card\":{\"amount_authorized\":6685,\"authorization_code\":\"H69016\",\"brand\":\"mastercard\",\"checks\":{\"address_line1_check\":\"unavailable\",\"address_postal_code_check\":\"unavailable\",\"cvc_check\":null},\"country\":\"IT\",\"description\":\"Prepaid Unembossed MasterCard Card (Non-US)\",\"ds_transaction_id\":null,\"exp_month\":4,\"exp_year\":2026,\"extended_authorization\":{\"status\":\"disabled\"},\"fingerprint\":\"Uy1aJUtknBzPwffp\",\"funding\":\"prepaid\",\"iin\":\"526430\",\"incremental_authorization\":{\"status\":\"unavailable\"},\"installments\":null,\"issuer\":\"UNICREDIT SPA\",\"last4\":\"7221\",\"mandate\":null,\"moto\":false,\"multicapture\":{\"status\":\"unavailable\"},\"network\":\"mastercard\",\"network_token\":{\"used\":false},\"network_transaction_id\":\"SURYQFTHU0119\",\"overcapture\":{\"maximum_amount_capturable\":6685,\"status\":\"unavailable\"},\"payment_account_reference\":\"5001F00J9O4X215QKAEDYCNTO6BGY\",\"regulated_status\":\"unregulated\",\"three_d_secure\":null,\"wallet\":null},\"type\":\"card\"},\"refunded\":false,\"source\":null,\"status\":\"succeeded\",\"mit_params\":{\"network_transaction_id\":\"SURYQFTHU0119\"}},\"confirmation_method\":\"manual\",\"created\":1768857447,\"currency\":\"eur\",\"customer\":null,\"last_payment_error\":null,\"livemode\":true,\"metadata\":{\"payment_id\":\"r1al0qkLEXnWJACmP2rTF4W3h\",\"payments_extension\":\"true\",\"payments_extension_type\":\"card\",\"reconciliation_flow\":\"payments_api\",\"shop_id\":\"751927347\"},\"next_action\":null,\"payment_method\":\"pm_1SrPpDIkWweOM9jA4FqMZYW7\",\"payment_method_types\":[\"card\"],\"source\":null,\"status\":\"succeeded\"}"</t>
  </si>
  <si>
    <t>AS-95520</t>
  </si>
  <si>
    <t>gid://shopify/Order/7418086981970</t>
  </si>
  <si>
    <t>gid://shopify/OrderTransaction/8590926250322</t>
  </si>
  <si>
    <t>2026-01-10T07:05:27Z</t>
  </si>
  <si>
    <t>ch_3SnwEmIkWweOM9jA126NsO3i</t>
  </si>
  <si>
    <t>rNfvkk6o6SjtwYNgVUdlr9wVQ</t>
  </si>
  <si>
    <t>pi_3SnwEmIkWweOM9jA1tFJfR0f</t>
  </si>
  <si>
    <t>"{\"id\":\"pi_3SnwEmIkWweOM9jA1tFJfR0f\",\"object\":\"payment_intent\",\"amount\":15291,\"amount_capturable\":0,\"amount_received\":15291,\"canceled_at\":null,\"cancellation_reason\":null,\"capture_method\":\"automatic\",\"latest_charge\":{\"id\":\"ch_3SnwEmIkWweOM9jA126NsO3i\",\"object\":\"charge\",\"amount\":15291,\"application_fee\":\"fee_1SnwEoIkWweOM9jA5wUq2dFj\",\"balance_transaction\":\"txn_3SnwEmIkWweOM9jA1ZQGDjCl\",\"captured\":true,\"created\":1768028729,\"currency\":\"eur\",\"failure_code\":null,\"failure_message\":null,\"fraud_details\":{},\"livemode\":true,\"metadata\":{\"payment_id\":\"rNfvkk6o6SjtwYNgVUdlr9wV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wEmIkWweOM9jA1tFJfR0f\",\"payment_method\":\"pm_1SnwEmIkWweOM9jArRUmhN4k\",\"payment_method_details\":{\"card\":{\"amount_authorized\":15291,\"authorization_code\":\"130044\",\"brand\":\"mastercard\",\"checks\":{\"address_line1_check\":\"unavailable\",\"address_postal_code_check\":\"unavailable\",\"cvc_check\":\"pass\"},\"country\":\"ES\",\"description\":\"MasterCard Credit Card (mixed BIN)\",\"ds_transaction_id\":null,\"exp_month\":6,\"exp_year\":2031,\"extended_authorization\":{\"status\":\"disabled\"},\"fingerprint\":\"Xk4OL8tAiqfNyZ0w\",\"funding\":\"credit\",\"iin\":\"541541\",\"incremental_authorization\":{\"status\":\"unavailable\"},\"installments\":null,\"issuer\":\"BANCO SANTANDER S.A.\",\"last4\":\"3591\",\"mandate\":null,\"moto\":false,\"multicapture\":{\"status\":\"unavailable\"},\"network\":\"mastercard\",\"network_token\":{\"used\":false},\"network_transaction_id\":\"MCCMLVWM30110\",\"overcapture\":{\"maximum_amount_capturable\":15291,\"status\":\"unavailable\"},\"payment_account_reference\":\"50013CXX43ED7O2L8R9P17BS0FHDI\",\"regulated_status\":\"unregulated\",\"three_d_secure\":null,\"wallet\":null},\"type\":\"card\"},\"refunded\":false,\"source\":null,\"status\":\"succeeded\",\"mit_params\":{\"network_transaction_id\":\"MCCMLVWM30110\"}},\"confirmation_method\":\"manual\",\"created\":1768028728,\"currency\":\"eur\",\"customer\":null,\"last_payment_error\":null,\"livemode\":true,\"metadata\":{\"payment_id\":\"rNfvkk6o6SjtwYNgVUdlr9wVQ\",\"payments_extension\":\"true\",\"payments_extension_type\":\"card\",\"reconciliation_flow\":\"payments_api\",\"shop_id\":\"751927347\"},\"next_action\":null,\"payment_method\":\"pm_1SnwEmIkWweOM9jArRUmhN4k\",\"payment_method_types\":[\"card\"],\"source\":null,\"status\":\"succeeded\"}"</t>
  </si>
  <si>
    <t>AS-95338</t>
  </si>
  <si>
    <t>gid://shopify/Order/7413272281426</t>
  </si>
  <si>
    <t>gid://shopify/OrderTransaction/8585168290130</t>
  </si>
  <si>
    <t>2026-01-07T22:50:26Z</t>
  </si>
  <si>
    <t>ch_3Sn5YcIkWweOM9jA10YALbJy</t>
  </si>
  <si>
    <t>rdmehMoHGcUWyJZluAmAdaKbR</t>
  </si>
  <si>
    <t>pi_3Sn5YcIkWweOM9jA1qgX7dvY</t>
  </si>
  <si>
    <t>"{\"id\":\"pi_3Sn5YcIkWweOM9jA1qgX7dvY\",\"object\":\"payment_intent\",\"amount\":5885,\"amount_capturable\":0,\"amount_received\":5885,\"canceled_at\":null,\"cancellation_reason\":null,\"capture_method\":\"automatic\",\"latest_charge\":{\"id\":\"ch_3Sn5YcIkWweOM9jA10YALbJy\",\"object\":\"charge\",\"amount\":5885,\"application_fee\":\"fee_1Sn5YeIkWweOM9jAV34ddOsu\",\"balance_transaction\":\"txn_3Sn5YcIkWweOM9jA1vLz2bFd\",\"captured\":true,\"created\":1767826228,\"currency\":\"eur\",\"failure_code\":null,\"failure_message\":null,\"fraud_details\":{},\"livemode\":true,\"metadata\":{\"payment_id\":\"rdmehMoHGcUWyJZluAmAdaKb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5YcIkWweOM9jA1qgX7dvY\",\"payment_method\":\"pm_1Sn5YcIkWweOM9jAOsIKaft9\",\"payment_method_details\":{\"card\":{\"amount_authorized\":5885,\"authorization_code\":\"112001\",\"brand\":\"visa\",\"checks\":{\"address_line1_check\":\"fail\",\"address_postal_code_check\":\"fail\",\"cvc_check\":\"pass\"},\"country\":\"FR\",\"description\":\"Visa Gold\",\"ds_transaction_id\":null,\"exp_month\":3,\"exp_year\":2028,\"extended_authorization\":{\"status\":\"disabled\"},\"fingerprint\":\"NuNYX6SS7RxfkSWu\",\"funding\":\"debit\",\"iin\":\"463344\",\"incremental_authorization\":{\"status\":\"unavailable\"},\"installments\":null,\"issuer\":\"BPCE\",\"last4\":\"5308\",\"mandate\":null,\"moto\":false,\"multicapture\":{\"status\":\"unavailable\"},\"network\":\"visa\",\"network_token\":{\"used\":false},\"network_transaction_id\":\"486007822284527\",\"overcapture\":{\"maximum_amount_capturable\":5885,\"status\":\"unavailable\"},\"payment_account_reference\":\"V001AACC327012023053042756560\",\"regulated_status\":\"unregulated\",\"three_d_secure\":{\"authentication_flow\":\"frictionless\",\"electronic_commerce_indicator\":\"07\",\"exemption_indicator\":null,\"result\":\"exempted\",\"result_reason\":null,\"transaction_id\":\"b506c16d-bc5c-46ec-84a8-305c8e93d765\",\"version\":\"2.2.0\"},\"wallet\":null},\"type\":\"card\"},\"refunded\":false,\"source\":null,\"status\":\"succeeded\",\"mit_params\":{\"network_transaction_id\":\"486007822284527\"}},\"confirmation_method\":\"manual\",\"created\":1767826226,\"currency\":\"eur\",\"customer\":null,\"last_payment_error\":null,\"livemode\":true,\"metadata\":{\"payment_id\":\"rdmehMoHGcUWyJZluAmAdaKbR\",\"payments_extension\":\"true\",\"payments_extension_type\":\"card\",\"reconciliation_flow\":\"payments_api\",\"shop_id\":\"751927347\"},\"next_action\":null,\"payment_method\":\"pm_1Sn5YcIkWweOM9jAOsIKaft9\",\"payment_method_types\":[\"card\"],\"source\":null,\"status\":\"succeeded\"}"</t>
  </si>
  <si>
    <t>AS-95578</t>
  </si>
  <si>
    <t>gid://shopify/Order/7419339997522</t>
  </si>
  <si>
    <t>gid://shopify/OrderTransaction/8592424665426</t>
  </si>
  <si>
    <t>2026-01-10T17:58:25Z</t>
  </si>
  <si>
    <t>py_3So6QfIkWweOM9jA1cHK9NXv</t>
  </si>
  <si>
    <t>rEGEL1XRLzjpWbv52OJQ5ADTx</t>
  </si>
  <si>
    <t>"{\"id\":\"py_3So6QfIkWweOM9jA1cHK9NXv\",\"object\":\"charge\",\"amount\":9171,\"application_fee\":\"fee_1So6R0IkWweOM9jAX9mp87DP\",\"balance_transaction\":\"txn_3So6QfIkWweOM9jA1O1TuNmi\",\"captured\":true,\"created\":1768067926,\"currency\":\"eur\",\"failure_code\":null,\"failure_message\":null,\"fraud_details\":{},\"livemode\":true,\"metadata\":{\"payments_extension_type\":\"klarna\",\"payments_extension\":\"true\",\"shop_id\":\"751927347\",\"reconciliation_flow\":\"payments_api\",\"payment_id\":\"rEGEL1XRLzjpWbv52OJQ5ADTx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o6QfIkWweOM9jA161oURZB\",\"payment_method\":\"pm_1So6QfIkWweOM9jAEgZdkAjF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</si>
  <si>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AS-95339</t>
  </si>
  <si>
    <t>gid://shopify/Order/7413276049746</t>
  </si>
  <si>
    <t>gid://shopify/OrderTransaction/8585168748882</t>
  </si>
  <si>
    <t>2026-01-07T22:51:01Z</t>
  </si>
  <si>
    <t>py_3Sn5ZBIkWweOM9jA0PMWIcg8</t>
  </si>
  <si>
    <t>rZvmzhfPYKzqDB2cKLoI8jui6</t>
  </si>
  <si>
    <t>"{\"id\":\"py_3Sn5ZBIkWweOM9jA0PMWIcg8\",\"object\":\"charge\",\"amount\":46026,\"application_fee\":\"fee_1Sn5cwIkWweOM9jA0xax3Rsb\",\"balance_transaction\":\"txn_3Sn5ZBIkWweOM9jA0o0vbReA\",\"captured\":true,\"created\":1767826494,\"currency\":\"eur\",\"failure_code\":null,\"failure_message\":null,\"fraud_details\":{},\"livemode\":true,\"metadata\":{\"payments_extension_type\":\"klarna\",\"payments_extension\":\"true\",\"shop_id\":\"751927347\",\"reconciliation_flow\":\"payments_api\",\"payment_id\":\"rZvmzhfPYKzqDB2cKLoI8jui6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n5ZBIkWweOM9jA0W94oUre\",\"payment_method\":\"pm_1Sn5ZBIkWweOM9jA9KHaL1us\",\"payment_method_details\":{\"klarna\":{\"payer_details\":{\"address\":{\"country\":\"FR\"}},\"payment_method_category\":\"pay_in_installments\",\"preferred_locale\":\"fr-FR\"},\"type\":\"klarna\"},\"refunded\":false,\"source\":null,\"status\":\"succeeded\"}"</t>
  </si>
  <si>
    <t>AS-96425</t>
  </si>
  <si>
    <t>gid://shopify/Order/7444796768594</t>
  </si>
  <si>
    <t>gid://shopify/OrderTransaction/8621926089042</t>
  </si>
  <si>
    <t>2026-01-20T23:06:06Z</t>
  </si>
  <si>
    <t>ch_3SrnzvIkWweOM9jA2o2Fd9Ms</t>
  </si>
  <si>
    <t>r0JL4gRiE4ixRFhK4oaqYZMwl</t>
  </si>
  <si>
    <t>pi_3SrnzvIkWweOM9jA23m58vDS</t>
  </si>
  <si>
    <t>"{\"id\":\"pi_3SrnzvIkWweOM9jA23m58vDS\",\"object\":\"payment_intent\",\"amount\":5390,\"amount_capturable\":0,\"amount_received\":5390,\"canceled_at\":null,\"cancellation_reason\":null,\"capture_method\":\"automatic\",\"latest_charge\":{\"id\":\"ch_3SrnzvIkWweOM9jA2o2Fd9Ms\",\"object\":\"charge\",\"amount\":5390,\"application_fee\":\"fee_1SrnzwIkWweOM9jAzNqCFQss\",\"balance_transaction\":\"txn_3SrnzvIkWweOM9jA2QxEXDnB\",\"captured\":true,\"created\":1768950368,\"currency\":\"eur\",\"failure_code\":null,\"failure_message\":null,\"fraud_details\":{},\"livemode\":true,\"metadata\":{\"payment_id\":\"r0JL4gRiE4ixRFhK4oaqYZMw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nzvIkWweOM9jA23m58vDS\",\"payment_method\":\"pm_1SrnzvIkWweOM9jAGNVDF70x\",\"payment_method_details\":{\"card\":{\"amount_authorized\":5390,\"authorization_code\":\"022927\",\"brand\":\"mastercard\",\"checks\":{\"address_line1_check\":null,\"address_postal_code_check\":null,\"cvc_check\":null},\"country\":\"ES\",\"description\":\"MasterCard New World Immediate Debit\",\"ds_transaction_id\":null,\"exp_month\":3,\"exp_year\":2028,\"extended_authorization\":{\"status\":\"disabled\"},\"fingerprint\":\"QN0PJH5wf7QrGAcg\",\"funding\":\"debit\",\"iin\":\"515896\",\"incremental_authorization\":{\"status\":\"unavailable\"},\"installments\":null,\"issuer\":\"BANCO SABADELL S.A.\",\"last4\":\"0000\",\"mandate\":null,\"moto\":false,\"multicapture\":{\"status\":\"unavailable\"},\"network\":\"mastercard\",\"network_token\":{\"used\":false},\"network_transaction_id\":\"TNWR8O5940120\",\"overcapture\":{\"maximum_amount_capturable\":5390,\"status\":\"unavailable\"},\"payment_account_reference\":\"50012H7RG2D9JJGVMWQ0ELU72GYVQ\",\"regulated_status\":\"unregulated\",\"three_d_secure\":null,\"wallet\":{\"apple_pay\":{\"type\":\"apple_pay\"},\"dynamic_last4\":\"6242\",\"type\":\"apple_pay\"}},\"type\":\"card\"},\"refunded\":false,\"source\":null,\"status\":\"succeeded\",\"mit_params\":{\"network_transaction_id\":\"TNWR8O5940120\"}},\"confirmation_method\":\"manual\",\"created\":1768950367,\"currency\":\"eur\",\"customer\":null,\"last_payment_error\":null,\"livemode\":true,\"metadata\":{\"payment_id\":\"r0JL4gRiE4ixRFhK4oaqYZMwl\",\"payments_extension\":\"true\",\"payments_extension_type\":\"card\",\"reconciliation_flow\":\"payments_api\",\"shop_id\":\"751927347\"},\"next_action\":null,\"payment_method\":\"pm_1SrnzvIkWweOM9jAGNVDF70x\",\"payment_method_types\":[\"card\"],\"source\":null,\"status\":\"succeeded\"}"</t>
  </si>
  <si>
    <t>AS-96815</t>
  </si>
  <si>
    <t>gid://shopify/Order/7495581958482</t>
  </si>
  <si>
    <t>gid://shopify/OrderTransaction/8635358347602</t>
  </si>
  <si>
    <t>2026-01-26T09:42:59Z</t>
  </si>
  <si>
    <t>ch_3StmK0IkWweOM9jA1agh7ZDV</t>
  </si>
  <si>
    <t>rxR7O83c0IVhDSzZBfpTSHZqU</t>
  </si>
  <si>
    <t>pi_3StmK0IkWweOM9jA1jCMm6W3</t>
  </si>
  <si>
    <t>"{\"id\":\"pi_3StmK0IkWweOM9jA1jCMm6W3\",\"object\":\"payment_intent\",\"amount\":28323,\"amount_capturable\":0,\"amount_received\":0,\"canceled_at\":null,\"cancellation_reason\":null,\"capture_method\":\"automatic\",\"latest_charge\":{\"id\":\"ch_3StmK0IkWweOM9jA1agh7ZDV\",\"object\":\"charge\",\"amount\":28323,\"application_fee\":null,\"balance_transaction\":null,\"captured\":false,\"created\":1769420582,\"currency\":\"eur\",\"failure_code\":\"card_declined\",\"failure_message\":\"Your card has insufficient funds.\",\"fraud_details\":{},\"livemode\":true,\"metadata\":{\"payment_id\":\"rxR7O83c0IVhDSzZBfpTSHZqU\",\"payments_extension\":\"true\",\"payments_extension_type\":\"card\",\"reconciliation_flow\":\"payments_api\",\"shop_id\":\"751927347\"},\"outcome\":{\"advice_code\":\"try_again_later\",\"network_advice_code\":\"02\",\"network_decline_code\":\"51\",\"network_status\":\"declined_by_network\",\"reason\":\"insufficient_funds\",\"risk_level\":\"normal\",\"seller_message\":\"The bank returned the decline code `insufficient_funds`.\",\"type\":\"issuer_declined\"},\"paid\":false,\"payment_intent\":\"pi_3StmK0IkWweOM9jA1jCMm6W3\",\"payment_method\":\"pm_1StmK0IkWweOM9jAWIuDWwmf\",\"payment_method_details\":{\"card\":{\"amount_authorized\":null,\"authorization_code\":null,\"brand\":\"visa\",\"checks\":{\"address_line1_check\":\"fail\",\"address_postal_code_check\":\"pass\",\"cvc_check\":\"pass\"},\"country\":\"FR\",\"description\":\"Visa Classic\",\"ds_transaction_id\":null,\"exp_month\":5,\"exp_year\":2028,\"extended_authorization\":{\"status\":\"disabled\"},\"fingerprint\":\"l4RhahC6bvbHioSF\",\"funding\":\"debit\",\"iin\":\"497355\",\"incremental_authorization\":{\"status\":\"unavailable\"},\"installments\":null,\"issuer\":\"SOCIETE GENERALE S.A.\",\"last4\":\"4655\",\"mandate\":null,\"moto\":false,\"multicapture\":{\"status\":\"unavailable\"},\"network\":\"visa\",\"network_token\":{\"used\":false},\"network_transaction_id\":\"486026349827322\",\"overcapture\":{\"maximum_amount_capturable\":28323,\"status\":\"unavailable\"},\"payment_account_reference\":\"V001AAG0000368400610000000000\",\"regulated_status\":\"unregulated\",\"three_d_secure\":null,\"wallet\":null},\"type\":\"card\"},\"refunded\":false,\"source\":null,\"status\":\"failed\",\"mit_params\":{\"network_transaction_id\":\"486026349827322\"}},\"confirmation_method\":\"manual\",\"created\":1769420580,\"currency\":\"eur\",\"customer\":null,\"last_payment_error\":{\"advice_code\":\"try_again_later\",\"charge\":\"ch_3StmK0IkWweOM9jA1agh7ZDV\",\"code\":\"card_declined\",\"decline_code\":\"insufficient_funds\",\"doc_url\":\"https:\\/\\/stripe.com\\/docs\\/error-codes\\/card-declined\",\"message\":\"Your card has insufficient funds.\",\"network_advice_code\":\"02\",\"network_decline_code\":\"51\",\"payment_method\":{\"id\":\"pm_1StmK0IkWweOM9jAWIuDWwmf\",\"object\":\"payment_method\",\"card\":{\"brand\":\"visa\",\"checks\":{\"address_line1_check\":\"fail\",\"address_postal_code_check\":\"pass\",\"cvc_check\":\"pass\"},\"country\":\"FR\",\"description\":\"Visa Classic\",\"display_brand\":\"visa\",\"exp_month\":5,\"exp_year\":2028,\"fingerprint\":\"l4RhahC6bvbHioSF\",\"funding\":\"debit\",\"generated_from\":null,\"iin\":\"497355\",\"issuer\":\"SOCIETE GENERALE S.A.\",\"last4\":\"4655\",\"network_token\":null,\"networks\":{\"available\":[\"visa\"],\"preferred\":null},\"payment_account_reference\":null,\"regulated_status\":\"unregulated\",\"three_d_secure_usage\":{\"supported\":true},\"wallet\":null},\"created\":1769420580,\"livemode\":true,\"metadata\":{},\"type\":\"card\"},\"type\":\"card_error\"},\"livemode\":true,\"metadata\":{\"payment_id\":\"rxR7O83c0IVhDSzZBfpTSHZqU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</si>
  <si>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gid://shopify/OrderTransaction/8635361263954</t>
  </si>
  <si>
    <t>2026-01-26T09:44:26Z</t>
  </si>
  <si>
    <t>ch_3StmLPIkWweOM9jA23pZq7H7</t>
  </si>
  <si>
    <t>rasLLMLvcfsy8i3O0E9Y0ZmJN</t>
  </si>
  <si>
    <t>pi_3StmLPIkWweOM9jA2VNKx01m</t>
  </si>
  <si>
    <t>"{\"id\":\"pi_3StmLPIkWweOM9jA2VNKx01m\",\"object\":\"payment_intent\",\"amount\":28323,\"amount_capturable\":0,\"amount_received\":28323,\"canceled_at\":null,\"cancellation_reason\":null,\"capture_method\":\"automatic\",\"latest_charge\":{\"id\":\"ch_3StmLPIkWweOM9jA23pZq7H7\",\"object\":\"charge\",\"amount\":28323,\"application_fee\":\"fee_1StmLrIkWweOM9jAhpvcLp71\",\"balance_transaction\":\"txn_3StmLPIkWweOM9jA2PemZHAq\",\"captured\":true,\"created\":1769420695,\"currency\":\"eur\",\"failure_code\":null,\"failure_message\":null,\"fraud_details\":{},\"livemode\":true,\"metadata\":{\"payment_id\":\"rasLLMLvcfsy8i3O0E9Y0ZmJ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mLPIkWweOM9jA2VNKx01m\",\"payment_method\":\"pm_1StmLPIkWweOM9jAblt65oVH\",\"payment_method_details\":{\"card\":{\"amount_authorized\":28323,\"authorization_code\":\"298254\",\"brand\":\"visa\",\"checks\":{\"address_line1_check\":\"fail\",\"address_postal_code_check\":\"pass\",\"cvc_check\":\"pass\"},\"country\":\"FR\",\"description\":\"Visa Classic\",\"ds_transaction_id\":null,\"exp_month\":5,\"exp_year\":2028,\"extended_authorization\":{\"status\":\"disabled\"},\"fingerprint\":\"l4RhahC6bvbHioSF\",\"funding\":\"debit\",\"iin\":\"497355\",\"incremental_authorization\":{\"status\":\"unavailable\"},\"installments\":null,\"issuer\":\"SOCIETE GENERALE S.A.\",\"last4\":\"4655\",\"mandate\":null,\"moto\":false,\"multicapture\":{\"status\":\"unavailable\"},\"network\":\"visa\",\"network_token\":{\"used\":false},\"network_transaction_id\":\"486026350958523\",\"overcapture\":{\"maximum_amount_capturable\":28323,\"status\":\"unavailable\"},\"payment_account_reference\":\"V001AAG0000368400610000000000\",\"regulated_status\":\"unregulated\",\"three_d_secure\":{\"authentication_flow\":\"challenge\",\"electronic_commerce_indicator\":\"05\",\"exemption_indicator\":null,\"result\":\"authenticated\",\"result_reason\":null,\"transaction_id\":\"be7a8286-b7d5-42a5-96f2-1af5404d0b30\",\"version\":\"2.2.0\"},\"wallet\":null},\"type\":\"card\"},\"refunded\":false,\"source\":null,\"status\":\"succeeded\",\"mit_params\":{\"network_transaction_id\":\"486026350958523\"}},\"confirmation_method\":\"manual\",\"created\":1769420667,\"currency\":\"eur\",\"customer\":null,\"last_payment_error\":null,\"livemode\":true,\"metadata\":{\"payment_id\":\"rasLLMLvcfsy8i3O0E9Y0ZmJN\",\"payments_extension\":\"true\",\"payments_extension_type\":\"card\",\"reconciliation_flow\":\"payments_api\",\"shop_id\":\"751927347\"},\"next_action\":null,\"payment_method\":\"pm_1StmLPIkWweOM9jAblt65oVH\",\"payment_method_types\":[\"card\"],\"source\":null,\"status\":\"succeeded\"}"</t>
  </si>
  <si>
    <t>AS-96146</t>
  </si>
  <si>
    <t>gid://shopify/Order/7436385747282</t>
  </si>
  <si>
    <t>gid://shopify/OrderTransaction/8611523789138</t>
  </si>
  <si>
    <t>2026-01-17T14:00:55Z</t>
  </si>
  <si>
    <t>1CJ96774E1766125B</t>
  </si>
  <si>
    <t>"{\"id\":\"1CJ96774E1766125B\",\"intent\":\"CAPTURE\",\"status\":\"COMPLETED\",\"payment_source\":{\"paypal\":{\"email_address\":\"chiara.giorgetti@alice.it\",\"account_id\":\"EBXWQKMLLYMGN\",\"account_status\":\"VERIFIED\",\"name\":{\"given_name\":\"Chiara\",\"surname\":\"Giorgetti\"},\"phone_number\":{\"national_number\":\"393384247353\"},\"address\":{\"address_line_1\":\"Via pascoli\",\"address_line_2\":\"19\",\"admin_area_2\":\"Sesto Fiorentino\",\"admin_area_1\":\"FI\",\"postal_code\":\"50019\",\"country_code\":\"IT\"}}},\"purchase_units\":[{\"reference_id\":\"default\",\"amount\":{\"currency_code\":\"EUR\",\"value\":\"76.23\",\"breakdown\":{\"item_total\":{\"currency_code\":\"EUR\",\"value\":\"84.70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8.47\"}}},\"payee\":{\"email_address\":\"info@artestaposters.com\",\"merchant_id\":\"CZQCEKGVW6QGG\",\"display_data\":{\"brand_name\":\"Artesta\"}},\"payment_instruction\":{\"disbursement_mode\":\"INSTANT\"},\"description\":\"Mont Blanc 2 - P\u00f3ster \\/ Sin marco \\/ 20x30\",\"custom_id\":\"{\\\"shop_id\\\":751927347,\\\"session_id\\\":\\\"rnRUoYSRY9CdMGq3cXpamWsL1\\\"}\",\"invoice_id\":\"rnRUoYSRY9CdMGq3cXpamWsL1\",\"soft_descriptor\":\"PAYPAL *ARTESTASTOR AR\",\"items\":[{\"name\":\"Mont Blanc 2 - P\u00f3ster \\/ Sin marco \\/ 20x30\",\"unit_amount\":{\"currency_code\":\"EUR\",\"value\":\"12.95\"},\"tax\":{\"currency_code\":\"EUR\",\"value\":\"0.00\"},\"quantity\":\"1\"},{\"name\":\"Forest - P\u00f3ster \\/ Sin marco \\/ 20x30\",\"unit_amount\":{\"currency_code\":\"EUR\",\"value\":\"12.95\"},\"tax\":{\"currency_code\":\"EUR\",\"value\":\"0.00\"},\"quantity\":\"1\"},{\"name\":\"Ens\u014d (on white background) - P\u00f3ster \\/ Sin marco \\/ 30x40\",\"unit_amount\":{\"currency_code\":\"EUR\",\"value\":\"19.95\"},\"tax\":{\"currency_code\":\"EUR\",\"value\":\"0.00\"},\"quantity\":\"1\"},{\"name\":\"Natureye - P\u00f3ster \\/ Sin marco \\/ 20x30\",\"unit_amount\":{\"currency_code\":\"EUR\",\"value\":\"12.95\"},\"tax\":{\"currency_code\":\"EUR\",\"value\":\"0.00\"},\"quantity\":\"1\"},{\"name\":\"Pretty coffee cups - P\u00f3ster \\/ Sin marco \\/ 20x30\",\"unit_amount\":{\"currency_code\":\"EUR\",\"value\":\"12.95\"},\"tax\":{\"currency_code\":\"EUR\",\"value\":\"0.00\"},\"quantity\":\"1\"},{\"name\":\"Surf Hut - P\u00f3ster \\/ Sin marco \\/ 20x30\",\"unit_amount\":{\"currency_code\":\"EUR\",\"value\":\"12.95\"},\"tax\":{\"currency_code\":\"EUR\",\"value\":\"0.00\"},\"quantity\":\"1\"}],\"shipping\":{\"name\":{\"full_name\":\"Chiara Giorgetti\"},\"address\":{\"address_line_1\":\"Via Giovanni Pascoli 19\",\"admin_area_2\":\"Sesto Fiorentino\",\"admin_area_1\":\"Firenze\",\"postal_code\":\"50019\",\"country_code\":\"IT\"}},\"supplementary_data\":{\"tax_nexus\":[]},\"payments\":{\"captures\":[{\"id\":\"0DV43619KL6524647\",\"status\":\"COMPLETED\",\"amount\":{\"currency_code\":\"EUR\",\"value\":\"76.23\"},\"final_capture\":true,\"disbursement_mode\":\"INSTANT\",\"seller_protection\":{\"status\":\"ELIGIBLE\",\"dispute_categories\":[\"ITEM_NOT_RECEIVED\",\"UNAUTHORIZED_TRANSACTION\"]},\"seller_receivable_breakdown\":{\"gross_amount\":{\"currency_code\":\"EUR\",\"value\":\"76.23\"},\"paypal_fee\":{\"currency_code\":\"EUR\",\"value\":\"2.56\"},\"net_amount\":{\"currency_code\":\"EUR\",\"value\":\"73.67\"}},\"invoice_id\":\"rnRUoYSRY9CdMGq3cXpamWsL1\",\"custom_id\":\"{\\\"shop_id\\\":751927347,\\\"session_id\\\":\\\"rnRUoYSRY9CdMGq3cXpamWsL1\\\"}\",\"links\":[{\"href\":\"https:\\/\\/api.paypal.com\\/v2\\/payments\\/captures\\/0DV43619KL6524647\",\"rel\":\"self\",\"method\":\"GET\"},{\"href\":\"https:\\/\\/api.paypal.com\\/v2\\/payments\\/captures\\/0DV43619KL6524647\\/refund\",\"rel\":\"refund\",\"method\":\"POST\"},{\"href\":\"https:\\/\\/api.paypal.com\\/v2\\/checkout\\/orders\\/1CJ96774E1766125B\",\"rel\":\"up\",\"method\":\"GET\"}],\"create_time\":\"2026-01-17T14:00:57Z\",\"update_time\":\"2026-01-17T14:00:57Z\"}]}}],\"payer\":{\"name\":{\"given_name\":\"Chiara\",\"surname\":\"Giorgetti\"},\"email_address\":\"chiara.giorgetti@alice.it\",\"payer_id\":\"EBXWQKMLLYMGN\",\"phone\":{\"phone_number\":{\"national_number\":\"393384247353\"}},\"address\":{\"address_line_1\":\"Via pascoli\",\"address_line_2\":\"19\",\"admin_area_2\":\"Sesto Fiorentino\",\"admin_area_1\":\"FI\",\"postal_code\":\"50019\",\"country_code\":\"IT\"}},\"create_time\":\"2026-01-17T14:00:16Z\",\"update_time\":\"2026-01-17T14:00:57Z\",\"links\":[{\"href\":\"https:\\/\\/api.paypal.com\\/v2\\/checkout\\/orders\\/1CJ96774E1766125B\",\"rel\":\"self\",\"method\":\"GET\"}]}"</t>
  </si>
  <si>
    <t>AS-96280</t>
  </si>
  <si>
    <t>gid://shopify/Order/7439884058962</t>
  </si>
  <si>
    <t>gid://shopify/OrderTransaction/8615705018706</t>
  </si>
  <si>
    <t>2026-01-18T19:20:04Z</t>
  </si>
  <si>
    <t>ch_3Sr1W5IkWweOM9jA0ApbUO5g</t>
  </si>
  <si>
    <t>rTjzZjO1YIQi5PagTrLKR1kM7</t>
  </si>
  <si>
    <t>pi_3Sr1W5IkWweOM9jA0pygEHfw</t>
  </si>
  <si>
    <t>"{\"id\":\"pi_3Sr1W5IkWweOM9jA0pygEHfw\",\"object\":\"payment_intent\",\"amount\":12231,\"amount_capturable\":0,\"amount_received\":12231,\"canceled_at\":null,\"cancellation_reason\":null,\"capture_method\":\"automatic\",\"latest_charge\":{\"id\":\"ch_3Sr1W5IkWweOM9jA0ApbUO5g\",\"object\":\"charge\",\"amount\":12231,\"application_fee\":\"fee_1Sr1W6IkWweOM9jAq1j7zTG9\",\"balance_transaction\":\"txn_3Sr1W5IkWweOM9jA0iUwDgp1\",\"captured\":true,\"created\":1768764005,\"currency\":\"eur\",\"failure_code\":null,\"failure_message\":null,\"fraud_details\":{},\"livemode\":true,\"metadata\":{\"payment_id\":\"rTjzZjO1YIQi5PagTrLKR1kM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1W5IkWweOM9jA0pygEHfw\",\"payment_method\":\"pm_1Sr1W5IkWweOM9jAk1FiRkaj\",\"payment_method_details\":{\"card\":{\"amount_authorized\":12231,\"authorization_code\":\"920580\",\"brand\":\"visa\",\"checks\":{\"address_line1_check\":null,\"address_postal_code_check\":null,\"cvc_check\":null},\"country\":\"ES\",\"description\":\"Visa Platinum\",\"ds_transaction_id\":null,\"exp_month\":12,\"exp_year\":2031,\"extended_authorization\":{\"status\":\"disabled\"},\"fingerprint\":\"knVUtbiLohd5zynD\",\"funding\":\"credit\",\"iin\":\"482066\",\"incremental_authorization\":{\"status\":\"unavailable\"},\"installments\":null,\"issuer\":\"Sociedad Conjunta para la emision y gestion de medios de pago, e.f.c., s.a.\",\"last4\":\"0000\",\"mandate\":null,\"moto\":false,\"multicapture\":{\"status\":\"unavailable\"},\"network\":\"visa\",\"network_token\":{\"used\":false},\"network_transaction_id\":\"486018696056455\",\"overcapture\":{\"maximum_amount_capturable\":12231,\"status\":\"unavailable\"},\"payment_account_reference\":\"V0010013025204665368412850193\",\"regulated_status\":\"unregulated\",\"three_d_secure\":null,\"wallet\":{\"apple_pay\":{\"type\":\"apple_pay\"},\"dynamic_last4\":\"2692\",\"type\":\"apple_pay\"}},\"type\":\"card\"},\"refunded\":false,\"source\":null,\"status\":\"succeeded\",\"mit_params\":{\"network_transaction_id\":\"486018696056455\"}},\"confirmation_method\":\"manual\",\"created\":1768764005,\"currency\":\"eur\",\"customer\":null,\"last_payment_error\":null,\"livemode\":true,\"metadata\":{\"payment_id\":\"rTjzZjO1YIQi5PagTrLKR1kM7\",\"payments_extension\":\"true\",\"payments_extension_type\":\"card\",\"reconciliation_flow\":\"payments_api\",\"shop_id\":\"751927347\"},\"next_action\":null,\"payment_method\":\"pm_1Sr1W5IkWweOM9jAk1FiRkaj\",\"payment_method_types\":[\"card\"],\"source\":null,\"status\":\"succeeded\"}"</t>
  </si>
  <si>
    <t>AS-96342</t>
  </si>
  <si>
    <t>gid://shopify/Order/7442439405906</t>
  </si>
  <si>
    <t>gid://shopify/OrderTransaction/8618824925522</t>
  </si>
  <si>
    <t>2026-01-19T18:17:47Z</t>
  </si>
  <si>
    <t>ch_3SrN1MIkWweOM9jA0okRRoGG</t>
  </si>
  <si>
    <t>rflkMJckdK0CgMI53s7vl9MmO</t>
  </si>
  <si>
    <t>pi_3SrN1MIkWweOM9jA0iLMlNJU</t>
  </si>
  <si>
    <t>"{\"id\":\"pi_3SrN1MIkWweOM9jA0iLMlNJU\",\"object\":\"payment_intent\",\"amount\":4790,\"amount_capturable\":0,\"amount_received\":4790,\"canceled_at\":null,\"cancellation_reason\":null,\"capture_method\":\"automatic\",\"latest_charge\":{\"id\":\"ch_3SrN1MIkWweOM9jA0okRRoGG\",\"object\":\"charge\",\"amount\":4790,\"application_fee\":\"fee_1SrN1VIkWweOM9jA7OVCnqzS\",\"balance_transaction\":\"txn_3SrN1MIkWweOM9jA0Uuhsqlj\",\"captured\":true,\"created\":1768846676,\"currency\":\"eur\",\"failure_code\":null,\"failure_message\":null,\"fraud_details\":{},\"livemode\":true,\"metadata\":{\"payment_id\":\"rflkMJckdK0CgMI53s7vl9Mm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N1MIkWweOM9jA0iLMlNJU\",\"payment_method\":\"pm_1SrN1MIkWweOM9jAgsJTqf84\",\"payment_method_details\":{\"card\":{\"amount_authorized\":4790,\"authorization_code\":\"422545\",\"brand\":\"visa\",\"checks\":{\"address_line1_check\":\"fail\",\"address_postal_code_check\":\"pass\",\"cvc_check\":\"pass\"},\"country\":\"FR\",\"description\":\"Visa Classic\",\"ds_transaction_id\":null,\"exp_month\":12,\"exp_year\":2026,\"extended_authorization\":{\"status\":\"disabled\"},\"fingerprint\":\"zC1NcaaSqruYER4y\",\"funding\":\"debit\",\"iin\":\"497040\",\"incremental_authorization\":{\"status\":\"unavailable\"},\"installments\":null,\"issuer\":\"LA BANQUE POSTALE\",\"last4\":\"3668\",\"mandate\":null,\"moto\":false,\"multicapture\":{\"status\":\"unavailable\"},\"network\":\"visa\",\"network_token\":{\"used\":false},\"network_transaction_id\":\"486019658761695\",\"overcapture\":{\"maximum_amount_capturable\":4790,\"status\":\"unavailable\"},\"payment_account_reference\":\"V001AADBP30000152938240000000\",\"regulated_status\":\"unregulated\",\"three_d_secure\":{\"authentication_flow\":\"frictionless\",\"electronic_commerce_indicator\":\"07\",\"exemption_indicator\":null,\"result\":\"exempted\",\"result_reason\":null,\"transaction_id\":\"36e31a5e-9493-4ee6-92dd-2a198201771b\",\"version\":\"2.2.0\"},\"wallet\":null},\"type\":\"card\"},\"refunded\":false,\"source\":null,\"status\":\"succeeded\",\"mit_params\":{\"network_transaction_id\":\"486019658761695\"}},\"confirmation_method\":\"manual\",\"created\":1768846668,\"currency\":\"eur\",\"customer\":null,\"last_payment_error\":null,\"livemode\":true,\"metadata\":{\"payment_id\":\"rflkMJckdK0CgMI53s7vl9MmO\",\"payments_extension\":\"true\",\"payments_extension_type\":\"card\",\"reconciliation_flow\":\"payments_api\",\"shop_id\":\"751927347\"},\"next_action\":null,\"payment_method\":\"pm_1SrN1MIkWweOM9jAgsJTqf84\",\"payment_method_types\":[\"card\"],\"source\":null,\"status\":\"succeeded\"}"</t>
  </si>
  <si>
    <t>AS-94938</t>
  </si>
  <si>
    <t>gid://shopify/Order/7396723360082</t>
  </si>
  <si>
    <t>gid://shopify/OrderTransaction/8572533702994</t>
  </si>
  <si>
    <t>2026-01-03T08:17:40Z</t>
  </si>
  <si>
    <t>ch_3SlQ1pIkWweOM9jA1lwz5Wn6</t>
  </si>
  <si>
    <t>rqxXIma9iSpMmlE4BqLfz6Nty</t>
  </si>
  <si>
    <t>pi_3SlQ1pIkWweOM9jA1ywSWfvU</t>
  </si>
  <si>
    <t>"{\"id\":\"pi_3SlQ1pIkWweOM9jA1ywSWfvU\",\"object\":\"payment_intent\",\"amount\":3790,\"amount_capturable\":0,\"amount_received\":3790,\"canceled_at\":null,\"cancellation_reason\":null,\"capture_method\":\"automatic\",\"latest_charge\":{\"id\":\"ch_3SlQ1pIkWweOM9jA1lwz5Wn6\",\"object\":\"charge\",\"amount\":3790,\"application_fee\":\"fee_1SlQ1qIkWweOM9jAzjejVLZJ\",\"balance_transaction\":\"txn_3SlQ1pIkWweOM9jA1r4qjK5j\",\"captured\":true,\"created\":1767428261,\"currency\":\"eur\",\"failure_code\":null,\"failure_message\":null,\"fraud_details\":{},\"livemode\":true,\"metadata\":{\"payment_id\":\"rqxXIma9iSpMmlE4BqLfz6Nt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Q1pIkWweOM9jA1ywSWfvU\",\"payment_method\":\"pm_1SlQ1pIkWweOM9jAeU7ftz9P\",\"payment_method_details\":{\"card\":{\"amount_authorized\":3790,\"authorization_code\":\"069564\",\"brand\":\"visa\",\"checks\":{\"address_line1_check\":null,\"address_postal_code_check\":null,\"cvc_check\":null},\"country\":\"FR\",\"description\":\"Visa Platinum\",\"ds_transaction_id\":null,\"exp_month\":5,\"exp_year\":2030,\"extended_authorization\":{\"status\":\"disabled\"},\"fingerprint\":\"J5wxQCbXxyJNB6cy\",\"funding\":\"debit\",\"iin\":\"455844\",\"incremental_authorization\":{\"status\":\"unavailable\"},\"installments\":null,\"issuer\":\"La Banque Postale\",\"last4\":\"0000\",\"mandate\":null,\"moto\":false,\"multicapture\":{\"status\":\"unavailable\"},\"network\":\"visa\",\"network_token\":{\"used\":false},\"network_transaction_id\":\"486003298616636\",\"overcapture\":{\"maximum_amount_capturable\":3790,\"status\":\"unavailable\"},\"payment_account_reference\":\"V001AADBP30000393530170000000\",\"regulated_status\":\"unregulated\",\"three_d_secure\":null,\"wallet\":{\"apple_pay\":{\"type\":\"apple_pay\"},\"dynamic_last4\":\"8827\",\"type\":\"apple_pay\"}},\"type\":\"card\"},\"refunded\":false,\"source\":null,\"status\":\"succeeded\",\"mit_params\":{\"network_transaction_id\":\"486003298616636\"}},\"confirmation_method\":\"manual\",\"created\":1767428261,\"currency\":\"eur\",\"customer\":null,\"last_payment_error\":null,\"livemode\":true,\"metadata\":{\"payment_id\":\"rqxXIma9iSpMmlE4BqLfz6Nty\",\"payments_extension\":\"true\",\"payments_extension_type\":\"card\",\"reconciliation_flow\":\"payments_api\",\"shop_id\":\"751927347\"},\"next_action\":null,\"payment_method\":\"pm_1SlQ1pIkWweOM9jAeU7ftz9P\",\"payment_method_types\":[\"card\"],\"source\":null,\"status\":\"succeeded\"}"</t>
  </si>
  <si>
    <t>AS-96378</t>
  </si>
  <si>
    <t>AS-95893</t>
  </si>
  <si>
    <t>gid://shopify/Order/7427571253586</t>
  </si>
  <si>
    <t>gid://shopify/OrderTransaction/8601149866322</t>
  </si>
  <si>
    <t>2026-01-14T08:52:43Z</t>
  </si>
  <si>
    <t>ch_3SpPomIkWweOM9jA0XVS93vK</t>
  </si>
  <si>
    <t>rdqGuhPvM7fRlW8I7WPirdyV3</t>
  </si>
  <si>
    <t>pi_3SpPomIkWweOM9jA0EmOJLS8</t>
  </si>
  <si>
    <t>"{\"id\":\"pi_3SpPomIkWweOM9jA0EmOJLS8\",\"object\":\"payment_intent\",\"amount\":2490,\"amount_capturable\":0,\"amount_received\":2490,\"canceled_at\":null,\"cancellation_reason\":null,\"capture_method\":\"automatic\",\"latest_charge\":{\"id\":\"ch_3SpPomIkWweOM9jA0XVS93vK\",\"object\":\"charge\",\"amount\":2490,\"application_fee\":\"fee_1SpPopIkWweOM9jAcvH88HhB\",\"balance_transaction\":\"txn_3SpPomIkWweOM9jA0rtHAOSB\",\"captured\":true,\"created\":1768380766,\"currency\":\"eur\",\"failure_code\":null,\"failure_message\":null,\"fraud_details\":{},\"livemode\":true,\"metadata\":{\"payment_id\":\"rdqGuhPvM7fRlW8I7WPirdyV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PomIkWweOM9jA0EmOJLS8\",\"payment_method\":\"pm_1SpPomIkWweOM9jAE5lh3BW2\",\"payment_method_details\":{\"card\":{\"amount_authorized\":2490,\"authorization_code\":\"639841\",\"brand\":\"mastercard\",\"checks\":{\"address_line1_check\":\"unavailable\",\"address_postal_code_check\":\"unavailable\",\"cvc_check\":\"pass\"},\"country\":\"FR\",\"description\":\"MasterCard Standard Card Immediate Debit\",\"ds_transaction_id\":null,\"exp_month\":9,\"exp_year\":2029,\"extended_authorization\":{\"status\":\"disabled\"},\"fingerprint\":\"VziFz7cSh1ltbV9k\",\"funding\":\"debit\",\"iin\":\"513770\",\"incremental_authorization\":{\"status\":\"unavailable\"},\"installments\":null,\"issuer\":\"CREDIT AGRICOLE S.A.\",\"last4\":\"2307\",\"mandate\":null,\"moto\":false,\"multicapture\":{\"status\":\"unavailable\"},\"network\":\"mastercard\",\"network_token\":{\"used\":false},\"network_transaction_id\":\"TCSEXG6PF0114\",\"overcapture\":{\"maximum_amount_capturable\":2490,\"status\":\"unavailable\"},\"payment_account_reference\":\"50014A1AI0E5IV0QG3BLT88KIQ14Y\",\"regulated_status\":\"unregulated\",\"three_d_secure\":{\"authentication_flow\":\"frictionless\",\"electronic_commerce_indicator\":\"06\",\"exemption_indicator\":null,\"result\":\"exempted\",\"result_reason\":null,\"transaction_id\":\"b3ac608b-8cad-4599-86a0-eeab408222f7\",\"version\":\"2.2.0\"},\"wallet\":null},\"type\":\"card\"},\"refunded\":false,\"source\":null,\"status\":\"succeeded\",\"mit_params\":{\"network_transaction_id\":\"TCSEXG6PF0114\"}},\"confirmation_method\":\"manual\",\"created\":1768380764,\"currency\":\"eur\",\"customer\":null,\"last_payment_error\":null,\"livemode\":true,\"metadata\":{\"payment_id\":\"rdqGuhPvM7fRlW8I7WPirdyV3\",\"payments_extension\":\"true\",\"payments_extension_type\":\"card\",\"reconciliation_flow\":\"payments_api\",\"shop_id\":\"751927347\"},\"next_action\":null,\"payment_method\":\"pm_1SpPomIkWweOM9jAE5lh3BW2\",\"payment_method_types\":[\"card\"],\"source\":null,\"status\":\"succeeded\"}"</t>
  </si>
  <si>
    <t>AS-95688</t>
  </si>
  <si>
    <t>AS-96573</t>
  </si>
  <si>
    <t>gid://shopify/Order/7489115717970</t>
  </si>
  <si>
    <t>gid://shopify/OrderTransaction/8627298140498</t>
  </si>
  <si>
    <t>2026-01-23T08:46:39Z</t>
  </si>
  <si>
    <t>ch_3Ssg0qIkWweOM9jA2M83Mn8J</t>
  </si>
  <si>
    <t>ri5uVzCSQy66ymDlvbXwzcJPm</t>
  </si>
  <si>
    <t>pi_3Ssg0qIkWweOM9jA2179yyPC</t>
  </si>
  <si>
    <t>"{\"id\":\"pi_3Ssg0qIkWweOM9jA2179yyPC\",\"object\":\"payment_intent\",\"amount\":5895,\"amount_capturable\":0,\"amount_received\":0,\"canceled_at\":null,\"cancellation_reason\":null,\"capture_method\":\"automatic\",\"latest_charge\":{\"id\":\"ch_3Ssg0qIkWweOM9jA2M83Mn8J\",\"object\":\"charge\",\"amount\":5895,\"application_fee\":null,\"balance_transaction\":null,\"captured\":false,\"created\":1769158052,\"currency\":\"eur\",\"failure_code\":\"card_declined\",\"failure_message\":\"Your card was declined.\",\"fraud_details\":{},\"livemode\":true,\"metadata\":{\"payment_id\":\"ri5uVzCSQy66ymDlvbXwzcJPm\",\"payments_extension\":\"true\",\"payments_extension_type\":\"card\",\"reconciliation_flow\":\"payments_api\",\"shop_id\":\"751927347\"},\"outcome\":{\"advice_code\":\"do_not_try_again\",\"network_advice_code\":\"03\",\"network_decline_code\":\"83\",\"network_status\":\"declined_by_network\",\"reason\":\"do_not_honor\",\"risk_level\":\"normal\",\"seller_message\":\"The bank returned the decline code `do_not_honor`.\",\"type\":\"issuer_declined\"},\"paid\":false,\"payment_intent\":\"pi_3Ssg0qIkWweOM9jA2179yyPC\",\"payment_method\":\"pm_1Ssg0qIkWweOM9jAFcQif5WM\",\"payment_method_details\":{\"card\":{\"amount_authorized\":null,\"authorization_code\":null,\"brand\":\"mastercard\",\"checks\":{\"address_line1_check\":\"unavailable\",\"address_postal_code_check\":\"unavailable\",\"cvc_check\":null},\"country\":\"ES\",\"description\":\"MasterCard New World Immediate Debit\",\"ds_transaction_id\":null,\"exp_month\":4,\"exp_year\":2030,\"extended_authorization\":{\"status\":\"disabled\"},\"fingerprint\":\"qVy2tfLcXMiwPjeF\",\"funding\":\"debit\",\"iin\":\"540205\",\"incremental_authorization\":{\"status\":\"unavailable\"},\"installments\":null,\"issuer\":\"BANCO SABADELL S.A.\",\"last4\":\"1016\",\"mandate\":null,\"moto\":false,\"multicapture\":{\"status\":\"unavailable\"},\"network\":\"mastercard\",\"network_token\":{\"used\":false},\"network_transaction_id\":\"TNWUVTO1L0123\",\"overcapture\":{\"maximum_amount_capturable\":5895,\"status\":\"unavailable\"},\"payment_account_reference\":\"50015INGHZU30WE8RJT9ATRV41XSI\",\"regulated_status\":\"unregulated\",\"three_d_secure\":{\"authentication_flow\":\"challenge\",\"electronic_commerce_indicator\":\"02\",\"exemption_indicator\":null,\"result\":\"authenticated\",\"result_reason\":null,\"transaction_id\":\"e37468f7-2885-471b-90b5-c10bbad05b17\",\"version\":\"2.2.0\"},\"wallet\":null},\"type\":\"card\"},\"refunded\":false,\"source\":null,\"status\":\"failed\",\"mit_params\":{\"network_transaction_id\":\"TNWUVTO1L0123\"}},\"confirmation_method\":\"manual\",\"created\":1769158000,\"currency\":\"eur\",\"customer\":null,\"last_payment_error\":{\"advice_code\":\"do_not_try_again\",\"charge\":\"ch_3Ssg0qIkWweOM9jA2M83Mn8J\",\"code\":\"card_declined\",\"decline_code\":\"do_not_honor\",\"doc_url\":\"https:\\/\\/stripe.com\\/docs\\/error-codes\\/card-declined\",\"message\":\"Your card was declined.\",\"network_advice_code\":\"03\",\"network_decline_code\":\"83\",\"payment_method\":{\"id\":\"pm_1Ssg0qIkWweOM9jAFcQif5WM\",\"object\":\"payment_method\",\"card\":{\"brand\":\"mastercard\",\"checks\":{\"address_line1_check\":\"unavailable\",\"address_postal_code_check\":\"unavailable\",\"cvc_check\":null},\"country\":\"ES\",\"description\":\"MasterCard New World Immediate Debit\",\"display_brand\":\"mastercard\",\"exp_month\":4,\"exp_year\":2030,\"fingerprint\":\"qVy2tfLcXMiwPjeF\",\"funding\":\"debit\",\"generated_from\":null,\"iin\":\"540205\",\"issuer\":\"BANCO SABADELL S.A.\",\"last4\":\"1016\",\"network_token\":null,\"networks\":{\"available\":[\"mastercard\"],\"preferred\":null},\"payment_account_reference\":null,\"regulated_status\":\"unregulated\",\"three_d_secure_usage\":{\"supported\":true},\"wallet\":null},\"created\":1769158000,\"livemode\":true,\"metadata\":{},\"type\":\"card\"},\"type\":\"card_error\"},\"livemode\":true,\"metadata\":{\"payment_id\":\"ri5uVzCSQy66ymDlvbXwzcJPm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</si>
  <si>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gid://shopify/OrderTransaction/8627302760786</t>
  </si>
  <si>
    <t>2026-01-23T08:49:16Z</t>
  </si>
  <si>
    <t>ch_3Ssg3NIkWweOM9jA1Oqptpcf</t>
  </si>
  <si>
    <t>r2GSelaM79zl15DNCcqeooxr8</t>
  </si>
  <si>
    <t>pi_3Ssg3NIkWweOM9jA119OhF3Y</t>
  </si>
  <si>
    <t>"{\"id\":\"pi_3Ssg3NIkWweOM9jA119OhF3Y\",\"object\":\"payment_intent\",\"amount\":5895,\"amount_capturable\":0,\"amount_received\":5895,\"canceled_at\":null,\"cancellation_reason\":null,\"capture_method\":\"automatic\",\"latest_charge\":{\"id\":\"ch_3Ssg3NIkWweOM9jA1Oqptpcf\",\"object\":\"charge\",\"amount\":5895,\"application_fee\":\"fee_1Ssg3PIkWweOM9jAm6HiIDpD\",\"balance_transaction\":\"txn_3Ssg3NIkWweOM9jA1qlBv7E3\",\"captured\":true,\"created\":1769158158,\"currency\":\"eur\",\"failure_code\":null,\"failure_message\":null,\"fraud_details\":{},\"livemode\":true,\"metadata\":{\"payment_id\":\"r2GSelaM79zl15DNCcqeooxr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g3NIkWweOM9jA119OhF3Y\",\"payment_method\":\"pm_1Ssg3NIkWweOM9jASD9m248g\",\"payment_method_details\":{\"card\":{\"amount_authorized\":5895,\"authorization_code\":\"477829\",\"brand\":\"mastercard\",\"checks\":{\"address_line1_check\":\"unavailable\",\"address_postal_code_check\":\"unavailable\",\"cvc_check\":null},\"country\":\"ES\",\"description\":\"MasterCard New World Immediate Debit\",\"ds_transaction_id\":null,\"exp_month\":4,\"exp_year\":2031,\"extended_authorization\":{\"status\":\"disabled\"},\"fingerprint\":\"30GOJyqJUFeTPvUn\",\"funding\":\"debit\",\"iin\":\"540205\",\"incremental_authorization\":{\"status\":\"unavailable\"},\"installments\":null,\"issuer\":\"BANCO SABADELL S.A.\",\"last4\":\"1024\",\"mandate\":null,\"moto\":false,\"multicapture\":{\"status\":\"unavailable\"},\"network\":\"mastercard\",\"network_token\":{\"used\":false},\"network_transaction_id\":\"TNWWNDA2K0123\",\"overcapture\":{\"maximum_amount_capturable\":5895,\"status\":\"unavailable\"},\"payment_account_reference\":\"50019I3HY0WIJSH5WMONN1497LH06\",\"regulated_status\":\"unregulated\",\"three_d_secure\":null,\"wallet\":null},\"type\":\"card\"},\"refunded\":false,\"source\":null,\"status\":\"succeeded\",\"mit_params\":{\"network_transaction_id\":\"TNWWNDA2K0123\"}},\"confirmation_method\":\"manual\",\"created\":1769158157,\"currency\":\"eur\",\"customer\":null,\"last_payment_error\":null,\"livemode\":true,\"metadata\":{\"payment_id\":\"r2GSelaM79zl15DNCcqeooxr8\",\"payments_extension\":\"true\",\"payments_extension_type\":\"card\",\"reconciliation_flow\":\"payments_api\",\"shop_id\":\"751927347\"},\"next_action\":null,\"payment_method\":\"pm_1Ssg3NIkWweOM9jASD9m248g\",\"payment_method_types\":[\"card\"],\"source\":null,\"status\":\"succeeded\"}"</t>
  </si>
  <si>
    <t>AS-97207</t>
  </si>
  <si>
    <t>gid://shopify/Order/7516430762322</t>
  </si>
  <si>
    <t>gid://shopify/OrderTransaction/8650250256722</t>
  </si>
  <si>
    <t>2026-01-31T14:34:15Z</t>
  </si>
  <si>
    <t>ch_3SvfFcIkWweOM9jA1a4RH9yd</t>
  </si>
  <si>
    <t>rQneN0rKG22y1nWFSCAMBjPH0</t>
  </si>
  <si>
    <t>pi_3SvfFcIkWweOM9jA1SypoXlm</t>
  </si>
  <si>
    <t>"{\"id\":\"pi_3SvfFcIkWweOM9jA1SypoXlm\",\"object\":\"payment_intent\",\"amount\":14391,\"amount_capturable\":0,\"amount_received\":14391,\"canceled_at\":null,\"cancellation_reason\":null,\"capture_method\":\"automatic\",\"latest_charge\":{\"id\":\"ch_3SvfFcIkWweOM9jA1a4RH9yd\",\"object\":\"charge\",\"amount\":14391,\"application_fee\":\"fee_1SvfFdIkWweOM9jAHS5iKWUT\",\"balance_transaction\":\"txn_3SvfFcIkWweOM9jA1Cbltd3g\",\"captured\":true,\"created\":1769870057,\"currency\":\"eur\",\"failure_code\":null,\"failure_message\":null,\"fraud_details\":{},\"livemode\":true,\"metadata\":{\"payment_id\":\"rQneN0rKG22y1nWFSCAMBjPH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fFcIkWweOM9jA1SypoXlm\",\"payment_method\":\"pm_1SvfFcIkWweOM9jA4VmIhtxi\",\"payment_method_details\":{\"card\":{\"amount_authorized\":14391,\"authorization_code\":\"918393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VMGMQ8Z6oekealLJ\",\"funding\":\"credit\",\"iin\":\"480040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486031524579579\",\"overcapture\":{\"maximum_amount_capturable\":14391,\"status\":\"unavailable\"},\"payment_account_reference\":\"V0010013023129290042606043948\",\"regulated_status\":\"unregulated\",\"three_d_secure\":null,\"wallet\":{\"apple_pay\":{\"type\":\"apple_pay\"},\"dynamic_last4\":\"2329\",\"type\":\"apple_pay\"}},\"type\":\"card\"},\"refunded\":false,\"source\":null,\"status\":\"succeeded\",\"mit_params\":{\"network_transaction_id\":\"486031524579579\"}},\"confirmation_method\":\"manual\",\"created\":1769870056,\"currency\":\"eur\",\"customer\":null,\"last_payment_error\":null,\"livemode\":true,\"metadata\":{\"payment_id\":\"rQneN0rKG22y1nWFSCAMBjPH0\",\"payments_extension\":\"true\",\"payments_extension_type\":\"card\",\"reconciliation_flow\":\"payments_api\",\"shop_id\":\"751927347\"},\"next_action\":null,\"payment_method\":\"pm_1SvfFcIkWweOM9jA4VmIhtxi\",\"payment_method_types\":[\"card\"],\"source\":null,\"status\":\"succeeded\"}"</t>
  </si>
  <si>
    <t>AS-95824</t>
  </si>
  <si>
    <t>gid://shopify/Order/7425811808594</t>
  </si>
  <si>
    <t>gid://shopify/OrderTransaction/8598722740562</t>
  </si>
  <si>
    <t>2026-01-13T10:32:39Z</t>
  </si>
  <si>
    <t>ch_3Sp4tvIkWweOM9jA2Ip3nnpj</t>
  </si>
  <si>
    <t>ryLUOHs15NnfztLyqdqYaWXwa</t>
  </si>
  <si>
    <t>pi_3Sp4tvIkWweOM9jA2Wv1495x</t>
  </si>
  <si>
    <t>"{\"id\":\"pi_3Sp4tvIkWweOM9jA2Wv1495x\",\"object\":\"payment_intent\",\"amount\":9285,\"amount_capturable\":0,\"amount_received\":9285,\"canceled_at\":null,\"cancellation_reason\":null,\"capture_method\":\"automatic\",\"latest_charge\":{\"id\":\"ch_3Sp4tvIkWweOM9jA2Ip3nnpj\",\"object\":\"charge\",\"amount\":9285,\"application_fee\":\"fee_1Sp4txIkWweOM9jAMx9GKJWF\",\"balance_transaction\":\"txn_3Sp4tvIkWweOM9jA2YdxBd1c\",\"captured\":true,\"created\":1768300360,\"currency\":\"eur\",\"failure_code\":null,\"failure_message\":null,\"fraud_details\":{},\"livemode\":true,\"metadata\":{\"payment_id\":\"ryLUOHs15NnfztLyqdqYaWXw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4tvIkWweOM9jA2Wv1495x\",\"payment_method\":\"pm_1Sp4tvIkWweOM9jAIDZxNZ7V\",\"payment_method_details\":{\"card\":{\"amount_authorized\":9285,\"authorization_code\":\"763477\",\"brand\":\"mastercard\",\"checks\":{\"address_line1_check\":\"unavailable\",\"address_postal_code_check\":\"unavailable\",\"cvc_check\":null},\"country\":\"ES\",\"description\":\"Platinum MasterCard Immediate Debit\",\"ds_transaction_id\":null,\"exp_month\":1,\"exp_year\":2029,\"extended_authorization\":{\"status\":\"disabled\"},\"fingerprint\":\"rQyUpvCNn5VaDzMr\",\"funding\":\"debit\",\"iin\":\"535120\",\"incremental_authorization\":{\"status\":\"unavailable\"},\"installments\":null,\"issuer\":\"ING BANK N.V.\",\"last4\":\"5031\",\"mandate\":null,\"moto\":false,\"multicapture\":{\"status\":\"unavailable\"},\"network\":\"mastercard\",\"network_token\":{\"used\":false},\"network_transaction_id\":\"TPLTRQZM90113\",\"overcapture\":{\"maximum_amount_capturable\":9285,\"status\":\"unavailable\"},\"payment_account_reference\":\"5001D7HG63TEWPBO6ERF7VFW8GN5P\",\"regulated_status\":\"unregulated\",\"three_d_secure\":null,\"wallet\":null},\"type\":\"card\"},\"refunded\":false,\"source\":null,\"status\":\"succeeded\",\"mit_params\":{\"network_transaction_id\":\"TPLTRQZM90113\"}},\"confirmation_method\":\"manual\",\"created\":1768300359,\"currency\":\"eur\",\"customer\":null,\"last_payment_error\":null,\"livemode\":true,\"metadata\":{\"payment_id\":\"ryLUOHs15NnfztLyqdqYaWXwa\",\"payments_extension\":\"true\",\"payments_extension_type\":\"card\",\"reconciliation_flow\":\"payments_api\",\"shop_id\":\"751927347\"},\"next_action\":null,\"payment_method\":\"pm_1Sp4tvIkWweOM9jAIDZxNZ7V\",\"payment_method_types\":[\"card\"],\"source\":null,\"status\":\"succeeded\"}"</t>
  </si>
  <si>
    <t>AS-96542</t>
  </si>
  <si>
    <t>gid://shopify/Order/7488122290514</t>
  </si>
  <si>
    <t>gid://shopify/OrderTransaction/8625971003730</t>
  </si>
  <si>
    <t>2026-01-22T16:19:08Z</t>
  </si>
  <si>
    <t>ch_3SsQbBIkWweOM9jA2PGwrE5B</t>
  </si>
  <si>
    <t>rWvPSFM0r8iU5zGT0BKfpvSVX</t>
  </si>
  <si>
    <t>pi_3SsQbBIkWweOM9jA2VX0yng9</t>
  </si>
  <si>
    <t>"{\"id\":\"pi_3SsQbBIkWweOM9jA2VX0yng9\",\"object\":\"payment_intent\",\"amount\":6795,\"amount_capturable\":0,\"amount_received\":6795,\"canceled_at\":null,\"cancellation_reason\":null,\"capture_method\":\"automatic\",\"latest_charge\":{\"id\":\"ch_3SsQbBIkWweOM9jA2PGwrE5B\",\"object\":\"charge\",\"amount\":6795,\"application_fee\":\"fee_1SsQbCIkWweOM9jAc7PlvrNN\",\"balance_transaction\":\"txn_3SsQbBIkWweOM9jA2nLvpXmd\",\"captured\":true,\"created\":1769098749,\"currency\":\"eur\",\"failure_code\":null,\"failure_message\":null,\"fraud_details\":{},\"livemode\":true,\"metadata\":{\"payment_id\":\"rWvPSFM0r8iU5zGT0BKfpvSV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QbBIkWweOM9jA2VX0yng9\",\"payment_method\":\"pm_1SsQbBIkWweOM9jA6lO7UBIS\",\"payment_method_details\":{\"card\":{\"amount_authorized\":6795,\"authorization_code\":\"452630\",\"brand\":\"mastercard\",\"checks\":{\"address_line1_check\":null,\"address_postal_code_check\":null,\"cvc_check\":null},\"country\":\"AT\",\"description\":\"Gold Debit MasterCard Card\",\"ds_transaction_id\":null,\"exp_month\":12,\"exp_year\":2028,\"extended_authorization\":{\"status\":\"disabled\"},\"fingerprint\":\"K5NlGM6OkLWEXc8e\",\"funding\":\"debit\",\"iin\":\"537215\",\"incremental_authorization\":{\"status\":\"unavailable\"},\"installments\":null,\"issuer\":\"PSA PAYMENT SERVICES AUSTRIA G\",\"last4\":\"0000\",\"mandate\":null,\"moto\":false,\"multicapture\":{\"status\":\"unavailable\"},\"network\":\"mastercard\",\"network_token\":{\"used\":false},\"network_transaction_id\":\"MDGXZ3EPW0122\",\"overcapture\":{\"maximum_amount_capturable\":6795,\"status\":\"unavailable\"},\"payment_account_reference\":\"50012PWZ9TWYZNHOLQDXJG7IOESPG\",\"regulated_status\":\"unregulated\",\"three_d_secure\":null,\"wallet\":{\"apple_pay\":{\"type\":\"apple_pay\"},\"dynamic_last4\":\"7578\",\"type\":\"apple_pay\"}},\"type\":\"card\"},\"refunded\":false,\"source\":null,\"status\":\"succeeded\",\"mit_params\":{\"network_transaction_id\":\"MDGXZ3EPW0122\"}},\"confirmation_method\":\"manual\",\"created\":1769098749,\"currency\":\"eur\",\"customer\":null,\"last_payment_error\":null,\"livemode\":true,\"metadata\":{\"payment_id\":\"rWvPSFM0r8iU5zGT0BKfpvSVX\",\"payments_extension\":\"true\",\"payments_extension_type\":\"card\",\"reconciliation_flow\":\"payments_api\",\"shop_id\":\"751927347\"},\"next_action\":null,\"payment_method\":\"pm_1SsQbBIkWweOM9jA6lO7UBIS\",\"payment_method_types\":[\"card\"],\"source\":null,\"status\":\"succeeded\"}"</t>
  </si>
  <si>
    <t>AS-95947</t>
  </si>
  <si>
    <t>gid://shopify/Order/7428803723602</t>
  </si>
  <si>
    <t>gid://shopify/OrderTransaction/8602851279186</t>
  </si>
  <si>
    <t>2026-01-14T20:06:12Z</t>
  </si>
  <si>
    <t>ch_3SpaKXIkWweOM9jA0JyYyp0v</t>
  </si>
  <si>
    <t>rXBbtwQo1i5ZDCOkb7DUoWtix</t>
  </si>
  <si>
    <t>pi_3SpaKXIkWweOM9jA0RKPFUb1</t>
  </si>
  <si>
    <t>"{\"id\":\"pi_3SpaKXIkWweOM9jA0RKPFUb1\",\"object\":\"payment_intent\",\"amount\":4086,\"amount_capturable\":0,\"amount_received\":4086,\"canceled_at\":null,\"cancellation_reason\":null,\"capture_method\":\"automatic\",\"latest_charge\":{\"id\":\"ch_3SpaKXIkWweOM9jA0JyYyp0v\",\"object\":\"charge\",\"amount\":4086,\"application_fee\":\"fee_1SpaKZIkWweOM9jATCFl8taY\",\"balance_transaction\":\"txn_3SpaKXIkWweOM9jA0rYSdyOP\",\"captured\":true,\"created\":1768421174,\"currency\":\"eur\",\"failure_code\":null,\"failure_message\":null,\"fraud_details\":{},\"livemode\":true,\"metadata\":{\"payment_id\":\"rXBbtwQo1i5ZDCOkb7DUoWti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aKXIkWweOM9jA0RKPFUb1\",\"payment_method\":\"pm_1SpaKXIkWweOM9jA9dfREEHb\",\"payment_method_details\":{\"card\":{\"amount_authorized\":4086,\"authorization_code\":\"061480\",\"brand\":\"visa\",\"checks\":{\"address_line1_check\":\"unavailable\",\"address_postal_code_check\":\"unavailable\",\"cvc_check\":\"pass\"},\"country\":\"ES\",\"description\":\"Visa Classic\",\"ds_transaction_id\":null,\"exp_month\":10,\"exp_year\":2029,\"extended_authorization\":{\"status\":\"disabled\"},\"fingerprint\":\"lspywMsb4X0DIVYY\",\"funding\":\"debit\",\"iin\":\"459981\",\"incremental_authorization\":{\"status\":\"unavailable\"},\"installments\":null,\"issuer\":\"BANCO COOPERATIVO ESPANOL S.A.\",\"last4\":\"4161\",\"mandate\":null,\"moto\":false,\"multicapture\":{\"status\":\"unavailable\"},\"network\":\"visa\",\"network_token\":{\"used\":false},\"network_transaction_id\":\"486014723749200\",\"overcapture\":{\"maximum_amount_capturable\":4086,\"status\":\"unavailable\"},\"payment_account_reference\":\"V0010013825269670739316251629\",\"regulated_status\":\"unregulated\",\"three_d_secure\":null,\"wallet\":null},\"type\":\"card\"},\"refunded\":false,\"source\":null,\"status\":\"succeeded\",\"mit_params\":{\"network_transaction_id\":\"486014723749200\"}},\"confirmation_method\":\"manual\",\"created\":1768421173,\"currency\":\"eur\",\"customer\":null,\"last_payment_error\":null,\"livemode\":true,\"metadata\":{\"payment_id\":\"rXBbtwQo1i5ZDCOkb7DUoWtix\",\"payments_extension\":\"true\",\"payments_extension_type\":\"card\",\"reconciliation_flow\":\"payments_api\",\"shop_id\":\"751927347\"},\"next_action\":null,\"payment_method\":\"pm_1SpaKXIkWweOM9jA9dfREEHb\",\"payment_method_types\":[\"card\"],\"source\":null,\"status\":\"succeeded\"}"</t>
  </si>
  <si>
    <t>AS-95600</t>
  </si>
  <si>
    <t>gid://shopify/Order/7419732885842</t>
  </si>
  <si>
    <t>gid://shopify/OrderTransaction/8592906223954</t>
  </si>
  <si>
    <t>2026-01-10T21:46:41Z</t>
  </si>
  <si>
    <t>ch_3So9zaIkWweOM9jA0P4c69BA</t>
  </si>
  <si>
    <t>reni42bK9tuBnSoUk0dPZOjMF</t>
  </si>
  <si>
    <t>pi_3So9zaIkWweOM9jA0PdESmNP</t>
  </si>
  <si>
    <t>"{\"id\":\"pi_3So9zaIkWweOM9jA0PdESmNP\",\"object\":\"payment_intent\",\"amount\":2490,\"amount_capturable\":0,\"amount_received\":2490,\"canceled_at\":null,\"cancellation_reason\":null,\"capture_method\":\"automatic\",\"latest_charge\":{\"id\":\"ch_3So9zaIkWweOM9jA0P4c69BA\",\"object\":\"charge\",\"amount\":2490,\"application_fee\":\"fee_1So9zbIkWweOM9jAmizfh9kt\",\"balance_transaction\":\"txn_3So9zaIkWweOM9jA0AkQxXME\",\"captured\":true,\"created\":1768081602,\"currency\":\"eur\",\"failure_code\":null,\"failure_message\":null,\"fraud_details\":{},\"livemode\":true,\"metadata\":{\"payment_id\":\"reni42bK9tuBnSoUk0dPZOjM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9zaIkWweOM9jA0PdESmNP\",\"payment_method\":\"pm_1So9zaIkWweOM9jAyT1Utv7P\",\"payment_method_details\":{\"card\":{\"amount_authorized\":2490,\"authorization_code\":\"451138\",\"brand\":\"mastercard\",\"checks\":{\"address_line1_check\":null,\"address_postal_code_check\":null,\"cvc_check\":null},\"country\":\"FR\",\"description\":\"MasterCard Credit Card (mixed BIN)\",\"ds_transaction_id\":null,\"exp_month\":12,\"exp_year\":2027,\"extended_authorization\":{\"status\":\"disabled\"},\"fingerprint\":\"FeAXPTL2zOpZFvQZ\",\"funding\":\"credit\",\"iin\":\"521421\",\"incremental_authorization\":{\"status\":\"unavailable\"},\"installments\":null,\"issuer\":\"BANQUE FEDERATIVE DU CREDIT MU\",\"last4\":\"0000\",\"mandate\":null,\"moto\":false,\"multicapture\":{\"status\":\"unavailable\"},\"network\":\"mastercard\",\"network_token\":{\"used\":false},\"network_transaction_id\":\"MCCUMYF8Z0110\",\"overcapture\":{\"maximum_amount_capturable\":2490,\"status\":\"unavailable\"},\"payment_account_reference\":\"5001AVQ645UCSSAVDCOCPRBS6BJIS\",\"regulated_status\":\"unregulated\",\"three_d_secure\":null,\"wallet\":{\"apple_pay\":{\"type\":\"apple_pay\"},\"dynamic_last4\":\"6866\",\"type\":\"apple_pay\"}},\"type\":\"card\"},\"refunded\":false,\"source\":null,\"status\":\"succeeded\",\"mit_params\":{\"network_transaction_id\":\"MCCUMYF8Z0110\"}},\"confirmation_method\":\"manual\",\"created\":1768081602,\"currency\":\"eur\",\"customer\":null,\"last_payment_error\":null,\"livemode\":true,\"metadata\":{\"payment_id\":\"reni42bK9tuBnSoUk0dPZOjMF\",\"payments_extension\":\"true\",\"payments_extension_type\":\"card\",\"reconciliation_flow\":\"payments_api\",\"shop_id\":\"751927347\"},\"next_action\":null,\"payment_method\":\"pm_1So9zaIkWweOM9jAyT1Utv7P\",\"payment_method_types\":[\"card\"],\"source\":null,\"status\":\"succeeded\"}"</t>
  </si>
  <si>
    <t>AS-95760</t>
  </si>
  <si>
    <t>gid://shopify/Order/7424276431186</t>
  </si>
  <si>
    <t>gid://shopify/OrderTransaction/8596754530642</t>
  </si>
  <si>
    <t>2026-01-12T14:47:43Z</t>
  </si>
  <si>
    <t>ch_3SomPEIkWweOM9jA2WSVwQ3j</t>
  </si>
  <si>
    <t>rjkfP6E9iVyO6F4YxWWpjrIVC</t>
  </si>
  <si>
    <t>pi_3SomPEIkWweOM9jA2qMDKrsO</t>
  </si>
  <si>
    <t>"{\"id\":\"pi_3SomPEIkWweOM9jA2qMDKrsO\",\"object\":\"payment_intent\",\"amount\":6390,\"amount_capturable\":0,\"amount_received\":6390,\"canceled_at\":null,\"cancellation_reason\":null,\"capture_method\":\"automatic\",\"latest_charge\":{\"id\":\"ch_3SomPEIkWweOM9jA2WSVwQ3j\",\"object\":\"charge\",\"amount\":6390,\"application_fee\":\"fee_1SomPFIkWweOM9jAOL2O94lg\",\"balance_transaction\":\"txn_3SomPEIkWweOM9jA2faCXmUs\",\"captured\":true,\"created\":1768229264,\"currency\":\"eur\",\"failure_code\":null,\"failure_message\":null,\"fraud_details\":{},\"livemode\":true,\"metadata\":{\"payment_id\":\"rjkfP6E9iVyO6F4YxWWpjrIV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mPEIkWweOM9jA2qMDKrsO\",\"payment_method\":\"pm_1SomPEIkWweOM9jAv3JXU0bt\",\"payment_method_details\":{\"card\":{\"amount_authorized\":6390,\"authorization_code\":\"824793\",\"brand\":\"mastercard\",\"checks\":{\"address_line1_check\":\"pass\",\"address_postal_code_check\":\"pass\",\"cvc_check\":\"pass\"},\"country\":\"FR\",\"description\":\"MasterCard Prepaid Card (Non-US)\",\"ds_transaction_id\":null,\"exp_month\":2,\"exp_year\":2028,\"extended_authorization\":{\"status\":\"disabled\"},\"fingerprint\":\"5FR5SRAGZjsT0Q2o\",\"funding\":\"prepaid\",\"iin\":\"549298\",\"incremental_authorization\":{\"status\":\"unavailable\"},\"installments\":null,\"issuer\":\"PREPAY TECHNOLOGIES LTD\",\"last4\":\"6673\",\"mandate\":null,\"moto\":false,\"multicapture\":{\"status\":\"unavailable\"},\"network\":\"mastercard\",\"network_token\":{\"used\":false},\"network_transaction_id\":\"MRGPKG2EE0112\",\"overcapture\":{\"maximum_amount_capturable\":6390,\"status\":\"unavailable\"},\"payment_account_reference\":\"50017O69THV45P5UT7YRCKFBG7QJ9\",\"regulated_status\":\"unregulated\",\"three_d_secure\":null,\"wallet\":null},\"type\":\"card\"},\"refunded\":false,\"source\":null,\"status\":\"succeeded\",\"mit_params\":{\"network_transaction_id\":\"MRGPKG2EE0112\"}},\"confirmation_method\":\"manual\",\"created\":1768229264,\"currency\":\"eur\",\"customer\":null,\"last_payment_error\":null,\"livemode\":true,\"metadata\":{\"payment_id\":\"rjkfP6E9iVyO6F4YxWWpjrIVC\",\"payments_extension\":\"true\",\"payments_extension_type\":\"card\",\"reconciliation_flow\":\"payments_api\",\"shop_id\":\"751927347\"},\"next_action\":null,\"payment_method\":\"pm_1SomPEIkWweOM9jAv3JXU0bt\",\"payment_method_types\":[\"card\"],\"source\":null,\"status\":\"succeeded\"}"</t>
  </si>
  <si>
    <t>AS-96676</t>
  </si>
  <si>
    <t>gid://shopify/Order/7492453826898</t>
  </si>
  <si>
    <t>gid://shopify/OrderTransaction/8631443194194</t>
  </si>
  <si>
    <t>2026-01-24T16:44:50Z</t>
  </si>
  <si>
    <t>ch_3St9x9IkWweOM9jA1AdZBS5G</t>
  </si>
  <si>
    <t>rGV1DN22fK3ZWV7vvwjZqgw7A</t>
  </si>
  <si>
    <t>pi_3St9x9IkWweOM9jA199dxq3n</t>
  </si>
  <si>
    <t>"{\"id\":\"pi_3St9x9IkWweOM9jA199dxq3n\",\"object\":\"payment_intent\",\"amount\":3190,\"amount_capturable\":0,\"amount_received\":3190,\"canceled_at\":null,\"cancellation_reason\":null,\"capture_method\":\"automatic\",\"latest_charge\":{\"id\":\"ch_3St9x9IkWweOM9jA1AdZBS5G\",\"object\":\"charge\",\"amount\":3190,\"application_fee\":\"fee_1St9xCIkWweOM9jA6ZZeBI02\",\"balance_transaction\":\"txn_3St9x9IkWweOM9jA1p7o0QoJ\",\"captured\":true,\"created\":1769273093,\"currency\":\"eur\",\"failure_code\":null,\"failure_message\":null,\"fraud_details\":{},\"livemode\":true,\"metadata\":{\"payment_id\":\"rGV1DN22fK3ZWV7vvwjZqgw7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9x9IkWweOM9jA199dxq3n\",\"payment_method\":\"pm_1St9x9IkWweOM9jAZOOO0HEH\",\"payment_method_details\":{\"card\":{\"amount_authorized\":3190,\"authorization_code\":\"458628\",\"brand\":\"visa\",\"checks\":{\"address_line1_check\":\"fail\",\"address_postal_code_check\":\"fail\",\"cvc_check\":\"pass\"},\"country\":\"FR\",\"description\":\"Visa Classic\",\"ds_transaction_id\":null,\"exp_month\":9,\"exp_year\":2028,\"extended_authorization\":{\"status\":\"disabled\"},\"fingerprint\":\"KuHWCG0CN6oRckry\",\"funding\":\"debit\",\"iin\":\"499022\",\"incremental_authorization\":{\"status\":\"unavailable\"},\"installments\":null,\"issuer\":\"BPCE\",\"last4\":\"7211\",\"mandate\":null,\"moto\":false,\"multicapture\":{\"status\":\"unavailable\"},\"network\":\"visa\",\"network_token\":{\"used\":false},\"network_transaction_id\":\"486024602942978\",\"overcapture\":{\"maximum_amount_capturable\":3190,\"status\":\"unavailable\"},\"payment_account_reference\":\"V001AACB008012025072583286717\",\"regulated_status\":\"unregulated\",\"three_d_secure\":{\"authentication_flow\":\"frictionless\",\"electronic_commerce_indicator\":\"07\",\"exemption_indicator\":null,\"result\":\"exempted\",\"result_reason\":null,\"transaction_id\":\"b51c8da9-c618-4662-87b8-d2a2648ef2e8\",\"version\":\"2.2.0\"},\"wallet\":null},\"type\":\"card\"},\"refunded\":false,\"source\":null,\"status\":\"succeeded\",\"mit_params\":{\"network_transaction_id\":\"486024602942978\"}},\"confirmation_method\":\"manual\",\"created\":1769273091,\"currency\":\"eur\",\"customer\":null,\"last_payment_error\":null,\"livemode\":true,\"metadata\":{\"payment_id\":\"rGV1DN22fK3ZWV7vvwjZqgw7A\",\"payments_extension\":\"true\",\"payments_extension_type\":\"card\",\"reconciliation_flow\":\"payments_api\",\"shop_id\":\"751927347\"},\"next_action\":null,\"payment_method\":\"pm_1St9x9IkWweOM9jAZOOO0HEH\",\"payment_method_types\":[\"card\"],\"source\":null,\"status\":\"succeeded\"}"</t>
  </si>
  <si>
    <t>AS-95165</t>
  </si>
  <si>
    <t>gid://shopify/Order/7408505323858</t>
  </si>
  <si>
    <t>gid://shopify/OrderTransaction/8579325886802</t>
  </si>
  <si>
    <t>2026-01-05T21:51:29Z</t>
  </si>
  <si>
    <t>2P6773804F948184B</t>
  </si>
  <si>
    <t>"{\"id\":\"2P6773804F948184B\",\"intent\":\"CAPTURE\",\"status\":\"COMPLETED\",\"payment_source\":{\"paypal\":{\"email_address\":\"Carlos.nba9@gmail.com\",\"account_id\":\"WZAHJXS3C97ZC\",\"account_status\":\"VERIFIED\",\"name\":{\"given_name\":\"carlos Nicolas \",\"surname\":\"Ossorio Lermo \"},\"phone_number\":{\"national_number\":\"34619682799\"},\"address\":{\"address_line_1\":\"Antonio Cumella 15 1c\",\"admin_area_2\":\"Madrid\",\"admin_area_1\":\"Madrid\",\"postal_code\":\"28030\",\"country_code\":\"ES\"}}},\"purchase_units\":[{\"reference_id\":\"default\",\"amount\":{\"currency_code\":\"EUR\",\"value\":\"30.85\",\"breakdown\":{\"item_total\":{\"currency_code\":\"EUR\",\"value\":\"25.90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Vermut - P\u00f3ster \\/ Sin marco \\/ 20x30\",\"custom_id\":\"{\\\"shop_id\\\":751927347,\\\"session_id\\\":\\\"rThX8FRANdyPHOR0KtrBOhRxc\\\"}\",\"invoice_id\":\"rThX8FRANdyPHOR0KtrBOhRxc\",\"soft_descriptor\":\"ARTESTASTOR ARTESTASTO\",\"items\":[{\"name\":\"Vermut - P\u00f3ster \\/ Sin marco \\/ 20x30\",\"unit_amount\":{\"currency_code\":\"EUR\",\"value\":\"12.95\"},\"tax\":{\"currency_code\":\"EUR\",\"value\":\"0.00\"},\"quantity\":\"1\"},{\"name\":\"Picoteo - P\u00f3ster \\/ Sin marco \\/ 20x30\",\"unit_amount\":{\"currency_code\":\"EUR\",\"value\":\"12.95\"},\"tax\":{\"currency_code\":\"EUR\",\"value\":\"0.00\"},\"quantity\":\"1\"}],\"shipping\":{\"name\":{\"full_name\":\"Carlos Ossorio Lermo\"},\"address\":{\"address_line_1\":\"Calle Antonio Cumella 15, 1c\",\"admin_area_2\":\"Madrid\",\"admin_area_1\":\"Madrid\",\"postal_code\":\"28030\",\"country_code\":\"ES\"}},\"supplementary_data\":{\"tax_nexus\":[]},\"payments\":{\"captures\":[{\"id\":\"08N39039JG0797442\",\"status\":\"COMPLETED\",\"amount\":{\"currency_code\":\"EUR\",\"value\":\"30.85\"},\"final_capture\":true,\"disbursement_mode\":\"INSTANT\",\"seller_protection\":{\"status\":\"ELIGIBLE\",\"dispute_categories\":[\"ITEM_NOT_RECEIVED\",\"UNAUTHORIZED_TRANSACTION\"]},\"seller_receivable_breakdown\":{\"gross_amount\":{\"currency_code\":\"EUR\",\"value\":\"30.85\"},\"paypal_fee\":{\"currency_code\":\"EUR\",\"value\":\"1.24\"},\"net_amount\":{\"currency_code\":\"EUR\",\"value\":\"29.61\"}},\"invoice_id\":\"rThX8FRANdyPHOR0KtrBOhRxc\",\"custom_id\":\"{\\\"shop_id\\\":751927347,\\\"session_id\\\":\\\"rThX8FRANdyPHOR0KtrBOhRxc\\\"}\",\"links\":[{\"href\":\"https:\\/\\/api.paypal.com\\/v2\\/payments\\/captures\\/08N39039JG0797442\",\"rel\":\"self\",\"method\":\"GET\"},{\"href\":\"https:\\/\\/api.paypal.com\\/v2\\/payments\\/captures\\/08N39039JG0797442\\/refund\",\"rel\":\"refund\",\"method\":\"POST\"},{\"href\":\"https:\\/\\/api.paypal.com\\/v2\\/checkout\\/orders\\/2P6773804F948184B\",\"rel\":\"up\",\"method\":\"GET\"}],\"create_time\":\"2026-01-05T21:51:31Z\",\"update_time\":\"2026-01-05T21:51:31Z\"}]}}],\"payer\":{\"name\":{\"given_name\":\"carlos Nicolas \",\"surname\":\"Ossorio Lermo \"},\"email_address\":\"Carlos.nba9@gmail.com\",\"payer_id\":\"WZAHJXS3C97ZC\",\"phone\":{\"phone_number\":{\"national_number\":\"34619682799\"}},\"address\":{\"address_line_1\":\"Antonio Cumella 15 1c\",\"admin_area_2\":\"Madrid\",\"admin_area_1\":\"Madrid\",\"postal_code\":\"28030\",\"country_code\":\"ES\"}},\"create_time\":\"2026-01-05T21:50:47Z\",\"update_time\":\"2026-01-05T21:51:31Z\",\"links\":[{\"href\":\"https:\\/\\/api.paypal.com\\/v2\\/checkout\\/orders\\/2P6773804F948184B\",\"rel\":\"self\",\"method\":\"GET\"}]}"</t>
  </si>
  <si>
    <t>AS-95234</t>
  </si>
  <si>
    <t>gid://shopify/Order/7410935562578</t>
  </si>
  <si>
    <t>gid://shopify/OrderTransaction/8582196822354</t>
  </si>
  <si>
    <t>2026-01-06T19:35:17Z</t>
  </si>
  <si>
    <t>42C24265UL236964E</t>
  </si>
  <si>
    <t>"{\"id\":\"42C24265UL236964E\",\"intent\":\"CAPTURE\",\"status\":\"COMPLETED\",\"payment_source\":{\"paypal\":{\"email_address\":\"57mojo@web.de\",\"account_id\":\"L5YFLSHPMMANC\",\"account_status\":\"VERIFIED\",\"name\":{\"given_name\":\"michael\",\"surname\":\"potrykus\"},\"phone_number\":{\"national_number\":\"017663021803\"},\"address\":{\"address_line_1\":\"Lortzingstra\u00dfe 1\",\"admin_area_2\":\"Essen\",\"postal_code\":\"45128\",\"country_code\":\"DE\"}}},\"purchase_units\":[{\"reference_id\":\"default\",\"amount\":{\"currency_code\":\"EUR\",\"value\":\"49.90\",\"breakdown\":{\"item_total\":{\"currency_code\":\"EUR\",\"value\":\"44.95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oodstock 1969 Poster -  3 days of peace \\u0026 music - P\u00f3ster \\/ Sin marco \\/ 70x100\",\"custom_id\":\"{\\\"shop_id\\\":751927347,\\\"session_id\\\":\\\"r82lVT18MoHfi2Dpr9idwg65A\\\"}\",\"invoice_id\":\"r82lVT18MoHfi2Dpr9idwg65A\",\"items\":[{\"name\":\"Woodstock 1969 Poster -  3 days of peace \\u0026 music - P\u00f3ster \\/ Sin marco \\/ 70x100\",\"unit_amount\":{\"currency_code\":\"EUR\",\"value\":\"44.95\"},\"tax\":{\"currency_code\":\"EUR\",\"value\":\"0.00\"},\"quantity\":\"1\"}],\"shipping\":{\"name\":{\"full_name\":\"michael potrykus\"},\"address\":{\"address_line_1\":\"Schornstra\u00dfe 4\",\"admin_area_2\":\"Essen\",\"postal_code\":\"45128\",\"country_code\":\"DE\"}},\"supplementary_data\":{\"tax_nexus\":[]},\"payments\":{\"captures\":[{\"id\":\"44163839B4531203X\",\"status\":\"COMPLETED\",\"amount\":{\"currency_code\":\"EUR\",\"value\":\"49.90\"},\"final_capture\":true,\"disbursement_mode\":\"INSTANT\",\"seller_protection\":{\"status\":\"ELIGIBLE\",\"dispute_categories\":[\"ITEM_NOT_RECEIVED\",\"UNAUTHORIZED_TRANSACTION\"]},\"seller_receivable_breakdown\":{\"gross_amount\":{\"currency_code\":\"EUR\",\"value\":\"49.90\"},\"paypal_fee\":{\"currency_code\":\"EUR\",\"value\":\"1.80\"},\"net_amount\":{\"currency_code\":\"EUR\",\"value\":\"48.10\"}},\"invoice_id\":\"r82lVT18MoHfi2Dpr9idwg65A\",\"custom_id\":\"{\\\"shop_id\\\":751927347,\\\"session_id\\\":\\\"r82lVT18MoHfi2Dpr9idwg65A\\\"}\",\"links\":[{\"href\":\"https:\\/\\/api.paypal.com\\/v2\\/payments\\/captures\\/44163839B4531203X\",\"rel\":\"self\",\"method\":\"GET\"},{\"href\":\"https:\\/\\/api.paypal.com\\/v2\\/payments\\/captures\\/44163839B4531203X\\/refund\",\"rel\":\"refund\",\"method\":\"POST\"},{\"href\":\"https:\\/\\/api.paypal.com\\/v2\\/checkout\\/orders\\/42C24265UL236964E\",\"rel\":\"up\",\"method\":\"GET\"}],\"create_time\":\"2026-01-06T19:35:19Z\",\"update_time\":\"2026-01-06T19:35:19Z\"}]}}],\"payer\":{\"name\":{\"given_name\":\"michael\",\"surname\":\"potrykus\"},\"email_address\":\"57mojo@web.de\",\"payer_id\":\"L5YFLSHPMMANC\",\"phone\":{\"phone_number\":{\"national_number\":\"017663021803\"}},\"address\":{\"address_line_1\":\"Lortzingstra\u00dfe 1\",\"admin_area_2\":\"Essen\",\"postal_code\":\"45128\",\"country_code\":\"DE\"}},\"create_time\":\"2026-01-06T19:33:06Z\",\"update_time\":\"2026-01-06T19:35:19Z\",\"links\":[{\"href\":\"https:\\/\\/api.paypal.com\\/v2\\/checkout\\/orders\\/42C24265UL236964E\",\"rel\":\"self\",\"method\":\"GET\"}]}"</t>
  </si>
  <si>
    <t>gid://shopify/OrderTransaction/8582204162386</t>
  </si>
  <si>
    <t>2026-01-06T19:37:58Z</t>
  </si>
  <si>
    <t>zXjrSWwB0gsKRoR09KtuPXoHo</t>
  </si>
  <si>
    <t>"{\"status\":\"COMPLETED\",\"id\":\"4ED47992A8864754M\",\"amount\":\"49.90\",\"currency\":\"EUR\",\"created_at\":\"2026-01-06T11:37:59-08:00\",\"updated_at\":\"2026-01-06T11:37:59-08:00\",\"seller_payable_breakdown\":{\"gross_amount\":{\"currency_code\":\"EUR\",\"value\":\"49.90\"},\"paypal_fee\":{\"currency_code\":\"EUR\",\"value\":\"0.00\"},\"net_amount\":{\"currency_code\":\"EUR\",\"value\":\"49.90\"},\"total_refunded_amount\":{\"currency_code\":\"EUR\",\"value\":\"49.90\"}},\"invoice_id\":{\"invoice_id\":\"r82lVT18MoHfi2Dpr9idwg65A\"},\"custom_id\":{\"shop_id\":751927347,\"session_id\":\"zXjrSWwB0gsKRoR09KtuPXoHo\"}}"</t>
  </si>
  <si>
    <t>AS-95218</t>
  </si>
  <si>
    <t>gid://shopify/Order/7409873944914</t>
  </si>
  <si>
    <t>gid://shopify/OrderTransaction/8581080547666</t>
  </si>
  <si>
    <t>2026-01-06T16:54:15Z</t>
  </si>
  <si>
    <t>ch_3SmdWNIkWweOM9jA2CqqSFn8</t>
  </si>
  <si>
    <t>rpNnqivttrZnw3iTdQ3hsz811</t>
  </si>
  <si>
    <t>pi_3SmdWNIkWweOM9jA23DD9Xz8</t>
  </si>
  <si>
    <t>"{\"id\":\"pi_3SmdWNIkWweOM9jA23DD9Xz8\",\"object\":\"payment_intent\",\"amount\":5706,\"amount_capturable\":0,\"amount_received\":5706,\"canceled_at\":null,\"cancellation_reason\":null,\"capture_method\":\"automatic\",\"latest_charge\":{\"id\":\"ch_3SmdWNIkWweOM9jA2CqqSFn8\",\"object\":\"charge\",\"amount\":5706,\"application_fee\":\"fee_1SmdWPIkWweOM9jAW9PM57Op\",\"balance_transaction\":\"txn_3SmdWNIkWweOM9jA2ABPmYw4\",\"captured\":true,\"created\":1767718456,\"currency\":\"eur\",\"failure_code\":null,\"failure_message\":null,\"fraud_details\":{},\"livemode\":true,\"metadata\":{\"payment_id\":\"rpNnqivttrZnw3iTdQ3hsz811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dWNIkWweOM9jA23DD9Xz8\",\"payment_method\":\"pm_1SmdWNIkWweOM9jA5QKmyFRT\",\"payment_method_details\":{\"card\":{\"amount_authorized\":5706,\"authorization_code\":\"001298\",\"brand\":\"mastercard\",\"checks\":{\"address_line1_check\":\"unavailable\",\"address_postal_code_check\":\"unavailable\",\"cvc_check\":\"pass\"},\"country\":\"AT\",\"description\":\"Gold MasterCard Card\",\"ds_transaction_id\":null,\"exp_month\":4,\"exp_year\":2027,\"extended_authorization\":{\"status\":\"disabled\"},\"fingerprint\":\"aRlFJyni1cfCwiPm\",\"funding\":\"credit\",\"iin\":\"544990\",\"incremental_authorization\":{\"status\":\"unavailable\"},\"installments\":null,\"issuer\":\"ERSTE BANK DER OSTERREICHISCHE\",\"last4\":\"0211\",\"mandate\":null,\"moto\":false,\"multicapture\":{\"status\":\"unavailable\"},\"network\":\"mastercard\",\"network_token\":{\"used\":false},\"network_transaction_id\":\"MCGM9DY780106\",\"overcapture\":{\"maximum_amount_capturable\":5706,\"status\":\"unavailable\"},\"payment_account_reference\":\"50011IJPXLZG8FEDS8HTSXEFVV47S\",\"regulated_status\":\"unregulated\",\"three_d_secure\":null,\"wallet\":null},\"type\":\"card\"},\"refunded\":false,\"source\":null,\"status\":\"succeeded\",\"mit_params\":{\"network_transaction_id\":\"MCGM9DY780106\"}},\"confirmation_method\":\"manual\",\"created\":1767718455,\"currency\":\"eur\",\"customer\":null,\"last_payment_error\":null,\"livemode\":true,\"metadata\":{\"payment_id\":\"rpNnqivttrZnw3iTdQ3hsz811\",\"payments_extension\":\"true\",\"payments_extension_type\":\"card\",\"reconciliation_flow\":\"payments_api\",\"shop_id\":\"751927347\"},\"next_action\":null,\"payment_method\":\"pm_1SmdWNIkWweOM9jA5QKmyFRT\",\"payment_method_types\":[\"card\"],\"source\":null,\"status\":\"succeeded\"}"</t>
  </si>
  <si>
    <t>AS-96634</t>
  </si>
  <si>
    <t>gid://shopify/Order/7491394928978</t>
  </si>
  <si>
    <t>gid://shopify/OrderTransaction/8630170059090</t>
  </si>
  <si>
    <t>2026-01-24T09:29:48Z</t>
  </si>
  <si>
    <t>ch_3St3A8IkWweOM9jA008OzmGD</t>
  </si>
  <si>
    <t>rMm1X9Vu1BmdaB4phknS7prQo</t>
  </si>
  <si>
    <t>pi_3St3A8IkWweOM9jA0l5DSoOx</t>
  </si>
  <si>
    <t>"{\"id\":\"pi_3St3A8IkWweOM9jA0l5DSoOx\",\"object\":\"payment_intent\",\"amount\":8990,\"amount_capturable\":0,\"amount_received\":8990,\"canceled_at\":null,\"cancellation_reason\":null,\"capture_method\":\"automatic\",\"latest_charge\":{\"id\":\"ch_3St3A8IkWweOM9jA008OzmGD\",\"object\":\"charge\",\"amount\":8990,\"application_fee\":\"fee_1St3ABIkWweOM9jAQz9iyVdd\",\"balance_transaction\":\"txn_3St3A8IkWweOM9jA0TRnPGPs\",\"captured\":true,\"created\":1769246990,\"currency\":\"eur\",\"failure_code\":null,\"failure_message\":null,\"fraud_details\":{},\"livemode\":true,\"metadata\":{\"payment_id\":\"rMm1X9Vu1BmdaB4phknS7prQ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3A8IkWweOM9jA0l5DSoOx\",\"payment_method\":\"pm_1St3A8IkWweOM9jAlH4oPyBv\",\"payment_method_details\":{\"card\":{\"amount_authorized\":8990,\"authorization_code\":\"401068\",\"brand\":\"visa\",\"checks\":{\"address_line1_check\":\"unavailable\",\"address_postal_code_check\":\"unavailable\",\"cvc_check\":\"pass\"},\"country\":\"FR\",\"description\":\"Visa Business\",\"ds_transaction_id\":null,\"exp_month\":2,\"exp_year\":2028,\"extended_authorization\":{\"status\":\"disabled\"},\"fingerprint\":\"XZZoiaSWSKDrlReA\",\"funding\":\"debit\",\"iin\":\"497208\",\"incremental_authorization\":{\"status\":\"unavailable\"},\"installments\":null,\"issuer\":\"LE CREDIT LYONNAIS\",\"last4\":\"5518\",\"mandate\":null,\"moto\":false,\"multicapture\":{\"status\":\"unavailable\"},\"network\":\"visa\",\"network_token\":{\"used\":false},\"network_transaction_id\":\"486024341902922\",\"overcapture\":{\"maximum_amount_capturable\":8990,\"status\":\"unavailable\"},\"payment_account_reference\":null,\"regulated_status\":\"unregulated\",\"three_d_secure\":{\"authentication_flow\":\"frictionless\",\"electronic_commerce_indicator\":\"07\",\"exemption_indicator\":null,\"result\":\"exempted\",\"result_reason\":null,\"transaction_id\":\"9adaa087-2846-40ce-b647-47f6aa0632bc\",\"version\":\"2.2.0\"},\"wallet\":null},\"type\":\"card\"},\"refunded\":false,\"source\":null,\"status\":\"succeeded\",\"mit_params\":{\"network_transaction_id\":\"486024341902922\"}},\"confirmation_method\":\"manual\",\"created\":1769246988,\"currency\":\"eur\",\"customer\":null,\"last_payment_error\":null,\"livemode\":true,\"metadata\":{\"payment_id\":\"rMm1X9Vu1BmdaB4phknS7prQo\",\"payments_extension\":\"true\",\"payments_extension_type\":\"card\",\"reconciliation_flow\":\"payments_api\",\"shop_id\":\"751927347\"},\"next_action\":null,\"payment_method\":\"pm_1St3A8IkWweOM9jAlH4oPyBv\",\"payment_method_types\":[\"card\"],\"source\":null,\"status\":\"succeeded\"}"</t>
  </si>
  <si>
    <t>AS-94949</t>
  </si>
  <si>
    <t>gid://shopify/Order/7397240373586</t>
  </si>
  <si>
    <t>gid://shopify/OrderTransaction/8573429973330</t>
  </si>
  <si>
    <t>2026-01-03T12:45:36Z</t>
  </si>
  <si>
    <t>ch_3SlUD7IkWweOM9jA1gwAsKxR</t>
  </si>
  <si>
    <t>r8jkO7MEj6iJ6GANrIMr4cZu0</t>
  </si>
  <si>
    <t>pi_3SlUD7IkWweOM9jA1OqfMAmZ</t>
  </si>
  <si>
    <t>"{\"id\":\"pi_3SlUD7IkWweOM9jA1OqfMAmZ\",\"object\":\"payment_intent\",\"amount\":6795,\"amount_capturable\":0,\"amount_received\":6795,\"canceled_at\":null,\"cancellation_reason\":null,\"capture_method\":\"automatic\",\"latest_charge\":{\"id\":\"ch_3SlUD7IkWweOM9jA1gwAsKxR\",\"object\":\"charge\",\"amount\":6795,\"application_fee\":\"fee_1SlUD8IkWweOM9jASguDFBdx\",\"balance_transaction\":\"txn_3SlUD7IkWweOM9jA1fKJM9F3\",\"captured\":true,\"created\":1767444338,\"currency\":\"eur\",\"failure_code\":null,\"failure_message\":null,\"fraud_details\":{},\"livemode\":true,\"metadata\":{\"payment_id\":\"r8jkO7MEj6iJ6GANrIMr4cZu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UD7IkWweOM9jA1OqfMAmZ\",\"payment_method\":\"pm_1SlUD7IkWweOM9jAvlzVgLp5\",\"payment_method_details\":{\"card\":{\"amount_authorized\":6795,\"authorization_code\":\"890320\",\"brand\":\"visa\",\"checks\":{\"address_line1_check\":null,\"address_postal_code_check\":null,\"cvc_check\":null},\"country\":\"IT\",\"description\":\"Visa Classic\",\"ds_transaction_id\":null,\"exp_month\":12,\"exp_year\":2029,\"extended_authorization\":{\"status\":\"disabled\"},\"fingerprint\":\"6y9Frdj0FVcwTEcO\",\"funding\":\"debit\",\"iin\":\"455337\",\"incremental_authorization\":{\"status\":\"unavailable\"},\"installments\":null,\"issuer\":\"Finecobank S.P.A.\",\"last4\":\"0000\",\"mandate\":null,\"moto\":false,\"multicapture\":{\"status\":\"unavailable\"},\"network\":\"visa\",\"network_token\":{\"used\":false},\"network_transaction_id\":\"486003459383535\",\"overcapture\":{\"maximum_amount_capturable\":6795,\"status\":\"unavailable\"},\"payment_account_reference\":\"V0010013825359330353012091124\",\"regulated_status\":\"unregulated\",\"three_d_secure\":null,\"wallet\":{\"dynamic_last4\":\"8577\",\"google_pay\":{},\"type\":\"google_pay\"}},\"type\":\"card\"},\"refunded\":false,\"source\":null,\"status\":\"succeeded\",\"mit_params\":{\"network_transaction_id\":\"486003459383535\"}},\"confirmation_method\":\"manual\",\"created\":1767444337,\"currency\":\"eur\",\"customer\":null,\"last_payment_error\":null,\"livemode\":true,\"metadata\":{\"payment_id\":\"r8jkO7MEj6iJ6GANrIMr4cZu0\",\"payments_extension\":\"true\",\"payments_extension_type\":\"card\",\"reconciliation_flow\":\"payments_api\",\"shop_id\":\"751927347\"},\"next_action\":null,\"payment_method\":\"pm_1SlUD7IkWweOM9jAvlzVgLp5\",\"payment_method_types\":[\"card\"],\"source\":null,\"status\":\"succeeded\"}"</t>
  </si>
  <si>
    <t>AS-95609</t>
  </si>
  <si>
    <t>gid://shopify/Order/7420043755858</t>
  </si>
  <si>
    <t>gid://shopify/OrderTransaction/8593277976914</t>
  </si>
  <si>
    <t>2026-01-11T06:24:30Z</t>
  </si>
  <si>
    <t>ch_3SoI4hIkWweOM9jA2LEFv1OU</t>
  </si>
  <si>
    <t>rn3Iwl2KwlscsGgumUyasL5c3</t>
  </si>
  <si>
    <t>pi_3SoI4hIkWweOM9jA27RWEQFj</t>
  </si>
  <si>
    <t>"{\"id\":\"pi_3SoI4hIkWweOM9jA27RWEQFj\",\"object\":\"payment_intent\",\"amount\":4380,\"amount_capturable\":0,\"amount_received\":4380,\"canceled_at\":null,\"cancellation_reason\":null,\"capture_method\":\"automatic\",\"latest_charge\":{\"id\":\"ch_3SoI4hIkWweOM9jA2LEFv1OU\",\"object\":\"charge\",\"amount\":4380,\"application_fee\":\"fee_1SoI4iIkWweOM9jACmGsm6rp\",\"balance_transaction\":\"txn_3SoI4hIkWweOM9jA2kXSkjOO\",\"captured\":true,\"created\":1768112671,\"currency\":\"eur\",\"failure_code\":null,\"failure_message\":null,\"fraud_details\":{},\"livemode\":true,\"metadata\":{\"payment_id\":\"rn3Iwl2KwlscsGgumUyasL5c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I4hIkWweOM9jA27RWEQFj\",\"payment_method\":\"pm_1SoI4hIkWweOM9jAmYHxhvAR\",\"payment_method_details\":{\"card\":{\"amount_authorized\":4380,\"authorization_code\":\"951653\",\"brand\":\"mastercard\",\"checks\":{\"address_line1_check\":null,\"address_postal_code_check\":null,\"cvc_check\":null},\"country\":\"FR\",\"description\":\"Gold MasterCard Card Immediate Debit\",\"ds_transaction_id\":null,\"exp_month\":11,\"exp_year\":2026,\"extended_authorization\":{\"status\":\"disabled\"},\"fingerprint\":\"kQ9DgRKOV00pqiIT\",\"funding\":\"debit\",\"iin\":\"524829\",\"incremental_authorization\":{\"status\":\"unavailable\"},\"installments\":null,\"issuer\":\"BANQUE FEDERATIVE DU CREDIT MU\",\"last4\":\"0000\",\"mandate\":null,\"moto\":false,\"multicapture\":{\"status\":\"unavailable\"},\"network\":\"mastercard\",\"network_token\":{\"used\":false},\"network_transaction_id\":\"TCGEKIYHN0111\",\"overcapture\":{\"maximum_amount_capturable\":4380,\"status\":\"unavailable\"},\"payment_account_reference\":\"50011IBO2Y10PDYFQ5CWJFE76VKVN\",\"regulated_status\":\"unregulated\",\"three_d_secure\":null,\"wallet\":{\"apple_pay\":{\"type\":\"apple_pay\"},\"dynamic_last4\":\"5311\",\"type\":\"apple_pay\"}},\"type\":\"card\"},\"refunded\":false,\"source\":null,\"status\":\"succeeded\",\"mit_params\":{\"network_transaction_id\":\"TCGEKIYHN0111\"}},\"confirmation_method\":\"manual\",\"created\":1768112671,\"currency\":\"eur\",\"customer\":null,\"last_payment_error\":null,\"livemode\":true,\"metadata\":{\"payment_id\":\"rn3Iwl2KwlscsGgumUyasL5c3\",\"payments_extension\":\"true\",\"payments_extension_type\":\"card\",\"reconciliation_flow\":\"payments_api\",\"shop_id\":\"751927347\"},\"next_action\":null,\"payment_method\":\"pm_1SoI4hIkWweOM9jAmYHxhvAR\",\"payment_method_types\":[\"card\"],\"source\":null,\"status\":\"succeeded\"}"</t>
  </si>
  <si>
    <t>AS-95889</t>
  </si>
  <si>
    <t>gid://shopify/Order/7427405218130</t>
  </si>
  <si>
    <t>gid://shopify/OrderTransaction/8600952209746</t>
  </si>
  <si>
    <t>2026-01-14T06:52:39Z</t>
  </si>
  <si>
    <t>ch_3SpNwaIkWweOM9jA2Zno5BR7</t>
  </si>
  <si>
    <t>rbYVyXygCMYRlQnCXPPG5hMVN</t>
  </si>
  <si>
    <t>pi_3SpNwaIkWweOM9jA2xXAVkGa</t>
  </si>
  <si>
    <t>"{\"id\":\"pi_3SpNwaIkWweOM9jA2xXAVkGa\",\"object\":\"payment_intent\",\"amount\":5485,\"amount_capturable\":0,\"amount_received\":5485,\"canceled_at\":null,\"cancellation_reason\":null,\"capture_method\":\"automatic\",\"latest_charge\":{\"id\":\"ch_3SpNwaIkWweOM9jA2Zno5BR7\",\"object\":\"charge\",\"amount\":5485,\"application_fee\":\"fee_1SpNwcIkWweOM9jAsDn2bee6\",\"balance_transaction\":\"txn_3SpNwaIkWweOM9jA2nAf6XVE\",\"captured\":true,\"created\":1768373561,\"currency\":\"eur\",\"failure_code\":null,\"failure_message\":null,\"fraud_details\":{},\"livemode\":true,\"metadata\":{\"payment_id\":\"rbYVyXygCMYRlQnCXPPG5hMV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NwaIkWweOM9jA2xXAVkGa\",\"payment_method\":\"pm_1SpNwaIkWweOM9jAbd4yiqvS\",\"payment_method_details\":{\"card\":{\"amount_authorized\":5485,\"authorization_code\":\"428362\",\"brand\":\"mastercard\",\"checks\":{\"address_line1_check\":\"unavailable\",\"address_postal_code_check\":\"unavailable\",\"cvc_check\":\"pass\"},\"country\":\"IT\",\"description\":\"MasterCard World Card\",\"ds_transaction_id\":null,\"exp_month\":6,\"exp_year\":2027,\"extended_authorization\":{\"status\":\"disabled\"},\"fingerprint\":\"DvjkNLr7ZEJYrNXx\",\"funding\":\"credit\",\"iin\":\"525590\",\"incremental_authorization\":{\"status\":\"unavailable\"},\"installments\":null,\"issuer\":\"NEXI PAYMENTS SPA\",\"last4\":\"8001\",\"mandate\":null,\"moto\":false,\"multicapture\":{\"status\":\"unavailable\"},\"network\":\"mastercard\",\"network_token\":{\"used\":false},\"network_transaction_id\":\"MNWDVVMHF0114\",\"overcapture\":{\"maximum_amount_capturable\":5485,\"status\":\"unavailable\"},\"payment_account_reference\":\"50015QNP6E7HXZAD32TN0IT5LPJLY\",\"regulated_status\":\"unregulated\",\"three_d_secure\":null,\"wallet\":null},\"type\":\"card\"},\"refunded\":false,\"source\":null,\"status\":\"succeeded\",\"mit_params\":{\"network_transaction_id\":\"MNWDVVMHF0114\"}},\"confirmation_method\":\"manual\",\"created\":1768373560,\"currency\":\"eur\",\"customer\":null,\"last_payment_error\":null,\"livemode\":true,\"metadata\":{\"payment_id\":\"rbYVyXygCMYRlQnCXPPG5hMVN\",\"payments_extension\":\"true\",\"payments_extension_type\":\"card\",\"reconciliation_flow\":\"payments_api\",\"shop_id\":\"751927347\"},\"next_action\":null,\"payment_method\":\"pm_1SpNwaIkWweOM9jAbd4yiqvS\",\"payment_method_types\":[\"card\"],\"source\":null,\"status\":\"succeeded\"}"</t>
  </si>
  <si>
    <t>AS-95253</t>
  </si>
  <si>
    <t>gid://shopify/Order/7411248464210</t>
  </si>
  <si>
    <t>gid://shopify/OrderTransaction/8582554648914</t>
  </si>
  <si>
    <t>2026-01-06T22:49:22Z</t>
  </si>
  <si>
    <t>ch_3Smj43IkWweOM9jA1IEVE3hM</t>
  </si>
  <si>
    <t>rpmPH5bNiamWQBTTN0jrerNKa</t>
  </si>
  <si>
    <t>pi_3Smj43IkWweOM9jA1WNJ8fjA</t>
  </si>
  <si>
    <t>"{\"id\":\"pi_3Smj43IkWweOM9jA1WNJ8fjA\",\"object\":\"payment_intent\",\"amount\":7731,\"amount_capturable\":0,\"amount_received\":7731,\"canceled_at\":null,\"cancellation_reason\":null,\"capture_method\":\"automatic\",\"latest_charge\":{\"id\":\"ch_3Smj43IkWweOM9jA1IEVE3hM\",\"object\":\"charge\",\"amount\":7731,\"application_fee\":\"fee_1Smj44IkWweOM9jA0kqJ3aUh\",\"balance_transaction\":\"txn_3Smj43IkWweOM9jA1wm2RYwz\",\"captured\":true,\"created\":1767739763,\"currency\":\"eur\",\"failure_code\":null,\"failure_message\":null,\"fraud_details\":{},\"livemode\":true,\"metadata\":{\"payment_id\":\"rpmPH5bNiamWQBTTN0jrerNK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j43IkWweOM9jA1WNJ8fjA\",\"payment_method\":\"pm_1Smj43IkWweOM9jAn8EnCsOf\",\"payment_method_details\":{\"card\":{\"amount_authorized\":7731,\"authorization_code\":\"566393\",\"brand\":\"visa\",\"checks\":{\"address_line1_check\":\"unavailable\",\"address_postal_code_check\":\"unavailable\",\"cvc_check\":\"pass\"},\"country\":\"ES\",\"description\":\"Visa Classic\",\"ds_transaction_id\":null,\"exp_month\":5,\"exp_year\":2026,\"extended_authorization\":{\"status\":\"disabled\"},\"fingerprint\":\"fosS5brmkyRhaZiM\",\"funding\":\"credit\",\"iin\":\"492107\",\"incremental_authorization\":{\"status\":\"unavailable\"},\"installments\":null,\"issuer\":\"KUTXABANK, S.A.\",\"last4\":\"1608\",\"mandate\":null,\"moto\":false,\"multicapture\":{\"status\":\"unavailable\"},\"network\":\"visa\",\"network_token\":{\"used\":false},\"network_transaction_id\":\"486006821639817\",\"overcapture\":{\"maximum_amount_capturable\":7731,\"status\":\"unavailable\"},\"payment_account_reference\":\"V0010013022322745313852703321\",\"regulated_status\":\"unregulated\",\"three_d_secure\":null,\"wallet\":null},\"type\":\"card\"},\"refunded\":false,\"source\":null,\"status\":\"succeeded\",\"mit_params\":{\"network_transaction_id\":\"486006821639817\"}},\"confirmation_method\":\"manual\",\"created\":1767739763,\"currency\":\"eur\",\"customer\":null,\"last_payment_error\":null,\"livemode\":true,\"metadata\":{\"payment_id\":\"rpmPH5bNiamWQBTTN0jrerNKa\",\"payments_extension\":\"true\",\"payments_extension_type\":\"card\",\"reconciliation_flow\":\"payments_api\",\"shop_id\":\"751927347\"},\"next_action\":null,\"payment_method\":\"pm_1Smj43IkWweOM9jAn8EnCsOf\",\"payment_method_types\":[\"card\"],\"source\":null,\"status\":\"succeeded\"}"</t>
  </si>
  <si>
    <t>AS-96458</t>
  </si>
  <si>
    <t>gid://shopify/Order/7445433909586</t>
  </si>
  <si>
    <t>gid://shopify/OrderTransaction/8622835564882</t>
  </si>
  <si>
    <t>2026-01-21T11:11:04Z</t>
  </si>
  <si>
    <t>ch_3SrzJVIkWweOM9jA1jF2TOOu</t>
  </si>
  <si>
    <t>rsFabMKV5lNt9Lp7VAUlfFNZ4</t>
  </si>
  <si>
    <t>pi_3SrzJVIkWweOM9jA1o36Cleo</t>
  </si>
  <si>
    <t>"{\"id\":\"pi_3SrzJVIkWweOM9jA1o36Cleo\",\"object\":\"payment_intent\",\"amount\":1790,\"amount_capturable\":0,\"amount_received\":1790,\"canceled_at\":null,\"cancellation_reason\":null,\"capture_method\":\"automatic\",\"latest_charge\":{\"id\":\"ch_3SrzJVIkWweOM9jA1jF2TOOu\",\"object\":\"charge\",\"amount\":1790,\"application_fee\":\"fee_1SrzJXIkWweOM9jArVMIKbeh\",\"balance_transaction\":\"txn_3SrzJVIkWweOM9jA15puFpLW\",\"captured\":true,\"created\":1768993867,\"currency\":\"eur\",\"failure_code\":null,\"failure_message\":null,\"fraud_details\":{},\"livemode\":true,\"metadata\":{\"payment_id\":\"rsFabMKV5lNt9Lp7VAUlfFNZ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zJVIkWweOM9jA1o36Cleo\",\"payment_method\":\"pm_1SrzJVIkWweOM9jASzBKme9Z\",\"payment_method_details\":{\"card\":{\"amount_authorized\":1790,\"authorization_code\":\"136271\",\"brand\":\"visa\",\"checks\":{\"address_line1_check\":\"unavailable\",\"address_postal_code_check\":\"unavailable\",\"cvc_check\":\"pass\"},\"country\":\"FR\",\"description\":\"Visa Classic\",\"ds_transaction_id\":null,\"exp_month\":9,\"exp_year\":2026,\"extended_authorization\":{\"status\":\"disabled\"},\"fingerprint\":\"KcvHSP5Lne0LQYOl\",\"funding\":\"debit\",\"iin\":\"497203\",\"incremental_authorization\":{\"status\":\"unavailable\"},\"installments\":null,\"issuer\":\"LE CREDIT LYONNAIS\",\"last4\":\"4098\",\"mandate\":null,\"moto\":false,\"multicapture\":{\"status\":\"unavailable\"},\"network\":\"visa\",\"network_token\":{\"used\":false},\"network_transaction_id\":\"486021402673418\",\"overcapture\":{\"maximum_amount_capturable\":1790,\"status\":\"unavailable\"},\"payment_account_reference\":\"V0010014624339355071072743279\",\"regulated_status\":\"unregulated\",\"three_d_secure\":{\"authentication_flow\":\"frictionless\",\"electronic_commerce_indicator\":\"07\",\"exemption_indicator\":null,\"result\":\"exempted\",\"result_reason\":null,\"transaction_id\":\"c8b3b39f-85d2-4eb7-bb9f-acffeb4dd412\",\"version\":\"2.2.0\"},\"wallet\":null},\"type\":\"card\"},\"refunded\":false,\"source\":null,\"status\":\"succeeded\",\"mit_params\":{\"network_transaction_id\":\"486021402673418\"}},\"confirmation_method\":\"manual\",\"created\":1768993865,\"currency\":\"eur\",\"customer\":null,\"last_payment_error\":null,\"livemode\":true,\"metadata\":{\"payment_id\":\"rsFabMKV5lNt9Lp7VAUlfFNZ4\",\"payments_extension\":\"true\",\"payments_extension_type\":\"card\",\"reconciliation_flow\":\"payments_api\",\"shop_id\":\"751927347\"},\"next_action\":null,\"payment_method\":\"pm_1SrzJVIkWweOM9jASzBKme9Z\",\"payment_method_types\":[\"card\"],\"source\":null,\"status\":\"succeeded\"}"</t>
  </si>
  <si>
    <t>AS-96138</t>
  </si>
  <si>
    <t>gid://shopify/Order/7436078776658</t>
  </si>
  <si>
    <t>gid://shopify/OrderTransaction/8611161407826</t>
  </si>
  <si>
    <t>2026-01-17T12:40:55Z</t>
  </si>
  <si>
    <t>ch_3SqYoGIkWweOM9jA2ADSLqJS</t>
  </si>
  <si>
    <t>r9C8lRVTClXcU86XNukfdVwVJ</t>
  </si>
  <si>
    <t>pi_3SqYoGIkWweOM9jA2IEjLbHC</t>
  </si>
  <si>
    <t>"{\"id\":\"pi_3SqYoGIkWweOM9jA2IEjLbHC\",\"object\":\"payment_intent\",\"amount\":11270,\"amount_capturable\":0,\"amount_received\":11270,\"canceled_at\":null,\"cancellation_reason\":null,\"capture_method\":\"automatic\",\"latest_charge\":{\"id\":\"ch_3SqYoGIkWweOM9jA2ADSLqJS\",\"object\":\"charge\",\"amount\":11270,\"application_fee\":\"fee_1SqYowIkWweOM9jA1PSNL8rN\",\"balance_transaction\":\"txn_3SqYoGIkWweOM9jA2r9IOrwD\",\"captured\":true,\"created\":1768653697,\"currency\":\"eur\",\"failure_code\":null,\"failure_message\":null,\"fraud_details\":{},\"livemode\":true,\"metadata\":{\"payment_id\":\"r9C8lRVTClXcU86XNukfdVwV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YoGIkWweOM9jA2IEjLbHC\",\"payment_method\":\"pm_1SqYoGIkWweOM9jAwAv100I4\",\"payment_method_details\":{\"card\":{\"amount_authorized\":11270,\"authorization_code\":\"110211\",\"brand\":\"visa\",\"checks\":{\"address_line1_check\":\"fail\",\"address_postal_code_check\":\"fail\",\"cvc_check\":\"pass\"},\"country\":\"FR\",\"description\":\"Visa Classic\",\"ds_transaction_id\":null,\"exp_month\":6,\"exp_year\":2027,\"extended_authorization\":{\"status\":\"disabled\"},\"fingerprint\":\"e4W4LTp74xETAAn2\",\"funding\":\"debit\",\"iin\":\"499001\",\"incremental_authorization\":{\"status\":\"unavailable\"},\"installments\":null,\"issuer\":\"BPCE\",\"last4\":\"1404\",\"mandate\":null,\"moto\":false,\"multicapture\":{\"status\":\"unavailable\"},\"network\":\"visa\",\"network_token\":{\"used\":false},\"network_transaction_id\":\"486017456987313\",\"overcapture\":{\"maximum_amount_capturable\":11270,\"status\":\"unavailable\"},\"payment_account_reference\":\"V001AACB008012021042129950165\",\"regulated_status\":\"unregulated\",\"three_d_secure\":{\"authentication_flow\":\"challenge\",\"electronic_commerce_indicator\":\"05\",\"exemption_indicator\":null,\"result\":\"authenticated\",\"result_reason\":null,\"transaction_id\":\"6e44c0bb-8d3c-47fb-8021-f75b59aba504\",\"version\":\"2.2.0\"},\"wallet\":null},\"type\":\"card\"},\"refunded\":false,\"source\":null,\"status\":\"succeeded\",\"mit_params\":{\"network_transaction_id\":\"486017456987313\"}},\"confirmation_method\":\"manual\",\"created\":1768653656,\"currency\":\"eur\",\"customer\":null,\"last_payment_error\":null,\"livemode\":true,\"metadata\":{\"payment_id\":\"r9C8lRVTClXcU86XNukfdVwVJ\",\"payments_extension\":\"true\",\"payments_extension_type\":\"card\",\"reconciliation_flow\":\"payments_api\",\"shop_id\":\"751927347\"},\"next_action\":null,\"payment_method\":\"pm_1SqYoGIkWweOM9jAwAv100I4\",\"payment_method_types\":[\"card\"],\"source\":null,\"status\":\"succeeded\"}"</t>
  </si>
  <si>
    <t>AS-95126</t>
  </si>
  <si>
    <t>gid://shopify/Order/7407653912914</t>
  </si>
  <si>
    <t>gid://shopify/OrderTransaction/8578250015058</t>
  </si>
  <si>
    <t>2026-01-05T13:41:09Z</t>
  </si>
  <si>
    <t>ch_3SmE1yIkWweOM9jA1v3fDQO9</t>
  </si>
  <si>
    <t>ruoAVKJXsIl3Pedl6jxVyapMn</t>
  </si>
  <si>
    <t>pi_3SmE1yIkWweOM9jA152ZxiLJ</t>
  </si>
  <si>
    <t>"{\"id\":\"pi_3SmE1yIkWweOM9jA152ZxiLJ\",\"object\":\"payment_intent\",\"amount\":6795,\"amount_capturable\":0,\"amount_received\":6795,\"canceled_at\":null,\"cancellation_reason\":null,\"capture_method\":\"automatic\",\"latest_charge\":{\"id\":\"ch_3SmE1yIkWweOM9jA1v3fDQO9\",\"object\":\"charge\",\"amount\":6795,\"application_fee\":\"fee_1SmE1zIkWweOM9jAKiHsd1LZ\",\"balance_transaction\":\"txn_3SmE1yIkWweOM9jA1eWDJthX\",\"captured\":true,\"created\":1767620471,\"currency\":\"eur\",\"failure_code\":null,\"failure_message\":null,\"fraud_details\":{},\"livemode\":true,\"metadata\":{\"payment_id\":\"ruoAVKJXsIl3Pedl6jxVyapM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E1yIkWweOM9jA152ZxiLJ\",\"payment_method\":\"pm_1SmE1yIkWweOM9jALeiUsLS5\",\"payment_method_details\":{\"card\":{\"amount_authorized\":6795,\"authorization_code\":\"871474\",\"brand\":\"mastercard\",\"checks\":{\"address_line1_check\":\"unavailable\",\"address_postal_code_check\":\"unavailable\",\"cvc_check\":\"pass\"},\"country\":\"ES\",\"description\":\"MasterCard Standard Card Immediate Debit\",\"ds_transaction_id\":null,\"exp_month\":6,\"exp_year\":2029,\"extended_authorization\":{\"status\":\"disabled\"},\"fingerprint\":\"Zc18K3FM1ZgkGvQ5\",\"funding\":\"debit\",\"iin\":\"548913\",\"incremental_authorization\":{\"status\":\"unavailable\"},\"installments\":null,\"issuer\":\"OPEN BANK S.A.\",\"last4\":\"2006\",\"mandate\":null,\"moto\":false,\"multicapture\":{\"status\":\"unavailable\"},\"network\":\"mastercard\",\"network_token\":{\"used\":false},\"network_transaction_id\":\"TCSD8BBIH0105\",\"overcapture\":{\"maximum_amount_capturable\":6795,\"status\":\"unavailable\"},\"payment_account_reference\":\"50015MAEBW756XQGHO0GNIFX2ZEUA\",\"regulated_status\":\"unregulated\",\"three_d_secure\":null,\"wallet\":null},\"type\":\"card\"},\"refunded\":false,\"source\":null,\"status\":\"succeeded\",\"mit_params\":{\"network_transaction_id\":\"TCSD8BBIH0105\"}},\"confirmation_method\":\"manual\",\"created\":1767620470,\"currency\":\"eur\",\"customer\":null,\"last_payment_error\":null,\"livemode\":true,\"metadata\":{\"payment_id\":\"ruoAVKJXsIl3Pedl6jxVyapMn\",\"payments_extension\":\"true\",\"payments_extension_type\":\"card\",\"reconciliation_flow\":\"payments_api\",\"shop_id\":\"751927347\"},\"next_action\":null,\"payment_method\":\"pm_1SmE1yIkWweOM9jALeiUsLS5\",\"payment_method_types\":[\"card\"],\"source\":null,\"status\":\"succeeded\"}"</t>
  </si>
  <si>
    <t>AS-96778</t>
  </si>
  <si>
    <t>gid://shopify/Order/7494586859858</t>
  </si>
  <si>
    <t>gid://shopify/OrderTransaction/8634105758034</t>
  </si>
  <si>
    <t>2026-01-25T18:30:19Z</t>
  </si>
  <si>
    <t>ch_3StY4nIkWweOM9jA2L36pCM4</t>
  </si>
  <si>
    <t>rwuNUIIrCTMJxCXYYOZbtCdgU</t>
  </si>
  <si>
    <t>pi_3StY4nIkWweOM9jA2ZaxV6nu</t>
  </si>
  <si>
    <t>"{\"id\":\"pi_3StY4nIkWweOM9jA2ZaxV6nu\",\"object\":\"payment_intent\",\"amount\":8897,\"amount_capturable\":0,\"amount_received\":8897,\"canceled_at\":null,\"cancellation_reason\":null,\"capture_method\":\"automatic\",\"latest_charge\":{\"id\":\"ch_3StY4nIkWweOM9jA2L36pCM4\",\"object\":\"charge\",\"amount\":8897,\"application_fee\":\"fee_1StY4nIkWweOM9jA48X6FUOu\",\"balance_transaction\":\"txn_3StY4nIkWweOM9jA2Yca6D7O\",\"captured\":true,\"created\":1769365821,\"currency\":\"eur\",\"failure_code\":null,\"failure_message\":null,\"fraud_details\":{},\"livemode\":true,\"metadata\":{\"payment_id\":\"rwuNUIIrCTMJxCXYYOZbtCdg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Y4nIkWweOM9jA2ZaxV6nu\",\"payment_method\":\"pm_1StY4nIkWweOM9jAsnwbEIHb\",\"payment_method_details\":{\"card\":{\"amount_authorized\":8897,\"authorization_code\":\"835566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w6h0vrmzNstUGjyY\",\"funding\":\"debit\",\"iin\":\"446645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486025666219004\",\"overcapture\":{\"maximum_amount_capturable\":8897,\"status\":\"unavailable\"},\"payment_account_reference\":\"V0010013826012333214260912507\",\"regulated_status\":\"unregulated\",\"three_d_secure\":null,\"wallet\":{\"apple_pay\":{\"type\":\"apple_pay\"},\"dynamic_last4\":\"3447\",\"type\":\"apple_pay\"}},\"type\":\"card\"},\"refunded\":false,\"source\":null,\"status\":\"succeeded\",\"mit_params\":{\"network_transaction_id\":\"486025666219004\"}},\"confirmation_method\":\"manual\",\"created\":1769365821,\"currency\":\"eur\",\"customer\":null,\"last_payment_error\":null,\"livemode\":true,\"metadata\":{\"payment_id\":\"rwuNUIIrCTMJxCXYYOZbtCdgU\",\"payments_extension\":\"true\",\"payments_extension_type\":\"card\",\"reconciliation_flow\":\"payments_api\",\"shop_id\":\"751927347\"},\"next_action\":null,\"payment_method\":\"pm_1StY4nIkWweOM9jAsnwbEIHb\",\"payment_method_types\":[\"card\"],\"source\":null,\"status\":\"succeeded\"}"</t>
  </si>
  <si>
    <t>AS-95171</t>
  </si>
  <si>
    <t>gid://shopify/Order/7408733684050</t>
  </si>
  <si>
    <t>gid://shopify/OrderTransaction/8579636068690</t>
  </si>
  <si>
    <t>2026-01-06T04:47:17Z</t>
  </si>
  <si>
    <t>ch_3SmSAsIkWweOM9jA1Qb3jpaO</t>
  </si>
  <si>
    <t>raxVGDiS91FpVziIpP3hkudxL</t>
  </si>
  <si>
    <t>pi_3SmSAsIkWweOM9jA1bB3iT8U</t>
  </si>
  <si>
    <t>"{\"id\":\"pi_3SmSAsIkWweOM9jA1bB3iT8U\",\"object\":\"payment_intent\",\"amount\":3790,\"amount_capturable\":0,\"amount_received\":0,\"canceled_at\":null,\"cancellation_reason\":null,\"capture_method\":\"automatic\",\"latest_charge\":{\"id\":\"ch_3SmSAsIkWweOM9jA1Qb3jpaO\",\"object\":\"charge\",\"amount\":3790,\"application_fee\":null,\"balance_transaction\":null,\"captured\":false,\"created\":1767674840,\"currency\":\"eur\",\"failure_code\":\"card_declined\",\"failure_message\":\"Your card has insufficient funds.\",\"fraud_details\":{},\"livemode\":true,\"metadata\":{\"payment_id\":\"raxVGDiS91FpVziIpP3hkudxL\",\"payments_extension\":\"true\",\"payments_extension_type\":\"card\",\"reconciliation_flow\":\"payments_api\",\"shop_id\":\"751927347\"},\"outcome\":{\"advice_code\":\"try_again_later\",\"network_advice_code\":null,\"network_decline_code\":\"51\",\"network_status\":\"declined_by_network\",\"reason\":\"insufficient_funds\",\"risk_level\":\"normal\",\"seller_message\":\"The bank returned the decline code `insufficient_funds`.\",\"type\":\"issuer_declined\"},\"paid\":false,\"payment_intent\":\"pi_3SmSAsIkWweOM9jA1bB3iT8U\",\"payment_method\":\"pm_1SmSAsIkWweOM9jAW7ahxJnc\",\"payment_method_details\":{\"card\":{\"amount_authorized\":null,\"authorization_code\":null,\"brand\":\"mastercard\",\"checks\":{\"address_line1_check\":\"unavailable\",\"address_postal_code_check\":\"unavailable\",\"cvc_check\":\"fail\"},\"country\":\"FR\",\"description\":\"MasterCard Standard Card Immediate Debit\",\"ds_transaction_id\":null,\"exp_month\":3,\"exp_year\":2026,\"extended_authorization\":{\"status\":\"disabled\"},\"fingerprint\":\"gB9MZkMXBUyJdXRI\",\"funding\":\"debit\",\"iin\":\"513029\",\"incremental_authorization\":{\"status\":\"unavailable\"},\"installments\":null,\"issuer\":\"CREDIT MUTUEL ARKEA\",\"last4\":\"7779\",\"mandate\":null,\"moto\":false,\"multicapture\":{\"status\":\"unavailable\"},\"network\":\"mastercard\",\"network_token\":{\"used\":false},\"network_transaction_id\":\"TCSBA6Y8L0105\",\"overcapture\":{\"maximum_amount_capturable\":3790,\"status\":\"unavailable\"},\"payment_account_reference\":\"50018AIW05MS480NYRHICAOXBXNEE\",\"regulated_status\":\"unregulated\",\"three_d_secure\":{\"authentication_flow\":\"frictionless\",\"electronic_commerce_indicator\":\"06\",\"exemption_indicator\":null,\"result\":\"exempted\",\"result_reason\":null,\"transaction_id\":\"2524640f-78c3-4a95-9ab5-1c65b113abe8\",\"version\":\"2.2.0\"},\"wallet\":null},\"type\":\"card\"},\"refunded\":false,\"source\":null,\"status\":\"failed\",\"mit_params\":{\"network_transaction_id\":\"TCSBA6Y8L0105\"}},\"confirmation_method\":\"manual\",\"created\":1767674838,\"currency\":\"eur\",\"customer\":null,\"last_payment_error\":{\"advice_code\":\"try_again_later\",\"charge\":\"ch_3SmSAsIkWweOM9jA1Qb3jpaO\",\"code\":\"card_declined\",\"decline_code\":\"insufficient_funds\",\"doc_url\":\"https:\\/\\/stripe.com\\/docs\\/error-codes\\/card-declined\",\"message\":\"Your card has insufficient funds.\",\"network_decline_code\":\"51\",\"payment_method\":{\"id\":\"pm_1SmSAsIkWweOM9jAW7ahxJnc\",\"object\":\"payment_method\",\"card\":{\"brand\":\"mastercard\",\"checks\":{\"address_line1_check\":\"unavailable\",\"address_postal_code_check\":\"unavailable\",\"cvc_check\":\"fail\"},\"country\":\"FR\",\"description\":\"MasterCard Standard Card Immediate Debit\",\"display_brand\":\"mastercard\",\"exp_month\":3,\"exp_year\":2026,\"fingerprint\":\"gB9MZkMXBUyJdXRI\",\"funding\":\"debit\",\"generated_from\":null,\"iin\":\"513029\",\"issuer\":\"CREDIT MUTUEL ARKEA\",\"last4\":\"7779\",\"network_token\":null,\"networks\":{\"available\":[\"mastercard\"],\"preferred\":null},\"payment_account_reference\":null,\"regulated_status\":\"unregulated\",\"three_d_secure_usage\":{\"supported\":true},\"wallet\":null},\"created\":1767674838,\"livemode\":true,\"metadata\":{},\"type\":\"card\"},\"type\":\"card_error\"},\"livemode\":true,\"metadata\":{\"payment_id\":\"raxVGDiS91FpVziIpP3hkudxL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</si>
  <si>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gid://shopify/OrderTransaction/8579636429138</t>
  </si>
  <si>
    <t>2026-01-06T04:48:53Z</t>
  </si>
  <si>
    <t>ch_3SmSCPIkWweOM9jA0sRJrhgD</t>
  </si>
  <si>
    <t>rbKT1dhKikdUV69IAy15OixU0</t>
  </si>
  <si>
    <t>pi_3SmSCPIkWweOM9jA0eHaWHtF</t>
  </si>
  <si>
    <t>"{\"id\":\"pi_3SmSCPIkWweOM9jA0eHaWHtF\",\"object\":\"payment_intent\",\"amount\":3790,\"amount_capturable\":0,\"amount_received\":3790,\"canceled_at\":null,\"cancellation_reason\":null,\"capture_method\":\"automatic\",\"latest_charge\":{\"id\":\"ch_3SmSCPIkWweOM9jA0sRJrhgD\",\"object\":\"charge\",\"amount\":3790,\"application_fee\":\"fee_1SmSCTIkWweOM9jAEZ0IgESq\",\"balance_transaction\":\"txn_3SmSCPIkWweOM9jA054Y4NO9\",\"captured\":true,\"created\":1767674936,\"currency\":\"eur\",\"failure_code\":null,\"failure_message\":null,\"fraud_details\":{},\"livemode\":true,\"metadata\":{\"payment_id\":\"rbKT1dhKikdUV69IAy15OixU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SCPIkWweOM9jA0eHaWHtF\",\"payment_method\":\"pm_1SmSCPIkWweOM9jAEThLKaQG\",\"payment_method_details\":{\"card\":{\"amount_authorized\":3790,\"authorization_code\":\"906333\",\"brand\":\"mastercard\",\"checks\":{\"address_line1_check\":\"unavailable\",\"address_postal_code_check\":\"unavailable\",\"cvc_check\":\"pass\"},\"country\":\"FR\",\"description\":\"MasterCard Standard Card Immediate Debit\",\"ds_transaction_id\":null,\"exp_month\":3,\"exp_year\":2026,\"extended_authorization\":{\"status\":\"disabled\"},\"fingerprint\":\"A36rkPZsn6vIBqCK\",\"funding\":\"debit\",\"iin\":\"513029\",\"incremental_authorization\":{\"status\":\"unavailable\"},\"installments\":null,\"issuer\":\"CREDIT MUTUEL ARKEA\",\"last4\":\"7672\",\"mandate\":null,\"moto\":false,\"multicapture\":{\"status\":\"unavailable\"},\"network\":\"mastercard\",\"network_token\":{\"used\":false},\"network_transaction_id\":\"TCSBDT38L0105\",\"overcapture\":{\"maximum_amount_capturable\":3790,\"status\":\"unavailable\"},\"payment_account_reference\":\"5001BM0972GJP5TSF47EWFJ0V3X4G\",\"regulated_status\":\"unregulated\",\"three_d_secure\":{\"authentication_flow\":\"frictionless\",\"electronic_commerce_indicator\":\"06\",\"exemption_indicator\":null,\"result\":\"exempted\",\"result_reason\":null,\"transaction_id\":\"74332fe3-b1cb-4e31-bd2b-315b706730f3\",\"version\":\"2.2.0\"},\"wallet\":null},\"type\":\"card\"},\"refunded\":false,\"source\":null,\"status\":\"succeeded\",\"mit_params\":{\"network_transaction_id\":\"TCSBDT38L0105\"}},\"confirmation_method\":\"manual\",\"created\":1767674933,\"currency\":\"eur\",\"customer\":null,\"last_payment_error\":null,\"livemode\":true,\"metadata\":{\"payment_id\":\"rbKT1dhKikdUV69IAy15OixU0\",\"payments_extension\":\"true\",\"payments_extension_type\":\"card\",\"reconciliation_flow\":\"payments_api\",\"shop_id\":\"751927347\"},\"next_action\":null,\"payment_method\":\"pm_1SmSCPIkWweOM9jAEThLKaQG\",\"payment_method_types\":[\"card\"],\"source\":null,\"status\":\"succeeded\"}"</t>
  </si>
  <si>
    <t>AS-94883</t>
  </si>
  <si>
    <t>gid://shopify/Order/7395233497426</t>
  </si>
  <si>
    <t>gid://shopify/OrderTransaction/8569545261394</t>
  </si>
  <si>
    <t>2026-01-02T13:00:54Z</t>
  </si>
  <si>
    <t>ch_3Sl7yMIkWweOM9jA1sRH0PSE</t>
  </si>
  <si>
    <t>r8fAS8wFJxrYcjkwFnKhZgHEl</t>
  </si>
  <si>
    <t>pi_3Sl7yMIkWweOM9jA1DH9q28I</t>
  </si>
  <si>
    <t>"{\"id\":\"pi_3Sl7yMIkWweOM9jA1DH9q28I\",\"object\":\"payment_intent\",\"amount\":6795,\"amount_capturable\":0,\"amount_received\":0,\"canceled_at\":null,\"cancellation_reason\":null,\"capture_method\":\"automatic\",\"latest_charge\":{\"id\":\"ch_3Sl7yMIkWweOM9jA1sRH0PSE\",\"object\":\"charge\",\"amount\":6795,\"application_fee\":null,\"balance_transaction\":null,\"captured\":false,\"created\":1767358856,\"currency\":\"eur\",\"failure_code\":\"card_declined\",\"failure_message\":\"Your card has insufficient funds.\",\"fraud_details\":{},\"livemode\":true,\"metadata\":{\"payment_id\":\"r8fAS8wFJxrYcjkwFnKhZgHEl\",\"payments_extension\":\"true\",\"payments_extension_type\":\"card\",\"reconciliation_flow\":\"payments_api\",\"shop_id\":\"751927347\"},\"outcome\":{\"advice_code\":\"try_again_later\",\"network_advice_code\":\"02\",\"network_decline_code\":\"51\",\"network_status\":\"declined_by_network\",\"reason\":\"insufficient_funds\",\"risk_level\":\"normal\",\"seller_message\":\"The bank returned the decline code `insufficient_funds`.\",\"type\":\"issuer_declined\"},\"paid\":false,\"payment_intent\":\"pi_3Sl7yMIkWweOM9jA1DH9q28I\",\"payment_method\":\"pm_1Sl7yMIkWweOM9jAFdQ0nfxu\",\"payment_method_details\":{\"card\":{\"amount_authorized\":null,\"authorization_code\":null,\"brand\":\"visa\",\"checks\":{\"address_line1_check\":\"unavailable\",\"address_postal_code_check\":\"unavailable\",\"cvc_check\":\"pass\"},\"country\":\"IT\",\"description\":\"Visa Classic\",\"ds_transaction_id\":null,\"exp_month\":8,\"exp_year\":2031,\"extended_authorization\":{\"status\":\"disabled\"},\"fingerprint\":\"z1wiEcRJq6BDnMgp\",\"funding\":\"prepaid\",\"iin\":\"402360\",\"incremental_authorization\":{\"status\":\"unavailable\"},\"installments\":null,\"issuer\":\"POSTEPAY S.P.A.\",\"last4\":\"2774\",\"mandate\":null,\"moto\":false,\"multicapture\":{\"status\":\"unavailable\"},\"network\":\"visa\",\"network_token\":{\"used\":false},\"network_transaction_id\":\"486002468568596\",\"overcapture\":{\"maximum_amount_capturable\":6795,\"status\":\"unavailable\"},\"payment_account_reference\":\"V0010014625268398037132427254\",\"regulated_status\":\"unregulated\",\"three_d_secure\":null,\"wallet\":null},\"type\":\"card\"},\"refunded\":false,\"source\":null,\"status\":\"failed\",\"mit_params\":{\"network_transaction_id\":\"486002468568596\"}},\"confirmation_method\":\"manual\",\"created\":1767358854,\"currency\":\"eur\",\"customer\":null,\"last_payment_error\":{\"advice_code\":\"try_again_later\",\"charge\":\"ch_3Sl7yMIkWweOM9jA1sRH0PSE\",\"code\":\"card_declined\",\"decline_code\":\"insufficient_funds\",\"doc_url\":\"https:\\/\\/stripe.com\\/docs\\/error-codes\\/card-declined\",\"message\":\"Your card has insufficient funds.\",\"network_advice_code\":\"02\",\"network_decline_code\":\"51\",\"payment_method\":{\"id\":\"pm_1Sl7yMIkWweOM9jAFdQ0nfxu\",\"object\":\"payment_method\",\"card\":{\"brand\":\"visa\",\"checks\":{\"address_line1_check\":\"unavailable\",\"address_postal_code_check\":\"unavailable\",\"cvc_check\":\"pass\"},\"country\":\"IT\",\"description\":\"Visa Classic\",\"display_brand\":\"visa\",\"exp_month\":8,\"exp_year\":2031,\"fingerprint\":\"z1wiEcRJq6BDnMgp\",\"funding\":\"prepaid\",\"generated_from\":null,\"iin\":\"402360\",\"issuer\":\"POSTEPAY S.P.A.\",\"last4\":\"2774\",\"network_token\":null,\"networks\":{\"available\":[\"visa\"],\"preferred\":null},\"payment_account_reference\":null,\"regulated_status\":\"unregulated\",\"three_d_secure_usage\":{\"supported\":true},\"wallet\":null},\"created\":1767358854,\"livemode\":true,\"metadata\":{},\"type\":\"card\"},\"type\":\"card_error\"},\"livemode\":true,\"metadata\":{\"payment_id\":\"r8fAS8wFJxrYcjkwFnKhZgHEl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</si>
  <si>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gid://shopify/OrderTransaction/8569717031250</t>
  </si>
  <si>
    <t>2026-01-02T13:50:36Z</t>
  </si>
  <si>
    <t>ch_3Sl8kTIkWweOM9jA2q4C5O5O</t>
  </si>
  <si>
    <t>rCZ4Duw85DRoVlgKTQvnY2vJU</t>
  </si>
  <si>
    <t>pi_3Sl8kTIkWweOM9jA2CqPwvwe</t>
  </si>
  <si>
    <t>"{\"id\":\"pi_3Sl8kTIkWweOM9jA2CqPwvwe\",\"object\":\"payment_intent\",\"amount\":6795,\"amount_capturable\":0,\"amount_received\":6795,\"canceled_at\":null,\"cancellation_reason\":null,\"capture_method\":\"automatic\",\"latest_charge\":{\"id\":\"ch_3Sl8kTIkWweOM9jA2q4C5O5O\",\"object\":\"charge\",\"amount\":6795,\"application_fee\":\"fee_1Sl8kVIkWweOM9jAXAlciQI3\",\"balance_transaction\":\"txn_3Sl8kTIkWweOM9jA2ijhY8xq\",\"captured\":true,\"created\":1767361839,\"currency\":\"eur\",\"failure_code\":null,\"failure_message\":null,\"fraud_details\":{},\"livemode\":true,\"metadata\":{\"payment_id\":\"rCZ4Duw85DRoVlgKTQvnY2vJ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8kTIkWweOM9jA2CqPwvwe\",\"payment_method\":\"pm_1Sl8kTIkWweOM9jApVTi517G\",\"payment_method_details\":{\"card\":{\"amount_authorized\":6795,\"authorization_code\":\"600230\",\"brand\":\"visa\",\"checks\":{\"address_line1_check\":\"unavailable\",\"address_postal_code_check\":\"unavailable\",\"cvc_check\":\"pass\"},\"country\":\"IT\",\"description\":\"Visa Classic\",\"ds_transaction_id\":null,\"exp_month\":8,\"exp_year\":2031,\"extended_authorization\":{\"status\":\"disabled\"},\"fingerprint\":\"z1wiEcRJq6BDnMgp\",\"funding\":\"prepaid\",\"iin\":\"402360\",\"incremental_authorization\":{\"status\":\"unavailable\"},\"installments\":null,\"issuer\":\"POSTEPAY S.P.A.\",\"last4\":\"2774\",\"mandate\":null,\"moto\":false,\"multicapture\":{\"status\":\"unavailable\"},\"network\":\"visa\",\"network_token\":{\"used\":false},\"network_transaction_id\":\"486002498391504\",\"overcapture\":{\"maximum_amount_capturable\":6795,\"status\":\"unavailable\"},\"payment_account_reference\":\"V0010014625268398037132427254\",\"regulated_status\":\"unregulated\",\"three_d_secure\":{\"authentication_flow\":\"frictionless\",\"electronic_commerce_indicator\":\"07\",\"exemption_indicator\":null,\"result\":\"exempted\",\"result_reason\":null,\"transaction_id\":\"eab39bec-c734-499a-a4ad-ea33050c248b\",\"version\":\"2.2.0\"},\"wallet\":null},\"type\":\"card\"},\"refunded\":false,\"source\":null,\"status\":\"succeeded\",\"mit_params\":{\"network_transaction_id\":\"486002498391504\"}},\"confirmation_method\":\"manual\",\"created\":1767361837,\"currency\":\"eur\",\"customer\":null,\"last_payment_error\":null,\"livemode\":true,\"metadata\":{\"payment_id\":\"rCZ4Duw85DRoVlgKTQvnY2vJU\",\"payments_extension\":\"true\",\"payments_extension_type\":\"card\",\"reconciliation_flow\":\"payments_api\",\"shop_id\":\"751927347\"},\"next_action\":null,\"payment_method\":\"pm_1Sl8kTIkWweOM9jApVTi517G\",\"payment_method_types\":[\"card\"],\"source\":null,\"status\":\"succeeded\"}"</t>
  </si>
  <si>
    <t>AS-94814</t>
  </si>
  <si>
    <t>gid://shopify/Order/7393377321298</t>
  </si>
  <si>
    <t>gid://shopify/OrderTransaction/8566260924754</t>
  </si>
  <si>
    <t>2026-01-01T15:53:09Z</t>
  </si>
  <si>
    <t>ch_3SkoBWIkWweOM9jA1UPU9sN3</t>
  </si>
  <si>
    <t>r1wzEi2iWZotSipRGmEsYZO0i</t>
  </si>
  <si>
    <t>pi_3SkoBWIkWweOM9jA1u74a3dI</t>
  </si>
  <si>
    <t>"{\"id\":\"pi_3SkoBWIkWweOM9jA1u74a3dI\",\"object\":\"payment_intent\",\"amount\":3490,\"amount_capturable\":0,\"amount_received\":3490,\"canceled_at\":null,\"cancellation_reason\":null,\"capture_method\":\"automatic\",\"latest_charge\":{\"id\":\"ch_3SkoBWIkWweOM9jA1UPU9sN3\",\"object\":\"charge\",\"amount\":3490,\"application_fee\":\"fee_1SkoBXIkWweOM9jASuYzm38S\",\"balance_transaction\":\"txn_3SkoBWIkWweOM9jA1HItfrhh\",\"captured\":true,\"created\":1767282790,\"currency\":\"eur\",\"failure_code\":null,\"failure_message\":null,\"fraud_details\":{},\"livemode\":true,\"metadata\":{\"payment_id\":\"r1wzEi2iWZotSipRGmEsYZO0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oBWIkWweOM9jA1u74a3dI\",\"payment_method\":\"pm_1SkoBWIkWweOM9jAsGEMOMNY\",\"payment_method_details\":{\"card\":{\"amount_authorized\":3490,\"authorization_code\":\"160791\",\"brand\":\"mastercard\",\"checks\":{\"address_line1_check\":null,\"address_postal_code_check\":null,\"cvc_check\":null},\"country\":\"IT\",\"description\":\"Debit MasterCard\",\"ds_transaction_id\":null,\"exp_month\":12,\"exp_year\":2027,\"extended_authorization\":{\"status\":\"disabled\"},\"fingerprint\":\"mkKxnAS6EOWZlaoB\",\"funding\":\"debit\",\"iin\":\"516779\",\"incremental_authorization\":{\"status\":\"unavailable\"},\"installments\":null,\"issuer\":\"NEXI PAYMENTS SPA\",\"last4\":\"0000\",\"mandate\":null,\"moto\":false,\"multicapture\":{\"status\":\"unavailable\"},\"network\":\"mastercard\",\"network_token\":{\"used\":false},\"network_transaction_id\":\"MDUNIFAZW0101\",\"overcapture\":{\"maximum_amount_capturable\":3490,\"status\":\"unavailable\"},\"payment_account_reference\":\"500179FI9DVNNQXW38KQS8B8RBC7C\",\"regulated_status\":\"unregulated\",\"three_d_secure\":null,\"wallet\":{\"apple_pay\":{\"type\":\"apple_pay\"},\"dynamic_last4\":\"8830\",\"type\":\"apple_pay\"}},\"type\":\"card\"},\"refunded\":false,\"source\":null,\"status\":\"succeeded\",\"mit_params\":{\"network_transaction_id\":\"MDUNIFAZW0101\"}},\"confirmation_method\":\"manual\",\"created\":1767282790,\"currency\":\"eur\",\"customer\":null,\"last_payment_error\":null,\"livemode\":true,\"metadata\":{\"payment_id\":\"r1wzEi2iWZotSipRGmEsYZO0i\",\"payments_extension\":\"true\",\"payments_extension_type\":\"card\",\"reconciliation_flow\":\"payments_api\",\"shop_id\":\"751927347\"},\"next_action\":null,\"payment_method\":\"pm_1SkoBWIkWweOM9jAsGEMOMNY\",\"payment_method_types\":[\"card\"],\"source\":null,\"status\":\"succeeded\"}"</t>
  </si>
  <si>
    <t>AS-97040</t>
  </si>
  <si>
    <t>gid://shopify/Order/7511729406290</t>
  </si>
  <si>
    <t>gid://shopify/OrderTransaction/8644635296082</t>
  </si>
  <si>
    <t>2026-01-29T10:46:37Z</t>
  </si>
  <si>
    <t>ch_3SuskEIkWweOM9jA0cLliJVv</t>
  </si>
  <si>
    <t>rPrSAzqoRCxhc4QU8hROitEiW</t>
  </si>
  <si>
    <t>pi_3SuskEIkWweOM9jA0ai1m4Zn</t>
  </si>
  <si>
    <t>"{\"id\":\"pi_3SuskEIkWweOM9jA0ai1m4Zn\",\"object\":\"payment_intent\",\"amount\":6795,\"amount_capturable\":0,\"amount_received\":6795,\"canceled_at\":null,\"cancellation_reason\":null,\"capture_method\":\"automatic\",\"latest_charge\":{\"id\":\"ch_3SuskEIkWweOM9jA0cLliJVv\",\"object\":\"charge\",\"amount\":6795,\"application_fee\":\"fee_1SuskFIkWweOM9jAleYHJzXr\",\"balance_transaction\":\"txn_3SuskEIkWweOM9jA0qspnEm1\",\"captured\":true,\"created\":1769683598,\"currency\":\"eur\",\"failure_code\":null,\"failure_message\":null,\"fraud_details\":{},\"livemode\":true,\"metadata\":{\"payment_id\":\"rPrSAzqoRCxhc4QU8hROitEi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skEIkWweOM9jA0ai1m4Zn\",\"payment_method\":\"pm_1SuskEIkWweOM9jAXN6BjITK\",\"payment_method_details\":{\"card\":{\"amount_authorized\":6795,\"authorization_code\":\"543279\",\"brand\":\"mastercard\",\"checks\":{\"address_line1_check\":\"unavailable\",\"address_postal_code_check\":\"unavailable\",\"cvc_check\":\"pass\"},\"country\":\"ES\",\"description\":\"MasterCard Prepaid Card (Non-US)\",\"ds_transaction_id\":null,\"exp_month\":11,\"exp_year\":2031,\"extended_authorization\":{\"status\":\"disabled\"},\"fingerprint\":\"C4cXgjQmLOJFo9s7\",\"funding\":\"prepaid\",\"iin\":\"546409\",\"incremental_authorization\":{\"status\":\"unavailable\"},\"installments\":null,\"issuer\":\"BANCO SANTANDER S.A.\",\"last4\":\"0701\",\"mandate\":null,\"moto\":false,\"multicapture\":{\"status\":\"unavailable\"},\"network\":\"mastercard\",\"network_token\":{\"used\":false},\"network_transaction_id\":\"MRGXVXQ8I0129\",\"overcapture\":{\"maximum_amount_capturable\":6795,\"status\":\"unavailable\"},\"payment_account_reference\":\"500187VGADLP6WO9XDNLXA3FQ3AHS\",\"regulated_status\":\"unregulated\",\"three_d_secure\":null,\"wallet\":null},\"type\":\"card\"},\"refunded\":false,\"source\":null,\"status\":\"succeeded\",\"mit_params\":{\"network_transaction_id\":\"MRGXVXQ8I0129\"}},\"confirmation_method\":\"manual\",\"created\":1769683598,\"currency\":\"eur\",\"customer\":null,\"last_payment_error\":null,\"livemode\":true,\"metadata\":{\"payment_id\":\"rPrSAzqoRCxhc4QU8hROitEiW\",\"payments_extension\":\"true\",\"payments_extension_type\":\"card\",\"reconciliation_flow\":\"payments_api\",\"shop_id\":\"751927347\"},\"next_action\":null,\"payment_method\":\"pm_1SuskEIkWweOM9jAXN6BjITK\",\"payment_method_types\":[\"card\"],\"source\":null,\"status\":\"succeeded\"}"</t>
  </si>
  <si>
    <t>AS-96058</t>
  </si>
  <si>
    <t>gid://shopify/Order/7433087451474</t>
  </si>
  <si>
    <t>gid://shopify/OrderTransaction/8607487131986</t>
  </si>
  <si>
    <t>2026-01-16T11:08:28Z</t>
  </si>
  <si>
    <t>ch_3SqAtFIkWweOM9jA2GCLQQo9</t>
  </si>
  <si>
    <t>rArbhFHx8VZ3zqhversjJ7rIu</t>
  </si>
  <si>
    <t>pi_3SqAtFIkWweOM9jA24O5Vrwh</t>
  </si>
  <si>
    <t>"{\"id\":\"pi_3SqAtFIkWweOM9jA24O5Vrwh\",\"object\":\"payment_intent\",\"amount\":6590,\"amount_capturable\":0,\"amount_received\":6590,\"canceled_at\":null,\"cancellation_reason\":null,\"capture_method\":\"automatic\",\"latest_charge\":{\"id\":\"ch_3SqAtFIkWweOM9jA2GCLQQo9\",\"object\":\"charge\",\"amount\":6590,\"application_fee\":\"fee_1SqAtGIkWweOM9jAFbliCSNm\",\"balance_transaction\":\"txn_3SqAtFIkWweOM9jA2UQJi75h\",\"captured\":true,\"created\":1768561709,\"currency\":\"eur\",\"failure_code\":null,\"failure_message\":null,\"fraud_details\":{},\"livemode\":true,\"metadata\":{\"payment_id\":\"rArbhFHx8VZ3zqhversjJ7rI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AtFIkWweOM9jA24O5Vrwh\",\"payment_method\":\"pm_1SqAtFIkWweOM9jA0XEsPxpi\",\"payment_method_details\":{\"card\":{\"amount_authorized\":6590,\"authorization_code\":\"075308\",\"brand\":\"visa\",\"checks\":{\"address_line1_check\":null,\"address_postal_code_check\":null,\"cvc_check\":null},\"country\":\"ES\",\"description\":\"Visa Classic\",\"ds_transaction_id\":null,\"exp_month\":6,\"exp_year\":2029,\"extended_authorization\":{\"status\":\"disabled\"},\"fingerprint\":\"6kQxdchsGFr25k52\",\"funding\":\"debit\",\"iin\":\"474680\",\"incremental_authorization\":{\"status\":\"unavailable\"},\"installments\":null,\"issuer\":\"Kutxabank, S.A.\",\"last4\":\"0000\",\"mandate\":null,\"moto\":false,\"multicapture\":{\"status\":\"unavailable\"},\"network\":\"visa\",\"network_token\":{\"used\":false},\"network_transaction_id\":\"486016401103158\",\"overcapture\":{\"maximum_amount_capturable\":6590,\"status\":\"unavailable\"},\"payment_account_reference\":\"V0010013822101399698396167340\",\"regulated_status\":\"unregulated\",\"three_d_secure\":null,\"wallet\":{\"apple_pay\":{\"type\":\"apple_pay\"},\"dynamic_last4\":\"6089\",\"type\":\"apple_pay\"}},\"type\":\"card\"},\"refunded\":false,\"source\":null,\"status\":\"succeeded\",\"mit_params\":{\"network_transaction_id\":\"486016401103158\"}},\"confirmation_method\":\"manual\",\"created\":1768561709,\"currency\":\"eur\",\"customer\":null,\"last_payment_error\":null,\"livemode\":true,\"metadata\":{\"payment_id\":\"rArbhFHx8VZ3zqhversjJ7rIu\",\"payments_extension\":\"true\",\"payments_extension_type\":\"card\",\"reconciliation_flow\":\"payments_api\",\"shop_id\":\"751927347\"},\"next_action\":null,\"payment_method\":\"pm_1SqAtFIkWweOM9jA0XEsPxpi\",\"payment_method_types\":[\"card\"],\"source\":null,\"status\":\"succeeded\"}"</t>
  </si>
  <si>
    <t>AS-89740</t>
  </si>
  <si>
    <t>gid://shopify/Order/7118005338450</t>
  </si>
  <si>
    <t>gid://shopify/OrderTransaction/8356616503634</t>
  </si>
  <si>
    <t>2025-11-15T22:08:53Z</t>
  </si>
  <si>
    <t>5LF56298G3223914J</t>
  </si>
  <si>
    <t>"{\"id\":\"5LF56298G3223914J\",\"intent\":\"CAPTURE\",\"status\":\"COMPLETED\",\"payment_source\":{\"paypal\":{\"email_address\":\"posvor@hotmail.com\",\"account_id\":\"SQ8S93L5ZKZBC\",\"account_status\":\"VERIFIED\",\"name\":{\"given_name\":\"Leopoldo\",\"surname\":\"Sanchez Valle Ortega\"},\"business_name\":\"Metonymie Limited\",\"phone_number\":{\"national_number\":\"447788244420\"},\"address\":{\"address_line_1\":\"30 Bridewell Place\",\"admin_area_2\":\"London\",\"postal_code\":\"E1W 2PB\",\"country_code\":\"GB\"}}},\"purchase_units\":[{\"reference_id\":\"default\",\"amount\":{\"currency_code\":\"EUR\",\"value\":\"283.23\",\"breakdown\":{\"item_total\":{\"currency_code\":\"EUR\",\"value\":\"314.70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31.47\"}}},\"payee\":{\"email_address\":\"info@artestaposters.com\",\"merchant_id\":\"CZQCEKGVW6QGG\",\"display_data\":{\"brand_name\":\"Artesta\"}},\"payment_instruction\":{\"disbursement_mode\":\"INSTANT\"},\"description\":\"The Great Wave Off Kanagawa (Special Edition) - Katsushika Hokusai - Marco color roble \\/ 70x100 \\/ No\",\"custom_id\":\"{\\\"shop_id\\\":751927347,\\\"session_id\\\":\\\"r4Y9Lv0kEmrykGjpra9YL1ftm\\\"}\",\"invoice_id\":\"r4Y9Lv0kEmrykGjpra9YL1ftm\",\"soft_descriptor\":\"PAYPAL *ARTESTASTOR AR\",\"items\":[{\"name\":\"The Great Wave Off Kanagawa (Special Edition) - Katsushika Hokusai - Marco color roble \\/ 70x100 \\/ No\",\"unit_amount\":{\"currency_code\":\"EUR\",\"value\":\"99.95\"},\"tax\":{\"currency_code\":\"EUR\",\"value\":\"0.00\"},\"quantity\":\"1\"},{\"name\":\"Les plantes N\u00ba1 - Marco negro \\/ 30x40 \\/ No\",\"unit_amount\":{\"currency_code\":\"EUR\",\"value\":\"42.95\"},\"tax\":{\"currency_code\":\"EUR\",\"value\":\"0.00\"},\"quantity\":\"1\"},{\"name\":\"Mus\u00e9e d'Orsay Exhibition Poster - Marco negro \\/ 30x40 \\/ No\",\"unit_amount\":{\"currency_code\":\"EUR\",\"value\":\"42.95\"},\"tax\":{\"currency_code\":\"EUR\",\"value\":\"0.00\"},\"quantity\":\"1\"},{\"name\":\"Ren\u00e9 Magritte, Les Vacances de Hegel - Marco negro \\/ 30x40 \\/ No\",\"unit_amount\":{\"currency_code\":\"EUR\",\"value\":\"42.95\"},\"tax\":{\"currency_code\":\"EUR\",\"value\":\"0.00\"},\"quantity\":\"1\"},{\"name\":\"Autumn Flowers _ Y - Marco negro \\/ 30x40 \\/ No\",\"unit_amount\":{\"currency_code\":\"EUR\",\"value\":\"42.95\"},\"tax\":{\"currency_code\":\"EUR\",\"value\":\"0.00\"},\"quantity\":\"1\"},{\"name\":\"Pablo Picasso Animals Drawing Dog - Marco negro \\/ 30x40 \\/ No\",\"unit_amount\":{\"currency_code\":\"EUR\",\"value\":\"42.95\"},\"tax\":{\"currency_code\":\"EUR\",\"value\":\"0.00\"},\"quantity\":\"1\"}],\"shipping\":{\"name\":{\"full_name\":\"Polo S\u00e1nchez-Valle\"},\"address\":{\"address_line_1\":\"7 Rue Laromigui\u00e8re\",\"admin_area_2\":\"Paris\",\"postal_code\":\"75005\",\"country_code\":\"FR\"}},\"supplementary_data\":{\"tax_nexus\":[]},\"payments\":{\"captures\":[{\"id\":\"19T977464H801491X\",\"status\":\"COMPLETED\",\"amount\":{\"currency_code\":\"EUR\",\"value\":\"283.23\"},\"final_capture\":true,\"disbursement_mode\":\"INSTANT\",\"seller_protection\":{\"status\":\"ELIGIBLE\",\"dispute_categories\":[\"ITEM_NOT_RECEIVED\",\"UNAUTHORIZED_TRANSACTION\"]},\"seller_receivable_breakdown\":{\"gross_amount\":{\"currency_code\":\"EUR\",\"value\":\"283.23\"},\"paypal_fee\":{\"currency_code\":\"EUR\",\"value\":\"12.22\"},\"net_amount\":{\"currency_code\":\"EUR\",\"value\":\"271.01\"}},\"invoice_id\":\"r4Y9Lv0kEmrykGjpra9YL1ftm\",\"custom_id\":\"{\\\"shop_id\\\":751927347,\\\"session_id\\\":\\\"r4Y9Lv0kEmrykGjpra9YL1ftm\\\"}\",\"links\":[{\"href\":\"https:\\/\\/api.paypal.com\\/v2\\/payments\\/captures\\/19T977464H801491X\",\"rel\":\"self\",\"method\":\"GET\"},{\"href\":\"https:\\/\\/api.paypal.com\\/v2\\/payments\\/captures\\/19T977464H801491X\\/refund\",\"rel\":\"refund\",\"method\":\"POST\"},{\"href\":\"https:\\/\\/api.paypal.com\\/v2\\/checkout\\/orders\\/5LF56298G3223914J\",\"rel\":\"up\",\"method\":\"GET\"}],\"create_time\":\"2025-11-15T22:08:55Z\",\"update_time\":\"2025-11-15T22:08:55Z\"}]}}],\"payer\":{\"name\":{\"given_name\":\"Leopoldo\",\"surname\":\"Sanchez Valle Ortega\"},\"email_address\":\"posvor@hotmail.com\",\"payer_id\":\"SQ8S93L5ZKZBC\",\"phone\":{\"phone_number\":{\"national_number\":\"447788244420\"}},\"address\":{\"address_line_1\":\"30 Bridewell Place\",\"admin_area_2\":\"London\",\"postal_code\":\"E1W 2PB\",\"country_code\":\"GB\"}},\"create_time\":\"2025-11-15T22:08:34Z\",\"update_time\":\"2025-11-15T22:08:55Z\",\"links\":[{\"href\":\"https:\\/\\/api.paypal.com\\/v2\\/checkout\\/orders\\/5LF56298G3223914J\",\"rel\":\"self\",\"method\":\"GET\"}]}"</t>
  </si>
  <si>
    <t>gid://shopify/OrderTransaction/8596123287890</t>
  </si>
  <si>
    <t>2026-01-12T10:38:49Z</t>
  </si>
  <si>
    <t>zY0tSaER9sm1aNDuX17w3qht8</t>
  </si>
  <si>
    <t>"{\"status\":\"COMPLETED\",\"id\":\"6PP70367FN608134B\",\"amount\":\"89.95\",\"currency\":\"EUR\",\"created_at\":\"2026-01-12T02:38:50-08:00\",\"updated_at\":\"2026-01-12T02:38:50-08:00\",\"seller_payable_breakdown\":{\"gross_amount\":{\"currency_code\":\"EUR\",\"value\":\"89.95\"},\"paypal_fee\":{\"currency_code\":\"EUR\",\"value\":\"0.00\"},\"net_amount\":{\"currency_code\":\"EUR\",\"value\":\"89.95\"},\"total_refunded_amount\":{\"currency_code\":\"EUR\",\"value\":\"89.95\"}},\"invoice_id\":{\"invoice_id\":\"r4Y9Lv0kEmrykGjpra9YL1ftm\"},\"custom_id\":{\"shop_id\":751927347,\"session_id\":\"zY0tSaER9sm1aNDuX17w3qht8\"}}"</t>
  </si>
  <si>
    <t>AS-95441</t>
  </si>
  <si>
    <t>gid://shopify/Order/7416006705490</t>
  </si>
  <si>
    <t>gid://shopify/OrderTransaction/8588624757074</t>
  </si>
  <si>
    <t>2026-01-09T09:28:21Z</t>
  </si>
  <si>
    <t>ch_3SnbzWIkWweOM9jA0z1oXUdn</t>
  </si>
  <si>
    <t>rQaBqr6qH7XcO5SG9wUkIGsFc</t>
  </si>
  <si>
    <t>pi_3SnbzWIkWweOM9jA0O3bzr8q</t>
  </si>
  <si>
    <t>"{\"id\":\"pi_3SnbzWIkWweOM9jA0O3bzr8q\",\"object\":\"payment_intent\",\"amount\":17480,\"amount_capturable\":0,\"amount_received\":17480,\"canceled_at\":null,\"cancellation_reason\":null,\"capture_method\":\"automatic\",\"latest_charge\":{\"id\":\"ch_3SnbzWIkWweOM9jA0z1oXUdn\",\"object\":\"charge\",\"amount\":17480,\"application_fee\":\"fee_1SnbzZIkWweOM9jAolOgaNFG\",\"balance_transaction\":\"txn_3SnbzWIkWweOM9jA0Jovjnjd\",\"captured\":true,\"created\":1767950904,\"currency\":\"eur\",\"failure_code\":null,\"failure_message\":null,\"fraud_details\":{},\"livemode\":true,\"metadata\":{\"payment_id\":\"rQaBqr6qH7XcO5SG9wUkIGsF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bzWIkWweOM9jA0O3bzr8q\",\"payment_method\":\"pm_1SnbzWIkWweOM9jAOnlKYbGi\",\"payment_method_details\":{\"card\":{\"amount_authorized\":17480,\"authorization_code\":\"304669\",\"brand\":\"visa\",\"checks\":{\"address_line1_check\":\"unavailable\",\"address_postal_code_check\":\"unavailable\",\"cvc_check\":\"pass\"},\"country\":\"ES\",\"description\":\"Visa Business\",\"ds_transaction_id\":null,\"exp_month\":6,\"exp_year\":2032,\"extended_authorization\":{\"status\":\"disabled\"},\"fingerprint\":\"1YPZqRXoDIBP3Ugh\",\"funding\":\"debit\",\"iin\":\"417657\",\"incremental_authorization\":{\"status\":\"unavailable\"},\"installments\":null,\"issuer\":\"BANCO SANTANDER S.A.\",\"last4\":\"3284\",\"mandate\":null,\"moto\":false,\"multicapture\":{\"status\":\"unavailable\"},\"network\":\"visa\",\"network_token\":{\"used\":false},\"network_transaction_id\":\"486009341048130\",\"overcapture\":{\"maximum_amount_capturable\":17480,\"status\":\"unavailable\"},\"payment_account_reference\":\"V0010013025260282650274663682\",\"regulated_status\":\"unregulated\",\"three_d_secure\":null,\"wallet\":null},\"type\":\"card\"},\"refunded\":false,\"source\":null,\"status\":\"succeeded\",\"mit_params\":{\"network_transaction_id\":\"486009341048130\"}},\"confirmation_method\":\"manual\",\"created\":1767950902,\"currency\":\"eur\",\"customer\":null,\"last_payment_error\":null,\"livemode\":true,\"metadata\":{\"payment_id\":\"rQaBqr6qH7XcO5SG9wUkIGsFc\",\"payments_extension\":\"true\",\"payments_extension_type\":\"card\",\"reconciliation_flow\":\"payments_api\",\"shop_id\":\"751927347\"},\"next_action\":null,\"payment_method\":\"pm_1SnbzWIkWweOM9jAOnlKYbGi\",\"payment_method_types\":[\"card\"],\"source\":null,\"status\":\"succeeded\"}"</t>
  </si>
  <si>
    <t>AS-96721</t>
  </si>
  <si>
    <t>gid://shopify/Order/7493572624722</t>
  </si>
  <si>
    <t>gid://shopify/OrderTransaction/8632870764882</t>
  </si>
  <si>
    <t>2026-01-25T09:48:44Z</t>
  </si>
  <si>
    <t>ch_3StPw1IkWweOM9jA2SEk3bBq</t>
  </si>
  <si>
    <t>rKKVxU8eYTbAcNboKW1f7ZHdO</t>
  </si>
  <si>
    <t>pi_3StPw1IkWweOM9jA2jBNTgk2</t>
  </si>
  <si>
    <t>"{\"id\":\"pi_3StPw1IkWweOM9jA2jBNTgk2\",\"object\":\"payment_intent\",\"amount\":6795,\"amount_capturable\":0,\"amount_received\":6795,\"canceled_at\":null,\"cancellation_reason\":null,\"capture_method\":\"automatic\",\"latest_charge\":{\"id\":\"ch_3StPw1IkWweOM9jA2SEk3bBq\",\"object\":\"charge\",\"amount\":6795,\"application_fee\":\"fee_1StPw3IkWweOM9jAdZY6odtJ\",\"balance_transaction\":\"txn_3StPw1IkWweOM9jA2Q4S5e2s\",\"captured\":true,\"created\":1769334527,\"currency\":\"eur\",\"failure_code\":null,\"failure_message\":null,\"fraud_details\":{},\"livemode\":true,\"metadata\":{\"payment_id\":\"rKKVxU8eYTbAcNboKW1f7ZHd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Pw1IkWweOM9jA2jBNTgk2\",\"payment_method\":\"pm_1StPw1IkWweOM9jARxysjP7f\",\"payment_method_details\":{\"card\":{\"amount_authorized\":6795,\"authorization_code\":\"782253\",\"brand\":\"visa\",\"checks\":{\"address_line1_check\":\"unavailable\",\"address_postal_code_check\":\"unavailable\",\"cvc_check\":\"pass\"},\"country\":\"ES\",\"description\":\"Visa Classic\",\"ds_transaction_id\":null,\"exp_month\":7,\"exp_year\":2027,\"extended_authorization\":{\"status\":\"disabled\"},\"fingerprint\":\"eEjOB6NjBTI11HIk\",\"funding\":\"credit\",\"iin\":\"409013\",\"incremental_authorization\":{\"status\":\"unavailable\"},\"installments\":null,\"issuer\":\"CAIXABANK S.A.\",\"last4\":\"4829\",\"mandate\":null,\"moto\":false,\"multicapture\":{\"status\":\"unavailable\"},\"network\":\"visa\",\"network_token\":{\"used\":false},\"network_transaction_id\":\"486025353279142\",\"overcapture\":{\"maximum_amount_capturable\":6795,\"status\":\"unavailable\"},\"payment_account_reference\":\"V0010013525344601301166911520\",\"regulated_status\":\"unregulated\",\"three_d_secure\":null,\"wallet\":null},\"type\":\"card\"},\"refunded\":false,\"source\":null,\"status\":\"succeeded\",\"mit_params\":{\"network_transaction_id\":\"486025353279142\"}},\"confirmation_method\":\"manual\",\"created\":1769334525,\"currency\":\"eur\",\"customer\":null,\"last_payment_error\":null,\"livemode\":true,\"metadata\":{\"payment_id\":\"rKKVxU8eYTbAcNboKW1f7ZHdO\",\"payments_extension\":\"true\",\"payments_extension_type\":\"card\",\"reconciliation_flow\":\"payments_api\",\"shop_id\":\"751927347\"},\"next_action\":null,\"payment_method\":\"pm_1StPw1IkWweOM9jARxysjP7f\",\"payment_method_types\":[\"card\"],\"source\":null,\"status\":\"succeeded\"}"</t>
  </si>
  <si>
    <t>AS-95714</t>
  </si>
  <si>
    <t>gid://shopify/Order/7421794320722</t>
  </si>
  <si>
    <t>gid://shopify/OrderTransaction/8595238977874</t>
  </si>
  <si>
    <t>2026-01-11T21:41:52Z</t>
  </si>
  <si>
    <t>5S19836154196463T</t>
  </si>
  <si>
    <t>"{\"id\":\"5S19836154196463T\",\"intent\":\"CAPTURE\",\"status\":\"COMPLETED\",\"payment_source\":{\"paypal\":{\"email_address\":\"caro_collas@hotmail.com\",\"account_id\":\"SZB6MW8B5NKV8\",\"account_status\":\"VERIFIED\",\"name\":{\"given_name\":\"caroline\",\"surname\":\"Collas\"},\"phone_number\":{\"national_number\":\"33679061030\"},\"address\":{\"address_line_1\":\"23 Rue Gabriel P\u00e9ri\",\"admin_area_2\":\"Montrouge\",\"admin_area_1\":\"IDF\",\"postal_code\":\"92120\",\"country_code\":\"FR\"}}},\"purchase_units\":[{\"reference_id\":\"default\",\"amount\":{\"currency_code\":\"EUR\",\"value\":\"220.28\",\"breakdown\":{\"item_total\":{\"currency_code\":\"EUR\",\"value\":\"244.75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24.47\"}}},\"payee\":{\"email_address\":\"info@artestaposters.com\",\"merchant_id\":\"CZQCEKGVW6QGG\",\"display_data\":{\"brand_name\":\"Artesta\"}},\"payment_instruction\":{\"disbursement_mode\":\"INSTANT\"},\"description\":\"Pastel Paint Blocks - Lienzo \\/ Madera roble natural \\/ 30x40\",\"custom_id\":\"{\\\"shop_id\\\":751927347,\\\"session_id\\\":\\\"rbvsK0OOO3Y8EH0l8DsQY4bGV\\\"}\",\"invoice_id\":\"rbvsK0OOO3Y8EH0l8DsQY4bGV\",\"items\":[{\"name\":\"Pastel Paint Blocks - Lienzo \\/ Madera roble natural \\/ 30x40\",\"unit_amount\":{\"currency_code\":\"EUR\",\"value\":\"64.95\"},\"tax\":{\"currency_code\":\"EUR\",\"value\":\"0.00\"},\"quantity\":\"1\"},{\"name\":\"Abstract N 22 - Lienzo \\/ Madera roble natural \\/ 30x40\",\"unit_amount\":{\"currency_code\":\"EUR\",\"value\":\"64.95\"},\"tax\":{\"currency_code\":\"EUR\",\"value\":\"0.00\"},\"quantity\":\"1\"},{\"name\":\"A thousand birds - Lienzo \\/ Sin marco \\/ 30x40\",\"unit_amount\":{\"currency_code\":\"EUR\",\"value\":\"34.95\"},\"tax\":{\"currency_code\":\"EUR\",\"value\":\"0.00\"},\"quantity\":\"1\"},{\"name\":\"Midnight lovers - Lienzo \\/ Sin marco \\/ 20x30\",\"unit_amount\":{\"currency_code\":\"EUR\",\"value\":\"29.95\"},\"tax\":{\"currency_code\":\"EUR\",\"value\":\"0.00\"},\"quantity\":\"1\"},{\"name\":\"Rocksteady - Lienzo \\/ Sin marco \\/ 40x50\",\"unit_amount\":{\"currency_code\":\"EUR\",\"value\":\"49.95\"},\"tax\":{\"currency_code\":\"EUR\",\"value\":\"0.00\"},\"quantity\":\"1\"}],\"shipping\":{\"name\":{\"full_name\":\"Caroline Collas\"},\"address\":{\"address_line_1\":\"4 Bis Rue du Printemps\",\"admin_area_2\":\"LE PECQ\",\"postal_code\":\"78230\",\"country_code\":\"FR\"}},\"supplementary_data\":{\"tax_nexus\":[]},\"payments\":{\"captures\":[{\"id\":\"7DE01747S9421470N\",\"status\":\"COMPLETED\",\"amount\":{\"currency_code\":\"EUR\",\"value\":\"220.28\"},\"final_capture\":true,\"disbursement_mode\":\"INSTANT\",\"seller_protection\":{\"status\":\"ELIGIBLE\",\"dispute_categories\":[\"ITEM_NOT_RECEIVED\",\"UNAUTHORIZED_TRANSACTION\"]},\"seller_receivable_breakdown\":{\"gross_amount\":{\"currency_code\":\"EUR\",\"value\":\"220.28\"},\"paypal_fee\":{\"currency_code\":\"EUR\",\"value\":\"6.74\"},\"net_amount\":{\"currency_code\":\"EUR\",\"value\":\"213.54\"}},\"invoice_id\":\"rbvsK0OOO3Y8EH0l8DsQY4bGV\",\"custom_id\":\"{\\\"shop_id\\\":751927347,\\\"session_id\\\":\\\"rbvsK0OOO3Y8EH0l8DsQY4bGV\\\"}\",\"links\":[{\"href\":\"https:\\/\\/api.paypal.com\\/v2\\/payments\\/captures\\/7DE01747S9421470N\",\"rel\":\"self\",\"method\":\"GET\"},{\"href\":\"https:\\/\\/api.paypal.com\\/v2\\/payments\\/captures\\/7DE01747S9421470N\\/refund\",\"rel\":\"refund\",\"method\":\"POST\"},{\"href\":\"https:\\/\\/api.paypal.com\\/v2\\/checkout\\/orders\\/5S19836154196463T\",\"rel\":\"up\",\"method\":\"GET\"}],\"create_time\":\"2026-01-11T21:41:54Z\",\"update_time\":\"2026-01-11T21:41:54Z\"}]}}],\"payer\":{\"name\":{\"given_name\":\"caroline\",\"surname\":\"Collas\"},\"email_address\":\"caro_collas@hotmail.com\",\"payer_id\":\"SZB6MW8B5NKV8\",\"phone\":{\"phone_number\":{\"national_number\":\"33679061030\"}},\"address\":{\"address_line_1\":\"23 Rue Gabriel P\u00e9ri\",\"admin_area_2\":\"Montrouge\",\"admin_area_1\":\"IDF\",\"postal_code\":\"92120\",\"country_code\":\"FR\"}},\"create_time\":\"2026-01-11T21:41:08Z\",\"update_time\":\"2026-01-11T21:41:54Z\",\"links\":[{\"href\":\"https:\\/\\/api.paypal.com\\/v2\\/checkout\\/orders\\/5S19836154196463T\",\"rel\":\"self\",\"method\":\"GET\"}]}"</t>
  </si>
  <si>
    <t>AS-97161</t>
  </si>
  <si>
    <t>gid://shopify/Order/7514996703570</t>
  </si>
  <si>
    <t>gid://shopify/OrderTransaction/8649233531218</t>
  </si>
  <si>
    <t>2026-01-31T07:12:09Z</t>
  </si>
  <si>
    <t>ch_3SvYLmIkWweOM9jA26BAYapQ</t>
  </si>
  <si>
    <t>rKclBjYlBbawK0iCMwRffAouI</t>
  </si>
  <si>
    <t>pi_3SvYLmIkWweOM9jA2rFVY0N2</t>
  </si>
  <si>
    <t>"{\"id\":\"pi_3SvYLmIkWweOM9jA2rFVY0N2\",\"object\":\"payment_intent\",\"amount\":4490,\"amount_capturable\":0,\"amount_received\":4490,\"canceled_at\":null,\"cancellation_reason\":null,\"capture_method\":\"automatic\",\"latest_charge\":{\"id\":\"ch_3SvYLmIkWweOM9jA26BAYapQ\",\"object\":\"charge\",\"amount\":4490,\"application_fee\":\"fee_1SvYLpIkWweOM9jANMn6nMMv\",\"balance_transaction\":\"txn_3SvYLmIkWweOM9jA2BdKRzYy\",\"captured\":true,\"created\":1769843531,\"currency\":\"eur\",\"failure_code\":null,\"failure_message\":null,\"fraud_details\":{},\"livemode\":true,\"metadata\":{\"payment_id\":\"rKclBjYlBbawK0iCMwRffAou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YLmIkWweOM9jA2rFVY0N2\",\"payment_method\":\"pm_1SvYLmIkWweOM9jAfsdTxFWa\",\"payment_method_details\":{\"card\":{\"amount_authorized\":4490,\"authorization_code\":\"382683\",\"brand\":\"visa\",\"checks\":{\"address_line1_check\":\"fail\",\"address_postal_code_check\":\"pass\",\"cvc_check\":\"pass\"},\"country\":\"FR\",\"description\":\"Visa Classic\",\"ds_transaction_id\":null,\"exp_month\":6,\"exp_year\":2026,\"extended_authorization\":{\"status\":\"disabled\"},\"fingerprint\":\"HJhNmpriWTkV8Fen\",\"funding\":\"debit\",\"iin\":\"497040\",\"incremental_authorization\":{\"status\":\"unavailable\"},\"installments\":null,\"issuer\":\"LA BANQUE POSTALE\",\"last4\":\"4444\",\"mandate\":null,\"moto\":false,\"multicapture\":{\"status\":\"unavailable\"},\"network\":\"visa\",\"network_token\":{\"used\":false},\"network_transaction_id\":\"486031259326286\",\"overcapture\":{\"maximum_amount_capturable\":4490,\"status\":\"unavailable\"},\"payment_account_reference\":\"V001AADBP30000412097080000000\",\"regulated_status\":\"unregulated\",\"three_d_secure\":{\"authentication_flow\":\"frictionless\",\"electronic_commerce_indicator\":\"07\",\"exemption_indicator\":null,\"result\":\"exempted\",\"result_reason\":null,\"transaction_id\":\"30dc1ed6-67a9-4394-94b7-1e0944d6a083\",\"version\":\"2.2.0\"},\"wallet\":null},\"type\":\"card\"},\"refunded\":false,\"source\":null,\"status\":\"succeeded\",\"mit_params\":{\"network_transaction_id\":\"486031259326286\"}},\"confirmation_method\":\"manual\",\"created\":1769843530,\"currency\":\"eur\",\"customer\":null,\"last_payment_error\":null,\"livemode\":true,\"metadata\":{\"payment_id\":\"rKclBjYlBbawK0iCMwRffAouI\",\"payments_extension\":\"true\",\"payments_extension_type\":\"card\",\"reconciliation_flow\":\"payments_api\",\"shop_id\":\"751927347\"},\"next_action\":null,\"payment_method\":\"pm_1SvYLmIkWweOM9jAfsdTxFWa\",\"payment_method_types\":[\"card\"],\"source\":null,\"status\":\"succeeded\"}"</t>
  </si>
  <si>
    <t>AS-96801</t>
  </si>
  <si>
    <t>gid://shopify/Order/7495109640530</t>
  </si>
  <si>
    <t>gid://shopify/OrderTransaction/8634741227858</t>
  </si>
  <si>
    <t>2026-01-25T23:38:23Z</t>
  </si>
  <si>
    <t>ch_3StcsuIkWweOM9jA1fR7KBhB</t>
  </si>
  <si>
    <t>rHYIdaBCq2YZgVV8o8gs39FfY</t>
  </si>
  <si>
    <t>pi_3StcsuIkWweOM9jA17DqeFbI</t>
  </si>
  <si>
    <t>"{\"id\":\"pi_3StcsuIkWweOM9jA17DqeFbI\",\"object\":\"payment_intent\",\"amount\":6590,\"amount_capturable\":0,\"amount_received\":6590,\"canceled_at\":null,\"cancellation_reason\":null,\"capture_method\":\"automatic\",\"latest_charge\":{\"id\":\"ch_3StcsuIkWweOM9jA1fR7KBhB\",\"object\":\"charge\",\"amount\":6590,\"application_fee\":\"fee_1StcsvIkWweOM9jAb5mB7s2P\",\"balance_transaction\":\"txn_3StcsuIkWweOM9jA1iynHX4m\",\"captured\":true,\"created\":1769384304,\"currency\":\"eur\",\"failure_code\":null,\"failure_message\":null,\"fraud_details\":{},\"livemode\":true,\"metadata\":{\"payment_id\":\"rHYIdaBCq2YZgVV8o8gs39Ff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csuIkWweOM9jA17DqeFbI\",\"payment_method\":\"pm_1StcsuIkWweOM9jAiUXPUR6w\",\"payment_method_details\":{\"card\":{\"amount_authorized\":6590,\"authorization_code\":\"KUZYJF\",\"brand\":\"mastercard\",\"checks\":{\"address_line1_check\":\"unavailable\",\"address_postal_code_check\":\"unavailable\",\"cvc_check\":null},\"country\":\"BR\",\"description\":\"MasterCard Black Card\",\"ds_transaction_id\":null,\"exp_month\":5,\"exp_year\":2031,\"extended_authorization\":{\"status\":\"disabled\"},\"fingerprint\":\"rvhXLKxmFOq9BD5T\",\"funding\":\"credit\",\"iin\":\"521433\",\"incremental_authorization\":{\"status\":\"unavailable\"},\"installments\":null,\"issuer\":\"BANCO BTG PACTUAL SA\",\"last4\":\"0633\",\"mandate\":null,\"moto\":false,\"multicapture\":{\"status\":\"unavailable\"},\"network\":\"mastercard\",\"network_token\":{\"used\":false},\"network_transaction_id\":\"MBKIAYXM90125\",\"overcapture\":{\"maximum_amount_capturable\":6590,\"status\":\"unavailable\"},\"payment_account_reference\":\"500185R5B1K8J78G0A7XREEE29TNN\",\"regulated_status\":\"unregulated\",\"three_d_secure\":null,\"wallet\":null},\"type\":\"card\"},\"refunded\":false,\"source\":null,\"status\":\"succeeded\",\"mit_params\":{\"network_transaction_id\":\"MBKIAYXM90125\"}},\"confirmation_method\":\"manual\",\"created\":1769384304,\"currency\":\"eur\",\"customer\":null,\"last_payment_error\":null,\"livemode\":true,\"metadata\":{\"payment_id\":\"rHYIdaBCq2YZgVV8o8gs39FfY\",\"payments_extension\":\"true\",\"payments_extension_type\":\"card\",\"reconciliation_flow\":\"payments_api\",\"shop_id\":\"751927347\"},\"next_action\":null,\"payment_method\":\"pm_1StcsuIkWweOM9jAiUXPUR6w\",\"payment_method_types\":[\"card\"],\"source\":null,\"status\":\"succeeded\"}"</t>
  </si>
  <si>
    <t>AS-96790</t>
  </si>
  <si>
    <t>gid://shopify/Order/7494835011922</t>
  </si>
  <si>
    <t>gid://shopify/OrderTransaction/8634397917522</t>
  </si>
  <si>
    <t>2026-01-25T20:31:14Z</t>
  </si>
  <si>
    <t>3JU86448FC245171U</t>
  </si>
  <si>
    <t>"{\"id\":\"3JU86448FC245171U\",\"intent\":\"CAPTURE\",\"status\":\"COMPLETED\",\"payment_source\":{\"paypal\":{\"email_address\":\"janplewa@web.de\",\"account_id\":\"Q5HL7DN6Z4HKJ\",\"account_status\":\"VERIFIED\",\"name\":{\"given_name\":\"Jan\",\"surname\":\"Plewa\"},\"phone_number\":{\"national_number\":\"49015156027822\"},\"address\":{\"address_line_1\":\"Holunderweg 29a\",\"admin_area_2\":\"Schw\u00fclper\",\"admin_area_1\":\"Niedersachsen\",\"postal_code\":\"38179\",\"country_code\":\"DE\"}}},\"purchase_units\":[{\"reference_id\":\"default\",\"amount\":{\"currency_code\":\"EUR\",\"value\":\"221.75\",\"breakdown\":{\"item_total\":{\"currency_code\":\"EUR\",\"value\":\"221.75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otanical typewriter - P\u00f3ster \\/ Madera roble natural \\/ 20x30\",\"custom_id\":\"{\\\"shop_id\\\":751927347,\\\"session_id\\\":\\\"rioXeI19OxJaQuH0DFdVpPDQr\\\"}\",\"invoice_id\":\"rioXeI19OxJaQuH0DFdVpPDQr\",\"items\":[{\"name\":\"Botanical typewriter - P\u00f3ster \\/ Madera roble natural \\/ 20x30\",\"unit_amount\":{\"currency_code\":\"EUR\",\"value\":\"24.95\"},\"tax\":{\"currency_code\":\"EUR\",\"value\":\"0.00\"},\"quantity\":\"1\"},{\"name\":\"Airballoon Sky - P\u00f3ster \\/ Madera azul \\/ 50x70\",\"unit_amount\":{\"currency_code\":\"EUR\",\"value\":\"67.95\"},\"tax\":{\"currency_code\":\"EUR\",\"value\":\"0.00\"},\"quantity\":\"1\"},{\"name\":\"Line Art Babyhand - P\u00f3ster \\/ Madera negro \\/ 30x40\",\"unit_amount\":{\"currency_code\":\"EUR\",\"value\":\"42.95\"},\"tax\":{\"currency_code\":\"EUR\",\"value\":\"0.00\"},\"quantity\":\"1\"},{\"name\":\"Waterflowers - P\u00f3ster \\/ Madera negro \\/ 30x40\",\"unit_amount\":{\"currency_code\":\"EUR\",\"value\":\"42.95\"},\"tax\":{\"currency_code\":\"EUR\",\"value\":\"0.00\"},\"quantity\":\"1\"},{\"name\":\"Capri, Italy - P\u00f3ster \\/ Madera negro \\/ 30x40\",\"unit_amount\":{\"currency_code\":\"EUR\",\"value\":\"42.95\"},\"tax\":{\"currency_code\":\"EUR\",\"value\":\"0.00\"},\"quantity\":\"1\"}],\"shipping\":{\"name\":{\"full_name\":\"Jan Plewa\"},\"address\":{\"address_line_1\":\"Holunderweg 29a\",\"admin_area_2\":\"Schw\u00fclper\",\"postal_code\":\"38179\",\"country_code\":\"DE\"}},\"supplementary_data\":{\"tax_nexus\":[]},\"payments\":{\"captures\":[{\"id\":\"5C1840840U0433031\",\"status\":\"COMPLETED\",\"amount\":{\"currency_code\":\"EUR\",\"value\":\"221.75\"},\"final_capture\":true,\"disbursement_mode\":\"INSTANT\",\"seller_protection\":{\"status\":\"ELIGIBLE\",\"dispute_categories\":[\"ITEM_NOT_RECEIVED\",\"UNAUTHORIZED_TRANSACTION\"]},\"seller_receivable_breakdown\":{\"gross_amount\":{\"currency_code\":\"EUR\",\"value\":\"221.75\"},\"paypal_fee\":{\"currency_code\":\"EUR\",\"value\":\"6.78\"},\"net_amount\":{\"currency_code\":\"EUR\",\"value\":\"214.97\"}},\"invoice_id\":\"rioXeI19OxJaQuH0DFdVpPDQr\",\"custom_id\":\"{\\\"shop_id\\\":751927347,\\\"session_id\\\":\\\"rioXeI19OxJaQuH0DFdVpPDQr\\\"}\",\"links\":[{\"href\":\"https:\\/\\/api.paypal.com\\/v2\\/payments\\/captures\\/5C1840840U0433031\",\"rel\":\"self\",\"method\":\"GET\"},{\"href\":\"https:\\/\\/api.paypal.com\\/v2\\/payments\\/captures\\/5C1840840U0433031\\/refund\",\"rel\":\"refund\",\"method\":\"POST\"},{\"href\":\"https:\\/\\/api.paypal.com\\/v2\\/checkout\\/orders\\/3JU86448FC245171U\",\"rel\":\"up\",\"method\":\"GET\"}],\"create_time\":\"2026-01-25T20:31:16Z\",\"update_time\":\"2026-01-25T20:31:16Z\"}]}}],\"payer\":{\"name\":{\"given_name\":\"Jan\",\"surname\":\"Plewa\"},\"email_address\":\"janplewa@web.de\",\"payer_id\":\"Q5HL7DN6Z4HKJ\",\"phone\":{\"phone_number\":{\"national_number\":\"49015156027822\"}},\"address\":{\"address_line_1\":\"Holunderweg 29a\",\"admin_area_2\":\"Schw\u00fclper\",\"admin_area_1\":\"Niedersachsen\",\"postal_code\":\"38179\",\"country_code\":\"DE\"}},\"create_time\":\"2026-01-25T20:29:49Z\",\"update_time\":\"2026-01-25T20:31:16Z\",\"links\":[{\"href\":\"https:\\/\\/api.paypal.com\\/v2\\/checkout\\/orders\\/3JU86448FC245171U\",\"rel\":\"self\",\"method\":\"GET\"}]}"</t>
  </si>
  <si>
    <t>AS-96294</t>
  </si>
  <si>
    <t>gid://shopify/Order/7440098427218</t>
  </si>
  <si>
    <t>gid://shopify/OrderTransaction/8615958806866</t>
  </si>
  <si>
    <t>2026-01-18T21:17:48Z</t>
  </si>
  <si>
    <t>ch_3Sr3M2IkWweOM9jA0BJX7ecL</t>
  </si>
  <si>
    <t>r0u7ixjF94yorxb9Ktd9GsRFQ</t>
  </si>
  <si>
    <t>pi_3Sr3M2IkWweOM9jA0G46u4yZ</t>
  </si>
  <si>
    <t>"{\"id\":\"pi_3Sr3M2IkWweOM9jA0G46u4yZ\",\"object\":\"payment_intent\",\"amount\":19260,\"amount_capturable\":0,\"amount_received\":19260,\"canceled_at\":null,\"cancellation_reason\":null,\"capture_method\":\"automatic\",\"latest_charge\":{\"id\":\"ch_3Sr3M2IkWweOM9jA0BJX7ecL\",\"object\":\"charge\",\"amount\":19260,\"application_fee\":\"fee_1Sr3M3IkWweOM9jAg5BwOHwR\",\"balance_transaction\":\"txn_3Sr3M2IkWweOM9jA0TSBJvse\",\"captured\":true,\"created\":1768771070,\"currency\":\"eur\",\"failure_code\":null,\"failure_message\":null,\"fraud_details\":{},\"livemode\":true,\"metadata\":{\"payment_id\":\"r0u7ixjF94yorxb9Ktd9GsRF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3M2IkWweOM9jA0G46u4yZ\",\"payment_method\":\"pm_1Sr3M2IkWweOM9jAX44CTPZf\",\"payment_method_details\":{\"card\":{\"amount_authorized\":19260,\"authorization_code\":\"005987\",\"brand\":\"mastercard\",\"checks\":{\"address_line1_check\":null,\"address_postal_code_check\":null,\"cvc_check\":null},\"country\":\"AT\",\"description\":\"Debit MasterCard\",\"ds_transaction_id\":null,\"exp_month\":6,\"exp_year\":2028,\"extended_authorization\":{\"status\":\"disabled\"},\"fingerprint\":\"uZ7ZgCzkrHb6c6JP\",\"funding\":\"debit\",\"iin\":\"516882\",\"incremental_authorization\":{\"status\":\"unavailable\"},\"installments\":null,\"issuer\":\"PSA PAYMENT SERVICES AUSTRIA G\",\"last4\":\"0000\",\"mandate\":null,\"moto\":false,\"multicapture\":{\"status\":\"unavailable\"},\"network\":\"mastercard\",\"network_token\":{\"used\":false},\"network_transaction_id\":\"MDSZMRL4B0118\",\"overcapture\":{\"maximum_amount_capturable\":19260,\"status\":\"unavailable\"},\"payment_account_reference\":\"5001DQKVJC7JWL61U98UOJSTCOPH2\",\"regulated_status\":\"unregulated\",\"three_d_secure\":null,\"wallet\":{\"apple_pay\":{\"type\":\"apple_pay\"},\"dynamic_last4\":\"7620\",\"type\":\"apple_pay\"}},\"type\":\"card\"},\"refunded\":false,\"source\":null,\"status\":\"succeeded\",\"mit_params\":{\"network_transaction_id\":\"MDSZMRL4B0118\"}},\"confirmation_method\":\"manual\",\"created\":1768771070,\"currency\":\"eur\",\"customer\":null,\"last_payment_error\":null,\"livemode\":true,\"metadata\":{\"payment_id\":\"r0u7ixjF94yorxb9Ktd9GsRFQ\",\"payments_extension\":\"true\",\"payments_extension_type\":\"card\",\"reconciliation_flow\":\"payments_api\",\"shop_id\":\"751927347\"},\"next_action\":null,\"payment_method\":\"pm_1Sr3M2IkWweOM9jAX44CTPZf\",\"payment_method_types\":[\"card\"],\"source\":null,\"status\":\"succeeded\"}"</t>
  </si>
  <si>
    <t>AS-95651</t>
  </si>
  <si>
    <t>gid://shopify/Order/7420814655826</t>
  </si>
  <si>
    <t>gid://shopify/OrderTransaction/8594146459986</t>
  </si>
  <si>
    <t>2026-01-11T14:00:03Z</t>
  </si>
  <si>
    <t>ch_3SoPBYIkWweOM9jA0Q8D1oZf</t>
  </si>
  <si>
    <t>rWuG9he8G3ks8pjuuhowvhUZW</t>
  </si>
  <si>
    <t>pi_3SoPBYIkWweOM9jA0flwiLh5</t>
  </si>
  <si>
    <t>"{\"id\":\"pi_3SoPBYIkWweOM9jA0flwiLh5\",\"object\":\"payment_intent\",\"amount\":14828,\"amount_capturable\":0,\"amount_received\":14828,\"canceled_at\":null,\"cancellation_reason\":null,\"capture_method\":\"automatic\",\"latest_charge\":{\"id\":\"ch_3SoPBYIkWweOM9jA0Q8D1oZf\",\"object\":\"charge\",\"amount\":14828,\"application_fee\":\"fee_1SoPBaIkWweOM9jANxFQZ8l7\",\"balance_transaction\":\"txn_3SoPBYIkWweOM9jA074DQWHr\",\"captured\":true,\"created\":1768140005,\"currency\":\"eur\",\"failure_code\":null,\"failure_message\":null,\"fraud_details\":{},\"livemode\":true,\"metadata\":{\"payment_id\":\"rWuG9he8G3ks8pjuuhowvhUZ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PBYIkWweOM9jA0flwiLh5\",\"payment_method\":\"pm_1SoPBYIkWweOM9jApW6l62r7\",\"payment_method_details\":{\"card\":{\"amount_authorized\":14828,\"authorization_code\":\"008651\",\"brand\":\"visa\",\"checks\":{\"address_line1_check\":\"fail\",\"address_postal_code_check\":\"fail\",\"cvc_check\":\"pass\"},\"country\":\"AT\",\"description\":\"Visa Platinum\",\"ds_transaction_id\":null,\"exp_month\":3,\"exp_year\":2029,\"extended_authorization\":{\"status\":\"disabled\"},\"fingerprint\":\"m97iZlL2DoXZ9lH9\",\"funding\":\"credit\",\"iin\":\"422211\",\"incremental_authorization\":{\"status\":\"unavailable\"},\"installments\":null,\"issuer\":\"ERSTE BANK DER OESTERREICHISCHEN SPARKASSEN AG\",\"last4\":\"2086\",\"mandate\":null,\"moto\":false,\"multicapture\":{\"status\":\"unavailable\"},\"network\":\"visa\",\"network_token\":{\"used\":false},\"network_transaction_id\":\"486011504050481\",\"overcapture\":{\"maximum_amount_capturable\":14828,\"status\":\"unavailable\"},\"payment_account_reference\":\"V0010014625111731809854328972\",\"regulated_status\":\"unregulated\",\"three_d_secure\":null,\"wallet\":null},\"type\":\"card\"},\"refunded\":false,\"source\":null,\"status\":\"succeeded\",\"mit_params\":{\"network_transaction_id\":\"486011504050481\"}},\"confirmation_method\":\"manual\",\"created\":1768140004,\"currency\":\"eur\",\"customer\":null,\"last_payment_error\":null,\"livemode\":true,\"metadata\":{\"payment_id\":\"rWuG9he8G3ks8pjuuhowvhUZW\",\"payments_extension\":\"true\",\"payments_extension_type\":\"card\",\"reconciliation_flow\":\"payments_api\",\"shop_id\":\"751927347\"},\"next_action\":null,\"payment_method\":\"pm_1SoPBYIkWweOM9jApW6l62r7\",\"payment_method_types\":[\"card\"],\"source\":null,\"status\":\"succeeded\"}"</t>
  </si>
  <si>
    <t>AS-96722</t>
  </si>
  <si>
    <t>gid://shopify/Order/7493599297874</t>
  </si>
  <si>
    <t>gid://shopify/OrderTransaction/8632899043666</t>
  </si>
  <si>
    <t>2026-01-25T10:01:58Z</t>
  </si>
  <si>
    <t>py_3StQ8oIkWweOM9jA0kBFTUhY</t>
  </si>
  <si>
    <t>rNUzitUyKWaASVjXfe8W1IUMF</t>
  </si>
  <si>
    <t>"{\"id\":\"py_3StQ8oIkWweOM9jA0kBFTUhY\",\"object\":\"charge\",\"amount\":3790,\"application_fee\":\"fee_1StQ9dIkWweOM9jA1Rvx3svD\",\"balance_transaction\":\"txn_3StQ8oIkWweOM9jA015fESuv\",\"captured\":true,\"created\":1769335369,\"currency\":\"eur\",\"failure_code\":null,\"failure_message\":null,\"fraud_details\":{},\"livemode\":true,\"metadata\":{\"payments_extension_type\":\"klarna\",\"payments_extension\":\"true\",\"shop_id\":\"751927347\",\"reconciliation_flow\":\"payments_api\",\"payment_id\":\"rNUzitUyKWaASVjXfe8W1IUMF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tQ8oIkWweOM9jA0Oymg7M7\",\"payment_method\":\"pm_1StQ8oIkWweOM9jASN4A4Hut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</si>
  <si>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AS-96141</t>
  </si>
  <si>
    <t>gid://shopify/Order/7436191990098</t>
  </si>
  <si>
    <t>gid://shopify/OrderTransaction/8611294970194</t>
  </si>
  <si>
    <t>2026-01-17T13:10:49Z</t>
  </si>
  <si>
    <t>90F27362GA9936640</t>
  </si>
  <si>
    <t>"{\"id\":\"90F27362GA9936640\",\"intent\":\"CAPTURE\",\"status\":\"COMPLETED\",\"payment_source\":{\"paypal\":{\"email_address\":\"patrickdoguet@gmail.com\",\"account_id\":\"9KEFVTXVWCQ4W\",\"account_status\":\"VERIFIED\",\"name\":{\"given_name\":\"Patrick\",\"surname\":\"DOGUET\"},\"phone_number\":{\"national_number\":\"33698827301\"},\"address\":{\"address_line_1\":\"Mhz Wireless\",\"address_line_2\":\"5 Avenue Roger Roquefort\",\"admin_area_2\":\"MARQUIXANES\",\"postal_code\":\"66320\",\"country_code\":\"FR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Frederick Childe Hassam, The Island Garden - P\u00f3ster \\/ Madera lavanda pastel \\/ 50x70\",\"custom_id\":\"{\\\"shop_id\\\":751927347,\\\"session_id\\\":\\\"r0cNtffCuzcM8f6Rhr0Ue4XuB\\\"}\",\"invoice_id\":\"r0cNtffCuzcM8f6Rhr0Ue4XuB\",\"soft_descriptor\":\"ARTESTASTOR ARTESTASTO\",\"items\":[{\"name\":\"Frederick Childe Hassam, The Island Garden - P\u00f3ster \\/ Madera lavanda pastel \\/ 50x70\",\"unit_amount\":{\"currency_code\":\"EUR\",\"value\":\"67.95\"},\"tax\":{\"currency_code\":\"EUR\",\"value\":\"0.00\"},\"quantity\":\"1\"}],\"shipping\":{\"name\":{\"full_name\":\"PATRICK Doguet\"},\"address\":{\"address_line_1\":\"5 AVENUE ROGER ROQUEFORT\",\"admin_area_2\":\"MARQUIXANES\",\"postal_code\":\"66320\",\"country_code\":\"FR\"}},\"supplementary_data\":{\"tax_nexus\":[]},\"payments\":{\"captures\":[{\"id\":\"6F594133TN884631R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0cNtffCuzcM8f6Rhr0Ue4XuB\",\"custom_id\":\"{\\\"shop_id\\\":751927347,\\\"session_id\\\":\\\"r0cNtffCuzcM8f6Rhr0Ue4XuB\\\"}\",\"links\":[{\"href\":\"https:\\/\\/api.paypal.com\\/v2\\/payments\\/captures\\/6F594133TN884631R\",\"rel\":\"self\",\"method\":\"GET\"},{\"href\":\"https:\\/\\/api.paypal.com\\/v2\\/payments\\/captures\\/6F594133TN884631R\\/refund\",\"rel\":\"refund\",\"method\":\"POST\"},{\"href\":\"https:\\/\\/api.paypal.com\\/v2\\/checkout\\/orders\\/90F27362GA9936640\",\"rel\":\"up\",\"method\":\"GET\"}],\"create_time\":\"2026-01-17T13:10:51Z\",\"update_time\":\"2026-01-17T13:10:51Z\"}]}}],\"payer\":{\"name\":{\"given_name\":\"Patrick\",\"surname\":\"DOGUET\"},\"email_address\":\"patrickdoguet@gmail.com\",\"payer_id\":\"9KEFVTXVWCQ4W\",\"phone\":{\"phone_number\":{\"national_number\":\"33698827301\"}},\"address\":{\"address_line_1\":\"Mhz Wireless\",\"address_line_2\":\"5 Avenue Roger Roquefort\",\"admin_area_2\":\"MARQUIXANES\",\"postal_code\":\"66320\",\"country_code\":\"FR\"}},\"create_time\":\"2026-01-17T13:09:52Z\",\"update_time\":\"2026-01-17T13:10:51Z\",\"links\":[{\"href\":\"https:\\/\\/api.paypal.com\\/v2\\/checkout\\/orders\\/90F27362GA9936640\",\"rel\":\"self\",\"method\":\"GET\"}]}"</t>
  </si>
  <si>
    <t>AS-96899</t>
  </si>
  <si>
    <t>gid://shopify/Order/7498318381394</t>
  </si>
  <si>
    <t>gid://shopify/OrderTransaction/8638827004242</t>
  </si>
  <si>
    <t>2026-01-27T10:13:57Z</t>
  </si>
  <si>
    <t>ch_3Su9HVIkWweOM9jA0Ih7MNkT</t>
  </si>
  <si>
    <t>rgu1u7nvgo1S23Rc2YuIir07J</t>
  </si>
  <si>
    <t>pi_3Su9HVIkWweOM9jA0d9fyqdS</t>
  </si>
  <si>
    <t>"{\"id\":\"pi_3Su9HVIkWweOM9jA0d9fyqdS\",\"object\":\"payment_intent\",\"amount\":5895,\"amount_capturable\":0,\"amount_received\":5895,\"canceled_at\":null,\"cancellation_reason\":null,\"capture_method\":\"automatic\",\"latest_charge\":{\"id\":\"ch_3Su9HVIkWweOM9jA0Ih7MNkT\",\"object\":\"charge\",\"amount\":5895,\"application_fee\":\"fee_1Su9HWIkWweOM9jAc8gapkAI\",\"balance_transaction\":\"txn_3Su9HVIkWweOM9jA0wduiIJQ\",\"captured\":true,\"created\":1769508838,\"currency\":\"eur\",\"failure_code\":null,\"failure_message\":null,\"fraud_details\":{},\"livemode\":true,\"metadata\":{\"payment_id\":\"rgu1u7nvgo1S23Rc2YuIir07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9HVIkWweOM9jA0d9fyqdS\",\"payment_method\":\"pm_1Su9HVIkWweOM9jAHQ2fN3SX\",\"payment_method_details\":{\"card\":{\"amount_authorized\":5895,\"authorization_code\":\"906777\",\"brand\":\"visa\",\"checks\":{\"address_line1_check\":\"unavailable\",\"address_postal_code_check\":\"unavailable\",\"cvc_check\":null},\"country\":\"ES\",\"description\":\"Visa Classic\",\"ds_transaction_id\":null,\"exp_month\":7,\"exp_year\":2030,\"extended_authorization\":{\"status\":\"disabled\"},\"fingerprint\":\"VSonh1df9Tsi2JGH\",\"funding\":\"credit\",\"iin\":\"406743\",\"incremental_authorization\":{\"status\":\"unavailable\"},\"installments\":null,\"issuer\":\"CAJA LABORAL POPULAR COOP. DE CREDITO\",\"last4\":\"5039\",\"mandate\":null,\"moto\":false,\"multicapture\":{\"status\":\"unavailable\"},\"network\":\"visa\",\"network_token\":{\"used\":true},\"network_transaction_id\":\"486027368389800\",\"overcapture\":{\"maximum_amount_capturable\":5895,\"status\":\"unavailable\"},\"payment_account_reference\":\"V0010015825207463649398656073\",\"regulated_status\":\"unregulated\",\"three_d_secure\":null,\"wallet\":null},\"type\":\"card\"},\"refunded\":false,\"source\":null,\"status\":\"succeeded\",\"mit_params\":{\"network_transaction_id\":\"486027368389800\"}},\"confirmation_method\":\"manual\",\"created\":1769508837,\"currency\":\"eur\",\"customer\":null,\"last_payment_error\":null,\"livemode\":true,\"metadata\":{\"payment_id\":\"rgu1u7nvgo1S23Rc2YuIir07J\",\"payments_extension\":\"true\",\"payments_extension_type\":\"card\",\"reconciliation_flow\":\"payments_api\",\"shop_id\":\"751927347\"},\"next_action\":null,\"payment_method\":\"pm_1Su9HVIkWweOM9jAHQ2fN3SX\",\"payment_method_types\":[\"card\"],\"source\":null,\"status\":\"succeeded\"}"</t>
  </si>
  <si>
    <t>AS-96905</t>
  </si>
  <si>
    <t>gid://shopify/Order/7498436739410</t>
  </si>
  <si>
    <t>gid://shopify/OrderTransaction/8639023120722</t>
  </si>
  <si>
    <t>2026-01-27T11:29:25Z</t>
  </si>
  <si>
    <t>ch_3SuASYIkWweOM9jA2JavZ6HB</t>
  </si>
  <si>
    <t>rh36vVJ9GNMGswIIY42O4ix92</t>
  </si>
  <si>
    <t>pi_3SuASYIkWweOM9jA2R1C0onN</t>
  </si>
  <si>
    <t>"{\"id\":\"pi_3SuASYIkWweOM9jA2R1C0onN\",\"object\":\"payment_intent\",\"amount\":5886,\"amount_capturable\":0,\"amount_received\":5886,\"canceled_at\":null,\"cancellation_reason\":null,\"capture_method\":\"automatic\",\"latest_charge\":{\"id\":\"ch_3SuASYIkWweOM9jA2JavZ6HB\",\"object\":\"charge\",\"amount\":5886,\"application_fee\":\"fee_1SuASZIkWweOM9jApGEfbWvO\",\"balance_transaction\":\"txn_3SuASYIkWweOM9jA20wBypU3\",\"captured\":true,\"created\":1769513366,\"currency\":\"eur\",\"failure_code\":null,\"failure_message\":null,\"fraud_details\":{},\"livemode\":true,\"metadata\":{\"payment_id\":\"rh36vVJ9GNMGswIIY42O4ix92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ASYIkWweOM9jA2R1C0onN\",\"payment_method\":\"pm_1SuASYIkWweOM9jAsmOC7T3g\",\"payment_method_details\":{\"card\":{\"amount_authorized\":5886,\"authorization_code\":\"057959\",\"brand\":\"visa\",\"checks\":{\"address_line1_check\":\"fail\",\"address_postal_code_check\":\"fail\",\"cvc_check\":\"pass\"},\"country\":\"AT\",\"description\":\"Visa Gold\",\"ds_transaction_id\":null,\"exp_month\":7,\"exp_year\":2026,\"extended_authorization\":{\"status\":\"disabled\"},\"fingerprint\":\"EwpiVqRFzHQmNHmB\",\"funding\":\"credit\",\"iin\":\"422093\",\"incremental_authorization\":{\"status\":\"unavailable\"},\"installments\":null,\"issuer\":\"ERSTE BANK DER OESTERREICHISCHEN SPARKASSEN AG\",\"last4\":\"4624\",\"mandate\":null,\"moto\":false,\"multicapture\":{\"status\":\"unavailable\"},\"network\":\"visa\",\"network_token\":{\"used\":false},\"network_transaction_id\":\"486027413663567\",\"overcapture\":{\"maximum_amount_capturable\":5886,\"status\":\"unavailable\"},\"payment_account_reference\":\"V0010013018293258033878870928\",\"regulated_status\":\"unregulated\",\"three_d_secure\":null,\"wallet\":null},\"type\":\"card\"},\"refunded\":false,\"source\":null,\"status\":\"succeeded\",\"mit_params\":{\"network_transaction_id\":\"486027413663567\"}},\"confirmation_method\":\"manual\",\"created\":1769513366,\"currency\":\"eur\",\"customer\":null,\"last_payment_error\":null,\"livemode\":true,\"metadata\":{\"payment_id\":\"rh36vVJ9GNMGswIIY42O4ix92\",\"payments_extension\":\"true\",\"payments_extension_type\":\"card\",\"reconciliation_flow\":\"payments_api\",\"shop_id\":\"751927347\"},\"next_action\":null,\"payment_method\":\"pm_1SuASYIkWweOM9jAsmOC7T3g\",\"payment_method_types\":[\"card\"],\"source\":null,\"status\":\"succeeded\"}"</t>
  </si>
  <si>
    <t>AS-95829</t>
  </si>
  <si>
    <t>gid://shopify/Order/7425978433874</t>
  </si>
  <si>
    <t>gid://shopify/OrderTransaction/8598965748050</t>
  </si>
  <si>
    <t>2026-01-13T12:06:44Z</t>
  </si>
  <si>
    <t>ch_3Sp6MzIkWweOM9jA25hnAYFX</t>
  </si>
  <si>
    <t>rAyBpudpeBUtZdzZLD52yGgwU</t>
  </si>
  <si>
    <t>pi_3Sp6MzIkWweOM9jA2lIBl17k</t>
  </si>
  <si>
    <t>"{\"id\":\"pi_3Sp6MzIkWweOM9jA2lIBl17k\",\"object\":\"payment_intent\",\"amount\":3790,\"amount_capturable\":0,\"amount_received\":3790,\"canceled_at\":null,\"cancellation_reason\":null,\"capture_method\":\"automatic\",\"latest_charge\":{\"id\":\"ch_3Sp6MzIkWweOM9jA25hnAYFX\",\"object\":\"charge\",\"amount\":3790,\"application_fee\":\"fee_1Sp6NcIkWweOM9jAgysLaA2X\",\"balance_transaction\":\"txn_3Sp6MzIkWweOM9jA2x4jG85p\",\"captured\":true,\"created\":1768306043,\"currency\":\"eur\",\"failure_code\":null,\"failure_message\":null,\"fraud_details\":{},\"livemode\":true,\"metadata\":{\"payment_id\":\"rAyBpudpeBUtZdzZLD52yGgw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6MzIkWweOM9jA2lIBl17k\",\"payment_method\":\"pm_1Sp6MzIkWweOM9jAJU2h1t9m\",\"payment_method_details\":{\"card\":{\"amount_authorized\":3790,\"authorization_code\":\"011935\",\"brand\":\"visa\",\"checks\":{\"address_line1_check\":\"fail\",\"address_postal_code_check\":\"fail\",\"cvc_check\":\"pass\"},\"country\":\"FR\",\"description\":\"Visa Classic\",\"ds_transaction_id\":null,\"exp_month\":4,\"exp_year\":2028,\"extended_authorization\":{\"status\":\"disabled\"},\"fingerprint\":\"jSotXgDNbhRABmPd\",\"funding\":\"debit\",\"iin\":\"497874\",\"incremental_authorization\":{\"status\":\"unavailable\"},\"installments\":null,\"issuer\":\"BPCE\",\"last4\":\"0989\",\"mandate\":null,\"moto\":false,\"multicapture\":{\"status\":\"unavailable\"},\"network\":\"visa\",\"network_token\":{\"used\":false},\"network_transaction_id\":\"486013436446416\",\"overcapture\":{\"maximum_amount_capturable\":3790,\"status\":\"unavailable\"},\"payment_account_reference\":\"V001AACC334012025040422516508\",\"regulated_status\":\"unregulated\",\"three_d_secure\":{\"authentication_flow\":\"challenge\",\"electronic_commerce_indicator\":\"05\",\"exemption_indicator\":null,\"result\":\"authenticated\",\"result_reason\":null,\"transaction_id\":\"89b3825c-2b9d-4cf0-ba5f-92ee70aff206\",\"version\":\"2.2.0\"},\"wallet\":null},\"type\":\"card\"},\"refunded\":false,\"source\":null,\"status\":\"succeeded\",\"mit_params\":{\"network_transaction_id\":\"486013436446416\"}},\"confirmation_method\":\"manual\",\"created\":1768306005,\"currency\":\"eur\",\"customer\":null,\"last_payment_error\":null,\"livemode\":true,\"metadata\":{\"payment_id\":\"rAyBpudpeBUtZdzZLD52yGgwU\",\"payments_extension\":\"true\",\"payments_extension_type\":\"card\",\"reconciliation_flow\":\"payments_api\",\"shop_id\":\"751927347\"},\"next_action\":null,\"payment_method\":\"pm_1Sp6MzIkWweOM9jAJU2h1t9m\",\"payment_method_types\":[\"card\"],\"source\":null,\"status\":\"succeeded\"}"</t>
  </si>
  <si>
    <t>"{\"id\":\"pi_3Sk0FSIkWweOM9jA0VXoDyrM\",\"object\":\"payment_intent\",\"amount\":12690,\"amount_capturable\":0,\"amount_received\":12690,\"canceled_at\":null,\"cancellation_reason\":null,\"capture_method\":\"automatic\",\"latest_charge\":{\"id\":\"ch_3Sk0FSIkWweOM9jA0cREsOg1\",\"object\":\"charge\",\"amount\":12690,\"application_fee\":\"fee_1Sk0FTIkWweOM9jA6XYm8JSX\",\"balance_transaction\":\"txn_3Sk0FSIkWweOM9jA0xjodbBZ\",\"captured\":true,\"created\":1767090834,\"currency\":\"eur\",\"failure_code\":null,\"failure_message\":null,\"fraud_details\":{},\"livemode\":true,\"metadata\":{\"payment_id\":\"rWPFxSIEAgYqmRLM1Nk8dLuY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0FSIkWweOM9jA0VXoDyrM\",\"payment_method\":\"pm_1Sk0FSIkWweOM9jAHXdq9Puc\",\"payment_method_details\":{\"card\":{\"amount_authorized\":12690,\"authorization_code\":\"413057\",\"brand\":\"mastercard\",\"checks\":{\"address_line1_check\":\"unavailable\",\"address_postal_code_check\":\"unavailable\",\"cvc_check\":null},\"country\":\"ES\",\"description\":\"Standard MasterCard Card\",\"ds_transaction_id\":null,\"exp_month\":3,\"exp_year\":2030,\"extended_authorization\":{\"status\":\"disabled\"},\"fingerprint\":\"A6AMmdaG9waM3IfW\",\"funding\":\"credit\",\"iin\":\"546801\",\"incremental_authorization\":{\"status\":\"unavailable\"},\"installments\":null,\"issuer\":\"CAIXABANK S.A.\",\"last4\":\"4439\",\"mandate\":null,\"moto\":false,\"multicapture\":{\"status\":\"unavailable\"},\"network\":\"mastercard\",\"network_token\":{\"used\":false},\"network_transaction_id\":\"MCSMTE29V1230\",\"overcapture\":{\"maximum_amount_capturable\":12690,\"status\":\"unavailable\"},\"payment_account_reference\":\"50016T51QO5KDV04L4097WZ80313P\",\"regulated_status\":\"unregulated\",\"three_d_secure\":null,\"wallet\":null},\"type\":\"card\"},\"refunded\":false,\"source\":null,\"status\":\"succeeded\",\"mit_params\":{\"network_transaction_id\":\"MCSMTE29V1230\"}},\"confirmation_method\":\"manual\",\"created\":1767090834,\"currency\":\"eur\",\"customer\":null,\"last_payment_error\":null,\"livemode\":true,\"metadata\":{\"payment_id\":\"rWPFxSIEAgYqmRLM1Nk8dLuY0\",\"payments_extension\":\"true\",\"payments_extension_type\":\"card\",\"reconciliation_flow\":\"payments_api\",\"shop_id\":\"751927347\"},\"next_action\":null,\"payment_method\":\"pm_1Sk0FSIkWweOM9jAHXdq9Puc\",\"payment_method_types\":[\"card\"],\"source\":null,\"status\":\"succeeded\"}"</t>
  </si>
  <si>
    <t>gid://shopify/OrderTransaction/8588576981330</t>
  </si>
  <si>
    <t>2026-01-09T09:07:57Z</t>
  </si>
  <si>
    <t>re_3Sk0FSIkWweOM9jA0zZXjmMa</t>
  </si>
  <si>
    <t>zh9JnvrUlKEPqRlZbzbCpSyvc</t>
  </si>
  <si>
    <t>"{\"id\":\"re_3Sk0FSIkWweOM9jA0zZXjmMa\",\"amount\":1269,\"balance_transaction\":\"txn_3Sk0FSIkWweOM9jA0cj5baVs\",\"charge\":{\"id\":\"ch_3Sk0FSIkWweOM9jA0cREsOg1\",\"object\":\"charge\",\"amount\":12690,\"application_fee\":\"fee_1Sk0FTIkWweOM9jA6XYm8JSX\",\"balance_transaction\":\"txn_3Sk0FSIkWweOM9jA0xjodbBZ\",\"captured\":true,\"created\":1767090834,\"currency\":\"eur\",\"failure_code\":null,\"failure_message\":null,\"fraud_details\":{},\"livemode\":true,\"metadata\":{\"payment_id\":\"rWPFxSIEAgYqmRLM1Nk8dLuY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0FSIkWweOM9jA0VXoDyrM\",\"payment_method\":\"pm_1Sk0FSIkWweOM9jAHXdq9Puc\",\"payment_method_details\":{\"card\":{\"amount_authorized\":12690,\"authorization_code\":\"413057\",\"brand\":\"mastercard\",\"checks\":{\"address_line1_check\":\"unavailable\",\"address_postal_code_check\":\"unavailable\",\"cvc_check\":null},\"country\":\"ES\",\"description\":\"Standard MasterCard Card\",\"ds_transaction_id\":null,\"exp_month\":3,\"exp_year\":2030,\"extended_authorization\":{\"status\":\"disabled\"},\"fingerprint\":\"A6AMmdaG9waM3IfW\",\"funding\":\"credit\",\"iin\":\"546801\",\"incremental_authorization\":{\"status\":\"unavailable\"},\"installments\":null,\"issuer\":\"CAIXABANK S.A.\",\"last4\":\"4439\",\"mandate\":null,\"moto\":false,\"multicapture\":{\"status\":\"unavailable\"},\"network\":\"mastercard\",\"network_token\":{\"used\":false},\"network_transaction_id\":\"MCSMTE29V1230\",\"overcapture\":{\"maximum_amount_capturable\":12690,\"status\":\"unavailable\"},\"payment_account_reference\":\"50016T51QO5KDV04L4097WZ80313P\",\"regulated_status\":\"unregulated\",\"three_d_secure\":null,\"wallet\":null},\"type\":\"card\"},\"refunded\":false,\"source\":null,\"status\":\"succeeded\",\"mit_params\":{\"network_transaction_id\":\"MCSMTE29V1230\"}},\"object\":\"refund\",\"reason\":null,\"status\":\"succeeded\",\"created\":1767949678,\"currency\":\"eur\",\"metadata\":{\"payments_extension\":\"true\",\"payments_extension_type\":\"card\",\"reconciliation_flow\":\"payments_api\",\"refund_id\":\"zh9JnvrUlKEPqRlZbzbCpSyvc\"},\"payment_method_details\":{\"card\":{\"acquirer_reference_number\":null,\"acquirer_reference_number_status\":\"pending\"},\"type\":\"card\"},\"mit_params\":{}}"</t>
  </si>
  <si>
    <t>AS-96485</t>
  </si>
  <si>
    <t>gid://shopify/Order/7446219325778</t>
  </si>
  <si>
    <t>gid://shopify/OrderTransaction/8623914352978</t>
  </si>
  <si>
    <t>2026-01-21T18:27:34Z</t>
  </si>
  <si>
    <t>ch_3Ss67uIkWweOM9jA1plM42tz</t>
  </si>
  <si>
    <t>rGxUAaJqIfb1JuW2RWykpJaGX</t>
  </si>
  <si>
    <t>pi_3Ss67uIkWweOM9jA1Ilp6mkx</t>
  </si>
  <si>
    <t>"{\"id\":\"pi_3Ss67uIkWweOM9jA1Ilp6mkx\",\"object\":\"payment_intent\",\"amount\":7812,\"amount_capturable\":0,\"amount_received\":7812,\"canceled_at\":null,\"cancellation_reason\":null,\"capture_method\":\"automatic\",\"latest_charge\":{\"id\":\"ch_3Ss67uIkWweOM9jA1plM42tz\",\"object\":\"charge\",\"amount\":7812,\"application_fee\":\"fee_1Ss67xIkWweOM9jAi5LsjiFn\",\"balance_transaction\":\"txn_3Ss67uIkWweOM9jA11UgEYAx\",\"captured\":true,\"created\":1769020056,\"currency\":\"eur\",\"failure_code\":null,\"failure_message\":null,\"fraud_details\":{},\"livemode\":true,\"metadata\":{\"payment_id\":\"rGxUAaJqIfb1JuW2RWykpJaG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67uIkWweOM9jA1Ilp6mkx\",\"payment_method\":\"pm_1Ss67uIkWweOM9jAiCfbnzP5\",\"payment_method_details\":{\"card\":{\"amount_authorized\":7812,\"authorization_code\":\"292179\",\"brand\":\"visa\",\"checks\":{\"address_line1_check\":\"unavailable\",\"address_postal_code_check\":\"unavailable\",\"cvc_check\":null},\"country\":\"ES\",\"description\":\"Visa Classic\",\"ds_transaction_id\":null,\"exp_month\":1,\"exp_year\":2031,\"extended_authorization\":{\"status\":\"disabled\"},\"fingerprint\":\"duqoxd6HCgTQkxok\",\"funding\":\"credit\",\"iin\":\"476663\",\"incremental_authorization\":{\"status\":\"unavailable\"},\"installments\":null,\"issuer\":\"CAIXABANK S.A.\",\"last4\":\"4969\",\"mandate\":null,\"moto\":false,\"multicapture\":{\"status\":\"unavailable\"},\"network\":\"visa\",\"network_token\":{\"used\":true},\"network_transaction_id\":\"486021664572795\",\"overcapture\":{\"maximum_amount_capturable\":7812,\"status\":\"unavailable\"},\"payment_account_reference\":\"V0010013820219482015130828091\",\"regulated_status\":\"unregulated\",\"three_d_secure\":null,\"wallet\":null},\"type\":\"card\"},\"refunded\":false,\"source\":null,\"status\":\"succeeded\",\"mit_params\":{\"network_transaction_id\":\"486021664572795\"}},\"confirmation_method\":\"manual\",\"created\":1769020054,\"currency\":\"eur\",\"customer\":null,\"last_payment_error\":null,\"livemode\":true,\"metadata\":{\"payment_id\":\"rGxUAaJqIfb1JuW2RWykpJaGX\",\"payments_extension\":\"true\",\"payments_extension_type\":\"card\",\"reconciliation_flow\":\"payments_api\",\"shop_id\":\"751927347\"},\"next_action\":null,\"payment_method\":\"pm_1Ss67uIkWweOM9jAiCfbnzP5\",\"payment_method_types\":[\"card\"],\"source\":null,\"status\":\"succeeded\"}"</t>
  </si>
  <si>
    <t>AS-96344</t>
  </si>
  <si>
    <t>gid://shopify/Order/7442519163218</t>
  </si>
  <si>
    <t>gid://shopify/OrderTransaction/8618911433042</t>
  </si>
  <si>
    <t>2026-01-19T18:42:30Z</t>
  </si>
  <si>
    <t>ch_3SrNPHIkWweOM9jA0KcbxLyO</t>
  </si>
  <si>
    <t>r5ETWeOMT4vWbeMcoT2WpRFyb</t>
  </si>
  <si>
    <t>pi_3SrNPHIkWweOM9jA03R0zLgO</t>
  </si>
  <si>
    <t>"{\"id\":\"pi_3SrNPHIkWweOM9jA03R0zLgO\",\"object\":\"payment_intent\",\"amount\":5085,\"amount_capturable\":0,\"amount_received\":5085,\"canceled_at\":null,\"cancellation_reason\":null,\"capture_method\":\"automatic\",\"latest_charge\":{\"id\":\"ch_3SrNPHIkWweOM9jA0KcbxLyO\",\"object\":\"charge\",\"amount\":5085,\"application_fee\":\"fee_1SrNPIIkWweOM9jALvIMe1rv\",\"balance_transaction\":\"txn_3SrNPHIkWweOM9jA08f9s1Ik\",\"captured\":true,\"created\":1768848151,\"currency\":\"eur\",\"failure_code\":null,\"failure_message\":null,\"fraud_details\":{},\"livemode\":true,\"metadata\":{\"payment_id\":\"r5ETWeOMT4vWbeMcoT2WpRFy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NPHIkWweOM9jA03R0zLgO\",\"payment_method\":\"pm_1SrNPHIkWweOM9jAUs4xRM1y\",\"payment_method_details\":{\"card\":{\"amount_authorized\":5085,\"authorization_code\":\"446099\",\"brand\":\"visa\",\"checks\":{\"address_line1_check\":\"unavailable\",\"address_postal_code_check\":\"unavailable\",\"cvc_check\":\"pass\"},\"country\":\"ES\",\"description\":\"Visa Classic\",\"ds_transaction_id\":null,\"exp_month\":10,\"exp_year\":2027,\"extended_authorization\":{\"status\":\"disabled\"},\"fingerprint\":\"4W6j7oLPfXJ8DF6F\",\"funding\":\"debit\",\"iin\":\"459985\",\"incremental_authorization\":{\"status\":\"unavailable\"},\"installments\":null,\"issuer\":\"CAIXABANK S.A.\",\"last4\":\"0250\",\"mandate\":null,\"moto\":false,\"multicapture\":{\"status\":\"unavailable\"},\"network\":\"visa\",\"network_token\":{\"used\":false},\"network_transaction_id\":\"486019673512239\",\"overcapture\":{\"maximum_amount_capturable\":5085,\"status\":\"unavailable\"},\"payment_account_reference\":\"V0010014623016643913760853947\",\"regulated_status\":\"unregulated\",\"three_d_secure\":null,\"wallet\":null},\"type\":\"card\"},\"refunded\":false,\"source\":null,\"status\":\"succeeded\",\"mit_params\":{\"network_transaction_id\":\"486019673512239\"}},\"confirmation_method\":\"manual\",\"created\":1768848151,\"currency\":\"eur\",\"customer\":null,\"last_payment_error\":null,\"livemode\":true,\"metadata\":{\"payment_id\":\"r5ETWeOMT4vWbeMcoT2WpRFyb\",\"payments_extension\":\"true\",\"payments_extension_type\":\"card\",\"reconciliation_flow\":\"payments_api\",\"shop_id\":\"751927347\"},\"next_action\":null,\"payment_method\":\"pm_1SrNPHIkWweOM9jAUs4xRM1y\",\"payment_method_types\":[\"card\"],\"source\":null,\"status\":\"succeeded\"}"</t>
  </si>
  <si>
    <t>"{\"id\":\"0CJ32108N24057016\",\"intent\":\"CAPTURE\",\"status\":\"COMPLETED\",\"payment_source\":{\"paypal\":{\"email_address\":\"azzarone.alessandro@gmail.com\",\"account_id\":\"LFLYVSHQDMHMU\",\"account_status\":\"VERIFIED\",\"name\":{\"given_name\":\"ALESSANDRO\",\"surname\":\"AZZARONE\"},\"phone_number\":{\"national_number\":\"393385808149\"},\"address\":{\"address_line_1\":\"Via San Remo 22\",\"admin_area_2\":\"Torino\",\"admin_area_1\":\"Torino\",\"postal_code\":\"10137\",\"country_code\":\"IT\"}}},\"purchase_units\":[{\"reference_id\":\"default\",\"amount\":{\"currency_code\":\"EUR\",\"value\":\"66.85\",\"breakdown\":{\"item_total\":{\"currency_code\":\"EUR\",\"value\":\"66.85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auhaus Black and White Exhibition Poster  1923 - P\u00f3ster \\/ Sin marco \\/ 30x40\",\"custom_id\":\"{\\\"shop_id\\\":751927347,\\\"session_id\\\":\\\"rqatBw748PuwqGboXajEWJZ5p\\\"}\",\"invoice_id\":\"rqatBw748PuwqGboXajEWJZ5p\",\"soft_descriptor\":\"PAYPAL *ARTESTASTOR AR\",\"items\":[{\"name\":\"Bauhaus Black and White Exhibition Poster  1923 - P\u00f3ster \\/ Sin marco \\/ 30x40\",\"unit_amount\":{\"currency_code\":\"EUR\",\"value\":\"19.95\"},\"tax\":{\"currency_code\":\"EUR\",\"value\":\"0.00\"},\"quantity\":\"1\"},{\"name\":\"Bauhaus Venus yellow circle - P\u00f3ster \\/ Sin marco \\/ 30x40\",\"unit_amount\":{\"currency_code\":\"EUR\",\"value\":\"19.95\"},\"tax\":{\"currency_code\":\"EUR\",\"value\":\"0.00\"},\"quantity\":\"1\"},{\"name\":\"COLORFUL BAUHAUS NO.2 POSTER - P\u00f3ster \\/ Sin marco \\/ 40x50\",\"unit_amount\":{\"currency_code\":\"EUR\",\"value\":\"26.95\"},\"tax\":{\"currency_code\":\"EUR\",\"value\":\"0.00\"},\"quantity\":\"1\"}],\"shipping\":{\"name\":{\"full_name\":\"Pasquale Esposto\"},\"address\":{\"address_line_1\":\"Corso Cosenza 49\",\"admin_area_2\":\"Torino\",\"admin_area_1\":\"Torino\",\"postal_code\":\"10137\",\"country_code\":\"IT\"}},\"supplementary_data\":{\"tax_nexus\":[]},\"payments\":{\"captures\":[{\"id\":\"9P315712KU768944K\",\"status\":\"COMPLETED\",\"amount\":{\"currency_code\":\"EUR\",\"value\":\"66.85\"},\"final_capture\":true,\"disbursement_mode\":\"INSTANT\",\"seller_protection\":{\"status\":\"ELIGIBLE\",\"dispute_categories\":[\"ITEM_NOT_RECEIVED\",\"UNAUTHORIZED_TRANSACTION\"]},\"seller_receivable_breakdown\":{\"gross_amount\":{\"currency_code\":\"EUR\",\"value\":\"66.85\"},\"paypal_fee\":{\"currency_code\":\"EUR\",\"value\":\"2.29\"},\"net_amount\":{\"currency_code\":\"EUR\",\"value\":\"64.56\"}},\"invoice_id\":\"rqatBw748PuwqGboXajEWJZ5p\",\"custom_id\":\"{\\\"shop_id\\\":751927347,\\\"session_id\\\":\\\"rqatBw748PuwqGboXajEWJZ5p\\\"}\",\"links\":[{\"href\":\"https:\\/\\/api.paypal.com\\/v2\\/payments\\/captures\\/9P315712KU768944K\",\"rel\":\"self\",\"method\":\"GET\"},{\"href\":\"https:\\/\\/api.paypal.com\\/v2\\/payments\\/captures\\/9P315712KU768944K\\/refund\",\"rel\":\"refund\",\"method\":\"POST\"},{\"href\":\"https:\\/\\/api.paypal.com\\/v2\\/checkout\\/orders\\/0CJ32108N24057016\",\"rel\":\"up\",\"method\":\"GET\"}],\"create_time\":\"2025-12-27T09:59:12Z\",\"update_time\":\"2025-12-27T09:59:12Z\"}]}}],\"payer\":{\"name\":{\"given_name\":\"ALESSANDRO\",\"surname\":\"AZZARONE\"},\"email_address\":\"azzarone.alessandro@gmail.com\",\"payer_id\":\"LFLYVSHQDMHMU\",\"phone\":{\"phone_number\":{\"national_number\":\"393385808149\"}},\"address\":{\"address_line_1\":\"Via San Remo 22\",\"admin_area_2\":\"Torino\",\"admin_area_1\":\"Torino\",\"postal_code\":\"10137\",\"country_code\":\"IT\"}},\"create_time\":\"2025-12-27T09:57:26Z\",\"update_time\":\"2025-12-27T09:59:12Z\",\"links\":[{\"href\":\"https:\\/\\/api.paypal.com\\/v2\\/checkout\\/orders\\/0CJ32108N24057016\",\"rel\":\"self\",\"method\":\"GET\"}]}"</t>
  </si>
  <si>
    <t>gid://shopify/OrderTransaction/8580605477202</t>
  </si>
  <si>
    <t>2026-01-06T14:24:54Z</t>
  </si>
  <si>
    <t>zWVCGsa7CjsnQetUzDmhMLcXl</t>
  </si>
  <si>
    <t>"{\"status\":\"COMPLETED\",\"id\":\"4V397178BX5256634\",\"amount\":\"66.85\",\"currency\":\"EUR\",\"created_at\":\"2026-01-06T06:24:55-08:00\",\"updated_at\":\"2026-01-06T06:24:55-08:00\",\"seller_payable_breakdown\":{\"gross_amount\":{\"currency_code\":\"EUR\",\"value\":\"66.85\"},\"paypal_fee\":{\"currency_code\":\"EUR\",\"value\":\"0.00\"},\"net_amount\":{\"currency_code\":\"EUR\",\"value\":\"66.85\"},\"total_refunded_amount\":{\"currency_code\":\"EUR\",\"value\":\"66.85\"}},\"invoice_id\":{\"invoice_id\":\"rqatBw748PuwqGboXajEWJZ5p\"},\"custom_id\":{\"shop_id\":751927347,\"session_id\":\"zWVCGsa7CjsnQetUzDmhMLcXl\"}}"</t>
  </si>
  <si>
    <t>AS-96944</t>
  </si>
  <si>
    <t>gid://shopify/Order/7499305517394</t>
  </si>
  <si>
    <t>gid://shopify/OrderTransaction/8640213057874</t>
  </si>
  <si>
    <t>2026-01-27T19:57:33Z</t>
  </si>
  <si>
    <t>ch_3SuIOIIkWweOM9jA2bsa3UUa</t>
  </si>
  <si>
    <t>r2oSiwZGtPkfqSOD7CTKOBUXx</t>
  </si>
  <si>
    <t>pi_3SuIOIIkWweOM9jA2i0j2Wbr</t>
  </si>
  <si>
    <t>"{\"id\":\"pi_3SuIOIIkWweOM9jA2i0j2Wbr\",\"object\":\"payment_intent\",\"amount\":3790,\"amount_capturable\":0,\"amount_received\":3790,\"canceled_at\":null,\"cancellation_reason\":null,\"capture_method\":\"automatic\",\"latest_charge\":{\"id\":\"ch_3SuIOIIkWweOM9jA2bsa3UUa\",\"object\":\"charge\",\"amount\":3790,\"application_fee\":\"fee_1SuIOJIkWweOM9jACFtj1lAv\",\"balance_transaction\":\"txn_3SuIOIIkWweOM9jA2uC0z4Qf\",\"captured\":true,\"created\":1769543854,\"currency\":\"eur\",\"failure_code\":null,\"failure_message\":null,\"fraud_details\":{},\"livemode\":true,\"metadata\":{\"payment_id\":\"r2oSiwZGtPkfqSOD7CTKOBUX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IOIIkWweOM9jA2i0j2Wbr\",\"payment_method\":\"pm_1SuIOIIkWweOM9jAdWMzQpCM\",\"payment_method_details\":{\"card\":{\"amount_authorized\":3790,\"authorization_code\":\"570352\",\"brand\":\"visa\",\"checks\":{\"address_line1_check\":\"unavailable\",\"address_postal_code_check\":\"unavailable\",\"cvc_check\":\"pass\"},\"country\":\"ES\",\"description\":\"Visa Classic\",\"ds_transaction_id\":null,\"exp_month\":5,\"exp_year\":2031,\"extended_authorization\":{\"status\":\"disabled\"},\"fingerprint\":\"MEtQVBrvGss75Yfh\",\"funding\":\"credit\",\"iin\":\"455223\",\"incremental_authorization\":{\"status\":\"unavailable\"},\"installments\":null,\"issuer\":\"BANCO BILBAO VIZCAYA ARGENTARIA S.A. (BBVA)\",\"last4\":\"0863\",\"mandate\":null,\"moto\":false,\"multicapture\":{\"status\":\"unavailable\"},\"network\":\"visa\",\"network_token\":{\"used\":false},\"network_transaction_id\":\"486027718543065\",\"overcapture\":{\"maximum_amount_capturable\":3790,\"status\":\"unavailable\"},\"payment_account_reference\":\"V0010015824125378227717096350\",\"regulated_status\":\"unregulated\",\"three_d_secure\":null,\"wallet\":null},\"type\":\"card\"},\"refunded\":false,\"source\":null,\"status\":\"succeeded\",\"mit_params\":{\"network_transaction_id\":\"486027718543065\"}},\"confirmation_method\":\"manual\",\"created\":1769543854,\"currency\":\"eur\",\"customer\":null,\"last_payment_error\":null,\"livemode\":true,\"metadata\":{\"payment_id\":\"r2oSiwZGtPkfqSOD7CTKOBUXx\",\"payments_extension\":\"true\",\"payments_extension_type\":\"card\",\"reconciliation_flow\":\"payments_api\",\"shop_id\":\"751927347\"},\"next_action\":null,\"payment_method\":\"pm_1SuIOIIkWweOM9jAdWMzQpCM\",\"payment_method_types\":[\"card\"],\"source\":null,\"status\":\"succeeded\"}"</t>
  </si>
  <si>
    <t>AS-95779</t>
  </si>
  <si>
    <t>gid://shopify/Order/7424802226514</t>
  </si>
  <si>
    <t>gid://shopify/OrderTransaction/8597444395346</t>
  </si>
  <si>
    <t>2026-01-12T19:24:45Z</t>
  </si>
  <si>
    <t>ch_3SoqjKIkWweOM9jA0lIjLB9G</t>
  </si>
  <si>
    <t>r5AmaJogVhFJpWaWTmlCAk2ye</t>
  </si>
  <si>
    <t>pi_3SoqjKIkWweOM9jA0jGx7Puv</t>
  </si>
  <si>
    <t>"{\"id\":\"pi_3SoqjKIkWweOM9jA0jGx7Puv\",\"object\":\"payment_intent\",\"amount\":9995,\"amount_capturable\":0,\"amount_received\":9995,\"canceled_at\":null,\"cancellation_reason\":null,\"capture_method\":\"automatic\",\"latest_charge\":{\"id\":\"ch_3SoqjKIkWweOM9jA0lIjLB9G\",\"object\":\"charge\",\"amount\":9995,\"application_fee\":\"fee_1SoqjMIkWweOM9jAwkh0ur7S\",\"balance_transaction\":\"txn_3SoqjKIkWweOM9jA0yzmdyNA\",\"captured\":true,\"created\":1768245888,\"currency\":\"eur\",\"failure_code\":null,\"failure_message\":null,\"fraud_details\":{},\"livemode\":true,\"metadata\":{\"payment_id\":\"r5AmaJogVhFJpWaWTmlCAk2y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qjKIkWweOM9jA0jGx7Puv\",\"payment_method\":\"pm_1SoqjKIkWweOM9jA6bdK4zni\",\"payment_method_details\":{\"card\":{\"amount_authorized\":9995,\"authorization_code\":\"840422\",\"brand\":\"visa\",\"checks\":{\"address_line1_check\":\"unavailable\",\"address_postal_code_check\":\"unavailable\",\"cvc_check\":\"pass\"},\"country\":\"ES\",\"description\":\"Visa Classic\",\"ds_transaction_id\":null,\"exp_month\":3,\"exp_year\":2030,\"extended_authorization\":{\"status\":\"disabled\"},\"fingerprint\":\"zgCvDqh9czgLb1kI\",\"funding\":\"debit\",\"iin\":\"460332\",\"incremental_authorization\":{\"status\":\"unavailable\"},\"installments\":null,\"issuer\":\"BANCO BILBAO VIZCAYA ARGENTARIA S.A. (BBVA)\",\"last4\":\"1376\",\"mandate\":null,\"moto\":false,\"multicapture\":{\"status\":\"unavailable\"},\"network\":\"visa\",\"network_token\":{\"used\":false},\"network_transaction_id\":\"486012698880560\",\"overcapture\":{\"maximum_amount_capturable\":9995,\"status\":\"unavailable\"},\"payment_account_reference\":\"V0010013023075354353823027702\",\"regulated_status\":\"unregulated\",\"three_d_secure\":null,\"wallet\":null},\"type\":\"card\"},\"refunded\":false,\"source\":null,\"status\":\"succeeded\",\"mit_params\":{\"network_transaction_id\":\"486012698880560\"}},\"confirmation_method\":\"manual\",\"created\":1768245886,\"currency\":\"eur\",\"customer\":null,\"last_payment_error\":null,\"livemode\":true,\"metadata\":{\"payment_id\":\"r5AmaJogVhFJpWaWTmlCAk2ye\",\"payments_extension\":\"true\",\"payments_extension_type\":\"card\",\"reconciliation_flow\":\"payments_api\",\"shop_id\":\"751927347\"},\"next_action\":null,\"payment_method\":\"pm_1SoqjKIkWweOM9jA6bdK4zni\",\"payment_method_types\":[\"card\"],\"source\":null,\"status\":\"succeeded\"}"</t>
  </si>
  <si>
    <t>AS-96064</t>
  </si>
  <si>
    <t>AS-95506</t>
  </si>
  <si>
    <t>gid://shopify/Order/7417757630802</t>
  </si>
  <si>
    <t>gid://shopify/OrderTransaction/8590436467026</t>
  </si>
  <si>
    <t>2026-01-09T21:50:03Z</t>
  </si>
  <si>
    <t>ch_3SnnZJIkWweOM9jA1vtlAMGj</t>
  </si>
  <si>
    <t>rG8x2EmyKf8bktw8geZ0IeCBU</t>
  </si>
  <si>
    <t>pi_3SnnZJIkWweOM9jA1Nks4if9</t>
  </si>
  <si>
    <t>"{\"id\":\"pi_3SnnZJIkWweOM9jA1Nks4if9\",\"object\":\"payment_intent\",\"amount\":7385,\"amount_capturable\":0,\"amount_received\":7385,\"canceled_at\":null,\"cancellation_reason\":null,\"capture_method\":\"automatic\",\"latest_charge\":{\"id\":\"ch_3SnnZJIkWweOM9jA1vtlAMGj\",\"object\":\"charge\",\"amount\":7385,\"application_fee\":\"fee_1SnnZKIkWweOM9jACuwMxqxb\",\"balance_transaction\":\"txn_3SnnZJIkWweOM9jA1XgB9mhN\",\"captured\":true,\"created\":1767995405,\"currency\":\"eur\",\"failure_code\":null,\"failure_message\":null,\"fraud_details\":{},\"livemode\":true,\"metadata\":{\"payment_id\":\"rG8x2EmyKf8bktw8geZ0IeCB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nZJIkWweOM9jA1Nks4if9\",\"payment_method\":\"pm_1SnnZJIkWweOM9jArzCAt2Xs\",\"payment_method_details\":{\"card\":{\"amount_authorized\":7385,\"authorization_code\":\"942751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AZALOfqHeJc87vvo\",\"funding\":\"debit\",\"iin\":\"480018\",\"incremental_authorization\":{\"status\":\"unavailable\"},\"installments\":null,\"issuer\":\"Ibercaja Banco S.A\",\"last4\":\"0000\",\"mandate\":null,\"moto\":false,\"multicapture\":{\"status\":\"unavailable\"},\"network\":\"visa\",\"network_token\":{\"used\":false},\"network_transaction_id\":\"486009786053230\",\"overcapture\":{\"maximum_amount_capturable\":7385,\"status\":\"unavailable\"},\"payment_account_reference\":\"V0010015824047594868630112011\",\"regulated_status\":\"unregulated\",\"three_d_secure\":null,\"wallet\":{\"apple_pay\":{\"type\":\"apple_pay\"},\"dynamic_last4\":\"8970\",\"type\":\"apple_pay\"}},\"type\":\"card\"},\"refunded\":false,\"source\":null,\"status\":\"succeeded\",\"mit_params\":{\"network_transaction_id\":\"486009786053230\"}},\"confirmation_method\":\"manual\",\"created\":1767995405,\"currency\":\"eur\",\"customer\":null,\"last_payment_error\":null,\"livemode\":true,\"metadata\":{\"payment_id\":\"rG8x2EmyKf8bktw8geZ0IeCBU\",\"payments_extension\":\"true\",\"payments_extension_type\":\"card\",\"reconciliation_flow\":\"payments_api\",\"shop_id\":\"751927347\"},\"next_action\":null,\"payment_method\":\"pm_1SnnZJIkWweOM9jArzCAt2Xs\",\"payment_method_types\":[\"card\"],\"source\":null,\"status\":\"succeeded\"}"</t>
  </si>
  <si>
    <t>gid://shopify/OrderTransaction/8590437810514</t>
  </si>
  <si>
    <t>2026-01-09T21:50:43Z</t>
  </si>
  <si>
    <t>re_3SnnZJIkWweOM9jA1aarwwVq</t>
  </si>
  <si>
    <t>zL0NwdDMXGAMkONXzTC7P98Pz</t>
  </si>
  <si>
    <t>"{\"id\":\"re_3SnnZJIkWweOM9jA1aarwwVq\",\"amount\":7385,\"balance_transaction\":\"txn_3SnnZJIkWweOM9jA1sddoMBT\",\"charge\":{\"id\":\"ch_3SnnZJIkWweOM9jA1vtlAMGj\",\"object\":\"charge\",\"amount\":7385,\"application_fee\":\"fee_1SnnZKIkWweOM9jACuwMxqxb\",\"balance_transaction\":\"txn_3SnnZJIkWweOM9jA1XgB9mhN\",\"captured\":true,\"created\":1767995405,\"currency\":\"eur\",\"failure_code\":null,\"failure_message\":null,\"fraud_details\":{},\"livemode\":true,\"metadata\":{\"payment_id\":\"rG8x2EmyKf8bktw8geZ0IeCB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nZJIkWweOM9jA1Nks4if9\",\"payment_method\":\"pm_1SnnZJIkWweOM9jArzCAt2Xs\",\"payment_method_details\":{\"card\":{\"amount_authorized\":7385,\"authorization_code\":\"942751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AZALOfqHeJc87vvo\",\"funding\":\"debit\",\"iin\":\"480018\",\"incremental_authorization\":{\"status\":\"unavailable\"},\"installments\":null,\"issuer\":\"Ibercaja Banco S.A\",\"last4\":\"0000\",\"mandate\":null,\"moto\":false,\"multicapture\":{\"status\":\"unavailable\"},\"network\":\"visa\",\"network_token\":{\"used\":false},\"network_transaction_id\":\"486009786053230\",\"overcapture\":{\"maximum_amount_capturable\":7385,\"status\":\"unavailable\"},\"payment_account_reference\":\"V0010015824047594868630112011\",\"regulated_status\":\"unregulated\",\"three_d_secure\":null,\"wallet\":{\"apple_pay\":{\"type\":\"apple_pay\"},\"dynamic_last4\":\"8970\",\"type\":\"apple_pay\"}},\"type\":\"card\"},\"refunded\":true,\"source\":null,\"status\":\"succeeded\",\"mit_params\":{\"network_transaction_id\":\"486009786053230\"}},\"object\":\"refund\",\"reason\":null,\"status\":\"succeeded\",\"created\":1767995443,\"currency\":\"eur\",\"metadata\":{\"payments_extension\":\"true\",\"payments_extension_type\":\"card\",\"reconciliation_flow\":\"payments_api\",\"refund_id\":\"zL0NwdDMXGAMkONXzTC7P98Pz\"},\"payment_method_details\":{\"card\":{\"acquirer_reference_number\":null,\"acquirer_reference_number_status\":\"unavailable\"},\"type\":\"card\"},\"mit_params\":{}}"</t>
  </si>
  <si>
    <t>AS-94798</t>
  </si>
  <si>
    <t>gid://shopify/Order/7392811581778</t>
  </si>
  <si>
    <t>gid://shopify/OrderTransaction/8565241774418</t>
  </si>
  <si>
    <t>2026-01-01T09:01:00Z</t>
  </si>
  <si>
    <t>ch_3SkhkeIkWweOM9jA2UJBvDdl</t>
  </si>
  <si>
    <t>ra7bxSP3stk3LeWcMAoU6Weqs</t>
  </si>
  <si>
    <t>pi_3SkhkeIkWweOM9jA2xDMQ4ZD</t>
  </si>
  <si>
    <t>"{\"id\":\"pi_3SkhkeIkWweOM9jA2xDMQ4ZD\",\"object\":\"payment_intent\",\"amount\":5346,\"amount_capturable\":0,\"amount_received\":5346,\"canceled_at\":null,\"cancellation_reason\":null,\"capture_method\":\"automatic\",\"latest_charge\":{\"id\":\"ch_3SkhkeIkWweOM9jA2UJBvDdl\",\"object\":\"charge\",\"amount\":5346,\"application_fee\":\"fee_1SkhmJIkWweOM9jA69oKQmni\",\"balance_transaction\":\"txn_3SkhkeIkWweOM9jA22LQm4bo\",\"captured\":true,\"created\":1767258163,\"currency\":\"eur\",\"failure_code\":null,\"failure_message\":null,\"fraud_details\":{},\"livemode\":true,\"metadata\":{\"payment_id\":\"ra7bxSP3stk3LeWcMAoU6Weq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hkeIkWweOM9jA2xDMQ4ZD\",\"payment_method\":\"pm_1SkhkeIkWweOM9jA7Xttfrd9\",\"payment_method_details\":{\"card\":{\"amount_authorized\":5346,\"authorization_code\":\"619995\",\"brand\":\"visa\",\"checks\":{\"address_line1_check\":\"unavailable\",\"address_postal_code_check\":\"unavailable\",\"cvc_check\":\"pass\"},\"country\":\"ES\",\"description\":\"Visa Classic\",\"ds_transaction_id\":null,\"exp_month\":3,\"exp_year\":2026,\"extended_authorization\":{\"status\":\"disabled\"},\"fingerprint\":\"wFrp754j9g9V9Mq2\",\"funding\":\"credit\",\"iin\":\"476663\",\"incremental_authorization\":{\"status\":\"unavailable\"},\"installments\":null,\"issuer\":\"CAIXABANK S.A.\",\"last4\":\"1646\",\"mandate\":null,\"moto\":false,\"multicapture\":{\"status\":\"unavailable\"},\"network\":\"visa\",\"network_token\":{\"used\":false},\"network_transaction_id\":\"486001325639428\",\"overcapture\":{\"maximum_amount_capturable\":5346,\"status\":\"unavailable\"},\"payment_account_reference\":\"V0010014621118515849097708376\",\"regulated_status\":\"unregulated\",\"three_d_secure\":{\"authentication_flow\":\"challenge\",\"electronic_commerce_indicator\":\"05\",\"exemption_indicator\":null,\"result\":\"authenticated\",\"result_reason\":null,\"transaction_id\":\"ad237e9c-8f07-4502-893e-430b713c0e6d\",\"version\":\"2.2.0\"},\"wallet\":null},\"type\":\"card\"},\"refunded\":false,\"source\":null,\"status\":\"succeeded\",\"mit_params\":{\"network_transaction_id\":\"486001325639428\"}},\"confirmation_method\":\"manual\",\"created\":1767258060,\"currency\":\"eur\",\"customer\":null,\"last_payment_error\":null,\"livemode\":true,\"metadata\":{\"payment_id\":\"ra7bxSP3stk3LeWcMAoU6Weqs\",\"payments_extension\":\"true\",\"payments_extension_type\":\"card\",\"reconciliation_flow\":\"payments_api\",\"shop_id\":\"751927347\"},\"next_action\":null,\"payment_method\":\"pm_1SkhkeIkWweOM9jA7Xttfrd9\",\"payment_method_types\":[\"card\"],\"source\":null,\"status\":\"succeeded\"}"</t>
  </si>
  <si>
    <t>AS-97155</t>
  </si>
  <si>
    <t>gid://shopify/Order/7514627473746</t>
  </si>
  <si>
    <t>gid://shopify/OrderTransaction/8648699314514</t>
  </si>
  <si>
    <t>2026-01-30T21:08:17Z</t>
  </si>
  <si>
    <t>ch_3SvOvOIkWweOM9jA10zWPtKQ</t>
  </si>
  <si>
    <t>rHoGr21Pd18G5IuoS09DW3B1q</t>
  </si>
  <si>
    <t>pi_3SvOvOIkWweOM9jA1lucnV5N</t>
  </si>
  <si>
    <t>"{\"id\":\"pi_3SvOvOIkWweOM9jA1lucnV5N\",\"object\":\"payment_intent\",\"amount\":1790,\"amount_capturable\":0,\"amount_received\":1790,\"canceled_at\":null,\"cancellation_reason\":null,\"capture_method\":\"automatic\",\"latest_charge\":{\"id\":\"ch_3SvOvOIkWweOM9jA10zWPtKQ\",\"object\":\"charge\",\"amount\":1790,\"application_fee\":\"fee_1SvOvPIkWweOM9jAHuL5kFQR\",\"balance_transaction\":\"txn_3SvOvOIkWweOM9jA1nKa5eHV\",\"captured\":true,\"created\":1769807298,\"currency\":\"eur\",\"failure_code\":null,\"failure_message\":null,\"fraud_details\":{},\"livemode\":true,\"metadata\":{\"payment_id\":\"rHoGr21Pd18G5IuoS09DW3B1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OvOIkWweOM9jA1lucnV5N\",\"payment_method\":\"pm_1SvOvOIkWweOM9jAvTk1Bd9v\",\"payment_method_details\":{\"card\":{\"amount_authorized\":1790,\"authorization_code\":\"007390\",\"brand\":\"mastercard\",\"checks\":{\"address_line1_check\":\"unavailable\",\"address_postal_code_check\":\"unavailable\",\"cvc_check\":\"pass\"},\"country\":\"ES\",\"description\":\"Platinum MasterCard Immediate Debit\",\"ds_transaction_id\":null,\"exp_month\":6,\"exp_year\":2028,\"extended_authorization\":{\"status\":\"disabled\"},\"fingerprint\":\"fGAZaS5PJ4QtOgNF\",\"funding\":\"debit\",\"iin\":\"535120\",\"incremental_authorization\":{\"status\":\"unavailable\"},\"installments\":null,\"issuer\":\"ING BANK N.V.\",\"last4\":\"0095\",\"mandate\":null,\"moto\":false,\"multicapture\":{\"status\":\"unavailable\"},\"network\":\"mastercard\",\"network_token\":{\"used\":false},\"network_transaction_id\":\"TPLUI0ONY0130\",\"overcapture\":{\"maximum_amount_capturable\":1790,\"status\":\"unavailable\"},\"payment_account_reference\":\"50011WMLMMSHQMI7GBUNPUHM679JC\",\"regulated_status\":\"unregulated\",\"three_d_secure\":null,\"wallet\":null},\"type\":\"card\"},\"refunded\":false,\"source\":null,\"status\":\"succeeded\",\"mit_params\":{\"network_transaction_id\":\"TPLUI0ONY0130\"}},\"confirmation_method\":\"manual\",\"created\":1769807298,\"currency\":\"eur\",\"customer\":null,\"last_payment_error\":null,\"livemode\":true,\"metadata\":{\"payment_id\":\"rHoGr21Pd18G5IuoS09DW3B1q\",\"payments_extension\":\"true\",\"payments_extension_type\":\"card\",\"reconciliation_flow\":\"payments_api\",\"shop_id\":\"751927347\"},\"next_action\":null,\"payment_method\":\"pm_1SvOvOIkWweOM9jAvTk1Bd9v\",\"payment_method_types\":[\"card\"],\"source\":null,\"status\":\"succeeded\"}"</t>
  </si>
  <si>
    <t>AS-96979</t>
  </si>
  <si>
    <t>gid://shopify/Order/7502436827474</t>
  </si>
  <si>
    <t>gid://shopify/OrderTransaction/8641543504210</t>
  </si>
  <si>
    <t>2026-01-28T11:48:40Z</t>
  </si>
  <si>
    <t>ch_3SuXEjIkWweOM9jA1RhYSu9T</t>
  </si>
  <si>
    <t>rH1UdY4kk8ur2zqSyeEYG4VdG</t>
  </si>
  <si>
    <t>pi_3SuXEjIkWweOM9jA19HoSU0b</t>
  </si>
  <si>
    <t>"{\"id\":\"pi_3SuXEjIkWweOM9jA19HoSU0b\",\"object\":\"payment_intent\",\"amount\":4990,\"amount_capturable\":0,\"amount_received\":4990,\"canceled_at\":null,\"cancellation_reason\":null,\"capture_method\":\"automatic\",\"latest_charge\":{\"id\":\"ch_3SuXEjIkWweOM9jA1RhYSu9T\",\"object\":\"charge\",\"amount\":4990,\"application_fee\":\"fee_1SuXElIkWweOM9jAC5WPMWfK\",\"balance_transaction\":\"txn_3SuXEjIkWweOM9jA1tD5OmFe\",\"captured\":true,\"created\":1769600922,\"currency\":\"eur\",\"failure_code\":null,\"failure_message\":null,\"fraud_details\":{},\"livemode\":true,\"metadata\":{\"payment_id\":\"rH1UdY4kk8ur2zqSyeEYG4Vd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XEjIkWweOM9jA19HoSU0b\",\"payment_method\":\"pm_1SuXEjIkWweOM9jAPuN4BqKr\",\"payment_method_details\":{\"card\":{\"amount_authorized\":4990,\"authorization_code\":\"WC8HG6\",\"brand\":\"mastercard\",\"checks\":{\"address_line1_check\":null,\"address_postal_code_check\":null,\"cvc_check\":null},\"country\":\"DE\",\"description\":\"Debit MasterCard\",\"ds_transaction_id\":null,\"exp_month\":10,\"exp_year\":2027,\"extended_authorization\":{\"status\":\"disabled\"},\"fingerprint\":\"LvjkursUI6tGXwnM\",\"funding\":\"debit\",\"iin\":\"537426\",\"incremental_authorization\":{\"status\":\"unavailable\"},\"installments\":null,\"issuer\":\"DEUTSCHE BANK AG\",\"last4\":\"0000\",\"mandate\":null,\"moto\":false,\"multicapture\":{\"status\":\"unavailable\"},\"network\":\"mastercard\",\"network_token\":{\"used\":false},\"network_transaction_id\":\"MDSWC8HG60128\",\"overcapture\":{\"maximum_amount_capturable\":4990,\"status\":\"unavailable\"},\"payment_account_reference\":\"50015GCZU569JJGCGFW1KRJG5XMSC\",\"regulated_status\":\"unregulated\",\"three_d_secure\":null,\"wallet\":{\"apple_pay\":{\"type\":\"apple_pay\"},\"dynamic_last4\":\"3563\",\"type\":\"apple_pay\"}},\"type\":\"card\"},\"refunded\":false,\"source\":null,\"status\":\"succeeded\",\"mit_params\":{\"network_transaction_id\":\"MDSWC8HG60128\"}},\"confirmation_method\":\"manual\",\"created\":1769600921,\"currency\":\"eur\",\"customer\":null,\"last_payment_error\":null,\"livemode\":true,\"metadata\":{\"payment_id\":\"rH1UdY4kk8ur2zqSyeEYG4VdG\",\"payments_extension\":\"true\",\"payments_extension_type\":\"card\",\"reconciliation_flow\":\"payments_api\",\"shop_id\":\"751927347\"},\"next_action\":null,\"payment_method\":\"pm_1SuXEjIkWweOM9jAPuN4BqKr\",\"payment_method_types\":[\"card\"],\"source\":null,\"status\":\"succeeded\"}"</t>
  </si>
  <si>
    <t>AS-96574</t>
  </si>
  <si>
    <t>AS-96069</t>
  </si>
  <si>
    <t>gid://shopify/Order/7433165144402</t>
  </si>
  <si>
    <t>gid://shopify/OrderTransaction/8607599919442</t>
  </si>
  <si>
    <t>2026-01-16T11:55:20Z</t>
  </si>
  <si>
    <t>ch_3SqBcbIkWweOM9jA2GXoz5Ub</t>
  </si>
  <si>
    <t>rUaH06LlLl8iKtSnNvsJbPVxA</t>
  </si>
  <si>
    <t>pi_3SqBcbIkWweOM9jA2U07cc8T</t>
  </si>
  <si>
    <t>"{\"id\":\"pi_3SqBcbIkWweOM9jA2U07cc8T\",\"object\":\"payment_intent\",\"amount\":8590,\"amount_capturable\":0,\"amount_received\":8590,\"canceled_at\":null,\"cancellation_reason\":null,\"capture_method\":\"automatic\",\"latest_charge\":{\"id\":\"ch_3SqBcbIkWweOM9jA2GXoz5Ub\",\"object\":\"charge\",\"amount\":8590,\"application_fee\":\"fee_1SqBccIkWweOM9jAS3rMwJVe\",\"balance_transaction\":\"txn_3SqBcbIkWweOM9jA2xEVJgjl\",\"captured\":true,\"created\":1768564521,\"currency\":\"eur\",\"failure_code\":null,\"failure_message\":null,\"fraud_details\":{},\"livemode\":true,\"metadata\":{\"payment_id\":\"rUaH06LlLl8iKtSnNvsJbPVx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BcbIkWweOM9jA2U07cc8T\",\"payment_method\":\"pm_1SqBcbIkWweOM9jAD2uYgnxD\",\"payment_method_details\":{\"card\":{\"amount_authorized\":8590,\"authorization_code\":\"580032\",\"brand\":\"visa\",\"checks\":{\"address_line1_check\":\"unavailable\",\"address_postal_code_check\":\"unavailable\",\"cvc_check\":null},\"country\":\"ES\",\"description\":\"Visa Classic\",\"ds_transaction_id\":null,\"exp_month\":12,\"exp_year\":2029,\"extended_authorization\":{\"status\":\"disabled\"},\"fingerprint\":\"PXWGvbHiZmVNV3sb\",\"funding\":\"debit\",\"iin\":\"491767\",\"incremental_authorization\":{\"status\":\"unavailable\"},\"installments\":null,\"issuer\":\"ABANCA CORPORACION BANCARIA, S.A\",\"last4\":\"8827\",\"mandate\":null,\"moto\":false,\"multicapture\":{\"status\":\"unavailable\"},\"network\":\"visa\",\"network_token\":{\"used\":false},\"network_transaction_id\":\"486016429224812\",\"overcapture\":{\"maximum_amount_capturable\":8590,\"status\":\"unavailable\"},\"payment_account_reference\":\"V0010014625353519727232026695\",\"regulated_status\":\"unregulated\",\"three_d_secure\":null,\"wallet\":null},\"type\":\"card\"},\"refunded\":false,\"source\":null,\"status\":\"succeeded\",\"mit_params\":{\"network_transaction_id\":\"486016429224812\"}},\"confirmation_method\":\"manual\",\"created\":1768564521,\"currency\":\"eur\",\"customer\":null,\"last_payment_error\":null,\"livemode\":true,\"metadata\":{\"payment_id\":\"rUaH06LlLl8iKtSnNvsJbPVxA\",\"payments_extension\":\"true\",\"payments_extension_type\":\"card\",\"reconciliation_flow\":\"payments_api\",\"shop_id\":\"751927347\"},\"next_action\":null,\"payment_method\":\"pm_1SqBcbIkWweOM9jAD2uYgnxD\",\"payment_method_types\":[\"card\"],\"source\":null,\"status\":\"succeeded\"}"</t>
  </si>
  <si>
    <t>gid://shopify/OrderTransaction/8628525629778</t>
  </si>
  <si>
    <t>2026-01-23T16:34:42Z</t>
  </si>
  <si>
    <t>re_3SqBcbIkWweOM9jA2PGq88fX</t>
  </si>
  <si>
    <t>zJT66TLo0kqSTl82cNFdg1uVW</t>
  </si>
  <si>
    <t>"{\"id\":\"re_3SqBcbIkWweOM9jA2PGq88fX\",\"amount\":8590,\"balance_transaction\":\"txn_3SqBcbIkWweOM9jA2XTRARr5\",\"charge\":{\"id\":\"ch_3SqBcbIkWweOM9jA2GXoz5Ub\",\"object\":\"charge\",\"amount\":8590,\"application_fee\":\"fee_1SqBccIkWweOM9jAS3rMwJVe\",\"balance_transaction\":\"txn_3SqBcbIkWweOM9jA2xEVJgjl\",\"captured\":true,\"created\":1768564521,\"currency\":\"eur\",\"failure_code\":null,\"failure_message\":null,\"fraud_details\":{},\"livemode\":true,\"metadata\":{\"payment_id\":\"rUaH06LlLl8iKtSnNvsJbPVx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BcbIkWweOM9jA2U07cc8T\",\"payment_method\":\"pm_1SqBcbIkWweOM9jAD2uYgnxD\",\"payment_method_details\":{\"card\":{\"amount_authorized\":8590,\"authorization_code\":\"580032\",\"brand\":\"visa\",\"checks\":{\"address_line1_check\":\"unavailable\",\"address_postal_code_check\":\"unavailable\",\"cvc_check\":null},\"country\":\"ES\",\"description\":\"Visa Classic\",\"ds_transaction_id\":null,\"exp_month\":12,\"exp_year\":2029,\"extended_authorization\":{\"status\":\"disabled\"},\"fingerprint\":\"PXWGvbHiZmVNV3sb\",\"funding\":\"debit\",\"iin\":\"491767\",\"incremental_authorization\":{\"status\":\"unavailable\"},\"installments\":null,\"issuer\":\"ABANCA CORPORACION BANCARIA, S.A\",\"last4\":\"8827\",\"mandate\":null,\"moto\":false,\"multicapture\":{\"status\":\"unavailable\"},\"network\":\"visa\",\"network_token\":{\"used\":false},\"network_transaction_id\":\"486016429224812\",\"overcapture\":{\"maximum_amount_capturable\":8590,\"status\":\"unavailable\"},\"payment_account_reference\":\"V0010014625353519727232026695\",\"regulated_status\":\"unregulated\",\"three_d_secure\":null,\"wallet\":null},\"type\":\"card\"},\"refunded\":true,\"source\":null,\"status\":\"succeeded\",\"mit_params\":{\"network_transaction_id\":\"486016429224812\"}},\"object\":\"refund\",\"reason\":null,\"status\":\"succeeded\",\"created\":1769186083,\"currency\":\"eur\",\"metadata\":{\"payments_extension\":\"true\",\"payments_extension_type\":\"card\",\"reconciliation_flow\":\"payments_api\",\"refund_id\":\"zJT66TLo0kqSTl82cNFdg1uVW\"},\"payment_method_details\":{\"card\":{\"acquirer_reference_number\":null,\"acquirer_reference_number_status\":\"pending\"},\"type\":\"card\"},\"mit_params\":{}}"</t>
  </si>
  <si>
    <t>AS-96762</t>
  </si>
  <si>
    <t>gid://shopify/Order/7494394577234</t>
  </si>
  <si>
    <t>gid://shopify/OrderTransaction/8633863831890</t>
  </si>
  <si>
    <t>2026-01-25T16:51:15Z</t>
  </si>
  <si>
    <t>2GK64786RM083054C</t>
  </si>
  <si>
    <t>"{\"id\":\"2GK64786RM083054C\",\"intent\":\"CAPTURE\",\"status\":\"COMPLETED\",\"payment_source\":{\"paypal\":{\"email_address\":\"graziellafiore@yahoo.it\",\"account_id\":\"MTPG3WU6883ZY\",\"account_status\":\"VERIFIED\",\"name\":{\"given_name\":\"graziella\",\"surname\":\"fiore\"},\"phone_number\":{\"national_number\":\"393297151105\"},\"address\":{\"address_line_1\":\"via Luigi Mancinelli 65\",\"admin_area_2\":\"roma\",\"admin_area_1\":\"RM\",\"postal_code\":\"00199\",\"country_code\":\"IT\"}}},\"purchase_units\":[{\"reference_id\":\"default\",\"amount\":{\"currency_code\":\"EUR\",\"value\":\"105.80\",\"breakdown\":{\"item_total\":{\"currency_code\":\"EUR\",\"value\":\"105.80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adrid - P\u00f3ster \\/ Sin marco \\/ 30x40\",\"custom_id\":\"{\\\"shop_id\\\":751927347,\\\"session_id\\\":\\\"rp2203DxidLoNFubqxWTc0RTC\\\"}\",\"invoice_id\":\"rp2203DxidLoNFubqxWTc0RTC\",\"soft_descriptor\":\"PAYPAL *ARTESTASTOR AR\",\"items\":[{\"name\":\"Madrid - P\u00f3ster \\/ Sin marco \\/ 30x40\",\"unit_amount\":{\"currency_code\":\"EUR\",\"value\":\"19.95\"},\"tax\":{\"currency_code\":\"EUR\",\"value\":\"0.00\"},\"quantity\":\"1\"},{\"name\":\"Capri, Italy - P\u00f3ster \\/ Sin marco \\/ 30x40\",\"unit_amount\":{\"currency_code\":\"EUR\",\"value\":\"19.95\"},\"tax\":{\"currency_code\":\"EUR\",\"value\":\"0.00\"},\"quantity\":\"1\"},{\"name\":\"Claude Monet THE ARTIST\u2019S GARDEN IN GIVERNY, 1900 - P\u00f3ster \\/ Sin marco \\/ 50x70\",\"unit_amount\":{\"currency_code\":\"EUR\",\"value\":\"32.95\"},\"tax\":{\"currency_code\":\"EUR\",\"value\":\"0.00\"},\"quantity\":\"1\"},{\"name\":\"Mohnfield Exhibition - Claude Monet - P\u00f3ster \\/ Sin marco \\/ 50x70\",\"unit_amount\":{\"currency_code\":\"EUR\",\"value\":\"32.95\"},\"tax\":{\"currency_code\":\"EUR\",\"value\":\"0.00\"},\"quantity\":\"1\"}],\"shipping\":{\"name\":{\"full_name\":\"graziella fiore\"},\"address\":{\"address_line_1\":\"Via Luigi Mancinelli 65\",\"admin_area_2\":\"Roma\",\"admin_area_1\":\"Roma\",\"postal_code\":\"00199\",\"country_code\":\"IT\"}},\"supplementary_data\":{\"tax_nexus\":[]},\"payments\":{\"captures\":[{\"id\":\"7FB92206R83761809\",\"status\":\"COMPLETED\",\"amount\":{\"currency_code\":\"EUR\",\"value\":\"105.80\"},\"final_capture\":true,\"disbursement_mode\":\"INSTANT\",\"seller_protection\":{\"status\":\"ELIGIBLE\",\"dispute_categories\":[\"ITEM_NOT_RECEIVED\",\"UNAUTHORIZED_TRANSACTION\"]},\"seller_receivable_breakdown\":{\"gross_amount\":{\"currency_code\":\"EUR\",\"value\":\"105.80\"},\"paypal_fee\":{\"currency_code\":\"EUR\",\"value\":\"3.42\"},\"net_amount\":{\"currency_code\":\"EUR\",\"value\":\"102.38\"}},\"invoice_id\":\"rp2203DxidLoNFubqxWTc0RTC\",\"custom_id\":\"{\\\"shop_id\\\":751927347,\\\"session_id\\\":\\\"rp2203DxidLoNFubqxWTc0RTC\\\"}\",\"links\":[{\"href\":\"https:\\/\\/api.paypal.com\\/v2\\/payments\\/captures\\/7FB92206R83761809\",\"rel\":\"self\",\"method\":\"GET\"},{\"href\":\"https:\\/\\/api.paypal.com\\/v2\\/payments\\/captures\\/7FB92206R83761809\\/refund\",\"rel\":\"refund\",\"method\":\"POST\"},{\"href\":\"https:\\/\\/api.paypal.com\\/v2\\/checkout\\/orders\\/2GK64786RM083054C\",\"rel\":\"up\",\"method\":\"GET\"}],\"create_time\":\"2026-01-25T16:51:17Z\",\"update_time\":\"2026-01-25T16:51:17Z\"}]}}],\"payer\":{\"name\":{\"given_name\":\"graziella\",\"surname\":\"fiore\"},\"email_address\":\"graziellafiore@yahoo.it\",\"payer_id\":\"MTPG3WU6883ZY\",\"phone\":{\"phone_number\":{\"national_number\":\"393297151105\"}},\"address\":{\"address_line_1\":\"via Luigi Mancinelli 65\",\"admin_area_2\":\"roma\",\"admin_area_1\":\"RM\",\"postal_code\":\"00199\",\"country_code\":\"IT\"}},\"create_time\":\"2026-01-25T16:50:24Z\",\"update_time\":\"2026-01-25T16:51:17Z\",\"links\":[{\"href\":\"https:\\/\\/api.paypal.com\\/v2\\/checkout\\/orders\\/2GK64786RM083054C\",\"rel\":\"self\",\"method\":\"GET\"}]}"</t>
  </si>
  <si>
    <t>AS-95261</t>
  </si>
  <si>
    <t>gid://shopify/Order/7411647086930</t>
  </si>
  <si>
    <t>gid://shopify/OrderTransaction/8583079199058</t>
  </si>
  <si>
    <t>2026-01-07T08:46:12Z</t>
  </si>
  <si>
    <t>0MB9125880499901U</t>
  </si>
  <si>
    <t>"{\"id\":\"0MB9125880499901U\",\"intent\":\"CAPTURE\",\"status\":\"COMPLETED\",\"payment_source\":{\"paypal\":{\"email_address\":\"valentina.longoni@gmail.com\",\"account_id\":\"6ABDRUKUYLPUL\",\"account_status\":\"VERIFIED\",\"name\":{\"given_name\":\"valentina\",\"surname\":\"longoni\"},\"phone_number\":{\"national_number\":\"393405173647\"},\"address\":{\"address_line_1\":\"Via Togliatti 41B\",\"address_line_2\":\" \",\"admin_area_2\":\"Mariano Comense\",\"admin_area_1\":\"CO\",\"postal_code\":\"22066\",\"country_code\":\"IT\"}}},\"purchase_units\":[{\"reference_id\":\"default\",\"amount\":{\"currency_code\":\"EUR\",\"value\":\"99.95\",\"breakdown\":{\"item_total\":{\"currency_code\":\"EUR\",\"value\":\"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oman Smoking a Flower - Raissa Oltmanns - Lienzo \\/ Sin marco \\/ 70x100\",\"custom_id\":\"{\\\"shop_id\\\":751927347,\\\"session_id\\\":\\\"rUYU0pP9qVoZmEYc04sauIoMC\\\"}\",\"invoice_id\":\"rUYU0pP9qVoZmEYc04sauIoMC\",\"items\":[{\"name\":\"Woman Smoking a Flower - Raissa Oltmanns - Lienzo \\/ Sin marco \\/ 70x100\",\"unit_amount\":{\"currency_code\":\"EUR\",\"value\":\"99.95\"},\"tax\":{\"currency_code\":\"EUR\",\"value\":\"0.00\"},\"quantity\":\"1\"}],\"shipping\":{\"name\":{\"full_name\":\"Valentina Longoni\"},\"address\":{\"address_line_1\":\"Via A. Pegoraro 6\",\"admin_area_2\":\"Gallarate\",\"admin_area_1\":\"Varese\",\"postal_code\":\"21013\",\"country_code\":\"IT\"}},\"supplementary_data\":{\"tax_nexus\":[]},\"payments\":{\"captures\":[{\"id\":\"3W311276SJ693802X\",\"status\":\"COMPLETED\",\"amount\":{\"currency_code\":\"EUR\",\"value\":\"99.95\"},\"final_capture\":true,\"disbursement_mode\":\"INSTANT\",\"seller_protection\":{\"status\":\"ELIGIBLE\",\"dispute_categories\":[\"ITEM_NOT_RECEIVED\",\"UNAUTHORIZED_TRANSACTION\"]},\"seller_receivable_breakdown\":{\"gross_amount\":{\"currency_code\":\"EUR\",\"value\":\"99.95\"},\"paypal_fee\":{\"currency_code\":\"EUR\",\"value\":\"3.25\"},\"net_amount\":{\"currency_code\":\"EUR\",\"value\":\"96.70\"}},\"invoice_id\":\"rUYU0pP9qVoZmEYc04sauIoMC\",\"custom_id\":\"{\\\"shop_id\\\":751927347,\\\"session_id\\\":\\\"rUYU0pP9qVoZmEYc04sauIoMC\\\"}\",\"links\":[{\"href\":\"https:\\/\\/api.paypal.com\\/v2\\/payments\\/captures\\/3W311276SJ693802X\",\"rel\":\"self\",\"method\":\"GET\"},{\"href\":\"https:\\/\\/api.paypal.com\\/v2\\/payments\\/captures\\/3W311276SJ693802X\\/refund\",\"rel\":\"refund\",\"method\":\"POST\"},{\"href\":\"https:\\/\\/api.paypal.com\\/v2\\/checkout\\/orders\\/0MB9125880499901U\",\"rel\":\"up\",\"method\":\"GET\"}],\"create_time\":\"2026-01-07T08:46:14Z\",\"update_time\":\"2026-01-07T08:46:14Z\"}]}}],\"payer\":{\"name\":{\"given_name\":\"valentina\",\"surname\":\"longoni\"},\"email_address\":\"valentina.longoni@gmail.com\",\"payer_id\":\"6ABDRUKUYLPUL\",\"phone\":{\"phone_number\":{\"national_number\":\"393405173647\"}},\"address\":{\"address_line_1\":\"Via Togliatti 41B\",\"address_line_2\":\" \",\"admin_area_2\":\"Mariano Comense\",\"admin_area_1\":\"CO\",\"postal_code\":\"22066\",\"country_code\":\"IT\"}},\"create_time\":\"2026-01-07T08:45:10Z\",\"update_time\":\"2026-01-07T08:46:14Z\",\"links\":[{\"href\":\"https:\\/\\/api.paypal.com\\/v2\\/checkout\\/orders\\/0MB9125880499901U\",\"rel\":\"self\",\"method\":\"GET\"}]}"</t>
  </si>
  <si>
    <t>AS-95152</t>
  </si>
  <si>
    <t>gid://shopify/Order/7408195338578</t>
  </si>
  <si>
    <t>gid://shopify/OrderTransaction/8578963865938</t>
  </si>
  <si>
    <t>2026-01-05T18:43:26Z</t>
  </si>
  <si>
    <t>1WF98567TY146394X</t>
  </si>
  <si>
    <t>"{\"id\":\"1WF98567TY146394X\",\"intent\":\"CAPTURE\",\"status\":\"COMPLETED\",\"payment_source\":{\"paypal\":{\"email_address\":\"pati95m@hotmail.com\",\"account_id\":\"YGTEPQ8MTHJ9J\",\"account_status\":\"VERIFIED\",\"name\":{\"given_name\":\"PATRICIA\",\"surname\":\"GARC\u00cdA MARCOS\"},\"phone_number\":{\"national_number\":\"34689682346\"},\"address\":{\"address_line_1\":\"CALLE GUZM\u00c1N EL BUENO 65 4\u00ba CENTRO IZQUIERDA\",\"admin_area_2\":\"MADRID\",\"admin_area_1\":\"MADRID\",\"postal_code\":\"28015\",\"country_code\":\"ES\"}}},\"purchase_units\":[{\"reference_id\":\"default\",\"amount\":{\"currency_code\":\"EUR\",\"value\":\"17.90\",\"breakdown\":{\"item_total\":{\"currency_code\":\"EUR\",\"value\":\"12.95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ilbao Skyline azul - P\u00f3ster \\/ Sin marco \\/ 20x30\",\"custom_id\":\"{\\\"shop_id\\\":751927347,\\\"session_id\\\":\\\"rYVxfmUNOWKg1mZAWdEMV6eh1\\\"}\",\"invoice_id\":\"rYVxfmUNOWKg1mZAWdEMV6eh1\",\"soft_descriptor\":\"PAYPAL *ARTESTASTOR AR\",\"items\":[{\"name\":\"Bilbao Skyline azul - P\u00f3ster \\/ Sin marco \\/ 20x30\",\"unit_amount\":{\"currency_code\":\"EUR\",\"value\":\"12.95\"},\"tax\":{\"currency_code\":\"EUR\",\"value\":\"0.00\"},\"quantity\":\"1\"}],\"shipping\":{\"name\":{\"full_name\":\"Miriam Gonz\u00e1lez Jimenez\"},\"address\":{\"address_line_1\":\"Avenida de Navarra 94 escalera 5 piso 11D\",\"admin_area_2\":\"Zaragoza\",\"admin_area_1\":\"Zaragoza\",\"postal_code\":\"50011\",\"country_code\":\"ES\"}},\"supplementary_data\":{\"tax_nexus\":[]},\"payments\":{\"captures\":[{\"id\":\"6AP979038L609740F\",\"status\":\"COMPLETED\",\"amount\":{\"currency_code\":\"EUR\",\"value\":\"17.90\"},\"final_capture\":true,\"disbursement_mode\":\"INSTANT\",\"seller_protection\":{\"status\":\"ELIGIBLE\",\"dispute_categories\":[\"ITEM_NOT_RECEIVED\",\"UNAUTHORIZED_TRANSACTION\"]},\"seller_receivable_breakdown\":{\"gross_amount\":{\"currency_code\":\"EUR\",\"value\":\"17.90\"},\"paypal_fee\":{\"currency_code\":\"EUR\",\"value\":\"0.87\"},\"net_amount\":{\"currency_code\":\"EUR\",\"value\":\"17.03\"}},\"invoice_id\":\"rYVxfmUNOWKg1mZAWdEMV6eh1\",\"custom_id\":\"{\\\"shop_id\\\":751927347,\\\"session_id\\\":\\\"rYVxfmUNOWKg1mZAWdEMV6eh1\\\"}\",\"links\":[{\"href\":\"https:\\/\\/api.paypal.com\\/v2\\/payments\\/captures\\/6AP979038L609740F\",\"rel\":\"self\",\"method\":\"GET\"},{\"href\":\"https:\\/\\/api.paypal.com\\/v2\\/payments\\/captures\\/6AP979038L609740F\\/refund\",\"rel\":\"refund\",\"method\":\"POST\"},{\"href\":\"https:\\/\\/api.paypal.com\\/v2\\/checkout\\/orders\\/1WF98567TY146394X\",\"rel\":\"up\",\"method\":\"GET\"}],\"create_time\":\"2026-01-05T18:43:28Z\",\"update_time\":\"2026-01-05T18:43:28Z\"}]}}],\"payer\":{\"name\":{\"given_name\":\"PATRICIA\",\"surname\":\"GARC\u00cdA MARCOS\"},\"email_address\":\"pati95m@hotmail.com\",\"payer_id\":\"YGTEPQ8MTHJ9J\",\"phone\":{\"phone_number\":{\"national_number\":\"34689682346\"}},\"address\":{\"address_line_1\":\"CALLE GUZM\u00c1N EL BUENO 65 4\u00ba CENTRO IZQUIERDA\",\"admin_area_2\":\"MADRID\",\"admin_area_1\":\"MADRID\",\"postal_code\":\"28015\",\"country_code\":\"ES\"}},\"create_time\":\"2026-01-05T18:42:49Z\",\"update_time\":\"2026-01-05T18:43:28Z\",\"links\":[{\"href\":\"https:\\/\\/api.paypal.com\\/v2\\/checkout\\/orders\\/1WF98567TY146394X\",\"rel\":\"self\",\"method\":\"GET\"}]}"</t>
  </si>
  <si>
    <t>AS-94825</t>
  </si>
  <si>
    <t>gid://shopify/Order/7393527857490</t>
  </si>
  <si>
    <t>gid://shopify/OrderTransaction/8566523363666</t>
  </si>
  <si>
    <t>2026-01-01T17:23:43Z</t>
  </si>
  <si>
    <t>ch_3SkpbAIkWweOM9jA2opUWA6B</t>
  </si>
  <si>
    <t>r1Sgh7hqYI4HH4SePYcGl1KSA</t>
  </si>
  <si>
    <t>pi_3SkpbAIkWweOM9jA2zdeayHz</t>
  </si>
  <si>
    <t>"{\"id\":\"pi_3SkpbAIkWweOM9jA2zdeayHz\",\"object\":\"payment_intent\",\"amount\":8490,\"amount_capturable\":0,\"amount_received\":8490,\"canceled_at\":null,\"cancellation_reason\":null,\"capture_method\":\"automatic\",\"latest_charge\":{\"id\":\"ch_3SkpbAIkWweOM9jA2opUWA6B\",\"object\":\"charge\",\"amount\":8490,\"application_fee\":\"fee_1SkpbBIkWweOM9jA2UbUsuCu\",\"balance_transaction\":\"txn_3SkpbAIkWweOM9jA2szSuBnF\",\"captured\":true,\"created\":1767288224,\"currency\":\"eur\",\"failure_code\":null,\"failure_message\":null,\"fraud_details\":{},\"livemode\":true,\"metadata\":{\"payment_id\":\"r1Sgh7hqYI4HH4SePYcGl1KS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pbAIkWweOM9jA2zdeayHz\",\"payment_method\":\"pm_1SkpbAIkWweOM9jAZeL4f8K2\",\"payment_method_details\":{\"card\":{\"amount_authorized\":8490,\"authorization_code\":\"899363\",\"brand\":\"mastercard\",\"checks\":{\"address_line1_check\":\"unavailable\",\"address_postal_code_check\":\"unavailable\",\"cvc_check\":\"pass\"},\"country\":\"ES\",\"description\":\"Platinum MasterCard Immediate Debit\",\"ds_transaction_id\":null,\"exp_month\":2,\"exp_year\":2029,\"extended_authorization\":{\"status\":\"disabled\"},\"fingerprint\":\"06IrrC1YLeXVWiPp\",\"funding\":\"debit\",\"iin\":\"535120\",\"incremental_authorization\":{\"status\":\"unavailable\"},\"installments\":null,\"issuer\":\"ING BANK N.V.\",\"last4\":\"5049\",\"mandate\":null,\"moto\":false,\"multicapture\":{\"status\":\"unavailable\"},\"network\":\"mastercard\",\"network_token\":{\"used\":false},\"network_transaction_id\":\"TPLV9FHZW0101\",\"overcapture\":{\"maximum_amount_capturable\":8490,\"status\":\"unavailable\"},\"payment_account_reference\":\"5001DSRJSSYJ6CT5PBQ7I15ZVY65E\",\"regulated_status\":\"unregulated\",\"three_d_secure\":null,\"wallet\":null},\"type\":\"card\"},\"refunded\":false,\"source\":null,\"status\":\"succeeded\",\"mit_params\":{\"network_transaction_id\":\"TPLV9FHZW0101\"}},\"confirmation_method\":\"manual\",\"created\":1767288224,\"currency\":\"eur\",\"customer\":null,\"last_payment_error\":null,\"livemode\":true,\"metadata\":{\"payment_id\":\"r1Sgh7hqYI4HH4SePYcGl1KSA\",\"payments_extension\":\"true\",\"payments_extension_type\":\"card\",\"reconciliation_flow\":\"payments_api\",\"shop_id\":\"751927347\"},\"next_action\":null,\"payment_method\":\"pm_1SkpbAIkWweOM9jAZeL4f8K2\",\"payment_method_types\":[\"card\"],\"source\":null,\"status\":\"succeeded\"}"</t>
  </si>
  <si>
    <t>AS-96607</t>
  </si>
  <si>
    <t>gid://shopify/Order/7489748631890</t>
  </si>
  <si>
    <t>gid://shopify/OrderTransaction/8628147716434</t>
  </si>
  <si>
    <t>2026-01-23T14:23:31Z</t>
  </si>
  <si>
    <t>ch_3SslGqIkWweOM9jA2bkeZof3</t>
  </si>
  <si>
    <t>ruZaIVvfXHK1QKoVyqcL238YJ</t>
  </si>
  <si>
    <t>pi_3SslGqIkWweOM9jA2CCBW2rI</t>
  </si>
  <si>
    <t>"{\"id\":\"pi_3SslGqIkWweOM9jA2CCBW2rI\",\"object\":\"payment_intent\",\"amount\":23280,\"amount_capturable\":0,\"amount_received\":23280,\"canceled_at\":null,\"cancellation_reason\":null,\"capture_method\":\"automatic\",\"latest_charge\":{\"id\":\"ch_3SslGqIkWweOM9jA2bkeZof3\",\"object\":\"charge\",\"amount\":23280,\"application_fee\":\"fee_1SslGsIkWweOM9jA1OEp8Xxs\",\"balance_transaction\":\"txn_3SslGqIkWweOM9jA2eCRL73I\",\"captured\":true,\"created\":1769178214,\"currency\":\"eur\",\"failure_code\":null,\"failure_message\":null,\"fraud_details\":{},\"livemode\":true,\"metadata\":{\"payment_id\":\"ruZaIVvfXHK1QKoVyqcL238Y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lGqIkWweOM9jA2CCBW2rI\",\"payment_method\":\"pm_1SslGqIkWweOM9jAe978CHHV\",\"payment_method_details\":{\"card\":{\"amount_authorized\":23280,\"authorization_code\":\"270776\",\"brand\":\"visa\",\"checks\":{\"address_line1_check\":\"unavailable\",\"address_postal_code_check\":\"unavailable\",\"cvc_check\":null},\"country\":\"ES\",\"description\":\"Visa Classic\",\"ds_transaction_id\":null,\"exp_month\":2,\"exp_year\":2026,\"extended_authorization\":{\"status\":\"disabled\"},\"fingerprint\":\"IJN2D5znLERjay3q\",\"funding\":\"debit\",\"iin\":\"421102\",\"incremental_authorization\":{\"status\":\"unavailable\"},\"installments\":null,\"issuer\":\"BANCO MEDIOLANUM S.A.\",\"last4\":\"0009\",\"mandate\":null,\"moto\":false,\"multicapture\":{\"status\":\"unavailable\"},\"network\":\"visa\",\"network_token\":{\"used\":true},\"network_transaction_id\":\"486023518140673\",\"overcapture\":{\"maximum_amount_capturable\":23280,\"status\":\"unavailable\"},\"payment_account_reference\":\"V0010013822160733598406466745\",\"regulated_status\":\"unregulated\",\"three_d_secure\":null,\"wallet\":null},\"type\":\"card\"},\"refunded\":false,\"source\":null,\"status\":\"succeeded\",\"mit_params\":{\"network_transaction_id\":\"486023518140673\"}},\"confirmation_method\":\"manual\",\"created\":1769178212,\"currency\":\"eur\",\"customer\":null,\"last_payment_error\":null,\"livemode\":true,\"metadata\":{\"payment_id\":\"ruZaIVvfXHK1QKoVyqcL238YJ\",\"payments_extension\":\"true\",\"payments_extension_type\":\"card\",\"reconciliation_flow\":\"payments_api\",\"shop_id\":\"751927347\"},\"next_action\":null,\"payment_method\":\"pm_1SslGqIkWweOM9jAe978CHHV\",\"payment_method_types\":[\"card\"],\"source\":null,\"status\":\"succeeded\"}"</t>
  </si>
  <si>
    <t>gid://shopify/OrderTransaction/8628160299346</t>
  </si>
  <si>
    <t>2026-01-23T14:28:45Z</t>
  </si>
  <si>
    <t>re_3SslGqIkWweOM9jA2ob6uZFo</t>
  </si>
  <si>
    <t>zAyY5pFgsX6p6puANhkXAfiia</t>
  </si>
  <si>
    <t>"{\"id\":\"re_3SslGqIkWweOM9jA2ob6uZFo\",\"amount\":23280,\"balance_transaction\":\"txn_3SslGqIkWweOM9jA2T0hdYxh\",\"charge\":{\"id\":\"ch_3SslGqIkWweOM9jA2bkeZof3\",\"object\":\"charge\",\"amount\":23280,\"application_fee\":\"fee_1SslGsIkWweOM9jA1OEp8Xxs\",\"balance_transaction\":\"txn_3SslGqIkWweOM9jA2eCRL73I\",\"captured\":true,\"created\":1769178214,\"currency\":\"eur\",\"failure_code\":null,\"failure_message\":null,\"fraud_details\":{},\"livemode\":true,\"metadata\":{\"payment_id\":\"ruZaIVvfXHK1QKoVyqcL238Y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lGqIkWweOM9jA2CCBW2rI\",\"payment_method\":\"pm_1SslGqIkWweOM9jAe978CHHV\",\"payment_method_details\":{\"card\":{\"amount_authorized\":23280,\"authorization_code\":\"270776\",\"brand\":\"visa\",\"checks\":{\"address_line1_check\":\"unavailable\",\"address_postal_code_check\":\"unavailable\",\"cvc_check\":null},\"country\":\"ES\",\"description\":\"Visa Classic\",\"ds_transaction_id\":null,\"exp_month\":2,\"exp_year\":2026,\"extended_authorization\":{\"status\":\"disabled\"},\"fingerprint\":\"IJN2D5znLERjay3q\",\"funding\":\"debit\",\"iin\":\"421102\",\"incremental_authorization\":{\"status\":\"unavailable\"},\"installments\":null,\"issuer\":\"BANCO MEDIOLANUM S.A.\",\"last4\":\"0009\",\"mandate\":null,\"moto\":false,\"multicapture\":{\"status\":\"unavailable\"},\"network\":\"visa\",\"network_token\":{\"used\":true},\"network_transaction_id\":\"486023518140673\",\"overcapture\":{\"maximum_amount_capturable\":23280,\"status\":\"unavailable\"},\"payment_account_reference\":\"V0010013822160733598406466745\",\"regulated_status\":\"unregulated\",\"three_d_secure\":null,\"wallet\":null},\"type\":\"card\"},\"refunded\":true,\"source\":null,\"status\":\"succeeded\",\"mit_params\":{\"network_transaction_id\":\"486023518140673\"}},\"object\":\"refund\",\"reason\":null,\"status\":\"succeeded\",\"created\":1769178526,\"currency\":\"eur\",\"metadata\":{\"payments_extension\":\"true\",\"payments_extension_type\":\"card\",\"reconciliation_flow\":\"payments_api\",\"refund_id\":\"zAyY5pFgsX6p6puANhkXAfiia\"},\"payment_method_details\":{\"card\":{\"acquirer_reference_number\":null,\"acquirer_reference_number_status\":\"unavailable\"},\"type\":\"card\"},\"mit_params\":{}}"</t>
  </si>
  <si>
    <t>AS-94889</t>
  </si>
  <si>
    <t>gid://shopify/Order/7395397828946</t>
  </si>
  <si>
    <t>gid://shopify/OrderTransaction/8570010370386</t>
  </si>
  <si>
    <t>2026-01-02T15:07:48Z</t>
  </si>
  <si>
    <t>6VN12714GG0840500</t>
  </si>
  <si>
    <t>"{\"id\":\"6VN12714GG0840500\",\"intent\":\"CAPTURE\",\"status\":\"COMPLETED\",\"payment_source\":{\"paypal\":{\"email_address\":\"angela.huber73@gmx.de\",\"account_id\":\"YCJP322BF6U8U\",\"account_status\":\"VERIFIED\",\"name\":{\"given_name\":\"Werner\",\"surname\":\"Huber\"},\"phone_number\":{\"national_number\":\"4908990468363\"},\"address\":{\"address_line_1\":\"Keplerstr. 11\",\"admin_area_2\":\"Aschheim\",\"postal_code\":\"85609\",\"country_code\":\"DE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otus Flowers (Special Edition) - Ogawa Kazumasa - P\u00f3ster \\/ Sin marco \\/ 30x40\",\"custom_id\":\"{\\\"shop_id\\\":751927347,\\\"session_id\\\":\\\"reLa8i8BB1CEJyVTqDfyD9Hw2\\\"}\",\"invoice_id\":\"reLa8i8BB1CEJyVTqDfyD9Hw2\",\"items\":[{\"name\":\"Lotus Flowers (Special Edition) - Ogawa Kazumasa - P\u00f3ster \\/ Sin marco \\/ 30x40\",\"unit_amount\":{\"currency_code\":\"EUR\",\"value\":\"19.95\"},\"tax\":{\"currency_code\":\"EUR\",\"value\":\"0.00\"},\"quantity\":\"1\"}],\"shipping\":{\"name\":{\"full_name\":\"Werner Huber\"},\"address\":{\"address_line_1\":\"Keplerstr. 11\",\"admin_area_2\":\"Aschheim\",\"postal_code\":\"85609\",\"country_code\":\"DE\"}},\"supplementary_data\":{\"tax_nexus\":[]},\"payments\":{\"captures\":[{\"id\":\"5FJ12282HW147423X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eLa8i8BB1CEJyVTqDfyD9Hw2\",\"custom_id\":\"{\\\"shop_id\\\":751927347,\\\"session_id\\\":\\\"reLa8i8BB1CEJyVTqDfyD9Hw2\\\"}\",\"links\":[{\"href\":\"https:\\/\\/api.paypal.com\\/v2\\/payments\\/captures\\/5FJ12282HW147423X\",\"rel\":\"self\",\"method\":\"GET\"},{\"href\":\"https:\\/\\/api.paypal.com\\/v2\\/payments\\/captures\\/5FJ12282HW147423X\\/refund\",\"rel\":\"refund\",\"method\":\"POST\"},{\"href\":\"https:\\/\\/api.paypal.com\\/v2\\/checkout\\/orders\\/6VN12714GG0840500\",\"rel\":\"up\",\"method\":\"GET\"}],\"create_time\":\"2026-01-02T15:07:51Z\",\"update_time\":\"2026-01-02T15:07:51Z\"}]}}],\"payer\":{\"name\":{\"given_name\":\"Werner\",\"surname\":\"Huber\"},\"email_address\":\"angela.huber73@gmx.de\",\"payer_id\":\"YCJP322BF6U8U\",\"phone\":{\"phone_number\":{\"national_number\":\"4908990468363\"}},\"address\":{\"address_line_1\":\"Keplerstr. 11\",\"admin_area_2\":\"Aschheim\",\"postal_code\":\"85609\",\"country_code\":\"DE\"}},\"create_time\":\"2026-01-02T15:06:59Z\",\"update_time\":\"2026-01-02T15:07:51Z\",\"links\":[{\"href\":\"https:\\/\\/api.paypal.com\\/v2\\/checkout\\/orders\\/6VN12714GG0840500\",\"rel\":\"self\",\"method\":\"GET\"}]}"</t>
  </si>
  <si>
    <t>AS-95566</t>
  </si>
  <si>
    <t>gid://shopify/Order/7419106296146</t>
  </si>
  <si>
    <t>gid://shopify/OrderTransaction/8592153968978</t>
  </si>
  <si>
    <t>2026-01-10T16:15:51Z</t>
  </si>
  <si>
    <t>py_3So4pPIkWweOM9jA04uWyvhr</t>
  </si>
  <si>
    <t>rkGuWT89gtss7fOgZ9CJEeQzx</t>
  </si>
  <si>
    <t>"{\"id\":\"py_3So4pPIkWweOM9jA04uWyvhr\",\"object\":\"charge\",\"amount\":3790,\"application_fee\":\"fee_1So4pfIkWweOM9jA5kld6y6Z\",\"balance_transaction\":\"txn_3So4pPIkWweOM9jA0LDjlurz\",\"captured\":true,\"created\":1768061766,\"currency\":\"eur\",\"failure_code\":null,\"failure_message\":null,\"fraud_details\":{},\"livemode\":true,\"metadata\":{\"payments_extension_type\":\"klarna\",\"reconciliation_flow\":\"payments_api\",\"shop_id\":\"751927347\",\"payments_extension\":\"true\",\"payment_id\":\"rkGuWT89gtss7fOgZ9CJEeQzx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o4pPIkWweOM9jA06Zt2AFi\",\"payment_method\":\"pm_1So4pPIkWweOM9jAOe8da8nI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</si>
  <si>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AS-97121</t>
  </si>
  <si>
    <t>gid://shopify/Order/7513656983890</t>
  </si>
  <si>
    <t>gid://shopify/OrderTransaction/8647387939154</t>
  </si>
  <si>
    <t>2026-01-30T11:50:51Z</t>
  </si>
  <si>
    <t>ch_3SvGDwIkWweOM9jA0iGBVLQb</t>
  </si>
  <si>
    <t>rMAAQuztxp0GHXzV49s0ursy9</t>
  </si>
  <si>
    <t>pi_3SvGDwIkWweOM9jA0CZ36oRg</t>
  </si>
  <si>
    <t>"{\"id\":\"pi_3SvGDwIkWweOM9jA0CZ36oRg\",\"object\":\"payment_intent\",\"amount\":11790,\"amount_capturable\":0,\"amount_received\":11790,\"canceled_at\":null,\"cancellation_reason\":null,\"capture_method\":\"automatic\",\"latest_charge\":{\"id\":\"ch_3SvGDwIkWweOM9jA0iGBVLQb\",\"object\":\"charge\",\"amount\":11790,\"application_fee\":\"fee_1SvGDzIkWweOM9jAoYw9LXYu\",\"balance_transaction\":\"txn_3SvGDwIkWweOM9jA04BICjEe\",\"captured\":true,\"created\":1769773854,\"currency\":\"eur\",\"failure_code\":null,\"failure_message\":null,\"fraud_details\":{},\"livemode\":true,\"metadata\":{\"payment_id\":\"rMAAQuztxp0GHXzV49s0ursy9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GDwIkWweOM9jA0CZ36oRg\",\"payment_method\":\"pm_1SvGDwIkWweOM9jAz3v9fCG1\",\"payment_method_details\":{\"card\":{\"amount_authorized\":11790,\"authorization_code\":\"002514\",\"brand\":\"visa\",\"checks\":{\"address_line1_check\":\"unavailable\",\"address_postal_code_check\":\"unavailable\",\"cvc_check\":\"pass\"},\"country\":\"FR\",\"description\":\"Visa Classic\",\"ds_transaction_id\":null,\"exp_month\":5,\"exp_year\":2027,\"extended_authorization\":{\"status\":\"disabled\"},\"fingerprint\":\"dO1YoltEZZA6hffd\",\"funding\":\"credit\",\"iin\":\"497402\",\"incremental_authorization\":{\"status\":\"unavailable\"},\"installments\":null,\"issuer\":\"BNP PARIBAS\",\"last4\":\"1834\",\"mandate\":null,\"moto\":false,\"multicapture\":{\"status\":\"unavailable\"},\"network\":\"visa\",\"network_token\":{\"used\":false},\"network_transaction_id\":\"486030426545421\",\"overcapture\":{\"maximum_amount_capturable\":11790,\"status\":\"unavailable\"},\"payment_account_reference\":\"V001AABA102012022040896923842\",\"regulated_status\":\"unregulated\",\"three_d_secure\":{\"authentication_flow\":\"frictionless\",\"electronic_commerce_indicator\":\"05\",\"exemption_indicator\":null,\"result\":\"authenticated\",\"result_reason\":null,\"transaction_id\":\"96a1d3c3-ba70-49c0-a678-41bc35fb79a0\",\"version\":\"2.2.0\"},\"wallet\":null},\"type\":\"card\"},\"refunded\":false,\"source\":null,\"status\":\"succeeded\",\"mit_params\":{\"network_transaction_id\":\"486030426545421\"}},\"confirmation_method\":\"manual\",\"created\":1769773852,\"currency\":\"eur\",\"customer\":null,\"last_payment_error\":null,\"livemode\":true,\"metadata\":{\"payment_id\":\"rMAAQuztxp0GHXzV49s0ursy9\",\"payments_extension\":\"true\",\"payments_extension_type\":\"card\",\"reconciliation_flow\":\"payments_api\",\"shop_id\":\"751927347\"},\"next_action\":null,\"payment_method\":\"pm_1SvGDwIkWweOM9jAz3v9fCG1\",\"payment_method_types\":[\"card\"],\"source\":null,\"status\":\"succeeded\"}"</t>
  </si>
  <si>
    <t>AS-95249</t>
  </si>
  <si>
    <t>gid://shopify/Order/7411184763218</t>
  </si>
  <si>
    <t>gid://shopify/OrderTransaction/8582478233938</t>
  </si>
  <si>
    <t>2026-01-06T21:55:02Z</t>
  </si>
  <si>
    <t>8K379742S9067962W</t>
  </si>
  <si>
    <t>"{\"id\":\"8K379742S9067962W\",\"intent\":\"CAPTURE\",\"status\":\"COMPLETED\",\"payment_source\":{\"paypal\":{\"email_address\":\"c.checchin@gmail.com\",\"account_id\":\"3Q4V7X25RDAAY\",\"account_status\":\"VERIFIED\",\"name\":{\"given_name\":\"CLAUDIO\",\"surname\":\"CHECCHIN\"},\"phone_number\":{\"national_number\":\"393331777556\"},\"address\":{\"address_line_1\":\"ZELARINO VIA PITICA 24\",\"address_line_2\":\"VIA PITICA 24\",\"admin_area_2\":\"VENEZIA\",\"admin_area_1\":\"VENEZIA\",\"postal_code\":\"30174\",\"country_code\":\"IT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tarfish (\u00c9toile de mer) II - Sealife Collection - P\u00f3ster \\/ Sin marco \\/ 50x70\",\"custom_id\":\"{\\\"shop_id\\\":751927347,\\\"session_id\\\":\\\"rfo6NaLLX0CGG6OPabmur3pu4\\\"}\",\"invoice_id\":\"rfo6NaLLX0CGG6OPabmur3pu4\",\"items\":[{\"name\":\"Starfish (\u00c9toile de mer) II - Sealife Collection - P\u00f3ster \\/ Sin marco \\/ 50x70\",\"unit_amount\":{\"currency_code\":\"EUR\",\"value\":\"32.95\"},\"tax\":{\"currency_code\":\"EUR\",\"value\":\"0.00\"},\"quantity\":\"1\"}],\"shipping\":{\"name\":{\"full_name\":\"Giacomo Checchin\"},\"address\":{\"address_line_1\":\"Via Pitica 24\",\"admin_area_2\":\"Zelarino\",\"admin_area_1\":\"VENEZIA\",\"postal_code\":\"30174\",\"country_code\":\"IT\"}},\"supplementary_data\":{\"tax_nexus\":[]},\"payments\":{\"captures\":[{\"id\":\"9C586748NL6309146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fo6NaLLX0CGG6OPabmur3pu4\",\"custom_id\":\"{\\\"shop_id\\\":751927347,\\\"session_id\\\":\\\"rfo6NaLLX0CGG6OPabmur3pu4\\\"}\",\"links\":[{\"href\":\"https:\\/\\/api.paypal.com\\/v2\\/payments\\/captures\\/9C586748NL6309146\",\"rel\":\"self\",\"method\":\"GET\"},{\"href\":\"https:\\/\\/api.paypal.com\\/v2\\/payments\\/captures\\/9C586748NL6309146\\/refund\",\"rel\":\"refund\",\"method\":\"POST\"},{\"href\":\"https:\\/\\/api.paypal.com\\/v2\\/checkout\\/orders\\/8K379742S9067962W\",\"rel\":\"up\",\"method\":\"GET\"}],\"create_time\":\"2026-01-06T21:55:04Z\",\"update_time\":\"2026-01-06T21:55:04Z\"}]}}],\"payer\":{\"name\":{\"given_name\":\"CLAUDIO\",\"surname\":\"CHECCHIN\"},\"email_address\":\"c.checchin@gmail.com\",\"payer_id\":\"3Q4V7X25RDAAY\",\"phone\":{\"phone_number\":{\"national_number\":\"393331777556\"}},\"address\":{\"address_line_1\":\"ZELARINO VIA PITICA 24\",\"address_line_2\":\"VIA PITICA 24\",\"admin_area_2\":\"VENEZIA\",\"admin_area_1\":\"VENEZIA\",\"postal_code\":\"30174\",\"country_code\":\"IT\"}},\"create_time\":\"2026-01-06T21:54:18Z\",\"update_time\":\"2026-01-06T21:55:04Z\",\"links\":[{\"href\":\"https:\\/\\/api.paypal.com\\/v2\\/checkout\\/orders\\/8K379742S9067962W\",\"rel\":\"self\",\"method\":\"GET\"}]}"</t>
  </si>
  <si>
    <t>AS-96068</t>
  </si>
  <si>
    <t>gid://shopify/Order/7433156067666</t>
  </si>
  <si>
    <t>gid://shopify/OrderTransaction/8607584420178</t>
  </si>
  <si>
    <t>2026-01-16T11:50:19Z</t>
  </si>
  <si>
    <t>ch_3SqBXkIkWweOM9jA26Fsi0ga</t>
  </si>
  <si>
    <t>rama84tTthc5bBjKME6vwHCwU</t>
  </si>
  <si>
    <t>pi_3SqBXkIkWweOM9jA2bTJf4Bk</t>
  </si>
  <si>
    <t>"{\"id\":\"pi_3SqBXkIkWweOM9jA2bTJf4Bk\",\"object\":\"payment_intent\",\"amount\":5346,\"amount_capturable\":0,\"amount_received\":5346,\"canceled_at\":null,\"cancellation_reason\":null,\"capture_method\":\"automatic\",\"latest_charge\":{\"id\":\"ch_3SqBXkIkWweOM9jA26Fsi0ga\",\"object\":\"charge\",\"amount\":5346,\"application_fee\":\"fee_1SqBXlIkWweOM9jANZtvYKvU\",\"balance_transaction\":\"txn_3SqBXkIkWweOM9jA2HsLIIjJ\",\"captured\":true,\"created\":1768564220,\"currency\":\"eur\",\"failure_code\":null,\"failure_message\":null,\"fraud_details\":{},\"livemode\":true,\"metadata\":{\"payment_id\":\"rama84tTthc5bBjKME6vwHCw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BXkIkWweOM9jA2bTJf4Bk\",\"payment_method\":\"pm_1SqBXkIkWweOM9jAiug4juLn\",\"payment_method_details\":{\"card\":{\"amount_authorized\":5346,\"authorization_code\":\"352183\",\"brand\":\"visa\",\"checks\":{\"address_line1_check\":\"unavailable\",\"address_postal_code_check\":\"unavailable\",\"cvc_check\":null},\"country\":\"ES\",\"description\":\"Visa Classic\",\"ds_transaction_id\":null,\"exp_month\":10,\"exp_year\":2029,\"extended_authorization\":{\"status\":\"disabled\"},\"fingerprint\":\"8EDHv2JBS6sy0YmZ\",\"funding\":\"credit\",\"iin\":\"492163\",\"incremental_authorization\":{\"status\":\"unavailable\"},\"installments\":null,\"issuer\":\"IBERCAJA BANCO S.A\",\"last4\":\"9359\",\"mandate\":null,\"moto\":false,\"multicapture\":{\"status\":\"unavailable\"},\"network\":\"visa\",\"network_token\":{\"used\":true},\"network_transaction_id\":\"486016426210386\",\"overcapture\":{\"maximum_amount_capturable\":5346,\"status\":\"unavailable\"},\"payment_account_reference\":\"V0010015824292395785935853209\",\"regulated_status\":\"unregulated\",\"three_d_secure\":null,\"wallet\":null},\"type\":\"card\"},\"refunded\":false,\"source\":null,\"status\":\"succeeded\",\"mit_params\":{\"network_transaction_id\":\"486016426210386\"}},\"confirmation_method\":\"manual\",\"created\":1768564220,\"currency\":\"eur\",\"customer\":null,\"last_payment_error\":null,\"livemode\":true,\"metadata\":{\"payment_id\":\"rama84tTthc5bBjKME6vwHCwU\",\"payments_extension\":\"true\",\"payments_extension_type\":\"card\",\"reconciliation_flow\":\"payments_api\",\"shop_id\":\"751927347\"},\"next_action\":null,\"payment_method\":\"pm_1SqBXkIkWweOM9jAiug4juLn\",\"payment_method_types\":[\"card\"],\"source\":null,\"status\":\"succeeded\"}"</t>
  </si>
  <si>
    <t>AS-95245</t>
  </si>
  <si>
    <t>gid://shopify/Order/7411119522130</t>
  </si>
  <si>
    <t>gid://shopify/OrderTransaction/8582401491282</t>
  </si>
  <si>
    <t>2026-01-06T21:13:35Z</t>
  </si>
  <si>
    <t>8KY143028H113240M</t>
  </si>
  <si>
    <t>"{\"id\":\"8KY143028H113240M\",\"intent\":\"CAPTURE\",\"status\":\"COMPLETED\",\"payment_source\":{\"paypal\":{\"email_address\":\"noahdlugosch@iCloud.com\",\"account_id\":\"D5RFAM9W4NUV6\",\"account_status\":\"VERIFIED\",\"name\":{\"given_name\":\"Noah\",\"surname\":\"Dlugosch\"},\"phone_number\":{\"national_number\":\"4917670526778\"},\"address\":{\"address_line_1\":\"Friedrich-Humbert-Str. 105\",\"address_line_2\":\" \",\"admin_area_2\":\"Bremen\",\"postal_code\":\"28759\",\"country_code\":\"DE\"}}},\"purchase_units\":[{\"reference_id\":\"default\",\"amount\":{\"currency_code\":\"EUR\",\"value\":\"44.85\",\"breakdown\":{\"item_total\":{\"currency_code\":\"EUR\",\"value\":\"39.90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oodblock Tigers From Yatsuo No Tsubaki (Creative ed.)) - Taguchi Tomoki - P\u00f3ster \\/ Sin marco \\/ 30x40\",\"custom_id\":\"{\\\"shop_id\\\":751927347,\\\"session_id\\\":\\\"rsiGyit1HATFWw4kDe5F0SbHk\\\"}\",\"invoice_id\":\"rsiGyit1HATFWw4kDe5F0SbHk\",\"soft_descriptor\":\"ARTESTASTOR ARTESTASTO\",\"items\":[{\"name\":\"Woodblock Tigers From Yatsuo No Tsubaki (Creative ed.)) - Taguchi Tomoki - P\u00f3ster \\/ Sin marco \\/ 30x40\",\"unit_amount\":{\"currency_code\":\"EUR\",\"value\":\"19.95\"},\"tax\":{\"currency_code\":\"EUR\",\"value\":\"0.00\"},\"quantity\":\"1\"},{\"name\":\"Ruster from Yatsuo No Tsubaki - Taguchi Tomoki - P\u00f3ster \\/ Sin marco \\/ 30x40\",\"unit_amount\":{\"currency_code\":\"EUR\",\"value\":\"19.95\"},\"tax\":{\"currency_code\":\"EUR\",\"value\":\"0.00\"},\"quantity\":\"1\"}],\"shipping\":{\"name\":{\"full_name\":\"Noah Dlugosch\"},\"address\":{\"address_line_1\":\"Friedrich-Humbert-Stra\u00dfe 105\",\"admin_area_2\":\"Bremen\",\"postal_code\":\"28759\",\"country_code\":\"DE\"}},\"supplementary_data\":{\"tax_nexus\":[]},\"payments\":{\"captures\":[{\"id\":\"5M160834ST849711Y\",\"status\":\"COMPLETED\",\"amount\":{\"currency_code\":\"EUR\",\"value\":\"44.85\"},\"final_capture\":true,\"disbursement_mode\":\"INSTANT\",\"seller_protection\":{\"status\":\"ELIGIBLE\",\"dispute_categories\":[\"ITEM_NOT_RECEIVED\",\"UNAUTHORIZED_TRANSACTION\"]},\"seller_receivable_breakdown\":{\"gross_amount\":{\"currency_code\":\"EUR\",\"value\":\"44.85\"},\"paypal_fee\":{\"currency_code\":\"EUR\",\"value\":\"1.65\"},\"net_amount\":{\"currency_code\":\"EUR\",\"value\":\"43.20\"}},\"invoice_id\":\"rsiGyit1HATFWw4kDe5F0SbHk\",\"custom_id\":\"{\\\"shop_id\\\":751927347,\\\"session_id\\\":\\\"rsiGyit1HATFWw4kDe5F0SbHk\\\"}\",\"links\":[{\"href\":\"https:\\/\\/api.paypal.com\\/v2\\/payments\\/captures\\/5M160834ST849711Y\",\"rel\":\"self\",\"method\":\"GET\"},{\"href\":\"https:\\/\\/api.paypal.com\\/v2\\/payments\\/captures\\/5M160834ST849711Y\\/refund\",\"rel\":\"refund\",\"method\":\"POST\"},{\"href\":\"https:\\/\\/api.paypal.com\\/v2\\/checkout\\/orders\\/8KY143028H113240M\",\"rel\":\"up\",\"method\":\"GET\"}],\"create_time\":\"2026-01-06T21:13:37Z\",\"update_time\":\"2026-01-06T21:13:37Z\"}]}}],\"payer\":{\"name\":{\"given_name\":\"Noah\",\"surname\":\"Dlugosch\"},\"email_address\":\"noahdlugosch@iCloud.com\",\"payer_id\":\"D5RFAM9W4NUV6\",\"phone\":{\"phone_number\":{\"national_number\":\"4917670526778\"}},\"address\":{\"address_line_1\":\"Friedrich-Humbert-Str. 105\",\"address_line_2\":\" \",\"admin_area_2\":\"Bremen\",\"postal_code\":\"28759\",\"country_code\":\"DE\"}},\"create_time\":\"2026-01-06T21:12:52Z\",\"update_time\":\"2026-01-06T21:13:37Z\",\"links\":[{\"href\":\"https:\\/\\/api.paypal.com\\/v2\\/checkout\\/orders\\/8KY143028H113240M\",\"rel\":\"self\",\"method\":\"GET\"}]}"</t>
  </si>
  <si>
    <t>gid://shopify/OrderTransaction/8622796079442</t>
  </si>
  <si>
    <t>2026-01-21T10:54:38Z</t>
  </si>
  <si>
    <t>zNqhHMXfTeo67ldL6ehVM8zlI</t>
  </si>
  <si>
    <t>"{\"status\":\"COMPLETED\",\"id\":\"2VF78227PU7216015\",\"amount\":\"44.85\",\"currency\":\"EUR\",\"created_at\":\"2026-01-21T02:54:38-08:00\",\"updated_at\":\"2026-01-21T02:54:38-08:00\",\"seller_payable_breakdown\":{\"gross_amount\":{\"currency_code\":\"EUR\",\"value\":\"44.85\"},\"paypal_fee\":{\"currency_code\":\"EUR\",\"value\":\"0.00\"},\"net_amount\":{\"currency_code\":\"EUR\",\"value\":\"44.85\"},\"total_refunded_amount\":{\"currency_code\":\"EUR\",\"value\":\"44.85\"}},\"invoice_id\":{\"invoice_id\":\"rsiGyit1HATFWw4kDe5F0SbHk\"},\"custom_id\":{\"shop_id\":751927347,\"session_id\":\"zNqhHMXfTeo67ldL6ehVM8zlI\"}}"</t>
  </si>
  <si>
    <t>AS-95901</t>
  </si>
  <si>
    <t>gid://shopify/Order/7427723985234</t>
  </si>
  <si>
    <t>gid://shopify/OrderTransaction/8601367216466</t>
  </si>
  <si>
    <t>2026-01-14T10:21:59Z</t>
  </si>
  <si>
    <t>ch_3SpRDAIkWweOM9jA0xjO0c7W</t>
  </si>
  <si>
    <t>rbeJUIgyi1uehunc3Iv2VJhn7</t>
  </si>
  <si>
    <t>pi_3SpRDAIkWweOM9jA0MTIWnfm</t>
  </si>
  <si>
    <t>"{\"id\":\"pi_3SpRDAIkWweOM9jA0MTIWnfm\",\"object\":\"payment_intent\",\"amount\":2826,\"amount_capturable\":0,\"amount_received\":2826,\"canceled_at\":null,\"cancellation_reason\":null,\"capture_method\":\"automatic\",\"latest_charge\":{\"id\":\"ch_3SpRDAIkWweOM9jA0xjO0c7W\",\"object\":\"charge\",\"amount\":2826,\"application_fee\":\"fee_1SpRDBIkWweOM9jAZcv6CjpX\",\"balance_transaction\":\"txn_3SpRDAIkWweOM9jA0IvkhYf0\",\"captured\":true,\"created\":1768386120,\"currency\":\"eur\",\"failure_code\":null,\"failure_message\":null,\"fraud_details\":{},\"livemode\":true,\"metadata\":{\"payment_id\":\"rbeJUIgyi1uehunc3Iv2VJhn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RDAIkWweOM9jA0MTIWnfm\",\"payment_method\":\"pm_1SpRDAIkWweOM9jAsjS5fB4v\",\"payment_method_details\":{\"card\":{\"amount_authorized\":2826,\"authorization_code\":\"121021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ElRAwbtWR4wKlbNo\",\"funding\":\"debit\",\"iin\":\"465975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486014373215791\",\"overcapture\":{\"maximum_amount_capturable\":2826,\"status\":\"unavailable\"},\"payment_account_reference\":\"V0010013825214571978896911402\",\"regulated_status\":\"unregulated\",\"three_d_secure\":null,\"wallet\":{\"apple_pay\":{\"type\":\"apple_pay\"},\"dynamic_last4\":\"1735\",\"type\":\"apple_pay\"}},\"type\":\"card\"},\"refunded\":false,\"source\":null,\"status\":\"succeeded\",\"mit_params\":{\"network_transaction_id\":\"486014373215791\"}},\"confirmation_method\":\"manual\",\"created\":1768386120,\"currency\":\"eur\",\"customer\":null,\"last_payment_error\":null,\"livemode\":true,\"metadata\":{\"payment_id\":\"rbeJUIgyi1uehunc3Iv2VJhn7\",\"payments_extension\":\"true\",\"payments_extension_type\":\"card\",\"reconciliation_flow\":\"payments_api\",\"shop_id\":\"751927347\"},\"next_action\":null,\"payment_method\":\"pm_1SpRDAIkWweOM9jAsjS5fB4v\",\"payment_method_types\":[\"card\"],\"source\":null,\"status\":\"succeeded\"}"</t>
  </si>
  <si>
    <t>AS-95935</t>
  </si>
  <si>
    <t>gid://shopify/Order/7428442259794</t>
  </si>
  <si>
    <t>gid://shopify/OrderTransaction/8602401669458</t>
  </si>
  <si>
    <t>2026-01-14T16:49:56Z</t>
  </si>
  <si>
    <t>ch_3SpXGbIkWweOM9jA0ZD2VI6m</t>
  </si>
  <si>
    <t>rAEGFgFyOP4VwF47uKNhpUsyt</t>
  </si>
  <si>
    <t>pi_3SpXGbIkWweOM9jA0Zk5efhY</t>
  </si>
  <si>
    <t>"{\"id\":\"pi_3SpXGbIkWweOM9jA0Zk5efhY\",\"object\":\"payment_intent\",\"amount\":17160,\"amount_capturable\":0,\"amount_received\":17160,\"canceled_at\":null,\"cancellation_reason\":null,\"capture_method\":\"automatic\",\"latest_charge\":{\"id\":\"ch_3SpXGbIkWweOM9jA0ZD2VI6m\",\"object\":\"charge\",\"amount\":17160,\"application_fee\":\"fee_1SpXHjIkWweOM9jABUA0IFZu\",\"balance_transaction\":\"txn_3SpXGbIkWweOM9jA0r7hVfri\",\"captured\":true,\"created\":1768409466,\"currency\":\"eur\",\"failure_code\":null,\"failure_message\":null,\"fraud_details\":{},\"livemode\":true,\"metadata\":{\"payment_id\":\"rAEGFgFyOP4VwF47uKNhpUsy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XGbIkWweOM9jA0Zk5efhY\",\"payment_method\":\"pm_1SpXGbIkWweOM9jAgcODAjZ1\",\"payment_method_details\":{\"card\":{\"amount_authorized\":17160,\"authorization_code\":\"972118\",\"brand\":\"mastercard\",\"checks\":{\"address_line1_check\":\"unavailable\",\"address_postal_code_check\":\"unavailable\",\"cvc_check\":\"unavailable\"},\"country\":\"ES\",\"description\":\"MasterCard Corporate Card\",\"ds_transaction_id\":null,\"exp_month\":1,\"exp_year\":2029,\"extended_authorization\":{\"status\":\"disabled\"},\"fingerprint\":\"Up8dJB6R0GErmHyN\",\"funding\":\"credit\",\"iin\":\"553514\",\"incremental_authorization\":{\"status\":\"unavailable\"},\"installments\":null,\"issuer\":\"BANCA MARCH, S.A.\",\"last4\":\"4024\",\"mandate\":null,\"moto\":false,\"multicapture\":{\"status\":\"unavailable\"},\"network\":\"mastercard\",\"network_token\":{\"used\":false},\"network_transaction_id\":\"MCOCMQ1W20114\",\"overcapture\":{\"maximum_amount_capturable\":17160,\"status\":\"unavailable\"},\"payment_account_reference\":\"500197P4JSUDK7XZ0O18XT2GZOCJJ\",\"regulated_status\":\"unregulated\",\"three_d_secure\":{\"authentication_flow\":\"challenge\",\"electronic_commerce_indicator\":\"02\",\"exemption_indicator\":null,\"result\":\"authenticated\",\"result_reason\":null,\"transaction_id\":\"6a30e35a-fecf-4d9d-94b4-b77e2527a322\",\"version\":\"2.2.0\"},\"wallet\":null},\"type\":\"card\"},\"refunded\":false,\"source\":null,\"status\":\"succeeded\",\"mit_params\":{\"network_transaction_id\":\"MCOCMQ1W20114\"}},\"confirmation_method\":\"manual\",\"created\":1768409397,\"currency\":\"eur\",\"customer\":null,\"last_payment_error\":null,\"livemode\":true,\"metadata\":{\"payment_id\":\"rAEGFgFyOP4VwF47uKNhpUsyt\",\"payments_extension\":\"true\",\"payments_extension_type\":\"card\",\"reconciliation_flow\":\"payments_api\",\"shop_id\":\"751927347\"},\"next_action\":null,\"payment_method\":\"pm_1SpXGbIkWweOM9jAgcODAjZ1\",\"payment_method_types\":[\"card\"],\"source\":null,\"status\":\"succeeded\"}"</t>
  </si>
  <si>
    <t>AS-96674</t>
  </si>
  <si>
    <t>gid://shopify/Order/7492392943954</t>
  </si>
  <si>
    <t>gid://shopify/OrderTransaction/8631374053714</t>
  </si>
  <si>
    <t>2026-01-24T16:20:24Z</t>
  </si>
  <si>
    <t>ch_3St9ZVIkWweOM9jA0TCoR7Pa</t>
  </si>
  <si>
    <t>rvL3B05ZI5hxaOhKJJpgcIWXl</t>
  </si>
  <si>
    <t>pi_3St9ZVIkWweOM9jA0RC4KiJT</t>
  </si>
  <si>
    <t>"{\"id\":\"pi_3St9ZVIkWweOM9jA0RC4KiJT\",\"object\":\"payment_intent\",\"amount\":4990,\"amount_capturable\":0,\"amount_received\":4990,\"canceled_at\":null,\"cancellation_reason\":null,\"capture_method\":\"automatic\",\"latest_charge\":{\"id\":\"ch_3St9ZVIkWweOM9jA0TCoR7Pa\",\"object\":\"charge\",\"amount\":4990,\"application_fee\":\"fee_1St9ZeIkWweOM9jAJKz9Ij1z\",\"balance_transaction\":\"txn_3St9ZVIkWweOM9jA0Tu8THqe\",\"captured\":true,\"created\":1769271633,\"currency\":\"eur\",\"failure_code\":null,\"failure_message\":null,\"fraud_details\":{},\"livemode\":true,\"metadata\":{\"payment_id\":\"rvL3B05ZI5hxaOhKJJpgcIWX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9ZVIkWweOM9jA0RC4KiJT\",\"payment_method\":\"pm_1St9ZVIkWweOM9jAMb8hp4fn\",\"payment_method_details\":{\"card\":{\"amount_authorized\":4990,\"authorization_code\":\"407321\",\"brand\":\"visa\",\"checks\":{\"address_line1_check\":\"unavailable\",\"address_postal_code_check\":\"unavailable\",\"cvc_check\":null},\"country\":\"ES\",\"description\":\"Visa Classic\",\"ds_transaction_id\":null,\"exp_month\":4,\"exp_year\":2028,\"extended_authorization\":{\"status\":\"disabled\"},\"fingerprint\":\"FUYkq6aCX84PVC0x\",\"funding\":\"debit\",\"iin\":\"494019\",\"incremental_authorization\":{\"status\":\"unavailable\"},\"installments\":null,\"issuer\":\"BANCO BILBAO VIZCAYA ARGENTARIA S.A. (BBVA)\",\"last4\":\"3223\",\"mandate\":null,\"moto\":false,\"multicapture\":{\"status\":\"unavailable\"},\"network\":\"visa\",\"network_token\":{\"used\":true},\"network_transaction_id\":\"486024588334533\",\"overcapture\":{\"maximum_amount_capturable\":4990,\"status\":\"unavailable\"},\"payment_account_reference\":\"V0010015821100607763190944182\",\"regulated_status\":\"unregulated\",\"three_d_secure\":{\"authentication_flow\":\"frictionless\",\"electronic_commerce_indicator\":\"07\",\"exemption_indicator\":null,\"result\":\"exempted\",\"result_reason\":null,\"transaction_id\":\"13c8c727-4c0e-476e-9a5f-3ae1b023af52\",\"version\":\"2.2.0\"},\"wallet\":null},\"type\":\"card\"},\"refunded\":false,\"source\":null,\"status\":\"succeeded\",\"mit_params\":{\"network_transaction_id\":\"486024588334533\"}},\"confirmation_method\":\"manual\",\"created\":1769271625,\"currency\":\"eur\",\"customer\":null,\"last_payment_error\":null,\"livemode\":true,\"metadata\":{\"payment_id\":\"rvL3B05ZI5hxaOhKJJpgcIWXl\",\"payments_extension\":\"true\",\"payments_extension_type\":\"card\",\"reconciliation_flow\":\"payments_api\",\"shop_id\":\"751927347\"},\"next_action\":null,\"payment_method\":\"pm_1St9ZVIkWweOM9jAMb8hp4fn\",\"payment_method_types\":[\"card\"],\"source\":null,\"status\":\"succeeded\"}"</t>
  </si>
  <si>
    <t>AS-96047</t>
  </si>
  <si>
    <t>AS-95293</t>
  </si>
  <si>
    <t>gid://shopify/Order/7412501840210</t>
  </si>
  <si>
    <t>gid://shopify/OrderTransaction/8584235745618</t>
  </si>
  <si>
    <t>2026-01-07T15:51:26Z</t>
  </si>
  <si>
    <t>ch_3Smz19IkWweOM9jA23DeQRge</t>
  </si>
  <si>
    <t>rIEBA3gaFkYiRlqlLPHCKLNGt</t>
  </si>
  <si>
    <t>pi_3Smz19IkWweOM9jA2DFBllji</t>
  </si>
  <si>
    <t>"{\"id\":\"pi_3Smz19IkWweOM9jA2DFBllji\",\"object\":\"payment_intent\",\"amount\":6390,\"amount_capturable\":0,\"amount_received\":6390,\"canceled_at\":null,\"cancellation_reason\":null,\"capture_method\":\"automatic\",\"latest_charge\":{\"id\":\"ch_3Smz19IkWweOM9jA23DeQRge\",\"object\":\"charge\",\"amount\":6390,\"application_fee\":\"fee_1Smz1AIkWweOM9jAzScOAQhC\",\"balance_transaction\":\"txn_3Smz19IkWweOM9jA2vJ309nm\",\"captured\":true,\"created\":1767801087,\"currency\":\"eur\",\"failure_code\":null,\"failure_message\":null,\"fraud_details\":{},\"livemode\":true,\"metadata\":{\"payment_id\":\"rIEBA3gaFkYiRlqlLPHCKLNG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z19IkWweOM9jA2DFBllji\",\"payment_method\":\"pm_1Smz19IkWweOM9jAh8kIAaAg\",\"payment_method_details\":{\"card\":{\"amount_authorized\":6390,\"authorization_code\":\"931323\",\"brand\":\"visa\",\"checks\":{\"address_line1_check\":null,\"address_postal_code_check\":null,\"cvc_check\":null},\"country\":\"FR\",\"description\":\"Visa Gold\",\"ds_transaction_id\":null,\"exp_month\":1,\"exp_year\":2029,\"extended_authorization\":{\"status\":\"disabled\"},\"fingerprint\":\"k51es7nzBxoIEWh1\",\"funding\":\"debit\",\"iin\":\"427106\",\"incremental_authorization\":{\"status\":\"unavailable\"},\"installments\":null,\"issuer\":\"CCF\",\"last4\":\"0000\",\"mandate\":null,\"moto\":false,\"multicapture\":{\"status\":\"unavailable\"},\"network\":\"visa\",\"network_token\":{\"used\":false},\"network_transaction_id\":\"486007570886101\",\"overcapture\":{\"maximum_amount_capturable\":6390,\"status\":\"unavailable\"},\"payment_account_reference\":\"V0010015824064539459753619278\",\"regulated_status\":\"unregulated\",\"three_d_secure\":null,\"wallet\":{\"apple_pay\":{\"type\":\"apple_pay\"},\"dynamic_last4\":\"4838\",\"type\":\"apple_pay\"}},\"type\":\"card\"},\"refunded\":false,\"source\":null,\"status\":\"succeeded\",\"mit_params\":{\"network_transaction_id\":\"486007570886101\"}},\"confirmation_method\":\"manual\",\"created\":1767801087,\"currency\":\"eur\",\"customer\":null,\"last_payment_error\":null,\"livemode\":true,\"metadata\":{\"payment_id\":\"rIEBA3gaFkYiRlqlLPHCKLNGt\",\"payments_extension\":\"true\",\"payments_extension_type\":\"card\",\"reconciliation_flow\":\"payments_api\",\"shop_id\":\"751927347\"},\"next_action\":null,\"payment_method\":\"pm_1Smz19IkWweOM9jAh8kIAaAg\",\"payment_method_types\":[\"card\"],\"source\":null,\"status\":\"succeeded\"}"</t>
  </si>
  <si>
    <t>AS-96410</t>
  </si>
  <si>
    <t>gid://shopify/Order/7444433666386</t>
  </si>
  <si>
    <t>gid://shopify/OrderTransaction/8621475266898</t>
  </si>
  <si>
    <t>2026-01-20T19:09:00Z</t>
  </si>
  <si>
    <t>rBBuiCkUTgWiCQyVkA1oUiE7F</t>
  </si>
  <si>
    <t>pi_3SrkITIkWweOM9jA2BCfR3Vn</t>
  </si>
  <si>
    <t>"{\"id\":\"pi_3SrkITIkWweOM9jA2BCfR3Vn\",\"object\":\"payment_intent\",\"amount\":3790,\"amount_capturable\":0,\"amount_received\":0,\"canceled_at\":null,\"cancellation_reason\":null,\"capture_method\":\"automatic\",\"latest_charge\":null,\"confirmation_method\":\"manual\",\"created\":1768936141,\"currency\":\"eur\",\"customer\":null,\"last_payment_error\":{\"code\":\"payment_intent_authentication_failure\",\"doc_url\":\"https:\\/\\/stripe.com\\/docs\\/error-codes\\/payment-intent-authentication-failure\",\"message\":\"The provided PaymentMethod has failed authentication. You can provide payment_method_data or a new PaymentMethod to attempt to fulfill this PaymentIntent again.\",\"payment_method\":{\"id\":\"pm_1SrkITIkWweOM9jA5QRVNiCh\",\"object\":\"payment_method\",\"card\":{\"brand\":\"mastercard\",\"checks\":{\"address_line1_check\":\"unavailable\",\"address_postal_code_check\":\"unavailable\",\"cvc_check\":\"unavailable\"},\"country\":\"ES\",\"description\":\"Platinum MasterCard Immediate Debit\",\"display_brand\":\"mastercard\",\"exp_month\":5,\"exp_year\":2031,\"fingerprint\":\"TWmyhVuesyq7koYK\",\"funding\":\"debit\",\"generated_from\":null,\"iin\":\"548901\",\"issuer\":\"BANCO SANTANDER S.A.\",\"last4\":\"0370\",\"network_token\":null,\"networks\":{\"available\":[\"mastercard\"],\"preferred\":null},\"payment_account_reference\":null,\"regulated_status\":\"unregulated\",\"three_d_secure_usage\":{\"supported\":true},\"wallet\":null},\"created\":1768936141,\"livemode\":true,\"metadata\":{},\"type\":\"card\"},\"type\":\"invalid_request_error\"},\"livemode\":true,\"metadata\":{\"payment_id\":\"rBBuiCkUTgWiCQyVkA1oUiE7F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</si>
  <si>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gid://shopify/OrderTransaction/8621482934610</t>
  </si>
  <si>
    <t>2026-01-20T19:12:04Z</t>
  </si>
  <si>
    <t>ch_3SrkLRIkWweOM9jA0nWDSdu5</t>
  </si>
  <si>
    <t>rOxkrv9yaoXDyCIyct0s67usP</t>
  </si>
  <si>
    <t>pi_3SrkLRIkWweOM9jA0HNZDt8w</t>
  </si>
  <si>
    <t>"{\"id\":\"pi_3SrkLRIkWweOM9jA0HNZDt8w\",\"object\":\"payment_intent\",\"amount\":3790,\"amount_capturable\":0,\"amount_received\":3790,\"canceled_at\":null,\"cancellation_reason\":null,\"capture_method\":\"automatic\",\"latest_charge\":{\"id\":\"ch_3SrkLRIkWweOM9jA0nWDSdu5\",\"object\":\"charge\",\"amount\":3790,\"application_fee\":\"fee_1SrkLxIkWweOM9jAoJgoWuVm\",\"balance_transaction\":\"txn_3SrkLRIkWweOM9jA0CCJrMph\",\"captured\":true,\"created\":1768936356,\"currency\":\"eur\",\"failure_code\":null,\"failure_message\":null,\"fraud_details\":{},\"livemode\":true,\"metadata\":{\"payment_id\":\"rOxkrv9yaoXDyCIyct0s67us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kLRIkWweOM9jA0HNZDt8w\",\"payment_method\":\"pm_1SrkLRIkWweOM9jAP6do8I1N\",\"payment_method_details\":{\"card\":{\"amount_authorized\":3790,\"authorization_code\":\"757070\",\"brand\":\"mastercard\",\"checks\":{\"address_line1_check\":\"unavailable\",\"address_postal_code_check\":\"unavailable\",\"cvc_check\":\"unavailable\"},\"country\":\"ES\",\"description\":\"Platinum MasterCard Immediate Debit\",\"ds_transaction_id\":null,\"exp_month\":5,\"exp_year\":2031,\"extended_authorization\":{\"status\":\"disabled\"},\"fingerprint\":\"TWmyhVuesyq7koYK\",\"funding\":\"debit\",\"iin\":\"548901\",\"incremental_authorization\":{\"status\":\"unavailable\"},\"installments\":null,\"issuer\":\"BANCO SANTANDER S.A.\",\"last4\":\"0370\",\"mandate\":null,\"moto\":false,\"multicapture\":{\"status\":\"unavailable\"},\"network\":\"mastercard\",\"network_token\":{\"used\":false},\"network_transaction_id\":\"TPLYPYG9S0120\",\"overcapture\":{\"maximum_amount_capturable\":3790,\"status\":\"unavailable\"},\"payment_account_reference\":\"5001C1UGYL8NNQPL7K1T684H39B1H\",\"regulated_status\":\"unregulated\",\"three_d_secure\":{\"authentication_flow\":\"challenge\",\"electronic_commerce_indicator\":\"02\",\"exemption_indicator\":null,\"result\":\"authenticated\",\"result_reason\":null,\"transaction_id\":\"21e81eb5-6bbc-4926-afba-93f4246770ad\",\"version\":\"2.2.0\"},\"wallet\":null},\"type\":\"card\"},\"refunded\":false,\"source\":null,\"status\":\"succeeded\",\"mit_params\":{\"network_transaction_id\":\"TPLYPYG9S0120\"}},\"confirmation_method\":\"manual\",\"created\":1768936325,\"currency\":\"eur\",\"customer\":null,\"last_payment_error\":null,\"livemode\":true,\"metadata\":{\"payment_id\":\"rOxkrv9yaoXDyCIyct0s67usP\",\"payments_extension\":\"true\",\"payments_extension_type\":\"card\",\"reconciliation_flow\":\"payments_api\",\"shop_id\":\"751927347\"},\"next_action\":null,\"payment_method\":\"pm_1SrkLRIkWweOM9jAP6do8I1N\",\"payment_method_types\":[\"card\"],\"source\":null,\"status\":\"succeeded\"}"</t>
  </si>
  <si>
    <t>AS-96589</t>
  </si>
  <si>
    <t>gid://shopify/Order/7489327759698</t>
  </si>
  <si>
    <t>gid://shopify/OrderTransaction/8627595903314</t>
  </si>
  <si>
    <t>2026-01-23T11:00:57Z</t>
  </si>
  <si>
    <t>ch_3Ssi6nIkWweOM9jA0h5X8GaX</t>
  </si>
  <si>
    <t>rz1ZjI072rLR5RzSROsgNXdNS</t>
  </si>
  <si>
    <t>pi_3Ssi6nIkWweOM9jA0B9L9t9j</t>
  </si>
  <si>
    <t>"{\"id\":\"pi_3Ssi6nIkWweOM9jA0B9L9t9j\",\"object\":\"payment_intent\",\"amount\":6795,\"amount_capturable\":0,\"amount_received\":6795,\"canceled_at\":null,\"cancellation_reason\":null,\"capture_method\":\"automatic\",\"latest_charge\":{\"id\":\"ch_3Ssi6nIkWweOM9jA0h5X8GaX\",\"object\":\"charge\",\"amount\":6795,\"application_fee\":\"fee_1Ssi6pIkWweOM9jAyXBVF0mq\",\"balance_transaction\":\"txn_3Ssi6nIkWweOM9jA07M6Y9TU\",\"captured\":true,\"created\":1769166058,\"currency\":\"eur\",\"failure_code\":null,\"failure_message\":null,\"fraud_details\":{},\"livemode\":true,\"metadata\":{\"payment_id\":\"rz1ZjI072rLR5RzSROsgNXdN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i6nIkWweOM9jA0B9L9t9j\",\"payment_method\":\"pm_1Ssi6nIkWweOM9jAbinIrKIz\",\"payment_method_details\":{\"card\":{\"amount_authorized\":6795,\"authorization_code\":\"459526\",\"brand\":\"visa\",\"checks\":{\"address_line1_check\":\"unavailable\",\"address_postal_code_check\":\"unavailable\",\"cvc_check\":\"pass\"},\"country\":\"IT\",\"description\":\"Visa Classic\",\"ds_transaction_id\":null,\"exp_month\":4,\"exp_year\":2028,\"extended_authorization\":{\"status\":\"disabled\"},\"fingerprint\":\"dfCDRocWZoJZjEw3\",\"funding\":\"debit\",\"iin\":\"480161\",\"incremental_authorization\":{\"status\":\"unavailable\"},\"installments\":null,\"issuer\":\"BANCO BPM SOCIETA PER AZIONI\",\"last4\":\"4225\",\"mandate\":null,\"moto\":false,\"multicapture\":{\"status\":\"unavailable\"},\"network\":\"visa\",\"network_token\":{\"used\":false},\"network_transaction_id\":\"486023396587349\",\"overcapture\":{\"maximum_amount_capturable\":6795,\"status\":\"unavailable\"},\"payment_account_reference\":\"V0010013823123379428115520986\",\"regulated_status\":\"unregulated\",\"three_d_secure\":null,\"wallet\":null},\"type\":\"card\"},\"refunded\":false,\"source\":null,\"status\":\"succeeded\",\"mit_params\":{\"network_transaction_id\":\"486023396587349\"}},\"confirmation_method\":\"manual\",\"created\":1769166057,\"currency\":\"eur\",\"customer\":null,\"last_payment_error\":null,\"livemode\":true,\"metadata\":{\"payment_id\":\"rz1ZjI072rLR5RzSROsgNXdNS\",\"payments_extension\":\"true\",\"payments_extension_type\":\"card\",\"reconciliation_flow\":\"payments_api\",\"shop_id\":\"751927347\"},\"next_action\":null,\"payment_method\":\"pm_1Ssi6nIkWweOM9jAbinIrKIz\",\"payment_method_types\":[\"card\"],\"source\":null,\"status\":\"succeeded\"}"</t>
  </si>
  <si>
    <t>AS-96608</t>
  </si>
  <si>
    <t>gid://shopify/Order/7489764458834</t>
  </si>
  <si>
    <t>gid://shopify/OrderTransaction/8628168327506</t>
  </si>
  <si>
    <t>2026-01-23T14:31:24Z</t>
  </si>
  <si>
    <t>ch_3SslOTIkWweOM9jA04EbfGCh</t>
  </si>
  <si>
    <t>rAZ9nRNmPJLYmub43QjqEFlvV</t>
  </si>
  <si>
    <t>pi_3SslOTIkWweOM9jA0XrAP8ah</t>
  </si>
  <si>
    <t>"{\"id\":\"pi_3SslOTIkWweOM9jA0XrAP8ah\",\"object\":\"payment_intent\",\"amount\":16280,\"amount_capturable\":0,\"amount_received\":16280,\"canceled_at\":null,\"cancellation_reason\":null,\"capture_method\":\"automatic\",\"latest_charge\":{\"id\":\"ch_3SslOTIkWweOM9jA04EbfGCh\",\"object\":\"charge\",\"amount\":16280,\"application_fee\":\"fee_1SslOWIkWweOM9jAsk9DLA0O\",\"balance_transaction\":\"txn_3SslOTIkWweOM9jA0I2yZdHj\",\"captured\":true,\"created\":1769178687,\"currency\":\"eur\",\"failure_code\":null,\"failure_message\":null,\"fraud_details\":{},\"livemode\":true,\"metadata\":{\"payment_id\":\"rAZ9nRNmPJLYmub43QjqEFlv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lOTIkWweOM9jA0XrAP8ah\",\"payment_method\":\"pm_1SslOTIkWweOM9jApx7Pu3ID\",\"payment_method_details\":{\"card\":{\"amount_authorized\":16280,\"authorization_code\":\"271939\",\"brand\":\"visa\",\"checks\":{\"address_line1_check\":\"unavailable\",\"address_postal_code_check\":\"unavailable\",\"cvc_check\":null},\"country\":\"ES\",\"description\":\"Visa Classic\",\"ds_transaction_id\":null,\"exp_month\":2,\"exp_year\":2026,\"extended_authorization\":{\"status\":\"disabled\"},\"fingerprint\":\"IJN2D5znLERjay3q\",\"funding\":\"debit\",\"iin\":\"421102\",\"incremental_authorization\":{\"status\":\"unavailable\"},\"installments\":null,\"issuer\":\"BANCO MEDIOLANUM S.A.\",\"last4\":\"0009\",\"mandate\":null,\"moto\":false,\"multicapture\":{\"status\":\"unavailable\"},\"network\":\"visa\",\"network_token\":{\"used\":true},\"network_transaction_id\":\"486023522886742\",\"overcapture\":{\"maximum_amount_capturable\":16280,\"status\":\"unavailable\"},\"payment_account_reference\":\"V0010013822160733598406466745\",\"regulated_status\":\"unregulated\",\"three_d_secure\":null,\"wallet\":null},\"type\":\"card\"},\"refunded\":false,\"source\":null,\"status\":\"succeeded\",\"mit_params\":{\"network_transaction_id\":\"486023522886742\"}},\"confirmation_method\":\"manual\",\"created\":1769178685,\"currency\":\"eur\",\"customer\":null,\"last_payment_error\":null,\"livemode\":true,\"metadata\":{\"payment_id\":\"rAZ9nRNmPJLYmub43QjqEFlvV\",\"payments_extension\":\"true\",\"payments_extension_type\":\"card\",\"reconciliation_flow\":\"payments_api\",\"shop_id\":\"751927347\"},\"next_action\":null,\"payment_method\":\"pm_1SslOTIkWweOM9jApx7Pu3ID\",\"payment_method_types\":[\"card\"],\"source\":null,\"status\":\"succeeded\"}"</t>
  </si>
  <si>
    <t>AS-94804</t>
  </si>
  <si>
    <t>gid://shopify/Order/7393028637010</t>
  </si>
  <si>
    <t>gid://shopify/OrderTransaction/8565657895250</t>
  </si>
  <si>
    <t>2026-01-01T11:51:44Z</t>
  </si>
  <si>
    <t>ch_3SkkPtIkWweOM9jA0SO6LHrl</t>
  </si>
  <si>
    <t>rCASmAjCn99w2RlSZnRR8nueK</t>
  </si>
  <si>
    <t>pi_3SkkPtIkWweOM9jA0zBHbJaa</t>
  </si>
  <si>
    <t>"{\"id\":\"pi_3SkkPtIkWweOM9jA0zBHbJaa\",\"object\":\"payment_intent\",\"amount\":2990,\"amount_capturable\":0,\"amount_received\":2990,\"canceled_at\":null,\"cancellation_reason\":null,\"capture_method\":\"automatic\",\"latest_charge\":{\"id\":\"ch_3SkkPtIkWweOM9jA0SO6LHrl\",\"object\":\"charge\",\"amount\":2990,\"application_fee\":\"fee_1SkkPuIkWweOM9jA2tIGCEsL\",\"balance_transaction\":\"txn_3SkkPtIkWweOM9jA0qZ0q6Y1\",\"captured\":true,\"created\":1767268305,\"currency\":\"eur\",\"failure_code\":null,\"failure_message\":null,\"fraud_details\":{},\"livemode\":true,\"metadata\":{\"payment_id\":\"rCASmAjCn99w2RlSZnRR8nue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kPtIkWweOM9jA0zBHbJaa\",\"payment_method\":\"pm_1SkkPtIkWweOM9jA3VsI1zXj\",\"payment_method_details\":{\"card\":{\"amount_authorized\":2990,\"authorization_code\":\"706413\",\"brand\":\"mastercard\",\"checks\":{\"address_line1_check\":null,\"address_postal_code_check\":null,\"cvc_check\":null},\"country\":\"ES\",\"description\":\"Platinum MasterCard Immediate Debit\",\"ds_transaction_id\":null,\"exp_month\":7,\"exp_year\":2028,\"extended_authorization\":{\"status\":\"disabled\"},\"fingerprint\":\"xhC54OrPAUe58RIa\",\"funding\":\"debit\",\"iin\":\"516398\",\"incremental_authorization\":{\"status\":\"unavailable\"},\"installments\":null,\"issuer\":\"BANCO SANTANDER S.A.\",\"last4\":\"0000\",\"mandate\":null,\"moto\":false,\"multicapture\":{\"status\":\"unavailable\"},\"network\":\"mastercard\",\"network_token\":{\"used\":false},\"network_transaction_id\":\"TPLISX5110101\",\"overcapture\":{\"maximum_amount_capturable\":2990,\"status\":\"unavailable\"},\"payment_account_reference\":\"50013JKCG2Y4MUWYZ67N1QVUAY9GH\",\"regulated_status\":\"unregulated\",\"three_d_secure\":null,\"wallet\":{\"apple_pay\":{\"type\":\"apple_pay\"},\"dynamic_last4\":\"2862\",\"type\":\"apple_pay\"}},\"type\":\"card\"},\"refunded\":false,\"source\":null,\"status\":\"succeeded\",\"mit_params\":{\"network_transaction_id\":\"TPLISX5110101\"}},\"confirmation_method\":\"manual\",\"created\":1767268305,\"currency\":\"eur\",\"customer\":null,\"last_payment_error\":null,\"livemode\":true,\"metadata\":{\"payment_id\":\"rCASmAjCn99w2RlSZnRR8nueK\",\"payments_extension\":\"true\",\"payments_extension_type\":\"card\",\"reconciliation_flow\":\"payments_api\",\"shop_id\":\"751927347\"},\"next_action\":null,\"payment_method\":\"pm_1SkkPtIkWweOM9jA3VsI1zXj\",\"payment_method_types\":[\"card\"],\"source\":null,\"status\":\"succeeded\"}"</t>
  </si>
  <si>
    <t>gid://shopify/OrderTransaction/8601392841042</t>
  </si>
  <si>
    <t>2026-01-14T10:31:41Z</t>
  </si>
  <si>
    <t>re_3SkkPtIkWweOM9jA0gSdw2hO</t>
  </si>
  <si>
    <t>zDimTvCfie6bRxAx7QN0nyKJT</t>
  </si>
  <si>
    <t>"{\"id\":\"re_3SkkPtIkWweOM9jA0gSdw2hO\",\"amount\":897,\"balance_transaction\":\"txn_3SkkPtIkWweOM9jA0rng0731\",\"charge\":{\"id\":\"ch_3SkkPtIkWweOM9jA0SO6LHrl\",\"object\":\"charge\",\"amount\":2990,\"application_fee\":\"fee_1SkkPuIkWweOM9jA2tIGCEsL\",\"balance_transaction\":\"txn_3SkkPtIkWweOM9jA0qZ0q6Y1\",\"captured\":true,\"created\":1767268305,\"currency\":\"eur\",\"failure_code\":null,\"failure_message\":null,\"fraud_details\":{},\"livemode\":true,\"metadata\":{\"payment_id\":\"rCASmAjCn99w2RlSZnRR8nue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kPtIkWweOM9jA0zBHbJaa\",\"payment_method\":\"pm_1SkkPtIkWweOM9jA3VsI1zXj\",\"payment_method_details\":{\"card\":{\"amount_authorized\":2990,\"authorization_code\":\"706413\",\"brand\":\"mastercard\",\"checks\":{\"address_line1_check\":null,\"address_postal_code_check\":null,\"cvc_check\":null},\"country\":\"ES\",\"description\":\"Platinum MasterCard Immediate Debit\",\"ds_transaction_id\":null,\"exp_month\":7,\"exp_year\":2028,\"extended_authorization\":{\"status\":\"disabled\"},\"fingerprint\":\"xhC54OrPAUe58RIa\",\"funding\":\"debit\",\"iin\":\"516398\",\"incremental_authorization\":{\"status\":\"unavailable\"},\"installments\":null,\"issuer\":\"BANCO SANTANDER S.A.\",\"last4\":\"0000\",\"mandate\":null,\"moto\":false,\"multicapture\":{\"status\":\"unavailable\"},\"network\":\"mastercard\",\"network_token\":{\"used\":false},\"network_transaction_id\":\"TPLISX5110101\",\"overcapture\":{\"maximum_amount_capturable\":2990,\"status\":\"unavailable\"},\"payment_account_reference\":\"50013JKCG2Y4MUWYZ67N1QVUAY9GH\",\"regulated_status\":\"unregulated\",\"three_d_secure\":null,\"wallet\":{\"apple_pay\":{\"type\":\"apple_pay\"},\"dynamic_last4\":\"2862\",\"type\":\"apple_pay\"}},\"type\":\"card\"},\"refunded\":false,\"source\":null,\"status\":\"succeeded\",\"mit_params\":{\"network_transaction_id\":\"TPLISX5110101\"}},\"object\":\"refund\",\"reason\":null,\"status\":\"succeeded\",\"created\":1768386702,\"currency\":\"eur\",\"metadata\":{\"payments_extension\":\"true\",\"payments_extension_type\":\"card\",\"reconciliation_flow\":\"payments_api\",\"refund_id\":\"zDimTvCfie6bRxAx7QN0nyKJT\"},\"payment_method_details\":{\"card\":{\"acquirer_reference_number\":null,\"acquirer_reference_number_status\":\"pending\"},\"type\":\"card\"},\"mit_params\":{}}"</t>
  </si>
  <si>
    <t>AS-97203</t>
  </si>
  <si>
    <t>gid://shopify/Order/7516384035154</t>
  </si>
  <si>
    <t>gid://shopify/OrderTransaction/8650191503698</t>
  </si>
  <si>
    <t>2026-01-31T14:12:18Z</t>
  </si>
  <si>
    <t>ch_3SveuNIkWweOM9jA1ernCVwg</t>
  </si>
  <si>
    <t>rDL8yoDzwdSDTfY8mM6piYBKP</t>
  </si>
  <si>
    <t>pi_3SveuNIkWweOM9jA14F5vFCD</t>
  </si>
  <si>
    <t>"{\"id\":\"pi_3SveuNIkWweOM9jA14F5vFCD\",\"object\":\"payment_intent\",\"amount\":2990,\"amount_capturable\":0,\"amount_received\":2990,\"canceled_at\":null,\"cancellation_reason\":null,\"capture_method\":\"automatic\",\"latest_charge\":{\"id\":\"ch_3SveuNIkWweOM9jA1ernCVwg\",\"object\":\"charge\",\"amount\":2990,\"application_fee\":\"fee_1SveuOIkWweOM9jAIGuonFkL\",\"balance_transaction\":\"txn_3SveuNIkWweOM9jA1JML0ufT\",\"captured\":true,\"created\":1769868739,\"currency\":\"eur\",\"failure_code\":null,\"failure_message\":null,\"fraud_details\":{},\"livemode\":true,\"metadata\":{\"payment_id\":\"rDL8yoDzwdSDTfY8mM6piYBK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euNIkWweOM9jA14F5vFCD\",\"payment_method\":\"pm_1SveuNIkWweOM9jA1hKy0giw\",\"payment_method_details\":{\"card\":{\"amount_authorized\":2990,\"authorization_code\":\"06598D\",\"brand\":\"visa\",\"checks\":{\"address_line1_check\":\"pass\",\"address_postal_code_check\":\"fail\",\"cvc_check\":\"pass\"},\"country\":\"US\",\"description\":\"Visa Traditional\",\"ds_transaction_id\":null,\"exp_month\":10,\"exp_year\":2029,\"extended_authorization\":{\"status\":\"disabled\"},\"fingerprint\":\"fAiW78Sq6aGpybUw\",\"funding\":\"credit\",\"iin\":\"438857\",\"incremental_authorization\":{\"status\":\"unavailable\"},\"installments\":null,\"issuer\":\"JPMORGAN CHASE BANK N.A.\",\"last4\":\"9301\",\"mandate\":null,\"moto\":false,\"multicapture\":{\"status\":\"unavailable\"},\"network\":\"visa\",\"network_token\":{\"used\":false},\"network_transaction_id\":\"586031511393296\",\"overcapture\":{\"maximum_amount_capturable\":2990,\"status\":\"unavailable\"},\"payment_account_reference\":\"V0010013817279634710828408871\",\"regulated_status\":\"unregulated\",\"three_d_secure\":null,\"wallet\":null},\"type\":\"card\"},\"refunded\":false,\"source\":null,\"status\":\"succeeded\",\"mit_params\":{\"network_transaction_id\":\"586031511393296\"}},\"confirmation_method\":\"manual\",\"created\":1769868739,\"currency\":\"eur\",\"customer\":null,\"last_payment_error\":null,\"livemode\":true,\"metadata\":{\"payment_id\":\"rDL8yoDzwdSDTfY8mM6piYBKP\",\"payments_extension\":\"true\",\"payments_extension_type\":\"card\",\"reconciliation_flow\":\"payments_api\",\"shop_id\":\"751927347\"},\"next_action\":null,\"payment_method\":\"pm_1SveuNIkWweOM9jA1hKy0giw\",\"payment_method_types\":[\"card\"],\"source\":null,\"status\":\"succeeded\"}"</t>
  </si>
  <si>
    <t>AS-95298</t>
  </si>
  <si>
    <t>gid://shopify/Order/7412576059730</t>
  </si>
  <si>
    <t>gid://shopify/OrderTransaction/8584329429330</t>
  </si>
  <si>
    <t>2026-01-07T16:26:35Z</t>
  </si>
  <si>
    <t>py_3SmzZAIkWweOM9jA2HYBxsxF</t>
  </si>
  <si>
    <t>rF3kENBjtrfsQBRRCIqHXbM3G</t>
  </si>
  <si>
    <t>pi_3SmzZAIkWweOM9jA2hr7kcuv</t>
  </si>
  <si>
    <t>"{\"id\":\"pi_3SmzZAIkWweOM9jA2hr7kcuv\",\"object\":\"payment_intent\",\"amount\":19995,\"amount_capturable\":0,\"amount_received\":19995,\"canceled_at\":null,\"cancellation_reason\":null,\"capture_method\":\"automatic\",\"charges\":{\"object\":\"list\",\"data\":[{\"id\":\"py_3SmzZAIkWweOM9jA2HYBxsxF\",\"object\":\"charge\",\"amount\":19995,\"application_fee\":\"fee_1SmzZdIkWweOM9jACsw4sTPz\",\"balance_transaction\":\"txn_3SmzZAIkWweOM9jA2o9R9Q88\",\"captured\":true,\"created\":1767803225,\"currency\":\"eur\",\"failure_code\":null,\"failure_message\":null,\"fraud_details\":{},\"livemode\":true,\"metadata\":{\"payments_extension_type\":\"klarna\",\"payments_extension\":\"true\",\"shop_id\":\"751927347\",\"reconciliation_flow\":\"payments_api\",\"payment_id\":\"rF3kENBjtrfsQBRRCIqHXbM3G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mzZAIkWweOM9jA2hr7kcuv\",\"payment_method\":\"pm_1SmzZAIkWweOM9jAtfyDJQRi\",\"payment_method_details\":{\"klarna\":{\"payer_details\":{\"address\":{\"country\":\"DE\"}},\"payment_method_category\":\"pay_later\",\"preferred_locale\":\"de-DE\"},\"type\":\"klarna\"},\"refunded\":false,\"source\":null,\"status\":\"succeeded\"}],\"has_more\":false,\"total_count\":1,\"url\":\"\\/v1\\/charges?payment_intent=pi_3SmzZAIkWweOM9jA2hr7kcuv\"},\"latest_charge\":\"py_3SmzZAIkWweOM9jA2HYBxsxF\",\"confirmation_method\":\"automatic\",\"created\":1767803196,\"currency\":\"eur\",\"customer\":null,\"last_payment_error\":null,\"livemode\":true,\"metadata\":{\"payments_extension_type\":\"klarna\",\"payments_extension\":\"true\",\"shop_id\":\"751927347\",\"reconciliation_flow\":\"payments_api\",\"payment_id\":\"rF3kENBjtrfsQBRRCIqHXbM3G\"},\"next_action\":null,\"payment_method\":\"pm_1SmzZAIkWweOM9jAtfyDJQRi\",\"payment_method_types\":[\"klarna\"],\"source\":null,\"status\":\"succeeded\"}"</t>
  </si>
  <si>
    <t>AS-96258</t>
  </si>
  <si>
    <t>gid://shopify/Order/7439510077778</t>
  </si>
  <si>
    <t>gid://shopify/OrderTransaction/8615248855378</t>
  </si>
  <si>
    <t>2026-01-18T15:52:48Z</t>
  </si>
  <si>
    <t>9CV47072AT665491S</t>
  </si>
  <si>
    <t>"{\"id\":\"9CV47072AT665491S\",\"intent\":\"CAPTURE\",\"status\":\"COMPLETED\",\"payment_source\":{\"paypal\":{\"email_address\":\"sgardyvon@hotmail.com\",\"account_id\":\"DRR9HKZV7PA2W\",\"account_status\":\"VERIFIED\",\"name\":{\"given_name\":\"yvon\",\"surname\":\"sgard\"},\"phone_number\":{\"national_number\":\"33147858454\"},\"address\":{\"address_line_1\":\"72 RUE SALVADOR ALLENDE\",\"admin_area_2\":\"COLOMBES\",\"postal_code\":\"92700\",\"country_code\":\"FR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exico - P\u00f3ster \\/ Sin marco \\/ 50x70\",\"custom_id\":\"{\\\"shop_id\\\":751927347,\\\"session_id\\\":\\\"r1IvRhJfyKCDJfjmXa480P4M0\\\"}\",\"invoice_id\":\"r1IvRhJfyKCDJfjmXa480P4M0\",\"soft_descriptor\":\"PAYPAL *ARTESTASTOR AR\",\"items\":[{\"name\":\"Mexico - P\u00f3ster \\/ Sin marco \\/ 50x70\",\"unit_amount\":{\"currency_code\":\"EUR\",\"value\":\"32.95\"},\"tax\":{\"currency_code\":\"EUR\",\"value\":\"0.00\"},\"quantity\":\"1\"}],\"shipping\":{\"name\":{\"full_name\":\"Yvon psn SGARD\"},\"address\":{\"address_line_1\":\"72 avenue de l'Europe\",\"admin_area_2\":\"Bois colombes \",\"postal_code\":\"92270\",\"country_code\":\"FR\"}},\"supplementary_data\":{\"tax_nexus\":[]},\"payments\":{\"captures\":[{\"id\":\"890167207T6867234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1IvRhJfyKCDJfjmXa480P4M0\",\"custom_id\":\"{\\\"shop_id\\\":751927347,\\\"session_id\\\":\\\"r1IvRhJfyKCDJfjmXa480P4M0\\\"}\",\"links\":[{\"href\":\"https:\\/\\/api.paypal.com\\/v2\\/payments\\/captures\\/890167207T6867234\",\"rel\":\"self\",\"method\":\"GET\"},{\"href\":\"https:\\/\\/api.paypal.com\\/v2\\/payments\\/captures\\/890167207T6867234\\/refund\",\"rel\":\"refund\",\"method\":\"POST\"},{\"href\":\"https:\\/\\/api.paypal.com\\/v2\\/checkout\\/orders\\/9CV47072AT665491S\",\"rel\":\"up\",\"method\":\"GET\"}],\"create_time\":\"2026-01-18T15:52:50Z\",\"update_time\":\"2026-01-18T15:52:50Z\"}]}}],\"payer\":{\"name\":{\"given_name\":\"yvon\",\"surname\":\"sgard\"},\"email_address\":\"sgardyvon@hotmail.com\",\"payer_id\":\"DRR9HKZV7PA2W\",\"phone\":{\"phone_number\":{\"national_number\":\"33147858454\"}},\"address\":{\"address_line_1\":\"72 RUE SALVADOR ALLENDE\",\"admin_area_2\":\"COLOMBES\",\"postal_code\":\"92700\",\"country_code\":\"FR\"}},\"create_time\":\"2026-01-18T15:52:22Z\",\"update_time\":\"2026-01-18T15:52:50Z\",\"links\":[{\"href\":\"https:\\/\\/api.paypal.com\\/v2\\/checkout\\/orders\\/9CV47072AT665491S\",\"rel\":\"self\",\"method\":\"GET\"}]}"</t>
  </si>
  <si>
    <t>AS-97186</t>
  </si>
  <si>
    <t>gid://shopify/Order/7515391721810</t>
  </si>
  <si>
    <t>gid://shopify/OrderTransaction/8649730720082</t>
  </si>
  <si>
    <t>2026-01-31T11:16:54Z</t>
  </si>
  <si>
    <t>ch_3SvcAdIkWweOM9jA2Ox5EkiR</t>
  </si>
  <si>
    <t>r0exJM1lUf7j5AU54SMRdEwyX</t>
  </si>
  <si>
    <t>pi_3SvcAdIkWweOM9jA2D6vI5LY</t>
  </si>
  <si>
    <t>"{\"id\":\"pi_3SvcAdIkWweOM9jA2D6vI5LY\",\"object\":\"payment_intent\",\"amount\":3190,\"amount_capturable\":0,\"amount_received\":3190,\"canceled_at\":null,\"cancellation_reason\":null,\"capture_method\":\"automatic\",\"latest_charge\":{\"id\":\"ch_3SvcAdIkWweOM9jA2Ox5EkiR\",\"object\":\"charge\",\"amount\":3190,\"application_fee\":\"fee_1SvcAgIkWweOM9jA9fQv6Pm9\",\"balance_transaction\":\"txn_3SvcAdIkWweOM9jA26yiBiXO\",\"captured\":true,\"created\":1769858218,\"currency\":\"eur\",\"failure_code\":null,\"failure_message\":null,\"fraud_details\":{},\"livemode\":true,\"metadata\":{\"payment_id\":\"r0exJM1lUf7j5AU54SMRdEwy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cAdIkWweOM9jA2D6vI5LY\",\"payment_method\":\"pm_1SvcAdIkWweOM9jAQY8PsiN1\",\"payment_method_details\":{\"card\":{\"amount_authorized\":3190,\"authorization_code\":\"338217\",\"brand\":\"visa\",\"checks\":{\"address_line1_check\":\"fail\",\"address_postal_code_check\":\"pass\",\"cvc_check\":\"pass\"},\"country\":\"FR\",\"description\":\"Visa Gold\",\"ds_transaction_id\":null,\"exp_month\":1,\"exp_year\":2028,\"extended_authorization\":{\"status\":\"disabled\"},\"fingerprint\":\"P7scQPX4ViexrXsB\",\"funding\":\"credit\",\"iin\":\"456140\",\"incremental_authorization\":{\"status\":\"unavailable\"},\"installments\":null,\"issuer\":\"SOCIETE GENERALE S.A.\",\"last4\":\"3713\",\"mandate\":null,\"moto\":false,\"multicapture\":{\"status\":\"unavailable\"},\"network\":\"visa\",\"network_token\":{\"used\":false},\"network_transaction_id\":\"486031406181821\",\"overcapture\":{\"maximum_amount_capturable\":3190,\"status\":\"unavailable\"},\"payment_account_reference\":\"V001AAG0000365157970000000000\",\"regulated_status\":\"unregulated\",\"three_d_secure\":{\"authentication_flow\":\"frictionless\",\"electronic_commerce_indicator\":\"07\",\"exemption_indicator\":null,\"result\":\"exempted\",\"result_reason\":null,\"transaction_id\":\"7f6fefda-4267-40e1-b217-51f74a10f3b9\",\"version\":\"2.2.0\"},\"wallet\":null},\"type\":\"card\"},\"refunded\":false,\"source\":null,\"status\":\"succeeded\",\"mit_params\":{\"network_transaction_id\":\"486031406181821\"}},\"confirmation_method\":\"manual\",\"created\":1769858215,\"currency\":\"eur\",\"customer\":null,\"last_payment_error\":null,\"livemode\":true,\"metadata\":{\"payment_id\":\"r0exJM1lUf7j5AU54SMRdEwyX\",\"payments_extension\":\"true\",\"payments_extension_type\":\"card\",\"reconciliation_flow\":\"payments_api\",\"shop_id\":\"751927347\"},\"next_action\":null,\"payment_method\":\"pm_1SvcAdIkWweOM9jAQY8PsiN1\",\"payment_method_types\":[\"card\"],\"source\":null,\"status\":\"succeeded\"}"</t>
  </si>
  <si>
    <t>AS-95670</t>
  </si>
  <si>
    <t>gid://shopify/Order/7421108945234</t>
  </si>
  <si>
    <t>gid://shopify/OrderTransaction/8594488066386</t>
  </si>
  <si>
    <t>2026-01-11T16:26:44Z</t>
  </si>
  <si>
    <t>ch_3SoRTVIkWweOM9jA2sPsgUMK</t>
  </si>
  <si>
    <t>rQkUW5vgCNfoyUD6iwCN564Ai</t>
  </si>
  <si>
    <t>pi_3SoRTVIkWweOM9jA2NNX9V6g</t>
  </si>
  <si>
    <t>"{\"id\":\"pi_3SoRTVIkWweOM9jA2NNX9V6g\",\"object\":\"payment_intent\",\"amount\":6495,\"amount_capturable\":0,\"amount_received\":6495,\"canceled_at\":null,\"cancellation_reason\":null,\"capture_method\":\"automatic\",\"latest_charge\":{\"id\":\"ch_3SoRTVIkWweOM9jA2sPsgUMK\",\"object\":\"charge\",\"amount\":6495,\"application_fee\":\"fee_1SoRTYIkWweOM9jApr4cCExc\",\"balance_transaction\":\"txn_3SoRTVIkWweOM9jA2YrPPneT\",\"captured\":true,\"created\":1768148807,\"currency\":\"eur\",\"failure_code\":null,\"failure_message\":null,\"fraud_details\":{},\"livemode\":true,\"metadata\":{\"payment_id\":\"rQkUW5vgCNfoyUD6iwCN564A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RTVIkWweOM9jA2NNX9V6g\",\"payment_method\":\"pm_1SoRTVIkWweOM9jAgGAUlQNf\",\"payment_method_details\":{\"card\":{\"amount_authorized\":6495,\"authorization_code\":\"153164\",\"brand\":\"visa\",\"checks\":{\"address_line1_check\":\"fail\",\"address_postal_code_check\":\"pass\",\"cvc_check\":null},\"country\":\"AT\",\"description\":\"Visa Gold\",\"ds_transaction_id\":null,\"exp_month\":12,\"exp_year\":2027,\"extended_authorization\":{\"status\":\"disabled\"},\"fingerprint\":\"sL57LbJC33KybiYn\",\"funding\":\"credit\",\"iin\":\"478077\",\"incremental_authorization\":{\"status\":\"unavailable\"},\"installments\":null,\"issuer\":\"RAIFFEISEN BANK INTERNATIONAL AG\",\"last4\":\"0778\",\"mandate\":null,\"moto\":false,\"multicapture\":{\"status\":\"unavailable\"},\"network\":\"visa\",\"network_token\":{\"used\":true},\"network_transaction_id\":\"486011592075747\",\"overcapture\":{\"maximum_amount_capturable\":6495,\"status\":\"unavailable\"},\"payment_account_reference\":\"V0010015820043648226969629421\",\"regulated_status\":\"unregulated\",\"three_d_secure\":null,\"wallet\":null},\"type\":\"card\"},\"refunded\":false,\"source\":null,\"status\":\"succeeded\",\"mit_params\":{\"network_transaction_id\":\"486011592075747\"}},\"confirmation_method\":\"manual\",\"created\":1768148805,\"currency\":\"eur\",\"customer\":null,\"last_payment_error\":null,\"livemode\":true,\"metadata\":{\"payment_id\":\"rQkUW5vgCNfoyUD6iwCN564Ai\",\"payments_extension\":\"true\",\"payments_extension_type\":\"card\",\"reconciliation_flow\":\"payments_api\",\"shop_id\":\"751927347\"},\"next_action\":null,\"payment_method\":\"pm_1SoRTVIkWweOM9jAgGAUlQNf\",\"payment_method_types\":[\"card\"],\"source\":null,\"status\":\"succeeded\"}"</t>
  </si>
  <si>
    <t>AS-95016</t>
  </si>
  <si>
    <t>gid://shopify/Order/7398800752978</t>
  </si>
  <si>
    <t>gid://shopify/OrderTransaction/8575434621266</t>
  </si>
  <si>
    <t>2026-01-04T10:40:54Z</t>
  </si>
  <si>
    <t>28E50445K4937380R</t>
  </si>
  <si>
    <t>"{\"id\":\"28E50445K4937380R\",\"intent\":\"CAPTURE\",\"status\":\"COMPLETED\",\"payment_source\":{\"paypal\":{\"email_address\":\"u.renard@gmx.de\",\"account_id\":\"4NCLL7LJ5MXBW\",\"account_status\":\"VERIFIED\",\"name\":{\"given_name\":\"Ute\",\"surname\":\"Renard\"},\"phone_number\":{\"national_number\":\"4917647251033\"},\"address\":{\"address_line_1\":\"Leimengrubweg 11A\",\"admin_area_2\":\"Schriesheim\",\"postal_code\":\"69198\",\"country_code\":\"DE\"}}},\"purchase_units\":[{\"reference_id\":\"default\",\"amount\":{\"currency_code\":\"EUR\",\"value\":\"47.90\",\"breakdown\":{\"item_total\":{\"currency_code\":\"EUR\",\"value\":\"42.95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Nighthawks - Edward Hopper - P\u00f3ster \\/ Madera negro \\/ 30x40\",\"custom_id\":\"{\\\"shop_id\\\":751927347,\\\"session_id\\\":\\\"riToBT7cCB5478wFfATze6PqX\\\"}\",\"invoice_id\":\"riToBT7cCB5478wFfATze6PqX\",\"items\":[{\"name\":\"Nighthawks - Edward Hopper - P\u00f3ster \\/ Madera negro \\/ 30x40\",\"unit_amount\":{\"currency_code\":\"EUR\",\"value\":\"42.95\"},\"tax\":{\"currency_code\":\"EUR\",\"value\":\"0.00\"},\"quantity\":\"1\"}],\"shipping\":{\"name\":{\"full_name\":\"Ute Renard\"},\"address\":{\"address_line_1\":\"Breslauer Stra\u00dfe 60\",\"admin_area_2\":\"Weinheim\",\"postal_code\":\"69469\",\"country_code\":\"DE\"}},\"supplementary_data\":{\"tax_nexus\":[]},\"payments\":{\"captures\":[{\"id\":\"4NP26996SH286561E\",\"status\":\"COMPLETED\",\"amount\":{\"currency_code\":\"EUR\",\"value\":\"47.90\"},\"final_capture\":true,\"disbursement_mode\":\"INSTANT\",\"seller_protection\":{\"status\":\"ELIGIBLE\",\"dispute_categories\":[\"ITEM_NOT_RECEIVED\",\"UNAUTHORIZED_TRANSACTION\"]},\"seller_receivable_breakdown\":{\"gross_amount\":{\"currency_code\":\"EUR\",\"value\":\"47.90\"},\"paypal_fee\":{\"currency_code\":\"EUR\",\"value\":\"1.74\"},\"net_amount\":{\"currency_code\":\"EUR\",\"value\":\"46.16\"}},\"invoice_id\":\"riToBT7cCB5478wFfATze6PqX\",\"custom_id\":\"{\\\"shop_id\\\":751927347,\\\"session_id\\\":\\\"riToBT7cCB5478wFfATze6PqX\\\"}\",\"links\":[{\"href\":\"https:\\/\\/api.paypal.com\\/v2\\/payments\\/captures\\/4NP26996SH286561E\",\"rel\":\"self\",\"method\":\"GET\"},{\"href\":\"https:\\/\\/api.paypal.com\\/v2\\/payments\\/captures\\/4NP26996SH286561E\\/refund\",\"rel\":\"refund\",\"method\":\"POST\"},{\"href\":\"https:\\/\\/api.paypal.com\\/v2\\/checkout\\/orders\\/28E50445K4937380R\",\"rel\":\"up\",\"method\":\"GET\"}],\"create_time\":\"2026-01-04T10:40:56Z\",\"update_time\":\"2026-01-04T10:40:56Z\"}]}}],\"payer\":{\"name\":{\"given_name\":\"Ute\",\"surname\":\"Renard\"},\"email_address\":\"u.renard@gmx.de\",\"payer_id\":\"4NCLL7LJ5MXBW\",\"phone\":{\"phone_number\":{\"national_number\":\"4917647251033\"}},\"address\":{\"address_line_1\":\"Leimengrubweg 11A\",\"admin_area_2\":\"Schriesheim\",\"postal_code\":\"69198\",\"country_code\":\"DE\"}},\"create_time\":\"2026-01-04T10:39:12Z\",\"update_time\":\"2026-01-04T10:40:56Z\",\"links\":[{\"href\":\"https:\\/\\/api.paypal.com\\/v2\\/checkout\\/orders\\/28E50445K4937380R\",\"rel\":\"self\",\"method\":\"GET\"}]}"</t>
  </si>
  <si>
    <t>AS-96202</t>
  </si>
  <si>
    <t>gid://shopify/Order/7438249230674</t>
  </si>
  <si>
    <t>gid://shopify/OrderTransaction/8613691457874</t>
  </si>
  <si>
    <t>2026-01-17T22:58:58Z</t>
  </si>
  <si>
    <t>ch_3SqiSNIkWweOM9jA2JSmWCNO</t>
  </si>
  <si>
    <t>r1OVSkHJGgAoo8hGyCoR1hNW6</t>
  </si>
  <si>
    <t>pi_3SqiSNIkWweOM9jA2Ls4Pgkp</t>
  </si>
  <si>
    <t>"{\"id\":\"pi_3SqiSNIkWweOM9jA2Ls4Pgkp\",\"object\":\"payment_intent\",\"amount\":22990,\"amount_capturable\":0,\"amount_received\":22990,\"canceled_at\":null,\"cancellation_reason\":null,\"capture_method\":\"automatic\",\"latest_charge\":{\"id\":\"ch_3SqiSNIkWweOM9jA2JSmWCNO\",\"object\":\"charge\",\"amount\":22990,\"application_fee\":\"fee_1SqiSOIkWweOM9jAhLPIiCNO\",\"balance_transaction\":\"txn_3SqiSNIkWweOM9jA2Pk1wwOD\",\"captured\":true,\"created\":1768690739,\"currency\":\"eur\",\"failure_code\":null,\"failure_message\":null,\"fraud_details\":{},\"livemode\":true,\"metadata\":{\"payment_id\":\"r1OVSkHJGgAoo8hGyCoR1hNW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iSNIkWweOM9jA2Ls4Pgkp\",\"payment_method\":\"pm_1SqiSNIkWweOM9jAvjxusOEW\",\"payment_method_details\":{\"card\":{\"amount_authorized\":22990,\"authorization_code\":\"MUHKBJ\",\"brand\":\"visa\",\"checks\":{\"address_line1_check\":null,\"address_postal_code_check\":null,\"cvc_check\":null},\"country\":\"FR\",\"description\":\"Visa Infinite\",\"ds_transaction_id\":null,\"exp_month\":12,\"exp_year\":2031,\"extended_authorization\":{\"status\":\"disabled\"},\"fingerprint\":\"XWmuGX4Wpg4CVCgP\",\"funding\":\"debit\",\"iin\":\"438877\",\"incremental_authorization\":{\"status\":\"unavailable\"},\"installments\":null,\"issuer\":\"Revolut Bank UAB\",\"last4\":\"0000\",\"mandate\":null,\"moto\":false,\"multicapture\":{\"status\":\"unavailable\"},\"network\":\"visa\",\"network_token\":{\"used\":false},\"network_transaction_id\":\"486017827408793\",\"overcapture\":{\"maximum_amount_capturable\":22990,\"status\":\"unavailable\"},\"payment_account_reference\":\"V0010014625147670768005670692\",\"regulated_status\":\"unregulated\",\"three_d_secure\":null,\"wallet\":{\"apple_pay\":{\"type\":\"apple_pay\"},\"dynamic_last4\":\"9414\",\"type\":\"apple_pay\"}},\"type\":\"card\"},\"refunded\":false,\"source\":null,\"status\":\"succeeded\",\"mit_params\":{\"network_transaction_id\":\"486017827408793\"}},\"confirmation_method\":\"manual\",\"created\":1768690739,\"currency\":\"eur\",\"customer\":null,\"last_payment_error\":null,\"livemode\":true,\"metadata\":{\"payment_id\":\"r1OVSkHJGgAoo8hGyCoR1hNW6\",\"payments_extension\":\"true\",\"payments_extension_type\":\"card\",\"reconciliation_flow\":\"payments_api\",\"shop_id\":\"751927347\"},\"next_action\":null,\"payment_method\":\"pm_1SqiSNIkWweOM9jAvjxusOEW\",\"payment_method_types\":[\"card\"],\"source\":null,\"status\":\"succeeded\"}"</t>
  </si>
  <si>
    <t>AS-94911</t>
  </si>
  <si>
    <t>gid://shopify/Order/7395960127826</t>
  </si>
  <si>
    <t>gid://shopify/OrderTransaction/8570894844242</t>
  </si>
  <si>
    <t>2026-01-02T19:11:07Z</t>
  </si>
  <si>
    <t>ch_3SlDkeIkWweOM9jA19ECaOLy</t>
  </si>
  <si>
    <t>rXdFwM613YV3YbbRuZmRXPXpL</t>
  </si>
  <si>
    <t>pi_3SlDkeIkWweOM9jA1eBO54yd</t>
  </si>
  <si>
    <t>"{\"id\":\"pi_3SlDkeIkWweOM9jA1eBO54yd\",\"object\":\"payment_intent\",\"amount\":3790,\"amount_capturable\":0,\"amount_received\":3790,\"canceled_at\":null,\"cancellation_reason\":null,\"capture_method\":\"automatic\",\"latest_charge\":{\"id\":\"ch_3SlDkeIkWweOM9jA19ECaOLy\",\"object\":\"charge\",\"amount\":3790,\"application_fee\":\"fee_1SlDkhIkWweOM9jAHjc61WFP\",\"balance_transaction\":\"txn_3SlDkeIkWweOM9jA1ndg1bnG\",\"captured\":true,\"created\":1767381071,\"currency\":\"eur\",\"failure_code\":null,\"failure_message\":null,\"fraud_details\":{},\"livemode\":true,\"metadata\":{\"payment_id\":\"rXdFwM613YV3YbbRuZmRXPXp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DkeIkWweOM9jA1eBO54yd\",\"payment_method\":\"pm_1SlDkeIkWweOM9jAja8TYLSp\",\"payment_method_details\":{\"card\":{\"amount_authorized\":3790,\"authorization_code\":\"297185\",\"brand\":\"mastercard\",\"checks\":{\"address_line1_check\":\"unavailable\",\"address_postal_code_check\":\"unavailable\",\"cvc_check\":\"pass\"},\"country\":\"FR\",\"description\":\"Gold MasterCard Card\",\"ds_transaction_id\":null,\"exp_month\":3,\"exp_year\":2026,\"extended_authorization\":{\"status\":\"disabled\"},\"fingerprint\":\"n6XrrxV91K133uLz\",\"funding\":\"credit\",\"iin\":\"513781\",\"incremental_authorization\":{\"status\":\"unavailable\"},\"installments\":null,\"issuer\":\"CREDIT AGRICOLE S.A.\",\"last4\":\"5479\",\"mandate\":null,\"moto\":false,\"multicapture\":{\"status\":\"unavailable\"},\"network\":\"mastercard\",\"network_token\":{\"used\":false},\"network_transaction_id\":\"MCGGOV8MG0102\",\"overcapture\":{\"maximum_amount_capturable\":3790,\"status\":\"unavailable\"},\"payment_account_reference\":\"50012SDSTI039K6R6XS7XYNJAS5GX\",\"regulated_status\":\"unregulated\",\"three_d_secure\":{\"authentication_flow\":\"frictionless\",\"electronic_commerce_indicator\":\"06\",\"exemption_indicator\":null,\"result\":\"exempted\",\"result_reason\":null,\"transaction_id\":\"68fe691b-3ac6-4a6b-b646-b5b3fc21c12a\",\"version\":\"2.2.0\"},\"wallet\":null},\"type\":\"card\"},\"refunded\":false,\"source\":null,\"status\":\"succeeded\",\"mit_params\":{\"network_transaction_id\":\"MCGGOV8MG0102\"}},\"confirmation_method\":\"manual\",\"created\":1767381068,\"currency\":\"eur\",\"customer\":null,\"last_payment_error\":null,\"livemode\":true,\"metadata\":{\"payment_id\":\"rXdFwM613YV3YbbRuZmRXPXpL\",\"payments_extension\":\"true\",\"payments_extension_type\":\"card\",\"reconciliation_flow\":\"payments_api\",\"shop_id\":\"751927347\"},\"next_action\":null,\"payment_method\":\"pm_1SlDkeIkWweOM9jAja8TYLSp\",\"payment_method_types\":[\"card\"],\"source\":null,\"status\":\"succeeded\"}"</t>
  </si>
  <si>
    <t>AS-97237</t>
  </si>
  <si>
    <t>gid://shopify/Order/7517061480786</t>
  </si>
  <si>
    <t>gid://shopify/OrderTransaction/8651025842514</t>
  </si>
  <si>
    <t>2026-01-31T19:58:31Z</t>
  </si>
  <si>
    <t>ch_3SvkJQIkWweOM9jA0jEuJYVI</t>
  </si>
  <si>
    <t>rVpDJW453UERGoDbNjwjnmBps</t>
  </si>
  <si>
    <t>pi_3SvkJQIkWweOM9jA0aABevZC</t>
  </si>
  <si>
    <t>"{\"id\":\"pi_3SvkJQIkWweOM9jA0aABevZC\",\"object\":\"payment_intent\",\"amount\":6795,\"amount_capturable\":0,\"amount_received\":6795,\"canceled_at\":null,\"cancellation_reason\":null,\"capture_method\":\"automatic\",\"latest_charge\":{\"id\":\"ch_3SvkJQIkWweOM9jA0jEuJYVI\",\"object\":\"charge\",\"amount\":6795,\"application_fee\":\"fee_1SvkJYIkWweOM9jAqXvDx7bn\",\"balance_transaction\":\"txn_3SvkJQIkWweOM9jA0jzrpV35\",\"captured\":true,\"created\":1769889520,\"currency\":\"eur\",\"failure_code\":null,\"failure_message\":null,\"fraud_details\":{},\"livemode\":true,\"metadata\":{\"payment_id\":\"rVpDJW453UERGoDbNjwjnmBp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kJQIkWweOM9jA0aABevZC\",\"payment_method\":\"pm_1SvkJQIkWweOM9jAhxRCBjsU\",\"payment_method_details\":{\"card\":{\"amount_authorized\":6795,\"authorization_code\":\"209610\",\"brand\":\"mastercard\",\"checks\":{\"address_line1_check\":\"unavailable\",\"address_postal_code_check\":\"unavailable\",\"cvc_check\":\"pass\"},\"country\":\"FR\",\"description\":\"MasterCard Credit Card (mixed BIN)\",\"ds_transaction_id\":null,\"exp_month\":2,\"exp_year\":2026,\"extended_authorization\":{\"status\":\"disabled\"},\"fingerprint\":\"5EpMVVit6HHqNBCn\",\"funding\":\"credit\",\"iin\":\"513284\",\"incremental_authorization\":{\"status\":\"unavailable\"},\"installments\":null,\"issuer\":\"BANQUE FEDERATIVE DU CREDIT MU\",\"last4\":\"7485\",\"mandate\":null,\"moto\":false,\"multicapture\":{\"status\":\"unavailable\"},\"network\":\"mastercard\",\"network_token\":{\"used\":false},\"network_transaction_id\":\"MCCPTPW010131\",\"overcapture\":{\"maximum_amount_capturable\":6795,\"status\":\"unavailable\"},\"payment_account_reference\":\"5001CPPQ69Q94D7OGHRC4HQWAFTBG\",\"regulated_status\":\"unregulated\",\"three_d_secure\":{\"authentication_flow\":\"frictionless\",\"electronic_commerce_indicator\":\"06\",\"exemption_indicator\":null,\"result\":\"exempted\",\"result_reason\":null,\"transaction_id\":\"42f897fc-b14a-4005-9363-0cfcb6fde882\",\"version\":\"2.2.0\"},\"wallet\":null},\"type\":\"card\"},\"refunded\":false,\"source\":null,\"status\":\"succeeded\",\"mit_params\":{\"network_transaction_id\":\"MCCPTPW010131\"}},\"confirmation_method\":\"manual\",\"created\":1769889512,\"currency\":\"eur\",\"customer\":null,\"last_payment_error\":null,\"livemode\":true,\"metadata\":{\"payment_id\":\"rVpDJW453UERGoDbNjwjnmBps\",\"payments_extension\":\"true\",\"payments_extension_type\":\"card\",\"reconciliation_flow\":\"payments_api\",\"shop_id\":\"751927347\"},\"next_action\":null,\"payment_method\":\"pm_1SvkJQIkWweOM9jAhxRCBjsU\",\"payment_method_types\":[\"card\"],\"source\":null,\"status\":\"succeeded\"}"</t>
  </si>
  <si>
    <t>AS-95182</t>
  </si>
  <si>
    <t>gid://shopify/Order/7409037181266</t>
  </si>
  <si>
    <t>gid://shopify/OrderTransaction/8580031021394</t>
  </si>
  <si>
    <t>2026-01-06T10:08:57Z</t>
  </si>
  <si>
    <t>ch_3SmXCAIkWweOM9jA0sCarqfL</t>
  </si>
  <si>
    <t>r0e7XpfIfc36en2DZxsNyP0G7</t>
  </si>
  <si>
    <t>pi_3SmXCAIkWweOM9jA0GvUZXid</t>
  </si>
  <si>
    <t>"{\"id\":\"pi_3SmXCAIkWweOM9jA0GvUZXid\",\"object\":\"payment_intent\",\"amount\":5990,\"amount_capturable\":0,\"amount_received\":5990,\"canceled_at\":null,\"cancellation_reason\":null,\"capture_method\":\"automatic\",\"latest_charge\":{\"id\":\"ch_3SmXCAIkWweOM9jA0sCarqfL\",\"object\":\"charge\",\"amount\":5990,\"application_fee\":\"fee_1SmXCCIkWweOM9jAsrci0eva\",\"balance_transaction\":\"txn_3SmXCAIkWweOM9jA0jVxmw1I\",\"captured\":true,\"created\":1767694138,\"currency\":\"eur\",\"failure_code\":null,\"failure_message\":null,\"fraud_details\":{},\"livemode\":true,\"metadata\":{\"payment_id\":\"r0e7XpfIfc36en2DZxsNyP0G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XCAIkWweOM9jA0GvUZXid\",\"payment_method\":\"pm_1SmXCAIkWweOM9jAQspdgsEI\",\"payment_method_details\":{\"card\":{\"amount_authorized\":5990,\"authorization_code\":\"NJV3R6\",\"brand\":\"mastercard\",\"checks\":{\"address_line1_check\":null,\"address_postal_code_check\":null,\"cvc_check\":null},\"country\":\"ES\",\"description\":\"World Elite Debit MasterCard\",\"ds_transaction_id\":null,\"exp_month\":1,\"exp_year\":2029,\"extended_authorization\":{\"status\":\"disabled\"},\"fingerprint\":\"hbEtbbkNd5J3istc\",\"funding\":\"debit\",\"iin\":\"535562\",\"incremental_authorization\":{\"status\":\"unavailable\"},\"installments\":null,\"issuer\":\"N26 BANK AG\",\"last4\":\"0000\",\"mandate\":null,\"moto\":false,\"multicapture\":{\"status\":\"unavailable\"},\"network\":\"mastercard\",\"network_token\":{\"used\":false},\"network_transaction_id\":\"MDWCXF2ZA0106\",\"overcapture\":{\"maximum_amount_capturable\":5990,\"status\":\"unavailable\"},\"payment_account_reference\":\"5001ANQZNGIW6Q1OMSQUU7RLGK2LD\",\"regulated_status\":\"unregulated\",\"three_d_secure\":null,\"wallet\":{\"apple_pay\":{\"type\":\"apple_pay\"},\"dynamic_last4\":\"1555\",\"type\":\"apple_pay\"}},\"type\":\"card\"},\"refunded\":false,\"source\":null,\"status\":\"succeeded\",\"mit_params\":{\"network_transaction_id\":\"MDWCXF2ZA0106\"}},\"confirmation_method\":\"manual\",\"created\":1767694138,\"currency\":\"eur\",\"customer\":null,\"last_payment_error\":null,\"livemode\":true,\"metadata\":{\"payment_id\":\"r0e7XpfIfc36en2DZxsNyP0G7\",\"payments_extension\":\"true\",\"payments_extension_type\":\"card\",\"reconciliation_flow\":\"payments_api\",\"shop_id\":\"751927347\"},\"next_action\":null,\"payment_method\":\"pm_1SmXCAIkWweOM9jAQspdgsEI\",\"payment_method_types\":[\"card\"],\"source\":null,\"status\":\"succeeded\"}"</t>
  </si>
  <si>
    <t>"{\"id\":\"pi_3SglDxIkWweOM9jA2MW1twhI\",\"object\":\"payment_intent\",\"amount\":7718,\"amount_capturable\":0,\"amount_received\":0,\"canceled_at\":null,\"cancellation_reason\":null,\"capture_method\":\"automatic\",\"latest_charge\":{\"id\":\"ch_3SglDxIkWweOM9jA2REC6zAc\",\"object\":\"charge\",\"amount\":7718,\"application_fee\":null,\"balance_transaction\":null,\"captured\":false,\"created\":1766318133,\"currency\":\"eur\",\"failure_code\":\"card_declined\",\"failure_message\":\"Your card has insufficient funds.\",\"fraud_details\":{},\"livemode\":true,\"metadata\":{\"payment_id\":\"rPmLqa05wuWnG56A8naVuccDS\",\"payments_extension\":\"true\",\"payments_extension_type\":\"card\",\"reconciliation_flow\":\"payments_api\",\"shop_id\":\"751927347\"},\"outcome\":{\"advice_code\":\"try_again_later\",\"network_advice_code\":null,\"network_decline_code\":\"51\",\"network_status\":\"declined_by_network\",\"reason\":\"insufficient_funds\",\"risk_level\":\"normal\",\"seller_message\":\"The bank returned the decline code `insufficient_funds`.\",\"type\":\"issuer_declined\"},\"paid\":false,\"payment_intent\":\"pi_3SglDxIkWweOM9jA2MW1twhI\",\"payment_method\":\"pm_1SglDxIkWweOM9jALYCMxR85\",\"payment_method_details\":{\"card\":{\"amount_authorized\":null,\"authorization_code\":null,\"brand\":\"mastercard\",\"checks\":{\"address_line1_check\":\"unavailable\",\"address_postal_code_check\":\"unavailable\",\"cvc_check\":\"pass\"},\"country\":\"AT\",\"description\":\"Gold Debit MasterCard Card\",\"ds_transaction_id\":null,\"exp_month\":12,\"exp_year\":2030,\"extended_authorization\":{\"status\":\"disabled\"},\"fingerprint\":\"3l7ayADWrB4NxKxw\",\"funding\":\"debit\",\"iin\":\"557352\",\"incremental_authorization\":{\"status\":\"unavailable\"},\"installments\":null,\"issuer\":\"PSA PAYMENT SERVICES AUSTRIA G\",\"last4\":\"6609\",\"mandate\":null,\"moto\":false,\"multicapture\":{\"status\":\"unavailable\"},\"network\":\"mastercard\",\"network_token\":{\"used\":false},\"network_transaction_id\":\"MDGGLOC5P1221\",\"overcapture\":{\"maximum_amount_capturable\":7718,\"status\":\"unavailable\"},\"payment_account_reference\":\"50019P2YS2UFYECNLS33B8VFZY85I\",\"regulated_status\":\"unregulated\",\"three_d_secure\":{\"authentication_flow\":\"challenge\",\"electronic_commerce_indicator\":\"02\",\"exemption_indicator\":null,\"result\":\"authenticated\",\"result_reason\":null,\"transaction_id\":\"51053650-c2d9-4f39-862f-a246b443d95e\",\"version\":\"2.2.0\"},\"wallet\":null},\"type\":\"card\"},\"refunded\":false,\"source\":null,\"status\":\"failed\",\"mit_params\":{\"network_transaction_id\":\"MDGGLOC5P1221\"}},\"confirmation_method\":\"manual\",\"created\":1766318097,\"currency\":\"eur\",\"customer\":null,\"last_payment_error\":{\"advice_code\":\"try_again_later\",\"charge\":\"ch_3SglDxIkWweOM9jA2REC6zAc\",\"code\":\"card_declined\",\"decline_code\":\"insufficient_funds\",\"doc_url\":\"https:\\/\\/stripe.com\\/docs\\/error-codes\\/card-declined\",\"message\":\"Your card has insufficient funds.\",\"network_decline_code\":\"51\",\"payment_method\":{\"id\":\"pm_1SglDxIkWweOM9jALYCMxR85\",\"object\":\"payment_method\",\"card\":{\"brand\":\"mastercard\",\"checks\":{\"address_line1_check\":\"unavailable\",\"address_postal_code_check\":\"unavailable\",\"cvc_check\":\"pass\"},\"country\":\"AT\",\"description\":\"Gold Debit MasterCard Card\",\"display_brand\":\"mastercard\",\"exp_month\":12,\"exp_year\":2030,\"fingerprint\":\"3l7ayADWrB4NxKxw\",\"funding\":\"debit\",\"generated_from\":null,\"iin\":\"557352\",\"issuer\":\"PSA PAYMENT SERVICES AUSTRIA G\",\"last4\":\"6609\",\"network_token\":null,\"networks\":{\"available\":[\"mastercard\"],\"preferred\":null},\"payment_account_reference\":null,\"regulated_status\":\"unregulated\",\"three_d_secure_usage\":{\"supported\":true},\"wallet\":null},\"created\":1766318097,\"livemode\":true,\"metadata\":{},\"type\":\"card\"},\"type\":\"card_error\"},\"livemode\":true,\"metadata\":{\"payment_id\":\"rPmLqa05wuWnG56A8naVuccDS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</si>
  <si>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"{\"id\":\"pi_3SglGvIkWweOM9jA1Op7LTVv\",\"object\":\"payment_intent\",\"amount\":7718,\"amount_capturable\":0,\"amount_received\":7718,\"canceled_at\":null,\"cancellation_reason\":null,\"capture_method\":\"automatic\",\"latest_charge\":{\"id\":\"ch_3SglGvIkWweOM9jA1cHl3wi5\",\"object\":\"charge\",\"amount\":7718,\"application_fee\":\"fee_1SglGxIkWweOM9jAZ8NGhigX\",\"balance_transaction\":\"txn_3SglGvIkWweOM9jA1h56lmpt\",\"captured\":true,\"created\":1766318282,\"currency\":\"eur\",\"failure_code\":null,\"failure_message\":null,\"fraud_details\":{},\"livemode\":true,\"metadata\":{\"payment_id\":\"ryQT6v3mTFno5OkCD6jva5Ri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glGvIkWweOM9jA1Op7LTVv\",\"payment_method\":\"pm_1SglGvIkWweOM9jAtHGtKcbS\",\"payment_method_details\":{\"card\":{\"amount_authorized\":7718,\"authorization_code\":\"548593\",\"brand\":\"mastercard\",\"checks\":{\"address_line1_check\":\"unavailable\",\"address_postal_code_check\":\"unavailable\",\"cvc_check\":\"pass\"},\"country\":\"AT\",\"description\":\"Gold MasterCard Card\",\"ds_transaction_id\":null,\"exp_month\":9,\"exp_year\":2030,\"extended_authorization\":{\"status\":\"disabled\"},\"fingerprint\":\"x1AVwt4TNYlcWvqB\",\"funding\":\"credit\",\"iin\":\"555920\",\"incremental_authorization\":{\"status\":\"unavailable\"},\"installments\":null,\"issuer\":\"PSA PAYMENT SERVICES AUSTRIA G\",\"last4\":\"2063\",\"mandate\":null,\"moto\":false,\"multicapture\":{\"status\":\"unavailable\"},\"network\":\"mastercard\",\"network_token\":{\"used\":false},\"network_transaction_id\":\"MCGIZJP5O1221\",\"overcapture\":{\"maximum_amount_capturable\":7718,\"status\":\"unavailable\"},\"payment_account_reference\":\"5001D241CBWQYYWQ56350V7P6HBP4\",\"regulated_status\":\"unregulated\",\"three_d_secure\":null,\"wallet\":null},\"type\":\"card\"},\"refunded\":false,\"source\":null,\"status\":\"succeeded\",\"mit_params\":{\"network_transaction_id\":\"MCGIZJP5O1221\"}},\"confirmation_method\":\"manual\",\"created\":1766318281,\"currency\":\"eur\",\"customer\":null,\"last_payment_error\":null,\"livemode\":true,\"metadata\":{\"payment_id\":\"ryQT6v3mTFno5OkCD6jva5RiX\",\"payments_extension\":\"true\",\"payments_extension_type\":\"card\",\"reconciliation_flow\":\"payments_api\",\"shop_id\":\"751927347\"},\"next_action\":null,\"payment_method\":\"pm_1SglGvIkWweOM9jAtHGtKcbS\",\"payment_method_types\":[\"card\"],\"source\":null,\"status\":\"succeeded\"}"</t>
  </si>
  <si>
    <t>gid://shopify/OrderTransaction/8568936431954</t>
  </si>
  <si>
    <t>2026-01-02T10:21:27Z</t>
  </si>
  <si>
    <t>re_3SglGvIkWweOM9jA1qWooQrp</t>
  </si>
  <si>
    <t>zPCn86eMD8YUD2im0DATIOtii</t>
  </si>
  <si>
    <t>"{\"id\":\"re_3SglGvIkWweOM9jA1qWooQrp\",\"amount\":7718,\"balance_transaction\":\"txn_3SglGvIkWweOM9jA1wQ59pkg\",\"charge\":{\"id\":\"ch_3SglGvIkWweOM9jA1cHl3wi5\",\"object\":\"charge\",\"amount\":7718,\"application_fee\":\"fee_1SglGxIkWweOM9jAZ8NGhigX\",\"balance_transaction\":\"txn_3SglGvIkWweOM9jA1h56lmpt\",\"captured\":true,\"created\":1766318282,\"currency\":\"eur\",\"failure_code\":null,\"failure_message\":null,\"fraud_details\":{},\"livemode\":true,\"metadata\":{\"payment_id\":\"ryQT6v3mTFno5OkCD6jva5Ri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glGvIkWweOM9jA1Op7LTVv\",\"payment_method\":\"pm_1SglGvIkWweOM9jAtHGtKcbS\",\"payment_method_details\":{\"card\":{\"amount_authorized\":7718,\"authorization_code\":\"548593\",\"brand\":\"mastercard\",\"checks\":{\"address_line1_check\":\"unavailable\",\"address_postal_code_check\":\"unavailable\",\"cvc_check\":\"pass\"},\"country\":\"AT\",\"description\":\"Gold MasterCard Card\",\"ds_transaction_id\":null,\"exp_month\":9,\"exp_year\":2030,\"extended_authorization\":{\"status\":\"disabled\"},\"fingerprint\":\"x1AVwt4TNYlcWvqB\",\"funding\":\"credit\",\"iin\":\"555920\",\"incremental_authorization\":{\"status\":\"unavailable\"},\"installments\":null,\"issuer\":\"PSA PAYMENT SERVICES AUSTRIA G\",\"last4\":\"2063\",\"mandate\":null,\"moto\":false,\"multicapture\":{\"status\":\"unavailable\"},\"network\":\"mastercard\",\"network_token\":{\"used\":false},\"network_transaction_id\":\"MCGIZJP5O1221\",\"overcapture\":{\"maximum_amount_capturable\":7718,\"status\":\"unavailable\"},\"payment_account_reference\":\"5001D241CBWQYYWQ56350V7P6HBP4\",\"regulated_status\":\"unregulated\",\"three_d_secure\":null,\"wallet\":null},\"type\":\"card\"},\"refunded\":true,\"source\":null,\"status\":\"succeeded\",\"mit_params\":{\"network_transaction_id\":\"MCGIZJP5O1221\"}},\"object\":\"refund\",\"reason\":null,\"status\":\"succeeded\",\"created\":1767349288,\"currency\":\"eur\",\"metadata\":{\"payments_extension\":\"true\",\"payments_extension_type\":\"card\",\"reconciliation_flow\":\"payments_api\",\"refund_id\":\"zPCn86eMD8YUD2im0DATIOtii\"},\"payment_method_details\":{\"card\":{\"acquirer_reference_number\":null,\"acquirer_reference_number_status\":\"pending\"},\"type\":\"card\"},\"mit_params\":{}}"</t>
  </si>
  <si>
    <t>AS-95919</t>
  </si>
  <si>
    <t>gid://shopify/Order/7428038656338</t>
  </si>
  <si>
    <t>gid://shopify/OrderTransaction/8601821741394</t>
  </si>
  <si>
    <t>2026-01-14T13:10:59Z</t>
  </si>
  <si>
    <t>ch_3SpTqiIkWweOM9jA1ymTV7vE</t>
  </si>
  <si>
    <t>rIjwGaiZPWvptJCsSCZKJjyJK</t>
  </si>
  <si>
    <t>pi_3SpTqiIkWweOM9jA1sIzEOWW</t>
  </si>
  <si>
    <t>"{\"id\":\"pi_3SpTqiIkWweOM9jA1sIzEOWW\",\"object\":\"payment_intent\",\"amount\":3790,\"amount_capturable\":0,\"amount_received\":3790,\"canceled_at\":null,\"cancellation_reason\":null,\"capture_method\":\"automatic\",\"latest_charge\":{\"id\":\"ch_3SpTqiIkWweOM9jA1ymTV7vE\",\"object\":\"charge\",\"amount\":3790,\"application_fee\":\"fee_1SpTr0IkWweOM9jAt3e4wOVH\",\"balance_transaction\":\"txn_3SpTqiIkWweOM9jA1LlUGksU\",\"captured\":true,\"created\":1768396277,\"currency\":\"eur\",\"failure_code\":null,\"failure_message\":null,\"fraud_details\":{},\"livemode\":true,\"metadata\":{\"payment_id\":\"rIjwGaiZPWvptJCsSCZKJjyJ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TqiIkWweOM9jA1sIzEOWW\",\"payment_method\":\"pm_1SpTqiIkWweOM9jAAsVidEj7\",\"payment_method_details\":{\"card\":{\"amount_authorized\":3790,\"authorization_code\":\"461720\",\"brand\":\"mastercard\",\"checks\":{\"address_line1_check\":\"unavailable\",\"address_postal_code_check\":\"unavailable\",\"cvc_check\":\"pass\"},\"country\":\"FR\",\"description\":\"Gold MasterCard Card Immediate Debit\",\"ds_transaction_id\":null,\"exp_month\":9,\"exp_year\":2029,\"extended_authorization\":{\"status\":\"disabled\"},\"fingerprint\":\"59k0bmwRO6dmM3Uu\",\"funding\":\"debit\",\"iin\":\"513165\",\"incremental_authorization\":{\"status\":\"unavailable\"},\"installments\":null,\"issuer\":\"CREDIT AGRICOLE S.A.\",\"last4\":\"7911\",\"mandate\":null,\"moto\":false,\"multicapture\":{\"status\":\"unavailable\"},\"network\":\"mastercard\",\"network_token\":{\"used\":false},\"network_transaction_id\":\"TCGO6CRLD0114\",\"overcapture\":{\"maximum_amount_capturable\":3790,\"status\":\"unavailable\"},\"payment_account_reference\":\"5001EADL8Q0IV0PY97JSCEGTRTFE4\",\"regulated_status\":\"unregulated\",\"three_d_secure\":{\"authentication_flow\":\"frictionless\",\"electronic_commerce_indicator\":\"06\",\"exemption_indicator\":null,\"result\":\"exempted\",\"result_reason\":null,\"transaction_id\":\"5edfd2ef-5bf8-433c-84c2-fc1590d9c2f6\",\"version\":\"2.2.0\"},\"wallet\":null},\"type\":\"card\"},\"refunded\":false,\"source\":null,\"status\":\"succeeded\",\"mit_params\":{\"network_transaction_id\":\"TCGO6CRLD0114\"}},\"confirmation_method\":\"manual\",\"created\":1768396260,\"currency\":\"eur\",\"customer\":null,\"last_payment_error\":null,\"livemode\":true,\"metadata\":{\"payment_id\":\"rIjwGaiZPWvptJCsSCZKJjyJK\",\"payments_extension\":\"true\",\"payments_extension_type\":\"card\",\"reconciliation_flow\":\"payments_api\",\"shop_id\":\"751927347\"},\"next_action\":null,\"payment_method\":\"pm_1SpTqiIkWweOM9jAAsVidEj7\",\"payment_method_types\":[\"card\"],\"source\":null,\"status\":\"succeeded\"}"</t>
  </si>
  <si>
    <t>AS-96272</t>
  </si>
  <si>
    <t>gid://shopify/Order/7439767634258</t>
  </si>
  <si>
    <t>gid://shopify/OrderTransaction/8615565656402</t>
  </si>
  <si>
    <t>2026-01-18T18:16:15Z</t>
  </si>
  <si>
    <t>ch_3Sr0WKIkWweOM9jA1xW3MhWf</t>
  </si>
  <si>
    <t>rhYPoMZTktDoyz6kzHqZIjrcL</t>
  </si>
  <si>
    <t>pi_3Sr0WKIkWweOM9jA1quzoFQ6</t>
  </si>
  <si>
    <t>"{\"id\":\"pi_3Sr0WKIkWweOM9jA1quzoFQ6\",\"object\":\"payment_intent\",\"amount\":3992,\"amount_capturable\":0,\"amount_received\":3992,\"canceled_at\":null,\"cancellation_reason\":null,\"capture_method\":\"automatic\",\"latest_charge\":{\"id\":\"ch_3Sr0WKIkWweOM9jA1xW3MhWf\",\"object\":\"charge\",\"amount\":3992,\"application_fee\":\"fee_1Sr0WMIkWweOM9jAi4ok5Siw\",\"balance_transaction\":\"txn_3Sr0WKIkWweOM9jA1uB0NsC1\",\"captured\":true,\"created\":1768760176,\"currency\":\"eur\",\"failure_code\":null,\"failure_message\":null,\"fraud_details\":{},\"livemode\":true,\"metadata\":{\"payment_id\":\"rhYPoMZTktDoyz6kzHqZIjrc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0WKIkWweOM9jA1quzoFQ6\",\"payment_method\":\"pm_1Sr0WKIkWweOM9jAntl0x5JL\",\"payment_method_details\":{\"card\":{\"amount_authorized\":3992,\"authorization_code\":\"869377\",\"brand\":\"mastercard\",\"checks\":{\"address_line1_check\":\"unavailable\",\"address_postal_code_check\":\"unavailable\",\"cvc_check\":\"pass\"},\"country\":\"IT\",\"description\":\"Debit MasterCard\",\"ds_transaction_id\":null,\"exp_month\":10,\"exp_year\":2029,\"extended_authorization\":{\"status\":\"disabled\"},\"fingerprint\":\"ms7PliVeaZqX9AV2\",\"funding\":\"debit\",\"iin\":\"537572\",\"incremental_authorization\":{\"status\":\"unavailable\"},\"installments\":null,\"issuer\":\"NEXI PAYMENTS SPA\",\"last4\":\"0297\",\"mandate\":null,\"moto\":false,\"multicapture\":{\"status\":\"unavailable\"},\"network\":\"mastercard\",\"network_token\":{\"used\":false},\"network_transaction_id\":\"MDUUOQ6VJ0118\",\"overcapture\":{\"maximum_amount_capturable\":3992,\"status\":\"unavailable\"},\"payment_account_reference\":\"5001BTNY91MW9B2F9A3BBULETBHXS\",\"regulated_status\":\"unregulated\",\"three_d_secure\":null,\"wallet\":null},\"type\":\"card\"},\"refunded\":false,\"source\":null,\"status\":\"succeeded\",\"mit_params\":{\"network_transaction_id\":\"MDUUOQ6VJ0118\"}},\"confirmation_method\":\"manual\",\"created\":1768760176,\"currency\":\"eur\",\"customer\":null,\"last_payment_error\":null,\"livemode\":true,\"metadata\":{\"payment_id\":\"rhYPoMZTktDoyz6kzHqZIjrcL\",\"payments_extension\":\"true\",\"payments_extension_type\":\"card\",\"reconciliation_flow\":\"payments_api\",\"shop_id\":\"751927347\"},\"next_action\":null,\"payment_method\":\"pm_1Sr0WKIkWweOM9jAntl0x5JL\",\"payment_method_types\":[\"card\"],\"source\":null,\"status\":\"succeeded\"}"</t>
  </si>
  <si>
    <t>AS-97045</t>
  </si>
  <si>
    <t>gid://shopify/Order/7511787405650</t>
  </si>
  <si>
    <t>gid://shopify/OrderTransaction/8644716134738</t>
  </si>
  <si>
    <t>2026-01-29T11:21:51Z</t>
  </si>
  <si>
    <t>ch_3SutIJIkWweOM9jA0jRPZDoM</t>
  </si>
  <si>
    <t>r0cExKSVxlhmfaEoYBjweAvCY</t>
  </si>
  <si>
    <t>pi_3SutIJIkWweOM9jA04mFO7X4</t>
  </si>
  <si>
    <t>"{\"id\":\"pi_3SutIJIkWweOM9jA04mFO7X4\",\"object\":\"payment_intent\",\"amount\":2990,\"amount_capturable\":0,\"amount_received\":2990,\"canceled_at\":null,\"cancellation_reason\":null,\"capture_method\":\"automatic\",\"latest_charge\":{\"id\":\"ch_3SutIJIkWweOM9jA0jRPZDoM\",\"object\":\"charge\",\"amount\":2990,\"application_fee\":\"fee_1SutIKIkWweOM9jAGSBxzKyB\",\"balance_transaction\":\"txn_3SutIJIkWweOM9jA0RaV4Zhd\",\"captured\":true,\"created\":1769685712,\"currency\":\"eur\",\"failure_code\":null,\"failure_message\":null,\"fraud_details\":{},\"livemode\":true,\"metadata\":{\"payment_id\":\"r0cExKSVxlhmfaEoYBjweAvC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tIJIkWweOM9jA04mFO7X4\",\"payment_method\":\"pm_1SutIJIkWweOM9jAunuQ8WSS\",\"payment_method_details\":{\"card\":{\"amount_authorized\":2990,\"authorization_code\":\"347916\",\"brand\":\"mastercard\",\"checks\":{\"address_line1_check\":\"unavailable\",\"address_postal_code_check\":\"unavailable\",\"cvc_check\":\"pass\"},\"country\":\"AT\",\"description\":\"Debit MasterCard\",\"ds_transaction_id\":null,\"exp_month\":12,\"exp_year\":2026,\"extended_authorization\":{\"status\":\"disabled\"},\"fingerprint\":\"Gp3twpCPwBZTmTPU\",\"funding\":\"debit\",\"iin\":\"557355\",\"incremental_authorization\":{\"status\":\"unavailable\"},\"installments\":null,\"issuer\":\"PSA PAYMENT SERVICES AUSTRIA G\",\"last4\":\"1653\",\"mandate\":null,\"moto\":false,\"multicapture\":{\"status\":\"unavailable\"},\"network\":\"mastercard\",\"network_token\":{\"used\":false},\"network_transaction_id\":\"MDSEF9Z770129\",\"overcapture\":{\"maximum_amount_capturable\":2990,\"status\":\"unavailable\"},\"payment_account_reference\":\"50010GBC4GPDI96LUT35NRNUVWY92\",\"regulated_status\":\"unregulated\",\"three_d_secure\":null,\"wallet\":null},\"type\":\"card\"},\"refunded\":false,\"source\":null,\"status\":\"succeeded\",\"mit_params\":{\"network_transaction_id\":\"MDSEF9Z770129\"}},\"confirmation_method\":\"manual\",\"created\":1769685711,\"currency\":\"eur\",\"customer\":null,\"last_payment_error\":null,\"livemode\":true,\"metadata\":{\"payment_id\":\"r0cExKSVxlhmfaEoYBjweAvCY\",\"payments_extension\":\"true\",\"payments_extension_type\":\"card\",\"reconciliation_flow\":\"payments_api\",\"shop_id\":\"751927347\"},\"next_action\":null,\"payment_method\":\"pm_1SutIJIkWweOM9jAunuQ8WSS\",\"payment_method_types\":[\"card\"],\"source\":null,\"status\":\"succeeded\"}"</t>
  </si>
  <si>
    <t>AS-95591</t>
  </si>
  <si>
    <t>gid://shopify/Order/7419619082578</t>
  </si>
  <si>
    <t>gid://shopify/OrderTransaction/8592733372754</t>
  </si>
  <si>
    <t>2026-01-10T20:31:07Z</t>
  </si>
  <si>
    <t>rAoeFmTT1GO86y40PigWBiVCr</t>
  </si>
  <si>
    <t>pi_3So8oSIkWweOM9jA1aDNP5Wg</t>
  </si>
  <si>
    <t>"{\"id\":\"pi_3So8oSIkWweOM9jA1aDNP5Wg\",\"object\":\"payment_intent\",\"amount\":7875,\"amount_capturable\":0,\"amount_received\":0,\"canceled_at\":null,\"cancellation_reason\":null,\"capture_method\":\"automatic\",\"latest_charge\":null,\"confirmation_method\":\"manual\",\"created\":1768077068,\"currency\":\"eur\",\"customer\":null,\"last_payment_error\":{\"code\":\"payment_intent_authentication_failure\",\"doc_url\":\"https:\\/\\/stripe.com\\/docs\\/error-codes\\/payment-intent-authentication-failure\",\"message\":\"The provided PaymentMethod has failed authentication. You can provide payment_method_data or a new PaymentMethod to attempt to fulfill this PaymentIntent again.\",\"payment_method\":{\"id\":\"pm_1So8oSIkWweOM9jAh7bY24P7\",\"object\":\"payment_method\",\"card\":{\"brand\":\"visa\",\"checks\":{\"address_line1_check\":\"fail\",\"address_postal_code_check\":\"pass\",\"cvc_check\":null},\"country\":\"FR\",\"description\":\"Visa Signature\",\"display_brand\":\"visa\",\"exp_month\":9,\"exp_year\":2029,\"fingerprint\":\"f6oJVNmuVBYK3cXy\",\"funding\":\"debit\",\"generated_from\":null,\"iin\":\"416538\",\"issuer\":\"BOURSORAMA BANQUE\",\"last4\":\"9586\",\"network_token\":null,\"networks\":{\"available\":[\"visa\"],\"preferred\":null},\"payment_account_reference\":null,\"regulated_status\":\"unregulated\",\"three_d_secure_usage\":{\"supported\":true},\"wallet\":null},\"created\":1768077068,\"livemode\":true,\"metadata\":{},\"type\":\"card\"},\"type\":\"invalid_request_error\"},\"livemode\":true,\"metadata\":{\"payment_id\":\"rAoeFmTT1GO86y40PigWBiVCr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</si>
  <si>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gid://shopify/OrderTransaction/8592739795282</t>
  </si>
  <si>
    <t>2026-01-10T20:35:15Z</t>
  </si>
  <si>
    <t>ch_3So8sSIkWweOM9jA2cjVE1Ci</t>
  </si>
  <si>
    <t>rSeSy8Ou6FjNAElrQNrtISkKV</t>
  </si>
  <si>
    <t>pi_3So8sSIkWweOM9jA2fNEjq8v</t>
  </si>
  <si>
    <t>"{\"id\":\"pi_3So8sSIkWweOM9jA2fNEjq8v\",\"object\":\"payment_intent\",\"amount\":7875,\"amount_capturable\":0,\"amount_received\":7875,\"canceled_at\":null,\"cancellation_reason\":null,\"capture_method\":\"automatic\",\"latest_charge\":{\"id\":\"ch_3So8sSIkWweOM9jA2cjVE1Ci\",\"object\":\"charge\",\"amount\":7875,\"application_fee\":\"fee_1So8tNIkWweOM9jA8M96eF31\",\"balance_transaction\":\"txn_3So8sSIkWweOM9jA2efy8LZM\",\"captured\":true,\"created\":1768077372,\"currency\":\"eur\",\"failure_code\":null,\"failure_message\":null,\"fraud_details\":{},\"livemode\":true,\"metadata\":{\"payment_id\":\"rSeSy8Ou6FjNAElrQNrtISkK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8sSIkWweOM9jA2fNEjq8v\",\"payment_method\":\"pm_1So8sSIkWweOM9jAaeZ91hfx\",\"payment_method_details\":{\"card\":{\"amount_authorized\":7875,\"authorization_code\":\"424256\",\"brand\":\"visa\",\"checks\":{\"address_line1_check\":\"fail\",\"address_postal_code_check\":\"pass\",\"cvc_check\":null},\"country\":\"FR\",\"description\":\"Visa Signature\",\"ds_transaction_id\":null,\"exp_month\":12,\"exp_year\":2030,\"extended_authorization\":{\"status\":\"disabled\"},\"fingerprint\":\"ERHmTtlZiXXl7JGV\",\"funding\":\"debit\",\"iin\":\"416538\",\"incremental_authorization\":{\"status\":\"unavailable\"},\"installments\":null,\"issuer\":\"BOURSORAMA BANQUE\",\"last4\":\"4611\",\"mandate\":null,\"moto\":false,\"multicapture\":{\"status\":\"unavailable\"},\"network\":\"visa\",\"network_token\":{\"used\":false},\"network_transaction_id\":\"486010741738174\",\"overcapture\":{\"maximum_amount_capturable\":7875,\"status\":\"unavailable\"},\"payment_account_reference\":\"V001AAG8027810019710483000000\",\"regulated_status\":\"unregulated\",\"three_d_secure\":{\"authentication_flow\":\"challenge\",\"electronic_commerce_indicator\":\"05\",\"exemption_indicator\":null,\"result\":\"authenticated\",\"result_reason\":null,\"transaction_id\":\"fe7976ac-b713-4091-9612-8ca8f19b4d30\",\"version\":\"2.2.0\"},\"wallet\":null},\"type\":\"card\"},\"refunded\":false,\"source\":null,\"status\":\"succeeded\",\"mit_params\":{\"network_transaction_id\":\"486010741738174\"}},\"confirmation_method\":\"manual\",\"created\":1768077316,\"currency\":\"eur\",\"customer\":null,\"last_payment_error\":null,\"livemode\":true,\"metadata\":{\"payment_id\":\"rSeSy8Ou6FjNAElrQNrtISkKV\",\"payments_extension\":\"true\",\"payments_extension_type\":\"card\",\"reconciliation_flow\":\"payments_api\",\"shop_id\":\"751927347\"},\"next_action\":null,\"payment_method\":\"pm_1So8sSIkWweOM9jAaeZ91hfx\",\"payment_method_types\":[\"card\"],\"source\":null,\"status\":\"succeeded\"}"</t>
  </si>
  <si>
    <t>"{\"id\":\"1TS915813B0230927\",\"intent\":\"CAPTURE\",\"status\":\"COMPLETED\",\"payment_source\":{\"paypal\":{\"email_address\":\"adagostino79@gmail.com\",\"account_id\":\"G43D3Q8FNP6VL\",\"account_status\":\"VERIFIED\",\"name\":{\"given_name\":\"Antonella\",\"surname\":\"D'Agostino\"},\"phone_number\":{\"national_number\":\"3475429936\"},\"address\":{\"address_line_1\":\"via barbieri 94\\/2\",\"admin_area_2\":\"Ferrara\",\"admin_area_1\":\"Ferrara\",\"postal_code\":\"44100\",\"country_code\":\"IT\"}}},\"purchase_units\":[{\"reference_id\":\"default\",\"amount\":{\"currency_code\":\"EUR\",\"value\":\"84.95\",\"breakdown\":{\"item_total\":{\"currency_code\":\"EUR\",\"value\":\"84.95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Dream Big - P\u00f3ster \\/ Madera negro \\/ 60x90\",\"custom_id\":\"{\\\"shop_id\\\":751927347,\\\"session_id\\\":\\\"rPCOnHayv4pz9ocWKOiTL2ERc\\\"}\",\"invoice_id\":\"rPCOnHayv4pz9ocWKOiTL2ERc\",\"soft_descriptor\":\"PAYPAL *ARTESTASTOR AR\",\"items\":[{\"name\":\"Dream Big - P\u00f3ster \\/ Madera negro \\/ 60x90\",\"unit_amount\":{\"currency_code\":\"EUR\",\"value\":\"84.95\"},\"tax\":{\"currency_code\":\"EUR\",\"value\":\"0.00\"},\"quantity\":\"1\"}],\"shipping\":{\"name\":{\"full_name\":\"Antonella D'Agostino\"},\"address\":{\"address_line_1\":\"Via della Fiera 11\",\"admin_area_2\":\"Ferrara\",\"admin_area_1\":\"Ferrara\",\"postal_code\":\"44124\",\"country_code\":\"IT\"}},\"supplementary_data\":{\"tax_nexus\":[]},\"payments\":{\"captures\":[{\"id\":\"2FT67700GT9707127\",\"status\":\"COMPLETED\",\"amount\":{\"currency_code\":\"EUR\",\"value\":\"84.95\"},\"final_capture\":true,\"disbursement_mode\":\"INSTANT\",\"seller_protection\":{\"status\":\"ELIGIBLE\",\"dispute_categories\":[\"ITEM_NOT_RECEIVED\",\"UNAUTHORIZED_TRANSACTION\"]},\"seller_receivable_breakdown\":{\"gross_amount\":{\"currency_code\":\"EUR\",\"value\":\"84.95\"},\"paypal_fee\":{\"currency_code\":\"EUR\",\"value\":\"2.81\"},\"net_amount\":{\"currency_code\":\"EUR\",\"value\":\"82.14\"}},\"invoice_id\":\"rPCOnHayv4pz9ocWKOiTL2ERc\",\"custom_id\":\"{\\\"shop_id\\\":751927347,\\\"session_id\\\":\\\"rPCOnHayv4pz9ocWKOiTL2ERc\\\"}\",\"links\":[{\"href\":\"https:\\/\\/api.paypal.com\\/v2\\/payments\\/captures\\/2FT67700GT9707127\",\"rel\":\"self\",\"method\":\"GET\"},{\"href\":\"https:\\/\\/api.paypal.com\\/v2\\/payments\\/captures\\/2FT67700GT9707127\\/refund\",\"rel\":\"refund\",\"method\":\"POST\"},{\"href\":\"https:\\/\\/api.paypal.com\\/v2\\/checkout\\/orders\\/1TS915813B0230927\",\"rel\":\"up\",\"method\":\"GET\"}],\"create_time\":\"2025-12-11T21:22:43Z\",\"update_time\":\"2025-12-11T21:22:43Z\"}]}}],\"payer\":{\"name\":{\"given_name\":\"Antonella\",\"surname\":\"D'Agostino\"},\"email_address\":\"adagostino79@gmail.com\",\"payer_id\":\"G43D3Q8FNP6VL\",\"phone\":{\"phone_number\":{\"national_number\":\"3475429936\"}},\"address\":{\"address_line_1\":\"via barbieri 94\\/2\",\"admin_area_2\":\"Ferrara\",\"admin_area_1\":\"Ferrara\",\"postal_code\":\"44100\",\"country_code\":\"IT\"}},\"create_time\":\"2025-12-11T21:22:18Z\",\"update_time\":\"2025-12-11T21:22:43Z\",\"links\":[{\"href\":\"https:\\/\\/api.paypal.com\\/v2\\/checkout\\/orders\\/1TS915813B0230927\",\"rel\":\"self\",\"method\":\"GET\"}]}"</t>
  </si>
  <si>
    <t>"{\"status\":\"COMPLETED\",\"id\":\"70D38532X6560444C\",\"amount\":\"42.50\",\"currency\":\"EUR\",\"created_at\":\"2026-01-02T00:20:38-08:00\",\"updated_at\":\"2026-01-02T00:20:38-08:00\",\"seller_payable_breakdown\":{\"gross_amount\":{\"currency_code\":\"EUR\",\"value\":\"42.50\"},\"paypal_fee\":{\"currency_code\":\"EUR\",\"value\":\"0.00\"},\"net_amount\":{\"currency_code\":\"EUR\",\"value\":\"42.50\"},\"total_refunded_amount\":{\"currency_code\":\"EUR\",\"value\":\"42.50\"}},\"invoice_id\":{\"invoice_id\":\"rPCOnHayv4pz9ocWKOiTL2ERc\"},\"custom_id\":{\"shop_id\":751927347,\"session_id\":\"zG2XibzylGeidS5KCCVD0pczx\"}}"</t>
  </si>
  <si>
    <t>AS-95646</t>
  </si>
  <si>
    <t>AS-95610</t>
  </si>
  <si>
    <t>gid://shopify/Order/7420048736594</t>
  </si>
  <si>
    <t>gid://shopify/OrderTransaction/8593282335058</t>
  </si>
  <si>
    <t>2026-01-11T06:32:27Z</t>
  </si>
  <si>
    <t>ch_3SoICOIkWweOM9jA24uKmKwh</t>
  </si>
  <si>
    <t>r8dixMSW60mTKWcEsynIVxHM3</t>
  </si>
  <si>
    <t>pi_3SoICOIkWweOM9jA2D1CxJ0f</t>
  </si>
  <si>
    <t>"{\"id\":\"pi_3SoICOIkWweOM9jA2D1CxJ0f\",\"object\":\"payment_intent\",\"amount\":2826,\"amount_capturable\":0,\"amount_received\":2826,\"canceled_at\":null,\"cancellation_reason\":null,\"capture_method\":\"automatic\",\"latest_charge\":{\"id\":\"ch_3SoICOIkWweOM9jA24uKmKwh\",\"object\":\"charge\",\"amount\":2826,\"application_fee\":\"fee_1SoICPIkWweOM9jAxpLXBK5p\",\"balance_transaction\":\"txn_3SoICOIkWweOM9jA2stR0iBp\",\"captured\":true,\"created\":1768113149,\"currency\":\"eur\",\"failure_code\":null,\"failure_message\":null,\"fraud_details\":{},\"livemode\":true,\"metadata\":{\"payment_id\":\"r8dixMSW60mTKWcEsynIVxHM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ICOIkWweOM9jA2D1CxJ0f\",\"payment_method\":\"pm_1SoICOIkWweOM9jASVLAjAME\",\"payment_method_details\":{\"card\":{\"amount_authorized\":2826,\"authorization_code\":\"322966\",\"brand\":\"visa\",\"checks\":{\"address_line1_check\":null,\"address_postal_code_check\":null,\"cvc_check\":null},\"country\":\"ES\",\"description\":\"Visa Platinum\",\"ds_transaction_id\":null,\"exp_month\":6,\"exp_year\":2031,\"extended_authorization\":{\"status\":\"disabled\"},\"fingerprint\":\"7BtphylTduNmHSLn\",\"funding\":\"credit\",\"iin\":\"478365\",\"incremental_authorization\":{\"status\":\"unavailable\"},\"installments\":null,\"issuer\":\"Banco de Sabadell, S.A.\",\"last4\":\"0000\",\"mandate\":null,\"moto\":false,\"multicapture\":{\"status\":\"unavailable\"},\"network\":\"visa\",\"network_token\":{\"used\":false},\"network_transaction_id\":\"486011235494818\",\"overcapture\":{\"maximum_amount_capturable\":2826,\"status\":\"unavailable\"},\"payment_account_reference\":\"V0010013818221742899832291770\",\"regulated_status\":\"unregulated\",\"three_d_secure\":null,\"wallet\":{\"apple_pay\":{\"type\":\"apple_pay\"},\"dynamic_last4\":\"4357\",\"type\":\"apple_pay\"}},\"type\":\"card\"},\"refunded\":false,\"source\":null,\"status\":\"succeeded\",\"mit_params\":{\"network_transaction_id\":\"486011235494818\"}},\"confirmation_method\":\"manual\",\"created\":1768113148,\"currency\":\"eur\",\"customer\":null,\"last_payment_error\":null,\"livemode\":true,\"metadata\":{\"payment_id\":\"r8dixMSW60mTKWcEsynIVxHM3\",\"payments_extension\":\"true\",\"payments_extension_type\":\"card\",\"reconciliation_flow\":\"payments_api\",\"shop_id\":\"751927347\"},\"next_action\":null,\"payment_method\":\"pm_1SoICOIkWweOM9jASVLAjAME\",\"payment_method_types\":[\"card\"],\"source\":null,\"status\":\"succeeded\"}"</t>
  </si>
  <si>
    <t>AS-95808</t>
  </si>
  <si>
    <t>gid://shopify/Order/7425540784466</t>
  </si>
  <si>
    <t>gid://shopify/OrderTransaction/8598339322194</t>
  </si>
  <si>
    <t>2026-01-13T07:25:00Z</t>
  </si>
  <si>
    <t>ch_3Sp1yLIkWweOM9jA1TNGWJeg</t>
  </si>
  <si>
    <t>rMa1iarLDBk0DMChkvCjeiQF8</t>
  </si>
  <si>
    <t>pi_3Sp1yLIkWweOM9jA1MbTB9OP</t>
  </si>
  <si>
    <t>"{\"id\":\"pi_3Sp1yLIkWweOM9jA1MbTB9OP\",\"object\":\"payment_intent\",\"amount\":6495,\"amount_capturable\":0,\"amount_received\":6495,\"canceled_at\":null,\"cancellation_reason\":null,\"capture_method\":\"automatic\",\"latest_charge\":{\"id\":\"ch_3Sp1yLIkWweOM9jA1TNGWJeg\",\"object\":\"charge\",\"amount\":6495,\"application_fee\":\"fee_1Sp1yNIkWweOM9jAFL8Xkhj3\",\"balance_transaction\":\"txn_3Sp1yLIkWweOM9jA12Fu9QpJ\",\"captured\":true,\"created\":1768289102,\"currency\":\"eur\",\"failure_code\":null,\"failure_message\":null,\"fraud_details\":{},\"livemode\":true,\"metadata\":{\"payment_id\":\"rMa1iarLDBk0DMChkvCjeiQF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1yLIkWweOM9jA1MbTB9OP\",\"payment_method\":\"pm_1Sp1yLIkWweOM9jA8OLlp0cG\",\"payment_method_details\":{\"card\":{\"amount_authorized\":6495,\"authorization_code\":\"691683\",\"brand\":\"mastercard\",\"checks\":{\"address_line1_check\":\"unavailable\",\"address_postal_code_check\":\"unavailable\",\"cvc_check\":\"pass\"},\"country\":\"ES\",\"description\":\"Platinum MasterCard Immediate Debit\",\"ds_transaction_id\":null,\"exp_month\":12,\"exp_year\":2032,\"extended_authorization\":{\"status\":\"disabled\"},\"fingerprint\":\"BCemIFMRidKTnWFA\",\"funding\":\"debit\",\"iin\":\"535120\",\"incremental_authorization\":{\"status\":\"unavailable\"},\"installments\":null,\"issuer\":\"ING BANK N.V.\",\"last4\":\"8060\",\"mandate\":null,\"moto\":false,\"multicapture\":{\"status\":\"unavailable\"},\"network\":\"mastercard\",\"network_token\":{\"used\":false},\"network_transaction_id\":\"TPLTL9IM70113\",\"overcapture\":{\"maximum_amount_capturable\":6495,\"status\":\"unavailable\"},\"payment_account_reference\":\"5001D87VBJ7HBOB87KN8VCWH9JCVW\",\"regulated_status\":\"unregulated\",\"three_d_secure\":null,\"wallet\":null},\"type\":\"card\"},\"refunded\":false,\"source\":null,\"status\":\"succeeded\",\"mit_params\":{\"network_transaction_id\":\"TPLTL9IM70113\"}},\"confirmation_method\":\"manual\",\"created\":1768289101,\"currency\":\"eur\",\"customer\":null,\"last_payment_error\":null,\"livemode\":true,\"metadata\":{\"payment_id\":\"rMa1iarLDBk0DMChkvCjeiQF8\",\"payments_extension\":\"true\",\"payments_extension_type\":\"card\",\"reconciliation_flow\":\"payments_api\",\"shop_id\":\"751927347\"},\"next_action\":null,\"payment_method\":\"pm_1Sp1yLIkWweOM9jA8OLlp0cG\",\"payment_method_types\":[\"card\"],\"source\":null,\"status\":\"succeeded\"}"</t>
  </si>
  <si>
    <t>gid://shopify/OrderTransaction/8620222775634</t>
  </si>
  <si>
    <t>2026-01-20T09:59:58Z</t>
  </si>
  <si>
    <t>re_3Sp1yLIkWweOM9jA1lU8uSIK</t>
  </si>
  <si>
    <t>zmgq7VOV1tUB334GTqR7NVQYy</t>
  </si>
  <si>
    <t>"{\"id\":\"re_3Sp1yLIkWweOM9jA1lU8uSIK\",\"amount\":1950,\"balance_transaction\":\"txn_3Sp1yLIkWweOM9jA1nfLyxKq\",\"charge\":{\"id\":\"ch_3Sp1yLIkWweOM9jA1TNGWJeg\",\"object\":\"charge\",\"amount\":6495,\"application_fee\":\"fee_1Sp1yNIkWweOM9jAFL8Xkhj3\",\"balance_transaction\":\"txn_3Sp1yLIkWweOM9jA12Fu9QpJ\",\"captured\":true,\"created\":1768289102,\"currency\":\"eur\",\"failure_code\":null,\"failure_message\":null,\"fraud_details\":{},\"livemode\":true,\"metadata\":{\"payment_id\":\"rMa1iarLDBk0DMChkvCjeiQF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1yLIkWweOM9jA1MbTB9OP\",\"payment_method\":\"pm_1Sp1yLIkWweOM9jA8OLlp0cG\",\"payment_method_details\":{\"card\":{\"amount_authorized\":6495,\"authorization_code\":\"691683\",\"brand\":\"mastercard\",\"checks\":{\"address_line1_check\":\"unavailable\",\"address_postal_code_check\":\"unavailable\",\"cvc_check\":\"pass\"},\"country\":\"ES\",\"description\":\"Platinum MasterCard Immediate Debit\",\"ds_transaction_id\":null,\"exp_month\":12,\"exp_year\":2032,\"extended_authorization\":{\"status\":\"disabled\"},\"fingerprint\":\"BCemIFMRidKTnWFA\",\"funding\":\"debit\",\"iin\":\"535120\",\"incremental_authorization\":{\"status\":\"unavailable\"},\"installments\":null,\"issuer\":\"ING BANK N.V.\",\"last4\":\"8060\",\"mandate\":null,\"moto\":false,\"multicapture\":{\"status\":\"unavailable\"},\"network\":\"mastercard\",\"network_token\":{\"used\":false},\"network_transaction_id\":\"TPLTL9IM70113\",\"overcapture\":{\"maximum_amount_capturable\":6495,\"status\":\"unavailable\"},\"payment_account_reference\":\"5001D87VBJ7HBOB87KN8VCWH9JCVW\",\"regulated_status\":\"unregulated\",\"three_d_secure\":null,\"wallet\":null},\"type\":\"card\"},\"refunded\":false,\"source\":null,\"status\":\"succeeded\",\"mit_params\":{\"network_transaction_id\":\"TPLTL9IM70113\"}},\"object\":\"refund\",\"reason\":null,\"status\":\"succeeded\",\"created\":1768903198,\"currency\":\"eur\",\"metadata\":{\"payments_extension\":\"true\",\"payments_extension_type\":\"card\",\"reconciliation_flow\":\"payments_api\",\"refund_id\":\"zmgq7VOV1tUB334GTqR7NVQYy\"},\"payment_method_details\":{\"card\":{\"acquirer_reference_number\":null,\"acquirer_reference_number_status\":\"pending\"},\"type\":\"card\"},\"mit_params\":{}}"</t>
  </si>
  <si>
    <t>AS-97094</t>
  </si>
  <si>
    <t>gid://shopify/Order/7512779293010</t>
  </si>
  <si>
    <t>gid://shopify/OrderTransaction/8646140821842</t>
  </si>
  <si>
    <t>2026-01-29T20:45:01Z</t>
  </si>
  <si>
    <t>rHXooZ6L2fUfqa4JieSxyrTV0</t>
  </si>
  <si>
    <t>pi_3Sv25JIkWweOM9jA0xO3hBeJ</t>
  </si>
  <si>
    <t>"{\"id\":\"pi_3Sv25JIkWweOM9jA0xO3hBeJ\",\"object\":\"payment_intent\",\"amount\":7731,\"amount_capturable\":0,\"amount_received\":0,\"canceled_at\":null,\"cancellation_reason\":null,\"capture_method\":\"automatic\",\"charges\":{\"object\":\"list\",\"data\":[],\"has_more\":false,\"total_count\":0,\"url\":\"\\/v1\\/charges?payment_intent=pi_3Sv25JIkWweOM9jA0xO3hBeJ\"},\"latest_charge\":null,\"confirmation_method\":\"automatic\",\"created\":1769719501,\"currency\":\"eur\",\"customer\":null,\"last_payment_error\":{\"code\":\"payment_intent_authentication_failure\",\"doc_url\":\"https:\\/\\/stripe.com\\/docs\\/error-codes\\/payment-method-customer-decline\",\"message\":\"Customer cancelled checkout on Klarna\",\"payment_method\":{\"id\":\"pm_1Sv25JIkWweOM9jAXlgRLXKO\",\"object\":\"payment_method\",\"created\":1769719501,\"livemode\":true,\"metadata\":{},\"type\":\"klarna\"},\"type\":\"invalid_request_error\"},\"livemode\":true,\"metadata\":{\"payments_extension_type\":\"klarna\",\"payments_extension\":\"true\",\"shop_id\":\"751927347\",\"reconciliation_flow\":\"payments_api\",\"payment_id\":\"rHXooZ6L2fUfqa4JieSxyrTV0\"},\"next_action\":null,\"payment_method\":null,\"payment_method_types\":[\"klarna\"],\"source\":null,\"status\":\"requires_payment_method\"}"</t>
  </si>
  <si>
    <t>gid://shopify/OrderTransaction/8646143377746</t>
  </si>
  <si>
    <t>2026-01-29T20:46:23Z</t>
  </si>
  <si>
    <t>py_3Sv26eIkWweOM9jA1ixMuSKx</t>
  </si>
  <si>
    <t>rQiUuSvSM9XXRxttKPPp8aXtj</t>
  </si>
  <si>
    <t>pi_3Sv26eIkWweOM9jA14MajVq8</t>
  </si>
  <si>
    <t>"{\"id\":\"pi_3Sv26eIkWweOM9jA14MajVq8\",\"object\":\"payment_intent\",\"amount\":7731,\"amount_capturable\":0,\"amount_received\":7731,\"canceled_at\":null,\"cancellation_reason\":null,\"capture_method\":\"automatic\",\"charges\":{\"object\":\"list\",\"data\":[{\"id\":\"py_3Sv26eIkWweOM9jA1ixMuSKx\",\"object\":\"charge\",\"amount\":7731,\"application_fee\":\"fee_1Sv277IkWweOM9jACq1Pr2Cf\",\"balance_transaction\":\"txn_3Sv26eIkWweOM9jA1vi3Bmua\",\"captured\":true,\"created\":1769719612,\"currency\":\"eur\",\"failure_code\":null,\"failure_message\":null,\"fraud_details\":{},\"livemode\":true,\"metadata\":{\"payments_extension_type\":\"klarna\",\"reconciliation_flow\":\"payments_api\",\"shop_id\":\"751927347\",\"payments_extension\":\"true\",\"payment_id\":\"rQiUuSvSM9XXRxttKPPp8aXtj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v26eIkWweOM9jA14MajVq8\",\"payment_method\":\"pm_1Sv26eIkWweOM9jAjKqNiBMj\",\"payment_method_details\":{\"klarna\":{\"payer_details\":{\"address\":{\"country\":\"ES\"}},\"payment_method_category\":\"pay_in_installments\",\"preferred_locale\":\"en-ES\"},\"type\":\"klarna\"},\"refunded\":false,\"source\":null,\"status\":\"succeeded\"}],\"has_more\":false,\"total_count\":1,\"url\":\"\\/v1\\/charges?payment_intent=pi_3Sv26eIkWweOM9jA14MajVq8\"},\"latest_charge\":\"py_3Sv26eIkWweOM9jA1ixMuSKx\",\"confirmation_method\":\"automatic\",\"created\":1769719584,\"currency\":\"eur\",\"customer\":null,\"last_payment_error\":null,\"livemode\":true,\"metadata\":{\"payments_extension_type\":\"klarna\",\"reconciliation_flow\":\"payments_api\",\"shop_id\":\"751927347\",\"payments_extension\":\"true\",\"payment_id\":\"rQiUuSvSM9XXRxttKPPp8aXtj\"},\"next_action\":null,\"payment_method\":\"pm_1Sv26eIkWweOM9jAjKqNiBMj\",\"payment_method_types\":[\"klarna\"],\"source\":null,\"status\":\"succeeded\"}"</t>
  </si>
  <si>
    <t>AS-97067</t>
  </si>
  <si>
    <t>gid://shopify/Order/7512160665938</t>
  </si>
  <si>
    <t>gid://shopify/OrderTransaction/8645250187602</t>
  </si>
  <si>
    <t>2026-01-29T15:02:04Z</t>
  </si>
  <si>
    <t>ch_3SuwjRIkWweOM9jA0YRT26Wq</t>
  </si>
  <si>
    <t>rmbb0obNHhULrd4tJaUttrtdf</t>
  </si>
  <si>
    <t>pi_3SuwjRIkWweOM9jA0CdZQ2Im</t>
  </si>
  <si>
    <t>"{\"id\":\"pi_3SuwjRIkWweOM9jA0CdZQ2Im\",\"object\":\"payment_intent\",\"amount\":9280,\"amount_capturable\":0,\"amount_received\":9280,\"canceled_at\":null,\"cancellation_reason\":null,\"capture_method\":\"automatic\",\"latest_charge\":{\"id\":\"ch_3SuwjRIkWweOM9jA0YRT26Wq\",\"object\":\"charge\",\"amount\":9280,\"application_fee\":\"fee_1SuwjTIkWweOM9jAoRuQ5YBv\",\"balance_transaction\":\"txn_3SuwjRIkWweOM9jA07qm1Zsc\",\"captured\":true,\"created\":1769698927,\"currency\":\"eur\",\"failure_code\":null,\"failure_message\":null,\"fraud_details\":{},\"livemode\":true,\"metadata\":{\"payment_id\":\"rmbb0obNHhULrd4tJaUttrtd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wjRIkWweOM9jA0CdZQ2Im\",\"payment_method\":\"pm_1SuwjRIkWweOM9jAuRHKBfMk\",\"payment_method_details\":{\"card\":{\"amount_authorized\":9280,\"authorization_code\":\"847599\",\"brand\":\"visa\",\"checks\":{\"address_line1_check\":\"unavailable\",\"address_postal_code_check\":\"unavailable\",\"cvc_check\":\"pass\"},\"country\":\"ES\",\"description\":\"Visa Classic\",\"ds_transaction_id\":null,\"exp_month\":5,\"exp_year\":2030,\"extended_authorization\":{\"status\":\"disabled\"},\"fingerprint\":\"GigmS5fOHhH0E62F\",\"funding\":\"debit\",\"iin\":\"476664\",\"incremental_authorization\":{\"status\":\"unavailable\"},\"installments\":null,\"issuer\":\"CAIXABANK S.A.\",\"last4\":\"4933\",\"mandate\":null,\"moto\":false,\"multicapture\":{\"status\":\"unavailable\"},\"network\":\"visa\",\"network_token\":{\"used\":false},\"network_transaction_id\":\"486029541273199\",\"overcapture\":{\"maximum_amount_capturable\":9280,\"status\":\"unavailable\"},\"payment_account_reference\":\"V0010013823125468902756132372\",\"regulated_status\":\"unregulated\",\"three_d_secure\":null,\"wallet\":null},\"type\":\"card\"},\"refunded\":false,\"source\":null,\"status\":\"succeeded\",\"mit_params\":{\"network_transaction_id\":\"486029541273199\"}},\"confirmation_method\":\"manual\",\"created\":1769698925,\"currency\":\"eur\",\"customer\":null,\"last_payment_error\":null,\"livemode\":true,\"metadata\":{\"payment_id\":\"rmbb0obNHhULrd4tJaUttrtdf\",\"payments_extension\":\"true\",\"payments_extension_type\":\"card\",\"reconciliation_flow\":\"payments_api\",\"shop_id\":\"751927347\"},\"next_action\":null,\"payment_method\":\"pm_1SuwjRIkWweOM9jAuRHKBfMk\",\"payment_method_types\":[\"card\"],\"source\":null,\"status\":\"succeeded\"}"</t>
  </si>
  <si>
    <t>gid://shopify/OrderTransaction/8645252415826</t>
  </si>
  <si>
    <t>2026-01-29T15:02:42Z</t>
  </si>
  <si>
    <t>re_3SuwjRIkWweOM9jA0wXV20aD</t>
  </si>
  <si>
    <t>zGuVULR3blTF4kEEpZ0YO0Rm2</t>
  </si>
  <si>
    <t>"{\"id\":\"re_3SuwjRIkWweOM9jA0wXV20aD\",\"amount\":9280,\"balance_transaction\":\"txn_3SuwjRIkWweOM9jA0nbkJQKR\",\"charge\":{\"id\":\"ch_3SuwjRIkWweOM9jA0YRT26Wq\",\"object\":\"charge\",\"amount\":9280,\"application_fee\":\"fee_1SuwjTIkWweOM9jAoRuQ5YBv\",\"balance_transaction\":\"txn_3SuwjRIkWweOM9jA07qm1Zsc\",\"captured\":true,\"created\":1769698927,\"currency\":\"eur\",\"failure_code\":null,\"failure_message\":null,\"fraud_details\":{},\"livemode\":true,\"metadata\":{\"payment_id\":\"rmbb0obNHhULrd4tJaUttrtd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wjRIkWweOM9jA0CdZQ2Im\",\"payment_method\":\"pm_1SuwjRIkWweOM9jAuRHKBfMk\",\"payment_method_details\":{\"card\":{\"amount_authorized\":9280,\"authorization_code\":\"847599\",\"brand\":\"visa\",\"checks\":{\"address_line1_check\":\"unavailable\",\"address_postal_code_check\":\"unavailable\",\"cvc_check\":\"pass\"},\"country\":\"ES\",\"description\":\"Visa Classic\",\"ds_transaction_id\":null,\"exp_month\":5,\"exp_year\":2030,\"extended_authorization\":{\"status\":\"disabled\"},\"fingerprint\":\"GigmS5fOHhH0E62F\",\"funding\":\"debit\",\"iin\":\"476664\",\"incremental_authorization\":{\"status\":\"unavailable\"},\"installments\":null,\"issuer\":\"CAIXABANK S.A.\",\"last4\":\"4933\",\"mandate\":null,\"moto\":false,\"multicapture\":{\"status\":\"unavailable\"},\"network\":\"visa\",\"network_token\":{\"used\":false},\"network_transaction_id\":\"486029541273199\",\"overcapture\":{\"maximum_amount_capturable\":9280,\"status\":\"unavailable\"},\"payment_account_reference\":\"V0010013823125468902756132372\",\"regulated_status\":\"unregulated\",\"three_d_secure\":null,\"wallet\":null},\"type\":\"card\"},\"refunded\":true,\"source\":null,\"status\":\"succeeded\",\"mit_params\":{\"network_transaction_id\":\"486029541273199\"}},\"object\":\"refund\",\"reason\":null,\"status\":\"succeeded\",\"created\":1769698962,\"currency\":\"eur\",\"metadata\":{\"payments_extension\":\"true\",\"payments_extension_type\":\"card\",\"reconciliation_flow\":\"payments_api\",\"refund_id\":\"zGuVULR3blTF4kEEpZ0YO0Rm2\"},\"payment_method_details\":{\"card\":{\"acquirer_reference_number\":null,\"acquirer_reference_number_status\":\"unavailable\"},\"type\":\"card\"},\"mit_params\":{}}"</t>
  </si>
  <si>
    <t>AS-95497</t>
  </si>
  <si>
    <t>gid://shopify/Order/7417481494866</t>
  </si>
  <si>
    <t>gid://shopify/OrderTransaction/8590093320530</t>
  </si>
  <si>
    <t>2026-01-09T18:58:13Z</t>
  </si>
  <si>
    <t>ch_3Snkt0IkWweOM9jA2wTeX4Xg</t>
  </si>
  <si>
    <t>ru2qiQKgb346GmbFoAmYHZAwz</t>
  </si>
  <si>
    <t>pi_3Snkt0IkWweOM9jA2v7Bsuar</t>
  </si>
  <si>
    <t>"{\"id\":\"pi_3Snkt0IkWweOM9jA2v7Bsuar\",\"object\":\"payment_intent\",\"amount\":4490,\"amount_capturable\":0,\"amount_received\":4490,\"canceled_at\":null,\"cancellation_reason\":null,\"capture_method\":\"automatic\",\"latest_charge\":{\"id\":\"ch_3Snkt0IkWweOM9jA2wTeX4Xg\",\"object\":\"charge\",\"amount\":4490,\"application_fee\":\"fee_1Snkt2IkWweOM9jAljYz7mMT\",\"balance_transaction\":\"txn_3Snkt0IkWweOM9jA21lCGHbR\",\"captured\":true,\"created\":1767985096,\"currency\":\"eur\",\"failure_code\":null,\"failure_message\":null,\"fraud_details\":{},\"livemode\":true,\"metadata\":{\"payment_id\":\"ru2qiQKgb346GmbFoAmYHZAw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kt0IkWweOM9jA2v7Bsuar\",\"payment_method\":\"pm_1Snkt0IkWweOM9jAhsa8Jm86\",\"payment_method_details\":{\"card\":{\"amount_authorized\":4490,\"authorization_code\":\"090689\",\"brand\":\"visa\",\"checks\":{\"address_line1_check\":\"unavailable\",\"address_postal_code_check\":\"unavailable\",\"cvc_check\":\"pass\"},\"country\":\"ES\",\"description\":\"Visa Classic\",\"ds_transaction_id\":null,\"exp_month\":11,\"exp_year\":2029,\"extended_authorization\":{\"status\":\"disabled\"},\"fingerprint\":\"sGFxIlc3K80VHI5e\",\"funding\":\"debit\",\"iin\":\"459985\",\"incremental_authorization\":{\"status\":\"unavailable\"},\"installments\":null,\"issuer\":\"CAIXABANK S.A.\",\"last4\":\"2600\",\"mandate\":null,\"moto\":false,\"multicapture\":{\"status\":\"unavailable\"},\"network\":\"visa\",\"network_token\":{\"used\":false},\"network_transaction_id\":\"486009682960864\",\"overcapture\":{\"maximum_amount_capturable\":4490,\"status\":\"unavailable\"},\"payment_account_reference\":\"V0010013023187449523336038358\",\"regulated_status\":\"unregulated\",\"three_d_secure\":null,\"wallet\":null},\"type\":\"card\"},\"refunded\":false,\"source\":null,\"status\":\"succeeded\",\"mit_params\":{\"network_transaction_id\":\"486009682960864\"}},\"confirmation_method\":\"manual\",\"created\":1767985094,\"currency\":\"eur\",\"customer\":null,\"last_payment_error\":null,\"livemode\":true,\"metadata\":{\"payment_id\":\"ru2qiQKgb346GmbFoAmYHZAwz\",\"payments_extension\":\"true\",\"payments_extension_type\":\"card\",\"reconciliation_flow\":\"payments_api\",\"shop_id\":\"751927347\"},\"next_action\":null,\"payment_method\":\"pm_1Snkt0IkWweOM9jAhsa8Jm86\",\"payment_method_types\":[\"card\"],\"source\":null,\"status\":\"succeeded\"}"</t>
  </si>
  <si>
    <t>AS-97180</t>
  </si>
  <si>
    <t>gid://shopify/Order/7515239448914</t>
  </si>
  <si>
    <t>gid://shopify/OrderTransaction/8649532047698</t>
  </si>
  <si>
    <t>2026-01-31T09:59:26Z</t>
  </si>
  <si>
    <t>ch_3SvaxfIkWweOM9jA1AncGwnb</t>
  </si>
  <si>
    <t>r5HtlATgD3DuXYVqTtGvKMS0I</t>
  </si>
  <si>
    <t>pi_3SvaxfIkWweOM9jA1tfU77sy</t>
  </si>
  <si>
    <t>"{\"id\":\"pi_3SvaxfIkWweOM9jA1tfU77sy\",\"object\":\"payment_intent\",\"amount\":4986,\"amount_capturable\":0,\"amount_received\":0,\"canceled_at\":null,\"cancellation_reason\":null,\"capture_method\":\"automatic\",\"latest_charge\":{\"id\":\"ch_3SvaxfIkWweOM9jA1AncGwnb\",\"object\":\"charge\",\"amount\":4986,\"application_fee\":null,\"balance_transaction\":null,\"captured\":false,\"created\":1769853568,\"currency\":\"eur\",\"failure_code\":\"authentication_required\",\"failure_message\":\"Your card was declined. This transaction requires authentication.\",\"fraud_details\":{},\"livemode\":true,\"metadata\":{\"payment_id\":\"r5HtlATgD3DuXYVqTtGvKMS0I\",\"payments_extension\":\"true\",\"payments_extension_type\":\"card\",\"reconciliation_flow\":\"payments_api\",\"shop_id\":\"751927347\"},\"outcome\":{\"advice_code\":\"try_again_later\",\"network_advice_code\":null,\"network_decline_code\":\"1A\",\"network_status\":\"declined_by_network\",\"reason\":\"authentication_required\",\"risk_level\":\"normal\",\"seller_message\":\"The bank returned the decline code `authentication_required`.\",\"type\":\"issuer_declined\"},\"paid\":false,\"payment_intent\":\"pi_3SvaxfIkWweOM9jA1tfU77sy\",\"payment_method\":\"pm_1SvaxfIkWweOM9jA7qVUK5t0\",\"payment_method_details\":{\"card\":{\"amount_authorized\":null,\"authorization_code\":null,\"brand\":\"visa\",\"checks\":{\"address_line1_check\":null,\"address_postal_code_check\":null,\"cvc_check\":null},\"country\":\"ES\",\"description\":\"Visa Classic\",\"ds_transaction_id\":null,\"exp_month\":12,\"exp_year\":2029,\"extended_authorization\":{\"status\":\"disabled\"},\"fingerprint\":\"2V8Vq6pfCdedRsyw\",\"funding\":\"debit\",\"iin\":\"474680\",\"incremental_authorization\":{\"status\":\"unavailable\"},\"installments\":null,\"issuer\":\"Kutxabank, S.A.\",\"last4\":\"0000\",\"mandate\":null,\"moto\":false,\"multicapture\":{\"status\":\"unavailable\"},\"network\":\"visa\",\"network_token\":{\"used\":false},\"network_transaction_id\":\"486031359687375\",\"overcapture\":{\"maximum_amount_capturable\":4986,\"status\":\"unavailable\"},\"payment_account_reference\":\"V0010013023104717658519631624\",\"regulated_status\":\"unregulated\",\"three_d_secure\":null,\"wallet\":{\"dynamic_last4\":\"9252\",\"google_pay\":{},\"type\":\"google_pay\"}},\"type\":\"card\"},\"refunded\":false,\"source\":null,\"status\":\"failed\",\"mit_params\":{\"network_transaction_id\":\"486031359687375\"}},\"confirmation_method\":\"manual\",\"created\":1769853567,\"currency\":\"eur\",\"customer\":null,\"last_payment_error\":{\"advice_code\":\"try_again_later\",\"charge\":\"ch_3SvaxfIkWweOM9jA1AncGwnb\",\"code\":\"authentication_required\",\"decline_code\":\"authentication_required\",\"doc_url\":\"https:\\/\\/stripe.com\\/docs\\/error-codes\\/authentication-required\",\"message\":\"Your card was declined. This transaction requires authentication.\",\"network_decline_code\":\"1A\",\"payment_method\":{\"id\":\"pm_1SvaxfIkWweOM9jA7qVUK5t0\",\"object\":\"payment_method\",\"card\":{\"brand\":\"visa\",\"checks\":{\"address_line1_check\":null,\"address_postal_code_check\":null,\"cvc_check\":null},\"country\":\"ES\",\"description\":\"Visa Classic\",\"display_brand\":\"visa\",\"exp_month\":12,\"exp_year\":2029,\"fingerprint\":\"2V8Vq6pfCdedRsyw\",\"funding\":\"debit\",\"generated_from\":null,\"iin\":\"474680\",\"issuer\":\"Kutxabank, S.A.\",\"last4\":\"0000\",\"network_token\":null,\"networks\":{\"available\":[\"visa\"],\"preferred\":null},\"payment_account_reference\":null,\"regulated_status\":\"unregulated\",\"three_d_secure_usage\":{\"supported\":true},\"wallet\":{\"dynamic_last4\":\"9252\",\"google_pay\":{},\"type\":\"google_pay\"}},\"created\":1769853567,\"livemode\":true,\"metadata\":{},\"type\":\"card\"},\"type\":\"card_error\"},\"livemode\":true,\"metadata\":{\"payment_id\":\"r5HtlATgD3DuXYVqTtGvKMS0I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</si>
  <si>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gid://shopify/OrderTransaction/8649533063506</t>
  </si>
  <si>
    <t>2026-01-31T09:59:55Z</t>
  </si>
  <si>
    <t>ch_3Svay8IkWweOM9jA2ARe56C2</t>
  </si>
  <si>
    <t>rEyOT3UNGhPLY7tl4FNxxyN9z</t>
  </si>
  <si>
    <t>pi_3Svay8IkWweOM9jA2yGLBDRd</t>
  </si>
  <si>
    <t>"{\"id\":\"pi_3Svay8IkWweOM9jA2yGLBDRd\",\"object\":\"payment_intent\",\"amount\":4986,\"amount_capturable\":0,\"amount_received\":4986,\"canceled_at\":null,\"cancellation_reason\":null,\"capture_method\":\"automatic\",\"latest_charge\":{\"id\":\"ch_3Svay8IkWweOM9jA2ARe56C2\",\"object\":\"charge\",\"amount\":4986,\"application_fee\":\"fee_1SvayAIkWweOM9jAHXMhoQiU\",\"balance_transaction\":\"txn_3Svay8IkWweOM9jA2VrjZ2dZ\",\"captured\":true,\"created\":1769853598,\"currency\":\"eur\",\"failure_code\":null,\"failure_message\":null,\"fraud_details\":{},\"livemode\":true,\"metadata\":{\"payment_id\":\"rEyOT3UNGhPLY7tl4FNxxyN9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ay8IkWweOM9jA2yGLBDRd\",\"payment_method\":\"pm_1Svay8IkWweOM9jADX5d1zWq\",\"payment_method_details\":{\"card\":{\"amount_authorized\":4986,\"authorization_code\":\"570487\",\"brand\":\"visa\",\"checks\":{\"address_line1_check\":\"unavailable\",\"address_postal_code_check\":\"unavailable\",\"cvc_check\":\"pass\"},\"country\":\"ES\",\"description\":\"Visa Classic\",\"ds_transaction_id\":null,\"exp_month\":3,\"exp_year\":2027,\"extended_authorization\":{\"status\":\"disabled\"},\"fingerprint\":\"CQH1vrdXoF3qD39K\",\"funding\":\"debit\",\"iin\":\"492167\",\"incremental_authorization\":{\"status\":\"unavailable\"},\"installments\":null,\"issuer\":\"KUTXABANK, S.A.\",\"last4\":\"2404\",\"mandate\":null,\"moto\":false,\"multicapture\":{\"status\":\"unavailable\"},\"network\":\"visa\",\"network_token\":{\"used\":false},\"network_transaction_id\":\"486031359980398\",\"overcapture\":{\"maximum_amount_capturable\":4986,\"status\":\"unavailable\"},\"payment_account_reference\":\"V0010013023104717658519631624\",\"regulated_status\":\"unregulated\",\"three_d_secure\":null,\"wallet\":null},\"type\":\"card\"},\"refunded\":false,\"source\":null,\"status\":\"succeeded\",\"mit_params\":{\"network_transaction_id\":\"486031359980398\"}},\"confirmation_method\":\"manual\",\"created\":1769853596,\"currency\":\"eur\",\"customer\":null,\"last_payment_error\":null,\"livemode\":true,\"metadata\":{\"payment_id\":\"rEyOT3UNGhPLY7tl4FNxxyN9z\",\"payments_extension\":\"true\",\"payments_extension_type\":\"card\",\"reconciliation_flow\":\"payments_api\",\"shop_id\":\"751927347\"},\"next_action\":null,\"payment_method\":\"pm_1Svay8IkWweOM9jADX5d1zWq\",\"payment_method_types\":[\"card\"],\"source\":null,\"status\":\"succeeded\"}"</t>
  </si>
  <si>
    <t>AS-95184</t>
  </si>
  <si>
    <t>gid://shopify/Order/7409064214866</t>
  </si>
  <si>
    <t>gid://shopify/OrderTransaction/8580063134034</t>
  </si>
  <si>
    <t>2026-01-06T10:24:12Z</t>
  </si>
  <si>
    <t>9S979004YU477973L</t>
  </si>
  <si>
    <t>"{\"id\":\"9S979004YU477973L\",\"intent\":\"CAPTURE\",\"status\":\"COMPLETED\",\"payment_source\":{\"paypal\":{\"email_address\":\"sadac408@arcor.de\",\"account_id\":\"VLUS2FP32EAF4\",\"account_status\":\"VERIFIED\",\"name\":{\"given_name\":\"Robert\",\"surname\":\"Uhl\"},\"phone_number\":{\"national_number\":\"1632564471\"},\"address\":{\"address_line_1\":\"Oberholzstr. 5\",\"admin_area_2\":\"Schwandorf\",\"postal_code\":\"92421\",\"country_code\":\"DE\"}}},\"purchase_units\":[{\"reference_id\":\"default\",\"amount\":{\"currency_code\":\"EUR\",\"value\":\"73.85\",\"breakdown\":{\"item_total\":{\"currency_code\":\"EUR\",\"value\":\"73.85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F\u00eate des Clementines - P\u00f3ster \\/ Sin marco \\/ 30x40\",\"custom_id\":\"{\\\"shop_id\\\":751927347,\\\"session_id\\\":\\\"rUOAVpsyq2cWCUz2WkLcNaXam\\\"}\",\"invoice_id\":\"rUOAVpsyq2cWCUz2WkLcNaXam\",\"soft_descriptor\":\"ARTESTASTOR ARTESTASTO\",\"items\":[{\"name\":\"F\u00eate des Clementines - P\u00f3ster \\/ Sin marco \\/ 30x40\",\"unit_amount\":{\"currency_code\":\"EUR\",\"value\":\"19.95\"},\"tax\":{\"currency_code\":\"EUR\",\"value\":\"0.00\"},\"quantity\":\"1\"},{\"name\":\"Tapas - Spain - P\u00f3ster \\/ Sin marco \\/ 40x50\",\"unit_amount\":{\"currency_code\":\"EUR\",\"value\":\"26.95\"},\"tax\":{\"currency_code\":\"EUR\",\"value\":\"0.00\"},\"quantity\":\"1\"},{\"name\":\"Le petit dejeuner , Made in France - P\u00f3ster \\/ Sin marco \\/ 40x50\",\"unit_amount\":{\"currency_code\":\"EUR\",\"value\":\"26.95\"},\"tax\":{\"currency_code\":\"EUR\",\"value\":\"0.00\"},\"quantity\":\"1\"}],\"shipping\":{\"name\":{\"full_name\":\"Robert Uhl\"},\"address\":{\"address_line_1\":\"Oberholzstr. 5\",\"admin_area_2\":\"Schwandorf\",\"postal_code\":\"92421\",\"country_code\":\"DE\"}},\"supplementary_data\":{\"tax_nexus\":[]},\"payments\":{\"captures\":[{\"id\":\"84N049578L6876417\",\"status\":\"COMPLETED\",\"amount\":{\"currency_code\":\"EUR\",\"value\":\"73.85\"},\"final_capture\":true,\"disbursement_mode\":\"INSTANT\",\"seller_protection\":{\"status\":\"ELIGIBLE\",\"dispute_categories\":[\"ITEM_NOT_RECEIVED\",\"UNAUTHORIZED_TRANSACTION\"]},\"seller_receivable_breakdown\":{\"gross_amount\":{\"currency_code\":\"EUR\",\"value\":\"73.85\"},\"paypal_fee\":{\"currency_code\":\"EUR\",\"value\":\"2.49\"},\"net_amount\":{\"currency_code\":\"EUR\",\"value\":\"71.36\"}},\"invoice_id\":\"rUOAVpsyq2cWCUz2WkLcNaXam\",\"custom_id\":\"{\\\"shop_id\\\":751927347,\\\"session_id\\\":\\\"rUOAVpsyq2cWCUz2WkLcNaXam\\\"}\",\"links\":[{\"href\":\"https:\\/\\/api.paypal.com\\/v2\\/payments\\/captures\\/84N049578L6876417\",\"rel\":\"self\",\"method\":\"GET\"},{\"href\":\"https:\\/\\/api.paypal.com\\/v2\\/payments\\/captures\\/84N049578L6876417\\/refund\",\"rel\":\"refund\",\"method\":\"POST\"},{\"href\":\"https:\\/\\/api.paypal.com\\/v2\\/checkout\\/orders\\/9S979004YU477973L\",\"rel\":\"up\",\"method\":\"GET\"}],\"create_time\":\"2026-01-06T10:24:14Z\",\"update_time\":\"2026-01-06T10:24:14Z\"}]}}],\"payer\":{\"name\":{\"given_name\":\"Robert\",\"surname\":\"Uhl\"},\"email_address\":\"sadac408@arcor.de\",\"payer_id\":\"VLUS2FP32EAF4\",\"phone\":{\"phone_number\":{\"national_number\":\"1632564471\"}},\"address\":{\"address_line_1\":\"Oberholzstr. 5\",\"admin_area_2\":\"Schwandorf\",\"postal_code\":\"92421\",\"country_code\":\"DE\"}},\"create_time\":\"2026-01-06T10:22:14Z\",\"update_time\":\"2026-01-06T10:24:14Z\",\"links\":[{\"href\":\"https:\\/\\/api.paypal.com\\/v2\\/checkout\\/orders\\/9S979004YU477973L\",\"rel\":\"self\",\"method\":\"GET\"}]}"</t>
  </si>
  <si>
    <t>gid://shopify/OrderTransaction/8603602026834</t>
  </si>
  <si>
    <t>2026-01-15T06:13:45Z</t>
  </si>
  <si>
    <t>zJMONSPsifvA8SrAwhJOczIwI</t>
  </si>
  <si>
    <t>"{\"status\":\"COMPLETED\",\"id\":\"5TV60728PY6355328\",\"amount\":\"73.85\",\"currency\":\"EUR\",\"created_at\":\"2026-01-14T22:13:46-08:00\",\"updated_at\":\"2026-01-14T22:13:46-08:00\",\"seller_payable_breakdown\":{\"gross_amount\":{\"currency_code\":\"EUR\",\"value\":\"73.85\"},\"paypal_fee\":{\"currency_code\":\"EUR\",\"value\":\"0.00\"},\"net_amount\":{\"currency_code\":\"EUR\",\"value\":\"73.85\"},\"total_refunded_amount\":{\"currency_code\":\"EUR\",\"value\":\"73.85\"}},\"invoice_id\":{\"invoice_id\":\"rUOAVpsyq2cWCUz2WkLcNaXam\"},\"custom_id\":{\"shop_id\":751927347,\"session_id\":\"zJMONSPsifvA8SrAwhJOczIwI\"}}"</t>
  </si>
  <si>
    <t>AS-96218</t>
  </si>
  <si>
    <t>gid://shopify/Order/7438859829586</t>
  </si>
  <si>
    <t>gid://shopify/OrderTransaction/8614467666258</t>
  </si>
  <si>
    <t>2026-01-18T09:40:10Z</t>
  </si>
  <si>
    <t>ch_3SqsStIkWweOM9jA2h5olAid</t>
  </si>
  <si>
    <t>rf6FYF0sHKjM2bPnKHbpg6ooV</t>
  </si>
  <si>
    <t>pi_3SqsStIkWweOM9jA2FypLK8I</t>
  </si>
  <si>
    <t>"{\"id\":\"pi_3SqsStIkWweOM9jA2FypLK8I\",\"object\":\"payment_intent\",\"amount\":17685,\"amount_capturable\":0,\"amount_received\":17685,\"canceled_at\":null,\"cancellation_reason\":null,\"capture_method\":\"automatic\",\"latest_charge\":{\"id\":\"ch_3SqsStIkWweOM9jA2h5olAid\",\"object\":\"charge\",\"amount\":17685,\"application_fee\":\"fee_1SqsSvIkWweOM9jAJl7HHDW8\",\"balance_transaction\":\"txn_3SqsStIkWweOM9jA2dFvvRLf\",\"captured\":true,\"created\":1768729211,\"currency\":\"eur\",\"failure_code\":null,\"failure_message\":null,\"fraud_details\":{},\"livemode\":true,\"metadata\":{\"payment_id\":\"rf6FYF0sHKjM2bPnKHbpg6oo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sStIkWweOM9jA2FypLK8I\",\"payment_method\":\"pm_1SqsStIkWweOM9jAbMGw6n6r\",\"payment_method_details\":{\"card\":{\"amount_authorized\":17685,\"authorization_code\":\"977117\",\"brand\":\"visa\",\"checks\":{\"address_line1_check\":null,\"address_postal_code_check\":null,\"cvc_check\":null},\"country\":\"ES\",\"description\":\"Visa Signature\",\"ds_transaction_id\":null,\"exp_month\":12,\"exp_year\":2029,\"extended_authorization\":{\"status\":\"disabled\"},\"fingerprint\":\"mmVVUu45J2TefIIs\",\"funding\":\"debit\",\"iin\":\"407981\",\"incremental_authorization\":{\"status\":\"unavailable\"},\"installments\":null,\"issuer\":\"Trade Republic Bank GmbH\",\"last4\":\"0000\",\"mandate\":null,\"moto\":false,\"multicapture\":{\"status\":\"unavailable\"},\"network\":\"visa\",\"network_token\":{\"used\":false},\"network_transaction_id\":\"486018348111990\",\"overcapture\":{\"maximum_amount_capturable\":17685,\"status\":\"unavailable\"},\"payment_account_reference\":\"V0010013825245305448496648391\",\"regulated_status\":\"unregulated\",\"three_d_secure\":null,\"wallet\":{\"dynamic_last4\":\"7507\",\"google_pay\":{},\"type\":\"google_pay\"}},\"type\":\"card\"},\"refunded\":false,\"source\":null,\"status\":\"succeeded\",\"mit_params\":{\"network_transaction_id\":\"486018348111990\"}},\"confirmation_method\":\"manual\",\"created\":1768729211,\"currency\":\"eur\",\"customer\":null,\"last_payment_error\":null,\"livemode\":true,\"metadata\":{\"payment_id\":\"rf6FYF0sHKjM2bPnKHbpg6ooV\",\"payments_extension\":\"true\",\"payments_extension_type\":\"card\",\"reconciliation_flow\":\"payments_api\",\"shop_id\":\"751927347\"},\"next_action\":null,\"payment_method\":\"pm_1SqsStIkWweOM9jAbMGw6n6r\",\"payment_method_types\":[\"card\"],\"source\":null,\"status\":\"succeeded\"}"</t>
  </si>
  <si>
    <t>AS-95783</t>
  </si>
  <si>
    <t>gid://shopify/Order/7424884244818</t>
  </si>
  <si>
    <t>gid://shopify/OrderTransaction/8597539389778</t>
  </si>
  <si>
    <t>2026-01-12T20:04:56Z</t>
  </si>
  <si>
    <t>ch_3SorMEIkWweOM9jA1IbxBFuk</t>
  </si>
  <si>
    <t>rDHlv1TWSOusoZKLhJequk6DR</t>
  </si>
  <si>
    <t>pi_3SorMEIkWweOM9jA1P9ldkDi</t>
  </si>
  <si>
    <t>"{\"id\":\"pi_3SorMEIkWweOM9jA1P9ldkDi\",\"object\":\"payment_intent\",\"amount\":6795,\"amount_capturable\":0,\"amount_received\":6795,\"canceled_at\":null,\"cancellation_reason\":null,\"capture_method\":\"automatic\",\"latest_charge\":{\"id\":\"ch_3SorMEIkWweOM9jA1IbxBFuk\",\"object\":\"charge\",\"amount\":6795,\"application_fee\":\"fee_1SorMFIkWweOM9jAXIMGOrg4\",\"balance_transaction\":\"txn_3SorMEIkWweOM9jA1FrvNPuX\",\"captured\":true,\"created\":1768248298,\"currency\":\"eur\",\"failure_code\":null,\"failure_message\":null,\"fraud_details\":{},\"livemode\":true,\"metadata\":{\"payment_id\":\"rDHlv1TWSOusoZKLhJequk6D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rMEIkWweOM9jA1P9ldkDi\",\"payment_method\":\"pm_1SorMEIkWweOM9jAXZKQwDCt\",\"payment_method_details\":{\"card\":{\"amount_authorized\":6795,\"authorization_code\":\"361431\",\"brand\":\"visa\",\"checks\":{\"address_line1_check\":null,\"address_postal_code_check\":null,\"cvc_check\":null},\"country\":\"FR\",\"description\":\"Visa Gold\",\"ds_transaction_id\":null,\"exp_month\":1,\"exp_year\":2029,\"extended_authorization\":{\"status\":\"disabled\"},\"fingerprint\":\"Q8igt6GXX5StXNjJ\",\"funding\":\"debit\",\"iin\":\"463526\",\"incremental_authorization\":{\"status\":\"unavailable\"},\"installments\":null,\"issuer\":\"Societe Generale S.A.\",\"last4\":\"0000\",\"mandate\":null,\"moto\":false,\"multicapture\":{\"status\":\"unavailable\"},\"network\":\"visa\",\"network_token\":{\"used\":false},\"network_transaction_id\":\"486012722986005\",\"overcapture\":{\"maximum_amount_capturable\":6795,\"status\":\"unavailable\"},\"payment_account_reference\":\"V001AAG0000390113510000000000\",\"regulated_status\":\"unregulated\",\"three_d_secure\":null,\"wallet\":{\"apple_pay\":{\"type\":\"apple_pay\"},\"dynamic_last4\":\"5990\",\"type\":\"apple_pay\"}},\"type\":\"card\"},\"refunded\":false,\"source\":null,\"status\":\"succeeded\",\"mit_params\":{\"network_transaction_id\":\"486012722986005\"}},\"confirmation_method\":\"manual\",\"created\":1768248298,\"currency\":\"eur\",\"customer\":null,\"last_payment_error\":null,\"livemode\":true,\"metadata\":{\"payment_id\":\"rDHlv1TWSOusoZKLhJequk6DR\",\"payments_extension\":\"true\",\"payments_extension_type\":\"card\",\"reconciliation_flow\":\"payments_api\",\"shop_id\":\"751927347\"},\"next_action\":null,\"payment_method\":\"pm_1SorMEIkWweOM9jAXZKQwDCt\",\"payment_method_types\":[\"card\"],\"source\":null,\"status\":\"succeeded\"}"</t>
  </si>
  <si>
    <t>AS-94993</t>
  </si>
  <si>
    <t>gid://shopify/Order/7398278824274</t>
  </si>
  <si>
    <t>gid://shopify/OrderTransaction/8574794039634</t>
  </si>
  <si>
    <t>2026-01-03T22:38:23Z</t>
  </si>
  <si>
    <t>ch_3SldSmIkWweOM9jA2H2ZhnpC</t>
  </si>
  <si>
    <t>rVHLFiflmAl98MfFjQXUDgQP1</t>
  </si>
  <si>
    <t>pi_3SldSmIkWweOM9jA2FMhXevm</t>
  </si>
  <si>
    <t>"{\"id\":\"pi_3SldSmIkWweOM9jA2FMhXevm\",\"object\":\"payment_intent\",\"amount\":8495,\"amount_capturable\":0,\"amount_received\":8495,\"canceled_at\":null,\"cancellation_reason\":null,\"capture_method\":\"automatic\",\"latest_charge\":{\"id\":\"ch_3SldSmIkWweOM9jA2H2ZhnpC\",\"object\":\"charge\",\"amount\":8495,\"application_fee\":\"fee_1SldSnIkWweOM9jA4xbYHd0Z\",\"balance_transaction\":\"txn_3SldSmIkWweOM9jA268EC7sw\",\"captured\":true,\"created\":1767479904,\"currency\":\"eur\",\"failure_code\":null,\"failure_message\":null,\"fraud_details\":{},\"livemode\":true,\"metadata\":{\"payment_id\":\"rVHLFiflmAl98MfFjQXUDgQP1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dSmIkWweOM9jA2FMhXevm\",\"payment_method\":\"pm_1SldSmIkWweOM9jA7EoomRpb\",\"payment_method_details\":{\"card\":{\"amount_authorized\":8495,\"authorization_code\":\"360370\",\"brand\":\"visa\",\"checks\":{\"address_line1_check\":null,\"address_postal_code_check\":null,\"cvc_check\":null},\"country\":\"FR\",\"description\":\"Visa Classic\",\"ds_transaction_id\":null,\"exp_month\":9,\"exp_year\":2028,\"extended_authorization\":{\"status\":\"disabled\"},\"fingerprint\":\"1BuTST51wwYq3qQv\",\"funding\":\"debit\",\"iin\":\"446324\",\"incremental_authorization\":{\"status\":\"unavailable\"},\"installments\":null,\"issuer\":\"Credit Agricole Societe Anonyme\",\"last4\":\"0000\",\"mandate\":null,\"moto\":false,\"multicapture\":{\"status\":\"unavailable\"},\"network\":\"visa\",\"network_token\":{\"used\":false},\"network_transaction_id\":\"486003815057766\",\"overcapture\":{\"maximum_amount_capturable\":8495,\"status\":\"unavailable\"},\"payment_account_reference\":\"V0010013823062397509199259044\",\"regulated_status\":\"unregulated\",\"three_d_secure\":null,\"wallet\":{\"apple_pay\":{\"type\":\"apple_pay\"},\"dynamic_last4\":\"5086\",\"type\":\"apple_pay\"}},\"type\":\"card\"},\"refunded\":false,\"source\":null,\"status\":\"succeeded\",\"mit_params\":{\"network_transaction_id\":\"486003815057766\"}},\"confirmation_method\":\"manual\",\"created\":1767479904,\"currency\":\"eur\",\"customer\":null,\"last_payment_error\":null,\"livemode\":true,\"metadata\":{\"payment_id\":\"rVHLFiflmAl98MfFjQXUDgQP1\",\"payments_extension\":\"true\",\"payments_extension_type\":\"card\",\"reconciliation_flow\":\"payments_api\",\"shop_id\":\"751927347\"},\"next_action\":null,\"payment_method\":\"pm_1SldSmIkWweOM9jA7EoomRpb\",\"payment_method_types\":[\"card\"],\"source\":null,\"status\":\"succeeded\"}"</t>
  </si>
  <si>
    <t>AS-96144</t>
  </si>
  <si>
    <t>gid://shopify/Order/7436318703954</t>
  </si>
  <si>
    <t>gid://shopify/OrderTransaction/8611438231890</t>
  </si>
  <si>
    <t>2026-01-17T13:42:44Z</t>
  </si>
  <si>
    <t>ch_3SqZm5IkWweOM9jA00BBLS7L</t>
  </si>
  <si>
    <t>rvUXe2YsoSk3rxnoKJYbTiesZ</t>
  </si>
  <si>
    <t>pi_3SqZm5IkWweOM9jA0hHWTwx5</t>
  </si>
  <si>
    <t>"{\"id\":\"pi_3SqZm5IkWweOM9jA0hHWTwx5\",\"object\":\"payment_intent\",\"amount\":11597,\"amount_capturable\":0,\"amount_received\":11597,\"canceled_at\":null,\"cancellation_reason\":null,\"capture_method\":\"automatic\",\"latest_charge\":{\"id\":\"ch_3SqZm5IkWweOM9jA00BBLS7L\",\"object\":\"charge\",\"amount\":11597,\"application_fee\":\"fee_1SqZmwIkWweOM9jAiVksJo8V\",\"balance_transaction\":\"txn_3SqZm5IkWweOM9jA0UkUsMDG\",\"captured\":true,\"created\":1768657417,\"currency\":\"eur\",\"failure_code\":null,\"failure_message\":null,\"fraud_details\":{},\"livemode\":true,\"metadata\":{\"payment_id\":\"rvUXe2YsoSk3rxnoKJYbTies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Zm5IkWweOM9jA0hHWTwx5\",\"payment_method\":\"pm_1SqZm5IkWweOM9jAszdC5t50\",\"payment_method_details\":{\"card\":{\"amount_authorized\":11597,\"authorization_code\":\"856464\",\"brand\":\"visa\",\"checks\":{\"address_line1_check\":\"fail\",\"address_postal_code_check\":\"fail\",\"cvc_check\":\"pass\"},\"country\":\"FR\",\"description\":\"Visa Gold\",\"ds_transaction_id\":null,\"exp_month\":3,\"exp_year\":2028,\"extended_authorization\":{\"status\":\"disabled\"},\"fingerprint\":\"Ev70V8NSJ4QXg7bq\",\"funding\":\"credit\",\"iin\":\"412525\",\"incremental_authorization\":{\"status\":\"unavailable\"},\"installments\":null,\"issuer\":\"BPCE\",\"last4\":\"0302\",\"mandate\":null,\"moto\":false,\"multicapture\":{\"status\":\"unavailable\"},\"network\":\"visa\",\"network_token\":{\"used\":false},\"network_transaction_id\":\"486017494175387\",\"overcapture\":{\"maximum_amount_capturable\":11597,\"status\":\"unavailable\"},\"payment_account_reference\":\"V001AACC331012025030514216233\",\"regulated_status\":\"unregulated\",\"three_d_secure\":{\"authentication_flow\":\"challenge\",\"electronic_commerce_indicator\":\"05\",\"exemption_indicator\":null,\"result\":\"authenticated\",\"result_reason\":null,\"transaction_id\":\"4bbd7a65-7490-420d-b7ff-6860f96a8f02\",\"version\":\"2.2.0\"},\"wallet\":null},\"type\":\"card\"},\"refunded\":false,\"source\":null,\"status\":\"succeeded\",\"mit_params\":{\"network_transaction_id\":\"486017494175387\"}},\"confirmation_method\":\"manual\",\"created\":1768657365,\"currency\":\"eur\",\"customer\":null,\"last_payment_error\":null,\"livemode\":true,\"metadata\":{\"payment_id\":\"rvUXe2YsoSk3rxnoKJYbTiesZ\",\"payments_extension\":\"true\",\"payments_extension_type\":\"card\",\"reconciliation_flow\":\"payments_api\",\"shop_id\":\"751927347\"},\"next_action\":null,\"payment_method\":\"pm_1SqZm5IkWweOM9jAszdC5t50\",\"payment_method_types\":[\"card\"],\"source\":null,\"status\":\"succeeded\"}"</t>
  </si>
  <si>
    <t>AS-96763</t>
  </si>
  <si>
    <t>gid://shopify/Order/7494395068754</t>
  </si>
  <si>
    <t>gid://shopify/OrderTransaction/8633864520018</t>
  </si>
  <si>
    <t>2026-01-25T16:51:31Z</t>
  </si>
  <si>
    <t>ch_3StWXAIkWweOM9jA1ON9kYYW</t>
  </si>
  <si>
    <t>ryMsOCEKfukObrlh47tMzPv3A</t>
  </si>
  <si>
    <t>pi_3StWXAIkWweOM9jA1d2ZWhAM</t>
  </si>
  <si>
    <t>"{\"id\":\"pi_3StWXAIkWweOM9jA1d2ZWhAM\",\"object\":\"payment_intent\",\"amount\":46143,\"amount_capturable\":0,\"amount_received\":46143,\"canceled_at\":null,\"cancellation_reason\":null,\"capture_method\":\"automatic\",\"latest_charge\":{\"id\":\"ch_3StWXAIkWweOM9jA1ON9kYYW\",\"object\":\"charge\",\"amount\":46143,\"application_fee\":\"fee_1StWXBIkWweOM9jA5KNX7q2y\",\"balance_transaction\":\"txn_3StWXAIkWweOM9jA1s5mDQLi\",\"captured\":true,\"created\":1769359892,\"currency\":\"eur\",\"failure_code\":null,\"failure_message\":null,\"fraud_details\":{},\"livemode\":true,\"metadata\":{\"payment_id\":\"ryMsOCEKfukObrlh47tMzPv3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WXAIkWweOM9jA1d2ZWhAM\",\"payment_method\":\"pm_1StWXAIkWweOM9jA3fcuKLiO\",\"payment_method_details\":{\"card\":{\"amount_authorized\":46143,\"authorization_code\":\"292957\",\"brand\":\"mastercard\",\"checks\":{\"address_line1_check\":null,\"address_postal_code_check\":null,\"cvc_check\":null},\"country\":\"ES\",\"description\":\"Platinum MasterCard Immediate Debit\",\"ds_transaction_id\":null,\"exp_month\":11,\"exp_year\":2028,\"extended_authorization\":{\"status\":\"disabled\"},\"fingerprint\":\"00Z1xs7ShO4zGkOp\",\"funding\":\"debit\",\"iin\":\"524829\",\"incremental_authorization\":{\"status\":\"unavailable\"},\"installments\":null,\"issuer\":\"BANCO SANTANDER S.A.\",\"last4\":\"0000\",\"mandate\":null,\"moto\":false,\"multicapture\":{\"status\":\"unavailable\"},\"network\":\"mastercard\",\"network_token\":{\"used\":false},\"network_transaction_id\":\"TPLILCMVR0125\",\"overcapture\":{\"maximum_amount_capturable\":46143,\"status\":\"unavailable\"},\"payment_account_reference\":\"5001AYE60BY1C1LHPBNQ64GTU422A\",\"regulated_status\":\"unregulated\",\"three_d_secure\":null,\"wallet\":{\"apple_pay\":{\"type\":\"apple_pay\"},\"dynamic_last4\":\"0917\",\"type\":\"apple_pay\"}},\"type\":\"card\"},\"refunded\":false,\"source\":null,\"status\":\"succeeded\",\"mit_params\":{\"network_transaction_id\":\"TPLILCMVR0125\"}},\"confirmation_method\":\"manual\",\"created\":1769359892,\"currency\":\"eur\",\"customer\":null,\"last_payment_error\":null,\"livemode\":true,\"metadata\":{\"payment_id\":\"ryMsOCEKfukObrlh47tMzPv3A\",\"payments_extension\":\"true\",\"payments_extension_type\":\"card\",\"reconciliation_flow\":\"payments_api\",\"shop_id\":\"751927347\"},\"next_action\":null,\"payment_method\":\"pm_1StWXAIkWweOM9jA3fcuKLiO\",\"payment_method_types\":[\"card\"],\"source\":null,\"status\":\"succeeded\"}"</t>
  </si>
  <si>
    <t>AS-95775</t>
  </si>
  <si>
    <t>gid://shopify/Order/7424728367442</t>
  </si>
  <si>
    <t>gid://shopify/OrderTransaction/8597352644946</t>
  </si>
  <si>
    <t>2026-01-12T18:47:45Z</t>
  </si>
  <si>
    <t>8WG02354408288848</t>
  </si>
  <si>
    <t>"{\"id\":\"8WG02354408288848\",\"intent\":\"CAPTURE\",\"status\":\"COMPLETED\",\"payment_source\":{\"paypal\":{\"email_address\":\"MailanGerdMartin@web.de\",\"account_id\":\"63ZDF26JP4VTS\",\"account_status\":\"VERIFIED\",\"name\":{\"given_name\":\"Gerhard-Martin\",\"surname\":\"Aigner\"},\"phone_number\":{\"national_number\":\"77338315926\"},\"address\":{\"address_line_1\":\"Oberzellerhau 7\",\"admin_area_2\":\"Singen\",\"postal_code\":\"78224\",\"country_code\":\"DE\"}}},\"purchase_units\":[{\"reference_id\":\"default\",\"amount\":{\"currency_code\":\"EUR\",\"value\":\"30.85\",\"breakdown\":{\"item_total\":{\"currency_code\":\"EUR\",\"value\":\"25.90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ure shores - P\u00f3ster \\/ Sin marco \\/ 20x30\",\"custom_id\":\"{\\\"shop_id\\\":751927347,\\\"session_id\\\":\\\"rqiEQB3kItsoGjUht96HKfUCR\\\"}\",\"invoice_id\":\"rqiEQB3kItsoGjUht96HKfUCR\",\"items\":[{\"name\":\"Pure shores - P\u00f3ster \\/ Sin marco \\/ 20x30\",\"unit_amount\":{\"currency_code\":\"EUR\",\"value\":\"12.95\"},\"tax\":{\"currency_code\":\"EUR\",\"value\":\"0.00\"},\"quantity\":\"1\"},{\"name\":\"The Sea - P\u00f3ster \\/ Sin marco \\/ 20x30\",\"unit_amount\":{\"currency_code\":\"EUR\",\"value\":\"12.95\"},\"tax\":{\"currency_code\":\"EUR\",\"value\":\"0.00\"},\"quantity\":\"1\"}],\"shipping\":{\"name\":{\"full_name\":\"Gerhard-Martin Aigner\"},\"address\":{\"address_line_1\":\"Oberzellerhau 7\",\"admin_area_2\":\"Singen\",\"postal_code\":\"78224\",\"country_code\":\"DE\"}},\"supplementary_data\":{\"tax_nexus\":[]},\"payments\":{\"captures\":[{\"id\":\"7SB25355F6445334H\",\"status\":\"COMPLETED\",\"amount\":{\"currency_code\":\"EUR\",\"value\":\"30.85\"},\"final_capture\":true,\"disbursement_mode\":\"INSTANT\",\"seller_protection\":{\"status\":\"ELIGIBLE\",\"dispute_categories\":[\"ITEM_NOT_RECEIVED\",\"UNAUTHORIZED_TRANSACTION\"]},\"seller_receivable_breakdown\":{\"gross_amount\":{\"currency_code\":\"EUR\",\"value\":\"30.85\"},\"paypal_fee\":{\"currency_code\":\"EUR\",\"value\":\"1.24\"},\"net_amount\":{\"currency_code\":\"EUR\",\"value\":\"29.61\"}},\"invoice_id\":\"rqiEQB3kItsoGjUht96HKfUCR\",\"custom_id\":\"{\\\"shop_id\\\":751927347,\\\"session_id\\\":\\\"rqiEQB3kItsoGjUht96HKfUCR\\\"}\",\"links\":[{\"href\":\"https:\\/\\/api.paypal.com\\/v2\\/payments\\/captures\\/7SB25355F6445334H\",\"rel\":\"self\",\"method\":\"GET\"},{\"href\":\"https:\\/\\/api.paypal.com\\/v2\\/payments\\/captures\\/7SB25355F6445334H\\/refund\",\"rel\":\"refund\",\"method\":\"POST\"},{\"href\":\"https:\\/\\/api.paypal.com\\/v2\\/checkout\\/orders\\/8WG02354408288848\",\"rel\":\"up\",\"method\":\"GET\"}],\"create_time\":\"2026-01-12T18:47:47Z\",\"update_time\":\"2026-01-12T18:47:47Z\"}]}}],\"payer\":{\"name\":{\"given_name\":\"Gerhard-Martin\",\"surname\":\"Aigner\"},\"email_address\":\"MailanGerdMartin@web.de\",\"payer_id\":\"63ZDF26JP4VTS\",\"phone\":{\"phone_number\":{\"national_number\":\"77338315926\"}},\"address\":{\"address_line_1\":\"Oberzellerhau 7\",\"admin_area_2\":\"Singen\",\"postal_code\":\"78224\",\"country_code\":\"DE\"}},\"create_time\":\"2026-01-12T18:44:45Z\",\"update_time\":\"2026-01-12T18:47:47Z\",\"links\":[{\"href\":\"https:\\/\\/api.paypal.com\\/v2\\/checkout\\/orders\\/8WG02354408288848\",\"rel\":\"self\",\"method\":\"GET\"}]}"</t>
  </si>
  <si>
    <t>AS-96825</t>
  </si>
  <si>
    <t>AS-94895</t>
  </si>
  <si>
    <t>gid://shopify/Order/7395566911826</t>
  </si>
  <si>
    <t>gid://shopify/OrderTransaction/8570240336210</t>
  </si>
  <si>
    <t>2026-01-02T16:11:34Z</t>
  </si>
  <si>
    <t>ch_3SlAwtIkWweOM9jA0KjILuTY</t>
  </si>
  <si>
    <t>r8xYw0MXsyohitdue01swyGQH</t>
  </si>
  <si>
    <t>pi_3SlAwtIkWweOM9jA0JMd1RzD</t>
  </si>
  <si>
    <t>"{\"id\":\"pi_3SlAwtIkWweOM9jA0JMd1RzD\",\"object\":\"payment_intent\",\"amount\":2990,\"amount_capturable\":0,\"amount_received\":2990,\"canceled_at\":null,\"cancellation_reason\":null,\"capture_method\":\"automatic\",\"latest_charge\":{\"id\":\"ch_3SlAwtIkWweOM9jA0KjILuTY\",\"object\":\"charge\",\"amount\":2990,\"application_fee\":\"fee_1SlAwvIkWweOM9jAml2l2b70\",\"balance_transaction\":\"txn_3SlAwtIkWweOM9jA0Ar0uDsK\",\"captured\":true,\"created\":1767370296,\"currency\":\"eur\",\"failure_code\":null,\"failure_message\":null,\"fraud_details\":{},\"livemode\":true,\"metadata\":{\"payment_id\":\"r8xYw0MXsyohitdue01swyGQ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AwtIkWweOM9jA0JMd1RzD\",\"payment_method\":\"pm_1SlAwtIkWweOM9jA3mAdQEhD\",\"payment_method_details\":{\"card\":{\"amount_authorized\":2990,\"authorization_code\":\"617311\",\"brand\":\"visa\",\"checks\":{\"address_line1_check\":\"unavailable\",\"address_postal_code_check\":\"unavailable\",\"cvc_check\":\"pass\"},\"country\":\"ES\",\"description\":\"Visa Gold\",\"ds_transaction_id\":null,\"exp_month\":2,\"exp_year\":2028,\"extended_authorization\":{\"status\":\"disabled\"},\"fingerprint\":\"D1kqtVohAoeeVrhQ\",\"funding\":\"credit\",\"iin\":\"494011\",\"incremental_authorization\":{\"status\":\"unavailable\"},\"installments\":null,\"issuer\":\"BANCO BILBAO VIZCAYA ARGENTARIA S.A. (BBVA)\",\"last4\":\"4177\",\"mandate\":null,\"moto\":false,\"multicapture\":{\"status\":\"unavailable\"},\"network\":\"visa\",\"network_token\":{\"used\":false},\"network_transaction_id\":\"486002582962282\",\"overcapture\":{\"maximum_amount_capturable\":2990,\"status\":\"unavailable\"},\"payment_account_reference\":\"V0010013821048475397942119426\",\"regulated_status\":\"unregulated\",\"three_d_secure\":null,\"wallet\":null},\"type\":\"card\"},\"refunded\":false,\"source\":null,\"status\":\"succeeded\",\"mit_params\":{\"network_transaction_id\":\"486002582962282\"}},\"confirmation_method\":\"manual\",\"created\":1767370295,\"currency\":\"eur\",\"customer\":null,\"last_payment_error\":null,\"livemode\":true,\"metadata\":{\"payment_id\":\"r8xYw0MXsyohitdue01swyGQH\",\"payments_extension\":\"true\",\"payments_extension_type\":\"card\",\"reconciliation_flow\":\"payments_api\",\"shop_id\":\"751927347\"},\"next_action\":null,\"payment_method\":\"pm_1SlAwtIkWweOM9jA3mAdQEhD\",\"payment_method_types\":[\"card\"],\"source\":null,\"status\":\"succeeded\"}"</t>
  </si>
  <si>
    <t>AS-96487</t>
  </si>
  <si>
    <t>gid://shopify/Order/7446310355282</t>
  </si>
  <si>
    <t>gid://shopify/OrderTransaction/8624028647762</t>
  </si>
  <si>
    <t>2026-01-21T19:18:56Z</t>
  </si>
  <si>
    <t>ch_3Ss6vcIkWweOM9jA1kkeFCgC</t>
  </si>
  <si>
    <t>rUgbljsPFbOCjaCWnwBrEFVj7</t>
  </si>
  <si>
    <t>pi_3Ss6vcIkWweOM9jA1HhhUcfa</t>
  </si>
  <si>
    <t>"{\"id\":\"pi_3Ss6vcIkWweOM9jA1HhhUcfa\",\"object\":\"payment_intent\",\"amount\":5931,\"amount_capturable\":0,\"amount_received\":5931,\"canceled_at\":null,\"cancellation_reason\":null,\"capture_method\":\"automatic\",\"latest_charge\":{\"id\":\"ch_3Ss6vcIkWweOM9jA1kkeFCgC\",\"object\":\"charge\",\"amount\":5931,\"application_fee\":\"fee_1Ss6vfIkWweOM9jASLGfHf00\",\"balance_transaction\":\"txn_3Ss6vcIkWweOM9jA1Jto3cMH\",\"captured\":true,\"created\":1769023138,\"currency\":\"eur\",\"failure_code\":null,\"failure_message\":null,\"fraud_details\":{},\"livemode\":true,\"metadata\":{\"payment_id\":\"rUgbljsPFbOCjaCWnwBrEFVj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6vcIkWweOM9jA1HhhUcfa\",\"payment_method\":\"pm_1Ss6vcIkWweOM9jAFztz5Bkt\",\"payment_method_details\":{\"card\":{\"amount_authorized\":5931,\"authorization_code\":\"185805\",\"brand\":\"visa\",\"checks\":{\"address_line1_check\":\"unavailable\",\"address_postal_code_check\":\"unavailable\",\"cvc_check\":null},\"country\":\"ES\",\"description\":\"Visa Classic\",\"ds_transaction_id\":null,\"exp_month\":9,\"exp_year\":2026,\"extended_authorization\":{\"status\":\"disabled\"},\"fingerprint\":\"6e303e60zybwTD1N\",\"funding\":\"debit\",\"iin\":\"459981\",\"incremental_authorization\":{\"status\":\"unavailable\"},\"installments\":null,\"issuer\":\"BANCO COOPERATIVO ESPANOL S.A.\",\"last4\":\"6679\",\"mandate\":null,\"moto\":false,\"multicapture\":{\"status\":\"unavailable\"},\"network\":\"visa\",\"network_token\":{\"used\":true},\"network_transaction_id\":\"486021695386544\",\"overcapture\":{\"maximum_amount_capturable\":5931,\"status\":\"unavailable\"},\"payment_account_reference\":\"V0010015823100264598032828617\",\"regulated_status\":\"unregulated\",\"three_d_secure\":null,\"wallet\":null},\"type\":\"card\"},\"refunded\":false,\"source\":null,\"status\":\"succeeded\",\"mit_params\":{\"network_transaction_id\":\"486021695386544\"}},\"confirmation_method\":\"manual\",\"created\":1769023136,\"currency\":\"eur\",\"customer\":null,\"last_payment_error\":null,\"livemode\":true,\"metadata\":{\"payment_id\":\"rUgbljsPFbOCjaCWnwBrEFVj7\",\"payments_extension\":\"true\",\"payments_extension_type\":\"card\",\"reconciliation_flow\":\"payments_api\",\"shop_id\":\"751927347\"},\"next_action\":null,\"payment_method\":\"pm_1Ss6vcIkWweOM9jAFztz5Bkt\",\"payment_method_types\":[\"card\"],\"source\":null,\"status\":\"succeeded\"}"</t>
  </si>
  <si>
    <t>AS-96534</t>
  </si>
  <si>
    <t>gid://shopify/Order/7480984994130</t>
  </si>
  <si>
    <t>gid://shopify/OrderTransaction/8625820074322</t>
  </si>
  <si>
    <t>2026-01-22T15:10:03Z</t>
  </si>
  <si>
    <t>ch_3SsPWJIkWweOM9jA1DH6E3AC</t>
  </si>
  <si>
    <t>rxyXERFP7gTyfUqDWv2uTOUj9</t>
  </si>
  <si>
    <t>pi_3SsPWJIkWweOM9jA1ii5K4kU</t>
  </si>
  <si>
    <t>"{\"id\":\"pi_3SsPWJIkWweOM9jA1ii5K4kU\",\"object\":\"payment_intent\",\"amount\":2490,\"amount_capturable\":0,\"amount_received\":2490,\"canceled_at\":null,\"cancellation_reason\":null,\"capture_method\":\"automatic\",\"latest_charge\":{\"id\":\"ch_3SsPWJIkWweOM9jA1DH6E3AC\",\"object\":\"charge\",\"amount\":2490,\"application_fee\":\"fee_1SsPWNIkWweOM9jAvY4QnjLi\",\"balance_transaction\":\"txn_3SsPWJIkWweOM9jA1tkOBWNf\",\"captured\":true,\"created\":1769094606,\"currency\":\"eur\",\"failure_code\":null,\"failure_message\":null,\"fraud_details\":{},\"livemode\":true,\"metadata\":{\"payment_id\":\"rxyXERFP7gTyfUqDWv2uTOUj9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PWJIkWweOM9jA1ii5K4kU\",\"payment_method\":\"pm_1SsPWJIkWweOM9jAalJpd3nX\",\"payment_method_details\":{\"card\":{\"amount_authorized\":2490,\"authorization_code\":\"756032\",\"brand\":\"visa\",\"checks\":{\"address_line1_check\":\"fail\",\"address_postal_code_check\":\"pass\",\"cvc_check\":\"pass\"},\"country\":\"FR\",\"description\":\"Visa Classic\",\"ds_transaction_id\":null,\"exp_month\":3,\"exp_year\":2026,\"extended_authorization\":{\"status\":\"disabled\"},\"fingerprint\":\"wrweU8TuT8nJ4D8U\",\"funding\":\"debit\",\"iin\":\"497355\",\"incremental_authorization\":{\"status\":\"unavailable\"},\"installments\":null,\"issuer\":\"SOCIETE GENERALE S.A.\",\"last4\":\"2610\",\"mandate\":null,\"moto\":false,\"multicapture\":{\"status\":\"unavailable\"},\"network\":\"visa\",\"network_token\":{\"used\":false},\"network_transaction_id\":\"486022546061945\",\"overcapture\":{\"maximum_amount_capturable\":2490,\"status\":\"unavailable\"},\"payment_account_reference\":\"V001AAG0000347748960000000000\",\"regulated_status\":\"unregulated\",\"three_d_secure\":{\"authentication_flow\":\"frictionless\",\"electronic_commerce_indicator\":\"07\",\"exemption_indicator\":null,\"result\":\"exempted\",\"result_reason\":null,\"transaction_id\":\"23861a73-bc05-4000-a7c4-bd890734d56d\",\"version\":\"2.2.0\"},\"wallet\":null},\"type\":\"card\"},\"refunded\":false,\"source\":null,\"status\":\"succeeded\",\"mit_params\":{\"network_transaction_id\":\"486022546061945\"}},\"confirmation_method\":\"manual\",\"created\":1769094603,\"currency\":\"eur\",\"customer\":null,\"last_payment_error\":null,\"livemode\":true,\"metadata\":{\"payment_id\":\"rxyXERFP7gTyfUqDWv2uTOUj9\",\"payments_extension\":\"true\",\"payments_extension_type\":\"card\",\"reconciliation_flow\":\"payments_api\",\"shop_id\":\"751927347\"},\"next_action\":null,\"payment_method\":\"pm_1SsPWJIkWweOM9jAalJpd3nX\",\"payment_method_types\":[\"card\"],\"source\":null,\"status\":\"succeeded\"}"</t>
  </si>
  <si>
    <t>AS-96334</t>
  </si>
  <si>
    <t>gid://shopify/Order/7441946870098</t>
  </si>
  <si>
    <t>gid://shopify/OrderTransaction/8618212327762</t>
  </si>
  <si>
    <t>2026-01-19T15:34:45Z</t>
  </si>
  <si>
    <t>1JP66113X6623130Y</t>
  </si>
  <si>
    <t>"{\"id\":\"1JP66113X6623130Y\",\"intent\":\"CAPTURE\",\"status\":\"COMPLETED\",\"payment_source\":{\"paypal\":{\"email_address\":\"nikekesten@gmail.com\",\"account_id\":\"XDXZ6KJZL3QES\",\"account_status\":\"VERIFIED\",\"name\":{\"given_name\":\"Berenike\",\"surname\":\"Kesten\"},\"phone_number\":{\"national_number\":\"494075694412\"},\"address\":{\"address_line_1\":\"Irma-Keilhack-Ring 7\",\"admin_area_2\":\"Hamburg\",\"postal_code\":\"22145\",\"country_code\":\"DE\"}}},\"purchase_units\":[{\"reference_id\":\"default\",\"amount\":{\"currency_code\":\"EUR\",\"value\":\"17.90\",\"breakdown\":{\"item_total\":{\"currency_code\":\"EUR\",\"value\":\"12.95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Embrace - P\u00f3ster \\/ Sin marco \\/ 20x30\",\"custom_id\":\"{\\\"shop_id\\\":751927347,\\\"session_id\\\":\\\"rtj9vBdvA4zrBnFlOqH5YH7JY\\\"}\",\"invoice_id\":\"rtj9vBdvA4zrBnFlOqH5YH7JY\",\"items\":[{\"name\":\"Embrace - P\u00f3ster \\/ Sin marco \\/ 20x30\",\"unit_amount\":{\"currency_code\":\"EUR\",\"value\":\"12.95\"},\"tax\":{\"currency_code\":\"EUR\",\"value\":\"0.00\"},\"quantity\":\"1\"}],\"shipping\":{\"name\":{\"full_name\":\"Berenike Kesten\"},\"address\":{\"address_line_1\":\"Irma-Keilhack-Ring 7\",\"admin_area_2\":\"Hamburg\",\"postal_code\":\"22145\",\"country_code\":\"DE\"}},\"supplementary_data\":{\"tax_nexus\":[]},\"payments\":{\"captures\":[{\"id\":\"6RU68341R14413135\",\"status\":\"COMPLETED\",\"amount\":{\"currency_code\":\"EUR\",\"value\":\"17.90\"},\"final_capture\":true,\"disbursement_mode\":\"INSTANT\",\"seller_protection\":{\"status\":\"ELIGIBLE\",\"dispute_categories\":[\"ITEM_NOT_RECEIVED\",\"UNAUTHORIZED_TRANSACTION\"]},\"seller_receivable_breakdown\":{\"gross_amount\":{\"currency_code\":\"EUR\",\"value\":\"17.90\"},\"paypal_fee\":{\"currency_code\":\"EUR\",\"value\":\"0.87\"},\"net_amount\":{\"currency_code\":\"EUR\",\"value\":\"17.03\"}},\"invoice_id\":\"rtj9vBdvA4zrBnFlOqH5YH7JY\",\"custom_id\":\"{\\\"shop_id\\\":751927347,\\\"session_id\\\":\\\"rtj9vBdvA4zrBnFlOqH5YH7JY\\\"}\",\"links\":[{\"href\":\"https:\\/\\/api.paypal.com\\/v2\\/payments\\/captures\\/6RU68341R14413135\",\"rel\":\"self\",\"method\":\"GET\"},{\"href\":\"https:\\/\\/api.paypal.com\\/v2\\/payments\\/captures\\/6RU68341R14413135\\/refund\",\"rel\":\"refund\",\"method\":\"POST\"},{\"href\":\"https:\\/\\/api.paypal.com\\/v2\\/checkout\\/orders\\/1JP66113X6623130Y\",\"rel\":\"up\",\"method\":\"GET\"}],\"create_time\":\"2026-01-19T15:34:47Z\",\"update_time\":\"2026-01-19T15:34:47Z\"}]}}],\"payer\":{\"name\":{\"given_name\":\"Berenike\",\"surname\":\"Kesten\"},\"email_address\":\"nikekesten@gmail.com\",\"payer_id\":\"XDXZ6KJZL3QES\",\"phone\":{\"phone_number\":{\"national_number\":\"494075694412\"}},\"address\":{\"address_line_1\":\"Irma-Keilhack-Ring 7\",\"admin_area_2\":\"Hamburg\",\"postal_code\":\"22145\",\"country_code\":\"DE\"}},\"create_time\":\"2026-01-19T15:31:21Z\",\"update_time\":\"2026-01-19T15:34:47Z\",\"links\":[{\"href\":\"https:\\/\\/api.paypal.com\\/v2\\/checkout\\/orders\\/1JP66113X6623130Y\",\"rel\":\"self\",\"method\":\"GET\"}]}"</t>
  </si>
  <si>
    <t>AS-97061</t>
  </si>
  <si>
    <t>gid://shopify/Order/7512062427474</t>
  </si>
  <si>
    <t>gid://shopify/OrderTransaction/8645100339538</t>
  </si>
  <si>
    <t>2026-01-29T14:04:26Z</t>
  </si>
  <si>
    <t>ch_3SuvpfIkWweOM9jA1Tnj4WLW</t>
  </si>
  <si>
    <t>r8k6qZl3YQltDU68bIu8UwCUi</t>
  </si>
  <si>
    <t>pi_3SuvpfIkWweOM9jA1r5UBzeu</t>
  </si>
  <si>
    <t>"{\"id\":\"pi_3SuvpfIkWweOM9jA1r5UBzeu\",\"object\":\"payment_intent\",\"amount\":5390,\"amount_capturable\":0,\"amount_received\":5390,\"canceled_at\":null,\"cancellation_reason\":null,\"capture_method\":\"automatic\",\"latest_charge\":{\"id\":\"ch_3SuvpfIkWweOM9jA1Tnj4WLW\",\"object\":\"charge\",\"amount\":5390,\"application_fee\":\"fee_1SuvphIkWweOM9jAasTcRpwl\",\"balance_transaction\":\"txn_3SuvpfIkWweOM9jA1uwyJQNc\",\"captured\":true,\"created\":1769695468,\"currency\":\"eur\",\"failure_code\":null,\"failure_message\":null,\"fraud_details\":{},\"livemode\":true,\"metadata\":{\"payment_id\":\"r8k6qZl3YQltDU68bIu8UwCU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vpfIkWweOM9jA1r5UBzeu\",\"payment_method\":\"pm_1SuvpfIkWweOM9jAQE70bu3P\",\"payment_method_details\":{\"card\":{\"amount_authorized\":5390,\"authorization_code\":\"289823\",\"brand\":\"mastercard\",\"checks\":{\"address_line1_check\":\"unavailable\",\"address_postal_code_check\":\"unavailable\",\"cvc_check\":\"pass\"},\"country\":\"ES\",\"description\":\"MasterCard Corporate Immediate Debit\",\"ds_transaction_id\":null,\"exp_month\":8,\"exp_year\":2028,\"extended_authorization\":{\"status\":\"disabled\"},\"fingerprint\":\"4VMrqVMt6kvzug3W\",\"funding\":\"debit\",\"iin\":\"553153\",\"incremental_authorization\":{\"status\":\"unavailable\"},\"installments\":null,\"issuer\":\"CAIXABANK S.A.\",\"last4\":\"1422\",\"mandate\":null,\"moto\":false,\"multicapture\":{\"status\":\"unavailable\"},\"network\":\"mastercard\",\"network_token\":{\"used\":false},\"network_transaction_id\":\"TCBBTSH780129\",\"overcapture\":{\"maximum_amount_capturable\":5390,\"status\":\"unavailable\"},\"payment_account_reference\":\"50014QUQL1X9V0CSAEYUJPXX0PZOQ\",\"regulated_status\":\"unregulated\",\"three_d_secure\":null,\"wallet\":null},\"type\":\"card\"},\"refunded\":false,\"source\":null,\"status\":\"succeeded\",\"mit_params\":{\"network_transaction_id\":\"TCBBTSH780129\"}},\"confirmation_method\":\"manual\",\"created\":1769695467,\"currency\":\"eur\",\"customer\":null,\"last_payment_error\":null,\"livemode\":true,\"metadata\":{\"payment_id\":\"r8k6qZl3YQltDU68bIu8UwCUi\",\"payments_extension\":\"true\",\"payments_extension_type\":\"card\",\"reconciliation_flow\":\"payments_api\",\"shop_id\":\"751927347\"},\"next_action\":null,\"payment_method\":\"pm_1SuvpfIkWweOM9jAQE70bu3P\",\"payment_method_types\":[\"card\"],\"source\":null,\"status\":\"succeeded\"}"</t>
  </si>
  <si>
    <t>AS-94813</t>
  </si>
  <si>
    <t>gid://shopify/Order/7393333248338</t>
  </si>
  <si>
    <t>gid://shopify/OrderTransaction/8566181462354</t>
  </si>
  <si>
    <t>2026-01-01T15:23:36Z</t>
  </si>
  <si>
    <t>ch_3SkniuIkWweOM9jA2NCFx6ff</t>
  </si>
  <si>
    <t>rj9jlVZavxCrmPZjHlSnnRBAp</t>
  </si>
  <si>
    <t>pi_3SkniuIkWweOM9jA2ITW1DOQ</t>
  </si>
  <si>
    <t>"{\"id\":\"pi_3SkniuIkWweOM9jA2ITW1DOQ\",\"object\":\"payment_intent\",\"amount\":7980,\"amount_capturable\":0,\"amount_received\":7980,\"canceled_at\":null,\"cancellation_reason\":null,\"capture_method\":\"automatic\",\"latest_charge\":{\"id\":\"ch_3SkniuIkWweOM9jA2NCFx6ff\",\"object\":\"charge\",\"amount\":7980,\"application_fee\":\"fee_1SkniwIkWweOM9jAGT6aDLQF\",\"balance_transaction\":\"txn_3SkniuIkWweOM9jA2rZ8aVFL\",\"captured\":true,\"created\":1767281017,\"currency\":\"eur\",\"failure_code\":null,\"failure_message\":null,\"fraud_details\":{},\"livemode\":true,\"metadata\":{\"payment_id\":\"rj9jlVZavxCrmPZjHlSnnRBA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niuIkWweOM9jA2ITW1DOQ\",\"payment_method\":\"pm_1SkniuIkWweOM9jAaAnghFyC\",\"payment_method_details\":{\"card\":{\"amount_authorized\":7980,\"authorization_code\":\"418170\",\"brand\":\"mastercard\",\"checks\":{\"address_line1_check\":\"unavailable\",\"address_postal_code_check\":\"unavailable\",\"cvc_check\":\"pass\"},\"country\":\"ES\",\"description\":\"MasterCard Credit Card (mixed BIN)\",\"ds_transaction_id\":null,\"exp_month\":6,\"exp_year\":2026,\"extended_authorization\":{\"status\":\"disabled\"},\"fingerprint\":\"U5q84je0dYgUh6UX\",\"funding\":\"credit\",\"iin\":\"541541\",\"incremental_authorization\":{\"status\":\"unavailable\"},\"installments\":null,\"issuer\":\"BANCO SANTANDER S.A.\",\"last4\":\"5703\",\"mandate\":null,\"moto\":false,\"multicapture\":{\"status\":\"unavailable\"},\"network\":\"mastercard\",\"network_token\":{\"used\":false},\"network_transaction_id\":\"MCCYUYIZX0101\",\"overcapture\":{\"maximum_amount_capturable\":7980,\"status\":\"unavailable\"},\"payment_account_reference\":\"5001BQLRI5MUKLC5ZB2KGRIAZ1H1D\",\"regulated_status\":\"unregulated\",\"three_d_secure\":null,\"wallet\":null},\"type\":\"card\"},\"refunded\":false,\"source\":null,\"status\":\"succeeded\",\"mit_params\":{\"network_transaction_id\":\"MCCYUYIZX0101\"}},\"confirmation_method\":\"manual\",\"created\":1767281016,\"currency\":\"eur\",\"customer\":null,\"last_payment_error\":null,\"livemode\":true,\"metadata\":{\"payment_id\":\"rj9jlVZavxCrmPZjHlSnnRBAp\",\"payments_extension\":\"true\",\"payments_extension_type\":\"card\",\"reconciliation_flow\":\"payments_api\",\"shop_id\":\"751927347\"},\"next_action\":null,\"payment_method\":\"pm_1SkniuIkWweOM9jAaAnghFyC\",\"payment_method_types\":[\"card\"],\"source\":null,\"status\":\"succeeded\"}"</t>
  </si>
  <si>
    <t>AS-95987</t>
  </si>
  <si>
    <t>gid://shopify/Order/7429971050834</t>
  </si>
  <si>
    <t>gid://shopify/OrderTransaction/8604368699730</t>
  </si>
  <si>
    <t>2026-01-15T12:25:01Z</t>
  </si>
  <si>
    <t>ch_3SppbmIkWweOM9jA2M5kBDsI</t>
  </si>
  <si>
    <t>rbwuejw1SflKBJqRPCKqoM9dn</t>
  </si>
  <si>
    <t>pi_3SppbmIkWweOM9jA2Q7QyG7T</t>
  </si>
  <si>
    <t>"{\"id\":\"pi_3SppbmIkWweOM9jA2Q7QyG7T\",\"object\":\"payment_intent\",\"amount\":5985,\"amount_capturable\":0,\"amount_received\":5985,\"canceled_at\":null,\"cancellation_reason\":null,\"capture_method\":\"automatic\",\"latest_charge\":{\"id\":\"ch_3SppbmIkWweOM9jA2M5kBDsI\",\"object\":\"charge\",\"amount\":5985,\"application_fee\":\"fee_1SppboIkWweOM9jA6CugXFsg\",\"balance_transaction\":\"txn_3SppbmIkWweOM9jA2kWyNv3D\",\"captured\":true,\"created\":1768479903,\"currency\":\"eur\",\"failure_code\":null,\"failure_message\":null,\"fraud_details\":{},\"livemode\":true,\"metadata\":{\"payment_id\":\"rbwuejw1SflKBJqRPCKqoM9d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pbmIkWweOM9jA2Q7QyG7T\",\"payment_method\":\"pm_1SppbmIkWweOM9jAq1wXog6V\",\"payment_method_details\":{\"card\":{\"amount_authorized\":5985,\"authorization_code\":\"887540\",\"brand\":\"visa\",\"checks\":{\"address_line1_check\":\"unavailable\",\"address_postal_code_check\":\"unavailable\",\"cvc_check\":\"pass\"},\"country\":\"ES\",\"description\":\"Visa Classic\",\"ds_transaction_id\":null,\"exp_month\":1,\"exp_year\":2027,\"extended_authorization\":{\"status\":\"disabled\"},\"fingerprint\":\"8XVosiAEqJztcKkW\",\"funding\":\"debit\",\"iin\":\"476664\",\"incremental_authorization\":{\"status\":\"unavailable\"},\"installments\":null,\"issuer\":\"CAIXABANK S.A.\",\"last4\":\"1933\",\"mandate\":null,\"moto\":false,\"multicapture\":{\"status\":\"unavailable\"},\"network\":\"visa\",\"network_token\":{\"used\":false},\"network_transaction_id\":\"486015447040616\",\"overcapture\":{\"maximum_amount_capturable\":5985,\"status\":\"unavailable\"},\"payment_account_reference\":\"V0010013818319383237130138836\",\"regulated_status\":\"unregulated\",\"three_d_secure\":null,\"wallet\":null},\"type\":\"card\"},\"refunded\":false,\"source\":null,\"status\":\"succeeded\",\"mit_params\":{\"network_transaction_id\":\"486015447040616\"}},\"confirmation_method\":\"manual\",\"created\":1768479902,\"currency\":\"eur\",\"customer\":null,\"last_payment_error\":null,\"livemode\":true,\"metadata\":{\"payment_id\":\"rbwuejw1SflKBJqRPCKqoM9dn\",\"payments_extension\":\"true\",\"payments_extension_type\":\"card\",\"reconciliation_flow\":\"payments_api\",\"shop_id\":\"751927347\"},\"next_action\":null,\"payment_method\":\"pm_1SppbmIkWweOM9jAq1wXog6V\",\"payment_method_types\":[\"card\"],\"source\":null,\"status\":\"succeeded\"}"</t>
  </si>
  <si>
    <t>AS-95611</t>
  </si>
  <si>
    <t>gid://shopify/Order/7420228600146</t>
  </si>
  <si>
    <t>gid://shopify/OrderTransaction/8593487561042</t>
  </si>
  <si>
    <t>2026-01-11T09:09:53Z</t>
  </si>
  <si>
    <t>ch_3SoKekIkWweOM9jA0V9mEe3l</t>
  </si>
  <si>
    <t>rZNXuwIzPxwosk7By82s0Pn2l</t>
  </si>
  <si>
    <t>pi_3SoKekIkWweOM9jA0vVHv1KS</t>
  </si>
  <si>
    <t>"{\"id\":\"pi_3SoKekIkWweOM9jA0vVHv1KS\",\"object\":\"payment_intent\",\"amount\":4995,\"amount_capturable\":0,\"amount_received\":4995,\"canceled_at\":null,\"cancellation_reason\":null,\"capture_method\":\"automatic\",\"latest_charge\":{\"id\":\"ch_3SoKekIkWweOM9jA0V9mEe3l\",\"object\":\"charge\",\"amount\":4995,\"application_fee\":\"fee_1SoKemIkWweOM9jAIL7dRgpB\",\"balance_transaction\":\"txn_3SoKekIkWweOM9jA0wcRlpWF\",\"captured\":true,\"created\":1768122595,\"currency\":\"eur\",\"failure_code\":null,\"failure_message\":null,\"fraud_details\":{},\"livemode\":true,\"metadata\":{\"payment_id\":\"rZNXuwIzPxwosk7By82s0Pn2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KekIkWweOM9jA0vVHv1KS\",\"payment_method\":\"pm_1SoKekIkWweOM9jAbSWpsHuO\",\"payment_method_details\":{\"card\":{\"amount_authorized\":4995,\"authorization_code\":\"996132\",\"brand\":\"mastercard\",\"checks\":{\"address_line1_check\":\"unavailable\",\"address_postal_code_check\":\"unavailable\",\"cvc_check\":\"pass\"},\"country\":\"ES\",\"description\":\"Platinum MasterCard Immediate Debit\",\"ds_transaction_id\":null,\"exp_month\":3,\"exp_year\":2027,\"extended_authorization\":{\"status\":\"disabled\"},\"fingerprint\":\"Zd8BCLgtDSz1BNaZ\",\"funding\":\"debit\",\"iin\":\"548901\",\"incremental_authorization\":{\"status\":\"unavailable\"},\"installments\":null,\"issuer\":\"BANCO SANTANDER S.A.\",\"last4\":\"7096\",\"mandate\":null,\"moto\":false,\"multicapture\":{\"status\":\"unavailable\"},\"network\":\"mastercard\",\"network_token\":{\"used\":false},\"network_transaction_id\":\"TPLD2PQPD0111\",\"overcapture\":{\"maximum_amount_capturable\":4995,\"status\":\"unavailable\"},\"payment_account_reference\":\"50017ZFW0J9QNHOX62BVROZSL3UPP\",\"regulated_status\":\"unregulated\",\"three_d_secure\":null,\"wallet\":null},\"type\":\"card\"},\"refunded\":false,\"source\":null,\"status\":\"succeeded\",\"mit_params\":{\"network_transaction_id\":\"TPLD2PQPD0111\"}},\"confirmation_method\":\"manual\",\"created\":1768122594,\"currency\":\"eur\",\"customer\":null,\"last_payment_error\":null,\"livemode\":true,\"metadata\":{\"payment_id\":\"rZNXuwIzPxwosk7By82s0Pn2l\",\"payments_extension\":\"true\",\"payments_extension_type\":\"card\",\"reconciliation_flow\":\"payments_api\",\"shop_id\":\"751927347\"},\"next_action\":null,\"payment_method\":\"pm_1SoKekIkWweOM9jAbSWpsHuO\",\"payment_method_types\":[\"card\"],\"source\":null,\"status\":\"succeeded\"}"</t>
  </si>
  <si>
    <t>AS-95980</t>
  </si>
  <si>
    <t>gid://shopify/Order/7429847056722</t>
  </si>
  <si>
    <t>gid://shopify/OrderTransaction/8604202139986</t>
  </si>
  <si>
    <t>2026-01-15T11:23:00Z</t>
  </si>
  <si>
    <t>ch_3SpodkIkWweOM9jA1eyPYNOS</t>
  </si>
  <si>
    <t>rFniVkccKvfgePjm8HNfpvWKy</t>
  </si>
  <si>
    <t>pi_3SpodkIkWweOM9jA1XH7r7fi</t>
  </si>
  <si>
    <t>"{\"id\":\"pi_3SpodkIkWweOM9jA1XH7r7fi\",\"object\":\"payment_intent\",\"amount\":2490,\"amount_capturable\":0,\"amount_received\":2490,\"canceled_at\":null,\"cancellation_reason\":null,\"capture_method\":\"automatic\",\"latest_charge\":{\"id\":\"ch_3SpodkIkWweOM9jA1eyPYNOS\",\"object\":\"charge\",\"amount\":2490,\"application_fee\":\"fee_1SpodnIkWweOM9jA2YZeyyGn\",\"balance_transaction\":\"txn_3SpodkIkWweOM9jA1tcM9Cgm\",\"captured\":true,\"created\":1768476182,\"currency\":\"eur\",\"failure_code\":null,\"failure_message\":null,\"fraud_details\":{},\"livemode\":true,\"metadata\":{\"payment_id\":\"rFniVkccKvfgePjm8HNfpvWK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odkIkWweOM9jA1XH7r7fi\",\"payment_method\":\"pm_1SpodkIkWweOM9jA2ithlwwi\",\"payment_method_details\":{\"card\":{\"amount_authorized\":2490,\"authorization_code\":\"453394\",\"brand\":\"visa\",\"checks\":{\"address_line1_check\":\"fail\",\"address_postal_code_check\":\"fail\",\"cvc_check\":\"pass\"},\"country\":\"FR\",\"description\":\"Visa Classic\",\"ds_transaction_id\":null,\"exp_month\":10,\"exp_year\":2026,\"extended_authorization\":{\"status\":\"disabled\"},\"fingerprint\":\"j4NnPRdfIycWDd4B\",\"funding\":\"debit\",\"iin\":\"499001\",\"incremental_authorization\":{\"status\":\"unavailable\"},\"installments\":null,\"issuer\":\"BPCE\",\"last4\":\"8912\",\"mandate\":null,\"moto\":false,\"multicapture\":{\"status\":\"unavailable\"},\"network\":\"visa\",\"network_token\":{\"used\":false},\"network_transaction_id\":\"486015409838045\",\"overcapture\":{\"maximum_amount_capturable\":2490,\"status\":\"unavailable\"},\"payment_account_reference\":\"V001AACB066012020100286307293\",\"regulated_status\":\"unregulated\",\"three_d_secure\":{\"authentication_flow\":\"frictionless\",\"electronic_commerce_indicator\":\"07\",\"exemption_indicator\":null,\"result\":\"exempted\",\"result_reason\":null,\"transaction_id\":\"74bb4f8e-d768-44ea-856b-d62b695392c6\",\"version\":\"2.2.0\"},\"wallet\":null},\"type\":\"card\"},\"refunded\":false,\"source\":null,\"status\":\"succeeded\",\"mit_params\":{\"network_transaction_id\":\"486015409838045\"}},\"confirmation_method\":\"manual\",\"created\":1768476180,\"currency\":\"eur\",\"customer\":null,\"last_payment_error\":null,\"livemode\":true,\"metadata\":{\"payment_id\":\"rFniVkccKvfgePjm8HNfpvWKy\",\"payments_extension\":\"true\",\"payments_extension_type\":\"card\",\"reconciliation_flow\":\"payments_api\",\"shop_id\":\"751927347\"},\"next_action\":null,\"payment_method\":\"pm_1SpodkIkWweOM9jA2ithlwwi\",\"payment_method_types\":[\"card\"],\"source\":null,\"status\":\"succeeded\"}"</t>
  </si>
  <si>
    <t>AS-96848</t>
  </si>
  <si>
    <t>gid://shopify/Order/7496142946642</t>
  </si>
  <si>
    <t>gid://shopify/OrderTransaction/8636159525202</t>
  </si>
  <si>
    <t>2026-01-26T15:17:21Z</t>
  </si>
  <si>
    <t>ch_3StrXaIkWweOM9jA2m9cWLCB</t>
  </si>
  <si>
    <t>r78b636cERwGdOID6jTOTutY6</t>
  </si>
  <si>
    <t>pi_3StrXaIkWweOM9jA2hNgosKl</t>
  </si>
  <si>
    <t>"{\"id\":\"pi_3StrXaIkWweOM9jA2hNgosKl\",\"object\":\"payment_intent\",\"amount\":1790,\"amount_capturable\":0,\"amount_received\":1790,\"canceled_at\":null,\"cancellation_reason\":null,\"capture_method\":\"automatic\",\"latest_charge\":{\"id\":\"ch_3StrXaIkWweOM9jA2m9cWLCB\",\"object\":\"charge\",\"amount\":1790,\"application_fee\":\"fee_1StrXbIkWweOM9jAoFWsGaJy\",\"balance_transaction\":\"txn_3StrXaIkWweOM9jA2OTNrUio\",\"captured\":true,\"created\":1769440642,\"currency\":\"eur\",\"failure_code\":null,\"failure_message\":null,\"fraud_details\":{},\"livemode\":true,\"metadata\":{\"payment_id\":\"r78b636cERwGdOID6jTOTutY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rXaIkWweOM9jA2hNgosKl\",\"payment_method\":\"pm_1StrXaIkWweOM9jAbWssQp9K\",\"payment_method_details\":{\"card\":{\"amount_authorized\":1790,\"authorization_code\":\"772617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UOROh7qcJOWD4qTL\",\"funding\":\"debit\",\"iin\":\"480035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486026550438255\",\"overcapture\":{\"maximum_amount_capturable\":1790,\"status\":\"unavailable\"},\"payment_account_reference\":\"V0010014620113447457611000231\",\"regulated_status\":\"unregulated\",\"three_d_secure\":null,\"wallet\":{\"apple_pay\":{\"type\":\"apple_pay\"},\"dynamic_last4\":\"4185\",\"type\":\"apple_pay\"}},\"type\":\"card\"},\"refunded\":false,\"source\":null,\"status\":\"succeeded\",\"mit_params\":{\"network_transaction_id\":\"486026550438255\"}},\"confirmation_method\":\"manual\",\"created\":1769440642,\"currency\":\"eur\",\"customer\":null,\"last_payment_error\":null,\"livemode\":true,\"metadata\":{\"payment_id\":\"r78b636cERwGdOID6jTOTutY6\",\"payments_extension\":\"true\",\"payments_extension_type\":\"card\",\"reconciliation_flow\":\"payments_api\",\"shop_id\":\"751927347\"},\"next_action\":null,\"payment_method\":\"pm_1StrXaIkWweOM9jAbWssQp9K\",\"payment_method_types\":[\"card\"],\"source\":null,\"status\":\"succeeded\"}"</t>
  </si>
  <si>
    <t>AS-94877</t>
  </si>
  <si>
    <t>gid://shopify/Order/7395104063826</t>
  </si>
  <si>
    <t>gid://shopify/OrderTransaction/8569490538834</t>
  </si>
  <si>
    <t>2026-01-02T12:49:03Z</t>
  </si>
  <si>
    <t>ch_3Sl7muIkWweOM9jA1a5wsza0</t>
  </si>
  <si>
    <t>rBOSM1id1Zo7zS1sj7sM6HJP1</t>
  </si>
  <si>
    <t>pi_3Sl7muIkWweOM9jA1pz9YUAi</t>
  </si>
  <si>
    <t>"{\"id\":\"pi_3Sl7muIkWweOM9jA1pz9YUAi\",\"object\":\"payment_intent\",\"amount\":24935,\"amount_capturable\":0,\"amount_received\":24935,\"canceled_at\":null,\"cancellation_reason\":null,\"capture_method\":\"automatic\",\"latest_charge\":{\"id\":\"ch_3Sl7muIkWweOM9jA1a5wsza0\",\"object\":\"charge\",\"amount\":24935,\"application_fee\":\"fee_1Sl7o2IkWweOM9jAqyNK6ls4\",\"balance_transaction\":\"txn_3Sl7muIkWweOM9jA1kIe0Agr\",\"captured\":true,\"created\":1767358213,\"currency\":\"eur\",\"failure_code\":null,\"failure_message\":null,\"fraud_details\":{},\"livemode\":true,\"metadata\":{\"payment_id\":\"rBOSM1id1Zo7zS1sj7sM6HJP1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7muIkWweOM9jA1pz9YUAi\",\"payment_method\":\"pm_1Sl7muIkWweOM9jAgcRB4UPb\",\"payment_method_details\":{\"card\":{\"amount_authorized\":24935,\"authorization_code\":\"324794\",\"brand\":\"visa\",\"checks\":{\"address_line1_check\":\"fail\",\"address_postal_code_check\":\"fail\",\"cvc_check\":\"pass\"},\"country\":\"FR\",\"description\":\"Visa Gold\",\"ds_transaction_id\":null,\"exp_month\":4,\"exp_year\":2028,\"extended_authorization\":{\"status\":\"disabled\"},\"fingerprint\":\"xHSsIYfEtxwIHgXK\",\"funding\":\"credit\",\"iin\":\"463341\",\"incremental_authorization\":{\"status\":\"unavailable\"},\"installments\":null,\"issuer\":\"BPCE\",\"last4\":\"1402\",\"mandate\":null,\"moto\":false,\"multicapture\":{\"status\":\"unavailable\"},\"network\":\"visa\",\"network_token\":{\"used\":false},\"network_transaction_id\":\"486002462137399\",\"overcapture\":{\"maximum_amount_capturable\":24935,\"status\":\"unavailable\"},\"payment_account_reference\":\"V001AACB002012021042202238205\",\"regulated_status\":\"unregulated\",\"three_d_secure\":{\"authentication_flow\":\"challenge\",\"electronic_commerce_indicator\":\"05\",\"exemption_indicator\":null,\"result\":\"authenticated\",\"result_reason\":null,\"transaction_id\":\"0454a5a4-1943-4162-978e-548e913da556\",\"version\":\"2.2.0\"},\"wallet\":null},\"type\":\"card\"},\"refunded\":false,\"source\":null,\"status\":\"succeeded\",\"mit_params\":{\"network_transaction_id\":\"486002462137399\"}},\"confirmation_method\":\"manual\",\"created\":1767358144,\"currency\":\"eur\",\"customer\":null,\"last_payment_error\":null,\"livemode\":true,\"metadata\":{\"payment_id\":\"rBOSM1id1Zo7zS1sj7sM6HJP1\",\"payments_extension\":\"true\",\"payments_extension_type\":\"card\",\"reconciliation_flow\":\"payments_api\",\"shop_id\":\"751927347\"},\"next_action\":null,\"payment_method\":\"pm_1Sl7muIkWweOM9jAgcRB4UPb\",\"payment_method_types\":[\"card\"],\"source\":null,\"status\":\"succeeded\"}"</t>
  </si>
  <si>
    <t>AS-96584</t>
  </si>
  <si>
    <t>Claim, Error</t>
  </si>
  <si>
    <t>AS-95105</t>
  </si>
  <si>
    <t>gid://shopify/Order/7400391278930</t>
  </si>
  <si>
    <t>gid://shopify/OrderTransaction/8577383825746</t>
  </si>
  <si>
    <t>2026-01-05T07:19:20Z</t>
  </si>
  <si>
    <t>8VH03203EU267445C</t>
  </si>
  <si>
    <t>"{\"id\":\"8VH03203EU267445C\",\"intent\":\"CAPTURE\",\"status\":\"COMPLETED\",\"payment_source\":{\"paypal\":{\"email_address\":\"crisladie@gmail.com\",\"account_id\":\"LMCS6SQAJ73KN\",\"account_status\":\"VERIFIED\",\"name\":{\"given_name\":\"SUSANI\",\"surname\":\"ROBERTO\"},\"phone_number\":{\"national_number\":\"393492532056\"},\"address\":{\"address_line_1\":\"VIA BUONARROTI 14\",\"address_line_2\":\"Cristina Ladie\",\"admin_area_2\":\"CASALETTO LODIGIANO\",\"admin_area_1\":\"LO\",\"postal_code\":\"26852\",\"country_code\":\"IT\"}}},\"purchase_units\":[{\"reference_id\":\"default\",\"amount\":{\"currency_code\":\"EUR\",\"value\":\"64.95\",\"breakdown\":{\"item_total\":{\"currency_code\":\"EUR\",\"value\":\"64.95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Gustav Klimt Garden Cat Print - Lienzo \\/ Madera roble natural \\/ 30x40\",\"custom_id\":\"{\\\"shop_id\\\":751927347,\\\"session_id\\\":\\\"rgLaWbrFNdnpMLkHbH5KERFh7\\\"}\",\"invoice_id\":\"rgLaWbrFNdnpMLkHbH5KERFh7\",\"soft_descriptor\":\"ARTESTASTOR ARTESTASTO\",\"items\":[{\"name\":\"Gustav Klimt Garden Cat Print - Lienzo \\/ Madera roble natural \\/ 30x40\",\"unit_amount\":{\"currency_code\":\"EUR\",\"value\":\"64.95\"},\"tax\":{\"currency_code\":\"EUR\",\"value\":\"0.00\"},\"quantity\":\"1\"}],\"shipping\":{\"name\":{\"full_name\":\"ROBERTO SUSANI\"},\"address\":{\"address_line_1\":\"Via Buonarroti 14\",\"admin_area_2\":\"Casaletto Lodigiano\",\"admin_area_1\":\"Lodi\",\"postal_code\":\"26852\",\"country_code\":\"IT\"}},\"supplementary_data\":{\"tax_nexus\":[]},\"payments\":{\"captures\":[{\"id\":\"2TP497586U241833W\",\"status\":\"COMPLETED\",\"amount\":{\"currency_code\":\"EUR\",\"value\":\"64.95\"},\"final_capture\":true,\"disbursement_mode\":\"INSTANT\",\"seller_protection\":{\"status\":\"ELIGIBLE\",\"dispute_categories\":[\"ITEM_NOT_RECEIVED\",\"UNAUTHORIZED_TRANSACTION\"]},\"seller_receivable_breakdown\":{\"gross_amount\":{\"currency_code\":\"EUR\",\"value\":\"64.95\"},\"paypal_fee\":{\"currency_code\":\"EUR\",\"value\":\"2.23\"},\"net_amount\":{\"currency_code\":\"EUR\",\"value\":\"62.72\"}},\"invoice_id\":\"rgLaWbrFNdnpMLkHbH5KERFh7\",\"custom_id\":\"{\\\"shop_id\\\":751927347,\\\"session_id\\\":\\\"rgLaWbrFNdnpMLkHbH5KERFh7\\\"}\",\"links\":[{\"href\":\"https:\\/\\/api.paypal.com\\/v2\\/payments\\/captures\\/2TP497586U241833W\",\"rel\":\"self\",\"method\":\"GET\"},{\"href\":\"https:\\/\\/api.paypal.com\\/v2\\/payments\\/captures\\/2TP497586U241833W\\/refund\",\"rel\":\"refund\",\"method\":\"POST\"},{\"href\":\"https:\\/\\/api.paypal.com\\/v2\\/checkout\\/orders\\/8VH03203EU267445C\",\"rel\":\"up\",\"method\":\"GET\"}],\"create_time\":\"2026-01-05T07:19:22Z\",\"update_time\":\"2026-01-05T07:19:22Z\"}]}}],\"payer\":{\"name\":{\"given_name\":\"SUSANI\",\"surname\":\"ROBERTO\"},\"email_address\":\"crisladie@gmail.com\",\"payer_id\":\"LMCS6SQAJ73KN\",\"phone\":{\"phone_number\":{\"national_number\":\"393492532056\"}},\"address\":{\"address_line_1\":\"VIA BUONARROTI 14\",\"address_line_2\":\"Cristina Ladie\",\"admin_area_2\":\"CASALETTO LODIGIANO\",\"admin_area_1\":\"LO\",\"postal_code\":\"26852\",\"country_code\":\"IT\"}},\"create_time\":\"2026-01-05T07:17:06Z\",\"update_time\":\"2026-01-05T07:19:22Z\",\"links\":[{\"href\":\"https:\\/\\/api.paypal.com\\/v2\\/checkout\\/orders\\/8VH03203EU267445C\",\"rel\":\"self\",\"method\":\"GET\"}]}"</t>
  </si>
  <si>
    <t>AS-94982</t>
  </si>
  <si>
    <t>gid://shopify/Order/7397895340370</t>
  </si>
  <si>
    <t>gid://shopify/OrderTransaction/8574349771090</t>
  </si>
  <si>
    <t>2026-01-03T18:15:26Z</t>
  </si>
  <si>
    <t>ch_3SlZMJIkWweOM9jA05TZnbon</t>
  </si>
  <si>
    <t>rnOFeTPs0j8bPKBw8UvMOrLQ2</t>
  </si>
  <si>
    <t>pi_3SlZMJIkWweOM9jA0VSkHmmK</t>
  </si>
  <si>
    <t>"{\"id\":\"pi_3SlZMJIkWweOM9jA0VSkHmmK\",\"object\":\"payment_intent\",\"amount\":8348,\"amount_capturable\":0,\"amount_received\":8348,\"canceled_at\":null,\"cancellation_reason\":null,\"capture_method\":\"automatic\",\"latest_charge\":{\"id\":\"ch_3SlZMJIkWweOM9jA05TZnbon\",\"object\":\"charge\",\"amount\":8348,\"application_fee\":\"fee_1SlZMKIkWweOM9jAzQ0psy1q\",\"balance_transaction\":\"txn_3SlZMJIkWweOM9jA0JNQvfz6\",\"captured\":true,\"created\":1767464128,\"currency\":\"eur\",\"failure_code\":null,\"failure_message\":null,\"fraud_details\":{},\"livemode\":true,\"metadata\":{\"payment_id\":\"rnOFeTPs0j8bPKBw8UvMOrLQ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ZMJIkWweOM9jA0VSkHmmK\",\"payment_method\":\"pm_1SlZMJIkWweOM9jA5IOs7UZz\",\"payment_method_details\":{\"card\":{\"amount_authorized\":8348,\"authorization_code\":\"546669\",\"brand\":\"mastercard\",\"checks\":{\"address_line1_check\":\"unavailable\",\"address_postal_code_check\":\"unavailable\",\"cvc_check\":null},\"country\":\"AT\",\"description\":\"Gold Debit MasterCard Card\",\"ds_transaction_id\":null,\"exp_month\":12,\"exp_year\":2026,\"extended_authorization\":{\"status\":\"disabled\"},\"fingerprint\":\"kC6jdJEwj0RoQyFQ\",\"funding\":\"debit\",\"iin\":\"557352\",\"incremental_authorization\":{\"status\":\"unavailable\"},\"installments\":null,\"issuer\":\"PSA PAYMENT SERVICES AUSTRIA G\",\"last4\":\"6405\",\"mandate\":null,\"moto\":false,\"multicapture\":{\"status\":\"unavailable\"},\"network\":\"mastercard\",\"network_token\":{\"used\":false},\"network_transaction_id\":\"MDGFSPHNY0103\",\"overcapture\":{\"maximum_amount_capturable\":8348,\"status\":\"unavailable\"},\"payment_account_reference\":\"50018GGSC4EPNERMLQHF9ROXYUFY1\",\"regulated_status\":\"unregulated\",\"three_d_secure\":null,\"wallet\":null},\"type\":\"card\"},\"refunded\":false,\"source\":null,\"status\":\"succeeded\",\"mit_params\":{\"network_transaction_id\":\"MDGFSPHNY0103\"}},\"confirmation_method\":\"manual\",\"created\":1767464127,\"currency\":\"eur\",\"customer\":null,\"last_payment_error\":null,\"livemode\":true,\"metadata\":{\"payment_id\":\"rnOFeTPs0j8bPKBw8UvMOrLQ2\",\"payments_extension\":\"true\",\"payments_extension_type\":\"card\",\"reconciliation_flow\":\"payments_api\",\"shop_id\":\"751927347\"},\"next_action\":null,\"payment_method\":\"pm_1SlZMJIkWweOM9jA5IOs7UZz\",\"payment_method_types\":[\"card\"],\"source\":null,\"status\":\"succeeded\"}"</t>
  </si>
  <si>
    <t>AS-96884</t>
  </si>
  <si>
    <t>gid://shopify/Order/7497750348114</t>
  </si>
  <si>
    <t>gid://shopify/OrderTransaction/8638036705618</t>
  </si>
  <si>
    <t>2026-01-26T22:00:02Z</t>
  </si>
  <si>
    <t>0BW32459K26501412</t>
  </si>
  <si>
    <t>"{\"id\":\"0BW32459K26501412\",\"intent\":\"CAPTURE\",\"status\":\"COMPLETED\",\"payment_source\":{\"paypal\":{\"email_address\":\"nina.navidi@gmail.com\",\"account_id\":\"XESUX67CZVB7U\",\"account_status\":\"VERIFIED\",\"name\":{\"given_name\":\"Nina\",\"surname\":\"Navidi-Hauenschild\"},\"phone_number\":{\"national_number\":\"4917681665595\"},\"address\":{\"address_line_1\":\"Koppenstra\u00dfe 47\",\"admin_area_2\":\"Berlin\",\"postal_code\":\"10243\",\"country_code\":\"DE\"}}},\"purchase_units\":[{\"reference_id\":\"default\",\"amount\":{\"currency_code\":\"EUR\",\"value\":\"64.95\",\"breakdown\":{\"item_total\":{\"currency_code\":\"EUR\",\"value\":\"64.95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inimal Orange Abstract Colorfield Painting 01 - Lienzo \\/ Madera roble natural \\/ 30x40\",\"custom_id\":\"{\\\"shop_id\\\":751927347,\\\"session_id\\\":\\\"ru3VMnhSfiI09KwaeQ1qmpmpC\\\"}\",\"invoice_id\":\"ru3VMnhSfiI09KwaeQ1qmpmpC\",\"items\":[{\"name\":\"Minimal Orange Abstract Colorfield Painting 01 - Lienzo \\/ Madera roble natural \\/ 30x40\",\"unit_amount\":{\"currency_code\":\"EUR\",\"value\":\"64.95\"},\"tax\":{\"currency_code\":\"EUR\",\"value\":\"0.00\"},\"quantity\":\"1\"}],\"shipping\":{\"name\":{\"full_name\":\"Nina Navidi-Hauenschild\"},\"address\":{\"address_line_1\":\"Lohbergenweg 28C\",\"admin_area_2\":\"Buchholz in der Nordheide \",\"postal_code\":\"21244\",\"country_code\":\"DE\"}},\"payments\":{\"captures\":[{\"id\":\"4VH310600K924683C\",\"status\":\"COMPLETED\",\"amount\":{\"currency_code\":\"EUR\",\"value\":\"64.95\"},\"final_capture\":true,\"disbursement_mode\":\"INSTANT\",\"seller_protection\":{\"status\":\"ELIGIBLE\",\"dispute_categories\":[\"ITEM_NOT_RECEIVED\",\"UNAUTHORIZED_TRANSACTION\"]},\"seller_receivable_breakdown\":{\"gross_amount\":{\"currency_code\":\"EUR\",\"value\":\"64.95\"},\"paypal_fee\":{\"currency_code\":\"EUR\",\"value\":\"2.23\"},\"net_amount\":{\"currency_code\":\"EUR\",\"value\":\"62.72\"}},\"invoice_id\":\"ru3VMnhSfiI09KwaeQ1qmpmpC\",\"custom_id\":\"{\\\"shop_id\\\":751927347,\\\"session_id\\\":\\\"ru3VMnhSfiI09KwaeQ1qmpmpC\\\"}\",\"links\":[{\"href\":\"https:\\/\\/api.paypal.com\\/v2\\/payments\\/captures\\/4VH310600K924683C\",\"rel\":\"self\",\"method\":\"GET\"},{\"href\":\"https:\\/\\/api.paypal.com\\/v2\\/payments\\/captures\\/4VH310600K924683C\\/refund\",\"rel\":\"refund\",\"method\":\"POST\"},{\"href\":\"https:\\/\\/api.paypal.com\\/v2\\/checkout\\/orders\\/0BW32459K26501412\",\"rel\":\"up\",\"method\":\"GET\"}],\"create_time\":\"2026-01-26T22:00:04Z\",\"update_time\":\"2026-01-26T22:00:04Z\"}]}}],\"payer\":{\"name\":{\"given_name\":\"Nina\",\"surname\":\"Navidi-Hauenschild\"},\"email_address\":\"nina.navidi@gmail.com\",\"payer_id\":\"XESUX67CZVB7U\",\"phone\":{\"phone_number\":{\"national_number\":\"4917681665595\"}},\"address\":{\"address_line_1\":\"Koppenstra\u00dfe 47\",\"admin_area_2\":\"Berlin\",\"postal_code\":\"10243\",\"country_code\":\"DE\"}},\"create_time\":\"2026-01-26T21:58:48Z\",\"update_time\":\"2026-01-26T22:00:04Z\",\"links\":[{\"href\":\"https:\\/\\/api.paypal.com\\/v2\\/checkout\\/orders\\/0BW32459K26501412\",\"rel\":\"self\",\"method\":\"GET\"}]}"</t>
  </si>
  <si>
    <t>AS-95674</t>
  </si>
  <si>
    <t>gid://shopify/Order/7421192405330</t>
  </si>
  <si>
    <t>gid://shopify/OrderTransaction/8594580504914</t>
  </si>
  <si>
    <t>2026-01-11T17:07:43Z</t>
  </si>
  <si>
    <t>2XV88710TN287280E</t>
  </si>
  <si>
    <t>"{\"id\":\"2XV88710TN287280E\",\"intent\":\"CAPTURE\",\"status\":\"COMPLETED\",\"payment_source\":{\"paypal\":{\"email_address\":\"fidel.viseras@gmail.com\",\"account_id\":\"HRKDSM8FKQMVJ\",\"account_status\":\"VERIFIED\",\"name\":{\"given_name\":\"Fidel\",\"surname\":\"Peredo\"},\"phone_number\":{\"national_number\":\"34610513850\"},\"address\":{\"address_line_1\":\"C\\/ Martin Pescador n\u00ba 5\",\"admin_area_2\":\"Chiclana (Cadiz)\",\"admin_area_1\":\"Cadiz\",\"postal_code\":\"11130\",\"country_code\":\"ES\"}}},\"purchase_units\":[{\"reference_id\":\"default\",\"amount\":{\"currency_code\":\"EUR\",\"value\":\"106.11\",\"breakdown\":{\"item_total\":{\"currency_code\":\"EUR\",\"value\":\"117.90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11.79\"}}},\"payee\":{\"email_address\":\"info@artestaposters.com\",\"merchant_id\":\"CZQCEKGVW6QGG\",\"display_data\":{\"brand_name\":\"Artesta\"}},\"payment_instruction\":{\"disbursement_mode\":\"INSTANT\"},\"description\":\"Peas In a Pod - Alice Straker - P\u00f3ster \\/ Madera roble oscuro \\/ 40x50\",\"custom_id\":\"{\\\"shop_id\\\":751927347,\\\"session_id\\\":\\\"rQPFMaUKDsWPVU5ug9q0RNCVj\\\"}\",\"invoice_id\":\"rQPFMaUKDsWPVU5ug9q0RNCVj\",\"soft_descriptor\":\"PAYPAL *ARTESTASTOR AR\",\"items\":[{\"name\":\"Peas In a Pod - Alice Straker - P\u00f3ster \\/ Madera roble oscuro \\/ 40x50\",\"unit_amount\":{\"currency_code\":\"EUR\",\"value\":\"58.95\"},\"tax\":{\"currency_code\":\"EUR\",\"value\":\"0.00\"},\"quantity\":\"1\"},{\"name\":\"Lobster Langoustines Pop Art 2 - Alice Straker - P\u00f3ster \\/ Madera roble oscuro \\/ 40x50\",\"unit_amount\":{\"currency_code\":\"EUR\",\"value\":\"58.95\"},\"tax\":{\"currency_code\":\"EUR\",\"value\":\"0.00\"},\"quantity\":\"1\"}],\"shipping\":{\"name\":{\"full_name\":\"Fidel Viseras Gonz\u00e1lez de Oeredo\"},\"address\":{\"address_line_1\":\"Avd de la Paz 32 Edif G\u00e9minis 2 5A\",\"admin_area_2\":\"Puerto de Santa Mar\u00eda \",\"admin_area_1\":\"C\u00c1DIZ\",\"postal_code\":\"11500\",\"country_code\":\"ES\"}},\"supplementary_data\":{\"tax_nexus\":[]},\"payments\":{\"captures\":[{\"id\":\"2W2285794U870651T\",\"status\":\"COMPLETED\",\"amount\":{\"currency_code\":\"EUR\",\"value\":\"106.11\"},\"final_capture\":true,\"disbursement_mode\":\"INSTANT\",\"seller_protection\":{\"status\":\"ELIGIBLE\",\"dispute_categories\":[\"ITEM_NOT_RECEIVED\",\"UNAUTHORIZED_TRANSACTION\"]},\"seller_receivable_breakdown\":{\"gross_amount\":{\"currency_code\":\"EUR\",\"value\":\"106.11\"},\"paypal_fee\":{\"currency_code\":\"EUR\",\"value\":\"3.43\"},\"net_amount\":{\"currency_code\":\"EUR\",\"value\":\"102.68\"}},\"invoice_id\":\"rQPFMaUKDsWPVU5ug9q0RNCVj\",\"custom_id\":\"{\\\"shop_id\\\":751927347,\\\"session_id\\\":\\\"rQPFMaUKDsWPVU5ug9q0RNCVj\\\"}\",\"links\":[{\"href\":\"https:\\/\\/api.paypal.com\\/v2\\/payments\\/captures\\/2W2285794U870651T\",\"rel\":\"self\",\"method\":\"GET\"},{\"href\":\"https:\\/\\/api.paypal.com\\/v2\\/payments\\/captures\\/2W2285794U870651T\\/refund\",\"rel\":\"refund\",\"method\":\"POST\"},{\"href\":\"https:\\/\\/api.paypal.com\\/v2\\/checkout\\/orders\\/2XV88710TN287280E\",\"rel\":\"up\",\"method\":\"GET\"}],\"create_time\":\"2026-01-11T17:07:45Z\",\"update_time\":\"2026-01-11T17:07:45Z\"}]}}],\"payer\":{\"name\":{\"given_name\":\"Fidel\",\"surname\":\"Peredo\"},\"email_address\":\"fidel.viseras@gmail.com\",\"payer_id\":\"HRKDSM8FKQMVJ\",\"phone\":{\"phone_number\":{\"national_number\":\"34610513850\"}},\"address\":{\"address_line_1\":\"C\\/ Martin Pescador n\u00ba 5\",\"admin_area_2\":\"Chiclana (Cadiz)\",\"admin_area_1\":\"Cadiz\",\"postal_code\":\"11130\",\"country_code\":\"ES\"}},\"create_time\":\"2026-01-11T17:05:13Z\",\"update_time\":\"2026-01-11T17:07:45Z\",\"links\":[{\"href\":\"https:\\/\\/api.paypal.com\\/v2\\/checkout\\/orders\\/2XV88710TN287280E\",\"rel\":\"self\",\"method\":\"GET\"}]}"</t>
  </si>
  <si>
    <t>AS-96142</t>
  </si>
  <si>
    <t>gid://shopify/Order/7436283576658</t>
  </si>
  <si>
    <t>gid://shopify/OrderTransaction/8611400221010</t>
  </si>
  <si>
    <t>2026-01-17T13:34:35Z</t>
  </si>
  <si>
    <t>ch_3SqZeCIkWweOM9jA0OHVKbVr</t>
  </si>
  <si>
    <t>rJF4pMk693i07TmaMSrliErsm</t>
  </si>
  <si>
    <t>pi_3SqZeCIkWweOM9jA0DavL6Zt</t>
  </si>
  <si>
    <t>"{\"id\":\"pi_3SqZeCIkWweOM9jA0DavL6Zt\",\"object\":\"payment_intent\",\"amount\":8390,\"amount_capturable\":0,\"amount_received\":8390,\"canceled_at\":null,\"cancellation_reason\":null,\"capture_method\":\"automatic\",\"latest_charge\":{\"id\":\"ch_3SqZeCIkWweOM9jA0OHVKbVr\",\"object\":\"charge\",\"amount\":8390,\"application_fee\":\"fee_1SqZeDIkWweOM9jAvR0h6ex1\",\"balance_transaction\":\"txn_3SqZeCIkWweOM9jA0tlClzFE\",\"captured\":true,\"created\":1768656876,\"currency\":\"eur\",\"failure_code\":null,\"failure_message\":null,\"fraud_details\":{},\"livemode\":true,\"metadata\":{\"payment_id\":\"rJF4pMk693i07TmaMSrliErs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ZeCIkWweOM9jA0DavL6Zt\",\"payment_method\":\"pm_1SqZeCIkWweOM9jAoU7tGwgY\",\"payment_method_details\":{\"card\":{\"amount_authorized\":8390,\"authorization_code\":\"ZAFYVC\",\"brand\":\"mastercard\",\"checks\":{\"address_line1_check\":null,\"address_postal_code_check\":null,\"cvc_check\":null},\"country\":\"ES\",\"description\":\"World Debit Embossed MasterCard Card\",\"ds_transaction_id\":null,\"exp_month\":8,\"exp_year\":2028,\"extended_authorization\":{\"status\":\"disabled\"},\"fingerprint\":\"zQ6EcQHee6k4yLlK\",\"funding\":\"debit\",\"iin\":\"530354\",\"incremental_authorization\":{\"status\":\"unavailable\"},\"installments\":null,\"issuer\":\"REVOLUT LTD\",\"last4\":\"0000\",\"mandate\":null,\"moto\":false,\"multicapture\":{\"status\":\"unavailable\"},\"network\":\"mastercard\",\"network_token\":{\"used\":false},\"network_transaction_id\":\"MDHJCLX5E0117\",\"overcapture\":{\"maximum_amount_capturable\":8390,\"status\":\"unavailable\"},\"payment_account_reference\":\"50010FV0Y5X7XU1NQQBNB6RHWNOB5\",\"regulated_status\":\"unregulated\",\"three_d_secure\":null,\"wallet\":{\"apple_pay\":{\"type\":\"apple_pay\"},\"dynamic_last4\":\"7966\",\"type\":\"apple_pay\"}},\"type\":\"card\"},\"refunded\":false,\"source\":null,\"status\":\"succeeded\",\"mit_params\":{\"network_transaction_id\":\"MDHJCLX5E0117\"}},\"confirmation_method\":\"manual\",\"created\":1768656876,\"currency\":\"eur\",\"customer\":null,\"last_payment_error\":null,\"livemode\":true,\"metadata\":{\"payment_id\":\"rJF4pMk693i07TmaMSrliErsm\",\"payments_extension\":\"true\",\"payments_extension_type\":\"card\",\"reconciliation_flow\":\"payments_api\",\"shop_id\":\"751927347\"},\"next_action\":null,\"payment_method\":\"pm_1SqZeCIkWweOM9jAoU7tGwgY\",\"payment_method_types\":[\"card\"],\"source\":null,\"status\":\"succeeded\"}"</t>
  </si>
  <si>
    <t>AS-96712</t>
  </si>
  <si>
    <t>gid://shopify/Order/7493383258450</t>
  </si>
  <si>
    <t>gid://shopify/OrderTransaction/8632642601298</t>
  </si>
  <si>
    <t>2026-01-25T07:47:56Z</t>
  </si>
  <si>
    <t>ch_3StO37IkWweOM9jA2Kty3FSn</t>
  </si>
  <si>
    <t>rzKlqDSzdAcOHmWmzi2TnPqTR</t>
  </si>
  <si>
    <t>pi_3StO37IkWweOM9jA2pVTd55c</t>
  </si>
  <si>
    <t>"{\"id\":\"pi_3StO37IkWweOM9jA2pVTd55c\",\"object\":\"payment_intent\",\"amount\":7191,\"amount_capturable\":0,\"amount_received\":7191,\"canceled_at\":null,\"cancellation_reason\":null,\"capture_method\":\"automatic\",\"latest_charge\":{\"id\":\"ch_3StO37IkWweOM9jA2Kty3FSn\",\"object\":\"charge\",\"amount\":7191,\"application_fee\":\"fee_1StO38IkWweOM9jA4JhUDluO\",\"balance_transaction\":\"txn_3StO37IkWweOM9jA2N8Eqcd0\",\"captured\":true,\"created\":1769327277,\"currency\":\"eur\",\"failure_code\":null,\"failure_message\":null,\"fraud_details\":{},\"livemode\":true,\"metadata\":{\"payment_id\":\"rzKlqDSzdAcOHmWmzi2TnPqT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O37IkWweOM9jA2pVTd55c\",\"payment_method\":\"pm_1StO37IkWweOM9jApsET8mFF\",\"payment_method_details\":{\"card\":{\"amount_authorized\":7191,\"authorization_code\":\"350397\",\"brand\":\"mastercard\",\"checks\":{\"address_line1_check\":null,\"address_postal_code_check\":null,\"cvc_check\":null},\"country\":\"DE\",\"description\":\"Gold MasterCard Card\",\"ds_transaction_id\":null,\"exp_month\":10,\"exp_year\":2026,\"extended_authorization\":{\"status\":\"disabled\"},\"fingerprint\":\"DW2ziAoQqj3gYHm5\",\"funding\":\"credit\",\"iin\":\"524831\",\"incremental_authorization\":{\"status\":\"unavailable\"},\"installments\":null,\"issuer\":\"AIRPLUS INTERNATIONAL GMBH\",\"last4\":\"0000\",\"mandate\":null,\"moto\":false,\"multicapture\":{\"status\":\"unavailable\"},\"network\":\"mastercard\",\"network_token\":{\"used\":false},\"network_transaction_id\":\"MCGNJ4ZFD0125\",\"overcapture\":{\"maximum_amount_capturable\":7191,\"status\":\"unavailable\"},\"payment_account_reference\":\"5001D1R4DN8A9FNZN7ARKH06T2649\",\"regulated_status\":\"unregulated\",\"three_d_secure\":null,\"wallet\":{\"apple_pay\":{\"type\":\"apple_pay\"},\"dynamic_last4\":\"5150\",\"type\":\"apple_pay\"}},\"type\":\"card\"},\"refunded\":false,\"source\":null,\"status\":\"succeeded\",\"mit_params\":{\"network_transaction_id\":\"MCGNJ4ZFD0125\"}},\"confirmation_method\":\"manual\",\"created\":1769327277,\"currency\":\"eur\",\"customer\":null,\"last_payment_error\":null,\"livemode\":true,\"metadata\":{\"payment_id\":\"rzKlqDSzdAcOHmWmzi2TnPqTR\",\"payments_extension\":\"true\",\"payments_extension_type\":\"card\",\"reconciliation_flow\":\"payments_api\",\"shop_id\":\"751927347\"},\"next_action\":null,\"payment_method\":\"pm_1StO37IkWweOM9jApsET8mFF\",\"payment_method_types\":[\"card\"],\"source\":null,\"status\":\"succeeded\"}"</t>
  </si>
  <si>
    <t>AS-96451</t>
  </si>
  <si>
    <t>gid://shopify/Order/7445393015122</t>
  </si>
  <si>
    <t>gid://shopify/OrderTransaction/8622771798354</t>
  </si>
  <si>
    <t>2026-01-21T10:46:19Z</t>
  </si>
  <si>
    <t>ch_3SryvYIkWweOM9jA1vUiTjbs</t>
  </si>
  <si>
    <t>rNoJPxy2TP7EYrwxRvLB3pCCH</t>
  </si>
  <si>
    <t>pi_3SryvYIkWweOM9jA17alfoiT</t>
  </si>
  <si>
    <t>"{\"id\":\"pi_3SryvYIkWweOM9jA17alfoiT\",\"object\":\"payment_intent\",\"amount\":30785,\"amount_capturable\":0,\"amount_received\":30785,\"canceled_at\":null,\"cancellation_reason\":null,\"capture_method\":\"automatic\",\"latest_charge\":{\"id\":\"ch_3SryvYIkWweOM9jA1vUiTjbs\",\"object\":\"charge\",\"amount\":30785,\"application_fee\":\"fee_1SryvZIkWweOM9jA0fhALDNq\",\"balance_transaction\":\"txn_3SryvYIkWweOM9jA1giHy0bu\",\"captured\":true,\"created\":1768992381,\"currency\":\"eur\",\"failure_code\":null,\"failure_message\":null,\"fraud_details\":{},\"livemode\":true,\"metadata\":{\"payment_id\":\"rNoJPxy2TP7EYrwxRvLB3pCC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yvYIkWweOM9jA17alfoiT\",\"payment_method\":\"pm_1SryvYIkWweOM9jAuUQvcVcs\",\"payment_method_details\":{\"card\":{\"amount_authorized\":30785,\"authorization_code\":\"086555\",\"brand\":\"mastercard\",\"checks\":{\"address_line1_check\":\"unavailable\",\"address_postal_code_check\":\"unavailable\",\"cvc_check\":\"pass\"},\"country\":\"DE\",\"description\":\"MasterCard Credit Card (mixed BIN)\",\"ds_transaction_id\":null,\"exp_month\":1,\"exp_year\":2027,\"extended_authorization\":{\"status\":\"disabled\"},\"fingerprint\":\"dJacBxT4JxWndUrG\",\"funding\":\"credit\",\"iin\":\"523227\",\"incremental_authorization\":{\"status\":\"unavailable\"},\"installments\":null,\"issuer\":\"DEUTSCHE BANK AG\",\"last4\":\"6695\",\"mandate\":null,\"moto\":false,\"multicapture\":{\"status\":\"unavailable\"},\"network\":\"mastercard\",\"network_token\":{\"used\":false},\"network_transaction_id\":\"MCCKHIQF20121\",\"overcapture\":{\"maximum_amount_capturable\":30785,\"status\":\"unavailable\"},\"payment_account_reference\":\"5001BX8DE6TUCSEC3YELAB6DRS46S\",\"regulated_status\":\"unregulated\",\"three_d_secure\":null,\"wallet\":null},\"type\":\"card\"},\"refunded\":false,\"source\":null,\"status\":\"succeeded\",\"mit_params\":{\"network_transaction_id\":\"MCCKHIQF20121\"}},\"confirmation_method\":\"manual\",\"created\":1768992380,\"currency\":\"eur\",\"customer\":null,\"last_payment_error\":null,\"livemode\":true,\"metadata\":{\"payment_id\":\"rNoJPxy2TP7EYrwxRvLB3pCCH\",\"payments_extension\":\"true\",\"payments_extension_type\":\"card\",\"reconciliation_flow\":\"payments_api\",\"shop_id\":\"751927347\"},\"next_action\":null,\"payment_method\":\"pm_1SryvYIkWweOM9jAuUQvcVcs\",\"payment_method_types\":[\"card\"],\"source\":null,\"status\":\"succeeded\"}"</t>
  </si>
  <si>
    <t>AS-96115</t>
  </si>
  <si>
    <t>gid://shopify/Order/7435327340882</t>
  </si>
  <si>
    <t>gid://shopify/OrderTransaction/8610290303314</t>
  </si>
  <si>
    <t>2026-01-17T09:28:10Z</t>
  </si>
  <si>
    <t>ch_3SqVnjIkWweOM9jA1uD7AxNy</t>
  </si>
  <si>
    <t>rbT4OGV2WnxwsIs0uchrtcdNV</t>
  </si>
  <si>
    <t>pi_3SqVnjIkWweOM9jA10Gij9A5</t>
  </si>
  <si>
    <t>"{\"id\":\"pi_3SqVnjIkWweOM9jA10Gij9A5\",\"object\":\"payment_intent\",\"amount\":7191,\"amount_capturable\":0,\"amount_received\":7191,\"canceled_at\":null,\"cancellation_reason\":null,\"capture_method\":\"automatic\",\"latest_charge\":{\"id\":\"ch_3SqVnjIkWweOM9jA1uD7AxNy\",\"object\":\"charge\",\"amount\":7191,\"application_fee\":\"fee_1SqVoUIkWweOM9jA4f31KBxI\",\"balance_transaction\":\"txn_3SqVnjIkWweOM9jA1sGHUeNx\",\"captured\":true,\"created\":1768642137,\"currency\":\"eur\",\"failure_code\":null,\"failure_message\":null,\"fraud_details\":{},\"livemode\":true,\"metadata\":{\"payment_id\":\"rbT4OGV2WnxwsIs0uchrtcdN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VnjIkWweOM9jA10Gij9A5\",\"payment_method\":\"pm_1SqVnjIkWweOM9jAYT2KBpyg\",\"payment_method_details\":{\"card\":{\"amount_authorized\":7191,\"authorization_code\":\"431513\",\"brand\":\"mastercard\",\"checks\":{\"address_line1_check\":\"unavailable\",\"address_postal_code_check\":\"unavailable\",\"cvc_check\":\"pass\"},\"country\":\"FR\",\"description\":\"Gold MasterCard Card Immediate Debit\",\"ds_transaction_id\":null,\"exp_month\":12,\"exp_year\":2026,\"extended_authorization\":{\"status\":\"disabled\"},\"fingerprint\":\"j31Bh3ioMm6lsCtF\",\"funding\":\"debit\",\"iin\":\"513277\",\"incremental_authorization\":{\"status\":\"unavailable\"},\"installments\":null,\"issuer\":\"BANQUE FEDERATIVE DU CREDIT MU\",\"last4\":\"5414\",\"mandate\":null,\"moto\":false,\"multicapture\":{\"status\":\"unavailable\"},\"network\":\"mastercard\",\"network_token\":{\"used\":false},\"network_transaction_id\":\"TCGHZGPTK0117\",\"overcapture\":{\"maximum_amount_capturable\":7191,\"status\":\"unavailable\"},\"payment_account_reference\":\"500124I8CDZ4LKZHF519IOOAY7VAE\",\"regulated_status\":\"unregulated\",\"three_d_secure\":{\"authentication_flow\":\"challenge\",\"electronic_commerce_indicator\":\"02\",\"exemption_indicator\":null,\"result\":\"authenticated\",\"result_reason\":null,\"transaction_id\":\"0bb02bb5-e1bc-413c-bcee-8e0dd88d10c3\",\"version\":\"2.2.0\"},\"wallet\":null},\"type\":\"card\"},\"refunded\":false,\"source\":null,\"status\":\"succeeded\",\"mit_params\":{\"network_transaction_id\":\"TCGHZGPTK0117\"}},\"confirmation_method\":\"manual\",\"created\":1768642091,\"currency\":\"eur\",\"customer\":null,\"last_payment_error\":null,\"livemode\":true,\"metadata\":{\"payment_id\":\"rbT4OGV2WnxwsIs0uchrtcdNV\",\"payments_extension\":\"true\",\"payments_extension_type\":\"card\",\"reconciliation_flow\":\"payments_api\",\"shop_id\":\"751927347\"},\"next_action\":null,\"payment_method\":\"pm_1SqVnjIkWweOM9jAYT2KBpyg\",\"payment_method_types\":[\"card\"],\"source\":null,\"status\":\"succeeded\"}"</t>
  </si>
  <si>
    <t>AS-95985</t>
  </si>
  <si>
    <t>gid://shopify/Order/7429945885010</t>
  </si>
  <si>
    <t>gid://shopify/OrderTransaction/8604336849234</t>
  </si>
  <si>
    <t>2026-01-15T12:12:31Z</t>
  </si>
  <si>
    <t>ch_3SppPgIkWweOM9jA0rb1rdnE</t>
  </si>
  <si>
    <t>rKSQDOm8miH6lBPstyrE7PfeJ</t>
  </si>
  <si>
    <t>pi_3SppPgIkWweOM9jA0yd9UXNk</t>
  </si>
  <si>
    <t>"{\"id\":\"pi_3SppPgIkWweOM9jA0yd9UXNk\",\"object\":\"payment_intent\",\"amount\":6495,\"amount_capturable\":0,\"amount_received\":6495,\"canceled_at\":null,\"cancellation_reason\":null,\"capture_method\":\"automatic\",\"latest_charge\":{\"id\":\"ch_3SppPgIkWweOM9jA0rb1rdnE\",\"object\":\"charge\",\"amount\":6495,\"application_fee\":\"fee_1SppPiIkWweOM9jAF5UMwHbi\",\"balance_transaction\":\"txn_3SppPgIkWweOM9jA0cfEIwor\",\"captured\":true,\"created\":1768479154,\"currency\":\"eur\",\"failure_code\":null,\"failure_message\":null,\"fraud_details\":{},\"livemode\":true,\"metadata\":{\"payment_id\":\"rKSQDOm8miH6lBPstyrE7Pfe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pPgIkWweOM9jA0yd9UXNk\",\"payment_method\":\"pm_1SppPgIkWweOM9jA5c9K3zTW\",\"payment_method_details\":{\"card\":{\"amount_authorized\":6495,\"authorization_code\":\"259202\",\"brand\":\"mastercard\",\"checks\":{\"address_line1_check\":\"unavailable\",\"address_postal_code_check\":\"unavailable\",\"cvc_check\":null},\"country\":\"FR\",\"description\":\"MasterCard Standard Card Immediate Debit\",\"ds_transaction_id\":null,\"exp_month\":11,\"exp_year\":2028,\"extended_authorization\":{\"status\":\"disabled\"},\"fingerprint\":\"xBJEbecshSji8VEM\",\"funding\":\"debit\",\"iin\":\"513770\",\"incremental_authorization\":{\"status\":\"unavailable\"},\"installments\":null,\"issuer\":\"CREDIT AGRICOLE S.A.\",\"last4\":\"0210\",\"mandate\":null,\"moto\":false,\"multicapture\":{\"status\":\"unavailable\"},\"network\":\"mastercard\",\"network_token\":{\"used\":false},\"network_transaction_id\":\"TCSSXMGNA0115\",\"overcapture\":{\"maximum_amount_capturable\":6495,\"status\":\"unavailable\"},\"payment_account_reference\":\"50015G8OAOUZRYF1PLJMFY2IG07F7\",\"regulated_status\":\"unregulated\",\"three_d_secure\":{\"authentication_flow\":\"frictionless\",\"electronic_commerce_indicator\":\"06\",\"exemption_indicator\":null,\"result\":\"exempted\",\"result_reason\":null,\"transaction_id\":\"173f9c56-6c39-49d3-862f-ec669b852752\",\"version\":\"2.2.0\"},\"wallet\":null},\"type\":\"card\"},\"refunded\":false,\"source\":null,\"status\":\"succeeded\",\"mit_params\":{\"network_transaction_id\":\"TCSSXMGNA0115\"}},\"confirmation_method\":\"manual\",\"created\":1768479152,\"currency\":\"eur\",\"customer\":null,\"last_payment_error\":null,\"livemode\":true,\"metadata\":{\"payment_id\":\"rKSQDOm8miH6lBPstyrE7PfeJ\",\"payments_extension\":\"true\",\"payments_extension_type\":\"card\",\"reconciliation_flow\":\"payments_api\",\"shop_id\":\"751927347\"},\"next_action\":null,\"payment_method\":\"pm_1SppPgIkWweOM9jA5c9K3zTW\",\"payment_method_types\":[\"card\"],\"source\":null,\"status\":\"succeeded\"}"</t>
  </si>
  <si>
    <t>AS-95881</t>
  </si>
  <si>
    <t>gid://shopify/Order/7426993815890</t>
  </si>
  <si>
    <t>gid://shopify/OrderTransaction/8600435917138</t>
  </si>
  <si>
    <t>2026-01-13T21:49:10Z</t>
  </si>
  <si>
    <t>3RD26537985404237</t>
  </si>
  <si>
    <t>"{\"id\":\"3RD26537985404237\",\"intent\":\"CAPTURE\",\"status\":\"COMPLETED\",\"payment_source\":{\"paypal\":{\"email_address\":\"helmut.dahlmanns@freenet.de\",\"account_id\":\"HZUWHKFLQ9P3Y\",\"account_status\":\"VERIFIED\",\"name\":{\"given_name\":\"Helmut\",\"surname\":\"Dahlmanns\"},\"phone_number\":{\"national_number\":\"1711284174\"},\"address\":{\"address_line_1\":\"Am Eisenbach 2\",\"admin_area_2\":\"Glanbr\u00fccken\",\"postal_code\":\"66887\",\"country_code\":\"DE\"}}},\"purchase_units\":[{\"reference_id\":\"default\",\"amount\":{\"currency_code\":\"EUR\",\"value\":\"114.95\",\"breakdown\":{\"item_total\":{\"currency_code\":\"EUR\",\"value\":\"114.95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Gustav Klimt Garden Cat Print - Lienzo \\/ Madera negro \\/ 50x70\",\"custom_id\":\"{\\\"shop_id\\\":751927347,\\\"session_id\\\":\\\"rMUrYoJsBZbrr3eiKRZNa7iIZ\\\"}\",\"invoice_id\":\"rMUrYoJsBZbrr3eiKRZNa7iIZ\",\"items\":[{\"name\":\"Gustav Klimt Garden Cat Print - Lienzo \\/ Madera negro \\/ 50x70\",\"unit_amount\":{\"currency_code\":\"EUR\",\"value\":\"114.95\"},\"tax\":{\"currency_code\":\"EUR\",\"value\":\"0.00\"},\"quantity\":\"1\"}],\"shipping\":{\"name\":{\"full_name\":\"Helmut Dahlmanns\"},\"address\":{\"address_line_1\":\"Am Eisenbach 2\",\"admin_area_2\":\"Glanbr\u00fccken\",\"postal_code\":\"66887\",\"country_code\":\"DE\"}},\"supplementary_data\":{\"tax_nexus\":[]},\"payments\":{\"captures\":[{\"id\":\"30E148810A999821W\",\"status\":\"COMPLETED\",\"amount\":{\"currency_code\":\"EUR\",\"value\":\"114.95\"},\"final_capture\":true,\"disbursement_mode\":\"INSTANT\",\"seller_protection\":{\"status\":\"ELIGIBLE\",\"dispute_categories\":[\"ITEM_NOT_RECEIVED\",\"UNAUTHORIZED_TRANSACTION\"]},\"seller_receivable_breakdown\":{\"gross_amount\":{\"currency_code\":\"EUR\",\"value\":\"114.95\"},\"paypal_fee\":{\"currency_code\":\"EUR\",\"value\":\"3.68\"},\"net_amount\":{\"currency_code\":\"EUR\",\"value\":\"111.27\"}},\"invoice_id\":\"rMUrYoJsBZbrr3eiKRZNa7iIZ\",\"custom_id\":\"{\\\"shop_id\\\":751927347,\\\"session_id\\\":\\\"rMUrYoJsBZbrr3eiKRZNa7iIZ\\\"}\",\"links\":[{\"href\":\"https:\\/\\/api.paypal.com\\/v2\\/payments\\/captures\\/30E148810A999821W\",\"rel\":\"self\",\"method\":\"GET\"},{\"href\":\"https:\\/\\/api.paypal.com\\/v2\\/payments\\/captures\\/30E148810A999821W\\/refund\",\"rel\":\"refund\",\"method\":\"POST\"},{\"href\":\"https:\\/\\/api.paypal.com\\/v2\\/checkout\\/orders\\/3RD26537985404237\",\"rel\":\"up\",\"method\":\"GET\"}],\"create_time\":\"2026-01-13T21:49:12Z\",\"update_time\":\"2026-01-13T21:49:12Z\"}]}}],\"payer\":{\"name\":{\"given_name\":\"Helmut\",\"surname\":\"Dahlmanns\"},\"email_address\":\"helmut.dahlmanns@freenet.de\",\"payer_id\":\"HZUWHKFLQ9P3Y\",\"phone\":{\"phone_number\":{\"national_number\":\"1711284174\"}},\"address\":{\"address_line_1\":\"Am Eisenbach 2\",\"admin_area_2\":\"Glanbr\u00fccken\",\"postal_code\":\"66887\",\"country_code\":\"DE\"}},\"create_time\":\"2026-01-13T21:48:12Z\",\"update_time\":\"2026-01-13T21:49:12Z\",\"links\":[{\"href\":\"https:\\/\\/api.paypal.com\\/v2\\/checkout\\/orders\\/3RD26537985404237\",\"rel\":\"self\",\"method\":\"GET\"}]}"</t>
  </si>
  <si>
    <t>AS-95810</t>
  </si>
  <si>
    <t>gid://shopify/Order/7425586725202</t>
  </si>
  <si>
    <t>gid://shopify/OrderTransaction/8598399353170</t>
  </si>
  <si>
    <t>2026-01-13T08:04:47Z</t>
  </si>
  <si>
    <t>ch_3Sp2aqIkWweOM9jA1c3Mf5V6</t>
  </si>
  <si>
    <t>rYGYahQZcflxoow8VrPTAqvBp</t>
  </si>
  <si>
    <t>pi_3Sp2aqIkWweOM9jA1oGpXylb</t>
  </si>
  <si>
    <t>"{\"id\":\"pi_3Sp2aqIkWweOM9jA1oGpXylb\",\"object\":\"payment_intent\",\"amount\":8490,\"amount_capturable\":0,\"amount_received\":8490,\"canceled_at\":null,\"cancellation_reason\":null,\"capture_method\":\"automatic\",\"latest_charge\":{\"id\":\"ch_3Sp2aqIkWweOM9jA1c3Mf5V6\",\"object\":\"charge\",\"amount\":8490,\"application_fee\":\"fee_1Sp2atIkWweOM9jAeJskzr5S\",\"balance_transaction\":\"txn_3Sp2aqIkWweOM9jA1Yn86KGl\",\"captured\":true,\"created\":1768291490,\"currency\":\"eur\",\"failure_code\":null,\"failure_message\":null,\"fraud_details\":{},\"livemode\":true,\"metadata\":{\"payment_id\":\"rYGYahQZcflxoow8VrPTAqvB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2aqIkWweOM9jA1oGpXylb\",\"payment_method\":\"pm_1Sp2aqIkWweOM9jAaeTqU8Tf\",\"payment_method_details\":{\"card\":{\"amount_authorized\":8490,\"authorization_code\":\"580189\",\"brand\":\"visa\",\"checks\":{\"address_line1_check\":\"fail\",\"address_postal_code_check\":\"pass\",\"cvc_check\":\"pass\"},\"country\":\"FR\",\"description\":\"Visa Classic\",\"ds_transaction_id\":null,\"exp_month\":12,\"exp_year\":2029,\"extended_authorization\":{\"status\":\"disabled\"},\"fingerprint\":\"7LRp9Qy1HlDdZLjQ\",\"funding\":\"credit\",\"iin\":\"497041\",\"incremental_authorization\":{\"status\":\"unavailable\"},\"installments\":null,\"issuer\":\"LA BANQUE POSTALE\",\"last4\":\"0936\",\"mandate\":null,\"moto\":false,\"multicapture\":{\"status\":\"unavailable\"},\"network\":\"visa\",\"network_token\":{\"used\":false},\"network_transaction_id\":\"486013290908249\",\"overcapture\":{\"maximum_amount_capturable\":8490,\"status\":\"unavailable\"},\"payment_account_reference\":\"V001AADBP30000017673540000000\",\"regulated_status\":\"unregulated\",\"three_d_secure\":{\"authentication_flow\":\"frictionless\",\"electronic_commerce_indicator\":\"07\",\"exemption_indicator\":null,\"result\":\"exempted\",\"result_reason\":null,\"transaction_id\":\"728545bd-b39a-42df-bc21-d943e4c16ccd\",\"version\":\"2.2.0\"},\"wallet\":null},\"type\":\"card\"},\"refunded\":false,\"source\":null,\"status\":\"succeeded\",\"mit_params\":{\"network_transaction_id\":\"486013290908249\"}},\"confirmation_method\":\"manual\",\"created\":1768291488,\"currency\":\"eur\",\"customer\":null,\"last_payment_error\":null,\"livemode\":true,\"metadata\":{\"payment_id\":\"rYGYahQZcflxoow8VrPTAqvBp\",\"payments_extension\":\"true\",\"payments_extension_type\":\"card\",\"reconciliation_flow\":\"payments_api\",\"shop_id\":\"751927347\"},\"next_action\":null,\"payment_method\":\"pm_1Sp2aqIkWweOM9jAaeTqU8Tf\",\"payment_method_types\":[\"card\"],\"source\":null,\"status\":\"succeeded\"}"</t>
  </si>
  <si>
    <t>AS-95555</t>
  </si>
  <si>
    <t>gid://shopify/Order/7418982072658</t>
  </si>
  <si>
    <t>gid://shopify/OrderTransaction/8592004743506</t>
  </si>
  <si>
    <t>2026-01-10T15:17:46Z</t>
  </si>
  <si>
    <t>ch_3So3vDIkWweOM9jA2sQathjf</t>
  </si>
  <si>
    <t>rtGl6bwrkBUXSLkYU0oBss7A9</t>
  </si>
  <si>
    <t>pi_3So3vDIkWweOM9jA2QIRVVsy</t>
  </si>
  <si>
    <t>"{\"id\":\"pi_3So3vDIkWweOM9jA2QIRVVsy\",\"object\":\"payment_intent\",\"amount\":1790,\"amount_capturable\":0,\"amount_received\":0,\"canceled_at\":null,\"cancellation_reason\":null,\"capture_method\":\"automatic\",\"latest_charge\":{\"id\":\"ch_3So3vDIkWweOM9jA2sQathjf\",\"object\":\"charge\",\"amount\":1790,\"application_fee\":null,\"balance_transaction\":null,\"captured\":false,\"created\":1768058269,\"currency\":\"eur\",\"failure_code\":\"card_declined\",\"failure_message\":\"Your card was declined.\",\"fraud_details\":{},\"livemode\":true,\"metadata\":{\"payment_id\":\"rtGl6bwrkBUXSLkYU0oBss7A9\",\"payments_extension\":\"true\",\"payments_extension_type\":\"card\",\"reconciliation_flow\":\"payments_api\",\"shop_id\":\"751927347\"},\"outcome\":{\"advice_code\":\"try_again_later\",\"network_advice_code\":\"02\",\"network_decline_code\":\"75\",\"network_status\":\"declined_by_network\",\"reason\":\"invalid_pin\",\"risk_level\":\"normal\",\"seller_message\":\"The bank returned the decline code `invalid_pin`.\",\"type\":\"issuer_declined\"},\"paid\":false,\"payment_intent\":\"pi_3So3vDIkWweOM9jA2QIRVVsy\",\"payment_method\":\"pm_1So3vDIkWweOM9jAZFrFupEO\",\"payment_method_details\":{\"card\":{\"amount_authorized\":null,\"authorization_code\":null,\"brand\":\"visa\",\"checks\":{\"address_line1_check\":\"unavailable\",\"address_postal_code_check\":\"unavailable\",\"cvc_check\":null},\"country\":\"FR\",\"description\":\"Visa Classic\",\"ds_transaction_id\":null,\"exp_month\":3,\"exp_year\":2028,\"extended_authorization\":{\"status\":\"disabled\"},\"fingerprint\":\"tNqVlryh8nKFmVoV\",\"funding\":\"credit\",\"iin\":\"497402\",\"incremental_authorization\":{\"status\":\"unavailable\"},\"installments\":null,\"issuer\":\"BNP PARIBAS\",\"last4\":\"1254\",\"mandate\":null,\"moto\":false,\"multicapture\":{\"status\":\"unavailable\"},\"network\":\"visa\",\"network_token\":{\"used\":true},\"network_transaction_id\":\"486010550696157\",\"overcapture\":{\"maximum_amount_capturable\":1790,\"status\":\"unavailable\"},\"payment_account_reference\":\"V001AABA102012021031754573255\",\"regulated_status\":\"unregulated\",\"three_d_secure\":{\"authentication_flow\":\"frictionless\",\"electronic_commerce_indicator\":\"05\",\"exemption_indicator\":null,\"result\":\"authenticated\",\"result_reason\":null,\"transaction_id\":\"cd659505-87d2-4a9e-a883-9e9749cc854e\",\"version\":\"2.2.0\"},\"wallet\":null},\"type\":\"card\"},\"refunded\":false,\"source\":null,\"status\":\"failed\",\"mit_params\":{\"network_transaction_id\":\"486010550696157\"}},\"confirmation_method\":\"manual\",\"created\":1768058267,\"currency\":\"eur\",\"customer\":null,\"last_payment_error\":{\"advice_code\":\"try_again_later\",\"charge\":\"ch_3So3vDIkWweOM9jA2sQathjf\",\"code\":\"card_declined\",\"decline_code\":\"invalid_pin\",\"doc_url\":\"https:\\/\\/stripe.com\\/docs\\/error-codes\\/card-declined\",\"message\":\"Your card was declined.\",\"network_advice_code\":\"02\",\"network_decline_code\":\"75\",\"payment_method\":{\"id\":\"pm_1So3vDIkWweOM9jAZFrFupEO\",\"object\":\"payment_method\",\"card\":{\"brand\":\"visa\",\"checks\":{\"address_line1_check\":\"unavailable\",\"address_postal_code_check\":\"unavailable\",\"cvc_check\":null},\"country\":\"FR\",\"description\":\"Visa Classic\",\"display_brand\":\"visa\",\"exp_month\":3,\"exp_year\":2028,\"fingerprint\":\"tNqVlryh8nKFmVoV\",\"funding\":\"credit\",\"generated_from\":null,\"iin\":\"497402\",\"issuer\":\"BNP PARIBAS\",\"last4\":\"1254\",\"network_token\":null,\"networks\":{\"available\":[\"visa\"],\"preferred\":null},\"payment_account_reference\":null,\"regulated_status\":\"unregulated\",\"three_d_secure_usage\":{\"supported\":true},\"wallet\":null},\"created\":1768058267,\"livemode\":true,\"metadata\":{},\"type\":\"card\"},\"type\":\"card_error\"},\"livemode\":true,\"metadata\":{\"payment_id\":\"rtGl6bwrkBUXSLkYU0oBss7A9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</si>
  <si>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gid://shopify/OrderTransaction/8592005595474</t>
  </si>
  <si>
    <t>2026-01-10T15:18:07Z</t>
  </si>
  <si>
    <t>ch_3So3vXIkWweOM9jA130DTzcL</t>
  </si>
  <si>
    <t>rt7nV8G0tX8jzGZX5ePZ4SD1X</t>
  </si>
  <si>
    <t>pi_3So3vXIkWweOM9jA1dX2NMpA</t>
  </si>
  <si>
    <t>"{\"id\":\"pi_3So3vXIkWweOM9jA1dX2NMpA\",\"object\":\"payment_intent\",\"amount\":1790,\"amount_capturable\":0,\"amount_received\":1790,\"canceled_at\":null,\"cancellation_reason\":null,\"capture_method\":\"automatic\",\"latest_charge\":{\"id\":\"ch_3So3vXIkWweOM9jA130DTzcL\",\"object\":\"charge\",\"amount\":1790,\"application_fee\":\"fee_1So3vZIkWweOM9jAkptrnxgy\",\"balance_transaction\":\"txn_3So3vXIkWweOM9jA1QjOyknt\",\"captured\":true,\"created\":1768058288,\"currency\":\"eur\",\"failure_code\":null,\"failure_message\":null,\"fraud_details\":{},\"livemode\":true,\"metadata\":{\"payment_id\":\"rt7nV8G0tX8jzGZX5ePZ4SD1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3vXIkWweOM9jA1dX2NMpA\",\"payment_method\":\"pm_1So3vXIkWweOM9jAxTXqlQR2\",\"payment_method_details\":{\"card\":{\"amount_authorized\":1790,\"authorization_code\":\"111051\",\"brand\":\"visa\",\"checks\":{\"address_line1_check\":\"unavailable\",\"address_postal_code_check\":\"unavailable\",\"cvc_check\":null},\"country\":\"FR\",\"description\":\"Visa Gold\",\"ds_transaction_id\":null,\"exp_month\":11,\"exp_year\":2029,\"extended_authorization\":{\"status\":\"disabled\"},\"fingerprint\":\"RAXrxGstpnqOfQVh\",\"funding\":\"debit\",\"iin\":\"497043\",\"incremental_authorization\":{\"status\":\"unavailable\"},\"installments\":null,\"issuer\":\"LA BANQUE POSTALE\",\"last4\":\"0396\",\"mandate\":null,\"moto\":false,\"multicapture\":{\"status\":\"unavailable\"},\"network\":\"visa\",\"network_token\":{\"used\":true},\"network_transaction_id\":\"486010550882301\",\"overcapture\":{\"maximum_amount_capturable\":1790,\"status\":\"unavailable\"},\"payment_account_reference\":\"V001AADBP30000441741970000000\",\"regulated_status\":\"unregulated\",\"three_d_secure\":null,\"wallet\":null},\"type\":\"card\"},\"refunded\":false,\"source\":null,\"status\":\"succeeded\",\"mit_params\":{\"network_transaction_id\":\"486010550882301\"}},\"confirmation_method\":\"manual\",\"created\":1768058287,\"currency\":\"eur\",\"customer\":null,\"last_payment_error\":null,\"livemode\":true,\"metadata\":{\"payment_id\":\"rt7nV8G0tX8jzGZX5ePZ4SD1X\",\"payments_extension\":\"true\",\"payments_extension_type\":\"card\",\"reconciliation_flow\":\"payments_api\",\"shop_id\":\"751927347\"},\"next_action\":null,\"payment_method\":\"pm_1So3vXIkWweOM9jAxTXqlQR2\",\"payment_method_types\":[\"card\"],\"source\":null,\"status\":\"succeeded\"}"</t>
  </si>
  <si>
    <t>AS-96666</t>
  </si>
  <si>
    <t>gid://shopify/Order/7492238573906</t>
  </si>
  <si>
    <t>gid://shopify/OrderTransaction/8631189504338</t>
  </si>
  <si>
    <t>2026-01-24T15:17:44Z</t>
  </si>
  <si>
    <t>ch_3St8arIkWweOM9jA1Xo122cQ</t>
  </si>
  <si>
    <t>rG8TYX2PqocITQMxia5cIZ1Yz</t>
  </si>
  <si>
    <t>pi_3St8arIkWweOM9jA1eJMRdI2</t>
  </si>
  <si>
    <t>"{\"id\":\"pi_3St8arIkWweOM9jA1eJMRdI2\",\"object\":\"payment_intent\",\"amount\":17991,\"amount_capturable\":0,\"amount_received\":17991,\"canceled_at\":null,\"cancellation_reason\":null,\"capture_method\":\"automatic\",\"latest_charge\":{\"id\":\"ch_3St8arIkWweOM9jA1Xo122cQ\",\"object\":\"charge\",\"amount\":17991,\"application_fee\":\"fee_1St8asIkWweOM9jA3SODODhT\",\"balance_transaction\":\"txn_3St8arIkWweOM9jA1WuxQDtQ\",\"captured\":true,\"created\":1769267865,\"currency\":\"eur\",\"failure_code\":null,\"failure_message\":null,\"fraud_details\":{},\"livemode\":true,\"metadata\":{\"payment_id\":\"rG8TYX2PqocITQMxia5cIZ1Y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8arIkWweOM9jA1eJMRdI2\",\"payment_method\":\"pm_1St8arIkWweOM9jAGVw5SdPz\",\"payment_method_details\":{\"card\":{\"amount_authorized\":17991,\"authorization_code\":\"607789\",\"brand\":\"visa\",\"checks\":{\"address_line1_check\":\"unavailable\",\"address_postal_code_check\":\"unavailable\",\"cvc_check\":null},\"country\":\"IT\",\"description\":\"Visa Classic\",\"ds_transaction_id\":null,\"exp_month\":3,\"exp_year\":2028,\"extended_authorization\":{\"status\":\"disabled\"},\"fingerprint\":\"mTJ5IWQfBZHTjD84\",\"funding\":\"prepaid\",\"iin\":\"402360\",\"incremental_authorization\":{\"status\":\"unavailable\"},\"installments\":null,\"issuer\":\"POSTEPAY S.P.A.\",\"last4\":\"2346\",\"mandate\":null,\"moto\":false,\"multicapture\":{\"status\":\"unavailable\"},\"network\":\"visa\",\"network_token\":{\"used\":true},\"network_transaction_id\":\"486024550660514\",\"overcapture\":{\"maximum_amount_capturable\":17991,\"status\":\"unavailable\"},\"payment_account_reference\":\"V0010015819003365510877424326\",\"regulated_status\":\"unregulated\",\"three_d_secure\":null,\"wallet\":null},\"type\":\"card\"},\"refunded\":false,\"source\":null,\"status\":\"succeeded\",\"mit_params\":{\"network_transaction_id\":\"486024550660514\"}},\"confirmation_method\":\"manual\",\"created\":1769267865,\"currency\":\"eur\",\"customer\":null,\"last_payment_error\":null,\"livemode\":true,\"metadata\":{\"payment_id\":\"rG8TYX2PqocITQMxia5cIZ1Yz\",\"payments_extension\":\"true\",\"payments_extension_type\":\"card\",\"reconciliation_flow\":\"payments_api\",\"shop_id\":\"751927347\"},\"next_action\":null,\"payment_method\":\"pm_1St8arIkWweOM9jAGVw5SdPz\",\"payment_method_types\":[\"card\"],\"source\":null,\"status\":\"succeeded\"}"</t>
  </si>
  <si>
    <t>AS-96541</t>
  </si>
  <si>
    <t>gid://shopify/Order/7488106955090</t>
  </si>
  <si>
    <t>gid://shopify/OrderTransaction/8625951375698</t>
  </si>
  <si>
    <t>2026-01-22T16:10:04Z</t>
  </si>
  <si>
    <t>4TK085749B675443M</t>
  </si>
  <si>
    <t>"{\"id\":\"4TK085749B675443M\",\"intent\":\"CAPTURE\",\"status\":\"COMPLETED\",\"payment_source\":{\"paypal\":{\"email_address\":\"mirka.hoffmann@gmx.de\",\"account_id\":\"FALW27MN9VDSJ\",\"account_status\":\"VERIFIED\",\"name\":{\"given_name\":\"Mirka\",\"surname\":\"Hoffmann\"},\"phone_number\":{\"national_number\":\"4916097767747\"},\"address\":{\"address_line_1\":\"Augustastra\u00dfe 21\",\"address_line_2\":\"2.OG\",\"admin_area_2\":\"M\u00dcNSTER\",\"postal_code\":\"48153\",\"country_code\":\"DE\"}}},\"purchase_units\":[{\"reference_id\":\"default\",\"amount\":{\"currency_code\":\"EUR\",\"value\":\"58.85\",\"breakdown\":{\"item_total\":{\"currency_code\":\"EUR\",\"value\":\"53.90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age green Boho Sunrise 2 - P\u00f3ster \\/ Sin marco \\/ 40x50\",\"custom_id\":\"{\\\"shop_id\\\":751927347,\\\"session_id\\\":\\\"rUFLx7BMp8yidaT9rHYZ8zRaC\\\"}\",\"invoice_id\":\"rUFLx7BMp8yidaT9rHYZ8zRaC\",\"items\":[{\"name\":\"Sage green Boho Sunrise 2 - P\u00f3ster \\/ Sin marco \\/ 40x50\",\"unit_amount\":{\"currency_code\":\"EUR\",\"value\":\"26.95\"},\"tax\":{\"currency_code\":\"EUR\",\"value\":\"0.00\"},\"quantity\":\"1\"},{\"name\":\"Sage green Boho Sunrise 1 - P\u00f3ster \\/ Sin marco \\/ 40x50\",\"unit_amount\":{\"currency_code\":\"EUR\",\"value\":\"26.95\"},\"tax\":{\"currency_code\":\"EUR\",\"value\":\"0.00\"},\"quantity\":\"1\"}],\"shipping\":{\"name\":{\"full_name\":\"Mirka Hoffmann\"},\"address\":{\"address_line_1\":\"Augustastra\u00dfe  21\",\"admin_area_2\":\"M\u00fcnster\",\"postal_code\":\"48153\",\"country_code\":\"DE\"}},\"supplementary_data\":{\"tax_nexus\":[]},\"payments\":{\"captures\":[{\"id\":\"1YS46470CL678894P\",\"status\":\"COMPLETED\",\"amount\":{\"currency_code\":\"EUR\",\"value\":\"58.85\"},\"final_capture\":true,\"disbursement_mode\":\"INSTANT\",\"seller_protection\":{\"status\":\"ELIGIBLE\",\"dispute_categories\":[\"ITEM_NOT_RECEIVED\",\"UNAUTHORIZED_TRANSACTION\"]},\"seller_receivable_breakdown\":{\"gross_amount\":{\"currency_code\":\"EUR\",\"value\":\"58.85\"},\"paypal_fee\":{\"currency_code\":\"EUR\",\"value\":\"2.06\"},\"net_amount\":{\"currency_code\":\"EUR\",\"value\":\"56.79\"}},\"invoice_id\":\"rUFLx7BMp8yidaT9rHYZ8zRaC\",\"custom_id\":\"{\\\"shop_id\\\":751927347,\\\"session_id\\\":\\\"rUFLx7BMp8yidaT9rHYZ8zRaC\\\"}\",\"links\":[{\"href\":\"https:\\/\\/api.paypal.com\\/v2\\/payments\\/captures\\/1YS46470CL678894P\",\"rel\":\"self\",\"method\":\"GET\"},{\"href\":\"https:\\/\\/api.paypal.com\\/v2\\/payments\\/captures\\/1YS46470CL678894P\\/refund\",\"rel\":\"refund\",\"method\":\"POST\"},{\"href\":\"https:\\/\\/api.paypal.com\\/v2\\/checkout\\/orders\\/4TK085749B675443M\",\"rel\":\"up\",\"method\":\"GET\"}],\"create_time\":\"2026-01-22T16:10:06Z\",\"update_time\":\"2026-01-22T16:10:06Z\"}]}}],\"payer\":{\"name\":{\"given_name\":\"Mirka\",\"surname\":\"Hoffmann\"},\"email_address\":\"mirka.hoffmann@gmx.de\",\"payer_id\":\"FALW27MN9VDSJ\",\"phone\":{\"phone_number\":{\"national_number\":\"4916097767747\"}},\"address\":{\"address_line_1\":\"Augustastra\u00dfe 21\",\"address_line_2\":\"2.OG\",\"admin_area_2\":\"M\u00dcNSTER\",\"postal_code\":\"48153\",\"country_code\":\"DE\"}},\"create_time\":\"2026-01-22T16:09:24Z\",\"update_time\":\"2026-01-22T16:10:06Z\",\"links\":[{\"href\":\"https:\\/\\/api.paypal.com\\/v2\\/checkout\\/orders\\/4TK085749B675443M\",\"rel\":\"self\",\"method\":\"GET\"}]}"</t>
  </si>
  <si>
    <t>AS-96110</t>
  </si>
  <si>
    <t>gid://shopify/Order/7435170283858</t>
  </si>
  <si>
    <t>gid://shopify/OrderTransaction/8610111783250</t>
  </si>
  <si>
    <t>2026-01-17T08:45:00Z</t>
  </si>
  <si>
    <t>0V897443RP2723118</t>
  </si>
  <si>
    <t>"{\"id\":\"0V897443RP2723118\",\"intent\":\"CAPTURE\",\"status\":\"COMPLETED\",\"payment_source\":{\"paypal\":{\"email_address\":\"milenarucci88@gmail.com\",\"account_id\":\"Z23CFXTLCDWC6\",\"account_status\":\"VERIFIED\",\"name\":{\"given_name\":\"Milena\",\"surname\":\"Rucci\"},\"phone_number\":{\"national_number\":\"393493335700\"},\"address\":{\"address_line_1\":\"Via Silvano Tosi 7\",\"admin_area_2\":\"Firenze\",\"admin_area_1\":\"FI\",\"postal_code\":\"50127\",\"country_code\":\"IT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tripes linocut N\u00ba5 - Terracotta - P\u00f3ster \\/ Sin marco \\/ 50x70\",\"custom_id\":\"{\\\"shop_id\\\":751927347,\\\"session_id\\\":\\\"rnnZ8LSQZO1MFE0nuZ8ro2V8Y\\\"}\",\"invoice_id\":\"rnnZ8LSQZO1MFE0nuZ8ro2V8Y\",\"items\":[{\"name\":\"Stripes linocut N\u00ba5 - Terracotta - P\u00f3ster \\/ Sin marco \\/ 50x70\",\"unit_amount\":{\"currency_code\":\"EUR\",\"value\":\"32.95\"},\"tax\":{\"currency_code\":\"EUR\",\"value\":\"0.00\"},\"quantity\":\"1\"}],\"shipping\":{\"name\":{\"full_name\":\"Milena Rucci\"},\"address\":{\"address_line_1\":\"Via Silvano Tosi 7\",\"admin_area_2\":\"Firenze\",\"admin_area_1\":\"Firenze\",\"postal_code\":\"50127\",\"country_code\":\"IT\"}},\"supplementary_data\":{\"tax_nexus\":[]},\"payments\":{\"captures\":[{\"id\":\"8K937404D2159624W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nnZ8LSQZO1MFE0nuZ8ro2V8Y\",\"custom_id\":\"{\\\"shop_id\\\":751927347,\\\"session_id\\\":\\\"rnnZ8LSQZO1MFE0nuZ8ro2V8Y\\\"}\",\"links\":[{\"href\":\"https:\\/\\/api.paypal.com\\/v2\\/payments\\/captures\\/8K937404D2159624W\",\"rel\":\"self\",\"method\":\"GET\"},{\"href\":\"https:\\/\\/api.paypal.com\\/v2\\/payments\\/captures\\/8K937404D2159624W\\/refund\",\"rel\":\"refund\",\"method\":\"POST\"},{\"href\":\"https:\\/\\/api.paypal.com\\/v2\\/checkout\\/orders\\/0V897443RP2723118\",\"rel\":\"up\",\"method\":\"GET\"}],\"create_time\":\"2026-01-17T08:45:02Z\",\"update_time\":\"2026-01-17T08:45:02Z\"}]}}],\"payer\":{\"name\":{\"given_name\":\"Milena\",\"surname\":\"Rucci\"},\"email_address\":\"milenarucci88@gmail.com\",\"payer_id\":\"Z23CFXTLCDWC6\",\"phone\":{\"phone_number\":{\"national_number\":\"393493335700\"}},\"address\":{\"address_line_1\":\"Via Silvano Tosi 7\",\"admin_area_2\":\"Firenze\",\"admin_area_1\":\"FI\",\"postal_code\":\"50127\",\"country_code\":\"IT\"}},\"create_time\":\"2026-01-17T08:44:34Z\",\"update_time\":\"2026-01-17T08:45:02Z\",\"links\":[{\"href\":\"https:\\/\\/api.paypal.com\\/v2\\/checkout\\/orders\\/0V897443RP2723118\",\"rel\":\"self\",\"method\":\"GET\"}]}"</t>
  </si>
  <si>
    <t>AS-96465</t>
  </si>
  <si>
    <t>gid://shopify/Order/7445696282962</t>
  </si>
  <si>
    <t>gid://shopify/OrderTransaction/8618234216786</t>
  </si>
  <si>
    <t>2026-01-19T15:41:20Z</t>
  </si>
  <si>
    <t>ch_3SrKZxIkWweOM9jA0eRM5ffO</t>
  </si>
  <si>
    <t>rPtb68LgpEREayQ8vCOQMP6Fb</t>
  </si>
  <si>
    <t>pi_3SrKZxIkWweOM9jA0pkBGMuz</t>
  </si>
  <si>
    <t>"{\"id\":\"pi_3SrKZxIkWweOM9jA0pkBGMuz\",\"object\":\"payment_intent\",\"amount\":23870,\"amount_capturable\":0,\"amount_received\":0,\"canceled_at\":null,\"cancellation_reason\":null,\"capture_method\":\"automatic\",\"latest_charge\":{\"id\":\"ch_3SrKZxIkWweOM9jA0eRM5ffO\",\"object\":\"charge\",\"amount\":23870,\"application_fee\":null,\"balance_transaction\":null,\"captured\":false,\"created\":1768837282,\"currency\":\"eur\",\"failure_code\":\"card_declined\",\"failure_message\":\"Your card has insufficient funds.\",\"fraud_details\":{},\"livemode\":true,\"metadata\":{\"payment_id\":\"rPtb68LgpEREayQ8vCOQMP6Fb\",\"payments_extension\":\"true\",\"payments_extension_type\":\"card\",\"reconciliation_flow\":\"payments_api\",\"shop_id\":\"751927347\"},\"outcome\":{\"advice_code\":\"try_again_later\",\"network_advice_code\":null,\"network_decline_code\":\"51\",\"network_status\":\"declined_by_network\",\"reason\":\"insufficient_funds\",\"risk_level\":\"normal\",\"seller_message\":\"The bank returned the decline code `insufficient_funds`.\",\"type\":\"issuer_declined\"},\"paid\":false,\"payment_intent\":\"pi_3SrKZxIkWweOM9jA0pkBGMuz\",\"payment_method\":\"pm_1SrKZxIkWweOM9jArmkwJszq\",\"payment_method_details\":{\"card\":{\"amount_authorized\":null,\"authorization_code\":null,\"brand\":\"mastercard\",\"checks\":{\"address_line1_check\":\"unavailable\",\"address_postal_code_check\":\"unavailable\",\"cvc_check\":null},\"country\":\"IT\",\"description\":\"Prepaid Unembossed MasterCard Card (Non-US)\",\"ds_transaction_id\":null,\"exp_month\":2,\"exp_year\":2026,\"extended_authorization\":{\"status\":\"disabled\"},\"fingerprint\":\"TWNzhmaMyoNLQl1k\",\"funding\":\"prepaid\",\"iin\":\"526430\",\"incremental_authorization\":{\"status\":\"unavailable\"},\"installments\":null,\"issuer\":\"UNICREDIT SPA\",\"last4\":\"4737\",\"mandate\":null,\"moto\":false,\"multicapture\":{\"status\":\"unavailable\"},\"network\":\"mastercard\",\"network_token\":{\"used\":true},\"network_transaction_id\":\"SURCT68DF0119\",\"overcapture\":{\"maximum_amount_capturable\":23870,\"status\":\"unavailable\"},\"payment_account_reference\":\"5001EQ5X9RX3OS9D1ILO9HIJMDG8U\",\"regulated_status\":\"unregulated\",\"three_d_secure\":null,\"wallet\":null},\"type\":\"card\"},\"refunded\":false,\"source\":null,\"status\":\"failed\",\"mit_params\":{\"network_transaction_id\":\"SURCT68DF0119\"}},\"confirmation_method\":\"manual\",\"created\":1768837281,\"currency\":\"eur\",\"customer\":null,\"last_payment_error\":{\"advice_code\":\"try_again_later\",\"charge\":\"ch_3SrKZxIkWweOM9jA0eRM5ffO\",\"code\":\"card_declined\",\"decline_code\":\"insufficient_funds\",\"doc_url\":\"https:\\/\\/stripe.com\\/docs\\/error-codes\\/card-declined\",\"message\":\"Your card has insufficient funds.\",\"network_decline_code\":\"51\",\"payment_method\":{\"id\":\"pm_1SrKZxIkWweOM9jArmkwJszq\",\"object\":\"payment_method\",\"card\":{\"brand\":\"mastercard\",\"checks\":{\"address_line1_check\":\"unavailable\",\"address_postal_code_check\":\"unavailable\",\"cvc_check\":null},\"country\":\"IT\",\"description\":\"Prepaid Unembossed MasterCard Card (Non-US)\",\"display_brand\":\"mastercard\",\"exp_month\":2,\"exp_year\":2026,\"fingerprint\":\"TWNzhmaMyoNLQl1k\",\"funding\":\"prepaid\",\"generated_from\":null,\"iin\":\"526430\",\"issuer\":\"UNICREDIT SPA\",\"last4\":\"4737\",\"network_token\":null,\"networks\":{\"available\":[\"mastercard\"],\"preferred\":null},\"payment_account_reference\":null,\"regulated_status\":\"unregulated\",\"three_d_secure_usage\":{\"supported\":true},\"wallet\":null},\"created\":1768837281,\"livemode\":true,\"metadata\":{},\"type\":\"card\"},\"type\":\"card_error\"},\"livemode\":true,\"metadata\":{\"payment_id\":\"rPtb68LgpEREayQ8vCOQMP6Fb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</si>
  <si>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gid://shopify/OrderTransaction/8623197225298</t>
  </si>
  <si>
    <t>2026-01-21T13:46:20Z</t>
  </si>
  <si>
    <t>ch_3Ss1jlIkWweOM9jA1tj59kZm</t>
  </si>
  <si>
    <t>rO0LPdGMtxaSqXGdZHiZ7CC56</t>
  </si>
  <si>
    <t>pi_3Ss1jlIkWweOM9jA1j2JkCJ3</t>
  </si>
  <si>
    <t>"{\"id\":\"pi_3Ss1jlIkWweOM9jA1j2JkCJ3\",\"object\":\"payment_intent\",\"amount\":21483,\"amount_capturable\":0,\"amount_received\":21483,\"canceled_at\":null,\"cancellation_reason\":null,\"capture_method\":\"automatic\",\"latest_charge\":{\"id\":\"ch_3Ss1jlIkWweOM9jA1tj59kZm\",\"object\":\"charge\",\"amount\":21483,\"application_fee\":\"fee_1Ss1jnIkWweOM9jAscoSMckv\",\"balance_transaction\":\"txn_3Ss1jlIkWweOM9jA1giA1WZr\",\"captured\":true,\"created\":1769003182,\"currency\":\"eur\",\"failure_code\":null,\"failure_message\":null,\"fraud_details\":{},\"livemode\":true,\"metadata\":{\"payment_id\":\"rO0LPdGMtxaSqXGdZHiZ7CC56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1jlIkWweOM9jA1j2JkCJ3\",\"payment_method\":\"pm_1Ss1jlIkWweOM9jAXZMnOmSX\",\"payment_method_details\":{\"card\":{\"amount_authorized\":21483,\"authorization_code\":\"H96244\",\"brand\":\"mastercard\",\"checks\":{\"address_line1_check\":\"unavailable\",\"address_postal_code_check\":\"unavailable\",\"cvc_check\":null},\"country\":\"IT\",\"description\":\"Prepaid Unembossed MasterCard Card (Non-US)\",\"ds_transaction_id\":null,\"exp_month\":2,\"exp_year\":2026,\"extended_authorization\":{\"status\":\"disabled\"},\"fingerprint\":\"TWNzhmaMyoNLQl1k\",\"funding\":\"prepaid\",\"iin\":\"526430\",\"incremental_authorization\":{\"status\":\"unavailable\"},\"installments\":null,\"issuer\":\"UNICREDIT SPA\",\"last4\":\"4737\",\"mandate\":null,\"moto\":false,\"multicapture\":{\"status\":\"unavailable\"},\"network\":\"mastercard\",\"network_token\":{\"used\":true},\"network_transaction_id\":\"SURH4JGJ80121\",\"overcapture\":{\"maximum_amount_capturable\":21483,\"status\":\"unavailable\"},\"payment_account_reference\":\"5001EQ5X9RX3OS9D1ILO9HIJMDG8U\",\"regulated_status\":\"unregulated\",\"three_d_secure\":null,\"wallet\":null},\"type\":\"card\"},\"refunded\":false,\"source\":null,\"status\":\"succeeded\",\"mit_params\":{\"network_transaction_id\":\"SURH4JGJ80121\"}},\"confirmation_method\":\"manual\",\"created\":1769003181,\"currency\":\"eur\",\"customer\":null,\"last_payment_error\":null,\"livemode\":true,\"metadata\":{\"payment_id\":\"rO0LPdGMtxaSqXGdZHiZ7CC56\",\"payments_extension\":\"true\",\"payments_extension_type\":\"card\",\"reconciliation_flow\":\"payments_api\",\"shop_id\":\"751927347\"},\"next_action\":null,\"payment_method\":\"pm_1Ss1jlIkWweOM9jAXZMnOmSX\",\"payment_method_types\":[\"card\"],\"source\":null,\"status\":\"succeeded\"}"</t>
  </si>
  <si>
    <t>AS-94897</t>
  </si>
  <si>
    <t>gid://shopify/Order/7395574710610</t>
  </si>
  <si>
    <t>gid://shopify/OrderTransaction/8570250789202</t>
  </si>
  <si>
    <t>2026-01-02T16:15:17Z</t>
  </si>
  <si>
    <t>ch_3SlB0TIkWweOM9jA0B5RtDh0</t>
  </si>
  <si>
    <t>rehGaqFBfwVbzKFExzL8VGvxL</t>
  </si>
  <si>
    <t>pi_3SlB0TIkWweOM9jA0xt9YM1x</t>
  </si>
  <si>
    <t>"{\"id\":\"pi_3SlB0TIkWweOM9jA0xt9YM1x\",\"object\":\"payment_intent\",\"amount\":9995,\"amount_capturable\":0,\"amount_received\":9995,\"canceled_at\":null,\"cancellation_reason\":null,\"capture_method\":\"automatic\",\"latest_charge\":{\"id\":\"ch_3SlB0TIkWweOM9jA0B5RtDh0\",\"object\":\"charge\",\"amount\":9995,\"application_fee\":\"fee_1SlB0UIkWweOM9jAae4sgE8f\",\"balance_transaction\":\"txn_3SlB0TIkWweOM9jA0IDkkZHe\",\"captured\":true,\"created\":1767370518,\"currency\":\"eur\",\"failure_code\":null,\"failure_message\":null,\"fraud_details\":{},\"livemode\":true,\"metadata\":{\"payment_id\":\"rehGaqFBfwVbzKFExzL8VGvx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B0TIkWweOM9jA0xt9YM1x\",\"payment_method\":\"pm_1SlB0TIkWweOM9jAYV7OMhsU\",\"payment_method_details\":{\"card\":{\"amount_authorized\":9995,\"authorization_code\":\"608374\",\"brand\":\"visa\",\"checks\":{\"address_line1_check\":\"unavailable\",\"address_postal_code_check\":\"unavailable\",\"cvc_check\":\"pass\"},\"country\":\"IT\",\"description\":\"Visa Classic\",\"ds_transaction_id\":null,\"exp_month\":6,\"exp_year\":2027,\"extended_authorization\":{\"status\":\"disabled\"},\"fingerprint\":\"YByNxM5tGznPHaAC\",\"funding\":\"prepaid\",\"iin\":\"402360\",\"incremental_authorization\":{\"status\":\"unavailable\"},\"installments\":null,\"issuer\":\"POSTEPAY S.P.A.\",\"last4\":\"8874\",\"mandate\":null,\"moto\":false,\"multicapture\":{\"status\":\"unavailable\"},\"network\":\"visa\",\"network_token\":{\"used\":false},\"network_transaction_id\":\"486002585180584\",\"overcapture\":{\"maximum_amount_capturable\":9995,\"status\":\"unavailable\"},\"payment_account_reference\":\"V0010014622260307364218226582\",\"regulated_status\":\"unregulated\",\"three_d_secure\":null,\"wallet\":null},\"type\":\"card\"},\"refunded\":false,\"source\":null,\"status\":\"succeeded\",\"mit_params\":{\"network_transaction_id\":\"486002585180584\"}},\"confirmation_method\":\"manual\",\"created\":1767370517,\"currency\":\"eur\",\"customer\":null,\"last_payment_error\":null,\"livemode\":true,\"metadata\":{\"payment_id\":\"rehGaqFBfwVbzKFExzL8VGvxL\",\"payments_extension\":\"true\",\"payments_extension_type\":\"card\",\"reconciliation_flow\":\"payments_api\",\"shop_id\":\"751927347\"},\"next_action\":null,\"payment_method\":\"pm_1SlB0TIkWweOM9jAYV7OMhsU\",\"payment_method_types\":[\"card\"],\"source\":null,\"status\":\"succeeded\"}"</t>
  </si>
  <si>
    <t>AS-94950</t>
  </si>
  <si>
    <t>gid://shopify/Order/7397283332434</t>
  </si>
  <si>
    <t>gid://shopify/OrderTransaction/8573509108050</t>
  </si>
  <si>
    <t>2026-01-03T13:04:42Z</t>
  </si>
  <si>
    <t>5MF18986CW398502R</t>
  </si>
  <si>
    <t>"{\"id\":\"5MF18986CW398502R\",\"intent\":\"CAPTURE\",\"status\":\"COMPLETED\",\"payment_source\":{\"paypal\":{\"email_address\":\"charlottekrebs@gmail.com\",\"account_id\":\"UFBYP2DC8C5N6\",\"account_status\":\"VERIFIED\",\"name\":{\"given_name\":\"Charlotte\",\"surname\":\"KREBS\"},\"phone_number\":{\"national_number\":\"33607757797\"},\"address\":{\"address_line_1\":\"259 ru du Faubourg Saint Antoine\",\"admin_area_2\":\"Paris\",\"postal_code\":\"75011\",\"country_code\":\"FR\"}}},\"purchase_units\":[{\"reference_id\":\"default\",\"amount\":{\"currency_code\":\"EUR\",\"value\":\"99.95\",\"breakdown\":{\"item_total\":{\"currency_code\":\"EUR\",\"value\":\"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auhaus Exhibition Poster  1923 - P\u00f3ster \\/ Madera roble natural \\/ 70x100\",\"custom_id\":\"{\\\"shop_id\\\":751927347,\\\"session_id\\\":\\\"ruzP7ZTqiwdrDOYxc9UKxshqz\\\"}\",\"invoice_id\":\"ruzP7ZTqiwdrDOYxc9UKxshqz\",\"soft_descriptor\":\"PAYPAL *ARTESTASTOR AR\",\"items\":[{\"name\":\"Bauhaus Exhibition Poster  1923 - P\u00f3ster \\/ Madera roble natural \\/ 70x100\",\"unit_amount\":{\"currency_code\":\"EUR\",\"value\":\"99.95\"},\"tax\":{\"currency_code\":\"EUR\",\"value\":\"0.00\"},\"quantity\":\"1\"}],\"shipping\":{\"name\":{\"full_name\":\"Charlotte Krebs\"},\"address\":{\"address_line_1\":\"14 Rue Jean-Mac\u00e9\",\"admin_area_2\":\"Paris\",\"postal_code\":\"75011\",\"country_code\":\"FR\"}},\"supplementary_data\":{\"tax_nexus\":[]},\"payments\":{\"captures\":[{\"id\":\"6UM06312TP540590E\",\"status\":\"COMPLETED\",\"amount\":{\"currency_code\":\"EUR\",\"value\":\"99.95\"},\"final_capture\":true,\"disbursement_mode\":\"INSTANT\",\"seller_protection\":{\"status\":\"ELIGIBLE\",\"dispute_categories\":[\"ITEM_NOT_RECEIVED\",\"UNAUTHORIZED_TRANSACTION\"]},\"seller_receivable_breakdown\":{\"gross_amount\":{\"currency_code\":\"EUR\",\"value\":\"99.95\"},\"paypal_fee\":{\"currency_code\":\"EUR\",\"value\":\"3.25\"},\"net_amount\":{\"currency_code\":\"EUR\",\"value\":\"96.70\"}},\"invoice_id\":\"ruzP7ZTqiwdrDOYxc9UKxshqz\",\"custom_id\":\"{\\\"shop_id\\\":751927347,\\\"session_id\\\":\\\"ruzP7ZTqiwdrDOYxc9UKxshqz\\\"}\",\"links\":[{\"href\":\"https:\\/\\/api.paypal.com\\/v2\\/payments\\/captures\\/6UM06312TP540590E\",\"rel\":\"self\",\"method\":\"GET\"},{\"href\":\"https:\\/\\/api.paypal.com\\/v2\\/payments\\/captures\\/6UM06312TP540590E\\/refund\",\"rel\":\"refund\",\"method\":\"POST\"},{\"href\":\"https:\\/\\/api.paypal.com\\/v2\\/checkout\\/orders\\/5MF18986CW398502R\",\"rel\":\"up\",\"method\":\"GET\"}],\"create_time\":\"2026-01-03T13:04:43Z\",\"update_time\":\"2026-01-03T13:04:43Z\"}]}}],\"payer\":{\"name\":{\"given_name\":\"Charlotte\",\"surname\":\"KREBS\"},\"email_address\":\"charlottekrebs@gmail.com\",\"payer_id\":\"UFBYP2DC8C5N6\",\"phone\":{\"phone_number\":{\"national_number\":\"33607757797\"}},\"address\":{\"address_line_1\":\"259 ru du Faubourg Saint Antoine\",\"admin_area_2\":\"Paris\",\"postal_code\":\"75011\",\"country_code\":\"FR\"}},\"create_time\":\"2026-01-03T13:02:34Z\",\"update_time\":\"2026-01-03T13:04:43Z\",\"links\":[{\"href\":\"https:\\/\\/api.paypal.com\\/v2\\/checkout\\/orders\\/5MF18986CW398502R\",\"rel\":\"self\",\"method\":\"GET\"}]}"</t>
  </si>
  <si>
    <t>AS-95007</t>
  </si>
  <si>
    <t>gid://shopify/Order/7398499909970</t>
  </si>
  <si>
    <t>gid://shopify/OrderTransaction/8575083217234</t>
  </si>
  <si>
    <t>2026-01-04T06:13:04Z</t>
  </si>
  <si>
    <t>ch_3SlkYnIkWweOM9jA2dKCNDws</t>
  </si>
  <si>
    <t>rscessrxeFLGdJCsw7TG1aQwK</t>
  </si>
  <si>
    <t>pi_3SlkYnIkWweOM9jA2gDenpR8</t>
  </si>
  <si>
    <t>"{\"id\":\"pi_3SlkYnIkWweOM9jA2gDenpR8\",\"object\":\"payment_intent\",\"amount\":3785,\"amount_capturable\":0,\"amount_received\":3785,\"canceled_at\":null,\"cancellation_reason\":null,\"capture_method\":\"automatic\",\"latest_charge\":{\"id\":\"ch_3SlkYnIkWweOM9jA2dKCNDws\",\"object\":\"charge\",\"amount\":3785,\"application_fee\":\"fee_1SlkYoIkWweOM9jAW0eiyhOP\",\"balance_transaction\":\"txn_3SlkYnIkWweOM9jA2vriL5Ex\",\"captured\":true,\"created\":1767507185,\"currency\":\"eur\",\"failure_code\":null,\"failure_message\":null,\"fraud_details\":{},\"livemode\":true,\"metadata\":{\"payment_id\":\"rscessrxeFLGdJCsw7TG1aQw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kYnIkWweOM9jA2gDenpR8\",\"payment_method\":\"pm_1SlkYnIkWweOM9jAPnMxo1jl\",\"payment_method_details\":{\"card\":{\"amount_authorized\":3785,\"authorization_code\":\"375759\",\"brand\":\"mastercard\",\"checks\":{\"address_line1_check\":null,\"address_postal_code_check\":null,\"cvc_check\":null},\"country\":\"DE\",\"description\":\"Gold MasterCard Card\",\"ds_transaction_id\":null,\"exp_month\":3,\"exp_year\":2028,\"extended_authorization\":{\"status\":\"disabled\"},\"fingerprint\":\"VuisbgUV0Sg18bwc\",\"funding\":\"credit\",\"iin\":\"544734\",\"incremental_authorization\":{\"status\":\"unavailable\"},\"installments\":null,\"issuer\":\"DEUTSCHER SPARKASSEN- UND GIRO\",\"last4\":\"0000\",\"mandate\":null,\"moto\":false,\"multicapture\":{\"status\":\"unavailable\"},\"network\":\"mastercard\",\"network_token\":{\"used\":false},\"network_transaction_id\":\"MCG25Y6XJ0104\",\"overcapture\":{\"maximum_amount_capturable\":3785,\"status\":\"unavailable\"},\"payment_account_reference\":\"50018FFROB75V5BEIFJFTYNTJY72K\",\"regulated_status\":\"unregulated\",\"three_d_secure\":null,\"wallet\":{\"apple_pay\":{\"type\":\"apple_pay\"},\"dynamic_last4\":\"1060\",\"type\":\"apple_pay\"}},\"type\":\"card\"},\"refunded\":false,\"source\":null,\"status\":\"succeeded\",\"mit_params\":{\"network_transaction_id\":\"MCG25Y6XJ0104\"}},\"confirmation_method\":\"manual\",\"created\":1767507185,\"currency\":\"eur\",\"customer\":null,\"last_payment_error\":null,\"livemode\":true,\"metadata\":{\"payment_id\":\"rscessrxeFLGdJCsw7TG1aQwK\",\"payments_extension\":\"true\",\"payments_extension_type\":\"card\",\"reconciliation_flow\":\"payments_api\",\"shop_id\":\"751927347\"},\"next_action\":null,\"payment_method\":\"pm_1SlkYnIkWweOM9jAPnMxo1jl\",\"payment_method_types\":[\"card\"],\"source\":null,\"status\":\"succeeded\"}"</t>
  </si>
  <si>
    <t>AS-97118</t>
  </si>
  <si>
    <t>gid://shopify/Order/7513552748882</t>
  </si>
  <si>
    <t>gid://shopify/OrderTransaction/8647250706770</t>
  </si>
  <si>
    <t>2026-01-30T10:50:53Z</t>
  </si>
  <si>
    <t>ch_3SvFHvIkWweOM9jA2mUZL3VJ</t>
  </si>
  <si>
    <t>ry2gFMvqcK58yeUVQBAFczKZx</t>
  </si>
  <si>
    <t>pi_3SvFHvIkWweOM9jA2rmRHJOV</t>
  </si>
  <si>
    <t>"{\"id\":\"pi_3SvFHvIkWweOM9jA2rmRHJOV\",\"object\":\"payment_intent\",\"amount\":12790,\"amount_capturable\":0,\"amount_received\":12790,\"canceled_at\":null,\"cancellation_reason\":null,\"capture_method\":\"automatic\",\"latest_charge\":{\"id\":\"ch_3SvFHvIkWweOM9jA2mUZL3VJ\",\"object\":\"charge\",\"amount\":12790,\"application_fee\":\"fee_1SvFHvIkWweOM9jANDJE2lET\",\"balance_transaction\":\"txn_3SvFHvIkWweOM9jA2gAJjb5v\",\"captured\":true,\"created\":1769770255,\"currency\":\"eur\",\"failure_code\":null,\"failure_message\":null,\"fraud_details\":{},\"livemode\":true,\"metadata\":{\"payment_id\":\"ry2gFMvqcK58yeUVQBAFczKZ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FHvIkWweOM9jA2rmRHJOV\",\"payment_method\":\"pm_1SvFHvIkWweOM9jAcY05PI8V\",\"payment_method_details\":{\"card\":{\"amount_authorized\":12790,\"authorization_code\":\"601243\",\"brand\":\"visa\",\"checks\":{\"address_line1_check\":null,\"address_postal_code_check\":null,\"cvc_check\":null},\"country\":\"FR\",\"description\":\"Visa Gold\",\"ds_transaction_id\":null,\"exp_month\":1,\"exp_year\":2029,\"extended_authorization\":{\"status\":\"disabled\"},\"fingerprint\":\"JdD8Fv3FkYSfXhrl\",\"funding\":\"credit\",\"iin\":\"455870\",\"incremental_authorization\":{\"status\":\"unavailable\"},\"installments\":null,\"issuer\":\"BNP Paribas\",\"last4\":\"0000\",\"mandate\":null,\"moto\":false,\"multicapture\":{\"status\":\"unavailable\"},\"network\":\"visa\",\"network_token\":{\"used\":false},\"network_transaction_id\":\"486030390556965\",\"overcapture\":{\"maximum_amount_capturable\":12790,\"status\":\"unavailable\"},\"payment_account_reference\":\"V001AABA102012021040930245097\",\"regulated_status\":\"unregulated\",\"three_d_secure\":null,\"wallet\":{\"apple_pay\":{\"type\":\"apple_pay\"},\"dynamic_last4\":\"4631\",\"type\":\"apple_pay\"}},\"type\":\"card\"},\"refunded\":false,\"source\":null,\"status\":\"succeeded\",\"mit_params\":{\"network_transaction_id\":\"486030390556965\"}},\"confirmation_method\":\"manual\",\"created\":1769770255,\"currency\":\"eur\",\"customer\":null,\"last_payment_error\":null,\"livemode\":true,\"metadata\":{\"payment_id\":\"ry2gFMvqcK58yeUVQBAFczKZx\",\"payments_extension\":\"true\",\"payments_extension_type\":\"card\",\"reconciliation_flow\":\"payments_api\",\"shop_id\":\"751927347\"},\"next_action\":null,\"payment_method\":\"pm_1SvFHvIkWweOM9jAcY05PI8V\",\"payment_method_types\":[\"card\"],\"source\":null,\"status\":\"succeeded\"}"</t>
  </si>
  <si>
    <t>AS-96939</t>
  </si>
  <si>
    <t>gid://shopify/Order/7499192271186</t>
  </si>
  <si>
    <t>gid://shopify/OrderTransaction/8640074088786</t>
  </si>
  <si>
    <t>2026-01-27T18:52:47Z</t>
  </si>
  <si>
    <t>ch_3SuHNbIkWweOM9jA0F2IeDOp</t>
  </si>
  <si>
    <t>rNCfhtYot1Q9X2ioJgDe6q4XV</t>
  </si>
  <si>
    <t>pi_3SuHNbIkWweOM9jA0d2khz4k</t>
  </si>
  <si>
    <t>"{\"id\":\"pi_3SuHNbIkWweOM9jA0d2khz4k\",\"object\":\"payment_intent\",\"amount\":7485,\"amount_capturable\":0,\"amount_received\":7485,\"canceled_at\":null,\"cancellation_reason\":null,\"capture_method\":\"automatic\",\"latest_charge\":{\"id\":\"ch_3SuHNbIkWweOM9jA0F2IeDOp\",\"object\":\"charge\",\"amount\":7485,\"application_fee\":\"fee_1SuHNeIkWweOM9jA0I21Gd9E\",\"balance_transaction\":\"txn_3SuHNbIkWweOM9jA033z7gBh\",\"captured\":true,\"created\":1769539969,\"currency\":\"eur\",\"failure_code\":null,\"failure_message\":null,\"fraud_details\":{},\"livemode\":true,\"metadata\":{\"payment_id\":\"rNCfhtYot1Q9X2ioJgDe6q4X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HNbIkWweOM9jA0d2khz4k\",\"payment_method\":\"pm_1SuHNbIkWweOM9jA2fNn6Rg2\",\"payment_method_details\":{\"card\":{\"amount_authorized\":7485,\"authorization_code\":\"873369\",\"brand\":\"visa\",\"checks\":{\"address_line1_check\":\"unavailable\",\"address_postal_code_check\":\"unavailable\",\"cvc_check\":\"pass\"},\"country\":\"ES\",\"description\":\"Visa Classic\",\"ds_transaction_id\":null,\"exp_month\":4,\"exp_year\":2027,\"extended_authorization\":{\"status\":\"disabled\"},\"fingerprint\":\"TbyS8z8ge6NAXtpC\",\"funding\":\"credit\",\"iin\":\"409013\",\"incremental_authorization\":{\"status\":\"unavailable\"},\"installments\":null,\"issuer\":\"CAIXABANK S.A.\",\"last4\":\"8007\",\"mandate\":null,\"moto\":false,\"multicapture\":{\"status\":\"unavailable\"},\"network\":\"visa\",\"network_token\":{\"used\":false},\"network_transaction_id\":\"486027679690036\",\"overcapture\":{\"maximum_amount_capturable\":7485,\"status\":\"unavailable\"},\"payment_account_reference\":\"V0010015824263337063546140450\",\"regulated_status\":\"unregulated\",\"three_d_secure\":null,\"wallet\":null},\"type\":\"card\"},\"refunded\":false,\"source\":null,\"status\":\"succeeded\",\"mit_params\":{\"network_transaction_id\":\"486027679690036\"}},\"confirmation_method\":\"manual\",\"created\":1769539967,\"currency\":\"eur\",\"customer\":null,\"last_payment_error\":null,\"livemode\":true,\"metadata\":{\"payment_id\":\"rNCfhtYot1Q9X2ioJgDe6q4XV\",\"payments_extension\":\"true\",\"payments_extension_type\":\"card\",\"reconciliation_flow\":\"payments_api\",\"shop_id\":\"751927347\"},\"next_action\":null,\"payment_method\":\"pm_1SuHNbIkWweOM9jA2fNn6Rg2\",\"payment_method_types\":[\"card\"],\"source\":null,\"status\":\"succeeded\"}"</t>
  </si>
  <si>
    <t>AS-96515</t>
  </si>
  <si>
    <t>gid://shopify/Order/7446941663570</t>
  </si>
  <si>
    <t>gid://shopify/OrderTransaction/8624911581522</t>
  </si>
  <si>
    <t>2026-01-22T08:13:18Z</t>
  </si>
  <si>
    <t>ch_3SsJ11IkWweOM9jA2jOoeM8J</t>
  </si>
  <si>
    <t>rFmVCAsZVxI6ZZunkYCxYn3IU</t>
  </si>
  <si>
    <t>pi_3SsJ11IkWweOM9jA2Yak6DLg</t>
  </si>
  <si>
    <t>"{\"id\":\"pi_3SsJ11IkWweOM9jA2Yak6DLg\",\"object\":\"payment_intent\",\"amount\":2826,\"amount_capturable\":0,\"amount_received\":2826,\"canceled_at\":null,\"cancellation_reason\":null,\"capture_method\":\"automatic\",\"latest_charge\":{\"id\":\"ch_3SsJ11IkWweOM9jA2jOoeM8J\",\"object\":\"charge\",\"amount\":2826,\"application_fee\":\"fee_1SsJ13IkWweOM9jAgiFquq6M\",\"balance_transaction\":\"txn_3SsJ11IkWweOM9jA2aUPfNKt\",\"captured\":true,\"created\":1769069601,\"currency\":\"eur\",\"failure_code\":null,\"failure_message\":null,\"fraud_details\":{},\"livemode\":true,\"metadata\":{\"payment_id\":\"rFmVCAsZVxI6ZZunkYCxYn3I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J11IkWweOM9jA2Yak6DLg\",\"payment_method\":\"pm_1SsJ11IkWweOM9jAA3w2Ig2m\",\"payment_method_details\":{\"card\":{\"amount_authorized\":2826,\"authorization_code\":\"565941\",\"brand\":\"mastercard\",\"checks\":{\"address_line1_check\":\"unavailable\",\"address_postal_code_check\":\"unavailable\",\"cvc_check\":\"pass\"},\"country\":\"FR\",\"description\":\"MasterCard Standard Card Immediate Debit\",\"ds_transaction_id\":null,\"exp_month\":11,\"exp_year\":2026,\"extended_authorization\":{\"status\":\"disabled\"},\"fingerprint\":\"Q1nTIblwv1I4Kf1M\",\"funding\":\"debit\",\"iin\":\"513690\",\"incremental_authorization\":{\"status\":\"unavailable\"},\"installments\":null,\"issuer\":\"BANQUE FEDERATIVE DU CREDIT MU\",\"last4\":\"1405\",\"mandate\":null,\"moto\":false,\"multicapture\":{\"status\":\"unavailable\"},\"network\":\"mastercard\",\"network_token\":{\"used\":false},\"network_transaction_id\":\"TCSA1Y26P0122\",\"overcapture\":{\"maximum_amount_capturable\":2826,\"status\":\"unavailable\"},\"payment_account_reference\":\"500167AXSK7Y9E3OTH73PU3S05OLG\",\"regulated_status\":\"unregulated\",\"three_d_secure\":{\"authentication_flow\":\"frictionless\",\"electronic_commerce_indicator\":\"06\",\"exemption_indicator\":null,\"result\":\"exempted\",\"result_reason\":null,\"transaction_id\":\"567a0c54-07af-4d06-aec2-f02b3cbc2026\",\"version\":\"2.2.0\"},\"wallet\":null},\"type\":\"card\"},\"refunded\":false,\"source\":null,\"status\":\"succeeded\",\"mit_params\":{\"network_transaction_id\":\"TCSA1Y26P0122\"}},\"confirmation_method\":\"manual\",\"created\":1769069599,\"currency\":\"eur\",\"customer\":null,\"last_payment_error\":null,\"livemode\":true,\"metadata\":{\"payment_id\":\"rFmVCAsZVxI6ZZunkYCxYn3IU\",\"payments_extension\":\"true\",\"payments_extension_type\":\"card\",\"reconciliation_flow\":\"payments_api\",\"shop_id\":\"751927347\"},\"next_action\":null,\"payment_method\":\"pm_1SsJ11IkWweOM9jAA3w2Ig2m\",\"payment_method_types\":[\"card\"],\"source\":null,\"status\":\"succeeded\"}"</t>
  </si>
  <si>
    <t>AS-96581</t>
  </si>
  <si>
    <t>gid://shopify/Order/7489235878226</t>
  </si>
  <si>
    <t>gid://shopify/OrderTransaction/8627466273106</t>
  </si>
  <si>
    <t>2026-01-23T10:06:55Z</t>
  </si>
  <si>
    <t>ch_3SshGWIkWweOM9jA2nLKw178</t>
  </si>
  <si>
    <t>rqdgL4aFGtb622h4Zz3luBUpE</t>
  </si>
  <si>
    <t>pi_3SshGWIkWweOM9jA2zOmJeNj</t>
  </si>
  <si>
    <t>"{\"id\":\"pi_3SshGWIkWweOM9jA2zOmJeNj\",\"object\":\"payment_intent\",\"amount\":8495,\"amount_capturable\":0,\"amount_received\":8495,\"canceled_at\":null,\"cancellation_reason\":null,\"capture_method\":\"automatic\",\"latest_charge\":{\"id\":\"ch_3SshGWIkWweOM9jA2nLKw178\",\"object\":\"charge\",\"amount\":8495,\"application_fee\":\"fee_1SshGXIkWweOM9jA4TRdM5h0\",\"balance_transaction\":\"txn_3SshGWIkWweOM9jA2PhRlSS3\",\"captured\":true,\"created\":1769162816,\"currency\":\"eur\",\"failure_code\":null,\"failure_message\":null,\"fraud_details\":{},\"livemode\":true,\"metadata\":{\"payment_id\":\"rqdgL4aFGtb622h4Zz3luBUp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hGWIkWweOM9jA2zOmJeNj\",\"payment_method\":\"pm_1SshGWIkWweOM9jAEwwq5nSv\",\"payment_method_details\":{\"card\":{\"amount_authorized\":8495,\"authorization_code\":\"340017\",\"brand\":\"mastercard\",\"checks\":{\"address_line1_check\":null,\"address_postal_code_check\":null,\"cvc_check\":null},\"country\":\"IT\",\"description\":\"Debit MasterCard\",\"ds_transaction_id\":null,\"exp_month\":10,\"exp_year\":2027,\"extended_authorization\":{\"status\":\"disabled\"},\"fingerprint\":\"1nOeXhzys7vxUhlt\",\"funding\":\"debit\",\"iin\":\"516779\",\"incremental_authorization\":{\"status\":\"unavailable\"},\"installments\":null,\"issuer\":\"NEXI PAYMENTS SPA\",\"last4\":\"0000\",\"mandate\":null,\"moto\":false,\"multicapture\":{\"status\":\"unavailable\"},\"network\":\"mastercard\",\"network_token\":{\"used\":false},\"network_transaction_id\":\"MDUMRXZ1K0123\",\"overcapture\":{\"maximum_amount_capturable\":8495,\"status\":\"unavailable\"},\"payment_account_reference\":\"50011B1B9J631BJ5RSU00LLLKGYVJ\",\"regulated_status\":\"unregulated\",\"three_d_secure\":null,\"wallet\":{\"apple_pay\":{\"type\":\"apple_pay\"},\"dynamic_last4\":\"5222\",\"type\":\"apple_pay\"}},\"type\":\"card\"},\"refunded\":false,\"source\":null,\"status\":\"succeeded\",\"mit_params\":{\"network_transaction_id\":\"MDUMRXZ1K0123\"}},\"confirmation_method\":\"manual\",\"created\":1769162816,\"currency\":\"eur\",\"customer\":null,\"last_payment_error\":null,\"livemode\":true,\"metadata\":{\"payment_id\":\"rqdgL4aFGtb622h4Zz3luBUpE\",\"payments_extension\":\"true\",\"payments_extension_type\":\"card\",\"reconciliation_flow\":\"payments_api\",\"shop_id\":\"751927347\"},\"next_action\":null,\"payment_method\":\"pm_1SshGWIkWweOM9jAEwwq5nSv\",\"payment_method_types\":[\"card\"],\"source\":null,\"status\":\"succeeded\"}"</t>
  </si>
  <si>
    <t>AS-95725</t>
  </si>
  <si>
    <t>gid://shopify/Order/7421906026834</t>
  </si>
  <si>
    <t>gid://shopify/OrderTransaction/8595360022866</t>
  </si>
  <si>
    <t>2026-01-11T22:56:06Z</t>
  </si>
  <si>
    <t>ch_3SoXYIIkWweOM9jA06gAffRM</t>
  </si>
  <si>
    <t>rSdSVd5l9gLG4vHsmoWMzcOgs</t>
  </si>
  <si>
    <t>pi_3SoXYIIkWweOM9jA0aoOuPt1</t>
  </si>
  <si>
    <t>"{\"id\":\"pi_3SoXYIIkWweOM9jA0aoOuPt1\",\"object\":\"payment_intent\",\"amount\":11790,\"amount_capturable\":0,\"amount_received\":11790,\"canceled_at\":null,\"cancellation_reason\":null,\"capture_method\":\"automatic\",\"latest_charge\":{\"id\":\"ch_3SoXYIIkWweOM9jA06gAffRM\",\"object\":\"charge\",\"amount\":11790,\"application_fee\":\"fee_1SoXYKIkWweOM9jAoUMysAeM\",\"balance_transaction\":\"txn_3SoXYIIkWweOM9jA0ptMQqEg\",\"captured\":true,\"created\":1768172167,\"currency\":\"eur\",\"failure_code\":null,\"failure_message\":null,\"fraud_details\":{},\"livemode\":true,\"metadata\":{\"payment_id\":\"rSdSVd5l9gLG4vHsmoWMzcOg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XYIIkWweOM9jA0aoOuPt1\",\"payment_method\":\"pm_1SoXYIIkWweOM9jAZccW3EZ2\",\"payment_method_details\":{\"card\":{\"amount_authorized\":11790,\"authorization_code\":\"186167\",\"brand\":\"visa\",\"checks\":{\"address_line1_check\":\"fail\",\"address_postal_code_check\":\"pass\",\"cvc_check\":\"pass\"},\"country\":\"IT\",\"description\":\"Visa Classic\",\"ds_transaction_id\":null,\"exp_month\":4,\"exp_year\":2030,\"extended_authorization\":{\"status\":\"disabled\"},\"fingerprint\":\"o1pTTkeM68QeUahV\",\"funding\":\"debit\",\"iin\":\"497019\",\"incremental_authorization\":{\"status\":\"unavailable\"},\"installments\":null,\"issuer\":\"NEXI PAYMENTS S.P.A.\",\"last4\":\"9650\",\"mandate\":null,\"moto\":false,\"multicapture\":{\"status\":\"unavailable\"},\"network\":\"visa\",\"network_token\":{\"used\":false},\"network_transaction_id\":\"486011825677835\",\"overcapture\":{\"maximum_amount_capturable\":11790,\"status\":\"unavailable\"},\"payment_account_reference\":\"V0010014625114628116805467195\",\"regulated_status\":\"unregulated\",\"three_d_secure\":null,\"wallet\":null},\"type\":\"card\"},\"refunded\":false,\"source\":null,\"status\":\"succeeded\",\"mit_params\":{\"network_transaction_id\":\"486011825677835\"}},\"confirmation_method\":\"manual\",\"created\":1768172166,\"currency\":\"eur\",\"customer\":null,\"last_payment_error\":null,\"livemode\":true,\"metadata\":{\"payment_id\":\"rSdSVd5l9gLG4vHsmoWMzcOgs\",\"payments_extension\":\"true\",\"payments_extension_type\":\"card\",\"reconciliation_flow\":\"payments_api\",\"shop_id\":\"751927347\"},\"next_action\":null,\"payment_method\":\"pm_1SoXYIIkWweOM9jAZccW3EZ2\",\"payment_method_types\":[\"card\"],\"source\":null,\"status\":\"succeeded\"}"</t>
  </si>
  <si>
    <t>AS-95560</t>
  </si>
  <si>
    <t>gid://shopify/Order/7419065663826</t>
  </si>
  <si>
    <t>gid://shopify/OrderTransaction/8592104751442</t>
  </si>
  <si>
    <t>2026-01-10T15:56:46Z</t>
  </si>
  <si>
    <t>ch_3So4WxIkWweOM9jA2zu8CSee</t>
  </si>
  <si>
    <t>rZEqGdxMbnuXZzVtE30jEWp1K</t>
  </si>
  <si>
    <t>pi_3So4WxIkWweOM9jA2k0xz1fL</t>
  </si>
  <si>
    <t>"{\"id\":\"pi_3So4WxIkWweOM9jA2k0xz1fL\",\"object\":\"payment_intent\",\"amount\":12231,\"amount_capturable\":0,\"amount_received\":12231,\"canceled_at\":null,\"cancellation_reason\":null,\"capture_method\":\"automatic\",\"latest_charge\":{\"id\":\"ch_3So4WxIkWweOM9jA2zu8CSee\",\"object\":\"charge\",\"amount\":12231,\"application_fee\":\"fee_1So4WyIkWweOM9jAhrhOdcFm\",\"balance_transaction\":\"txn_3So4WxIkWweOM9jA2Trph8Yp\",\"captured\":true,\"created\":1768060608,\"currency\":\"eur\",\"failure_code\":null,\"failure_message\":null,\"fraud_details\":{},\"livemode\":true,\"metadata\":{\"payment_id\":\"rZEqGdxMbnuXZzVtE30jEWp1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4WxIkWweOM9jA2k0xz1fL\",\"payment_method\":\"pm_1So4WxIkWweOM9jAQYxRKZHO\",\"payment_method_details\":{\"card\":{\"amount_authorized\":12231,\"authorization_code\":\"253860\",\"brand\":\"mastercard\",\"checks\":{\"address_line1_check\":\"unavailable\",\"address_postal_code_check\":\"unavailable\",\"cvc_check\":null},\"country\":\"ES\",\"description\":\"MasterCard New World Immediate Debit\",\"ds_transaction_id\":null,\"exp_month\":6,\"exp_year\":2030,\"extended_authorization\":{\"status\":\"disabled\"},\"fingerprint\":\"v1zFy4oxCJZpO1OV\",\"funding\":\"debit\",\"iin\":\"540205\",\"incremental_authorization\":{\"status\":\"unavailable\"},\"installments\":null,\"issuer\":\"BANCO SABADELL S.A.\",\"last4\":\"2027\",\"mandate\":null,\"moto\":false,\"multicapture\":{\"status\":\"unavailable\"},\"network\":\"mastercard\",\"network_token\":{\"used\":false},\"network_transaction_id\":\"TNWGSZQA20110\",\"overcapture\":{\"maximum_amount_capturable\":12231,\"status\":\"unavailable\"},\"payment_account_reference\":\"50010DGK7SJV3RBA95BSBJ5FM5JNT\",\"regulated_status\":\"unregulated\",\"three_d_secure\":null,\"wallet\":null},\"type\":\"card\"},\"refunded\":false,\"source\":null,\"status\":\"succeeded\",\"mit_params\":{\"network_transaction_id\":\"TNWGSZQA20110\"}},\"confirmation_method\":\"manual\",\"created\":1768060607,\"currency\":\"eur\",\"customer\":null,\"last_payment_error\":null,\"livemode\":true,\"metadata\":{\"payment_id\":\"rZEqGdxMbnuXZzVtE30jEWp1K\",\"payments_extension\":\"true\",\"payments_extension_type\":\"card\",\"reconciliation_flow\":\"payments_api\",\"shop_id\":\"751927347\"},\"next_action\":null,\"payment_method\":\"pm_1So4WxIkWweOM9jAQYxRKZHO\",\"payment_method_types\":[\"card\"],\"source\":null,\"status\":\"succeeded\"}"</t>
  </si>
  <si>
    <t>AS-97086</t>
  </si>
  <si>
    <t>gid://shopify/Order/7512668897618</t>
  </si>
  <si>
    <t>gid://shopify/OrderTransaction/8645975834962</t>
  </si>
  <si>
    <t>2026-01-29T19:36:15Z</t>
  </si>
  <si>
    <t>ch_3Sv10mIkWweOM9jA0PbEX1Zq</t>
  </si>
  <si>
    <t>rSVMvA7cLndKxzWvAqLqpZhE3</t>
  </si>
  <si>
    <t>pi_3Sv10mIkWweOM9jA0MBajHAc</t>
  </si>
  <si>
    <t>"{\"id\":\"pi_3Sv10mIkWweOM9jA0MBajHAc\",\"object\":\"payment_intent\",\"amount\":6795,\"amount_capturable\":0,\"amount_received\":0,\"canceled_at\":null,\"cancellation_reason\":null,\"capture_method\":\"automatic\",\"latest_charge\":{\"id\":\"ch_3Sv10mIkWweOM9jA0PbEX1Zq\",\"object\":\"charge\",\"amount\":6795,\"application_fee\":null,\"balance_transaction\":null,\"captured\":false,\"created\":1769715377,\"currency\":\"eur\",\"failure_code\":\"card_declined\",\"failure_message\":\"Your card has insufficient funds.\",\"fraud_details\":{},\"livemode\":true,\"metadata\":{\"payment_id\":\"rSVMvA7cLndKxzWvAqLqpZhE3\",\"payments_extension\":\"true\",\"payments_extension_type\":\"card\",\"reconciliation_flow\":\"payments_api\",\"shop_id\":\"751927347\"},\"outcome\":{\"advice_code\":\"try_again_later\",\"network_advice_code\":null,\"network_decline_code\":\"51\",\"network_status\":\"declined_by_network\",\"reason\":\"insufficient_funds\",\"risk_level\":\"normal\",\"seller_message\":\"The bank returned the decline code `insufficient_funds`.\",\"type\":\"issuer_declined\"},\"paid\":false,\"payment_intent\":\"pi_3Sv10mIkWweOM9jA0MBajHAc\",\"payment_method\":\"pm_1Sv10mIkWweOM9jAKIYou9W2\",\"payment_method_details\":{\"card\":{\"amount_authorized\":null,\"authorization_code\":null,\"brand\":\"mastercard\",\"checks\":{\"address_line1_check\":\"unavailable\",\"address_postal_code_check\":\"unavailable\",\"cvc_check\":\"pass\"},\"country\":\"IT\",\"description\":\"Prepaid Unembossed MasterCard Card (Non-US)\",\"ds_transaction_id\":null,\"exp_month\":10,\"exp_year\":2029,\"extended_authorization\":{\"status\":\"disabled\"},\"fingerprint\":\"RqZM75OSCJWDIIUY\",\"funding\":\"prepaid\",\"iin\":\"530514\",\"incremental_authorization\":{\"status\":\"unavailable\"},\"installments\":null,\"issuer\":\"INTESA SANPAOLO SPA\",\"last4\":\"7922\",\"mandate\":null,\"moto\":false,\"multicapture\":{\"status\":\"unavailable\"},\"network\":\"mastercard\",\"network_token\":{\"used\":false},\"network_transaction_id\":\"SURC23EF60129\",\"overcapture\":{\"maximum_amount_capturable\":6795,\"status\":\"unavailable\"},\"payment_account_reference\":\"5001BUHBH7EVAVXN3PCWUESCLDNHF\",\"regulated_status\":\"unregulated\",\"three_d_secure\":null,\"wallet\":null},\"type\":\"card\"},\"refunded\":false,\"source\":null,\"status\":\"failed\",\"mit_params\":{\"network_transaction_id\":\"SURC23EF60129\"}},\"confirmation_method\":\"manual\",\"created\":1769715376,\"currency\":\"eur\",\"customer\":null,\"last_payment_error\":{\"advice_code\":\"try_again_later\",\"charge\":\"ch_3Sv10mIkWweOM9jA0PbEX1Zq\",\"code\":\"card_declined\",\"decline_code\":\"insufficient_funds\",\"doc_url\":\"https:\\/\\/stripe.com\\/docs\\/error-codes\\/card-declined\",\"message\":\"Your card has insufficient funds.\",\"network_decline_code\":\"51\",\"payment_method\":{\"id\":\"pm_1Sv10mIkWweOM9jAKIYou9W2\",\"object\":\"payment_method\",\"card\":{\"brand\":\"mastercard\",\"checks\":{\"address_line1_check\":\"unavailable\",\"address_postal_code_check\":\"unavailable\",\"cvc_check\":\"pass\"},\"country\":\"IT\",\"description\":\"Prepaid Unembossed MasterCard Card (Non-US)\",\"display_brand\":\"mastercard\",\"exp_month\":10,\"exp_year\":2029,\"fingerprint\":\"RqZM75OSCJWDIIUY\",\"funding\":\"prepaid\",\"generated_from\":null,\"iin\":\"530514\",\"issuer\":\"INTESA SANPAOLO SPA\",\"last4\":\"7922\",\"network_token\":null,\"networks\":{\"available\":[\"mastercard\"],\"preferred\":null},\"payment_account_reference\":null,\"regulated_status\":\"unregulated\",\"three_d_secure_usage\":{\"supported\":true},\"wallet\":null},\"created\":1769715376,\"livemode\":true,\"metadata\":{},\"type\":\"card\"},\"type\":\"card_error\"},\"livemode\":true,\"metadata\":{\"payment_id\":\"rSVMvA7cLndKxzWvAqLqpZhE3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</si>
  <si>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gid://shopify/OrderTransaction/8646007488850</t>
  </si>
  <si>
    <t>2026-01-29T19:47:40Z</t>
  </si>
  <si>
    <t>ch_3Sv1BoIkWweOM9jA0uz6phft</t>
  </si>
  <si>
    <t>rBH1mXDmgjKC1U1DLQjNR7D8B</t>
  </si>
  <si>
    <t>pi_3Sv1BoIkWweOM9jA0vwKWx5a</t>
  </si>
  <si>
    <t>"{\"id\":\"pi_3Sv1BoIkWweOM9jA0vwKWx5a\",\"object\":\"payment_intent\",\"amount\":6795,\"amount_capturable\":0,\"amount_received\":6795,\"canceled_at\":null,\"cancellation_reason\":null,\"capture_method\":\"automatic\",\"latest_charge\":{\"id\":\"ch_3Sv1BoIkWweOM9jA0uz6phft\",\"object\":\"charge\",\"amount\":6795,\"application_fee\":\"fee_1Sv1BqIkWweOM9jAJMPAGSfg\",\"balance_transaction\":\"txn_3Sv1BoIkWweOM9jA08BupYPe\",\"captured\":true,\"created\":1769716061,\"currency\":\"eur\",\"failure_code\":null,\"failure_message\":null,\"fraud_details\":{},\"livemode\":true,\"metadata\":{\"payment_id\":\"rBH1mXDmgjKC1U1DLQjNR7D8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1BoIkWweOM9jA0vwKWx5a\",\"payment_method\":\"pm_1Sv1BoIkWweOM9jAGZoeYj8D\",\"payment_method_details\":{\"card\":{\"amount_authorized\":6795,\"authorization_code\":\"183675\",\"brand\":\"mastercard\",\"checks\":{\"address_line1_check\":\"unavailable\",\"address_postal_code_check\":\"unavailable\",\"cvc_check\":\"pass\"},\"country\":\"IT\",\"description\":\"Prepaid Unembossed MasterCard Card (Non-US)\",\"ds_transaction_id\":null,\"exp_month\":10,\"exp_year\":2029,\"extended_authorization\":{\"status\":\"disabled\"},\"fingerprint\":\"RqZM75OSCJWDIIUY\",\"funding\":\"prepaid\",\"iin\":\"530514\",\"incremental_authorization\":{\"status\":\"unavailable\"},\"installments\":null,\"issuer\":\"INTESA SANPAOLO SPA\",\"last4\":\"7922\",\"mandate\":null,\"moto\":false,\"multicapture\":{\"status\":\"unavailable\"},\"network\":\"mastercard\",\"network_token\":{\"used\":false},\"network_transaction_id\":\"SURTDCBQ30129\",\"overcapture\":{\"maximum_amount_capturable\":6795,\"status\":\"unavailable\"},\"payment_account_reference\":\"5001BUHBH7EVAVXN3PCWUESCLDNHF\",\"regulated_status\":\"unregulated\",\"three_d_secure\":null,\"wallet\":null},\"type\":\"card\"},\"refunded\":false,\"source\":null,\"status\":\"succeeded\",\"mit_params\":{\"network_transaction_id\":\"SURTDCBQ30129\"}},\"confirmation_method\":\"manual\",\"created\":1769716060,\"currency\":\"eur\",\"customer\":null,\"last_payment_error\":null,\"livemode\":true,\"metadata\":{\"payment_id\":\"rBH1mXDmgjKC1U1DLQjNR7D8B\",\"payments_extension\":\"true\",\"payments_extension_type\":\"card\",\"reconciliation_flow\":\"payments_api\",\"shop_id\":\"751927347\"},\"next_action\":null,\"payment_method\":\"pm_1Sv1BoIkWweOM9jAGZoeYj8D\",\"payment_method_types\":[\"card\"],\"source\":null,\"status\":\"succeeded\"}"</t>
  </si>
  <si>
    <t>AS-94855</t>
  </si>
  <si>
    <t>gid://shopify/Order/7394587181394</t>
  </si>
  <si>
    <t>gid://shopify/OrderTransaction/8568611242322</t>
  </si>
  <si>
    <t>2026-01-02T08:32:22Z</t>
  </si>
  <si>
    <t>ch_3Sl3mUIkWweOM9jA1rkYIGRb</t>
  </si>
  <si>
    <t>rskPeJtF608LvuK9b3ZKla0XP</t>
  </si>
  <si>
    <t>pi_3Sl3mUIkWweOM9jA15EDEVTV</t>
  </si>
  <si>
    <t>"{\"id\":\"pi_3Sl3mUIkWweOM9jA15EDEVTV\",\"object\":\"payment_intent\",\"amount\":3790,\"amount_capturable\":0,\"amount_received\":3790,\"canceled_at\":null,\"cancellation_reason\":null,\"capture_method\":\"automatic\",\"latest_charge\":{\"id\":\"ch_3Sl3mUIkWweOM9jA1rkYIGRb\",\"object\":\"charge\",\"amount\":3790,\"application_fee\":\"fee_1Sl3mWIkWweOM9jAPodzwGEi\",\"balance_transaction\":\"txn_3Sl3mUIkWweOM9jA1zYCxce3\",\"captured\":true,\"created\":1767342743,\"currency\":\"eur\",\"failure_code\":null,\"failure_message\":null,\"fraud_details\":{},\"livemode\":true,\"metadata\":{\"payment_id\":\"rskPeJtF608LvuK9b3ZKla0X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3mUIkWweOM9jA15EDEVTV\",\"payment_method\":\"pm_1Sl3mUIkWweOM9jAlwlH4CmD\",\"payment_method_details\":{\"card\":{\"amount_authorized\":3790,\"authorization_code\":\"322474\",\"brand\":\"mastercard\",\"checks\":{\"address_line1_check\":\"unavailable\",\"address_postal_code_check\":\"unavailable\",\"cvc_check\":null},\"country\":\"ES\",\"description\":\"Platinum MasterCard Immediate Debit\",\"ds_transaction_id\":null,\"exp_month\":11,\"exp_year\":2028,\"extended_authorization\":{\"status\":\"disabled\"},\"fingerprint\":\"aJF7yYNK8Mbmoz1Q\",\"funding\":\"debit\",\"iin\":\"519748\",\"incremental_authorization\":{\"status\":\"unavailable\"},\"installments\":null,\"issuer\":\"SERVIRED, SOCIEDAD ESPANOLA DE\",\"last4\":\"9116\",\"mandate\":null,\"moto\":false,\"multicapture\":{\"status\":\"unavailable\"},\"network\":\"mastercard\",\"network_token\":{\"used\":false},\"network_transaction_id\":\"TPLOGLREV0102\",\"overcapture\":{\"maximum_amount_capturable\":3790,\"status\":\"unavailable\"},\"payment_account_reference\":\"50019JORGYDJC5BAZYQM6M2Y2M3TH\",\"regulated_status\":\"unregulated\",\"three_d_secure\":null,\"wallet\":null},\"type\":\"card\"},\"refunded\":false,\"source\":null,\"status\":\"succeeded\",\"mit_params\":{\"network_transaction_id\":\"TPLOGLREV0102\"}},\"confirmation_method\":\"manual\",\"created\":1767342742,\"currency\":\"eur\",\"customer\":null,\"last_payment_error\":null,\"livemode\":true,\"metadata\":{\"payment_id\":\"rskPeJtF608LvuK9b3ZKla0XP\",\"payments_extension\":\"true\",\"payments_extension_type\":\"card\",\"reconciliation_flow\":\"payments_api\",\"shop_id\":\"751927347\"},\"next_action\":null,\"payment_method\":\"pm_1Sl3mUIkWweOM9jAlwlH4CmD\",\"payment_method_types\":[\"card\"],\"source\":null,\"status\":\"succeeded\"}"</t>
  </si>
  <si>
    <t>AS-95567</t>
  </si>
  <si>
    <t>gid://shopify/Order/7419109704018</t>
  </si>
  <si>
    <t>gid://shopify/OrderTransaction/8592159310162</t>
  </si>
  <si>
    <t>2026-01-10T16:18:10Z</t>
  </si>
  <si>
    <t>3VY36648TM0548932</t>
  </si>
  <si>
    <t>"{\"id\":\"3VY36648TM0548932\",\"intent\":\"CAPTURE\",\"status\":\"COMPLETED\",\"payment_source\":{\"paypal\":{\"email_address\":\"ignadb@gmail.com\",\"account_id\":\"DK2KAVRBMH5QY\",\"account_status\":\"VERIFIED\",\"name\":{\"given_name\":\"Ignasi\",\"surname\":\"Dedieu Burrel\"},\"phone_number\":{\"national_number\":\"34691466142\"},\"address\":{\"address_line_1\":\"Avinguda Segre 11, piso 3 puerta 2\",\"admin_area_2\":\"Lleida\",\"admin_area_1\":\"LLEIDA\",\"postal_code\":\"25007\",\"country_code\":\"ES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Gustav Klimt Garden Cat Print - P\u00f3ster \\/ Sin marco \\/ 40x50\",\"custom_id\":\"{\\\"shop_id\\\":751927347,\\\"session_id\\\":\\\"rwPv80SZVqMu1QUCreoqhNmkf\\\"}\",\"invoice_id\":\"rwPv80SZVqMu1QUCreoqhNmkf\",\"items\":[{\"name\":\"Gustav Klimt Garden Cat Print - P\u00f3ster \\/ Sin marco \\/ 40x50\",\"unit_amount\":{\"currency_code\":\"EUR\",\"value\":\"26.95\"},\"tax\":{\"currency_code\":\"EUR\",\"value\":\"0.00\"},\"quantity\":\"1\"}],\"shipping\":{\"name\":{\"full_name\":\"Ignasi Dedieu Burrel\"},\"address\":{\"address_line_1\":\"Carrer del Comandant Ben\u00edtez 24, 1o 3a\",\"admin_area_2\":\"Barcelona\",\"admin_area_1\":\"Barcelona\",\"postal_code\":\"08028\",\"country_code\":\"ES\"}},\"supplementary_data\":{\"tax_nexus\":[]},\"payments\":{\"captures\":[{\"id\":\"8Y161976T26979619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wPv80SZVqMu1QUCreoqhNmkf\",\"custom_id\":\"{\\\"shop_id\\\":751927347,\\\"session_id\\\":\\\"rwPv80SZVqMu1QUCreoqhNmkf\\\"}\",\"links\":[{\"href\":\"https:\\/\\/api.paypal.com\\/v2\\/payments\\/captures\\/8Y161976T26979619\",\"rel\":\"self\",\"method\":\"GET\"},{\"href\":\"https:\\/\\/api.paypal.com\\/v2\\/payments\\/captures\\/8Y161976T26979619\\/refund\",\"rel\":\"refund\",\"method\":\"POST\"},{\"href\":\"https:\\/\\/api.paypal.com\\/v2\\/checkout\\/orders\\/3VY36648TM0548932\",\"rel\":\"up\",\"method\":\"GET\"}],\"create_time\":\"2026-01-10T16:18:12Z\",\"update_time\":\"2026-01-10T16:18:12Z\"}]}}],\"payer\":{\"name\":{\"given_name\":\"Ignasi\",\"surname\":\"Dedieu Burrel\"},\"email_address\":\"ignadb@gmail.com\",\"payer_id\":\"DK2KAVRBMH5QY\",\"phone\":{\"phone_number\":{\"national_number\":\"34691466142\"}},\"address\":{\"address_line_1\":\"Avinguda Segre 11, piso 3 puerta 2\",\"admin_area_2\":\"Lleida\",\"admin_area_1\":\"LLEIDA\",\"postal_code\":\"25007\",\"country_code\":\"ES\"}},\"create_time\":\"2026-01-10T16:17:12Z\",\"update_time\":\"2026-01-10T16:18:12Z\",\"links\":[{\"href\":\"https:\\/\\/api.paypal.com\\/v2\\/checkout\\/orders\\/3VY36648TM0548932\",\"rel\":\"self\",\"method\":\"GET\"}]}"</t>
  </si>
  <si>
    <t>AS-96066</t>
  </si>
  <si>
    <t>gid://shopify/Order/7433132343634</t>
  </si>
  <si>
    <t>gid://shopify/OrderTransaction/8607550112082</t>
  </si>
  <si>
    <t>2026-01-16T11:36:05Z</t>
  </si>
  <si>
    <t>ch_3SqBJyIkWweOM9jA1iS4n7VN</t>
  </si>
  <si>
    <t>rbDNY1YYFXcIdMvWYCjv6P1Yn</t>
  </si>
  <si>
    <t>pi_3SqBJyIkWweOM9jA18TV9sgV</t>
  </si>
  <si>
    <t>"{\"id\":\"pi_3SqBJyIkWweOM9jA18TV9sgV\",\"object\":\"payment_intent\",\"amount\":5390,\"amount_capturable\":0,\"amount_received\":5390,\"canceled_at\":null,\"cancellation_reason\":null,\"capture_method\":\"automatic\",\"latest_charge\":{\"id\":\"ch_3SqBJyIkWweOM9jA1iS4n7VN\",\"object\":\"charge\",\"amount\":5390,\"application_fee\":\"fee_1SqBK0IkWweOM9jABN77qNz8\",\"balance_transaction\":\"txn_3SqBJyIkWweOM9jA1kM1C5WS\",\"captured\":true,\"created\":1768563367,\"currency\":\"eur\",\"failure_code\":null,\"failure_message\":null,\"fraud_details\":{},\"livemode\":true,\"metadata\":{\"payment_id\":\"rbDNY1YYFXcIdMvWYCjv6P1Y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BJyIkWweOM9jA18TV9sgV\",\"payment_method\":\"pm_1SqBJyIkWweOM9jARNgfWvQm\",\"payment_method_details\":{\"card\":{\"amount_authorized\":5390,\"authorization_code\":\"ITLKL9\",\"brand\":\"mastercard\",\"checks\":{\"address_line1_check\":\"pass\",\"address_postal_code_check\":\"pass\",\"cvc_check\":null},\"country\":\"ES\",\"description\":\"World Debit Embossed MasterCard Card\",\"ds_transaction_id\":null,\"exp_month\":6,\"exp_year\":2029,\"extended_authorization\":{\"status\":\"disabled\"},\"fingerprint\":\"nNpWC3YkgrvOpBvb\",\"funding\":\"debit\",\"iin\":\"535456\",\"incremental_authorization\":{\"status\":\"unavailable\"},\"installments\":null,\"issuer\":\"REVOLUT LTD\",\"last4\":\"3531\",\"mandate\":null,\"moto\":false,\"multicapture\":{\"status\":\"unavailable\"},\"network\":\"mastercard\",\"network_token\":{\"used\":true},\"network_transaction_id\":\"MDHUVYQ2S0116\",\"overcapture\":{\"maximum_amount_capturable\":5390,\"status\":\"unavailable\"},\"payment_account_reference\":\"50015A53AUY5OAPMXMOLQIVYUOHVX\",\"regulated_status\":\"unregulated\",\"three_d_secure\":null,\"wallet\":null},\"type\":\"card\"},\"refunded\":false,\"source\":null,\"status\":\"succeeded\",\"mit_params\":{\"network_transaction_id\":\"MDHUVYQ2S0116\"}},\"confirmation_method\":\"manual\",\"created\":1768563366,\"currency\":\"eur\",\"customer\":null,\"last_payment_error\":null,\"livemode\":true,\"metadata\":{\"payment_id\":\"rbDNY1YYFXcIdMvWYCjv6P1Yn\",\"payments_extension\":\"true\",\"payments_extension_type\":\"card\",\"reconciliation_flow\":\"payments_api\",\"shop_id\":\"751927347\"},\"next_action\":null,\"payment_method\":\"pm_1SqBJyIkWweOM9jARNgfWvQm\",\"payment_method_types\":[\"card\"],\"source\":null,\"status\":\"succeeded\"}"</t>
  </si>
  <si>
    <t>AS-95186</t>
  </si>
  <si>
    <t>gid://shopify/Order/7409085710674</t>
  </si>
  <si>
    <t>gid://shopify/OrderTransaction/8580091248978</t>
  </si>
  <si>
    <t>2026-01-06T10:36:55Z</t>
  </si>
  <si>
    <t>ch_3SmXdEIkWweOM9jA05gMIBEo</t>
  </si>
  <si>
    <t>rUD0q8eEtE4XbnNOjPzLA7KjV</t>
  </si>
  <si>
    <t>pi_3SmXdEIkWweOM9jA0IQ5Imdu</t>
  </si>
  <si>
    <t>"{\"id\":\"pi_3SmXdEIkWweOM9jA0IQ5Imdu\",\"object\":\"payment_intent\",\"amount\":6590,\"amount_capturable\":0,\"amount_received\":6590,\"canceled_at\":null,\"cancellation_reason\":null,\"capture_method\":\"automatic\",\"latest_charge\":{\"id\":\"ch_3SmXdEIkWweOM9jA05gMIBEo\",\"object\":\"charge\",\"amount\":6590,\"application_fee\":\"fee_1SmXdGIkWweOM9jAhfnMlBai\",\"balance_transaction\":\"txn_3SmXdEIkWweOM9jA0x4VKy8q\",\"captured\":true,\"created\":1767695818,\"currency\":\"eur\",\"failure_code\":null,\"failure_message\":null,\"fraud_details\":{},\"livemode\":true,\"metadata\":{\"payment_id\":\"rUD0q8eEtE4XbnNOjPzLA7Kj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XdEIkWweOM9jA0IQ5Imdu\",\"payment_method\":\"pm_1SmXdEIkWweOM9jA274MxNqn\",\"payment_method_details\":{\"card\":{\"amount_authorized\":6590,\"authorization_code\":\"609198\",\"brand\":\"visa\",\"checks\":{\"address_line1_check\":\"unavailable\",\"address_postal_code_check\":\"unavailable\",\"cvc_check\":\"pass\"},\"country\":\"IT\",\"description\":\"Visa Classic\",\"ds_transaction_id\":null,\"exp_month\":11,\"exp_year\":2029,\"extended_authorization\":{\"status\":\"disabled\"},\"fingerprint\":\"AVopYX6yzva1tWaJ\",\"funding\":\"prepaid\",\"iin\":\"402360\",\"incremental_authorization\":{\"status\":\"unavailable\"},\"installments\":null,\"issuer\":\"POSTEPAY S.P.A.\",\"last4\":\"1891\",\"mandate\":null,\"moto\":false,\"multicapture\":{\"status\":\"unavailable\"},\"network\":\"visa\",\"network_token\":{\"used\":false},\"network_transaction_id\":\"486006382186514\",\"overcapture\":{\"maximum_amount_capturable\":6590,\"status\":\"unavailable\"},\"payment_account_reference\":\"V0010015824275730628742125647\",\"regulated_status\":\"unregulated\",\"three_d_secure\":null,\"wallet\":null},\"type\":\"card\"},\"refunded\":false,\"source\":null,\"status\":\"succeeded\",\"mit_params\":{\"network_transaction_id\":\"486006382186514\"}},\"confirmation_method\":\"manual\",\"created\":1767695816,\"currency\":\"eur\",\"customer\":null,\"last_payment_error\":null,\"livemode\":true,\"metadata\":{\"payment_id\":\"rUD0q8eEtE4XbnNOjPzLA7KjV\",\"payments_extension\":\"true\",\"payments_extension_type\":\"card\",\"reconciliation_flow\":\"payments_api\",\"shop_id\":\"751927347\"},\"next_action\":null,\"payment_method\":\"pm_1SmXdEIkWweOM9jA274MxNqn\",\"payment_method_types\":[\"card\"],\"source\":null,\"status\":\"succeeded\"}"</t>
  </si>
  <si>
    <t>AS-95735</t>
  </si>
  <si>
    <t>gid://shopify/Order/7422379557202</t>
  </si>
  <si>
    <t>gid://shopify/OrderTransaction/8595854426450</t>
  </si>
  <si>
    <t>2026-01-12T08:39:13Z</t>
  </si>
  <si>
    <t>ch_3SogecIkWweOM9jA0yiYxvhb</t>
  </si>
  <si>
    <t>rGfhv7cQRBEDIfKZlHJ3R6QF5</t>
  </si>
  <si>
    <t>pi_3SogecIkWweOM9jA0wk7wu7m</t>
  </si>
  <si>
    <t>"{\"id\":\"pi_3SogecIkWweOM9jA0wk7wu7m\",\"object\":\"payment_intent\",\"amount\":11539,\"amount_capturable\":0,\"amount_received\":11539,\"canceled_at\":null,\"cancellation_reason\":null,\"capture_method\":\"automatic\",\"latest_charge\":{\"id\":\"ch_3SogecIkWweOM9jA0yiYxvhb\",\"object\":\"charge\",\"amount\":11539,\"application_fee\":\"fee_1SogedIkWweOM9jAvefC3rdZ\",\"balance_transaction\":\"txn_3SogecIkWweOM9jA0wsR3vSi\",\"captured\":true,\"created\":1768207154,\"currency\":\"eur\",\"failure_code\":null,\"failure_message\":null,\"fraud_details\":{},\"livemode\":true,\"metadata\":{\"payment_id\":\"rGfhv7cQRBEDIfKZlHJ3R6QF5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gecIkWweOM9jA0wk7wu7m\",\"payment_method\":\"pm_1SogecIkWweOM9jAGtQyEtLm\",\"payment_method_details\":{\"card\":{\"amount_authorized\":11539,\"authorization_code\":\"329213\",\"brand\":\"visa\",\"checks\":{\"address_line1_check\":\"unavailable\",\"address_postal_code_check\":\"unavailable\",\"cvc_check\":null},\"country\":\"ES\",\"description\":\"Visa Business\",\"ds_transaction_id\":null,\"exp_month\":11,\"exp_year\":2028,\"extended_authorization\":{\"status\":\"disabled\"},\"fingerprint\":\"713oRaR6o1CSMZ2X\",\"funding\":\"credit\",\"iin\":\"425566\",\"incremental_authorization\":{\"status\":\"unavailable\"},\"installments\":null,\"issuer\":\"BANKINTER S.A.\",\"last4\":\"1470\",\"mandate\":null,\"moto\":false,\"multicapture\":{\"status\":\"unavailable\"},\"network\":\"visa\",\"network_token\":{\"used\":true},\"network_transaction_id\":\"486012311547749\",\"overcapture\":{\"maximum_amount_capturable\":11539,\"status\":\"unavailable\"},\"payment_account_reference\":\"V0010014625318604866679379568\",\"regulated_status\":\"unregulated\",\"three_d_secure\":null,\"wallet\":null},\"type\":\"card\"},\"refunded\":false,\"source\":null,\"status\":\"succeeded\",\"mit_params\":{\"network_transaction_id\":\"486012311547749\"}},\"confirmation_method\":\"manual\",\"created\":1768207154,\"currency\":\"eur\",\"customer\":null,\"last_payment_error\":null,\"livemode\":true,\"metadata\":{\"payment_id\":\"rGfhv7cQRBEDIfKZlHJ3R6QF5\",\"payments_extension\":\"true\",\"payments_extension_type\":\"card\",\"reconciliation_flow\":\"payments_api\",\"shop_id\":\"751927347\"},\"next_action\":null,\"payment_method\":\"pm_1SogecIkWweOM9jAGtQyEtLm\",\"payment_method_types\":[\"card\"],\"source\":null,\"status\":\"succeeded\"}"</t>
  </si>
  <si>
    <t>AS-96834</t>
  </si>
  <si>
    <t>gid://shopify/Order/7495868744018</t>
  </si>
  <si>
    <t>gid://shopify/OrderTransaction/8635758739794</t>
  </si>
  <si>
    <t>2026-01-26T12:34:00Z</t>
  </si>
  <si>
    <t>4YH43023U8413340R</t>
  </si>
  <si>
    <t>"{\"id\":\"4YH43023U8413340R\",\"intent\":\"CAPTURE\",\"status\":\"COMPLETED\",\"payment_source\":{\"paypal\":{\"email_address\":\"ceci_96@hotmail.es\",\"account_id\":\"8ZHDLNEMJ5VYC\",\"account_status\":\"VERIFIED\",\"name\":{\"given_name\":\"Cecilia\",\"surname\":\"Gonz\u00e1lez Cuadrado\"},\"phone_number\":{\"national_number\":\"34628502629\"},\"address\":{\"address_line_1\":\"Arteijo, 9, 8, 4\u00aa\",\"admin_area_2\":\"Madrid\",\"admin_area_1\":\"MADRID\",\"postal_code\":\"28029\",\"country_code\":\"ES\"}}},\"purchase_units\":[{\"reference_id\":\"default\",\"amount\":{\"currency_code\":\"EUR\",\"value\":\"43.80\",\"breakdown\":{\"item_total\":{\"currency_code\":\"EUR\",\"value\":\"38.85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e communicate silently - P\u00f3ster \\/ Sin marco \\/ 20x30\",\"custom_id\":\"{\\\"shop_id\\\":751927347,\\\"session_id\\\":\\\"rFzVGMcAbzhTQV0APV1CRH4y8\\\"}\",\"invoice_id\":\"rFzVGMcAbzhTQV0APV1CRH4y8\",\"soft_descriptor\":\"PAYPAL *ARTESTASTOR AR\",\"items\":[{\"name\":\"We communicate silently - P\u00f3ster \\/ Sin marco \\/ 20x30\",\"unit_amount\":{\"currency_code\":\"EUR\",\"value\":\"12.95\"},\"tax\":{\"currency_code\":\"EUR\",\"value\":\"0.00\"},\"quantity\":\"1\"},{\"name\":\"River cleanse - P\u00f3ster \\/ Sin marco \\/ 20x30\",\"unit_amount\":{\"currency_code\":\"EUR\",\"value\":\"12.95\"},\"tax\":{\"currency_code\":\"EUR\",\"value\":\"0.00\"},\"quantity\":\"1\"},{\"name\":\"A quiet friend - P\u00f3ster \\/ Sin marco \\/ 20x30\",\"unit_amount\":{\"currency_code\":\"EUR\",\"value\":\"12.95\"},\"tax\":{\"currency_code\":\"EUR\",\"value\":\"0.00\"},\"quantity\":\"1\"}],\"shipping\":{\"name\":{\"full_name\":\"Cecilia Gonz\u00e1lez Cuadrado\"},\"address\":{\"address_line_1\":\"Ginzo de Limia, 21, 2, 2\",\"admin_area_2\":\"Madrid\",\"admin_area_1\":\"Madrid\",\"postal_code\":\"28029\",\"country_code\":\"ES\"}},\"payments\":{\"captures\":[{\"id\":\"7H5488308U1204515\",\"status\":\"COMPLETED\",\"amount\":{\"currency_code\":\"EUR\",\"value\":\"43.80\"},\"final_capture\":true,\"disbursement_mode\":\"INSTANT\",\"seller_protection\":{\"status\":\"ELIGIBLE\",\"dispute_categories\":[\"ITEM_NOT_RECEIVED\",\"UNAUTHORIZED_TRANSACTION\"]},\"seller_receivable_breakdown\":{\"gross_amount\":{\"currency_code\":\"EUR\",\"value\":\"43.80\"},\"paypal_fee\":{\"currency_code\":\"EUR\",\"value\":\"1.62\"},\"net_amount\":{\"currency_code\":\"EUR\",\"value\":\"42.18\"}},\"invoice_id\":\"rFzVGMcAbzhTQV0APV1CRH4y8\",\"custom_id\":\"{\\\"shop_id\\\":751927347,\\\"session_id\\\":\\\"rFzVGMcAbzhTQV0APV1CRH4y8\\\"}\",\"links\":[{\"href\":\"https:\\/\\/api.paypal.com\\/v2\\/payments\\/captures\\/7H5488308U1204515\",\"rel\":\"self\",\"method\":\"GET\"},{\"href\":\"https:\\/\\/api.paypal.com\\/v2\\/payments\\/captures\\/7H5488308U1204515\\/refund\",\"rel\":\"refund\",\"method\":\"POST\"},{\"href\":\"https:\\/\\/api.paypal.com\\/v2\\/checkout\\/orders\\/4YH43023U8413340R\",\"rel\":\"up\",\"method\":\"GET\"}],\"create_time\":\"2026-01-26T12:34:02Z\",\"update_time\":\"2026-01-26T12:34:02Z\"}]}}],\"payer\":{\"name\":{\"given_name\":\"Cecilia\",\"surname\":\"Gonz\u00e1lez Cuadrado\"},\"email_address\":\"ceci_96@hotmail.es\",\"payer_id\":\"8ZHDLNEMJ5VYC\",\"phone\":{\"phone_number\":{\"national_number\":\"34628502629\"}},\"address\":{\"address_line_1\":\"Arteijo, 9, 8, 4\u00aa\",\"admin_area_2\":\"Madrid\",\"admin_area_1\":\"MADRID\",\"postal_code\":\"28029\",\"country_code\":\"ES\"}},\"create_time\":\"2026-01-26T12:33:23Z\",\"update_time\":\"2026-01-26T12:34:02Z\",\"links\":[{\"href\":\"https:\\/\\/api.paypal.com\\/v2\\/checkout\\/orders\\/4YH43023U8413340R\",\"rel\":\"self\",\"method\":\"GET\"}]}"</t>
  </si>
  <si>
    <t>AS-96095</t>
  </si>
  <si>
    <t>gid://shopify/Order/7434074030418</t>
  </si>
  <si>
    <t>gid://shopify/OrderTransaction/8608785269074</t>
  </si>
  <si>
    <t>2026-01-16T19:59:56Z</t>
  </si>
  <si>
    <t>ch_3SqJBYIkWweOM9jA1TqN4FSk</t>
  </si>
  <si>
    <t>rwSgOaLxgbOd1y6rX7j5kWFQZ</t>
  </si>
  <si>
    <t>pi_3SqJBYIkWweOM9jA1mlfWGQV</t>
  </si>
  <si>
    <t>"{\"id\":\"pi_3SqJBYIkWweOM9jA1mlfWGQV\",\"object\":\"payment_intent\",\"amount\":6561,\"amount_capturable\":0,\"amount_received\":6561,\"canceled_at\":null,\"cancellation_reason\":null,\"capture_method\":\"automatic\",\"latest_charge\":{\"id\":\"ch_3SqJBYIkWweOM9jA1TqN4FSk\",\"object\":\"charge\",\"amount\":6561,\"application_fee\":\"fee_1SqJBaIkWweOM9jARECIZm2s\",\"balance_transaction\":\"txn_3SqJBYIkWweOM9jA1qz6yvCu\",\"captured\":true,\"created\":1768593597,\"currency\":\"eur\",\"failure_code\":null,\"failure_message\":null,\"fraud_details\":{},\"livemode\":true,\"metadata\":{\"payment_id\":\"rwSgOaLxgbOd1y6rX7j5kWFQ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JBYIkWweOM9jA1mlfWGQV\",\"payment_method\":\"pm_1SqJBYIkWweOM9jAwRol6wwC\",\"payment_method_details\":{\"card\":{\"amount_authorized\":6561,\"authorization_code\":\"NXUU21\",\"brand\":\"mastercard\",\"checks\":{\"address_line1_check\":\"unavailable\",\"address_postal_code_check\":\"unavailable\",\"cvc_check\":\"pass\"},\"country\":\"ES\",\"description\":\"World Debit Embossed MasterCard Card\",\"ds_transaction_id\":null,\"exp_month\":12,\"exp_year\":2027,\"extended_authorization\":{\"status\":\"disabled\"},\"fingerprint\":\"ExT0Iccdw3UBLJnn\",\"funding\":\"debit\",\"iin\":\"535585\",\"incremental_authorization\":{\"status\":\"unavailable\"},\"installments\":null,\"issuer\":\"N26 BANK AG\",\"last4\":\"4865\",\"mandate\":null,\"moto\":false,\"multicapture\":{\"status\":\"unavailable\"},\"network\":\"mastercard\",\"network_token\":{\"used\":false},\"network_transaction_id\":\"MDHKXNWGW0116\",\"overcapture\":{\"maximum_amount_capturable\":6561,\"status\":\"unavailable\"},\"payment_account_reference\":\"500157HTFYM37SIULYP5ZCQVDS09C\",\"regulated_status\":\"unregulated\",\"three_d_secure\":null,\"wallet\":null},\"type\":\"card\"},\"refunded\":false,\"source\":null,\"status\":\"succeeded\",\"mit_params\":{\"network_transaction_id\":\"MDHKXNWGW0116\"}},\"confirmation_method\":\"manual\",\"created\":1768593596,\"currency\":\"eur\",\"customer\":null,\"last_payment_error\":null,\"livemode\":true,\"metadata\":{\"payment_id\":\"rwSgOaLxgbOd1y6rX7j5kWFQZ\",\"payments_extension\":\"true\",\"payments_extension_type\":\"card\",\"reconciliation_flow\":\"payments_api\",\"shop_id\":\"751927347\"},\"next_action\":null,\"payment_method\":\"pm_1SqJBYIkWweOM9jAwRol6wwC\",\"payment_method_types\":[\"card\"],\"source\":null,\"status\":\"succeeded\"}"</t>
  </si>
  <si>
    <t>AS-95684</t>
  </si>
  <si>
    <t>gid://shopify/Order/7421427220818</t>
  </si>
  <si>
    <t>gid://shopify/OrderTransaction/8594828296530</t>
  </si>
  <si>
    <t>2026-01-11T18:52:18Z</t>
  </si>
  <si>
    <t>8BM546295E771714N</t>
  </si>
  <si>
    <t>"{\"id\":\"8BM546295E771714N\",\"intent\":\"CAPTURE\",\"status\":\"COMPLETED\",\"payment_source\":{\"paypal\":{\"email_address\":\"christina.steinert11@gmail.com\",\"account_id\":\"XQBDDSTR4TLEY\",\"account_status\":\"VERIFIED\",\"name\":{\"given_name\":\"Christina\",\"surname\":\"Wohlfeil\"},\"phone_number\":{\"national_number\":\"4915154635641\"},\"address\":{\"address_line_1\":\"Am Schie\u00dfstand 1A\",\"admin_area_2\":\"Coburg\",\"postal_code\":\"96450\",\"country_code\":\"DE\"}}},\"purchase_units\":[{\"reference_id\":\"default\",\"amount\":{\"currency_code\":\"EUR\",\"value\":\"99.95\",\"breakdown\":{\"item_total\":{\"currency_code\":\"EUR\",\"value\":\"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y way out - Josefina Melo - P\u00f3ster \\/ Madera negro \\/ 70x100\",\"custom_id\":\"{\\\"shop_id\\\":751927347,\\\"session_id\\\":\\\"rYpSswtUKe3VToFT3RFEmaOXu\\\"}\",\"invoice_id\":\"rYpSswtUKe3VToFT3RFEmaOXu\",\"items\":[{\"name\":\"my way out - Josefina Melo - P\u00f3ster \\/ Madera negro \\/ 70x100\",\"unit_amount\":{\"currency_code\":\"EUR\",\"value\":\"99.95\"},\"tax\":{\"currency_code\":\"EUR\",\"value\":\"0.00\"},\"quantity\":\"1\"}],\"shipping\":{\"name\":{\"full_name\":\"Christina Wohlfeil\"},\"address\":{\"address_line_1\":\"Am Schie\u00dfstand 1A\",\"admin_area_2\":\"Coburg\",\"postal_code\":\"96450\",\"country_code\":\"DE\"}},\"supplementary_data\":{\"tax_nexus\":[]},\"payments\":{\"captures\":[{\"id\":\"1X554496FX377431R\",\"status\":\"COMPLETED\",\"amount\":{\"currency_code\":\"EUR\",\"value\":\"99.95\"},\"final_capture\":true,\"disbursement_mode\":\"INSTANT\",\"seller_protection\":{\"status\":\"ELIGIBLE\",\"dispute_categories\":[\"ITEM_NOT_RECEIVED\",\"UNAUTHORIZED_TRANSACTION\"]},\"seller_receivable_breakdown\":{\"gross_amount\":{\"currency_code\":\"EUR\",\"value\":\"99.95\"},\"paypal_fee\":{\"currency_code\":\"EUR\",\"value\":\"3.25\"},\"net_amount\":{\"currency_code\":\"EUR\",\"value\":\"96.70\"}},\"invoice_id\":\"rYpSswtUKe3VToFT3RFEmaOXu\",\"custom_id\":\"{\\\"shop_id\\\":751927347,\\\"session_id\\\":\\\"rYpSswtUKe3VToFT3RFEmaOXu\\\"}\",\"links\":[{\"href\":\"https:\\/\\/api.paypal.com\\/v2\\/payments\\/captures\\/1X554496FX377431R\",\"rel\":\"self\",\"method\":\"GET\"},{\"href\":\"https:\\/\\/api.paypal.com\\/v2\\/payments\\/captures\\/1X554496FX377431R\\/refund\",\"rel\":\"refund\",\"method\":\"POST\"},{\"href\":\"https:\\/\\/api.paypal.com\\/v2\\/checkout\\/orders\\/8BM546295E771714N\",\"rel\":\"up\",\"method\":\"GET\"}],\"create_time\":\"2026-01-11T18:52:20Z\",\"update_time\":\"2026-01-11T18:52:20Z\"}]}}],\"payer\":{\"name\":{\"given_name\":\"Christina\",\"surname\":\"Wohlfeil\"},\"email_address\":\"christina.steinert11@gmail.com\",\"payer_id\":\"XQBDDSTR4TLEY\",\"phone\":{\"phone_number\":{\"national_number\":\"4915154635641\"}},\"address\":{\"address_line_1\":\"Am Schie\u00dfstand 1A\",\"admin_area_2\":\"Coburg\",\"postal_code\":\"96450\",\"country_code\":\"DE\"}},\"create_time\":\"2026-01-11T18:51:26Z\",\"update_time\":\"2026-01-11T18:52:20Z\",\"links\":[{\"href\":\"https:\\/\\/api.paypal.com\\/v2\\/checkout\\/orders\\/8BM546295E771714N\",\"rel\":\"self\",\"method\":\"GET\"}]}"</t>
  </si>
  <si>
    <t>AS-95573</t>
  </si>
  <si>
    <t>gid://shopify/Order/7419274887506</t>
  </si>
  <si>
    <t>gid://shopify/OrderTransaction/8592347693394</t>
  </si>
  <si>
    <t>2026-01-10T17:26:01Z</t>
  </si>
  <si>
    <t>ch_3So5vKIkWweOM9jA2ocKRoiQ</t>
  </si>
  <si>
    <t>rjgbg79w0pAv1m0bVZEG9L7r8</t>
  </si>
  <si>
    <t>pi_3So5vKIkWweOM9jA2wqxQnTZ</t>
  </si>
  <si>
    <t>"{\"id\":\"pi_3So5vKIkWweOM9jA2wqxQnTZ\",\"object\":\"payment_intent\",\"amount\":5931,\"amount_capturable\":0,\"amount_received\":5931,\"canceled_at\":null,\"cancellation_reason\":null,\"capture_method\":\"automatic\",\"latest_charge\":{\"id\":\"ch_3So5vKIkWweOM9jA2ocKRoiQ\",\"object\":\"charge\",\"amount\":5931,\"application_fee\":\"fee_1So5vMIkWweOM9jAcX8RUD5x\",\"balance_transaction\":\"txn_3So5vKIkWweOM9jA2OtQY33N\",\"captured\":true,\"created\":1768065963,\"currency\":\"eur\",\"failure_code\":null,\"failure_message\":null,\"fraud_details\":{},\"livemode\":true,\"metadata\":{\"payment_id\":\"rjgbg79w0pAv1m0bVZEG9L7r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5vKIkWweOM9jA2wqxQnTZ\",\"payment_method\":\"pm_1So5vKIkWweOM9jAv0qmmWgT\",\"payment_method_details\":{\"card\":{\"amount_authorized\":5931,\"authorization_code\":\"363922\",\"brand\":\"mastercard\",\"checks\":{\"address_line1_check\":\"unavailable\",\"address_postal_code_check\":\"unavailable\",\"cvc_check\":\"pass\"},\"country\":\"ES\",\"description\":\"MasterCard Credit Card (mixed BIN)\",\"ds_transaction_id\":null,\"exp_month\":10,\"exp_year\":2032,\"extended_authorization\":{\"status\":\"disabled\"},\"fingerprint\":\"KDGO0nwSmp8Iyvz2\",\"funding\":\"credit\",\"iin\":\"541541\",\"incremental_authorization\":{\"status\":\"unavailable\"},\"installments\":null,\"issuer\":\"BANCO SANTANDER S.A.\",\"last4\":\"0507\",\"mandate\":null,\"moto\":false,\"multicapture\":{\"status\":\"unavailable\"},\"network\":\"mastercard\",\"network_token\":{\"used\":false},\"network_transaction_id\":\"MCCDUC6A40110\",\"overcapture\":{\"maximum_amount_capturable\":5931,\"status\":\"unavailable\"},\"payment_account_reference\":\"50011ESVKEF10L5EAXPO3O9EU7DM6\",\"regulated_status\":\"unregulated\",\"three_d_secure\":null,\"wallet\":null},\"type\":\"card\"},\"refunded\":false,\"source\":null,\"status\":\"succeeded\",\"mit_params\":{\"network_transaction_id\":\"MCCDUC6A40110\"}},\"confirmation_method\":\"manual\",\"created\":1768065962,\"currency\":\"eur\",\"customer\":null,\"last_payment_error\":null,\"livemode\":true,\"metadata\":{\"payment_id\":\"rjgbg79w0pAv1m0bVZEG9L7r8\",\"payments_extension\":\"true\",\"payments_extension_type\":\"card\",\"reconciliation_flow\":\"payments_api\",\"shop_id\":\"751927347\"},\"next_action\":null,\"payment_method\":\"pm_1So5vKIkWweOM9jAv0qmmWgT\",\"payment_method_types\":[\"card\"],\"source\":null,\"status\":\"succeeded\"}"</t>
  </si>
  <si>
    <t>AS-97179</t>
  </si>
  <si>
    <t>gid://shopify/Order/7515237155154</t>
  </si>
  <si>
    <t>gid://shopify/OrderTransaction/8649530605906</t>
  </si>
  <si>
    <t>2026-01-31T09:58:41Z</t>
  </si>
  <si>
    <t>ch_3SvawxIkWweOM9jA1iwWQW8b</t>
  </si>
  <si>
    <t>rSlyj8x47Z4VnNmtXld3fQZeQ</t>
  </si>
  <si>
    <t>pi_3SvawxIkWweOM9jA1x7qtAOQ</t>
  </si>
  <si>
    <t>"{\"id\":\"pi_3SvawxIkWweOM9jA1x7qtAOQ\",\"object\":\"payment_intent\",\"amount\":6390,\"amount_capturable\":0,\"amount_received\":6390,\"canceled_at\":null,\"cancellation_reason\":null,\"capture_method\":\"automatic\",\"latest_charge\":{\"id\":\"ch_3SvawxIkWweOM9jA1iwWQW8b\",\"object\":\"charge\",\"amount\":6390,\"application_fee\":\"fee_1SvawyIkWweOM9jADsYvKuhE\",\"balance_transaction\":\"txn_3SvawxIkWweOM9jA1PfSqK4y\",\"captured\":true,\"created\":1769853523,\"currency\":\"eur\",\"failure_code\":null,\"failure_message\":null,\"fraud_details\":{},\"livemode\":true,\"metadata\":{\"payment_id\":\"rSlyj8x47Z4VnNmtXld3fQZe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awxIkWweOM9jA1x7qtAOQ\",\"payment_method\":\"pm_1SvawxIkWweOM9jAgmRX7tpe\",\"payment_method_details\":{\"card\":{\"amount_authorized\":6390,\"authorization_code\":\"981268\",\"brand\":\"visa\",\"checks\":{\"address_line1_check\":null,\"address_postal_code_check\":null,\"cvc_check\":null},\"country\":\"LU\",\"description\":\"Visa Platinum\",\"ds_transaction_id\":null,\"exp_month\":12,\"exp_year\":2031,\"extended_authorization\":{\"status\":\"disabled\"},\"fingerprint\":\"ERd0tvQckZUjT546\",\"funding\":\"credit\",\"iin\":\"455812\",\"incremental_authorization\":{\"status\":\"unavailable\"},\"installments\":null,\"issuer\":\"Banque et Caisse D'Epargne de L'Etat (Bcee)\",\"last4\":\"0000\",\"mandate\":null,\"moto\":false,\"multicapture\":{\"status\":\"unavailable\"},\"network\":\"visa\",\"network_token\":{\"used\":false},\"network_transaction_id\":\"486031359231013\",\"overcapture\":{\"maximum_amount_capturable\":6390,\"status\":\"unavailable\"},\"payment_account_reference\":\"V0010014621119237906748939288\",\"regulated_status\":\"unregulated\",\"three_d_secure\":null,\"wallet\":{\"apple_pay\":{\"type\":\"apple_pay\"},\"dynamic_last4\":\"1322\",\"type\":\"apple_pay\"}},\"type\":\"card\"},\"refunded\":false,\"source\":null,\"status\":\"succeeded\",\"mit_params\":{\"network_transaction_id\":\"486031359231013\"}},\"confirmation_method\":\"manual\",\"created\":1769853523,\"currency\":\"eur\",\"customer\":null,\"last_payment_error\":null,\"livemode\":true,\"metadata\":{\"payment_id\":\"rSlyj8x47Z4VnNmtXld3fQZeQ\",\"payments_extension\":\"true\",\"payments_extension_type\":\"card\",\"reconciliation_flow\":\"payments_api\",\"shop_id\":\"751927347\"},\"next_action\":null,\"payment_method\":\"pm_1SvawxIkWweOM9jAgmRX7tpe\",\"payment_method_types\":[\"card\"],\"source\":null,\"status\":\"succeeded\"}"</t>
  </si>
  <si>
    <t>AS-95757</t>
  </si>
  <si>
    <t>gid://shopify/Order/7424117309778</t>
  </si>
  <si>
    <t>gid://shopify/OrderTransaction/8596662124882</t>
  </si>
  <si>
    <t>2026-01-12T14:10:41Z</t>
  </si>
  <si>
    <t>ch_3SolpOIkWweOM9jA0OTaQMSC</t>
  </si>
  <si>
    <t>rxS51yNmwhDAp24K9eblqZXJZ</t>
  </si>
  <si>
    <t>pi_3SolpOIkWweOM9jA0OEu9285</t>
  </si>
  <si>
    <t>"{\"id\":\"pi_3SolpOIkWweOM9jA0OEu9285\",\"object\":\"payment_intent\",\"amount\":4990,\"amount_capturable\":0,\"amount_received\":4990,\"canceled_at\":null,\"cancellation_reason\":null,\"capture_method\":\"automatic\",\"latest_charge\":{\"id\":\"ch_3SolpOIkWweOM9jA0OTaQMSC\",\"object\":\"charge\",\"amount\":4990,\"application_fee\":\"fee_1SolpQIkWweOM9jANsEXpjND\",\"balance_transaction\":\"txn_3SolpOIkWweOM9jA0ApCdjm4\",\"captured\":true,\"created\":1768227042,\"currency\":\"eur\",\"failure_code\":null,\"failure_message\":null,\"fraud_details\":{},\"livemode\":true,\"metadata\":{\"payment_id\":\"rxS51yNmwhDAp24K9eblqZXJ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lpOIkWweOM9jA0OEu9285\",\"payment_method\":\"pm_1SolpOIkWweOM9jAdBKfgjWq\",\"payment_method_details\":{\"card\":{\"amount_authorized\":4990,\"authorization_code\":\"186976\",\"brand\":\"visa\",\"checks\":{\"address_line1_check\":null,\"address_postal_code_check\":null,\"cvc_check\":null},\"country\":\"DE\",\"description\":\"Visa Classic\",\"ds_transaction_id\":null,\"exp_month\":7,\"exp_year\":2029,\"extended_authorization\":{\"status\":\"disabled\"},\"fingerprint\":\"KdzrdKzASdeiA6nx\",\"funding\":\"credit\",\"iin\":\"455815\",\"incremental_authorization\":{\"status\":\"unavailable\"},\"installments\":null,\"issuer\":\"Klarna Bank AB\",\"last4\":\"0000\",\"mandate\":null,\"moto\":false,\"multicapture\":{\"status\":\"unavailable\"},\"network\":\"visa\",\"network_token\":{\"used\":false},\"network_transaction_id\":\"486012510422653\",\"overcapture\":{\"maximum_amount_capturable\":4990,\"status\":\"unavailable\"},\"payment_account_reference\":\"V0010014623177327671275992182\",\"regulated_status\":\"unregulated\",\"three_d_secure\":null,\"wallet\":{\"apple_pay\":{\"type\":\"apple_pay\"},\"dynamic_last4\":\"2487\",\"type\":\"apple_pay\"}},\"type\":\"card\"},\"refunded\":false,\"source\":null,\"status\":\"succeeded\",\"mit_params\":{\"network_transaction_id\":\"486012510422653\"}},\"confirmation_method\":\"manual\",\"created\":1768227042,\"currency\":\"eur\",\"customer\":null,\"last_payment_error\":null,\"livemode\":true,\"metadata\":{\"payment_id\":\"rxS51yNmwhDAp24K9eblqZXJZ\",\"payments_extension\":\"true\",\"payments_extension_type\":\"card\",\"reconciliation_flow\":\"payments_api\",\"shop_id\":\"751927347\"},\"next_action\":null,\"payment_method\":\"pm_1SolpOIkWweOM9jAdBKfgjWq\",\"payment_method_types\":[\"card\"],\"source\":null,\"status\":\"succeeded\"}"</t>
  </si>
  <si>
    <t>AS-95308</t>
  </si>
  <si>
    <t>gid://shopify/Order/7412794851666</t>
  </si>
  <si>
    <t>gid://shopify/OrderTransaction/8584607301970</t>
  </si>
  <si>
    <t>2026-01-07T18:17:48Z</t>
  </si>
  <si>
    <t>8SV53014G7895032Y</t>
  </si>
  <si>
    <t>"{\"id\":\"8SV53014G7895032Y\",\"intent\":\"CAPTURE\",\"status\":\"COMPLETED\",\"payment_source\":{\"paypal\":{\"email_address\":\"luca.marfeo@gmail.com\",\"account_id\":\"SHVWADFM5BSD8\",\"account_status\":\"VERIFIED\",\"name\":{\"given_name\":\"Luca\",\"surname\":\"Marfeo\"},\"phone_number\":{\"national_number\":\"393457880382\"},\"address\":{\"address_line_1\":\"viale stazione 74\",\"admin_area_2\":\"Palagiano\",\"admin_area_1\":\"TA\",\"postal_code\":\"74019\",\"country_code\":\"IT\"}}},\"purchase_units\":[{\"reference_id\":\"default\",\"amount\":{\"currency_code\":\"EUR\",\"value\":\"91.71\",\"breakdown\":{\"item_total\":{\"currency_code\":\"EUR\",\"value\":\"101.90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10.19\"}}},\"payee\":{\"email_address\":\"info@artestaposters.com\",\"merchant_id\":\"CZQCEKGVW6QGG\",\"display_data\":{\"brand_name\":\"Artesta\"}},\"payment_instruction\":{\"disbursement_mode\":\"INSTANT\"},\"description\":\"Komposition VII - Vasili Kandinsky - P\u00f3ster \\/ Madera negro \\/ 30x40\",\"custom_id\":\"{\\\"shop_id\\\":751927347,\\\"session_id\\\":\\\"ryGkm6csNW6Fpqi2MQnYOEMtL\\\"}\",\"invoice_id\":\"ryGkm6csNW6Fpqi2MQnYOEMtL\",\"soft_descriptor\":\"PAYPAL *ARTESTASTOR AR\",\"items\":[{\"name\":\"Komposition VII - Vasili Kandinsky - P\u00f3ster \\/ Madera negro \\/ 30x40\",\"unit_amount\":{\"currency_code\":\"EUR\",\"value\":\"42.95\"},\"tax\":{\"currency_code\":\"EUR\",\"value\":\"0.00\"},\"quantity\":\"1\"},{\"name\":\"ADELE BLOCH BAUER I - Gustav Klimt - P\u00f3ster \\/ Madera roble oscuro \\/ 40x50\",\"unit_amount\":{\"currency_code\":\"EUR\",\"value\":\"58.95\"},\"tax\":{\"currency_code\":\"EUR\",\"value\":\"0.00\"},\"quantity\":\"1\"}],\"shipping\":{\"name\":{\"full_name\":\"Luca Marfeo\"},\"address\":{\"address_line_1\":\"Via Martiri Giuliani e Dalmati 20\",\"admin_area_2\":\"Padova\",\"admin_area_1\":\"Padova\",\"postal_code\":\"35129\",\"country_code\":\"IT\"}},\"supplementary_data\":{\"tax_nexus\":[]},\"payments\":{\"captures\":[{\"id\":\"97318453S06288022\",\"status\":\"COMPLETED\",\"amount\":{\"currency_code\":\"EUR\",\"value\":\"91.71\"},\"final_capture\":true,\"disbursement_mode\":\"INSTANT\",\"seller_protection\":{\"status\":\"ELIGIBLE\",\"dispute_categories\":[\"ITEM_NOT_RECEIVED\",\"UNAUTHORIZED_TRANSACTION\"]},\"seller_receivable_breakdown\":{\"gross_amount\":{\"currency_code\":\"EUR\",\"value\":\"91.71\"},\"paypal_fee\":{\"currency_code\":\"EUR\",\"value\":\"3.01\"},\"net_amount\":{\"currency_code\":\"EUR\",\"value\":\"88.70\"}},\"invoice_id\":\"ryGkm6csNW6Fpqi2MQnYOEMtL\",\"custom_id\":\"{\\\"shop_id\\\":751927347,\\\"session_id\\\":\\\"ryGkm6csNW6Fpqi2MQnYOEMtL\\\"}\",\"links\":[{\"href\":\"https:\\/\\/api.paypal.com\\/v2\\/payments\\/captures\\/97318453S06288022\",\"rel\":\"self\",\"method\":\"GET\"},{\"href\":\"https:\\/\\/api.paypal.com\\/v2\\/payments\\/captures\\/97318453S06288022\\/refund\",\"rel\":\"refund\",\"method\":\"POST\"},{\"href\":\"https:\\/\\/api.paypal.com\\/v2\\/checkout\\/orders\\/8SV53014G7895032Y\",\"rel\":\"up\",\"method\":\"GET\"}],\"create_time\":\"2026-01-07T18:17:50Z\",\"update_time\":\"2026-01-07T18:17:50Z\"}]}}],\"payer\":{\"name\":{\"given_name\":\"Luca\",\"surname\":\"Marfeo\"},\"email_address\":\"luca.marfeo@gmail.com\",\"payer_id\":\"SHVWADFM5BSD8\",\"phone\":{\"phone_number\":{\"national_number\":\"393457880382\"}},\"address\":{\"address_line_1\":\"viale stazione 74\",\"admin_area_2\":\"Palagiano\",\"admin_area_1\":\"TA\",\"postal_code\":\"74019\",\"country_code\":\"IT\"}},\"create_time\":\"2026-01-07T18:17:04Z\",\"update_time\":\"2026-01-07T18:17:50Z\",\"links\":[{\"href\":\"https:\\/\\/api.paypal.com\\/v2\\/checkout\\/orders\\/8SV53014G7895032Y\",\"rel\":\"self\",\"method\":\"GET\"}]}"</t>
  </si>
  <si>
    <t>AS-95473</t>
  </si>
  <si>
    <t>gid://shopify/Order/7416572379474</t>
  </si>
  <si>
    <t>gid://shopify/OrderTransaction/8589411615058</t>
  </si>
  <si>
    <t>2026-01-09T14:32:13Z</t>
  </si>
  <si>
    <t>py_3SngjaIkWweOM9jA2sAcn8qM</t>
  </si>
  <si>
    <t>rlFBrPXAUyLClHGgPgIrI7hno</t>
  </si>
  <si>
    <t>pi_3SngjaIkWweOM9jA27EKAo2A</t>
  </si>
  <si>
    <t>"{\"id\":\"pi_3SngjaIkWweOM9jA27EKAo2A\",\"object\":\"payment_intent\",\"amount\":25465,\"amount_capturable\":0,\"amount_received\":25465,\"canceled_at\":null,\"cancellation_reason\":null,\"capture_method\":\"automatic\",\"charges\":{\"object\":\"list\",\"data\":[{\"id\":\"py_3SngjaIkWweOM9jA2sAcn8qM\",\"object\":\"charge\",\"amount\":25465,\"application_fee\":\"fee_1SnglsIkWweOM9jAeuX7D9N0\",\"balance_transaction\":\"txn_3SngjaIkWweOM9jA2VReussJ\",\"captured\":true,\"created\":1767969276,\"currency\":\"eur\",\"failure_code\":null,\"failure_message\":null,\"fraud_details\":{},\"livemode\":true,\"metadata\":{\"payments_extension_type\":\"klarna\",\"payments_extension\":\"true\",\"shop_id\":\"751927347\",\"reconciliation_flow\":\"payments_api\",\"payment_id\":\"rlFBrPXAUyLClHGgPgIrI7hno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ngjaIkWweOM9jA27EKAo2A\",\"payment_method\":\"pm_1SngjaIkWweOM9jAYUCqugmv\",\"payment_method_details\":{\"klarna\":{\"payer_details\":{\"address\":{\"country\":\"ES\"}},\"payment_method_category\":\"pay_in_installments\",\"preferred_locale\":\"es-ES\"},\"type\":\"klarna\"},\"refunded\":false,\"source\":null,\"status\":\"succeeded\"}],\"has_more\":false,\"total_count\":1,\"url\":\"\\/v1\\/charges?payment_intent=pi_3SngjaIkWweOM9jA27EKAo2A\"},\"latest_charge\":\"py_3SngjaIkWweOM9jA2sAcn8qM\",\"confirmation_method\":\"automatic\",\"created\":1767969134,\"currency\":\"eur\",\"customer\":null,\"last_payment_error\":null,\"livemode\":true,\"metadata\":{\"payments_extension_type\":\"klarna\",\"payments_extension\":\"true\",\"shop_id\":\"751927347\",\"reconciliation_flow\":\"payments_api\",\"payment_id\":\"rlFBrPXAUyLClHGgPgIrI7hno\"},\"next_action\":null,\"payment_method\":\"pm_1SngjaIkWweOM9jAYUCqugmv\",\"payment_method_types\":[\"klarna\"],\"source\":null,\"status\":\"succeeded\"}"</t>
  </si>
  <si>
    <t>AS-95797</t>
  </si>
  <si>
    <t>gid://shopify/Order/7425209794898</t>
  </si>
  <si>
    <t>gid://shopify/OrderTransaction/8597926478162</t>
  </si>
  <si>
    <t>2026-01-12T23:13:04Z</t>
  </si>
  <si>
    <t>ch_3SouIGIkWweOM9jA1ZYMuXER</t>
  </si>
  <si>
    <t>r2zBrc1esnDrIzWN9BSRjcd3F</t>
  </si>
  <si>
    <t>pi_3SouIGIkWweOM9jA1iSq2cGP</t>
  </si>
  <si>
    <t>"{\"id\":\"pi_3SouIGIkWweOM9jA1iSq2cGP\",\"object\":\"payment_intent\",\"amount\":15155,\"amount_capturable\":0,\"amount_received\":15155,\"canceled_at\":null,\"cancellation_reason\":null,\"capture_method\":\"automatic\",\"latest_charge\":{\"id\":\"ch_3SouIGIkWweOM9jA1ZYMuXER\",\"object\":\"charge\",\"amount\":15155,\"application_fee\":\"fee_1SouIIIkWweOM9jARyHrrT8R\",\"balance_transaction\":\"txn_3SouIGIkWweOM9jA11lmMeFM\",\"captured\":true,\"created\":1768259586,\"currency\":\"eur\",\"failure_code\":null,\"failure_message\":null,\"fraud_details\":{},\"livemode\":true,\"metadata\":{\"payment_id\":\"r2zBrc1esnDrIzWN9BSRjcd3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uIGIkWweOM9jA1iSq2cGP\",\"payment_method\":\"pm_1SouIGIkWweOM9jApmFZbl3q\",\"payment_method_details\":{\"card\":{\"amount_authorized\":15155,\"authorization_code\":\"630010\",\"brand\":\"visa\",\"checks\":{\"address_line1_check\":\"unavailable\",\"address_postal_code_check\":\"unavailable\",\"cvc_check\":\"pass\"},\"country\":\"ES\",\"description\":\"Visa Classic\",\"ds_transaction_id\":null,\"exp_month\":5,\"exp_year\":2030,\"extended_authorization\":{\"status\":\"disabled\"},\"fingerprint\":\"bHpwGyLBm1vNBy4S\",\"funding\":\"debit\",\"iin\":\"494019\",\"incremental_authorization\":{\"status\":\"unavailable\"},\"installments\":null,\"issuer\":\"BANCO BILBAO VIZCAYA ARGENTARIA S.A. (BBVA)\",\"last4\":\"8545\",\"mandate\":null,\"moto\":false,\"multicapture\":{\"status\":\"unavailable\"},\"network\":\"visa\",\"network_token\":{\"used\":false},\"network_transaction_id\":\"486012835861409\",\"overcapture\":{\"maximum_amount_capturable\":15155,\"status\":\"unavailable\"},\"payment_account_reference\":\"V0010013823206553937968506937\",\"regulated_status\":\"unregulated\",\"three_d_secure\":null,\"wallet\":null},\"type\":\"card\"},\"refunded\":false,\"source\":null,\"status\":\"succeeded\",\"mit_params\":{\"network_transaction_id\":\"486012835861409\"}},\"confirmation_method\":\"manual\",\"created\":1768259584,\"currency\":\"eur\",\"customer\":null,\"last_payment_error\":null,\"livemode\":true,\"metadata\":{\"payment_id\":\"r2zBrc1esnDrIzWN9BSRjcd3F\",\"payments_extension\":\"true\",\"payments_extension_type\":\"card\",\"reconciliation_flow\":\"payments_api\",\"shop_id\":\"751927347\"},\"next_action\":null,\"payment_method\":\"pm_1SouIGIkWweOM9jApmFZbl3q\",\"payment_method_types\":[\"card\"],\"source\":null,\"status\":\"succeeded\"}"</t>
  </si>
  <si>
    <t>AS-96709</t>
  </si>
  <si>
    <t>AS-95564</t>
  </si>
  <si>
    <t>gid://shopify/Order/7419088077138</t>
  </si>
  <si>
    <t>gid://shopify/OrderTransaction/8592133390674</t>
  </si>
  <si>
    <t>2026-01-10T16:07:19Z</t>
  </si>
  <si>
    <t>1CK194896X567290L</t>
  </si>
  <si>
    <t>"{\"id\":\"1CK194896X567290L\",\"intent\":\"CAPTURE\",\"status\":\"COMPLETED\",\"payment_source\":{\"paypal\":{\"email_address\":\"jenny.klaffke@posteo.de\",\"account_id\":\"9U8HAPT5FH3UJ\",\"account_status\":\"VERIFIED\",\"name\":{\"given_name\":\"Jenny\",\"surname\":\"Klaffke\"},\"phone_number\":{\"national_number\":\"491732595470\"},\"address\":{\"address_line_1\":\"Stettiner Stra\u00dfe 5\",\"admin_area_2\":\"Swisttal\",\"postal_code\":\"53913\",\"country_code\":\"DE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ood plants - P\u00f3ster \\/ Sin marco \\/ 40x50\",\"custom_id\":\"{\\\"shop_id\\\":751927347,\\\"session_id\\\":\\\"rL6aM57DyrLt7vSYb3kfohNCJ\\\"}\",\"invoice_id\":\"rL6aM57DyrLt7vSYb3kfohNCJ\",\"items\":[{\"name\":\"Mood plants - P\u00f3ster \\/ Sin marco \\/ 40x50\",\"unit_amount\":{\"currency_code\":\"EUR\",\"value\":\"26.95\"},\"tax\":{\"currency_code\":\"EUR\",\"value\":\"0.00\"},\"quantity\":\"1\"}],\"shipping\":{\"name\":{\"full_name\":\"Jenny Klaffke\"},\"address\":{\"address_line_1\":\"Stettiner Stra\u00dfe 5\",\"admin_area_2\":\"Swisttal\",\"postal_code\":\"53913\",\"country_code\":\"DE\"}},\"supplementary_data\":{\"tax_nexus\":[]},\"payments\":{\"captures\":[{\"id\":\"95S388426S4602450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L6aM57DyrLt7vSYb3kfohNCJ\",\"custom_id\":\"{\\\"shop_id\\\":751927347,\\\"session_id\\\":\\\"rL6aM57DyrLt7vSYb3kfohNCJ\\\"}\",\"links\":[{\"href\":\"https:\\/\\/api.paypal.com\\/v2\\/payments\\/captures\\/95S388426S4602450\",\"rel\":\"self\",\"method\":\"GET\"},{\"href\":\"https:\\/\\/api.paypal.com\\/v2\\/payments\\/captures\\/95S388426S4602450\\/refund\",\"rel\":\"refund\",\"method\":\"POST\"},{\"href\":\"https:\\/\\/api.paypal.com\\/v2\\/checkout\\/orders\\/1CK194896X567290L\",\"rel\":\"up\",\"method\":\"GET\"}],\"create_time\":\"2026-01-10T16:07:21Z\",\"update_time\":\"2026-01-10T16:07:21Z\"}]}}],\"payer\":{\"name\":{\"given_name\":\"Jenny\",\"surname\":\"Klaffke\"},\"email_address\":\"jenny.klaffke@posteo.de\",\"payer_id\":\"9U8HAPT5FH3UJ\",\"phone\":{\"phone_number\":{\"national_number\":\"491732595470\"}},\"address\":{\"address_line_1\":\"Stettiner Stra\u00dfe 5\",\"admin_area_2\":\"Swisttal\",\"postal_code\":\"53913\",\"country_code\":\"DE\"}},\"create_time\":\"2026-01-10T16:06:24Z\",\"update_time\":\"2026-01-10T16:07:21Z\",\"links\":[{\"href\":\"https:\\/\\/api.paypal.com\\/v2\\/checkout\\/orders\\/1CK194896X567290L\",\"rel\":\"self\",\"method\":\"GET\"}]}"</t>
  </si>
  <si>
    <t>AS-95790</t>
  </si>
  <si>
    <t>gid://shopify/Order/7425098907986</t>
  </si>
  <si>
    <t>gid://shopify/OrderTransaction/8597805465938</t>
  </si>
  <si>
    <t>2026-01-12T21:56:00Z</t>
  </si>
  <si>
    <t>ch_3Sot5hIkWweOM9jA1yo3ucng</t>
  </si>
  <si>
    <t>rXCpSrUMyT7Cemjg0e7HrLkpS</t>
  </si>
  <si>
    <t>pi_3Sot5hIkWweOM9jA1iGVzNvL</t>
  </si>
  <si>
    <t>"{\"id\":\"pi_3Sot5hIkWweOM9jA1iGVzNvL\",\"object\":\"payment_intent\",\"amount\":8447,\"amount_capturable\":0,\"amount_received\":8447,\"canceled_at\":null,\"cancellation_reason\":null,\"capture_method\":\"automatic\",\"latest_charge\":{\"id\":\"ch_3Sot5hIkWweOM9jA1yo3ucng\",\"object\":\"charge\",\"amount\":8447,\"application_fee\":\"fee_1Sot6PIkWweOM9jAGKL6jQpe\",\"balance_transaction\":\"txn_3Sot5hIkWweOM9jA1xMXMu2c\",\"captured\":true,\"created\":1768255004,\"currency\":\"eur\",\"failure_code\":null,\"failure_message\":null,\"fraud_details\":{},\"livemode\":true,\"metadata\":{\"payment_id\":\"rXCpSrUMyT7Cemjg0e7HrLkp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t5hIkWweOM9jA1iGVzNvL\",\"payment_method\":\"pm_1Sot5hIkWweOM9jAUNFhva8B\",\"payment_method_details\":{\"card\":{\"amount_authorized\":8447,\"authorization_code\":\"603070\",\"brand\":\"mastercard\",\"checks\":{\"address_line1_check\":\"unavailable\",\"address_postal_code_check\":\"unavailable\",\"cvc_check\":\"pass\"},\"country\":\"IT\",\"description\":\"Platinum Debit MasterCard Card\",\"ds_transaction_id\":null,\"exp_month\":2,\"exp_year\":2027,\"extended_authorization\":{\"status\":\"disabled\"},\"fingerprint\":\"QDu9xUetqNX1TG9U\",\"funding\":\"debit\",\"iin\":\"535574\",\"incremental_authorization\":{\"status\":\"unavailable\"},\"installments\":null,\"issuer\":\"POSTEPAY S.P.A\",\"last4\":\"7360\",\"mandate\":null,\"moto\":false,\"multicapture\":{\"status\":\"unavailable\"},\"network\":\"mastercard\",\"network_token\":{\"used\":false},\"network_transaction_id\":\"MDPBEISQ00112\",\"overcapture\":{\"maximum_amount_capturable\":8447,\"status\":\"unavailable\"},\"payment_account_reference\":\"50014UEHP7YK8EVF2OZ71TZWYIDQQ\",\"regulated_status\":\"unregulated\",\"three_d_secure\":{\"authentication_flow\":\"challenge\",\"electronic_commerce_indicator\":\"02\",\"exemption_indicator\":null,\"result\":\"authenticated\",\"result_reason\":null,\"transaction_id\":\"e1382b4d-eb4d-4a8d-9c7b-d817065824cb\",\"version\":\"2.2.0\"},\"wallet\":null},\"type\":\"card\"},\"refunded\":false,\"source\":null,\"status\":\"succeeded\",\"mit_params\":{\"network_transaction_id\":\"MDPBEISQ00112\"}},\"confirmation_method\":\"manual\",\"created\":1768254961,\"currency\":\"eur\",\"customer\":null,\"last_payment_error\":null,\"livemode\":true,\"metadata\":{\"payment_id\":\"rXCpSrUMyT7Cemjg0e7HrLkpS\",\"payments_extension\":\"true\",\"payments_extension_type\":\"card\",\"reconciliation_flow\":\"payments_api\",\"shop_id\":\"751927347\"},\"next_action\":null,\"payment_method\":\"pm_1Sot5hIkWweOM9jAUNFhva8B\",\"payment_method_types\":[\"card\"],\"source\":null,\"status\":\"succeeded\"}"</t>
  </si>
  <si>
    <t>AS-96193</t>
  </si>
  <si>
    <t>gid://shopify/Order/7437804503378</t>
  </si>
  <si>
    <t>gid://shopify/OrderTransaction/8613166219602</t>
  </si>
  <si>
    <t>2026-01-17T20:27:51Z</t>
  </si>
  <si>
    <t>ch_3Sqg68IkWweOM9jA1dm5Lbsr</t>
  </si>
  <si>
    <t>rFMckoqxry40gctTV5nyNus8U</t>
  </si>
  <si>
    <t>pi_3Sqg68IkWweOM9jA1mAbAIZO</t>
  </si>
  <si>
    <t>"{\"id\":\"pi_3Sqg68IkWweOM9jA1mAbAIZO\",\"object\":\"payment_intent\",\"amount\":8802,\"amount_capturable\":0,\"amount_received\":8802,\"canceled_at\":null,\"cancellation_reason\":null,\"capture_method\":\"automatic\",\"latest_charge\":{\"id\":\"ch_3Sqg68IkWweOM9jA1dm5Lbsr\",\"object\":\"charge\",\"amount\":8802,\"application_fee\":\"fee_1Sqg69IkWweOM9jAhqPDapjS\",\"balance_transaction\":\"txn_3Sqg68IkWweOM9jA1WiH0G5F\",\"captured\":true,\"created\":1768681672,\"currency\":\"eur\",\"failure_code\":null,\"failure_message\":null,\"fraud_details\":{},\"livemode\":true,\"metadata\":{\"payment_id\":\"rFMckoqxry40gctTV5nyNus8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g68IkWweOM9jA1mAbAIZO\",\"payment_method\":\"pm_1Sqg68IkWweOM9jA0e2P6pjH\",\"payment_method_details\":{\"card\":{\"amount_authorized\":8802,\"authorization_code\":\"027181\",\"brand\":\"mastercard\",\"checks\":{\"address_line1_check\":\"unavailable\",\"address_postal_code_check\":\"unavailable\",\"cvc_check\":\"pass\"},\"country\":\"ES\",\"description\":\"Platinum MasterCard Immediate Debit\",\"ds_transaction_id\":null,\"exp_month\":8,\"exp_year\":2028,\"extended_authorization\":{\"status\":\"disabled\"},\"fingerprint\":\"Wwu4sDKhvLU36Umi\",\"funding\":\"debit\",\"iin\":\"535120\",\"incremental_authorization\":{\"status\":\"unavailable\"},\"installments\":null,\"issuer\":\"ING BANK N.V.\",\"last4\":\"0035\",\"mandate\":null,\"moto\":false,\"multicapture\":{\"status\":\"unavailable\"},\"network\":\"mastercard\",\"network_token\":{\"used\":false},\"network_transaction_id\":\"TPLU1AEBX0117\",\"overcapture\":{\"maximum_amount_capturable\":8802,\"status\":\"unavailable\"},\"payment_account_reference\":\"500154GHVB93SD2EWHNR1U6QPX7R4\",\"regulated_status\":\"unregulated\",\"three_d_secure\":null,\"wallet\":null},\"type\":\"card\"},\"refunded\":false,\"source\":null,\"status\":\"succeeded\",\"mit_params\":{\"network_transaction_id\":\"TPLU1AEBX0117\"}},\"confirmation_method\":\"manual\",\"created\":1768681672,\"currency\":\"eur\",\"customer\":null,\"last_payment_error\":null,\"livemode\":true,\"metadata\":{\"payment_id\":\"rFMckoqxry40gctTV5nyNus8U\",\"payments_extension\":\"true\",\"payments_extension_type\":\"card\",\"reconciliation_flow\":\"payments_api\",\"shop_id\":\"751927347\"},\"next_action\":null,\"payment_method\":\"pm_1Sqg68IkWweOM9jA0e2P6pjH\",\"payment_method_types\":[\"card\"],\"source\":null,\"status\":\"succeeded\"}"</t>
  </si>
  <si>
    <t>AS-95388</t>
  </si>
  <si>
    <t>gid://shopify/Order/7414488957266</t>
  </si>
  <si>
    <t>gid://shopify/OrderTransaction/8586836672850</t>
  </si>
  <si>
    <t>2026-01-08T16:46:51Z</t>
  </si>
  <si>
    <t>ch_3SnMMKIkWweOM9jA0ACiAzWt</t>
  </si>
  <si>
    <t>rMJJZ10v27T0OMlZAatKS1Jti</t>
  </si>
  <si>
    <t>pi_3SnMMKIkWweOM9jA0GslfTLh</t>
  </si>
  <si>
    <t>"{\"id\":\"pi_3SnMMKIkWweOM9jA0GslfTLh\",\"object\":\"payment_intent\",\"amount\":12690,\"amount_capturable\":0,\"amount_received\":12690,\"canceled_at\":null,\"cancellation_reason\":null,\"capture_method\":\"automatic\",\"latest_charge\":{\"id\":\"ch_3SnMMKIkWweOM9jA0ACiAzWt\",\"object\":\"charge\",\"amount\":12690,\"application_fee\":\"fee_1SnMMMIkWweOM9jA2MLmmCd7\",\"balance_transaction\":\"txn_3SnMMKIkWweOM9jA0H8u2Pbn\",\"captured\":true,\"created\":1767890813,\"currency\":\"eur\",\"failure_code\":null,\"failure_message\":null,\"fraud_details\":{},\"livemode\":true,\"metadata\":{\"payment_id\":\"rMJJZ10v27T0OMlZAatKS1Jt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MMKIkWweOM9jA0GslfTLh\",\"payment_method\":\"pm_1SnMMKIkWweOM9jAWXTry9cn\",\"payment_method_details\":{\"card\":{\"amount_authorized\":12690,\"authorization_code\":\"465369\",\"brand\":\"mastercard\",\"checks\":{\"address_line1_check\":\"unavailable\",\"address_postal_code_check\":\"unavailable\",\"cvc_check\":\"pass\"},\"country\":\"ES\",\"description\":\"Platinum MasterCard Card\",\"ds_transaction_id\":null,\"exp_month\":3,\"exp_year\":2028,\"extended_authorization\":{\"status\":\"disabled\"},\"fingerprint\":\"0b7c47FRndMDXbh5\",\"funding\":\"credit\",\"iin\":\"515785\",\"incremental_authorization\":{\"status\":\"unavailable\"},\"installments\":null,\"issuer\":\"SERVIRED, SOCIEDAD ESPANOLA DE\",\"last4\":\"0990\",\"mandate\":null,\"moto\":false,\"multicapture\":{\"status\":\"unavailable\"},\"network\":\"mastercard\",\"network_token\":{\"used\":false},\"network_transaction_id\":\"MPLDMXQK30108\",\"overcapture\":{\"maximum_amount_capturable\":12690,\"status\":\"unavailable\"},\"payment_account_reference\":\"500142FBD5LO0JE9XTSNWYRZN7AUZ\",\"regulated_status\":\"unregulated\",\"three_d_secure\":null,\"wallet\":null},\"type\":\"card\"},\"refunded\":false,\"source\":null,\"status\":\"succeeded\",\"mit_params\":{\"network_transaction_id\":\"MPLDMXQK30108\"}},\"confirmation_method\":\"manual\",\"created\":1767890812,\"currency\":\"eur\",\"customer\":null,\"last_payment_error\":null,\"livemode\":true,\"metadata\":{\"payment_id\":\"rMJJZ10v27T0OMlZAatKS1Jti\",\"payments_extension\":\"true\",\"payments_extension_type\":\"card\",\"reconciliation_flow\":\"payments_api\",\"shop_id\":\"751927347\"},\"next_action\":null,\"payment_method\":\"pm_1SnMMKIkWweOM9jAWXTry9cn\",\"payment_method_types\":[\"card\"],\"source\":null,\"status\":\"succeeded\"}"</t>
  </si>
  <si>
    <t>AS-97034</t>
  </si>
  <si>
    <t>gid://shopify/Order/7511642308946</t>
  </si>
  <si>
    <t>gid://shopify/OrderTransaction/8644507402578</t>
  </si>
  <si>
    <t>2026-01-29T09:54:25Z</t>
  </si>
  <si>
    <t>ch_3SurviIkWweOM9jA2RCIla4m</t>
  </si>
  <si>
    <t>rAYxBonAZ2W8OXt2PohPyrRyu</t>
  </si>
  <si>
    <t>pi_3SurviIkWweOM9jA2j2d9KvD</t>
  </si>
  <si>
    <t>"{\"id\":\"pi_3SurviIkWweOM9jA2j2d9KvD\",\"object\":\"payment_intent\",\"amount\":6795,\"amount_capturable\":0,\"amount_received\":6795,\"canceled_at\":null,\"cancellation_reason\":null,\"capture_method\":\"automatic\",\"latest_charge\":{\"id\":\"ch_3SurviIkWweOM9jA2RCIla4m\",\"object\":\"charge\",\"amount\":6795,\"application_fee\":\"fee_1SurwZIkWweOM9jAmuB9v60U\",\"balance_transaction\":\"txn_3SurviIkWweOM9jA244mS6Vt\",\"captured\":true,\"created\":1769680518,\"currency\":\"eur\",\"failure_code\":null,\"failure_message\":null,\"fraud_details\":{},\"livemode\":true,\"metadata\":{\"payment_id\":\"rAYxBonAZ2W8OXt2PohPyrRy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rviIkWweOM9jA2j2d9KvD\",\"payment_method\":\"pm_1SurviIkWweOM9jAtwbC701s\",\"payment_method_details\":{\"card\":{\"amount_authorized\":6795,\"authorization_code\":\"853800\",\"brand\":\"visa\",\"checks\":{\"address_line1_check\":\"unavailable\",\"address_postal_code_check\":\"unavailable\",\"cvc_check\":null},\"country\":\"ES\",\"description\":\"Visa Classic\",\"ds_transaction_id\":null,\"exp_month\":10,\"exp_year\":2026,\"extended_authorization\":{\"status\":\"disabled\"},\"fingerprint\":\"hrGeBy3xsa6OKz2M\",\"funding\":\"credit\",\"iin\":\"424586\",\"incremental_authorization\":{\"status\":\"unavailable\"},\"installments\":null,\"issuer\":\"CAIXABANK S.A.\",\"last4\":\"2604\",\"mandate\":null,\"moto\":false,\"multicapture\":{\"status\":\"unavailable\"},\"network\":\"visa\",\"network_token\":{\"used\":true},\"network_transaction_id\":\"486029357199225\",\"overcapture\":{\"maximum_amount_capturable\":6795,\"status\":\"unavailable\"},\"payment_account_reference\":\"V0010013022138355039641438083\",\"regulated_status\":\"unregulated\",\"three_d_secure\":{\"authentication_flow\":\"challenge\",\"electronic_commerce_indicator\":\"05\",\"exemption_indicator\":null,\"result\":\"authenticated\",\"result_reason\":null,\"transaction_id\":\"ffee046e-569d-49eb-9520-fe7741a91d0e\",\"version\":\"2.2.0\"},\"wallet\":null},\"type\":\"card\"},\"refunded\":false,\"source\":null,\"status\":\"succeeded\",\"mit_params\":{\"network_transaction_id\":\"486029357199225\"}},\"confirmation_method\":\"manual\",\"created\":1769680466,\"currency\":\"eur\",\"customer\":null,\"last_payment_error\":null,\"livemode\":true,\"metadata\":{\"payment_id\":\"rAYxBonAZ2W8OXt2PohPyrRyu\",\"payments_extension\":\"true\",\"payments_extension_type\":\"card\",\"reconciliation_flow\":\"payments_api\",\"shop_id\":\"751927347\"},\"next_action\":null,\"payment_method\":\"pm_1SurviIkWweOM9jAtwbC701s\",\"payment_method_types\":[\"card\"],\"source\":null,\"status\":\"succeeded\"}"</t>
  </si>
  <si>
    <t>AS-96781</t>
  </si>
  <si>
    <t>gid://shopify/Order/7494636306770</t>
  </si>
  <si>
    <t>gid://shopify/OrderTransaction/8634159661394</t>
  </si>
  <si>
    <t>2026-01-25T18:53:26Z</t>
  </si>
  <si>
    <t>ch_3StYR9IkWweOM9jA0akjCSbt</t>
  </si>
  <si>
    <t>rQYXWiEEeCCb89bMquDY98UPd</t>
  </si>
  <si>
    <t>pi_3StYR9IkWweOM9jA0hyUhJOQ</t>
  </si>
  <si>
    <t>"{\"id\":\"pi_3StYR9IkWweOM9jA0hyUhJOQ\",\"object\":\"payment_intent\",\"amount\":17537,\"amount_capturable\":0,\"amount_received\":0,\"canceled_at\":null,\"cancellation_reason\":null,\"capture_method\":\"automatic\",\"latest_charge\":{\"id\":\"ch_3StYR9IkWweOM9jA0akjCSbt\",\"object\":\"charge\",\"amount\":17537,\"application_fee\":null,\"balance_transaction\":null,\"captured\":false,\"created\":1769367209,\"currency\":\"eur\",\"failure_code\":\"card_declined\",\"failure_message\":\"Your card does not support this type of purchase.\",\"fraud_details\":{},\"livemode\":true,\"metadata\":{\"payment_id\":\"rQYXWiEEeCCb89bMquDY98UPd\",\"payments_extension\":\"true\",\"payments_extension_type\":\"card\",\"reconciliation_flow\":\"payments_api\",\"shop_id\":\"751927347\"},\"outcome\":{\"advice_code\":\"try_again_later\",\"network_advice_code\":\"02\",\"network_decline_code\":\"5C\",\"network_status\":\"declined_by_network\",\"reason\":\"transaction_not_allowed\",\"risk_level\":\"normal\",\"seller_message\":\"The bank returned the decline code `transaction_not_allowed`.\",\"type\":\"issuer_declined\"},\"paid\":false,\"payment_intent\":\"pi_3StYR9IkWweOM9jA0hyUhJOQ\",\"payment_method\":\"pm_1StYR9IkWweOM9jARHQM4vxX\",\"payment_method_details\":{\"card\":{\"amount_authorized\":null,\"authorization_code\":null,\"brand\":\"visa\",\"checks\":{\"address_line1_check\":\"unavailable\",\"address_postal_code_check\":\"unavailable\",\"cvc_check\":\"pass\"},\"country\":\"FR\",\"description\":\"Visa Classic\",\"ds_transaction_id\":null,\"exp_month\":10,\"exp_year\":2028,\"extended_authorization\":{\"status\":\"disabled\"},\"fingerprint\":\"gDJeU0grUhBmyecj\",\"funding\":\"credit\",\"iin\":\"497402\",\"incremental_authorization\":{\"status\":\"unavailable\"},\"installments\":null,\"issuer\":\"BNP PARIBAS\",\"last4\":\"1916\",\"mandate\":null,\"moto\":false,\"multicapture\":{\"status\":\"unavailable\"},\"network\":\"visa\",\"network_token\":{\"used\":false},\"network_transaction_id\":\"486025680098993\",\"overcapture\":{\"maximum_amount_capturable\":17537,\"status\":\"unavailable\"},\"payment_account_reference\":\"V001AABA102012024062634410519\",\"regulated_status\":\"unregulated\",\"three_d_secure\":{\"authentication_flow\":\"frictionless\",\"electronic_commerce_indicator\":\"05\",\"exemption_indicator\":null,\"result\":\"authenticated\",\"result_reason\":null,\"transaction_id\":\"7093bbbc-1aa6-4975-bab1-c0167179d430\",\"version\":\"2.2.0\"},\"wallet\":null},\"type\":\"card\"},\"refunded\":false,\"source\":null,\"status\":\"failed\",\"mit_params\":{\"network_transaction_id\":\"486025680098993\"}},\"confirmation_method\":\"manual\",\"created\":1769367207,\"currency\":\"eur\",\"customer\":null,\"last_payment_error\":{\"advice_code\":\"try_again_later\",\"charge\":\"ch_3StYR9IkWweOM9jA0akjCSbt\",\"code\":\"card_declined\",\"decline_code\":\"transaction_not_allowed\",\"doc_url\":\"https:\\/\\/stripe.com\\/docs\\/error-codes\\/card-declined\",\"message\":\"Your card does not support this type of purchase.\",\"network_advice_code\":\"02\",\"network_decline_code\":\"5C\",\"payment_method\":{\"id\":\"pm_1StYR9IkWweOM9jARHQM4vxX\",\"object\":\"payment_method\",\"card\":{\"brand\":\"visa\",\"checks\":{\"address_line1_check\":\"unavailable\",\"address_postal_code_check\":\"unavailable\",\"cvc_check\":\"pass\"},\"country\":\"FR\",\"description\":\"Visa Classic\",\"display_brand\":\"visa\",\"exp_month\":10,\"exp_year\":2028,\"fingerprint\":\"gDJeU0grUhBmyecj\",\"funding\":\"credit\",\"generated_from\":null,\"iin\":\"497402\",\"issuer\":\"BNP PARIBAS\",\"last4\":\"1916\",\"network_token\":null,\"networks\":{\"available\":[\"visa\"],\"preferred\":null},\"payment_account_reference\":null,\"regulated_status\":\"unregulated\",\"three_d_secure_usage\":{\"supported\":true},\"wallet\":null},\"created\":1769367207,\"livemode\":true,\"metadata\":{},\"type\":\"card\"},\"type\":\"card_error\"},\"livemode\":true,\"metadata\":{\"payment_id\":\"rQYXWiEEeCCb89bMquDY98UPd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</si>
  <si>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gid://shopify/OrderTransaction/8634164019538</t>
  </si>
  <si>
    <t>2026-01-25T18:55:11Z</t>
  </si>
  <si>
    <t>ch_3StYSqIkWweOM9jA0gSRTuIW</t>
  </si>
  <si>
    <t>rxP2WptaiUlxEi5GG4IO2Gdfy</t>
  </si>
  <si>
    <t>pi_3StYSqIkWweOM9jA0uWSQMot</t>
  </si>
  <si>
    <t>"{\"id\":\"pi_3StYSqIkWweOM9jA0uWSQMot\",\"object\":\"payment_intent\",\"amount\":17537,\"amount_capturable\":0,\"amount_received\":17537,\"canceled_at\":null,\"cancellation_reason\":null,\"capture_method\":\"automatic\",\"latest_charge\":{\"id\":\"ch_3StYSqIkWweOM9jA0gSRTuIW\",\"object\":\"charge\",\"amount\":17537,\"application_fee\":\"fee_1StYSsIkWweOM9jAksFSYkwm\",\"balance_transaction\":\"txn_3StYSqIkWweOM9jA09CZS13k\",\"captured\":true,\"created\":1769367313,\"currency\":\"eur\",\"failure_code\":null,\"failure_message\":null,\"fraud_details\":{},\"livemode\":true,\"metadata\":{\"payment_id\":\"rxP2WptaiUlxEi5GG4IO2Gdf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YSqIkWweOM9jA0uWSQMot\",\"payment_method\":\"pm_1StYSqIkWweOM9jANLZaI1WV\",\"payment_method_details\":{\"card\":{\"amount_authorized\":17537,\"authorization_code\":\"291772\",\"brand\":\"visa\",\"checks\":{\"address_line1_check\":\"unavailable\",\"address_postal_code_check\":\"unavailable\",\"cvc_check\":\"pass\"},\"country\":\"FR\",\"description\":\"Visa Gold\",\"ds_transaction_id\":null,\"exp_month\":10,\"exp_year\":2028,\"extended_authorization\":{\"status\":\"disabled\"},\"fingerprint\":\"aDN6tJ0Y4UxP7vSY\",\"funding\":\"credit\",\"iin\":\"497490\",\"incremental_authorization\":{\"status\":\"unavailable\"},\"installments\":null,\"issuer\":\"BNP PARIBAS\",\"last4\":\"7557\",\"mandate\":null,\"moto\":false,\"multicapture\":{\"status\":\"unavailable\"},\"network\":\"visa\",\"network_token\":{\"used\":false},\"network_transaction_id\":\"486025681148486\",\"overcapture\":{\"maximum_amount_capturable\":17537,\"status\":\"unavailable\"},\"payment_account_reference\":\"V001AABA102012024062680100041\",\"regulated_status\":\"unregulated\",\"three_d_secure\":{\"authentication_flow\":\"frictionless\",\"electronic_commerce_indicator\":\"05\",\"exemption_indicator\":null,\"result\":\"authenticated\",\"result_reason\":null,\"transaction_id\":\"2dfc8cca-3c5a-456b-8efa-361dd76727b2\",\"version\":\"2.2.0\"},\"wallet\":null},\"type\":\"card\"},\"refunded\":false,\"source\":null,\"status\":\"succeeded\",\"mit_params\":{\"network_transaction_id\":\"486025681148486\"}},\"confirmation_method\":\"manual\",\"created\":1769367312,\"currency\":\"eur\",\"customer\":null,\"last_payment_error\":null,\"livemode\":true,\"metadata\":{\"payment_id\":\"rxP2WptaiUlxEi5GG4IO2Gdfy\",\"payments_extension\":\"true\",\"payments_extension_type\":\"card\",\"reconciliation_flow\":\"payments_api\",\"shop_id\":\"751927347\"},\"next_action\":null,\"payment_method\":\"pm_1StYSqIkWweOM9jANLZaI1WV\",\"payment_method_types\":[\"card\"],\"source\":null,\"status\":\"succeeded\"}"</t>
  </si>
  <si>
    <t>AS-96165</t>
  </si>
  <si>
    <t>gid://shopify/Order/7436934316370</t>
  </si>
  <si>
    <t>gid://shopify/OrderTransaction/8612158669138</t>
  </si>
  <si>
    <t>2026-01-17T16:18:43Z</t>
  </si>
  <si>
    <t>ch_3SqcD2IkWweOM9jA2C1tqXv4</t>
  </si>
  <si>
    <t>r4xQ8TCqslICO8LK8TJerQwXs</t>
  </si>
  <si>
    <t>pi_3SqcD2IkWweOM9jA2y4XGiLh</t>
  </si>
  <si>
    <t>"{\"id\":\"pi_3SqcD2IkWweOM9jA2y4XGiLh\",\"object\":\"payment_intent\",\"amount\":3190,\"amount_capturable\":0,\"amount_received\":3190,\"canceled_at\":null,\"cancellation_reason\":null,\"capture_method\":\"automatic\",\"latest_charge\":{\"id\":\"ch_3SqcD2IkWweOM9jA2C1tqXv4\",\"object\":\"charge\",\"amount\":3190,\"application_fee\":\"fee_1SqcEJIkWweOM9jAuHjiBG2D\",\"balance_transaction\":\"txn_3SqcD2IkWweOM9jA229Ae3zf\",\"captured\":true,\"created\":1768666802,\"currency\":\"eur\",\"failure_code\":null,\"failure_message\":null,\"fraud_details\":{},\"livemode\":true,\"metadata\":{\"payment_id\":\"r4xQ8TCqslICO8LK8TJerQwX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cD2IkWweOM9jA2y4XGiLh\",\"payment_method\":\"pm_1SqcD2IkWweOM9jAKh906wEl\",\"payment_method_details\":{\"card\":{\"amount_authorized\":3190,\"authorization_code\":\"203225\",\"brand\":\"mastercard\",\"checks\":{\"address_line1_check\":\"unavailable\",\"address_postal_code_check\":\"unavailable\",\"cvc_check\":\"unavailable\"},\"country\":\"ES\",\"description\":\"MasterCard New World Immediate Debit\",\"ds_transaction_id\":null,\"exp_month\":11,\"exp_year\":2030,\"extended_authorization\":{\"status\":\"disabled\"},\"fingerprint\":\"FTnpx2SA47UW5QNc\",\"funding\":\"debit\",\"iin\":\"540205\",\"incremental_authorization\":{\"status\":\"unavailable\"},\"installments\":null,\"issuer\":\"BANCO SABADELL S.A.\",\"last4\":\"0013\",\"mandate\":null,\"moto\":false,\"multicapture\":{\"status\":\"unavailable\"},\"network\":\"mastercard\",\"network_token\":{\"used\":false},\"network_transaction_id\":\"TNWAAZP0P0117\",\"overcapture\":{\"maximum_amount_capturable\":3190,\"status\":\"unavailable\"},\"payment_account_reference\":\"5001EHPK8HILVXWG9WLDF0DF1UH3B\",\"regulated_status\":\"unregulated\",\"three_d_secure\":{\"authentication_flow\":\"challenge\",\"electronic_commerce_indicator\":\"02\",\"exemption_indicator\":null,\"result\":\"authenticated\",\"result_reason\":null,\"transaction_id\":\"f8062299-e1e2-4726-9a58-74004fc88941\",\"version\":\"2.2.0\"},\"wallet\":null},\"type\":\"card\"},\"refunded\":false,\"source\":null,\"status\":\"succeeded\",\"mit_params\":{\"network_transaction_id\":\"TNWAAZP0P0117\"}},\"confirmation_method\":\"manual\",\"created\":1768666724,\"currency\":\"eur\",\"customer\":null,\"last_payment_error\":null,\"livemode\":true,\"metadata\":{\"payment_id\":\"r4xQ8TCqslICO8LK8TJerQwXs\",\"payments_extension\":\"true\",\"payments_extension_type\":\"card\",\"reconciliation_flow\":\"payments_api\",\"shop_id\":\"751927347\"},\"next_action\":null,\"payment_method\":\"pm_1SqcD2IkWweOM9jAKh906wEl\",\"payment_method_types\":[\"card\"],\"source\":null,\"status\":\"succeeded\"}"</t>
  </si>
  <si>
    <t>AS-96270</t>
  </si>
  <si>
    <t>gid://shopify/Order/7439764455762</t>
  </si>
  <si>
    <t>gid://shopify/OrderTransaction/8615562379602</t>
  </si>
  <si>
    <t>2026-01-18T18:14:33Z</t>
  </si>
  <si>
    <t>ch_3Sr0UgIkWweOM9jA0cslTKgW</t>
  </si>
  <si>
    <t>rs9Bsfrdzb6jPGXiIfAFNAXav</t>
  </si>
  <si>
    <t>pi_3Sr0UgIkWweOM9jA0fhcnOsY</t>
  </si>
  <si>
    <t>"{\"id\":\"pi_3Sr0UgIkWweOM9jA0fhcnOsY\",\"object\":\"payment_intent\",\"amount\":8085,\"amount_capturable\":0,\"amount_received\":8085,\"canceled_at\":null,\"cancellation_reason\":null,\"capture_method\":\"automatic\",\"latest_charge\":{\"id\":\"ch_3Sr0UgIkWweOM9jA0cslTKgW\",\"object\":\"charge\",\"amount\":8085,\"application_fee\":\"fee_1Sr0UhIkWweOM9jAVMeswBFd\",\"balance_transaction\":\"txn_3Sr0UgIkWweOM9jA0YgRviQ7\",\"captured\":true,\"created\":1768760075,\"currency\":\"eur\",\"failure_code\":null,\"failure_message\":null,\"fraud_details\":{},\"livemode\":true,\"metadata\":{\"payment_id\":\"rs9Bsfrdzb6jPGXiIfAFNAXa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0UgIkWweOM9jA0fhcnOsY\",\"payment_method\":\"pm_1Sr0UgIkWweOM9jAuKg7RhHV\",\"payment_method_details\":{\"card\":{\"amount_authorized\":8085,\"authorization_code\":\"085980\",\"brand\":\"mastercard\",\"checks\":{\"address_line1_check\":\"unavailable\",\"address_postal_code_check\":\"unavailable\",\"cvc_check\":\"pass\"},\"country\":\"ES\",\"description\":\"MasterCard Credit Card (mixed BIN)\",\"ds_transaction_id\":null,\"exp_month\":1,\"exp_year\":2028,\"extended_authorization\":{\"status\":\"disabled\"},\"fingerprint\":\"I934jEiuos5xGMZT\",\"funding\":\"credit\",\"iin\":\"526827\",\"incremental_authorization\":{\"status\":\"unavailable\"},\"installments\":null,\"issuer\":\"BANKINTER S.A.\",\"last4\":\"3553\",\"mandate\":null,\"moto\":false,\"multicapture\":{\"status\":\"unavailable\"},\"network\":\"mastercard\",\"network_token\":{\"used\":false},\"network_transaction_id\":\"MCCUIIBVJ0118\",\"overcapture\":{\"maximum_amount_capturable\":8085,\"status\":\"unavailable\"},\"payment_account_reference\":\"50018CIKKZX000QJ5MMHRXT8OLC7Y\",\"regulated_status\":\"unregulated\",\"three_d_secure\":null,\"wallet\":null},\"type\":\"card\"},\"refunded\":false,\"source\":null,\"status\":\"succeeded\",\"mit_params\":{\"network_transaction_id\":\"MCCUIIBVJ0118\"}},\"confirmation_method\":\"manual\",\"created\":1768760074,\"currency\":\"eur\",\"customer\":null,\"last_payment_error\":null,\"livemode\":true,\"metadata\":{\"payment_id\":\"rs9Bsfrdzb6jPGXiIfAFNAXav\",\"payments_extension\":\"true\",\"payments_extension_type\":\"card\",\"reconciliation_flow\":\"payments_api\",\"shop_id\":\"751927347\"},\"next_action\":null,\"payment_method\":\"pm_1Sr0UgIkWweOM9jAuKg7RhHV\",\"payment_method_types\":[\"card\"],\"source\":null,\"status\":\"succeeded\"}"</t>
  </si>
  <si>
    <t>gid://shopify/OrderTransaction/8615566737746</t>
  </si>
  <si>
    <t>2026-01-18T18:16:43Z</t>
  </si>
  <si>
    <t>re_3Sr0UgIkWweOM9jA0mZsm42i</t>
  </si>
  <si>
    <t>zi9GLyeQhHVDRSVbiY6tzwyvX</t>
  </si>
  <si>
    <t>"{\"id\":\"re_3Sr0UgIkWweOM9jA0mZsm42i\",\"amount\":8085,\"balance_transaction\":\"txn_3Sr0UgIkWweOM9jA074TlAv7\",\"charge\":{\"id\":\"ch_3Sr0UgIkWweOM9jA0cslTKgW\",\"object\":\"charge\",\"amount\":8085,\"application_fee\":\"fee_1Sr0UhIkWweOM9jAVMeswBFd\",\"balance_transaction\":\"txn_3Sr0UgIkWweOM9jA0YgRviQ7\",\"captured\":true,\"created\":1768760075,\"currency\":\"eur\",\"failure_code\":null,\"failure_message\":null,\"fraud_details\":{},\"livemode\":true,\"metadata\":{\"payment_id\":\"rs9Bsfrdzb6jPGXiIfAFNAXa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0UgIkWweOM9jA0fhcnOsY\",\"payment_method\":\"pm_1Sr0UgIkWweOM9jAuKg7RhHV\",\"payment_method_details\":{\"card\":{\"amount_authorized\":8085,\"authorization_code\":\"085980\",\"brand\":\"mastercard\",\"checks\":{\"address_line1_check\":\"unavailable\",\"address_postal_code_check\":\"unavailable\",\"cvc_check\":\"pass\"},\"country\":\"ES\",\"description\":\"MasterCard Credit Card (mixed BIN)\",\"ds_transaction_id\":null,\"exp_month\":1,\"exp_year\":2028,\"extended_authorization\":{\"status\":\"disabled\"},\"fingerprint\":\"I934jEiuos5xGMZT\",\"funding\":\"credit\",\"iin\":\"526827\",\"incremental_authorization\":{\"status\":\"unavailable\"},\"installments\":null,\"issuer\":\"BANKINTER S.A.\",\"last4\":\"3553\",\"mandate\":null,\"moto\":false,\"multicapture\":{\"status\":\"unavailable\"},\"network\":\"mastercard\",\"network_token\":{\"used\":false},\"network_transaction_id\":\"MCCUIIBVJ0118\",\"overcapture\":{\"maximum_amount_capturable\":8085,\"status\":\"unavailable\"},\"payment_account_reference\":\"50018CIKKZX000QJ5MMHRXT8OLC7Y\",\"regulated_status\":\"unregulated\",\"three_d_secure\":null,\"wallet\":null},\"type\":\"card\"},\"refunded\":true,\"source\":null,\"status\":\"succeeded\",\"mit_params\":{\"network_transaction_id\":\"MCCUIIBVJ0118\"}},\"object\":\"refund\",\"reason\":null,\"status\":\"succeeded\",\"created\":1768760204,\"currency\":\"eur\",\"metadata\":{\"payments_extension\":\"true\",\"payments_extension_type\":\"card\",\"reconciliation_flow\":\"payments_api\",\"refund_id\":\"zi9GLyeQhHVDRSVbiY6tzwyvX\"},\"payment_method_details\":{\"card\":{\"acquirer_reference_number\":null,\"acquirer_reference_number_status\":\"unavailable\"},\"type\":\"card\"},\"mit_params\":{}}"</t>
  </si>
  <si>
    <t>AS-95442</t>
  </si>
  <si>
    <t>gid://shopify/Order/7416015978834</t>
  </si>
  <si>
    <t>gid://shopify/OrderTransaction/8588637176146</t>
  </si>
  <si>
    <t>2026-01-09T09:34:17Z</t>
  </si>
  <si>
    <t>63B9283456494224W</t>
  </si>
  <si>
    <t>"{\"id\":\"63B9283456494224W\",\"intent\":\"CAPTURE\",\"status\":\"COMPLETED\",\"payment_source\":{\"paypal\":{\"email_address\":\"susana.lorenzana@gmail.com\",\"account_id\":\"DLXLQKU85ZR2Y\",\"account_status\":\"VERIFIED\",\"name\":{\"given_name\":\"Susana\",\"surname\":\"Lorenzana Campoamor\"},\"phone_number\":{\"national_number\":\"638077333\"},\"address\":{\"address_line_1\":\"Av Romeral 30B\",\"admin_area_2\":\"San Andres de Rabanedo\",\"admin_area_1\":\"Leon\",\"postal_code\":\"24010\",\"country_code\":\"ES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Abstract XII - P\u00f3ster \\/ Madera roble natural \\/ 50x70\",\"custom_id\":\"{\\\"shop_id\\\":751927347,\\\"session_id\\\":\\\"rq1JeBzf62Q2Ja3qSGkaFueqT\\\"}\",\"invoice_id\":\"rq1JeBzf62Q2Ja3qSGkaFueqT\",\"soft_descriptor\":\"PAYPAL *ARTESTASTOR AR\",\"items\":[{\"name\":\"Abstract XII - P\u00f3ster \\/ Madera roble natural \\/ 50x70\",\"unit_amount\":{\"currency_code\":\"EUR\",\"value\":\"67.95\"},\"tax\":{\"currency_code\":\"EUR\",\"value\":\"0.00\"},\"quantity\":\"1\"}],\"shipping\":{\"name\":{\"full_name\":\"Susana Lorenzana Campoamor\"},\"address\":{\"address_line_1\":\"Camino Moriscos 12, Esc 2, 1A\",\"admin_area_2\":\"Castellanos de Moriscos\",\"admin_area_1\":\"SALAMANCA\",\"postal_code\":\"37439\",\"country_code\":\"ES\"}},\"supplementary_data\":{\"tax_nexus\":[]},\"payments\":{\"captures\":[{\"id\":\"6NL3061440232894K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q1JeBzf62Q2Ja3qSGkaFueqT\",\"custom_id\":\"{\\\"shop_id\\\":751927347,\\\"session_id\\\":\\\"rq1JeBzf62Q2Ja3qSGkaFueqT\\\"}\",\"links\":[{\"href\":\"https:\\/\\/api.paypal.com\\/v2\\/payments\\/captures\\/6NL3061440232894K\",\"rel\":\"self\",\"method\":\"GET\"},{\"href\":\"https:\\/\\/api.paypal.com\\/v2\\/payments\\/captures\\/6NL3061440232894K\\/refund\",\"rel\":\"refund\",\"method\":\"POST\"},{\"href\":\"https:\\/\\/api.paypal.com\\/v2\\/checkout\\/orders\\/63B9283456494224W\",\"rel\":\"up\",\"method\":\"GET\"}],\"create_time\":\"2026-01-09T09:34:19Z\",\"update_time\":\"2026-01-09T09:34:19Z\"}]}}],\"payer\":{\"name\":{\"given_name\":\"Susana\",\"surname\":\"Lorenzana Campoamor\"},\"email_address\":\"susana.lorenzana@gmail.com\",\"payer_id\":\"DLXLQKU85ZR2Y\",\"phone\":{\"phone_number\":{\"national_number\":\"638077333\"}},\"address\":{\"address_line_1\":\"Av Romeral 30B\",\"admin_area_2\":\"San Andres de Rabanedo\",\"admin_area_1\":\"Leon\",\"postal_code\":\"24010\",\"country_code\":\"ES\"}},\"create_time\":\"2026-01-09T09:33:38Z\",\"update_time\":\"2026-01-09T09:34:19Z\",\"links\":[{\"href\":\"https:\\/\\/api.paypal.com\\/v2\\/checkout\\/orders\\/63B9283456494224W\",\"rel\":\"self\",\"method\":\"GET\"}]}"</t>
  </si>
  <si>
    <t>AS-97079</t>
  </si>
  <si>
    <t>gid://shopify/Order/7512484708690</t>
  </si>
  <si>
    <t>gid://shopify/OrderTransaction/8645753176402</t>
  </si>
  <si>
    <t>2026-01-29T18:09:02Z</t>
  </si>
  <si>
    <t>0A6117861R0529736</t>
  </si>
  <si>
    <t>"{\"id\":\"0A6117861R0529736\",\"intent\":\"CAPTURE\",\"status\":\"COMPLETED\",\"payment_source\":{\"paypal\":{\"email_address\":\"sienna.choi1001@gmail.com\",\"account_id\":\"UMANQQCTGTNQ6\",\"account_status\":\"VERIFIED\",\"name\":{\"given_name\":\"Hyeseon\",\"surname\":\"Choi\"},\"phone_number\":{\"national_number\":\"4915775414505\"},\"address\":{\"address_line_1\":\"Leibnizstr. 28\",\"admin_area_2\":\"Frankfurt am Main\",\"admin_area_1\":\"Hessen\",\"postal_code\":\"60316\",\"country_code\":\"DE\"}}},\"purchase_units\":[{\"reference_id\":\"default\",\"amount\":{\"currency_code\":\"EUR\",\"value\":\"59.95\",\"breakdown\":{\"item_total\":{\"currency_code\":\"EUR\",\"value\":\"59.95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alvador Dali fleurs I - Square - P\u00f3ster \\/ Madera roble natural \\/ 50x50\",\"custom_id\":\"{\\\"shop_id\\\":751927347,\\\"session_id\\\":\\\"rEqsv9dfPAKo6fLH90iBkFKKJ\\\"}\",\"invoice_id\":\"rEqsv9dfPAKo6fLH90iBkFKKJ\",\"items\":[{\"name\":\"Salvador Dali fleurs I - Square - P\u00f3ster \\/ Madera roble natural \\/ 50x50\",\"unit_amount\":{\"currency_code\":\"EUR\",\"value\":\"59.95\"},\"tax\":{\"currency_code\":\"EUR\",\"value\":\"0.00\"},\"quantity\":\"1\"}],\"shipping\":{\"name\":{\"full_name\":\"Hyeseon Choi\"},\"address\":{\"address_line_1\":\"Eulengasse\",\"address_line_2\":\"48\",\"admin_area_2\":\"Frankfurt am Main\",\"postal_code\":\"60385\",\"country_code\":\"DE\"}},\"payments\":{\"captures\":[{\"id\":\"21R61347AB0763253\",\"status\":\"COMPLETED\",\"amount\":{\"currency_code\":\"EUR\",\"value\":\"59.95\"},\"final_capture\":true,\"disbursement_mode\":\"INSTANT\",\"seller_protection\":{\"status\":\"ELIGIBLE\",\"dispute_categories\":[\"ITEM_NOT_RECEIVED\",\"UNAUTHORIZED_TRANSACTION\"]},\"seller_receivable_breakdown\":{\"gross_amount\":{\"currency_code\":\"EUR\",\"value\":\"59.95\"},\"paypal_fee\":{\"currency_code\":\"EUR\",\"value\":\"2.09\"},\"net_amount\":{\"currency_code\":\"EUR\",\"value\":\"57.86\"}},\"invoice_id\":\"rEqsv9dfPAKo6fLH90iBkFKKJ\",\"custom_id\":\"{\\\"shop_id\\\":751927347,\\\"session_id\\\":\\\"rEqsv9dfPAKo6fLH90iBkFKKJ\\\"}\",\"links\":[{\"href\":\"https:\\/\\/api.paypal.com\\/v2\\/payments\\/captures\\/21R61347AB0763253\",\"rel\":\"self\",\"method\":\"GET\"},{\"href\":\"https:\\/\\/api.paypal.com\\/v2\\/payments\\/captures\\/21R61347AB0763253\\/refund\",\"rel\":\"refund\",\"method\":\"POST\"},{\"href\":\"https:\\/\\/api.paypal.com\\/v2\\/checkout\\/orders\\/0A6117861R0529736\",\"rel\":\"up\",\"method\":\"GET\"}],\"create_time\":\"2026-01-29T18:09:04Z\",\"update_time\":\"2026-01-29T18:09:04Z\"}]}}],\"payer\":{\"name\":{\"given_name\":\"Hyeseon\",\"surname\":\"Choi\"},\"email_address\":\"sienna.choi1001@gmail.com\",\"payer_id\":\"UMANQQCTGTNQ6\",\"phone\":{\"phone_number\":{\"national_number\":\"4915775414505\"}},\"address\":{\"address_line_1\":\"Leibnizstr. 28\",\"admin_area_2\":\"Frankfurt am Main\",\"admin_area_1\":\"Hessen\",\"postal_code\":\"60316\",\"country_code\":\"DE\"}},\"create_time\":\"2026-01-29T18:04:24Z\",\"update_time\":\"2026-01-29T18:09:04Z\",\"links\":[{\"href\":\"https:\\/\\/api.paypal.com\\/v2\\/checkout\\/orders\\/0A6117861R0529736\",\"rel\":\"self\",\"method\":\"GET\"}]}"</t>
  </si>
  <si>
    <t>AS-96310</t>
  </si>
  <si>
    <t>gid://shopify/Order/7440747397458</t>
  </si>
  <si>
    <t>gid://shopify/OrderTransaction/8616748155218</t>
  </si>
  <si>
    <t>2026-01-19T08:28:49Z</t>
  </si>
  <si>
    <t>18203299M5357464A</t>
  </si>
  <si>
    <t>"{\"id\":\"18203299M5357464A\",\"intent\":\"CAPTURE\",\"status\":\"COMPLETED\",\"payment_source\":{\"paypal\":{\"email_address\":\"sabrina.kraiss@web.de\",\"account_id\":\"J6MGD8QRCTXEQ\",\"account_status\":\"VERIFIED\",\"name\":{\"given_name\":\"Sabrina\",\"surname\":\"Kraiss\"},\"phone_number\":{\"national_number\":\"15234257595\"},\"address\":{\"address_line_1\":\"Lindenweg 41\",\"admin_area_2\":\"Markgr\u00f6ningen\",\"postal_code\":\"71706\",\"country_code\":\"DE\"}}},\"purchase_units\":[{\"reference_id\":\"default\",\"amount\":{\"currency_code\":\"EUR\",\"value\":\"44.90\",\"breakdown\":{\"item_total\":{\"currency_code\":\"EUR\",\"value\":\"39.95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auhaus Green Exhibition Poster - P\u00f3ster \\/ Sin marco \\/ 60x90\",\"custom_id\":\"{\\\"shop_id\\\":751927347,\\\"session_id\\\":\\\"rvSYGVTl0qdmyMpOD1LOoA0Ls\\\"}\",\"invoice_id\":\"rvSYGVTl0qdmyMpOD1LOoA0Ls\",\"items\":[{\"name\":\"Bauhaus Green Exhibition Poster - P\u00f3ster \\/ Sin marco \\/ 60x90\",\"unit_amount\":{\"currency_code\":\"EUR\",\"value\":\"39.95\"},\"tax\":{\"currency_code\":\"EUR\",\"value\":\"0.00\"},\"quantity\":\"1\"}],\"shipping\":{\"name\":{\"full_name\":\"Sabrina Kraiss\"},\"address\":{\"address_line_1\":\"Ulmenweg 21\",\"admin_area_2\":\"Markgr\u00f6ningen\",\"postal_code\":\"71706\",\"country_code\":\"DE\"}},\"supplementary_data\":{\"tax_nexus\":[]},\"payments\":{\"captures\":[{\"id\":\"2P591045L6865753U\",\"status\":\"COMPLETED\",\"amount\":{\"currency_code\":\"EUR\",\"value\":\"44.90\"},\"final_capture\":true,\"disbursement_mode\":\"INSTANT\",\"seller_protection\":{\"status\":\"ELIGIBLE\",\"dispute_categories\":[\"ITEM_NOT_RECEIVED\",\"UNAUTHORIZED_TRANSACTION\"]},\"seller_receivable_breakdown\":{\"gross_amount\":{\"currency_code\":\"EUR\",\"value\":\"44.90\"},\"paypal_fee\":{\"currency_code\":\"EUR\",\"value\":\"1.65\"},\"net_amount\":{\"currency_code\":\"EUR\",\"value\":\"43.25\"}},\"invoice_id\":\"rvSYGVTl0qdmyMpOD1LOoA0Ls\",\"custom_id\":\"{\\\"shop_id\\\":751927347,\\\"session_id\\\":\\\"rvSYGVTl0qdmyMpOD1LOoA0Ls\\\"}\",\"links\":[{\"href\":\"https:\\/\\/api.paypal.com\\/v2\\/payments\\/captures\\/2P591045L6865753U\",\"rel\":\"self\",\"method\":\"GET\"},{\"href\":\"https:\\/\\/api.paypal.com\\/v2\\/payments\\/captures\\/2P591045L6865753U\\/refund\",\"rel\":\"refund\",\"method\":\"POST\"},{\"href\":\"https:\\/\\/api.paypal.com\\/v2\\/checkout\\/orders\\/18203299M5357464A\",\"rel\":\"up\",\"method\":\"GET\"}],\"create_time\":\"2026-01-19T08:28:51Z\",\"update_time\":\"2026-01-19T08:28:51Z\"}]}}],\"payer\":{\"name\":{\"given_name\":\"Sabrina\",\"surname\":\"Kraiss\"},\"email_address\":\"sabrina.kraiss@web.de\",\"payer_id\":\"J6MGD8QRCTXEQ\",\"phone\":{\"phone_number\":{\"national_number\":\"15234257595\"}},\"address\":{\"address_line_1\":\"Lindenweg 41\",\"admin_area_2\":\"Markgr\u00f6ningen\",\"postal_code\":\"71706\",\"country_code\":\"DE\"}},\"create_time\":\"2026-01-19T08:27:28Z\",\"update_time\":\"2026-01-19T08:28:51Z\",\"links\":[{\"href\":\"https:\\/\\/api.paypal.com\\/v2\\/checkout\\/orders\\/18203299M5357464A\",\"rel\":\"self\",\"method\":\"GET\"}]}"</t>
  </si>
  <si>
    <t>AS-96791</t>
  </si>
  <si>
    <t>gid://shopify/Order/7494842712402</t>
  </si>
  <si>
    <t>gid://shopify/OrderTransaction/8634406797650</t>
  </si>
  <si>
    <t>2026-01-25T20:34:57Z</t>
  </si>
  <si>
    <t>ch_3Sta1OIkWweOM9jA2H8SErgo</t>
  </si>
  <si>
    <t>rQT2Hxw0Vl1HI98rG0OIh7FTv</t>
  </si>
  <si>
    <t>pi_3Sta1OIkWweOM9jA2NK30NIA</t>
  </si>
  <si>
    <t>"{\"id\":\"pi_3Sta1OIkWweOM9jA2NK30NIA\",\"object\":\"payment_intent\",\"amount\":2490,\"amount_capturable\":0,\"amount_received\":2490,\"canceled_at\":null,\"cancellation_reason\":null,\"capture_method\":\"automatic\",\"latest_charge\":{\"id\":\"ch_3Sta1OIkWweOM9jA2H8SErgo\",\"object\":\"charge\",\"amount\":2490,\"application_fee\":\"fee_1Sta1PIkWweOM9jAHJDl8QAh\",\"balance_transaction\":\"txn_3Sta1OIkWweOM9jA2sYOlKpQ\",\"captured\":true,\"created\":1769373298,\"currency\":\"eur\",\"failure_code\":null,\"failure_message\":null,\"fraud_details\":{},\"livemode\":true,\"metadata\":{\"payment_id\":\"rQT2Hxw0Vl1HI98rG0OIh7FT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a1OIkWweOM9jA2NK30NIA\",\"payment_method\":\"pm_1Sta1OIkWweOM9jAzifvBY3k\",\"payment_method_details\":{\"card\":{\"amount_authorized\":2490,\"authorization_code\":\"320333\",\"brand\":\"mastercard\",\"checks\":{\"address_line1_check\":\"unavailable\",\"address_postal_code_check\":\"unavailable\",\"cvc_check\":null},\"country\":\"ES\",\"description\":\"MasterCard World Card\",\"ds_transaction_id\":null,\"exp_month\":8,\"exp_year\":2026,\"extended_authorization\":{\"status\":\"disabled\"},\"fingerprint\":\"TkX33yMe4ntbdZP0\",\"funding\":\"credit\",\"iin\":\"554029\",\"incremental_authorization\":{\"status\":\"unavailable\"},\"installments\":null,\"issuer\":\"MASTERCAJAS S.A.\",\"last4\":\"5442\",\"mandate\":null,\"moto\":false,\"multicapture\":{\"status\":\"unavailable\"},\"network\":\"mastercard\",\"network_token\":{\"used\":true},\"network_transaction_id\":\"MNWM883M90125\",\"overcapture\":{\"maximum_amount_capturable\":2490,\"status\":\"unavailable\"},\"payment_account_reference\":\"5001CI7DDCX40RLEGPN1F8H02GUWL\",\"regulated_status\":\"unregulated\",\"three_d_secure\":null,\"wallet\":null},\"type\":\"card\"},\"refunded\":false,\"source\":null,\"status\":\"succeeded\",\"mit_params\":{\"network_transaction_id\":\"MNWM883M90125\"}},\"confirmation_method\":\"manual\",\"created\":1769373298,\"currency\":\"eur\",\"customer\":null,\"last_payment_error\":null,\"livemode\":true,\"metadata\":{\"payment_id\":\"rQT2Hxw0Vl1HI98rG0OIh7FTv\",\"payments_extension\":\"true\",\"payments_extension_type\":\"card\",\"reconciliation_flow\":\"payments_api\",\"shop_id\":\"751927347\"},\"next_action\":null,\"payment_method\":\"pm_1Sta1OIkWweOM9jAzifvBY3k\",\"payment_method_types\":[\"card\"],\"source\":null,\"status\":\"succeeded\"}"</t>
  </si>
  <si>
    <t>AS-96643</t>
  </si>
  <si>
    <t>gid://shopify/Order/7491709337938</t>
  </si>
  <si>
    <t>gid://shopify/OrderTransaction/8630547677522</t>
  </si>
  <si>
    <t>2026-01-24T11:42:07Z</t>
  </si>
  <si>
    <t>ch_3St5ECIkWweOM9jA2MQwmr4b</t>
  </si>
  <si>
    <t>rrypVO8ApALdxh9scmpPKfhai</t>
  </si>
  <si>
    <t>pi_3St5ECIkWweOM9jA2a0S96Hj</t>
  </si>
  <si>
    <t>"{\"id\":\"pi_3St5ECIkWweOM9jA2a0S96Hj\",\"object\":\"payment_intent\",\"amount\":7590,\"amount_capturable\":0,\"amount_received\":7590,\"canceled_at\":null,\"cancellation_reason\":null,\"capture_method\":\"automatic\",\"latest_charge\":{\"id\":\"ch_3St5ECIkWweOM9jA2MQwmr4b\",\"object\":\"charge\",\"amount\":7590,\"application_fee\":\"fee_1St5EDIkWweOM9jApnlGjuYN\",\"balance_transaction\":\"txn_3St5ECIkWweOM9jA2nBPyVKe\",\"captured\":true,\"created\":1769254928,\"currency\":\"eur\",\"failure_code\":null,\"failure_message\":null,\"fraud_details\":{},\"livemode\":true,\"metadata\":{\"payment_id\":\"rrypVO8ApALdxh9scmpPKfha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5ECIkWweOM9jA2a0S96Hj\",\"payment_method\":\"pm_1St5ECIkWweOM9jA3P52Mj8d\",\"payment_method_details\":{\"card\":{\"amount_authorized\":7590,\"authorization_code\":\"329078\",\"brand\":\"mastercard\",\"checks\":{\"address_line1_check\":null,\"address_postal_code_check\":null,\"cvc_check\":null},\"country\":\"ES\",\"description\":\"Platinum MasterCard Immediate Debit\",\"ds_transaction_id\":null,\"exp_month\":12,\"exp_year\":2026,\"extended_authorization\":{\"status\":\"disabled\"},\"fingerprint\":\"tYvZv5hoHMFh7YzF\",\"funding\":\"debit\",\"iin\":\"516398\",\"incremental_authorization\":{\"status\":\"unavailable\"},\"installments\":null,\"issuer\":\"BANCO SANTANDER S.A.\",\"last4\":\"0000\",\"mandate\":null,\"moto\":false,\"multicapture\":{\"status\":\"unavailable\"},\"network\":\"mastercard\",\"network_token\":{\"used\":false},\"network_transaction_id\":\"TPLMZSZT30124\",\"overcapture\":{\"maximum_amount_capturable\":7590,\"status\":\"unavailable\"},\"payment_account_reference\":\"500169YPU350QSXFELWT1DTAUUK07\",\"regulated_status\":\"unregulated\",\"three_d_secure\":null,\"wallet\":{\"apple_pay\":{\"type\":\"apple_pay\"},\"dynamic_last4\":\"3302\",\"type\":\"apple_pay\"}},\"type\":\"card\"},\"refunded\":false,\"source\":null,\"status\":\"succeeded\",\"mit_params\":{\"network_transaction_id\":\"TPLMZSZT30124\"}},\"confirmation_method\":\"manual\",\"created\":1769254928,\"currency\":\"eur\",\"customer\":null,\"last_payment_error\":null,\"livemode\":true,\"metadata\":{\"payment_id\":\"rrypVO8ApALdxh9scmpPKfhai\",\"payments_extension\":\"true\",\"payments_extension_type\":\"card\",\"reconciliation_flow\":\"payments_api\",\"shop_id\":\"751927347\"},\"next_action\":null,\"payment_method\":\"pm_1St5ECIkWweOM9jA3P52Mj8d\",\"payment_method_types\":[\"card\"],\"source\":null,\"status\":\"succeeded\"}"</t>
  </si>
  <si>
    <t>AS-95913</t>
  </si>
  <si>
    <t>gid://shopify/Order/7427938582866</t>
  </si>
  <si>
    <t>gid://shopify/OrderTransaction/8601672614226</t>
  </si>
  <si>
    <t>2026-01-14T12:13:57Z</t>
  </si>
  <si>
    <t>ch_3SpSxWIkWweOM9jA082gMX6K</t>
  </si>
  <si>
    <t>rW6DPi4jAgfT9LPCP5AMEoQZe</t>
  </si>
  <si>
    <t>pi_3SpSxWIkWweOM9jA0RcMpXKl</t>
  </si>
  <si>
    <t>"{\"id\":\"pi_3SpSxWIkWweOM9jA0RcMpXKl\",\"object\":\"payment_intent\",\"amount\":49905,\"amount_capturable\":0,\"amount_received\":49905,\"canceled_at\":null,\"cancellation_reason\":null,\"capture_method\":\"automatic\",\"latest_charge\":{\"id\":\"ch_3SpSxWIkWweOM9jA082gMX6K\",\"object\":\"charge\",\"amount\":49905,\"application_fee\":\"fee_1SpT0OIkWweOM9jAzvjLIamE\",\"balance_transaction\":\"txn_3SpSxWIkWweOM9jA0bYW5LmO\",\"captured\":true,\"created\":1768393015,\"currency\":\"eur\",\"failure_code\":null,\"failure_message\":null,\"fraud_details\":{},\"livemode\":true,\"metadata\":{\"payment_id\":\"rW6DPi4jAgfT9LPCP5AMEoQZ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SxWIkWweOM9jA0RcMpXKl\",\"payment_method\":\"pm_1SpSxWIkWweOM9jA6KbAlMcI\",\"payment_method_details\":{\"card\":{\"amount_authorized\":49905,\"authorization_code\":\"416205\",\"brand\":\"visa\",\"checks\":{\"address_line1_check\":\"unavailable\",\"address_postal_code_check\":\"unavailable\",\"cvc_check\":null},\"country\":\"ES\",\"description\":\"Visa Business\",\"ds_transaction_id\":null,\"exp_month\":11,\"exp_year\":2031,\"extended_authorization\":{\"status\":\"disabled\"},\"fingerprint\":\"c9QTMUVSLnf0DgTm\",\"funding\":\"credit\",\"iin\":\"427305\",\"incremental_authorization\":{\"status\":\"unavailable\"},\"installments\":null,\"issuer\":\"BANCO SANTANDER S.A.\",\"last4\":\"4407\",\"mandate\":null,\"moto\":false,\"multicapture\":{\"status\":\"unavailable\"},\"network\":\"visa\",\"network_token\":{\"used\":true},\"network_transaction_id\":\"486014442156052\",\"overcapture\":{\"maximum_amount_capturable\":49905,\"status\":\"unavailable\"},\"payment_account_reference\":\"V0010015825003422268108594636\",\"regulated_status\":\"unregulated\",\"three_d_secure\":{\"authentication_flow\":\"challenge\",\"electronic_commerce_indicator\":\"05\",\"exemption_indicator\":null,\"result\":\"authenticated\",\"result_reason\":null,\"transaction_id\":\"d4d47922-55d1-4b3c-b318-a362b6c5a94c\",\"version\":\"2.2.0\"},\"wallet\":null},\"type\":\"card\"},\"refunded\":false,\"source\":null,\"status\":\"succeeded\",\"mit_params\":{\"network_transaction_id\":\"486014442156052\"}},\"confirmation_method\":\"manual\",\"created\":1768392838,\"currency\":\"eur\",\"customer\":null,\"last_payment_error\":null,\"livemode\":true,\"metadata\":{\"payment_id\":\"rW6DPi4jAgfT9LPCP5AMEoQZe\",\"payments_extension\":\"true\",\"payments_extension_type\":\"card\",\"reconciliation_flow\":\"payments_api\",\"shop_id\":\"751927347\"},\"next_action\":null,\"payment_method\":\"pm_1SpSxWIkWweOM9jA6KbAlMcI\",\"payment_method_types\":[\"card\"],\"source\":null,\"status\":\"succeeded\"}"</t>
  </si>
  <si>
    <t>AS-95287</t>
  </si>
  <si>
    <t>gid://shopify/Order/7412440236370</t>
  </si>
  <si>
    <t>gid://shopify/OrderTransaction/8584147009874</t>
  </si>
  <si>
    <t>2026-01-07T15:19:03Z</t>
  </si>
  <si>
    <t>ch_3SmyVnIkWweOM9jA2T1yM9X0</t>
  </si>
  <si>
    <t>rHJFgKIDbdzlrhT71CXimuFAl</t>
  </si>
  <si>
    <t>pi_3SmyVnIkWweOM9jA2CIPQUf1</t>
  </si>
  <si>
    <t>"{\"id\":\"pi_3SmyVnIkWweOM9jA2CIPQUf1\",\"object\":\"payment_intent\",\"amount\":6490,\"amount_capturable\":0,\"amount_received\":6490,\"canceled_at\":null,\"cancellation_reason\":null,\"capture_method\":\"automatic\",\"latest_charge\":{\"id\":\"ch_3SmyVnIkWweOM9jA2T1yM9X0\",\"object\":\"charge\",\"amount\":6490,\"application_fee\":\"fee_1SmyXGIkWweOM9jAhXWnj5Aw\",\"balance_transaction\":\"txn_3SmyVnIkWweOM9jA2JgqJs57\",\"captured\":true,\"created\":1767799233,\"currency\":\"eur\",\"failure_code\":null,\"failure_message\":null,\"fraud_details\":{},\"livemode\":true,\"metadata\":{\"payment_id\":\"rHJFgKIDbdzlrhT71CXimuFA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yVnIkWweOM9jA2CIPQUf1\",\"payment_method\":\"pm_1SmyVnIkWweOM9jAOyMc9BqH\",\"payment_method_details\":{\"card\":{\"amount_authorized\":6490,\"authorization_code\":\"432264\",\"brand\":\"visa\",\"checks\":{\"address_line1_check\":\"fail\",\"address_postal_code_check\":\"pass\",\"cvc_check\":\"pass\"},\"country\":\"FR\",\"description\":\"Visa Signature\",\"ds_transaction_id\":null,\"exp_month\":4,\"exp_year\":2027,\"extended_authorization\":{\"status\":\"disabled\"},\"fingerprint\":\"XW8Ukhks6oBSlZOW\",\"funding\":\"debit\",\"iin\":\"416538\",\"incremental_authorization\":{\"status\":\"unavailable\"},\"installments\":null,\"issuer\":\"BOURSORAMA BANQUE\",\"last4\":\"2682\",\"mandate\":null,\"moto\":false,\"multicapture\":{\"status\":\"unavailable\"},\"network\":\"visa\",\"network_token\":{\"used\":false},\"network_transaction_id\":\"486007552334428\",\"overcapture\":{\"maximum_amount_capturable\":6490,\"status\":\"unavailable\"},\"payment_account_reference\":\"V001AAG8027810017049249000000\",\"regulated_status\":\"unregulated\",\"three_d_secure\":{\"authentication_flow\":\"challenge\",\"electronic_commerce_indicator\":\"05\",\"exemption_indicator\":null,\"result\":\"authenticated\",\"result_reason\":null,\"transaction_id\":\"e482cfd0-29a8-4739-918b-e31ef3531bb2\",\"version\":\"2.2.0\"},\"wallet\":null},\"type\":\"card\"},\"refunded\":false,\"source\":null,\"status\":\"succeeded\",\"mit_params\":{\"network_transaction_id\":\"486007552334428\"}},\"confirmation_method\":\"manual\",\"created\":1767799143,\"currency\":\"eur\",\"customer\":null,\"last_payment_error\":null,\"livemode\":true,\"metadata\":{\"payment_id\":\"rHJFgKIDbdzlrhT71CXimuFAl\",\"payments_extension\":\"true\",\"payments_extension_type\":\"card\",\"reconciliation_flow\":\"payments_api\",\"shop_id\":\"751927347\"},\"next_action\":null,\"payment_method\":\"pm_1SmyVnIkWweOM9jAOyMc9BqH\",\"payment_method_types\":[\"card\"],\"source\":null,\"status\":\"succeeded\"}"</t>
  </si>
  <si>
    <t>AS-95071</t>
  </si>
  <si>
    <t>gid://shopify/Order/7399723762002</t>
  </si>
  <si>
    <t>gid://shopify/OrderTransaction/8576538083666</t>
  </si>
  <si>
    <t>2026-01-04T18:48:09Z</t>
  </si>
  <si>
    <t>ch_3SlwLWIkWweOM9jA0aISMcCf</t>
  </si>
  <si>
    <t>rGBViBtLK5h4Sq0FZuF1lymMp</t>
  </si>
  <si>
    <t>pi_3SlwLWIkWweOM9jA0joXrvzp</t>
  </si>
  <si>
    <t>"{\"id\":\"pi_3SlwLWIkWweOM9jA0joXrvzp\",\"object\":\"payment_intent\",\"amount\":2490,\"amount_capturable\":0,\"amount_received\":2490,\"canceled_at\":null,\"cancellation_reason\":null,\"capture_method\":\"automatic\",\"latest_charge\":{\"id\":\"ch_3SlwLWIkWweOM9jA0aISMcCf\",\"object\":\"charge\",\"amount\":2490,\"application_fee\":\"fee_1SlwLYIkWweOM9jAGRgjefss\",\"balance_transaction\":\"txn_3SlwLWIkWweOM9jA0f5x85va\",\"captured\":true,\"created\":1767552491,\"currency\":\"eur\",\"failure_code\":null,\"failure_message\":null,\"fraud_details\":{},\"livemode\":true,\"metadata\":{\"payment_id\":\"rGBViBtLK5h4Sq0FZuF1lymM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wLWIkWweOM9jA0joXrvzp\",\"payment_method\":\"pm_1SlwLWIkWweOM9jAv1xrLVxI\",\"payment_method_details\":{\"card\":{\"amount_authorized\":2490,\"authorization_code\":\"471291\",\"brand\":\"mastercard\",\"checks\":{\"address_line1_check\":\"unavailable\",\"address_postal_code_check\":\"unavailable\",\"cvc_check\":\"pass\"},\"country\":\"IT\",\"description\":\"Debit MasterCard\",\"ds_transaction_id\":null,\"exp_month\":6,\"exp_year\":2028,\"extended_authorization\":{\"status\":\"disabled\"},\"fingerprint\":\"oqOTlgt85OTuXfrD\",\"funding\":\"debit\",\"iin\":\"535761\",\"incremental_authorization\":{\"status\":\"unavailable\"},\"installments\":null,\"issuer\":\"NEXI PAYMENTS SPA\",\"last4\":\"7665\",\"mandate\":null,\"moto\":false,\"multicapture\":{\"status\":\"unavailable\"},\"network\":\"mastercard\",\"network_token\":{\"used\":false},\"network_transaction_id\":\"MDUC2UNZP0104\",\"overcapture\":{\"maximum_amount_capturable\":2490,\"status\":\"unavailable\"},\"payment_account_reference\":\"50012F57N89LS202G4YXY90T18L7Y\",\"regulated_status\":\"unregulated\",\"three_d_secure\":null,\"wallet\":null},\"type\":\"card\"},\"refunded\":false,\"source\":null,\"status\":\"succeeded\",\"mit_params\":{\"network_transaction_id\":\"MDUC2UNZP0104\"}},\"confirmation_method\":\"manual\",\"created\":1767552490,\"currency\":\"eur\",\"customer\":null,\"last_payment_error\":null,\"livemode\":true,\"metadata\":{\"payment_id\":\"rGBViBtLK5h4Sq0FZuF1lymMp\",\"payments_extension\":\"true\",\"payments_extension_type\":\"card\",\"reconciliation_flow\":\"payments_api\",\"shop_id\":\"751927347\"},\"next_action\":null,\"payment_method\":\"pm_1SlwLWIkWweOM9jAv1xrLVxI\",\"payment_method_types\":[\"card\"],\"source\":null,\"status\":\"succeeded\"}"</t>
  </si>
  <si>
    <t>AS-95259</t>
  </si>
  <si>
    <t>gid://shopify/Order/7411523977554</t>
  </si>
  <si>
    <t>gid://shopify/OrderTransaction/8582920274258</t>
  </si>
  <si>
    <t>2026-01-07T07:22:40Z</t>
  </si>
  <si>
    <t>ch_3Smr4mIkWweOM9jA2GQLGJ8t</t>
  </si>
  <si>
    <t>rtduOA3RILuZwmnNLb3Kt7gSI</t>
  </si>
  <si>
    <t>pi_3Smr4mIkWweOM9jA21f32jd6</t>
  </si>
  <si>
    <t>"{\"id\":\"pi_3Smr4mIkWweOM9jA21f32jd6\",\"object\":\"payment_intent\",\"amount\":8495,\"amount_capturable\":0,\"amount_received\":8495,\"canceled_at\":null,\"cancellation_reason\":null,\"capture_method\":\"automatic\",\"latest_charge\":{\"id\":\"ch_3Smr4mIkWweOM9jA2GQLGJ8t\",\"object\":\"charge\",\"amount\":8495,\"application_fee\":\"fee_1Smr4pIkWweOM9jA4FvxI0wj\",\"balance_transaction\":\"txn_3Smr4mIkWweOM9jA2oIiaT6e\",\"captured\":true,\"created\":1767770562,\"currency\":\"eur\",\"failure_code\":null,\"failure_message\":null,\"fraud_details\":{},\"livemode\":true,\"metadata\":{\"payment_id\":\"rtduOA3RILuZwmnNLb3Kt7gS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r4mIkWweOM9jA21f32jd6\",\"payment_method\":\"pm_1Smr4mIkWweOM9jAQBNldwvb\",\"payment_method_details\":{\"card\":{\"amount_authorized\":8495,\"authorization_code\":\"512709\",\"brand\":\"visa\",\"checks\":{\"address_line1_check\":\"unavailable\",\"address_postal_code_check\":\"unavailable\",\"cvc_check\":null},\"country\":\"ES\",\"description\":\"Visa Gold\",\"ds_transaction_id\":null,\"exp_month\":7,\"exp_year\":2032,\"extended_authorization\":{\"status\":\"disabled\"},\"fingerprint\":\"ALq6tB7SJSIzzXQM\",\"funding\":\"credit\",\"iin\":\"432264\",\"incremental_authorization\":{\"status\":\"unavailable\"},\"installments\":null,\"issuer\":\"CAIXABANK S.A.\",\"last4\":\"2970\",\"mandate\":null,\"moto\":false,\"multicapture\":{\"status\":\"unavailable\"},\"network\":\"visa\",\"network_token\":{\"used\":true},\"network_transaction_id\":\"486007265628646\",\"overcapture\":{\"maximum_amount_capturable\":8495,\"status\":\"unavailable\"},\"payment_account_reference\":\"V0010013025328262203556131764\",\"regulated_status\":\"unregulated\",\"three_d_secure\":null,\"wallet\":null},\"type\":\"card\"},\"refunded\":false,\"source\":null,\"status\":\"succeeded\",\"mit_params\":{\"network_transaction_id\":\"486007265628646\"}},\"confirmation_method\":\"manual\",\"created\":1767770560,\"currency\":\"eur\",\"customer\":null,\"last_payment_error\":null,\"livemode\":true,\"metadata\":{\"payment_id\":\"rtduOA3RILuZwmnNLb3Kt7gSI\",\"payments_extension\":\"true\",\"payments_extension_type\":\"card\",\"reconciliation_flow\":\"payments_api\",\"shop_id\":\"751927347\"},\"next_action\":null,\"payment_method\":\"pm_1Smr4mIkWweOM9jAQBNldwvb\",\"payment_method_types\":[\"card\"],\"source\":null,\"status\":\"succeeded\"}"</t>
  </si>
  <si>
    <t>AS-97165</t>
  </si>
  <si>
    <t>gid://shopify/Order/7515027800402</t>
  </si>
  <si>
    <t>gid://shopify/OrderTransaction/8649272328530</t>
  </si>
  <si>
    <t>2026-01-31T07:44:13Z</t>
  </si>
  <si>
    <t>38V93177A87409238</t>
  </si>
  <si>
    <t>"{\"id\":\"38V93177A87409238\",\"intent\":\"CAPTURE\",\"status\":\"COMPLETED\",\"payment_source\":{\"paypal\":{\"email_address\":\"annitisza@gmx.de\",\"account_id\":\"T7635RR7KMR5C\",\"account_status\":\"VERIFIED\",\"name\":{\"given_name\":\"Anni\",\"surname\":\"Gerbeth\"},\"phone_number\":{\"national_number\":\"4917670227162\"},\"address\":{\"address_line_1\":\"Waldstra\u00dfe 1\",\"admin_area_2\":\"Neukirchen\\/Erzgebirge\",\"admin_area_1\":\"SN\",\"postal_code\":\"09221\",\"country_code\":\"DE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uspicious Fish - P\u00f3ster \\/ Sin marco \\/ 30x40\",\"custom_id\":\"{\\\"shop_id\\\":751927347,\\\"session_id\\\":\\\"r2bcFnLAyPBQgCmQ9VAgCHrVc\\\"}\",\"invoice_id\":\"r2bcFnLAyPBQgCmQ9VAgCHrVc\",\"soft_descriptor\":\"ARTESTASTOR ARTESTASTO\",\"items\":[{\"name\":\"Suspicious Fish - P\u00f3ster \\/ Sin marco \\/ 30x40\",\"unit_amount\":{\"currency_code\":\"EUR\",\"value\":\"19.95\"},\"tax\":{\"currency_code\":\"EUR\",\"value\":\"0.00\"},\"quantity\":\"1\"}],\"shipping\":{\"name\":{\"full_name\":\"Anni Gerbeth\"},\"address\":{\"address_line_1\":\"Am B\u00f6ttcherst\u00fcck 32\",\"admin_area_2\":\"Neukirchen\\/Erzgebirge\",\"postal_code\":\"09221\",\"country_code\":\"DE\"}},\"payments\":{\"captures\":[{\"id\":\"7YM47700UU473140K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2bcFnLAyPBQgCmQ9VAgCHrVc\",\"custom_id\":\"{\\\"shop_id\\\":751927347,\\\"session_id\\\":\\\"r2bcFnLAyPBQgCmQ9VAgCHrVc\\\"}\",\"links\":[{\"href\":\"https:\\/\\/api.paypal.com\\/v2\\/payments\\/captures\\/7YM47700UU473140K\",\"rel\":\"self\",\"method\":\"GET\"},{\"href\":\"https:\\/\\/api.paypal.com\\/v2\\/payments\\/captures\\/7YM47700UU473140K\\/refund\",\"rel\":\"refund\",\"method\":\"POST\"},{\"href\":\"https:\\/\\/api.paypal.com\\/v2\\/checkout\\/orders\\/38V93177A87409238\",\"rel\":\"up\",\"method\":\"GET\"}],\"create_time\":\"2026-01-31T07:44:14Z\",\"update_time\":\"2026-01-31T07:44:14Z\"}]}}],\"payer\":{\"name\":{\"given_name\":\"Anni\",\"surname\":\"Gerbeth\"},\"email_address\":\"annitisza@gmx.de\",\"payer_id\":\"T7635RR7KMR5C\",\"phone\":{\"phone_number\":{\"national_number\":\"4917670227162\"}},\"address\":{\"address_line_1\":\"Waldstra\u00dfe 1\",\"admin_area_2\":\"Neukirchen\\/Erzgebirge\",\"admin_area_1\":\"SN\",\"postal_code\":\"09221\",\"country_code\":\"DE\"}},\"create_time\":\"2026-01-31T07:43:13Z\",\"update_time\":\"2026-01-31T07:44:14Z\",\"links\":[{\"href\":\"https:\\/\\/api.paypal.com\\/v2\\/checkout\\/orders\\/38V93177A87409238\",\"rel\":\"self\",\"method\":\"GET\"}]}"</t>
  </si>
  <si>
    <t>AS-96116</t>
  </si>
  <si>
    <t>gid://shopify/Order/7435480957266</t>
  </si>
  <si>
    <t>gid://shopify/OrderTransaction/8610472264018</t>
  </si>
  <si>
    <t>2026-01-17T10:10:43Z</t>
  </si>
  <si>
    <t>ch_3SqWSuIkWweOM9jA25V23HvM</t>
  </si>
  <si>
    <t>rlzHhyfz9jCU0Qo7XGgZheUUM</t>
  </si>
  <si>
    <t>pi_3SqWSuIkWweOM9jA2xQQYafl</t>
  </si>
  <si>
    <t>"{\"id\":\"pi_3SqWSuIkWweOM9jA2xQQYafl\",\"object\":\"payment_intent\",\"amount\":3190,\"amount_capturable\":0,\"amount_received\":3190,\"canceled_at\":null,\"cancellation_reason\":null,\"capture_method\":\"automatic\",\"latest_charge\":{\"id\":\"ch_3SqWSuIkWweOM9jA25V23HvM\",\"object\":\"charge\",\"amount\":3190,\"application_fee\":\"fee_1SqWSvIkWweOM9jAJ6bHTzeX\",\"balance_transaction\":\"txn_3SqWSuIkWweOM9jA2AOlPVQY\",\"captured\":true,\"created\":1768644644,\"currency\":\"eur\",\"failure_code\":null,\"failure_message\":null,\"fraud_details\":{},\"livemode\":true,\"metadata\":{\"payment_id\":\"rlzHhyfz9jCU0Qo7XGgZheUU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WSuIkWweOM9jA2xQQYafl\",\"payment_method\":\"pm_1SqWSuIkWweOM9jAq5hhG9Et\",\"payment_method_details\":{\"card\":{\"amount_authorized\":3190,\"authorization_code\":\"617810\",\"brand\":\"visa\",\"checks\":{\"address_line1_check\":\"unavailable\",\"address_postal_code_check\":\"unavailable\",\"cvc_check\":null},\"country\":\"ES\",\"description\":\"Visa Classic\",\"ds_transaction_id\":null,\"exp_month\":10,\"exp_year\":2029,\"extended_authorization\":{\"status\":\"disabled\"},\"fingerprint\":\"0nKxEren1Ggz2d1m\",\"funding\":\"credit\",\"iin\":\"466203\",\"incremental_authorization\":{\"status\":\"unavailable\"},\"installments\":null,\"issuer\":\"CAJASUR BANCO S.A\",\"last4\":\"0604\",\"mandate\":null,\"moto\":false,\"multicapture\":{\"status\":\"unavailable\"},\"network\":\"visa\",\"network_token\":{\"used\":true},\"network_transaction_id\":\"486017366440848\",\"overcapture\":{\"maximum_amount_capturable\":3190,\"status\":\"unavailable\"},\"payment_account_reference\":\"V0010013022199526801336165270\",\"regulated_status\":\"unregulated\",\"three_d_secure\":null,\"wallet\":null},\"type\":\"card\"},\"refunded\":false,\"source\":null,\"status\":\"succeeded\",\"mit_params\":{\"network_transaction_id\":\"486017366440848\"}},\"confirmation_method\":\"manual\",\"created\":1768644644,\"currency\":\"eur\",\"customer\":null,\"last_payment_error\":null,\"livemode\":true,\"metadata\":{\"payment_id\":\"rlzHhyfz9jCU0Qo7XGgZheUUM\",\"payments_extension\":\"true\",\"payments_extension_type\":\"card\",\"reconciliation_flow\":\"payments_api\",\"shop_id\":\"751927347\"},\"next_action\":null,\"payment_method\":\"pm_1SqWSuIkWweOM9jAq5hhG9Et\",\"payment_method_types\":[\"card\"],\"source\":null,\"status\":\"succeeded\"}"</t>
  </si>
  <si>
    <t>AS-94952</t>
  </si>
  <si>
    <t>gid://shopify/Order/7397313904978</t>
  </si>
  <si>
    <t>gid://shopify/OrderTransaction/8573558391122</t>
  </si>
  <si>
    <t>2026-01-03T13:19:53Z</t>
  </si>
  <si>
    <t>4C957432CE063901A</t>
  </si>
  <si>
    <t>"{\"id\":\"4C957432CE063901A\",\"intent\":\"CAPTURE\",\"status\":\"COMPLETED\",\"payment_source\":{\"paypal\":{\"email_address\":\"sylvie.penalva@outlook.fr\",\"account_id\":\"R4BXU37VH9GWW\",\"account_status\":\"VERIFIED\",\"name\":{\"given_name\":\"Sylvie\",\"surname\":\"Penalva\"},\"phone_number\":{\"national_number\":\"33656724234\"},\"address\":{\"address_line_1\":\"25 Rue\",\"admin_area_2\":\"DIETWILLER\",\"postal_code\":\"68440\",\"country_code\":\"FR\"}}},\"purchase_units\":[{\"reference_id\":\"default\",\"amount\":{\"currency_code\":\"EUR\",\"value\":\"17.90\",\"breakdown\":{\"item_total\":{\"currency_code\":\"EUR\",\"value\":\"12.95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Five in the Bed - Sharyn Bursic - P\u00f3ster \\/ Sin marco \\/ 20x30\",\"custom_id\":\"{\\\"shop_id\\\":751927347,\\\"session_id\\\":\\\"rfCjPSSIlm5l367PxVy7X0dhJ\\\"}\",\"invoice_id\":\"rfCjPSSIlm5l367PxVy7X0dhJ\",\"soft_descriptor\":\"PAYPAL *ARTESTASTOR AR\",\"items\":[{\"name\":\"Five in the Bed - Sharyn Bursic - P\u00f3ster \\/ Sin marco \\/ 20x30\",\"unit_amount\":{\"currency_code\":\"EUR\",\"value\":\"12.95\"},\"tax\":{\"currency_code\":\"EUR\",\"value\":\"0.00\"},\"quantity\":\"1\"}],\"shipping\":{\"name\":{\"full_name\":\"Sylvie Penalva\"},\"address\":{\"address_line_1\":\"25 RUE DE LA PIERRE BLEUE\",\"admin_area_2\":\"DIETWILLER\",\"postal_code\":\"68440\",\"country_code\":\"FR\"}},\"supplementary_data\":{\"tax_nexus\":[]},\"payments\":{\"captures\":[{\"id\":\"3H020591E9627515X\",\"status\":\"COMPLETED\",\"amount\":{\"currency_code\":\"EUR\",\"value\":\"17.90\"},\"final_capture\":true,\"disbursement_mode\":\"INSTANT\",\"seller_protection\":{\"status\":\"ELIGIBLE\",\"dispute_categories\":[\"ITEM_NOT_RECEIVED\",\"UNAUTHORIZED_TRANSACTION\"]},\"seller_receivable_breakdown\":{\"gross_amount\":{\"currency_code\":\"EUR\",\"value\":\"17.90\"},\"paypal_fee\":{\"currency_code\":\"EUR\",\"value\":\"0.87\"},\"net_amount\":{\"currency_code\":\"EUR\",\"value\":\"17.03\"}},\"invoice_id\":\"rfCjPSSIlm5l367PxVy7X0dhJ\",\"custom_id\":\"{\\\"shop_id\\\":751927347,\\\"session_id\\\":\\\"rfCjPSSIlm5l367PxVy7X0dhJ\\\"}\",\"links\":[{\"href\":\"https:\\/\\/api.paypal.com\\/v2\\/payments\\/captures\\/3H020591E9627515X\",\"rel\":\"self\",\"method\":\"GET\"},{\"href\":\"https:\\/\\/api.paypal.com\\/v2\\/payments\\/captures\\/3H020591E9627515X\\/refund\",\"rel\":\"refund\",\"method\":\"POST\"},{\"href\":\"https:\\/\\/api.paypal.com\\/v2\\/checkout\\/orders\\/4C957432CE063901A\",\"rel\":\"up\",\"method\":\"GET\"}],\"create_time\":\"2026-01-03T13:19:54Z\",\"update_time\":\"2026-01-03T13:19:54Z\"}]}}],\"payer\":{\"name\":{\"given_name\":\"Sylvie\",\"surname\":\"Penalva\"},\"email_address\":\"sylvie.penalva@outlook.fr\",\"payer_id\":\"R4BXU37VH9GWW\",\"phone\":{\"phone_number\":{\"national_number\":\"33656724234\"}},\"address\":{\"address_line_1\":\"25 Rue\",\"admin_area_2\":\"DIETWILLER\",\"postal_code\":\"68440\",\"country_code\":\"FR\"}},\"create_time\":\"2026-01-03T13:19:30Z\",\"update_time\":\"2026-01-03T13:19:54Z\",\"links\":[{\"href\":\"https:\\/\\/api.paypal.com\\/v2\\/checkout\\/orders\\/4C957432CE063901A\",\"rel\":\"self\",\"method\":\"GET\"}]}"</t>
  </si>
  <si>
    <t>AS-97197</t>
  </si>
  <si>
    <t>gid://shopify/Order/7516247621970</t>
  </si>
  <si>
    <t>gid://shopify/OrderTransaction/8650013409618</t>
  </si>
  <si>
    <t>2026-01-31T13:05:54Z</t>
  </si>
  <si>
    <t>py_3Svds7IkWweOM9jA1rGBdwTn</t>
  </si>
  <si>
    <t>rONFiXxtbiOrx4ZvRuLDYYd3t</t>
  </si>
  <si>
    <t>"{\"id\":\"py_3Svds7IkWweOM9jA1rGBdwTn\",\"object\":\"charge\",\"amount\":13590,\"application_fee\":\"fee_1SvdsWIkWweOM9jAjXSp0oDW\",\"balance_transaction\":\"txn_3Svds7IkWweOM9jA1RDv8FG9\",\"captured\":true,\"created\":1769864780,\"currency\":\"eur\",\"failure_code\":null,\"failure_message\":null,\"fraud_details\":{},\"livemode\":true,\"metadata\":{\"payments_extension_type\":\"klarna\",\"payments_extension\":\"true\",\"shop_id\":\"751927347\",\"reconciliation_flow\":\"payments_api\",\"payment_id\":\"rONFiXxtbiOrx4ZvRuLDYYd3t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vds7IkWweOM9jA1LOky0m4\",\"payment_method\":\"pm_1Svds7IkWweOM9jAWcjjHc1x\",\"payment_method_details\":{\"klarna\":{\"payer_details\":{\"address\":{\"country\":\"ES\"}},\"payment_method_category\":\"pay_in_installments\",\"preferred_locale\":\"es-ES\"},\"type\":\"klarna\"},\"refunded\":false,\"source\":null,\"status\":\"succeeded\"}"</t>
  </si>
  <si>
    <t>AS-96315</t>
  </si>
  <si>
    <t>gid://shopify/Order/7441008787794</t>
  </si>
  <si>
    <t>gid://shopify/OrderTransaction/8617059287378</t>
  </si>
  <si>
    <t>2026-01-19T10:09:43Z</t>
  </si>
  <si>
    <t>ch_3SrFP1IkWweOM9jA27vAzMdu</t>
  </si>
  <si>
    <t>rEwGGdbNHXTti7a6yAnft4hSG</t>
  </si>
  <si>
    <t>pi_3SrFP1IkWweOM9jA2NkJaeGW</t>
  </si>
  <si>
    <t>"{\"id\":\"pi_3SrFP1IkWweOM9jA2NkJaeGW\",\"object\":\"payment_intent\",\"amount\":2990,\"amount_capturable\":0,\"amount_received\":2990,\"canceled_at\":null,\"cancellation_reason\":null,\"capture_method\":\"automatic\",\"latest_charge\":{\"id\":\"ch_3SrFP1IkWweOM9jA27vAzMdu\",\"object\":\"charge\",\"amount\":2990,\"application_fee\":\"fee_1SrFP3IkWweOM9jAP7P47nhy\",\"balance_transaction\":\"txn_3SrFP1IkWweOM9jA2O3t613O\",\"captured\":true,\"created\":1768817385,\"currency\":\"eur\",\"failure_code\":null,\"failure_message\":null,\"fraud_details\":{},\"livemode\":true,\"metadata\":{\"payment_id\":\"rEwGGdbNHXTti7a6yAnft4hS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FP1IkWweOM9jA2NkJaeGW\",\"payment_method\":\"pm_1SrFP1IkWweOM9jAcXHZ5ELb\",\"payment_method_details\":{\"card\":{\"amount_authorized\":2990,\"authorization_code\":\"D15SHP\",\"brand\":\"mastercard\",\"checks\":{\"address_line1_check\":\"pass\",\"address_postal_code_check\":\"pass\",\"cvc_check\":\"pass\"},\"country\":\"IT\",\"description\":\"World Debit Embossed MasterCard Card\",\"ds_transaction_id\":null,\"exp_month\":7,\"exp_year\":2027,\"extended_authorization\":{\"status\":\"disabled\"},\"fingerprint\":\"IP2zTIiZj53epLUU\",\"funding\":\"debit\",\"iin\":\"535456\",\"incremental_authorization\":{\"status\":\"unavailable\"},\"installments\":null,\"issuer\":\"REVOLUT LTD\",\"last4\":\"7796\",\"mandate\":null,\"moto\":false,\"multicapture\":{\"status\":\"unavailable\"},\"network\":\"mastercard\",\"network_token\":{\"used\":false},\"network_transaction_id\":\"MDHI7B81U0119\",\"overcapture\":{\"maximum_amount_capturable\":2990,\"status\":\"unavailable\"},\"payment_account_reference\":\"50016V34RF4O8RZ4KMO0R7KZ74VI4\",\"regulated_status\":\"unregulated\",\"three_d_secure\":null,\"wallet\":null},\"type\":\"card\"},\"refunded\":false,\"source\":null,\"status\":\"succeeded\",\"mit_params\":{\"network_transaction_id\":\"MDHI7B81U0119\"}},\"confirmation_method\":\"manual\",\"created\":1768817383,\"currency\":\"eur\",\"customer\":null,\"last_payment_error\":null,\"livemode\":true,\"metadata\":{\"payment_id\":\"rEwGGdbNHXTti7a6yAnft4hSG\",\"payments_extension\":\"true\",\"payments_extension_type\":\"card\",\"reconciliation_flow\":\"payments_api\",\"shop_id\":\"751927347\"},\"next_action\":null,\"payment_method\":\"pm_1SrFP1IkWweOM9jAcXHZ5ELb\",\"payment_method_types\":[\"card\"],\"source\":null,\"status\":\"succeeded\"}"</t>
  </si>
  <si>
    <t>AS-96264</t>
  </si>
  <si>
    <t>gid://shopify/Order/7439669297490</t>
  </si>
  <si>
    <t>gid://shopify/OrderTransaction/8615448379730</t>
  </si>
  <si>
    <t>2026-01-18T17:21:07Z</t>
  </si>
  <si>
    <t>9W889589EC313821W</t>
  </si>
  <si>
    <t>"{\"id\":\"9W889589EC313821W\",\"intent\":\"CAPTURE\",\"status\":\"COMPLETED\",\"payment_source\":{\"paypal\":{\"email_address\":\"johanna.besnard@gmail.com\",\"account_id\":\"DUG5AD8P3H6P6\",\"account_status\":\"VERIFIED\",\"name\":{\"given_name\":\"Johanna\",\"surname\":\"DELMOTTE\"},\"phone_number\":{\"national_number\":\"33626862749\"},\"address\":{\"address_line_1\":\"6 all\u00e9e des bouvreuils\",\"admin_area_2\":\"Rosny sur seine\",\"postal_code\":\"78710\",\"country_code\":\"FR\"}}},\"purchase_units\":[{\"reference_id\":\"default\",\"amount\":{\"currency_code\":\"EUR\",\"value\":\"47.90\",\"breakdown\":{\"item_total\":{\"currency_code\":\"EUR\",\"value\":\"42.95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New York - P\u00f3ster \\/ Madera roble natural \\/ 30x40\",\"custom_id\":\"{\\\"shop_id\\\":751927347,\\\"session_id\\\":\\\"rmuSA2dMdjzpxqz10aHFtD58H\\\"}\",\"invoice_id\":\"rmuSA2dMdjzpxqz10aHFtD58H\",\"items\":[{\"name\":\"New York - P\u00f3ster \\/ Madera roble natural \\/ 30x40\",\"unit_amount\":{\"currency_code\":\"EUR\",\"value\":\"42.95\"},\"tax\":{\"currency_code\":\"EUR\",\"value\":\"0.00\"},\"quantity\":\"1\"}],\"shipping\":{\"name\":{\"full_name\":\"Johanna DELMOTTE\"},\"address\":{\"address_line_1\":\"6 all\u00e9e des bouvreuils\",\"admin_area_2\":\"Rosny sur seine\",\"postal_code\":\"78710\",\"country_code\":\"FR\"}},\"supplementary_data\":{\"tax_nexus\":[]},\"payments\":{\"captures\":[{\"id\":\"9EN274706U774583P\",\"status\":\"COMPLETED\",\"amount\":{\"currency_code\":\"EUR\",\"value\":\"47.90\"},\"final_capture\":true,\"disbursement_mode\":\"INSTANT\",\"seller_protection\":{\"status\":\"ELIGIBLE\",\"dispute_categories\":[\"ITEM_NOT_RECEIVED\",\"UNAUTHORIZED_TRANSACTION\"]},\"seller_receivable_breakdown\":{\"gross_amount\":{\"currency_code\":\"EUR\",\"value\":\"47.90\"},\"paypal_fee\":{\"currency_code\":\"EUR\",\"value\":\"1.74\"},\"net_amount\":{\"currency_code\":\"EUR\",\"value\":\"46.16\"}},\"invoice_id\":\"rmuSA2dMdjzpxqz10aHFtD58H\",\"custom_id\":\"{\\\"shop_id\\\":751927347,\\\"session_id\\\":\\\"rmuSA2dMdjzpxqz10aHFtD58H\\\"}\",\"links\":[{\"href\":\"https:\\/\\/api.paypal.com\\/v2\\/payments\\/captures\\/9EN274706U774583P\",\"rel\":\"self\",\"method\":\"GET\"},{\"href\":\"https:\\/\\/api.paypal.com\\/v2\\/payments\\/captures\\/9EN274706U774583P\\/refund\",\"rel\":\"refund\",\"method\":\"POST\"},{\"href\":\"https:\\/\\/api.paypal.com\\/v2\\/checkout\\/orders\\/9W889589EC313821W\",\"rel\":\"up\",\"method\":\"GET\"}],\"create_time\":\"2026-01-18T17:21:10Z\",\"update_time\":\"2026-01-18T17:21:10Z\"}]}}],\"payer\":{\"name\":{\"given_name\":\"Johanna\",\"surname\":\"DELMOTTE\"},\"email_address\":\"johanna.besnard@gmail.com\",\"payer_id\":\"DUG5AD8P3H6P6\",\"phone\":{\"phone_number\":{\"national_number\":\"33626862749\"}},\"address\":{\"address_line_1\":\"6 all\u00e9e des bouvreuils\",\"admin_area_2\":\"Rosny sur seine\",\"postal_code\":\"78710\",\"country_code\":\"FR\"}},\"create_time\":\"2026-01-18T17:19:45Z\",\"update_time\":\"2026-01-18T17:21:10Z\",\"links\":[{\"href\":\"https:\\/\\/api.paypal.com\\/v2\\/checkout\\/orders\\/9W889589EC313821W\",\"rel\":\"self\",\"method\":\"GET\"}]}"</t>
  </si>
  <si>
    <t>AS-95177</t>
  </si>
  <si>
    <t>gid://shopify/Order/7408903717202</t>
  </si>
  <si>
    <t>gid://shopify/OrderTransaction/8579858694482</t>
  </si>
  <si>
    <t>2026-01-06T08:38:29Z</t>
  </si>
  <si>
    <t>rFe7UxcaUn7mEwOgXaB7mH85Q</t>
  </si>
  <si>
    <t>pi_3SmVmcIkWweOM9jA0M9SDvKV</t>
  </si>
  <si>
    <t>"{\"id\":\"pi_3SmVmcIkWweOM9jA0M9SDvKV\",\"object\":\"payment_intent\",\"amount\":3790,\"amount_capturable\":0,\"amount_received\":0,\"canceled_at\":null,\"cancellation_reason\":null,\"capture_method\":\"automatic\",\"charges\":{\"object\":\"list\",\"data\":[],\"has_more\":false,\"total_count\":0,\"url\":\"\\/v1\\/charges?payment_intent=pi_3SmVmcIkWweOM9jA0M9SDvKV\"},\"latest_charge\":null,\"confirmation_method\":\"automatic\",\"created\":1767688710,\"currency\":\"eur\",\"customer\":null,\"last_payment_error\":{\"code\":\"payment_intent_authentication_failure\",\"doc_url\":\"https:\\/\\/stripe.com\\/docs\\/error-codes\\/payment-method-customer-decline\",\"message\":\"Customer cancelled checkout on Klarna\",\"payment_method\":{\"id\":\"pm_1SmVmcIkWweOM9jAcsULLwf7\",\"object\":\"payment_method\",\"created\":1767688710,\"livemode\":true,\"metadata\":{},\"type\":\"klarna\"},\"type\":\"invalid_request_error\"},\"livemode\":true,\"metadata\":{\"payments_extension_type\":\"klarna\",\"reconciliation_flow\":\"payments_api\",\"shop_id\":\"751927347\",\"payments_extension\":\"true\",\"payment_id\":\"rFe7UxcaUn7mEwOgXaB7mH85Q\"},\"next_action\":null,\"payment_method\":null,\"payment_method_types\":[\"klarna\"],\"source\":null,\"status\":\"requires_payment_method\"}"</t>
  </si>
  <si>
    <t>gid://shopify/OrderTransaction/8579865313618</t>
  </si>
  <si>
    <t>2026-01-06T08:42:18Z</t>
  </si>
  <si>
    <t>py_3SmVqIIkWweOM9jA12yiQe6L</t>
  </si>
  <si>
    <t>rIgxiaCcGMVDZTSr1nX3qxigM</t>
  </si>
  <si>
    <t>"{\"id\":\"py_3SmVqIIkWweOM9jA12yiQe6L\",\"object\":\"charge\",\"amount\":3790,\"application_fee\":\"fee_1SmVqrIkWweOM9jAlWUrBdKK\",\"balance_transaction\":\"txn_3SmVqIIkWweOM9jA1S4NNYt6\",\"captured\":true,\"created\":1767688973,\"currency\":\"eur\",\"failure_code\":null,\"failure_message\":null,\"fraud_details\":{},\"livemode\":true,\"metadata\":{\"payments_extension_type\":\"klarna\",\"reconciliation_flow\":\"payments_api\",\"shop_id\":\"751927347\",\"payments_extension\":\"true\",\"payment_id\":\"rIgxiaCcGMVDZTSr1nX3qxigM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mVqIIkWweOM9jA1kAWgWTY\",\"payment_method\":\"pm_1SmVqIIkWweOM9jAmOYi3lt4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</si>
  <si>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AS-95449</t>
  </si>
  <si>
    <t>gid://shopify/Order/7416147837266</t>
  </si>
  <si>
    <t>gid://shopify/OrderTransaction/8588821987666</t>
  </si>
  <si>
    <t>2026-01-09T10:49:17Z</t>
  </si>
  <si>
    <t>ch_3SndFqIkWweOM9jA2Z2mgFSL</t>
  </si>
  <si>
    <t>rlA4e9JTBGFqB9b72roch0Zyj</t>
  </si>
  <si>
    <t>pi_3SndFqIkWweOM9jA2Piqxwyz</t>
  </si>
  <si>
    <t>"{\"id\":\"pi_3SndFqIkWweOM9jA2Piqxwyz\",\"object\":\"payment_intent\",\"amount\":19770,\"amount_capturable\":0,\"amount_received\":19770,\"canceled_at\":null,\"cancellation_reason\":null,\"capture_method\":\"automatic\",\"latest_charge\":{\"id\":\"ch_3SndFqIkWweOM9jA2Z2mgFSL\",\"object\":\"charge\",\"amount\":19770,\"application_fee\":\"fee_1SndFrIkWweOM9jAIIyJntAM\",\"balance_transaction\":\"txn_3SndFqIkWweOM9jA2nK9mHgl\",\"captured\":true,\"created\":1767955758,\"currency\":\"eur\",\"failure_code\":null,\"failure_message\":null,\"fraud_details\":{},\"livemode\":true,\"metadata\":{\"payment_id\":\"rlA4e9JTBGFqB9b72roch0Zy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dFqIkWweOM9jA2Piqxwyz\",\"payment_method\":\"pm_1SndFqIkWweOM9jAjsm0xkXA\",\"payment_method_details\":{\"card\":{\"amount_authorized\":19770,\"authorization_code\":\"817633\",\"brand\":\"mastercard\",\"checks\":{\"address_line1_check\":\"unavailable\",\"address_postal_code_check\":\"unavailable\",\"cvc_check\":\"pass\"},\"country\":\"IT\",\"description\":\"Prepaid MasterCard Electronic Commercial Card (Non-US)\",\"ds_transaction_id\":null,\"exp_month\":10,\"exp_year\":2027,\"extended_authorization\":{\"status\":\"disabled\"},\"fingerprint\":\"gzxygQ9JGPrKfA4o\",\"funding\":\"prepaid\",\"iin\":\"525621\",\"incremental_authorization\":{\"status\":\"unavailable\"},\"installments\":null,\"issuer\":\"BPER BANCA S.P.A.\",\"last4\":\"4366\",\"mandate\":null,\"moto\":false,\"multicapture\":{\"status\":\"unavailable\"},\"network\":\"mastercard\",\"network_token\":{\"used\":false},\"network_transaction_id\":\"MRLDTGHZG0109\",\"overcapture\":{\"maximum_amount_capturable\":19770,\"status\":\"unavailable\"},\"payment_account_reference\":\"5001EEKET3NW9O41ZHGHA075ET98R\",\"regulated_status\":\"unregulated\",\"three_d_secure\":null,\"wallet\":null},\"type\":\"card\"},\"refunded\":false,\"source\":null,\"status\":\"succeeded\",\"mit_params\":{\"network_transaction_id\":\"MRLDTGHZG0109\"}},\"confirmation_method\":\"manual\",\"created\":1767955758,\"currency\":\"eur\",\"customer\":null,\"last_payment_error\":null,\"livemode\":true,\"metadata\":{\"payment_id\":\"rlA4e9JTBGFqB9b72roch0Zyj\",\"payments_extension\":\"true\",\"payments_extension_type\":\"card\",\"reconciliation_flow\":\"payments_api\",\"shop_id\":\"751927347\"},\"next_action\":null,\"payment_method\":\"pm_1SndFqIkWweOM9jAjsm0xkXA\",\"payment_method_types\":[\"card\"],\"source\":null,\"status\":\"succeeded\"}"</t>
  </si>
  <si>
    <t>AS-96093</t>
  </si>
  <si>
    <t>gid://shopify/Order/7434024583506</t>
  </si>
  <si>
    <t>gid://shopify/OrderTransaction/8608728711506</t>
  </si>
  <si>
    <t>2026-01-16T19:30:39Z</t>
  </si>
  <si>
    <t>78430036VW033224J</t>
  </si>
  <si>
    <t>"{\"id\":\"78430036VW033224J\",\"intent\":\"CAPTURE\",\"status\":\"COMPLETED\",\"payment_source\":{\"paypal\":{\"email_address\":\"pirmin.puhl@gmail.com\",\"account_id\":\"YRGN5CM9SG94C\",\"account_status\":\"VERIFIED\",\"name\":{\"given_name\":\"Pirmin Erich\",\"surname\":\"Puhl\"},\"phone_number\":{\"national_number\":\"49017660807947\"},\"address\":{\"address_line_1\":\"Wittestra\u00dfe 27\",\"admin_area_2\":\"Bonn\",\"postal_code\":\"53225\",\"country_code\":\"DE\"}}},\"purchase_units\":[{\"reference_id\":\"default\",\"amount\":{\"currency_code\":\"EUR\",\"value\":\"72.77\",\"breakdown\":{\"item_total\":{\"currency_code\":\"EUR\",\"value\":\"80.85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8.08\"}}},\"payee\":{\"email_address\":\"info@artestaposters.com\",\"merchant_id\":\"CZQCEKGVW6QGG\",\"display_data\":{\"brand_name\":\"Artesta\"}},\"payment_instruction\":{\"disbursement_mode\":\"INSTANT\"},\"description\":\"Creative Snack - P\u00f3ster \\/ Sin marco \\/ 40x50\",\"custom_id\":\"{\\\"shop_id\\\":751927347,\\\"session_id\\\":\\\"rIz4VNK7L1hhot9YXvxE7O1Hz\\\"}\",\"invoice_id\":\"rIz4VNK7L1hhot9YXvxE7O1Hz\",\"items\":[{\"name\":\"Creative Snack - P\u00f3ster \\/ Sin marco \\/ 40x50\",\"unit_amount\":{\"currency_code\":\"EUR\",\"value\":\"26.95\"},\"tax\":{\"currency_code\":\"EUR\",\"value\":\"0.00\"},\"quantity\":\"1\"},{\"name\":\"Art Breakfast - P\u00f3ster \\/ Sin marco \\/ 40x50\",\"unit_amount\":{\"currency_code\":\"EUR\",\"value\":\"26.95\"},\"tax\":{\"currency_code\":\"EUR\",\"value\":\"0.00\"},\"quantity\":\"1\"},{\"name\":\"Wake Up - P\u00f3ster \\/ Sin marco \\/ 40x50\",\"unit_amount\":{\"currency_code\":\"EUR\",\"value\":\"26.95\"},\"tax\":{\"currency_code\":\"EUR\",\"value\":\"0.00\"},\"quantity\":\"1\"}],\"shipping\":{\"name\":{\"full_name\":\"Pirmin Erich Puhl\"},\"address\":{\"address_line_1\":\"Wittestra\u00dfe 27\",\"admin_area_2\":\"Bonn\",\"postal_code\":\"53225\",\"country_code\":\"DE\"}},\"supplementary_data\":{\"tax_nexus\":[]},\"payments\":{\"captures\":[{\"id\":\"9S7031677M1391833\",\"status\":\"COMPLETED\",\"amount\":{\"currency_code\":\"EUR\",\"value\":\"72.77\"},\"final_capture\":true,\"disbursement_mode\":\"INSTANT\",\"seller_protection\":{\"status\":\"ELIGIBLE\",\"dispute_categories\":[\"ITEM_NOT_RECEIVED\",\"UNAUTHORIZED_TRANSACTION\"]},\"seller_receivable_breakdown\":{\"gross_amount\":{\"currency_code\":\"EUR\",\"value\":\"72.77\"},\"paypal_fee\":{\"currency_code\":\"EUR\",\"value\":\"2.46\"},\"net_amount\":{\"currency_code\":\"EUR\",\"value\":\"70.31\"}},\"invoice_id\":\"rIz4VNK7L1hhot9YXvxE7O1Hz\",\"custom_id\":\"{\\\"shop_id\\\":751927347,\\\"session_id\\\":\\\"rIz4VNK7L1hhot9YXvxE7O1Hz\\\"}\",\"links\":[{\"href\":\"https:\\/\\/api.paypal.com\\/v2\\/payments\\/captures\\/9S7031677M1391833\",\"rel\":\"self\",\"method\":\"GET\"},{\"href\":\"https:\\/\\/api.paypal.com\\/v2\\/payments\\/captures\\/9S7031677M1391833\\/refund\",\"rel\":\"refund\",\"method\":\"POST\"},{\"href\":\"https:\\/\\/api.paypal.com\\/v2\\/checkout\\/orders\\/78430036VW033224J\",\"rel\":\"up\",\"method\":\"GET\"}],\"create_time\":\"2026-01-16T19:30:40Z\",\"update_time\":\"2026-01-16T19:30:40Z\"}]}}],\"payer\":{\"name\":{\"given_name\":\"Pirmin Erich\",\"surname\":\"Puhl\"},\"email_address\":\"pirmin.puhl@gmail.com\",\"payer_id\":\"YRGN5CM9SG94C\",\"phone\":{\"phone_number\":{\"national_number\":\"49017660807947\"}},\"address\":{\"address_line_1\":\"Wittestra\u00dfe 27\",\"admin_area_2\":\"Bonn\",\"postal_code\":\"53225\",\"country_code\":\"DE\"}},\"create_time\":\"2026-01-16T19:28:42Z\",\"update_time\":\"2026-01-16T19:30:40Z\",\"links\":[{\"href\":\"https:\\/\\/api.paypal.com\\/v2\\/checkout\\/orders\\/78430036VW033224J\",\"rel\":\"self\",\"method\":\"GET\"}]}"</t>
  </si>
  <si>
    <t>AS-94808</t>
  </si>
  <si>
    <t>gid://shopify/Order/7393191166290</t>
  </si>
  <si>
    <t>gid://shopify/OrderTransaction/8565935407442</t>
  </si>
  <si>
    <t>2026-01-01T13:46:20Z</t>
  </si>
  <si>
    <t>11T68486L81215844</t>
  </si>
  <si>
    <t>"{\"id\":\"11T68486L81215844\",\"intent\":\"CAPTURE\",\"status\":\"COMPLETED\",\"payment_source\":{\"paypal\":{\"email_address\":\"andrea.cabiola@gmail.com\",\"account_id\":\"ZHKKQ7QBVM9WE\",\"account_status\":\"VERIFIED\",\"name\":{\"given_name\":\"andrea\",\"surname\":\"cabiola\"},\"phone_number\":{\"national_number\":\"393337464714\"},\"address\":{\"address_line_1\":\"Via Prospero Alpino,10\",\"admin_area_2\":\"marostica\",\"admin_area_1\":\"VI\",\"postal_code\":\"36063\",\"country_code\":\"IT\"}}},\"purchase_units\":[{\"reference_id\":\"default\",\"amount\":{\"currency_code\":\"EUR\",\"value\":\"39.90\",\"breakdown\":{\"item_total\":{\"currency_code\":\"EUR\",\"value\":\"34.95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The cat - Lienzo \\/ Sin marco \\/ 30x40\",\"custom_id\":\"{\\\"shop_id\\\":751927347,\\\"session_id\\\":\\\"rynSFLdhtLslg1aIBHooTqXjO\\\"}\",\"invoice_id\":\"rynSFLdhtLslg1aIBHooTqXjO\",\"soft_descriptor\":\"PAYPAL *ARTESTASTOR AR\",\"items\":[{\"name\":\"The cat - Lienzo \\/ Sin marco \\/ 30x40\",\"unit_amount\":{\"currency_code\":\"EUR\",\"value\":\"34.95\"},\"tax\":{\"currency_code\":\"EUR\",\"value\":\"0.00\"},\"quantity\":\"1\"}],\"shipping\":{\"name\":{\"full_name\":\"Andrea Cabiola\"},\"address\":{\"address_line_1\":\"Q.re Dott. Emanuele Piazza, 30, 30\",\"admin_area_2\":\"Marostica\",\"admin_area_1\":\"Vicenza\",\"postal_code\":\"36063\",\"country_code\":\"IT\"}},\"supplementary_data\":{\"tax_nexus\":[]},\"payments\":{\"captures\":[{\"id\":\"1EU604669L4931209\",\"status\":\"COMPLETED\",\"amount\":{\"currency_code\":\"EUR\",\"value\":\"39.90\"},\"final_capture\":true,\"disbursement_mode\":\"INSTANT\",\"seller_protection\":{\"status\":\"ELIGIBLE\",\"dispute_categories\":[\"ITEM_NOT_RECEIVED\",\"UNAUTHORIZED_TRANSACTION\"]},\"seller_receivable_breakdown\":{\"gross_amount\":{\"currency_code\":\"EUR\",\"value\":\"39.90\"},\"paypal_fee\":{\"currency_code\":\"EUR\",\"value\":\"1.51\"},\"net_amount\":{\"currency_code\":\"EUR\",\"value\":\"38.39\"}},\"invoice_id\":\"rynSFLdhtLslg1aIBHooTqXjO\",\"custom_id\":\"{\\\"shop_id\\\":751927347,\\\"session_id\\\":\\\"rynSFLdhtLslg1aIBHooTqXjO\\\"}\",\"links\":[{\"href\":\"https:\\/\\/api.paypal.com\\/v2\\/payments\\/captures\\/1EU604669L4931209\",\"rel\":\"self\",\"method\":\"GET\"},{\"href\":\"https:\\/\\/api.paypal.com\\/v2\\/payments\\/captures\\/1EU604669L4931209\\/refund\",\"rel\":\"refund\",\"method\":\"POST\"},{\"href\":\"https:\\/\\/api.paypal.com\\/v2\\/checkout\\/orders\\/11T68486L81215844\",\"rel\":\"up\",\"method\":\"GET\"}],\"create_time\":\"2026-01-01T13:46:22Z\",\"update_time\":\"2026-01-01T13:46:22Z\"}]}}],\"payer\":{\"name\":{\"given_name\":\"andrea\",\"surname\":\"cabiola\"},\"email_address\":\"andrea.cabiola@gmail.com\",\"payer_id\":\"ZHKKQ7QBVM9WE\",\"phone\":{\"phone_number\":{\"national_number\":\"393337464714\"}},\"address\":{\"address_line_1\":\"Via Prospero Alpino,10\",\"admin_area_2\":\"marostica\",\"admin_area_1\":\"VI\",\"postal_code\":\"36063\",\"country_code\":\"IT\"}},\"create_time\":\"2026-01-01T13:43:52Z\",\"update_time\":\"2026-01-01T13:46:22Z\",\"links\":[{\"href\":\"https:\\/\\/api.paypal.com\\/v2\\/checkout\\/orders\\/11T68486L81215844\",\"rel\":\"self\",\"method\":\"GET\"}]}"</t>
  </si>
  <si>
    <t>AS-96968</t>
  </si>
  <si>
    <t>gid://shopify/Order/7500389712210</t>
  </si>
  <si>
    <t>gid://shopify/OrderTransaction/8641198162258</t>
  </si>
  <si>
    <t>2026-01-28T09:29:09Z</t>
  </si>
  <si>
    <t>rOcxs7307BcqtVxukYn1fk3HW</t>
  </si>
  <si>
    <t>AS-95315</t>
  </si>
  <si>
    <t>gid://shopify/Order/7412923138386</t>
  </si>
  <si>
    <t>gid://shopify/OrderTransaction/8584760394066</t>
  </si>
  <si>
    <t>2026-01-07T19:24:38Z</t>
  </si>
  <si>
    <t>ch_3Sn2LSIkWweOM9jA2jcADfih</t>
  </si>
  <si>
    <t>r1DMH0CfC6CTexWemWq02gBl4</t>
  </si>
  <si>
    <t>pi_3Sn2LSIkWweOM9jA21S4ooSU</t>
  </si>
  <si>
    <t>"{\"id\":\"pi_3Sn2LSIkWweOM9jA21S4ooSU\",\"object\":\"payment_intent\",\"amount\":5657,\"amount_capturable\":0,\"amount_received\":5657,\"canceled_at\":null,\"cancellation_reason\":null,\"capture_method\":\"automatic\",\"latest_charge\":{\"id\":\"ch_3Sn2LSIkWweOM9jA2jcADfih\",\"object\":\"charge\",\"amount\":5657,\"application_fee\":\"fee_1Sn2LTIkWweOM9jAyg73ei3y\",\"balance_transaction\":\"txn_3Sn2LSIkWweOM9jA2Nzxp1OC\",\"captured\":true,\"created\":1767813879,\"currency\":\"eur\",\"failure_code\":null,\"failure_message\":null,\"fraud_details\":{},\"livemode\":true,\"metadata\":{\"payment_id\":\"r1DMH0CfC6CTexWemWq02gBl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2LSIkWweOM9jA21S4ooSU\",\"payment_method\":\"pm_1Sn2LSIkWweOM9jAX2sfZ2aX\",\"payment_method_details\":{\"card\":{\"amount_authorized\":5657,\"authorization_code\":\"U15WX1\",\"brand\":\"visa\",\"checks\":{\"address_line1_check\":\"pass\",\"address_postal_code_check\":\"pass\",\"cvc_check\":\"pass\"},\"country\":\"ES\",\"description\":\"Visa Infinite\",\"ds_transaction_id\":null,\"exp_month\":5,\"exp_year\":2027,\"extended_authorization\":{\"status\":\"disabled\"},\"fingerprint\":\"Xu0PEsfnSAly0GUj\",\"funding\":\"debit\",\"iin\":\"416598\",\"incremental_authorization\":{\"status\":\"unavailable\"},\"installments\":null,\"issuer\":\"REVOLUT BANK UAB\",\"last4\":\"3508\",\"mandate\":null,\"moto\":false,\"multicapture\":{\"status\":\"unavailable\"},\"network\":\"visa\",\"network_token\":{\"used\":false},\"network_transaction_id\":\"486007698792247\",\"overcapture\":{\"maximum_amount_capturable\":5657,\"status\":\"unavailable\"},\"payment_account_reference\":\"V0010013022150331728911300159\",\"regulated_status\":\"unregulated\",\"three_d_secure\":null,\"wallet\":null},\"type\":\"card\"},\"refunded\":false,\"source\":null,\"status\":\"succeeded\",\"mit_params\":{\"network_transaction_id\":\"486007698792247\"}},\"confirmation_method\":\"manual\",\"created\":1767813878,\"currency\":\"eur\",\"customer\":null,\"last_payment_error\":null,\"livemode\":true,\"metadata\":{\"payment_id\":\"r1DMH0CfC6CTexWemWq02gBl4\",\"payments_extension\":\"true\",\"payments_extension_type\":\"card\",\"reconciliation_flow\":\"payments_api\",\"shop_id\":\"751927347\"},\"next_action\":null,\"payment_method\":\"pm_1Sn2LSIkWweOM9jAX2sfZ2aX\",\"payment_method_types\":[\"card\"],\"source\":null,\"status\":\"succeeded\"}"</t>
  </si>
  <si>
    <t>AS-95930</t>
  </si>
  <si>
    <t>gid://shopify/Order/7428292575570</t>
  </si>
  <si>
    <t>gid://shopify/OrderTransaction/8602204668242</t>
  </si>
  <si>
    <t>2026-01-14T15:30:01Z</t>
  </si>
  <si>
    <t>ch_3SpW1FIkWweOM9jA1LaP4Whm</t>
  </si>
  <si>
    <t>rpTmwSbmVNfHGmmA4SeXVau2x</t>
  </si>
  <si>
    <t>pi_3SpW1FIkWweOM9jA1YaQAhu4</t>
  </si>
  <si>
    <t>"{\"id\":\"pi_3SpW1FIkWweOM9jA1YaQAhu4\",\"object\":\"payment_intent\",\"amount\":4086,\"amount_capturable\":0,\"amount_received\":4086,\"canceled_at\":null,\"cancellation_reason\":null,\"capture_method\":\"automatic\",\"latest_charge\":{\"id\":\"ch_3SpW1FIkWweOM9jA1LaP4Whm\",\"object\":\"charge\",\"amount\":4086,\"application_fee\":\"fee_1SpW1HIkWweOM9jACdKFqXOS\",\"balance_transaction\":\"txn_3SpW1FIkWweOM9jA11k7WcaJ\",\"captured\":true,\"created\":1768404603,\"currency\":\"eur\",\"failure_code\":null,\"failure_message\":null,\"fraud_details\":{},\"livemode\":true,\"metadata\":{\"payment_id\":\"rpTmwSbmVNfHGmmA4SeXVau2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W1FIkWweOM9jA1YaQAhu4\",\"payment_method\":\"pm_1SpW1FIkWweOM9jALAhWKBQP\",\"payment_method_details\":{\"card\":{\"amount_authorized\":4086,\"authorization_code\":\"300380\",\"brand\":\"visa\",\"checks\":{\"address_line1_check\":\"unavailable\",\"address_postal_code_check\":\"unavailable\",\"cvc_check\":null},\"country\":\"ES\",\"description\":\"Visa Classic\",\"ds_transaction_id\":null,\"exp_month\":6,\"exp_year\":2028,\"extended_authorization\":{\"status\":\"disabled\"},\"fingerprint\":\"Zm4KTnfO17ecTn0I\",\"funding\":\"debit\",\"iin\":\"459981\",\"incremental_authorization\":{\"status\":\"unavailable\"},\"installments\":null,\"issuer\":\"BANCO COOPERATIVO ESPANOL S.A.\",\"last4\":\"9317\",\"mandate\":null,\"moto\":false,\"multicapture\":{\"status\":\"unavailable\"},\"network\":\"visa\",\"network_token\":{\"used\":false},\"network_transaction_id\":\"486014558033019\",\"overcapture\":{\"maximum_amount_capturable\":4086,\"status\":\"unavailable\"},\"payment_account_reference\":\"V0010013825081691630604155468\",\"regulated_status\":\"unregulated\",\"three_d_secure\":null,\"wallet\":null},\"type\":\"card\"},\"refunded\":false,\"source\":null,\"status\":\"succeeded\",\"mit_params\":{\"network_transaction_id\":\"486014558033019\"}},\"confirmation_method\":\"manual\",\"created\":1768404601,\"currency\":\"eur\",\"customer\":null,\"last_payment_error\":null,\"livemode\":true,\"metadata\":{\"payment_id\":\"rpTmwSbmVNfHGmmA4SeXVau2x\",\"payments_extension\":\"true\",\"payments_extension_type\":\"card\",\"reconciliation_flow\":\"payments_api\",\"shop_id\":\"751927347\"},\"next_action\":null,\"payment_method\":\"pm_1SpW1FIkWweOM9jALAhWKBQP\",\"payment_method_types\":[\"card\"],\"source\":null,\"status\":\"succeeded\"}"</t>
  </si>
  <si>
    <t>AS-95252</t>
  </si>
  <si>
    <t>gid://shopify/Order/7411225297234</t>
  </si>
  <si>
    <t>gid://shopify/OrderTransaction/8582528467282</t>
  </si>
  <si>
    <t>2026-01-06T22:27:15Z</t>
  </si>
  <si>
    <t>ch_3SmiidIkWweOM9jA0zyagCsq</t>
  </si>
  <si>
    <t>rgBgHYYfSeFQi7T3rBEKdqE1L</t>
  </si>
  <si>
    <t>pi_3SmiidIkWweOM9jA0XsJJxky</t>
  </si>
  <si>
    <t>"{\"id\":\"pi_3SmiidIkWweOM9jA0XsJJxky\",\"object\":\"payment_intent\",\"amount\":5157,\"amount_capturable\":0,\"amount_received\":5157,\"canceled_at\":null,\"cancellation_reason\":null,\"capture_method\":\"automatic\",\"latest_charge\":{\"id\":\"ch_3SmiidIkWweOM9jA0zyagCsq\",\"object\":\"charge\",\"amount\":5157,\"application_fee\":\"fee_1SmiifIkWweOM9jA029qqKqL\",\"balance_transaction\":\"txn_3SmiidIkWweOM9jA05S3GWlT\",\"captured\":true,\"created\":1767738437,\"currency\":\"eur\",\"failure_code\":null,\"failure_message\":null,\"fraud_details\":{},\"livemode\":true,\"metadata\":{\"payment_id\":\"rgBgHYYfSeFQi7T3rBEKdqE1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iidIkWweOM9jA0XsJJxky\",\"payment_method\":\"pm_1SmiidIkWweOM9jACCTnhlB0\",\"payment_method_details\":{\"card\":{\"amount_authorized\":5157,\"authorization_code\":\"068400\",\"brand\":\"mastercard\",\"checks\":{\"address_line1_check\":\"unavailable\",\"address_postal_code_check\":\"unavailable\",\"cvc_check\":\"pass\"},\"country\":\"ES\",\"description\":\"MasterCard New World Immediate Debit\",\"ds_transaction_id\":null,\"exp_month\":1,\"exp_year\":2028,\"extended_authorization\":{\"status\":\"disabled\"},\"fingerprint\":\"qmP1rc40xx14yCsn\",\"funding\":\"debit\",\"iin\":\"540205\",\"incremental_authorization\":{\"status\":\"unavailable\"},\"installments\":null,\"issuer\":\"BANCO SABADELL S.A.\",\"last4\":\"1067\",\"mandate\":null,\"moto\":false,\"multicapture\":{\"status\":\"unavailable\"},\"network\":\"mastercard\",\"network_token\":{\"used\":false},\"network_transaction_id\":\"TNWFTJ4P50106\",\"overcapture\":{\"maximum_amount_capturable\":5157,\"status\":\"unavailable\"},\"payment_account_reference\":\"5001DPOR7IU6TR1BIQX4SPNOXPS8X\",\"regulated_status\":\"unregulated\",\"three_d_secure\":null,\"wallet\":null},\"type\":\"card\"},\"refunded\":false,\"source\":null,\"status\":\"succeeded\",\"mit_params\":{\"network_transaction_id\":\"TNWFTJ4P50106\"}},\"confirmation_method\":\"manual\",\"created\":1767738435,\"currency\":\"eur\",\"customer\":null,\"last_payment_error\":null,\"livemode\":true,\"metadata\":{\"payment_id\":\"rgBgHYYfSeFQi7T3rBEKdqE1L\",\"payments_extension\":\"true\",\"payments_extension_type\":\"card\",\"reconciliation_flow\":\"payments_api\",\"shop_id\":\"751927347\"},\"next_action\":null,\"payment_method\":\"pm_1SmiidIkWweOM9jACCTnhlB0\",\"payment_method_types\":[\"card\"],\"source\":null,\"status\":\"succeeded\"}"</t>
  </si>
  <si>
    <t>AS-95156</t>
  </si>
  <si>
    <t>gid://shopify/Order/7408280142162</t>
  </si>
  <si>
    <t>gid://shopify/OrderTransaction/8579062399314</t>
  </si>
  <si>
    <t>2026-01-05T19:31:37Z</t>
  </si>
  <si>
    <t>88V45984KV039493U</t>
  </si>
  <si>
    <t>"{\"id\":\"88V45984KV039493U\",\"intent\":\"CAPTURE\",\"status\":\"COMPLETED\",\"payment_source\":{\"paypal\":{\"email_address\":\"jessicamodes@web.de\",\"account_id\":\"VL6WERBVT2MEU\",\"account_status\":\"VERIFIED\",\"name\":{\"given_name\":\"Jessica\",\"surname\":\"Modes\"},\"phone_number\":{\"national_number\":\"49017623952120\"},\"address\":{\"address_line_1\":\"Robert-Koch-Str.7\",\"admin_area_2\":\"Fernwald\",\"postal_code\":\"35463\",\"country_code\":\"DE\"}}},\"purchase_units\":[{\"reference_id\":\"default\",\"amount\":{\"currency_code\":\"EUR\",\"value\":\"112.80\",\"breakdown\":{\"item_total\":{\"currency_code\":\"EUR\",\"value\":\"112.80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atters - P\u00f3ster \\/ Sin marco \\/ 20x30\",\"custom_id\":\"{\\\"shop_id\\\":751927347,\\\"session_id\\\":\\\"rIfZtEDkGuzrauuFYdwvT9bly\\\"}\",\"invoice_id\":\"rIfZtEDkGuzrauuFYdwvT9bly\",\"items\":[{\"name\":\"Matters - P\u00f3ster \\/ Sin marco \\/ 20x30\",\"unit_amount\":{\"currency_code\":\"EUR\",\"value\":\"12.95\"},\"tax\":{\"currency_code\":\"EUR\",\"value\":\"0.00\"},\"quantity\":\"1\"},{\"name\":\"Falling sand - P\u00f3ster \\/ Sin marco \\/ 60x90\",\"unit_amount\":{\"currency_code\":\"EUR\",\"value\":\"39.95\"},\"tax\":{\"currency_code\":\"EUR\",\"value\":\"0.00\"},\"quantity\":\"1\"},{\"name\":\"Home is a feeling - P\u00f3ster \\/ Sin marco \\/ 30x40\",\"unit_amount\":{\"currency_code\":\"EUR\",\"value\":\"19.95\"},\"tax\":{\"currency_code\":\"EUR\",\"value\":\"0.00\"},\"quantity\":\"1\"},{\"name\":\"Do Epic Shit - P\u00f3ster \\/ Sin marco \\/ 60x90\",\"unit_amount\":{\"currency_code\":\"EUR\",\"value\":\"39.95\"},\"tax\":{\"currency_code\":\"EUR\",\"value\":\"0.00\"},\"quantity\":\"1\"}],\"shipping\":{\"name\":{\"full_name\":\"Jessica Modes- Aulke\"},\"address\":{\"address_line_1\":\"Anner\u00f6der Stra\u00dfe 20A\",\"admin_area_2\":\"Fernwald\",\"postal_code\":\"35463\",\"country_code\":\"DE\"}},\"supplementary_data\":{\"tax_nexus\":[]},\"payments\":{\"captures\":[{\"id\":\"8W989760KV290120K\",\"status\":\"COMPLETED\",\"amount\":{\"currency_code\":\"EUR\",\"value\":\"112.80\"},\"final_capture\":true,\"disbursement_mode\":\"INSTANT\",\"seller_protection\":{\"status\":\"ELIGIBLE\",\"dispute_categories\":[\"ITEM_NOT_RECEIVED\",\"UNAUTHORIZED_TRANSACTION\"]},\"seller_receivable_breakdown\":{\"gross_amount\":{\"currency_code\":\"EUR\",\"value\":\"112.80\"},\"paypal_fee\":{\"currency_code\":\"EUR\",\"value\":\"3.62\"},\"net_amount\":{\"currency_code\":\"EUR\",\"value\":\"109.18\"}},\"invoice_id\":\"rIfZtEDkGuzrauuFYdwvT9bly\",\"custom_id\":\"{\\\"shop_id\\\":751927347,\\\"session_id\\\":\\\"rIfZtEDkGuzrauuFYdwvT9bly\\\"}\",\"links\":[{\"href\":\"https:\\/\\/api.paypal.com\\/v2\\/payments\\/captures\\/8W989760KV290120K\",\"rel\":\"self\",\"method\":\"GET\"},{\"href\":\"https:\\/\\/api.paypal.com\\/v2\\/payments\\/captures\\/8W989760KV290120K\\/refund\",\"rel\":\"refund\",\"method\":\"POST\"},{\"href\":\"https:\\/\\/api.paypal.com\\/v2\\/checkout\\/orders\\/88V45984KV039493U\",\"rel\":\"up\",\"method\":\"GET\"}],\"create_time\":\"2026-01-05T19:31:39Z\",\"update_time\":\"2026-01-05T19:31:39Z\"}]}}],\"payer\":{\"name\":{\"given_name\":\"Jessica\",\"surname\":\"Modes\"},\"email_address\":\"jessicamodes@web.de\",\"payer_id\":\"VL6WERBVT2MEU\",\"phone\":{\"phone_number\":{\"national_number\":\"49017623952120\"}},\"address\":{\"address_line_1\":\"Robert-Koch-Str.7\",\"admin_area_2\":\"Fernwald\",\"postal_code\":\"35463\",\"country_code\":\"DE\"}},\"create_time\":\"2026-01-05T19:30:35Z\",\"update_time\":\"2026-01-05T19:31:39Z\",\"links\":[{\"href\":\"https:\\/\\/api.paypal.com\\/v2\\/checkout\\/orders\\/88V45984KV039493U\",\"rel\":\"self\",\"method\":\"GET\"}]}"</t>
  </si>
  <si>
    <t>AS-96245</t>
  </si>
  <si>
    <t>gid://shopify/Order/7439389294930</t>
  </si>
  <si>
    <t>gid://shopify/OrderTransaction/8615102284114</t>
  </si>
  <si>
    <t>2026-01-18T14:45:05Z</t>
  </si>
  <si>
    <t>ch_3SqxDzIkWweOM9jA25SYrMTu</t>
  </si>
  <si>
    <t>rgPNDFFvCIYApbh7w0ySSYxAT</t>
  </si>
  <si>
    <t>pi_3SqxDzIkWweOM9jA2wBLFQIQ</t>
  </si>
  <si>
    <t>"{\"id\":\"pi_3SqxDzIkWweOM9jA2wBLFQIQ\",\"object\":\"payment_intent\",\"amount\":5931,\"amount_capturable\":0,\"amount_received\":5931,\"canceled_at\":null,\"cancellation_reason\":null,\"capture_method\":\"automatic\",\"latest_charge\":{\"id\":\"ch_3SqxDzIkWweOM9jA25SYrMTu\",\"object\":\"charge\",\"amount\":5931,\"application_fee\":\"fee_1SqxDzIkWweOM9jAiRMdZdYe\",\"balance_transaction\":\"txn_3SqxDzIkWweOM9jA2YHUSUGy\",\"captured\":true,\"created\":1768747507,\"currency\":\"eur\",\"failure_code\":null,\"failure_message\":null,\"fraud_details\":{},\"livemode\":true,\"metadata\":{\"payment_id\":\"rgPNDFFvCIYApbh7w0ySSYxA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xDzIkWweOM9jA2wBLFQIQ\",\"payment_method\":\"pm_1SqxDzIkWweOM9jAVqNYQoSt\",\"payment_method_details\":{\"card\":{\"amount_authorized\":5931,\"authorization_code\":\"121953\",\"brand\":\"mastercard\",\"checks\":{\"address_line1_check\":null,\"address_postal_code_check\":null,\"cvc_check\":null},\"country\":\"FR\",\"description\":\"MasterCard Standard Card Immediate Debit\",\"ds_transaction_id\":null,\"exp_month\":1,\"exp_year\":2027,\"extended_authorization\":{\"status\":\"disabled\"},\"fingerprint\":\"elep15FRAInV0ypw\",\"funding\":\"debit\",\"iin\":\"524829\",\"incremental_authorization\":{\"status\":\"unavailable\"},\"installments\":null,\"issuer\":\"BANQUE FEDERATIVE DU CREDIT MU\",\"last4\":\"0000\",\"mandate\":null,\"moto\":false,\"multicapture\":{\"status\":\"unavailable\"},\"network\":\"mastercard\",\"network_token\":{\"used\":false},\"network_transaction_id\":\"TCSAQE0J80118\",\"overcapture\":{\"maximum_amount_capturable\":5931,\"status\":\"unavailable\"},\"payment_account_reference\":\"50014HIKI7SSQMBFS25P2EZHH2GKE\",\"regulated_status\":\"unregulated\",\"three_d_secure\":null,\"wallet\":{\"apple_pay\":{\"type\":\"apple_pay\"},\"dynamic_last4\":\"3835\",\"type\":\"apple_pay\"}},\"type\":\"card\"},\"refunded\":false,\"source\":null,\"status\":\"succeeded\",\"mit_params\":{\"network_transaction_id\":\"TCSAQE0J80118\"}},\"confirmation_method\":\"manual\",\"created\":1768747507,\"currency\":\"eur\",\"customer\":null,\"last_payment_error\":null,\"livemode\":true,\"metadata\":{\"payment_id\":\"rgPNDFFvCIYApbh7w0ySSYxAT\",\"payments_extension\":\"true\",\"payments_extension_type\":\"card\",\"reconciliation_flow\":\"payments_api\",\"shop_id\":\"751927347\"},\"next_action\":null,\"payment_method\":\"pm_1SqxDzIkWweOM9jAVqNYQoSt\",\"payment_method_types\":[\"card\"],\"source\":null,\"status\":\"succeeded\"}"</t>
  </si>
  <si>
    <t>"{\"id\":\"pi_3Sh5ImIkWweOM9jA1hU1Eveq\",\"object\":\"payment_intent\",\"amount\":1790,\"amount_capturable\":0,\"amount_received\":1790,\"canceled_at\":null,\"cancellation_reason\":null,\"capture_method\":\"automatic\",\"latest_charge\":{\"id\":\"ch_3Sh5ImIkWweOM9jA1dPYTcAi\",\"object\":\"charge\",\"amount\":1790,\"application_fee\":\"fee_1Sh5IpIkWweOM9jAZhcQTOGD\",\"balance_transaction\":\"txn_3Sh5ImIkWweOM9jA1COmgR0D\",\"captured\":true,\"created\":1766395278,\"currency\":\"eur\",\"failure_code\":null,\"failure_message\":null,\"fraud_details\":{},\"livemode\":true,\"metadata\":{\"payment_id\":\"rRDfZLSm1ABSATJrXUrOt66i5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h5ImIkWweOM9jA1hU1Eveq\",\"payment_method\":\"pm_1Sh5ImIkWweOM9jA9bJoPzLq\",\"payment_method_details\":{\"card\":{\"amount_authorized\":1790,\"authorization_code\":\"151625\",\"brand\":\"visa\",\"checks\":{\"address_line1_check\":\"fail\",\"address_postal_code_check\":\"pass\",\"cvc_check\":\"pass\"},\"country\":\"FR\",\"description\":\"Visa Classic\",\"ds_transaction_id\":null,\"exp_month\":4,\"exp_year\":2026,\"extended_authorization\":{\"status\":\"disabled\"},\"fingerprint\":\"RMWmQaYCUya6OPfC\",\"funding\":\"debit\",\"iin\":\"497355\",\"incremental_authorization\":{\"status\":\"unavailable\"},\"installments\":null,\"issuer\":\"SOCIETE GENERALE S.A.\",\"last4\":\"3137\",\"mandate\":null,\"moto\":false,\"multicapture\":{\"status\":\"unavailable\"},\"network\":\"visa\",\"network_token\":{\"used\":false},\"network_transaction_id\":\"485356336787977\",\"overcapture\":{\"maximum_amount_capturable\":1790,\"status\":\"unavailable\"},\"payment_account_reference\":\"V001AAG0000311585850000000000\",\"regulated_status\":\"unregulated\",\"three_d_secure\":{\"authentication_flow\":\"frictionless\",\"electronic_commerce_indicator\":\"07\",\"exemption_indicator\":null,\"result\":\"exempted\",\"result_reason\":null,\"transaction_id\":\"79d705ea-da67-4ef1-8b91-cc17e638d39f\",\"version\":\"2.2.0\"},\"wallet\":null},\"type\":\"card\"},\"refunded\":false,\"source\":null,\"status\":\"succeeded\",\"mit_params\":{\"network_transaction_id\":\"485356336787977\"}},\"confirmation_method\":\"manual\",\"created\":1766395276,\"currency\":\"eur\",\"customer\":null,\"last_payment_error\":null,\"livemode\":true,\"metadata\":{\"payment_id\":\"rRDfZLSm1ABSATJrXUrOt66i5\",\"payments_extension\":\"true\",\"payments_extension_type\":\"card\",\"reconciliation_flow\":\"payments_api\",\"shop_id\":\"751927347\"},\"next_action\":null,\"payment_method\":\"pm_1Sh5ImIkWweOM9jA9bJoPzLq\",\"payment_method_types\":[\"card\"],\"source\":null,\"status\":\"succeeded\"}"</t>
  </si>
  <si>
    <t>gid://shopify/OrderTransaction/8585751593298</t>
  </si>
  <si>
    <t>2026-01-08T09:36:03Z</t>
  </si>
  <si>
    <t>re_3Sh5ImIkWweOM9jA1Cn7SE3d</t>
  </si>
  <si>
    <t>zrlg44aJ8j4N5kfPXxZGYHdLy</t>
  </si>
  <si>
    <t>"{\"id\":\"re_3Sh5ImIkWweOM9jA1Cn7SE3d\",\"amount\":180,\"balance_transaction\":\"txn_3Sh5ImIkWweOM9jA1ctyLMfX\",\"charge\":{\"id\":\"ch_3Sh5ImIkWweOM9jA1dPYTcAi\",\"object\":\"charge\",\"amount\":1790,\"application_fee\":\"fee_1Sh5IpIkWweOM9jAZhcQTOGD\",\"balance_transaction\":\"txn_3Sh5ImIkWweOM9jA1COmgR0D\",\"captured\":true,\"created\":1766395278,\"currency\":\"eur\",\"failure_code\":null,\"failure_message\":null,\"fraud_details\":{},\"livemode\":true,\"metadata\":{\"payment_id\":\"rRDfZLSm1ABSATJrXUrOt66i5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h5ImIkWweOM9jA1hU1Eveq\",\"payment_method\":\"pm_1Sh5ImIkWweOM9jA9bJoPzLq\",\"payment_method_details\":{\"card\":{\"amount_authorized\":1790,\"authorization_code\":\"151625\",\"brand\":\"visa\",\"checks\":{\"address_line1_check\":\"fail\",\"address_postal_code_check\":\"pass\",\"cvc_check\":\"pass\"},\"country\":\"FR\",\"description\":\"Visa Classic\",\"ds_transaction_id\":null,\"exp_month\":4,\"exp_year\":2026,\"extended_authorization\":{\"status\":\"disabled\"},\"fingerprint\":\"RMWmQaYCUya6OPfC\",\"funding\":\"debit\",\"iin\":\"497355\",\"incremental_authorization\":{\"status\":\"unavailable\"},\"installments\":null,\"issuer\":\"SOCIETE GENERALE S.A.\",\"last4\":\"3137\",\"mandate\":null,\"moto\":false,\"multicapture\":{\"status\":\"unavailable\"},\"network\":\"visa\",\"network_token\":{\"used\":false},\"network_transaction_id\":\"485356336787977\",\"overcapture\":{\"maximum_amount_capturable\":1790,\"status\":\"unavailable\"},\"payment_account_reference\":\"V001AAG0000311585850000000000\",\"regulated_status\":\"unregulated\",\"three_d_secure\":{\"authentication_flow\":\"frictionless\",\"electronic_commerce_indicator\":\"07\",\"exemption_indicator\":null,\"result\":\"exempted\",\"result_reason\":null,\"transaction_id\":\"79d705ea-da67-4ef1-8b91-cc17e638d39f\",\"version\":\"2.2.0\"},\"wallet\":null},\"type\":\"card\"},\"refunded\":false,\"source\":null,\"status\":\"succeeded\",\"mit_params\":{\"network_transaction_id\":\"485356336787977\"}},\"object\":\"refund\",\"reason\":null,\"status\":\"succeeded\",\"created\":1767864964,\"currency\":\"eur\",\"metadata\":{\"payments_extension\":\"true\",\"payments_extension_type\":\"card\",\"reconciliation_flow\":\"payments_api\",\"refund_id\":\"zrlg44aJ8j4N5kfPXxZGYHdLy\"},\"payment_method_details\":{\"card\":{\"acquirer_reference_number\":null,\"acquirer_reference_number_status\":\"pending\"},\"type\":\"card\"},\"mit_params\":{}}"</t>
  </si>
  <si>
    <t>AS-95461</t>
  </si>
  <si>
    <t>gid://shopify/Order/7416433934674</t>
  </si>
  <si>
    <t>gid://shopify/OrderTransaction/8589225525586</t>
  </si>
  <si>
    <t>2026-01-09T13:23:05Z</t>
  </si>
  <si>
    <t>ch_3SnfegIkWweOM9jA0Jv8otyh</t>
  </si>
  <si>
    <t>rQ9svPHTw9YEhb1PQ4Cey8aGA</t>
  </si>
  <si>
    <t>pi_3SnfegIkWweOM9jA0La1QjgI</t>
  </si>
  <si>
    <t>"{\"id\":\"pi_3SnfegIkWweOM9jA0La1QjgI\",\"object\":\"payment_intent\",\"amount\":6795,\"amount_capturable\":0,\"amount_received\":6795,\"canceled_at\":null,\"cancellation_reason\":null,\"capture_method\":\"automatic\",\"latest_charge\":{\"id\":\"ch_3SnfegIkWweOM9jA0Jv8otyh\",\"object\":\"charge\",\"amount\":6795,\"application_fee\":\"fee_1SnfehIkWweOM9jAM9XXvDn4\",\"balance_transaction\":\"txn_3SnfegIkWweOM9jA0vO4RAic\",\"captured\":true,\"created\":1767964986,\"currency\":\"eur\",\"failure_code\":null,\"failure_message\":null,\"fraud_details\":{},\"livemode\":true,\"metadata\":{\"payment_id\":\"rQ9svPHTw9YEhb1PQ4Cey8aG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fegIkWweOM9jA0La1QjgI\",\"payment_method\":\"pm_1SnfegIkWweOM9jAKhcQn3sc\",\"payment_method_details\":{\"card\":{\"amount_authorized\":6795,\"authorization_code\":\"899368\",\"brand\":\"mastercard\",\"checks\":{\"address_line1_check\":\"unavailable\",\"address_postal_code_check\":\"unavailable\",\"cvc_check\":\"pass\"},\"country\":\"ES\",\"description\":\"MasterCard Prepaid Card (Non-US)\",\"ds_transaction_id\":null,\"exp_month\":7,\"exp_year\":2030,\"extended_authorization\":{\"status\":\"disabled\"},\"fingerprint\":\"oMgFOQ6vDXIFOUnb\",\"funding\":\"prepaid\",\"iin\":\"510087\",\"incremental_authorization\":{\"status\":\"unavailable\"},\"installments\":null,\"issuer\":\"BANCO SANTANDER S.A.\",\"last4\":\"4606\",\"mandate\":null,\"moto\":false,\"multicapture\":{\"status\":\"unavailable\"},\"network\":\"mastercard\",\"network_token\":{\"used\":false},\"network_transaction_id\":\"MRGR6FO7N0109\",\"overcapture\":{\"maximum_amount_capturable\":6795,\"status\":\"unavailable\"},\"payment_account_reference\":\"5001887NOWGKSDAV9I7URGXQMMHL0\",\"regulated_status\":\"unregulated\",\"three_d_secure\":null,\"wallet\":null},\"type\":\"card\"},\"refunded\":false,\"source\":null,\"status\":\"succeeded\",\"mit_params\":{\"network_transaction_id\":\"MRGR6FO7N0109\"}},\"confirmation_method\":\"manual\",\"created\":1767964986,\"currency\":\"eur\",\"customer\":null,\"last_payment_error\":null,\"livemode\":true,\"metadata\":{\"payment_id\":\"rQ9svPHTw9YEhb1PQ4Cey8aGA\",\"payments_extension\":\"true\",\"payments_extension_type\":\"card\",\"reconciliation_flow\":\"payments_api\",\"shop_id\":\"751927347\"},\"next_action\":null,\"payment_method\":\"pm_1SnfegIkWweOM9jAKhcQn3sc\",\"payment_method_types\":[\"card\"],\"source\":null,\"status\":\"succeeded\"}"</t>
  </si>
  <si>
    <t>AS-94884</t>
  </si>
  <si>
    <t>gid://shopify/Order/7395235299666</t>
  </si>
  <si>
    <t>gid://shopify/OrderTransaction/8569719423314</t>
  </si>
  <si>
    <t>2026-01-02T13:51:26Z</t>
  </si>
  <si>
    <t>ch_3Sl8lGIkWweOM9jA2YHUZGrM</t>
  </si>
  <si>
    <t>rQkxJcBIAns2j2pMhXfbqb9St</t>
  </si>
  <si>
    <t>pi_3Sl8lGIkWweOM9jA2Y1NAMOb</t>
  </si>
  <si>
    <t>"{\"id\":\"pi_3Sl8lGIkWweOM9jA2Y1NAMOb\",\"object\":\"payment_intent\",\"amount\":4990,\"amount_capturable\":0,\"amount_received\":4990,\"canceled_at\":null,\"cancellation_reason\":null,\"capture_method\":\"automatic\",\"latest_charge\":{\"id\":\"ch_3Sl8lGIkWweOM9jA2YHUZGrM\",\"object\":\"charge\",\"amount\":4990,\"application_fee\":\"fee_1Sl8lIIkWweOM9jA9nvghkEq\",\"balance_transaction\":\"txn_3Sl8lGIkWweOM9jA2ICNqyh5\",\"captured\":true,\"created\":1767361888,\"currency\":\"eur\",\"failure_code\":null,\"failure_message\":null,\"fraud_details\":{},\"livemode\":true,\"metadata\":{\"payment_id\":\"rQkxJcBIAns2j2pMhXfbqb9S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8lGIkWweOM9jA2Y1NAMOb\",\"payment_method\":\"pm_1Sl8lGIkWweOM9jAVtwOjwPE\",\"payment_method_details\":{\"card\":{\"amount_authorized\":4990,\"authorization_code\":\"034754\",\"brand\":\"mastercard\",\"checks\":{\"address_line1_check\":\"unavailable\",\"address_postal_code_check\":\"unavailable\",\"cvc_check\":null},\"country\":\"ES\",\"description\":\"MasterCard New World Immediate Debit\",\"ds_transaction_id\":null,\"exp_month\":4,\"exp_year\":2028,\"extended_authorization\":{\"status\":\"disabled\"},\"fingerprint\":\"rFfDpD7OJ7bHG20h\",\"funding\":\"debit\",\"iin\":\"540205\",\"incremental_authorization\":{\"status\":\"unavailable\"},\"installments\":null,\"issuer\":\"BANCO SABADELL S.A.\",\"last4\":\"7020\",\"mandate\":null,\"moto\":false,\"multicapture\":{\"status\":\"unavailable\"},\"network\":\"mastercard\",\"network_token\":{\"used\":false},\"network_transaction_id\":\"TNWODQUP00102\",\"overcapture\":{\"maximum_amount_capturable\":4990,\"status\":\"unavailable\"},\"payment_account_reference\":\"50012VVJZIZ6WVGTGT4V2FMRS9C9U\",\"regulated_status\":\"unregulated\",\"three_d_secure\":null,\"wallet\":null},\"type\":\"card\"},\"refunded\":false,\"source\":null,\"status\":\"succeeded\",\"mit_params\":{\"network_transaction_id\":\"TNWODQUP00102\"}},\"confirmation_method\":\"manual\",\"created\":1767361886,\"currency\":\"eur\",\"customer\":null,\"last_payment_error\":null,\"livemode\":true,\"metadata\":{\"payment_id\":\"rQkxJcBIAns2j2pMhXfbqb9St\",\"payments_extension\":\"true\",\"payments_extension_type\":\"card\",\"reconciliation_flow\":\"payments_api\",\"shop_id\":\"751927347\"},\"next_action\":null,\"payment_method\":\"pm_1Sl8lGIkWweOM9jAVtwOjwPE\",\"payment_method_types\":[\"card\"],\"source\":null,\"status\":\"succeeded\"}"</t>
  </si>
  <si>
    <t>AS-96038</t>
  </si>
  <si>
    <t>gid://shopify/Order/7432643150162</t>
  </si>
  <si>
    <t>gid://shopify/OrderTransaction/8606957011282</t>
  </si>
  <si>
    <t>2026-01-16T07:58:42Z</t>
  </si>
  <si>
    <t>ch_3Sq7vbIkWweOM9jA1zrvNY6X</t>
  </si>
  <si>
    <t>rZeAbhXtHGurKBvIWOZJ1wqdD</t>
  </si>
  <si>
    <t>pi_3Sq7vbIkWweOM9jA1XnvECWu</t>
  </si>
  <si>
    <t>"{\"id\":\"pi_3Sq7vbIkWweOM9jA1XnvECWu\",\"object\":\"payment_intent\",\"amount\":9995,\"amount_capturable\":0,\"amount_received\":9995,\"canceled_at\":null,\"cancellation_reason\":null,\"capture_method\":\"automatic\",\"latest_charge\":{\"id\":\"ch_3Sq7vbIkWweOM9jA1zrvNY6X\",\"object\":\"charge\",\"amount\":9995,\"application_fee\":\"fee_1Sq7vdIkWweOM9jAylNn1R1c\",\"balance_transaction\":\"txn_3Sq7vbIkWweOM9jA1hAG9E7u\",\"captured\":true,\"created\":1768550324,\"currency\":\"eur\",\"failure_code\":null,\"failure_message\":null,\"fraud_details\":{},\"livemode\":true,\"metadata\":{\"payment_id\":\"rZeAbhXtHGurKBvIWOZJ1wqd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7vbIkWweOM9jA1XnvECWu\",\"payment_method\":\"pm_1Sq7vbIkWweOM9jAw0jhJdA2\",\"payment_method_details\":{\"card\":{\"amount_authorized\":9995,\"authorization_code\":\"632324\",\"brand\":\"mastercard\",\"checks\":{\"address_line1_check\":\"unavailable\",\"address_postal_code_check\":\"unavailable\",\"cvc_check\":\"pass\"},\"country\":\"IT\",\"description\":\"MasterCard Prepaid Card (Non-US)\",\"ds_transaction_id\":null,\"exp_month\":5,\"exp_year\":2027,\"extended_authorization\":{\"status\":\"disabled\"},\"fingerprint\":\"Yr8vEo8VVflol9oz\",\"funding\":\"prepaid\",\"iin\":\"517504\",\"incremental_authorization\":{\"status\":\"unavailable\"},\"installments\":null,\"issuer\":\"BANCA MONTE DEI PASCHI DI SIEN\",\"last4\":\"1246\",\"mandate\":null,\"moto\":false,\"multicapture\":{\"status\":\"unavailable\"},\"network\":\"mastercard\",\"network_token\":{\"used\":false},\"network_transaction_id\":\"MRGWDJM5F0116\",\"overcapture\":{\"maximum_amount_capturable\":9995,\"status\":\"unavailable\"},\"payment_account_reference\":\"5001569IYXUI01DVPRCVQ8J1R32OT\",\"regulated_status\":\"unregulated\",\"three_d_secure\":null,\"wallet\":null},\"type\":\"card\"},\"refunded\":false,\"source\":null,\"status\":\"succeeded\",\"mit_params\":{\"network_transaction_id\":\"MRGWDJM5F0116\"}},\"confirmation_method\":\"manual\",\"created\":1768550323,\"currency\":\"eur\",\"customer\":null,\"last_payment_error\":null,\"livemode\":true,\"metadata\":{\"payment_id\":\"rZeAbhXtHGurKBvIWOZJ1wqdD\",\"payments_extension\":\"true\",\"payments_extension_type\":\"card\",\"reconciliation_flow\":\"payments_api\",\"shop_id\":\"751927347\"},\"next_action\":null,\"payment_method\":\"pm_1Sq7vbIkWweOM9jAw0jhJdA2\",\"payment_method_types\":[\"card\"],\"source\":null,\"status\":\"succeeded\"}"</t>
  </si>
  <si>
    <t>AS-95482</t>
  </si>
  <si>
    <t>gid://shopify/Order/7417198936402</t>
  </si>
  <si>
    <t>gid://shopify/OrderTransaction/8589788184914</t>
  </si>
  <si>
    <t>2026-01-09T16:51:04Z</t>
  </si>
  <si>
    <t>ch_3SnitxIkWweOM9jA0CucL214</t>
  </si>
  <si>
    <t>r3XJJZQZ8cLBvkMm9OkPKv0HO</t>
  </si>
  <si>
    <t>pi_3SnitxIkWweOM9jA00L6QrWA</t>
  </si>
  <si>
    <t>"{\"id\":\"pi_3SnitxIkWweOM9jA00L6QrWA\",\"object\":\"payment_intent\",\"amount\":1790,\"amount_capturable\":0,\"amount_received\":1790,\"canceled_at\":null,\"cancellation_reason\":null,\"capture_method\":\"automatic\",\"latest_charge\":{\"id\":\"ch_3SnitxIkWweOM9jA0CucL214\",\"object\":\"charge\",\"amount\":1790,\"application_fee\":\"fee_1SnitzIkWweOM9jA3xbtkQlN\",\"balance_transaction\":\"txn_3SnitxIkWweOM9jA0YREyQI1\",\"captured\":true,\"created\":1767977466,\"currency\":\"eur\",\"failure_code\":null,\"failure_message\":null,\"fraud_details\":{},\"livemode\":true,\"metadata\":{\"payment_id\":\"r3XJJZQZ8cLBvkMm9OkPKv0H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itxIkWweOM9jA00L6QrWA\",\"payment_method\":\"pm_1SnitxIkWweOM9jAPn93M1Rz\",\"payment_method_details\":{\"card\":{\"amount_authorized\":1790,\"authorization_code\":\"452611\",\"brand\":\"mastercard\",\"checks\":{\"address_line1_check\":\"unavailable\",\"address_postal_code_check\":\"unavailable\",\"cvc_check\":\"pass\"},\"country\":\"ES\",\"description\":\"MasterCard New World Immediate Debit\",\"ds_transaction_id\":null,\"exp_month\":6,\"exp_year\":2027,\"extended_authorization\":{\"status\":\"disabled\"},\"fingerprint\":\"IMPe7oeAXWdMIDrS\",\"funding\":\"debit\",\"iin\":\"540205\",\"incremental_authorization\":{\"status\":\"unavailable\"},\"installments\":null,\"issuer\":\"BANCO SABADELL S.A.\",\"last4\":\"6015\",\"mandate\":null,\"moto\":false,\"multicapture\":{\"status\":\"unavailable\"},\"network\":\"mastercard\",\"network_token\":{\"used\":false},\"network_transaction_id\":\"TNWIPAS870109\",\"overcapture\":{\"maximum_amount_capturable\":1790,\"status\":\"unavailable\"},\"payment_account_reference\":\"50016TJARWXKLOIA7BIV4DAYWEWZW\",\"regulated_status\":\"unregulated\",\"three_d_secure\":null,\"wallet\":null},\"type\":\"card\"},\"refunded\":false,\"source\":null,\"status\":\"succeeded\",\"mit_params\":{\"network_transaction_id\":\"TNWIPAS870109\"}},\"confirmation_method\":\"manual\",\"created\":1767977465,\"currency\":\"eur\",\"customer\":null,\"last_payment_error\":null,\"livemode\":true,\"metadata\":{\"payment_id\":\"r3XJJZQZ8cLBvkMm9OkPKv0HO\",\"payments_extension\":\"true\",\"payments_extension_type\":\"card\",\"reconciliation_flow\":\"payments_api\",\"shop_id\":\"751927347\"},\"next_action\":null,\"payment_method\":\"pm_1SnitxIkWweOM9jAPn93M1Rz\",\"payment_method_types\":[\"card\"],\"source\":null,\"status\":\"succeeded\"}"</t>
  </si>
  <si>
    <t>AS-96659</t>
  </si>
  <si>
    <t>gid://shopify/Order/7492097474898</t>
  </si>
  <si>
    <t>gid://shopify/OrderTransaction/8631018422610</t>
  </si>
  <si>
    <t>2026-01-24T14:20:47Z</t>
  </si>
  <si>
    <t>1TL77063GF9815638</t>
  </si>
  <si>
    <t>"{\"id\":\"1TL77063GF9815638\",\"intent\":\"CAPTURE\",\"status\":\"COMPLETED\",\"payment_source\":{\"paypal\":{\"email_address\":\"OFILANDIA@HOTMAIL.COM\",\"account_id\":\"UP2ZF737TPWTS\",\"account_status\":\"VERIFIED\",\"name\":{\"given_name\":\"ANA ISABEL\",\"surname\":\"SANCHEZ MORILLAS\"},\"phone_number\":{\"national_number\":\"34620992141\"},\"address\":{\"address_line_1\":\"C\\/Montecarlo, 3\",\"admin_area_2\":\"Guadarrama\",\"admin_area_1\":\"MADRID\",\"postal_code\":\"28449\",\"country_code\":\"ES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omposition VI - THE MIUUS STUDIO - P\u00f3ster \\/ Madera negro \\/ 50x70\",\"custom_id\":\"{\\\"shop_id\\\":751927347,\\\"session_id\\\":\\\"r6EL4jSXUdeybBAvYZRNotebQ\\\"}\",\"invoice_id\":\"r6EL4jSXUdeybBAvYZRNotebQ\",\"soft_descriptor\":\"ARTESTASTOR ARTESTASTO\",\"items\":[{\"name\":\"Composition VI - THE MIUUS STUDIO - P\u00f3ster \\/ Madera negro \\/ 50x70\",\"unit_amount\":{\"currency_code\":\"EUR\",\"value\":\"67.95\"},\"tax\":{\"currency_code\":\"EUR\",\"value\":\"0.00\"},\"quantity\":\"1\"}],\"shipping\":{\"name\":{\"full_name\":\"Ana S\u00e1nchez Morillas\"},\"address\":{\"address_line_1\":\"Calle Montecarlo 3\",\"admin_area_2\":\"Guadarrama\",\"admin_area_1\":\"Madrid\",\"postal_code\":\"28440\",\"country_code\":\"ES\"}},\"supplementary_data\":{\"tax_nexus\":[]},\"payments\":{\"captures\":[{\"id\":\"5SS38479WC071912R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6EL4jSXUdeybBAvYZRNotebQ\",\"custom_id\":\"{\\\"shop_id\\\":751927347,\\\"session_id\\\":\\\"r6EL4jSXUdeybBAvYZRNotebQ\\\"}\",\"links\":[{\"href\":\"https:\\/\\/api.paypal.com\\/v2\\/payments\\/captures\\/5SS38479WC071912R\",\"rel\":\"self\",\"method\":\"GET\"},{\"href\":\"https:\\/\\/api.paypal.com\\/v2\\/payments\\/captures\\/5SS38479WC071912R\\/refund\",\"rel\":\"refund\",\"method\":\"POST\"},{\"href\":\"https:\\/\\/api.paypal.com\\/v2\\/checkout\\/orders\\/1TL77063GF9815638\",\"rel\":\"up\",\"method\":\"GET\"}],\"create_time\":\"2026-01-24T14:20:49Z\",\"update_time\":\"2026-01-24T14:20:49Z\"}]}}],\"payer\":{\"name\":{\"given_name\":\"ANA ISABEL\",\"surname\":\"SANCHEZ MORILLAS\"},\"email_address\":\"OFILANDIA@HOTMAIL.COM\",\"payer_id\":\"UP2ZF737TPWTS\",\"phone\":{\"phone_number\":{\"national_number\":\"34620992141\"}},\"address\":{\"address_line_1\":\"C\\/Montecarlo, 3\",\"admin_area_2\":\"Guadarrama\",\"admin_area_1\":\"MADRID\",\"postal_code\":\"28449\",\"country_code\":\"ES\"}},\"create_time\":\"2026-01-24T14:17:28Z\",\"update_time\":\"2026-01-24T14:20:49Z\",\"links\":[{\"href\":\"https:\\/\\/api.paypal.com\\/v2\\/checkout\\/orders\\/1TL77063GF9815638\",\"rel\":\"self\",\"method\":\"GET\"}]}"</t>
  </si>
  <si>
    <t>AS-96384</t>
  </si>
  <si>
    <t>gid://shopify/Order/7443683377490</t>
  </si>
  <si>
    <t>gid://shopify/OrderTransaction/8620445335890</t>
  </si>
  <si>
    <t>2026-01-20T11:32:09Z</t>
  </si>
  <si>
    <t>ch_3SrdAMIkWweOM9jA1QSqhVH8</t>
  </si>
  <si>
    <t>rg9detAhuWcQ3ksd16WKMpmKo</t>
  </si>
  <si>
    <t>pi_3SrdAMIkWweOM9jA12T4z1MR</t>
  </si>
  <si>
    <t>"{\"id\":\"pi_3SrdAMIkWweOM9jA12T4z1MR\",\"object\":\"payment_intent\",\"amount\":23580,\"amount_capturable\":0,\"amount_received\":23580,\"canceled_at\":null,\"cancellation_reason\":null,\"capture_method\":\"automatic\",\"latest_charge\":{\"id\":\"ch_3SrdAMIkWweOM9jA1QSqhVH8\",\"object\":\"charge\",\"amount\":23580,\"application_fee\":\"fee_1SrdBjIkWweOM9jAY28y49R8\",\"balance_transaction\":\"txn_3SrdAMIkWweOM9jA1GHvymaC\",\"captured\":true,\"created\":1768908814,\"currency\":\"eur\",\"failure_code\":null,\"failure_message\":null,\"fraud_details\":{},\"livemode\":true,\"metadata\":{\"payment_id\":\"rg9detAhuWcQ3ksd16WKMpmK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dAMIkWweOM9jA12T4z1MR\",\"payment_method\":\"pm_1SrdAMIkWweOM9jACdfNzQym\",\"payment_method_details\":{\"card\":{\"amount_authorized\":23580,\"authorization_code\":\"411252\",\"brand\":\"mastercard\",\"checks\":{\"address_line1_check\":\"unavailable\",\"address_postal_code_check\":\"unavailable\",\"cvc_check\":\"pass\"},\"country\":\"FR\",\"description\":\"MasterCard Standard Card Immediate Debit\",\"ds_transaction_id\":null,\"exp_month\":12,\"exp_year\":2028,\"extended_authorization\":{\"status\":\"disabled\"},\"fingerprint\":\"426qCpYzUUgcGFdw\",\"funding\":\"debit\",\"iin\":\"513283\",\"incremental_authorization\":{\"status\":\"unavailable\"},\"installments\":null,\"issuer\":\"BANQUE FEDERATIVE DU CREDIT MU\",\"last4\":\"2085\",\"mandate\":null,\"moto\":false,\"multicapture\":{\"status\":\"unavailable\"},\"network\":\"mastercard\",\"network_token\":{\"used\":false},\"network_transaction_id\":\"TCSFMC9U10120\",\"overcapture\":{\"maximum_amount_capturable\":23580,\"status\":\"unavailable\"},\"payment_account_reference\":\"50016AXMU5SOD79FWASAOXEHUGNM7\",\"regulated_status\":\"unregulated\",\"three_d_secure\":{\"authentication_flow\":\"challenge\",\"electronic_commerce_indicator\":\"02\",\"exemption_indicator\":null,\"result\":\"authenticated\",\"result_reason\":null,\"transaction_id\":\"e905e01b-e7d2-4cd6-b7da-da01295eb752\",\"version\":\"2.2.0\"},\"wallet\":null},\"type\":\"card\"},\"refunded\":false,\"source\":null,\"status\":\"succeeded\",\"mit_params\":{\"network_transaction_id\":\"TCSFMC9U10120\"}},\"confirmation_method\":\"manual\",\"created\":1768908730,\"currency\":\"eur\",\"customer\":null,\"last_payment_error\":null,\"livemode\":true,\"metadata\":{\"payment_id\":\"rg9detAhuWcQ3ksd16WKMpmKo\",\"payments_extension\":\"true\",\"payments_extension_type\":\"card\",\"reconciliation_flow\":\"payments_api\",\"shop_id\":\"751927347\"},\"next_action\":null,\"payment_method\":\"pm_1SrdAMIkWweOM9jACdfNzQym\",\"payment_method_types\":[\"card\"],\"source\":null,\"status\":\"succeeded\"}"</t>
  </si>
  <si>
    <t>AS-95539</t>
  </si>
  <si>
    <t>gid://shopify/Order/7418480820562</t>
  </si>
  <si>
    <t>gid://shopify/OrderTransaction/8591400206674</t>
  </si>
  <si>
    <t>2026-01-10T11:14:55Z</t>
  </si>
  <si>
    <t>py_3So08CIkWweOM9jA0YA52Zdt</t>
  </si>
  <si>
    <t>r1xt4Kb1f5VNQwzO8PBwUbSNv</t>
  </si>
  <si>
    <t>"{\"id\":\"py_3So08CIkWweOM9jA0YA52Zdt\",\"object\":\"charge\",\"amount\":3085,\"application_fee\":\"fee_1So08dIkWweOM9jAxzFde7Du\",\"balance_transaction\":\"txn_3So08CIkWweOM9jA0KyUdHD6\",\"captured\":true,\"created\":1768043722,\"currency\":\"eur\",\"failure_code\":null,\"failure_message\":null,\"fraud_details\":{},\"livemode\":true,\"metadata\":{\"payments_extension_type\":\"bancontact\",\"reconciliation_flow\":\"payments_api\",\"shop_id\":\"751927347\",\"payments_extension\":\"true\",\"payment_id\":\"r1xt4Kb1f5VNQwzO8PBwUbSNv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o08CIkWweOM9jA0lnipAoE\",\"payment_method\":\"pm_1So08CIkWweOM9jA4fyDMvQQ\",\"payment_method_details\":{\"bancontact\":{\"bank_code\":null,\"bank_name\":null,\"bic\":\"GEBABEBBXXX\",\"generated_sepa_debit\":null,\"generated_sepa_debit_mandate\":null,\"iban_last4\":\"2539\",\"preferred_language\":\"en\",\"verified_name\":null},\"type\":\"bancontact\"},\"refunded\":false,\"source\":null,\"status\":\"succeeded\"}"</t>
  </si>
  <si>
    <t>AS-96663</t>
  </si>
  <si>
    <t>gid://shopify/Order/7492197318994</t>
  </si>
  <si>
    <t>gid://shopify/OrderTransaction/8631140745554</t>
  </si>
  <si>
    <t>2026-01-24T15:00:45Z</t>
  </si>
  <si>
    <t>5T0713395L861935D</t>
  </si>
  <si>
    <t>"{\"id\":\"5T0713395L861935D\",\"intent\":\"CAPTURE\",\"status\":\"COMPLETED\",\"payment_source\":{\"paypal\":{\"email_address\":\"jorge.magno.mendes@gmail.com\",\"account_id\":\"TSDEJ96N73UG4\",\"account_status\":\"VERIFIED\",\"name\":{\"given_name\":\"Jorge\",\"surname\":\"Mendes\"},\"phone_number\":{\"national_number\":\"491738887115\"},\"address\":{\"address_line_1\":\"Wiesbadener Str.\",\"address_line_2\":\"181\",\"admin_area_2\":\"K\u00f6nigstein im Taunus\",\"postal_code\":\"61462\",\"country_code\":\"DE\"}}},\"purchase_units\":[{\"reference_id\":\"default\",\"amount\":{\"currency_code\":\"EUR\",\"value\":\"44.90\",\"breakdown\":{\"item_total\":{\"currency_code\":\"EUR\",\"value\":\"39.95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Underwater Dream IV - P\u00f3ster \\/ Sin marco \\/ 60x90\",\"custom_id\":\"{\\\"shop_id\\\":751927347,\\\"session_id\\\":\\\"rsgjtyPP6ZxmvYg0i2xoyxAYp\\\"}\",\"invoice_id\":\"rsgjtyPP6ZxmvYg0i2xoyxAYp\",\"items\":[{\"name\":\"Underwater Dream IV - P\u00f3ster \\/ Sin marco \\/ 60x90\",\"unit_amount\":{\"currency_code\":\"EUR\",\"value\":\"39.95\"},\"tax\":{\"currency_code\":\"EUR\",\"value\":\"0.00\"},\"quantity\":\"1\"}],\"shipping\":{\"name\":{\"full_name\":\"\u00c9rica Mendes\"},\"address\":{\"address_line_1\":\"Kr\u00f6fteler Str. 9 B\",\"admin_area_2\":\"Idstein\",\"postal_code\":\"65510\",\"country_code\":\"DE\"}},\"supplementary_data\":{\"tax_nexus\":[]},\"payments\":{\"captures\":[{\"id\":\"5CD74583KF644301S\",\"status\":\"COMPLETED\",\"amount\":{\"currency_code\":\"EUR\",\"value\":\"44.90\"},\"final_capture\":true,\"disbursement_mode\":\"INSTANT\",\"seller_protection\":{\"status\":\"ELIGIBLE\",\"dispute_categories\":[\"ITEM_NOT_RECEIVED\",\"UNAUTHORIZED_TRANSACTION\"]},\"seller_receivable_breakdown\":{\"gross_amount\":{\"currency_code\":\"EUR\",\"value\":\"44.90\"},\"paypal_fee\":{\"currency_code\":\"EUR\",\"value\":\"1.65\"},\"net_amount\":{\"currency_code\":\"EUR\",\"value\":\"43.25\"}},\"invoice_id\":\"rsgjtyPP6ZxmvYg0i2xoyxAYp\",\"custom_id\":\"{\\\"shop_id\\\":751927347,\\\"session_id\\\":\\\"rsgjtyPP6ZxmvYg0i2xoyxAYp\\\"}\",\"links\":[{\"href\":\"https:\\/\\/api.paypal.com\\/v2\\/payments\\/captures\\/5CD74583KF644301S\",\"rel\":\"self\",\"method\":\"GET\"},{\"href\":\"https:\\/\\/api.paypal.com\\/v2\\/payments\\/captures\\/5CD74583KF644301S\\/refund\",\"rel\":\"refund\",\"method\":\"POST\"},{\"href\":\"https:\\/\\/api.paypal.com\\/v2\\/checkout\\/orders\\/5T0713395L861935D\",\"rel\":\"up\",\"method\":\"GET\"}],\"create_time\":\"2026-01-24T15:00:46Z\",\"update_time\":\"2026-01-24T15:00:46Z\"}]}}],\"payer\":{\"name\":{\"given_name\":\"Jorge\",\"surname\":\"Mendes\"},\"email_address\":\"jorge.magno.mendes@gmail.com\",\"payer_id\":\"TSDEJ96N73UG4\",\"phone\":{\"phone_number\":{\"national_number\":\"491738887115\"}},\"address\":{\"address_line_1\":\"Wiesbadener Str.\",\"address_line_2\":\"181\",\"admin_area_2\":\"K\u00f6nigstein im Taunus\",\"postal_code\":\"61462\",\"country_code\":\"DE\"}},\"create_time\":\"2026-01-24T15:00:15Z\",\"update_time\":\"2026-01-24T15:00:46Z\",\"links\":[{\"href\":\"https:\\/\\/api.paypal.com\\/v2\\/checkout\\/orders\\/5T0713395L861935D\",\"rel\":\"self\",\"method\":\"GET\"}]}"</t>
  </si>
  <si>
    <t>AS-96201</t>
  </si>
  <si>
    <t>gid://shopify/Order/7438225932626</t>
  </si>
  <si>
    <t>gid://shopify/OrderTransaction/8613665833298</t>
  </si>
  <si>
    <t>2026-01-17T22:50:00Z</t>
  </si>
  <si>
    <t>ch_3SqiJhIkWweOM9jA17mwQjAP</t>
  </si>
  <si>
    <t>rwscnYtvNOipqUnXNCi3cf7jK</t>
  </si>
  <si>
    <t>pi_3SqiJhIkWweOM9jA1XShwq5d</t>
  </si>
  <si>
    <t>"{\"id\":\"pi_3SqiJhIkWweOM9jA1XShwq5d\",\"object\":\"payment_intent\",\"amount\":2490,\"amount_capturable\":0,\"amount_received\":2490,\"canceled_at\":null,\"cancellation_reason\":null,\"capture_method\":\"automatic\",\"latest_charge\":{\"id\":\"ch_3SqiJhIkWweOM9jA17mwQjAP\",\"object\":\"charge\",\"amount\":2490,\"application_fee\":\"fee_1SqiJkIkWweOM9jAwEmPdeRR\",\"balance_transaction\":\"txn_3SqiJhIkWweOM9jA1KaZUq0C\",\"captured\":true,\"created\":1768690203,\"currency\":\"eur\",\"failure_code\":null,\"failure_message\":null,\"fraud_details\":{},\"livemode\":true,\"metadata\":{\"payment_id\":\"rwscnYtvNOipqUnXNCi3cf7j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iJhIkWweOM9jA1XShwq5d\",\"payment_method\":\"pm_1SqiJhIkWweOM9jAXX7g1elN\",\"payment_method_details\":{\"card\":{\"amount_authorized\":2490,\"authorization_code\":\"346526\",\"brand\":\"visa\",\"checks\":{\"address_line1_check\":\"fail\",\"address_postal_code_check\":\"fail\",\"cvc_check\":\"pass\"},\"country\":\"FR\",\"description\":\"Visa Classic\",\"ds_transaction_id\":null,\"exp_month\":6,\"exp_year\":2027,\"extended_authorization\":{\"status\":\"disabled\"},\"fingerprint\":\"67tDKIPd9wocuP8E\",\"funding\":\"credit\",\"iin\":\"497864\",\"incremental_authorization\":{\"status\":\"unavailable\"},\"installments\":null,\"issuer\":\"BPCE\",\"last4\":\"5940\",\"mandate\":null,\"moto\":false,\"multicapture\":{\"status\":\"unavailable\"},\"network\":\"visa\",\"network_token\":{\"used\":false},\"network_transaction_id\":\"486017822031072\",\"overcapture\":{\"maximum_amount_capturable\":2490,\"status\":\"unavailable\"},\"payment_account_reference\":\"V001AACC327012021050319811887\",\"regulated_status\":\"unregulated\",\"three_d_secure\":{\"authentication_flow\":\"frictionless\",\"electronic_commerce_indicator\":\"07\",\"exemption_indicator\":null,\"result\":\"exempted\",\"result_reason\":null,\"transaction_id\":\"1e9a8a64-6e22-417e-b00d-d10868c1bcff\",\"version\":\"2.2.0\"},\"wallet\":null},\"type\":\"card\"},\"refunded\":false,\"source\":null,\"status\":\"succeeded\",\"mit_params\":{\"network_transaction_id\":\"486017822031072\"}},\"confirmation_method\":\"manual\",\"created\":1768690201,\"currency\":\"eur\",\"customer\":null,\"last_payment_error\":null,\"livemode\":true,\"metadata\":{\"payment_id\":\"rwscnYtvNOipqUnXNCi3cf7jK\",\"payments_extension\":\"true\",\"payments_extension_type\":\"card\",\"reconciliation_flow\":\"payments_api\",\"shop_id\":\"751927347\"},\"next_action\":null,\"payment_method\":\"pm_1SqiJhIkWweOM9jAXX7g1elN\",\"payment_method_types\":[\"card\"],\"source\":null,\"status\":\"succeeded\"}"</t>
  </si>
  <si>
    <t>AS-94957</t>
  </si>
  <si>
    <t>gid://shopify/Order/7397398217042</t>
  </si>
  <si>
    <t>gid://shopify/OrderTransaction/8573696278866</t>
  </si>
  <si>
    <t>2026-01-03T13:57:55Z</t>
  </si>
  <si>
    <t>ch_3SlVL5IkWweOM9jA1aLx3weM</t>
  </si>
  <si>
    <t>r9BlrgFWAy3TikHsjvIJBRYoz</t>
  </si>
  <si>
    <t>pi_3SlVL5IkWweOM9jA1ia2Zsn9</t>
  </si>
  <si>
    <t>"{\"id\":\"pi_3SlVL5IkWweOM9jA1ia2Zsn9\",\"object\":\"payment_intent\",\"amount\":6495,\"amount_capturable\":0,\"amount_received\":6495,\"canceled_at\":null,\"cancellation_reason\":null,\"capture_method\":\"automatic\",\"latest_charge\":{\"id\":\"ch_3SlVL5IkWweOM9jA1aLx3weM\",\"object\":\"charge\",\"amount\":6495,\"application_fee\":\"fee_1SlVL8IkWweOM9jAh86Q1dcK\",\"balance_transaction\":\"txn_3SlVL5IkWweOM9jA18qITRGK\",\"captured\":true,\"created\":1767448678,\"currency\":\"eur\",\"failure_code\":null,\"failure_message\":null,\"fraud_details\":{},\"livemode\":true,\"metadata\":{\"payment_id\":\"r9BlrgFWAy3TikHsjvIJBRYo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VL5IkWweOM9jA1ia2Zsn9\",\"payment_method\":\"pm_1SlVL5IkWweOM9jAEJhC9fkH\",\"payment_method_details\":{\"card\":{\"amount_authorized\":6495,\"authorization_code\":\"088493\",\"brand\":\"visa\",\"checks\":{\"address_line1_check\":\"unavailable\",\"address_postal_code_check\":\"unavailable\",\"cvc_check\":\"pass\"},\"country\":\"ES\",\"description\":\"Visa Classic\",\"ds_transaction_id\":null,\"exp_month\":6,\"exp_year\":2027,\"extended_authorization\":{\"status\":\"disabled\"},\"fingerprint\":\"TUr1m3BN3hEsrxVG\",\"funding\":\"credit\",\"iin\":\"476663\",\"incremental_authorization\":{\"status\":\"unavailable\"},\"installments\":null,\"issuer\":\"CAIXABANK S.A.\",\"last4\":\"4332\",\"mandate\":null,\"moto\":false,\"multicapture\":{\"status\":\"unavailable\"},\"network\":\"visa\",\"network_token\":{\"used\":false},\"network_transaction_id\":\"486003502781126\",\"overcapture\":{\"maximum_amount_capturable\":6495,\"status\":\"unavailable\"},\"payment_account_reference\":\"V0010013022172381288337017894\",\"regulated_status\":\"unregulated\",\"three_d_secure\":null,\"wallet\":null},\"type\":\"card\"},\"refunded\":false,\"source\":null,\"status\":\"succeeded\",\"mit_params\":{\"network_transaction_id\":\"486003502781126\"}},\"confirmation_method\":\"manual\",\"created\":1767448675,\"currency\":\"eur\",\"customer\":null,\"last_payment_error\":null,\"livemode\":true,\"metadata\":{\"payment_id\":\"r9BlrgFWAy3TikHsjvIJBRYoz\",\"payments_extension\":\"true\",\"payments_extension_type\":\"card\",\"reconciliation_flow\":\"payments_api\",\"shop_id\":\"751927347\"},\"next_action\":null,\"payment_method\":\"pm_1SlVL5IkWweOM9jAEJhC9fkH\",\"payment_method_types\":[\"card\"],\"source\":null,\"status\":\"succeeded\"}"</t>
  </si>
  <si>
    <t>AS-95963</t>
  </si>
  <si>
    <t>gid://shopify/Order/7429185634642</t>
  </si>
  <si>
    <t>gid://shopify/OrderTransaction/8603337228626</t>
  </si>
  <si>
    <t>2026-01-15T01:03:16Z</t>
  </si>
  <si>
    <t>5D339154U6642714A</t>
  </si>
  <si>
    <t>"{\"id\":\"5D339154U6642714A\",\"intent\":\"CAPTURE\",\"status\":\"COMPLETED\",\"payment_source\":{\"paypal\":{\"email_address\":\"arrate-64@hotmail.com\",\"account_id\":\"7LL8ADMPRX2JE\",\"account_status\":\"VERIFIED\",\"name\":{\"given_name\":\"Arrate\",\"surname\":\"Catarain Duque\"},\"phone_number\":{\"national_number\":\"34695707604\"},\"address\":{\"address_line_1\":\"Sarriena N\u00ba119\",\"admin_area_2\":\"Leioa\",\"admin_area_1\":\"Vizcaya\",\"postal_code\":\"48940\",\"country_code\":\"ES\"}}},\"purchase_units\":[{\"reference_id\":\"default\",\"amount\":{\"currency_code\":\"EUR\",\"value\":\"79.95\",\"breakdown\":{\"item_total\":{\"currency_code\":\"EUR\",\"value\":\"79.95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age green Boho Sunrise 1 - Lienzo \\/ Madera roble natural \\/ 40x50\",\"custom_id\":\"{\\\"shop_id\\\":751927347,\\\"session_id\\\":\\\"ryhgLpdmbmRztR3k92p0BYlIo\\\"}\",\"invoice_id\":\"ryhgLpdmbmRztR3k92p0BYlIo\",\"items\":[{\"name\":\"Sage green Boho Sunrise 1 - Lienzo \\/ Madera roble natural \\/ 40x50\",\"unit_amount\":{\"currency_code\":\"EUR\",\"value\":\"79.95\"},\"tax\":{\"currency_code\":\"EUR\",\"value\":\"0.00\"},\"quantity\":\"1\"}],\"shipping\":{\"name\":{\"full_name\":\"Arrate Katarain Duque\"},\"address\":{\"address_line_1\":\"Artadi Ibilbidea 9,1b\",\"admin_area_2\":\"Berango\",\"admin_area_1\":\"Vizcaya\",\"postal_code\":\"48640\",\"country_code\":\"ES\"}},\"supplementary_data\":{\"tax_nexus\":[]},\"payments\":{\"captures\":[{\"id\":\"5G931473FA976041B\",\"status\":\"COMPLETED\",\"amount\":{\"currency_code\":\"EUR\",\"value\":\"79.95\"},\"final_capture\":true,\"disbursement_mode\":\"INSTANT\",\"seller_protection\":{\"status\":\"ELIGIBLE\",\"dispute_categories\":[\"ITEM_NOT_RECEIVED\",\"UNAUTHORIZED_TRANSACTION\"]},\"seller_receivable_breakdown\":{\"gross_amount\":{\"currency_code\":\"EUR\",\"value\":\"79.95\"},\"paypal_fee\":{\"currency_code\":\"EUR\",\"value\":\"2.67\"},\"net_amount\":{\"currency_code\":\"EUR\",\"value\":\"77.28\"}},\"invoice_id\":\"ryhgLpdmbmRztR3k92p0BYlIo\",\"custom_id\":\"{\\\"shop_id\\\":751927347,\\\"session_id\\\":\\\"ryhgLpdmbmRztR3k92p0BYlIo\\\"}\",\"links\":[{\"href\":\"https:\\/\\/api.paypal.com\\/v2\\/payments\\/captures\\/5G931473FA976041B\",\"rel\":\"self\",\"method\":\"GET\"},{\"href\":\"https:\\/\\/api.paypal.com\\/v2\\/payments\\/captures\\/5G931473FA976041B\\/refund\",\"rel\":\"refund\",\"method\":\"POST\"},{\"href\":\"https:\\/\\/api.paypal.com\\/v2\\/checkout\\/orders\\/5D339154U6642714A\",\"rel\":\"up\",\"method\":\"GET\"}],\"create_time\":\"2026-01-15T01:03:18Z\",\"update_time\":\"2026-01-15T01:03:18Z\"}]}}],\"payer\":{\"name\":{\"given_name\":\"Arrate\",\"surname\":\"Catarain Duque\"},\"email_address\":\"arrate-64@hotmail.com\",\"payer_id\":\"7LL8ADMPRX2JE\",\"phone\":{\"phone_number\":{\"national_number\":\"34695707604\"}},\"address\":{\"address_line_1\":\"Sarriena N\u00ba119\",\"admin_area_2\":\"Leioa\",\"admin_area_1\":\"Vizcaya\",\"postal_code\":\"48940\",\"country_code\":\"ES\"}},\"create_time\":\"2026-01-15T01:02:36Z\",\"update_time\":\"2026-01-15T01:03:18Z\",\"links\":[{\"href\":\"https:\\/\\/api.paypal.com\\/v2\\/checkout\\/orders\\/5D339154U6642714A\",\"rel\":\"self\",\"method\":\"GET\"}]}"</t>
  </si>
  <si>
    <t>AS-94828</t>
  </si>
  <si>
    <t>gid://shopify/Order/7393606566226</t>
  </si>
  <si>
    <t>gid://shopify/OrderTransaction/8566665380178</t>
  </si>
  <si>
    <t>2026-01-01T18:08:38Z</t>
  </si>
  <si>
    <t>ch_3SkqIdIkWweOM9jA0vuKLFJT</t>
  </si>
  <si>
    <t>rcGucZD3CNtjDCyA5xQ6vOoBC</t>
  </si>
  <si>
    <t>pi_3SkqIdIkWweOM9jA0GuHw5Nl</t>
  </si>
  <si>
    <t>"{\"id\":\"pi_3SkqIdIkWweOM9jA0GuHw5Nl\",\"object\":\"payment_intent\",\"amount\":22937,\"amount_capturable\":0,\"amount_received\":22937,\"canceled_at\":null,\"cancellation_reason\":null,\"capture_method\":\"automatic\",\"latest_charge\":{\"id\":\"ch_3SkqIdIkWweOM9jA0vuKLFJT\",\"object\":\"charge\",\"amount\":22937,\"application_fee\":\"fee_1SkqIeIkWweOM9jAmyF3NshP\",\"balance_transaction\":\"txn_3SkqIdIkWweOM9jA04C1vVW7\",\"captured\":true,\"created\":1767290919,\"currency\":\"eur\",\"failure_code\":null,\"failure_message\":null,\"fraud_details\":{},\"livemode\":true,\"metadata\":{\"payment_id\":\"rcGucZD3CNtjDCyA5xQ6vOoB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qIdIkWweOM9jA0GuHw5Nl\",\"payment_method\":\"pm_1SkqIdIkWweOM9jAZPLPRDGK\",\"payment_method_details\":{\"card\":{\"amount_authorized\":22937,\"authorization_code\":\"790112\",\"brand\":\"mastercard\",\"checks\":{\"address_line1_check\":\"unavailable\",\"address_postal_code_check\":\"unavailable\",\"cvc_check\":\"pass\"},\"country\":\"ES\",\"description\":\"Platinum MasterCard Immediate Debit\",\"ds_transaction_id\":null,\"exp_month\":6,\"exp_year\":2026,\"extended_authorization\":{\"status\":\"disabled\"},\"fingerprint\":\"1yMhz9UDSptPZqlV\",\"funding\":\"debit\",\"iin\":\"554043\",\"incremental_authorization\":{\"status\":\"unavailable\"},\"installments\":null,\"issuer\":\"MASTERCAJAS S.A.\",\"last4\":\"0012\",\"mandate\":null,\"moto\":false,\"multicapture\":{\"status\":\"unavailable\"},\"network\":\"mastercard\",\"network_token\":{\"used\":false},\"network_transaction_id\":\"TPLU3QXZX0101\",\"overcapture\":{\"maximum_amount_capturable\":22937,\"status\":\"unavailable\"},\"payment_account_reference\":\"5001AJXBPEJFZN9SWG1QSS2Y6RYPJ\",\"regulated_status\":\"unregulated\",\"three_d_secure\":null,\"wallet\":null},\"type\":\"card\"},\"refunded\":false,\"source\":null,\"status\":\"succeeded\",\"mit_params\":{\"network_transaction_id\":\"TPLU3QXZX0101\"}},\"confirmation_method\":\"manual\",\"created\":1767290919,\"currency\":\"eur\",\"customer\":null,\"last_payment_error\":null,\"livemode\":true,\"metadata\":{\"payment_id\":\"rcGucZD3CNtjDCyA5xQ6vOoBC\",\"payments_extension\":\"true\",\"payments_extension_type\":\"card\",\"reconciliation_flow\":\"payments_api\",\"shop_id\":\"751927347\"},\"next_action\":null,\"payment_method\":\"pm_1SkqIdIkWweOM9jAZPLPRDGK\",\"payment_method_types\":[\"card\"],\"source\":null,\"status\":\"succeeded\"}"</t>
  </si>
  <si>
    <t>AS-96603</t>
  </si>
  <si>
    <t>gid://shopify/Order/7489686634834</t>
  </si>
  <si>
    <t>gid://shopify/OrderTransaction/8628067828050</t>
  </si>
  <si>
    <t>2026-01-23T13:54:42Z</t>
  </si>
  <si>
    <t>ch_3SskowIkWweOM9jA2G6rYFYX</t>
  </si>
  <si>
    <t>rt8clZePFKPvwmkwyBwOJKUHA</t>
  </si>
  <si>
    <t>pi_3SskowIkWweOM9jA2RHKHbQC</t>
  </si>
  <si>
    <t>"{\"id\":\"pi_3SskowIkWweOM9jA2RHKHbQC\",\"object\":\"payment_intent\",\"amount\":5390,\"amount_capturable\":0,\"amount_received\":5390,\"canceled_at\":null,\"cancellation_reason\":null,\"capture_method\":\"automatic\",\"latest_charge\":{\"id\":\"ch_3SskowIkWweOM9jA2G6rYFYX\",\"object\":\"charge\",\"amount\":5390,\"application_fee\":\"fee_1SskozIkWweOM9jASSiSC1tw\",\"balance_transaction\":\"txn_3SskowIkWweOM9jA24oD4VZr\",\"captured\":true,\"created\":1769176484,\"currency\":\"eur\",\"failure_code\":null,\"failure_message\":null,\"fraud_details\":{},\"livemode\":true,\"metadata\":{\"payment_id\":\"rt8clZePFKPvwmkwyBwOJKUH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kowIkWweOM9jA2RHKHbQC\",\"payment_method\":\"pm_1SskowIkWweOM9jAGQ3SGOqu\",\"payment_method_details\":{\"card\":{\"amount_authorized\":5390,\"authorization_code\":\"578101\",\"brand\":\"visa\",\"checks\":{\"address_line1_check\":\"unavailable\",\"address_postal_code_check\":\"unavailable\",\"cvc_check\":null},\"country\":\"ES\",\"description\":\"Visa Classic\",\"ds_transaction_id\":null,\"exp_month\":9,\"exp_year\":2028,\"extended_authorization\":{\"status\":\"disabled\"},\"fingerprint\":\"BnHFZg2OGuoXrQlK\",\"funding\":\"credit\",\"iin\":\"450619\",\"incremental_authorization\":{\"status\":\"unavailable\"},\"installments\":null,\"issuer\":\"BANKINTER S.A.\",\"last4\":\"3027\",\"mandate\":null,\"moto\":false,\"multicapture\":{\"status\":\"unavailable\"},\"network\":\"visa\",\"network_token\":{\"used\":true},\"network_transaction_id\":\"486023500841119\",\"overcapture\":{\"maximum_amount_capturable\":5390,\"status\":\"unavailable\"},\"payment_account_reference\":\"V0010014625360741006923031765\",\"regulated_status\":\"unregulated\",\"three_d_secure\":null,\"wallet\":null},\"type\":\"card\"},\"refunded\":false,\"source\":null,\"status\":\"succeeded\",\"mit_params\":{\"network_transaction_id\":\"486023500841119\"}},\"confirmation_method\":\"manual\",\"created\":1769176482,\"currency\":\"eur\",\"customer\":null,\"last_payment_error\":null,\"livemode\":true,\"metadata\":{\"payment_id\":\"rt8clZePFKPvwmkwyBwOJKUHA\",\"payments_extension\":\"true\",\"payments_extension_type\":\"card\",\"reconciliation_flow\":\"payments_api\",\"shop_id\":\"751927347\"},\"next_action\":null,\"payment_method\":\"pm_1SskowIkWweOM9jAGQ3SGOqu\",\"payment_method_types\":[\"card\"],\"source\":null,\"status\":\"succeeded\"}"</t>
  </si>
  <si>
    <t>AS-96764</t>
  </si>
  <si>
    <t>gid://shopify/Order/7494395920722</t>
  </si>
  <si>
    <t>gid://shopify/OrderTransaction/8633865339218</t>
  </si>
  <si>
    <t>2026-01-25T16:51:58Z</t>
  </si>
  <si>
    <t>4N544315DM406042V</t>
  </si>
  <si>
    <t>"{\"id\":\"4N544315DM406042V\",\"intent\":\"CAPTURE\",\"status\":\"COMPLETED\",\"payment_source\":{\"paypal\":{\"email_address\":\"lisabartelmus1999@gmail.com\",\"account_id\":\"D4E7WW36DF7ZS\",\"account_status\":\"VERIFIED\",\"name\":{\"given_name\":\"Elisabeth\",\"surname\":\"Bartelmus\"},\"phone_number\":{\"national_number\":\"49015754066402\"},\"address\":{\"address_line_1\":\"Talstra\u00dfe 56\",\"address_line_2\":\" \",\"admin_area_2\":\"Grenzach\",\"postal_code\":\"79639\",\"country_code\":\"DE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ountain climbing adventure - P\u00f3ster \\/ Sin marco \\/ 50x70\",\"custom_id\":\"{\\\"shop_id\\\":751927347,\\\"session_id\\\":\\\"rSFV0m7JWK3e3r1MYnrT1cQVX\\\"}\",\"invoice_id\":\"rSFV0m7JWK3e3r1MYnrT1cQVX\",\"items\":[{\"name\":\"Mountain climbing adventure - P\u00f3ster \\/ Sin marco \\/ 50x70\",\"unit_amount\":{\"currency_code\":\"EUR\",\"value\":\"32.95\"},\"tax\":{\"currency_code\":\"EUR\",\"value\":\"0.00\"},\"quantity\":\"1\"}],\"shipping\":{\"name\":{\"full_name\":\"Lisa Bartelmus\"},\"address\":{\"address_line_1\":\"Maria Antonien Weg 4\",\"admin_area_2\":\"Murnau am Staffelsee\",\"postal_code\":\"82418\",\"country_code\":\"DE\"}},\"supplementary_data\":{\"tax_nexus\":[]},\"payments\":{\"captures\":[{\"id\":\"8U135814AK9708837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SFV0m7JWK3e3r1MYnrT1cQVX\",\"custom_id\":\"{\\\"shop_id\\\":751927347,\\\"session_id\\\":\\\"rSFV0m7JWK3e3r1MYnrT1cQVX\\\"}\",\"links\":[{\"href\":\"https:\\/\\/api.paypal.com\\/v2\\/payments\\/captures\\/8U135814AK9708837\",\"rel\":\"self\",\"method\":\"GET\"},{\"href\":\"https:\\/\\/api.paypal.com\\/v2\\/payments\\/captures\\/8U135814AK9708837\\/refund\",\"rel\":\"refund\",\"method\":\"POST\"},{\"href\":\"https:\\/\\/api.paypal.com\\/v2\\/checkout\\/orders\\/4N544315DM406042V\",\"rel\":\"up\",\"method\":\"GET\"}],\"create_time\":\"2026-01-25T16:52:00Z\",\"update_time\":\"2026-01-25T16:52:00Z\"}]}}],\"payer\":{\"name\":{\"given_name\":\"Elisabeth\",\"surname\":\"Bartelmus\"},\"email_address\":\"lisabartelmus1999@gmail.com\",\"payer_id\":\"D4E7WW36DF7ZS\",\"phone\":{\"phone_number\":{\"national_number\":\"49015754066402\"}},\"address\":{\"address_line_1\":\"Talstra\u00dfe 56\",\"address_line_2\":\" \",\"admin_area_2\":\"Grenzach\",\"postal_code\":\"79639\",\"country_code\":\"DE\"}},\"create_time\":\"2026-01-25T16:50:38Z\",\"update_time\":\"2026-01-25T16:52:00Z\",\"links\":[{\"href\":\"https:\\/\\/api.paypal.com\\/v2\\/checkout\\/orders\\/4N544315DM406042V\",\"rel\":\"self\",\"method\":\"GET\"}]}"</t>
  </si>
  <si>
    <t>AS-96507</t>
  </si>
  <si>
    <t>gid://shopify/Order/7446587605330</t>
  </si>
  <si>
    <t>gid://shopify/OrderTransaction/8624388342098</t>
  </si>
  <si>
    <t>2026-01-21T22:05:29Z</t>
  </si>
  <si>
    <t>py_3Ss9WnIkWweOM9jA1YFEr6PN</t>
  </si>
  <si>
    <t>r7AsNugQO2WlaQ89hEfaqT8JS</t>
  </si>
  <si>
    <t>"{\"id\":\"py_3Ss9WnIkWweOM9jA1YFEr6PN\",\"object\":\"charge\",\"amount\":5290,\"application_fee\":\"fee_1Ss9X4IkWweOM9jAF4bsLzOS\",\"balance_transaction\":\"txn_3Ss9WnIkWweOM9jA17YQvaKi\",\"captured\":true,\"created\":1769033145,\"currency\":\"eur\",\"failure_code\":null,\"failure_message\":null,\"fraud_details\":{},\"livemode\":true,\"metadata\":{\"payments_extension_type\":\"klarna\",\"payments_extension\":\"true\",\"shop_id\":\"751927347\",\"reconciliation_flow\":\"payments_api\",\"payment_id\":\"r7AsNugQO2WlaQ89hEfaqT8JS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s9WnIkWweOM9jA1McQTxmI\",\"payment_method\":\"pm_1Ss9WnIkWweOM9jAaKPZTbnP\",\"payment_method_details\":{\"klarna\":{\"payer_details\":{\"address\":{\"country\":\"ES\"}},\"payment_method_category\":\"pay_in_installments\",\"preferred_locale\":\"es-ES\"},\"type\":\"klarna\"},\"refunded\":false,\"source\":null,\"status\":\"succeeded\"}"</t>
  </si>
  <si>
    <t>AS-96689</t>
  </si>
  <si>
    <t>gid://shopify/Order/7492755128658</t>
  </si>
  <si>
    <t>gid://shopify/OrderTransaction/8631802397010</t>
  </si>
  <si>
    <t>2026-01-24T19:02:00Z</t>
  </si>
  <si>
    <t>ch_3StC5tIkWweOM9jA0eNq1n6B</t>
  </si>
  <si>
    <t>r872qcdk7rwe5A0WFitP2sCzs</t>
  </si>
  <si>
    <t>pi_3StC5tIkWweOM9jA0UZAcylw</t>
  </si>
  <si>
    <t>"{\"id\":\"pi_3StC5tIkWweOM9jA0UZAcylw\",\"object\":\"payment_intent\",\"amount\":19990,\"amount_capturable\":0,\"amount_received\":19990,\"canceled_at\":null,\"cancellation_reason\":null,\"capture_method\":\"automatic\",\"latest_charge\":{\"id\":\"ch_3StC5tIkWweOM9jA0eNq1n6B\",\"object\":\"charge\",\"amount\":19990,\"application_fee\":\"fee_1StC5uIkWweOM9jAS7qo13Od\",\"balance_transaction\":\"txn_3StC5tIkWweOM9jA0ljaSRE2\",\"captured\":true,\"created\":1769281321,\"currency\":\"eur\",\"failure_code\":null,\"failure_message\":null,\"fraud_details\":{},\"livemode\":true,\"metadata\":{\"payment_id\":\"r872qcdk7rwe5A0WFitP2sCz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C5tIkWweOM9jA0UZAcylw\",\"payment_method\":\"pm_1StC5tIkWweOM9jAIpof9PUD\",\"payment_method_details\":{\"card\":{\"amount_authorized\":19990,\"authorization_code\":\"088888\",\"brand\":\"mastercard\",\"checks\":{\"address_line1_check\":\"unavailable\",\"address_postal_code_check\":\"unavailable\",\"cvc_check\":\"pass\"},\"country\":\"AT\",\"description\":\"World MasterCard Card\",\"ds_transaction_id\":null,\"exp_month\":7,\"exp_year\":2028,\"extended_authorization\":{\"status\":\"disabled\"},\"fingerprint\":\"vAC8K4D4rE0zoB63\",\"funding\":\"credit\",\"iin\":\"510045\",\"incremental_authorization\":{\"status\":\"unavailable\"},\"installments\":null,\"issuer\":\"ERSTE BANK DER OSTERREICHISCHE\",\"last4\":\"4936\",\"mandate\":null,\"moto\":false,\"multicapture\":{\"status\":\"unavailable\"},\"network\":\"mastercard\",\"network_token\":{\"used\":false},\"network_transaction_id\":\"MCWRUEU2N0124\",\"overcapture\":{\"maximum_amount_capturable\":19990,\"status\":\"unavailable\"},\"payment_account_reference\":\"5001482Q2XUWN1GPE7QLVI42NYXR4\",\"regulated_status\":\"unregulated\",\"three_d_secure\":null,\"wallet\":null},\"type\":\"card\"},\"refunded\":false,\"source\":null,\"status\":\"succeeded\",\"mit_params\":{\"network_transaction_id\":\"MCWRUEU2N0124\"}},\"confirmation_method\":\"manual\",\"created\":1769281321,\"currency\":\"eur\",\"customer\":null,\"last_payment_error\":null,\"livemode\":true,\"metadata\":{\"payment_id\":\"r872qcdk7rwe5A0WFitP2sCzs\",\"payments_extension\":\"true\",\"payments_extension_type\":\"card\",\"reconciliation_flow\":\"payments_api\",\"shop_id\":\"751927347\"},\"next_action\":null,\"payment_method\":\"pm_1StC5tIkWweOM9jAIpof9PUD\",\"payment_method_types\":[\"card\"],\"source\":null,\"status\":\"succeeded\"}"</t>
  </si>
  <si>
    <t>AS-94838</t>
  </si>
  <si>
    <t>gid://shopify/Order/7393800487250</t>
  </si>
  <si>
    <t>gid://shopify/OrderTransaction/8566996369746</t>
  </si>
  <si>
    <t>2026-01-01T20:07:19Z</t>
  </si>
  <si>
    <t>ch_3Sks9TIkWweOM9jA1xToWx2R</t>
  </si>
  <si>
    <t>rrc81hcTDC0Q3SHdNKixicgN3</t>
  </si>
  <si>
    <t>pi_3Sks9TIkWweOM9jA15yYoqtI</t>
  </si>
  <si>
    <t>"{\"id\":\"pi_3Sks9TIkWweOM9jA15yYoqtI\",\"object\":\"payment_intent\",\"amount\":3190,\"amount_capturable\":0,\"amount_received\":3190,\"canceled_at\":null,\"cancellation_reason\":null,\"capture_method\":\"automatic\",\"latest_charge\":{\"id\":\"ch_3Sks9TIkWweOM9jA1xToWx2R\",\"object\":\"charge\",\"amount\":3190,\"application_fee\":\"fee_1Sks9UIkWweOM9jAsfMZTRhe\",\"balance_transaction\":\"txn_3Sks9TIkWweOM9jA1ie6gAsI\",\"captured\":true,\"created\":1767298040,\"currency\":\"eur\",\"failure_code\":null,\"failure_message\":null,\"fraud_details\":{},\"livemode\":true,\"metadata\":{\"payment_id\":\"rrc81hcTDC0Q3SHdNKixicgN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s9TIkWweOM9jA15yYoqtI\",\"payment_method\":\"pm_1Sks9TIkWweOM9jAhkH6I5W2\",\"payment_method_details\":{\"card\":{\"amount_authorized\":3190,\"authorization_code\":\"805345\",\"brand\":\"visa\",\"checks\":{\"address_line1_check\":\"unavailable\",\"address_postal_code_check\":\"unavailable\",\"cvc_check\":null},\"country\":\"IT\",\"description\":\"Visa Classic\",\"ds_transaction_id\":null,\"exp_month\":7,\"exp_year\":2030,\"extended_authorization\":{\"status\":\"disabled\"},\"fingerprint\":\"dP8TUKCQSFjPKQqP\",\"funding\":\"debit\",\"iin\":\"447149\",\"incremental_authorization\":{\"status\":\"unavailable\"},\"installments\":null,\"issuer\":\"INTESA SANPAOLO S.P.A.\",\"last4\":\"3209\",\"mandate\":null,\"moto\":false,\"multicapture\":{\"status\":\"unavailable\"},\"network\":\"visa\",\"network_token\":{\"used\":false},\"network_transaction_id\":\"486001724404847\",\"overcapture\":{\"maximum_amount_capturable\":3190,\"status\":\"unavailable\"},\"payment_account_reference\":\"V0010013820327460067200984036\",\"regulated_status\":\"unregulated\",\"three_d_secure\":null,\"wallet\":null},\"type\":\"card\"},\"refunded\":false,\"source\":null,\"status\":\"succeeded\",\"mit_params\":{\"network_transaction_id\":\"486001724404847\"}},\"confirmation_method\":\"manual\",\"created\":1767298039,\"currency\":\"eur\",\"customer\":null,\"last_payment_error\":null,\"livemode\":true,\"metadata\":{\"payment_id\":\"rrc81hcTDC0Q3SHdNKixicgN3\",\"payments_extension\":\"true\",\"payments_extension_type\":\"card\",\"reconciliation_flow\":\"payments_api\",\"shop_id\":\"751927347\"},\"next_action\":null,\"payment_method\":\"pm_1Sks9TIkWweOM9jAhkH6I5W2\",\"payment_method_types\":[\"card\"],\"source\":null,\"status\":\"succeeded\"}"</t>
  </si>
  <si>
    <t>AS-95043</t>
  </si>
  <si>
    <t>gid://shopify/Order/7399409877330</t>
  </si>
  <si>
    <t>gid://shopify/OrderTransaction/8576158826834</t>
  </si>
  <si>
    <t>2026-01-04T16:02:40Z</t>
  </si>
  <si>
    <t>8DY41568PD396914A</t>
  </si>
  <si>
    <t>"{\"id\":\"8DY41568PD396914A\",\"intent\":\"CAPTURE\",\"status\":\"COMPLETED\",\"payment_source\":{\"paypal\":{\"email_address\":\"b.devienne@free.fr\",\"account_id\":\"XHV326FYXWFK4\",\"account_status\":\"VERIFIED\",\"name\":{\"given_name\":\"Bertrand\",\"surname\":\"DEVIENNE\"},\"phone_number\":{\"national_number\":\"0631845357\"},\"address\":{\"address_line_1\":\"11 grand rue\",\"admin_area_2\":\"Bernis\",\"postal_code\":\"30620\",\"country_code\":\"FR\"}}},\"purchase_units\":[{\"reference_id\":\"default\",\"amount\":{\"currency_code\":\"EUR\",\"value\":\"39.92\",\"breakdown\":{\"item_total\":{\"currency_code\":\"EUR\",\"value\":\"38.85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3.88\"}}},\"payee\":{\"email_address\":\"info@artestaposters.com\",\"merchant_id\":\"CZQCEKGVW6QGG\",\"display_data\":{\"brand_name\":\"Artesta\"}},\"payment_instruction\":{\"disbursement_mode\":\"INSTANT\"},\"description\":\"L'art de la c\u00e9ramique, Vases d\u00e9coratifs - P\u00f3ster \\/ Sin marco \\/ 20x30\",\"custom_id\":\"{\\\"shop_id\\\":751927347,\\\"session_id\\\":\\\"r57ZGbwhugksr9Cx9hqziuop5\\\"}\",\"invoice_id\":\"r57ZGbwhugksr9Cx9hqziuop5\",\"items\":[{\"name\":\"L'art de la c\u00e9ramique, Vases d\u00e9coratifs - P\u00f3ster \\/ Sin marco \\/ 20x30\",\"unit_amount\":{\"currency_code\":\"EUR\",\"value\":\"12.95\"},\"tax\":{\"currency_code\":\"EUR\",\"value\":\"0.00\"},\"quantity\":\"1\"},{\"name\":\"Pablo Picasso Animals Drawings Dove La colombe de paix - P\u00f3ster \\/ Sin marco \\/ 20x30\",\"unit_amount\":{\"currency_code\":\"EUR\",\"value\":\"12.95\"},\"tax\":{\"currency_code\":\"EUR\",\"value\":\"0.00\"},\"quantity\":\"1\"},{\"name\":\"Pablo Picasso Animals Drawings the cat Esquisse D\u2019un F\u00e9lin - P\u00f3ster \\/ Sin marco \\/ 20x30\",\"unit_amount\":{\"currency_code\":\"EUR\",\"value\":\"12.95\"},\"tax\":{\"currency_code\":\"EUR\",\"value\":\"0.00\"},\"quantity\":\"1\"}],\"shipping\":{\"name\":{\"full_name\":\"Bertrand DEVIENNE\"},\"address\":{\"address_line_1\":\"11 Grand' Rue\",\"admin_area_2\":\"Bernis\",\"postal_code\":\"30620\",\"country_code\":\"FR\"}},\"supplementary_data\":{\"tax_nexus\":[]},\"payments\":{\"captures\":[{\"id\":\"9CP53430XD295003W\",\"status\":\"COMPLETED\",\"amount\":{\"currency_code\":\"EUR\",\"value\":\"39.92\"},\"final_capture\":true,\"disbursement_mode\":\"INSTANT\",\"seller_protection\":{\"status\":\"ELIGIBLE\",\"dispute_categories\":[\"ITEM_NOT_RECEIVED\",\"UNAUTHORIZED_TRANSACTION\"]},\"seller_receivable_breakdown\":{\"gross_amount\":{\"currency_code\":\"EUR\",\"value\":\"39.92\"},\"paypal_fee\":{\"currency_code\":\"EUR\",\"value\":\"1.51\"},\"net_amount\":{\"currency_code\":\"EUR\",\"value\":\"38.41\"}},\"invoice_id\":\"r57ZGbwhugksr9Cx9hqziuop5\",\"custom_id\":\"{\\\"shop_id\\\":751927347,\\\"session_id\\\":\\\"r57ZGbwhugksr9Cx9hqziuop5\\\"}\",\"links\":[{\"href\":\"https:\\/\\/api.paypal.com\\/v2\\/payments\\/captures\\/9CP53430XD295003W\",\"rel\":\"self\",\"method\":\"GET\"},{\"href\":\"https:\\/\\/api.paypal.com\\/v2\\/payments\\/captures\\/9CP53430XD295003W\\/refund\",\"rel\":\"refund\",\"method\":\"POST\"},{\"href\":\"https:\\/\\/api.paypal.com\\/v2\\/checkout\\/orders\\/8DY41568PD396914A\",\"rel\":\"up\",\"method\":\"GET\"}],\"create_time\":\"2026-01-04T16:02:42Z\",\"update_time\":\"2026-01-04T16:02:42Z\"}]}}],\"payer\":{\"name\":{\"given_name\":\"Bertrand\",\"surname\":\"DEVIENNE\"},\"email_address\":\"b.devienne@free.fr\",\"payer_id\":\"XHV326FYXWFK4\",\"phone\":{\"phone_number\":{\"national_number\":\"0631845357\"}},\"address\":{\"address_line_1\":\"11 grand rue\",\"admin_area_2\":\"Bernis\",\"postal_code\":\"30620\",\"country_code\":\"FR\"}},\"create_time\":\"2026-01-04T16:02:18Z\",\"update_time\":\"2026-01-04T16:02:42Z\",\"links\":[{\"href\":\"https:\\/\\/api.paypal.com\\/v2\\/checkout\\/orders\\/8DY41568PD396914A\",\"rel\":\"self\",\"method\":\"GET\"}]}"</t>
  </si>
  <si>
    <t>AS-97127</t>
  </si>
  <si>
    <t>gid://shopify/Order/7513722388818</t>
  </si>
  <si>
    <t>gid://shopify/OrderTransaction/8647482343762</t>
  </si>
  <si>
    <t>2026-01-30T12:26:32Z</t>
  </si>
  <si>
    <t>2D6048074T221531F</t>
  </si>
  <si>
    <t>"{\"id\":\"2D6048074T221531F\",\"intent\":\"CAPTURE\",\"status\":\"COMPLETED\",\"payment_source\":{\"paypal\":{\"email_address\":\"marianne.juniet@gmail.com\",\"account_id\":\"84WTB4JV4YHVA\",\"account_status\":\"VERIFIED\",\"name\":{\"given_name\":\"Marianne\",\"surname\":\"JUNIET\"},\"phone_number\":{\"national_number\":\"33626703531\"},\"address\":{\"address_line_1\":\"18 rue du port\",\"address_line_2\":\"18 rue du port\",\"admin_area_2\":\"ST PIERRE D AURILLAC\",\"postal_code\":\"33490\",\"country_code\":\"FR\"}}},\"purchase_units\":[{\"reference_id\":\"default\",\"amount\":{\"currency_code\":\"EUR\",\"value\":\"54.85\",\"breakdown\":{\"item_total\":{\"currency_code\":\"EUR\",\"value\":\"49.90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Ginger Cat - Sharyn Bursic - P\u00f3ster \\/ Aluminio dorado \\/ 20x30\",\"custom_id\":\"{\\\"shop_id\\\":751927347,\\\"session_id\\\":\\\"rxEa4G6j6cqslGhUcTXJfUg6P\\\"}\",\"invoice_id\":\"rxEa4G6j6cqslGhUcTXJfUg6P\",\"soft_descriptor\":\"PAYPAL *ARTESTASTOR AR\",\"items\":[{\"name\":\"Ginger Cat - Sharyn Bursic - P\u00f3ster \\/ Aluminio dorado \\/ 20x30\",\"unit_amount\":{\"currency_code\":\"EUR\",\"value\":\"24.95\"},\"tax\":{\"currency_code\":\"EUR\",\"value\":\"0.00\"},\"quantity\":\"1\"},{\"name\":\"Lady sitting with white dove bird woman - Sharyn Bursic - P\u00f3ster \\/ Aluminio dorado \\/ 20x30\",\"unit_amount\":{\"currency_code\":\"EUR\",\"value\":\"24.95\"},\"tax\":{\"currency_code\":\"EUR\",\"value\":\"0.00\"},\"quantity\":\"1\"}],\"shipping\":{\"name\":{\"full_name\":\"Marianne Juniet\"},\"address\":{\"address_line_1\":\"18 Rue du Port\",\"admin_area_2\":\"ST PIERRE D AURILLAC\",\"postal_code\":\"33490\",\"country_code\":\"FR\"}},\"payments\":{\"captures\":[{\"id\":\"3U183201048293813\",\"status\":\"COMPLETED\",\"amount\":{\"currency_code\":\"EUR\",\"value\":\"54.85\"},\"final_capture\":true,\"disbursement_mode\":\"INSTANT\",\"seller_protection\":{\"status\":\"ELIGIBLE\",\"dispute_categories\":[\"ITEM_NOT_RECEIVED\",\"UNAUTHORIZED_TRANSACTION\"]},\"seller_receivable_breakdown\":{\"gross_amount\":{\"currency_code\":\"EUR\",\"value\":\"54.85\"},\"paypal_fee\":{\"currency_code\":\"EUR\",\"value\":\"1.94\"},\"net_amount\":{\"currency_code\":\"EUR\",\"value\":\"52.91\"}},\"invoice_id\":\"rxEa4G6j6cqslGhUcTXJfUg6P\",\"custom_id\":\"{\\\"shop_id\\\":751927347,\\\"session_id\\\":\\\"rxEa4G6j6cqslGhUcTXJfUg6P\\\"}\",\"links\":[{\"href\":\"https:\\/\\/api.paypal.com\\/v2\\/payments\\/captures\\/3U183201048293813\",\"rel\":\"self\",\"method\":\"GET\"},{\"href\":\"https:\\/\\/api.paypal.com\\/v2\\/payments\\/captures\\/3U183201048293813\\/refund\",\"rel\":\"refund\",\"method\":\"POST\"},{\"href\":\"https:\\/\\/api.paypal.com\\/v2\\/checkout\\/orders\\/2D6048074T221531F\",\"rel\":\"up\",\"method\":\"GET\"}],\"create_time\":\"2026-01-30T12:26:34Z\",\"update_time\":\"2026-01-30T12:26:34Z\"}]}}],\"payer\":{\"name\":{\"given_name\":\"Marianne\",\"surname\":\"JUNIET\"},\"email_address\":\"marianne.juniet@gmail.com\",\"payer_id\":\"84WTB4JV4YHVA\",\"phone\":{\"phone_number\":{\"national_number\":\"33626703531\"}},\"address\":{\"address_line_1\":\"18 rue du port\",\"address_line_2\":\"18 rue du port\",\"admin_area_2\":\"ST PIERRE D AURILLAC\",\"postal_code\":\"33490\",\"country_code\":\"FR\"}},\"create_time\":\"2026-01-30T12:26:08Z\",\"update_time\":\"2026-01-30T12:26:34Z\",\"links\":[{\"href\":\"https:\\/\\/api.paypal.com\\/v2\\/checkout\\/orders\\/2D6048074T221531F\",\"rel\":\"self\",\"method\":\"GET\"}]}"</t>
  </si>
  <si>
    <t>AS-96550</t>
  </si>
  <si>
    <t>gid://shopify/Order/7488370671954</t>
  </si>
  <si>
    <t>gid://shopify/OrderTransaction/8626293670226</t>
  </si>
  <si>
    <t>2026-01-22T18:53:30Z</t>
  </si>
  <si>
    <t>ch_3SsT0ZIkWweOM9jA29SYGLf2</t>
  </si>
  <si>
    <t>raGXw7e3dSLnRpXmUWBkhJXNP</t>
  </si>
  <si>
    <t>pi_3SsT0ZIkWweOM9jA2MiynV1w</t>
  </si>
  <si>
    <t>"{\"id\":\"pi_3SsT0ZIkWweOM9jA2MiynV1w\",\"object\":\"payment_intent\",\"amount\":1790,\"amount_capturable\":0,\"amount_received\":1790,\"canceled_at\":null,\"cancellation_reason\":null,\"capture_method\":\"automatic\",\"latest_charge\":{\"id\":\"ch_3SsT0ZIkWweOM9jA29SYGLf2\",\"object\":\"charge\",\"amount\":1790,\"application_fee\":\"fee_1SsT0aIkWweOM9jAzzDRgkoR\",\"balance_transaction\":\"txn_3SsT0ZIkWweOM9jA2oSS6u4i\",\"captured\":true,\"created\":1769108012,\"currency\":\"eur\",\"failure_code\":null,\"failure_message\":null,\"fraud_details\":{},\"livemode\":true,\"metadata\":{\"payment_id\":\"raGXw7e3dSLnRpXmUWBkhJXN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T0ZIkWweOM9jA2MiynV1w\",\"payment_method\":\"pm_1SsT0ZIkWweOM9jAm4lykXfn\",\"payment_method_details\":{\"card\":{\"amount_authorized\":1790,\"authorization_code\":\"041393\",\"brand\":\"visa\",\"checks\":{\"address_line1_check\":null,\"address_postal_code_check\":null,\"cvc_check\":null},\"country\":\"FR\",\"description\":\"Visa Classic\",\"ds_transaction_id\":null,\"exp_month\":12,\"exp_year\":2029,\"extended_authorization\":{\"status\":\"disabled\"},\"fingerprint\":\"mPZc95kf4zgw8Bqm\",\"funding\":\"debit\",\"iin\":\"463526\",\"incremental_authorization\":{\"status\":\"unavailable\"},\"installments\":null,\"issuer\":\"Societe Generale S.A.\",\"last4\":\"0000\",\"mandate\":null,\"moto\":false,\"multicapture\":{\"status\":\"unavailable\"},\"network\":\"visa\",\"network_token\":{\"used\":false},\"network_transaction_id\":\"486022680120539\",\"overcapture\":{\"maximum_amount_capturable\":1790,\"status\":\"unavailable\"},\"payment_account_reference\":\"V001AAG0000422229760000000000\",\"regulated_status\":\"unregulated\",\"three_d_secure\":null,\"wallet\":{\"apple_pay\":{\"type\":\"apple_pay\"},\"dynamic_last4\":\"3407\",\"type\":\"apple_pay\"}},\"type\":\"card\"},\"refunded\":false,\"source\":null,\"status\":\"succeeded\",\"mit_params\":{\"network_transaction_id\":\"486022680120539\"}},\"confirmation_method\":\"manual\",\"created\":1769108011,\"currency\":\"eur\",\"customer\":null,\"last_payment_error\":null,\"livemode\":true,\"metadata\":{\"payment_id\":\"raGXw7e3dSLnRpXmUWBkhJXNP\",\"payments_extension\":\"true\",\"payments_extension_type\":\"card\",\"reconciliation_flow\":\"payments_api\",\"shop_id\":\"751927347\"},\"next_action\":null,\"payment_method\":\"pm_1SsT0ZIkWweOM9jAm4lykXfn\",\"payment_method_types\":[\"card\"],\"source\":null,\"status\":\"succeeded\"}"</t>
  </si>
  <si>
    <t>AS-96148</t>
  </si>
  <si>
    <t>gid://shopify/Order/7436406849874</t>
  </si>
  <si>
    <t>gid://shopify/OrderTransaction/8611549380946</t>
  </si>
  <si>
    <t>2026-01-17T14:06:22Z</t>
  </si>
  <si>
    <t>ch_3Sqa8wIkWweOM9jA2tvufq0U</t>
  </si>
  <si>
    <t>rBAbXQao12RIU9nwKkOp4EsbF</t>
  </si>
  <si>
    <t>pi_3Sqa8wIkWweOM9jA2tgd0pSt</t>
  </si>
  <si>
    <t>"{\"id\":\"pi_3Sqa8wIkWweOM9jA2tgd0pSt\",\"object\":\"payment_intent\",\"amount\":6795,\"amount_capturable\":0,\"amount_received\":6795,\"canceled_at\":null,\"cancellation_reason\":null,\"capture_method\":\"automatic\",\"latest_charge\":{\"id\":\"ch_3Sqa8wIkWweOM9jA2tvufq0U\",\"object\":\"charge\",\"amount\":6795,\"application_fee\":\"fee_1Sqa8yIkWweOM9jAlHlUvJnb\",\"balance_transaction\":\"txn_3Sqa8wIkWweOM9jA2Lw64x0L\",\"captured\":true,\"created\":1768658783,\"currency\":\"eur\",\"failure_code\":null,\"failure_message\":null,\"fraud_details\":{},\"livemode\":true,\"metadata\":{\"payment_id\":\"rBAbXQao12RIU9nwKkOp4Esb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a8wIkWweOM9jA2tgd0pSt\",\"payment_method\":\"pm_1Sqa8wIkWweOM9jAWcplLszc\",\"payment_method_details\":{\"card\":{\"amount_authorized\":6795,\"authorization_code\":\"531345\",\"brand\":\"visa\",\"checks\":{\"address_line1_check\":\"unavailable\",\"address_postal_code_check\":\"unavailable\",\"cvc_check\":null},\"country\":\"FR\",\"description\":\"Visa Classic\",\"ds_transaction_id\":null,\"exp_month\":5,\"exp_year\":2028,\"extended_authorization\":{\"status\":\"disabled\"},\"fingerprint\":\"rb9l9KPaF6ondL34\",\"funding\":\"debit\",\"iin\":\"497040\",\"incremental_authorization\":{\"status\":\"unavailable\"},\"installments\":null,\"issuer\":\"LA BANQUE POSTALE\",\"last4\":\"6790\",\"mandate\":null,\"moto\":false,\"multicapture\":{\"status\":\"unavailable\"},\"network\":\"visa\",\"network_token\":{\"used\":true},\"network_transaction_id\":\"486017507836254\",\"overcapture\":{\"maximum_amount_capturable\":6795,\"status\":\"unavailable\"},\"payment_account_reference\":\"V001AADBP30000269521380000000\",\"regulated_status\":\"unregulated\",\"three_d_secure\":null,\"wallet\":null},\"type\":\"card\"},\"refunded\":false,\"source\":null,\"status\":\"succeeded\",\"mit_params\":{\"network_transaction_id\":\"486017507836254\"}},\"confirmation_method\":\"manual\",\"created\":1768658782,\"currency\":\"eur\",\"customer\":null,\"last_payment_error\":null,\"livemode\":true,\"metadata\":{\"payment_id\":\"rBAbXQao12RIU9nwKkOp4EsbF\",\"payments_extension\":\"true\",\"payments_extension_type\":\"card\",\"reconciliation_flow\":\"payments_api\",\"shop_id\":\"751927347\"},\"next_action\":null,\"payment_method\":\"pm_1Sqa8wIkWweOM9jAWcplLszc\",\"payment_method_types\":[\"card\"],\"source\":null,\"status\":\"succeeded\"}"</t>
  </si>
  <si>
    <t>AS-95358</t>
  </si>
  <si>
    <t>gid://shopify/Order/7413787361618</t>
  </si>
  <si>
    <t>gid://shopify/OrderTransaction/8585831154002</t>
  </si>
  <si>
    <t>2026-01-08T10:11:20Z</t>
  </si>
  <si>
    <t>ch_3SnGBYIkWweOM9jA0ZV0WTvd</t>
  </si>
  <si>
    <t>rU7UZuQM6GK7KTl3k42jbrQ3X</t>
  </si>
  <si>
    <t>pi_3SnGBYIkWweOM9jA0F3tGjCE</t>
  </si>
  <si>
    <t>"{\"id\":\"pi_3SnGBYIkWweOM9jA0F3tGjCE\",\"object\":\"payment_intent\",\"amount\":6795,\"amount_capturable\":0,\"amount_received\":6795,\"canceled_at\":null,\"cancellation_reason\":null,\"capture_method\":\"automatic\",\"latest_charge\":{\"id\":\"ch_3SnGBYIkWweOM9jA0ZV0WTvd\",\"object\":\"charge\",\"amount\":6795,\"application_fee\":\"fee_1SnGBbIkWweOM9jAzdUQ8RaV\",\"balance_transaction\":\"txn_3SnGBYIkWweOM9jA0FuUDlOk\",\"captured\":true,\"created\":1767867083,\"currency\":\"eur\",\"failure_code\":null,\"failure_message\":null,\"fraud_details\":{},\"livemode\":true,\"metadata\":{\"payment_id\":\"rU7UZuQM6GK7KTl3k42jbrQ3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GBYIkWweOM9jA0F3tGjCE\",\"payment_method\":\"pm_1SnGBYIkWweOM9jAS5STeLEL\",\"payment_method_details\":{\"card\":{\"amount_authorized\":6795,\"authorization_code\":\"765240\",\"brand\":\"mastercard\",\"checks\":{\"address_line1_check\":\"unavailable\",\"address_postal_code_check\":\"unavailable\",\"cvc_check\":null},\"country\":\"FR\",\"description\":\"MasterCard Standard Card Immediate Debit\",\"ds_transaction_id\":null,\"exp_month\":12,\"exp_year\":2026,\"extended_authorization\":{\"status\":\"disabled\"},\"fingerprint\":\"tGSVsB7pwh3KN5I9\",\"funding\":\"debit\",\"iin\":\"513283\",\"incremental_authorization\":{\"status\":\"unavailable\"},\"installments\":null,\"issuer\":\"BANQUE FEDERATIVE DU CREDIT MU\",\"last4\":\"6024\",\"mandate\":null,\"moto\":false,\"multicapture\":{\"status\":\"unavailable\"},\"network\":\"mastercard\",\"network_token\":{\"used\":false},\"network_transaction_id\":\"TCS9HVZ820108\",\"overcapture\":{\"maximum_amount_capturable\":6795,\"status\":\"unavailable\"},\"payment_account_reference\":\"50014539I9QIYW6VSY760Q8CZEDVV\",\"regulated_status\":\"unregulated\",\"three_d_secure\":{\"authentication_flow\":\"frictionless\",\"electronic_commerce_indicator\":\"06\",\"exemption_indicator\":null,\"result\":\"exempted\",\"result_reason\":null,\"transaction_id\":\"d5741f8a-949c-429d-bcf8-964752cfcdc6\",\"version\":\"2.2.0\"},\"wallet\":null},\"type\":\"card\"},\"refunded\":false,\"source\":null,\"status\":\"succeeded\",\"mit_params\":{\"network_transaction_id\":\"TCS9HVZ820108\"}},\"confirmation_method\":\"manual\",\"created\":1767867080,\"currency\":\"eur\",\"customer\":null,\"last_payment_error\":null,\"livemode\":true,\"metadata\":{\"payment_id\":\"rU7UZuQM6GK7KTl3k42jbrQ3X\",\"payments_extension\":\"true\",\"payments_extension_type\":\"card\",\"reconciliation_flow\":\"payments_api\",\"shop_id\":\"751927347\"},\"next_action\":null,\"payment_method\":\"pm_1SnGBYIkWweOM9jAS5STeLEL\",\"payment_method_types\":[\"card\"],\"source\":null,\"status\":\"succeeded\"}"</t>
  </si>
  <si>
    <t>AS-95232</t>
  </si>
  <si>
    <t>gid://shopify/Order/7410869338450</t>
  </si>
  <si>
    <t>gid://shopify/OrderTransaction/8582119457106</t>
  </si>
  <si>
    <t>2026-01-06T18:58:39Z</t>
  </si>
  <si>
    <t>2LY39928KC759631D</t>
  </si>
  <si>
    <t>"{\"id\":\"2LY39928KC759631D\",\"intent\":\"CAPTURE\",\"status\":\"COMPLETED\",\"payment_source\":{\"paypal\":{\"email_address\":\"bij.lucile@gmail.com\",\"account_id\":\"UDCJSHDT8QFHJ\",\"account_status\":\"VERIFIED\",\"name\":{\"given_name\":\"Lucile\",\"surname\":\"Bijaoui\"},\"phone_number\":{\"national_number\":\"33637553537\"},\"address\":{\"address_line_1\":\"2 rue henri balay\",\"admin_area_2\":\"Villeurbanne\",\"postal_code\":\"69100\",\"country_code\":\"FR\"}}},\"purchase_units\":[{\"reference_id\":\"default\",\"amount\":{\"currency_code\":\"EUR\",\"value\":\"32.96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4.94\"}}},\"payee\":{\"email_address\":\"info@artestaposters.com\",\"merchant_id\":\"CZQCEKGVW6QGG\",\"display_data\":{\"brand_name\":\"Artesta\"}},\"payment_instruction\":{\"disbursement_mode\":\"INSTANT\"},\"description\":\"Bonsoir, Cherie - P\u00f3ster \\/ Sin marco \\/ 50x70\",\"custom_id\":\"{\\\"shop_id\\\":751927347,\\\"session_id\\\":\\\"rSXOvj0lFn64afw1k5q0R7SpI\\\"}\",\"invoice_id\":\"rSXOvj0lFn64afw1k5q0R7SpI\",\"soft_descriptor\":\"PAYPAL *ARTESTASTOR AR\",\"items\":[{\"name\":\"Bonsoir, Cherie - P\u00f3ster \\/ Sin marco \\/ 50x70\",\"unit_amount\":{\"currency_code\":\"EUR\",\"value\":\"32.95\"},\"tax\":{\"currency_code\":\"EUR\",\"value\":\"0.00\"},\"quantity\":\"1\"}],\"shipping\":{\"name\":{\"full_name\":\"Lucile Bijaoui\"},\"address\":{\"address_line_1\":\"73 Rue Antoine Arnaud\",\"admin_area_2\":\"Villefranche-sur-Sa\u00f4ne\",\"postal_code\":\"69400\",\"country_code\":\"FR\"}},\"supplementary_data\":{\"tax_nexus\":[]},\"payments\":{\"captures\":[{\"id\":\"3RV93166E8394750C\",\"status\":\"COMPLETED\",\"amount\":{\"currency_code\":\"EUR\",\"value\":\"32.96\"},\"final_capture\":true,\"disbursement_mode\":\"INSTANT\",\"seller_protection\":{\"status\":\"ELIGIBLE\",\"dispute_categories\":[\"ITEM_NOT_RECEIVED\",\"UNAUTHORIZED_TRANSACTION\"]},\"seller_receivable_breakdown\":{\"gross_amount\":{\"currency_code\":\"EUR\",\"value\":\"32.96\"},\"paypal_fee\":{\"currency_code\":\"EUR\",\"value\":\"1.31\"},\"net_amount\":{\"currency_code\":\"EUR\",\"value\":\"31.65\"}},\"invoice_id\":\"rSXOvj0lFn64afw1k5q0R7SpI\",\"custom_id\":\"{\\\"shop_id\\\":751927347,\\\"session_id\\\":\\\"rSXOvj0lFn64afw1k5q0R7SpI\\\"}\",\"links\":[{\"href\":\"https:\\/\\/api.paypal.com\\/v2\\/payments\\/captures\\/3RV93166E8394750C\",\"rel\":\"self\",\"method\":\"GET\"},{\"href\":\"https:\\/\\/api.paypal.com\\/v2\\/payments\\/captures\\/3RV93166E8394750C\\/refund\",\"rel\":\"refund\",\"method\":\"POST\"},{\"href\":\"https:\\/\\/api.paypal.com\\/v2\\/checkout\\/orders\\/2LY39928KC759631D\",\"rel\":\"up\",\"method\":\"GET\"}],\"create_time\":\"2026-01-06T18:58:40Z\",\"update_time\":\"2026-01-06T18:58:40Z\"}]}}],\"payer\":{\"name\":{\"given_name\":\"Lucile\",\"surname\":\"Bijaoui\"},\"email_address\":\"bij.lucile@gmail.com\",\"payer_id\":\"UDCJSHDT8QFHJ\",\"phone\":{\"phone_number\":{\"national_number\":\"33637553537\"}},\"address\":{\"address_line_1\":\"2 rue henri balay\",\"admin_area_2\":\"Villeurbanne\",\"postal_code\":\"69100\",\"country_code\":\"FR\"}},\"create_time\":\"2026-01-06T18:58:21Z\",\"update_time\":\"2026-01-06T18:58:40Z\",\"links\":[{\"href\":\"https:\\/\\/api.paypal.com\\/v2\\/checkout\\/orders\\/2LY39928KC759631D\",\"rel\":\"self\",\"method\":\"GET\"}]}"</t>
  </si>
  <si>
    <t>AS-96845</t>
  </si>
  <si>
    <t>gid://shopify/Order/7496128495954</t>
  </si>
  <si>
    <t>gid://shopify/OrderTransaction/8636137931090</t>
  </si>
  <si>
    <t>2026-01-26T15:08:01Z</t>
  </si>
  <si>
    <t>ch_3StrOYIkWweOM9jA0ECsJYoB</t>
  </si>
  <si>
    <t>rTuPLES6qQ8FOkeZm26wHNfQa</t>
  </si>
  <si>
    <t>pi_3StrOYIkWweOM9jA02xfqY0n</t>
  </si>
  <si>
    <t>"{\"id\":\"pi_3StrOYIkWweOM9jA02xfqY0n\",\"object\":\"payment_intent\",\"amount\":4716,\"amount_capturable\":0,\"amount_received\":4716,\"canceled_at\":null,\"cancellation_reason\":null,\"capture_method\":\"automatic\",\"latest_charge\":{\"id\":\"ch_3StrOYIkWweOM9jA0ECsJYoB\",\"object\":\"charge\",\"amount\":4716,\"application_fee\":\"fee_1StrOaIkWweOM9jAlq6qdgmf\",\"balance_transaction\":\"txn_3StrOYIkWweOM9jA03o5ASvN\",\"captured\":true,\"created\":1769440084,\"currency\":\"eur\",\"failure_code\":null,\"failure_message\":null,\"fraud_details\":{},\"livemode\":true,\"metadata\":{\"payment_id\":\"rTuPLES6qQ8FOkeZm26wHNfQ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rOYIkWweOM9jA02xfqY0n\",\"payment_method\":\"pm_1StrOYIkWweOM9jAVCExdTrt\",\"payment_method_details\":{\"card\":{\"amount_authorized\":4716,\"authorization_code\":\"486001\",\"brand\":\"visa\",\"checks\":{\"address_line1_check\":\"unavailable\",\"address_postal_code_check\":\"unavailable\",\"cvc_check\":null},\"country\":\"ES\",\"description\":\"Visa Classic\",\"ds_transaction_id\":null,\"exp_month\":8,\"exp_year\":2029,\"extended_authorization\":{\"status\":\"disabled\"},\"fingerprint\":\"8FqowyhMg1tXVkEK\",\"funding\":\"credit\",\"iin\":\"459999\",\"incremental_authorization\":{\"status\":\"unavailable\"},\"installments\":null,\"issuer\":\"BANCO BILBAO VIZCAYA ARGENTARIA S.A. (BBVA)\",\"last4\":\"1552\",\"mandate\":null,\"moto\":false,\"multicapture\":{\"status\":\"unavailable\"},\"network\":\"visa\",\"network_token\":{\"used\":true},\"network_transaction_id\":\"486026544849373\",\"overcapture\":{\"maximum_amount_capturable\":4716,\"status\":\"unavailable\"},\"payment_account_reference\":\"V0010013022245493325541801703\",\"regulated_status\":\"unregulated\",\"three_d_secure\":null,\"wallet\":null},\"type\":\"card\"},\"refunded\":false,\"source\":null,\"status\":\"succeeded\",\"mit_params\":{\"network_transaction_id\":\"486026544849373\"}},\"confirmation_method\":\"manual\",\"created\":1769440082,\"currency\":\"eur\",\"customer\":null,\"last_payment_error\":null,\"livemode\":true,\"metadata\":{\"payment_id\":\"rTuPLES6qQ8FOkeZm26wHNfQa\",\"payments_extension\":\"true\",\"payments_extension_type\":\"card\",\"reconciliation_flow\":\"payments_api\",\"shop_id\":\"751927347\"},\"next_action\":null,\"payment_method\":\"pm_1StrOYIkWweOM9jAVCExdTrt\",\"payment_method_types\":[\"card\"],\"source\":null,\"status\":\"succeeded\"}"</t>
  </si>
  <si>
    <t>AS-95816</t>
  </si>
  <si>
    <t>gid://shopify/Order/7425708720466</t>
  </si>
  <si>
    <t>gid://shopify/OrderTransaction/8598568862034</t>
  </si>
  <si>
    <t>2026-01-13T09:30:17Z</t>
  </si>
  <si>
    <t>ch_3Sp3vaIkWweOM9jA2n7AIW9G</t>
  </si>
  <si>
    <t>rFd3CtlCYPv80c55Cno9yF638</t>
  </si>
  <si>
    <t>pi_3Sp3vaIkWweOM9jA2nZZFG5p</t>
  </si>
  <si>
    <t>"{\"id\":\"pi_3Sp3vaIkWweOM9jA2nZZFG5p\",\"object\":\"payment_intent\",\"amount\":3790,\"amount_capturable\":0,\"amount_received\":3790,\"canceled_at\":null,\"cancellation_reason\":null,\"capture_method\":\"automatic\",\"latest_charge\":{\"id\":\"ch_3Sp3vaIkWweOM9jA2n7AIW9G\",\"object\":\"charge\",\"amount\":3790,\"application_fee\":\"fee_1Sp3vcIkWweOM9jAwsk3SwXk\",\"balance_transaction\":\"txn_3Sp3vaIkWweOM9jA2ya23Z4n\",\"captured\":true,\"created\":1768296619,\"currency\":\"eur\",\"failure_code\":null,\"failure_message\":null,\"fraud_details\":{},\"livemode\":true,\"metadata\":{\"payment_id\":\"rFd3CtlCYPv80c55Cno9yF638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3vaIkWweOM9jA2nZZFG5p\",\"payment_method\":\"pm_1Sp3vaIkWweOM9jAk2qHRBWH\",\"payment_method_details\":{\"card\":{\"amount_authorized\":3790,\"authorization_code\":\"725611\",\"brand\":\"visa\",\"checks\":{\"address_line1_check\":\"fail\",\"address_postal_code_check\":\"pass\",\"cvc_check\":\"pass\"},\"country\":\"FR\",\"description\":\"Visa Signature\",\"ds_transaction_id\":null,\"exp_month\":6,\"exp_year\":2028,\"extended_authorization\":{\"status\":\"disabled\"},\"fingerprint\":\"youmgakIVxyV4EvS\",\"funding\":\"debit\",\"iin\":\"416538\",\"incremental_authorization\":{\"status\":\"unavailable\"},\"installments\":null,\"issuer\":\"BOURSORAMA BANQUE\",\"last4\":\"8519\",\"mandate\":null,\"moto\":false,\"multicapture\":{\"status\":\"unavailable\"},\"network\":\"visa\",\"network_token\":{\"used\":false},\"network_transaction_id\":\"486013342202856\",\"overcapture\":{\"maximum_amount_capturable\":3790,\"status\":\"unavailable\"},\"payment_account_reference\":\"V001AAG8041710000853555000000\",\"regulated_status\":\"unregulated\",\"three_d_secure\":{\"authentication_flow\":\"frictionless\",\"electronic_commerce_indicator\":\"07\",\"exemption_indicator\":null,\"result\":\"exempted\",\"result_reason\":null,\"transaction_id\":\"8273fc29-3296-4dc7-af70-668cd8b5efda\",\"version\":\"2.2.0\"},\"wallet\":null},\"type\":\"card\"},\"refunded\":false,\"source\":null,\"status\":\"succeeded\",\"mit_params\":{\"network_transaction_id\":\"486013342202856\"}},\"confirmation_method\":\"manual\",\"created\":1768296618,\"currency\":\"eur\",\"customer\":null,\"last_payment_error\":null,\"livemode\":true,\"metadata\":{\"payment_id\":\"rFd3CtlCYPv80c55Cno9yF638\",\"payments_extension\":\"true\",\"payments_extension_type\":\"card\",\"reconciliation_flow\":\"payments_api\",\"shop_id\":\"751927347\"},\"next_action\":null,\"payment_method\":\"pm_1Sp3vaIkWweOM9jAk2qHRBWH\",\"payment_method_types\":[\"card\"],\"source\":null,\"status\":\"succeeded\"}"</t>
  </si>
  <si>
    <t>AS-96547</t>
  </si>
  <si>
    <t>gid://shopify/Order/7488332267858</t>
  </si>
  <si>
    <t>gid://shopify/OrderTransaction/8626246779218</t>
  </si>
  <si>
    <t>2026-01-22T18:29:37Z</t>
  </si>
  <si>
    <t>6L279476R5517794H</t>
  </si>
  <si>
    <t>"{\"id\":\"6L279476R5517794H\",\"intent\":\"CAPTURE\",\"status\":\"COMPLETED\",\"payment_source\":{\"paypal\":{\"email_address\":\"michellemei@aol.com\",\"account_id\":\"ZHB3TTA2QGZZ2\",\"account_status\":\"VERIFIED\",\"name\":{\"given_name\":\"Michelle\",\"surname\":\"Meier\"},\"phone_number\":{\"national_number\":\"4917663044069\"},\"address\":{\"address_line_1\":\"Aachener Str. 1\",\"admin_area_2\":\"K\u00f6ln\",\"postal_code\":\"50674\",\"country_code\":\"DE\"}}},\"purchase_units\":[{\"reference_id\":\"default\",\"amount\":{\"currency_code\":\"EUR\",\"value\":\"58.85\",\"breakdown\":{\"item_total\":{\"currency_code\":\"EUR\",\"value\":\"53.90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CM White - P\u00f3ster \\/ Sin marco \\/ 40x50\",\"custom_id\":\"{\\\"shop_id\\\":751927347,\\\"session_id\\\":\\\"r8Nqnixd2305PDkFnVWWvZlaW\\\"}\",\"invoice_id\":\"r8Nqnixd2305PDkFnVWWvZlaW\",\"items\":[{\"name\":\"MCM White - P\u00f3ster \\/ Sin marco \\/ 40x50\",\"unit_amount\":{\"currency_code\":\"EUR\",\"value\":\"26.95\"},\"tax\":{\"currency_code\":\"EUR\",\"value\":\"0.00\"},\"quantity\":\"1\"},{\"name\":\"Rumi White - P\u00f3ster \\/ Sin marco \\/ 40x50\",\"unit_amount\":{\"currency_code\":\"EUR\",\"value\":\"26.95\"},\"tax\":{\"currency_code\":\"EUR\",\"value\":\"0.00\"},\"quantity\":\"1\"}],\"shipping\":{\"name\":{\"full_name\":\"Michelle Meier\"},\"address\":{\"address_line_1\":\"Aachener Str. 1\",\"admin_area_2\":\"K\u00f6ln\",\"postal_code\":\"50674\",\"country_code\":\"DE\"}},\"supplementary_data\":{\"tax_nexus\":[]},\"payments\":{\"captures\":[{\"id\":\"6XW51097959685628\",\"status\":\"COMPLETED\",\"amount\":{\"currency_code\":\"EUR\",\"value\":\"58.85\"},\"final_capture\":true,\"disbursement_mode\":\"INSTANT\",\"seller_protection\":{\"status\":\"ELIGIBLE\",\"dispute_categories\":[\"ITEM_NOT_RECEIVED\",\"UNAUTHORIZED_TRANSACTION\"]},\"seller_receivable_breakdown\":{\"gross_amount\":{\"currency_code\":\"EUR\",\"value\":\"58.85\"},\"paypal_fee\":{\"currency_code\":\"EUR\",\"value\":\"2.06\"},\"net_amount\":{\"currency_code\":\"EUR\",\"value\":\"56.79\"}},\"invoice_id\":\"r8Nqnixd2305PDkFnVWWvZlaW\",\"custom_id\":\"{\\\"shop_id\\\":751927347,\\\"session_id\\\":\\\"r8Nqnixd2305PDkFnVWWvZlaW\\\"}\",\"links\":[{\"href\":\"https:\\/\\/api.paypal.com\\/v2\\/payments\\/captures\\/6XW51097959685628\",\"rel\":\"self\",\"method\":\"GET\"},{\"href\":\"https:\\/\\/api.paypal.com\\/v2\\/payments\\/captures\\/6XW51097959685628\\/refund\",\"rel\":\"refund\",\"method\":\"POST\"},{\"href\":\"https:\\/\\/api.paypal.com\\/v2\\/checkout\\/orders\\/6L279476R5517794H\",\"rel\":\"up\",\"method\":\"GET\"}],\"create_time\":\"2026-01-22T18:29:39Z\",\"update_time\":\"2026-01-22T18:29:39Z\"}]}}],\"payer\":{\"name\":{\"given_name\":\"Michelle\",\"surname\":\"Meier\"},\"email_address\":\"michellemei@aol.com\",\"payer_id\":\"ZHB3TTA2QGZZ2\",\"phone\":{\"phone_number\":{\"national_number\":\"4917663044069\"}},\"address\":{\"address_line_1\":\"Aachener Str. 1\",\"admin_area_2\":\"K\u00f6ln\",\"postal_code\":\"50674\",\"country_code\":\"DE\"}},\"create_time\":\"2026-01-22T18:29:07Z\",\"update_time\":\"2026-01-22T18:29:39Z\",\"links\":[{\"href\":\"https:\\/\\/api.paypal.com\\/v2\\/checkout\\/orders\\/6L279476R5517794H\",\"rel\":\"self\",\"method\":\"GET\"}]}"</t>
  </si>
  <si>
    <t>AS-96462</t>
  </si>
  <si>
    <t>gid://shopify/Order/7445497872722</t>
  </si>
  <si>
    <t>gid://shopify/OrderTransaction/8622920892754</t>
  </si>
  <si>
    <t>2026-01-21T11:49:59Z</t>
  </si>
  <si>
    <t>ch_3Srzv9IkWweOM9jA1boyQHeP</t>
  </si>
  <si>
    <t>r9H9XtnbEn5mU58NqjNdoFsO2</t>
  </si>
  <si>
    <t>pi_3Srzv9IkWweOM9jA1BI3r9R6</t>
  </si>
  <si>
    <t>"{\"id\":\"pi_3Srzv9IkWweOM9jA1BI3r9R6\",\"object\":\"payment_intent\",\"amount\":24128,\"amount_capturable\":0,\"amount_received\":24128,\"canceled_at\":null,\"cancellation_reason\":null,\"capture_method\":\"automatic\",\"latest_charge\":{\"id\":\"ch_3Srzv9IkWweOM9jA1boyQHeP\",\"object\":\"charge\",\"amount\":24128,\"application_fee\":\"fee_1SrzvAIkWweOM9jAnAfpmMGd\",\"balance_transaction\":\"txn_3Srzv9IkWweOM9jA13kpggCI\",\"captured\":true,\"created\":1768996199,\"currency\":\"eur\",\"failure_code\":null,\"failure_message\":null,\"fraud_details\":{},\"livemode\":true,\"metadata\":{\"payment_id\":\"r9H9XtnbEn5mU58NqjNdoFsO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zv9IkWweOM9jA1BI3r9R6\",\"payment_method\":\"pm_1Srzv9IkWweOM9jA1mX67jJp\",\"payment_method_details\":{\"card\":{\"amount_authorized\":24128,\"authorization_code\":\"376120\",\"brand\":\"visa\",\"checks\":{\"address_line1_check\":\"unavailable\",\"address_postal_code_check\":\"unavailable\",\"cvc_check\":null},\"country\":\"ES\",\"description\":\"Visa Business\",\"ds_transaction_id\":null,\"exp_month\":11,\"exp_year\":2028,\"extended_authorization\":{\"status\":\"disabled\"},\"fingerprint\":\"713oRaR6o1CSMZ2X\",\"funding\":\"credit\",\"iin\":\"425566\",\"incremental_authorization\":{\"status\":\"unavailable\"},\"installments\":null,\"issuer\":\"BANKINTER S.A.\",\"last4\":\"1470\",\"mandate\":null,\"moto\":false,\"multicapture\":{\"status\":\"unavailable\"},\"network\":\"visa\",\"network_token\":{\"used\":true},\"network_transaction_id\":\"486021426007904\",\"overcapture\":{\"maximum_amount_capturable\":24128,\"status\":\"unavailable\"},\"payment_account_reference\":\"V0010014625318604866679379568\",\"regulated_status\":\"unregulated\",\"three_d_secure\":null,\"wallet\":null},\"type\":\"card\"},\"refunded\":false,\"source\":null,\"status\":\"succeeded\",\"mit_params\":{\"network_transaction_id\":\"486021426007904\"}},\"confirmation_method\":\"manual\",\"created\":1768996199,\"currency\":\"eur\",\"customer\":null,\"last_payment_error\":null,\"livemode\":true,\"metadata\":{\"payment_id\":\"r9H9XtnbEn5mU58NqjNdoFsO2\",\"payments_extension\":\"true\",\"payments_extension_type\":\"card\",\"reconciliation_flow\":\"payments_api\",\"shop_id\":\"751927347\"},\"next_action\":null,\"payment_method\":\"pm_1Srzv9IkWweOM9jA1mX67jJp\",\"payment_method_types\":[\"card\"],\"source\":null,\"status\":\"succeeded\"}"</t>
  </si>
  <si>
    <t>AS-96013</t>
  </si>
  <si>
    <t>gid://shopify/Order/7430889439570</t>
  </si>
  <si>
    <t>gid://shopify/OrderTransaction/8605319463250</t>
  </si>
  <si>
    <t>2026-01-15T18:33:26Z</t>
  </si>
  <si>
    <t>ch_3SpvMJIkWweOM9jA1obxIy7O</t>
  </si>
  <si>
    <t>r54JDnH5rB86WpacG8O1UYTIk</t>
  </si>
  <si>
    <t>pi_3SpvMJIkWweOM9jA1mhwRtA6</t>
  </si>
  <si>
    <t>"{\"id\":\"pi_3SpvMJIkWweOM9jA1mhwRtA6\",\"object\":\"payment_intent\",\"amount\":5895,\"amount_capturable\":0,\"amount_received\":5895,\"canceled_at\":null,\"cancellation_reason\":null,\"capture_method\":\"automatic\",\"latest_charge\":{\"id\":\"ch_3SpvMJIkWweOM9jA1obxIy7O\",\"object\":\"charge\",\"amount\":5895,\"application_fee\":\"fee_1SpvMLIkWweOM9jAkxOqeAa6\",\"balance_transaction\":\"txn_3SpvMJIkWweOM9jA1UBHB6Hy\",\"captured\":true,\"created\":1768502008,\"currency\":\"eur\",\"failure_code\":null,\"failure_message\":null,\"fraud_details\":{},\"livemode\":true,\"metadata\":{\"payment_id\":\"r54JDnH5rB86WpacG8O1UYTI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vMJIkWweOM9jA1mhwRtA6\",\"payment_method\":\"pm_1SpvMJIkWweOM9jAocmpTt2B\",\"payment_method_details\":{\"card\":{\"amount_authorized\":5895,\"authorization_code\":\"691679\",\"brand\":\"visa\",\"checks\":{\"address_line1_check\":\"unavailable\",\"address_postal_code_check\":\"unavailable\",\"cvc_check\":\"pass\"},\"country\":\"ES\",\"description\":\"Visa Classic\",\"ds_transaction_id\":null,\"exp_month\":9,\"exp_year\":2028,\"extended_authorization\":{\"status\":\"disabled\"},\"fingerprint\":\"RSicVAt3VrwoBvZM\",\"funding\":\"prepaid\",\"iin\":\"467021\",\"incremental_authorization\":{\"status\":\"unavailable\"},\"installments\":null,\"issuer\":\"GLOBAL PAYMENTS MONEYTOPAY, EDE, S.L.\",\"last4\":\"1820\",\"mandate\":null,\"moto\":false,\"multicapture\":{\"status\":\"unavailable\"},\"network\":\"visa\",\"network_token\":{\"used\":false},\"network_transaction_id\":\"486015668094685\",\"overcapture\":{\"maximum_amount_capturable\":5895,\"status\":\"unavailable\"},\"payment_account_reference\":\"V0010013020176692313278356579\",\"regulated_status\":\"unregulated\",\"three_d_secure\":null,\"wallet\":null},\"type\":\"card\"},\"refunded\":false,\"source\":null,\"status\":\"succeeded\",\"mit_params\":{\"network_transaction_id\":\"486015668094685\"}},\"confirmation_method\":\"manual\",\"created\":1768502007,\"currency\":\"eur\",\"customer\":null,\"last_payment_error\":null,\"livemode\":true,\"metadata\":{\"payment_id\":\"r54JDnH5rB86WpacG8O1UYTIk\",\"payments_extension\":\"true\",\"payments_extension_type\":\"card\",\"reconciliation_flow\":\"payments_api\",\"shop_id\":\"751927347\"},\"next_action\":null,\"payment_method\":\"pm_1SpvMJIkWweOM9jAocmpTt2B\",\"payment_method_types\":[\"card\"],\"source\":null,\"status\":\"succeeded\"}"</t>
  </si>
  <si>
    <t>AS-95312</t>
  </si>
  <si>
    <t>gid://shopify/Order/7412874576210</t>
  </si>
  <si>
    <t>gid://shopify/OrderTransaction/8584703508818</t>
  </si>
  <si>
    <t>2026-01-07T18:59:28Z</t>
  </si>
  <si>
    <t>ch_3Sn1x7IkWweOM9jA1kIWEm2Z</t>
  </si>
  <si>
    <t>r7FmZYubAKrFOHRupciAlHz7B</t>
  </si>
  <si>
    <t>pi_3Sn1x7IkWweOM9jA1bIeqTsG</t>
  </si>
  <si>
    <t>"{\"id\":\"pi_3Sn1x7IkWweOM9jA1bIeqTsG\",\"object\":\"payment_intent\",\"amount\":6790,\"amount_capturable\":0,\"amount_received\":6790,\"canceled_at\":null,\"cancellation_reason\":null,\"capture_method\":\"automatic\",\"latest_charge\":{\"id\":\"ch_3Sn1x7IkWweOM9jA1kIWEm2Z\",\"object\":\"charge\",\"amount\":6790,\"application_fee\":\"fee_1Sn1x9IkWweOM9jA044IsD9B\",\"balance_transaction\":\"txn_3Sn1x7IkWweOM9jA17mc0Ihx\",\"captured\":true,\"created\":1767812370,\"currency\":\"eur\",\"failure_code\":null,\"failure_message\":null,\"fraud_details\":{},\"livemode\":true,\"metadata\":{\"payment_id\":\"r7FmZYubAKrFOHRupciAlHz7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1x7IkWweOM9jA1bIeqTsG\",\"payment_method\":\"pm_1Sn1x7IkWweOM9jAsYGE2dMa\",\"payment_method_details\":{\"card\":{\"amount_authorized\":6790,\"authorization_code\":\"593084\",\"brand\":\"mastercard\",\"checks\":{\"address_line1_check\":\"unavailable\",\"address_postal_code_check\":\"unavailable\",\"cvc_check\":null},\"country\":\"ES\",\"description\":\"Platinum MasterCard Immediate Debit\",\"ds_transaction_id\":null,\"exp_month\":10,\"exp_year\":2029,\"extended_authorization\":{\"status\":\"disabled\"},\"fingerprint\":\"h5O3xEjBmKox872x\",\"funding\":\"debit\",\"iin\":\"519748\",\"incremental_authorization\":{\"status\":\"unavailable\"},\"installments\":null,\"issuer\":\"SERVIRED, SOCIEDAD ESPANOLA DE\",\"last4\":\"4097\",\"mandate\":null,\"moto\":false,\"multicapture\":{\"status\":\"unavailable\"},\"network\":\"mastercard\",\"network_token\":{\"used\":false},\"network_transaction_id\":\"TPLE88D480107\",\"overcapture\":{\"maximum_amount_capturable\":6790,\"status\":\"unavailable\"},\"payment_account_reference\":\"50014HPO2GB7CA8K28I3TN93ZEIUM\",\"regulated_status\":\"unregulated\",\"three_d_secure\":null,\"wallet\":null},\"type\":\"card\"},\"refunded\":false,\"source\":null,\"status\":\"succeeded\",\"mit_params\":{\"network_transaction_id\":\"TPLE88D480107\"}},\"confirmation_method\":\"manual\",\"created\":1767812369,\"currency\":\"eur\",\"customer\":null,\"last_payment_error\":null,\"livemode\":true,\"metadata\":{\"payment_id\":\"r7FmZYubAKrFOHRupciAlHz7B\",\"payments_extension\":\"true\",\"payments_extension_type\":\"card\",\"reconciliation_flow\":\"payments_api\",\"shop_id\":\"751927347\"},\"next_action\":null,\"payment_method\":\"pm_1Sn1x7IkWweOM9jAsYGE2dMa\",\"payment_method_types\":[\"card\"],\"source\":null,\"status\":\"succeeded\"}"</t>
  </si>
  <si>
    <t>AS-96085</t>
  </si>
  <si>
    <t>gid://shopify/Order/7433800384850</t>
  </si>
  <si>
    <t>gid://shopify/OrderTransaction/8608460079442</t>
  </si>
  <si>
    <t>2026-01-16T17:29:51Z</t>
  </si>
  <si>
    <t>ch_3SqGqKIkWweOM9jA0AJ3m44O</t>
  </si>
  <si>
    <t>rhNxfswGL8gZJc0Y9oyYOllrQ</t>
  </si>
  <si>
    <t>pi_3SqGqKIkWweOM9jA0AS0HqDt</t>
  </si>
  <si>
    <t>"{\"id\":\"pi_3SqGqKIkWweOM9jA0AS0HqDt\",\"object\":\"payment_intent\",\"amount\":9995,\"amount_capturable\":0,\"amount_received\":9995,\"canceled_at\":null,\"cancellation_reason\":null,\"capture_method\":\"automatic\",\"latest_charge\":{\"id\":\"ch_3SqGqKIkWweOM9jA0AJ3m44O\",\"object\":\"charge\",\"amount\":9995,\"application_fee\":\"fee_1SqGqLIkWweOM9jA2oOVkK2S\",\"balance_transaction\":\"txn_3SqGqKIkWweOM9jA0wojMWFX\",\"captured\":true,\"created\":1768584592,\"currency\":\"eur\",\"failure_code\":null,\"failure_message\":null,\"fraud_details\":{},\"livemode\":true,\"metadata\":{\"payment_id\":\"rhNxfswGL8gZJc0Y9oyYOllr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GqKIkWweOM9jA0AS0HqDt\",\"payment_method\":\"pm_1SqGqKIkWweOM9jAHHR2YM8n\",\"payment_method_details\":{\"card\":{\"amount_authorized\":9995,\"authorization_code\":\"079782\",\"brand\":\"visa\",\"checks\":{\"address_line1_check\":\"unavailable\",\"address_postal_code_check\":\"unavailable\",\"cvc_check\":\"pass\"},\"country\":\"ES\",\"description\":\"Visa Classic\",\"ds_transaction_id\":null,\"exp_month\":2,\"exp_year\":2026,\"extended_authorization\":{\"status\":\"disabled\"},\"fingerprint\":\"oiIUsTedqhTuJh7M\",\"funding\":\"credit\",\"iin\":\"427278\",\"incremental_authorization\":{\"status\":\"unavailable\"},\"installments\":null,\"issuer\":\"ABANCA CORPORACION BANCARIA, S.A\",\"last4\":\"6924\",\"mandate\":null,\"moto\":false,\"multicapture\":{\"status\":\"unavailable\"},\"network\":\"visa\",\"network_token\":{\"used\":false},\"network_transaction_id\":\"486016629929389\",\"overcapture\":{\"maximum_amount_capturable\":9995,\"status\":\"unavailable\"},\"payment_account_reference\":\"V0010013026016629922476048386\",\"regulated_status\":\"unregulated\",\"three_d_secure\":null,\"wallet\":null},\"type\":\"card\"},\"refunded\":false,\"source\":null,\"status\":\"succeeded\",\"mit_params\":{\"network_transaction_id\":\"486016629929389\"}},\"confirmation_method\":\"manual\",\"created\":1768584592,\"currency\":\"eur\",\"customer\":null,\"last_payment_error\":null,\"livemode\":true,\"metadata\":{\"payment_id\":\"rhNxfswGL8gZJc0Y9oyYOllrQ\",\"payments_extension\":\"true\",\"payments_extension_type\":\"card\",\"reconciliation_flow\":\"payments_api\",\"shop_id\":\"751927347\"},\"next_action\":null,\"payment_method\":\"pm_1SqGqKIkWweOM9jAHHR2YM8n\",\"payment_method_types\":[\"card\"],\"source\":null,\"status\":\"succeeded\"}"</t>
  </si>
  <si>
    <t>AS-95470</t>
  </si>
  <si>
    <t>gid://shopify/Order/7416538595666</t>
  </si>
  <si>
    <t>gid://shopify/OrderTransaction/8589373178194</t>
  </si>
  <si>
    <t>2026-01-09T14:18:04Z</t>
  </si>
  <si>
    <t>ch_3SngVtIkWweOM9jA2Gs8tnIA</t>
  </si>
  <si>
    <t>rBMqflOXinNgvU3t6t4RwJMSL</t>
  </si>
  <si>
    <t>pi_3SngVtIkWweOM9jA2K3Obq4A</t>
  </si>
  <si>
    <t>"{\"id\":\"pi_3SngVtIkWweOM9jA2K3Obq4A\",\"object\":\"payment_intent\",\"amount\":21475,\"amount_capturable\":0,\"amount_received\":21475,\"canceled_at\":null,\"cancellation_reason\":null,\"capture_method\":\"automatic\",\"latest_charge\":{\"id\":\"ch_3SngVtIkWweOM9jA2Gs8tnIA\",\"object\":\"charge\",\"amount\":21475,\"application_fee\":\"fee_1SngVwIkWweOM9jALCGlKimE\",\"balance_transaction\":\"txn_3SngVtIkWweOM9jA2YUW6k9p\",\"captured\":true,\"created\":1767968287,\"currency\":\"eur\",\"failure_code\":null,\"failure_message\":null,\"fraud_details\":{},\"livemode\":true,\"metadata\":{\"payment_id\":\"rBMqflOXinNgvU3t6t4RwJMS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gVtIkWweOM9jA2K3Obq4A\",\"payment_method\":\"pm_1SngVtIkWweOM9jAicMT0Qr9\",\"payment_method_details\":{\"card\":{\"amount_authorized\":21475,\"authorization_code\":\"367605\",\"brand\":\"visa\",\"checks\":{\"address_line1_check\":\"unavailable\",\"address_postal_code_check\":\"unavailable\",\"cvc_check\":null},\"country\":\"ES\",\"description\":\"Visa Classic\",\"ds_transaction_id\":null,\"exp_month\":8,\"exp_year\":2030,\"extended_authorization\":{\"status\":\"disabled\"},\"fingerprint\":\"8l53nCkagKelMtc5\",\"funding\":\"credit\",\"iin\":\"455714\",\"incremental_authorization\":{\"status\":\"unavailable\"},\"installments\":null,\"issuer\":\"BANCO MEDIOLANUM S.A.\",\"last4\":\"0101\",\"mandate\":null,\"moto\":false,\"multicapture\":{\"status\":\"unavailable\"},\"network\":\"visa\",\"network_token\":{\"used\":true},\"network_transaction_id\":\"486009514877296\",\"overcapture\":{\"maximum_amount_capturable\":21475,\"status\":\"unavailable\"},\"payment_account_reference\":\"V0010013825220211353377518656\",\"regulated_status\":\"unregulated\",\"three_d_secure\":null,\"wallet\":null},\"type\":\"card\"},\"refunded\":false,\"source\":null,\"status\":\"succeeded\",\"mit_params\":{\"network_transaction_id\":\"486009514877296\"}},\"confirmation_method\":\"manual\",\"created\":1767968285,\"currency\":\"eur\",\"customer\":null,\"last_payment_error\":null,\"livemode\":true,\"metadata\":{\"payment_id\":\"rBMqflOXinNgvU3t6t4RwJMSL\",\"payments_extension\":\"true\",\"payments_extension_type\":\"card\",\"reconciliation_flow\":\"payments_api\",\"shop_id\":\"751927347\"},\"next_action\":null,\"payment_method\":\"pm_1SngVtIkWweOM9jAicMT0Qr9\",\"payment_method_types\":[\"card\"],\"source\":null,\"status\":\"succeeded\"}"</t>
  </si>
  <si>
    <t>gid://shopify/OrderTransaction/8589375111506</t>
  </si>
  <si>
    <t>2026-01-09T14:18:52Z</t>
  </si>
  <si>
    <t>re_3SngVtIkWweOM9jA2RDWXGDb</t>
  </si>
  <si>
    <t>zvwWZAnDAQPKIbtHhv86JcjS8</t>
  </si>
  <si>
    <t>"{\"id\":\"re_3SngVtIkWweOM9jA2RDWXGDb\",\"amount\":21475,\"balance_transaction\":\"txn_3SngVtIkWweOM9jA2WeoI4cl\",\"charge\":{\"id\":\"ch_3SngVtIkWweOM9jA2Gs8tnIA\",\"object\":\"charge\",\"amount\":21475,\"application_fee\":\"fee_1SngVwIkWweOM9jALCGlKimE\",\"balance_transaction\":\"txn_3SngVtIkWweOM9jA2YUW6k9p\",\"captured\":true,\"created\":1767968287,\"currency\":\"eur\",\"failure_code\":null,\"failure_message\":null,\"fraud_details\":{},\"livemode\":true,\"metadata\":{\"payment_id\":\"rBMqflOXinNgvU3t6t4RwJMS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gVtIkWweOM9jA2K3Obq4A\",\"payment_method\":\"pm_1SngVtIkWweOM9jAicMT0Qr9\",\"payment_method_details\":{\"card\":{\"amount_authorized\":21475,\"authorization_code\":\"367605\",\"brand\":\"visa\",\"checks\":{\"address_line1_check\":\"unavailable\",\"address_postal_code_check\":\"unavailable\",\"cvc_check\":null},\"country\":\"ES\",\"description\":\"Visa Classic\",\"ds_transaction_id\":null,\"exp_month\":8,\"exp_year\":2030,\"extended_authorization\":{\"status\":\"disabled\"},\"fingerprint\":\"8l53nCkagKelMtc5\",\"funding\":\"credit\",\"iin\":\"455714\",\"incremental_authorization\":{\"status\":\"unavailable\"},\"installments\":null,\"issuer\":\"BANCO MEDIOLANUM S.A.\",\"last4\":\"0101\",\"mandate\":null,\"moto\":false,\"multicapture\":{\"status\":\"unavailable\"},\"network\":\"visa\",\"network_token\":{\"used\":true},\"network_transaction_id\":\"486009514877296\",\"overcapture\":{\"maximum_amount_capturable\":21475,\"status\":\"unavailable\"},\"payment_account_reference\":\"V0010013825220211353377518656\",\"regulated_status\":\"unregulated\",\"three_d_secure\":null,\"wallet\":null},\"type\":\"card\"},\"refunded\":true,\"source\":null,\"status\":\"succeeded\",\"mit_params\":{\"network_transaction_id\":\"486009514877296\"}},\"object\":\"refund\",\"reason\":null,\"status\":\"succeeded\",\"created\":1767968332,\"currency\":\"eur\",\"metadata\":{\"payments_extension\":\"true\",\"payments_extension_type\":\"card\",\"reconciliation_flow\":\"payments_api\",\"refund_id\":\"zvwWZAnDAQPKIbtHhv86JcjS8\"},\"payment_method_details\":{\"card\":{\"acquirer_reference_number\":null,\"acquirer_reference_number_status\":\"unavailable\"},\"type\":\"card\"},\"mit_params\":{}}"</t>
  </si>
  <si>
    <t>AS-95207</t>
  </si>
  <si>
    <t>gid://shopify/Order/7409509728594</t>
  </si>
  <si>
    <t>gid://shopify/OrderTransaction/8580657021266</t>
  </si>
  <si>
    <t>2026-01-06T14:47:50Z</t>
  </si>
  <si>
    <t>ch_3SmbY3IkWweOM9jA25TGR0TH</t>
  </si>
  <si>
    <t>rMTIvySSBQIzMOSNVDihKFG2l</t>
  </si>
  <si>
    <t>pi_3SmbY3IkWweOM9jA2Oy5cvKJ</t>
  </si>
  <si>
    <t>"{\"id\":\"pi_3SmbY3IkWweOM9jA2Oy5cvKJ\",\"object\":\"payment_intent\",\"amount\":3990,\"amount_capturable\":0,\"amount_received\":3990,\"canceled_at\":null,\"cancellation_reason\":null,\"capture_method\":\"automatic\",\"latest_charge\":{\"id\":\"ch_3SmbY3IkWweOM9jA25TGR0TH\",\"object\":\"charge\",\"amount\":3990,\"application_fee\":\"fee_1SmbY5IkWweOM9jAQr5zUI4z\",\"balance_transaction\":\"txn_3SmbY3IkWweOM9jA2mB093vw\",\"captured\":true,\"created\":1767710872,\"currency\":\"eur\",\"failure_code\":null,\"failure_message\":null,\"fraud_details\":{},\"livemode\":true,\"metadata\":{\"payment_id\":\"rMTIvySSBQIzMOSNVDihKFG2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bY3IkWweOM9jA2Oy5cvKJ\",\"payment_method\":\"pm_1SmbY3IkWweOM9jAlsvPYplm\",\"payment_method_details\":{\"card\":{\"amount_authorized\":3990,\"authorization_code\":\"882286\",\"brand\":\"mastercard\",\"checks\":{\"address_line1_check\":\"unavailable\",\"address_postal_code_check\":\"unavailable\",\"cvc_check\":\"unavailable\"},\"country\":\"AT\",\"description\":\"Debit MasterCard\",\"ds_transaction_id\":null,\"exp_month\":12,\"exp_year\":2028,\"extended_authorization\":{\"status\":\"disabled\"},\"fingerprint\":\"BQ5gVIJoRFqobR21\",\"funding\":\"debit\",\"iin\":\"535686\",\"incremental_authorization\":{\"status\":\"unavailable\"},\"installments\":null,\"issuer\":\"PSA PAYMENT SERVICES AUSTRIA G\",\"last4\":\"8815\",\"mandate\":null,\"moto\":false,\"multicapture\":{\"status\":\"unavailable\"},\"network\":\"mastercard\",\"network_token\":{\"used\":false},\"network_transaction_id\":\"MDSCYW8CD0106\",\"overcapture\":{\"maximum_amount_capturable\":3990,\"status\":\"unavailable\"},\"payment_account_reference\":\"5001AJW3YX4FHJAMWPPR1CPT40EN1\",\"regulated_status\":\"unregulated\",\"three_d_secure\":null,\"wallet\":null},\"type\":\"card\"},\"refunded\":false,\"source\":null,\"status\":\"succeeded\",\"mit_params\":{\"network_transaction_id\":\"MDSCYW8CD0106\"}},\"confirmation_method\":\"manual\",\"created\":1767710871,\"currency\":\"eur\",\"customer\":null,\"last_payment_error\":null,\"livemode\":true,\"metadata\":{\"payment_id\":\"rMTIvySSBQIzMOSNVDihKFG2l\",\"payments_extension\":\"true\",\"payments_extension_type\":\"card\",\"reconciliation_flow\":\"payments_api\",\"shop_id\":\"751927347\"},\"next_action\":null,\"payment_method\":\"pm_1SmbY3IkWweOM9jAlsvPYplm\",\"payment_method_types\":[\"card\"],\"source\":null,\"status\":\"succeeded\"}"</t>
  </si>
  <si>
    <t>AS-96898</t>
  </si>
  <si>
    <t>gid://shopify/Order/7498313761106</t>
  </si>
  <si>
    <t>gid://shopify/OrderTransaction/8638820712786</t>
  </si>
  <si>
    <t>2026-01-27T10:10:47Z</t>
  </si>
  <si>
    <t>ch_3Su9ESIkWweOM9jA2WUJgvp2</t>
  </si>
  <si>
    <t>r49C0ITqxjTbc2dHghBDmfjlu</t>
  </si>
  <si>
    <t>pi_3Su9ESIkWweOM9jA2aORHqYl</t>
  </si>
  <si>
    <t>"{\"id\":\"pi_3Su9ESIkWweOM9jA2aORHqYl\",\"object\":\"payment_intent\",\"amount\":5895,\"amount_capturable\":0,\"amount_received\":5895,\"canceled_at\":null,\"cancellation_reason\":null,\"capture_method\":\"automatic\",\"latest_charge\":{\"id\":\"ch_3Su9ESIkWweOM9jA2WUJgvp2\",\"object\":\"charge\",\"amount\":5895,\"application_fee\":\"fee_1Su9ETIkWweOM9jApAzVkW2U\",\"balance_transaction\":\"txn_3Su9ESIkWweOM9jA22yOOnq9\",\"captured\":true,\"created\":1769508648,\"currency\":\"eur\",\"failure_code\":null,\"failure_message\":null,\"fraud_details\":{},\"livemode\":true,\"metadata\":{\"payment_id\":\"r49C0ITqxjTbc2dHghBDmfjl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9ESIkWweOM9jA2aORHqYl\",\"payment_method\":\"pm_1Su9ESIkWweOM9jA4PiKRRLd\",\"payment_method_details\":{\"card\":{\"amount_authorized\":5895,\"authorization_code\":\"904284\",\"brand\":\"visa\",\"checks\":{\"address_line1_check\":\"unavailable\",\"address_postal_code_check\":\"unavailable\",\"cvc_check\":null},\"country\":\"ES\",\"description\":\"Visa Classic\",\"ds_transaction_id\":null,\"exp_month\":7,\"exp_year\":2030,\"extended_authorization\":{\"status\":\"disabled\"},\"fingerprint\":\"VSonh1df9Tsi2JGH\",\"funding\":\"credit\",\"iin\":\"406743\",\"incremental_authorization\":{\"status\":\"unavailable\"},\"installments\":null,\"issuer\":\"CAJA LABORAL POPULAR COOP. DE CREDITO\",\"last4\":\"5039\",\"mandate\":null,\"moto\":false,\"multicapture\":{\"status\":\"unavailable\"},\"network\":\"visa\",\"network_token\":{\"used\":true},\"network_transaction_id\":\"486027366481253\",\"overcapture\":{\"maximum_amount_capturable\":5895,\"status\":\"unavailable\"},\"payment_account_reference\":\"V0010015825207463649398656073\",\"regulated_status\":\"unregulated\",\"three_d_secure\":null,\"wallet\":null},\"type\":\"card\"},\"refunded\":false,\"source\":null,\"status\":\"succeeded\",\"mit_params\":{\"network_transaction_id\":\"486027366481253\"}},\"confirmation_method\":\"manual\",\"created\":1769508648,\"currency\":\"eur\",\"customer\":null,\"last_payment_error\":null,\"livemode\":true,\"metadata\":{\"payment_id\":\"r49C0ITqxjTbc2dHghBDmfjlu\",\"payments_extension\":\"true\",\"payments_extension_type\":\"card\",\"reconciliation_flow\":\"payments_api\",\"shop_id\":\"751927347\"},\"next_action\":null,\"payment_method\":\"pm_1Su9ESIkWweOM9jA4PiKRRLd\",\"payment_method_types\":[\"card\"],\"source\":null,\"status\":\"succeeded\"}"</t>
  </si>
  <si>
    <t>AS-96274</t>
  </si>
  <si>
    <t>gid://shopify/Order/7439791882578</t>
  </si>
  <si>
    <t>gid://shopify/OrderTransaction/8615596228946</t>
  </si>
  <si>
    <t>2026-01-18T18:29:05Z</t>
  </si>
  <si>
    <t>ch_3Sr0ikIkWweOM9jA2Z0V1ib7</t>
  </si>
  <si>
    <t>rnTTirjwNy8ytiCKZgxEY3Cpn</t>
  </si>
  <si>
    <t>pi_3Sr0ikIkWweOM9jA2PzhlJqQ</t>
  </si>
  <si>
    <t>"{\"id\":\"pi_3Sr0ikIkWweOM9jA2PzhlJqQ\",\"object\":\"payment_intent\",\"amount\":4086,\"amount_capturable\":0,\"amount_received\":4086,\"canceled_at\":null,\"cancellation_reason\":null,\"capture_method\":\"automatic\",\"latest_charge\":{\"id\":\"ch_3Sr0ikIkWweOM9jA2Z0V1ib7\",\"object\":\"charge\",\"amount\":4086,\"application_fee\":\"fee_1Sr0imIkWweOM9jAOHS5zWUI\",\"balance_transaction\":\"txn_3Sr0ikIkWweOM9jA2voIRtWq\",\"captured\":true,\"created\":1768760947,\"currency\":\"eur\",\"failure_code\":null,\"failure_message\":null,\"fraud_details\":{},\"livemode\":true,\"metadata\":{\"payment_id\":\"rnTTirjwNy8ytiCKZgxEY3Cp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0ikIkWweOM9jA2PzhlJqQ\",\"payment_method\":\"pm_1Sr0ikIkWweOM9jArgGt47wN\",\"payment_method_details\":{\"card\":{\"amount_authorized\":4086,\"authorization_code\":\"683486\",\"brand\":\"mastercard\",\"checks\":{\"address_line1_check\":\"unavailable\",\"address_postal_code_check\":\"unavailable\",\"cvc_check\":\"pass\"},\"country\":\"ES\",\"description\":\"MasterCard New World Immediate Debit\",\"ds_transaction_id\":null,\"exp_month\":9,\"exp_year\":2029,\"extended_authorization\":{\"status\":\"disabled\"},\"fingerprint\":\"ZkniUHuFk2QKEv1E\",\"funding\":\"debit\",\"iin\":\"540205\",\"incremental_authorization\":{\"status\":\"unavailable\"},\"installments\":null,\"issuer\":\"BANCO SABADELL S.A.\",\"last4\":\"9026\",\"mandate\":null,\"moto\":false,\"multicapture\":{\"status\":\"unavailable\"},\"network\":\"mastercard\",\"network_token\":{\"used\":false},\"network_transaction_id\":\"TNWJX8UVL0118\",\"overcapture\":{\"maximum_amount_capturable\":4086,\"status\":\"unavailable\"},\"payment_account_reference\":\"5001AIA7Z9YAWZWEKR1KCFYUB3UVB\",\"regulated_status\":\"unregulated\",\"three_d_secure\":null,\"wallet\":null},\"type\":\"card\"},\"refunded\":false,\"source\":null,\"status\":\"succeeded\",\"mit_params\":{\"network_transaction_id\":\"TNWJX8UVL0118\"}},\"confirmation_method\":\"manual\",\"created\":1768760946,\"currency\":\"eur\",\"customer\":null,\"last_payment_error\":null,\"livemode\":true,\"metadata\":{\"payment_id\":\"rnTTirjwNy8ytiCKZgxEY3Cpn\",\"payments_extension\":\"true\",\"payments_extension_type\":\"card\",\"reconciliation_flow\":\"payments_api\",\"shop_id\":\"751927347\"},\"next_action\":null,\"payment_method\":\"pm_1Sr0ikIkWweOM9jArgGt47wN\",\"payment_method_types\":[\"card\"],\"source\":null,\"status\":\"succeeded\"}"</t>
  </si>
  <si>
    <t>AS-96227</t>
  </si>
  <si>
    <t>gid://shopify/Order/7438958559570</t>
  </si>
  <si>
    <t>gid://shopify/OrderTransaction/8614570099026</t>
  </si>
  <si>
    <t>2026-01-18T10:33:10Z</t>
  </si>
  <si>
    <t>ch_3SqtIAIkWweOM9jA1rSNNUeO</t>
  </si>
  <si>
    <t>rwp7NFaZcb5vQmJvReSNWi51W</t>
  </si>
  <si>
    <t>pi_3SqtIAIkWweOM9jA1EaHOGeI</t>
  </si>
  <si>
    <t>"{\"id\":\"pi_3SqtIAIkWweOM9jA1EaHOGeI\",\"object\":\"payment_intent\",\"amount\":8495,\"amount_capturable\":0,\"amount_received\":0,\"canceled_at\":null,\"cancellation_reason\":null,\"capture_method\":\"automatic\",\"latest_charge\":{\"id\":\"ch_3SqtIAIkWweOM9jA1rSNNUeO\",\"object\":\"charge\",\"amount\":8495,\"application_fee\":null,\"balance_transaction\":null,\"captured\":false,\"created\":1768732392,\"currency\":\"eur\",\"failure_code\":\"card_declined\",\"failure_message\":\"Your card was declined.\",\"fraud_details\":{},\"livemode\":true,\"metadata\":{\"payment_id\":\"rwp7NFaZcb5vQmJvReSNWi51W\",\"payments_extension\":\"true\",\"payments_extension_type\":\"card\",\"reconciliation_flow\":\"payments_api\",\"shop_id\":\"751927347\"},\"outcome\":{\"advice_code\":\"do_not_try_again\",\"network_advice_code\":\"01\",\"network_decline_code\":\"41\",\"network_status\":\"declined_by_network\",\"reason\":\"lost_card\",\"risk_level\":\"normal\",\"seller_message\":\"The bank returned the decline code `lost_card`.\",\"type\":\"issuer_declined\"},\"paid\":false,\"payment_intent\":\"pi_3SqtIAIkWweOM9jA1EaHOGeI\",\"payment_method\":\"pm_1SqtIAIkWweOM9jAQLtxBrOe\",\"payment_method_details\":{\"card\":{\"amount_authorized\":null,\"authorization_code\":null,\"brand\":\"visa\",\"checks\":{\"address_line1_check\":\"unavailable\",\"address_postal_code_check\":\"unavailable\",\"cvc_check\":null},\"country\":\"ES\",\"description\":\"Visa Classic\",\"ds_transaction_id\":null,\"exp_month\":2,\"exp_year\":2027,\"extended_authorization\":{\"status\":\"disabled\"},\"fingerprint\":\"gNeCYEorvqB05nyv\",\"funding\":\"credit\",\"iin\":\"466203\",\"incremental_authorization\":{\"status\":\"unavailable\"},\"installments\":null,\"issuer\":\"CAJASUR BANCO S.A\",\"last4\":\"7906\",\"mandate\":null,\"moto\":false,\"multicapture\":{\"status\":\"unavailable\"},\"network\":\"visa\",\"network_token\":{\"used\":false},\"network_transaction_id\":\"486018379926368\",\"overcapture\":{\"maximum_amount_capturable\":8495,\"status\":\"unavailable\"},\"payment_account_reference\":\"V0010014625238417485607941194\",\"regulated_status\":\"unregulated\",\"three_d_secure\":null,\"wallet\":null},\"type\":\"card\"},\"refunded\":false,\"source\":null,\"status\":\"failed\",\"mit_params\":{\"network_transaction_id\":\"486018379926368\"}},\"confirmation_method\":\"manual\",\"created\":1768732390,\"currency\":\"eur\",\"customer\":null,\"last_payment_error\":{\"advice_code\":\"do_not_try_again\",\"charge\":\"ch_3SqtIAIkWweOM9jA1rSNNUeO\",\"code\":\"card_declined\",\"decline_code\":\"lost_card\",\"doc_url\":\"https:\\/\\/stripe.com\\/docs\\/error-codes\\/card-declined\",\"message\":\"Your card was declined.\",\"network_advice_code\":\"01\",\"network_decline_code\":\"41\",\"payment_method\":{\"id\":\"pm_1SqtIAIkWweOM9jAQLtxBrOe\",\"object\":\"payment_method\",\"card\":{\"brand\":\"visa\",\"checks\":{\"address_line1_check\":\"unavailable\",\"address_postal_code_check\":\"unavailable\",\"cvc_check\":null},\"country\":\"ES\",\"description\":\"Visa Classic\",\"display_brand\":\"visa\",\"exp_month\":2,\"exp_year\":2027,\"fingerprint\":\"gNeCYEorvqB05nyv\",\"funding\":\"credit\",\"generated_from\":null,\"iin\":\"466203\",\"issuer\":\"CAJASUR BANCO S.A\",\"last4\":\"7906\",\"network_token\":null,\"networks\":{\"available\":[\"visa\"],\"preferred\":null},\"payment_account_reference\":null,\"regulated_status\":\"unregulated\",\"three_d_secure_usage\":{\"supported\":true},\"wallet\":null},\"created\":1768732390,\"livemode\":true,\"metadata\":{},\"type\":\"card\"},\"type\":\"card_error\"},\"livemode\":true,\"metadata\":{\"payment_id\":\"rwp7NFaZcb5vQmJvReSNWi51W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</si>
  <si>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gid://shopify/OrderTransaction/8614581371218</t>
  </si>
  <si>
    <t>2026-01-18T10:39:13Z</t>
  </si>
  <si>
    <t>riyFe1l4Fgjf03ij6REMJK6N2</t>
  </si>
  <si>
    <t>pi_3SqtO1IkWweOM9jA14b0mTah</t>
  </si>
  <si>
    <t>"{\"id\":\"pi_3SqtO1IkWweOM9jA14b0mTah\",\"object\":\"payment_intent\",\"amount\":9891,\"amount_capturable\":0,\"amount_received\":0,\"canceled_at\":null,\"cancellation_reason\":null,\"capture_method\":\"automatic\",\"latest_charge\":null,\"confirmation_method\":\"manual\",\"created\":1768732753,\"currency\":\"eur\",\"customer\":null,\"last_payment_error\":{\"code\":\"payment_intent_authentication_failure\",\"doc_url\":\"https:\\/\\/stripe.com\\/docs\\/error-codes\\/payment-intent-authentication-failure\",\"message\":\"The provided PaymentMethod has failed authentication. You can provide payment_method_data or a new PaymentMethod to attempt to fulfill this PaymentIntent again.\",\"payment_method\":{\"id\":\"pm_1SqtO1IkWweOM9jA3qMG9I2g\",\"object\":\"payment_method\",\"card\":{\"brand\":\"visa\",\"checks\":{\"address_line1_check\":\"unchecked\",\"address_postal_code_check\":\"unchecked\",\"cvc_check\":null},\"country\":\"ES\",\"description\":\"Visa Classic\",\"display_brand\":\"visa\",\"exp_month\":2,\"exp_year\":2027,\"fingerprint\":\"gNeCYEorvqB05nyv\",\"funding\":\"credit\",\"generated_from\":null,\"iin\":\"466203\",\"issuer\":\"CAJASUR BANCO S.A\",\"last4\":\"7906\",\"network_token\":null,\"networks\":{\"available\":[\"visa\"],\"preferred\":null},\"payment_account_reference\":null,\"regulated_status\":\"unregulated\",\"three_d_secure_usage\":{\"supported\":true},\"wallet\":null},\"created\":1768732753,\"livemode\":true,\"metadata\":{},\"type\":\"card\"},\"type\":\"invalid_request_error\"},\"livemode\":true,\"metadata\":{\"payment_id\":\"riyFe1l4Fgjf03ij6REMJK6N2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</si>
  <si>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gid://shopify/OrderTransaction/8614583075154</t>
  </si>
  <si>
    <t>2026-01-18T10:39:54Z</t>
  </si>
  <si>
    <t>ch_3SqtOhIkWweOM9jA2quWneZz</t>
  </si>
  <si>
    <t>r7ajT737xnSo7Kd4sybOsgo1r</t>
  </si>
  <si>
    <t>pi_3SqtOhIkWweOM9jA2ll68wG4</t>
  </si>
  <si>
    <t>"{\"id\":\"pi_3SqtOhIkWweOM9jA2ll68wG4\",\"object\":\"payment_intent\",\"amount\":9891,\"amount_capturable\":0,\"amount_received\":0,\"canceled_at\":null,\"cancellation_reason\":null,\"capture_method\":\"automatic\",\"latest_charge\":{\"id\":\"ch_3SqtOhIkWweOM9jA2quWneZz\",\"object\":\"charge\",\"amount\":9891,\"application_fee\":null,\"balance_transaction\":null,\"captured\":false,\"created\":1768732797,\"currency\":\"eur\",\"failure_code\":\"card_declined\",\"failure_message\":\"Your card was declined.\",\"fraud_details\":{},\"livemode\":true,\"metadata\":{\"payment_id\":\"r7ajT737xnSo7Kd4sybOsgo1r\",\"payments_extension\":\"true\",\"payments_extension_type\":\"card\",\"reconciliation_flow\":\"payments_api\",\"shop_id\":\"751927347\"},\"outcome\":{\"advice_code\":null,\"network_advice_code\":null,\"network_decline_code\":null,\"network_status\":\"not_sent_to_network\",\"reason\":\"previously_declined_do_not_retry\",\"risk_level\":\"normal\",\"seller_message\":\"You previously attempted to charge this card. When the customer's bank declined that payment, it directed Stripe to block future attempts.\",\"type\":\"blocked\"},\"paid\":false,\"payment_intent\":\"pi_3SqtOhIkWweOM9jA2ll68wG4\",\"payment_method\":\"pm_1SqtOhIkWweOM9jArtzOQ0rv\",\"payment_method_details\":{\"card\":{\"amount_authorized\":null,\"authorization_code\":null,\"brand\":\"visa\",\"checks\":{\"address_line1_check\":\"unavailable\",\"address_postal_code_check\":\"unavailable\",\"cvc_check\":null},\"country\":\"ES\",\"description\":\"Visa Classic\",\"ds_transaction_id\":null,\"exp_month\":2,\"exp_year\":2027,\"extended_authorization\":{\"status\":\"disabled\"},\"fingerprint\":\"gNeCYEorvqB05nyv\",\"funding\":\"credit\",\"iin\":\"466203\",\"incremental_authorization\":{\"status\":\"unavailable\"},\"installments\":null,\"issuer\":\"CAJASUR BANCO S.A\",\"last4\":\"7906\",\"mandate\":null,\"moto\":false,\"multicapture\":{\"status\":\"unavailable\"},\"network\":\"visa\",\"network_token\":{\"used\":false},\"network_transaction_id\":null,\"overcapture\":{\"maximum_amount_capturable\":9891,\"status\":\"unavailable\"},\"payment_account_reference\":null,\"regulated_status\":\"unregulated\",\"three_d_secure\":null,\"wallet\":null},\"type\":\"card\"},\"refunded\":false,\"source\":null,\"status\":\"failed\",\"mit_params\":{}},\"confirmation_method\":\"manual\",\"created\":1768732795,\"currency\":\"eur\",\"customer\":null,\"last_payment_error\":{\"charge\":\"ch_3SqtOhIkWweOM9jA2quWneZz\",\"code\":\"card_declined\",\"decline_code\":\"generic_decline\",\"doc_url\":\"https:\\/\\/stripe.com\\/docs\\/error-codes\\/card-declined\",\"message\":\"Your card was declined.\",\"payment_method\":{\"id\":\"pm_1SqtOhIkWweOM9jArtzOQ0rv\",\"object\":\"payment_method\",\"card\":{\"brand\":\"visa\",\"checks\":{\"address_line1_check\":\"unavailable\",\"address_postal_code_check\":\"unavailable\",\"cvc_check\":null},\"country\":\"ES\",\"description\":\"Visa Classic\",\"display_brand\":\"visa\",\"exp_month\":2,\"exp_year\":2027,\"fingerprint\":\"gNeCYEorvqB05nyv\",\"funding\":\"credit\",\"generated_from\":null,\"iin\":\"466203\",\"issuer\":\"CAJASUR BANCO S.A\",\"last4\":\"7906\",\"network_token\":null,\"networks\":{\"available\":[\"visa\"],\"preferred\":null},\"payment_account_reference\":null,\"regulated_status\":\"unregulated\",\"three_d_secure_usage\":{\"supported\":true},\"wallet\":null},\"created\":1768732795,\"livemode\":true,\"metadata\":{},\"type\":\"card\"},\"type\":\"card_error\"},\"livemode\":true,\"metadata\":{\"payment_id\":\"r7ajT737xnSo7Kd4sybOsgo1r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</si>
  <si>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gid://shopify/OrderTransaction/8614584844626</t>
  </si>
  <si>
    <t>2026-01-18T10:41:06Z</t>
  </si>
  <si>
    <t>ch_3SqtPrIkWweOM9jA13OgJaIB</t>
  </si>
  <si>
    <t>rLzho9Y6eTgC9I9oq70Id4ic5</t>
  </si>
  <si>
    <t>pi_3SqtPrIkWweOM9jA101pKSlk</t>
  </si>
  <si>
    <t>"{\"id\":\"pi_3SqtPrIkWweOM9jA101pKSlk\",\"object\":\"payment_intent\",\"amount\":9891,\"amount_capturable\":0,\"amount_received\":9891,\"canceled_at\":null,\"cancellation_reason\":null,\"capture_method\":\"automatic\",\"latest_charge\":{\"id\":\"ch_3SqtPrIkWweOM9jA13OgJaIB\",\"object\":\"charge\",\"amount\":9891,\"application_fee\":\"fee_1SqtPtIkWweOM9jAYXTSFYti\",\"balance_transaction\":\"txn_3SqtPrIkWweOM9jA1AjNd6HI\",\"captured\":true,\"created\":1768732868,\"currency\":\"eur\",\"failure_code\":null,\"failure_message\":null,\"fraud_details\":{},\"livemode\":true,\"metadata\":{\"payment_id\":\"rLzho9Y6eTgC9I9oq70Id4ic5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tPrIkWweOM9jA101pKSlk\",\"payment_method\":\"pm_1SqtPrIkWweOM9jAqfWjAqVA\",\"payment_method_details\":{\"card\":{\"amount_authorized\":9891,\"authorization_code\":\"977954\",\"brand\":\"visa\",\"checks\":{\"address_line1_check\":\"unavailable\",\"address_postal_code_check\":\"unavailable\",\"cvc_check\":\"pass\"},\"country\":\"ES\",\"description\":\"Visa Classic\",\"ds_transaction_id\":null,\"exp_month\":2,\"exp_year\":2027,\"extended_authorization\":{\"status\":\"disabled\"},\"fingerprint\":\"iw7NzkjXyi1P26Bg\",\"funding\":\"credit\",\"iin\":\"466203\",\"incremental_authorization\":{\"status\":\"unavailable\"},\"installments\":null,\"issuer\":\"CAJASUR BANCO S.A\",\"last4\":\"1365\",\"mandate\":null,\"moto\":false,\"multicapture\":{\"status\":\"unavailable\"},\"network\":\"visa\",\"network_token\":{\"used\":false},\"network_transaction_id\":\"486018384688026\",\"overcapture\":{\"maximum_amount_capturable\":9891,\"status\":\"unavailable\"},\"payment_account_reference\":\"V0010013818342290987744591565\",\"regulated_status\":\"unregulated\",\"three_d_secure\":null,\"wallet\":null},\"type\":\"card\"},\"refunded\":false,\"source\":null,\"status\":\"succeeded\",\"mit_params\":{\"network_transaction_id\":\"486018384688026\"}},\"confirmation_method\":\"manual\",\"created\":1768732867,\"currency\":\"eur\",\"customer\":null,\"last_payment_error\":null,\"livemode\":true,\"metadata\":{\"payment_id\":\"rLzho9Y6eTgC9I9oq70Id4ic5\",\"payments_extension\":\"true\",\"payments_extension_type\":\"card\",\"reconciliation_flow\":\"payments_api\",\"shop_id\":\"751927347\"},\"next_action\":null,\"payment_method\":\"pm_1SqtPrIkWweOM9jAqfWjAqVA\",\"payment_method_types\":[\"card\"],\"source\":null,\"status\":\"succeeded\"}"</t>
  </si>
  <si>
    <t>AS-95541</t>
  </si>
  <si>
    <t>gid://shopify/Order/7418516341074</t>
  </si>
  <si>
    <t>gid://shopify/OrderTransaction/8591444640082</t>
  </si>
  <si>
    <t>2026-01-10T11:32:19Z</t>
  </si>
  <si>
    <t>64503295K6129993C</t>
  </si>
  <si>
    <t>"{\"id\":\"64503295K6129993C\",\"intent\":\"CAPTURE\",\"status\":\"COMPLETED\",\"payment_source\":{\"paypal\":{\"email_address\":\"alondinur@gmail.com\",\"account_id\":\"7UBTYZAJWZ6GC\",\"account_status\":\"VERIFIED\",\"name\":{\"given_name\":\"Alon\",\"surname\":\"Dinur\"},\"phone_number\":{\"national_number\":\"4917676816006\"},\"address\":{\"address_line_1\":\"Thaerstr.  28A\",\"address_line_2\":\" \",\"admin_area_2\":\"Berlin\",\"postal_code\":\"10249\",\"country_code\":\"DE\"}}},\"purchase_units\":[{\"reference_id\":\"default\",\"amount\":{\"currency_code\":\"EUR\",\"value\":\"51.57\",\"breakdown\":{\"item_total\":{\"currency_code\":\"EUR\",\"value\":\"51.80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5.18\"}}},\"payee\":{\"email_address\":\"info@artestaposters.com\",\"merchant_id\":\"CZQCEKGVW6QGG\",\"display_data\":{\"brand_name\":\"Artesta\"}},\"payment_instruction\":{\"disbursement_mode\":\"INSTANT\"},\"description\":\"Winter sunrise - P\u00f3ster \\/ Sin marco \\/ 20x30\",\"custom_id\":\"{\\\"shop_id\\\":751927347,\\\"session_id\\\":\\\"r3dlIicSlg7A7dV52H5AL7I0R\\\"}\",\"invoice_id\":\"r3dlIicSlg7A7dV52H5AL7I0R\",\"items\":[{\"name\":\"Winter sunrise - P\u00f3ster \\/ Sin marco \\/ 20x30\",\"unit_amount\":{\"currency_code\":\"EUR\",\"value\":\"12.95\"},\"tax\":{\"currency_code\":\"EUR\",\"value\":\"0.00\"},\"quantity\":\"1\"},{\"name\":\"Sun dance - P\u00f3ster \\/ Sin marco \\/ 20x30\",\"unit_amount\":{\"currency_code\":\"EUR\",\"value\":\"12.95\"},\"tax\":{\"currency_code\":\"EUR\",\"value\":\"0.00\"},\"quantity\":\"1\"},{\"name\":\"Warm sunset - P\u00f3ster \\/ Sin marco \\/ 20x30\",\"unit_amount\":{\"currency_code\":\"EUR\",\"value\":\"12.95\"},\"tax\":{\"currency_code\":\"EUR\",\"value\":\"0.00\"},\"quantity\":\"1\"},{\"name\":\"Sunlight - P\u00f3ster \\/ Sin marco \\/ 20x30\",\"unit_amount\":{\"currency_code\":\"EUR\",\"value\":\"12.95\"},\"tax\":{\"currency_code\":\"EUR\",\"value\":\"0.00\"},\"quantity\":\"1\"}],\"shipping\":{\"name\":{\"full_name\":\"Alon Dinur\"},\"address\":{\"address_line_1\":\"Thaerstr. 28a\",\"admin_area_2\":\"Berlin\",\"postal_code\":\"10249\",\"country_code\":\"DE\"}},\"supplementary_data\":{\"tax_nexus\":[]},\"payments\":{\"captures\":[{\"id\":\"3DE64704DR467545D\",\"status\":\"COMPLETED\",\"amount\":{\"currency_code\":\"EUR\",\"value\":\"51.57\"},\"final_capture\":true,\"disbursement_mode\":\"INSTANT\",\"seller_protection\":{\"status\":\"ELIGIBLE\",\"dispute_categories\":[\"ITEM_NOT_RECEIVED\",\"UNAUTHORIZED_TRANSACTION\"]},\"seller_receivable_breakdown\":{\"gross_amount\":{\"currency_code\":\"EUR\",\"value\":\"51.57\"},\"paypal_fee\":{\"currency_code\":\"EUR\",\"value\":\"1.85\"},\"net_amount\":{\"currency_code\":\"EUR\",\"value\":\"49.72\"}},\"invoice_id\":\"r3dlIicSlg7A7dV52H5AL7I0R\",\"custom_id\":\"{\\\"shop_id\\\":751927347,\\\"session_id\\\":\\\"r3dlIicSlg7A7dV52H5AL7I0R\\\"}\",\"links\":[{\"href\":\"https:\\/\\/api.paypal.com\\/v2\\/payments\\/captures\\/3DE64704DR467545D\",\"rel\":\"self\",\"method\":\"GET\"},{\"href\":\"https:\\/\\/api.paypal.com\\/v2\\/payments\\/captures\\/3DE64704DR467545D\\/refund\",\"rel\":\"refund\",\"method\":\"POST\"},{\"href\":\"https:\\/\\/api.paypal.com\\/v2\\/checkout\\/orders\\/64503295K6129993C\",\"rel\":\"up\",\"method\":\"GET\"}],\"create_time\":\"2026-01-10T11:32:21Z\",\"update_time\":\"2026-01-10T11:32:21Z\"}]}}],\"payer\":{\"name\":{\"given_name\":\"Alon\",\"surname\":\"Dinur\"},\"email_address\":\"alondinur@gmail.com\",\"payer_id\":\"7UBTYZAJWZ6GC\",\"phone\":{\"phone_number\":{\"national_number\":\"4917676816006\"}},\"address\":{\"address_line_1\":\"Thaerstr.  28A\",\"address_line_2\":\" \",\"admin_area_2\":\"Berlin\",\"postal_code\":\"10249\",\"country_code\":\"DE\"}},\"create_time\":\"2026-01-10T11:31:24Z\",\"update_time\":\"2026-01-10T11:32:21Z\",\"links\":[{\"href\":\"https:\\/\\/api.paypal.com\\/v2\\/checkout\\/orders\\/64503295K6129993C\",\"rel\":\"self\",\"method\":\"GET\"}]}"</t>
  </si>
  <si>
    <t>AS-96156</t>
  </si>
  <si>
    <t>gid://shopify/Order/7436721488210</t>
  </si>
  <si>
    <t>gid://shopify/OrderTransaction/8611913892178</t>
  </si>
  <si>
    <t>2026-01-17T15:25:56Z</t>
  </si>
  <si>
    <t>ch_3SqbNxIkWweOM9jA0GeeLhqw</t>
  </si>
  <si>
    <t>rdCnGp2a4vglqoNNo3sfDBdTO</t>
  </si>
  <si>
    <t>pi_3SqbNxIkWweOM9jA08RmrfOX</t>
  </si>
  <si>
    <t>"{\"id\":\"pi_3SqbNxIkWweOM9jA08RmrfOX\",\"object\":\"payment_intent\",\"amount\":6590,\"amount_capturable\":0,\"amount_received\":6590,\"canceled_at\":null,\"cancellation_reason\":null,\"capture_method\":\"automatic\",\"latest_charge\":{\"id\":\"ch_3SqbNxIkWweOM9jA0GeeLhqw\",\"object\":\"charge\",\"amount\":6590,\"application_fee\":\"fee_1SqbNyIkWweOM9jAkmlltMCT\",\"balance_transaction\":\"txn_3SqbNxIkWweOM9jA0M4LysVB\",\"captured\":true,\"created\":1768663557,\"currency\":\"eur\",\"failure_code\":null,\"failure_message\":null,\"fraud_details\":{},\"livemode\":true,\"metadata\":{\"payment_id\":\"rdCnGp2a4vglqoNNo3sfDBdT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bNxIkWweOM9jA08RmrfOX\",\"payment_method\":\"pm_1SqbNxIkWweOM9jAqq3PCD9e\",\"payment_method_details\":{\"card\":{\"amount_authorized\":6590,\"authorization_code\":\"255740\",\"brand\":\"mastercard\",\"checks\":{\"address_line1_check\":\"unavailable\",\"address_postal_code_check\":\"unavailable\",\"cvc_check\":\"pass\"},\"country\":\"ES\",\"description\":\"MasterCard Standard Card Immediate Debit\",\"ds_transaction_id\":null,\"exp_month\":10,\"exp_year\":2032,\"extended_authorization\":{\"status\":\"disabled\"},\"fingerprint\":\"ipEckPoS7knh5dAK\",\"funding\":\"debit\",\"iin\":\"510133\",\"incremental_authorization\":{\"status\":\"unavailable\"},\"installments\":null,\"issuer\":\"SERVIRED, SOCIEDAD ESPANOLA DE\",\"last4\":\"6013\",\"mandate\":null,\"moto\":false,\"multicapture\":{\"status\":\"unavailable\"},\"network\":\"mastercard\",\"network_token\":{\"used\":false},\"network_transaction_id\":\"TCSY32N5D0117\",\"overcapture\":{\"maximum_amount_capturable\":6590,\"status\":\"unavailable\"},\"payment_account_reference\":\"50013VHHVPU6L5CDSQDGAYCXFASP9\",\"regulated_status\":\"unregulated\",\"three_d_secure\":null,\"wallet\":null},\"type\":\"card\"},\"refunded\":false,\"source\":null,\"status\":\"succeeded\",\"mit_params\":{\"network_transaction_id\":\"TCSY32N5D0117\"}},\"confirmation_method\":\"manual\",\"created\":1768663557,\"currency\":\"eur\",\"customer\":null,\"last_payment_error\":null,\"livemode\":true,\"metadata\":{\"payment_id\":\"rdCnGp2a4vglqoNNo3sfDBdTO\",\"payments_extension\":\"true\",\"payments_extension_type\":\"card\",\"reconciliation_flow\":\"payments_api\",\"shop_id\":\"751927347\"},\"next_action\":null,\"payment_method\":\"pm_1SqbNxIkWweOM9jAqq3PCD9e\",\"payment_method_types\":[\"card\"],\"source\":null,\"status\":\"succeeded\"}"</t>
  </si>
  <si>
    <t>AS-95087</t>
  </si>
  <si>
    <t>gid://shopify/Order/7399997014354</t>
  </si>
  <si>
    <t>gid://shopify/OrderTransaction/8576853803346</t>
  </si>
  <si>
    <t>2026-01-04T21:16:34Z</t>
  </si>
  <si>
    <t>7XX21243WU059930V</t>
  </si>
  <si>
    <t>"{\"id\":\"7XX21243WU059930V\",\"intent\":\"CAPTURE\",\"status\":\"COMPLETED\",\"payment_source\":{\"paypal\":{\"email_address\":\"tanja.hahn@web.de\",\"account_id\":\"3KJ63ADMWHZG6\",\"account_status\":\"VERIFIED\",\"name\":{\"given_name\":\"Tanja\",\"surname\":\"Hahn\"},\"phone_number\":{\"national_number\":\"4917632317186\"},\"address\":{\"address_line_1\":\"Zellbergstr. 35\",\"admin_area_2\":\"Meine\",\"postal_code\":\"38527\",\"country_code\":\"DE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urious sheep - P\u00f3ster \\/ Sin marco \\/ 50x70\",\"custom_id\":\"{\\\"shop_id\\\":751927347,\\\"session_id\\\":\\\"r6jl8npV8nv1vS4VoTTgpaXF6\\\"}\",\"invoice_id\":\"r6jl8npV8nv1vS4VoTTgpaXF6\",\"items\":[{\"name\":\"Curious sheep - P\u00f3ster \\/ Sin marco \\/ 50x70\",\"unit_amount\":{\"currency_code\":\"EUR\",\"value\":\"32.95\"},\"tax\":{\"currency_code\":\"EUR\",\"value\":\"0.00\"},\"quantity\":\"1\"}],\"shipping\":{\"name\":{\"full_name\":\"Tanja Hahn\"},\"address\":{\"address_line_1\":\"Zellbergstra\u00dfe 35\",\"admin_area_2\":\"Meine\",\"postal_code\":\"38527\",\"country_code\":\"DE\"}},\"supplementary_data\":{\"tax_nexus\":[]},\"payments\":{\"captures\":[{\"id\":\"98F36979SA7957549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6jl8npV8nv1vS4VoTTgpaXF6\",\"custom_id\":\"{\\\"shop_id\\\":751927347,\\\"session_id\\\":\\\"r6jl8npV8nv1vS4VoTTgpaXF6\\\"}\",\"links\":[{\"href\":\"https:\\/\\/api.paypal.com\\/v2\\/payments\\/captures\\/98F36979SA7957549\",\"rel\":\"self\",\"method\":\"GET\"},{\"href\":\"https:\\/\\/api.paypal.com\\/v2\\/payments\\/captures\\/98F36979SA7957549\\/refund\",\"rel\":\"refund\",\"method\":\"POST\"},{\"href\":\"https:\\/\\/api.paypal.com\\/v2\\/checkout\\/orders\\/7XX21243WU059930V\",\"rel\":\"up\",\"method\":\"GET\"}],\"create_time\":\"2026-01-04T21:16:35Z\",\"update_time\":\"2026-01-04T21:16:35Z\"}]}}],\"payer\":{\"name\":{\"given_name\":\"Tanja\",\"surname\":\"Hahn\"},\"email_address\":\"tanja.hahn@web.de\",\"payer_id\":\"3KJ63ADMWHZG6\",\"phone\":{\"phone_number\":{\"national_number\":\"4917632317186\"}},\"address\":{\"address_line_1\":\"Zellbergstr. 35\",\"admin_area_2\":\"Meine\",\"postal_code\":\"38527\",\"country_code\":\"DE\"}},\"create_time\":\"2026-01-04T21:15:56Z\",\"update_time\":\"2026-01-04T21:16:35Z\",\"links\":[{\"href\":\"https:\\/\\/api.paypal.com\\/v2\\/checkout\\/orders\\/7XX21243WU059930V\",\"rel\":\"self\",\"method\":\"GET\"}]}"</t>
  </si>
  <si>
    <t>AS-95950</t>
  </si>
  <si>
    <t>gid://shopify/Order/7428897898834</t>
  </si>
  <si>
    <t>gid://shopify/OrderTransaction/8602964033874</t>
  </si>
  <si>
    <t>2026-01-14T20:51:17Z</t>
  </si>
  <si>
    <t>ch_3Spb2AIkWweOM9jA0F9LCaIb</t>
  </si>
  <si>
    <t>rhlZE1T9vaExLqFWGuYeXuZjO</t>
  </si>
  <si>
    <t>pi_3Spb2AIkWweOM9jA0djluoDC</t>
  </si>
  <si>
    <t>"{\"id\":\"pi_3Spb2AIkWweOM9jA0djluoDC\",\"object\":\"payment_intent\",\"amount\":2490,\"amount_capturable\":0,\"amount_received\":2490,\"canceled_at\":null,\"cancellation_reason\":null,\"capture_method\":\"automatic\",\"latest_charge\":{\"id\":\"ch_3Spb2AIkWweOM9jA0F9LCaIb\",\"object\":\"charge\",\"amount\":2490,\"application_fee\":\"fee_1Spb2BIkWweOM9jARpE50ude\",\"balance_transaction\":\"txn_3Spb2AIkWweOM9jA0Kw2Ds3c\",\"captured\":true,\"created\":1768423878,\"currency\":\"eur\",\"failure_code\":null,\"failure_message\":null,\"fraud_details\":{},\"livemode\":true,\"metadata\":{\"payment_id\":\"rhlZE1T9vaExLqFWGuYeXuZj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b2AIkWweOM9jA0djluoDC\",\"payment_method\":\"pm_1Spb2AIkWweOM9jAaxdyevaa\",\"payment_method_details\":{\"card\":{\"amount_authorized\":2490,\"authorization_code\":\"443465\",\"brand\":\"visa\",\"checks\":{\"address_line1_check\":null,\"address_postal_code_check\":null,\"cvc_check\":null},\"country\":\"FR\",\"description\":\"Visa Classic\",\"ds_transaction_id\":null,\"exp_month\":12,\"exp_year\":2031,\"extended_authorization\":{\"status\":\"disabled\"},\"fingerprint\":\"2U7KSSLL6jaX8M1w\",\"funding\":\"debit\",\"iin\":\"465280\",\"incremental_authorization\":{\"status\":\"unavailable\"},\"installments\":null,\"issuer\":\"Le Credit Lyonnais\",\"last4\":\"0000\",\"mandate\":null,\"moto\":false,\"multicapture\":{\"status\":\"unavailable\"},\"network\":\"visa\",\"network_token\":{\"used\":false},\"network_transaction_id\":\"486014750783376\",\"overcapture\":{\"maximum_amount_capturable\":2490,\"status\":\"unavailable\"},\"payment_account_reference\":\"V0010013824227313735147234920\",\"regulated_status\":\"unregulated\",\"three_d_secure\":null,\"wallet\":{\"apple_pay\":{\"type\":\"apple_pay\"},\"dynamic_last4\":\"0193\",\"type\":\"apple_pay\"}},\"type\":\"card\"},\"refunded\":false,\"source\":null,\"status\":\"succeeded\",\"mit_params\":{\"network_transaction_id\":\"486014750783376\"}},\"confirmation_method\":\"manual\",\"created\":1768423878,\"currency\":\"eur\",\"customer\":null,\"last_payment_error\":null,\"livemode\":true,\"metadata\":{\"payment_id\":\"rhlZE1T9vaExLqFWGuYeXuZjO\",\"payments_extension\":\"true\",\"payments_extension_type\":\"card\",\"reconciliation_flow\":\"payments_api\",\"shop_id\":\"751927347\"},\"next_action\":null,\"payment_method\":\"pm_1Spb2AIkWweOM9jAaxdyevaa\",\"payment_method_types\":[\"card\"],\"source\":null,\"status\":\"succeeded\"}"</t>
  </si>
  <si>
    <t>AS-95006</t>
  </si>
  <si>
    <t>gid://shopify/Order/7398495551826</t>
  </si>
  <si>
    <t>gid://shopify/OrderTransaction/8575078728018</t>
  </si>
  <si>
    <t>2026-01-04T06:03:21Z</t>
  </si>
  <si>
    <t>ch_3SlkPOIkWweOM9jA14MDBPXe</t>
  </si>
  <si>
    <t>rN9prN6SqHWgc1hUMNzcFMZT7</t>
  </si>
  <si>
    <t>pi_3SlkPOIkWweOM9jA1yo2M50Q</t>
  </si>
  <si>
    <t>"{\"id\":\"pi_3SlkPOIkWweOM9jA1yo2M50Q\",\"object\":\"payment_intent\",\"amount\":2490,\"amount_capturable\":0,\"amount_received\":2490,\"canceled_at\":null,\"cancellation_reason\":null,\"capture_method\":\"automatic\",\"latest_charge\":{\"id\":\"ch_3SlkPOIkWweOM9jA14MDBPXe\",\"object\":\"charge\",\"amount\":2490,\"application_fee\":\"fee_1SlkPPIkWweOM9jAsGDotgg2\",\"balance_transaction\":\"txn_3SlkPOIkWweOM9jA1dGfnmHk\",\"captured\":true,\"created\":1767506602,\"currency\":\"eur\",\"failure_code\":null,\"failure_message\":null,\"fraud_details\":{},\"livemode\":true,\"metadata\":{\"payment_id\":\"rN9prN6SqHWgc1hUMNzcFMZT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kPOIkWweOM9jA1yo2M50Q\",\"payment_method\":\"pm_1SlkPOIkWweOM9jAMg4ad13h\",\"payment_method_details\":{\"card\":{\"amount_authorized\":2490,\"authorization_code\":\"375743\",\"brand\":\"mastercard\",\"checks\":{\"address_line1_check\":null,\"address_postal_code_check\":null,\"cvc_check\":null},\"country\":\"DE\",\"description\":\"Gold MasterCard Card\",\"ds_transaction_id\":null,\"exp_month\":3,\"exp_year\":2028,\"extended_authorization\":{\"status\":\"disabled\"},\"fingerprint\":\"VuisbgUV0Sg18bwc\",\"funding\":\"credit\",\"iin\":\"544734\",\"incremental_authorization\":{\"status\":\"unavailable\"},\"installments\":null,\"issuer\":\"DEUTSCHER SPARKASSEN- UND GIRO\",\"last4\":\"0000\",\"mandate\":null,\"moto\":false,\"multicapture\":{\"status\":\"unavailable\"},\"network\":\"mastercard\",\"network_token\":{\"used\":false},\"network_transaction_id\":\"MCG6IFUYO0104\",\"overcapture\":{\"maximum_amount_capturable\":2490,\"status\":\"unavailable\"},\"payment_account_reference\":\"50018FFROB75V5BEIFJFTYNTJY72K\",\"regulated_status\":\"unregulated\",\"three_d_secure\":null,\"wallet\":{\"apple_pay\":{\"type\":\"apple_pay\"},\"dynamic_last4\":\"1060\",\"type\":\"apple_pay\"}},\"type\":\"card\"},\"refunded\":false,\"source\":null,\"status\":\"succeeded\",\"mit_params\":{\"network_transaction_id\":\"MCG6IFUYO0104\"}},\"confirmation_method\":\"manual\",\"created\":1767506602,\"currency\":\"eur\",\"customer\":null,\"last_payment_error\":null,\"livemode\":true,\"metadata\":{\"payment_id\":\"rN9prN6SqHWgc1hUMNzcFMZT7\",\"payments_extension\":\"true\",\"payments_extension_type\":\"card\",\"reconciliation_flow\":\"payments_api\",\"shop_id\":\"751927347\"},\"next_action\":null,\"payment_method\":\"pm_1SlkPOIkWweOM9jAMg4ad13h\",\"payment_method_types\":[\"card\"],\"source\":null,\"status\":\"succeeded\"}"</t>
  </si>
  <si>
    <t>gid://shopify/OrderTransaction/8575082430802</t>
  </si>
  <si>
    <t>2026-01-04T06:11:36Z</t>
  </si>
  <si>
    <t>re_3SlkPOIkWweOM9jA1YuutpCV</t>
  </si>
  <si>
    <t>zuA2sFkQAGJ3NYuEXpo5akpTR</t>
  </si>
  <si>
    <t>"{\"id\":\"re_3SlkPOIkWweOM9jA1YuutpCV\",\"amount\":2490,\"balance_transaction\":\"txn_3SlkPOIkWweOM9jA11RZKmlg\",\"charge\":{\"id\":\"ch_3SlkPOIkWweOM9jA14MDBPXe\",\"object\":\"charge\",\"amount\":2490,\"application_fee\":\"fee_1SlkPPIkWweOM9jAsGDotgg2\",\"balance_transaction\":\"txn_3SlkPOIkWweOM9jA1dGfnmHk\",\"captured\":true,\"created\":1767506602,\"currency\":\"eur\",\"failure_code\":null,\"failure_message\":null,\"fraud_details\":{},\"livemode\":true,\"metadata\":{\"payment_id\":\"rN9prN6SqHWgc1hUMNzcFMZT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kPOIkWweOM9jA1yo2M50Q\",\"payment_method\":\"pm_1SlkPOIkWweOM9jAMg4ad13h\",\"payment_method_details\":{\"card\":{\"amount_authorized\":2490,\"authorization_code\":\"375743\",\"brand\":\"mastercard\",\"checks\":{\"address_line1_check\":null,\"address_postal_code_check\":null,\"cvc_check\":null},\"country\":\"DE\",\"description\":\"Gold MasterCard Card\",\"ds_transaction_id\":null,\"exp_month\":3,\"exp_year\":2028,\"extended_authorization\":{\"status\":\"disabled\"},\"fingerprint\":\"VuisbgUV0Sg18bwc\",\"funding\":\"credit\",\"iin\":\"544734\",\"incremental_authorization\":{\"status\":\"unavailable\"},\"installments\":null,\"issuer\":\"DEUTSCHER SPARKASSEN- UND GIRO\",\"last4\":\"0000\",\"mandate\":null,\"moto\":false,\"multicapture\":{\"status\":\"unavailable\"},\"network\":\"mastercard\",\"network_token\":{\"used\":false},\"network_transaction_id\":\"MCG6IFUYO0104\",\"overcapture\":{\"maximum_amount_capturable\":2490,\"status\":\"unavailable\"},\"payment_account_reference\":\"50018FFROB75V5BEIFJFTYNTJY72K\",\"regulated_status\":\"unregulated\",\"three_d_secure\":null,\"wallet\":{\"apple_pay\":{\"type\":\"apple_pay\"},\"dynamic_last4\":\"1060\",\"type\":\"apple_pay\"}},\"type\":\"card\"},\"refunded\":true,\"source\":null,\"status\":\"succeeded\",\"mit_params\":{\"network_transaction_id\":\"MCG6IFUYO0104\"}},\"object\":\"refund\",\"reason\":null,\"status\":\"succeeded\",\"created\":1767507097,\"currency\":\"eur\",\"metadata\":{\"payments_extension\":\"true\",\"payments_extension_type\":\"card\",\"reconciliation_flow\":\"payments_api\",\"refund_id\":\"zuA2sFkQAGJ3NYuEXpo5akpTR\"},\"payment_method_details\":{\"card\":{\"acquirer_reference_number\":null,\"acquirer_reference_number_status\":\"unavailable\"},\"type\":\"card\"},\"mit_params\":{}}"</t>
  </si>
  <si>
    <t>AS-95063</t>
  </si>
  <si>
    <t>gid://shopify/Order/7399654850898</t>
  </si>
  <si>
    <t>gid://shopify/OrderTransaction/8576455573842</t>
  </si>
  <si>
    <t>2026-01-04T18:11:15Z</t>
  </si>
  <si>
    <t>82U351211S3654454</t>
  </si>
  <si>
    <t>"{\"id\":\"82U351211S3654454\",\"intent\":\"CAPTURE\",\"status\":\"COMPLETED\",\"payment_source\":{\"paypal\":{\"email_address\":\"eva-fuerfanger@web.de\",\"account_id\":\"99GWMG7FGKB8J\",\"account_status\":\"VERIFIED\",\"name\":{\"given_name\":\"Eva\",\"surname\":\"F\u00fcrfanger\"},\"phone_number\":{\"national_number\":\"4915112118287\"},\"address\":{\"address_line_1\":\"Engberg  1\",\"admin_area_2\":\"Pleiskirchen\",\"postal_code\":\"84568\",\"country_code\":\"DE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age green Boho Sunrise 2 - P\u00f3ster \\/ Sin marco \\/ 50x70\",\"custom_id\":\"{\\\"shop_id\\\":751927347,\\\"session_id\\\":\\\"rSyTMGPFyK1UNmt9XohYdFDQd\\\"}\",\"invoice_id\":\"rSyTMGPFyK1UNmt9XohYdFDQd\",\"items\":[{\"name\":\"Sage green Boho Sunrise 2 - P\u00f3ster \\/ Sin marco \\/ 50x70\",\"unit_amount\":{\"currency_code\":\"EUR\",\"value\":\"32.95\"},\"tax\":{\"currency_code\":\"EUR\",\"value\":\"0.00\"},\"quantity\":\"1\"}],\"shipping\":{\"name\":{\"full_name\":\"Eva F\u00fcrfanger\"},\"address\":{\"address_line_1\":\"Engberg  1\",\"admin_area_2\":\"Pleiskirchen\",\"postal_code\":\"84568\",\"country_code\":\"DE\"}},\"supplementary_data\":{\"tax_nexus\":[]},\"payments\":{\"captures\":[{\"id\":\"9XD46130V0780460L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SyTMGPFyK1UNmt9XohYdFDQd\",\"custom_id\":\"{\\\"shop_id\\\":751927347,\\\"session_id\\\":\\\"rSyTMGPFyK1UNmt9XohYdFDQd\\\"}\",\"links\":[{\"href\":\"https:\\/\\/api.paypal.com\\/v2\\/payments\\/captures\\/9XD46130V0780460L\",\"rel\":\"self\",\"method\":\"GET\"},{\"href\":\"https:\\/\\/api.paypal.com\\/v2\\/payments\\/captures\\/9XD46130V0780460L\\/refund\",\"rel\":\"refund\",\"method\":\"POST\"},{\"href\":\"https:\\/\\/api.paypal.com\\/v2\\/checkout\\/orders\\/82U351211S3654454\",\"rel\":\"up\",\"method\":\"GET\"}],\"create_time\":\"2026-01-04T18:11:16Z\",\"update_time\":\"2026-01-04T18:11:16Z\"}]}}],\"payer\":{\"name\":{\"given_name\":\"Eva\",\"surname\":\"F\u00fcrfanger\"},\"email_address\":\"eva-fuerfanger@web.de\",\"payer_id\":\"99GWMG7FGKB8J\",\"phone\":{\"phone_number\":{\"national_number\":\"4915112118287\"}},\"address\":{\"address_line_1\":\"Engberg  1\",\"admin_area_2\":\"Pleiskirchen\",\"postal_code\":\"84568\",\"country_code\":\"DE\"}},\"create_time\":\"2026-01-04T18:10:29Z\",\"update_time\":\"2026-01-04T18:11:16Z\",\"links\":[{\"href\":\"https:\\/\\/api.paypal.com\\/v2\\/checkout\\/orders\\/82U351211S3654454\",\"rel\":\"self\",\"method\":\"GET\"}]}"</t>
  </si>
  <si>
    <t>AS-96000</t>
  </si>
  <si>
    <t>gid://shopify/Order/7430377374034</t>
  </si>
  <si>
    <t>gid://shopify/OrderTransaction/8604877455698</t>
  </si>
  <si>
    <t>2026-01-15T15:35:43Z</t>
  </si>
  <si>
    <t>ch_3SpsaKIkWweOM9jA0aOPhvan</t>
  </si>
  <si>
    <t>rkbR0Tg523cdacXPnv7WD0rHR</t>
  </si>
  <si>
    <t>pi_3SpsaKIkWweOM9jA0Jwh8HRv</t>
  </si>
  <si>
    <t>"{\"id\":\"pi_3SpsaKIkWweOM9jA0Jwh8HRv\",\"object\":\"payment_intent\",\"amount\":3190,\"amount_capturable\":0,\"amount_received\":3190,\"canceled_at\":null,\"cancellation_reason\":null,\"capture_method\":\"automatic\",\"latest_charge\":{\"id\":\"ch_3SpsaKIkWweOM9jA0aOPhvan\",\"object\":\"charge\",\"amount\":3190,\"application_fee\":\"fee_1SpsaLIkWweOM9jAQwUgN6P1\",\"balance_transaction\":\"txn_3SpsaKIkWweOM9jA0COnqCp5\",\"captured\":true,\"created\":1768491345,\"currency\":\"eur\",\"failure_code\":null,\"failure_message\":null,\"fraud_details\":{},\"livemode\":true,\"metadata\":{\"payment_id\":\"rkbR0Tg523cdacXPnv7WD0rH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saKIkWweOM9jA0Jwh8HRv\",\"payment_method\":\"pm_1SpsaKIkWweOM9jAQkdju9G7\",\"payment_method_details\":{\"card\":{\"amount_authorized\":3190,\"authorization_code\":\"916303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V8rwvaHSfxl2RSwC\",\"funding\":\"credit\",\"iin\":\"480040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486015561454929\",\"overcapture\":{\"maximum_amount_capturable\":3190,\"status\":\"unavailable\"},\"payment_account_reference\":\"V0010013026012363318377019994\",\"regulated_status\":\"unregulated\",\"three_d_secure\":null,\"wallet\":{\"apple_pay\":{\"type\":\"apple_pay\"},\"dynamic_last4\":\"4749\",\"type\":\"apple_pay\"}},\"type\":\"card\"},\"refunded\":false,\"source\":null,\"status\":\"succeeded\",\"mit_params\":{\"network_transaction_id\":\"486015561454929\"}},\"confirmation_method\":\"manual\",\"created\":1768491344,\"currency\":\"eur\",\"customer\":null,\"last_payment_error\":null,\"livemode\":true,\"metadata\":{\"payment_id\":\"rkbR0Tg523cdacXPnv7WD0rHR\",\"payments_extension\":\"true\",\"payments_extension_type\":\"card\",\"reconciliation_flow\":\"payments_api\",\"shop_id\":\"751927347\"},\"next_action\":null,\"payment_method\":\"pm_1SpsaKIkWweOM9jAQkdju9G7\",\"payment_method_types\":[\"card\"],\"source\":null,\"status\":\"succeeded\"}"</t>
  </si>
  <si>
    <t>AS-95727</t>
  </si>
  <si>
    <t>gid://shopify/Order/7421933289810</t>
  </si>
  <si>
    <t>gid://shopify/OrderTransaction/8595389940050</t>
  </si>
  <si>
    <t>2026-01-11T23:22:18Z</t>
  </si>
  <si>
    <t>ch_3SoXxfIkWweOM9jA0NxCPFmB</t>
  </si>
  <si>
    <t>rqKncnjb9zfacrTHHMgvV1VWd</t>
  </si>
  <si>
    <t>pi_3SoXxfIkWweOM9jA0CQchfqk</t>
  </si>
  <si>
    <t>"{\"id\":\"pi_3SoXxfIkWweOM9jA0CQchfqk\",\"object\":\"payment_intent\",\"amount\":13180,\"amount_capturable\":0,\"amount_received\":13180,\"canceled_at\":null,\"cancellation_reason\":null,\"capture_method\":\"automatic\",\"latest_charge\":{\"id\":\"ch_3SoXxfIkWweOM9jA0NxCPFmB\",\"object\":\"charge\",\"amount\":13180,\"application_fee\":\"fee_1SoXxgIkWweOM9jAPydYXPeV\",\"balance_transaction\":\"txn_3SoXxfIkWweOM9jA07W0I00S\",\"captured\":true,\"created\":1768173739,\"currency\":\"eur\",\"failure_code\":null,\"failure_message\":null,\"fraud_details\":{},\"livemode\":true,\"metadata\":{\"payment_id\":\"rqKncnjb9zfacrTHHMgvV1VW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XxfIkWweOM9jA0CQchfqk\",\"payment_method\":\"pm_1SoXxfIkWweOM9jAzcM9tIyD\",\"payment_method_details\":{\"card\":{\"amount_authorized\":13180,\"authorization_code\":\"667163\",\"brand\":\"mastercard\",\"checks\":{\"address_line1_check\":\"unavailable\",\"address_postal_code_check\":\"unavailable\",\"cvc_check\":\"pass\"},\"country\":\"IT\",\"description\":\"Debit MasterCard\",\"ds_transaction_id\":null,\"exp_month\":3,\"exp_year\":2030,\"extended_authorization\":{\"status\":\"disabled\"},\"fingerprint\":\"Hpwjez0DMGVrKxsN\",\"funding\":\"debit\",\"iin\":\"516795\",\"incremental_authorization\":{\"status\":\"unavailable\"},\"installments\":null,\"issuer\":\"INTESA SANPAOLO SPA\",\"last4\":\"2406\",\"mandate\":null,\"moto\":false,\"multicapture\":{\"status\":\"unavailable\"},\"network\":\"mastercard\",\"network_token\":{\"used\":false},\"network_transaction_id\":\"MDUJI3FYQ0111\",\"overcapture\":{\"maximum_amount_capturable\":13180,\"status\":\"unavailable\"},\"payment_account_reference\":\"50019QVSB1SJI20DNYUQDYHMXZSMT\",\"regulated_status\":\"unregulated\",\"three_d_secure\":null,\"wallet\":null},\"type\":\"card\"},\"refunded\":false,\"source\":null,\"status\":\"succeeded\",\"mit_params\":{\"network_transaction_id\":\"MDUJI3FYQ0111\"}},\"confirmation_method\":\"manual\",\"created\":1768173739,\"currency\":\"eur\",\"customer\":null,\"last_payment_error\":null,\"livemode\":true,\"metadata\":{\"payment_id\":\"rqKncnjb9zfacrTHHMgvV1VWd\",\"payments_extension\":\"true\",\"payments_extension_type\":\"card\",\"reconciliation_flow\":\"payments_api\",\"shop_id\":\"751927347\"},\"next_action\":null,\"payment_method\":\"pm_1SoXxfIkWweOM9jAzcM9tIyD\",\"payment_method_types\":[\"card\"],\"source\":null,\"status\":\"succeeded\"}"</t>
  </si>
  <si>
    <t>AS-95035</t>
  </si>
  <si>
    <t>gid://shopify/Order/7399252427090</t>
  </si>
  <si>
    <t>gid://shopify/OrderTransaction/8575973753170</t>
  </si>
  <si>
    <t>2026-01-04T14:39:43Z</t>
  </si>
  <si>
    <t>ch_3SlsT5IkWweOM9jA1ZkRTYax</t>
  </si>
  <si>
    <t>rwuf26x1h26Z5XprlG8CzkRcg</t>
  </si>
  <si>
    <t>pi_3SlsT5IkWweOM9jA1Dj5Cz30</t>
  </si>
  <si>
    <t>"{\"id\":\"pi_3SlsT5IkWweOM9jA1Dj5Cz30\",\"object\":\"payment_intent\",\"amount\":4490,\"amount_capturable\":0,\"amount_received\":4490,\"canceled_at\":null,\"cancellation_reason\":null,\"capture_method\":\"automatic\",\"latest_charge\":{\"id\":\"ch_3SlsT5IkWweOM9jA1ZkRTYax\",\"object\":\"charge\",\"amount\":4490,\"application_fee\":\"fee_1SlsT8IkWweOM9jACSs5DVto\",\"balance_transaction\":\"txn_3SlsT5IkWweOM9jA14idjV8G\",\"captured\":true,\"created\":1767537585,\"currency\":\"eur\",\"failure_code\":null,\"failure_message\":null,\"fraud_details\":{},\"livemode\":true,\"metadata\":{\"payment_id\":\"rwuf26x1h26Z5XprlG8CzkRc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sT5IkWweOM9jA1Dj5Cz30\",\"payment_method\":\"pm_1SlsT5IkWweOM9jAckvlwY4j\",\"payment_method_details\":{\"card\":{\"amount_authorized\":4490,\"authorization_code\":\"126541\",\"brand\":\"visa\",\"checks\":{\"address_line1_check\":\"fail\",\"address_postal_code_check\":\"fail\",\"cvc_check\":\"pass\"},\"country\":\"FR\",\"description\":\"Visa Classic\",\"ds_transaction_id\":null,\"exp_month\":10,\"exp_year\":2026,\"extended_authorization\":{\"status\":\"disabled\"},\"fingerprint\":\"w2yTlmE8e31aVvVQ\",\"funding\":\"debit\",\"iin\":\"499001\",\"incremental_authorization\":{\"status\":\"unavailable\"},\"installments\":null,\"issuer\":\"BPCE\",\"last4\":\"7902\",\"mandate\":null,\"moto\":false,\"multicapture\":{\"status\":\"unavailable\"},\"network\":\"visa\",\"network_token\":{\"used\":false},\"network_transaction_id\":\"486004527867940\",\"overcapture\":{\"maximum_amount_capturable\":4490,\"status\":\"unavailable\"},\"payment_account_reference\":\"V001AACB009012023100263944132\",\"regulated_status\":\"unregulated\",\"three_d_secure\":{\"authentication_flow\":\"frictionless\",\"electronic_commerce_indicator\":\"07\",\"exemption_indicator\":null,\"result\":\"exempted\",\"result_reason\":null,\"transaction_id\":\"59eba350-0f3e-43f9-bbb4-09e9648c5a44\",\"version\":\"2.2.0\"},\"wallet\":null},\"type\":\"card\"},\"refunded\":false,\"source\":null,\"status\":\"succeeded\",\"mit_params\":{\"network_transaction_id\":\"486004527867940\"}},\"confirmation_method\":\"manual\",\"created\":1767537583,\"currency\":\"eur\",\"customer\":null,\"last_payment_error\":null,\"livemode\":true,\"metadata\":{\"payment_id\":\"rwuf26x1h26Z5XprlG8CzkRcg\",\"payments_extension\":\"true\",\"payments_extension_type\":\"card\",\"reconciliation_flow\":\"payments_api\",\"shop_id\":\"751927347\"},\"next_action\":null,\"payment_method\":\"pm_1SlsT5IkWweOM9jAckvlwY4j\",\"payment_method_types\":[\"card\"],\"source\":null,\"status\":\"succeeded\"}"</t>
  </si>
  <si>
    <t>AS-95927</t>
  </si>
  <si>
    <t>gid://shopify/Order/7428283236690</t>
  </si>
  <si>
    <t>gid://shopify/OrderTransaction/8602190938450</t>
  </si>
  <si>
    <t>2026-01-14T15:24:18Z</t>
  </si>
  <si>
    <t>ch_3SpVvjIkWweOM9jA2Mtfmspp</t>
  </si>
  <si>
    <t>rTRI7IVBmlSCkWMXHK6oXW5Ts</t>
  </si>
  <si>
    <t>pi_3SpVvjIkWweOM9jA2MnXOJRL</t>
  </si>
  <si>
    <t>"{\"id\":\"pi_3SpVvjIkWweOM9jA2MnXOJRL\",\"object\":\"payment_intent\",\"amount\":2490,\"amount_capturable\":0,\"amount_received\":2490,\"canceled_at\":null,\"cancellation_reason\":null,\"capture_method\":\"automatic\",\"latest_charge\":{\"id\":\"ch_3SpVvjIkWweOM9jA2Mtfmspp\",\"object\":\"charge\",\"amount\":2490,\"application_fee\":\"fee_1SpVvmIkWweOM9jANBaH2ONG\",\"balance_transaction\":\"txn_3SpVvjIkWweOM9jA2ShjeUUB\",\"captured\":true,\"created\":1768404262,\"currency\":\"eur\",\"failure_code\":null,\"failure_message\":null,\"fraud_details\":{},\"livemode\":true,\"metadata\":{\"payment_id\":\"rTRI7IVBmlSCkWMXHK6oXW5T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VvjIkWweOM9jA2MnXOJRL\",\"payment_method\":\"pm_1SpVvjIkWweOM9jABNfP78uD\",\"payment_method_details\":{\"card\":{\"amount_authorized\":2490,\"authorization_code\":\"338322\",\"brand\":\"visa\",\"checks\":{\"address_line1_check\":\"unavailable\",\"address_postal_code_check\":\"unavailable\",\"cvc_check\":\"pass\"},\"country\":\"FR\",\"description\":\"Visa Classic\",\"ds_transaction_id\":null,\"exp_month\":9,\"exp_year\":2026,\"extended_authorization\":{\"status\":\"disabled\"},\"fingerprint\":\"Zw3oS4KOBAyx3aVn\",\"funding\":\"debit\",\"iin\":\"497783\",\"incremental_authorization\":{\"status\":\"unavailable\"},\"installments\":null,\"issuer\":\"CAISSE FEDERALE DE CREDIT MUTUEL\",\"last4\":\"3325\",\"mandate\":null,\"moto\":false,\"multicapture\":{\"status\":\"unavailable\"},\"network\":\"visa\",\"network_token\":{\"used\":false},\"network_transaction_id\":\"486014554622736\",\"overcapture\":{\"maximum_amount_capturable\":2490,\"status\":\"unavailable\"},\"payment_account_reference\":null,\"regulated_status\":\"unregulated\",\"three_d_secure\":{\"authentication_flow\":\"frictionless\",\"electronic_commerce_indicator\":\"07\",\"exemption_indicator\":null,\"result\":\"exempted\",\"result_reason\":null,\"transaction_id\":\"1b06802f-b0c0-451e-a45a-fbad0943b22b\",\"version\":\"2.2.0\"},\"wallet\":null},\"type\":\"card\"},\"refunded\":false,\"source\":null,\"status\":\"succeeded\",\"mit_params\":{\"network_transaction_id\":\"486014554622736\"}},\"confirmation_method\":\"manual\",\"created\":1768404259,\"currency\":\"eur\",\"customer\":null,\"last_payment_error\":null,\"livemode\":true,\"metadata\":{\"payment_id\":\"rTRI7IVBmlSCkWMXHK6oXW5Ts\",\"payments_extension\":\"true\",\"payments_extension_type\":\"card\",\"reconciliation_flow\":\"payments_api\",\"shop_id\":\"751927347\"},\"next_action\":null,\"payment_method\":\"pm_1SpVvjIkWweOM9jABNfP78uD\",\"payment_method_types\":[\"card\"],\"source\":null,\"status\":\"succeeded\"}"</t>
  </si>
  <si>
    <t>AS-96042</t>
  </si>
  <si>
    <t>gid://shopify/Order/7432759345490</t>
  </si>
  <si>
    <t>gid://shopify/OrderTransaction/8607080513874</t>
  </si>
  <si>
    <t>2026-01-16T08:45:53Z</t>
  </si>
  <si>
    <t>ch_3Sq8fGIkWweOM9jA10a4P245</t>
  </si>
  <si>
    <t>rBKpTUuJVh23CnicSrCyCEN2c</t>
  </si>
  <si>
    <t>pi_3Sq8fGIkWweOM9jA1xHHXkUM</t>
  </si>
  <si>
    <t>"{\"id\":\"pi_3Sq8fGIkWweOM9jA1xHHXkUM\",\"object\":\"payment_intent\",\"amount\":8495,\"amount_capturable\":0,\"amount_received\":8495,\"canceled_at\":null,\"cancellation_reason\":null,\"capture_method\":\"automatic\",\"latest_charge\":{\"id\":\"ch_3Sq8fGIkWweOM9jA10a4P245\",\"object\":\"charge\",\"amount\":8495,\"application_fee\":\"fee_1Sq8fIIkWweOM9jAPWlkOIyg\",\"balance_transaction\":\"txn_3Sq8fGIkWweOM9jA1tlcimi5\",\"captured\":true,\"created\":1768553155,\"currency\":\"eur\",\"failure_code\":null,\"failure_message\":null,\"fraud_details\":{},\"livemode\":true,\"metadata\":{\"payment_id\":\"rBKpTUuJVh23CnicSrCyCEN2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8fGIkWweOM9jA1xHHXkUM\",\"payment_method\":\"pm_1Sq8fGIkWweOM9jA4eBu9SXT\",\"payment_method_details\":{\"card\":{\"amount_authorized\":8495,\"authorization_code\":\"372596\",\"brand\":\"visa\",\"checks\":{\"address_line1_check\":\"fail\",\"address_postal_code_check\":\"pass\",\"cvc_check\":\"pass\"},\"country\":\"FR\",\"description\":\"Visa Platinum\",\"ds_transaction_id\":null,\"exp_month\":1,\"exp_year\":2028,\"extended_authorization\":{\"status\":\"disabled\"},\"fingerprint\":\"DtQNm1sPXTXsC4Qy\",\"funding\":\"credit\",\"iin\":\"497031\",\"incremental_authorization\":{\"status\":\"unavailable\"},\"installments\":null,\"issuer\":\"LA BANQUE POSTALE\",\"last4\":\"0972\",\"mandate\":null,\"moto\":false,\"multicapture\":{\"status\":\"unavailable\"},\"network\":\"visa\",\"network_token\":{\"used\":false},\"network_transaction_id\":\"486016315565401\",\"overcapture\":{\"maximum_amount_capturable\":8495,\"status\":\"unavailable\"},\"payment_account_reference\":\"V001AADBP30000362254670000000\",\"regulated_status\":\"unregulated\",\"three_d_secure\":{\"authentication_flow\":\"frictionless\",\"electronic_commerce_indicator\":\"07\",\"exemption_indicator\":null,\"result\":\"exempted\",\"result_reason\":null,\"transaction_id\":\"34aa87d2-e63a-4edf-b226-c653faa68aec\",\"version\":\"2.2.0\"},\"wallet\":null},\"type\":\"card\"},\"refunded\":false,\"source\":null,\"status\":\"succeeded\",\"mit_params\":{\"network_transaction_id\":\"486016315565401\"}},\"confirmation_method\":\"manual\",\"created\":1768553154,\"currency\":\"eur\",\"customer\":null,\"last_payment_error\":null,\"livemode\":true,\"metadata\":{\"payment_id\":\"rBKpTUuJVh23CnicSrCyCEN2c\",\"payments_extension\":\"true\",\"payments_extension_type\":\"card\",\"reconciliation_flow\":\"payments_api\",\"shop_id\":\"751927347\"},\"next_action\":null,\"payment_method\":\"pm_1Sq8fGIkWweOM9jA4eBu9SXT\",\"payment_method_types\":[\"card\"],\"source\":null,\"status\":\"succeeded\"}"</t>
  </si>
  <si>
    <t>AS-95619</t>
  </si>
  <si>
    <t>gid://shopify/Order/7420316909906</t>
  </si>
  <si>
    <t>gid://shopify/OrderTransaction/8593585733970</t>
  </si>
  <si>
    <t>2026-01-11T09:59:39Z</t>
  </si>
  <si>
    <t>0S456356W7980421W</t>
  </si>
  <si>
    <t>"{\"id\":\"0S456356W7980421W\",\"intent\":\"CAPTURE\",\"status\":\"COMPLETED\",\"payment_source\":{\"paypal\":{\"email_address\":\"kewientapper@aol.com\",\"account_id\":\"79NWKHUATFFCJ\",\"account_status\":\"VERIFIED\",\"name\":{\"given_name\":\"Kai Eric\",\"surname\":\"Wientapper\"},\"phone_number\":{\"national_number\":\"1704714031\"},\"address\":{\"address_line_1\":\"Sprenger Weg 5\",\"address_line_2\":\"Dwerkaten\",\"admin_area_2\":\"L\u00fctjensee\",\"postal_code\":\"22952\",\"country_code\":\"DE\"}}},\"purchase_units\":[{\"reference_id\":\"default\",\"amount\":{\"currency_code\":\"EUR\",\"value\":\"65.90\",\"breakdown\":{\"item_total\":{\"currency_code\":\"EUR\",\"value\":\"65.90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Away from hear No2 - Dan Hobday - P\u00f3ster \\/ Sin marco \\/ 50x70\",\"custom_id\":\"{\\\"shop_id\\\":751927347,\\\"session_id\\\":\\\"rPDyY2Qiy6dTmJRAW2I9tCpo2\\\"}\",\"invoice_id\":\"rPDyY2Qiy6dTmJRAW2I9tCpo2\",\"items\":[{\"name\":\"Away from hear No2 - Dan Hobday - P\u00f3ster \\/ Sin marco \\/ 50x70\",\"unit_amount\":{\"currency_code\":\"EUR\",\"value\":\"32.95\"},\"tax\":{\"currency_code\":\"EUR\",\"value\":\"0.00\"},\"quantity\":\"1\"},{\"name\":\"Away from hear No1 - Dan Hobday - P\u00f3ster \\/ Sin marco \\/ 50x70\",\"unit_amount\":{\"currency_code\":\"EUR\",\"value\":\"32.95\"},\"tax\":{\"currency_code\":\"EUR\",\"value\":\"0.00\"},\"quantity\":\"1\"}],\"shipping\":{\"name\":{\"full_name\":\"Kai Eric Wientapper\"},\"address\":{\"address_line_1\":\"Sprenger Weg 5\",\"admin_area_2\":\"L\u00fctjensee\",\"postal_code\":\"22952\",\"country_code\":\"DE\"}},\"supplementary_data\":{\"tax_nexus\":[]},\"payments\":{\"captures\":[{\"id\":\"8RF75017S0983243B\",\"status\":\"COMPLETED\",\"amount\":{\"currency_code\":\"EUR\",\"value\":\"65.90\"},\"final_capture\":true,\"disbursement_mode\":\"INSTANT\",\"seller_protection\":{\"status\":\"ELIGIBLE\",\"dispute_categories\":[\"ITEM_NOT_RECEIVED\",\"UNAUTHORIZED_TRANSACTION\"]},\"seller_receivable_breakdown\":{\"gross_amount\":{\"currency_code\":\"EUR\",\"value\":\"65.90\"},\"paypal_fee\":{\"currency_code\":\"EUR\",\"value\":\"2.26\"},\"net_amount\":{\"currency_code\":\"EUR\",\"value\":\"63.64\"}},\"invoice_id\":\"rPDyY2Qiy6dTmJRAW2I9tCpo2\",\"custom_id\":\"{\\\"shop_id\\\":751927347,\\\"session_id\\\":\\\"rPDyY2Qiy6dTmJRAW2I9tCpo2\\\"}\",\"links\":[{\"href\":\"https:\\/\\/api.paypal.com\\/v2\\/payments\\/captures\\/8RF75017S0983243B\",\"rel\":\"self\",\"method\":\"GET\"},{\"href\":\"https:\\/\\/api.paypal.com\\/v2\\/payments\\/captures\\/8RF75017S0983243B\\/refund\",\"rel\":\"refund\",\"method\":\"POST\"},{\"href\":\"https:\\/\\/api.paypal.com\\/v2\\/checkout\\/orders\\/0S456356W7980421W\",\"rel\":\"up\",\"method\":\"GET\"}],\"create_time\":\"2026-01-11T09:59:41Z\",\"update_time\":\"2026-01-11T09:59:41Z\"}]}}],\"payer\":{\"name\":{\"given_name\":\"Kai Eric\",\"surname\":\"Wientapper\"},\"email_address\":\"kewientapper@aol.com\",\"payer_id\":\"79NWKHUATFFCJ\",\"phone\":{\"phone_number\":{\"national_number\":\"1704714031\"}},\"address\":{\"address_line_1\":\"Sprenger Weg 5\",\"address_line_2\":\"Dwerkaten\",\"admin_area_2\":\"L\u00fctjensee\",\"postal_code\":\"22952\",\"country_code\":\"DE\"}},\"create_time\":\"2026-01-11T09:59:00Z\",\"update_time\":\"2026-01-11T09:59:41Z\",\"links\":[{\"href\":\"https:\\/\\/api.paypal.com\\/v2\\/checkout\\/orders\\/0S456356W7980421W\",\"rel\":\"self\",\"method\":\"GET\"}]}"</t>
  </si>
  <si>
    <t>AS-97008</t>
  </si>
  <si>
    <t>gid://shopify/Order/7509965996370</t>
  </si>
  <si>
    <t>gid://shopify/OrderTransaction/8642633433426</t>
  </si>
  <si>
    <t>2026-01-28T18:51:59Z</t>
  </si>
  <si>
    <t>75236682544903115</t>
  </si>
  <si>
    <t>8BX649980S1152129</t>
  </si>
  <si>
    <t>"{\"id\":\"8BX649980S1152129\",\"intent\":\"CAPTURE\",\"status\":\"COMPLETED\",\"payment_source\":{\"paypal\":{\"email_address\":\"svalenciano63j@gmail.com\",\"account_id\":\"8T769XTG8BA64\",\"account_status\":\"VERIFIED\",\"name\":{\"given_name\":\"susana\",\"surname\":\"VALENCIANO JIMENEZ\"},\"phone_number\":{\"national_number\":\"609746944\"},\"address\":{\"address_line_1\":\"c\\/Antoniorrobles, 10-13\u00baB\",\"admin_area_2\":\"MADRID\",\"admin_area_1\":\"Madrid\",\"postal_code\":\"28034\",\"country_code\":\"ES\"}}},\"purchase_units\":[{\"reference_id\":\"default\",\"amount\":{\"currency_code\":\"EUR\",\"value\":\"194.85\",\"breakdown\":{\"item_total\":{\"currency_code\":\"EUR\",\"value\":\"194.85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atercolor Landscape N 24 - P\u00f3ster \\/ Madera roble natural \\/ 50x70\",\"custom_id\":\"{\\\"shop_id\\\":751927347,\\\"session_id\\\":\\\"r0WRHMVQxtchMsVcG3SChX7nJ\\\"}\",\"invoice_id\":\"r0WRHMVQxtchMsVcG3SChX7nJ\",\"items\":[{\"name\":\"Watercolor Landscape N 24 - P\u00f3ster \\/ Madera roble natural \\/ 50x70\",\"unit_amount\":{\"currency_code\":\"EUR\",\"value\":\"67.95\"},\"tax\":{\"currency_code\":\"EUR\",\"value\":\"0.00\"},\"quantity\":\"1\"},{\"name\":\"Watercolor Landscape N 34 - P\u00f3ster \\/ Madera roble natural \\/ 40x50\",\"unit_amount\":{\"currency_code\":\"EUR\",\"value\":\"58.95\"},\"tax\":{\"currency_code\":\"EUR\",\"value\":\"0.00\"},\"quantity\":\"1\"},{\"name\":\"Watercolor Landscape N 32 - P\u00f3ster \\/ Madera roble natural \\/ 50x70\",\"unit_amount\":{\"currency_code\":\"EUR\",\"value\":\"67.95\"},\"tax\":{\"currency_code\":\"EUR\",\"value\":\"0.00\"},\"quantity\":\"1\"}],\"shipping\":{\"name\":{\"full_name\":\"Susana Valenciano Jim\u00e9nez\"},\"address\":{\"address_line_1\":\"Calle de Antoniorrobles 10-13\u00b0B\",\"admin_area_2\":\"Madrid\",\"admin_area_1\":\"Madrid\",\"postal_code\":\"28034\",\"country_code\":\"ES\"}},\"payments\":{\"captures\":[{\"id\":\"75236682544903115\",\"status\":\"COMPLETED\",\"amount\":{\"currency_code\":\"EUR\",\"value\":\"194.85\"},\"final_capture\":true,\"disbursement_mode\":\"INSTANT\",\"seller_protection\":{\"status\":\"ELIGIBLE\",\"dispute_categories\":[\"ITEM_NOT_RECEIVED\",\"UNAUTHORIZED_TRANSACTION\"]},\"seller_receivable_breakdown\":{\"gross_amount\":{\"currency_code\":\"EUR\",\"value\":\"194.85\"},\"paypal_fee\":{\"currency_code\":\"EUR\",\"value\":\"6.00\"},\"net_amount\":{\"currency_code\":\"EUR\",\"value\":\"188.85\"}},\"invoice_id\":\"r0WRHMVQxtchMsVcG3SChX7nJ\",\"custom_id\":\"{\\\"shop_id\\\":751927347,\\\"session_id\\\":\\\"r0WRHMVQxtchMsVcG3SChX7nJ\\\"}\",\"links\":[{\"href\":\"https:\\/\\/api.paypal.com\\/v2\\/payments\\/captures\\/75236682544903115\",\"rel\":\"self\",\"method\":\"GET\"},{\"href\":\"https:\\/\\/api.paypal.com\\/v2\\/payments\\/captures\\/75236682544903115\\/refund\",\"rel\":\"refund\",\"method\":\"POST\"},{\"href\":\"https:\\/\\/api.paypal.com\\/v2\\/checkout\\/orders\\/8BX649980S1152129\",\"rel\":\"up\",\"method\":\"GET\"}],\"create_time\":\"2026-01-28T18:52:01Z\",\"update_time\":\"2026-01-28T18:52:01Z\"}]}}],\"payer\":{\"name\":{\"given_name\":\"susana\",\"surname\":\"VALENCIANO JIMENEZ\"},\"email_address\":\"svalenciano63j@gmail.com\",\"payer_id\":\"8T769XTG8BA64\",\"phone\":{\"phone_number\":{\"national_number\":\"609746944\"}},\"address\":{\"address_line_1\":\"c\\/Antoniorrobles, 10-13\u00baB\",\"admin_area_2\":\"MADRID\",\"admin_area_1\":\"Madrid\",\"postal_code\":\"28034\",\"country_code\":\"ES\"}},\"create_time\":\"2026-01-28T18:51:30Z\",\"update_time\":\"2026-01-28T18:52:01Z\",\"links\":[{\"href\":\"https:\\/\\/api.paypal.com\\/v2\\/checkout\\/orders\\/8BX649980S1152129\",\"rel\":\"self\",\"method\":\"GET\"}]}"</t>
  </si>
  <si>
    <t>AS-96897</t>
  </si>
  <si>
    <t>gid://shopify/Order/7498308092242</t>
  </si>
  <si>
    <t>gid://shopify/OrderTransaction/8638812029266</t>
  </si>
  <si>
    <t>2026-01-27T10:07:11Z</t>
  </si>
  <si>
    <t>9V611832538068206</t>
  </si>
  <si>
    <t>"{\"id\":\"9V611832538068206\",\"intent\":\"CAPTURE\",\"status\":\"COMPLETED\",\"payment_source\":{\"paypal\":{\"email_address\":\"amkgrafik@googlemail.com\",\"account_id\":\"YTRQMAKFFJCCY\",\"account_status\":\"VERIFIED\",\"name\":{\"given_name\":\"Anna\",\"surname\":\"Klusmann\"},\"phone_number\":{\"national_number\":\"4901743160321\"},\"address\":{\"address_line_1\":\"Gr\u00fcne Allee 22 B\",\"admin_area_2\":\"Burgdorf\",\"postal_code\":\"31303\",\"country_code\":\"DE\"}}},\"purchase_units\":[{\"reference_id\":\"default\",\"amount\":{\"currency_code\":\"EUR\",\"value\":\"235.62\",\"breakdown\":{\"item_total\":{\"currency_code\":\"EUR\",\"value\":\"261.80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26.18\"}}},\"payee\":{\"email_address\":\"info@artestaposters.com\",\"merchant_id\":\"CZQCEKGVW6QGG\",\"display_data\":{\"brand_name\":\"Artesta\"}},\"payment_instruction\":{\"disbursement_mode\":\"INSTANT\"},\"description\":\"Orange Strokes - Ejaaz Haniff - P\u00f3ster \\/ Madera roble natural \\/ 40x50\",\"custom_id\":\"{\\\"shop_id\\\":751927347,\\\"session_id\\\":\\\"rJhQakqhxWX3F98KbfN4q2N8m\\\"}\",\"invoice_id\":\"rJhQakqhxWX3F98KbfN4q2N8m\",\"items\":[{\"name\":\"Orange Strokes - Ejaaz Haniff - P\u00f3ster \\/ Madera roble natural \\/ 40x50\",\"unit_amount\":{\"currency_code\":\"EUR\",\"value\":\"58.95\"},\"tax\":{\"currency_code\":\"EUR\",\"value\":\"0.00\"},\"quantity\":\"1\"},{\"name\":\"Watercolor abstraction N 16 - P\u00f3ster \\/ Madera roble natural \\/ 60x90\",\"unit_amount\":{\"currency_code\":\"EUR\",\"value\":\"84.95\"},\"tax\":{\"currency_code\":\"EUR\",\"value\":\"0.00\"},\"quantity\":\"1\"},{\"name\":\"Freedom 01 - P\u00f3ster \\/ Madera roble natural \\/ 40x50\",\"unit_amount\":{\"currency_code\":\"EUR\",\"value\":\"58.95\"},\"tax\":{\"currency_code\":\"EUR\",\"value\":\"0.00\"},\"quantity\":\"1\"},{\"name\":\"Edge 02 - P\u00f3ster \\/ Madera roble natural \\/ 40x50\",\"unit_amount\":{\"currency_code\":\"EUR\",\"value\":\"58.95\"},\"tax\":{\"currency_code\":\"EUR\",\"value\":\"0.00\"},\"quantity\":\"1\"}],\"shipping\":{\"name\":{\"full_name\":\"Peter S\u00fc\u00dfmann\"},\"address\":{\"address_line_1\":\"D\u00fcnenstra\u00dfe 6\",\"admin_area_2\":\"Wenningstedt-Braderup (Sylt)\",\"postal_code\":\"25996\",\"country_code\":\"DE\"}},\"payments\":{\"captures\":[{\"id\":\"0JC226680V891873C\",\"status\":\"COMPLETED\",\"amount\":{\"currency_code\":\"EUR\",\"value\":\"235.62\"},\"final_capture\":true,\"disbursement_mode\":\"INSTANT\",\"seller_protection\":{\"status\":\"ELIGIBLE\",\"dispute_categories\":[\"ITEM_NOT_RECEIVED\",\"UNAUTHORIZED_TRANSACTION\"]},\"seller_receivable_breakdown\":{\"gross_amount\":{\"currency_code\":\"EUR\",\"value\":\"235.62\"},\"paypal_fee\":{\"currency_code\":\"EUR\",\"value\":\"7.18\"},\"net_amount\":{\"currency_code\":\"EUR\",\"value\":\"228.44\"}},\"invoice_id\":\"rJhQakqhxWX3F98KbfN4q2N8m\",\"custom_id\":\"{\\\"shop_id\\\":751927347,\\\"session_id\\\":\\\"rJhQakqhxWX3F98KbfN4q2N8m\\\"}\",\"links\":[{\"href\":\"https:\\/\\/api.paypal.com\\/v2\\/payments\\/captures\\/0JC226680V891873C\",\"rel\":\"self\",\"method\":\"GET\"},{\"href\":\"https:\\/\\/api.paypal.com\\/v2\\/payments\\/captures\\/0JC226680V891873C\\/refund\",\"rel\":\"refund\",\"method\":\"POST\"},{\"href\":\"https:\\/\\/api.paypal.com\\/v2\\/checkout\\/orders\\/9V611832538068206\",\"rel\":\"up\",\"method\":\"GET\"}],\"create_time\":\"2026-01-27T10:07:13Z\",\"update_time\":\"2026-01-27T10:07:13Z\"}]}}],\"payer\":{\"name\":{\"given_name\":\"Anna\",\"surname\":\"Klusmann\"},\"email_address\":\"amkgrafik@googlemail.com\",\"payer_id\":\"YTRQMAKFFJCCY\",\"phone\":{\"phone_number\":{\"national_number\":\"4901743160321\"}},\"address\":{\"address_line_1\":\"Gr\u00fcne Allee 22 B\",\"admin_area_2\":\"Burgdorf\",\"postal_code\":\"31303\",\"country_code\":\"DE\"}},\"create_time\":\"2026-01-27T10:05:52Z\",\"update_time\":\"2026-01-27T10:07:13Z\",\"links\":[{\"href\":\"https:\\/\\/api.paypal.com\\/v2\\/checkout\\/orders\\/9V611832538068206\",\"rel\":\"self\",\"method\":\"GET\"}]}"</t>
  </si>
  <si>
    <t>AS-96473</t>
  </si>
  <si>
    <t>gid://shopify/Order/7445941059922</t>
  </si>
  <si>
    <t>gid://shopify/OrderTransaction/8623531688274</t>
  </si>
  <si>
    <t>2026-01-21T15:49:27Z</t>
  </si>
  <si>
    <t>ch_3Ss3etIkWweOM9jA0xLeGt98</t>
  </si>
  <si>
    <t>rZIeNAjN8l7oRRiIhhmYGWHro</t>
  </si>
  <si>
    <t>pi_3Ss3etIkWweOM9jA0mwngXNF</t>
  </si>
  <si>
    <t>"{\"id\":\"pi_3Ss3etIkWweOM9jA0mwngXNF\",\"object\":\"payment_intent\",\"amount\":11691,\"amount_capturable\":0,\"amount_received\":11691,\"canceled_at\":null,\"cancellation_reason\":null,\"capture_method\":\"automatic\",\"latest_charge\":{\"id\":\"ch_3Ss3etIkWweOM9jA0xLeGt98\",\"object\":\"charge\",\"amount\":11691,\"application_fee\":\"fee_1Ss3evIkWweOM9jAAgHHDhmC\",\"balance_transaction\":\"txn_3Ss3etIkWweOM9jA0esK6WT2\",\"captured\":true,\"created\":1769010569,\"currency\":\"eur\",\"failure_code\":null,\"failure_message\":null,\"fraud_details\":{},\"livemode\":true,\"metadata\":{\"payment_id\":\"rZIeNAjN8l7oRRiIhhmYGWHr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3etIkWweOM9jA0mwngXNF\",\"payment_method\":\"pm_1Ss3etIkWweOM9jAP1QUw0a9\",\"payment_method_details\":{\"card\":{\"amount_authorized\":11691,\"authorization_code\":\"600670\",\"brand\":\"visa\",\"checks\":{\"address_line1_check\":\"unavailable\",\"address_postal_code_check\":\"unavailable\",\"cvc_check\":\"pass\"},\"country\":\"IT\",\"description\":\"Visa Classic\",\"ds_transaction_id\":null,\"exp_month\":12,\"exp_year\":2028,\"extended_authorization\":{\"status\":\"disabled\"},\"fingerprint\":\"uAnZuz0wFRO2GWwI\",\"funding\":\"prepaid\",\"iin\":\"402360\",\"incremental_authorization\":{\"status\":\"unavailable\"},\"installments\":null,\"issuer\":\"POSTEPAY S.P.A.\",\"last4\":\"6554\",\"mandate\":null,\"moto\":false,\"multicapture\":{\"status\":\"unavailable\"},\"network\":\"visa\",\"network_token\":{\"used\":false},\"network_transaction_id\":\"486021569699137\",\"overcapture\":{\"maximum_amount_capturable\":11691,\"status\":\"unavailable\"},\"payment_account_reference\":\"V0010013020051469667698261265\",\"regulated_status\":\"unregulated\",\"three_d_secure\":{\"authentication_flow\":\"frictionless\",\"electronic_commerce_indicator\":\"07\",\"exemption_indicator\":null,\"result\":\"exempted\",\"result_reason\":null,\"transaction_id\":\"e438101d-a5fb-4615-aeac-8031e74fe94c\",\"version\":\"2.2.0\"},\"wallet\":null},\"type\":\"card\"},\"refunded\":false,\"source\":null,\"status\":\"succeeded\",\"mit_params\":{\"network_transaction_id\":\"486021569699137\"}},\"confirmation_method\":\"manual\",\"created\":1769010567,\"currency\":\"eur\",\"customer\":null,\"last_payment_error\":null,\"livemode\":true,\"metadata\":{\"payment_id\":\"rZIeNAjN8l7oRRiIhhmYGWHro\",\"payments_extension\":\"true\",\"payments_extension_type\":\"card\",\"reconciliation_flow\":\"payments_api\",\"shop_id\":\"751927347\"},\"next_action\":null,\"payment_method\":\"pm_1Ss3etIkWweOM9jAP1QUw0a9\",\"payment_method_types\":[\"card\"],\"source\":null,\"status\":\"succeeded\"}"</t>
  </si>
  <si>
    <t>AS-95101</t>
  </si>
  <si>
    <t>gid://shopify/Order/7400181039442</t>
  </si>
  <si>
    <t>gid://shopify/OrderTransaction/8577071874386</t>
  </si>
  <si>
    <t>2026-01-04T23:57:49Z</t>
  </si>
  <si>
    <t>62G775183R6735059</t>
  </si>
  <si>
    <t>"{\"id\":\"62G775183R6735059\",\"intent\":\"CAPTURE\",\"status\":\"COMPLETED\",\"payment_source\":{\"paypal\":{\"email_address\":\"jose-momo@hotmail.com\",\"account_id\":\"EACLLAV8ZW98Q\",\"account_status\":\"VERIFIED\",\"name\":{\"given_name\":\"Jose Miguel\",\"surname\":\"Rodriguez L\u00f3pez\"},\"phone_number\":{\"national_number\":\"34663935229\"},\"address\":{\"address_line_1\":\"Avd. de Cadiz 36  Local 4 y 11\",\"address_line_2\":\"Taller de coches\",\"admin_area_2\":\"Granada\",\"admin_area_1\":\"Granada\",\"postal_code\":\"18006\",\"country_code\":\"ES\"}}},\"purchase_units\":[{\"reference_id\":\"default\",\"amount\":{\"currency_code\":\"EUR\",\"value\":\"273.29\",\"breakdown\":{\"item_total\":{\"currency_code\":\"EUR\",\"value\":\"303.65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30.36\"}}},\"payee\":{\"email_address\":\"info@artestaposters.com\",\"merchant_id\":\"CZQCEKGVW6QGG\",\"display_data\":{\"brand_name\":\"Artesta\"}},\"payment_instruction\":{\"disbursement_mode\":\"INSTANT\"},\"description\":\"Coffee cup collection - P\u00f3ster \\/ Madera negro \\/ 20x30\",\"custom_id\":\"{\\\"shop_id\\\":751927347,\\\"session_id\\\":\\\"rHhZvWs08nFHxOX2mdyG9a4M6\\\"}\",\"invoice_id\":\"rHhZvWs08nFHxOX2mdyG9a4M6\",\"soft_descriptor\":\"ARTESTASTOR ARTESTASTO\",\"items\":[{\"name\":\"Coffee cup collection - P\u00f3ster \\/ Madera negro \\/ 20x30\",\"unit_amount\":{\"currency_code\":\"EUR\",\"value\":\"24.95\"},\"tax\":{\"currency_code\":\"EUR\",\"value\":\"0.00\"},\"quantity\":\"1\"},{\"name\":\"Made for each other - P\u00f3ster \\/ Madera negro \\/ 40x50\",\"unit_amount\":{\"currency_code\":\"EUR\",\"value\":\"58.95\"},\"tax\":{\"currency_code\":\"EUR\",\"value\":\"0.00\"},\"quantity\":\"1\"},{\"name\":\"Fashion soup - P\u00f3ster \\/ Madera negro \\/ 20x30\",\"unit_amount\":{\"currency_code\":\"EUR\",\"value\":\"24.95\"},\"tax\":{\"currency_code\":\"EUR\",\"value\":\"0.00\"},\"quantity\":\"1\"},{\"name\":\"Hendrick's flowers - P\u00f3ster \\/ Madera negro \\/ 50x70\",\"unit_amount\":{\"currency_code\":\"EUR\",\"value\":\"67.95\"},\"tax\":{\"currency_code\":\"EUR\",\"value\":\"0.00\"},\"quantity\":\"1\"},{\"name\":\"Vitamin - P\u00f3ster \\/ Madera negro \\/ 30x40\",\"unit_amount\":{\"currency_code\":\"EUR\",\"value\":\"42.95\"},\"tax\":{\"currency_code\":\"EUR\",\"value\":\"0.00\"},\"quantity\":\"1\"},{\"name\":\"Watermelon rain - P\u00f3ster \\/ Madera negro \\/ 20x30\",\"unit_amount\":{\"currency_code\":\"EUR\",\"value\":\"24.95\"},\"tax\":{\"currency_code\":\"EUR\",\"value\":\"0.00\"},\"quantity\":\"1\"},{\"name\":\"Sardines Tin Can - Baroo Bloom - P\u00f3ster \\/ Madera negro \\/ 40x50\",\"unit_amount\":{\"currency_code\":\"EUR\",\"value\":\"58.95\"},\"tax\":{\"currency_code\":\"EUR\",\"value\":\"0.00\"},\"quantity\":\"1\"}],\"shipping\":{\"name\":{\"full_name\":\"Jose Miguel Rodriguez Lopez\"},\"address\":{\"address_line_1\":\"Avenida de C\u00e1diz, 36, Local 4 Taller De Coches\",\"admin_area_2\":\"Granada\",\"admin_area_1\":\"Granada\",\"postal_code\":\"18006\",\"country_code\":\"ES\"}},\"supplementary_data\":{\"tax_nexus\":[]},\"payments\":{\"captures\":[{\"id\":\"0E414864RS423042J\",\"status\":\"COMPLETED\",\"amount\":{\"currency_code\":\"EUR\",\"value\":\"273.29\"},\"final_capture\":true,\"disbursement_mode\":\"INSTANT\",\"seller_protection\":{\"status\":\"ELIGIBLE\",\"dispute_categories\":[\"ITEM_NOT_RECEIVED\",\"UNAUTHORIZED_TRANSACTION\"]},\"seller_receivable_breakdown\":{\"gross_amount\":{\"currency_code\":\"EUR\",\"value\":\"273.29\"},\"paypal_fee\":{\"currency_code\":\"EUR\",\"value\":\"8.28\"},\"net_amount\":{\"currency_code\":\"EUR\",\"value\":\"265.01\"}},\"invoice_id\":\"rHhZvWs08nFHxOX2mdyG9a4M6\",\"custom_id\":\"{\\\"shop_id\\\":751927347,\\\"session_id\\\":\\\"rHhZvWs08nFHxOX2mdyG9a4M6\\\"}\",\"links\":[{\"href\":\"https:\\/\\/api.paypal.com\\/v2\\/payments\\/captures\\/0E414864RS423042J\",\"rel\":\"self\",\"method\":\"GET\"},{\"href\":\"https:\\/\\/api.paypal.com\\/v2\\/payments\\/captures\\/0E414864RS423042J\\/refund\",\"rel\":\"refund\",\"method\":\"POST\"},{\"href\":\"https:\\/\\/api.paypal.com\\/v2\\/checkout\\/orders\\/62G775183R6735059\",\"rel\":\"up\",\"method\":\"GET\"}],\"create_time\":\"2026-01-04T23:57:52Z\",\"update_time\":\"2026-01-04T23:57:52Z\"}]}}],\"payer\":{\"name\":{\"given_name\":\"Jose Miguel\",\"surname\":\"Rodriguez L\u00f3pez\"},\"email_address\":\"jose-momo@hotmail.com\",\"payer_id\":\"EACLLAV8ZW98Q\",\"phone\":{\"phone_number\":{\"national_number\":\"34663935229\"}},\"address\":{\"address_line_1\":\"Avd. de Cadiz 36  Local 4 y 11\",\"address_line_2\":\"Taller de coches\",\"admin_area_2\":\"Granada\",\"admin_area_1\":\"Granada\",\"postal_code\":\"18006\",\"country_code\":\"ES\"}},\"create_time\":\"2026-01-04T23:56:20Z\",\"update_time\":\"2026-01-04T23:57:52Z\",\"links\":[{\"href\":\"https:\\/\\/api.paypal.com\\/v2\\/checkout\\/orders\\/62G775183R6735059\",\"rel\":\"self\",\"method\":\"GET\"}]}"</t>
  </si>
  <si>
    <t>AS-95122</t>
  </si>
  <si>
    <t>gid://shopify/Order/7407521038674</t>
  </si>
  <si>
    <t>gid://shopify/OrderTransaction/8578061730130</t>
  </si>
  <si>
    <t>2026-01-05T12:28:41Z</t>
  </si>
  <si>
    <t>rNHqqkBm5zyM2fhIirxzoqDLz</t>
  </si>
  <si>
    <t>AS-96442</t>
  </si>
  <si>
    <t>gid://shopify/Order/7445347303762</t>
  </si>
  <si>
    <t>gid://shopify/OrderTransaction/8622714782034</t>
  </si>
  <si>
    <t>2026-01-21T10:22:29Z</t>
  </si>
  <si>
    <t>ch_3SryYUIkWweOM9jA1pOTJ9GJ</t>
  </si>
  <si>
    <t>rhZlckPMuPjNzkCzg9N4gBIk0</t>
  </si>
  <si>
    <t>pi_3SryYUIkWweOM9jA12WJNnn8</t>
  </si>
  <si>
    <t>"{\"id\":\"pi_3SryYUIkWweOM9jA12WJNnn8\",\"object\":\"payment_intent\",\"amount\":3990,\"amount_capturable\":0,\"amount_received\":3990,\"canceled_at\":null,\"cancellation_reason\":null,\"capture_method\":\"automatic\",\"latest_charge\":{\"id\":\"ch_3SryYUIkWweOM9jA1pOTJ9GJ\",\"object\":\"charge\",\"amount\":3990,\"application_fee\":\"fee_1SryYWIkWweOM9jAdHAgLLij\",\"balance_transaction\":\"txn_3SryYUIkWweOM9jA1afd9CZV\",\"captured\":true,\"created\":1768990951,\"currency\":\"eur\",\"failure_code\":null,\"failure_message\":null,\"fraud_details\":{},\"livemode\":true,\"metadata\":{\"payment_id\":\"rhZlckPMuPjNzkCzg9N4gBIk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yYUIkWweOM9jA12WJNnn8\",\"payment_method\":\"pm_1SryYUIkWweOM9jAwI7koDvI\",\"payment_method_details\":{\"card\":{\"amount_authorized\":3990,\"authorization_code\":\"426775\",\"brand\":\"mastercard\",\"checks\":{\"address_line1_check\":\"unavailable\",\"address_postal_code_check\":\"unavailable\",\"cvc_check\":\"pass\"},\"country\":\"IT\",\"description\":\"Debit MasterCard\",\"ds_transaction_id\":null,\"exp_month\":9,\"exp_year\":2027,\"extended_authorization\":{\"status\":\"disabled\"},\"fingerprint\":\"mT9OjNC6TXNxtEpz\",\"funding\":\"debit\",\"iin\":\"524694\",\"incremental_authorization\":{\"status\":\"unavailable\"},\"installments\":null,\"issuer\":\"INTESA SANPAOLO SPA\",\"last4\":\"7478\",\"mandate\":null,\"moto\":false,\"multicapture\":{\"status\":\"unavailable\"},\"network\":\"mastercard\",\"network_token\":{\"used\":false},\"network_transaction_id\":\"MDUIUN8F20121\",\"overcapture\":{\"maximum_amount_capturable\":3990,\"status\":\"unavailable\"},\"payment_account_reference\":\"500142MJPW9JUV53B2W9IY06X076A\",\"regulated_status\":\"unregulated\",\"three_d_secure\":null,\"wallet\":null},\"type\":\"card\"},\"refunded\":false,\"source\":null,\"status\":\"succeeded\",\"mit_params\":{\"network_transaction_id\":\"MDUIUN8F20121\"}},\"confirmation_method\":\"manual\",\"created\":1768990950,\"currency\":\"eur\",\"customer\":null,\"last_payment_error\":null,\"livemode\":true,\"metadata\":{\"payment_id\":\"rhZlckPMuPjNzkCzg9N4gBIk0\",\"payments_extension\":\"true\",\"payments_extension_type\":\"card\",\"reconciliation_flow\":\"payments_api\",\"shop_id\":\"751927347\"},\"next_action\":null,\"payment_method\":\"pm_1SryYUIkWweOM9jAwI7koDvI\",\"payment_method_types\":[\"card\"],\"source\":null,\"status\":\"succeeded\"}"</t>
  </si>
  <si>
    <t>AS-95918</t>
  </si>
  <si>
    <t>gid://shopify/Order/7428025549138</t>
  </si>
  <si>
    <t>gid://shopify/OrderTransaction/8601806176594</t>
  </si>
  <si>
    <t>2026-01-14T13:04:52Z</t>
  </si>
  <si>
    <t>ch_3SpTkmIkWweOM9jA0aYD04nE</t>
  </si>
  <si>
    <t>r8b4HdYbp1pzjuZ4mgf6qQ9z4</t>
  </si>
  <si>
    <t>pi_3SpTkmIkWweOM9jA0jVlQkeU</t>
  </si>
  <si>
    <t>"{\"id\":\"pi_3SpTkmIkWweOM9jA0jVlQkeU\",\"object\":\"payment_intent\",\"amount\":11495,\"amount_capturable\":0,\"amount_received\":11495,\"canceled_at\":null,\"cancellation_reason\":null,\"capture_method\":\"automatic\",\"latest_charge\":{\"id\":\"ch_3SpTkmIkWweOM9jA0aYD04nE\",\"object\":\"charge\",\"amount\":11495,\"application_fee\":\"fee_1SpTkoIkWweOM9jAO3JAGr7K\",\"balance_transaction\":\"txn_3SpTkmIkWweOM9jA0fQejYgw\",\"captured\":true,\"created\":1768395894,\"currency\":\"eur\",\"failure_code\":null,\"failure_message\":null,\"fraud_details\":{},\"livemode\":true,\"metadata\":{\"payment_id\":\"r8b4HdYbp1pzjuZ4mgf6qQ9z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TkmIkWweOM9jA0jVlQkeU\",\"payment_method\":\"pm_1SpTkmIkWweOM9jAJ9yFPp9W\",\"payment_method_details\":{\"card\":{\"amount_authorized\":11495,\"authorization_code\":\"974743\",\"brand\":\"mastercard\",\"checks\":{\"address_line1_check\":\"unavailable\",\"address_postal_code_check\":\"unavailable\",\"cvc_check\":\"pass\"},\"country\":\"DE\",\"description\":\"Gold MasterCard Card\",\"ds_transaction_id\":null,\"exp_month\":1,\"exp_year\":2030,\"extended_authorization\":{\"status\":\"disabled\"},\"fingerprint\":\"dK5SeA69osHmv5Lz\",\"funding\":\"credit\",\"iin\":\"548602\",\"incremental_authorization\":{\"status\":\"unavailable\"},\"installments\":null,\"issuer\":\"DZ BANK AG DEUTSCHE ZENTRAL-GE\",\"last4\":\"9213\",\"mandate\":null,\"moto\":false,\"multicapture\":{\"status\":\"unavailable\"},\"network\":\"mastercard\",\"network_token\":{\"used\":false},\"network_transaction_id\":\"MCGONXMLD0114\",\"overcapture\":{\"maximum_amount_capturable\":11495,\"status\":\"unavailable\"},\"payment_account_reference\":\"50010XZ64KCH5P0UQXK3Q2WFTH28J\",\"regulated_status\":\"unregulated\",\"three_d_secure\":null,\"wallet\":null},\"type\":\"card\"},\"refunded\":false,\"source\":null,\"status\":\"succeeded\",\"mit_params\":{\"network_transaction_id\":\"MCGONXMLD0114\"}},\"confirmation_method\":\"manual\",\"created\":1768395892,\"currency\":\"eur\",\"customer\":null,\"last_payment_error\":null,\"livemode\":true,\"metadata\":{\"payment_id\":\"r8b4HdYbp1pzjuZ4mgf6qQ9z4\",\"payments_extension\":\"true\",\"payments_extension_type\":\"card\",\"reconciliation_flow\":\"payments_api\",\"shop_id\":\"751927347\"},\"next_action\":null,\"payment_method\":\"pm_1SpTkmIkWweOM9jAJ9yFPp9W\",\"payment_method_types\":[\"card\"],\"source\":null,\"status\":\"succeeded\"}"</t>
  </si>
  <si>
    <t>AS-96670</t>
  </si>
  <si>
    <t>gid://shopify/Order/7492262461778</t>
  </si>
  <si>
    <t>gid://shopify/OrderTransaction/8631220437330</t>
  </si>
  <si>
    <t>2026-01-24T15:27:34Z</t>
  </si>
  <si>
    <t>ch_3St8kNIkWweOM9jA1dqGkq4C</t>
  </si>
  <si>
    <t>rjjDUaRizGkjoFO1L3foDldrh</t>
  </si>
  <si>
    <t>pi_3St8kNIkWweOM9jA1SyVsxEd</t>
  </si>
  <si>
    <t>"{\"id\":\"pi_3St8kNIkWweOM9jA1SyVsxEd\",\"object\":\"payment_intent\",\"amount\":7718,\"amount_capturable\":0,\"amount_received\":7718,\"canceled_at\":null,\"cancellation_reason\":null,\"capture_method\":\"automatic\",\"latest_charge\":{\"id\":\"ch_3St8kNIkWweOM9jA1dqGkq4C\",\"object\":\"charge\",\"amount\":7718,\"application_fee\":\"fee_1St8kQIkWweOM9jAzrqfIriu\",\"balance_transaction\":\"txn_3St8kNIkWweOM9jA1PBaf3Fn\",\"captured\":true,\"created\":1769268457,\"currency\":\"eur\",\"failure_code\":null,\"failure_message\":null,\"fraud_details\":{},\"livemode\":true,\"metadata\":{\"payment_id\":\"rjjDUaRizGkjoFO1L3foDldr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8kNIkWweOM9jA1SyVsxEd\",\"payment_method\":\"pm_1St8kNIkWweOM9jA8xoucOsR\",\"payment_method_details\":{\"card\":{\"amount_authorized\":7718,\"authorization_code\":\"778514\",\"brand\":\"visa\",\"checks\":{\"address_line1_check\":\"unavailable\",\"address_postal_code_check\":\"unavailable\",\"cvc_check\":\"pass\"},\"country\":\"FR\",\"description\":\"Visa Gold\",\"ds_transaction_id\":null,\"exp_month\":5,\"exp_year\":2027,\"extended_authorization\":{\"status\":\"disabled\"},\"fingerprint\":\"qMyqJL2XFUB6fzcR\",\"funding\":\"debit\",\"iin\":\"497414\",\"incremental_authorization\":{\"status\":\"unavailable\"},\"installments\":null,\"issuer\":\"BNP PARIBAS\",\"last4\":\"5439\",\"mandate\":null,\"moto\":false,\"multicapture\":{\"status\":\"unavailable\"},\"network\":\"visa\",\"network_token\":{\"used\":false},\"network_transaction_id\":\"486024556570572\",\"overcapture\":{\"maximum_amount_capturable\":7718,\"status\":\"unavailable\"},\"payment_account_reference\":\"V001AABA102012023011061652278\",\"regulated_status\":\"unregulated\",\"three_d_secure\":{\"authentication_flow\":\"frictionless\",\"electronic_commerce_indicator\":\"05\",\"exemption_indicator\":null,\"result\":\"authenticated\",\"result_reason\":null,\"transaction_id\":\"46d9d8a2-2620-4c65-a614-7537811792a9\",\"version\":\"2.2.0\"},\"wallet\":null},\"type\":\"card\"},\"refunded\":false,\"source\":null,\"status\":\"succeeded\",\"mit_params\":{\"network_transaction_id\":\"486024556570572\"}},\"confirmation_method\":\"manual\",\"created\":1769268455,\"currency\":\"eur\",\"customer\":null,\"last_payment_error\":null,\"livemode\":true,\"metadata\":{\"payment_id\":\"rjjDUaRizGkjoFO1L3foDldrh\",\"payments_extension\":\"true\",\"payments_extension_type\":\"card\",\"reconciliation_flow\":\"payments_api\",\"shop_id\":\"751927347\"},\"next_action\":null,\"payment_method\":\"pm_1St8kNIkWweOM9jA8xoucOsR\",\"payment_method_types\":[\"card\"],\"source\":null,\"status\":\"succeeded\"}"</t>
  </si>
  <si>
    <t>AS-96875</t>
  </si>
  <si>
    <t>gid://shopify/Order/7497503539538</t>
  </si>
  <si>
    <t>gid://shopify/OrderTransaction/8637738189138</t>
  </si>
  <si>
    <t>2026-01-26T19:40:44Z</t>
  </si>
  <si>
    <t>ch_3StveTIkWweOM9jA0nm4EVmr</t>
  </si>
  <si>
    <t>rwLHif12lkTHOT6JIqmSbn1jq</t>
  </si>
  <si>
    <t>pi_3StveTIkWweOM9jA0AT5ba29</t>
  </si>
  <si>
    <t>"{\"id\":\"pi_3StveTIkWweOM9jA0AT5ba29\",\"object\":\"payment_intent\",\"amount\":6390,\"amount_capturable\":0,\"amount_received\":6390,\"canceled_at\":null,\"cancellation_reason\":null,\"capture_method\":\"automatic\",\"latest_charge\":{\"id\":\"ch_3StveTIkWweOM9jA0nm4EVmr\",\"object\":\"charge\",\"amount\":6390,\"application_fee\":\"fee_1StveVIkWweOM9jAWWDHzX9C\",\"balance_transaction\":\"txn_3StveTIkWweOM9jA0M1bzteJ\",\"captured\":true,\"created\":1769456446,\"currency\":\"eur\",\"failure_code\":null,\"failure_message\":null,\"fraud_details\":{},\"livemode\":true,\"metadata\":{\"payment_id\":\"rwLHif12lkTHOT6JIqmSbn1j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veTIkWweOM9jA0AT5ba29\",\"payment_method\":\"pm_1StveTIkWweOM9jA0oL25eju\",\"payment_method_details\":{\"card\":{\"amount_authorized\":6390,\"authorization_code\":\"674447\",\"brand\":\"mastercard\",\"checks\":{\"address_line1_check\":\"unavailable\",\"address_postal_code_check\":\"unavailable\",\"cvc_check\":\"pass\"},\"country\":\"IT\",\"description\":\"Debit MasterCard\",\"ds_transaction_id\":null,\"exp_month\":9,\"exp_year\":2026,\"extended_authorization\":{\"status\":\"disabled\"},\"fingerprint\":\"TqnuN8cJnrqazi5B\",\"funding\":\"debit\",\"iin\":\"535761\",\"incremental_authorization\":{\"status\":\"unavailable\"},\"installments\":null,\"issuer\":\"NEXI PAYMENTS SPA\",\"last4\":\"2960\",\"mandate\":null,\"moto\":false,\"multicapture\":{\"status\":\"unavailable\"},\"network\":\"mastercard\",\"network_token\":{\"used\":false},\"network_transaction_id\":\"MDUFZFJFK0126\",\"overcapture\":{\"maximum_amount_capturable\":6390,\"status\":\"unavailable\"},\"payment_account_reference\":\"50017IQD9PMT5JTN17EJFQGL0L5GP\",\"regulated_status\":\"unregulated\",\"three_d_secure\":null,\"wallet\":null},\"type\":\"card\"},\"refunded\":false,\"source\":null,\"status\":\"succeeded\",\"mit_params\":{\"network_transaction_id\":\"MDUFZFJFK0126\"}},\"confirmation_method\":\"manual\",\"created\":1769456445,\"currency\":\"eur\",\"customer\":null,\"last_payment_error\":null,\"livemode\":true,\"metadata\":{\"payment_id\":\"rwLHif12lkTHOT6JIqmSbn1jq\",\"payments_extension\":\"true\",\"payments_extension_type\":\"card\",\"reconciliation_flow\":\"payments_api\",\"shop_id\":\"751927347\"},\"next_action\":null,\"payment_method\":\"pm_1StveTIkWweOM9jA0oL25eju\",\"payment_method_types\":[\"card\"],\"source\":null,\"status\":\"succeeded\"}"</t>
  </si>
  <si>
    <t>AS-96137</t>
  </si>
  <si>
    <t>gid://shopify/Order/7436056985938</t>
  </si>
  <si>
    <t>gid://shopify/OrderTransaction/8611133129042</t>
  </si>
  <si>
    <t>2026-01-17T12:34:18Z</t>
  </si>
  <si>
    <t>ch_3SqYhrIkWweOM9jA0St1nhmI</t>
  </si>
  <si>
    <t>r9HHSJ2JIP33vuwDk8FSiBWst</t>
  </si>
  <si>
    <t>pi_3SqYhrIkWweOM9jA0szEmHBT</t>
  </si>
  <si>
    <t>"{\"id\":\"pi_3SqYhrIkWweOM9jA0szEmHBT\",\"object\":\"payment_intent\",\"amount\":51165,\"amount_capturable\":0,\"amount_received\":51165,\"canceled_at\":null,\"cancellation_reason\":null,\"capture_method\":\"automatic\",\"latest_charge\":{\"id\":\"ch_3SqYhrIkWweOM9jA0St1nhmI\",\"object\":\"charge\",\"amount\":51165,\"application_fee\":\"fee_1SqYjAIkWweOM9jAQdIoH6ar\",\"balance_transaction\":\"txn_3SqYhrIkWweOM9jA0LIx1pf9\",\"captured\":true,\"created\":1768653340,\"currency\":\"eur\",\"failure_code\":null,\"failure_message\":null,\"fraud_details\":{},\"livemode\":true,\"metadata\":{\"payment_id\":\"r9HHSJ2JIP33vuwDk8FSiBWs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YhrIkWweOM9jA0szEmHBT\",\"payment_method\":\"pm_1SqYhrIkWweOM9jAVh7mOnHi\",\"payment_method_details\":{\"card\":{\"amount_authorized\":51165,\"authorization_code\":\"930177\",\"brand\":\"mastercard\",\"checks\":{\"address_line1_check\":\"unavailable\",\"address_postal_code_check\":\"unavailable\",\"cvc_check\":\"unavailable\"},\"country\":\"ES\",\"description\":\"MasterCard Corporate Immediate Debit\",\"ds_transaction_id\":null,\"exp_month\":9,\"exp_year\":2027,\"extended_authorization\":{\"status\":\"disabled\"},\"fingerprint\":\"2KAozf01fBmqSwMS\",\"funding\":\"debit\",\"iin\":\"553153\",\"incremental_authorization\":{\"status\":\"unavailable\"},\"installments\":null,\"issuer\":\"CAIXABANK S.A.\",\"last4\":\"8390\",\"mandate\":null,\"moto\":false,\"multicapture\":{\"status\":\"unavailable\"},\"network\":\"mastercard\",\"network_token\":{\"used\":false},\"network_transaction_id\":\"TCBETQ75E0117\",\"overcapture\":{\"maximum_amount_capturable\":51165,\"status\":\"unavailable\"},\"payment_account_reference\":\"50014CDYV1HFD78QJJI829AV4GS0Y\",\"regulated_status\":\"unregulated\",\"three_d_secure\":{\"authentication_flow\":\"challenge\",\"electronic_commerce_indicator\":\"02\",\"exemption_indicator\":null,\"result\":\"authenticated\",\"result_reason\":null,\"transaction_id\":\"b8e46d79-16e7-4cfe-8987-782a4c834802\",\"version\":\"2.2.0\"},\"wallet\":null},\"type\":\"card\"},\"refunded\":false,\"source\":null,\"status\":\"succeeded\",\"mit_params\":{\"network_transaction_id\":\"TCBETQ75E0117\"}},\"confirmation_method\":\"manual\",\"created\":1768653259,\"currency\":\"eur\",\"customer\":null,\"last_payment_error\":null,\"livemode\":true,\"metadata\":{\"payment_id\":\"r9HHSJ2JIP33vuwDk8FSiBWst\",\"payments_extension\":\"true\",\"payments_extension_type\":\"card\",\"reconciliation_flow\":\"payments_api\",\"shop_id\":\"751927347\"},\"next_action\":null,\"payment_method\":\"pm_1SqYhrIkWweOM9jAVh7mOnHi\",\"payment_method_types\":[\"card\"],\"source\":null,\"status\":\"succeeded\"}"</t>
  </si>
  <si>
    <t>AS-95094</t>
  </si>
  <si>
    <t>gid://shopify/Order/7400083521874</t>
  </si>
  <si>
    <t>gid://shopify/OrderTransaction/8576954859858</t>
  </si>
  <si>
    <t>2026-01-04T22:13:55Z</t>
  </si>
  <si>
    <t>ch_3SlzYeIkWweOM9jA2WB3ndV7</t>
  </si>
  <si>
    <t>rNFhjaYfpiW8SgLcEVzGAXNpe</t>
  </si>
  <si>
    <t>pi_3SlzYeIkWweOM9jA22fudu5G</t>
  </si>
  <si>
    <t>"{\"id\":\"pi_3SlzYeIkWweOM9jA22fudu5G\",\"object\":\"payment_intent\",\"amount\":3190,\"amount_capturable\":0,\"amount_received\":3190,\"canceled_at\":null,\"cancellation_reason\":null,\"capture_method\":\"automatic\",\"latest_charge\":{\"id\":\"ch_3SlzYeIkWweOM9jA2WB3ndV7\",\"object\":\"charge\",\"amount\":3190,\"application_fee\":\"fee_1SlzYgIkWweOM9jAuGGt3ZZe\",\"balance_transaction\":\"txn_3SlzYeIkWweOM9jA2ddefqAD\",\"captured\":true,\"created\":1767564837,\"currency\":\"eur\",\"failure_code\":null,\"failure_message\":null,\"fraud_details\":{},\"livemode\":true,\"metadata\":{\"payment_id\":\"rNFhjaYfpiW8SgLcEVzGAXNp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zYeIkWweOM9jA22fudu5G\",\"payment_method\":\"pm_1SlzYeIkWweOM9jA9T9T9Z2j\",\"payment_method_details\":{\"card\":{\"amount_authorized\":3190,\"authorization_code\":\"740030\",\"brand\":\"mastercard\",\"checks\":{\"address_line1_check\":\"unavailable\",\"address_postal_code_check\":\"unavailable\",\"cvc_check\":null},\"country\":\"ES\",\"description\":\"MasterCard Standard Card Immediate Debit\",\"ds_transaction_id\":null,\"exp_month\":9,\"exp_year\":2030,\"extended_authorization\":{\"status\":\"disabled\"},\"fingerprint\":\"7ZAJ9fjkeOQ3kPHj\",\"funding\":\"debit\",\"iin\":\"522205\",\"incremental_authorization\":{\"status\":\"unavailable\"},\"installments\":null,\"issuer\":\"CAIXABANK S.A.\",\"last4\":\"2512\",\"mandate\":null,\"moto\":false,\"multicapture\":{\"status\":\"unavailable\"},\"network\":\"mastercard\",\"network_token\":{\"used\":false},\"network_transaction_id\":\"TCSLM3PAW0104\",\"overcapture\":{\"maximum_amount_capturable\":3190,\"status\":\"unavailable\"},\"payment_account_reference\":\"50010MRQHBN99XYMH62QLEU0PI87A\",\"regulated_status\":\"unregulated\",\"three_d_secure\":null,\"wallet\":null},\"type\":\"card\"},\"refunded\":false,\"source\":null,\"status\":\"succeeded\",\"mit_params\":{\"network_transaction_id\":\"TCSLM3PAW0104\"}},\"confirmation_method\":\"manual\",\"created\":1767564836,\"currency\":\"eur\",\"customer\":null,\"last_payment_error\":null,\"livemode\":true,\"metadata\":{\"payment_id\":\"rNFhjaYfpiW8SgLcEVzGAXNpe\",\"payments_extension\":\"true\",\"payments_extension_type\":\"card\",\"reconciliation_flow\":\"payments_api\",\"shop_id\":\"751927347\"},\"next_action\":null,\"payment_method\":\"pm_1SlzYeIkWweOM9jA9T9T9Z2j\",\"payment_method_types\":[\"card\"],\"source\":null,\"status\":\"succeeded\"}"</t>
  </si>
  <si>
    <t>AS-95867</t>
  </si>
  <si>
    <t>gid://shopify/Order/7426778333522</t>
  </si>
  <si>
    <t>gid://shopify/OrderTransaction/8600177869138</t>
  </si>
  <si>
    <t>2026-01-13T19:46:33Z</t>
  </si>
  <si>
    <t>ch_3SpDXxIkWweOM9jA1KBIKEMU</t>
  </si>
  <si>
    <t>rB2tDKMcsu1yIX9UBbbMHs5Mh</t>
  </si>
  <si>
    <t>pi_3SpDXxIkWweOM9jA1JYgoKjF</t>
  </si>
  <si>
    <t>"{\"id\":\"pi_3SpDXxIkWweOM9jA1JYgoKjF\",\"object\":\"payment_intent\",\"amount\":6590,\"amount_capturable\":0,\"amount_received\":6590,\"canceled_at\":null,\"cancellation_reason\":null,\"capture_method\":\"automatic\",\"latest_charge\":{\"id\":\"ch_3SpDXxIkWweOM9jA1KBIKEMU\",\"object\":\"charge\",\"amount\":6590,\"application_fee\":\"fee_1SpDXyIkWweOM9jABOoiZAox\",\"balance_transaction\":\"txn_3SpDXxIkWweOM9jA1Nwdmddo\",\"captured\":true,\"created\":1768333594,\"currency\":\"eur\",\"failure_code\":null,\"failure_message\":null,\"fraud_details\":{},\"livemode\":true,\"metadata\":{\"payment_id\":\"rB2tDKMcsu1yIX9UBbbMHs5M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DXxIkWweOM9jA1JYgoKjF\",\"payment_method\":\"pm_1SpDXxIkWweOM9jAD7UCTryS\",\"payment_method_details\":{\"card\":{\"amount_authorized\":6590,\"authorization_code\":\"040462\",\"brand\":\"mastercard\",\"checks\":{\"address_line1_check\":\"unavailable\",\"address_postal_code_check\":\"unavailable\",\"cvc_check\":\"pass\"},\"country\":\"ES\",\"description\":\"Standard MasterCard Card\",\"ds_transaction_id\":null,\"exp_month\":2,\"exp_year\":2026,\"extended_authorization\":{\"status\":\"disabled\"},\"fingerprint\":\"mvnUb5hPPQc9Hkoz\",\"funding\":\"credit\",\"iin\":\"518963\",\"incremental_authorization\":{\"status\":\"unavailable\"},\"installments\":null,\"issuer\":\"MASTERCAJAS S.A.\",\"last4\":\"5543\",\"mandate\":null,\"moto\":false,\"multicapture\":{\"status\":\"unavailable\"},\"network\":\"mastercard\",\"network_token\":{\"used\":false},\"network_transaction_id\":\"MCSU7YU7Y0113\",\"overcapture\":{\"maximum_amount_capturable\":6590,\"status\":\"unavailable\"},\"payment_account_reference\":\"5001AN8GRWEGI9UR60MQXR9YZYX1U\",\"regulated_status\":\"unregulated\",\"three_d_secure\":null,\"wallet\":null},\"type\":\"card\"},\"refunded\":false,\"source\":null,\"status\":\"succeeded\",\"mit_params\":{\"network_transaction_id\":\"MCSU7YU7Y0113\"}},\"confirmation_method\":\"manual\",\"created\":1768333593,\"currency\":\"eur\",\"customer\":null,\"last_payment_error\":null,\"livemode\":true,\"metadata\":{\"payment_id\":\"rB2tDKMcsu1yIX9UBbbMHs5Mh\",\"payments_extension\":\"true\",\"payments_extension_type\":\"card\",\"reconciliation_flow\":\"payments_api\",\"shop_id\":\"751927347\"},\"next_action\":null,\"payment_method\":\"pm_1SpDXxIkWweOM9jAD7UCTryS\",\"payment_method_types\":[\"card\"],\"source\":null,\"status\":\"succeeded\"}"</t>
  </si>
  <si>
    <t>AS-96437</t>
  </si>
  <si>
    <t>AS-95116</t>
  </si>
  <si>
    <t>gid://shopify/Order/7404121751890</t>
  </si>
  <si>
    <t>gid://shopify/OrderTransaction/8577811054930</t>
  </si>
  <si>
    <t>2026-01-05T10:55:55Z</t>
  </si>
  <si>
    <t>ch_3SmBS4IkWweOM9jA2heCKoqx</t>
  </si>
  <si>
    <t>rFUrzSZ5mewyBbM5XG1YdQyjQ</t>
  </si>
  <si>
    <t>pi_3SmBS4IkWweOM9jA2eLyuCgU</t>
  </si>
  <si>
    <t>"{\"id\":\"pi_3SmBS4IkWweOM9jA2eLyuCgU\",\"object\":\"payment_intent\",\"amount\":19995,\"amount_capturable\":0,\"amount_received\":19995,\"canceled_at\":null,\"cancellation_reason\":null,\"capture_method\":\"automatic\",\"latest_charge\":{\"id\":\"ch_3SmBS4IkWweOM9jA2heCKoqx\",\"object\":\"charge\",\"amount\":19995,\"application_fee\":\"fee_1SmBS6IkWweOM9jAUqpSIVGN\",\"balance_transaction\":\"txn_3SmBS4IkWweOM9jA2GsSH3LN\",\"captured\":true,\"created\":1767610556,\"currency\":\"eur\",\"failure_code\":null,\"failure_message\":null,\"fraud_details\":{},\"livemode\":true,\"metadata\":{\"payment_id\":\"rFUrzSZ5mewyBbM5XG1YdQyj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BS4IkWweOM9jA2eLyuCgU\",\"payment_method\":\"pm_1SmBS4IkWweOM9jA4h9O6gBB\",\"payment_method_details\":{\"card\":{\"amount_authorized\":19995,\"authorization_code\":\"912265\",\"brand\":\"visa\",\"checks\":{\"address_line1_check\":null,\"address_postal_code_check\":null,\"cvc_check\":null},\"country\":\"ES\",\"description\":\"Visa Classic\",\"ds_transaction_id\":null,\"exp_month\":10,\"exp_year\":2031,\"extended_authorization\":{\"status\":\"disabled\"},\"fingerprint\":\"v4m68zYRebhYIDLe\",\"funding\":\"debit\",\"iin\":\"480018\",\"incremental_authorization\":{\"status\":\"unavailable\"},\"installments\":null,\"issuer\":\"Ibercaja Banco S.A\",\"last4\":\"0000\",\"mandate\":null,\"moto\":false,\"multicapture\":{\"status\":\"unavailable\"},\"network\":\"visa\",\"network_token\":{\"used\":false},\"network_transaction_id\":\"486005393579673\",\"overcapture\":{\"maximum_amount_capturable\":19995,\"status\":\"unavailable\"},\"payment_account_reference\":\"V0010013823304347852791538655\",\"regulated_status\":\"unregulated\",\"three_d_secure\":null,\"wallet\":{\"apple_pay\":{\"type\":\"apple_pay\"},\"dynamic_last4\":\"6680\",\"type\":\"apple_pay\"}},\"type\":\"card\"},\"refunded\":false,\"source\":null,\"status\":\"succeeded\",\"mit_params\":{\"network_transaction_id\":\"486005393579673\"}},\"confirmation_method\":\"manual\",\"created\":1767610556,\"currency\":\"eur\",\"customer\":null,\"last_payment_error\":null,\"livemode\":true,\"metadata\":{\"payment_id\":\"rFUrzSZ5mewyBbM5XG1YdQyjQ\",\"payments_extension\":\"true\",\"payments_extension_type\":\"card\",\"reconciliation_flow\":\"payments_api\",\"shop_id\":\"751927347\"},\"next_action\":null,\"payment_method\":\"pm_1SmBS4IkWweOM9jA4h9O6gBB\",\"payment_method_types\":[\"card\"],\"source\":null,\"status\":\"succeeded\"}"</t>
  </si>
  <si>
    <t>AS-96132</t>
  </si>
  <si>
    <t>gid://shopify/Order/7435975459154</t>
  </si>
  <si>
    <t>gid://shopify/OrderTransaction/8611043344722</t>
  </si>
  <si>
    <t>2026-01-17T12:14:39Z</t>
  </si>
  <si>
    <t>9LU63748K43861029</t>
  </si>
  <si>
    <t>"{\"id\":\"9LU63748K43861029\",\"intent\":\"CAPTURE\",\"status\":\"COMPLETED\",\"payment_source\":{\"paypal\":{\"email_address\":\"andrecon90@gmail.com\",\"account_id\":\"5QZUKMGZFQEPU\",\"account_status\":\"VERIFIED\",\"name\":{\"given_name\":\"Andrea\",\"surname\":\"Conti\"},\"phone_number\":{\"national_number\":\"3381074514\"},\"address\":{\"address_line_1\":\"Via statale  173\",\"admin_area_2\":\"Dongo\",\"admin_area_1\":\"Como\",\"postal_code\":\"22014\",\"country_code\":\"IT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Animals Drawings the cat Esquisse D\u2019un F\u00e9lin - P\u00f3ster \\/ Sin marco \\/ 50x70\",\"custom_id\":\"{\\\"shop_id\\\":751927347,\\\"session_id\\\":\\\"rgz7FB81eUgP3AN70FBnAIVoC\\\"}\",\"invoice_id\":\"rgz7FB81eUgP3AN70FBnAIVoC\",\"soft_descriptor\":\"PAYPAL *ARTESTASTOR AR\",\"items\":[{\"name\":\"Pablo Picasso Animals Drawings the cat Esquisse D\u2019un F\u00e9lin - P\u00f3ster \\/ Sin marco \\/ 50x70\",\"unit_amount\":{\"currency_code\":\"EUR\",\"value\":\"32.95\"},\"tax\":{\"currency_code\":\"EUR\",\"value\":\"0.00\"},\"quantity\":\"1\"}],\"shipping\":{\"name\":{\"full_name\":\"Andrea Conti\"},\"address\":{\"address_line_1\":\"Via statale  173\",\"admin_area_2\":\"Dongo\",\"admin_area_1\":\"Como\",\"postal_code\":\"22014\",\"country_code\":\"IT\"}},\"supplementary_data\":{\"tax_nexus\":[]},\"payments\":{\"captures\":[{\"id\":\"13C25418GE145811H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gz7FB81eUgP3AN70FBnAIVoC\",\"custom_id\":\"{\\\"shop_id\\\":751927347,\\\"session_id\\\":\\\"rgz7FB81eUgP3AN70FBnAIVoC\\\"}\",\"links\":[{\"href\":\"https:\\/\\/api.paypal.com\\/v2\\/payments\\/captures\\/13C25418GE145811H\",\"rel\":\"self\",\"method\":\"GET\"},{\"href\":\"https:\\/\\/api.paypal.com\\/v2\\/payments\\/captures\\/13C25418GE145811H\\/refund\",\"rel\":\"refund\",\"method\":\"POST\"},{\"href\":\"https:\\/\\/api.paypal.com\\/v2\\/checkout\\/orders\\/9LU63748K43861029\",\"rel\":\"up\",\"method\":\"GET\"}],\"create_time\":\"2026-01-17T12:14:41Z\",\"update_time\":\"2026-01-17T12:14:41Z\"}]}}],\"payer\":{\"name\":{\"given_name\":\"Andrea\",\"surname\":\"Conti\"},\"email_address\":\"andrecon90@gmail.com\",\"payer_id\":\"5QZUKMGZFQEPU\",\"phone\":{\"phone_number\":{\"national_number\":\"3381074514\"}},\"address\":{\"address_line_1\":\"Via statale  173\",\"admin_area_2\":\"Dongo\",\"admin_area_1\":\"Como\",\"postal_code\":\"22014\",\"country_code\":\"IT\"}},\"create_time\":\"2026-01-17T12:13:31Z\",\"update_time\":\"2026-01-17T12:14:41Z\",\"links\":[{\"href\":\"https:\\/\\/api.paypal.com\\/v2\\/checkout\\/orders\\/9LU63748K43861029\",\"rel\":\"self\",\"method\":\"GET\"}]}"</t>
  </si>
  <si>
    <t>AS-96658</t>
  </si>
  <si>
    <t>gid://shopify/Order/7492022436178</t>
  </si>
  <si>
    <t>gid://shopify/OrderTransaction/8630931652946</t>
  </si>
  <si>
    <t>2026-01-24T13:50:54Z</t>
  </si>
  <si>
    <t>ch_3St7EpIkWweOM9jA2QiOHK7V</t>
  </si>
  <si>
    <t>r597BpYzOrquYpuMuB11cgKBA</t>
  </si>
  <si>
    <t>pi_3St7EpIkWweOM9jA2tRp2bzZ</t>
  </si>
  <si>
    <t>"{\"id\":\"pi_3St7EpIkWweOM9jA2tRp2bzZ\",\"object\":\"payment_intent\",\"amount\":4790,\"amount_capturable\":0,\"amount_received\":4790,\"canceled_at\":null,\"cancellation_reason\":null,\"capture_method\":\"automatic\",\"latest_charge\":{\"id\":\"ch_3St7EpIkWweOM9jA2QiOHK7V\",\"object\":\"charge\",\"amount\":4790,\"application_fee\":\"fee_1St7ErIkWweOM9jA0GUgjYiT\",\"balance_transaction\":\"txn_3St7EpIkWweOM9jA29GoZVsv\",\"captured\":true,\"created\":1769262657,\"currency\":\"eur\",\"failure_code\":null,\"failure_message\":null,\"fraud_details\":{},\"livemode\":true,\"metadata\":{\"payment_id\":\"r597BpYzOrquYpuMuB11cgKB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7EpIkWweOM9jA2tRp2bzZ\",\"payment_method\":\"pm_1St7EpIkWweOM9jAGVGMyLLn\",\"payment_method_details\":{\"card\":{\"amount_authorized\":4790,\"authorization_code\":\"935020\",\"brand\":\"visa\",\"checks\":{\"address_line1_check\":\"unavailable\",\"address_postal_code_check\":\"unavailable\",\"cvc_check\":null},\"country\":\"IT\",\"description\":\"Visa Gold\",\"ds_transaction_id\":null,\"exp_month\":8,\"exp_year\":2028,\"extended_authorization\":{\"status\":\"disabled\"},\"fingerprint\":\"VuxTw9mRF5hkfCDi\",\"funding\":\"credit\",\"iin\":\"416028\",\"incremental_authorization\":{\"status\":\"unavailable\"},\"installments\":null,\"issuer\":\"INTESA SANPAOLO PRIVATE BANKING S.P.A.\",\"last4\":\"5737\",\"mandate\":null,\"moto\":false,\"multicapture\":{\"status\":\"unavailable\"},\"network\":\"visa\",\"network_token\":{\"used\":false},\"network_transaction_id\":\"486024498572430\",\"overcapture\":{\"maximum_amount_capturable\":4790,\"status\":\"unavailable\"},\"payment_account_reference\":\"V0010013825247571619612060921\",\"regulated_status\":\"unregulated\",\"three_d_secure\":null,\"wallet\":null},\"type\":\"card\"},\"refunded\":false,\"source\":null,\"status\":\"succeeded\",\"mit_params\":{\"network_transaction_id\":\"486024498572430\"}},\"confirmation_method\":\"manual\",\"created\":1769262655,\"currency\":\"eur\",\"customer\":null,\"last_payment_error\":null,\"livemode\":true,\"metadata\":{\"payment_id\":\"r597BpYzOrquYpuMuB11cgKBA\",\"payments_extension\":\"true\",\"payments_extension_type\":\"card\",\"reconciliation_flow\":\"payments_api\",\"shop_id\":\"751927347\"},\"next_action\":null,\"payment_method\":\"pm_1St7EpIkWweOM9jAGVGMyLLn\",\"payment_method_types\":[\"card\"],\"source\":null,\"status\":\"succeeded\"}"</t>
  </si>
  <si>
    <t>AS-96873</t>
  </si>
  <si>
    <t>gid://shopify/Order/7497472442706</t>
  </si>
  <si>
    <t>gid://shopify/OrderTransaction/8637705060690</t>
  </si>
  <si>
    <t>2026-01-26T19:22:55Z</t>
  </si>
  <si>
    <t>ch_3StvNFIkWweOM9jA0NemYRzD</t>
  </si>
  <si>
    <t>rvSEbWjo7oD4OcrJf46u33Vg0</t>
  </si>
  <si>
    <t>pi_3StvNFIkWweOM9jA0tDFxqxY</t>
  </si>
  <si>
    <t>"{\"id\":\"pi_3StvNFIkWweOM9jA0tDFxqxY\",\"object\":\"payment_intent\",\"amount\":10190,\"amount_capturable\":0,\"amount_received\":10190,\"canceled_at\":null,\"cancellation_reason\":null,\"capture_method\":\"automatic\",\"latest_charge\":{\"id\":\"ch_3StvNFIkWweOM9jA0NemYRzD\",\"object\":\"charge\",\"amount\":10190,\"application_fee\":\"fee_1StvNFIkWweOM9jAbHfZwtaq\",\"balance_transaction\":\"txn_3StvNFIkWweOM9jA0t6qRbDF\",\"captured\":true,\"created\":1769455377,\"currency\":\"eur\",\"failure_code\":null,\"failure_message\":null,\"fraud_details\":{},\"livemode\":true,\"metadata\":{\"payment_id\":\"rvSEbWjo7oD4OcrJf46u33Vg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vNFIkWweOM9jA0tDFxqxY\",\"payment_method\":\"pm_1StvNFIkWweOM9jAcJBm0Ahk\",\"payment_method_details\":{\"card\":{\"amount_authorized\":10190,\"authorization_code\":\"655316\",\"brand\":\"visa\",\"checks\":{\"address_line1_check\":null,\"address_postal_code_check\":null,\"cvc_check\":null},\"country\":\"FR\",\"description\":\"Visa Gold\",\"ds_transaction_id\":null,\"exp_month\":12,\"exp_year\":2029,\"extended_authorization\":{\"status\":\"disabled\"},\"fingerprint\":\"9n5TGCQ2aHkA8a6f\",\"funding\":\"debit\",\"iin\":\"490940\",\"incremental_authorization\":{\"status\":\"unavailable\"},\"installments\":null,\"issuer\":\"BPCE\",\"last4\":\"0000\",\"mandate\":null,\"moto\":false,\"multicapture\":{\"status\":\"unavailable\"},\"network\":\"visa\",\"network_token\":{\"used\":false},\"network_transaction_id\":\"486026697773972\",\"overcapture\":{\"maximum_amount_capturable\":10190,\"status\":\"unavailable\"},\"payment_account_reference\":\"V001AACC328012023120408529809\",\"regulated_status\":\"unregulated\",\"three_d_secure\":null,\"wallet\":{\"apple_pay\":{\"type\":\"apple_pay\"},\"dynamic_last4\":\"9498\",\"type\":\"apple_pay\"}},\"type\":\"card\"},\"refunded\":false,\"source\":null,\"status\":\"succeeded\",\"mit_params\":{\"network_transaction_id\":\"486026697773972\"}},\"confirmation_method\":\"manual\",\"created\":1769455377,\"currency\":\"eur\",\"customer\":null,\"last_payment_error\":null,\"livemode\":true,\"metadata\":{\"payment_id\":\"rvSEbWjo7oD4OcrJf46u33Vg0\",\"payments_extension\":\"true\",\"payments_extension_type\":\"card\",\"reconciliation_flow\":\"payments_api\",\"shop_id\":\"751927347\"},\"next_action\":null,\"payment_method\":\"pm_1StvNFIkWweOM9jAcJBm0Ahk\",\"payment_method_types\":[\"card\"],\"source\":null,\"status\":\"succeeded\"}"</t>
  </si>
  <si>
    <t>AS-95121</t>
  </si>
  <si>
    <t>AS-96357</t>
  </si>
  <si>
    <t>gid://shopify/Order/7443020448082</t>
  </si>
  <si>
    <t>gid://shopify/OrderTransaction/8619484086610</t>
  </si>
  <si>
    <t>2026-01-19T22:15:16Z</t>
  </si>
  <si>
    <t>py_3SrQjAIkWweOM9jA0LR6jB1N</t>
  </si>
  <si>
    <t>rndE5vDDJ0r1hd8FQjtYEJb5U</t>
  </si>
  <si>
    <t>"{\"id\":\"py_3SrQjAIkWweOM9jA0LR6jB1N\",\"object\":\"charge\",\"amount\":2826,\"application_fee\":\"fee_1SrQjYIkWweOM9jA5lpUpKcl\",\"balance_transaction\":\"txn_3SrQjAIkWweOM9jA0YzgBUhY\",\"captured\":true,\"created\":1768860940,\"currency\":\"eur\",\"failure_code\":null,\"failure_message\":null,\"fraud_details\":{},\"livemode\":true,\"metadata\":{\"payments_extension_type\":\"klarna\",\"payments_extension\":\"true\",\"shop_id\":\"751927347\",\"reconciliation_flow\":\"payments_api\",\"payment_id\":\"rndE5vDDJ0r1hd8FQjtYEJb5U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rQjAIkWweOM9jA0Ejbmqes\",\"payment_method\":\"pm_1SrQjAIkWweOM9jAKb2D0C5l\",\"payment_method_details\":{\"klarna\":{\"payer_details\":{\"address\":{\"country\":\"AT\"}},\"payment_method_category\":\"pay_later\",\"preferred_locale\":\"de-AT\"},\"type\":\"klarna\"},\"refunded\":false,\"source\":null,\"status\":\"succeeded\"}"</t>
  </si>
  <si>
    <t>AS-97105</t>
  </si>
  <si>
    <t>gid://shopify/Order/7513169559890</t>
  </si>
  <si>
    <t>gid://shopify/OrderTransaction/8646721864018</t>
  </si>
  <si>
    <t>2026-01-30T06:07:10Z</t>
  </si>
  <si>
    <t>ch_3SvArMIkWweOM9jA10bRUDmh</t>
  </si>
  <si>
    <t>r89jyslQ0SAQMzMglWZPTWxtg</t>
  </si>
  <si>
    <t>pi_3SvArMIkWweOM9jA1X8iXFlu</t>
  </si>
  <si>
    <t>"{\"id\":\"pi_3SvArMIkWweOM9jA1X8iXFlu\",\"object\":\"payment_intent\",\"amount\":1790,\"amount_capturable\":0,\"amount_received\":1790,\"canceled_at\":null,\"cancellation_reason\":null,\"capture_method\":\"automatic\",\"latest_charge\":{\"id\":\"ch_3SvArMIkWweOM9jA10bRUDmh\",\"object\":\"charge\",\"amount\":1790,\"application_fee\":\"fee_1SvArMIkWweOM9jAwF9cMgB9\",\"balance_transaction\":\"txn_3SvArMIkWweOM9jA11vzwk0c\",\"captured\":true,\"created\":1769753232,\"currency\":\"eur\",\"failure_code\":null,\"failure_message\":null,\"fraud_details\":{},\"livemode\":true,\"metadata\":{\"payment_id\":\"r89jyslQ0SAQMzMglWZPTWxt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ArMIkWweOM9jA1X8iXFlu\",\"payment_method\":\"pm_1SvArMIkWweOM9jAYtTbJz71\",\"payment_method_details\":{\"card\":{\"amount_authorized\":1790,\"authorization_code\":\"641552\",\"brand\":\"visa\",\"checks\":{\"address_line1_check\":null,\"address_postal_code_check\":null,\"cvc_check\":null},\"country\":\"FR\",\"description\":\"Visa Gold\",\"ds_transaction_id\":null,\"exp_month\":5,\"exp_year\":2027,\"extended_authorization\":{\"status\":\"disabled\"},\"fingerprint\":\"uwly7MmbBIBDZhOL\",\"funding\":\"credit\",\"iin\":\"463661\",\"incremental_authorization\":{\"status\":\"unavailable\"},\"installments\":null,\"issuer\":\"Caisse Federale De Credit Mutuel\",\"last4\":\"0000\",\"mandate\":null,\"moto\":false,\"multicapture\":{\"status\":\"unavailable\"},\"network\":\"visa\",\"network_token\":{\"used\":false},\"network_transaction_id\":\"486030220320073\",\"overcapture\":{\"maximum_amount_capturable\":1790,\"status\":\"unavailable\"},\"payment_account_reference\":\"V0010013025143293481862041717\",\"regulated_status\":\"unregulated\",\"three_d_secure\":null,\"wallet\":{\"apple_pay\":{\"type\":\"apple_pay\"},\"dynamic_last4\":\"4868\",\"type\":\"apple_pay\"}},\"type\":\"card\"},\"refunded\":false,\"source\":null,\"status\":\"succeeded\",\"mit_params\":{\"network_transaction_id\":\"486030220320073\"}},\"confirmation_method\":\"manual\",\"created\":1769753232,\"currency\":\"eur\",\"customer\":null,\"last_payment_error\":null,\"livemode\":true,\"metadata\":{\"payment_id\":\"r89jyslQ0SAQMzMglWZPTWxtg\",\"payments_extension\":\"true\",\"payments_extension_type\":\"card\",\"reconciliation_flow\":\"payments_api\",\"shop_id\":\"751927347\"},\"next_action\":null,\"payment_method\":\"pm_1SvArMIkWweOM9jAYtTbJz71\",\"payment_method_types\":[\"card\"],\"source\":null,\"status\":\"succeeded\"}"</t>
  </si>
  <si>
    <t>AS-96380</t>
  </si>
  <si>
    <t>gid://shopify/Order/7443642777938</t>
  </si>
  <si>
    <t>gid://shopify/OrderTransaction/8620388188498</t>
  </si>
  <si>
    <t>2026-01-20T11:06:31Z</t>
  </si>
  <si>
    <t>6K703550JL957552E</t>
  </si>
  <si>
    <t>"{\"id\":\"6K703550JL957552E\",\"intent\":\"CAPTURE\",\"status\":\"COMPLETED\",\"payment_source\":{\"paypal\":{\"email_address\":\"rtomasini01@gmail.com\",\"account_id\":\"3HPJ7NCA3YPLL\",\"account_status\":\"VERIFIED\",\"name\":{\"given_name\":\"Rebecca\",\"surname\":\"Tomasini\"},\"phone_number\":{\"national_number\":\"393473165039\"},\"address\":{\"address_line_1\":\"via Gaetano Salvemin 7\",\"admin_area_2\":\"Milano\",\"admin_area_1\":\"MI\",\"postal_code\":\"20161\",\"country_code\":\"IT\"}}},\"purchase_units\":[{\"reference_id\":\"default\",\"amount\":{\"currency_code\":\"EUR\",\"value\":\"59.95\",\"breakdown\":{\"item_total\":{\"currency_code\":\"EUR\",\"value\":\"59.95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Do what makes your soul happy quote poster - Square - P\u00f3ster \\/ Madera roble oscuro \\/ 50x50\",\"custom_id\":\"{\\\"shop_id\\\":751927347,\\\"session_id\\\":\\\"rIQqy63a5d5tT0hbomayrFj2I\\\"}\",\"invoice_id\":\"rIQqy63a5d5tT0hbomayrFj2I\",\"items\":[{\"name\":\"Do what makes your soul happy quote poster - Square - P\u00f3ster \\/ Madera roble oscuro \\/ 50x50\",\"unit_amount\":{\"currency_code\":\"EUR\",\"value\":\"59.95\"},\"tax\":{\"currency_code\":\"EUR\",\"value\":\"0.00\"},\"quantity\":\"1\"}],\"shipping\":{\"name\":{\"full_name\":\"Rebecca Tomasini\"},\"address\":{\"address_line_1\":\"Via Vincenzo Monti 23\",\"admin_area_2\":\"Pero\",\"admin_area_1\":\"Milano\",\"postal_code\":\"20016\",\"country_code\":\"IT\"}},\"supplementary_data\":{\"tax_nexus\":[]},\"payments\":{\"captures\":[{\"id\":\"07T962478A542054S\",\"status\":\"COMPLETED\",\"amount\":{\"currency_code\":\"EUR\",\"value\":\"59.95\"},\"final_capture\":true,\"disbursement_mode\":\"INSTANT\",\"seller_protection\":{\"status\":\"ELIGIBLE\",\"dispute_categories\":[\"ITEM_NOT_RECEIVED\",\"UNAUTHORIZED_TRANSACTION\"]},\"seller_receivable_breakdown\":{\"gross_amount\":{\"currency_code\":\"EUR\",\"value\":\"59.95\"},\"paypal_fee\":{\"currency_code\":\"EUR\",\"value\":\"2.09\"},\"net_amount\":{\"currency_code\":\"EUR\",\"value\":\"57.86\"}},\"invoice_id\":\"rIQqy63a5d5tT0hbomayrFj2I\",\"custom_id\":\"{\\\"shop_id\\\":751927347,\\\"session_id\\\":\\\"rIQqy63a5d5tT0hbomayrFj2I\\\"}\",\"links\":[{\"href\":\"https:\\/\\/api.paypal.com\\/v2\\/payments\\/captures\\/07T962478A542054S\",\"rel\":\"self\",\"method\":\"GET\"},{\"href\":\"https:\\/\\/api.paypal.com\\/v2\\/payments\\/captures\\/07T962478A542054S\\/refund\",\"rel\":\"refund\",\"method\":\"POST\"},{\"href\":\"https:\\/\\/api.paypal.com\\/v2\\/checkout\\/orders\\/6K703550JL957552E\",\"rel\":\"up\",\"method\":\"GET\"}],\"create_time\":\"2026-01-20T11:06:33Z\",\"update_time\":\"2026-01-20T11:06:33Z\"}]}}],\"payer\":{\"name\":{\"given_name\":\"Rebecca\",\"surname\":\"Tomasini\"},\"email_address\":\"rtomasini01@gmail.com\",\"payer_id\":\"3HPJ7NCA3YPLL\",\"phone\":{\"phone_number\":{\"national_number\":\"393473165039\"}},\"address\":{\"address_line_1\":\"via Gaetano Salvemin 7\",\"admin_area_2\":\"Milano\",\"admin_area_1\":\"MI\",\"postal_code\":\"20161\",\"country_code\":\"IT\"}},\"create_time\":\"2026-01-20T11:06:06Z\",\"update_time\":\"2026-01-20T11:06:33Z\",\"links\":[{\"href\":\"https:\\/\\/api.paypal.com\\/v2\\/checkout\\/orders\\/6K703550JL957552E\",\"rel\":\"self\",\"method\":\"GET\"}]}"</t>
  </si>
  <si>
    <t>AS-97032</t>
  </si>
  <si>
    <t>gid://shopify/Order/7511627497810</t>
  </si>
  <si>
    <t>gid://shopify/OrderTransaction/8644488397138</t>
  </si>
  <si>
    <t>2026-01-29T09:45:26Z</t>
  </si>
  <si>
    <t>ch_3Surn0IkWweOM9jA1qBY3ClY</t>
  </si>
  <si>
    <t>rLQrKVvotbdS8Iaz1tOVlWc4z</t>
  </si>
  <si>
    <t>pi_3Surn0IkWweOM9jA1r8pi4x5</t>
  </si>
  <si>
    <t>"{\"id\":\"pi_3Surn0IkWweOM9jA1r8pi4x5\",\"object\":\"payment_intent\",\"amount\":14607,\"amount_capturable\":0,\"amount_received\":14607,\"canceled_at\":null,\"cancellation_reason\":null,\"capture_method\":\"automatic\",\"latest_charge\":{\"id\":\"ch_3Surn0IkWweOM9jA1qBY3ClY\",\"object\":\"charge\",\"amount\":14607,\"application_fee\":\"fee_1Surn1IkWweOM9jADFXJV0A5\",\"balance_transaction\":\"txn_3Surn0IkWweOM9jA1rbcMB6W\",\"captured\":true,\"created\":1769679926,\"currency\":\"eur\",\"failure_code\":null,\"failure_message\":null,\"fraud_details\":{},\"livemode\":true,\"metadata\":{\"payment_id\":\"rLQrKVvotbdS8Iaz1tOVlWc4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rn0IkWweOM9jA1r8pi4x5\",\"payment_method\":\"pm_1Surn0IkWweOM9jA5ud5IabY\",\"payment_method_details\":{\"card\":{\"amount_authorized\":14607,\"authorization_code\":\"241533\",\"brand\":\"visa\",\"checks\":{\"address_line1_check\":\"unavailable\",\"address_postal_code_check\":\"unavailable\",\"cvc_check\":null},\"country\":\"ES\",\"description\":\"Visa Business\",\"ds_transaction_id\":null,\"exp_month\":11,\"exp_year\":2028,\"extended_authorization\":{\"status\":\"disabled\"},\"fingerprint\":\"713oRaR6o1CSMZ2X\",\"funding\":\"credit\",\"iin\":\"425566\",\"incremental_authorization\":{\"status\":\"unavailable\"},\"installments\":null,\"issuer\":\"BANKINTER S.A.\",\"last4\":\"1470\",\"mandate\":null,\"moto\":false,\"multicapture\":{\"status\":\"unavailable\"},\"network\":\"visa\",\"network_token\":{\"used\":true},\"network_transaction_id\":\"486029351276176\",\"overcapture\":{\"maximum_amount_capturable\":14607,\"status\":\"unavailable\"},\"payment_account_reference\":\"V0010014625318604866679379568\",\"regulated_status\":\"unregulated\",\"three_d_secure\":null,\"wallet\":null},\"type\":\"card\"},\"refunded\":false,\"source\":null,\"status\":\"succeeded\",\"mit_params\":{\"network_transaction_id\":\"486029351276176\"}},\"confirmation_method\":\"manual\",\"created\":1769679926,\"currency\":\"eur\",\"customer\":null,\"last_payment_error\":null,\"livemode\":true,\"metadata\":{\"payment_id\":\"rLQrKVvotbdS8Iaz1tOVlWc4z\",\"payments_extension\":\"true\",\"payments_extension_type\":\"card\",\"reconciliation_flow\":\"payments_api\",\"shop_id\":\"751927347\"},\"next_action\":null,\"payment_method\":\"pm_1Surn0IkWweOM9jA5ud5IabY\",\"payment_method_types\":[\"card\"],\"source\":null,\"status\":\"succeeded\"}"</t>
  </si>
  <si>
    <t>AS-95621</t>
  </si>
  <si>
    <t>gid://shopify/Order/7420364456274</t>
  </si>
  <si>
    <t>gid://shopify/OrderTransaction/8593638293842</t>
  </si>
  <si>
    <t>2026-01-11T10:17:54Z</t>
  </si>
  <si>
    <t>ch_3SoLiZIkWweOM9jA2hBGoIel</t>
  </si>
  <si>
    <t>rnCvh06jZcctHTk2v6yMsHr4V</t>
  </si>
  <si>
    <t>pi_3SoLiZIkWweOM9jA2IDgqf45</t>
  </si>
  <si>
    <t>"{\"id\":\"pi_3SoLiZIkWweOM9jA2IDgqf45\",\"object\":\"payment_intent\",\"amount\":8495,\"amount_capturable\":0,\"amount_received\":8495,\"canceled_at\":null,\"cancellation_reason\":null,\"capture_method\":\"automatic\",\"latest_charge\":{\"id\":\"ch_3SoLiZIkWweOM9jA2hBGoIel\",\"object\":\"charge\",\"amount\":8495,\"application_fee\":\"fee_1SoLibIkWweOM9jAHLOxbfPN\",\"balance_transaction\":\"txn_3SoLiZIkWweOM9jA2xP9ZeP2\",\"captured\":true,\"created\":1768126677,\"currency\":\"eur\",\"failure_code\":null,\"failure_message\":null,\"fraud_details\":{},\"livemode\":true,\"metadata\":{\"payment_id\":\"rnCvh06jZcctHTk2v6yMsHr4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LiZIkWweOM9jA2IDgqf45\",\"payment_method\":\"pm_1SoLiZIkWweOM9jABKIPRkOM\",\"payment_method_details\":{\"card\":{\"amount_authorized\":8495,\"authorization_code\":\"339260\",\"brand\":\"visa\",\"checks\":{\"address_line1_check\":\"unavailable\",\"address_postal_code_check\":\"unavailable\",\"cvc_check\":\"pass\"},\"country\":\"ES\",\"description\":\"Visa Classic\",\"ds_transaction_id\":null,\"exp_month\":7,\"exp_year\":2027,\"extended_authorization\":{\"status\":\"disabled\"},\"fingerprint\":\"zMYrtJOEQno6axBY\",\"funding\":\"credit\",\"iin\":\"476663\",\"incremental_authorization\":{\"status\":\"unavailable\"},\"installments\":null,\"issuer\":\"CAIXABANK S.A.\",\"last4\":\"7363\",\"mandate\":null,\"moto\":false,\"multicapture\":{\"status\":\"unavailable\"},\"network\":\"visa\",\"network_token\":{\"used\":false},\"network_transaction_id\":\"486011370778968\",\"overcapture\":{\"maximum_amount_capturable\":8495,\"status\":\"unavailable\"},\"payment_account_reference\":\"V0010015819173200756941096085\",\"regulated_status\":\"unregulated\",\"three_d_secure\":null,\"wallet\":null},\"type\":\"card\"},\"refunded\":false,\"source\":null,\"status\":\"succeeded\",\"mit_params\":{\"network_transaction_id\":\"486011370778968\"}},\"confirmation_method\":\"manual\",\"created\":1768126675,\"currency\":\"eur\",\"customer\":null,\"last_payment_error\":null,\"livemode\":true,\"metadata\":{\"payment_id\":\"rnCvh06jZcctHTk2v6yMsHr4V\",\"payments_extension\":\"true\",\"payments_extension_type\":\"card\",\"reconciliation_flow\":\"payments_api\",\"shop_id\":\"751927347\"},\"next_action\":null,\"payment_method\":\"pm_1SoLiZIkWweOM9jABKIPRkOM\",\"payment_method_types\":[\"card\"],\"source\":null,\"status\":\"succeeded\"}"</t>
  </si>
  <si>
    <t>AS-95123</t>
  </si>
  <si>
    <t>gid://shopify/Order/7407572418898</t>
  </si>
  <si>
    <t>gid://shopify/OrderTransaction/8578132410706</t>
  </si>
  <si>
    <t>2026-01-05T12:55:47Z</t>
  </si>
  <si>
    <t>ch_3SmDK4IkWweOM9jA03QA8lKf</t>
  </si>
  <si>
    <t>rcrpRBtdQiGxRAiiLFJGgXwEG</t>
  </si>
  <si>
    <t>pi_3SmDK4IkWweOM9jA0TVxyP4V</t>
  </si>
  <si>
    <t>"{\"id\":\"pi_3SmDK4IkWweOM9jA0TVxyP4V\",\"object\":\"payment_intent\",\"amount\":15995,\"amount_capturable\":0,\"amount_received\":15995,\"canceled_at\":null,\"cancellation_reason\":null,\"capture_method\":\"automatic\",\"latest_charge\":{\"id\":\"ch_3SmDK4IkWweOM9jA03QA8lKf\",\"object\":\"charge\",\"amount\":15995,\"application_fee\":\"fee_1SmDK5IkWweOM9jAxbJ10sth\",\"balance_transaction\":\"txn_3SmDK4IkWweOM9jA07hQQmRi\",\"captured\":true,\"created\":1767617748,\"currency\":\"eur\",\"failure_code\":null,\"failure_message\":null,\"fraud_details\":{},\"livemode\":true,\"metadata\":{\"payment_id\":\"rcrpRBtdQiGxRAiiLFJGgXwE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DK4IkWweOM9jA0TVxyP4V\",\"payment_method\":\"pm_1SmDK4IkWweOM9jAbnf9pPE2\",\"payment_method_details\":{\"card\":{\"amount_authorized\":15995,\"authorization_code\":\"352633\",\"brand\":\"visa\",\"checks\":{\"address_line1_check\":null,\"address_postal_code_check\":null,\"cvc_check\":null},\"country\":\"ES\",\"description\":\"Visa Classic\",\"ds_transaction_id\":null,\"exp_month\":10,\"exp_year\":2031,\"extended_authorization\":{\"status\":\"disabled\"},\"fingerprint\":\"hhkxmlf3wCK5VHwB\",\"funding\":\"debit\",\"iin\":\"474680\",\"incremental_authorization\":{\"status\":\"unavailable\"},\"installments\":null,\"issuer\":\"Kutxabank, S.A.\",\"last4\":\"0000\",\"mandate\":null,\"moto\":false,\"multicapture\":{\"status\":\"unavailable\"},\"network\":\"visa\",\"network_token\":{\"used\":false},\"network_transaction_id\":\"486005465499256\",\"overcapture\":{\"maximum_amount_capturable\":15995,\"status\":\"unavailable\"},\"payment_account_reference\":\"V0010013825170323049530200699\",\"regulated_status\":\"unregulated\",\"three_d_secure\":null,\"wallet\":{\"apple_pay\":{\"type\":\"apple_pay\"},\"dynamic_last4\":\"4299\",\"type\":\"apple_pay\"}},\"type\":\"card\"},\"refunded\":false,\"source\":null,\"status\":\"succeeded\",\"mit_params\":{\"network_transaction_id\":\"486005465499256\"}},\"confirmation_method\":\"manual\",\"created\":1767617748,\"currency\":\"eur\",\"customer\":null,\"last_payment_error\":null,\"livemode\":true,\"metadata\":{\"payment_id\":\"rcrpRBtdQiGxRAiiLFJGgXwEG\",\"payments_extension\":\"true\",\"payments_extension_type\":\"card\",\"reconciliation_flow\":\"payments_api\",\"shop_id\":\"751927347\"},\"next_action\":null,\"payment_method\":\"pm_1SmDK4IkWweOM9jAbnf9pPE2\",\"payment_method_types\":[\"card\"],\"source\":null,\"status\":\"succeeded\"}"</t>
  </si>
  <si>
    <t>AS-94951</t>
  </si>
  <si>
    <t>gid://shopify/Order/7397312299346</t>
  </si>
  <si>
    <t>gid://shopify/OrderTransaction/8573553246546</t>
  </si>
  <si>
    <t>2026-01-03T13:19:16Z</t>
  </si>
  <si>
    <t>8AK80287AJ3205237</t>
  </si>
  <si>
    <t>"{\"id\":\"8AK80287AJ3205237\",\"intent\":\"CAPTURE\",\"status\":\"COMPLETED\",\"payment_source\":{\"paypal\":{\"email_address\":\"rollita@me.com\",\"account_id\":\"WXM9R2SYCP282\",\"account_status\":\"VERIFIED\",\"name\":{\"given_name\":\"Tanja\",\"surname\":\"Rolli\"},\"phone_number\":{\"national_number\":\"4915734288022\"},\"address\":{\"address_line_1\":\"Kinzigstr. 1\",\"admin_area_2\":\"Hambr\u00fccken\",\"postal_code\":\"76707\",\"country_code\":\"DE\"}}},\"purchase_units\":[{\"reference_id\":\"default\",\"amount\":{\"currency_code\":\"EUR\",\"value\":\"44.46\",\"breakdown\":{\"item_total\":{\"currency_code\":\"EUR\",\"value\":\"43.90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4.39\"}}},\"payee\":{\"email_address\":\"info@artestaposters.com\",\"merchant_id\":\"CZQCEKGVW6QGG\",\"display_data\":{\"brand_name\":\"Artesta\"}},\"payment_instruction\":{\"disbursement_mode\":\"INSTANT\"},\"description\":\"Pablo Picasso Animals Drawings the elephant - P\u00f3ster \\/ Sin marco \\/ 40x50\",\"custom_id\":\"{\\\"shop_id\\\":751927347,\\\"session_id\\\":\\\"rySrSkHOKe3niSjHIt9t8QmkL\\\"}\",\"invoice_id\":\"rySrSkHOKe3niSjHIt9t8QmkL\",\"items\":[{\"name\":\"Pablo Picasso Animals Drawings the elephant - P\u00f3ster \\/ Sin marco \\/ 40x50\",\"unit_amount\":{\"currency_code\":\"EUR\",\"value\":\"26.95\"},\"tax\":{\"currency_code\":\"EUR\",\"value\":\"0.00\"},\"quantity\":\"1\"},{\"name\":\"Colgador para p\u00f3ster de 40cm de madera y color roble\",\"unit_amount\":{\"currency_code\":\"EUR\",\"value\":\"16.95\"},\"tax\":{\"currency_code\":\"EUR\",\"value\":\"0.00\"},\"quantity\":\"1\"}],\"shipping\":{\"name\":{\"full_name\":\"Tanja Rolli\"},\"address\":{\"address_line_1\":\"Kinzigstr. 1\",\"admin_area_2\":\"Hambr\u00fccken\",\"postal_code\":\"76707\",\"country_code\":\"DE\"}},\"supplementary_data\":{\"tax_nexus\":[]},\"payments\":{\"captures\":[{\"id\":\"8X621545ES520023G\",\"status\":\"COMPLETED\",\"amount\":{\"currency_code\":\"EUR\",\"value\":\"44.46\"},\"final_capture\":true,\"disbursement_mode\":\"INSTANT\",\"seller_protection\":{\"status\":\"ELIGIBLE\",\"dispute_categories\":[\"ITEM_NOT_RECEIVED\",\"UNAUTHORIZED_TRANSACTION\"]},\"seller_receivable_breakdown\":{\"gross_amount\":{\"currency_code\":\"EUR\",\"value\":\"44.46\"},\"paypal_fee\":{\"currency_code\":\"EUR\",\"value\":\"1.64\"},\"net_amount\":{\"currency_code\":\"EUR\",\"value\":\"42.82\"}},\"invoice_id\":\"rySrSkHOKe3niSjHIt9t8QmkL\",\"custom_id\":\"{\\\"shop_id\\\":751927347,\\\"session_id\\\":\\\"rySrSkHOKe3niSjHIt9t8QmkL\\\"}\",\"links\":[{\"href\":\"https:\\/\\/api.paypal.com\\/v2\\/payments\\/captures\\/8X621545ES520023G\",\"rel\":\"self\",\"method\":\"GET\"},{\"href\":\"https:\\/\\/api.paypal.com\\/v2\\/payments\\/captures\\/8X621545ES520023G\\/refund\",\"rel\":\"refund\",\"method\":\"POST\"},{\"href\":\"https:\\/\\/api.paypal.com\\/v2\\/checkout\\/orders\\/8AK80287AJ3205237\",\"rel\":\"up\",\"method\":\"GET\"}],\"create_time\":\"2026-01-03T13:19:17Z\",\"update_time\":\"2026-01-03T13:19:17Z\"}]}}],\"payer\":{\"name\":{\"given_name\":\"Tanja\",\"surname\":\"Rolli\"},\"email_address\":\"rollita@me.com\",\"payer_id\":\"WXM9R2SYCP282\",\"phone\":{\"phone_number\":{\"national_number\":\"4915734288022\"}},\"address\":{\"address_line_1\":\"Kinzigstr. 1\",\"admin_area_2\":\"Hambr\u00fccken\",\"postal_code\":\"76707\",\"country_code\":\"DE\"}},\"create_time\":\"2026-01-03T13:18:47Z\",\"update_time\":\"2026-01-03T13:19:17Z\",\"links\":[{\"href\":\"https:\\/\\/api.paypal.com\\/v2\\/checkout\\/orders\\/8AK80287AJ3205237\",\"rel\":\"self\",\"method\":\"GET\"}]}"</t>
  </si>
  <si>
    <t>AS-97183</t>
  </si>
  <si>
    <t>gid://shopify/Order/7515309900114</t>
  </si>
  <si>
    <t>gid://shopify/OrderTransaction/8649621340498</t>
  </si>
  <si>
    <t>2026-01-31T10:35:50Z</t>
  </si>
  <si>
    <t>ch_3SvbWtIkWweOM9jA1x6ldA0t</t>
  </si>
  <si>
    <t>rINAz1Xmof67HPVEh3pQdJX0r</t>
  </si>
  <si>
    <t>pi_3SvbWtIkWweOM9jA157MUCO5</t>
  </si>
  <si>
    <t>"{\"id\":\"pi_3SvbWtIkWweOM9jA157MUCO5\",\"object\":\"payment_intent\",\"amount\":5346,\"amount_capturable\":0,\"amount_received\":5346,\"canceled_at\":null,\"cancellation_reason\":null,\"capture_method\":\"automatic\",\"latest_charge\":{\"id\":\"ch_3SvbWtIkWweOM9jA1x6ldA0t\",\"object\":\"charge\",\"amount\":5346,\"application_fee\":\"fee_1SvbWvIkWweOM9jAMuhlJMmS\",\"balance_transaction\":\"txn_3SvbWtIkWweOM9jA17cXuSqC\",\"captured\":true,\"created\":1769855752,\"currency\":\"eur\",\"failure_code\":null,\"failure_message\":null,\"fraud_details\":{},\"livemode\":true,\"metadata\":{\"payment_id\":\"rINAz1Xmof67HPVEh3pQdJX0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bWtIkWweOM9jA157MUCO5\",\"payment_method\":\"pm_1SvbWtIkWweOM9jAGcoD3nbt\",\"payment_method_details\":{\"card\":{\"amount_authorized\":5346,\"authorization_code\":\"859766\",\"brand\":\"mastercard\",\"checks\":{\"address_line1_check\":null,\"address_postal_code_check\":null,\"cvc_check\":null},\"country\":\"ES\",\"description\":\"MasterCard New World Immediate Debit\",\"ds_transaction_id\":null,\"exp_month\":3,\"exp_year\":2027,\"extended_authorization\":{\"status\":\"disabled\"},\"fingerprint\":\"TgUVfgHrPtobTfM8\",\"funding\":\"debit\",\"iin\":\"515896\",\"incremental_authorization\":{\"status\":\"unavailable\"},\"installments\":null,\"issuer\":\"BANCO SABADELL S.A.\",\"last4\":\"0000\",\"mandate\":null,\"moto\":false,\"multicapture\":{\"status\":\"unavailable\"},\"network\":\"mastercard\",\"network_token\":{\"used\":false},\"network_transaction_id\":\"TNWKSAMS70131\",\"overcapture\":{\"maximum_amount_capturable\":5346,\"status\":\"unavailable\"},\"payment_account_reference\":\"5001BHO9EVPY3VGNS9O4NUMQKICUH\",\"regulated_status\":\"unregulated\",\"three_d_secure\":null,\"wallet\":{\"apple_pay\":{\"type\":\"apple_pay\"},\"dynamic_last4\":\"5754\",\"type\":\"apple_pay\"}},\"type\":\"card\"},\"refunded\":false,\"source\":null,\"status\":\"succeeded\",\"mit_params\":{\"network_transaction_id\":\"TNWKSAMS70131\"}},\"confirmation_method\":\"manual\",\"created\":1769855751,\"currency\":\"eur\",\"customer\":null,\"last_payment_error\":null,\"livemode\":true,\"metadata\":{\"payment_id\":\"rINAz1Xmof67HPVEh3pQdJX0r\",\"payments_extension\":\"true\",\"payments_extension_type\":\"card\",\"reconciliation_flow\":\"payments_api\",\"shop_id\":\"751927347\"},\"next_action\":null,\"payment_method\":\"pm_1SvbWtIkWweOM9jAGcoD3nbt\",\"payment_method_types\":[\"card\"],\"source\":null,\"status\":\"succeeded\"}"</t>
  </si>
  <si>
    <t>AS-96351</t>
  </si>
  <si>
    <t>gid://shopify/Order/7442848710994</t>
  </si>
  <si>
    <t>gid://shopify/OrderTransaction/8619274994002</t>
  </si>
  <si>
    <t>2026-01-19T20:36:46Z</t>
  </si>
  <si>
    <t>ch_3SrPBrIkWweOM9jA0gjXwGvI</t>
  </si>
  <si>
    <t>rNtuMiE71fIrfSX1NmWHwaOfU</t>
  </si>
  <si>
    <t>pi_3SrPBrIkWweOM9jA01yzFntA</t>
  </si>
  <si>
    <t>"{\"id\":\"pi_3SrPBrIkWweOM9jA01yzFntA\",\"object\":\"payment_intent\",\"amount\":11790,\"amount_capturable\":0,\"amount_received\":11790,\"canceled_at\":null,\"cancellation_reason\":null,\"capture_method\":\"automatic\",\"latest_charge\":{\"id\":\"ch_3SrPBrIkWweOM9jA0gjXwGvI\",\"object\":\"charge\",\"amount\":11790,\"application_fee\":\"fee_1SrPBtIkWweOM9jASRnmPF1a\",\"balance_transaction\":\"txn_3SrPBrIkWweOM9jA0u47LwHl\",\"captured\":true,\"created\":1768855008,\"currency\":\"eur\",\"failure_code\":null,\"failure_message\":null,\"fraud_details\":{},\"livemode\":true,\"metadata\":{\"payment_id\":\"rNtuMiE71fIrfSX1NmWHwaOf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PBrIkWweOM9jA01yzFntA\",\"payment_method\":\"pm_1SrPBrIkWweOM9jAUW1lcjuz\",\"payment_method_details\":{\"card\":{\"amount_authorized\":11790,\"authorization_code\":\"961432\",\"brand\":\"visa\",\"checks\":{\"address_line1_check\":\"unavailable\",\"address_postal_code_check\":\"unavailable\",\"cvc_check\":\"pass\"},\"country\":\"ES\",\"description\":\"Visa Classic\",\"ds_transaction_id\":null,\"exp_month\":5,\"exp_year\":2032,\"extended_authorization\":{\"status\":\"disabled\"},\"fingerprint\":\"tQUZ8Aomct0G4wxG\",\"funding\":\"debit\",\"iin\":\"418820\",\"incremental_authorization\":{\"status\":\"unavailable\"},\"installments\":null,\"issuer\":\"BANCO BILBAO VIZCAYA ARGENTARIA S.A. (BBVA)\",\"last4\":\"7955\",\"mandate\":null,\"moto\":false,\"multicapture\":{\"status\":\"unavailable\"},\"network\":\"visa\",\"network_token\":{\"used\":false},\"network_transaction_id\":\"486019742092460\",\"overcapture\":{\"maximum_amount_capturable\":11790,\"status\":\"unavailable\"},\"payment_account_reference\":\"V0010013825278299050447893185\",\"regulated_status\":\"unregulated\",\"three_d_secure\":null,\"wallet\":null},\"type\":\"card\"},\"refunded\":false,\"source\":null,\"status\":\"succeeded\",\"mit_params\":{\"network_transaction_id\":\"486019742092460\"}},\"confirmation_method\":\"manual\",\"created\":1768855007,\"currency\":\"eur\",\"customer\":null,\"last_payment_error\":null,\"livemode\":true,\"metadata\":{\"payment_id\":\"rNtuMiE71fIrfSX1NmWHwaOfU\",\"payments_extension\":\"true\",\"payments_extension_type\":\"card\",\"reconciliation_flow\":\"payments_api\",\"shop_id\":\"751927347\"},\"next_action\":null,\"payment_method\":\"pm_1SrPBrIkWweOM9jAUW1lcjuz\",\"payment_method_types\":[\"card\"],\"source\":null,\"status\":\"succeeded\"}"</t>
  </si>
  <si>
    <t>AS-96185</t>
  </si>
  <si>
    <t>Canarias, cancel-, customer-edit</t>
  </si>
  <si>
    <t>gid://shopify/Order/7437617693010</t>
  </si>
  <si>
    <t>gid://shopify/OrderTransaction/8612952637778</t>
  </si>
  <si>
    <t>2026-01-17T19:27:31Z</t>
  </si>
  <si>
    <t>8UJ14062F59906218</t>
  </si>
  <si>
    <t>"{\"id\":\"8UJ14062F59906218\",\"intent\":\"CAPTURE\",\"status\":\"COMPLETED\",\"payment_source\":{\"paypal\":{\"email_address\":\"neises.michael@gmx.de\",\"account_id\":\"JXAW6UY5JFX4S\",\"account_status\":\"VERIFIED\",\"name\":{\"given_name\":\"Michael\",\"surname\":\"Neises\"},\"phone_number\":{\"national_number\":\"491726145616\"},\"address\":{\"address_line_1\":\"Maximinstra\u00dfe 24a\",\"address_line_2\":\" \",\"admin_area_2\":\"Freudenburg\",\"postal_code\":\"54450\",\"country_code\":\"DE\"}}},\"purchase_units\":[{\"reference_id\":\"default\",\"amount\":{\"currency_code\":\"EUR\",\"value\":\"258.60\",\"breakdown\":{\"item_total\":{\"currency_code\":\"EUR\",\"value\":\"258.60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Holiday in a glass 4 - P\u00f3ster \\/ Sin marco \\/ 40x50\",\"custom_id\":\"{\\\"shop_id\\\":751927347,\\\"session_id\\\":\\\"rEIYpqHHYGoNBADaLiKvdjESB\\\"}\",\"invoice_id\":\"rEIYpqHHYGoNBADaLiKvdjESB\",\"items\":[{\"name\":\"Holiday in a glass 4 - P\u00f3ster \\/ Sin marco \\/ 40x50\",\"unit_amount\":{\"currency_code\":\"EUR\",\"value\":\"26.95\"},\"tax\":{\"currency_code\":\"EUR\",\"value\":\"0.00\"},\"quantity\":\"1\"},{\"name\":\"Your best friends forget you get old - P\u00f3ster \\/ Madera rojo \\/ 30x40\",\"unit_amount\":{\"currency_code\":\"EUR\",\"value\":\"42.95\"},\"tax\":{\"currency_code\":\"EUR\",\"value\":\"0.00\"},\"quantity\":\"1\"},{\"name\":\"Cheers - P\u00f3ster \\/ Sin marco \\/ 40x50\",\"unit_amount\":{\"currency_code\":\"EUR\",\"value\":\"26.95\"},\"tax\":{\"currency_code\":\"EUR\",\"value\":\"0.00\"},\"quantity\":\"1\"},{\"name\":\"Pizza Cat - Sharyn Bursic - P\u00f3ster \\/ Sin marco \\/ 30x40\",\"unit_amount\":{\"currency_code\":\"EUR\",\"value\":\"19.95\"},\"tax\":{\"currency_code\":\"EUR\",\"value\":\"0.00\"},\"quantity\":\"1\"},{\"name\":\"Wine o'clock - P\u00f3ster \\/ Sin marco \\/ 30x40\",\"unit_amount\":{\"currency_code\":\"EUR\",\"value\":\"19.95\"},\"tax\":{\"currency_code\":\"EUR\",\"value\":\"0.00\"},\"quantity\":\"1\"},{\"name\":\"TrAus Chic Pink - P\u00f3ster \\/ Sin marco \\/ 30x40\",\"unit_amount\":{\"currency_code\":\"EUR\",\"value\":\"19.95\"},\"tax\":{\"currency_code\":\"EUR\",\"value\":\"0.00\"},\"quantity\":\"1\"},{\"name\":\"Tutto Bene - Studio Dolci - P\u00f3ster \\/ Madera rojo \\/ 30x40\",\"unit_amount\":{\"currency_code\":\"EUR\",\"value\":\"42.95\"},\"tax\":{\"currency_code\":\"EUR\",\"value\":\"0.00\"},\"quantity\":\"1\"},{\"name\":\"We are family - P\u00f3ster \\/ Madera rojo \\/ 40x50\",\"unit_amount\":{\"currency_code\":\"EUR\",\"value\":\"58.95\"},\"tax\":{\"currency_code\":\"EUR\",\"value\":\"0.00\"},\"quantity\":\"1\"}],\"shipping\":{\"name\":{\"full_name\":\"Michael Neises\"},\"address\":{\"address_line_1\":\"Calle Fragata 21\",\"admin_area_2\":\"Pasito Blanco\",\"admin_area_1\":\"Las Palmas\",\"postal_code\":\"35106\",\"country_code\":\"ES\"}},\"supplementary_data\":{\"tax_nexus\":[]},\"payments\":{\"captures\":[{\"id\":\"99L72032EC377225G\",\"status\":\"COMPLETED\",\"amount\":{\"currency_code\":\"EUR\",\"value\":\"258.60\"},\"final_capture\":true,\"disbursement_mode\":\"INSTANT\",\"seller_protection\":{\"status\":\"ELIGIBLE\",\"dispute_categories\":[\"ITEM_NOT_RECEIVED\",\"UNAUTHORIZED_TRANSACTION\"]},\"seller_receivable_breakdown\":{\"gross_amount\":{\"currency_code\":\"EUR\",\"value\":\"258.60\"},\"paypal_fee\":{\"currency_code\":\"EUR\",\"value\":\"7.85\"},\"net_amount\":{\"currency_code\":\"EUR\",\"value\":\"250.75\"}},\"invoice_id\":\"rEIYpqHHYGoNBADaLiKvdjESB\",\"custom_id\":\"{\\\"shop_id\\\":751927347,\\\"session_id\\\":\\\"rEIYpqHHYGoNBADaLiKvdjESB\\\"}\",\"links\":[{\"href\":\"https:\\/\\/api.paypal.com\\/v2\\/payments\\/captures\\/99L72032EC377225G\",\"rel\":\"self\",\"method\":\"GET\"},{\"href\":\"https:\\/\\/api.paypal.com\\/v2\\/payments\\/captures\\/99L72032EC377225G\\/refund\",\"rel\":\"refund\",\"method\":\"POST\"},{\"href\":\"https:\\/\\/api.paypal.com\\/v2\\/checkout\\/orders\\/8UJ14062F59906218\",\"rel\":\"up\",\"method\":\"GET\"}],\"create_time\":\"2026-01-17T19:27:33Z\",\"update_time\":\"2026-01-17T19:27:33Z\"}]}}],\"payer\":{\"name\":{\"given_name\":\"Michael\",\"surname\":\"Neises\"},\"email_address\":\"neises.michael@gmx.de\",\"payer_id\":\"JXAW6UY5JFX4S\",\"phone\":{\"phone_number\":{\"national_number\":\"491726145616\"}},\"address\":{\"address_line_1\":\"Maximinstra\u00dfe 24a\",\"address_line_2\":\" \",\"admin_area_2\":\"Freudenburg\",\"postal_code\":\"54450\",\"country_code\":\"DE\"}},\"create_time\":\"2026-01-17T19:26:36Z\",\"update_time\":\"2026-01-17T19:27:33Z\",\"links\":[{\"href\":\"https:\\/\\/api.paypal.com\\/v2\\/checkout\\/orders\\/8UJ14062F59906218\",\"rel\":\"self\",\"method\":\"GET\"}]}"</t>
  </si>
  <si>
    <t>gid://shopify/OrderTransaction/8612954964306</t>
  </si>
  <si>
    <t>2026-01-17T19:28:09Z</t>
  </si>
  <si>
    <t>zuWEO1RvL5OYmS04cMPzxo21W</t>
  </si>
  <si>
    <t>"{\"status\":\"COMPLETED\",\"id\":\"1SW85842ED323520B\",\"amount\":\"258.60\",\"currency\":\"EUR\",\"created_at\":\"2026-01-17T11:28:10-08:00\",\"updated_at\":\"2026-01-17T11:28:10-08:00\",\"seller_payable_breakdown\":{\"gross_amount\":{\"currency_code\":\"EUR\",\"value\":\"258.60\"},\"paypal_fee\":{\"currency_code\":\"EUR\",\"value\":\"0.00\"},\"net_amount\":{\"currency_code\":\"EUR\",\"value\":\"258.60\"},\"total_refunded_amount\":{\"currency_code\":\"EUR\",\"value\":\"258.60\"}},\"invoice_id\":{\"invoice_id\":\"rEIYpqHHYGoNBADaLiKvdjESB\"},\"custom_id\":{\"shop_id\":751927347,\"session_id\":\"zuWEO1RvL5OYmS04cMPzxo21W\"}}"</t>
  </si>
  <si>
    <t>AS-96994</t>
  </si>
  <si>
    <t>gid://shopify/Order/7509150564690</t>
  </si>
  <si>
    <t>gid://shopify/OrderTransaction/8642225963346</t>
  </si>
  <si>
    <t>2026-01-28T16:21:46Z</t>
  </si>
  <si>
    <t>ch_3SubV1IkWweOM9jA0VJmvAsw</t>
  </si>
  <si>
    <t>rwBCRYRsJUhHnKkjwtKEbRgzX</t>
  </si>
  <si>
    <t>pi_3SubV1IkWweOM9jA0V61YYYg</t>
  </si>
  <si>
    <t>"{\"id\":\"pi_3SubV1IkWweOM9jA0V61YYYg\",\"object\":\"payment_intent\",\"amount\":7191,\"amount_capturable\":0,\"amount_received\":7191,\"canceled_at\":null,\"cancellation_reason\":null,\"capture_method\":\"automatic\",\"latest_charge\":{\"id\":\"ch_3SubV1IkWweOM9jA0VJmvAsw\",\"object\":\"charge\",\"amount\":7191,\"application_fee\":\"fee_1SubV3IkWweOM9jA9TmXw9QA\",\"balance_transaction\":\"txn_3SubV1IkWweOM9jA0Q3xHvqF\",\"captured\":true,\"created\":1769617308,\"currency\":\"eur\",\"failure_code\":null,\"failure_message\":null,\"fraud_details\":{},\"livemode\":true,\"metadata\":{\"payment_id\":\"rwBCRYRsJUhHnKkjwtKEbRgz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bV1IkWweOM9jA0V61YYYg\",\"payment_method\":\"pm_1SubV1IkWweOM9jAQ32q8Sch\",\"payment_method_details\":{\"card\":{\"amount_authorized\":7191,\"authorization_code\":\"GUEPRQ\",\"brand\":\"visa\",\"checks\":{\"address_line1_check\":\"pass\",\"address_postal_code_check\":\"pass\",\"cvc_check\":null},\"country\":\"ES\",\"description\":\"Visa Infinite\",\"ds_transaction_id\":null,\"exp_month\":6,\"exp_year\":2028,\"extended_authorization\":{\"status\":\"disabled\"},\"fingerprint\":\"c4RrtrMUwUtMIef2\",\"funding\":\"debit\",\"iin\":\"416598\",\"incremental_authorization\":{\"status\":\"unavailable\"},\"installments\":null,\"issuer\":\"REVOLUT BANK UAB\",\"last4\":\"1912\",\"mandate\":null,\"moto\":false,\"multicapture\":{\"status\":\"unavailable\"},\"network\":\"visa\",\"network_token\":{\"used\":true},\"network_transaction_id\":\"486028589091370\",\"overcapture\":{\"maximum_amount_capturable\":7191,\"status\":\"unavailable\"},\"payment_account_reference\":\"V0010013023166571068445093896\",\"regulated_status\":\"unregulated\",\"three_d_secure\":{\"authentication_flow\":\"frictionless\",\"electronic_commerce_indicator\":\"05\",\"exemption_indicator\":null,\"result\":\"authenticated\",\"result_reason\":null,\"transaction_id\":\"2cad6a5d-5318-465e-a49d-0b16a6a54cce\",\"version\":\"2.2.0\"},\"wallet\":null},\"type\":\"card\"},\"refunded\":false,\"source\":null,\"status\":\"succeeded\",\"mit_params\":{\"network_transaction_id\":\"486028589091370\"}},\"confirmation_method\":\"manual\",\"created\":1769617307,\"currency\":\"eur\",\"customer\":null,\"last_payment_error\":null,\"livemode\":true,\"metadata\":{\"payment_id\":\"rwBCRYRsJUhHnKkjwtKEbRgzX\",\"payments_extension\":\"true\",\"payments_extension_type\":\"card\",\"reconciliation_flow\":\"payments_api\",\"shop_id\":\"751927347\"},\"next_action\":null,\"payment_method\":\"pm_1SubV1IkWweOM9jAQ32q8Sch\",\"payment_method_types\":[\"card\"],\"source\":null,\"status\":\"succeeded\"}"</t>
  </si>
  <si>
    <t>AS-96752</t>
  </si>
  <si>
    <t>gid://shopify/Order/7494189973842</t>
  </si>
  <si>
    <t>gid://shopify/OrderTransaction/8633607618898</t>
  </si>
  <si>
    <t>2026-01-25T15:08:21Z</t>
  </si>
  <si>
    <t>31P63667EJ7017837</t>
  </si>
  <si>
    <t>"{\"id\":\"31P63667EJ7017837\",\"intent\":\"CAPTURE\",\"status\":\"COMPLETED\",\"payment_source\":{\"paypal\":{\"email_address\":\"valentina.regazzoni@libero.it\",\"account_id\":\"AGSFFQU3KQ5M2\",\"account_status\":\"VERIFIED\",\"name\":{\"given_name\":\"Valentina\",\"surname\":\"Regazzoni\"},\"phone_number\":{\"national_number\":\"393391489059\"},\"address\":{\"address_line_1\":\"Via taleggio 9\",\"admin_area_2\":\"Santa brigida \",\"admin_area_1\":\"BG\",\"postal_code\":\"24010\",\"country_code\":\"IT\"}}},\"purchase_units\":[{\"reference_id\":\"default\",\"amount\":{\"currency_code\":\"EUR\",\"value\":\"99.90\",\"breakdown\":{\"item_total\":{\"currency_code\":\"EUR\",\"value\":\"99.90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Abstract V - Lienzo \\/ Sin marco \\/ 40x50\",\"custom_id\":\"{\\\"shop_id\\\":751927347,\\\"session_id\\\":\\\"rFtUQV4HJgQQoQOkk9fk0H1Om\\\"}\",\"invoice_id\":\"rFtUQV4HJgQQoQOkk9fk0H1Om\",\"soft_descriptor\":\"PAYPAL *ARTESTASTOR AR\",\"items\":[{\"name\":\"Abstract V - Lienzo \\/ Sin marco \\/ 40x50\",\"unit_amount\":{\"currency_code\":\"EUR\",\"value\":\"49.95\"},\"tax\":{\"currency_code\":\"EUR\",\"value\":\"0.00\"},\"quantity\":\"1\"},{\"name\":\"Abstract XII - Lienzo \\/ Sin marco \\/ 40x50\",\"unit_amount\":{\"currency_code\":\"EUR\",\"value\":\"49.95\"},\"tax\":{\"currency_code\":\"EUR\",\"value\":\"0.00\"},\"quantity\":\"1\"}],\"shipping\":{\"name\":{\"full_name\":\"ValentinaRegazzoni\"},\"address\":{\"address_line_1\":\"Via taleggio 9\",\"admin_area_2\":\"SANTA BRIGIDA\",\"admin_area_1\":\"Bergamo\",\"postal_code\":\"24010\",\"country_code\":\"IT\"}},\"supplementary_data\":{\"tax_nexus\":[]},\"payments\":{\"captures\":[{\"id\":\"4K944671WW168480X\",\"status\":\"COMPLETED\",\"amount\":{\"currency_code\":\"EUR\",\"value\":\"99.90\"},\"final_capture\":true,\"disbursement_mode\":\"INSTANT\",\"seller_protection\":{\"status\":\"ELIGIBLE\",\"dispute_categories\":[\"ITEM_NOT_RECEIVED\",\"UNAUTHORIZED_TRANSACTION\"]},\"seller_receivable_breakdown\":{\"gross_amount\":{\"currency_code\":\"EUR\",\"value\":\"99.90\"},\"paypal_fee\":{\"currency_code\":\"EUR\",\"value\":\"3.25\"},\"net_amount\":{\"currency_code\":\"EUR\",\"value\":\"96.65\"}},\"invoice_id\":\"rFtUQV4HJgQQoQOkk9fk0H1Om\",\"custom_id\":\"{\\\"shop_id\\\":751927347,\\\"session_id\\\":\\\"rFtUQV4HJgQQoQOkk9fk0H1Om\\\"}\",\"links\":[{\"href\":\"https:\\/\\/api.paypal.com\\/v2\\/payments\\/captures\\/4K944671WW168480X\",\"rel\":\"self\",\"method\":\"GET\"},{\"href\":\"https:\\/\\/api.paypal.com\\/v2\\/payments\\/captures\\/4K944671WW168480X\\/refund\",\"rel\":\"refund\",\"method\":\"POST\"},{\"href\":\"https:\\/\\/api.paypal.com\\/v2\\/checkout\\/orders\\/31P63667EJ7017837\",\"rel\":\"up\",\"method\":\"GET\"}],\"create_time\":\"2026-01-25T15:08:23Z\",\"update_time\":\"2026-01-25T15:08:23Z\"}]}}],\"payer\":{\"name\":{\"given_name\":\"Valentina\",\"surname\":\"Regazzoni\"},\"email_address\":\"valentina.regazzoni@libero.it\",\"payer_id\":\"AGSFFQU3KQ5M2\",\"phone\":{\"phone_number\":{\"national_number\":\"393391489059\"}},\"address\":{\"address_line_1\":\"Via taleggio 9\",\"admin_area_2\":\"Santa brigida \",\"admin_area_1\":\"BG\",\"postal_code\":\"24010\",\"country_code\":\"IT\"}},\"create_time\":\"2026-01-25T15:07:57Z\",\"update_time\":\"2026-01-25T15:08:23Z\",\"links\":[{\"href\":\"https:\\/\\/api.paypal.com\\/v2\\/checkout\\/orders\\/31P63667EJ7017837\",\"rel\":\"self\",\"method\":\"GET\"}]}"</t>
  </si>
  <si>
    <t>AS-96524</t>
  </si>
  <si>
    <t>gid://shopify/Order/7447203021138</t>
  </si>
  <si>
    <t>gid://shopify/OrderTransaction/8625277370706</t>
  </si>
  <si>
    <t>2026-01-22T11:07:19Z</t>
  </si>
  <si>
    <t>ch_3SsLjQIkWweOM9jA2Zbvu4KS</t>
  </si>
  <si>
    <t>r0tUC5nZ5eMD8tjCMWNNNuDGK</t>
  </si>
  <si>
    <t>pi_3SsLjQIkWweOM9jA2wXpWZyE</t>
  </si>
  <si>
    <t>"{\"id\":\"pi_3SsLjQIkWweOM9jA2wXpWZyE\",\"object\":\"payment_intent\",\"amount\":6795,\"amount_capturable\":0,\"amount_received\":6795,\"canceled_at\":null,\"cancellation_reason\":null,\"capture_method\":\"automatic\",\"latest_charge\":{\"id\":\"ch_3SsLjQIkWweOM9jA2Zbvu4KS\",\"object\":\"charge\",\"amount\":6795,\"application_fee\":\"fee_1SsLjQIkWweOM9jAqvbZq6EV\",\"balance_transaction\":\"txn_3SsLjQIkWweOM9jA2ODanKIa\",\"captured\":true,\"created\":1769080040,\"currency\":\"eur\",\"failure_code\":null,\"failure_message\":null,\"fraud_details\":{},\"livemode\":true,\"metadata\":{\"payment_id\":\"r0tUC5nZ5eMD8tjCMWNNNuDG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LjQIkWweOM9jA2wXpWZyE\",\"payment_method\":\"pm_1SsLjQIkWweOM9jAoIbI3vfx\",\"payment_method_details\":{\"card\":{\"amount_authorized\":6795,\"authorization_code\":\"977031\",\"brand\":\"mastercard\",\"checks\":{\"address_line1_check\":\"unavailable\",\"address_postal_code_check\":\"unavailable\",\"cvc_check\":\"pass\"},\"country\":\"ES\",\"description\":\"Platinum MasterCard Immediate Debit\",\"ds_transaction_id\":null,\"exp_month\":10,\"exp_year\":2031,\"extended_authorization\":{\"status\":\"disabled\"},\"fingerprint\":\"GQ8VtIsQbGjRcvL8\",\"funding\":\"debit\",\"iin\":\"553962\",\"incremental_authorization\":{\"status\":\"unavailable\"},\"installments\":null,\"issuer\":\"MASTERCAJAS S.A.\",\"last4\":\"1669\",\"mandate\":null,\"moto\":false,\"multicapture\":{\"status\":\"unavailable\"},\"network\":\"mastercard\",\"network_token\":{\"used\":false},\"network_transaction_id\":\"TPLGV0F6Q0122\",\"overcapture\":{\"maximum_amount_capturable\":6795,\"status\":\"unavailable\"},\"payment_account_reference\":\"5001DRCC79JATT0ZX6CHGONWHW99X\",\"regulated_status\":\"unregulated\",\"three_d_secure\":null,\"wallet\":null},\"type\":\"card\"},\"refunded\":false,\"source\":null,\"status\":\"succeeded\",\"mit_params\":{\"network_transaction_id\":\"TPLGV0F6Q0122\"}},\"confirmation_method\":\"manual\",\"created\":1769080040,\"currency\":\"eur\",\"customer\":null,\"last_payment_error\":null,\"livemode\":true,\"metadata\":{\"payment_id\":\"r0tUC5nZ5eMD8tjCMWNNNuDGK\",\"payments_extension\":\"true\",\"payments_extension_type\":\"card\",\"reconciliation_flow\":\"payments_api\",\"shop_id\":\"751927347\"},\"next_action\":null,\"payment_method\":\"pm_1SsLjQIkWweOM9jAoIbI3vfx\",\"payment_method_types\":[\"card\"],\"source\":null,\"status\":\"succeeded\"}"</t>
  </si>
  <si>
    <t>AS-95937</t>
  </si>
  <si>
    <t>gid://shopify/Order/7428537221458</t>
  </si>
  <si>
    <t>gid://shopify/OrderTransaction/8602521108818</t>
  </si>
  <si>
    <t>2026-01-14T17:41:03Z</t>
  </si>
  <si>
    <t>ch_3SpY44IkWweOM9jA0dGuLlw4</t>
  </si>
  <si>
    <t>r43NkDJ4OWGHWs5LYR7eP1I9Z</t>
  </si>
  <si>
    <t>pi_3SpY44IkWweOM9jA0yfupGWq</t>
  </si>
  <si>
    <t>"{\"id\":\"pi_3SpY44IkWweOM9jA0yfupGWq\",\"object\":\"payment_intent\",\"amount\":22990,\"amount_capturable\":0,\"amount_received\":22990,\"canceled_at\":null,\"cancellation_reason\":null,\"capture_method\":\"automatic\",\"latest_charge\":{\"id\":\"ch_3SpY44IkWweOM9jA0dGuLlw4\",\"object\":\"charge\",\"amount\":22990,\"application_fee\":\"fee_1SpY45IkWweOM9jAcczzvug8\",\"balance_transaction\":\"txn_3SpY44IkWweOM9jA0k4Ag8t7\",\"captured\":true,\"created\":1768412464,\"currency\":\"eur\",\"failure_code\":null,\"failure_message\":null,\"fraud_details\":{},\"livemode\":true,\"metadata\":{\"payment_id\":\"r43NkDJ4OWGHWs5LYR7eP1I9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Y44IkWweOM9jA0yfupGWq\",\"payment_method\":\"pm_1SpY44IkWweOM9jAoAOC9LUf\",\"payment_method_details\":{\"card\":{\"amount_authorized\":22990,\"authorization_code\":\"84255Z\",\"brand\":\"mastercard\",\"checks\":{\"address_line1_check\":\"pass\",\"address_postal_code_check\":\"pass\",\"cvc_check\":null},\"country\":\"US\",\"description\":\"World Elite MasterCard Card\",\"ds_transaction_id\":null,\"exp_month\":10,\"exp_year\":2027,\"extended_authorization\":{\"status\":\"disabled\"},\"fingerprint\":\"IpxnieMGZ0HMPQ06\",\"funding\":\"credit\",\"iin\":\"521876\",\"incremental_authorization\":{\"status\":\"unavailable\"},\"installments\":null,\"issuer\":\"CITIBANK N.A.\",\"last4\":\"1984\",\"mandate\":null,\"moto\":false,\"multicapture\":{\"status\":\"unavailable\"},\"network\":\"mastercard\",\"network_token\":{\"used\":false},\"network_transaction_id\":\"MWEJHJWW20114\",\"overcapture\":{\"maximum_amount_capturable\":22990,\"status\":\"unavailable\"},\"payment_account_reference\":\"5001CVAE2OZRS4RWAINT694VA54OR\",\"regulated_status\":\"unregulated\",\"three_d_secure\":null,\"wallet\":null},\"type\":\"card\"},\"refunded\":false,\"source\":null,\"status\":\"succeeded\",\"mit_params\":{\"network_transaction_id\":\"MWEJHJWW20114\"}},\"confirmation_method\":\"manual\",\"created\":1768412464,\"currency\":\"eur\",\"customer\":null,\"last_payment_error\":null,\"livemode\":true,\"metadata\":{\"payment_id\":\"r43NkDJ4OWGHWs5LYR7eP1I9Z\",\"payments_extension\":\"true\",\"payments_extension_type\":\"card\",\"reconciliation_flow\":\"payments_api\",\"shop_id\":\"751927347\"},\"next_action\":null,\"payment_method\":\"pm_1SpY44IkWweOM9jAoAOC9LUf\",\"payment_method_types\":[\"card\"],\"source\":null,\"status\":\"succeeded\"}"</t>
  </si>
  <si>
    <t>AS-96631</t>
  </si>
  <si>
    <t>gid://shopify/Order/7490746614098</t>
  </si>
  <si>
    <t>gid://shopify/OrderTransaction/8629376155986</t>
  </si>
  <si>
    <t>2026-01-23T23:07:36Z</t>
  </si>
  <si>
    <t>py_3SstS0IkWweOM9jA2MYOnyKz</t>
  </si>
  <si>
    <t>rGpwcZxWYsbC9cp3dGxo9eCn6</t>
  </si>
  <si>
    <t>"{\"id\":\"py_3SstS0IkWweOM9jA2MYOnyKz\",\"object\":\"charge\",\"amount\":7731,\"application_fee\":\"fee_1SstSjIkWweOM9jA0ukIPGOZ\",\"balance_transaction\":\"txn_3SstS0IkWweOM9jA2CgjAUSg\",\"captured\":true,\"created\":1769209701,\"currency\":\"eur\",\"failure_code\":null,\"failure_message\":null,\"fraud_details\":{},\"livemode\":true,\"metadata\":{\"payments_extension_type\":\"klarna\",\"reconciliation_flow\":\"payments_api\",\"shop_id\":\"751927347\",\"payments_extension\":\"true\",\"payment_id\":\"rGpwcZxWYsbC9cp3dGxo9eCn6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stS0IkWweOM9jA2GdJzrcD\",\"payment_method\":\"pm_1SstS0IkWweOM9jAinj9jMbi\",\"payment_method_details\":{\"klarna\":{\"payer_details\":{\"address\":{\"country\":\"BE\"}},\"payment_method_category\":\"pay_later\",\"preferred_locale\":\"nl-BE\"},\"type\":\"klarna\"},\"refunded\":false,\"source\":null,\"status\":\"succeeded\"}"</t>
  </si>
  <si>
    <t>AS-95705</t>
  </si>
  <si>
    <t>gid://shopify/Order/7421671997778</t>
  </si>
  <si>
    <t>gid://shopify/OrderTransaction/8595090899282</t>
  </si>
  <si>
    <t>2026-01-11T20:41:30Z</t>
  </si>
  <si>
    <t>ch_3SoVS3IkWweOM9jA1iYC0OrF</t>
  </si>
  <si>
    <t>rmWvsUBkLJrcINxbCYGb7cAps</t>
  </si>
  <si>
    <t>pi_3SoVS3IkWweOM9jA1VoYlXmT</t>
  </si>
  <si>
    <t>"{\"id\":\"pi_3SoVS3IkWweOM9jA1VoYlXmT\",\"object\":\"payment_intent\",\"amount\":6557,\"amount_capturable\":0,\"amount_received\":6557,\"canceled_at\":null,\"cancellation_reason\":null,\"capture_method\":\"automatic\",\"latest_charge\":{\"id\":\"ch_3SoVS3IkWweOM9jA1iYC0OrF\",\"object\":\"charge\",\"amount\":6557,\"application_fee\":\"fee_1SoVS4IkWweOM9jAdTaZTOgK\",\"balance_transaction\":\"txn_3SoVS3IkWweOM9jA1HkMqg9x\",\"captured\":true,\"created\":1768164091,\"currency\":\"eur\",\"failure_code\":null,\"failure_message\":null,\"fraud_details\":{},\"livemode\":true,\"metadata\":{\"payment_id\":\"rmWvsUBkLJrcINxbCYGb7cAp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VS3IkWweOM9jA1VoYlXmT\",\"payment_method\":\"pm_1SoVS3IkWweOM9jA5lIa0vog\",\"payment_method_details\":{\"card\":{\"amount_authorized\":6557,\"authorization_code\":\"183722\",\"brand\":\"mastercard\",\"checks\":{\"address_line1_check\":null,\"address_postal_code_check\":null,\"cvc_check\":null},\"country\":\"ES\",\"description\":\"MasterCard New World Immediate Debit\",\"ds_transaction_id\":null,\"exp_month\":8,\"exp_year\":2027,\"extended_authorization\":{\"status\":\"disabled\"},\"fingerprint\":\"LbMtpkuI71XDfZH6\",\"funding\":\"debit\",\"iin\":\"515896\",\"incremental_authorization\":{\"status\":\"unavailable\"},\"installments\":null,\"issuer\":\"BANCO SABADELL S.A.\",\"last4\":\"0000\",\"mandate\":null,\"moto\":false,\"multicapture\":{\"status\":\"unavailable\"},\"network\":\"mastercard\",\"network_token\":{\"used\":false},\"network_transaction_id\":\"TNWCRBMW60111\",\"overcapture\":{\"maximum_amount_capturable\":6557,\"status\":\"unavailable\"},\"payment_account_reference\":\"50015UAKHU5QB6DIA09PGBKA82817\",\"regulated_status\":\"unregulated\",\"three_d_secure\":null,\"wallet\":{\"apple_pay\":{\"type\":\"apple_pay\"},\"dynamic_last4\":\"0729\",\"type\":\"apple_pay\"}},\"type\":\"card\"},\"refunded\":false,\"source\":null,\"status\":\"succeeded\",\"mit_params\":{\"network_transaction_id\":\"TNWCRBMW60111\"}},\"confirmation_method\":\"manual\",\"created\":1768164091,\"currency\":\"eur\",\"customer\":null,\"last_payment_error\":null,\"livemode\":true,\"metadata\":{\"payment_id\":\"rmWvsUBkLJrcINxbCYGb7cAps\",\"payments_extension\":\"true\",\"payments_extension_type\":\"card\",\"reconciliation_flow\":\"payments_api\",\"shop_id\":\"751927347\"},\"next_action\":null,\"payment_method\":\"pm_1SoVS3IkWweOM9jA5lIa0vog\",\"payment_method_types\":[\"card\"],\"source\":null,\"status\":\"succeeded\"}"</t>
  </si>
  <si>
    <t>gid://shopify/OrderTransaction/8635324596562</t>
  </si>
  <si>
    <t>2026-01-26T09:26:55Z</t>
  </si>
  <si>
    <t>re_3SoVS3IkWweOM9jA1B8av4kh</t>
  </si>
  <si>
    <t>zUcOVpPSLzhIUV7wIBYSPRhOn</t>
  </si>
  <si>
    <t>"{\"id\":\"re_3SoVS3IkWweOM9jA1B8av4kh\",\"amount\":990,\"balance_transaction\":\"txn_3SoVS3IkWweOM9jA1G3hlXup\",\"charge\":{\"id\":\"ch_3SoVS3IkWweOM9jA1iYC0OrF\",\"object\":\"charge\",\"amount\":6557,\"application_fee\":\"fee_1SoVS4IkWweOM9jAdTaZTOgK\",\"balance_transaction\":\"txn_3SoVS3IkWweOM9jA1HkMqg9x\",\"captured\":true,\"created\":1768164091,\"currency\":\"eur\",\"failure_code\":null,\"failure_message\":null,\"fraud_details\":{},\"livemode\":true,\"metadata\":{\"payment_id\":\"rmWvsUBkLJrcINxbCYGb7cAp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VS3IkWweOM9jA1VoYlXmT\",\"payment_method\":\"pm_1SoVS3IkWweOM9jA5lIa0vog\",\"payment_method_details\":{\"card\":{\"amount_authorized\":6557,\"authorization_code\":\"183722\",\"brand\":\"mastercard\",\"checks\":{\"address_line1_check\":null,\"address_postal_code_check\":null,\"cvc_check\":null},\"country\":\"ES\",\"description\":\"MasterCard New World Immediate Debit\",\"ds_transaction_id\":null,\"exp_month\":8,\"exp_year\":2027,\"extended_authorization\":{\"status\":\"disabled\"},\"fingerprint\":\"LbMtpkuI71XDfZH6\",\"funding\":\"debit\",\"iin\":\"515896\",\"incremental_authorization\":{\"status\":\"unavailable\"},\"installments\":null,\"issuer\":\"BANCO SABADELL S.A.\",\"last4\":\"0000\",\"mandate\":null,\"moto\":false,\"multicapture\":{\"status\":\"unavailable\"},\"network\":\"mastercard\",\"network_token\":{\"used\":false},\"network_transaction_id\":\"TNWCRBMW60111\",\"overcapture\":{\"maximum_amount_capturable\":6557,\"status\":\"unavailable\"},\"payment_account_reference\":\"50015UAKHU5QB6DIA09PGBKA82817\",\"regulated_status\":\"unregulated\",\"three_d_secure\":null,\"wallet\":{\"apple_pay\":{\"type\":\"apple_pay\"},\"dynamic_last4\":\"0729\",\"type\":\"apple_pay\"}},\"type\":\"card\"},\"refunded\":false,\"source\":null,\"status\":\"succeeded\",\"mit_params\":{\"network_transaction_id\":\"TNWCRBMW60111\"}},\"object\":\"refund\",\"reason\":null,\"status\":\"succeeded\",\"created\":1769419615,\"currency\":\"eur\",\"metadata\":{\"payments_extension\":\"true\",\"payments_extension_type\":\"card\",\"reconciliation_flow\":\"payments_api\",\"refund_id\":\"zUcOVpPSLzhIUV7wIBYSPRhOn\"},\"payment_method_details\":{\"card\":{\"acquirer_reference_number\":null,\"acquirer_reference_number_status\":\"pending\"},\"type\":\"card\"},\"mit_params\":{}}"</t>
  </si>
  <si>
    <t>AS-95466</t>
  </si>
  <si>
    <t>gid://shopify/Order/7416527880530</t>
  </si>
  <si>
    <t>gid://shopify/OrderTransaction/8589357089106</t>
  </si>
  <si>
    <t>2026-01-09T14:12:50Z</t>
  </si>
  <si>
    <t>86B70362LL872020H</t>
  </si>
  <si>
    <t>"{\"id\":\"86B70362LL872020H\",\"intent\":\"CAPTURE\",\"status\":\"COMPLETED\",\"payment_source\":{\"paypal\":{\"email_address\":\"kass1984@hotmail.com\",\"account_id\":\"3QGZU3NDR4VRC\",\"account_status\":\"VERIFIED\",\"name\":{\"given_name\":\"casandra\",\"surname\":\"rubio mateo\"},\"phone_number\":{\"national_number\":\"34689348287\"},\"address\":{\"address_line_1\":\"Calle Luis S\u00e1nchez Polack Tip 8 2b\",\"admin_area_2\":\"Madrid\",\"admin_area_1\":\"Madrid\",\"postal_code\":\"28037\",\"country_code\":\"ES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erene - P\u00f3ster \\/ Madera roble natural \\/ 50x70\",\"custom_id\":\"{\\\"shop_id\\\":751927347,\\\"session_id\\\":\\\"rZ5HJFe4YfgHWR2ogRrOkMwAI\\\"}\",\"invoice_id\":\"rZ5HJFe4YfgHWR2ogRrOkMwAI\",\"soft_descriptor\":\"ARTESTASTOR ARTESTASTO\",\"items\":[{\"name\":\"Serene - P\u00f3ster \\/ Madera roble natural \\/ 50x70\",\"unit_amount\":{\"currency_code\":\"EUR\",\"value\":\"67.95\"},\"tax\":{\"currency_code\":\"EUR\",\"value\":\"0.00\"},\"quantity\":\"1\"}],\"shipping\":{\"name\":{\"full_name\":\"Casandra Rubio\"},\"address\":{\"address_line_1\":\"Calle Luis Sanchez Polack Tip 8 2B\",\"admin_area_2\":\"Madrid\",\"admin_area_1\":\"Madrid\",\"postal_code\":\"28037\",\"country_code\":\"ES\"}},\"supplementary_data\":{\"tax_nexus\":[]},\"payments\":{\"captures\":[{\"id\":\"52V42306AN5315932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Z5HJFe4YfgHWR2ogRrOkMwAI\",\"custom_id\":\"{\\\"shop_id\\\":751927347,\\\"session_id\\\":\\\"rZ5HJFe4YfgHWR2ogRrOkMwAI\\\"}\",\"links\":[{\"href\":\"https:\\/\\/api.paypal.com\\/v2\\/payments\\/captures\\/52V42306AN5315932\",\"rel\":\"self\",\"method\":\"GET\"},{\"href\":\"https:\\/\\/api.paypal.com\\/v2\\/payments\\/captures\\/52V42306AN5315932\\/refund\",\"rel\":\"refund\",\"method\":\"POST\"},{\"href\":\"https:\\/\\/api.paypal.com\\/v2\\/checkout\\/orders\\/86B70362LL872020H\",\"rel\":\"up\",\"method\":\"GET\"}],\"create_time\":\"2026-01-09T14:12:52Z\",\"update_time\":\"2026-01-09T14:12:52Z\"}]}}],\"payer\":{\"name\":{\"given_name\":\"casandra\",\"surname\":\"rubio mateo\"},\"email_address\":\"kass1984@hotmail.com\",\"payer_id\":\"3QGZU3NDR4VRC\",\"phone\":{\"phone_number\":{\"national_number\":\"34689348287\"}},\"address\":{\"address_line_1\":\"Calle Luis S\u00e1nchez Polack Tip 8 2b\",\"admin_area_2\":\"Madrid\",\"admin_area_1\":\"Madrid\",\"postal_code\":\"28037\",\"country_code\":\"ES\"}},\"create_time\":\"2026-01-09T14:11:21Z\",\"update_time\":\"2026-01-09T14:12:52Z\",\"links\":[{\"href\":\"https:\\/\\/api.paypal.com\\/v2\\/checkout\\/orders\\/86B70362LL872020H\",\"rel\":\"self\",\"method\":\"GET\"}]}"</t>
  </si>
  <si>
    <t>AS-96868</t>
  </si>
  <si>
    <t>gid://shopify/Order/7497333997906</t>
  </si>
  <si>
    <t>gid://shopify/OrderTransaction/8637530898770</t>
  </si>
  <si>
    <t>2026-01-26T18:06:07Z</t>
  </si>
  <si>
    <t>0LC40226AV225525F</t>
  </si>
  <si>
    <t>"{\"id\":\"0LC40226AV225525F\",\"intent\":\"CAPTURE\",\"status\":\"COMPLETED\",\"payment_source\":{\"paypal\":{\"email_address\":\"kummrow@web.de\",\"account_id\":\"R7ULNY8HQUAM6\",\"account_status\":\"VERIFIED\",\"name\":{\"given_name\":\"lars\",\"surname\":\"kummrow\"},\"phone_number\":{\"national_number\":\"1772912242\"},\"address\":{\"address_line_1\":\"Wiesenstra\u00dfe 23\",\"address_line_2\":\" \",\"admin_area_2\":\"Peine\",\"postal_code\":\"31226\",\"country_code\":\"DE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ondon map - P\u00f3ster \\/ Sin marco \\/ 30x40\",\"custom_id\":\"{\\\"shop_id\\\":751927347,\\\"session_id\\\":\\\"r7odzLAbGmevWhqcN56esty65\\\"}\",\"invoice_id\":\"r7odzLAbGmevWhqcN56esty65\",\"items\":[{\"name\":\"London map - P\u00f3ster \\/ Sin marco \\/ 30x40\",\"unit_amount\":{\"currency_code\":\"EUR\",\"value\":\"19.95\"},\"tax\":{\"currency_code\":\"EUR\",\"value\":\"0.00\"},\"quantity\":\"1\"}],\"shipping\":{\"name\":{\"full_name\":\"Las Kummrow\"},\"address\":{\"address_line_1\":\"Wiesenstrasse 23\",\"admin_area_2\":\"Peine\",\"postal_code\":\"31226\",\"country_code\":\"DE\"}},\"payments\":{\"captures\":[{\"id\":\"3XC80987X03557146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7odzLAbGmevWhqcN56esty65\",\"custom_id\":\"{\\\"shop_id\\\":751927347,\\\"session_id\\\":\\\"r7odzLAbGmevWhqcN56esty65\\\"}\",\"links\":[{\"href\":\"https:\\/\\/api.paypal.com\\/v2\\/payments\\/captures\\/3XC80987X03557146\",\"rel\":\"self\",\"method\":\"GET\"},{\"href\":\"https:\\/\\/api.paypal.com\\/v2\\/payments\\/captures\\/3XC80987X03557146\\/refund\",\"rel\":\"refund\",\"method\":\"POST\"},{\"href\":\"https:\\/\\/api.paypal.com\\/v2\\/checkout\\/orders\\/0LC40226AV225525F\",\"rel\":\"up\",\"method\":\"GET\"}],\"create_time\":\"2026-01-26T18:06:09Z\",\"update_time\":\"2026-01-26T18:06:09Z\"}]}}],\"payer\":{\"name\":{\"given_name\":\"lars\",\"surname\":\"kummrow\"},\"email_address\":\"kummrow@web.de\",\"payer_id\":\"R7ULNY8HQUAM6\",\"phone\":{\"phone_number\":{\"national_number\":\"1772912242\"}},\"address\":{\"address_line_1\":\"Wiesenstra\u00dfe 23\",\"address_line_2\":\" \",\"admin_area_2\":\"Peine\",\"postal_code\":\"31226\",\"country_code\":\"DE\"}},\"create_time\":\"2026-01-26T18:05:34Z\",\"update_time\":\"2026-01-26T18:06:09Z\",\"links\":[{\"href\":\"https:\\/\\/api.paypal.com\\/v2\\/checkout\\/orders\\/0LC40226AV225525F\",\"rel\":\"self\",\"method\":\"GET\"}]}"</t>
  </si>
  <si>
    <t>AS-96591</t>
  </si>
  <si>
    <t>gid://shopify/Order/7489354400082</t>
  </si>
  <si>
    <t>gid://shopify/OrderTransaction/8627629457746</t>
  </si>
  <si>
    <t>2026-01-23T11:14:06Z</t>
  </si>
  <si>
    <t>ch_3SsiJXIkWweOM9jA2l3DRPcf</t>
  </si>
  <si>
    <t>rDfo4UlyVWzCTXXNlGMQJtqsN</t>
  </si>
  <si>
    <t>pi_3SsiJXIkWweOM9jA2DRAAFln</t>
  </si>
  <si>
    <t>"{\"id\":\"pi_3SsiJXIkWweOM9jA2DRAAFln\",\"object\":\"payment_intent\",\"amount\":6561,\"amount_capturable\":0,\"amount_received\":6561,\"canceled_at\":null,\"cancellation_reason\":null,\"capture_method\":\"automatic\",\"latest_charge\":{\"id\":\"ch_3SsiJXIkWweOM9jA2l3DRPcf\",\"object\":\"charge\",\"amount\":6561,\"application_fee\":\"fee_1SsiJZIkWweOM9jAeJ7PyOx2\",\"balance_transaction\":\"txn_3SsiJXIkWweOM9jA2YVyrMu6\",\"captured\":true,\"created\":1769166848,\"currency\":\"eur\",\"failure_code\":null,\"failure_message\":null,\"fraud_details\":{},\"livemode\":true,\"metadata\":{\"payment_id\":\"rDfo4UlyVWzCTXXNlGMQJtqs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iJXIkWweOM9jA2DRAAFln\",\"payment_method\":\"pm_1SsiJXIkWweOM9jA1sox9Mcg\",\"payment_method_details\":{\"card\":{\"amount_authorized\":6561,\"authorization_code\":\"370598\",\"brand\":\"visa\",\"checks\":{\"address_line1_check\":\"unavailable\",\"address_postal_code_check\":\"unavailable\",\"cvc_check\":\"pass\"},\"country\":\"ES\",\"description\":\"Visa Classic\",\"ds_transaction_id\":null,\"exp_month\":1,\"exp_year\":2028,\"extended_authorization\":{\"status\":\"disabled\"},\"fingerprint\":\"BLNT3CaurRcwkpfC\",\"funding\":\"debit\",\"iin\":\"453988\",\"incremental_authorization\":{\"status\":\"unavailable\"},\"installments\":null,\"issuer\":\"BANKINTER S.A.\",\"last4\":\"3836\",\"mandate\":null,\"moto\":false,\"multicapture\":{\"status\":\"unavailable\"},\"network\":\"visa\",\"network_token\":{\"used\":false},\"network_transaction_id\":\"486023404491026\",\"overcapture\":{\"maximum_amount_capturable\":6561,\"status\":\"unavailable\"},\"payment_account_reference\":\"V0010013024031378553163564356\",\"regulated_status\":\"unregulated\",\"three_d_secure\":null,\"wallet\":null},\"type\":\"card\"},\"refunded\":false,\"source\":null,\"status\":\"succeeded\",\"mit_params\":{\"network_transaction_id\":\"486023404491026\"}},\"confirmation_method\":\"manual\",\"created\":1769166847,\"currency\":\"eur\",\"customer\":null,\"last_payment_error\":null,\"livemode\":true,\"metadata\":{\"payment_id\":\"rDfo4UlyVWzCTXXNlGMQJtqsN\",\"payments_extension\":\"true\",\"payments_extension_type\":\"card\",\"reconciliation_flow\":\"payments_api\",\"shop_id\":\"751927347\"},\"next_action\":null,\"payment_method\":\"pm_1SsiJXIkWweOM9jA1sox9Mcg\",\"payment_method_types\":[\"card\"],\"source\":null,\"status\":\"succeeded\"}"</t>
  </si>
  <si>
    <t>AS-96525</t>
  </si>
  <si>
    <t>gid://shopify/Order/7447241982290</t>
  </si>
  <si>
    <t>gid://shopify/OrderTransaction/8625333961042</t>
  </si>
  <si>
    <t>2026-01-22T11:31:55Z</t>
  </si>
  <si>
    <t>ch_3SsM7DIkWweOM9jA2vjRCyuT</t>
  </si>
  <si>
    <t>r0CkHXJ8MAisrolZf5lZtHaAp</t>
  </si>
  <si>
    <t>pi_3SsM7DIkWweOM9jA2r7rvaOA</t>
  </si>
  <si>
    <t>"{\"id\":\"pi_3SsM7DIkWweOM9jA2r7rvaOA\",\"object\":\"payment_intent\",\"amount\":13590,\"amount_capturable\":0,\"amount_received\":13590,\"canceled_at\":null,\"cancellation_reason\":null,\"capture_method\":\"automatic\",\"latest_charge\":{\"id\":\"ch_3SsM7DIkWweOM9jA2vjRCyuT\",\"object\":\"charge\",\"amount\":13590,\"application_fee\":\"fee_1SsM7FIkWweOM9jAE2Tw0Fuf\",\"balance_transaction\":\"txn_3SsM7DIkWweOM9jA2TldVUh8\",\"captured\":true,\"created\":1769081516,\"currency\":\"eur\",\"failure_code\":null,\"failure_message\":null,\"fraud_details\":{},\"livemode\":true,\"metadata\":{\"payment_id\":\"r0CkHXJ8MAisrolZf5lZtHaA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M7DIkWweOM9jA2r7rvaOA\",\"payment_method\":\"pm_1SsM7DIkWweOM9jAdc5fTM4b\",\"payment_method_details\":{\"card\":{\"amount_authorized\":13590,\"authorization_code\":\"502899\",\"brand\":\"mastercard\",\"checks\":{\"address_line1_check\":\"unavailable\",\"address_postal_code_check\":\"unavailable\",\"cvc_check\":null},\"country\":\"AT\",\"description\":\"Gold Debit MasterCard Card\",\"ds_transaction_id\":null,\"exp_month\":12,\"exp_year\":2026,\"extended_authorization\":{\"status\":\"disabled\"},\"fingerprint\":\"3CJ5cUu2jrdjjrRM\",\"funding\":\"debit\",\"iin\":\"557352\",\"incremental_authorization\":{\"status\":\"unavailable\"},\"installments\":null,\"issuer\":\"PSA PAYMENT SERVICES AUSTRIA G\",\"last4\":\"1970\",\"mandate\":null,\"moto\":false,\"multicapture\":{\"status\":\"unavailable\"},\"network\":\"mastercard\",\"network_token\":{\"used\":false},\"network_transaction_id\":\"MDGONPREM0122\",\"overcapture\":{\"maximum_amount_capturable\":13590,\"status\":\"unavailable\"},\"payment_account_reference\":\"5001DHNECI7ABWB9ITKT700WK02KZ\",\"regulated_status\":\"unregulated\",\"three_d_secure\":null,\"wallet\":null},\"type\":\"card\"},\"refunded\":false,\"source\":null,\"status\":\"succeeded\",\"mit_params\":{\"network_transaction_id\":\"MDGONPREM0122\"}},\"confirmation_method\":\"manual\",\"created\":1769081515,\"currency\":\"eur\",\"customer\":null,\"last_payment_error\":null,\"livemode\":true,\"metadata\":{\"payment_id\":\"r0CkHXJ8MAisrolZf5lZtHaAp\",\"payments_extension\":\"true\",\"payments_extension_type\":\"card\",\"reconciliation_flow\":\"payments_api\",\"shop_id\":\"751927347\"},\"next_action\":null,\"payment_method\":\"pm_1SsM7DIkWweOM9jAdc5fTM4b\",\"payment_method_types\":[\"card\"],\"source\":null,\"status\":\"succeeded\"}"</t>
  </si>
  <si>
    <t>AS-95971</t>
  </si>
  <si>
    <t>gid://shopify/Order/7429755240786</t>
  </si>
  <si>
    <t>gid://shopify/OrderTransaction/8604087648594</t>
  </si>
  <si>
    <t>2026-01-15T10:37:12Z</t>
  </si>
  <si>
    <t>ch_3SpnvQIkWweOM9jA0xq2ZXLx</t>
  </si>
  <si>
    <t>rpJXGMlnC50JW0hVcKuv6nPhT</t>
  </si>
  <si>
    <t>pi_3SpnvQIkWweOM9jA0FZgSAxN</t>
  </si>
  <si>
    <t>"{\"id\":\"pi_3SpnvQIkWweOM9jA0FZgSAxN\",\"object\":\"payment_intent\",\"amount\":8495,\"amount_capturable\":0,\"amount_received\":8495,\"canceled_at\":null,\"cancellation_reason\":null,\"capture_method\":\"automatic\",\"latest_charge\":{\"id\":\"ch_3SpnvQIkWweOM9jA0xq2ZXLx\",\"object\":\"charge\",\"amount\":8495,\"application_fee\":\"fee_1SpnvTIkWweOM9jAZO35orME\",\"balance_transaction\":\"txn_3SpnvQIkWweOM9jA05S4NzoL\",\"captured\":true,\"created\":1768473434,\"currency\":\"eur\",\"failure_code\":null,\"failure_message\":null,\"fraud_details\":{},\"livemode\":true,\"metadata\":{\"payment_id\":\"rpJXGMlnC50JW0hVcKuv6nPh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nvQIkWweOM9jA0FZgSAxN\",\"payment_method\":\"pm_1SpnvQIkWweOM9jAfjFFH5a5\",\"payment_method_details\":{\"card\":{\"amount_authorized\":8495,\"authorization_code\":\"909301\",\"brand\":\"visa\",\"checks\":{\"address_line1_check\":\"unavailable\",\"address_postal_code_check\":\"unavailable\",\"cvc_check\":null},\"country\":\"ES\",\"description\":\"Visa Classic\",\"ds_transaction_id\":null,\"exp_month\":11,\"exp_year\":2029,\"extended_authorization\":{\"status\":\"disabled\"},\"fingerprint\":\"Bm3MYjtinwo9xG9f\",\"funding\":\"debit\",\"iin\":\"491846\",\"incremental_authorization\":{\"status\":\"unavailable\"},\"installments\":null,\"issuer\":\"IBERCAJA BANCO S.A\",\"last4\":\"1547\",\"mandate\":null,\"moto\":false,\"multicapture\":{\"status\":\"unavailable\"},\"network\":\"visa\",\"network_token\":{\"used\":true},\"network_transaction_id\":\"486015382346826\",\"overcapture\":{\"maximum_amount_capturable\":8495,\"status\":\"unavailable\"},\"payment_account_reference\":\"V0010015824324649585852001514\",\"regulated_status\":\"unregulated\",\"three_d_secure\":null,\"wallet\":null},\"type\":\"card\"},\"refunded\":false,\"source\":null,\"status\":\"succeeded\",\"mit_params\":{\"network_transaction_id\":\"486015382346826\"}},\"confirmation_method\":\"manual\",\"created\":1768473432,\"currency\":\"eur\",\"customer\":null,\"last_payment_error\":null,\"livemode\":true,\"metadata\":{\"payment_id\":\"rpJXGMlnC50JW0hVcKuv6nPhT\",\"payments_extension\":\"true\",\"payments_extension_type\":\"card\",\"reconciliation_flow\":\"payments_api\",\"shop_id\":\"751927347\"},\"next_action\":null,\"payment_method\":\"pm_1SpnvQIkWweOM9jAfjFFH5a5\",\"payment_method_types\":[\"card\"],\"source\":null,\"status\":\"succeeded\"}"</t>
  </si>
  <si>
    <t>AS-95738</t>
  </si>
  <si>
    <t>gid://shopify/Order/7422425104722</t>
  </si>
  <si>
    <t>gid://shopify/OrderTransaction/8595913113938</t>
  </si>
  <si>
    <t>2026-01-12T09:10:04Z</t>
  </si>
  <si>
    <t>ch_3Soh8TIkWweOM9jA2a5Xl6Ix</t>
  </si>
  <si>
    <t>rkfIqeNF3b4HBWin2CqrGSzyM</t>
  </si>
  <si>
    <t>pi_3Soh8TIkWweOM9jA2ePqyb5i</t>
  </si>
  <si>
    <t>"{\"id\":\"pi_3Soh8TIkWweOM9jA2ePqyb5i\",\"object\":\"payment_intent\",\"amount\":7995,\"amount_capturable\":0,\"amount_received\":7995,\"canceled_at\":null,\"cancellation_reason\":null,\"capture_method\":\"automatic\",\"latest_charge\":{\"id\":\"ch_3Soh8TIkWweOM9jA2a5Xl6Ix\",\"object\":\"charge\",\"amount\":7995,\"application_fee\":\"fee_1Soh8hIkWweOM9jAuFQmbs31\",\"balance_transaction\":\"txn_3Soh8TIkWweOM9jA2Ri3uye3\",\"captured\":true,\"created\":1768209018,\"currency\":\"eur\",\"failure_code\":null,\"failure_message\":null,\"fraud_details\":{},\"livemode\":true,\"metadata\":{\"payment_id\":\"rkfIqeNF3b4HBWin2CqrGSzy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h8TIkWweOM9jA2ePqyb5i\",\"payment_method\":\"pm_1Soh8TIkWweOM9jAngA0iqj6\",\"payment_method_details\":{\"card\":{\"amount_authorized\":7995,\"authorization_code\":\"T11888\",\"brand\":\"mastercard\",\"checks\":{\"address_line1_check\":\"unavailable\",\"address_postal_code_check\":\"unavailable\",\"cvc_check\":null},\"country\":\"IT\",\"description\":\"Standard MasterCard Card\",\"ds_transaction_id\":null,\"exp_month\":11,\"exp_year\":2026,\"extended_authorization\":{\"status\":\"disabled\"},\"fingerprint\":\"dRPtDJmmTK7zC9wz\",\"funding\":\"credit\",\"iin\":\"510020\",\"incremental_authorization\":{\"status\":\"unavailable\"},\"installments\":null,\"issuer\":\"FINECOBANK SPA\",\"last4\":\"1053\",\"mandate\":null,\"moto\":false,\"multicapture\":{\"status\":\"unavailable\"},\"network\":\"mastercard\",\"network_token\":{\"used\":false},\"network_transaction_id\":\"MCSQGH8AE0112\",\"overcapture\":{\"maximum_amount_capturable\":7995,\"status\":\"unavailable\"},\"payment_account_reference\":\"50011XWL954SD9SQ8WH4GZ2IVHNVN\",\"regulated_status\":\"unregulated\",\"three_d_secure\":{\"authentication_flow\":\"frictionless\",\"electronic_commerce_indicator\":\"02\",\"exemption_indicator\":null,\"result\":\"authenticated\",\"result_reason\":null,\"transaction_id\":\"f8d9cf02-962a-45b9-b2aa-4d8d43d7053c\",\"version\":\"2.2.0\"},\"wallet\":null},\"type\":\"card\"},\"refunded\":false,\"source\":null,\"status\":\"succeeded\",\"mit_params\":{\"network_transaction_id\":\"MCSQGH8AE0112\"}},\"confirmation_method\":\"manual\",\"created\":1768209005,\"currency\":\"eur\",\"customer\":null,\"last_payment_error\":null,\"livemode\":true,\"metadata\":{\"payment_id\":\"rkfIqeNF3b4HBWin2CqrGSzyM\",\"payments_extension\":\"true\",\"payments_extension_type\":\"card\",\"reconciliation_flow\":\"payments_api\",\"shop_id\":\"751927347\"},\"next_action\":null,\"payment_method\":\"pm_1Soh8TIkWweOM9jAngA0iqj6\",\"payment_method_types\":[\"card\"],\"source\":null,\"status\":\"succeeded\"}"</t>
  </si>
  <si>
    <t>AS-96431</t>
  </si>
  <si>
    <t>gid://shopify/Order/7445106950482</t>
  </si>
  <si>
    <t>gid://shopify/OrderTransaction/8622365245778</t>
  </si>
  <si>
    <t>2026-01-21T07:37:18Z</t>
  </si>
  <si>
    <t>0P215404PU7511357</t>
  </si>
  <si>
    <t>"{\"id\":\"0P215404PU7511357\",\"intent\":\"CAPTURE\",\"status\":\"COMPLETED\",\"payment_source\":{\"paypal\":{\"email_address\":\"office@amazing-yoga.at\",\"account_id\":\"9FR2Y6Q6EQ6YN\",\"account_status\":\"VERIFIED\",\"name\":{\"given_name\":\"Petra\",\"surname\":\"Janata\"},\"business_name\":\"Amazing Yoga Petra Janata\",\"phone_number\":{\"national_number\":\"436505615760\"},\"address\":{\"address_line_1\":\"Carlbergergasse 73\\/H35\",\"admin_area_2\":\"Wien\",\"admin_area_1\":\"Wien\",\"postal_code\":\"1230\",\"country_code\":\"AT\"}}},\"purchase_units\":[{\"reference_id\":\"default\",\"amount\":{\"currency_code\":\"EUR\",\"value\":\"84.95\",\"breakdown\":{\"item_total\":{\"currency_code\":\"EUR\",\"value\":\"84.95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No stress - P\u00f3ster \\/ Madera roble natural \\/ 60x90\",\"custom_id\":\"{\\\"shop_id\\\":751927347,\\\"session_id\\\":\\\"rJBXPj0qxrn1qasj9l8GfvOhw\\\"}\",\"invoice_id\":\"rJBXPj0qxrn1qasj9l8GfvOhw\",\"items\":[{\"name\":\"No stress - P\u00f3ster \\/ Madera roble natural \\/ 60x90\",\"unit_amount\":{\"currency_code\":\"EUR\",\"value\":\"84.95\"},\"tax\":{\"currency_code\":\"EUR\",\"value\":\"0.00\"},\"quantity\":\"1\"}],\"shipping\":{\"name\":{\"full_name\":\"Petra Janata\"},\"address\":{\"address_line_1\":\"Hartiggasse 1a\\/b1\",\"admin_area_2\":\"Wiener Neustadt\",\"postal_code\":\"2700\",\"country_code\":\"AT\"}},\"supplementary_data\":{\"tax_nexus\":[]},\"payments\":{\"captures\":[{\"id\":\"7KS60215K71729430\",\"status\":\"COMPLETED\",\"amount\":{\"currency_code\":\"EUR\",\"value\":\"84.95\"},\"final_capture\":true,\"disbursement_mode\":\"INSTANT\",\"seller_protection\":{\"status\":\"ELIGIBLE\",\"dispute_categories\":[\"ITEM_NOT_RECEIVED\",\"UNAUTHORIZED_TRANSACTION\"]},\"seller_receivable_breakdown\":{\"gross_amount\":{\"currency_code\":\"EUR\",\"value\":\"84.95\"},\"paypal_fee\":{\"currency_code\":\"EUR\",\"value\":\"2.81\"},\"net_amount\":{\"currency_code\":\"EUR\",\"value\":\"82.14\"}},\"invoice_id\":\"rJBXPj0qxrn1qasj9l8GfvOhw\",\"custom_id\":\"{\\\"shop_id\\\":751927347,\\\"session_id\\\":\\\"rJBXPj0qxrn1qasj9l8GfvOhw\\\"}\",\"links\":[{\"href\":\"https:\\/\\/api.paypal.com\\/v2\\/payments\\/captures\\/7KS60215K71729430\",\"rel\":\"self\",\"method\":\"GET\"},{\"href\":\"https:\\/\\/api.paypal.com\\/v2\\/payments\\/captures\\/7KS60215K71729430\\/refund\",\"rel\":\"refund\",\"method\":\"POST\"},{\"href\":\"https:\\/\\/api.paypal.com\\/v2\\/checkout\\/orders\\/0P215404PU7511357\",\"rel\":\"up\",\"method\":\"GET\"}],\"create_time\":\"2026-01-21T07:37:19Z\",\"update_time\":\"2026-01-21T07:37:19Z\"}]}}],\"payer\":{\"name\":{\"given_name\":\"Petra\",\"surname\":\"Janata\"},\"email_address\":\"office@amazing-yoga.at\",\"payer_id\":\"9FR2Y6Q6EQ6YN\",\"phone\":{\"phone_number\":{\"national_number\":\"436505615760\"}},\"address\":{\"address_line_1\":\"Carlbergergasse 73\\/H35\",\"admin_area_2\":\"Wien\",\"admin_area_1\":\"Wien\",\"postal_code\":\"1230\",\"country_code\":\"AT\"}},\"create_time\":\"2026-01-21T07:36:47Z\",\"update_time\":\"2026-01-21T07:37:19Z\",\"links\":[{\"href\":\"https:\\/\\/api.paypal.com\\/v2\\/checkout\\/orders\\/0P215404PU7511357\",\"rel\":\"self\",\"method\":\"GET\"}]}"</t>
  </si>
  <si>
    <t>AS-95767</t>
  </si>
  <si>
    <t>gid://shopify/Order/7424520290642</t>
  </si>
  <si>
    <t>gid://shopify/OrderTransaction/8597086011730</t>
  </si>
  <si>
    <t>2026-01-12T16:59:00Z</t>
  </si>
  <si>
    <t>ch_3SooSHIkWweOM9jA1Fg0zKDA</t>
  </si>
  <si>
    <t>rawEbqNokqjjkEhRGxs094bd6</t>
  </si>
  <si>
    <t>pi_3SooSHIkWweOM9jA1LfCMcY7</t>
  </si>
  <si>
    <t>"{\"id\":\"pi_3SooSHIkWweOM9jA1LfCMcY7\",\"object\":\"payment_intent\",\"amount\":9995,\"amount_capturable\":0,\"amount_received\":9995,\"canceled_at\":null,\"cancellation_reason\":null,\"capture_method\":\"automatic\",\"latest_charge\":{\"id\":\"ch_3SooSHIkWweOM9jA1Fg0zKDA\",\"object\":\"charge\",\"amount\":9995,\"application_fee\":\"fee_1SooSJIkWweOM9jACJW3DCIH\",\"balance_transaction\":\"txn_3SooSHIkWweOM9jA1PzL7R53\",\"captured\":true,\"created\":1768237143,\"currency\":\"eur\",\"failure_code\":null,\"failure_message\":null,\"fraud_details\":{},\"livemode\":true,\"metadata\":{\"payment_id\":\"rawEbqNokqjjkEhRGxs094bd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oSHIkWweOM9jA1LfCMcY7\",\"payment_method\":\"pm_1SooSHIkWweOM9jAF4izaGds\",\"payment_method_details\":{\"card\":{\"amount_authorized\":9995,\"authorization_code\":\"475341\",\"brand\":\"visa\",\"checks\":{\"address_line1_check\":\"fail\",\"address_postal_code_check\":\"fail\",\"cvc_check\":\"pass\"},\"country\":\"FR\",\"description\":\"Visa Gold\",\"ds_transaction_id\":null,\"exp_month\":9,\"exp_year\":2026,\"extended_authorization\":{\"status\":\"disabled\"},\"fingerprint\":\"SV6hX2h4t7F0hYtU\",\"funding\":\"credit\",\"iin\":\"463342\",\"incremental_authorization\":{\"status\":\"unavailable\"},\"installments\":null,\"issuer\":\"BPCE\",\"last4\":\"5104\",\"mandate\":null,\"moto\":false,\"multicapture\":{\"status\":\"unavailable\"},\"network\":\"visa\",\"network_token\":{\"used\":false},\"network_transaction_id\":\"486012611436802\",\"overcapture\":{\"maximum_amount_capturable\":9995,\"status\":\"unavailable\"},\"payment_account_reference\":\"V001AACC339012023092249077957\",\"regulated_status\":\"unregulated\",\"three_d_secure\":{\"authentication_flow\":\"frictionless\",\"electronic_commerce_indicator\":\"07\",\"exemption_indicator\":null,\"result\":\"exempted\",\"result_reason\":null,\"transaction_id\":\"97a3fed7-966c-42d1-a4f2-da5194376887\",\"version\":\"2.2.0\"},\"wallet\":null},\"type\":\"card\"},\"refunded\":false,\"source\":null,\"status\":\"succeeded\",\"mit_params\":{\"network_transaction_id\":\"486012611436802\"}},\"confirmation_method\":\"manual\",\"created\":1768237141,\"currency\":\"eur\",\"customer\":null,\"last_payment_error\":null,\"livemode\":true,\"metadata\":{\"payment_id\":\"rawEbqNokqjjkEhRGxs094bd6\",\"payments_extension\":\"true\",\"payments_extension_type\":\"card\",\"reconciliation_flow\":\"payments_api\",\"shop_id\":\"751927347\"},\"next_action\":null,\"payment_method\":\"pm_1SooSHIkWweOM9jAF4izaGds\",\"payment_method_types\":[\"card\"],\"source\":null,\"status\":\"succeeded\"}"</t>
  </si>
  <si>
    <t>AS-95873</t>
  </si>
  <si>
    <t>gid://shopify/Order/7426870509906</t>
  </si>
  <si>
    <t>gid://shopify/OrderTransaction/8600284823890</t>
  </si>
  <si>
    <t>2026-01-13T20:35:13Z</t>
  </si>
  <si>
    <t>2C762743UG179321K</t>
  </si>
  <si>
    <t>"{\"id\":\"2C762743UG179321K\",\"intent\":\"CAPTURE\",\"status\":\"COMPLETED\",\"payment_source\":{\"paypal\":{\"email_address\":\"peraltabajamanzana@gmail.com\",\"account_id\":\"VS76Q348VR6AC\",\"account_status\":\"VERIFIED\",\"name\":{\"given_name\":\"Manuel\",\"surname\":\"Miano Peralta\"},\"phone_number\":{\"national_number\":\"34616231339\"},\"address\":{\"address_line_1\":\"C\\/ la vega N\u00ba4\",\"address_line_2\":\"c\\/ la vega N\u00ba4\",\"admin_area_2\":\"Zamora\",\"admin_area_1\":\"ZAMORA\",\"postal_code\":\"49026\",\"country_code\":\"ES\"}}},\"purchase_units\":[{\"reference_id\":\"default\",\"amount\":{\"currency_code\":\"EUR\",\"value\":\"17.90\",\"breakdown\":{\"item_total\":{\"currency_code\":\"EUR\",\"value\":\"12.95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ardines Tin Can - Baroo Bloom - P\u00f3ster \\/ Sin marco \\/ 20x30\",\"custom_id\":\"{\\\"shop_id\\\":751927347,\\\"session_id\\\":\\\"rxRu8EqHiXnyNQAPvHDR34llD\\\"}\",\"invoice_id\":\"rxRu8EqHiXnyNQAPvHDR34llD\",\"items\":[{\"name\":\"Sardines Tin Can - Baroo Bloom - P\u00f3ster \\/ Sin marco \\/ 20x30\",\"unit_amount\":{\"currency_code\":\"EUR\",\"value\":\"12.95\"},\"tax\":{\"currency_code\":\"EUR\",\"value\":\"0.00\"},\"quantity\":\"1\"}],\"shipping\":{\"name\":{\"full_name\":\"Manuel  Miano Peralta \"},\"address\":{\"address_line_1\":\"Calle Costanilla N\u00ba 15\",\"admin_area_2\":\"Zamora\",\"admin_area_1\":\"Zamora\",\"postal_code\":\"49004\",\"country_code\":\"ES\"}},\"supplementary_data\":{\"tax_nexus\":[]},\"payments\":{\"captures\":[{\"id\":\"4HY87988J65062508\",\"status\":\"COMPLETED\",\"amount\":{\"currency_code\":\"EUR\",\"value\":\"17.90\"},\"final_capture\":true,\"disbursement_mode\":\"INSTANT\",\"seller_protection\":{\"status\":\"ELIGIBLE\",\"dispute_categories\":[\"ITEM_NOT_RECEIVED\",\"UNAUTHORIZED_TRANSACTION\"]},\"seller_receivable_breakdown\":{\"gross_amount\":{\"currency_code\":\"EUR\",\"value\":\"17.90\"},\"paypal_fee\":{\"currency_code\":\"EUR\",\"value\":\"0.87\"},\"net_amount\":{\"currency_code\":\"EUR\",\"value\":\"17.03\"}},\"invoice_id\":\"rxRu8EqHiXnyNQAPvHDR34llD\",\"custom_id\":\"{\\\"shop_id\\\":751927347,\\\"session_id\\\":\\\"rxRu8EqHiXnyNQAPvHDR34llD\\\"}\",\"links\":[{\"href\":\"https:\\/\\/api.paypal.com\\/v2\\/payments\\/captures\\/4HY87988J65062508\",\"rel\":\"self\",\"method\":\"GET\"},{\"href\":\"https:\\/\\/api.paypal.com\\/v2\\/payments\\/captures\\/4HY87988J65062508\\/refund\",\"rel\":\"refund\",\"method\":\"POST\"},{\"href\":\"https:\\/\\/api.paypal.com\\/v2\\/checkout\\/orders\\/2C762743UG179321K\",\"rel\":\"up\",\"method\":\"GET\"}],\"create_time\":\"2026-01-13T20:35:16Z\",\"update_time\":\"2026-01-13T20:35:16Z\"}]}}],\"payer\":{\"name\":{\"given_name\":\"Manuel\",\"surname\":\"Miano Peralta\"},\"email_address\":\"peraltabajamanzana@gmail.com\",\"payer_id\":\"VS76Q348VR6AC\",\"phone\":{\"phone_number\":{\"national_number\":\"34616231339\"}},\"address\":{\"address_line_1\":\"C\\/ la vega N\u00ba4\",\"address_line_2\":\"c\\/ la vega N\u00ba4\",\"admin_area_2\":\"Zamora\",\"admin_area_1\":\"ZAMORA\",\"postal_code\":\"49026\",\"country_code\":\"ES\"}},\"create_time\":\"2026-01-13T20:34:55Z\",\"update_time\":\"2026-01-13T20:35:16Z\",\"links\":[{\"href\":\"https:\\/\\/api.paypal.com\\/v2\\/checkout\\/orders\\/2C762743UG179321K\",\"rel\":\"self\",\"method\":\"GET\"}]}"</t>
  </si>
  <si>
    <t>AS-95968</t>
  </si>
  <si>
    <t>gid://shopify/Order/7429543690578</t>
  </si>
  <si>
    <t>gid://shopify/OrderTransaction/8603790475602</t>
  </si>
  <si>
    <t>2026-01-15T08:28:34Z</t>
  </si>
  <si>
    <t>rztnBukbUEJdvUdNHewCG7wZV</t>
  </si>
  <si>
    <t>AS-95317</t>
  </si>
  <si>
    <t>gid://shopify/Order/7412927562066</t>
  </si>
  <si>
    <t>gid://shopify/OrderTransaction/8584760459602</t>
  </si>
  <si>
    <t>ruldBIMBf2Ok1ZhaeocsFdrl4</t>
  </si>
  <si>
    <t>"{\"debug_id\":\"326d9b0adf13b\",\"details\":[{\"issue\":\"INSTRUMENT_DECLINED\",\"description\":\"The instrument presented  was either declined by the processor or bank, or it can't be used for this payment.\"}],\"http_code\":422,\"message\":\"UNPROCESSABLE_ENTITY, INSTRUMENT_DECLINED\",\"name\":\"UNPROCESSABLE_ENTITY\"}"</t>
  </si>
  <si>
    <t>gid://shopify/OrderTransaction/8584765735250</t>
  </si>
  <si>
    <t>2026-01-07T19:27:00Z</t>
  </si>
  <si>
    <t>95W096226R586382N</t>
  </si>
  <si>
    <t>"{\"id\":\"95W096226R586382N\",\"intent\":\"CAPTURE\",\"status\":\"COMPLETED\",\"payment_source\":{\"paypal\":{\"email_address\":\"ceciliabartoli24@gmail.com\",\"account_id\":\"CU4RACWNRR5BU\",\"account_status\":\"UNVERIFIED\",\"name\":{\"given_name\":\"Cecilia\",\"surname\":\"Bartoli\"},\"phone_number\":{\"national_number\":\"393476220442\"},\"address\":{\"address_line_1\":\"Via Alba Buitoni 3\",\"admin_area_2\":\"Perugia\",\"admin_area_1\":\"PG\",\"postal_code\":\"06134\",\"country_code\":\"IT\"}}},\"purchase_units\":[{\"reference_id\":\"default\",\"amount\":{\"currency_code\":\"EUR\",\"value\":\"47.90\",\"breakdown\":{\"item_total\":{\"currency_code\":\"EUR\",\"value\":\"42.95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atercolor landscape N1 - P\u00f3ster \\/ Madera azul \\/ 30x40\",\"custom_id\":\"{\\\"shop_id\\\":751927347,\\\"session_id\\\":\\\"rHxtfPZfsUyUaIF42qvkWDXgB\\\"}\",\"invoice_id\":\"rHxtfPZfsUyUaIF42qvkWDXgB\",\"soft_descriptor\":\"PAYPAL *ARTESTASTOR AR\",\"items\":[{\"name\":\"Watercolor landscape N1 - P\u00f3ster \\/ Madera azul \\/ 30x40\",\"unit_amount\":{\"currency_code\":\"EUR\",\"value\":\"42.95\"},\"tax\":{\"currency_code\":\"EUR\",\"value\":\"0.00\"},\"quantity\":\"1\"}],\"shipping\":{\"name\":{\"full_name\":\"Alessia Sbrilli\"},\"address\":{\"address_line_1\":\"Via Celimontana, 5\",\"admin_area_2\":\"Roma\",\"admin_area_1\":\"Roma\",\"postal_code\":\"00184\",\"country_code\":\"IT\"}},\"supplementary_data\":{\"tax_nexus\":[]},\"payments\":{\"captures\":[{\"id\":\"31J71234V0125020B\",\"status\":\"COMPLETED\",\"amount\":{\"currency_code\":\"EUR\",\"value\":\"47.90\"},\"final_capture\":true,\"disbursement_mode\":\"INSTANT\",\"seller_protection\":{\"status\":\"ELIGIBLE\",\"dispute_categories\":[\"ITEM_NOT_RECEIVED\",\"UNAUTHORIZED_TRANSACTION\"]},\"seller_receivable_breakdown\":{\"gross_amount\":{\"currency_code\":\"EUR\",\"value\":\"47.90\"},\"paypal_fee\":{\"currency_code\":\"EUR\",\"value\":\"1.74\"},\"net_amount\":{\"currency_code\":\"EUR\",\"value\":\"46.16\"}},\"invoice_id\":\"rHxtfPZfsUyUaIF42qvkWDXgB\",\"custom_id\":\"{\\\"shop_id\\\":751927347,\\\"session_id\\\":\\\"rHxtfPZfsUyUaIF42qvkWDXgB\\\"}\",\"links\":[{\"href\":\"https:\\/\\/api.paypal.com\\/v2\\/payments\\/captures\\/31J71234V0125020B\",\"rel\":\"self\",\"method\":\"GET\"},{\"href\":\"https:\\/\\/api.paypal.com\\/v2\\/payments\\/captures\\/31J71234V0125020B\\/refund\",\"rel\":\"refund\",\"method\":\"POST\"},{\"href\":\"https:\\/\\/api.paypal.com\\/v2\\/checkout\\/orders\\/95W096226R586382N\",\"rel\":\"up\",\"method\":\"GET\"}],\"create_time\":\"2026-01-07T19:27:02Z\",\"update_time\":\"2026-01-07T19:27:02Z\"}]}}],\"payer\":{\"name\":{\"given_name\":\"Cecilia\",\"surname\":\"Bartoli\"},\"email_address\":\"ceciliabartoli24@gmail.com\",\"payer_id\":\"CU4RACWNRR5BU\",\"phone\":{\"phone_number\":{\"national_number\":\"393476220442\"}},\"address\":{\"address_line_1\":\"Via Alba Buitoni 3\",\"admin_area_2\":\"Perugia\",\"admin_area_1\":\"PG\",\"postal_code\":\"06134\",\"country_code\":\"IT\"}},\"create_time\":\"2026-01-07T19:24:20Z\",\"update_time\":\"2026-01-07T19:27:02Z\",\"links\":[{\"href\":\"https:\\/\\/api.paypal.com\\/v2\\/checkout\\/orders\\/95W096226R586382N\",\"rel\":\"self\",\"method\":\"GET\"}]}"</t>
  </si>
  <si>
    <t>AS-97113</t>
  </si>
  <si>
    <t>AS-95321</t>
  </si>
  <si>
    <t>gid://shopify/Order/7412964819282</t>
  </si>
  <si>
    <t>gid://shopify/OrderTransaction/8584808497490</t>
  </si>
  <si>
    <t>2026-01-07T19:46:06Z</t>
  </si>
  <si>
    <t>ch_3Sn2gFIkWweOM9jA1Dc111Kn</t>
  </si>
  <si>
    <t>rY3eDjnvzea0SHtIH0iCVoBxK</t>
  </si>
  <si>
    <t>pi_3Sn2gFIkWweOM9jA1B07g16p</t>
  </si>
  <si>
    <t>"{\"id\":\"pi_3Sn2gFIkWweOM9jA1B07g16p\",\"object\":\"payment_intent\",\"amount\":19341,\"amount_capturable\":0,\"amount_received\":19341,\"canceled_at\":null,\"cancellation_reason\":null,\"capture_method\":\"automatic\",\"latest_charge\":{\"id\":\"ch_3Sn2gFIkWweOM9jA1Dc111Kn\",\"object\":\"charge\",\"amount\":19341,\"application_fee\":\"fee_1Sn2gGIkWweOM9jABg9eBUP4\",\"balance_transaction\":\"txn_3Sn2gFIkWweOM9jA1m2Re8c1\",\"captured\":true,\"created\":1767815168,\"currency\":\"eur\",\"failure_code\":null,\"failure_message\":null,\"fraud_details\":{},\"livemode\":true,\"metadata\":{\"payment_id\":\"rY3eDjnvzea0SHtIH0iCVoBx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2gFIkWweOM9jA1B07g16p\",\"payment_method\":\"pm_1Sn2gFIkWweOM9jAbIxxRU1n\",\"payment_method_details\":{\"card\":{\"amount_authorized\":19341,\"authorization_code\":\"082608\",\"brand\":\"mastercard\",\"checks\":{\"address_line1_check\":\"unavailable\",\"address_postal_code_check\":\"unavailable\",\"cvc_check\":\"pass\"},\"country\":\"DE\",\"description\":\"Gold MasterCard Card\",\"ds_transaction_id\":null,\"exp_month\":1,\"exp_year\":2029,\"extended_authorization\":{\"status\":\"disabled\"},\"fingerprint\":\"jcgKQgiwwV43t9Cd\",\"funding\":\"credit\",\"iin\":\"540187\",\"incremental_authorization\":{\"status\":\"unavailable\"},\"installments\":null,\"issuer\":\"ADVANZIA BANK S.A.\",\"last4\":\"7186\",\"mandate\":null,\"moto\":false,\"multicapture\":{\"status\":\"unavailable\"},\"network\":\"mastercard\",\"network_token\":{\"used\":false},\"network_transaction_id\":\"MCGMG6F490107\",\"overcapture\":{\"maximum_amount_capturable\":19341,\"status\":\"unavailable\"},\"payment_account_reference\":\"50018AZKM27NMD875A5G65YYU7L5D\",\"regulated_status\":\"unregulated\",\"three_d_secure\":null,\"wallet\":null},\"type\":\"card\"},\"refunded\":false,\"source\":null,\"status\":\"succeeded\",\"mit_params\":{\"network_transaction_id\":\"MCGMG6F490107\"}},\"confirmation_method\":\"manual\",\"created\":1767815167,\"currency\":\"eur\",\"customer\":null,\"last_payment_error\":null,\"livemode\":true,\"metadata\":{\"payment_id\":\"rY3eDjnvzea0SHtIH0iCVoBxK\",\"payments_extension\":\"true\",\"payments_extension_type\":\"card\",\"reconciliation_flow\":\"payments_api\",\"shop_id\":\"751927347\"},\"next_action\":null,\"payment_method\":\"pm_1Sn2gFIkWweOM9jAbIxxRU1n\",\"payment_method_types\":[\"card\"],\"source\":null,\"status\":\"succeeded\"}"</t>
  </si>
  <si>
    <t>AS-96976</t>
  </si>
  <si>
    <t>gid://shopify/Order/7501534429522</t>
  </si>
  <si>
    <t>gid://shopify/OrderTransaction/8641449984338</t>
  </si>
  <si>
    <t>2026-01-28T11:08:31Z</t>
  </si>
  <si>
    <t>7HU31283RM5871148</t>
  </si>
  <si>
    <t>"{\"id\":\"7HU31283RM5871148\",\"intent\":\"CAPTURE\",\"status\":\"COMPLETED\",\"payment_source\":{\"paypal\":{\"email_address\":\"dirk.anders@mail.de\",\"account_id\":\"YQHQ4ZV967GX6\",\"account_status\":\"VERIFIED\",\"name\":{\"given_name\":\"Dirk\",\"surname\":\"Anders\"},\"phone_number\":{\"national_number\":\"4901796627523\"},\"address\":{\"address_line_1\":\"Rheingaustr. 122\",\"admin_area_2\":\"Wiesbaden\",\"postal_code\":\"65203\",\"country_code\":\"DE\"}}},\"purchase_units\":[{\"reference_id\":\"default\",\"amount\":{\"currency_code\":\"EUR\",\"value\":\"359.91\",\"breakdown\":{\"item_total\":{\"currency_code\":\"EUR\",\"value\":\"399.90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39.99\"}}},\"payee\":{\"email_address\":\"info@artestaposters.com\",\"merchant_id\":\"CZQCEKGVW6QGG\",\"display_data\":{\"brand_name\":\"Artesta\"}},\"payment_instruction\":{\"disbursement_mode\":\"INSTANT\"},\"description\":\"Surf yoga - Lienzo \\/ Madera roble natural \\/ 70x100\",\"custom_id\":\"{\\\"shop_id\\\":751927347,\\\"session_id\\\":\\\"rgarQz4vxQNTByyEi9pEfrh4O\\\"}\",\"invoice_id\":\"rgarQz4vxQNTByyEi9pEfrh4O\",\"soft_descriptor\":\"PAYPAL *ARTESTASTOR AR\",\"items\":[{\"name\":\"Surf yoga - Lienzo \\/ Madera roble natural \\/ 70x100\",\"unit_amount\":{\"currency_code\":\"EUR\",\"value\":\"199.95\"},\"tax\":{\"currency_code\":\"EUR\",\"value\":\"0.00\"},\"quantity\":\"1\"},{\"name\":\"Mint champagne - Lienzo \\/ Madera roble natural \\/ 70x100\",\"unit_amount\":{\"currency_code\":\"EUR\",\"value\":\"199.95\"},\"tax\":{\"currency_code\":\"EUR\",\"value\":\"0.00\"},\"quantity\":\"1\"}],\"shipping\":{\"name\":{\"full_name\":\"Nadine Anders\"},\"address\":{\"address_line_1\":\"Carrer Castor 6\",\"admin_area_2\":\"D\u00e9nia\",\"admin_area_1\":\"Alicante\",\"postal_code\":\"03700\",\"country_code\":\"ES\"}},\"payments\":{\"captures\":[{\"id\":\"2BU96594CX965773G\",\"status\":\"COMPLETED\",\"amount\":{\"currency_code\":\"EUR\",\"value\":\"359.91\"},\"final_capture\":true,\"disbursement_mode\":\"INSTANT\",\"seller_protection\":{\"status\":\"ELIGIBLE\",\"dispute_categories\":[\"ITEM_NOT_RECEIVED\",\"UNAUTHORIZED_TRANSACTION\"]},\"seller_receivable_breakdown\":{\"gross_amount\":{\"currency_code\":\"EUR\",\"value\":\"359.91\"},\"paypal_fee\":{\"currency_code\":\"EUR\",\"value\":\"10.79\"},\"net_amount\":{\"currency_code\":\"EUR\",\"value\":\"349.12\"}},\"invoice_id\":\"rgarQz4vxQNTByyEi9pEfrh4O\",\"custom_id\":\"{\\\"shop_id\\\":751927347,\\\"session_id\\\":\\\"rgarQz4vxQNTByyEi9pEfrh4O\\\"}\",\"links\":[{\"href\":\"https:\\/\\/api.paypal.com\\/v2\\/payments\\/captures\\/2BU96594CX965773G\",\"rel\":\"self\",\"method\":\"GET\"},{\"href\":\"https:\\/\\/api.paypal.com\\/v2\\/payments\\/captures\\/2BU96594CX965773G\\/refund\",\"rel\":\"refund\",\"method\":\"POST\"},{\"href\":\"https:\\/\\/api.paypal.com\\/v2\\/checkout\\/orders\\/7HU31283RM5871148\",\"rel\":\"up\",\"method\":\"GET\"}],\"create_time\":\"2026-01-28T11:08:33Z\",\"update_time\":\"2026-01-28T11:08:33Z\"}]}}],\"payer\":{\"name\":{\"given_name\":\"Dirk\",\"surname\":\"Anders\"},\"email_address\":\"dirk.anders@mail.de\",\"payer_id\":\"YQHQ4ZV967GX6\",\"phone\":{\"phone_number\":{\"national_number\":\"4901796627523\"}},\"address\":{\"address_line_1\":\"Rheingaustr. 122\",\"admin_area_2\":\"Wiesbaden\",\"postal_code\":\"65203\",\"country_code\":\"DE\"}},\"create_time\":\"2026-01-28T11:07:41Z\",\"update_time\":\"2026-01-28T11:08:33Z\",\"links\":[{\"href\":\"https:\\/\\/api.paypal.com\\/v2\\/checkout\\/orders\\/7HU31283RM5871148\",\"rel\":\"self\",\"method\":\"GET\"}]}"</t>
  </si>
  <si>
    <t>AS-95792</t>
  </si>
  <si>
    <t>gid://shopify/Order/7425129775442</t>
  </si>
  <si>
    <t>gid://shopify/OrderTransaction/8597835841874</t>
  </si>
  <si>
    <t>2026-01-12T22:08:47Z</t>
  </si>
  <si>
    <t>ch_3SotI3IkWweOM9jA08e1ffcA</t>
  </si>
  <si>
    <t>rIf2cw716zndGFag1Ho9mGHc3</t>
  </si>
  <si>
    <t>pi_3SotI3IkWweOM9jA0QwhEOCR</t>
  </si>
  <si>
    <t>"{\"id\":\"pi_3SotI3IkWweOM9jA0QwhEOCR\",\"object\":\"payment_intent\",\"amount\":3190,\"amount_capturable\":0,\"amount_received\":3190,\"canceled_at\":null,\"cancellation_reason\":null,\"capture_method\":\"automatic\",\"latest_charge\":{\"id\":\"ch_3SotI3IkWweOM9jA08e1ffcA\",\"object\":\"charge\",\"amount\":3190,\"application_fee\":\"fee_1SotI5IkWweOM9jA153hmHVz\",\"balance_transaction\":\"txn_3SotI3IkWweOM9jA0hR1YdL4\",\"captured\":true,\"created\":1768255728,\"currency\":\"eur\",\"failure_code\":null,\"failure_message\":null,\"fraud_details\":{},\"livemode\":true,\"metadata\":{\"payment_id\":\"rIf2cw716zndGFag1Ho9mGHc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tI3IkWweOM9jA0QwhEOCR\",\"payment_method\":\"pm_1SotI3IkWweOM9jAsYmSsbyn\",\"payment_method_details\":{\"card\":{\"amount_authorized\":3190,\"authorization_code\":\"129242\",\"brand\":\"mastercard\",\"checks\":{\"address_line1_check\":\"unavailable\",\"address_postal_code_check\":\"unavailable\",\"cvc_check\":null},\"country\":\"ES\",\"description\":\"MasterCard Standard Card Immediate Debit\",\"ds_transaction_id\":null,\"exp_month\":5,\"exp_year\":2032,\"extended_authorization\":{\"status\":\"disabled\"},\"fingerprint\":\"ENOnGSPiUb12znyg\",\"funding\":\"debit\",\"iin\":\"548913\",\"incremental_authorization\":{\"status\":\"unavailable\"},\"installments\":null,\"issuer\":\"OPEN BANK S.A.\",\"last4\":\"1105\",\"mandate\":null,\"moto\":false,\"multicapture\":{\"status\":\"unavailable\"},\"network\":\"mastercard\",\"network_token\":{\"used\":false},\"network_transaction_id\":\"TCSGBNIKH0112\",\"overcapture\":{\"maximum_amount_capturable\":3190,\"status\":\"unavailable\"},\"payment_account_reference\":\"5001EN3426TVRFDKI1LB6X6C7AN74\",\"regulated_status\":\"unregulated\",\"three_d_secure\":null,\"wallet\":null},\"type\":\"card\"},\"refunded\":false,\"source\":null,\"status\":\"succeeded\",\"mit_params\":{\"network_transaction_id\":\"TCSGBNIKH0112\"}},\"confirmation_method\":\"manual\",\"created\":1768255727,\"currency\":\"eur\",\"customer\":null,\"last_payment_error\":null,\"livemode\":true,\"metadata\":{\"payment_id\":\"rIf2cw716zndGFag1Ho9mGHc3\",\"payments_extension\":\"true\",\"payments_extension_type\":\"card\",\"reconciliation_flow\":\"payments_api\",\"shop_id\":\"751927347\"},\"next_action\":null,\"payment_method\":\"pm_1SotI3IkWweOM9jAsYmSsbyn\",\"payment_method_types\":[\"card\"],\"source\":null,\"status\":\"succeeded\"}"</t>
  </si>
  <si>
    <t>AS-96509</t>
  </si>
  <si>
    <t>gid://shopify/Order/7446659072338</t>
  </si>
  <si>
    <t>gid://shopify/OrderTransaction/8624483729746</t>
  </si>
  <si>
    <t>2026-01-21T23:19:36Z</t>
  </si>
  <si>
    <t>ch_3SsAgXIkWweOM9jA2QhAUX5B</t>
  </si>
  <si>
    <t>riqz6Lhk5RqrXIWLAzNaVtQ9a</t>
  </si>
  <si>
    <t>pi_3SsAgXIkWweOM9jA2IM9NHbU</t>
  </si>
  <si>
    <t>"{\"id\":\"pi_3SsAgXIkWweOM9jA2IM9NHbU\",\"object\":\"payment_intent\",\"amount\":5895,\"amount_capturable\":0,\"amount_received\":5895,\"canceled_at\":null,\"cancellation_reason\":null,\"capture_method\":\"automatic\",\"latest_charge\":{\"id\":\"ch_3SsAgXIkWweOM9jA2QhAUX5B\",\"object\":\"charge\",\"amount\":5895,\"application_fee\":\"fee_1SsAgZIkWweOM9jAmbYNkBHt\",\"balance_transaction\":\"txn_3SsAgXIkWweOM9jA2mNt7btB\",\"captured\":true,\"created\":1769037579,\"currency\":\"eur\",\"failure_code\":null,\"failure_message\":null,\"fraud_details\":{},\"livemode\":true,\"metadata\":{\"payment_id\":\"riqz6Lhk5RqrXIWLAzNaVtQ9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AgXIkWweOM9jA2IM9NHbU\",\"payment_method\":\"pm_1SsAgXIkWweOM9jAiq4Q6ICk\",\"payment_method_details\":{\"card\":{\"amount_authorized\":5895,\"authorization_code\":\"661963\",\"brand\":\"visa\",\"checks\":{\"address_line1_check\":\"unavailable\",\"address_postal_code_check\":\"unavailable\",\"cvc_check\":null},\"country\":\"ES\",\"description\":\"Visa Classic\",\"ds_transaction_id\":null,\"exp_month\":7,\"exp_year\":2028,\"extended_authorization\":{\"status\":\"disabled\"},\"fingerprint\":\"dR5noMpMRVlsJrAh\",\"funding\":\"credit\",\"iin\":\"492107\",\"incremental_authorization\":{\"status\":\"unavailable\"},\"installments\":null,\"issuer\":\"KUTXABANK, S.A.\",\"last4\":\"3404\",\"mandate\":null,\"moto\":false,\"multicapture\":{\"status\":\"unavailable\"},\"network\":\"visa\",\"network_token\":{\"used\":true},\"network_transaction_id\":\"486021839792399\",\"overcapture\":{\"maximum_amount_capturable\":5895,\"status\":\"unavailable\"},\"payment_account_reference\":\"V0010013024208705609279254494\",\"regulated_status\":\"unregulated\",\"three_d_secure\":null,\"wallet\":null},\"type\":\"card\"},\"refunded\":false,\"source\":null,\"status\":\"succeeded\",\"mit_params\":{\"network_transaction_id\":\"486021839792399\"}},\"confirmation_method\":\"manual\",\"created\":1769037577,\"currency\":\"eur\",\"customer\":null,\"last_payment_error\":null,\"livemode\":true,\"metadata\":{\"payment_id\":\"riqz6Lhk5RqrXIWLAzNaVtQ9a\",\"payments_extension\":\"true\",\"payments_extension_type\":\"card\",\"reconciliation_flow\":\"payments_api\",\"shop_id\":\"751927347\"},\"next_action\":null,\"payment_method\":\"pm_1SsAgXIkWweOM9jAiq4Q6ICk\",\"payment_method_types\":[\"card\"],\"source\":null,\"status\":\"succeeded\"}"</t>
  </si>
  <si>
    <t>AS-96263</t>
  </si>
  <si>
    <t>gid://shopify/Order/7439664546130</t>
  </si>
  <si>
    <t>gid://shopify/OrderTransaction/8615439270226</t>
  </si>
  <si>
    <t>2026-01-18T17:18:21Z</t>
  </si>
  <si>
    <t>ch_3SqzcIIkWweOM9jA042JkXMp</t>
  </si>
  <si>
    <t>rFEu1TUmjzN3vtCM76YVoCNsP</t>
  </si>
  <si>
    <t>pi_3SqzcIIkWweOM9jA0KbXyPeQ</t>
  </si>
  <si>
    <t>"{\"id\":\"pi_3SqzcIIkWweOM9jA0KbXyPeQ\",\"object\":\"payment_intent\",\"amount\":15291,\"amount_capturable\":0,\"amount_received\":15291,\"canceled_at\":null,\"cancellation_reason\":null,\"capture_method\":\"automatic\",\"latest_charge\":{\"id\":\"ch_3SqzcIIkWweOM9jA042JkXMp\",\"object\":\"charge\",\"amount\":15291,\"application_fee\":\"fee_1SqzcKIkWweOM9jA1LxiD22X\",\"balance_transaction\":\"txn_3SqzcIIkWweOM9jA05K8bTjI\",\"captured\":true,\"created\":1768756704,\"currency\":\"eur\",\"failure_code\":null,\"failure_message\":null,\"fraud_details\":{},\"livemode\":true,\"metadata\":{\"payment_id\":\"rFEu1TUmjzN3vtCM76YVoCNs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zcIIkWweOM9jA0KbXyPeQ\",\"payment_method\":\"pm_1SqzcIIkWweOM9jAj3asJcX8\",\"payment_method_details\":{\"card\":{\"amount_authorized\":15291,\"authorization_code\":\"910128\",\"brand\":\"visa\",\"checks\":{\"address_line1_check\":\"unavailable\",\"address_postal_code_check\":\"unavailable\",\"cvc_check\":null},\"country\":\"ES\",\"description\":\"Visa Classic\",\"ds_transaction_id\":null,\"exp_month\":9,\"exp_year\":2026,\"extended_authorization\":{\"status\":\"disabled\"},\"fingerprint\":\"uEyzVI1iwfZxdlMd\",\"funding\":\"debit\",\"iin\":\"476664\",\"incremental_authorization\":{\"status\":\"unavailable\"},\"installments\":null,\"issuer\":\"CAIXABANK S.A.\",\"last4\":\"4107\",\"mandate\":null,\"moto\":false,\"multicapture\":{\"status\":\"unavailable\"},\"network\":\"visa\",\"network_token\":{\"used\":true},\"network_transaction_id\":\"486018623049240\",\"overcapture\":{\"maximum_amount_capturable\":15291,\"status\":\"unavailable\"},\"payment_account_reference\":\"V0010015821263723402269253386\",\"regulated_status\":\"unregulated\",\"three_d_secure\":null,\"wallet\":null},\"type\":\"card\"},\"refunded\":false,\"source\":null,\"status\":\"succeeded\",\"mit_params\":{\"network_transaction_id\":\"486018623049240\"}},\"confirmation_method\":\"manual\",\"created\":1768756702,\"currency\":\"eur\",\"customer\":null,\"last_payment_error\":null,\"livemode\":true,\"metadata\":{\"payment_id\":\"rFEu1TUmjzN3vtCM76YVoCNsP\",\"payments_extension\":\"true\",\"payments_extension_type\":\"card\",\"reconciliation_flow\":\"payments_api\",\"shop_id\":\"751927347\"},\"next_action\":null,\"payment_method\":\"pm_1SqzcIIkWweOM9jAj3asJcX8\",\"payment_method_types\":[\"card\"],\"source\":null,\"status\":\"succeeded\"}"</t>
  </si>
  <si>
    <t>AS-94940</t>
  </si>
  <si>
    <t>gid://shopify/Order/7396821139794</t>
  </si>
  <si>
    <t>gid://shopify/OrderTransaction/8572708880722</t>
  </si>
  <si>
    <t>2026-01-03T09:23:34Z</t>
  </si>
  <si>
    <t>ch_3SlR3aIkWweOM9jA0sCR4Ui1</t>
  </si>
  <si>
    <t>rtsPC8OpBeTttJFGuW7i0zwdh</t>
  </si>
  <si>
    <t>pi_3SlR3aIkWweOM9jA0ArFegwJ</t>
  </si>
  <si>
    <t>"{\"id\":\"pi_3SlR3aIkWweOM9jA0ArFegwJ\",\"object\":\"payment_intent\",\"amount\":8085,\"amount_capturable\":0,\"amount_received\":8085,\"canceled_at\":null,\"cancellation_reason\":null,\"capture_method\":\"automatic\",\"latest_charge\":{\"id\":\"ch_3SlR3aIkWweOM9jA0sCR4Ui1\",\"object\":\"charge\",\"amount\":8085,\"application_fee\":\"fee_1SlR3dIkWweOM9jAtPbSscWq\",\"balance_transaction\":\"txn_3SlR3aIkWweOM9jA0oEkDEk3\",\"captured\":true,\"created\":1767432216,\"currency\":\"eur\",\"failure_code\":null,\"failure_message\":null,\"fraud_details\":{},\"livemode\":true,\"metadata\":{\"payment_id\":\"rtsPC8OpBeTttJFGuW7i0zwd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R3aIkWweOM9jA0ArFegwJ\",\"payment_method\":\"pm_1SlR3aIkWweOM9jAgRGN28wz\",\"payment_method_details\":{\"card\":{\"amount_authorized\":8085,\"authorization_code\":\"577821\",\"brand\":\"visa\",\"checks\":{\"address_line1_check\":\"fail\",\"address_postal_code_check\":\"pass\",\"cvc_check\":null},\"country\":\"DE\",\"description\":\"Visa Gold\",\"ds_transaction_id\":null,\"exp_month\":1,\"exp_year\":2026,\"extended_authorization\":{\"status\":\"disabled\"},\"fingerprint\":\"JQgoSOEMqJXWANLD\",\"funding\":\"credit\",\"iin\":\"457098\",\"incremental_authorization\":{\"status\":\"unavailable\"},\"installments\":null,\"issuer\":\"DZ BANK AG\",\"last4\":\"4675\",\"mandate\":null,\"moto\":false,\"multicapture\":{\"status\":\"unavailable\"},\"network\":\"visa\",\"network_token\":{\"used\":true},\"network_transaction_id\":\"486003338164438\",\"overcapture\":{\"maximum_amount_capturable\":8085,\"status\":\"unavailable\"},\"payment_account_reference\":\"V0010015819066514294277675543\",\"regulated_status\":\"unregulated\",\"three_d_secure\":null,\"wallet\":null},\"type\":\"card\"},\"refunded\":false,\"source\":null,\"status\":\"succeeded\",\"mit_params\":{\"network_transaction_id\":\"486003338164438\"}},\"confirmation_method\":\"manual\",\"created\":1767432214,\"currency\":\"eur\",\"customer\":null,\"last_payment_error\":null,\"livemode\":true,\"metadata\":{\"payment_id\":\"rtsPC8OpBeTttJFGuW7i0zwdh\",\"payments_extension\":\"true\",\"payments_extension_type\":\"card\",\"reconciliation_flow\":\"payments_api\",\"shop_id\":\"751927347\"},\"next_action\":null,\"payment_method\":\"pm_1SlR3aIkWweOM9jAgRGN28wz\",\"payment_method_types\":[\"card\"],\"source\":null,\"status\":\"succeeded\"}"</t>
  </si>
  <si>
    <t>AS-95495</t>
  </si>
  <si>
    <t>gid://shopify/Order/7417471074642</t>
  </si>
  <si>
    <t>gid://shopify/OrderTransaction/8590081163602</t>
  </si>
  <si>
    <t>2026-01-09T18:52:11Z</t>
  </si>
  <si>
    <t>ch_3Snkn9IkWweOM9jA1NTnLKJ6</t>
  </si>
  <si>
    <t>rgCMWgSGaICWtFqw6a3BAMcwh</t>
  </si>
  <si>
    <t>pi_3Snkn9IkWweOM9jA1rCaoT1n</t>
  </si>
  <si>
    <t>"{\"id\":\"pi_3Snkn9IkWweOM9jA1rCaoT1n\",\"object\":\"payment_intent\",\"amount\":4790,\"amount_capturable\":0,\"amount_received\":4790,\"canceled_at\":null,\"cancellation_reason\":null,\"capture_method\":\"automatic\",\"latest_charge\":{\"id\":\"ch_3Snkn9IkWweOM9jA1NTnLKJ6\",\"object\":\"charge\",\"amount\":4790,\"application_fee\":\"fee_1SnknBIkWweOM9jAeeOnaGaZ\",\"balance_transaction\":\"txn_3Snkn9IkWweOM9jA1dfcn6tn\",\"captured\":true,\"created\":1767984732,\"currency\":\"eur\",\"failure_code\":null,\"failure_message\":null,\"fraud_details\":{},\"livemode\":true,\"metadata\":{\"payment_id\":\"rgCMWgSGaICWtFqw6a3BAMcw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kn9IkWweOM9jA1rCaoT1n\",\"payment_method\":\"pm_1Snkn9IkWweOM9jA1UUd01BB\",\"payment_method_details\":{\"card\":{\"amount_authorized\":4790,\"authorization_code\":\"T62563\",\"brand\":\"mastercard\",\"checks\":{\"address_line1_check\":\"unavailable\",\"address_postal_code_check\":\"unavailable\",\"cvc_check\":null},\"country\":\"IT\",\"description\":\"Debit MasterCard\",\"ds_transaction_id\":null,\"exp_month\":3,\"exp_year\":2027,\"extended_authorization\":{\"status\":\"disabled\"},\"fingerprint\":\"6KGYbXqPIcNDRGqQ\",\"funding\":\"debit\",\"iin\":\"537420\",\"incremental_authorization\":{\"status\":\"unavailable\"},\"installments\":null,\"issuer\":\"NUMIA SPA\",\"last4\":\"0554\",\"mandate\":null,\"moto\":false,\"multicapture\":{\"status\":\"unavailable\"},\"network\":\"mastercard\",\"network_token\":{\"used\":false},\"network_transaction_id\":\"MDSD40QN80109\",\"overcapture\":{\"maximum_amount_capturable\":4790,\"status\":\"unavailable\"},\"payment_account_reference\":\"5001AU66D2U5ZJ6UKT1WXFV2VGGZW\",\"regulated_status\":\"unregulated\",\"three_d_secure\":null,\"wallet\":null},\"type\":\"card\"},\"refunded\":false,\"source\":null,\"status\":\"succeeded\",\"mit_params\":{\"network_transaction_id\":\"MDSD40QN80109\"}},\"confirmation_method\":\"manual\",\"created\":1767984731,\"currency\":\"eur\",\"customer\":null,\"last_payment_error\":null,\"livemode\":true,\"metadata\":{\"payment_id\":\"rgCMWgSGaICWtFqw6a3BAMcwh\",\"payments_extension\":\"true\",\"payments_extension_type\":\"card\",\"reconciliation_flow\":\"payments_api\",\"shop_id\":\"751927347\"},\"next_action\":null,\"payment_method\":\"pm_1Snkn9IkWweOM9jA1UUd01BB\",\"payment_method_types\":[\"card\"],\"source\":null,\"status\":\"succeeded\"}"</t>
  </si>
  <si>
    <t>AS-96725</t>
  </si>
  <si>
    <t>gid://shopify/Order/7493630001490</t>
  </si>
  <si>
    <t>gid://shopify/OrderTransaction/8632938889554</t>
  </si>
  <si>
    <t>2026-01-25T10:20:06Z</t>
  </si>
  <si>
    <t>ch_3StQQNIkWweOM9jA17hQykGC</t>
  </si>
  <si>
    <t>rMTlKoqY3myoOt91I7bkjb0Aa</t>
  </si>
  <si>
    <t>pi_3StQQNIkWweOM9jA1wMxCB0N</t>
  </si>
  <si>
    <t>"{\"id\":\"pi_3StQQNIkWweOM9jA1wMxCB0N\",\"object\":\"payment_intent\",\"amount\":6291,\"amount_capturable\":0,\"amount_received\":6291,\"canceled_at\":null,\"cancellation_reason\":null,\"capture_method\":\"automatic\",\"latest_charge\":{\"id\":\"ch_3StQQNIkWweOM9jA17hQykGC\",\"object\":\"charge\",\"amount\":6291,\"application_fee\":\"fee_1StQQPIkWweOM9jADx5Y1Hos\",\"balance_transaction\":\"txn_3StQQNIkWweOM9jA1Mbwrfml\",\"captured\":true,\"created\":1769336409,\"currency\":\"eur\",\"failure_code\":null,\"failure_message\":null,\"fraud_details\":{},\"livemode\":true,\"metadata\":{\"payment_id\":\"rMTlKoqY3myoOt91I7bkjb0A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QQNIkWweOM9jA1wMxCB0N\",\"payment_method\":\"pm_1StQQNIkWweOM9jADlZIwzhk\",\"payment_method_details\":{\"card\":{\"amount_authorized\":6291,\"authorization_code\":\"305436\",\"brand\":\"visa\",\"checks\":{\"address_line1_check\":\"unavailable\",\"address_postal_code_check\":\"unavailable\",\"cvc_check\":\"pass\"},\"country\":\"ES\",\"description\":\"Visa Classic\",\"ds_transaction_id\":null,\"exp_month\":4,\"exp_year\":2026,\"extended_authorization\":{\"status\":\"disabled\"},\"fingerprint\":\"FPbImRMIss3Suoag\",\"funding\":\"debit\",\"iin\":\"476664\",\"incremental_authorization\":{\"status\":\"unavailable\"},\"installments\":null,\"issuer\":\"CAIXABANK S.A.\",\"last4\":\"3267\",\"mandate\":null,\"moto\":false,\"multicapture\":{\"status\":\"unavailable\"},\"network\":\"visa\",\"network_token\":{\"used\":false},\"network_transaction_id\":\"486025372097033\",\"overcapture\":{\"maximum_amount_capturable\":6291,\"status\":\"unavailable\"},\"payment_account_reference\":\"V0010013819103590420090712698\",\"regulated_status\":\"unregulated\",\"three_d_secure\":null,\"wallet\":null},\"type\":\"card\"},\"refunded\":false,\"source\":null,\"status\":\"succeeded\",\"mit_params\":{\"network_transaction_id\":\"486025372097033\"}},\"confirmation_method\":\"manual\",\"created\":1769336407,\"currency\":\"eur\",\"customer\":null,\"last_payment_error\":null,\"livemode\":true,\"metadata\":{\"payment_id\":\"rMTlKoqY3myoOt91I7bkjb0Aa\",\"payments_extension\":\"true\",\"payments_extension_type\":\"card\",\"reconciliation_flow\":\"payments_api\",\"shop_id\":\"751927347\"},\"next_action\":null,\"payment_method\":\"pm_1StQQNIkWweOM9jADlZIwzhk\",\"payment_method_types\":[\"card\"],\"source\":null,\"status\":\"succeeded\"}"</t>
  </si>
  <si>
    <t>AS-96436</t>
  </si>
  <si>
    <t>gid://shopify/Order/7445178646866</t>
  </si>
  <si>
    <t>gid://shopify/OrderTransaction/8622466040146</t>
  </si>
  <si>
    <t>2026-01-21T08:31:57Z</t>
  </si>
  <si>
    <t>67E217547W828250C</t>
  </si>
  <si>
    <t>"{\"id\":\"67E217547W828250C\",\"intent\":\"CAPTURE\",\"status\":\"COMPLETED\",\"payment_source\":{\"paypal\":{\"email_address\":\"kati.gabler@googlemail.com\",\"account_id\":\"4SRVLYWCKZNXW\",\"account_status\":\"VERIFIED\",\"name\":{\"given_name\":\"Kati\",\"surname\":\"Gabler\"},\"phone_number\":{\"national_number\":\"491738944385\"},\"address\":{\"address_line_1\":\"Oberfeldstr. 201\",\"admin_area_2\":\"Berlin\",\"postal_code\":\"12683\",\"country_code\":\"DE\"}}},\"purchase_units\":[{\"reference_id\":\"default\",\"amount\":{\"currency_code\":\"EUR\",\"value\":\"99.95\",\"breakdown\":{\"item_total\":{\"currency_code\":\"EUR\",\"value\":\"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erlin Skyline multicolor - Lienzo \\/ Sin marco \\/ 70x100\",\"custom_id\":\"{\\\"shop_id\\\":751927347,\\\"session_id\\\":\\\"rSIQgFGm5g0wtChdrevVKYNi2\\\"}\",\"invoice_id\":\"rSIQgFGm5g0wtChdrevVKYNi2\",\"items\":[{\"name\":\"Berlin Skyline multicolor - Lienzo \\/ Sin marco \\/ 70x100\",\"unit_amount\":{\"currency_code\":\"EUR\",\"value\":\"99.95\"},\"tax\":{\"currency_code\":\"EUR\",\"value\":\"0.00\"},\"quantity\":\"1\"}],\"shipping\":{\"name\":{\"full_name\":\"Kati Gabler\"},\"address\":{\"address_line_1\":\"Oberfeldstr. 201\",\"admin_area_2\":\"Berlin\",\"postal_code\":\"12683\",\"country_code\":\"DE\"}},\"supplementary_data\":{\"tax_nexus\":[]},\"payments\":{\"captures\":[{\"id\":\"47966751DV4729628\",\"status\":\"COMPLETED\",\"amount\":{\"currency_code\":\"EUR\",\"value\":\"99.95\"},\"final_capture\":true,\"disbursement_mode\":\"INSTANT\",\"seller_protection\":{\"status\":\"ELIGIBLE\",\"dispute_categories\":[\"ITEM_NOT_RECEIVED\",\"UNAUTHORIZED_TRANSACTION\"]},\"seller_receivable_breakdown\":{\"gross_amount\":{\"currency_code\":\"EUR\",\"value\":\"99.95\"},\"paypal_fee\":{\"currency_code\":\"EUR\",\"value\":\"3.25\"},\"net_amount\":{\"currency_code\":\"EUR\",\"value\":\"96.70\"}},\"invoice_id\":\"rSIQgFGm5g0wtChdrevVKYNi2\",\"custom_id\":\"{\\\"shop_id\\\":751927347,\\\"session_id\\\":\\\"rSIQgFGm5g0wtChdrevVKYNi2\\\"}\",\"links\":[{\"href\":\"https:\\/\\/api.paypal.com\\/v2\\/payments\\/captures\\/47966751DV4729628\",\"rel\":\"self\",\"method\":\"GET\"},{\"href\":\"https:\\/\\/api.paypal.com\\/v2\\/payments\\/captures\\/47966751DV4729628\\/refund\",\"rel\":\"refund\",\"method\":\"POST\"},{\"href\":\"https:\\/\\/api.paypal.com\\/v2\\/checkout\\/orders\\/67E217547W828250C\",\"rel\":\"up\",\"method\":\"GET\"}],\"create_time\":\"2026-01-21T08:31:59Z\",\"update_time\":\"2026-01-21T08:31:59Z\"}]}}],\"payer\":{\"name\":{\"given_name\":\"Kati\",\"surname\":\"Gabler\"},\"email_address\":\"kati.gabler@googlemail.com\",\"payer_id\":\"4SRVLYWCKZNXW\",\"phone\":{\"phone_number\":{\"national_number\":\"491738944385\"}},\"address\":{\"address_line_1\":\"Oberfeldstr. 201\",\"admin_area_2\":\"Berlin\",\"postal_code\":\"12683\",\"country_code\":\"DE\"}},\"create_time\":\"2026-01-21T08:30:48Z\",\"update_time\":\"2026-01-21T08:31:59Z\",\"links\":[{\"href\":\"https:\\/\\/api.paypal.com\\/v2\\/checkout\\/orders\\/67E217547W828250C\",\"rel\":\"self\",\"method\":\"GET\"}]}"</t>
  </si>
  <si>
    <t>AS-96395</t>
  </si>
  <si>
    <t>gid://shopify/Order/7443994837330</t>
  </si>
  <si>
    <t>gid://shopify/OrderTransaction/8620899205458</t>
  </si>
  <si>
    <t>2026-01-20T14:50:34Z</t>
  </si>
  <si>
    <t>ch_3SrgGOIkWweOM9jA0jQDpxMh</t>
  </si>
  <si>
    <t>r8mJCimXJgW5KzbkQnIlD0wUg</t>
  </si>
  <si>
    <t>pi_3SrgGOIkWweOM9jA0TY5jwqO</t>
  </si>
  <si>
    <t>"{\"id\":\"pi_3SrgGOIkWweOM9jA0TY5jwqO\",\"object\":\"payment_intent\",\"amount\":19990,\"amount_capturable\":0,\"amount_received\":19990,\"canceled_at\":null,\"cancellation_reason\":null,\"capture_method\":\"automatic\",\"latest_charge\":{\"id\":\"ch_3SrgGOIkWweOM9jA0jQDpxMh\",\"object\":\"charge\",\"amount\":19990,\"application_fee\":\"fee_1SrgGPIkWweOM9jAk1iNCoYl\",\"balance_transaction\":\"txn_3SrgGOIkWweOM9jA0dAoOiW5\",\"captured\":true,\"created\":1768920636,\"currency\":\"eur\",\"failure_code\":null,\"failure_message\":null,\"fraud_details\":{},\"livemode\":true,\"metadata\":{\"payment_id\":\"r8mJCimXJgW5KzbkQnIlD0wU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gGOIkWweOM9jA0TY5jwqO\",\"payment_method\":\"pm_1SrgGOIkWweOM9jApvlwSGMj\",\"payment_method_details\":{\"card\":{\"amount_authorized\":19990,\"authorization_code\":\"O6R5WQ\",\"brand\":\"mastercard\",\"checks\":{\"address_line1_check\":null,\"address_postal_code_check\":null,\"cvc_check\":null},\"country\":\"PL\",\"description\":\"World Debit Embossed MasterCard Card\",\"ds_transaction_id\":null,\"exp_month\":5,\"exp_year\":2027,\"extended_authorization\":{\"status\":\"disabled\"},\"fingerprint\":\"f71axDZcjScdqlL9\",\"funding\":\"debit\",\"iin\":\"516764\",\"incremental_authorization\":{\"status\":\"unavailable\"},\"installments\":null,\"issuer\":\"REVOLUT LTD\",\"last4\":\"0000\",\"mandate\":null,\"moto\":false,\"multicapture\":{\"status\":\"unavailable\"},\"network\":\"mastercard\",\"network_token\":{\"used\":false},\"network_transaction_id\":\"MDHLIVG6L0120\",\"overcapture\":{\"maximum_amount_capturable\":19990,\"status\":\"unavailable\"},\"payment_account_reference\":\"5001CSZ5OBALH7IXKLB59358UWL9G\",\"regulated_status\":\"unregulated\",\"three_d_secure\":null,\"wallet\":{\"apple_pay\":{\"type\":\"apple_pay\"},\"dynamic_last4\":\"0845\",\"type\":\"apple_pay\"}},\"type\":\"card\"},\"refunded\":false,\"source\":null,\"status\":\"succeeded\",\"mit_params\":{\"network_transaction_id\":\"MDHLIVG6L0120\"}},\"confirmation_method\":\"manual\",\"created\":1768920636,\"currency\":\"eur\",\"customer\":null,\"last_payment_error\":null,\"livemode\":true,\"metadata\":{\"payment_id\":\"r8mJCimXJgW5KzbkQnIlD0wUg\",\"payments_extension\":\"true\",\"payments_extension_type\":\"card\",\"reconciliation_flow\":\"payments_api\",\"shop_id\":\"751927347\"},\"next_action\":null,\"payment_method\":\"pm_1SrgGOIkWweOM9jApvlwSGMj\",\"payment_method_types\":[\"card\"],\"source\":null,\"status\":\"succeeded\"}"</t>
  </si>
  <si>
    <t>AS-97232</t>
  </si>
  <si>
    <t>cancel-Change-my-mind, customer-cancel</t>
  </si>
  <si>
    <t>gid://shopify/Order/7516938371410</t>
  </si>
  <si>
    <t>gid://shopify/OrderTransaction/8650878189906</t>
  </si>
  <si>
    <t>2026-01-31T18:43:04Z</t>
  </si>
  <si>
    <t>py_3Svj8PIkWweOM9jA1XhnwTlc</t>
  </si>
  <si>
    <t>raASBEelKyYuCELzeCYqL2V35</t>
  </si>
  <si>
    <t>"{\"id\":\"py_3Svj8PIkWweOM9jA1XhnwTlc\",\"object\":\"charge\",\"amount\":4990,\"application_fee\":\"fee_1Svj9LIkWweOM9jAOjjHvPho\",\"balance_transaction\":\"txn_3Svj8PIkWweOM9jA153aGgS3\",\"captured\":true,\"created\":1769885043,\"currency\":\"eur\",\"failure_code\":null,\"failure_message\":null,\"fraud_details\":{},\"livemode\":true,\"metadata\":{\"payments_extension_type\":\"klarna\",\"reconciliation_flow\":\"payments_api\",\"shop_id\":\"751927347\",\"payments_extension\":\"true\",\"payment_id\":\"raASBEelKyYuCELzeCYqL2V35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vj8PIkWweOM9jA1SBU2Kh1\",\"payment_method\":\"pm_1Svj8PIkWweOM9jAtVO33qs4\",\"payment_method_details\":{\"klarna\":{\"payer_details\":{\"address\":{\"country\":\"DE\"}},\"payment_method_category\":\"pay_later\",\"preferred_locale\":\"en-DE\"},\"type\":\"klarna\"},\"refunded\":false,\"source\":null,\"status\":\"succeeded\"}"</t>
  </si>
  <si>
    <t>gid://shopify/OrderTransaction/8650890412370</t>
  </si>
  <si>
    <t>2026-01-31T18:49:07Z</t>
  </si>
  <si>
    <t>pyr_1SvjEGIkWweOM9jAfrwNQiys</t>
  </si>
  <si>
    <t>zRNcCI3xV4E3gboOQAQ3x0083</t>
  </si>
  <si>
    <t>"{\"id\":\"pyr_1SvjEGIkWweOM9jAfrwNQiys\",\"amount\":4990,\"balance_transaction\":\"txn_1SvjEHIkWweOM9jAEHMs7NfC\",\"charge\":\"py_3Svj8PIkWweOM9jA1XhnwTlc\",\"object\":\"refund\",\"reason\":null,\"status\":\"succeeded\",\"created\":1769885348,\"currency\":\"eur\",\"metadata\":{\"payments_extension_type\":\"klarna\",\"reconciliation_flow\":\"payments_api\",\"payments_extension\":\"true\",\"refund_id\":\"zRNcCI3xV4E3gboOQAQ3x0083\"}}"</t>
  </si>
  <si>
    <t>AS-96742</t>
  </si>
  <si>
    <t>gid://shopify/Order/7494003163474</t>
  </si>
  <si>
    <t>gid://shopify/OrderTransaction/8633378308434</t>
  </si>
  <si>
    <t>2026-01-25T13:33:29Z</t>
  </si>
  <si>
    <t>30T69777VD3843538</t>
  </si>
  <si>
    <t>"{\"id\":\"30T69777VD3843538\",\"intent\":\"CAPTURE\",\"status\":\"COMPLETED\",\"payment_source\":{\"paypal\":{\"email_address\":\"didier.grangette@gmail.com\",\"account_id\":\"99C9L2DHVYZKC\",\"account_status\":\"VERIFIED\",\"name\":{\"given_name\":\"Didier\",\"surname\":\"Grangette\"},\"phone_number\":{\"national_number\":\"33665056404\"},\"address\":{\"address_line_1\":\"44 allee des Mimosas\",\"admin_area_2\":\"Domloup\",\"postal_code\":\"35410\",\"country_code\":\"FR\"}}},\"purchase_units\":[{\"reference_id\":\"default\",\"amount\":{\"currency_code\":\"EUR\",\"value\":\"99.95\",\"breakdown\":{\"item_total\":{\"currency_code\":\"EUR\",\"value\":\"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us\u00e9e d'Orsay Exhibition Poster - P\u00f3ster \\/ Madera roble natural \\/ 70x100\",\"custom_id\":\"{\\\"shop_id\\\":751927347,\\\"session_id\\\":\\\"rX7r3n2MLZbmuSUSmQLuozfwq\\\"}\",\"invoice_id\":\"rX7r3n2MLZbmuSUSmQLuozfwq\",\"soft_descriptor\":\"PAYPAL *ARTESTASTOR AR\",\"items\":[{\"name\":\"Mus\u00e9e d'Orsay Exhibition Poster - P\u00f3ster \\/ Madera roble natural \\/ 70x100\",\"unit_amount\":{\"currency_code\":\"EUR\",\"value\":\"99.95\"},\"tax\":{\"currency_code\":\"EUR\",\"value\":\"0.00\"},\"quantity\":\"1\"}],\"shipping\":{\"name\":{\"full_name\":\"Didier Grangette\"},\"address\":{\"address_line_1\":\"44 all\u00e9e des mimosas\",\"admin_area_2\":\"Domloup\",\"postal_code\":\"35410\",\"country_code\":\"FR\"}},\"supplementary_data\":{\"tax_nexus\":[]},\"payments\":{\"captures\":[{\"id\":\"8GY76009E4838774H\",\"status\":\"COMPLETED\",\"amount\":{\"currency_code\":\"EUR\",\"value\":\"99.95\"},\"final_capture\":true,\"disbursement_mode\":\"INSTANT\",\"seller_protection\":{\"status\":\"ELIGIBLE\",\"dispute_categories\":[\"ITEM_NOT_RECEIVED\",\"UNAUTHORIZED_TRANSACTION\"]},\"seller_receivable_breakdown\":{\"gross_amount\":{\"currency_code\":\"EUR\",\"value\":\"99.95\"},\"paypal_fee\":{\"currency_code\":\"EUR\",\"value\":\"3.25\"},\"net_amount\":{\"currency_code\":\"EUR\",\"value\":\"96.70\"}},\"invoice_id\":\"rX7r3n2MLZbmuSUSmQLuozfwq\",\"custom_id\":\"{\\\"shop_id\\\":751927347,\\\"session_id\\\":\\\"rX7r3n2MLZbmuSUSmQLuozfwq\\\"}\",\"links\":[{\"href\":\"https:\\/\\/api.paypal.com\\/v2\\/payments\\/captures\\/8GY76009E4838774H\",\"rel\":\"self\",\"method\":\"GET\"},{\"href\":\"https:\\/\\/api.paypal.com\\/v2\\/payments\\/captures\\/8GY76009E4838774H\\/refund\",\"rel\":\"refund\",\"method\":\"POST\"},{\"href\":\"https:\\/\\/api.paypal.com\\/v2\\/checkout\\/orders\\/30T69777VD3843538\",\"rel\":\"up\",\"method\":\"GET\"}],\"create_time\":\"2026-01-25T13:33:30Z\",\"update_time\":\"2026-01-25T13:33:30Z\"}]}}],\"payer\":{\"name\":{\"given_name\":\"Didier\",\"surname\":\"Grangette\"},\"email_address\":\"didier.grangette@gmail.com\",\"payer_id\":\"99C9L2DHVYZKC\",\"phone\":{\"phone_number\":{\"national_number\":\"33665056404\"}},\"address\":{\"address_line_1\":\"44 allee des Mimosas\",\"admin_area_2\":\"Domloup\",\"postal_code\":\"35410\",\"country_code\":\"FR\"}},\"create_time\":\"2026-01-25T13:32:17Z\",\"update_time\":\"2026-01-25T13:33:30Z\",\"links\":[{\"href\":\"https:\\/\\/api.paypal.com\\/v2\\/checkout\\/orders\\/30T69777VD3843538\",\"rel\":\"self\",\"method\":\"GET\"}]}"</t>
  </si>
  <si>
    <t>AS-95535</t>
  </si>
  <si>
    <t>gid://shopify/Order/7418376487250</t>
  </si>
  <si>
    <t>gid://shopify/OrderTransaction/8591274934610</t>
  </si>
  <si>
    <t>2026-01-10T10:23:28Z</t>
  </si>
  <si>
    <t>ch_3SnzKPIkWweOM9jA2Ebke5xM</t>
  </si>
  <si>
    <t>rRH0rx6hNKv95Egu1ntf5mx62</t>
  </si>
  <si>
    <t>pi_3SnzKPIkWweOM9jA2yV7Fizm</t>
  </si>
  <si>
    <t>"{\"id\":\"pi_3SnzKPIkWweOM9jA2yV7Fizm\",\"object\":\"payment_intent\",\"amount\":7277,\"amount_capturable\":0,\"amount_received\":7277,\"canceled_at\":null,\"cancellation_reason\":null,\"capture_method\":\"automatic\",\"latest_charge\":{\"id\":\"ch_3SnzKPIkWweOM9jA2Ebke5xM\",\"object\":\"charge\",\"amount\":7277,\"application_fee\":\"fee_1SnzKSIkWweOM9jA3kA7AQLA\",\"balance_transaction\":\"txn_3SnzKPIkWweOM9jA23PSCPF3\",\"captured\":true,\"created\":1768040611,\"currency\":\"eur\",\"failure_code\":null,\"failure_message\":null,\"fraud_details\":{},\"livemode\":true,\"metadata\":{\"payment_id\":\"rRH0rx6hNKv95Egu1ntf5mx62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zKPIkWweOM9jA2yV7Fizm\",\"payment_method\":\"pm_1SnzKPIkWweOM9jAtU8ZsQFX\",\"payment_method_details\":{\"card\":{\"amount_authorized\":7277,\"authorization_code\":\"459495\",\"brand\":\"mastercard\",\"checks\":{\"address_line1_check\":\"unavailable\",\"address_postal_code_check\":\"unavailable\",\"cvc_check\":\"pass\"},\"country\":\"FR\",\"description\":\"Gold MasterCard Card\",\"ds_transaction_id\":null,\"exp_month\":9,\"exp_year\":2026,\"extended_authorization\":{\"status\":\"disabled\"},\"fingerprint\":\"HAQVfARZWo3Odecg\",\"funding\":\"credit\",\"iin\":\"513108\",\"incremental_authorization\":{\"status\":\"unavailable\"},\"installments\":null,\"issuer\":\"CREDIT AGRICOLE S.A.\",\"last4\":\"3700\",\"mandate\":null,\"moto\":false,\"multicapture\":{\"status\":\"unavailable\"},\"network\":\"mastercard\",\"network_token\":{\"used\":false},\"network_transaction_id\":\"MCGELPEM30110\",\"overcapture\":{\"maximum_amount_capturable\":7277,\"status\":\"unavailable\"},\"payment_account_reference\":\"5001300MWOLLSS7BPS5S8VUOUCAZC\",\"regulated_status\":\"unregulated\",\"three_d_secure\":{\"authentication_flow\":\"frictionless\",\"electronic_commerce_indicator\":\"06\",\"exemption_indicator\":null,\"result\":\"exempted\",\"result_reason\":null,\"transaction_id\":\"893a4348-5555-432d-ba2f-2d6f560dbb8c\",\"version\":\"2.2.0\"},\"wallet\":null},\"type\":\"card\"},\"refunded\":false,\"source\":null,\"status\":\"succeeded\",\"mit_params\":{\"network_transaction_id\":\"MCGELPEM30110\"}},\"confirmation_method\":\"manual\",\"created\":1768040609,\"currency\":\"eur\",\"customer\":null,\"last_payment_error\":null,\"livemode\":true,\"metadata\":{\"payment_id\":\"rRH0rx6hNKv95Egu1ntf5mx62\",\"payments_extension\":\"true\",\"payments_extension_type\":\"card\",\"reconciliation_flow\":\"payments_api\",\"shop_id\":\"751927347\"},\"next_action\":null,\"payment_method\":\"pm_1SnzKPIkWweOM9jAtU8ZsQFX\",\"payment_method_types\":[\"card\"],\"source\":null,\"status\":\"succeeded\"}"</t>
  </si>
  <si>
    <t>AS-95363</t>
  </si>
  <si>
    <t>gid://shopify/Order/7413823177042</t>
  </si>
  <si>
    <t>gid://shopify/OrderTransaction/8585886105938</t>
  </si>
  <si>
    <t>2026-01-08T10:31:48Z</t>
  </si>
  <si>
    <t>1D109651SG449980P</t>
  </si>
  <si>
    <t>"{\"id\":\"1D109651SG449980P\",\"intent\":\"CAPTURE\",\"status\":\"COMPLETED\",\"payment_source\":{\"paypal\":{\"email_address\":\"roby70ster@gmail.com\",\"account_id\":\"HQVGBUZRTZ4AL\",\"account_status\":\"VERIFIED\",\"name\":{\"given_name\":\"ROBERTO\",\"surname\":\"FERRI\"},\"phone_number\":{\"national_number\":\"393332586215\"},\"address\":{\"address_line_1\":\"Viale Del Policlinico 155\",\"address_line_2\":\"C\\/O Quinta Medica P.T. Ed.27\",\"admin_area_2\":\"Roma\",\"admin_area_1\":\"RM\",\"postal_code\":\"00161\",\"country_code\":\"IT\"}}},\"purchase_units\":[{\"reference_id\":\"default\",\"amount\":{\"currency_code\":\"EUR\",\"value\":\"58.82\",\"breakdown\":{\"item_total\":{\"currency_code\":\"EUR\",\"value\":\"59.85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5.98\"}}},\"payee\":{\"email_address\":\"info@artestaposters.com\",\"merchant_id\":\"CZQCEKGVW6QGG\",\"display_data\":{\"brand_name\":\"Artesta\"}},\"payment_instruction\":{\"disbursement_mode\":\"INSTANT\"},\"description\":\"Mixtape - P\u00f3ster \\/ Sin marco \\/ 30x40\",\"custom_id\":\"{\\\"shop_id\\\":751927347,\\\"session_id\\\":\\\"r0mUj9NivjOAFPpnznKPmQ0GD\\\"}\",\"invoice_id\":\"r0mUj9NivjOAFPpnznKPmQ0GD\",\"items\":[{\"name\":\"Mixtape - P\u00f3ster \\/ Sin marco \\/ 30x40\",\"unit_amount\":{\"currency_code\":\"EUR\",\"value\":\"19.95\"},\"tax\":{\"currency_code\":\"EUR\",\"value\":\"0.00\"},\"quantity\":\"1\"},{\"name\":\"Rome 73 - P\u00f3ster \\/ Sin marco \\/ 30x40\",\"unit_amount\":{\"currency_code\":\"EUR\",\"value\":\"19.95\"},\"tax\":{\"currency_code\":\"EUR\",\"value\":\"0.00\"},\"quantity\":\"1\"},{\"name\":\"Brooklyn 70 - P\u00f3ster \\/ Sin marco \\/ 30x40\",\"unit_amount\":{\"currency_code\":\"EUR\",\"value\":\"19.95\"},\"tax\":{\"currency_code\":\"EUR\",\"value\":\"0.00\"},\"quantity\":\"1\"}],\"shipping\":{\"name\":{\"full_name\":\"Roberto Ferri\"},\"address\":{\"address_line_1\":\"Viale del Policlinico 155\",\"address_line_2\":\"C\\/O quinta medica ed.27\",\"admin_area_2\":\"Roma\",\"admin_area_1\":\"Roma\",\"postal_code\":\"00161\",\"country_code\":\"IT\"}},\"supplementary_data\":{\"tax_nexus\":[]},\"payments\":{\"captures\":[{\"id\":\"8RT95608JW485614W\",\"status\":\"COMPLETED\",\"amount\":{\"currency_code\":\"EUR\",\"value\":\"58.82\"},\"final_capture\":true,\"disbursement_mode\":\"INSTANT\",\"seller_protection\":{\"status\":\"ELIGIBLE\",\"dispute_categories\":[\"ITEM_NOT_RECEIVED\",\"UNAUTHORIZED_TRANSACTION\"]},\"seller_receivable_breakdown\":{\"gross_amount\":{\"currency_code\":\"EUR\",\"value\":\"58.82\"},\"paypal_fee\":{\"currency_code\":\"EUR\",\"value\":\"2.06\"},\"net_amount\":{\"currency_code\":\"EUR\",\"value\":\"56.76\"}},\"invoice_id\":\"r0mUj9NivjOAFPpnznKPmQ0GD\",\"custom_id\":\"{\\\"shop_id\\\":751927347,\\\"session_id\\\":\\\"r0mUj9NivjOAFPpnznKPmQ0GD\\\"}\",\"links\":[{\"href\":\"https:\\/\\/api.paypal.com\\/v2\\/payments\\/captures\\/8RT95608JW485614W\",\"rel\":\"self\",\"method\":\"GET\"},{\"href\":\"https:\\/\\/api.paypal.com\\/v2\\/payments\\/captures\\/8RT95608JW485614W\\/refund\",\"rel\":\"refund\",\"method\":\"POST\"},{\"href\":\"https:\\/\\/api.paypal.com\\/v2\\/checkout\\/orders\\/1D109651SG449980P\",\"rel\":\"up\",\"method\":\"GET\"}],\"create_time\":\"2026-01-08T10:31:51Z\",\"update_time\":\"2026-01-08T10:31:51Z\"}]}}],\"payer\":{\"name\":{\"given_name\":\"ROBERTO\",\"surname\":\"FERRI\"},\"email_address\":\"roby70ster@gmail.com\",\"payer_id\":\"HQVGBUZRTZ4AL\",\"phone\":{\"phone_number\":{\"national_number\":\"393332586215\"}},\"address\":{\"address_line_1\":\"Viale Del Policlinico 155\",\"address_line_2\":\"C\\/O Quinta Medica P.T. Ed.27\",\"admin_area_2\":\"Roma\",\"admin_area_1\":\"RM\",\"postal_code\":\"00161\",\"country_code\":\"IT\"}},\"create_time\":\"2026-01-08T10:31:22Z\",\"update_time\":\"2026-01-08T10:31:51Z\",\"links\":[{\"href\":\"https:\\/\\/api.paypal.com\\/v2\\/checkout\\/orders\\/1D109651SG449980P\",\"rel\":\"self\",\"method\":\"GET\"}]}"</t>
  </si>
  <si>
    <t>gid://shopify/OrderTransaction/8585946267986</t>
  </si>
  <si>
    <t>2026-01-08T10:51:49Z</t>
  </si>
  <si>
    <t>zcdDuiovoFrO3zeE4HbBFkYTl</t>
  </si>
  <si>
    <t>"{\"status\":\"COMPLETED\",\"id\":\"64377286HR2541350\",\"amount\":\"58.82\",\"currency\":\"EUR\",\"created_at\":\"2026-01-08T02:51:50-08:00\",\"updated_at\":\"2026-01-08T02:51:50-08:00\",\"seller_payable_breakdown\":{\"gross_amount\":{\"currency_code\":\"EUR\",\"value\":\"58.82\"},\"paypal_fee\":{\"currency_code\":\"EUR\",\"value\":\"0.00\"},\"net_amount\":{\"currency_code\":\"EUR\",\"value\":\"58.82\"},\"total_refunded_amount\":{\"currency_code\":\"EUR\",\"value\":\"58.82\"}},\"invoice_id\":{\"invoice_id\":\"r0mUj9NivjOAFPpnznKPmQ0GD\"},\"custom_id\":{\"shop_id\":751927347,\"session_id\":\"zcdDuiovoFrO3zeE4HbBFkYTl\"}}"</t>
  </si>
  <si>
    <t>AS-95844</t>
  </si>
  <si>
    <t>gid://shopify/Order/7426308145490</t>
  </si>
  <si>
    <t>gid://shopify/OrderTransaction/8599491510610</t>
  </si>
  <si>
    <t>2026-01-13T15:19:51Z</t>
  </si>
  <si>
    <t>ch_3Sp9NrIkWweOM9jA2vElQRbA</t>
  </si>
  <si>
    <t>rIwvBelo4uA0bJc4AyENQ80IY</t>
  </si>
  <si>
    <t>pi_3Sp9NrIkWweOM9jA2metTdBL</t>
  </si>
  <si>
    <t>"{\"id\":\"pi_3Sp9NrIkWweOM9jA2metTdBL\",\"object\":\"payment_intent\",\"amount\":9995,\"amount_capturable\":0,\"amount_received\":9995,\"canceled_at\":null,\"cancellation_reason\":null,\"capture_method\":\"automatic\",\"latest_charge\":{\"id\":\"ch_3Sp9NrIkWweOM9jA2vElQRbA\",\"object\":\"charge\",\"amount\":9995,\"application_fee\":\"fee_1Sp9NuIkWweOM9jADvIySG5V\",\"balance_transaction\":\"txn_3Sp9NrIkWweOM9jA2dLHdfD9\",\"captured\":true,\"created\":1768317593,\"currency\":\"eur\",\"failure_code\":null,\"failure_message\":null,\"fraud_details\":{},\"livemode\":true,\"metadata\":{\"payment_id\":\"rIwvBelo4uA0bJc4AyENQ80I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9NrIkWweOM9jA2metTdBL\",\"payment_method\":\"pm_1Sp9NrIkWweOM9jAV1ZQ7wF1\",\"payment_method_details\":{\"card\":{\"amount_authorized\":9995,\"authorization_code\":\"272883\",\"brand\":\"visa\",\"checks\":{\"address_line1_check\":\"unavailable\",\"address_postal_code_check\":\"unavailable\",\"cvc_check\":null},\"country\":\"IT\",\"description\":\"Visa Classic\",\"ds_transaction_id\":null,\"exp_month\":6,\"exp_year\":2027,\"extended_authorization\":{\"status\":\"disabled\"},\"fingerprint\":\"0kVBqkOAHhhHeml2\",\"funding\":\"credit\",\"iin\":\"434994\",\"incremental_authorization\":{\"status\":\"unavailable\"},\"installments\":null,\"issuer\":\"INTESA SANPAOLO S.P.A.\",\"last4\":\"0103\",\"mandate\":null,\"moto\":false,\"multicapture\":{\"status\":\"unavailable\"},\"network\":\"visa\",\"network_token\":{\"used\":true},\"network_transaction_id\":\"486013551933840\",\"overcapture\":{\"maximum_amount_capturable\":9995,\"status\":\"unavailable\"},\"payment_account_reference\":\"V0010015821187214496411061256\",\"regulated_status\":\"unregulated\",\"three_d_secure\":null,\"wallet\":null},\"type\":\"card\"},\"refunded\":false,\"source\":null,\"status\":\"succeeded\",\"mit_params\":{\"network_transaction_id\":\"486013551933840\"}},\"confirmation_method\":\"manual\",\"created\":1768317591,\"currency\":\"eur\",\"customer\":null,\"last_payment_error\":null,\"livemode\":true,\"metadata\":{\"payment_id\":\"rIwvBelo4uA0bJc4AyENQ80IY\",\"payments_extension\":\"true\",\"payments_extension_type\":\"card\",\"reconciliation_flow\":\"payments_api\",\"shop_id\":\"751927347\"},\"next_action\":null,\"payment_method\":\"pm_1Sp9NrIkWweOM9jAV1ZQ7wF1\",\"payment_method_types\":[\"card\"],\"source\":null,\"status\":\"succeeded\"}"</t>
  </si>
  <si>
    <t>AS-95806</t>
  </si>
  <si>
    <t>gid://shopify/Order/7425437892946</t>
  </si>
  <si>
    <t>gid://shopify/OrderTransaction/8598234857810</t>
  </si>
  <si>
    <t>2026-01-13T05:45:42Z</t>
  </si>
  <si>
    <t>ch_3Sp0QFIkWweOM9jA1Y5sHMRt</t>
  </si>
  <si>
    <t>r9E51pQxpC3gz9VKoDKOqxNdd</t>
  </si>
  <si>
    <t>pi_3Sp0QFIkWweOM9jA1PFhYyWX</t>
  </si>
  <si>
    <t>"{\"id\":\"pi_3Sp0QFIkWweOM9jA1PFhYyWX\",\"object\":\"payment_intent\",\"amount\":2490,\"amount_capturable\":0,\"amount_received\":2490,\"canceled_at\":null,\"cancellation_reason\":null,\"capture_method\":\"automatic\",\"latest_charge\":{\"id\":\"ch_3Sp0QFIkWweOM9jA1Y5sHMRt\",\"object\":\"charge\",\"amount\":2490,\"application_fee\":\"fee_1Sp0QQIkWweOM9jAUd6Vi9FE\",\"balance_transaction\":\"txn_3Sp0QFIkWweOM9jA1NiP9x49\",\"captured\":true,\"created\":1768283153,\"currency\":\"eur\",\"failure_code\":null,\"failure_message\":null,\"fraud_details\":{},\"livemode\":true,\"metadata\":{\"payment_id\":\"r9E51pQxpC3gz9VKoDKOqxNd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0QFIkWweOM9jA1PFhYyWX\",\"payment_method\":\"pm_1Sp0QFIkWweOM9jA6L7rzxed\",\"payment_method_details\":{\"card\":{\"amount_authorized\":2490,\"authorization_code\":\"604318\",\"brand\":\"mastercard\",\"checks\":{\"address_line1_check\":\"unavailable\",\"address_postal_code_check\":\"unavailable\",\"cvc_check\":\"pass\"},\"country\":\"IT\",\"description\":\"MasterCard Platinum Prepaid Travel (UK and Brazil)\",\"ds_transaction_id\":null,\"exp_month\":10,\"exp_year\":2026,\"extended_authorization\":{\"status\":\"disabled\"},\"fingerprint\":\"JvYVCbg8O6dVrtGB\",\"funding\":\"prepaid\",\"iin\":\"533317\",\"incremental_authorization\":{\"status\":\"unavailable\"},\"installments\":null,\"issuer\":\"POSTEPAY S.P.A\",\"last4\":\"4553\",\"mandate\":null,\"moto\":false,\"multicapture\":{\"status\":\"unavailable\"},\"network\":\"mastercard\",\"network_token\":{\"used\":false},\"network_transaction_id\":\"MTPJV5AMX0112\",\"overcapture\":{\"maximum_amount_capturable\":2490,\"status\":\"unavailable\"},\"payment_account_reference\":\"5001AM1385QIE8UIWY94OISRLANK2\",\"regulated_status\":\"unregulated\",\"three_d_secure\":{\"authentication_flow\":\"frictionless\",\"electronic_commerce_indicator\":\"02\",\"exemption_indicator\":null,\"result\":\"authenticated\",\"result_reason\":null,\"transaction_id\":\"7e391f1a-8579-46b5-8d09-d3e7d8f66e6e\",\"version\":\"2.2.0\"},\"wallet\":null},\"type\":\"card\"},\"refunded\":false,\"source\":null,\"status\":\"succeeded\",\"mit_params\":{\"network_transaction_id\":\"MTPJV5AMX0112\"}},\"confirmation_method\":\"manual\",\"created\":1768283143,\"currency\":\"eur\",\"customer\":null,\"last_payment_error\":null,\"livemode\":true,\"metadata\":{\"payment_id\":\"r9E51pQxpC3gz9VKoDKOqxNdd\",\"payments_extension\":\"true\",\"payments_extension_type\":\"card\",\"reconciliation_flow\":\"payments_api\",\"shop_id\":\"751927347\"},\"next_action\":null,\"payment_method\":\"pm_1Sp0QFIkWweOM9jA6L7rzxed\",\"payment_method_types\":[\"card\"],\"source\":null,\"status\":\"succeeded\"}"</t>
  </si>
  <si>
    <t>AS-97136</t>
  </si>
  <si>
    <t>AS-96023</t>
  </si>
  <si>
    <t>gid://shopify/Order/7431302152530</t>
  </si>
  <si>
    <t>gid://shopify/OrderTransaction/8605717037394</t>
  </si>
  <si>
    <t>2026-01-15T20:53:41Z</t>
  </si>
  <si>
    <t>ch_3SpxY2IkWweOM9jA11lorc2X</t>
  </si>
  <si>
    <t>rRJ8t1h3ysfX9AP8kcnaCMQOW</t>
  </si>
  <si>
    <t>pi_3SpxY2IkWweOM9jA1Q06NIKS</t>
  </si>
  <si>
    <t>"{\"id\":\"pi_3SpxY2IkWweOM9jA1Q06NIKS\",\"object\":\"payment_intent\",\"amount\":6795,\"amount_capturable\":0,\"amount_received\":6795,\"canceled_at\":null,\"cancellation_reason\":null,\"capture_method\":\"automatic\",\"latest_charge\":{\"id\":\"ch_3SpxY2IkWweOM9jA11lorc2X\",\"object\":\"charge\",\"amount\":6795,\"application_fee\":\"fee_1SpxY4IkWweOM9jA6pq5X3Sb\",\"balance_transaction\":\"txn_3SpxY2IkWweOM9jA1s7uP19q\",\"captured\":true,\"created\":1768510423,\"currency\":\"eur\",\"failure_code\":null,\"failure_message\":null,\"fraud_details\":{},\"livemode\":true,\"metadata\":{\"payment_id\":\"rRJ8t1h3ysfX9AP8kcnaCMQO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xY2IkWweOM9jA1Q06NIKS\",\"payment_method\":\"pm_1SpxY2IkWweOM9jA2H2pfW3E\",\"payment_method_details\":{\"card\":{\"amount_authorized\":6795,\"authorization_code\":\"443662\",\"brand\":\"visa\",\"checks\":{\"address_line1_check\":\"fail\",\"address_postal_code_check\":\"pass\",\"cvc_check\":\"pass\"},\"country\":\"FR\",\"description\":\"Visa Gold\",\"ds_transaction_id\":null,\"exp_month\":11,\"exp_year\":2029,\"extended_authorization\":{\"status\":\"disabled\"},\"fingerprint\":\"6DLz2kKFCbsBHupp\",\"funding\":\"debit\",\"iin\":\"497043\",\"incremental_authorization\":{\"status\":\"unavailable\"},\"installments\":null,\"issuer\":\"LA BANQUE POSTALE\",\"last4\":\"4068\",\"mandate\":null,\"moto\":false,\"multicapture\":{\"status\":\"unavailable\"},\"network\":\"visa\",\"network_token\":{\"used\":false},\"network_transaction_id\":\"486015752239132\",\"overcapture\":{\"maximum_amount_capturable\":6795,\"status\":\"unavailable\"},\"payment_account_reference\":\"V001AADBP30000401977160000000\",\"regulated_status\":\"unregulated\",\"three_d_secure\":{\"authentication_flow\":\"frictionless\",\"electronic_commerce_indicator\":\"07\",\"exemption_indicator\":null,\"result\":\"exempted\",\"result_reason\":null,\"transaction_id\":\"c962d846-3dee-42a3-a307-d2dc136a8c17\",\"version\":\"2.2.0\"},\"wallet\":null},\"type\":\"card\"},\"refunded\":false,\"source\":null,\"status\":\"succeeded\",\"mit_params\":{\"network_transaction_id\":\"486015752239132\"}},\"confirmation_method\":\"manual\",\"created\":1768510422,\"currency\":\"eur\",\"customer\":null,\"last_payment_error\":null,\"livemode\":true,\"metadata\":{\"payment_id\":\"rRJ8t1h3ysfX9AP8kcnaCMQOW\",\"payments_extension\":\"true\",\"payments_extension_type\":\"card\",\"reconciliation_flow\":\"payments_api\",\"shop_id\":\"751927347\"},\"next_action\":null,\"payment_method\":\"pm_1SpxY2IkWweOM9jA2H2pfW3E\",\"payment_method_types\":[\"card\"],\"source\":null,\"status\":\"succeeded\"}"</t>
  </si>
  <si>
    <t>AS-95943</t>
  </si>
  <si>
    <t>gid://shopify/Order/7428705485138</t>
  </si>
  <si>
    <t>gid://shopify/OrderTransaction/8602733019474</t>
  </si>
  <si>
    <t>2026-01-14T19:13:32Z</t>
  </si>
  <si>
    <t>05B68977XL9786542</t>
  </si>
  <si>
    <t>"{\"id\":\"05B68977XL9786542\",\"intent\":\"CAPTURE\",\"status\":\"COMPLETED\",\"payment_source\":{\"paypal\":{\"email_address\":\"p.boeer@arcor.de\",\"account_id\":\"AEP356E3A2A88\",\"account_status\":\"VERIFIED\",\"name\":{\"given_name\":\"Petra\",\"surname\":\"B\u00f6er\"},\"phone_number\":{\"national_number\":\"491753312095\"},\"address\":{\"address_line_1\":\"Kiefernstra\u00dfe 39\",\"admin_area_2\":\"M\u00f6nchengladbach\",\"admin_area_1\":\"NRW\",\"postal_code\":\"41239\",\"country_code\":\"DE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eparation - THE MIUUS STUDIO - P\u00f3ster \\/ Sin marco \\/ 40x50\",\"custom_id\":\"{\\\"shop_id\\\":751927347,\\\"session_id\\\":\\\"rSt2KWCIIXHdGcPowYvPFti4a\\\"}\",\"invoice_id\":\"rSt2KWCIIXHdGcPowYvPFti4a\",\"items\":[{\"name\":\"Separation - THE MIUUS STUDIO - P\u00f3ster \\/ Sin marco \\/ 40x50\",\"unit_amount\":{\"currency_code\":\"EUR\",\"value\":\"26.95\"},\"tax\":{\"currency_code\":\"EUR\",\"value\":\"0.00\"},\"quantity\":\"1\"}],\"shipping\":{\"name\":{\"full_name\":\"Petra B\u00f6er\"},\"address\":{\"address_line_1\":\"39\",\"admin_area_2\":\"M\u00f6nchengladbach\",\"postal_code\":\"41239\",\"country_code\":\"DE\"}},\"supplementary_data\":{\"tax_nexus\":[]},\"payments\":{\"captures\":[{\"id\":\"4DT85864WT022243B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St2KWCIIXHdGcPowYvPFti4a\",\"custom_id\":\"{\\\"shop_id\\\":751927347,\\\"session_id\\\":\\\"rSt2KWCIIXHdGcPowYvPFti4a\\\"}\",\"links\":[{\"href\":\"https:\\/\\/api.paypal.com\\/v2\\/payments\\/captures\\/4DT85864WT022243B\",\"rel\":\"self\",\"method\":\"GET\"},{\"href\":\"https:\\/\\/api.paypal.com\\/v2\\/payments\\/captures\\/4DT85864WT022243B\\/refund\",\"rel\":\"refund\",\"method\":\"POST\"},{\"href\":\"https:\\/\\/api.paypal.com\\/v2\\/checkout\\/orders\\/05B68977XL9786542\",\"rel\":\"up\",\"method\":\"GET\"}],\"create_time\":\"2026-01-14T19:13:34Z\",\"update_time\":\"2026-01-14T19:13:34Z\"}]}}],\"payer\":{\"name\":{\"given_name\":\"Petra\",\"surname\":\"B\u00f6er\"},\"email_address\":\"p.boeer@arcor.de\",\"payer_id\":\"AEP356E3A2A88\",\"phone\":{\"phone_number\":{\"national_number\":\"491753312095\"}},\"address\":{\"address_line_1\":\"Kiefernstra\u00dfe 39\",\"admin_area_2\":\"M\u00f6nchengladbach\",\"admin_area_1\":\"NRW\",\"postal_code\":\"41239\",\"country_code\":\"DE\"}},\"create_time\":\"2026-01-14T19:12:26Z\",\"update_time\":\"2026-01-14T19:13:34Z\",\"links\":[{\"href\":\"https:\\/\\/api.paypal.com\\/v2\\/checkout\\/orders\\/05B68977XL9786542\",\"rel\":\"self\",\"method\":\"GET\"}]}"</t>
  </si>
  <si>
    <t>AS-95460</t>
  </si>
  <si>
    <t>gid://shopify/Order/7416416010578</t>
  </si>
  <si>
    <t>gid://shopify/OrderTransaction/8589199966546</t>
  </si>
  <si>
    <t>2026-01-09T13:13:22Z</t>
  </si>
  <si>
    <t>ch_3SnfVHIkWweOM9jA1eANgSAX</t>
  </si>
  <si>
    <t>rb2TamL1j8hN7hFzoMFMUT3Iy</t>
  </si>
  <si>
    <t>pi_3SnfVHIkWweOM9jA1FRoOcLI</t>
  </si>
  <si>
    <t>"{\"id\":\"pi_3SnfVHIkWweOM9jA1FRoOcLI\",\"object\":\"payment_intent\",\"amount\":5990,\"amount_capturable\":0,\"amount_received\":5990,\"canceled_at\":null,\"cancellation_reason\":null,\"capture_method\":\"automatic\",\"latest_charge\":{\"id\":\"ch_3SnfVHIkWweOM9jA1eANgSAX\",\"object\":\"charge\",\"amount\":5990,\"application_fee\":\"fee_1SnfVJIkWweOM9jAsHQ1dFlN\",\"balance_transaction\":\"txn_3SnfVHIkWweOM9jA1kIdhfyC\",\"captured\":true,\"created\":1767964404,\"currency\":\"eur\",\"failure_code\":null,\"failure_message\":null,\"fraud_details\":{},\"livemode\":true,\"metadata\":{\"payment_id\":\"rb2TamL1j8hN7hFzoMFMUT3I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fVHIkWweOM9jA1FRoOcLI\",\"payment_method\":\"pm_1SnfVHIkWweOM9jAmwGNIu9S\",\"payment_method_details\":{\"card\":{\"amount_authorized\":5990,\"authorization_code\":\"434211\",\"brand\":\"visa\",\"checks\":{\"address_line1_check\":\"unavailable\",\"address_postal_code_check\":\"unavailable\",\"cvc_check\":null},\"country\":\"ES\",\"description\":\"Visa Classic\",\"ds_transaction_id\":null,\"exp_month\":2,\"exp_year\":2028,\"extended_authorization\":{\"status\":\"disabled\"},\"fingerprint\":\"Pt5RK9KwuWnQF1bw\",\"funding\":\"debit\",\"iin\":\"418820\",\"incremental_authorization\":{\"status\":\"unavailable\"},\"installments\":null,\"issuer\":\"BANCO BILBAO VIZCAYA ARGENTARIA S.A. (BBVA)\",\"last4\":\"2074\",\"mandate\":null,\"moto\":false,\"multicapture\":{\"status\":\"unavailable\"},\"network\":\"visa\",\"network_token\":{\"used\":true},\"network_transaction_id\":\"486009476049657\",\"overcapture\":{\"maximum_amount_capturable\":5990,\"status\":\"unavailable\"},\"payment_account_reference\":\"V0010014623073370329990180336\",\"regulated_status\":\"unregulated\",\"three_d_secure\":null,\"wallet\":null},\"type\":\"card\"},\"refunded\":false,\"source\":null,\"status\":\"succeeded\",\"mit_params\":{\"network_transaction_id\":\"486009476049657\"}},\"confirmation_method\":\"manual\",\"created\":1767964403,\"currency\":\"eur\",\"customer\":null,\"last_payment_error\":null,\"livemode\":true,\"metadata\":{\"payment_id\":\"rb2TamL1j8hN7hFzoMFMUT3Iy\",\"payments_extension\":\"true\",\"payments_extension_type\":\"card\",\"reconciliation_flow\":\"payments_api\",\"shop_id\":\"751927347\"},\"next_action\":null,\"payment_method\":\"pm_1SnfVHIkWweOM9jAmwGNIu9S\",\"payment_method_types\":[\"card\"],\"source\":null,\"status\":\"succeeded\"}"</t>
  </si>
  <si>
    <t>AS-95076</t>
  </si>
  <si>
    <t>gid://shopify/Order/7399856898386</t>
  </si>
  <si>
    <t>gid://shopify/OrderTransaction/8576693928274</t>
  </si>
  <si>
    <t>2026-01-04T19:58:15Z</t>
  </si>
  <si>
    <t>9TG249109P3109823</t>
  </si>
  <si>
    <t>"{\"id\":\"9TG249109P3109823\",\"intent\":\"CAPTURE\",\"status\":\"COMPLETED\",\"payment_source\":{\"paypal\":{\"email_address\":\"mathias_luer@web.de\",\"account_id\":\"R43ZJWQNTE4NN\",\"account_status\":\"VERIFIED\",\"name\":{\"given_name\":\"Mathias\",\"surname\":\"L\u00fcer\"},\"phone_number\":{\"national_number\":\"1737487600\"},\"address\":{\"address_line_1\":\"Bismarckstr. 6\",\"admin_area_2\":\"Gehrden\",\"postal_code\":\"30989\",\"country_code\":\"DE\"}}},\"purchase_units\":[{\"reference_id\":\"default\",\"amount\":{\"currency_code\":\"EUR\",\"value\":\"65.90\",\"breakdown\":{\"item_total\":{\"currency_code\":\"EUR\",\"value\":\"65.90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auhaus Running man - P\u00f3ster \\/ Sin marco \\/ 50x70\",\"custom_id\":\"{\\\"shop_id\\\":751927347,\\\"session_id\\\":\\\"rCh0nds2Gsnt9aWqJFoX52E7d\\\"}\",\"invoice_id\":\"rCh0nds2Gsnt9aWqJFoX52E7d\",\"items\":[{\"name\":\"Bauhaus Running man - P\u00f3ster \\/ Sin marco \\/ 50x70\",\"unit_amount\":{\"currency_code\":\"EUR\",\"value\":\"32.95\"},\"tax\":{\"currency_code\":\"EUR\",\"value\":\"0.00\"},\"quantity\":\"1\"},{\"name\":\"Bauhaus bicycle - P\u00f3ster \\/ Sin marco \\/ 50x70\",\"unit_amount\":{\"currency_code\":\"EUR\",\"value\":\"32.95\"},\"tax\":{\"currency_code\":\"EUR\",\"value\":\"0.00\"},\"quantity\":\"1\"}],\"shipping\":{\"name\":{\"full_name\":\"Mathias L\u00fcer\"},\"address\":{\"address_line_1\":\"Bismarckstr. 6\",\"admin_area_2\":\"Gehrden\",\"postal_code\":\"30989\",\"country_code\":\"DE\"}},\"supplementary_data\":{\"tax_nexus\":[]},\"payments\":{\"captures\":[{\"id\":\"1H431643KV7755908\",\"status\":\"COMPLETED\",\"amount\":{\"currency_code\":\"EUR\",\"value\":\"65.90\"},\"final_capture\":true,\"disbursement_mode\":\"INSTANT\",\"seller_protection\":{\"status\":\"ELIGIBLE\",\"dispute_categories\":[\"ITEM_NOT_RECEIVED\",\"UNAUTHORIZED_TRANSACTION\"]},\"seller_receivable_breakdown\":{\"gross_amount\":{\"currency_code\":\"EUR\",\"value\":\"65.90\"},\"paypal_fee\":{\"currency_code\":\"EUR\",\"value\":\"2.26\"},\"net_amount\":{\"currency_code\":\"EUR\",\"value\":\"63.64\"}},\"invoice_id\":\"rCh0nds2Gsnt9aWqJFoX52E7d\",\"custom_id\":\"{\\\"shop_id\\\":751927347,\\\"session_id\\\":\\\"rCh0nds2Gsnt9aWqJFoX52E7d\\\"}\",\"links\":[{\"href\":\"https:\\/\\/api.paypal.com\\/v2\\/payments\\/captures\\/1H431643KV7755908\",\"rel\":\"self\",\"method\":\"GET\"},{\"href\":\"https:\\/\\/api.paypal.com\\/v2\\/payments\\/captures\\/1H431643KV7755908\\/refund\",\"rel\":\"refund\",\"method\":\"POST\"},{\"href\":\"https:\\/\\/api.paypal.com\\/v2\\/checkout\\/orders\\/9TG249109P3109823\",\"rel\":\"up\",\"method\":\"GET\"}],\"create_time\":\"2026-01-04T19:58:17Z\",\"update_time\":\"2026-01-04T19:58:17Z\"}]}}],\"payer\":{\"name\":{\"given_name\":\"Mathias\",\"surname\":\"L\u00fcer\"},\"email_address\":\"mathias_luer@web.de\",\"payer_id\":\"R43ZJWQNTE4NN\",\"phone\":{\"phone_number\":{\"national_number\":\"1737487600\"}},\"address\":{\"address_line_1\":\"Bismarckstr. 6\",\"admin_area_2\":\"Gehrden\",\"postal_code\":\"30989\",\"country_code\":\"DE\"}},\"create_time\":\"2026-01-04T19:56:13Z\",\"update_time\":\"2026-01-04T19:58:17Z\",\"links\":[{\"href\":\"https:\\/\\/api.paypal.com\\/v2\\/checkout\\/orders\\/9TG249109P3109823\",\"rel\":\"self\",\"method\":\"GET\"}]}"</t>
  </si>
  <si>
    <t>AS-94999</t>
  </si>
  <si>
    <t>gid://shopify/Order/7398305562962</t>
  </si>
  <si>
    <t>gid://shopify/OrderTransaction/8574827037010</t>
  </si>
  <si>
    <t>2026-01-03T23:06:51Z</t>
  </si>
  <si>
    <t>8RE06798BM2894246</t>
  </si>
  <si>
    <t>"{\"id\":\"8RE06798BM2894246\",\"intent\":\"CAPTURE\",\"status\":\"COMPLETED\",\"payment_source\":{\"paypal\":{\"email_address\":\"maren.schlichenmaier@gmail.com\",\"account_id\":\"AJPAV2UFLLMEE\",\"account_status\":\"VERIFIED\",\"name\":{\"given_name\":\"Maren\",\"surname\":\"Schlichenmaier\"},\"phone_number\":{\"national_number\":\"49017620375234\"},\"address\":{\"address_line_1\":\"Max-Johann-Str. 30\",\"address_line_2\":\" \",\"admin_area_2\":\"Erbach\",\"postal_code\":\"89155\",\"country_code\":\"DE\"}}},\"purchase_units\":[{\"reference_id\":\"default\",\"amount\":{\"currency_code\":\"EUR\",\"value\":\"117.90\",\"breakdown\":{\"item_total\":{\"currency_code\":\"EUR\",\"value\":\"117.90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age green Boho Sunrise 2 - P\u00f3ster \\/ Madera roble natural \\/ 40x50\",\"custom_id\":\"{\\\"shop_id\\\":751927347,\\\"session_id\\\":\\\"rrj4MZSnqLMO85MaZ2mdwx2bx\\\"}\",\"invoice_id\":\"rrj4MZSnqLMO85MaZ2mdwx2bx\",\"items\":[{\"name\":\"Sage green Boho Sunrise 2 - P\u00f3ster \\/ Madera roble natural \\/ 40x50\",\"unit_amount\":{\"currency_code\":\"EUR\",\"value\":\"58.95\"},\"tax\":{\"currency_code\":\"EUR\",\"value\":\"0.00\"},\"quantity\":\"1\"},{\"name\":\"Sage green Boho Sunrise 1 - P\u00f3ster \\/ Madera roble natural \\/ 40x50\",\"unit_amount\":{\"currency_code\":\"EUR\",\"value\":\"58.95\"},\"tax\":{\"currency_code\":\"EUR\",\"value\":\"0.00\"},\"quantity\":\"1\"}],\"shipping\":{\"name\":{\"full_name\":\"Maren Schlichenmaier\"},\"address\":{\"address_line_1\":\"Max-Johann-Str., 30, 30\",\"admin_area_2\":\"Erbach\",\"postal_code\":\"89155\",\"country_code\":\"DE\"}},\"supplementary_data\":{\"tax_nexus\":[]},\"payments\":{\"captures\":[{\"id\":\"77393396WW411572N\",\"status\":\"COMPLETED\",\"amount\":{\"currency_code\":\"EUR\",\"value\":\"117.90\"},\"final_capture\":true,\"disbursement_mode\":\"INSTANT\",\"seller_protection\":{\"status\":\"ELIGIBLE\",\"dispute_categories\":[\"ITEM_NOT_RECEIVED\",\"UNAUTHORIZED_TRANSACTION\"]},\"seller_receivable_breakdown\":{\"gross_amount\":{\"currency_code\":\"EUR\",\"value\":\"117.90\"},\"paypal_fee\":{\"currency_code\":\"EUR\",\"value\":\"3.77\"},\"net_amount\":{\"currency_code\":\"EUR\",\"value\":\"114.13\"}},\"invoice_id\":\"rrj4MZSnqLMO85MaZ2mdwx2bx\",\"custom_id\":\"{\\\"shop_id\\\":751927347,\\\"session_id\\\":\\\"rrj4MZSnqLMO85MaZ2mdwx2bx\\\"}\",\"links\":[{\"href\":\"https:\\/\\/api.paypal.com\\/v2\\/payments\\/captures\\/77393396WW411572N\",\"rel\":\"self\",\"method\":\"GET\"},{\"href\":\"https:\\/\\/api.paypal.com\\/v2\\/payments\\/captures\\/77393396WW411572N\\/refund\",\"rel\":\"refund\",\"method\":\"POST\"},{\"href\":\"https:\\/\\/api.paypal.com\\/v2\\/checkout\\/orders\\/8RE06798BM2894246\",\"rel\":\"up\",\"method\":\"GET\"}],\"create_time\":\"2026-01-03T23:06:53Z\",\"update_time\":\"2026-01-03T23:06:53Z\"}]}}],\"payer\":{\"name\":{\"given_name\":\"Maren\",\"surname\":\"Schlichenmaier\"},\"email_address\":\"maren.schlichenmaier@gmail.com\",\"payer_id\":\"AJPAV2UFLLMEE\",\"phone\":{\"phone_number\":{\"national_number\":\"49017620375234\"}},\"address\":{\"address_line_1\":\"Max-Johann-Str. 30\",\"address_line_2\":\" \",\"admin_area_2\":\"Erbach\",\"postal_code\":\"89155\",\"country_code\":\"DE\"}},\"create_time\":\"2026-01-03T23:05:38Z\",\"update_time\":\"2026-01-03T23:06:53Z\",\"links\":[{\"href\":\"https:\\/\\/api.paypal.com\\/v2\\/checkout\\/orders\\/8RE06798BM2894246\",\"rel\":\"self\",\"method\":\"GET\"}]}"</t>
  </si>
  <si>
    <t>AS-95266</t>
  </si>
  <si>
    <t>gid://shopify/Order/7411763544402</t>
  </si>
  <si>
    <t>gid://shopify/OrderTransaction/8583229473106</t>
  </si>
  <si>
    <t>2026-01-07T09:49:09Z</t>
  </si>
  <si>
    <t>92U75689W46544019</t>
  </si>
  <si>
    <t>"{\"id\":\"92U75689W46544019\",\"intent\":\"CAPTURE\",\"status\":\"COMPLETED\",\"payment_source\":{\"paypal\":{\"email_address\":\"fra3110@gmail.com\",\"account_id\":\"RMNNV8GFSXKEG\",\"account_status\":\"VERIFIED\",\"name\":{\"given_name\":\"francesca\",\"surname\":\"rossi\"},\"phone_number\":{\"national_number\":\"393387323138\"},\"address\":{\"address_line_1\":\"Via Jacopo Barozzi 774\",\"admin_area_2\":\"San Cesario Sul Panaro\",\"admin_area_1\":\"MO\",\"postal_code\":\"41018\",\"country_code\":\"IT\"}}},\"purchase_units\":[{\"reference_id\":\"default\",\"amount\":{\"currency_code\":\"EUR\",\"value\":\"115.43\",\"breakdown\":{\"item_total\":{\"currency_code\":\"EUR\",\"value\":\"135.80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20.37\"}}},\"payee\":{\"email_address\":\"info@artestaposters.com\",\"merchant_id\":\"CZQCEKGVW6QGG\",\"display_data\":{\"brand_name\":\"Artesta\"}},\"payment_instruction\":{\"disbursement_mode\":\"INSTANT\"},\"description\":\"Lady sitting with white dove bird woman - Sharyn Bursic - P\u00f3ster \\/ Madera negro \\/ 20x30\",\"custom_id\":\"{\\\"shop_id\\\":751927347,\\\"session_id\\\":\\\"r1UbB3am0b6cNwXgMWRTEkZRn\\\"}\",\"invoice_id\":\"r1UbB3am0b6cNwXgMWRTEkZRn\",\"items\":[{\"name\":\"Lady sitting with white dove bird woman - Sharyn Bursic - P\u00f3ster \\/ Madera negro \\/ 20x30\",\"unit_amount\":{\"currency_code\":\"EUR\",\"value\":\"24.95\"},\"tax\":{\"currency_code\":\"EUR\",\"value\":\"0.00\"},\"quantity\":\"1\"},{\"name\":\"Book lover 1 - P\u00f3ster \\/ Madera negro \\/ 30x40\",\"unit_amount\":{\"currency_code\":\"EUR\",\"value\":\"42.95\"},\"tax\":{\"currency_code\":\"EUR\",\"value\":\"0.00\"},\"quantity\":\"1\"},{\"name\":\"Book lover 4 - P\u00f3ster \\/ Madera negro \\/ 30x40\",\"unit_amount\":{\"currency_code\":\"EUR\",\"value\":\"42.95\"},\"tax\":{\"currency_code\":\"EUR\",\"value\":\"0.00\"},\"quantity\":\"1\"},{\"name\":\"Best Friends - Sharyn Bursic - P\u00f3ster \\/ Madera negro \\/ 20x30\",\"unit_amount\":{\"currency_code\":\"EUR\",\"value\":\"24.95\"},\"tax\":{\"currency_code\":\"EUR\",\"value\":\"0.00\"},\"quantity\":\"1\"}],\"shipping\":{\"name\":{\"full_name\":\"francesca rossi\"},\"address\":{\"address_line_1\":\"Via Jacopo Barozzi 774 \",\"admin_area_2\":\"San Cesario Sul Panaro \",\"admin_area_1\":\"Modena \",\"postal_code\":\"41018\",\"country_code\":\"IT\"}},\"supplementary_data\":{\"tax_nexus\":[]},\"payments\":{\"captures\":[{\"id\":\"423935392G407505M\",\"status\":\"COMPLETED\",\"amount\":{\"currency_code\":\"EUR\",\"value\":\"115.43\"},\"final_capture\":true,\"disbursement_mode\":\"INSTANT\",\"seller_protection\":{\"status\":\"ELIGIBLE\",\"dispute_categories\":[\"ITEM_NOT_RECEIVED\",\"UNAUTHORIZED_TRANSACTION\"]},\"seller_receivable_breakdown\":{\"gross_amount\":{\"currency_code\":\"EUR\",\"value\":\"115.43\"},\"paypal_fee\":{\"currency_code\":\"EUR\",\"value\":\"3.70\"},\"net_amount\":{\"currency_code\":\"EUR\",\"value\":\"111.73\"}},\"invoice_id\":\"r1UbB3am0b6cNwXgMWRTEkZRn\",\"custom_id\":\"{\\\"shop_id\\\":751927347,\\\"session_id\\\":\\\"r1UbB3am0b6cNwXgMWRTEkZRn\\\"}\",\"links\":[{\"href\":\"https:\\/\\/api.paypal.com\\/v2\\/payments\\/captures\\/423935392G407505M\",\"rel\":\"self\",\"method\":\"GET\"},{\"href\":\"https:\\/\\/api.paypal.com\\/v2\\/payments\\/captures\\/423935392G407505M\\/refund\",\"rel\":\"refund\",\"method\":\"POST\"},{\"href\":\"https:\\/\\/api.paypal.com\\/v2\\/checkout\\/orders\\/92U75689W46544019\",\"rel\":\"up\",\"method\":\"GET\"}],\"create_time\":\"2026-01-07T09:49:11Z\",\"update_time\":\"2026-01-07T09:49:11Z\"}]}}],\"payer\":{\"name\":{\"given_name\":\"francesca\",\"surname\":\"rossi\"},\"email_address\":\"fra3110@gmail.com\",\"payer_id\":\"RMNNV8GFSXKEG\",\"phone\":{\"phone_number\":{\"national_number\":\"393387323138\"}},\"address\":{\"address_line_1\":\"Via Jacopo Barozzi 774\",\"admin_area_2\":\"San Cesario Sul Panaro\",\"admin_area_1\":\"MO\",\"postal_code\":\"41018\",\"country_code\":\"IT\"}},\"create_time\":\"2026-01-07T09:48:33Z\",\"update_time\":\"2026-01-07T09:49:11Z\",\"links\":[{\"href\":\"https:\\/\\/api.paypal.com\\/v2\\/checkout\\/orders\\/92U75689W46544019\",\"rel\":\"self\",\"method\":\"GET\"}]}"</t>
  </si>
  <si>
    <t>AS-96252</t>
  </si>
  <si>
    <t>gid://shopify/Order/7439456010578</t>
  </si>
  <si>
    <t>gid://shopify/OrderTransaction/8615186858322</t>
  </si>
  <si>
    <t>2026-01-18T15:23:33Z</t>
  </si>
  <si>
    <t>ch_3SqxpBIkWweOM9jA1OhR3daI</t>
  </si>
  <si>
    <t>rPeYPGI0qrkpE6YBR6CBa6ZaB</t>
  </si>
  <si>
    <t>pi_3SqxpBIkWweOM9jA1EROjLf2</t>
  </si>
  <si>
    <t>"{\"id\":\"pi_3SqxpBIkWweOM9jA1EROjLf2\",\"object\":\"payment_intent\",\"amount\":15102,\"amount_capturable\":0,\"amount_received\":15102,\"canceled_at\":null,\"cancellation_reason\":null,\"capture_method\":\"automatic\",\"latest_charge\":{\"id\":\"ch_3SqxpBIkWweOM9jA1OhR3daI\",\"object\":\"charge\",\"amount\":15102,\"application_fee\":\"fee_1SqxpCIkWweOM9jA8rI8mVJi\",\"balance_transaction\":\"txn_3SqxpBIkWweOM9jA1qwFwY0p\",\"captured\":true,\"created\":1768749814,\"currency\":\"eur\",\"failure_code\":null,\"failure_message\":null,\"fraud_details\":{},\"livemode\":true,\"metadata\":{\"payment_id\":\"rPeYPGI0qrkpE6YBR6CBa6Za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xpBIkWweOM9jA1EROjLf2\",\"payment_method\":\"pm_1SqxpBIkWweOM9jAkFOB4cE2\",\"payment_method_details\":{\"card\":{\"amount_authorized\":15102,\"authorization_code\":\"703542\",\"brand\":\"visa\",\"checks\":{\"address_line1_check\":\"unavailable\",\"address_postal_code_check\":\"unavailable\",\"cvc_check\":null},\"country\":\"ES\",\"description\":\"Visa Classic\",\"ds_transaction_id\":null,\"exp_month\":1,\"exp_year\":2031,\"extended_authorization\":{\"status\":\"disabled\"},\"fingerprint\":\"0gywRCoAlovqS1M4\",\"funding\":\"credit\",\"iin\":\"429480\",\"incremental_authorization\":{\"status\":\"unavailable\"},\"installments\":null,\"issuer\":\"CAIXABANK S.A.\",\"last4\":\"8844\",\"mandate\":null,\"moto\":false,\"multicapture\":{\"status\":\"unavailable\"},\"network\":\"visa\",\"network_token\":{\"used\":true},\"network_transaction_id\":\"486018554144064\",\"overcapture\":{\"maximum_amount_capturable\":15102,\"status\":\"unavailable\"},\"payment_account_reference\":\"V0010013019339236287638941729\",\"regulated_status\":\"unregulated\",\"three_d_secure\":null,\"wallet\":null},\"type\":\"card\"},\"refunded\":false,\"source\":null,\"status\":\"succeeded\",\"mit_params\":{\"network_transaction_id\":\"486018554144064\"}},\"confirmation_method\":\"manual\",\"created\":1768749813,\"currency\":\"eur\",\"customer\":null,\"last_payment_error\":null,\"livemode\":true,\"metadata\":{\"payment_id\":\"rPeYPGI0qrkpE6YBR6CBa6ZaB\",\"payments_extension\":\"true\",\"payments_extension_type\":\"card\",\"reconciliation_flow\":\"payments_api\",\"shop_id\":\"751927347\"},\"next_action\":null,\"payment_method\":\"pm_1SqxpBIkWweOM9jAkFOB4cE2\",\"payment_method_types\":[\"card\"],\"source\":null,\"status\":\"succeeded\"}"</t>
  </si>
  <si>
    <t>AS-95336</t>
  </si>
  <si>
    <t>gid://shopify/Order/7413217165650</t>
  </si>
  <si>
    <t>gid://shopify/OrderTransaction/8585102557522</t>
  </si>
  <si>
    <t>2026-01-07T22:05:53Z</t>
  </si>
  <si>
    <t>16P56409VC071290X</t>
  </si>
  <si>
    <t>"{\"id\":\"16P56409VC071290X\",\"intent\":\"CAPTURE\",\"status\":\"COMPLETED\",\"payment_source\":{\"paypal\":{\"email_address\":\"rizzifelice91@libero.it\",\"account_id\":\"JAQN29XTZ8N3A\",\"account_status\":\"VERIFIED\",\"name\":{\"given_name\":\"Felice\",\"surname\":\"Rizzi\"},\"phone_number\":{\"national_number\":\"393926781450\"},\"address\":{\"address_line_1\":\"Piazza Nizza, 83\",\"admin_area_2\":\"Torino\",\"admin_area_1\":\"TO\",\"postal_code\":\"10126\",\"country_code\":\"IT\"}}},\"purchase_units\":[{\"reference_id\":\"default\",\"amount\":{\"currency_code\":\"EUR\",\"value\":\"136.62\",\"breakdown\":{\"item_total\":{\"currency_code\":\"EUR\",\"value\":\"151.80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15.18\"}}},\"payee\":{\"email_address\":\"info@artestaposters.com\",\"merchant_id\":\"CZQCEKGVW6QGG\",\"display_data\":{\"brand_name\":\"Artesta\"}},\"payment_instruction\":{\"disbursement_mode\":\"INSTANT\"},\"description\":\"Keukenhof 03 - P\u00f3ster \\/ Madera roble natural \\/ 20x30\",\"custom_id\":\"{\\\"shop_id\\\":751927347,\\\"session_id\\\":\\\"r2HWhyXjrpnnI0FV9PeWbTSaI\\\"}\",\"invoice_id\":\"r2HWhyXjrpnnI0FV9PeWbTSaI\",\"soft_descriptor\":\"PAYPAL *ARTESTASTOR AR\",\"items\":[{\"name\":\"Keukenhof 03 - P\u00f3ster \\/ Madera roble natural \\/ 20x30\",\"unit_amount\":{\"currency_code\":\"EUR\",\"value\":\"24.95\"},\"tax\":{\"currency_code\":\"EUR\",\"value\":\"0.00\"},\"quantity\":\"1\"},{\"name\":\"Sardines Tin Can - Baroo Bloom - P\u00f3ster \\/ Madera roble natural \\/ 30x40\",\"unit_amount\":{\"currency_code\":\"EUR\",\"value\":\"42.95\"},\"tax\":{\"currency_code\":\"EUR\",\"value\":\"0.00\"},\"quantity\":\"1\"},{\"name\":\"Langoustines On Blue - Alice Straker - P\u00f3ster \\/ Madera roble natural \\/ 20x30\",\"unit_amount\":{\"currency_code\":\"EUR\",\"value\":\"24.95\"},\"tax\":{\"currency_code\":\"EUR\",\"value\":\"0.00\"},\"quantity\":\"1\"},{\"name\":\"Lemon crowd - P\u00f3ster \\/ Madera roble natural \\/ 40x50\",\"unit_amount\":{\"currency_code\":\"EUR\",\"value\":\"58.95\"},\"tax\":{\"currency_code\":\"EUR\",\"value\":\"0.00\"},\"quantity\":\"1\"}],\"shipping\":{\"name\":{\"full_name\":\"Raffaele Riccio\"},\"address\":{\"address_line_1\":\"Via Giotto 1\",\"admin_area_2\":\"Torino\",\"admin_area_1\":\"Torino\",\"postal_code\":\"10126\",\"country_code\":\"IT\"}},\"supplementary_data\":{\"tax_nexus\":[]},\"payments\":{\"captures\":[{\"id\":\"29980789CU1680538\",\"status\":\"COMPLETED\",\"amount\":{\"currency_code\":\"EUR\",\"value\":\"136.62\"},\"final_capture\":true,\"disbursement_mode\":\"INSTANT\",\"seller_protection\":{\"status\":\"ELIGIBLE\",\"dispute_categories\":[\"ITEM_NOT_RECEIVED\",\"UNAUTHORIZED_TRANSACTION\"]},\"seller_receivable_breakdown\":{\"gross_amount\":{\"currency_code\":\"EUR\",\"value\":\"136.62\"},\"paypal_fee\":{\"currency_code\":\"EUR\",\"value\":\"4.31\"},\"net_amount\":{\"currency_code\":\"EUR\",\"value\":\"132.31\"}},\"invoice_id\":\"r2HWhyXjrpnnI0FV9PeWbTSaI\",\"custom_id\":\"{\\\"shop_id\\\":751927347,\\\"session_id\\\":\\\"r2HWhyXjrpnnI0FV9PeWbTSaI\\\"}\",\"links\":[{\"href\":\"https:\\/\\/api.paypal.com\\/v2\\/payments\\/captures\\/29980789CU1680538\",\"rel\":\"self\",\"method\":\"GET\"},{\"href\":\"https:\\/\\/api.paypal.com\\/v2\\/payments\\/captures\\/29980789CU1680538\\/refund\",\"rel\":\"refund\",\"method\":\"POST\"},{\"href\":\"https:\\/\\/api.paypal.com\\/v2\\/checkout\\/orders\\/16P56409VC071290X\",\"rel\":\"up\",\"method\":\"GET\"}],\"create_time\":\"2026-01-07T22:05:55Z\",\"update_time\":\"2026-01-07T22:05:55Z\"}]}}],\"payer\":{\"name\":{\"given_name\":\"Felice\",\"surname\":\"Rizzi\"},\"email_address\":\"rizzifelice91@libero.it\",\"payer_id\":\"JAQN29XTZ8N3A\",\"phone\":{\"phone_number\":{\"national_number\":\"393926781450\"}},\"address\":{\"address_line_1\":\"Piazza Nizza, 83\",\"admin_area_2\":\"Torino\",\"admin_area_1\":\"TO\",\"postal_code\":\"10126\",\"country_code\":\"IT\"}},\"create_time\":\"2026-01-07T22:03:33Z\",\"update_time\":\"2026-01-07T22:05:55Z\",\"links\":[{\"href\":\"https:\\/\\/api.paypal.com\\/v2\\/checkout\\/orders\\/16P56409VC071290X\",\"rel\":\"self\",\"method\":\"GET\"}]}"</t>
  </si>
  <si>
    <t>AS-95491</t>
  </si>
  <si>
    <t>gid://shopify/Order/7417447874898</t>
  </si>
  <si>
    <t>gid://shopify/OrderTransaction/8590051475794</t>
  </si>
  <si>
    <t>2026-01-09T18:38:56Z</t>
  </si>
  <si>
    <t>ch_3SnkaLIkWweOM9jA2NWUq36c</t>
  </si>
  <si>
    <t>rfuep5sxz9Izjelcj78JR4iyq</t>
  </si>
  <si>
    <t>pi_3SnkaLIkWweOM9jA2J21mdk7</t>
  </si>
  <si>
    <t>"{\"id\":\"pi_3SnkaLIkWweOM9jA2J21mdk7\",\"object\":\"payment_intent\",\"amount\":7281,\"amount_capturable\":0,\"amount_received\":7281,\"canceled_at\":null,\"cancellation_reason\":null,\"capture_method\":\"automatic\",\"latest_charge\":{\"id\":\"ch_3SnkaLIkWweOM9jA2NWUq36c\",\"object\":\"charge\",\"amount\":7281,\"application_fee\":\"fee_1SnkaNIkWweOM9jAfNFvVCS6\",\"balance_transaction\":\"txn_3SnkaLIkWweOM9jA2vzJ4slt\",\"captured\":true,\"created\":1767983938,\"currency\":\"eur\",\"failure_code\":null,\"failure_message\":null,\"fraud_details\":{},\"livemode\":true,\"metadata\":{\"payment_id\":\"rfuep5sxz9Izjelcj78JR4iy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kaLIkWweOM9jA2J21mdk7\",\"payment_method\":\"pm_1SnkaLIkWweOM9jAc5Ic8Mdi\",\"payment_method_details\":{\"card\":{\"amount_authorized\":7281,\"authorization_code\":\"703325\",\"brand\":\"mastercard\",\"checks\":{\"address_line1_check\":\"unavailable\",\"address_postal_code_check\":\"unavailable\",\"cvc_check\":null},\"country\":\"ES\",\"description\":\"Platinum MasterCard Immediate Debit\",\"ds_transaction_id\":null,\"exp_month\":4,\"exp_year\":2029,\"extended_authorization\":{\"status\":\"disabled\"},\"fingerprint\":\"cRGiYH3RXvSF7GKQ\",\"funding\":\"debit\",\"iin\":\"535120\",\"incremental_authorization\":{\"status\":\"unavailable\"},\"installments\":null,\"issuer\":\"ING BANK N.V.\",\"last4\":\"8043\",\"mandate\":null,\"moto\":false,\"multicapture\":{\"status\":\"unavailable\"},\"network\":\"mastercard\",\"network_token\":{\"used\":false},\"network_transaction_id\":\"TPLA74BN80109\",\"overcapture\":{\"maximum_amount_capturable\":7281,\"status\":\"unavailable\"},\"payment_account_reference\":\"50012TF11HEBYGSBSZRQ86E12CCH9\",\"regulated_status\":\"unregulated\",\"three_d_secure\":null,\"wallet\":null},\"type\":\"card\"},\"refunded\":false,\"source\":null,\"status\":\"succeeded\",\"mit_params\":{\"network_transaction_id\":\"TPLA74BN80109\"}},\"confirmation_method\":\"manual\",\"created\":1767983937,\"currency\":\"eur\",\"customer\":null,\"last_payment_error\":null,\"livemode\":true,\"metadata\":{\"payment_id\":\"rfuep5sxz9Izjelcj78JR4iyq\",\"payments_extension\":\"true\",\"payments_extension_type\":\"card\",\"reconciliation_flow\":\"payments_api\",\"shop_id\":\"751927347\"},\"next_action\":null,\"payment_method\":\"pm_1SnkaLIkWweOM9jAc5Ic8Mdi\",\"payment_method_types\":[\"card\"],\"source\":null,\"status\":\"succeeded\"}"</t>
  </si>
  <si>
    <t>gid://shopify/OrderTransaction/8596312785234</t>
  </si>
  <si>
    <t>2026-01-12T12:00:13Z</t>
  </si>
  <si>
    <t>re_3SnkaLIkWweOM9jA2OLYYXaN</t>
  </si>
  <si>
    <t>zdCZFz9AZgbXdDwoH1ibhWIKx</t>
  </si>
  <si>
    <t>"{\"id\":\"re_3SnkaLIkWweOM9jA2OLYYXaN\",\"amount\":7281,\"balance_transaction\":\"txn_3SnkaLIkWweOM9jA2yjuEJaI\",\"charge\":{\"id\":\"ch_3SnkaLIkWweOM9jA2NWUq36c\",\"object\":\"charge\",\"amount\":7281,\"application_fee\":\"fee_1SnkaNIkWweOM9jAfNFvVCS6\",\"balance_transaction\":\"txn_3SnkaLIkWweOM9jA2vzJ4slt\",\"captured\":true,\"created\":1767983938,\"currency\":\"eur\",\"failure_code\":null,\"failure_message\":null,\"fraud_details\":{},\"livemode\":true,\"metadata\":{\"payment_id\":\"rfuep5sxz9Izjelcj78JR4iy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kaLIkWweOM9jA2J21mdk7\",\"payment_method\":\"pm_1SnkaLIkWweOM9jAc5Ic8Mdi\",\"payment_method_details\":{\"card\":{\"amount_authorized\":7281,\"authorization_code\":\"703325\",\"brand\":\"mastercard\",\"checks\":{\"address_line1_check\":\"unavailable\",\"address_postal_code_check\":\"unavailable\",\"cvc_check\":null},\"country\":\"ES\",\"description\":\"Platinum MasterCard Immediate Debit\",\"ds_transaction_id\":null,\"exp_month\":4,\"exp_year\":2029,\"extended_authorization\":{\"status\":\"disabled\"},\"fingerprint\":\"cRGiYH3RXvSF7GKQ\",\"funding\":\"debit\",\"iin\":\"535120\",\"incremental_authorization\":{\"status\":\"unavailable\"},\"installments\":null,\"issuer\":\"ING BANK N.V.\",\"last4\":\"8043\",\"mandate\":null,\"moto\":false,\"multicapture\":{\"status\":\"unavailable\"},\"network\":\"mastercard\",\"network_token\":{\"used\":false},\"network_transaction_id\":\"TPLA74BN80109\",\"overcapture\":{\"maximum_amount_capturable\":7281,\"status\":\"unavailable\"},\"payment_account_reference\":\"50012TF11HEBYGSBSZRQ86E12CCH9\",\"regulated_status\":\"unregulated\",\"three_d_secure\":null,\"wallet\":null},\"type\":\"card\"},\"refunded\":true,\"source\":null,\"status\":\"succeeded\",\"mit_params\":{\"network_transaction_id\":\"TPLA74BN80109\"}},\"object\":\"refund\",\"reason\":null,\"status\":\"succeeded\",\"created\":1768219213,\"currency\":\"eur\",\"metadata\":{\"payments_extension\":\"true\",\"payments_extension_type\":\"card\",\"reconciliation_flow\":\"payments_api\",\"refund_id\":\"zdCZFz9AZgbXdDwoH1ibhWIKx\"},\"payment_method_details\":{\"card\":{\"acquirer_reference_number\":null,\"acquirer_reference_number_status\":\"pending\"},\"type\":\"card\"},\"mit_params\":{}}"</t>
  </si>
  <si>
    <t>AS-96775</t>
  </si>
  <si>
    <t>gid://shopify/Order/7494572540242</t>
  </si>
  <si>
    <t>gid://shopify/OrderTransaction/8634086261074</t>
  </si>
  <si>
    <t>2026-01-25T18:22:41Z</t>
  </si>
  <si>
    <t>ch_3StXxOIkWweOM9jA1NJBhGzL</t>
  </si>
  <si>
    <t>rLDfbYDRxudEdoUgrTvJd3QBs</t>
  </si>
  <si>
    <t>pi_3StXxOIkWweOM9jA1EktMiXu</t>
  </si>
  <si>
    <t>"{\"id\":\"pi_3StXxOIkWweOM9jA1EktMiXu\",\"object\":\"payment_intent\",\"amount\":12185,\"amount_capturable\":0,\"amount_received\":12185,\"canceled_at\":null,\"cancellation_reason\":null,\"capture_method\":\"automatic\",\"latest_charge\":{\"id\":\"ch_3StXxOIkWweOM9jA1NJBhGzL\",\"object\":\"charge\",\"amount\":12185,\"application_fee\":\"fee_1StXxQIkWweOM9jAl4EmmD8Z\",\"balance_transaction\":\"txn_3StXxOIkWweOM9jA1k7R14ij\",\"captured\":true,\"created\":1769365364,\"currency\":\"eur\",\"failure_code\":null,\"failure_message\":null,\"fraud_details\":{},\"livemode\":true,\"metadata\":{\"payment_id\":\"rLDfbYDRxudEdoUgrTvJd3QB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XxOIkWweOM9jA1EktMiXu\",\"payment_method\":\"pm_1StXxOIkWweOM9jA6mKml8B2\",\"payment_method_details\":{\"card\":{\"amount_authorized\":12185,\"authorization_code\":\"087772\",\"brand\":\"visa\",\"checks\":{\"address_line1_check\":\"unavailable\",\"address_postal_code_check\":\"unavailable\",\"cvc_check\":null},\"country\":\"ES\",\"description\":\"Visa Classic\",\"ds_transaction_id\":null,\"exp_month\":4,\"exp_year\":2026,\"extended_authorization\":{\"status\":\"disabled\"},\"fingerprint\":\"29wodYHbVT1GVwLu\",\"funding\":\"debit\",\"iin\":\"413388\",\"incremental_authorization\":{\"status\":\"unavailable\"},\"installments\":null,\"issuer\":\"BANKINTER S.A.\",\"last4\":\"4279\",\"mandate\":null,\"moto\":false,\"multicapture\":{\"status\":\"unavailable\"},\"network\":\"visa\",\"network_token\":{\"used\":true},\"network_transaction_id\":\"486025661644343\",\"overcapture\":{\"maximum_amount_capturable\":12185,\"status\":\"unavailable\"},\"payment_account_reference\":\"V0010013018285438390822340076\",\"regulated_status\":\"unregulated\",\"three_d_secure\":null,\"wallet\":null},\"type\":\"card\"},\"refunded\":false,\"source\":null,\"status\":\"succeeded\",\"mit_params\":{\"network_transaction_id\":\"486025661644343\"}},\"confirmation_method\":\"manual\",\"created\":1769365362,\"currency\":\"eur\",\"customer\":null,\"last_payment_error\":null,\"livemode\":true,\"metadata\":{\"payment_id\":\"rLDfbYDRxudEdoUgrTvJd3QBs\",\"payments_extension\":\"true\",\"payments_extension_type\":\"card\",\"reconciliation_flow\":\"payments_api\",\"shop_id\":\"751927347\"},\"next_action\":null,\"payment_method\":\"pm_1StXxOIkWweOM9jA6mKml8B2\",\"payment_method_types\":[\"card\"],\"source\":null,\"status\":\"succeeded\"}"</t>
  </si>
  <si>
    <t>AS-96438</t>
  </si>
  <si>
    <t>gid://shopify/Order/7445253783890</t>
  </si>
  <si>
    <t>gid://shopify/OrderTransaction/8622578630994</t>
  </si>
  <si>
    <t>2026-01-21T09:22:46Z</t>
  </si>
  <si>
    <t>ch_3SrxchIkWweOM9jA1Or3Wxhq</t>
  </si>
  <si>
    <t>rrt4UETm4w6ufr8cSyB6JIuvB</t>
  </si>
  <si>
    <t>pi_3SrxchIkWweOM9jA1zg1vLTN</t>
  </si>
  <si>
    <t>"{\"id\":\"pi_3SrxchIkWweOM9jA1zg1vLTN\",\"object\":\"payment_intent\",\"amount\":5931,\"amount_capturable\":0,\"amount_received\":5931,\"canceled_at\":null,\"cancellation_reason\":null,\"capture_method\":\"automatic\",\"latest_charge\":{\"id\":\"ch_3SrxchIkWweOM9jA1Or3Wxhq\",\"object\":\"charge\",\"amount\":5931,\"application_fee\":\"fee_1SrxckIkWweOM9jA2VbpuHYv\",\"balance_transaction\":\"txn_3SrxchIkWweOM9jA1L7bTgFG\",\"captured\":true,\"created\":1768987369,\"currency\":\"eur\",\"failure_code\":null,\"failure_message\":null,\"fraud_details\":{},\"livemode\":true,\"metadata\":{\"payment_id\":\"rrt4UETm4w6ufr8cSyB6JIuv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xchIkWweOM9jA1zg1vLTN\",\"payment_method\":\"pm_1SrxchIkWweOM9jAXospwsvo\",\"payment_method_details\":{\"card\":{\"amount_authorized\":5931,\"authorization_code\":\"393485\",\"brand\":\"visa\",\"checks\":{\"address_line1_check\":\"unavailable\",\"address_postal_code_check\":\"unavailable\",\"cvc_check\":\"pass\"},\"country\":\"ES\",\"description\":\"Visa Classic\",\"ds_transaction_id\":null,\"exp_month\":4,\"exp_year\":2030,\"extended_authorization\":{\"status\":\"disabled\"},\"fingerprint\":\"H4CVpaUfYIMT0r6H\",\"funding\":\"prepaid\",\"iin\":\"403051\",\"incremental_authorization\":{\"status\":\"unavailable\"},\"installments\":null,\"issuer\":\"GLOBAL PAYMENTS MONEYTOPAY, EDE, S.L.\",\"last4\":\"1178\",\"mandate\":null,\"moto\":false,\"multicapture\":{\"status\":\"unavailable\"},\"network\":\"visa\",\"network_token\":{\"used\":false},\"network_transaction_id\":\"486021337696503\",\"overcapture\":{\"maximum_amount_capturable\":5931,\"status\":\"unavailable\"},\"payment_account_reference\":\"V0010014623123337674729109907\",\"regulated_status\":\"unregulated\",\"three_d_secure\":null,\"wallet\":null},\"type\":\"card\"},\"refunded\":false,\"source\":null,\"status\":\"succeeded\",\"mit_params\":{\"network_transaction_id\":\"486021337696503\"}},\"confirmation_method\":\"manual\",\"created\":1768987367,\"currency\":\"eur\",\"customer\":null,\"last_payment_error\":null,\"livemode\":true,\"metadata\":{\"payment_id\":\"rrt4UETm4w6ufr8cSyB6JIuvB\",\"payments_extension\":\"true\",\"payments_extension_type\":\"card\",\"reconciliation_flow\":\"payments_api\",\"shop_id\":\"751927347\"},\"next_action\":null,\"payment_method\":\"pm_1SrxchIkWweOM9jAXospwsvo\",\"payment_method_types\":[\"card\"],\"source\":null,\"status\":\"succeeded\"}"</t>
  </si>
  <si>
    <t>gid://shopify/OrderTransaction/8633979732306</t>
  </si>
  <si>
    <t>2026-01-25T17:38:17Z</t>
  </si>
  <si>
    <t>re_3SrxchIkWweOM9jA15lFMsE7</t>
  </si>
  <si>
    <t>zLfaM8JpTxwPI8d2QmwztM10j</t>
  </si>
  <si>
    <t>"{\"id\":\"re_3SrxchIkWweOM9jA15lFMsE7\",\"amount\":5931,\"balance_transaction\":\"txn_3SrxchIkWweOM9jA1nDg01nt\",\"charge\":{\"id\":\"ch_3SrxchIkWweOM9jA1Or3Wxhq\",\"object\":\"charge\",\"amount\":5931,\"application_fee\":\"fee_1SrxckIkWweOM9jA2VbpuHYv\",\"balance_transaction\":\"txn_3SrxchIkWweOM9jA1L7bTgFG\",\"captured\":true,\"created\":1768987369,\"currency\":\"eur\",\"failure_code\":null,\"failure_message\":null,\"fraud_details\":{},\"livemode\":true,\"metadata\":{\"payment_id\":\"rrt4UETm4w6ufr8cSyB6JIuv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xchIkWweOM9jA1zg1vLTN\",\"payment_method\":\"pm_1SrxchIkWweOM9jAXospwsvo\",\"payment_method_details\":{\"card\":{\"amount_authorized\":5931,\"authorization_code\":\"393485\",\"brand\":\"visa\",\"checks\":{\"address_line1_check\":\"unavailable\",\"address_postal_code_check\":\"unavailable\",\"cvc_check\":\"pass\"},\"country\":\"ES\",\"description\":\"Visa Classic\",\"ds_transaction_id\":null,\"exp_month\":4,\"exp_year\":2030,\"extended_authorization\":{\"status\":\"disabled\"},\"fingerprint\":\"H4CVpaUfYIMT0r6H\",\"funding\":\"prepaid\",\"iin\":\"403051\",\"incremental_authorization\":{\"status\":\"unavailable\"},\"installments\":null,\"issuer\":\"GLOBAL PAYMENTS MONEYTOPAY, EDE, S.L.\",\"last4\":\"1178\",\"mandate\":null,\"moto\":false,\"multicapture\":{\"status\":\"unavailable\"},\"network\":\"visa\",\"network_token\":{\"used\":false},\"network_transaction_id\":\"486021337696503\",\"overcapture\":{\"maximum_amount_capturable\":5931,\"status\":\"unavailable\"},\"payment_account_reference\":\"V0010014623123337674729109907\",\"regulated_status\":\"unregulated\",\"three_d_secure\":null,\"wallet\":null},\"type\":\"card\"},\"refunded\":true,\"source\":null,\"status\":\"succeeded\",\"mit_params\":{\"network_transaction_id\":\"486021337696503\"}},\"object\":\"refund\",\"reason\":null,\"status\":\"succeeded\",\"created\":1769362697,\"currency\":\"eur\",\"metadata\":{\"payments_extension\":\"true\",\"payments_extension_type\":\"card\",\"reconciliation_flow\":\"payments_api\",\"refund_id\":\"zLfaM8JpTxwPI8d2QmwztM10j\"},\"payment_method_details\":{\"card\":{\"acquirer_reference_number\":null,\"acquirer_reference_number_status\":\"pending\"},\"type\":\"card\"},\"mit_params\":{}}"</t>
  </si>
  <si>
    <t>AS-96067</t>
  </si>
  <si>
    <t>gid://shopify/Order/7433153511762</t>
  </si>
  <si>
    <t>gid://shopify/OrderTransaction/8607581077842</t>
  </si>
  <si>
    <t>2026-01-16T11:48:54Z</t>
  </si>
  <si>
    <t>ch_3SqBWNIkWweOM9jA09ZyXPJh</t>
  </si>
  <si>
    <t>rMd6pa9AA0vdyAO7Z2FGj8KhF</t>
  </si>
  <si>
    <t>pi_3SqBWNIkWweOM9jA0Pwj98Ef</t>
  </si>
  <si>
    <t>"{\"id\":\"pi_3SqBWNIkWweOM9jA0Pwj98Ef\",\"object\":\"payment_intent\",\"amount\":13847,\"amount_capturable\":0,\"amount_received\":13847,\"canceled_at\":null,\"cancellation_reason\":null,\"capture_method\":\"automatic\",\"latest_charge\":{\"id\":\"ch_3SqBWNIkWweOM9jA09ZyXPJh\",\"object\":\"charge\",\"amount\":13847,\"application_fee\":\"fee_1SqBWNIkWweOM9jA9DZM0U7j\",\"balance_transaction\":\"txn_3SqBWNIkWweOM9jA0ZaboHdO\",\"captured\":true,\"created\":1768564135,\"currency\":\"eur\",\"failure_code\":null,\"failure_message\":null,\"fraud_details\":{},\"livemode\":true,\"metadata\":{\"payment_id\":\"rMd6pa9AA0vdyAO7Z2FGj8Kh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BWNIkWweOM9jA0Pwj98Ef\",\"payment_method\":\"pm_1SqBWNIkWweOM9jAq2fZx387\",\"payment_method_details\":{\"card\":{\"amount_authorized\":13847,\"authorization_code\":\"611276\",\"brand\":\"visa\",\"checks\":{\"address_line1_check\":\"unavailable\",\"address_postal_code_check\":\"unavailable\",\"cvc_check\":\"pass\"},\"country\":\"ES\",\"description\":\"Visa Classic\",\"ds_transaction_id\":null,\"exp_month\":11,\"exp_year\":2027,\"extended_authorization\":{\"status\":\"disabled\"},\"fingerprint\":\"0XHK1J9Cjcd4vqOl\",\"funding\":\"credit\",\"iin\":\"409013\",\"incremental_authorization\":{\"status\":\"unavailable\"},\"installments\":null,\"issuer\":\"CAIXABANK S.A.\",\"last4\":\"3204\",\"mandate\":null,\"moto\":false,\"multicapture\":{\"status\":\"unavailable\"},\"network\":\"visa\",\"network_token\":{\"used\":false},\"network_transaction_id\":\"486016425350562\",\"overcapture\":{\"maximum_amount_capturable\":13847,\"status\":\"unavailable\"},\"payment_account_reference\":\"V0010013022014356615453954535\",\"regulated_status\":\"unregulated\",\"three_d_secure\":null,\"wallet\":null},\"type\":\"card\"},\"refunded\":false,\"source\":null,\"status\":\"succeeded\",\"mit_params\":{\"network_transaction_id\":\"486016425350562\"}},\"confirmation_method\":\"manual\",\"created\":1768564135,\"currency\":\"eur\",\"customer\":null,\"last_payment_error\":null,\"livemode\":true,\"metadata\":{\"payment_id\":\"rMd6pa9AA0vdyAO7Z2FGj8KhF\",\"payments_extension\":\"true\",\"payments_extension_type\":\"card\",\"reconciliation_flow\":\"payments_api\",\"shop_id\":\"751927347\"},\"next_action\":null,\"payment_method\":\"pm_1SqBWNIkWweOM9jAq2fZx387\",\"payment_method_types\":[\"card\"],\"source\":null,\"status\":\"succeeded\"}"</t>
  </si>
  <si>
    <t>AS-96326</t>
  </si>
  <si>
    <t>gid://shopify/Order/7441811505490</t>
  </si>
  <si>
    <t>gid://shopify/OrderTransaction/8618049175890</t>
  </si>
  <si>
    <t>2026-01-19T14:49:31Z</t>
  </si>
  <si>
    <t>ch_3SrJlnIkWweOM9jA2SzqlsDc</t>
  </si>
  <si>
    <t>r12usQt62tHVQuIu3qihMNZVZ</t>
  </si>
  <si>
    <t>pi_3SrJlnIkWweOM9jA2f9XZ4in</t>
  </si>
  <si>
    <t>"{\"id\":\"pi_3SrJlnIkWweOM9jA2f9XZ4in\",\"object\":\"payment_intent\",\"amount\":25254,\"amount_capturable\":0,\"amount_received\":25254,\"canceled_at\":null,\"cancellation_reason\":null,\"capture_method\":\"automatic\",\"latest_charge\":{\"id\":\"ch_3SrJlnIkWweOM9jA2SzqlsDc\",\"object\":\"charge\",\"amount\":25254,\"application_fee\":\"fee_1SrJmNIkWweOM9jAPGteiv2i\",\"balance_transaction\":\"txn_3SrJlnIkWweOM9jA2Y2XPdJy\",\"captured\":true,\"created\":1768834206,\"currency\":\"eur\",\"failure_code\":null,\"failure_message\":null,\"fraud_details\":{},\"livemode\":true,\"metadata\":{\"payment_id\":\"r12usQt62tHVQuIu3qihMNZV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JlnIkWweOM9jA2f9XZ4in\",\"payment_method\":\"pm_1SrJlnIkWweOM9jAZsA1yghr\",\"payment_method_details\":{\"card\":{\"amount_authorized\":25254,\"authorization_code\":\"915680\",\"brand\":\"mastercard\",\"checks\":{\"address_line1_check\":\"unavailable\",\"address_postal_code_check\":\"unavailable\",\"cvc_check\":\"pass\"},\"country\":\"AT\",\"description\":\"Debit MasterCard\",\"ds_transaction_id\":null,\"exp_month\":12,\"exp_year\":2026,\"extended_authorization\":{\"status\":\"disabled\"},\"fingerprint\":\"A970QHMGGiOY03nu\",\"funding\":\"debit\",\"iin\":\"535686\",\"incremental_authorization\":{\"status\":\"unavailable\"},\"installments\":null,\"issuer\":\"PSA PAYMENT SERVICES AUSTRIA G\",\"last4\":\"2353\",\"mandate\":null,\"moto\":false,\"multicapture\":{\"status\":\"unavailable\"},\"network\":\"mastercard\",\"network_token\":{\"used\":false},\"network_transaction_id\":\"MDSJ7W3DD0119\",\"overcapture\":{\"maximum_amount_capturable\":25254,\"status\":\"unavailable\"},\"payment_account_reference\":\"50018BBXLUMH8HP9MCK2H4JNXFD8Q\",\"regulated_status\":\"unregulated\",\"three_d_secure\":{\"authentication_flow\":\"challenge\",\"electronic_commerce_indicator\":\"02\",\"exemption_indicator\":null,\"result\":\"authenticated\",\"result_reason\":null,\"transaction_id\":\"b3d4c1a8-c92b-4212-a678-d9fc2d20ce47\",\"version\":\"2.2.0\"},\"wallet\":null},\"type\":\"card\"},\"refunded\":false,\"source\":null,\"status\":\"succeeded\",\"mit_params\":{\"network_transaction_id\":\"MDSJ7W3DD0119\"}},\"confirmation_method\":\"manual\",\"created\":1768834171,\"currency\":\"eur\",\"customer\":null,\"last_payment_error\":null,\"livemode\":true,\"metadata\":{\"payment_id\":\"r12usQt62tHVQuIu3qihMNZVZ\",\"payments_extension\":\"true\",\"payments_extension_type\":\"card\",\"reconciliation_flow\":\"payments_api\",\"shop_id\":\"751927347\"},\"next_action\":null,\"payment_method\":\"pm_1SrJlnIkWweOM9jAZsA1yghr\",\"payment_method_types\":[\"card\"],\"source\":null,\"status\":\"succeeded\"}"</t>
  </si>
  <si>
    <t>AS-96007</t>
  </si>
  <si>
    <t>gid://shopify/Order/7430631752018</t>
  </si>
  <si>
    <t>gid://shopify/OrderTransaction/8605100507474</t>
  </si>
  <si>
    <t>2026-01-15T17:02:33Z</t>
  </si>
  <si>
    <t>ch_3SptwMIkWweOM9jA185hhtFK</t>
  </si>
  <si>
    <t>ruH4JXlZq4x12NkE2kyy8h9o4</t>
  </si>
  <si>
    <t>pi_3SptwMIkWweOM9jA1MOgLpMb</t>
  </si>
  <si>
    <t>"{\"id\":\"pi_3SptwMIkWweOM9jA1MOgLpMb\",\"object\":\"payment_intent\",\"amount\":9995,\"amount_capturable\":0,\"amount_received\":9995,\"canceled_at\":null,\"cancellation_reason\":null,\"capture_method\":\"automatic\",\"latest_charge\":{\"id\":\"ch_3SptwMIkWweOM9jA185hhtFK\",\"object\":\"charge\",\"amount\":9995,\"application_fee\":\"fee_1SptwOIkWweOM9jATxBsnvq4\",\"balance_transaction\":\"txn_3SptwMIkWweOM9jA1oafFrBW\",\"captured\":true,\"created\":1768496556,\"currency\":\"eur\",\"failure_code\":null,\"failure_message\":null,\"fraud_details\":{},\"livemode\":true,\"metadata\":{\"payment_id\":\"ruH4JXlZq4x12NkE2kyy8h9o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twMIkWweOM9jA1MOgLpMb\",\"payment_method\":\"pm_1SptwMIkWweOM9jAJWKDlHF5\",\"payment_method_details\":{\"card\":{\"amount_authorized\":9995,\"authorization_code\":\"023661\",\"brand\":\"visa\",\"checks\":{\"address_line1_check\":\"unavailable\",\"address_postal_code_check\":\"unavailable\",\"cvc_check\":null},\"country\":\"ES\",\"description\":\"Visa Platinum\",\"ds_transaction_id\":null,\"exp_month\":4,\"exp_year\":2028,\"extended_authorization\":{\"status\":\"disabled\"},\"fingerprint\":\"hFDKaZTDKuNwwniu\",\"funding\":\"credit\",\"iin\":\"410626\",\"incremental_authorization\":{\"status\":\"unavailable\"},\"installments\":null,\"issuer\":\"BANCO DE SABADELL, S.A.\",\"last4\":\"3018\",\"mandate\":null,\"moto\":false,\"multicapture\":{\"status\":\"unavailable\"},\"network\":\"visa\",\"network_token\":{\"used\":true},\"network_transaction_id\":\"486015613564558\",\"overcapture\":{\"maximum_amount_capturable\":9995,\"status\":\"unavailable\"},\"payment_account_reference\":\"V0010014618163579074092344537\",\"regulated_status\":\"unregulated\",\"three_d_secure\":null,\"wallet\":null},\"type\":\"card\"},\"refunded\":false,\"source\":null,\"status\":\"succeeded\",\"mit_params\":{\"network_transaction_id\":\"486015613564558\"}},\"confirmation_method\":\"manual\",\"created\":1768496554,\"currency\":\"eur\",\"customer\":null,\"last_payment_error\":null,\"livemode\":true,\"metadata\":{\"payment_id\":\"ruH4JXlZq4x12NkE2kyy8h9o4\",\"payments_extension\":\"true\",\"payments_extension_type\":\"card\",\"reconciliation_flow\":\"payments_api\",\"shop_id\":\"751927347\"},\"next_action\":null,\"payment_method\":\"pm_1SptwMIkWweOM9jAJWKDlHF5\",\"payment_method_types\":[\"card\"],\"source\":null,\"status\":\"succeeded\"}"</t>
  </si>
  <si>
    <t>AS-95972</t>
  </si>
  <si>
    <t>gid://shopify/Order/7429761204562</t>
  </si>
  <si>
    <t>gid://shopify/OrderTransaction/8604094497106</t>
  </si>
  <si>
    <t>2026-01-15T10:39:57Z</t>
  </si>
  <si>
    <t>6BL47162KJ948532X</t>
  </si>
  <si>
    <t>"{\"id\":\"6BL47162KJ948532X\",\"intent\":\"CAPTURE\",\"status\":\"COMPLETED\",\"payment_source\":{\"paypal\":{\"email_address\":\"anna-limpert@gmx.de\",\"account_id\":\"EXKTPW429WAGA\",\"account_status\":\"VERIFIED\",\"name\":{\"given_name\":\"Anna\",\"surname\":\"Limpert\"},\"phone_number\":{\"national_number\":\"4917623197836\"},\"address\":{\"address_line_1\":\"Revaler Stra\u00dfe 14\",\"address_line_2\":\"Vorderhaus \",\"admin_area_2\":\"Berlin\",\"postal_code\":\"10245\",\"country_code\":\"DE\"}}},\"purchase_units\":[{\"reference_id\":\"default\",\"amount\":{\"currency_code\":\"EUR\",\"value\":\"100.49\",\"breakdown\":{\"item_total\":{\"currency_code\":\"EUR\",\"value\":\"111.65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11.16\"}}},\"payee\":{\"email_address\":\"info@artestaposters.com\",\"merchant_id\":\"CZQCEKGVW6QGG\",\"display_data\":{\"brand_name\":\"Artesta\"}},\"payment_instruction\":{\"disbursement_mode\":\"INSTANT\"},\"description\":\"Black figure #6 - P\u00f3ster \\/ Sin marco \\/ 20x30\",\"custom_id\":\"{\\\"shop_id\\\":751927347,\\\"session_id\\\":\\\"rmUWFfN3dGPBb29cJi6lfbW9x\\\"}\",\"invoice_id\":\"rmUWFfN3dGPBb29cJi6lfbW9x\",\"soft_descriptor\":\"PAYPAL *ARTESTASTOR AR\",\"items\":[{\"name\":\"Black figure #6 - P\u00f3ster \\/ Sin marco \\/ 20x30\",\"unit_amount\":{\"currency_code\":\"EUR\",\"value\":\"12.95\"},\"tax\":{\"currency_code\":\"EUR\",\"value\":\"0.00\"},\"quantity\":\"1\"},{\"name\":\"Branches and Leaves II - P\u00f3ster \\/ Sin marco \\/ 20x30\",\"unit_amount\":{\"currency_code\":\"EUR\",\"value\":\"12.95\"},\"tax\":{\"currency_code\":\"EUR\",\"value\":\"0.00\"},\"quantity\":\"1\"},{\"name\":\"Coffee VIII - P\u00f3ster \\/ Sin marco \\/ 20x30\",\"unit_amount\":{\"currency_code\":\"EUR\",\"value\":\"12.95\"},\"tax\":{\"currency_code\":\"EUR\",\"value\":\"0.00\"},\"quantity\":\"1\"},{\"name\":\"Bauhaus Black and White Exhibition Poster  1923 - P\u00f3ster \\/ Sin marco \\/ 30x40\",\"unit_amount\":{\"currency_code\":\"EUR\",\"value\":\"19.95\"},\"tax\":{\"currency_code\":\"EUR\",\"value\":\"0.00\"},\"quantity\":\"1\"},{\"name\":\"Her - P\u00f3ster \\/ Sin marco \\/ 20x30\",\"unit_amount\":{\"currency_code\":\"EUR\",\"value\":\"12.95\"},\"tax\":{\"currency_code\":\"EUR\",\"value\":\"0.00\"},\"quantity\":\"1\"},{\"name\":\"Broken Chain - P\u00f3ster \\/ Sin marco \\/ 30x40\",\"unit_amount\":{\"currency_code\":\"EUR\",\"value\":\"19.95\"},\"tax\":{\"currency_code\":\"EUR\",\"value\":\"0.00\"},\"quantity\":\"1\"},{\"name\":\"Coliseum - P\u00f3ster \\/ Sin marco \\/ 30x40\",\"unit_amount\":{\"currency_code\":\"EUR\",\"value\":\"19.95\"},\"tax\":{\"currency_code\":\"EUR\",\"value\":\"0.00\"},\"quantity\":\"1\"}],\"shipping\":{\"name\":{\"full_name\":\"Anna G\u00fcnther\"},\"address\":{\"address_line_1\":\"Via Quinto Fabio Pittore 10\",\"admin_area_2\":\"Roma\",\"admin_area_1\":\"Roma\",\"postal_code\":\"00136\",\"country_code\":\"IT\"}},\"supplementary_data\":{\"tax_nexus\":[]},\"payments\":{\"captures\":[{\"id\":\"3VU58609FH758722L\",\"status\":\"COMPLETED\",\"amount\":{\"currency_code\":\"EUR\",\"value\":\"100.49\"},\"final_capture\":true,\"disbursement_mode\":\"INSTANT\",\"seller_protection\":{\"status\":\"ELIGIBLE\",\"dispute_categories\":[\"ITEM_NOT_RECEIVED\",\"UNAUTHORIZED_TRANSACTION\"]},\"seller_receivable_breakdown\":{\"gross_amount\":{\"currency_code\":\"EUR\",\"value\":\"100.49\"},\"paypal_fee\":{\"currency_code\":\"EUR\",\"value\":\"3.26\"},\"net_amount\":{\"currency_code\":\"EUR\",\"value\":\"97.23\"}},\"invoice_id\":\"rmUWFfN3dGPBb29cJi6lfbW9x\",\"custom_id\":\"{\\\"shop_id\\\":751927347,\\\"session_id\\\":\\\"rmUWFfN3dGPBb29cJi6lfbW9x\\\"}\",\"links\":[{\"href\":\"https:\\/\\/api.paypal.com\\/v2\\/payments\\/captures\\/3VU58609FH758722L\",\"rel\":\"self\",\"method\":\"GET\"},{\"href\":\"https:\\/\\/api.paypal.com\\/v2\\/payments\\/captures\\/3VU58609FH758722L\\/refund\",\"rel\":\"refund\",\"method\":\"POST\"},{\"href\":\"https:\\/\\/api.paypal.com\\/v2\\/checkout\\/orders\\/6BL47162KJ948532X\",\"rel\":\"up\",\"method\":\"GET\"}],\"create_time\":\"2026-01-15T10:39:59Z\",\"update_time\":\"2026-01-15T10:39:59Z\"}]}}],\"payer\":{\"name\":{\"given_name\":\"Anna\",\"surname\":\"Limpert\"},\"email_address\":\"anna-limpert@gmx.de\",\"payer_id\":\"EXKTPW429WAGA\",\"phone\":{\"phone_number\":{\"national_number\":\"4917623197836\"}},\"address\":{\"address_line_1\":\"Revaler Stra\u00dfe 14\",\"address_line_2\":\"Vorderhaus \",\"admin_area_2\":\"Berlin\",\"postal_code\":\"10245\",\"country_code\":\"DE\"}},\"create_time\":\"2026-01-15T10:38:35Z\",\"update_time\":\"2026-01-15T10:39:59Z\",\"links\":[{\"href\":\"https:\\/\\/api.paypal.com\\/v2\\/checkout\\/orders\\/6BL47162KJ948532X\",\"rel\":\"self\",\"method\":\"GET\"}]}"</t>
  </si>
  <si>
    <t>AS-97137</t>
  </si>
  <si>
    <t>gid://shopify/Order/7513969688914</t>
  </si>
  <si>
    <t>gid://shopify/OrderTransaction/8647846920530</t>
  </si>
  <si>
    <t>2026-01-30T14:48:03Z</t>
  </si>
  <si>
    <t>ch_3SvIzQIkWweOM9jA2lQqccTM</t>
  </si>
  <si>
    <t>r53tiyEDVJepf4krMcRZL1Jrj</t>
  </si>
  <si>
    <t>pi_3SvIzQIkWweOM9jA2koQWagi</t>
  </si>
  <si>
    <t>"{\"id\":\"pi_3SvIzQIkWweOM9jA2koQWagi\",\"object\":\"payment_intent\",\"amount\":3790,\"amount_capturable\":0,\"amount_received\":3790,\"canceled_at\":null,\"cancellation_reason\":null,\"capture_method\":\"automatic\",\"latest_charge\":{\"id\":\"ch_3SvIzQIkWweOM9jA2lQqccTM\",\"object\":\"charge\",\"amount\":3790,\"application_fee\":\"fee_1SvIzSIkWweOM9jAtUCUwTeq\",\"balance_transaction\":\"txn_3SvIzQIkWweOM9jA2iGtRtOa\",\"captured\":true,\"created\":1769784485,\"currency\":\"eur\",\"failure_code\":null,\"failure_message\":null,\"fraud_details\":{},\"livemode\":true,\"metadata\":{\"payment_id\":\"r53tiyEDVJepf4krMcRZL1Jr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IzQIkWweOM9jA2koQWagi\",\"payment_method\":\"pm_1SvIzQIkWweOM9jA4dtMEzcO\",\"payment_method_details\":{\"card\":{\"amount_authorized\":3790,\"authorization_code\":\"031448\",\"brand\":\"visa\",\"checks\":{\"address_line1_check\":\"unavailable\",\"address_postal_code_check\":\"unavailable\",\"cvc_check\":\"pass\"},\"country\":\"FR\",\"description\":\"Visa Classic\",\"ds_transaction_id\":null,\"exp_month\":5,\"exp_year\":2029,\"extended_authorization\":{\"status\":\"disabled\"},\"fingerprint\":\"12m6I7hvTHZDP7TN\",\"funding\":\"debit\",\"iin\":\"453304\",\"incremental_authorization\":{\"status\":\"unavailable\"},\"installments\":null,\"issuer\":\"CREDIT AGRICOLE SOCIETE ANONYME\",\"last4\":\"4238\",\"mandate\":null,\"moto\":false,\"multicapture\":{\"status\":\"unavailable\"},\"network\":\"visa\",\"network_token\":{\"used\":false},\"network_transaction_id\":\"486030532869305\",\"overcapture\":{\"maximum_amount_capturable\":3790,\"status\":\"unavailable\"},\"payment_account_reference\":\"V0010014625151301950193794542\",\"regulated_status\":\"unregulated\",\"three_d_secure\":{\"authentication_flow\":\"frictionless\",\"electronic_commerce_indicator\":\"07\",\"exemption_indicator\":null,\"result\":\"exempted\",\"result_reason\":null,\"transaction_id\":\"c41104c3-0cea-479e-857d-ec56f777e110\",\"version\":\"2.2.0\"},\"wallet\":null},\"type\":\"card\"},\"refunded\":false,\"source\":null,\"status\":\"succeeded\",\"mit_params\":{\"network_transaction_id\":\"486030532869305\"}},\"confirmation_method\":\"manual\",\"created\":1769784484,\"currency\":\"eur\",\"customer\":null,\"last_payment_error\":null,\"livemode\":true,\"metadata\":{\"payment_id\":\"r53tiyEDVJepf4krMcRZL1Jrj\",\"payments_extension\":\"true\",\"payments_extension_type\":\"card\",\"reconciliation_flow\":\"payments_api\",\"shop_id\":\"751927347\"},\"next_action\":null,\"payment_method\":\"pm_1SvIzQIkWweOM9jA4dtMEzcO\",\"payment_method_types\":[\"card\"],\"source\":null,\"status\":\"succeeded\"}"</t>
  </si>
  <si>
    <t>AS-96842</t>
  </si>
  <si>
    <t>gid://shopify/Order/7496017903954</t>
  </si>
  <si>
    <t>gid://shopify/OrderTransaction/8635984347474</t>
  </si>
  <si>
    <t>2026-01-26T14:02:42Z</t>
  </si>
  <si>
    <t>ch_3StqNKIkWweOM9jA2moIMsga</t>
  </si>
  <si>
    <t>rHa3eNIuF7GUQFH6lne6p6cu7</t>
  </si>
  <si>
    <t>pi_3StqNKIkWweOM9jA2cyM3RvQ</t>
  </si>
  <si>
    <t>"{\"id\":\"pi_3StqNKIkWweOM9jA2cyM3RvQ\",\"object\":\"payment_intent\",\"amount\":6590,\"amount_capturable\":0,\"amount_received\":6590,\"canceled_at\":null,\"cancellation_reason\":null,\"capture_method\":\"automatic\",\"latest_charge\":{\"id\":\"ch_3StqNKIkWweOM9jA2moIMsga\",\"object\":\"charge\",\"amount\":6590,\"application_fee\":\"fee_1StqNMIkWweOM9jAtgYmi6dt\",\"balance_transaction\":\"txn_3StqNKIkWweOM9jA2upTkbaA\",\"captured\":true,\"created\":1769436163,\"currency\":\"eur\",\"failure_code\":null,\"failure_message\":null,\"fraud_details\":{},\"livemode\":true,\"metadata\":{\"payment_id\":\"rHa3eNIuF7GUQFH6lne6p6cu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qNKIkWweOM9jA2cyM3RvQ\",\"payment_method\":\"pm_1StqNKIkWweOM9jApwAcvg9P\",\"payment_method_details\":{\"card\":{\"amount_authorized\":6590,\"authorization_code\":\"FZDEHB\",\"brand\":\"mastercard\",\"checks\":{\"address_line1_check\":\"fail\",\"address_postal_code_check\":\"fail\",\"cvc_check\":\"pass\"},\"country\":\"GB\",\"description\":\"World Debit Embossed MasterCard Card\",\"ds_transaction_id\":null,\"exp_month\":12,\"exp_year\":2030,\"extended_authorization\":{\"status\":\"disabled\"},\"fingerprint\":\"UUeUq5XzXeT4mQx9\",\"funding\":\"debit\",\"iin\":\"535456\",\"incremental_authorization\":{\"status\":\"unavailable\"},\"installments\":null,\"issuer\":\"REVOLUT LTD\",\"last4\":\"6127\",\"mandate\":null,\"moto\":false,\"multicapture\":{\"status\":\"unavailable\"},\"network\":\"mastercard\",\"network_token\":{\"used\":false},\"network_transaction_id\":\"MDHO2EEA10126\",\"overcapture\":{\"maximum_amount_capturable\":6590,\"status\":\"unavailable\"},\"payment_account_reference\":\"500100R6TBTYHC7EMSZB5QWQ6580Y\",\"regulated_status\":\"unregulated\",\"three_d_secure\":null,\"wallet\":null},\"type\":\"card\"},\"refunded\":false,\"source\":null,\"status\":\"succeeded\",\"mit_params\":{\"network_transaction_id\":\"MDHO2EEA10126\"}},\"confirmation_method\":\"manual\",\"created\":1769436162,\"currency\":\"eur\",\"customer\":null,\"last_payment_error\":null,\"livemode\":true,\"metadata\":{\"payment_id\":\"rHa3eNIuF7GUQFH6lne6p6cu7\",\"payments_extension\":\"true\",\"payments_extension_type\":\"card\",\"reconciliation_flow\":\"payments_api\",\"shop_id\":\"751927347\"},\"next_action\":null,\"payment_method\":\"pm_1StqNKIkWweOM9jApwAcvg9P\",\"payment_method_types\":[\"card\"],\"source\":null,\"status\":\"succeeded\"}"</t>
  </si>
  <si>
    <t>AS-97033</t>
  </si>
  <si>
    <t>gid://shopify/Order/7511636574546</t>
  </si>
  <si>
    <t>gid://shopify/OrderTransaction/8644500914514</t>
  </si>
  <si>
    <t>2026-01-29T09:51:32Z</t>
  </si>
  <si>
    <t>ch_3SursvIkWweOM9jA1J0ftxzG</t>
  </si>
  <si>
    <t>r67TeL7BODwuspgo8VmusqSY3</t>
  </si>
  <si>
    <t>pi_3SursvIkWweOM9jA1lgGCECO</t>
  </si>
  <si>
    <t>"{\"id\":\"pi_3SursvIkWweOM9jA1lgGCECO\",\"object\":\"payment_intent\",\"amount\":5097,\"amount_capturable\":0,\"amount_received\":5097,\"canceled_at\":null,\"cancellation_reason\":null,\"capture_method\":\"automatic\",\"latest_charge\":{\"id\":\"ch_3SursvIkWweOM9jA1J0ftxzG\",\"object\":\"charge\",\"amount\":5097,\"application_fee\":\"fee_1SurswIkWweOM9jAA2IFNEIW\",\"balance_transaction\":\"txn_3SursvIkWweOM9jA16B2enTE\",\"captured\":true,\"created\":1769680293,\"currency\":\"eur\",\"failure_code\":null,\"failure_message\":null,\"fraud_details\":{},\"livemode\":true,\"metadata\":{\"payment_id\":\"r67TeL7BODwuspgo8VmusqSY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rsvIkWweOM9jA1lgGCECO\",\"payment_method\":\"pm_1SursvIkWweOM9jAChG2EayL\",\"payment_method_details\":{\"card\":{\"amount_authorized\":5097,\"authorization_code\":\"248487\",\"brand\":\"visa\",\"checks\":{\"address_line1_check\":\"unavailable\",\"address_postal_code_check\":\"unavailable\",\"cvc_check\":null},\"country\":\"ES\",\"description\":\"Visa Business\",\"ds_transaction_id\":null,\"exp_month\":11,\"exp_year\":2028,\"extended_authorization\":{\"status\":\"disabled\"},\"fingerprint\":\"713oRaR6o1CSMZ2X\",\"funding\":\"credit\",\"iin\":\"425566\",\"incremental_authorization\":{\"status\":\"unavailable\"},\"installments\":null,\"issuer\":\"BANKINTER S.A.\",\"last4\":\"1470\",\"mandate\":null,\"moto\":false,\"multicapture\":{\"status\":\"unavailable\"},\"network\":\"visa\",\"network_token\":{\"used\":true},\"network_transaction_id\":\"486029354948264\",\"overcapture\":{\"maximum_amount_capturable\":5097,\"status\":\"unavailable\"},\"payment_account_reference\":\"V0010014625318604866679379568\",\"regulated_status\":\"unregulated\",\"three_d_secure\":null,\"wallet\":null},\"type\":\"card\"},\"refunded\":false,\"source\":null,\"status\":\"succeeded\",\"mit_params\":{\"network_transaction_id\":\"486029354948264\"}},\"confirmation_method\":\"manual\",\"created\":1769680293,\"currency\":\"eur\",\"customer\":null,\"last_payment_error\":null,\"livemode\":true,\"metadata\":{\"payment_id\":\"r67TeL7BODwuspgo8VmusqSY3\",\"payments_extension\":\"true\",\"payments_extension_type\":\"card\",\"reconciliation_flow\":\"payments_api\",\"shop_id\":\"751927347\"},\"next_action\":null,\"payment_method\":\"pm_1SursvIkWweOM9jAChG2EayL\",\"payment_method_types\":[\"card\"],\"source\":null,\"status\":\"succeeded\"}"</t>
  </si>
  <si>
    <t>AS-96552</t>
  </si>
  <si>
    <t>gid://shopify/Order/7488389349714</t>
  </si>
  <si>
    <t>gid://shopify/OrderTransaction/8626314510674</t>
  </si>
  <si>
    <t>2026-01-22T19:05:49Z</t>
  </si>
  <si>
    <t>ch_3SsTCUIkWweOM9jA2JqjT8Yl</t>
  </si>
  <si>
    <t>rIldnNqxSIFSwt0Yqc5vsAI7S</t>
  </si>
  <si>
    <t>pi_3SsTCUIkWweOM9jA2a9h3p8L</t>
  </si>
  <si>
    <t>"{\"id\":\"pi_3SsTCUIkWweOM9jA2a9h3p8L\",\"object\":\"payment_intent\",\"amount\":3190,\"amount_capturable\":0,\"amount_received\":3190,\"canceled_at\":null,\"cancellation_reason\":null,\"capture_method\":\"automatic\",\"latest_charge\":{\"id\":\"ch_3SsTCUIkWweOM9jA2JqjT8Yl\",\"object\":\"charge\",\"amount\":3190,\"application_fee\":\"fee_1SsTCWIkWweOM9jA5kjsjxZP\",\"balance_transaction\":\"txn_3SsTCUIkWweOM9jA2IvP1Myb\",\"captured\":true,\"created\":1769108751,\"currency\":\"eur\",\"failure_code\":null,\"failure_message\":null,\"fraud_details\":{},\"livemode\":true,\"metadata\":{\"payment_id\":\"rIldnNqxSIFSwt0Yqc5vsAI7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TCUIkWweOM9jA2a9h3p8L\",\"payment_method\":\"pm_1SsTCUIkWweOM9jAoVjqTPf3\",\"payment_method_details\":{\"card\":{\"amount_authorized\":3190,\"authorization_code\":\"AGPOX9\",\"brand\":\"mastercard\",\"checks\":{\"address_line1_check\":\"pass\",\"address_postal_code_check\":\"pass\",\"cvc_check\":\"pass\"},\"country\":\"FR\",\"description\":\"World Debit Embossed MasterCard Card\",\"ds_transaction_id\":null,\"exp_month\":8,\"exp_year\":2030,\"extended_authorization\":{\"status\":\"disabled\"},\"fingerprint\":\"9AWOmQpAxjXTalcA\",\"funding\":\"debit\",\"iin\":\"535456\",\"incremental_authorization\":{\"status\":\"unavailable\"},\"installments\":null,\"issuer\":\"REVOLUT LTD\",\"last4\":\"8579\",\"mandate\":null,\"moto\":false,\"multicapture\":{\"status\":\"unavailable\"},\"network\":\"mastercard\",\"network_token\":{\"used\":false},\"network_transaction_id\":\"MDHWRE0I50122\",\"overcapture\":{\"maximum_amount_capturable\":3190,\"status\":\"unavailable\"},\"payment_account_reference\":\"50019TTQTFENVBONOOP20FLO9LHJ8\",\"regulated_status\":\"unregulated\",\"three_d_secure\":{\"authentication_flow\":\"frictionless\",\"electronic_commerce_indicator\":\"06\",\"exemption_indicator\":null,\"result\":\"exempted\",\"result_reason\":null,\"transaction_id\":\"80cdae95-8887-4e39-9ac4-d4f2314f39f9\",\"version\":\"2.2.0\"},\"wallet\":null},\"type\":\"card\"},\"refunded\":false,\"source\":null,\"status\":\"succeeded\",\"mit_params\":{\"network_transaction_id\":\"MDHWRE0I50122\"}},\"confirmation_method\":\"manual\",\"created\":1769108750,\"currency\":\"eur\",\"customer\":null,\"last_payment_error\":null,\"livemode\":true,\"metadata\":{\"payment_id\":\"rIldnNqxSIFSwt0Yqc5vsAI7S\",\"payments_extension\":\"true\",\"payments_extension_type\":\"card\",\"reconciliation_flow\":\"payments_api\",\"shop_id\":\"751927347\"},\"next_action\":null,\"payment_method\":\"pm_1SsTCUIkWweOM9jAoVjqTPf3\",\"payment_method_types\":[\"card\"],\"source\":null,\"status\":\"succeeded\"}"</t>
  </si>
  <si>
    <t>AS-96382</t>
  </si>
  <si>
    <t>gid://shopify/Order/7443668238674</t>
  </si>
  <si>
    <t>gid://shopify/OrderTransaction/8620427805010</t>
  </si>
  <si>
    <t>2026-01-20T11:23:03Z</t>
  </si>
  <si>
    <t>ch_3Srd1YIkWweOM9jA29TSiXQv</t>
  </si>
  <si>
    <t>rI7VuXmK5aLg2r98cEZ1TBAwq</t>
  </si>
  <si>
    <t>pi_3Srd1YIkWweOM9jA2JYcPCmr</t>
  </si>
  <si>
    <t>"{\"id\":\"pi_3Srd1YIkWweOM9jA2JYcPCmr\",\"object\":\"payment_intent\",\"amount\":8495,\"amount_capturable\":0,\"amount_received\":0,\"canceled_at\":null,\"cancellation_reason\":null,\"capture_method\":\"automatic\",\"latest_charge\":{\"id\":\"ch_3Srd1YIkWweOM9jA29TSiXQv\",\"object\":\"charge\",\"amount\":8495,\"application_fee\":null,\"balance_transaction\":null,\"captured\":false,\"created\":1768908185,\"currency\":\"eur\",\"failure_code\":\"card_declined\",\"failure_message\":\"Your card was declined for making repeated attempts too frequently or exceeding its amount limit.\",\"fraud_details\":{},\"livemode\":true,\"metadata\":{\"payment_id\":\"rI7VuXmK5aLg2r98cEZ1TBAwq\",\"payments_extension\":\"true\",\"payments_extension_type\":\"card\",\"reconciliation_flow\":\"payments_api\",\"shop_id\":\"751927347\"},\"outcome\":{\"advice_code\":\"try_again_later\",\"network_advice_code\":\"02\",\"network_decline_code\":\"61\",\"network_status\":\"declined_by_network\",\"reason\":\"card_velocity_exceeded\",\"risk_level\":\"normal\",\"seller_message\":\"The bank returned the decline code `card_velocity_exceeded`.\",\"type\":\"issuer_declined\"},\"paid\":false,\"payment_intent\":\"pi_3Srd1YIkWweOM9jA2JYcPCmr\",\"payment_method\":\"pm_1Srd1YIkWweOM9jAy4uN8zXn\",\"payment_method_details\":{\"card\":{\"amount_authorized\":null,\"authorization_code\":null,\"brand\":\"visa\",\"checks\":{\"address_line1_check\":\"unavailable\",\"address_postal_code_check\":\"unavailable\",\"cvc_check\":null},\"country\":\"ES\",\"description\":\"Visa Classic\",\"ds_transaction_id\":null,\"exp_month\":11,\"exp_year\":2026,\"extended_authorization\":{\"status\":\"disabled\"},\"fingerprint\":\"LLqyNEKE4s6UPRcH\",\"funding\":\"prepaid\",\"iin\":\"403569\",\"incremental_authorization\":{\"status\":\"unavailable\"},\"installments\":null,\"issuer\":\"BANCO BILBAO VIZCAYA ARGENTARIA S.A. (BBVA)\",\"last4\":\"8646\",\"mandate\":null,\"moto\":false,\"multicapture\":{\"status\":\"unavailable\"},\"network\":\"visa\",\"network_token\":{\"used\":false},\"network_transaction_id\":\"486020409854437\",\"overcapture\":{\"maximum_amount_capturable\":8495,\"status\":\"unavailable\"},\"payment_account_reference\":\"V0010014620165608500799083194\",\"regulated_status\":\"unregulated\",\"three_d_secure\":null,\"wallet\":null},\"type\":\"card\"},\"refunded\":false,\"source\":null,\"status\":\"failed\",\"mit_params\":{\"network_transaction_id\":\"486020409854437\"}},\"confirmation_method\":\"manual\",\"created\":1768908184,\"currency\":\"eur\",\"customer\":null,\"last_payment_error\":{\"advice_code\":\"try_again_later\",\"charge\":\"ch_3Srd1YIkWweOM9jA29TSiXQv\",\"code\":\"card_declined\",\"decline_code\":\"card_velocity_exceeded\",\"doc_url\":\"https:\\/\\/stripe.com\\/docs\\/error-codes\\/card-declined\",\"message\":\"Your card was declined for making repeated attempts too frequently or exceeding its amount limit.\",\"network_advice_code\":\"02\",\"network_decline_code\":\"61\",\"payment_method\":{\"id\":\"pm_1Srd1YIkWweOM9jAy4uN8zXn\",\"object\":\"payment_method\",\"card\":{\"brand\":\"visa\",\"checks\":{\"address_line1_check\":\"unavailable\",\"address_postal_code_check\":\"unavailable\",\"cvc_check\":null},\"country\":\"ES\",\"description\":\"Visa Classic\",\"display_brand\":\"visa\",\"exp_month\":11,\"exp_year\":2026,\"fingerprint\":\"LLqyNEKE4s6UPRcH\",\"funding\":\"prepaid\",\"generated_from\":null,\"iin\":\"403569\",\"issuer\":\"BANCO BILBAO VIZCAYA ARGENTARIA S.A. (BBVA)\",\"last4\":\"8646\",\"network_token\":null,\"networks\":{\"available\":[\"visa\"],\"preferred\":null},\"payment_account_reference\":null,\"regulated_status\":\"unregulated\",\"three_d_secure_usage\":{\"supported\":true},\"wallet\":null},\"created\":1768908184,\"livemode\":true,\"metadata\":{},\"type\":\"card\"},\"type\":\"card_error\"},\"livemode\":true,\"metadata\":{\"payment_id\":\"rI7VuXmK5aLg2r98cEZ1TBAwq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</si>
  <si>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gid://shopify/OrderTransaction/8620428558674</t>
  </si>
  <si>
    <t>2026-01-20T11:23:27Z</t>
  </si>
  <si>
    <t>ch_3Srd1xIkWweOM9jA1NODNU0j</t>
  </si>
  <si>
    <t>r0bhENeEJjVoM5ryaZfWhVGrU</t>
  </si>
  <si>
    <t>pi_3Srd1xIkWweOM9jA1OpRWvma</t>
  </si>
  <si>
    <t>"{\"id\":\"pi_3Srd1xIkWweOM9jA1OpRWvma\",\"object\":\"payment_intent\",\"amount\":8495,\"amount_capturable\":0,\"amount_received\":8495,\"canceled_at\":null,\"cancellation_reason\":null,\"capture_method\":\"automatic\",\"latest_charge\":{\"id\":\"ch_3Srd1xIkWweOM9jA1NODNU0j\",\"object\":\"charge\",\"amount\":8495,\"application_fee\":\"fee_1Srd1xIkWweOM9jALmSezHD8\",\"balance_transaction\":\"txn_3Srd1xIkWweOM9jA1sKcVE9D\",\"captured\":true,\"created\":1768908209,\"currency\":\"eur\",\"failure_code\":null,\"failure_message\":null,\"fraud_details\":{},\"livemode\":true,\"metadata\":{\"payment_id\":\"r0bhENeEJjVoM5ryaZfWhVGr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d1xIkWweOM9jA1OpRWvma\",\"payment_method\":\"pm_1Srd1xIkWweOM9jAC119Fh2j\",\"payment_method_details\":{\"card\":{\"amount_authorized\":8495,\"authorization_code\":\"932221\",\"brand\":\"visa\",\"checks\":{\"address_line1_check\":null,\"address_postal_code_check\":null,\"cvc_check\":null},\"country\":\"ES\",\"description\":\"Visa Classic\",\"ds_transaction_id\":null,\"exp_month\":10,\"exp_year\":2030,\"extended_authorization\":{\"status\":\"disabled\"},\"fingerprint\":\"mJ2yesa2vJKV6L4l\",\"funding\":\"debit\",\"iin\":\"465975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486020410094843\",\"overcapture\":{\"maximum_amount_capturable\":8495,\"status\":\"unavailable\"},\"payment_account_reference\":\"V0010013020160616829194248132\",\"regulated_status\":\"unregulated\",\"three_d_secure\":null,\"wallet\":{\"apple_pay\":{\"type\":\"apple_pay\"},\"dynamic_last4\":\"1411\",\"type\":\"apple_pay\"}},\"type\":\"card\"},\"refunded\":false,\"source\":null,\"status\":\"succeeded\",\"mit_params\":{\"network_transaction_id\":\"486020410094843\"}},\"confirmation_method\":\"manual\",\"created\":1768908209,\"currency\":\"eur\",\"customer\":null,\"last_payment_error\":null,\"livemode\":true,\"metadata\":{\"payment_id\":\"r0bhENeEJjVoM5ryaZfWhVGrU\",\"payments_extension\":\"true\",\"payments_extension_type\":\"card\",\"reconciliation_flow\":\"payments_api\",\"shop_id\":\"751927347\"},\"next_action\":null,\"payment_method\":\"pm_1Srd1xIkWweOM9jAC119Fh2j\",\"payment_method_types\":[\"card\"],\"source\":null,\"status\":\"succeeded\"}"</t>
  </si>
  <si>
    <t>AS-96071</t>
  </si>
  <si>
    <t>gid://shopify/Order/7433272492370</t>
  </si>
  <si>
    <t>gid://shopify/OrderTransaction/8607754781010</t>
  </si>
  <si>
    <t>2026-01-16T12:58:27Z</t>
  </si>
  <si>
    <t>ch_3SqCbgIkWweOM9jA0ewd0OCF</t>
  </si>
  <si>
    <t>rL5MLb7vLY5vPQzNxTf2Ov3kv</t>
  </si>
  <si>
    <t>pi_3SqCbgIkWweOM9jA0jJSFbqH</t>
  </si>
  <si>
    <t>"{\"id\":\"pi_3SqCbgIkWweOM9jA0jJSFbqH\",\"object\":\"payment_intent\",\"amount\":6795,\"amount_capturable\":0,\"amount_received\":6795,\"canceled_at\":null,\"cancellation_reason\":null,\"capture_method\":\"automatic\",\"latest_charge\":{\"id\":\"ch_3SqCbgIkWweOM9jA0ewd0OCF\",\"object\":\"charge\",\"amount\":6795,\"application_fee\":\"fee_1SqCbkIkWweOM9jAk1jrNTgZ\",\"balance_transaction\":\"txn_3SqCbgIkWweOM9jA0bt7LmDd\",\"captured\":true,\"created\":1768568311,\"currency\":\"eur\",\"failure_code\":null,\"failure_message\":null,\"fraud_details\":{},\"livemode\":true,\"metadata\":{\"payment_id\":\"rL5MLb7vLY5vPQzNxTf2Ov3k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CbgIkWweOM9jA0jJSFbqH\",\"payment_method\":\"pm_1SqCbgIkWweOM9jAlMra4QJj\",\"payment_method_details\":{\"card\":{\"amount_authorized\":6795,\"authorization_code\":\"611913\",\"brand\":\"visa\",\"checks\":{\"address_line1_check\":\"unavailable\",\"address_postal_code_check\":\"unavailable\",\"cvc_check\":\"pass\"},\"country\":\"FR\",\"description\":\"Visa Classic\",\"ds_transaction_id\":null,\"exp_month\":1,\"exp_year\":2029,\"extended_authorization\":{\"status\":\"disabled\"},\"fingerprint\":\"7e27nrCfqdbIj17z\",\"funding\":\"debit\",\"iin\":\"497783\",\"incremental_authorization\":{\"status\":\"unavailable\"},\"installments\":null,\"issuer\":\"CAISSE FEDERALE DE CREDIT MUTUEL\",\"last4\":\"2946\",\"mandate\":null,\"moto\":false,\"multicapture\":{\"status\":\"unavailable\"},\"network\":\"visa\",\"network_token\":{\"used\":false},\"network_transaction_id\":\"486016467115814\",\"overcapture\":{\"maximum_amount_capturable\":6795,\"status\":\"unavailable\"},\"payment_account_reference\":null,\"regulated_status\":\"unregulated\",\"three_d_secure\":{\"authentication_flow\":\"frictionless\",\"electronic_commerce_indicator\":\"07\",\"exemption_indicator\":null,\"result\":\"exempted\",\"result_reason\":null,\"transaction_id\":\"917a8b51-1769-4cf4-91fa-3904a4be240f\",\"version\":\"2.2.0\"},\"wallet\":null},\"type\":\"card\"},\"refunded\":false,\"source\":null,\"status\":\"succeeded\",\"mit_params\":{\"network_transaction_id\":\"486016467115814\"}},\"confirmation_method\":\"manual\",\"created\":1768568308,\"currency\":\"eur\",\"customer\":null,\"last_payment_error\":null,\"livemode\":true,\"metadata\":{\"payment_id\":\"rL5MLb7vLY5vPQzNxTf2Ov3kv\",\"payments_extension\":\"true\",\"payments_extension_type\":\"card\",\"reconciliation_flow\":\"payments_api\",\"shop_id\":\"751927347\"},\"next_action\":null,\"payment_method\":\"pm_1SqCbgIkWweOM9jAlMra4QJj\",\"payment_method_types\":[\"card\"],\"source\":null,\"status\":\"succeeded\"}"</t>
  </si>
  <si>
    <t>AS-96511</t>
  </si>
  <si>
    <t>gid://shopify/Order/7446848602450</t>
  </si>
  <si>
    <t>gid://shopify/OrderTransaction/8624784277842</t>
  </si>
  <si>
    <t>2026-01-22T06:34:30Z</t>
  </si>
  <si>
    <t>ch_3SsHTPIkWweOM9jA02q2U37C</t>
  </si>
  <si>
    <t>rsX67DY42ULR6Dt1mKmNVcmHg</t>
  </si>
  <si>
    <t>pi_3SsHTPIkWweOM9jA0kbvsRIk</t>
  </si>
  <si>
    <t>"{\"id\":\"pi_3SsHTPIkWweOM9jA0kbvsRIk\",\"object\":\"payment_intent\",\"amount\":3790,\"amount_capturable\":0,\"amount_received\":3790,\"canceled_at\":null,\"cancellation_reason\":null,\"capture_method\":\"automatic\",\"latest_charge\":{\"id\":\"ch_3SsHTPIkWweOM9jA02q2U37C\",\"object\":\"charge\",\"amount\":3790,\"application_fee\":\"fee_1SsHTQIkWweOM9jAnukGT9VX\",\"balance_transaction\":\"txn_3SsHTPIkWweOM9jA0fZRV7Qk\",\"captured\":true,\"created\":1769063672,\"currency\":\"eur\",\"failure_code\":null,\"failure_message\":null,\"fraud_details\":{},\"livemode\":true,\"metadata\":{\"payment_id\":\"rsX67DY42ULR6Dt1mKmNVcmH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HTPIkWweOM9jA0kbvsRIk\",\"payment_method\":\"pm_1SsHTPIkWweOM9jAsY30PS2t\",\"payment_method_details\":{\"card\":{\"amount_authorized\":3790,\"authorization_code\":\"114736\",\"brand\":\"mastercard\",\"checks\":{\"address_line1_check\":null,\"address_postal_code_check\":null,\"cvc_check\":null},\"country\":\"AT\",\"description\":\"Debit MasterCard\",\"ds_transaction_id\":null,\"exp_month\":10,\"exp_year\":2027,\"extended_authorization\":{\"status\":\"disabled\"},\"fingerprint\":\"zoeX0QU8O1Ub6JNB\",\"funding\":\"debit\",\"iin\":\"535558\",\"incremental_authorization\":{\"status\":\"unavailable\"},\"installments\":null,\"issuer\":\"PSA PAYMENT SERVICES AUSTRIA G\",\"last4\":\"0000\",\"mandate\":null,\"moto\":false,\"multicapture\":{\"status\":\"unavailable\"},\"network\":\"mastercard\",\"network_token\":{\"used\":false},\"network_transaction_id\":\"MDSO7BU6P0122\",\"overcapture\":{\"maximum_amount_capturable\":3790,\"status\":\"unavailable\"},\"payment_account_reference\":\"500144FGVAGEH3PHR2FJCUZFTV8F1\",\"regulated_status\":\"unregulated\",\"three_d_secure\":null,\"wallet\":{\"apple_pay\":{\"type\":\"apple_pay\"},\"dynamic_last4\":\"0552\",\"type\":\"apple_pay\"}},\"type\":\"card\"},\"refunded\":false,\"source\":null,\"status\":\"succeeded\",\"mit_params\":{\"network_transaction_id\":\"MDSO7BU6P0122\"}},\"confirmation_method\":\"manual\",\"created\":1769063671,\"currency\":\"eur\",\"customer\":null,\"last_payment_error\":null,\"livemode\":true,\"metadata\":{\"payment_id\":\"rsX67DY42ULR6Dt1mKmNVcmHg\",\"payments_extension\":\"true\",\"payments_extension_type\":\"card\",\"reconciliation_flow\":\"payments_api\",\"shop_id\":\"751927347\"},\"next_action\":null,\"payment_method\":\"pm_1SsHTPIkWweOM9jAsY30PS2t\",\"payment_method_types\":[\"card\"],\"source\":null,\"status\":\"succeeded\"}"</t>
  </si>
  <si>
    <t>AS-95282</t>
  </si>
  <si>
    <t>gid://shopify/Order/7412305953106</t>
  </si>
  <si>
    <t>gid://shopify/OrderTransaction/8583968293202</t>
  </si>
  <si>
    <t>2026-01-07T14:17:52Z</t>
  </si>
  <si>
    <t>ch_3SmxYbIkWweOM9jA27TGWGmf</t>
  </si>
  <si>
    <t>rqbvxoMj2fZlGYgkCJiZRmDlq</t>
  </si>
  <si>
    <t>pi_3SmxYbIkWweOM9jA27urXNTr</t>
  </si>
  <si>
    <t>"{\"id\":\"pi_3SmxYbIkWweOM9jA27urXNTr\",\"object\":\"payment_intent\",\"amount\":3190,\"amount_capturable\":0,\"amount_received\":3190,\"canceled_at\":null,\"cancellation_reason\":null,\"capture_method\":\"automatic\",\"latest_charge\":{\"id\":\"ch_3SmxYbIkWweOM9jA27TGWGmf\",\"object\":\"charge\",\"amount\":3190,\"application_fee\":\"fee_1SmxYcIkWweOM9jAk3J4EQ2V\",\"balance_transaction\":\"txn_3SmxYbIkWweOM9jA2MZvqpaD\",\"captured\":true,\"created\":1767795473,\"currency\":\"eur\",\"failure_code\":null,\"failure_message\":null,\"fraud_details\":{},\"livemode\":true,\"metadata\":{\"payment_id\":\"rqbvxoMj2fZlGYgkCJiZRmDl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xYbIkWweOM9jA27urXNTr\",\"payment_method\":\"pm_1SmxYbIkWweOM9jAp1fevFMm\",\"payment_method_details\":{\"card\":{\"amount_authorized\":3190,\"authorization_code\":\"755074\",\"brand\":\"mastercard\",\"checks\":{\"address_line1_check\":null,\"address_postal_code_check\":null,\"cvc_check\":null},\"country\":\"IT\",\"description\":\"Debit MasterCard\",\"ds_transaction_id\":null,\"exp_month\":8,\"exp_year\":2027,\"extended_authorization\":{\"status\":\"disabled\"},\"fingerprint\":\"JRXJqUBxcD1JAOOP\",\"funding\":\"debit\",\"iin\":\"557474\",\"incremental_authorization\":{\"status\":\"unavailable\"},\"installments\":null,\"issuer\":\"NEXI PAYMENTS SPA\",\"last4\":\"0000\",\"mandate\":null,\"moto\":false,\"multicapture\":{\"status\":\"unavailable\"},\"network\":\"mastercard\",\"network_token\":{\"used\":false},\"network_transaction_id\":\"MDUH0ZK3K0107\",\"overcapture\":{\"maximum_amount_capturable\":3190,\"status\":\"unavailable\"},\"payment_account_reference\":\"5001C4I7MMRPPRY2SFQRBGEQMPI1U\",\"regulated_status\":\"unregulated\",\"three_d_secure\":null,\"wallet\":{\"apple_pay\":{\"type\":\"apple_pay\"},\"dynamic_last4\":\"8609\",\"type\":\"apple_pay\"}},\"type\":\"card\"},\"refunded\":false,\"source\":null,\"status\":\"succeeded\",\"mit_params\":{\"network_transaction_id\":\"MDUH0ZK3K0107\"}},\"confirmation_method\":\"manual\",\"created\":1767795473,\"currency\":\"eur\",\"customer\":null,\"last_payment_error\":null,\"livemode\":true,\"metadata\":{\"payment_id\":\"rqbvxoMj2fZlGYgkCJiZRmDlq\",\"payments_extension\":\"true\",\"payments_extension_type\":\"card\",\"reconciliation_flow\":\"payments_api\",\"shop_id\":\"751927347\"},\"next_action\":null,\"payment_method\":\"pm_1SmxYbIkWweOM9jAp1fevFMm\",\"payment_method_types\":[\"card\"],\"source\":null,\"status\":\"succeeded\"}"</t>
  </si>
  <si>
    <t>AS-96261</t>
  </si>
  <si>
    <t>gid://shopify/Order/7439616770386</t>
  </si>
  <si>
    <t>gid://shopify/OrderTransaction/8615380975954</t>
  </si>
  <si>
    <t>2026-01-18T16:51:54Z</t>
  </si>
  <si>
    <t>6LL017345F563135G</t>
  </si>
  <si>
    <t>"{\"id\":\"6LL017345F563135G\",\"intent\":\"CAPTURE\",\"status\":\"COMPLETED\",\"payment_source\":{\"paypal\":{\"email_address\":\"chiara.lulli19@gmail.com\",\"account_id\":\"BLJUS62U4SFQU\",\"account_status\":\"VERIFIED\",\"name\":{\"given_name\":\"Chiara\",\"surname\":\"Lulli\"},\"phone_number\":{\"national_number\":\"3338688039\"},\"address\":{\"address_line_1\":\"corso della repubblica, 40\",\"admin_area_2\":\"Fauglia\",\"admin_area_1\":\"PI\",\"postal_code\":\"56043\",\"country_code\":\"IT\"}}},\"purchase_units\":[{\"reference_id\":\"default\",\"amount\":{\"currency_code\":\"EUR\",\"value\":\"63.80\",\"breakdown\":{\"item_total\":{\"currency_code\":\"EUR\",\"value\":\"58.85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Floral Design II Shin-bijutsukai by Korin Furuya - P\u00f3ster \\/ Sin marco \\/ 50x70\",\"custom_id\":\"{\\\"shop_id\\\":751927347,\\\"session_id\\\":\\\"r3lnhq5SeqKVU0LRS8T2wPAtu\\\"}\",\"invoice_id\":\"r3lnhq5SeqKVU0LRS8T2wPAtu\",\"items\":[{\"name\":\"Floral Design II Shin-bijutsukai by Korin Furuya - P\u00f3ster \\/ Sin marco \\/ 50x70\",\"unit_amount\":{\"currency_code\":\"EUR\",\"value\":\"32.95\"},\"tax\":{\"currency_code\":\"EUR\",\"value\":\"0.00\"},\"quantity\":\"1\"},{\"name\":\"La Dolce Vita - P\u00f3ster \\/ Sin marco \\/ 20x30\",\"unit_amount\":{\"currency_code\":\"EUR\",\"value\":\"12.95\"},\"tax\":{\"currency_code\":\"EUR\",\"value\":\"0.00\"},\"quantity\":\"1\"},{\"name\":\"Matsumoto Hoji, Frog II - P\u00f3ster \\/ Sin marco \\/ 20x30\",\"unit_amount\":{\"currency_code\":\"EUR\",\"value\":\"12.95\"},\"tax\":{\"currency_code\":\"EUR\",\"value\":\"0.00\"},\"quantity\":\"1\"}],\"shipping\":{\"name\":{\"full_name\":\"Chiara Lulli\"},\"address\":{\"address_line_1\":\"Via Roma 29\",\"admin_area_2\":\"Cascina\",\"admin_area_1\":\"Pisa\",\"postal_code\":\"56021\",\"country_code\":\"IT\"}},\"supplementary_data\":{\"tax_nexus\":[]},\"payments\":{\"captures\":[{\"id\":\"27216345R5436771A\",\"status\":\"COMPLETED\",\"amount\":{\"currency_code\":\"EUR\",\"value\":\"63.80\"},\"final_capture\":true,\"disbursement_mode\":\"INSTANT\",\"seller_protection\":{\"status\":\"ELIGIBLE\",\"dispute_categories\":[\"ITEM_NOT_RECEIVED\",\"UNAUTHORIZED_TRANSACTION\"]},\"seller_receivable_breakdown\":{\"gross_amount\":{\"currency_code\":\"EUR\",\"value\":\"63.80\"},\"paypal_fee\":{\"currency_code\":\"EUR\",\"value\":\"2.20\"},\"net_amount\":{\"currency_code\":\"EUR\",\"value\":\"61.60\"}},\"invoice_id\":\"r3lnhq5SeqKVU0LRS8T2wPAtu\",\"custom_id\":\"{\\\"shop_id\\\":751927347,\\\"session_id\\\":\\\"r3lnhq5SeqKVU0LRS8T2wPAtu\\\"}\",\"links\":[{\"href\":\"https:\\/\\/api.paypal.com\\/v2\\/payments\\/captures\\/27216345R5436771A\",\"rel\":\"self\",\"method\":\"GET\"},{\"href\":\"https:\\/\\/api.paypal.com\\/v2\\/payments\\/captures\\/27216345R5436771A\\/refund\",\"rel\":\"refund\",\"method\":\"POST\"},{\"href\":\"https:\\/\\/api.paypal.com\\/v2\\/checkout\\/orders\\/6LL017345F563135G\",\"rel\":\"up\",\"method\":\"GET\"}],\"create_time\":\"2026-01-18T16:51:56Z\",\"update_time\":\"2026-01-18T16:51:56Z\"}]}}],\"payer\":{\"name\":{\"given_name\":\"Chiara\",\"surname\":\"Lulli\"},\"email_address\":\"chiara.lulli19@gmail.com\",\"payer_id\":\"BLJUS62U4SFQU\",\"phone\":{\"phone_number\":{\"national_number\":\"3338688039\"}},\"address\":{\"address_line_1\":\"corso della repubblica, 40\",\"admin_area_2\":\"Fauglia\",\"admin_area_1\":\"PI\",\"postal_code\":\"56043\",\"country_code\":\"IT\"}},\"create_time\":\"2026-01-18T16:51:19Z\",\"update_time\":\"2026-01-18T16:51:56Z\",\"links\":[{\"href\":\"https:\\/\\/api.paypal.com\\/v2\\/checkout\\/orders\\/6LL017345F563135G\",\"rel\":\"self\",\"method\":\"GET\"}]}"</t>
  </si>
  <si>
    <t>AS-96392</t>
  </si>
  <si>
    <t>gid://shopify/Order/7443836830034</t>
  </si>
  <si>
    <t>gid://shopify/OrderTransaction/8620660392274</t>
  </si>
  <si>
    <t>2026-01-20T13:11:01Z</t>
  </si>
  <si>
    <t>1PD05010E3845111A</t>
  </si>
  <si>
    <t>"{\"id\":\"1PD05010E3845111A\",\"intent\":\"CAPTURE\",\"status\":\"COMPLETED\",\"payment_source\":{\"paypal\":{\"email_address\":\"henning.heidemanns@gmail.com\",\"account_id\":\"P76S5R6QPC6MJ\",\"account_status\":\"VERIFIED\",\"name\":{\"given_name\":\"Henning\",\"surname\":\"Heidemanns\"},\"phone_number\":{\"national_number\":\"747463775\"},\"address\":{\"address_line_1\":\"Sieg-Lahn-Stra\u00dfe 1\",\"admin_area_2\":\"Netphen\",\"postal_code\":\"57250\",\"country_code\":\"DE\"}}},\"purchase_units\":[{\"reference_id\":\"default\",\"amount\":{\"currency_code\":\"EUR\",\"value\":\"115.88\",\"breakdown\":{\"item_total\":{\"currency_code\":\"EUR\",\"value\":\"128.75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12.87\"}}},\"payee\":{\"email_address\":\"info@artestaposters.com\",\"merchant_id\":\"CZQCEKGVW6QGG\",\"display_data\":{\"brand_name\":\"Artesta\"}},\"payment_instruction\":{\"disbursement_mode\":\"INSTANT\"},\"description\":\"Birds of summer - P\u00f3ster \\/ Madera negro \\/ 20x30\",\"custom_id\":\"{\\\"shop_id\\\":751927347,\\\"session_id\\\":\\\"rKad6OQGhgFGX44vYcZpjtVVs\\\"}\",\"invoice_id\":\"rKad6OQGhgFGX44vYcZpjtVVs\",\"soft_descriptor\":\"PAYPAL *ARTESTASTOR AR\",\"items\":[{\"name\":\"Birds of summer - P\u00f3ster \\/ Madera negro \\/ 20x30\",\"unit_amount\":{\"currency_code\":\"EUR\",\"value\":\"24.95\"},\"tax\":{\"currency_code\":\"EUR\",\"value\":\"0.00\"},\"quantity\":\"1\"},{\"name\":\"Birds of spring - P\u00f3ster \\/ Madera negro \\/ 20x30\",\"unit_amount\":{\"currency_code\":\"EUR\",\"value\":\"24.95\"},\"tax\":{\"currency_code\":\"EUR\",\"value\":\"0.00\"},\"quantity\":\"1\"},{\"name\":\"Giraffe with socks - P\u00f3ster \\/ Madera negro \\/ 20x30\",\"unit_amount\":{\"currency_code\":\"EUR\",\"value\":\"24.95\"},\"tax\":{\"currency_code\":\"EUR\",\"value\":\"0.00\"},\"quantity\":\"1\"},{\"name\":\"Tropic Cheetah - P\u00f3ster \\/ Sin marco \\/ 40x50\",\"unit_amount\":{\"currency_code\":\"EUR\",\"value\":\"26.95\"},\"tax\":{\"currency_code\":\"EUR\",\"value\":\"0.00\"},\"quantity\":\"1\"},{\"name\":\"Boho toucan - P\u00f3ster \\/ Sin marco \\/ 40x50\",\"unit_amount\":{\"currency_code\":\"EUR\",\"value\":\"26.95\"},\"tax\":{\"currency_code\":\"EUR\",\"value\":\"0.00\"},\"quantity\":\"1\"}],\"shipping\":{\"name\":{\"full_name\":\"Regine Heidemanns\"},\"address\":{\"address_line_1\":\"Salinetas F4\",\"admin_area_2\":\"Novelda\",\"admin_area_1\":\"Alicante\",\"postal_code\":\"03660\",\"country_code\":\"ES\"}},\"supplementary_data\":{\"tax_nexus\":[]},\"payments\":{\"captures\":[{\"id\":\"4NF25333G51444943\",\"status\":\"COMPLETED\",\"amount\":{\"currency_code\":\"EUR\",\"value\":\"115.88\"},\"final_capture\":true,\"disbursement_mode\":\"INSTANT\",\"seller_protection\":{\"status\":\"ELIGIBLE\",\"dispute_categories\":[\"ITEM_NOT_RECEIVED\",\"UNAUTHORIZED_TRANSACTION\"]},\"seller_receivable_breakdown\":{\"gross_amount\":{\"currency_code\":\"EUR\",\"value\":\"115.88\"},\"paypal_fee\":{\"currency_code\":\"EUR\",\"value\":\"3.71\"},\"net_amount\":{\"currency_code\":\"EUR\",\"value\":\"112.17\"}},\"invoice_id\":\"rKad6OQGhgFGX44vYcZpjtVVs\",\"custom_id\":\"{\\\"shop_id\\\":751927347,\\\"session_id\\\":\\\"rKad6OQGhgFGX44vYcZpjtVVs\\\"}\",\"links\":[{\"href\":\"https:\\/\\/api.paypal.com\\/v2\\/payments\\/captures\\/4NF25333G51444943\",\"rel\":\"self\",\"method\":\"GET\"},{\"href\":\"https:\\/\\/api.paypal.com\\/v2\\/payments\\/captures\\/4NF25333G51444943\\/refund\",\"rel\":\"refund\",\"method\":\"POST\"},{\"href\":\"https:\\/\\/api.paypal.com\\/v2\\/checkout\\/orders\\/1PD05010E3845111A\",\"rel\":\"up\",\"method\":\"GET\"}],\"create_time\":\"2026-01-20T13:11:04Z\",\"update_time\":\"2026-01-20T13:11:04Z\"}]}}],\"payer\":{\"name\":{\"given_name\":\"Henning\",\"surname\":\"Heidemanns\"},\"email_address\":\"henning.heidemanns@gmail.com\",\"payer_id\":\"P76S5R6QPC6MJ\",\"phone\":{\"phone_number\":{\"national_number\":\"747463775\"}},\"address\":{\"address_line_1\":\"Sieg-Lahn-Stra\u00dfe 1\",\"admin_area_2\":\"Netphen\",\"postal_code\":\"57250\",\"country_code\":\"DE\"}},\"create_time\":\"2026-01-20T13:10:21Z\",\"update_time\":\"2026-01-20T13:11:04Z\",\"links\":[{\"href\":\"https:\\/\\/api.paypal.com\\/v2\\/checkout\\/orders\\/1PD05010E3845111A\",\"rel\":\"self\",\"method\":\"GET\"}]}"</t>
  </si>
  <si>
    <t>AS-91940</t>
  </si>
  <si>
    <t>gid://shopify/Order/7174702891346</t>
  </si>
  <si>
    <t>gid://shopify/OrderTransaction/8426014441810</t>
  </si>
  <si>
    <t>2025-11-30T22:27:18Z</t>
  </si>
  <si>
    <t>ch_3SZJ5PIkWweOM9jA2OJ9eh97</t>
  </si>
  <si>
    <t>raeB8920SjDJEmD0IU4RqoLLR</t>
  </si>
  <si>
    <t>pi_3SZJ5PIkWweOM9jA20g0W2Sd</t>
  </si>
  <si>
    <t>"{\"id\":\"pi_3SZJ5PIkWweOM9jA20g0W2Sd\",\"object\":\"payment_intent\",\"amount\":5931,\"amount_capturable\":0,\"amount_received\":5931,\"canceled_at\":null,\"cancellation_reason\":null,\"capture_method\":\"automatic\",\"latest_charge\":{\"id\":\"ch_3SZJ5PIkWweOM9jA2OJ9eh97\",\"object\":\"charge\",\"amount\":5931,\"application_fee\":\"fee_1SZJ5QIkWweOM9jAmuimKVSM\",\"balance_transaction\":\"txn_3SZJ5PIkWweOM9jA2yJLAKH8\",\"captured\":true,\"created\":1764541639,\"currency\":\"eur\",\"failure_code\":null,\"failure_message\":null,\"fraud_details\":{},\"livemode\":true,\"metadata\":{\"payment_id\":\"raeB8920SjDJEmD0IU4RqoLL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ZJ5PIkWweOM9jA20g0W2Sd\",\"payment_method\":\"pm_1SZJ5PIkWweOM9jArQDlhlcA\",\"payment_method_details\":{\"card\":{\"amount_authorized\":5931,\"authorization_code\":\"491435\",\"brand\":\"visa\",\"checks\":{\"address_line1_check\":null,\"address_postal_code_check\":null,\"cvc_check\":null},\"country\":\"FR\",\"description\":\"Visa Classic\",\"ds_transaction_id\":null,\"exp_month\":12,\"exp_year\":2031,\"extended_authorization\":{\"status\":\"disabled\"},\"fingerprint\":\"Kzxy9WFZDE5z3jPb\",\"funding\":\"debit\",\"iin\":\"455847\",\"incremental_authorization\":{\"status\":\"unavailable\"},\"installments\":null,\"issuer\":\"La Banque Postale\",\"last4\":\"0000\",\"mandate\":null,\"moto\":false,\"multicapture\":{\"status\":\"unavailable\"},\"network\":\"visa\",\"network_token\":{\"used\":false},\"network_transaction_id\":\"485334808399606\",\"overcapture\":{\"maximum_amount_capturable\":5931,\"status\":\"unavailable\"},\"payment_account_reference\":\"V001AADBP30000342714890000000\",\"regulated_status\":\"unregulated\",\"three_d_secure\":null,\"wallet\":{\"apple_pay\":{\"type\":\"apple_pay\"},\"dynamic_last4\":\"5327\",\"type\":\"apple_pay\"}},\"type\":\"card\"},\"refunded\":false,\"source\":null,\"status\":\"succeeded\",\"mit_params\":{\"network_transaction_id\":\"485334808399606\"}},\"confirmation_method\":\"manual\",\"created\":1764541639,\"currency\":\"eur\",\"customer\":null,\"last_payment_error\":null,\"livemode\":true,\"metadata\":{\"payment_id\":\"raeB8920SjDJEmD0IU4RqoLLR\",\"payments_extension\":\"true\",\"payments_extension_type\":\"card\",\"reconciliation_flow\":\"payments_api\",\"shop_id\":\"751927347\"},\"next_action\":null,\"payment_method\":\"pm_1SZJ5PIkWweOM9jArQDlhlcA\",\"payment_method_types\":[\"card\"],\"source\":null,\"status\":\"succeeded\"}"</t>
  </si>
  <si>
    <t>gid://shopify/OrderTransaction/8583149453650</t>
  </si>
  <si>
    <t>2026-01-07T09:16:38Z</t>
  </si>
  <si>
    <t>re_3SZJ5PIkWweOM9jA2UR6WDvc</t>
  </si>
  <si>
    <t>z9DRKSavw4PvogE1IjwNZlxju</t>
  </si>
  <si>
    <t>"{\"id\":\"re_3SZJ5PIkWweOM9jA2UR6WDvc\",\"amount\":5436,\"balance_transaction\":\"txn_3SZJ5PIkWweOM9jA26iAWuVT\",\"charge\":{\"id\":\"ch_3SZJ5PIkWweOM9jA2OJ9eh97\",\"object\":\"charge\",\"amount\":5931,\"application_fee\":\"fee_1SZJ5QIkWweOM9jAmuimKVSM\",\"balance_transaction\":\"txn_3SZJ5PIkWweOM9jA2yJLAKH8\",\"captured\":true,\"created\":1764541639,\"currency\":\"eur\",\"failure_code\":null,\"failure_message\":null,\"fraud_details\":{},\"livemode\":true,\"metadata\":{\"payment_id\":\"raeB8920SjDJEmD0IU4RqoLL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ZJ5PIkWweOM9jA20g0W2Sd\",\"payment_method\":\"pm_1SZJ5PIkWweOM9jArQDlhlcA\",\"payment_method_details\":{\"card\":{\"amount_authorized\":5931,\"authorization_code\":\"491435\",\"brand\":\"visa\",\"checks\":{\"address_line1_check\":null,\"address_postal_code_check\":null,\"cvc_check\":null},\"country\":\"FR\",\"description\":\"Visa Classic\",\"ds_transaction_id\":null,\"exp_month\":12,\"exp_year\":2031,\"extended_authorization\":{\"status\":\"disabled\"},\"fingerprint\":\"Kzxy9WFZDE5z3jPb\",\"funding\":\"debit\",\"iin\":\"455847\",\"incremental_authorization\":{\"status\":\"unavailable\"},\"installments\":null,\"issuer\":\"La Banque Postale\",\"last4\":\"0000\",\"mandate\":null,\"moto\":false,\"multicapture\":{\"status\":\"unavailable\"},\"network\":\"visa\",\"network_token\":{\"used\":false},\"network_transaction_id\":\"485334808399606\",\"overcapture\":{\"maximum_amount_capturable\":5931,\"status\":\"unavailable\"},\"payment_account_reference\":\"V001AADBP30000342714890000000\",\"regulated_status\":\"unregulated\",\"three_d_secure\":null,\"wallet\":{\"apple_pay\":{\"type\":\"apple_pay\"},\"dynamic_last4\":\"5327\",\"type\":\"apple_pay\"}},\"type\":\"card\"},\"refunded\":false,\"source\":null,\"status\":\"succeeded\",\"mit_params\":{\"network_transaction_id\":\"485334808399606\"}},\"object\":\"refund\",\"reason\":null,\"status\":\"succeeded\",\"created\":1767777399,\"currency\":\"eur\",\"metadata\":{\"payments_extension\":\"true\",\"payments_extension_type\":\"card\",\"reconciliation_flow\":\"payments_api\",\"refund_id\":\"z9DRKSavw4PvogE1IjwNZlxju\"},\"payment_method_details\":{\"card\":{\"acquirer_reference_number\":null,\"acquirer_reference_number_status\":\"pending\"},\"type\":\"card\"},\"mit_params\":{}}"</t>
  </si>
  <si>
    <t>AS-97158</t>
  </si>
  <si>
    <t>gid://shopify/Order/7514675970386</t>
  </si>
  <si>
    <t>gid://shopify/OrderTransaction/8648767471954</t>
  </si>
  <si>
    <t>2026-01-30T21:43:33Z</t>
  </si>
  <si>
    <t>89628926CD8249628</t>
  </si>
  <si>
    <t>"{\"id\":\"89628926CD8249628\",\"intent\":\"CAPTURE\",\"status\":\"COMPLETED\",\"payment_source\":{\"paypal\":{\"email_address\":\"avvcarfagno@virgilio.it\",\"account_id\":\"U66VCPJFYSDNS\",\"account_status\":\"VERIFIED\",\"name\":{\"given_name\":\"carfagno\",\"surname\":\"roberto\"},\"phone_number\":{\"national_number\":\"3356945946\"},\"address\":{\"address_line_1\":\"via padre semeria 278\",\"admin_area_2\":\"SANREMO\",\"admin_area_1\":\"Imperia\",\"postal_code\":\"18038\",\"country_code\":\"IT\"}}},\"purchase_units\":[{\"reference_id\":\"default\",\"amount\":{\"currency_code\":\"EUR\",\"value\":\"34.90\",\"breakdown\":{\"item_total\":{\"currency_code\":\"EUR\",\"value\":\"29.95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Kiss me cat - Lienzo \\/ Sin marco \\/ 20x30\",\"custom_id\":\"{\\\"shop_id\\\":751927347,\\\"session_id\\\":\\\"rYXGrBt1W5bxLyL0L0Rrb0u6Y\\\"}\",\"invoice_id\":\"rYXGrBt1W5bxLyL0L0Rrb0u6Y\",\"soft_descriptor\":\"PAYPAL *ARTESTASTOR AR\",\"items\":[{\"name\":\"Kiss me cat - Lienzo \\/ Sin marco \\/ 20x30\",\"unit_amount\":{\"currency_code\":\"EUR\",\"value\":\"29.95\"},\"tax\":{\"currency_code\":\"EUR\",\"value\":\"0.00\"},\"quantity\":\"1\"}],\"shipping\":{\"name\":{\"full_name\":\"Roberto Carfagno\"},\"address\":{\"address_line_1\":\"Via Padre Semeria 278\",\"admin_area_2\":\"Sanremo\",\"admin_area_1\":\"Imperia\",\"postal_code\":\"18038\",\"country_code\":\"IT\"}},\"payments\":{\"captures\":[{\"id\":\"9NS28279JL083844A\",\"status\":\"COMPLETED\",\"amount\":{\"currency_code\":\"EUR\",\"value\":\"34.90\"},\"final_capture\":true,\"disbursement_mode\":\"INSTANT\",\"seller_protection\":{\"status\":\"ELIGIBLE\",\"dispute_categories\":[\"ITEM_NOT_RECEIVED\",\"UNAUTHORIZED_TRANSACTION\"]},\"seller_receivable_breakdown\":{\"gross_amount\":{\"currency_code\":\"EUR\",\"value\":\"34.90\"},\"paypal_fee\":{\"currency_code\":\"EUR\",\"value\":\"1.36\"},\"net_amount\":{\"currency_code\":\"EUR\",\"value\":\"33.54\"}},\"invoice_id\":\"rYXGrBt1W5bxLyL0L0Rrb0u6Y\",\"custom_id\":\"{\\\"shop_id\\\":751927347,\\\"session_id\\\":\\\"rYXGrBt1W5bxLyL0L0Rrb0u6Y\\\"}\",\"links\":[{\"href\":\"https:\\/\\/api.paypal.com\\/v2\\/payments\\/captures\\/9NS28279JL083844A\",\"rel\":\"self\",\"method\":\"GET\"},{\"href\":\"https:\\/\\/api.paypal.com\\/v2\\/payments\\/captures\\/9NS28279JL083844A\\/refund\",\"rel\":\"refund\",\"method\":\"POST\"},{\"href\":\"https:\\/\\/api.paypal.com\\/v2\\/checkout\\/orders\\/89628926CD8249628\",\"rel\":\"up\",\"method\":\"GET\"}],\"create_time\":\"2026-01-30T21:43:35Z\",\"update_time\":\"2026-01-30T21:43:35Z\"}]}}],\"payer\":{\"name\":{\"given_name\":\"carfagno\",\"surname\":\"roberto\"},\"email_address\":\"avvcarfagno@virgilio.it\",\"payer_id\":\"U66VCPJFYSDNS\",\"phone\":{\"phone_number\":{\"national_number\":\"3356945946\"}},\"address\":{\"address_line_1\":\"via padre semeria 278\",\"admin_area_2\":\"SANREMO\",\"admin_area_1\":\"Imperia\",\"postal_code\":\"18038\",\"country_code\":\"IT\"}},\"create_time\":\"2026-01-30T21:42:41Z\",\"update_time\":\"2026-01-30T21:43:35Z\",\"links\":[{\"href\":\"https:\\/\\/api.paypal.com\\/v2\\/checkout\\/orders\\/89628926CD8249628\",\"rel\":\"self\",\"method\":\"GET\"}]}"</t>
  </si>
  <si>
    <t>AS-96375</t>
  </si>
  <si>
    <t>gid://shopify/Order/7443532153170</t>
  </si>
  <si>
    <t>gid://shopify/OrderTransaction/8620210127186</t>
  </si>
  <si>
    <t>2026-01-20T09:54:09Z</t>
  </si>
  <si>
    <t>ch_3SrbdVIkWweOM9jA1WV2li52</t>
  </si>
  <si>
    <t>rzd4YZIbNMXjytG7JYZP1FNtB</t>
  </si>
  <si>
    <t>pi_3SrbdVIkWweOM9jA15Ul2Mus</t>
  </si>
  <si>
    <t>"{\"id\":\"pi_3SrbdVIkWweOM9jA15Ul2Mus\",\"object\":\"payment_intent\",\"amount\":15995,\"amount_capturable\":0,\"amount_received\":15995,\"canceled_at\":null,\"cancellation_reason\":null,\"capture_method\":\"automatic\",\"latest_charge\":{\"id\":\"ch_3SrbdVIkWweOM9jA1WV2li52\",\"object\":\"charge\",\"amount\":15995,\"application_fee\":\"fee_1SrbdWIkWweOM9jAk0oMIzu5\",\"balance_transaction\":\"txn_3SrbdVIkWweOM9jA1b8R6Ols\",\"captured\":true,\"created\":1768902850,\"currency\":\"eur\",\"failure_code\":null,\"failure_message\":null,\"fraud_details\":{},\"livemode\":true,\"metadata\":{\"payment_id\":\"rzd4YZIbNMXjytG7JYZP1FNt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bdVIkWweOM9jA15Ul2Mus\",\"payment_method\":\"pm_1SrbdVIkWweOM9jAQHdCwbDj\",\"payment_method_details\":{\"card\":{\"amount_authorized\":15995,\"authorization_code\":\"250571\",\"brand\":\"mastercard\",\"checks\":{\"address_line1_check\":\"unavailable\",\"address_postal_code_check\":\"unavailable\",\"cvc_check\":null},\"country\":\"ES\",\"description\":\"Platinum MasterCard Immediate Debit\",\"ds_transaction_id\":null,\"exp_month\":5,\"exp_year\":2032,\"extended_authorization\":{\"status\":\"disabled\"},\"fingerprint\":\"eTditqZLVdRgcXqH\",\"funding\":\"debit\",\"iin\":\"548901\",\"incremental_authorization\":{\"status\":\"unavailable\"},\"installments\":null,\"issuer\":\"BANCO SANTANDER S.A.\",\"last4\":\"1485\",\"mandate\":null,\"moto\":false,\"multicapture\":{\"status\":\"unavailable\"},\"network\":\"mastercard\",\"network_token\":{\"used\":false},\"network_transaction_id\":\"TPLYOYLU00120\",\"overcapture\":{\"maximum_amount_capturable\":15995,\"status\":\"unavailable\"},\"payment_account_reference\":\"50017FW5G6570WHFDQVK5UUTAQ9L7\",\"regulated_status\":\"unregulated\",\"three_d_secure\":null,\"wallet\":null},\"type\":\"card\"},\"refunded\":false,\"source\":null,\"status\":\"succeeded\",\"mit_params\":{\"network_transaction_id\":\"TPLYOYLU00120\"}},\"confirmation_method\":\"manual\",\"created\":1768902849,\"currency\":\"eur\",\"customer\":null,\"last_payment_error\":null,\"livemode\":true,\"metadata\":{\"payment_id\":\"rzd4YZIbNMXjytG7JYZP1FNtB\",\"payments_extension\":\"true\",\"payments_extension_type\":\"card\",\"reconciliation_flow\":\"payments_api\",\"shop_id\":\"751927347\"},\"next_action\":null,\"payment_method\":\"pm_1SrbdVIkWweOM9jAQHdCwbDj\",\"payment_method_types\":[\"card\"],\"source\":null,\"status\":\"succeeded\"}"</t>
  </si>
  <si>
    <t>AS-96125</t>
  </si>
  <si>
    <t>gid://shopify/Order/7435735236946</t>
  </si>
  <si>
    <t>gid://shopify/OrderTransaction/8610762457426</t>
  </si>
  <si>
    <t>2026-01-17T11:13:19Z</t>
  </si>
  <si>
    <t>ch_3SqXRUIkWweOM9jA1JTK1IqM</t>
  </si>
  <si>
    <t>rFXAT1TNDd2ydQMe3fzvGrZd5</t>
  </si>
  <si>
    <t>pi_3SqXRUIkWweOM9jA1nQhFMZP</t>
  </si>
  <si>
    <t>"{\"id\":\"pi_3SqXRUIkWweOM9jA1nQhFMZP\",\"object\":\"payment_intent\",\"amount\":8495,\"amount_capturable\":0,\"amount_received\":8495,\"canceled_at\":null,\"cancellation_reason\":null,\"capture_method\":\"automatic\",\"latest_charge\":{\"id\":\"ch_3SqXRUIkWweOM9jA1JTK1IqM\",\"object\":\"charge\",\"amount\":8495,\"application_fee\":\"fee_1SqXRWIkWweOM9jAB2ZwLLIL\",\"balance_transaction\":\"txn_3SqXRUIkWweOM9jA1S1Dbwey\",\"captured\":true,\"created\":1768648401,\"currency\":\"eur\",\"failure_code\":null,\"failure_message\":null,\"fraud_details\":{},\"livemode\":true,\"metadata\":{\"payment_id\":\"rFXAT1TNDd2ydQMe3fzvGrZd5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XRUIkWweOM9jA1nQhFMZP\",\"payment_method\":\"pm_1SqXRUIkWweOM9jAjZv68kAZ\",\"payment_method_details\":{\"card\":{\"amount_authorized\":8495,\"authorization_code\":\"121321\",\"brand\":\"visa\",\"checks\":{\"address_line1_check\":\"unavailable\",\"address_postal_code_check\":\"unavailable\",\"cvc_check\":\"pass\"},\"country\":\"DE\",\"description\":\"Visa Gold\",\"ds_transaction_id\":null,\"exp_month\":3,\"exp_year\":2026,\"extended_authorization\":{\"status\":\"disabled\"},\"fingerprint\":\"EBXFLJeSjNrAlaLs\",\"funding\":\"credit\",\"iin\":\"416369\",\"incremental_authorization\":{\"status\":\"unavailable\"},\"installments\":null,\"issuer\":\"BNP PARIBAS\",\"last4\":\"2514\",\"mandate\":null,\"moto\":false,\"multicapture\":{\"status\":\"unavailable\"},\"network\":\"visa\",\"network_token\":{\"used\":false},\"network_transaction_id\":\"486017404012104\",\"overcapture\":{\"maximum_amount_capturable\":8495,\"status\":\"unavailable\"},\"payment_account_reference\":\"V0010014624224444191412988675\",\"regulated_status\":\"unregulated\",\"three_d_secure\":null,\"wallet\":null},\"type\":\"card\"},\"refunded\":false,\"source\":null,\"status\":\"succeeded\",\"mit_params\":{\"network_transaction_id\":\"486017404012104\"}},\"confirmation_method\":\"manual\",\"created\":1768648400,\"currency\":\"eur\",\"customer\":null,\"last_payment_error\":null,\"livemode\":true,\"metadata\":{\"payment_id\":\"rFXAT1TNDd2ydQMe3fzvGrZd5\",\"payments_extension\":\"true\",\"payments_extension_type\":\"card\",\"reconciliation_flow\":\"payments_api\",\"shop_id\":\"751927347\"},\"next_action\":null,\"payment_method\":\"pm_1SqXRUIkWweOM9jAjZv68kAZ\",\"payment_method_types\":[\"card\"],\"source\":null,\"status\":\"succeeded\"}"</t>
  </si>
  <si>
    <t>AS-97189</t>
  </si>
  <si>
    <t>gid://shopify/Order/7515433730386</t>
  </si>
  <si>
    <t>gid://shopify/OrderTransaction/8649784623442</t>
  </si>
  <si>
    <t>2026-01-31T11:38:14Z</t>
  </si>
  <si>
    <t>7T747918D40911437</t>
  </si>
  <si>
    <t>"{\"id\":\"7T747918D40911437\",\"intent\":\"CAPTURE\",\"status\":\"COMPLETED\",\"payment_source\":{\"paypal\":{\"email_address\":\"stephanie.klode@gmx.de\",\"account_id\":\"L8MWCURM94JLC\",\"account_status\":\"VERIFIED\",\"name\":{\"given_name\":\"Stephanie\",\"surname\":\"Klode\"},\"phone_number\":{\"national_number\":\"1784096836\"},\"address\":{\"address_line_1\":\"Karl Marx Stra\u00dfe 28\",\"admin_area_2\":\"Braunschweig\",\"postal_code\":\"38104\",\"country_code\":\"DE\"}}},\"purchase_units\":[{\"reference_id\":\"default\",\"amount\":{\"currency_code\":\"EUR\",\"value\":\"30.85\",\"breakdown\":{\"item_total\":{\"currency_code\":\"EUR\",\"value\":\"25.90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'elegante au chapeau By van Dongen Kees - P\u00f3ster \\/ Sin marco \\/ 20x30\",\"custom_id\":\"{\\\"shop_id\\\":751927347,\\\"session_id\\\":\\\"rMssqU8LuGuTaawVFJuUFEbMn\\\"}\",\"invoice_id\":\"rMssqU8LuGuTaawVFJuUFEbMn\",\"items\":[{\"name\":\"L'elegante au chapeau By van Dongen Kees - P\u00f3ster \\/ Sin marco \\/ 20x30\",\"unit_amount\":{\"currency_code\":\"EUR\",\"value\":\"12.95\"},\"tax\":{\"currency_code\":\"EUR\",\"value\":\"0.00\"},\"quantity\":\"1\"},{\"name\":\"Henri Matisse The Dream, 1940 - P\u00f3ster \\/ Sin marco \\/ 20x30\",\"unit_amount\":{\"currency_code\":\"EUR\",\"value\":\"12.95\"},\"tax\":{\"currency_code\":\"EUR\",\"value\":\"0.00\"},\"quantity\":\"1\"}],\"shipping\":{\"name\":{\"full_name\":\"Stephanie Klode\"},\"address\":{\"address_line_1\":\"Spitzwegstra\u00dfe 2\",\"admin_area_2\":\"Braunschweig\",\"postal_code\":\"38106\",\"country_code\":\"DE\"}},\"payments\":{\"captures\":[{\"id\":\"236139322M942500U\",\"status\":\"COMPLETED\",\"amount\":{\"currency_code\":\"EUR\",\"value\":\"30.85\"},\"final_capture\":true,\"disbursement_mode\":\"INSTANT\",\"seller_protection\":{\"status\":\"ELIGIBLE\",\"dispute_categories\":[\"ITEM_NOT_RECEIVED\",\"UNAUTHORIZED_TRANSACTION\"]},\"seller_receivable_breakdown\":{\"gross_amount\":{\"currency_code\":\"EUR\",\"value\":\"30.85\"},\"paypal_fee\":{\"currency_code\":\"EUR\",\"value\":\"1.24\"},\"net_amount\":{\"currency_code\":\"EUR\",\"value\":\"29.61\"}},\"invoice_id\":\"rMssqU8LuGuTaawVFJuUFEbMn\",\"custom_id\":\"{\\\"shop_id\\\":751927347,\\\"session_id\\\":\\\"rMssqU8LuGuTaawVFJuUFEbMn\\\"}\",\"links\":[{\"href\":\"https:\\/\\/api.paypal.com\\/v2\\/payments\\/captures\\/236139322M942500U\",\"rel\":\"self\",\"method\":\"GET\"},{\"href\":\"https:\\/\\/api.paypal.com\\/v2\\/payments\\/captures\\/236139322M942500U\\/refund\",\"rel\":\"refund\",\"method\":\"POST\"},{\"href\":\"https:\\/\\/api.paypal.com\\/v2\\/checkout\\/orders\\/7T747918D40911437\",\"rel\":\"up\",\"method\":\"GET\"}],\"create_time\":\"2026-01-31T11:38:16Z\",\"update_time\":\"2026-01-31T11:38:16Z\"}]}}],\"payer\":{\"name\":{\"given_name\":\"Stephanie\",\"surname\":\"Klode\"},\"email_address\":\"stephanie.klode@gmx.de\",\"payer_id\":\"L8MWCURM94JLC\",\"phone\":{\"phone_number\":{\"national_number\":\"1784096836\"}},\"address\":{\"address_line_1\":\"Karl Marx Stra\u00dfe 28\",\"admin_area_2\":\"Braunschweig\",\"postal_code\":\"38104\",\"country_code\":\"DE\"}},\"create_time\":\"2026-01-31T11:36:59Z\",\"update_time\":\"2026-01-31T11:38:16Z\",\"links\":[{\"href\":\"https:\\/\\/api.paypal.com\\/v2\\/checkout\\/orders\\/7T747918D40911437\",\"rel\":\"self\",\"method\":\"GET\"}]}"</t>
  </si>
  <si>
    <t>AS-96806</t>
  </si>
  <si>
    <t>AS-96962</t>
  </si>
  <si>
    <t>gid://shopify/Order/7499817386322</t>
  </si>
  <si>
    <t>gid://shopify/OrderTransaction/8640893059410</t>
  </si>
  <si>
    <t>2026-01-28T06:36:36Z</t>
  </si>
  <si>
    <t>ch_3SuSMjIkWweOM9jA2B9NeyHW</t>
  </si>
  <si>
    <t>r8HfnV26dRcvhvykZLdbH43aN</t>
  </si>
  <si>
    <t>pi_3SuSMjIkWweOM9jA2uShahk5</t>
  </si>
  <si>
    <t>"{\"id\":\"pi_3SuSMjIkWweOM9jA2uShahk5\",\"object\":\"payment_intent\",\"amount\":1790,\"amount_capturable\":0,\"amount_received\":1790,\"canceled_at\":null,\"cancellation_reason\":null,\"capture_method\":\"automatic\",\"latest_charge\":{\"id\":\"ch_3SuSMjIkWweOM9jA2B9NeyHW\",\"object\":\"charge\",\"amount\":1790,\"application_fee\":\"fee_1SuSMkIkWweOM9jAmYig7LBJ\",\"balance_transaction\":\"txn_3SuSMjIkWweOM9jA2gdgDwZQ\",\"captured\":true,\"created\":1769582197,\"currency\":\"eur\",\"failure_code\":null,\"failure_message\":null,\"fraud_details\":{},\"livemode\":true,\"metadata\":{\"payment_id\":\"r8HfnV26dRcvhvykZLdbH43a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SMjIkWweOM9jA2uShahk5\",\"payment_method\":\"pm_1SuSMjIkWweOM9jAE5FxcqJV\",\"payment_method_details\":{\"card\":{\"amount_authorized\":1790,\"authorization_code\":\"794426\",\"brand\":\"visa\",\"checks\":{\"address_line1_check\":\"unavailable\",\"address_postal_code_check\":\"unavailable\",\"cvc_check\":\"pass\"},\"country\":\"ES\",\"description\":\"Visa Classic\",\"ds_transaction_id\":null,\"exp_month\":4,\"exp_year\":2030,\"extended_authorization\":{\"status\":\"disabled\"},\"fingerprint\":\"pINsjvJvbtd7lt8a\",\"funding\":\"credit\",\"iin\":\"476663\",\"incremental_authorization\":{\"status\":\"unavailable\"},\"installments\":null,\"issuer\":\"CAIXABANK S.A.\",\"last4\":\"7106\",\"mandate\":null,\"moto\":false,\"multicapture\":{\"status\":\"unavailable\"},\"network\":\"visa\",\"network_token\":{\"used\":false},\"network_transaction_id\":\"486028237988841\",\"overcapture\":{\"maximum_amount_capturable\":1790,\"status\":\"unavailable\"},\"payment_account_reference\":\"V0010014623260240106554360126\",\"regulated_status\":\"unregulated\",\"three_d_secure\":null,\"wallet\":null},\"type\":\"card\"},\"refunded\":false,\"source\":null,\"status\":\"succeeded\",\"mit_params\":{\"network_transaction_id\":\"486028237988841\"}},\"confirmation_method\":\"manual\",\"created\":1769582197,\"currency\":\"eur\",\"customer\":null,\"last_payment_error\":null,\"livemode\":true,\"metadata\":{\"payment_id\":\"r8HfnV26dRcvhvykZLdbH43aN\",\"payments_extension\":\"true\",\"payments_extension_type\":\"card\",\"reconciliation_flow\":\"payments_api\",\"shop_id\":\"751927347\"},\"next_action\":null,\"payment_method\":\"pm_1SuSMjIkWweOM9jAE5FxcqJV\",\"payment_method_types\":[\"card\"],\"source\":null,\"status\":\"succeeded\"}"</t>
  </si>
  <si>
    <t>AS-95687</t>
  </si>
  <si>
    <t>AS-96974</t>
  </si>
  <si>
    <t>gid://shopify/Order/7500478153042</t>
  </si>
  <si>
    <t>gid://shopify/OrderTransaction/8641319076178</t>
  </si>
  <si>
    <t>2026-01-28T10:20:26Z</t>
  </si>
  <si>
    <t>9J875250PG3102804</t>
  </si>
  <si>
    <t>"{\"id\":\"9J875250PG3102804\",\"intent\":\"CAPTURE\",\"status\":\"COMPLETED\",\"payment_source\":{\"paypal\":{\"email_address\":\"elvirahaackdarkwah@gmail.com\",\"account_id\":\"PXVGMRBTHWPPG\",\"account_status\":\"VERIFIED\",\"name\":{\"given_name\":\"Elvira\",\"surname\":\"Haack-Darkwah\"},\"phone_number\":{\"national_number\":\"4915236170743\"},\"address\":{\"address_line_1\":\"Mainzer Str. 12\",\"admin_area_2\":\"Berlin\",\"postal_code\":\"10715\",\"country_code\":\"DE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Gustav Klimt Garden Cat Print - P\u00f3ster \\/ Madera negro \\/ 50x70\",\"custom_id\":\"{\\\"shop_id\\\":751927347,\\\"session_id\\\":\\\"r5dHNUgI7y9Tg30uRGNQChXUD\\\"}\",\"invoice_id\":\"r5dHNUgI7y9Tg30uRGNQChXUD\",\"items\":[{\"name\":\"Gustav Klimt Garden Cat Print - P\u00f3ster \\/ Madera negro \\/ 50x70\",\"unit_amount\":{\"currency_code\":\"EUR\",\"value\":\"67.95\"},\"tax\":{\"currency_code\":\"EUR\",\"value\":\"0.00\"},\"quantity\":\"1\"}],\"shipping\":{\"name\":{\"full_name\":\"Elvira Haack-Darkwah\"},\"address\":{\"address_line_1\":\"Sponholzstr.\",\"address_line_2\":\"49\",\"admin_area_2\":\"Berlin\",\"postal_code\":\"12159\",\"country_code\":\"DE\"}},\"payments\":{\"captures\":[{\"id\":\"83R82761YP239351A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5dHNUgI7y9Tg30uRGNQChXUD\",\"custom_id\":\"{\\\"shop_id\\\":751927347,\\\"session_id\\\":\\\"r5dHNUgI7y9Tg30uRGNQChXUD\\\"}\",\"links\":[{\"href\":\"https:\\/\\/api.paypal.com\\/v2\\/payments\\/captures\\/83R82761YP239351A\",\"rel\":\"self\",\"method\":\"GET\"},{\"href\":\"https:\\/\\/api.paypal.com\\/v2\\/payments\\/captures\\/83R82761YP239351A\\/refund\",\"rel\":\"refund\",\"method\":\"POST\"},{\"href\":\"https:\\/\\/api.paypal.com\\/v2\\/checkout\\/orders\\/9J875250PG3102804\",\"rel\":\"up\",\"method\":\"GET\"}],\"create_time\":\"2026-01-28T10:20:28Z\",\"update_time\":\"2026-01-28T10:20:28Z\"}]}}],\"payer\":{\"name\":{\"given_name\":\"Elvira\",\"surname\":\"Haack-Darkwah\"},\"email_address\":\"elvirahaackdarkwah@gmail.com\",\"payer_id\":\"PXVGMRBTHWPPG\",\"phone\":{\"phone_number\":{\"national_number\":\"4915236170743\"}},\"address\":{\"address_line_1\":\"Mainzer Str. 12\",\"admin_area_2\":\"Berlin\",\"postal_code\":\"10715\",\"country_code\":\"DE\"}},\"create_time\":\"2026-01-28T10:18:30Z\",\"update_time\":\"2026-01-28T10:20:28Z\",\"links\":[{\"href\":\"https:\\/\\/api.paypal.com\\/v2\\/checkout\\/orders\\/9J875250PG3102804\",\"rel\":\"self\",\"method\":\"GET\"}]}"</t>
  </si>
  <si>
    <t>AS-95836</t>
  </si>
  <si>
    <t>gid://shopify/Order/7426167505234</t>
  </si>
  <si>
    <t>gid://shopify/OrderTransaction/8599241326930</t>
  </si>
  <si>
    <t>2026-01-13T13:54:32Z</t>
  </si>
  <si>
    <t>ch_3Sp83JIkWweOM9jA1ynHqLCL</t>
  </si>
  <si>
    <t>rRXEMKw6r60mxR2laktqolrPY</t>
  </si>
  <si>
    <t>pi_3Sp83JIkWweOM9jA1DpVaVvk</t>
  </si>
  <si>
    <t>"{\"id\":\"pi_3Sp83JIkWweOM9jA1DpVaVvk\",\"object\":\"payment_intent\",\"amount\":7641,\"amount_capturable\":0,\"amount_received\":7641,\"canceled_at\":null,\"cancellation_reason\":null,\"capture_method\":\"automatic\",\"latest_charge\":{\"id\":\"ch_3Sp83JIkWweOM9jA1ynHqLCL\",\"object\":\"charge\",\"amount\":7641,\"application_fee\":\"fee_1Sp83LIkWweOM9jAanTH8H67\",\"balance_transaction\":\"txn_3Sp83JIkWweOM9jA1DTBGCbr\",\"captured\":true,\"created\":1768312475,\"currency\":\"eur\",\"failure_code\":null,\"failure_message\":null,\"fraud_details\":{},\"livemode\":true,\"metadata\":{\"payment_id\":\"rRXEMKw6r60mxR2laktqolrP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83JIkWweOM9jA1DpVaVvk\",\"payment_method\":\"pm_1Sp83JIkWweOM9jAUl7GACil\",\"payment_method_details\":{\"card\":{\"amount_authorized\":7641,\"authorization_code\":\"135189\",\"brand\":\"visa\",\"checks\":{\"address_line1_check\":\"unavailable\",\"address_postal_code_check\":\"unavailable\",\"cvc_check\":\"pass\"},\"country\":\"ES\",\"description\":\"Visa Classic\",\"ds_transaction_id\":null,\"exp_month\":3,\"exp_year\":2031,\"extended_authorization\":{\"status\":\"disabled\"},\"fingerprint\":\"JZIr9J2JGwSxWwKh\",\"funding\":\"credit\",\"iin\":\"476663\",\"incremental_authorization\":{\"status\":\"unavailable\"},\"installments\":null,\"issuer\":\"CAIXABANK S.A.\",\"last4\":\"5824\",\"mandate\":null,\"moto\":false,\"multicapture\":{\"status\":\"unavailable\"},\"network\":\"visa\",\"network_token\":{\"used\":false},\"network_transaction_id\":\"486013500751848\",\"overcapture\":{\"maximum_amount_capturable\":7641,\"status\":\"unavailable\"},\"payment_account_reference\":\"V0010013019147630790875185078\",\"regulated_status\":\"unregulated\",\"three_d_secure\":null,\"wallet\":null},\"type\":\"card\"},\"refunded\":false,\"source\":null,\"status\":\"succeeded\",\"mit_params\":{\"network_transaction_id\":\"486013500751848\"}},\"confirmation_method\":\"manual\",\"created\":1768312473,\"currency\":\"eur\",\"customer\":null,\"last_payment_error\":null,\"livemode\":true,\"metadata\":{\"payment_id\":\"rRXEMKw6r60mxR2laktqolrPY\",\"payments_extension\":\"true\",\"payments_extension_type\":\"card\",\"reconciliation_flow\":\"payments_api\",\"shop_id\":\"751927347\"},\"next_action\":null,\"payment_method\":\"pm_1Sp83JIkWweOM9jAUl7GACil\",\"payment_method_types\":[\"card\"],\"source\":null,\"status\":\"succeeded\"}"</t>
  </si>
  <si>
    <t>AS-96097</t>
  </si>
  <si>
    <t>gid://shopify/Order/7434121216338</t>
  </si>
  <si>
    <t>gid://shopify/OrderTransaction/8608842744146</t>
  </si>
  <si>
    <t>2026-01-16T20:29:28Z</t>
  </si>
  <si>
    <t>9WR494012P379315E</t>
  </si>
  <si>
    <t>"{\"id\":\"9WR494012P379315E\",\"intent\":\"CAPTURE\",\"status\":\"COMPLETED\",\"payment_source\":{\"paypal\":{\"email_address\":\"n.momm@web.de\",\"account_id\":\"6V5S67T8A7VEE\",\"account_status\":\"VERIFIED\",\"name\":{\"given_name\":\"Nadja\",\"surname\":\"Momm\"},\"phone_number\":{\"national_number\":\"15117539051\"},\"address\":{\"address_line_1\":\"Rehgartenstra\u00dfe 20\",\"admin_area_2\":\"Dillenburg\",\"admin_area_1\":\"Hessen\",\"postal_code\":\"35683\",\"country_code\":\"DE\"}}},\"purchase_units\":[{\"reference_id\":\"default\",\"amount\":{\"currency_code\":\"EUR\",\"value\":\"17.90\",\"breakdown\":{\"item_total\":{\"currency_code\":\"EUR\",\"value\":\"12.95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No stress - P\u00f3ster \\/ Sin marco \\/ 20x30\",\"custom_id\":\"{\\\"shop_id\\\":751927347,\\\"session_id\\\":\\\"rSsrbanQWF39MBX5qr97DgG2t\\\"}\",\"invoice_id\":\"rSsrbanQWF39MBX5qr97DgG2t\",\"soft_descriptor\":\"ARTESTASTOR ARTESTASTO\",\"items\":[{\"name\":\"No stress - P\u00f3ster \\/ Sin marco \\/ 20x30\",\"unit_amount\":{\"currency_code\":\"EUR\",\"value\":\"12.95\"},\"tax\":{\"currency_code\":\"EUR\",\"value\":\"0.00\"},\"quantity\":\"1\"}],\"shipping\":{\"name\":{\"full_name\":\"Frau Nadja Momm\"},\"address\":{\"address_line_1\":\"Rehgartenstrasse 20\",\"admin_area_2\":\"Dillenburg\",\"postal_code\":\"35683\",\"country_code\":\"DE\"}},\"supplementary_data\":{\"tax_nexus\":[]},\"payments\":{\"captures\":[{\"id\":\"1DD550077A668694X\",\"status\":\"COMPLETED\",\"amount\":{\"currency_code\":\"EUR\",\"value\":\"17.90\"},\"final_capture\":true,\"disbursement_mode\":\"INSTANT\",\"seller_protection\":{\"status\":\"ELIGIBLE\",\"dispute_categories\":[\"ITEM_NOT_RECEIVED\",\"UNAUTHORIZED_TRANSACTION\"]},\"seller_receivable_breakdown\":{\"gross_amount\":{\"currency_code\":\"EUR\",\"value\":\"17.90\"},\"paypal_fee\":{\"currency_code\":\"EUR\",\"value\":\"0.87\"},\"net_amount\":{\"currency_code\":\"EUR\",\"value\":\"17.03\"}},\"invoice_id\":\"rSsrbanQWF39MBX5qr97DgG2t\",\"custom_id\":\"{\\\"shop_id\\\":751927347,\\\"session_id\\\":\\\"rSsrbanQWF39MBX5qr97DgG2t\\\"}\",\"links\":[{\"href\":\"https:\\/\\/api.paypal.com\\/v2\\/payments\\/captures\\/1DD550077A668694X\",\"rel\":\"self\",\"method\":\"GET\"},{\"href\":\"https:\\/\\/api.paypal.com\\/v2\\/payments\\/captures\\/1DD550077A668694X\\/refund\",\"rel\":\"refund\",\"method\":\"POST\"},{\"href\":\"https:\\/\\/api.paypal.com\\/v2\\/checkout\\/orders\\/9WR494012P379315E\",\"rel\":\"up\",\"method\":\"GET\"}],\"create_time\":\"2026-01-16T20:29:31Z\",\"update_time\":\"2026-01-16T20:29:31Z\"}]}}],\"payer\":{\"name\":{\"given_name\":\"Nadja\",\"surname\":\"Momm\"},\"email_address\":\"n.momm@web.de\",\"payer_id\":\"6V5S67T8A7VEE\",\"phone\":{\"phone_number\":{\"national_number\":\"15117539051\"}},\"address\":{\"address_line_1\":\"Rehgartenstra\u00dfe 20\",\"admin_area_2\":\"Dillenburg\",\"admin_area_1\":\"Hessen\",\"postal_code\":\"35683\",\"country_code\":\"DE\"}},\"create_time\":\"2026-01-16T20:28:17Z\",\"update_time\":\"2026-01-16T20:29:31Z\",\"links\":[{\"href\":\"https:\\/\\/api.paypal.com\\/v2\\/checkout\\/orders\\/9WR494012P379315E\",\"rel\":\"self\",\"method\":\"GET\"}]}"</t>
  </si>
  <si>
    <t>AS-94933</t>
  </si>
  <si>
    <t>gid://shopify/Order/7396285612370</t>
  </si>
  <si>
    <t>gid://shopify/OrderTransaction/8571473658194</t>
  </si>
  <si>
    <t>2026-01-02T22:23:52Z</t>
  </si>
  <si>
    <t>ch_3SlGlBIkWweOM9jA2duRdfUq</t>
  </si>
  <si>
    <t>rRW54WPz9PIVZw7w6g1Zi5Nse</t>
  </si>
  <si>
    <t>pi_3SlGlBIkWweOM9jA25Ujsomu</t>
  </si>
  <si>
    <t>"{\"id\":\"pi_3SlGlBIkWweOM9jA25Ujsomu\",\"object\":\"payment_intent\",\"amount\":3461,\"amount_capturable\":0,\"amount_received\":3461,\"canceled_at\":null,\"cancellation_reason\":null,\"capture_method\":\"automatic\",\"latest_charge\":{\"id\":\"ch_3SlGlBIkWweOM9jA2duRdfUq\",\"object\":\"charge\",\"amount\":3461,\"application_fee\":\"fee_1SlGlCIkWweOM9jASpCLGAm4\",\"balance_transaction\":\"txn_3SlGlBIkWweOM9jA2uhkSJGa\",\"captured\":true,\"created\":1767392633,\"currency\":\"eur\",\"failure_code\":null,\"failure_message\":null,\"fraud_details\":{},\"livemode\":true,\"metadata\":{\"payment_id\":\"rRW54WPz9PIVZw7w6g1Zi5Ns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GlBIkWweOM9jA25Ujsomu\",\"payment_method\":\"pm_1SlGlBIkWweOM9jAYeMZxVCQ\",\"payment_method_details\":{\"card\":{\"amount_authorized\":3461,\"authorization_code\":\"249228\",\"brand\":\"mastercard\",\"checks\":{\"address_line1_check\":\"unavailable\",\"address_postal_code_check\":\"unavailable\",\"cvc_check\":\"pass\"},\"country\":\"ES\",\"description\":\"Platinum MasterCard Immediate Debit\",\"ds_transaction_id\":null,\"exp_month\":10,\"exp_year\":2030,\"extended_authorization\":{\"status\":\"disabled\"},\"fingerprint\":\"WddQxdS1lttEimG0\",\"funding\":\"debit\",\"iin\":\"527434\",\"incremental_authorization\":{\"status\":\"unavailable\"},\"installments\":null,\"issuer\":\"MASTERCAJAS S.A.\",\"last4\":\"6952\",\"mandate\":null,\"moto\":false,\"multicapture\":{\"status\":\"unavailable\"},\"network\":\"mastercard\",\"network_token\":{\"used\":false},\"network_transaction_id\":\"TPLOYW42K0102\",\"overcapture\":{\"maximum_amount_capturable\":3461,\"status\":\"unavailable\"},\"payment_account_reference\":\"50013ZHSM0NZKAPREIPI5U4ZGX2MK\",\"regulated_status\":\"unregulated\",\"three_d_secure\":null,\"wallet\":null},\"type\":\"card\"},\"refunded\":false,\"source\":null,\"status\":\"succeeded\",\"mit_params\":{\"network_transaction_id\":\"TPLOYW42K0102\"}},\"confirmation_method\":\"manual\",\"created\":1767392633,\"currency\":\"eur\",\"customer\":null,\"last_payment_error\":null,\"livemode\":true,\"metadata\":{\"payment_id\":\"rRW54WPz9PIVZw7w6g1Zi5Nse\",\"payments_extension\":\"true\",\"payments_extension_type\":\"card\",\"reconciliation_flow\":\"payments_api\",\"shop_id\":\"751927347\"},\"next_action\":null,\"payment_method\":\"pm_1SlGlBIkWweOM9jAYeMZxVCQ\",\"payment_method_types\":[\"card\"],\"source\":null,\"status\":\"succeeded\"}"</t>
  </si>
  <si>
    <t>AS-96190</t>
  </si>
  <si>
    <t>gid://shopify/Order/7437711311186</t>
  </si>
  <si>
    <t>gid://shopify/OrderTransaction/8613058183506</t>
  </si>
  <si>
    <t>2026-01-17T19:57:39Z</t>
  </si>
  <si>
    <t>ch_3SqfcuIkWweOM9jA1K0zBJed</t>
  </si>
  <si>
    <t>rZ8Fd7P3nSbdRjgebQJjEVbQi</t>
  </si>
  <si>
    <t>pi_3SqfcuIkWweOM9jA1lJQSxrC</t>
  </si>
  <si>
    <t>"{\"id\":\"pi_3SqfcuIkWweOM9jA1lJQSxrC\",\"object\":\"payment_intent\",\"amount\":21085,\"amount_capturable\":0,\"amount_received\":21085,\"canceled_at\":null,\"cancellation_reason\":null,\"capture_method\":\"automatic\",\"latest_charge\":{\"id\":\"ch_3SqfcuIkWweOM9jA1K0zBJed\",\"object\":\"charge\",\"amount\":21085,\"application_fee\":\"fee_1SqfcvIkWweOM9jAaDuvMTHJ\",\"balance_transaction\":\"txn_3SqfcuIkWweOM9jA17iMY587\",\"captured\":true,\"created\":1768679860,\"currency\":\"eur\",\"failure_code\":null,\"failure_message\":null,\"fraud_details\":{},\"livemode\":true,\"metadata\":{\"payment_id\":\"rZ8Fd7P3nSbdRjgebQJjEVbQ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fcuIkWweOM9jA1lJQSxrC\",\"payment_method\":\"pm_1SqfcuIkWweOM9jAN9Di3eWE\",\"payment_method_details\":{\"card\":{\"amount_authorized\":21085,\"authorization_code\":\"746686\",\"brand\":\"mastercard\",\"checks\":{\"address_line1_check\":null,\"address_postal_code_check\":null,\"cvc_check\":null},\"country\":\"AT\",\"description\":\"Debit MasterCard\",\"ds_transaction_id\":null,\"exp_month\":12,\"exp_year\":2027,\"extended_authorization\":{\"status\":\"disabled\"},\"fingerprint\":\"zGNAUQYmI4SGBi1i\",\"funding\":\"debit\",\"iin\":\"537215\",\"incremental_authorization\":{\"status\":\"unavailable\"},\"installments\":null,\"issuer\":\"PSA PAYMENT SERVICES AUSTRIA G\",\"last4\":\"0000\",\"mandate\":null,\"moto\":false,\"multicapture\":{\"status\":\"unavailable\"},\"network\":\"mastercard\",\"network_token\":{\"used\":false},\"network_transaction_id\":\"MDSF04GBZ0117\",\"overcapture\":{\"maximum_amount_capturable\":21085,\"status\":\"unavailable\"},\"payment_account_reference\":\"500119OW0ZY6T7MBK889MIHM35G05\",\"regulated_status\":\"unregulated\",\"three_d_secure\":null,\"wallet\":{\"apple_pay\":{\"type\":\"apple_pay\"},\"dynamic_last4\":\"8175\",\"type\":\"apple_pay\"}},\"type\":\"card\"},\"refunded\":false,\"source\":null,\"status\":\"succeeded\",\"mit_params\":{\"network_transaction_id\":\"MDSF04GBZ0117\"}},\"confirmation_method\":\"manual\",\"created\":1768679860,\"currency\":\"eur\",\"customer\":null,\"last_payment_error\":null,\"livemode\":true,\"metadata\":{\"payment_id\":\"rZ8Fd7P3nSbdRjgebQJjEVbQi\",\"payments_extension\":\"true\",\"payments_extension_type\":\"card\",\"reconciliation_flow\":\"payments_api\",\"shop_id\":\"751927347\"},\"next_action\":null,\"payment_method\":\"pm_1SqfcuIkWweOM9jAN9Di3eWE\",\"payment_method_types\":[\"card\"],\"source\":null,\"status\":\"succeeded\"}"</t>
  </si>
  <si>
    <t>AS-95724</t>
  </si>
  <si>
    <t>gid://shopify/Order/7421889610066</t>
  </si>
  <si>
    <t>gid://shopify/OrderTransaction/8595341017426</t>
  </si>
  <si>
    <t>2026-01-11T22:43:10Z</t>
  </si>
  <si>
    <t>ch_3SoXLnIkWweOM9jA1LvlVAKV</t>
  </si>
  <si>
    <t>rJzYRcfSMXAjj0XQvWHHZy9dW</t>
  </si>
  <si>
    <t>pi_3SoXLnIkWweOM9jA1Lm4JrVD</t>
  </si>
  <si>
    <t>"{\"id\":\"pi_3SoXLnIkWweOM9jA1Lm4JrVD\",\"object\":\"payment_intent\",\"amount\":4790,\"amount_capturable\":0,\"amount_received\":4790,\"canceled_at\":null,\"cancellation_reason\":null,\"capture_method\":\"automatic\",\"latest_charge\":{\"id\":\"ch_3SoXLnIkWweOM9jA1LvlVAKV\",\"object\":\"charge\",\"amount\":4790,\"application_fee\":\"fee_1SoXLoIkWweOM9jAYaJ8nvCE\",\"balance_transaction\":\"txn_3SoXLnIkWweOM9jA1UYtcCx8\",\"captured\":true,\"created\":1768171391,\"currency\":\"eur\",\"failure_code\":null,\"failure_message\":null,\"fraud_details\":{},\"livemode\":true,\"metadata\":{\"payment_id\":\"rJzYRcfSMXAjj0XQvWHHZy9d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XLnIkWweOM9jA1Lm4JrVD\",\"payment_method\":\"pm_1SoXLnIkWweOM9jAVW5yf6Qj\",\"payment_method_details\":{\"card\":{\"amount_authorized\":4790,\"authorization_code\":\"133142\",\"brand\":\"visa\",\"checks\":{\"address_line1_check\":\"unavailable\",\"address_postal_code_check\":\"unavailable\",\"cvc_check\":\"pass\"},\"country\":\"ES\",\"description\":\"Visa Classic\",\"ds_transaction_id\":null,\"exp_month\":12,\"exp_year\":2030,\"extended_authorization\":{\"status\":\"disabled\"},\"fingerprint\":\"ZRPTaC7yukj7vRf3\",\"funding\":\"debit\",\"iin\":\"494019\",\"incremental_authorization\":{\"status\":\"unavailable\"},\"installments\":null,\"issuer\":\"BANCO BILBAO VIZCAYA ARGENTARIA S.A. (BBVA)\",\"last4\":\"5573\",\"mandate\":null,\"moto\":false,\"multicapture\":{\"status\":\"unavailable\"},\"network\":\"visa\",\"network_token\":{\"used\":false},\"network_transaction_id\":\"486011817912867\",\"overcapture\":{\"maximum_amount_capturable\":4790,\"status\":\"unavailable\"},\"payment_account_reference\":\"V0010013824012456231079134749\",\"regulated_status\":\"unregulated\",\"three_d_secure\":null,\"wallet\":null},\"type\":\"card\"},\"refunded\":false,\"source\":null,\"status\":\"succeeded\",\"mit_params\":{\"network_transaction_id\":\"486011817912867\"}},\"confirmation_method\":\"manual\",\"created\":1768171391,\"currency\":\"eur\",\"customer\":null,\"last_payment_error\":null,\"livemode\":true,\"metadata\":{\"payment_id\":\"rJzYRcfSMXAjj0XQvWHHZy9dW\",\"payments_extension\":\"true\",\"payments_extension_type\":\"card\",\"reconciliation_flow\":\"payments_api\",\"shop_id\":\"751927347\"},\"next_action\":null,\"payment_method\":\"pm_1SoXLnIkWweOM9jAVW5yf6Qj\",\"payment_method_types\":[\"card\"],\"source\":null,\"status\":\"succeeded\"}"</t>
  </si>
  <si>
    <t>gid://shopify/OrderTransaction/8595342459218</t>
  </si>
  <si>
    <t>2026-01-11T22:44:17Z</t>
  </si>
  <si>
    <t>re_3SoXLnIkWweOM9jA1gtfYEy7</t>
  </si>
  <si>
    <t>zWvKufNyyC83Ujw0r4NvutNZv</t>
  </si>
  <si>
    <t>"{\"id\":\"re_3SoXLnIkWweOM9jA1gtfYEy7\",\"amount\":4790,\"balance_transaction\":\"txn_3SoXLnIkWweOM9jA1XQqYQxq\",\"charge\":{\"id\":\"ch_3SoXLnIkWweOM9jA1LvlVAKV\",\"object\":\"charge\",\"amount\":4790,\"application_fee\":\"fee_1SoXLoIkWweOM9jAYaJ8nvCE\",\"balance_transaction\":\"txn_3SoXLnIkWweOM9jA1UYtcCx8\",\"captured\":true,\"created\":1768171391,\"currency\":\"eur\",\"failure_code\":null,\"failure_message\":null,\"fraud_details\":{},\"livemode\":true,\"metadata\":{\"payment_id\":\"rJzYRcfSMXAjj0XQvWHHZy9d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XLnIkWweOM9jA1Lm4JrVD\",\"payment_method\":\"pm_1SoXLnIkWweOM9jAVW5yf6Qj\",\"payment_method_details\":{\"card\":{\"amount_authorized\":4790,\"authorization_code\":\"133142\",\"brand\":\"visa\",\"checks\":{\"address_line1_check\":\"unavailable\",\"address_postal_code_check\":\"unavailable\",\"cvc_check\":\"pass\"},\"country\":\"ES\",\"description\":\"Visa Classic\",\"ds_transaction_id\":null,\"exp_month\":12,\"exp_year\":2030,\"extended_authorization\":{\"status\":\"disabled\"},\"fingerprint\":\"ZRPTaC7yukj7vRf3\",\"funding\":\"debit\",\"iin\":\"494019\",\"incremental_authorization\":{\"status\":\"unavailable\"},\"installments\":null,\"issuer\":\"BANCO BILBAO VIZCAYA ARGENTARIA S.A. (BBVA)\",\"last4\":\"5573\",\"mandate\":null,\"moto\":false,\"multicapture\":{\"status\":\"unavailable\"},\"network\":\"visa\",\"network_token\":{\"used\":false},\"network_transaction_id\":\"486011817912867\",\"overcapture\":{\"maximum_amount_capturable\":4790,\"status\":\"unavailable\"},\"payment_account_reference\":\"V0010013824012456231079134749\",\"regulated_status\":\"unregulated\",\"three_d_secure\":null,\"wallet\":null},\"type\":\"card\"},\"refunded\":true,\"source\":null,\"status\":\"succeeded\",\"mit_params\":{\"network_transaction_id\":\"486011817912867\"}},\"object\":\"refund\",\"reason\":null,\"status\":\"succeeded\",\"created\":1768171458,\"currency\":\"eur\",\"metadata\":{\"payments_extension\":\"true\",\"payments_extension_type\":\"card\",\"reconciliation_flow\":\"payments_api\",\"refund_id\":\"zWvKufNyyC83Ujw0r4NvutNZv\"},\"payment_method_details\":{\"card\":{\"acquirer_reference_number\":null,\"acquirer_reference_number_status\":\"unavailable\"},\"type\":\"card\"},\"mit_params\":{}}"</t>
  </si>
  <si>
    <t>AS-95084</t>
  </si>
  <si>
    <t>gid://shopify/Order/7399941570898</t>
  </si>
  <si>
    <t>gid://shopify/OrderTransaction/8576790331730</t>
  </si>
  <si>
    <t>2026-01-04T20:45:17Z</t>
  </si>
  <si>
    <t>ch_3SlyAsIkWweOM9jA0CG1kmSo</t>
  </si>
  <si>
    <t>rgWpoBAr47gTfro07JtTb6qvB</t>
  </si>
  <si>
    <t>pi_3SlyAsIkWweOM9jA0g6pHPh7</t>
  </si>
  <si>
    <t>"{\"id\":\"pi_3SlyAsIkWweOM9jA0g6pHPh7\",\"object\":\"payment_intent\",\"amount\":3490,\"amount_capturable\":0,\"amount_received\":3490,\"canceled_at\":null,\"cancellation_reason\":null,\"capture_method\":\"automatic\",\"latest_charge\":{\"id\":\"ch_3SlyAsIkWweOM9jA0CG1kmSo\",\"object\":\"charge\",\"amount\":3490,\"application_fee\":\"fee_1SlyAuIkWweOM9jAByybVlso\",\"balance_transaction\":\"txn_3SlyAsIkWweOM9jA0iyoVK3x\",\"captured\":true,\"created\":1767559519,\"currency\":\"eur\",\"failure_code\":null,\"failure_message\":null,\"fraud_details\":{},\"livemode\":true,\"metadata\":{\"payment_id\":\"rgWpoBAr47gTfro07JtTb6qv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yAsIkWweOM9jA0g6pHPh7\",\"payment_method\":\"pm_1SlyAsIkWweOM9jAIQEMm1O9\",\"payment_method_details\":{\"card\":{\"amount_authorized\":3490,\"authorization_code\":\"H37081\",\"brand\":\"mastercard\",\"checks\":{\"address_line1_check\":\"unavailable\",\"address_postal_code_check\":\"unavailable\",\"cvc_check\":\"pass\"},\"country\":\"IT\",\"description\":\"Prepaid Unembossed MasterCard Card (Non-US)\",\"ds_transaction_id\":null,\"exp_month\":1,\"exp_year\":2027,\"extended_authorization\":{\"status\":\"disabled\"},\"fingerprint\":\"XMfVW8KzwCBiNBgi\",\"funding\":\"prepaid\",\"iin\":\"526430\",\"incremental_authorization\":{\"status\":\"unavailable\"},\"installments\":null,\"issuer\":\"UNICREDIT SPA\",\"last4\":\"5276\",\"mandate\":null,\"moto\":false,\"multicapture\":{\"status\":\"unavailable\"},\"network\":\"mastercard\",\"network_token\":{\"used\":false},\"network_transaction_id\":\"SURQ3EZAX0104\",\"overcapture\":{\"maximum_amount_capturable\":3490,\"status\":\"unavailable\"},\"payment_account_reference\":\"500132PZVENK4ERBO4GKVIQP8GOIZ\",\"regulated_status\":\"unregulated\",\"three_d_secure\":null,\"wallet\":null},\"type\":\"card\"},\"refunded\":false,\"source\":null,\"status\":\"succeeded\",\"mit_params\":{\"network_transaction_id\":\"SURQ3EZAX0104\"}},\"confirmation_method\":\"manual\",\"created\":1767559518,\"currency\":\"eur\",\"customer\":null,\"last_payment_error\":null,\"livemode\":true,\"metadata\":{\"payment_id\":\"rgWpoBAr47gTfro07JtTb6qvB\",\"payments_extension\":\"true\",\"payments_extension_type\":\"card\",\"reconciliation_flow\":\"payments_api\",\"shop_id\":\"751927347\"},\"next_action\":null,\"payment_method\":\"pm_1SlyAsIkWweOM9jAIQEMm1O9\",\"payment_method_types\":[\"card\"],\"source\":null,\"status\":\"succeeded\"}"</t>
  </si>
  <si>
    <t>AS-95618</t>
  </si>
  <si>
    <t>gid://shopify/Order/7420316680530</t>
  </si>
  <si>
    <t>gid://shopify/OrderTransaction/8593585504594</t>
  </si>
  <si>
    <t>2026-01-11T09:59:33Z</t>
  </si>
  <si>
    <t>69U84310WY039714N</t>
  </si>
  <si>
    <t>"{\"id\":\"69U84310WY039714N\",\"intent\":\"CAPTURE\",\"status\":\"COMPLETED\",\"payment_source\":{\"paypal\":{\"email_address\":\"Ni.Tschopp@gmail.com\",\"account_id\":\"43R954XLW5YG6\",\"account_status\":\"VERIFIED\",\"name\":{\"given_name\":\"Niels\",\"surname\":\"Tschopp\"},\"phone_number\":{\"national_number\":\"49015170008405\"},\"address\":{\"address_line_1\":\"Herrnm\u00fchlgasse 11\",\"admin_area_2\":\"Wiesbaden\",\"postal_code\":\"65183\",\"country_code\":\"DE\"}}},\"purchase_units\":[{\"reference_id\":\"default\",\"amount\":{\"currency_code\":\"EUR\",\"value\":\"101.90\",\"breakdown\":{\"item_total\":{\"currency_code\":\"EUR\",\"value\":\"101.90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Floral Design I Shin-bijutsukai  by Korin Furuya - P\u00f3ster \\/ Madera negro \\/ 30x40\",\"custom_id\":\"{\\\"shop_id\\\":751927347,\\\"session_id\\\":\\\"ryN2GOmTMxQxZLKwDJstzLnzG\\\"}\",\"invoice_id\":\"ryN2GOmTMxQxZLKwDJstzLnzG\",\"items\":[{\"name\":\"Floral Design I Shin-bijutsukai  by Korin Furuya - P\u00f3ster \\/ Madera negro \\/ 30x40\",\"unit_amount\":{\"currency_code\":\"EUR\",\"value\":\"42.95\"},\"tax\":{\"currency_code\":\"EUR\",\"value\":\"0.00\"},\"quantity\":\"1\"},{\"name\":\"Black Worm Hole Gradient - Amy Louise Baker - P\u00f3ster \\/ Madera negro \\/ 40x50\",\"unit_amount\":{\"currency_code\":\"EUR\",\"value\":\"58.95\"},\"tax\":{\"currency_code\":\"EUR\",\"value\":\"0.00\"},\"quantity\":\"1\"}],\"shipping\":{\"name\":{\"full_name\":\"Niels Tschopp\"},\"address\":{\"address_line_1\":\"11 Herrnm\u00fchlgasse\",\"admin_area_2\":\"Wiesbaden\",\"postal_code\":\"65183\",\"country_code\":\"DE\"}},\"supplementary_data\":{\"tax_nexus\":[]},\"payments\":{\"captures\":[{\"id\":\"6T6886082K901143Y\",\"status\":\"COMPLETED\",\"amount\":{\"currency_code\":\"EUR\",\"value\":\"101.90\"},\"final_capture\":true,\"disbursement_mode\":\"INSTANT\",\"seller_protection\":{\"status\":\"ELIGIBLE\",\"dispute_categories\":[\"ITEM_NOT_RECEIVED\",\"UNAUTHORIZED_TRANSACTION\"]},\"seller_receivable_breakdown\":{\"gross_amount\":{\"currency_code\":\"EUR\",\"value\":\"101.90\"},\"paypal_fee\":{\"currency_code\":\"EUR\",\"value\":\"3.31\"},\"net_amount\":{\"currency_code\":\"EUR\",\"value\":\"98.59\"}},\"invoice_id\":\"ryN2GOmTMxQxZLKwDJstzLnzG\",\"custom_id\":\"{\\\"shop_id\\\":751927347,\\\"session_id\\\":\\\"ryN2GOmTMxQxZLKwDJstzLnzG\\\"}\",\"links\":[{\"href\":\"https:\\/\\/api.paypal.com\\/v2\\/payments\\/captures\\/6T6886082K901143Y\",\"rel\":\"self\",\"method\":\"GET\"},{\"href\":\"https:\\/\\/api.paypal.com\\/v2\\/payments\\/captures\\/6T6886082K901143Y\\/refund\",\"rel\":\"refund\",\"method\":\"POST\"},{\"href\":\"https:\\/\\/api.paypal.com\\/v2\\/checkout\\/orders\\/69U84310WY039714N\",\"rel\":\"up\",\"method\":\"GET\"}],\"create_time\":\"2026-01-11T09:59:34Z\",\"update_time\":\"2026-01-11T09:59:34Z\"}]}}],\"payer\":{\"name\":{\"given_name\":\"Niels\",\"surname\":\"Tschopp\"},\"email_address\":\"Ni.Tschopp@gmail.com\",\"payer_id\":\"43R954XLW5YG6\",\"phone\":{\"phone_number\":{\"national_number\":\"49015170008405\"}},\"address\":{\"address_line_1\":\"Herrnm\u00fchlgasse 11\",\"admin_area_2\":\"Wiesbaden\",\"postal_code\":\"65183\",\"country_code\":\"DE\"}},\"create_time\":\"2026-01-11T09:58:02Z\",\"update_time\":\"2026-01-11T09:59:34Z\",\"links\":[{\"href\":\"https:\\/\\/api.paypal.com\\/v2\\/checkout\\/orders\\/69U84310WY039714N\",\"rel\":\"self\",\"method\":\"GET\"}]}"</t>
  </si>
  <si>
    <t>AS-97147</t>
  </si>
  <si>
    <t>gid://shopify/Order/7514384040274</t>
  </si>
  <si>
    <t>gid://shopify/OrderTransaction/8648388772178</t>
  </si>
  <si>
    <t>2026-01-30T18:31:31Z</t>
  </si>
  <si>
    <t>8CK96095MT935464V</t>
  </si>
  <si>
    <t>"{\"id\":\"8CK96095MT935464V\",\"intent\":\"CAPTURE\",\"status\":\"COMPLETED\",\"payment_source\":{\"paypal\":{\"email_address\":\"katharina.plettenberg@arcor.de\",\"account_id\":\"22V3XNZQ8MT6J\",\"account_status\":\"VERIFIED\",\"name\":{\"given_name\":\"Katharina\",\"surname\":\"Von Plettenberg\"},\"phone_number\":{\"national_number\":\"4917656834100\"},\"address\":{\"address_line_1\":\"Rheinallee 71\",\"admin_area_2\":\"Mainz\",\"postal_code\":\"55118\",\"country_code\":\"DE\"}}},\"purchase_units\":[{\"reference_id\":\"default\",\"amount\":{\"currency_code\":\"EUR\",\"value\":\"88.97\",\"breakdown\":{\"item_total\":{\"currency_code\":\"EUR\",\"value\":\"98.85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9.88\"}}},\"payee\":{\"email_address\":\"info@artestaposters.com\",\"merchant_id\":\"CZQCEKGVW6QGG\",\"display_data\":{\"brand_name\":\"Artesta\"}},\"payment_instruction\":{\"disbursement_mode\":\"INSTANT\"},\"description\":\"Cycling by the sea - P\u00f3ster \\/ Sin marco \\/ 50x70\",\"custom_id\":\"{\\\"shop_id\\\":751927347,\\\"session_id\\\":\\\"rlrDPHQ3uSBlqaDQAMfyCkcf6\\\"}\",\"invoice_id\":\"rlrDPHQ3uSBlqaDQAMfyCkcf6\",\"items\":[{\"name\":\"Cycling by the sea - P\u00f3ster \\/ Sin marco \\/ 50x70\",\"unit_amount\":{\"currency_code\":\"EUR\",\"value\":\"32.95\"},\"tax\":{\"currency_code\":\"EUR\",\"value\":\"0.00\"},\"quantity\":\"1\"},{\"name\":\"Van Life - P\u00f3ster \\/ Sin marco \\/ 50x70\",\"unit_amount\":{\"currency_code\":\"EUR\",\"value\":\"32.95\"},\"tax\":{\"currency_code\":\"EUR\",\"value\":\"0.00\"},\"quantity\":\"1\"},{\"name\":\"Wine time - Tara Royle - P\u00f3ster \\/ Sin marco \\/ 50x70\",\"unit_amount\":{\"currency_code\":\"EUR\",\"value\":\"32.95\"},\"tax\":{\"currency_code\":\"EUR\",\"value\":\"0.00\"},\"quantity\":\"1\"}],\"shipping\":{\"name\":{\"full_name\":\"Katharina Von Plettenberg\"},\"address\":{\"address_line_1\":\"Parcusstra\u00dfe 10\",\"admin_area_2\":\"Mainz\",\"postal_code\":\"55116\",\"country_code\":\"DE\"}},\"payments\":{\"captures\":[{\"id\":\"2X054427HN217962S\",\"status\":\"COMPLETED\",\"amount\":{\"currency_code\":\"EUR\",\"value\":\"88.97\"},\"final_capture\":true,\"disbursement_mode\":\"INSTANT\",\"seller_protection\":{\"status\":\"ELIGIBLE\",\"dispute_categories\":[\"ITEM_NOT_RECEIVED\",\"UNAUTHORIZED_TRANSACTION\"]},\"seller_receivable_breakdown\":{\"gross_amount\":{\"currency_code\":\"EUR\",\"value\":\"88.97\"},\"paypal_fee\":{\"currency_code\":\"EUR\",\"value\":\"2.93\"},\"net_amount\":{\"currency_code\":\"EUR\",\"value\":\"86.04\"}},\"invoice_id\":\"rlrDPHQ3uSBlqaDQAMfyCkcf6\",\"custom_id\":\"{\\\"shop_id\\\":751927347,\\\"session_id\\\":\\\"rlrDPHQ3uSBlqaDQAMfyCkcf6\\\"}\",\"links\":[{\"href\":\"https:\\/\\/api.paypal.com\\/v2\\/payments\\/captures\\/2X054427HN217962S\",\"rel\":\"self\",\"method\":\"GET\"},{\"href\":\"https:\\/\\/api.paypal.com\\/v2\\/payments\\/captures\\/2X054427HN217962S\\/refund\",\"rel\":\"refund\",\"method\":\"POST\"},{\"href\":\"https:\\/\\/api.paypal.com\\/v2\\/checkout\\/orders\\/8CK96095MT935464V\",\"rel\":\"up\",\"method\":\"GET\"}],\"create_time\":\"2026-01-30T18:31:33Z\",\"update_time\":\"2026-01-30T18:31:33Z\"}]}}],\"payer\":{\"name\":{\"given_name\":\"Katharina\",\"surname\":\"Von Plettenberg\"},\"email_address\":\"katharina.plettenberg@arcor.de\",\"payer_id\":\"22V3XNZQ8MT6J\",\"phone\":{\"phone_number\":{\"national_number\":\"4917656834100\"}},\"address\":{\"address_line_1\":\"Rheinallee 71\",\"admin_area_2\":\"Mainz\",\"postal_code\":\"55118\",\"country_code\":\"DE\"}},\"create_time\":\"2026-01-30T18:30:37Z\",\"update_time\":\"2026-01-30T18:31:33Z\",\"links\":[{\"href\":\"https:\\/\\/api.paypal.com\\/v2\\/checkout\\/orders\\/8CK96095MT935464V\",\"rel\":\"self\",\"method\":\"GET\"}]}"</t>
  </si>
  <si>
    <t>AS-97182</t>
  </si>
  <si>
    <t>gid://shopify/Order/7515291222354</t>
  </si>
  <si>
    <t>gid://shopify/OrderTransaction/8649599451474</t>
  </si>
  <si>
    <t>2026-01-31T10:26:29Z</t>
  </si>
  <si>
    <t>ch_3SvbNqIkWweOM9jA2gOu5si5</t>
  </si>
  <si>
    <t>rdG9xh0sfKT4uXpmQ8AcstIVi</t>
  </si>
  <si>
    <t>pi_3SvbNqIkWweOM9jA2xLitqlm</t>
  </si>
  <si>
    <t>"{\"id\":\"pi_3SvbNqIkWweOM9jA2xLitqlm\",\"object\":\"payment_intent\",\"amount\":1790,\"amount_capturable\":0,\"amount_received\":1790,\"canceled_at\":null,\"cancellation_reason\":null,\"capture_method\":\"automatic\",\"latest_charge\":{\"id\":\"ch_3SvbNqIkWweOM9jA2gOu5si5\",\"object\":\"charge\",\"amount\":1790,\"application_fee\":\"fee_1SvbNrIkWweOM9jAaY6b07hW\",\"balance_transaction\":\"txn_3SvbNqIkWweOM9jA2RC3Gcg1\",\"captured\":true,\"created\":1769855190,\"currency\":\"eur\",\"failure_code\":null,\"failure_message\":null,\"fraud_details\":{},\"livemode\":true,\"metadata\":{\"payment_id\":\"rdG9xh0sfKT4uXpmQ8AcstIV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bNqIkWweOM9jA2xLitqlm\",\"payment_method\":\"pm_1SvbNqIkWweOM9jAqVaXiyMd\",\"payment_method_details\":{\"card\":{\"amount_authorized\":1790,\"authorization_code\":\"1AVXMN\",\"brand\":\"visa\",\"checks\":{\"address_line1_check\":\"pass\",\"address_postal_code_check\":\"pass\",\"cvc_check\":null},\"country\":\"ES\",\"description\":\"Visa Infinite\",\"ds_transaction_id\":null,\"exp_month\":10,\"exp_year\":2029,\"extended_authorization\":{\"status\":\"disabled\"},\"fingerprint\":\"K06neYvxpABZBvAn\",\"funding\":\"debit\",\"iin\":\"416598\",\"incremental_authorization\":{\"status\":\"unavailable\"},\"installments\":null,\"issuer\":\"REVOLUT BANK UAB\",\"last4\":\"4327\",\"mandate\":null,\"moto\":false,\"multicapture\":{\"status\":\"unavailable\"},\"network\":\"visa\",\"network_token\":{\"used\":false},\"network_transaction_id\":\"486031375911632\",\"overcapture\":{\"maximum_amount_capturable\":1790,\"status\":\"unavailable\"},\"payment_account_reference\":\"V0010015824305687395223231888\",\"regulated_status\":\"unregulated\",\"three_d_secure\":null,\"wallet\":null},\"type\":\"card\"},\"refunded\":false,\"source\":null,\"status\":\"succeeded\",\"mit_params\":{\"network_transaction_id\":\"486031375911632\"}},\"confirmation_method\":\"manual\",\"created\":1769855190,\"currency\":\"eur\",\"customer\":null,\"last_payment_error\":null,\"livemode\":true,\"metadata\":{\"payment_id\":\"rdG9xh0sfKT4uXpmQ8AcstIVi\",\"payments_extension\":\"true\",\"payments_extension_type\":\"card\",\"reconciliation_flow\":\"payments_api\",\"shop_id\":\"751927347\"},\"next_action\":null,\"payment_method\":\"pm_1SvbNqIkWweOM9jAqVaXiyMd\",\"payment_method_types\":[\"card\"],\"source\":null,\"status\":\"succeeded\"}"</t>
  </si>
  <si>
    <t>AS-95734</t>
  </si>
  <si>
    <t>gid://shopify/Order/7422378017106</t>
  </si>
  <si>
    <t>gid://shopify/OrderTransaction/8595852493138</t>
  </si>
  <si>
    <t>2026-01-12T08:37:54Z</t>
  </si>
  <si>
    <t>ch_3SogdLIkWweOM9jA1Ar8pgUE</t>
  </si>
  <si>
    <t>rsQfHFun4T9cxujtHtrmoqTWw</t>
  </si>
  <si>
    <t>pi_3SogdLIkWweOM9jA1QWzB0vH</t>
  </si>
  <si>
    <t>"{\"id\":\"pi_3SogdLIkWweOM9jA1QWzB0vH\",\"object\":\"payment_intent\",\"amount\":3085,\"amount_capturable\":0,\"amount_received\":3085,\"canceled_at\":null,\"cancellation_reason\":null,\"capture_method\":\"automatic\",\"latest_charge\":{\"id\":\"ch_3SogdLIkWweOM9jA1Ar8pgUE\",\"object\":\"charge\",\"amount\":3085,\"application_fee\":\"fee_1SogdMIkWweOM9jAlqyyDI2z\",\"balance_transaction\":\"txn_3SogdLIkWweOM9jA1ygPxEDj\",\"captured\":true,\"created\":1768207075,\"currency\":\"eur\",\"failure_code\":null,\"failure_message\":null,\"fraud_details\":{},\"livemode\":true,\"metadata\":{\"payment_id\":\"rsQfHFun4T9cxujtHtrmoqTW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gdLIkWweOM9jA1QWzB0vH\",\"payment_method\":\"pm_1SogdLIkWweOM9jA2DUbdD6j\",\"payment_method_details\":{\"card\":{\"amount_authorized\":3085,\"authorization_code\":\"375429\",\"brand\":\"mastercard\",\"checks\":{\"address_line1_check\":\"unavailable\",\"address_postal_code_check\":\"unavailable\",\"cvc_check\":null},\"country\":\"IT\",\"description\":\"Debit MasterCard\",\"ds_transaction_id\":null,\"exp_month\":9,\"exp_year\":2030,\"extended_authorization\":{\"status\":\"disabled\"},\"fingerprint\":\"PlBct2C9q14BObKN\",\"funding\":\"debit\",\"iin\":\"516795\",\"incremental_authorization\":{\"status\":\"unavailable\"},\"installments\":null,\"issuer\":\"INTESA SANPAOLO SPA\",\"last4\":\"3791\",\"mandate\":null,\"moto\":false,\"multicapture\":{\"status\":\"unavailable\"},\"network\":\"mastercard\",\"network_token\":{\"used\":false},\"network_transaction_id\":\"MDUZDUB1P0112\",\"overcapture\":{\"maximum_amount_capturable\":3085,\"status\":\"unavailable\"},\"payment_account_reference\":\"5001EHGKNEOB1XRS7H5R7WTFLMRC1\",\"regulated_status\":\"unregulated\",\"three_d_secure\":null,\"wallet\":null},\"type\":\"card\"},\"refunded\":false,\"source\":null,\"status\":\"succeeded\",\"mit_params\":{\"network_transaction_id\":\"MDUZDUB1P0112\"}},\"confirmation_method\":\"manual\",\"created\":1768207075,\"currency\":\"eur\",\"customer\":null,\"last_payment_error\":null,\"livemode\":true,\"metadata\":{\"payment_id\":\"rsQfHFun4T9cxujtHtrmoqTWw\",\"payments_extension\":\"true\",\"payments_extension_type\":\"card\",\"reconciliation_flow\":\"payments_api\",\"shop_id\":\"751927347\"},\"next_action\":null,\"payment_method\":\"pm_1SogdLIkWweOM9jA2DUbdD6j\",\"payment_method_types\":[\"card\"],\"source\":null,\"status\":\"succeeded\"}"</t>
  </si>
  <si>
    <t>AS-97022</t>
  </si>
  <si>
    <t>gid://shopify/Order/7510491169106</t>
  </si>
  <si>
    <t>gid://shopify/OrderTransaction/8643239838034</t>
  </si>
  <si>
    <t>2026-01-28T22:40:32Z</t>
  </si>
  <si>
    <t>ch_3SuhPZIkWweOM9jA2nzHBw2j</t>
  </si>
  <si>
    <t>rYJtYfWe98kRRFMwSPbuSTHRU</t>
  </si>
  <si>
    <t>pi_3SuhPZIkWweOM9jA2z3Pizpi</t>
  </si>
  <si>
    <t>"{\"id\":\"pi_3SuhPZIkWweOM9jA2z3Pizpi\",\"object\":\"payment_intent\",\"amount\":6471,\"amount_capturable\":0,\"amount_received\":6471,\"canceled_at\":null,\"cancellation_reason\":null,\"capture_method\":\"automatic\",\"latest_charge\":{\"id\":\"ch_3SuhPZIkWweOM9jA2nzHBw2j\",\"object\":\"charge\",\"amount\":6471,\"application_fee\":\"fee_1SuhPbIkWweOM9jAqvVyRNes\",\"balance_transaction\":\"txn_3SuhPZIkWweOM9jA2FySAD8t\",\"captured\":true,\"created\":1769640034,\"currency\":\"eur\",\"failure_code\":null,\"failure_message\":null,\"fraud_details\":{},\"livemode\":true,\"metadata\":{\"payment_id\":\"rYJtYfWe98kRRFMwSPbuSTHR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hPZIkWweOM9jA2z3Pizpi\",\"payment_method\":\"pm_1SuhPZIkWweOM9jAB3LvvXHx\",\"payment_method_details\":{\"card\":{\"amount_authorized\":6471,\"authorization_code\":\"CU0C9T\",\"brand\":\"visa\",\"checks\":{\"address_line1_check\":\"pass\",\"address_postal_code_check\":\"pass\",\"cvc_check\":\"pass\"},\"country\":\"IT\",\"description\":\"Visa Infinite\",\"ds_transaction_id\":null,\"exp_month\":11,\"exp_year\":2030,\"extended_authorization\":{\"status\":\"disabled\"},\"fingerprint\":\"ofVozJxK2sMjziWf\",\"funding\":\"debit\",\"iin\":\"416598\",\"incremental_authorization\":{\"status\":\"unavailable\"},\"installments\":null,\"issuer\":\"REVOLUT BANK UAB\",\"last4\":\"4182\",\"mandate\":null,\"moto\":false,\"multicapture\":{\"status\":\"unavailable\"},\"network\":\"visa\",\"network_token\":{\"used\":false},\"network_transaction_id\":\"486028816343711\",\"overcapture\":{\"maximum_amount_capturable\":6471,\"status\":\"unavailable\"},\"payment_account_reference\":\"V0010014625317760622486576318\",\"regulated_status\":\"unregulated\",\"three_d_secure\":{\"authentication_flow\":\"frictionless\",\"electronic_commerce_indicator\":\"05\",\"exemption_indicator\":null,\"result\":\"authenticated\",\"result_reason\":null,\"transaction_id\":\"f5a87ca8-e6b4-4faf-bba7-0ddd444005fe\",\"version\":\"2.2.0\"},\"wallet\":null},\"type\":\"card\"},\"refunded\":false,\"source\":null,\"status\":\"succeeded\",\"mit_params\":{\"network_transaction_id\":\"486028816343711\"}},\"confirmation_method\":\"manual\",\"created\":1769640033,\"currency\":\"eur\",\"customer\":null,\"last_payment_error\":null,\"livemode\":true,\"metadata\":{\"payment_id\":\"rYJtYfWe98kRRFMwSPbuSTHRU\",\"payments_extension\":\"true\",\"payments_extension_type\":\"card\",\"reconciliation_flow\":\"payments_api\",\"shop_id\":\"751927347\"},\"next_action\":null,\"payment_method\":\"pm_1SuhPZIkWweOM9jAB3LvvXHx\",\"payment_method_types\":[\"card\"],\"source\":null,\"status\":\"succeeded\"}"</t>
  </si>
  <si>
    <t>AS-95352</t>
  </si>
  <si>
    <t>AS-96486</t>
  </si>
  <si>
    <t>gid://shopify/Order/7446283518290</t>
  </si>
  <si>
    <t>gid://shopify/OrderTransaction/8623992078674</t>
  </si>
  <si>
    <t>2026-01-21T19:03:56Z</t>
  </si>
  <si>
    <t>ch_3Ss6h7IkWweOM9jA08Ya37O5</t>
  </si>
  <si>
    <t>rNSk6OE0A1QkZKPEBowvq2ntY</t>
  </si>
  <si>
    <t>pi_3Ss6h7IkWweOM9jA0sJfVgFs</t>
  </si>
  <si>
    <t>"{\"id\":\"pi_3Ss6h7IkWweOM9jA0sJfVgFs\",\"object\":\"payment_intent\",\"amount\":5346,\"amount_capturable\":0,\"amount_received\":5346,\"canceled_at\":null,\"cancellation_reason\":null,\"capture_method\":\"automatic\",\"latest_charge\":{\"id\":\"ch_3Ss6h7IkWweOM9jA08Ya37O5\",\"object\":\"charge\",\"amount\":5346,\"application_fee\":\"fee_1Ss6h8IkWweOM9jAY5cmRbNZ\",\"balance_transaction\":\"txn_3Ss6h7IkWweOM9jA09MwuYd2\",\"captured\":true,\"created\":1769022237,\"currency\":\"eur\",\"failure_code\":null,\"failure_message\":null,\"fraud_details\":{},\"livemode\":true,\"metadata\":{\"payment_id\":\"rNSk6OE0A1QkZKPEBowvq2nt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6h7IkWweOM9jA0sJfVgFs\",\"payment_method\":\"pm_1Ss6h7IkWweOM9jAyuQKtHy6\",\"payment_method_details\":{\"card\":{\"amount_authorized\":5346,\"authorization_code\":\"075965\",\"brand\":\"visa\",\"checks\":{\"address_line1_check\":\"unavailable\",\"address_postal_code_check\":\"unavailable\",\"cvc_check\":null},\"country\":\"ES\",\"description\":\"Visa Classic\",\"ds_transaction_id\":null,\"exp_month\":9,\"exp_year\":2028,\"extended_authorization\":{\"status\":\"disabled\"},\"fingerprint\":\"BnHFZg2OGuoXrQlK\",\"funding\":\"credit\",\"iin\":\"450619\",\"incremental_authorization\":{\"status\":\"unavailable\"},\"installments\":null,\"issuer\":\"BANKINTER S.A.\",\"last4\":\"3027\",\"mandate\":null,\"moto\":false,\"multicapture\":{\"status\":\"unavailable\"},\"network\":\"visa\",\"network_token\":{\"used\":true},\"network_transaction_id\":\"486021686383473\",\"overcapture\":{\"maximum_amount_capturable\":5346,\"status\":\"unavailable\"},\"payment_account_reference\":\"V0010014625360741006923031765\",\"regulated_status\":\"unregulated\",\"three_d_secure\":null,\"wallet\":null},\"type\":\"card\"},\"refunded\":false,\"source\":null,\"status\":\"succeeded\",\"mit_params\":{\"network_transaction_id\":\"486021686383473\"}},\"confirmation_method\":\"manual\",\"created\":1769022237,\"currency\":\"eur\",\"customer\":null,\"last_payment_error\":null,\"livemode\":true,\"metadata\":{\"payment_id\":\"rNSk6OE0A1QkZKPEBowvq2ntY\",\"payments_extension\":\"true\",\"payments_extension_type\":\"card\",\"reconciliation_flow\":\"payments_api\",\"shop_id\":\"751927347\"},\"next_action\":null,\"payment_method\":\"pm_1Ss6h7IkWweOM9jAyuQKtHy6\",\"payment_method_types\":[\"card\"],\"source\":null,\"status\":\"succeeded\"}"</t>
  </si>
  <si>
    <t>AS-96324</t>
  </si>
  <si>
    <t>gid://shopify/Order/7441708515666</t>
  </si>
  <si>
    <t>gid://shopify/OrderTransaction/8617920627026</t>
  </si>
  <si>
    <t>2026-01-19T14:14:01Z</t>
  </si>
  <si>
    <t>ch_3SrJDSIkWweOM9jA2qlo3Y7x</t>
  </si>
  <si>
    <t>r5c2cvqSYg4wdDbzOxSysygx0</t>
  </si>
  <si>
    <t>pi_3SrJDSIkWweOM9jA2OlNn38x</t>
  </si>
  <si>
    <t>"{\"id\":\"pi_3SrJDSIkWweOM9jA2OlNn38x\",\"object\":\"payment_intent\",\"amount\":12231,\"amount_capturable\":0,\"amount_received\":12231,\"canceled_at\":null,\"cancellation_reason\":null,\"capture_method\":\"automatic\",\"latest_charge\":{\"id\":\"ch_3SrJDSIkWweOM9jA2qlo3Y7x\",\"object\":\"charge\",\"amount\":12231,\"application_fee\":\"fee_1SrJDUIkWweOM9jASptHLq6p\",\"balance_transaction\":\"txn_3SrJDSIkWweOM9jA29YmxJf6\",\"captured\":true,\"created\":1768832043,\"currency\":\"eur\",\"failure_code\":null,\"failure_message\":null,\"fraud_details\":{},\"livemode\":true,\"metadata\":{\"payment_id\":\"r5c2cvqSYg4wdDbzOxSysygx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JDSIkWweOM9jA2OlNn38x\",\"payment_method\":\"pm_1SrJDSIkWweOM9jA3xRExaFw\",\"payment_method_details\":{\"card\":{\"amount_authorized\":12231,\"authorization_code\":\"299685\",\"brand\":\"mastercard\",\"checks\":{\"address_line1_check\":\"unavailable\",\"address_postal_code_check\":\"unavailable\",\"cvc_check\":\"pass\"},\"country\":\"IT\",\"description\":\"Prepaid Unembossed MasterCard Card (Non-US)\",\"ds_transaction_id\":null,\"exp_month\":1,\"exp_year\":2029,\"extended_authorization\":{\"status\":\"disabled\"},\"fingerprint\":\"5CpwckeTTgqjnYEI\",\"funding\":\"prepaid\",\"iin\":\"534207\",\"incremental_authorization\":{\"status\":\"unavailable\"},\"installments\":null,\"issuer\":\"INTESA SANPAOLO SPA\",\"last4\":\"7781\",\"mandate\":null,\"moto\":false,\"multicapture\":{\"status\":\"unavailable\"},\"network\":\"mastercard\",\"network_token\":{\"used\":false},\"network_transaction_id\":\"SURG34FDD0119\",\"overcapture\":{\"maximum_amount_capturable\":12231,\"status\":\"unavailable\"},\"payment_account_reference\":\"50012KFC79EOL2HF6WYJF49TM4F1H\",\"regulated_status\":\"unregulated\",\"three_d_secure\":null,\"wallet\":null},\"type\":\"card\"},\"refunded\":false,\"source\":null,\"status\":\"succeeded\",\"mit_params\":{\"network_transaction_id\":\"SURG34FDD0119\"}},\"confirmation_method\":\"manual\",\"created\":1768832042,\"currency\":\"eur\",\"customer\":null,\"last_payment_error\":null,\"livemode\":true,\"metadata\":{\"payment_id\":\"r5c2cvqSYg4wdDbzOxSysygx0\",\"payments_extension\":\"true\",\"payments_extension_type\":\"card\",\"reconciliation_flow\":\"payments_api\",\"shop_id\":\"751927347\"},\"next_action\":null,\"payment_method\":\"pm_1SrJDSIkWweOM9jA3xRExaFw\",\"payment_method_types\":[\"card\"],\"source\":null,\"status\":\"succeeded\"}"</t>
  </si>
  <si>
    <t>AS-95546</t>
  </si>
  <si>
    <t>gid://shopify/Order/7418755973458</t>
  </si>
  <si>
    <t>gid://shopify/OrderTransaction/8591733948754</t>
  </si>
  <si>
    <t>2026-01-10T13:30:31Z</t>
  </si>
  <si>
    <t>ch_3So2FQIkWweOM9jA29cWhDSJ</t>
  </si>
  <si>
    <t>rhDjUEVQ8xxZ3fiOFM36Vqot8</t>
  </si>
  <si>
    <t>pi_3So2FQIkWweOM9jA2CcN5Jiu</t>
  </si>
  <si>
    <t>"{\"id\":\"pi_3So2FQIkWweOM9jA2CcN5Jiu\",\"object\":\"payment_intent\",\"amount\":8580,\"amount_capturable\":0,\"amount_received\":8580,\"canceled_at\":null,\"cancellation_reason\":null,\"capture_method\":\"automatic\",\"latest_charge\":{\"id\":\"ch_3So2FQIkWweOM9jA29cWhDSJ\",\"object\":\"charge\",\"amount\":8580,\"application_fee\":\"fee_1So2FSIkWweOM9jAJCpGhEgo\",\"balance_transaction\":\"txn_3So2FQIkWweOM9jA24rpt62g\",\"captured\":true,\"created\":1768051833,\"currency\":\"eur\",\"failure_code\":null,\"failure_message\":null,\"fraud_details\":{},\"livemode\":true,\"metadata\":{\"payment_id\":\"rhDjUEVQ8xxZ3fiOFM36Vqot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2FQIkWweOM9jA2CcN5Jiu\",\"payment_method\":\"pm_1So2FQIkWweOM9jAz5yKymmf\",\"payment_method_details\":{\"card\":{\"amount_authorized\":8580,\"authorization_code\":\"161852\",\"brand\":\"visa\",\"checks\":{\"address_line1_check\":\"fail\",\"address_postal_code_check\":\"fail\",\"cvc_check\":\"pass\"},\"country\":\"FR\",\"description\":\"Visa Gold\",\"ds_transaction_id\":null,\"exp_month\":9,\"exp_year\":2027,\"extended_authorization\":{\"status\":\"disabled\"},\"fingerprint\":\"to7Z3D5zG1Xn052M\",\"funding\":\"debit\",\"iin\":\"412524\",\"incremental_authorization\":{\"status\":\"unavailable\"},\"installments\":null,\"issuer\":\"BPCE\",\"last4\":\"9303\",\"mandate\":null,\"moto\":false,\"multicapture\":{\"status\":\"unavailable\"},\"network\":\"visa\",\"network_token\":{\"used\":false},\"network_transaction_id\":\"486010486348252\",\"overcapture\":{\"maximum_amount_capturable\":8580,\"status\":\"unavailable\"},\"payment_account_reference\":\"V001AACC334012020073063583174\",\"regulated_status\":\"unregulated\",\"three_d_secure\":{\"authentication_flow\":\"frictionless\",\"electronic_commerce_indicator\":\"07\",\"exemption_indicator\":null,\"result\":\"exempted\",\"result_reason\":null,\"transaction_id\":\"d808bdd2-d515-4bc9-9fab-3c48a0421687\",\"version\":\"2.2.0\"},\"wallet\":null},\"type\":\"card\"},\"refunded\":false,\"source\":null,\"status\":\"succeeded\",\"mit_params\":{\"network_transaction_id\":\"486010486348252\"}},\"confirmation_method\":\"manual\",\"created\":1768051832,\"currency\":\"eur\",\"customer\":null,\"last_payment_error\":null,\"livemode\":true,\"metadata\":{\"payment_id\":\"rhDjUEVQ8xxZ3fiOFM36Vqot8\",\"payments_extension\":\"true\",\"payments_extension_type\":\"card\",\"reconciliation_flow\":\"payments_api\",\"shop_id\":\"751927347\"},\"next_action\":null,\"payment_method\":\"pm_1So2FQIkWweOM9jAz5yKymmf\",\"payment_method_types\":[\"card\"],\"source\":null,\"status\":\"succeeded\"}"</t>
  </si>
  <si>
    <t>AS-95355</t>
  </si>
  <si>
    <t>gid://shopify/Order/7413752529234</t>
  </si>
  <si>
    <t>gid://shopify/OrderTransaction/8585782296914</t>
  </si>
  <si>
    <t>2026-01-08T09:51:10Z</t>
  </si>
  <si>
    <t>ch_3SnFs2IkWweOM9jA2x69wVcp</t>
  </si>
  <si>
    <t>r5xQnHIj3ctv2E6FqdZfHnJIK</t>
  </si>
  <si>
    <t>pi_3SnFs2IkWweOM9jA2FdGojuC</t>
  </si>
  <si>
    <t>"{\"id\":\"pi_3SnFs2IkWweOM9jA2FdGojuC\",\"object\":\"payment_intent\",\"amount\":8357,\"amount_capturable\":0,\"amount_received\":8357,\"canceled_at\":null,\"cancellation_reason\":null,\"capture_method\":\"automatic\",\"latest_charge\":{\"id\":\"ch_3SnFs2IkWweOM9jA2x69wVcp\",\"object\":\"charge\",\"amount\":8357,\"application_fee\":\"fee_1SnFs6IkWweOM9jA2auLeVFj\",\"balance_transaction\":\"txn_3SnFs2IkWweOM9jA2ID3gp0G\",\"captured\":true,\"created\":1767865873,\"currency\":\"eur\",\"failure_code\":null,\"failure_message\":null,\"fraud_details\":{},\"livemode\":true,\"metadata\":{\"payment_id\":\"r5xQnHIj3ctv2E6FqdZfHnJI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Fs2IkWweOM9jA2FdGojuC\",\"payment_method\":\"pm_1SnFs2IkWweOM9jA0TtXFz0F\",\"payment_method_details\":{\"card\":{\"amount_authorized\":8357,\"authorization_code\":\"046016\",\"brand\":\"mastercard\",\"checks\":{\"address_line1_check\":\"unavailable\",\"address_postal_code_check\":\"unavailable\",\"cvc_check\":\"pass\"},\"country\":\"FR\",\"description\":\"Gold MasterCard Card Immediate Debit\",\"ds_transaction_id\":null,\"exp_month\":9,\"exp_year\":2029,\"extended_authorization\":{\"status\":\"disabled\"},\"fingerprint\":\"E3wGLL6uyaLbZ2sD\",\"funding\":\"debit\",\"iin\":\"513771\",\"incremental_authorization\":{\"status\":\"unavailable\"},\"installments\":null,\"issuer\":\"CREDIT AGRICOLE S.A.\",\"last4\":\"5662\",\"mandate\":null,\"moto\":false,\"multicapture\":{\"status\":\"unavailable\"},\"network\":\"mastercard\",\"network_token\":{\"used\":false},\"network_transaction_id\":\"TCGR2WU830108\",\"overcapture\":{\"maximum_amount_capturable\":8357,\"status\":\"unavailable\"},\"payment_account_reference\":\"5001F3YUDTBN7VB1DQT1GQN7W9SJT\",\"regulated_status\":\"unregulated\",\"three_d_secure\":{\"authentication_flow\":\"frictionless\",\"electronic_commerce_indicator\":\"06\",\"exemption_indicator\":null,\"result\":\"exempted\",\"result_reason\":null,\"transaction_id\":\"ee1538d4-8f55-4fad-95df-5ce77e0b8289\",\"version\":\"2.2.0\"},\"wallet\":null},\"type\":\"card\"},\"refunded\":false,\"source\":null,\"status\":\"succeeded\",\"mit_params\":{\"network_transaction_id\":\"TCGR2WU830108\"}},\"confirmation_method\":\"manual\",\"created\":1767865870,\"currency\":\"eur\",\"customer\":null,\"last_payment_error\":null,\"livemode\":true,\"metadata\":{\"payment_id\":\"r5xQnHIj3ctv2E6FqdZfHnJIK\",\"payments_extension\":\"true\",\"payments_extension_type\":\"card\",\"reconciliation_flow\":\"payments_api\",\"shop_id\":\"751927347\"},\"next_action\":null,\"payment_method\":\"pm_1SnFs2IkWweOM9jA0TtXFz0F\",\"payment_method_types\":[\"card\"],\"source\":null,\"status\":\"succeeded\"}"</t>
  </si>
  <si>
    <t>AS-95991</t>
  </si>
  <si>
    <t>gid://shopify/Order/7430096519506</t>
  </si>
  <si>
    <t>gid://shopify/OrderTransaction/8604538437970</t>
  </si>
  <si>
    <t>2026-01-15T13:27:10Z</t>
  </si>
  <si>
    <t>ch_3SpqZuIkWweOM9jA0wa9cwz8</t>
  </si>
  <si>
    <t>rfzpX3vOgKvoR9V0PizlOf0Hh</t>
  </si>
  <si>
    <t>pi_3SpqZuIkWweOM9jA0kbapy9a</t>
  </si>
  <si>
    <t>"{\"id\":\"pi_3SpqZuIkWweOM9jA0kbapy9a\",\"object\":\"payment_intent\",\"amount\":6795,\"amount_capturable\":0,\"amount_received\":6795,\"canceled_at\":null,\"cancellation_reason\":null,\"capture_method\":\"automatic\",\"latest_charge\":{\"id\":\"ch_3SpqZuIkWweOM9jA0wa9cwz8\",\"object\":\"charge\",\"amount\":6795,\"application_fee\":\"fee_1SpqZvIkWweOM9jAtT7Ovw5U\",\"balance_transaction\":\"txn_3SpqZuIkWweOM9jA0vHtJ0jd\",\"captured\":true,\"created\":1768483631,\"currency\":\"eur\",\"failure_code\":null,\"failure_message\":null,\"fraud_details\":{},\"livemode\":true,\"metadata\":{\"payment_id\":\"rfzpX3vOgKvoR9V0PizlOf0H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qZuIkWweOM9jA0kbapy9a\",\"payment_method\":\"pm_1SpqZuIkWweOM9jA0dkY54O9\",\"payment_method_details\":{\"card\":{\"amount_authorized\":6795,\"authorization_code\":\"727150\",\"brand\":\"visa\",\"checks\":{\"address_line1_check\":\"unavailable\",\"address_postal_code_check\":\"unavailable\",\"cvc_check\":\"pass\"},\"country\":\"ES\",\"description\":\"Visa Classic\",\"ds_transaction_id\":null,\"exp_month\":12,\"exp_year\":2026,\"extended_authorization\":{\"status\":\"disabled\"},\"fingerprint\":\"6ctsEeXmaew6iGq9\",\"funding\":\"debit\",\"iin\":\"459985\",\"incremental_authorization\":{\"status\":\"unavailable\"},\"installments\":null,\"issuer\":\"CAIXABANK S.A.\",\"last4\":\"4442\",\"mandate\":null,\"moto\":false,\"multicapture\":{\"status\":\"unavailable\"},\"network\":\"visa\",\"network_token\":{\"used\":false},\"network_transaction_id\":\"486015484311815\",\"overcapture\":{\"maximum_amount_capturable\":6795,\"status\":\"unavailable\"},\"payment_account_reference\":\"V0010014621030730838706370772\",\"regulated_status\":\"unregulated\",\"three_d_secure\":null,\"wallet\":null},\"type\":\"card\"},\"refunded\":false,\"source\":null,\"status\":\"succeeded\",\"mit_params\":{\"network_transaction_id\":\"486015484311815\"}},\"confirmation_method\":\"manual\",\"created\":1768483630,\"currency\":\"eur\",\"customer\":null,\"last_payment_error\":null,\"livemode\":true,\"metadata\":{\"payment_id\":\"rfzpX3vOgKvoR9V0PizlOf0Hh\",\"payments_extension\":\"true\",\"payments_extension_type\":\"card\",\"reconciliation_flow\":\"payments_api\",\"shop_id\":\"751927347\"},\"next_action\":null,\"payment_method\":\"pm_1SpqZuIkWweOM9jA0dkY54O9\",\"payment_method_types\":[\"card\"],\"source\":null,\"status\":\"succeeded\"}"</t>
  </si>
  <si>
    <t>AS-97248</t>
  </si>
  <si>
    <t>gid://shopify/Order/7517225615698</t>
  </si>
  <si>
    <t>gid://shopify/OrderTransaction/8651235524946</t>
  </si>
  <si>
    <t>2026-01-31T21:56:55Z</t>
  </si>
  <si>
    <t>8LG45095Y2431373W</t>
  </si>
  <si>
    <t>"{\"id\":\"8LG45095Y2431373W\",\"intent\":\"CAPTURE\",\"status\":\"COMPLETED\",\"payment_source\":{\"paypal\":{\"email_address\":\"melissa.nhingsavath@outlook.com\",\"account_id\":\"GXZ9XBUTHKY7Y\",\"account_status\":\"VERIFIED\",\"name\":{\"given_name\":\"M\u00e9lissa\",\"surname\":\"Nhingsavath\"},\"phone_number\":{\"national_number\":\"33665375803\"},\"address\":{\"address_line_1\":\"8 avenue du Mar\u00e9chal Joffre\",\"address_line_2\":\"Apt B103 - B\u00e2timent B\",\"admin_area_2\":\"Noisy-le-grand\",\"postal_code\":\"93160\",\"country_code\":\"FR\"}}},\"purchase_units\":[{\"reference_id\":\"default\",\"amount\":{\"currency_code\":\"EUR\",\"value\":\"53.46\",\"breakdown\":{\"item_total\":{\"currency_code\":\"EUR\",\"value\":\"53.90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5.39\"}}},\"payee\":{\"email_address\":\"info@artestaposters.com\",\"merchant_id\":\"CZQCEKGVW6QGG\",\"display_data\":{\"brand_name\":\"Artesta\"}},\"payment_instruction\":{\"disbursement_mode\":\"INSTANT\"},\"description\":\"Aerial Ocean - P\u00f3ster \\/ Sin marco \\/ 40x50\",\"custom_id\":\"{\\\"shop_id\\\":751927347,\\\"session_id\\\":\\\"rTH77Cz6LalCKCFyp1dcykEnq\\\"}\",\"invoice_id\":\"rTH77Cz6LalCKCFyp1dcykEnq\",\"items\":[{\"name\":\"Aerial Ocean - P\u00f3ster \\/ Sin marco \\/ 40x50\",\"unit_amount\":{\"currency_code\":\"EUR\",\"value\":\"26.95\"},\"tax\":{\"currency_code\":\"EUR\",\"value\":\"0.00\"},\"quantity\":\"1\"},{\"name\":\"Flowers for your love - P\u00f3ster \\/ Sin marco \\/ 40x50\",\"unit_amount\":{\"currency_code\":\"EUR\",\"value\":\"26.95\"},\"tax\":{\"currency_code\":\"EUR\",\"value\":\"0.00\"},\"quantity\":\"1\"}],\"shipping\":{\"name\":{\"full_name\":\"M\u00e9lissa Nhingsavath\"},\"address\":{\"address_line_1\":\"8 avenue du mar\u00e9chal joffre\",\"admin_area_2\":\"Noisy-le-grand\",\"postal_code\":\"93160\",\"country_code\":\"FR\"}},\"payments\":{\"captures\":[{\"id\":\"9Y912477PK820251Y\",\"status\":\"COMPLETED\",\"amount\":{\"currency_code\":\"EUR\",\"value\":\"53.46\"},\"final_capture\":true,\"disbursement_mode\":\"INSTANT\",\"seller_protection\":{\"status\":\"ELIGIBLE\",\"dispute_categories\":[\"ITEM_NOT_RECEIVED\",\"UNAUTHORIZED_TRANSACTION\"]},\"seller_receivable_breakdown\":{\"gross_amount\":{\"currency_code\":\"EUR\",\"value\":\"53.46\"},\"paypal_fee\":{\"currency_code\":\"EUR\",\"value\":\"1.90\"},\"net_amount\":{\"currency_code\":\"EUR\",\"value\":\"51.56\"}},\"invoice_id\":\"rTH77Cz6LalCKCFyp1dcykEnq\",\"custom_id\":\"{\\\"shop_id\\\":751927347,\\\"session_id\\\":\\\"rTH77Cz6LalCKCFyp1dcykEnq\\\"}\",\"links\":[{\"href\":\"https:\\/\\/api.paypal.com\\/v2\\/payments\\/captures\\/9Y912477PK820251Y\",\"rel\":\"self\",\"method\":\"GET\"},{\"href\":\"https:\\/\\/api.paypal.com\\/v2\\/payments\\/captures\\/9Y912477PK820251Y\\/refund\",\"rel\":\"refund\",\"method\":\"POST\"},{\"href\":\"https:\\/\\/api.paypal.com\\/v2\\/checkout\\/orders\\/8LG45095Y2431373W\",\"rel\":\"up\",\"method\":\"GET\"}],\"create_time\":\"2026-01-31T21:56:57Z\",\"update_time\":\"2026-01-31T21:56:57Z\"}]}}],\"payer\":{\"name\":{\"given_name\":\"M\u00e9lissa\",\"surname\":\"Nhingsavath\"},\"email_address\":\"melissa.nhingsavath@outlook.com\",\"payer_id\":\"GXZ9XBUTHKY7Y\",\"phone\":{\"phone_number\":{\"national_number\":\"33665375803\"}},\"address\":{\"address_line_1\":\"8 avenue du Mar\u00e9chal Joffre\",\"address_line_2\":\"Apt B103 - B\u00e2timent B\",\"admin_area_2\":\"Noisy-le-grand\",\"postal_code\":\"93160\",\"country_code\":\"FR\"}},\"create_time\":\"2026-01-31T21:56:02Z\",\"update_time\":\"2026-01-31T21:56:57Z\",\"links\":[{\"href\":\"https:\\/\\/api.paypal.com\\/v2\\/checkout\\/orders\\/8LG45095Y2431373W\",\"rel\":\"self\",\"method\":\"GET\"}]}"</t>
  </si>
  <si>
    <t>AS-96625</t>
  </si>
  <si>
    <t>gid://shopify/Order/7490593489234</t>
  </si>
  <si>
    <t>gid://shopify/OrderTransaction/8629182660946</t>
  </si>
  <si>
    <t>2026-01-23T21:24:09Z</t>
  </si>
  <si>
    <t>1JL927056X3651537</t>
  </si>
  <si>
    <t>"{\"id\":\"1JL927056X3651537\",\"intent\":\"CAPTURE\",\"status\":\"COMPLETED\",\"payment_source\":{\"paypal\":{\"email_address\":\"henning.heidemanns@gmail.com\",\"account_id\":\"P76S5R6QPC6MJ\",\"account_status\":\"VERIFIED\",\"name\":{\"given_name\":\"Henning\",\"surname\":\"Heidemanns\"},\"phone_number\":{\"national_number\":\"16096807393\"},\"address\":{\"address_line_1\":\"Sieg-Lahn-Stra\u00dfe 1\",\"admin_area_2\":\"Netphen\",\"postal_code\":\"57250\",\"country_code\":\"DE\"}}},\"purchase_units\":[{\"reference_id\":\"default\",\"amount\":{\"currency_code\":\"EUR\",\"value\":\"58.95\",\"breakdown\":{\"item_total\":{\"currency_code\":\"EUR\",\"value\":\"58.95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Hummingbirds - P\u00f3ster \\/ Madera negro \\/ 40x50\",\"custom_id\":\"{\\\"shop_id\\\":751927347,\\\"session_id\\\":\\\"rtid2OR6oBTPqp05E55L5aaGg\\\"}\",\"invoice_id\":\"rtid2OR6oBTPqp05E55L5aaGg\",\"soft_descriptor\":\"PAYPAL *ARTESTASTOR AR\",\"items\":[{\"name\":\"Hummingbirds - P\u00f3ster \\/ Madera negro \\/ 40x50\",\"unit_amount\":{\"currency_code\":\"EUR\",\"value\":\"58.95\"},\"tax\":{\"currency_code\":\"EUR\",\"value\":\"0.00\"},\"quantity\":\"1\"}],\"shipping\":{\"name\":{\"full_name\":\"Regine Heidemanns\"},\"address\":{\"address_line_1\":\"Partida Salinetas F4\",\"admin_area_2\":\"Novelda\",\"admin_area_1\":\"Alicante\",\"postal_code\":\"03660\",\"country_code\":\"ES\"}},\"supplementary_data\":{\"tax_nexus\":[]},\"payments\":{\"captures\":[{\"id\":\"21E113830M7196630\",\"status\":\"COMPLETED\",\"amount\":{\"currency_code\":\"EUR\",\"value\":\"58.95\"},\"final_capture\":true,\"disbursement_mode\":\"INSTANT\",\"seller_protection\":{\"status\":\"ELIGIBLE\",\"dispute_categories\":[\"ITEM_NOT_RECEIVED\",\"UNAUTHORIZED_TRANSACTION\"]},\"seller_receivable_breakdown\":{\"gross_amount\":{\"currency_code\":\"EUR\",\"value\":\"58.95\"},\"paypal_fee\":{\"currency_code\":\"EUR\",\"value\":\"2.06\"},\"net_amount\":{\"currency_code\":\"EUR\",\"value\":\"56.89\"}},\"invoice_id\":\"rtid2OR6oBTPqp05E55L5aaGg\",\"custom_id\":\"{\\\"shop_id\\\":751927347,\\\"session_id\\\":\\\"rtid2OR6oBTPqp05E55L5aaGg\\\"}\",\"links\":[{\"href\":\"https:\\/\\/api.paypal.com\\/v2\\/payments\\/captures\\/21E113830M7196630\",\"rel\":\"self\",\"method\":\"GET\"},{\"href\":\"https:\\/\\/api.paypal.com\\/v2\\/payments\\/captures\\/21E113830M7196630\\/refund\",\"rel\":\"refund\",\"method\":\"POST\"},{\"href\":\"https:\\/\\/api.paypal.com\\/v2\\/checkout\\/orders\\/1JL927056X3651537\",\"rel\":\"up\",\"method\":\"GET\"}],\"create_time\":\"2026-01-23T21:24:11Z\",\"update_time\":\"2026-01-23T21:24:11Z\"}]}}],\"payer\":{\"name\":{\"given_name\":\"Henning\",\"surname\":\"Heidemanns\"},\"email_address\":\"henning.heidemanns@gmail.com\",\"payer_id\":\"P76S5R6QPC6MJ\",\"phone\":{\"phone_number\":{\"national_number\":\"16096807393\"}},\"address\":{\"address_line_1\":\"Sieg-Lahn-Stra\u00dfe 1\",\"admin_area_2\":\"Netphen\",\"postal_code\":\"57250\",\"country_code\":\"DE\"}},\"create_time\":\"2026-01-23T21:23:40Z\",\"update_time\":\"2026-01-23T21:24:11Z\",\"links\":[{\"href\":\"https:\\/\\/api.paypal.com\\/v2\\/checkout\\/orders\\/1JL927056X3651537\",\"rel\":\"self\",\"method\":\"GET\"}]}"</t>
  </si>
  <si>
    <t>AS-96937</t>
  </si>
  <si>
    <t>gid://shopify/Order/7499172118866</t>
  </si>
  <si>
    <t>gid://shopify/OrderTransaction/8640052003154</t>
  </si>
  <si>
    <t>2026-01-27T18:40:39Z</t>
  </si>
  <si>
    <t>0S546234794494137</t>
  </si>
  <si>
    <t>"{\"id\":\"0S546234794494137\",\"intent\":\"CAPTURE\",\"status\":\"COMPLETED\",\"payment_source\":{\"paypal\":{\"email_address\":\"isabellebidalun@yahoo.fr\",\"account_id\":\"FRN3A2X2RE6LG\",\"account_status\":\"VERIFIED\",\"name\":{\"given_name\":\"Isabelle\",\"surname\":\"BIDALUN\"},\"phone_number\":{\"national_number\":\"0664254461\"},\"address\":{\"address_line_1\":\"29, rue P\u00e9rinot\",\"admin_area_2\":\"Bordeaux\",\"postal_code\":\"33200\",\"country_code\":\"FR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El Maestro, Revista Nacional Cactus poster - P\u00f3ster \\/ Sin marco \\/ 40x50\",\"custom_id\":\"{\\\"shop_id\\\":751927347,\\\"session_id\\\":\\\"rNxofoYL5d60anWOoyc7ssPs9\\\"}\",\"invoice_id\":\"rNxofoYL5d60anWOoyc7ssPs9\",\"soft_descriptor\":\"PAYPAL *ARTESTASTOR AR\",\"items\":[{\"name\":\"El Maestro, Revista Nacional Cactus poster - P\u00f3ster \\/ Sin marco \\/ 40x50\",\"unit_amount\":{\"currency_code\":\"EUR\",\"value\":\"26.95\"},\"tax\":{\"currency_code\":\"EUR\",\"value\":\"0.00\"},\"quantity\":\"1\"}],\"shipping\":{\"name\":{\"full_name\":\"Isabelle Bidalun\"},\"address\":{\"address_line_1\":\"29 rue P\u00e9rinot\",\"admin_area_2\":\"bordeaux\",\"postal_code\":\"33200\",\"country_code\":\"FR\"}},\"payments\":{\"captures\":[{\"id\":\"8D623218KH1077546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NxofoYL5d60anWOoyc7ssPs9\",\"custom_id\":\"{\\\"shop_id\\\":751927347,\\\"session_id\\\":\\\"rNxofoYL5d60anWOoyc7ssPs9\\\"}\",\"links\":[{\"href\":\"https:\\/\\/api.paypal.com\\/v2\\/payments\\/captures\\/8D623218KH1077546\",\"rel\":\"self\",\"method\":\"GET\"},{\"href\":\"https:\\/\\/api.paypal.com\\/v2\\/payments\\/captures\\/8D623218KH1077546\\/refund\",\"rel\":\"refund\",\"method\":\"POST\"},{\"href\":\"https:\\/\\/api.paypal.com\\/v2\\/checkout\\/orders\\/0S546234794494137\",\"rel\":\"up\",\"method\":\"GET\"}],\"create_time\":\"2026-01-27T18:40:40Z\",\"update_time\":\"2026-01-27T18:40:40Z\"}]}}],\"payer\":{\"name\":{\"given_name\":\"Isabelle\",\"surname\":\"BIDALUN\"},\"email_address\":\"isabellebidalun@yahoo.fr\",\"payer_id\":\"FRN3A2X2RE6LG\",\"phone\":{\"phone_number\":{\"national_number\":\"0664254461\"}},\"address\":{\"address_line_1\":\"29, rue P\u00e9rinot\",\"admin_area_2\":\"Bordeaux\",\"postal_code\":\"33200\",\"country_code\":\"FR\"}},\"create_time\":\"2026-01-27T18:39:53Z\",\"update_time\":\"2026-01-27T18:40:40Z\",\"links\":[{\"href\":\"https:\\/\\/api.paypal.com\\/v2\\/checkout\\/orders\\/0S546234794494137\",\"rel\":\"self\",\"method\":\"GET\"}]}"</t>
  </si>
  <si>
    <t>AS-96052</t>
  </si>
  <si>
    <t>gid://shopify/Order/7432997798226</t>
  </si>
  <si>
    <t>gid://shopify/OrderTransaction/8607355601234</t>
  </si>
  <si>
    <t>2026-01-16T10:14:41Z</t>
  </si>
  <si>
    <t>ch_3SqA3CIkWweOM9jA0vtJ0lfw</t>
  </si>
  <si>
    <t>rvVMcKTFsWhBb1QsKwvMJWbj2</t>
  </si>
  <si>
    <t>pi_3SqA3CIkWweOM9jA0nHbfhkr</t>
  </si>
  <si>
    <t>"{\"id\":\"pi_3SqA3CIkWweOM9jA0nHbfhkr\",\"object\":\"payment_intent\",\"amount\":27432,\"amount_capturable\":0,\"amount_received\":27432,\"canceled_at\":null,\"cancellation_reason\":null,\"capture_method\":\"automatic\",\"latest_charge\":{\"id\":\"ch_3SqA3CIkWweOM9jA0vtJ0lfw\",\"object\":\"charge\",\"amount\":27432,\"application_fee\":\"fee_1SqA4NIkWweOM9jA3qBN1oHm\",\"balance_transaction\":\"txn_3SqA3CIkWweOM9jA0OeRH6uW\",\"captured\":true,\"created\":1768558554,\"currency\":\"eur\",\"failure_code\":null,\"failure_message\":null,\"fraud_details\":{},\"livemode\":true,\"metadata\":{\"payment_id\":\"rvVMcKTFsWhBb1QsKwvMJWbj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A3CIkWweOM9jA0nHbfhkr\",\"payment_method\":\"pm_1SqA3CIkWweOM9jAkAONqh2j\",\"payment_method_details\":{\"card\":{\"amount_authorized\":27432,\"authorization_code\":\"564623\",\"brand\":\"visa\",\"checks\":{\"address_line1_check\":\"unavailable\",\"address_postal_code_check\":\"unavailable\",\"cvc_check\":\"pass\"},\"country\":\"FR\",\"description\":\"Visa Gold\",\"ds_transaction_id\":null,\"exp_month\":3,\"exp_year\":2027,\"extended_authorization\":{\"status\":\"disabled\"},\"fingerprint\":\"QC34V6QApv975SFa\",\"funding\":\"debit\",\"iin\":\"497944\",\"incremental_authorization\":{\"status\":\"unavailable\"},\"installments\":null,\"issuer\":\"BANQUE CIC EST\",\"last4\":\"6200\",\"mandate\":null,\"moto\":false,\"multicapture\":{\"status\":\"unavailable\"},\"network\":\"visa\",\"network_token\":{\"used\":false},\"network_transaction_id\":\"486016369540107\",\"overcapture\":{\"maximum_amount_capturable\":27432,\"status\":\"unavailable\"},\"payment_account_reference\":\"V0010013025148558491236903183\",\"regulated_status\":\"unregulated\",\"three_d_secure\":{\"authentication_flow\":\"challenge\",\"electronic_commerce_indicator\":\"05\",\"exemption_indicator\":null,\"result\":\"authenticated\",\"result_reason\":null,\"transaction_id\":\"f32afdd6-d20d-4212-8030-4daa14dbcbf6\",\"version\":\"2.2.0\"},\"wallet\":null},\"type\":\"card\"},\"refunded\":false,\"source\":null,\"status\":\"succeeded\",\"mit_params\":{\"network_transaction_id\":\"486016369540107\"}},\"confirmation_method\":\"manual\",\"created\":1768558482,\"currency\":\"eur\",\"customer\":null,\"last_payment_error\":null,\"livemode\":true,\"metadata\":{\"payment_id\":\"rvVMcKTFsWhBb1QsKwvMJWbj2\",\"payments_extension\":\"true\",\"payments_extension_type\":\"card\",\"reconciliation_flow\":\"payments_api\",\"shop_id\":\"751927347\"},\"next_action\":null,\"payment_method\":\"pm_1SqA3CIkWweOM9jAkAONqh2j\",\"payment_method_types\":[\"card\"],\"source\":null,\"status\":\"succeeded\"}"</t>
  </si>
  <si>
    <t>AS-96977</t>
  </si>
  <si>
    <t>gid://shopify/Order/7501540163922</t>
  </si>
  <si>
    <t>gid://shopify/OrderTransaction/8641450541394</t>
  </si>
  <si>
    <t>2026-01-28T11:08:45Z</t>
  </si>
  <si>
    <t>ch_3SuWc6IkWweOM9jA1BEmpXdf</t>
  </si>
  <si>
    <t>rR7e8PLOhCxXwW5rSMJ7LuosC</t>
  </si>
  <si>
    <t>pi_3SuWc6IkWweOM9jA1cU9GJ8c</t>
  </si>
  <si>
    <t>"{\"id\":\"pi_3SuWc6IkWweOM9jA1cU9GJ8c\",\"object\":\"payment_intent\",\"amount\":10675,\"amount_capturable\":0,\"amount_received\":10675,\"canceled_at\":null,\"cancellation_reason\":null,\"capture_method\":\"automatic\",\"latest_charge\":{\"id\":\"ch_3SuWc6IkWweOM9jA1BEmpXdf\",\"object\":\"charge\",\"amount\":10675,\"application_fee\":\"fee_1SuWc8IkWweOM9jAkNoRrILf\",\"balance_transaction\":\"txn_3SuWc6IkWweOM9jA1la7tTEv\",\"captured\":true,\"created\":1769598527,\"currency\":\"eur\",\"failure_code\":null,\"failure_message\":null,\"fraud_details\":{},\"livemode\":true,\"metadata\":{\"payment_id\":\"rR7e8PLOhCxXwW5rSMJ7Luos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Wc6IkWweOM9jA1cU9GJ8c\",\"payment_method\":\"pm_1SuWc6IkWweOM9jAlmAIOz50\",\"payment_method_details\":{\"card\":{\"amount_authorized\":10675,\"authorization_code\":\"XN827R\",\"brand\":\"mastercard\",\"checks\":{\"address_line1_check\":\"fail\",\"address_postal_code_check\":\"fail\",\"cvc_check\":null},\"country\":\"GB\",\"description\":\"World Debit Embossed MasterCard Card\",\"ds_transaction_id\":null,\"exp_month\":6,\"exp_year\":2028,\"extended_authorization\":{\"status\":\"disabled\"},\"fingerprint\":\"InSHKEA3sPXV4WKx\",\"funding\":\"debit\",\"iin\":\"535674\",\"incremental_authorization\":{\"status\":\"unavailable\"},\"installments\":null,\"issuer\":\"STARLING BANK LIMITED\",\"last4\":\"7473\",\"mandate\":null,\"moto\":false,\"multicapture\":{\"status\":\"unavailable\"},\"network\":\"mastercard\",\"network_token\":{\"used\":false},\"network_transaction_id\":\"MDHTCPVG60128\",\"overcapture\":{\"maximum_amount_capturable\":10675,\"status\":\"unavailable\"},\"payment_account_reference\":\"5001EK9CC3HZHKJEL8IXUWM5LWAN7\",\"regulated_status\":\"unregulated\",\"three_d_secure\":null,\"wallet\":null},\"type\":\"card\"},\"refunded\":false,\"source\":null,\"status\":\"succeeded\",\"mit_params\":{\"network_transaction_id\":\"MDHTCPVG60128\"}},\"confirmation_method\":\"manual\",\"created\":1769598526,\"currency\":\"eur\",\"customer\":null,\"last_payment_error\":null,\"livemode\":true,\"metadata\":{\"payment_id\":\"rR7e8PLOhCxXwW5rSMJ7LuosC\",\"payments_extension\":\"true\",\"payments_extension_type\":\"card\",\"reconciliation_flow\":\"payments_api\",\"shop_id\":\"751927347\"},\"next_action\":null,\"payment_method\":\"pm_1SuWc6IkWweOM9jAlmAIOz50\",\"payment_method_types\":[\"card\"],\"source\":null,\"status\":\"succeeded\"}"</t>
  </si>
  <si>
    <t>gid://shopify/OrderTransaction/8641640464722</t>
  </si>
  <si>
    <t>2026-01-28T12:29:02Z</t>
  </si>
  <si>
    <t>re_3SuWc6IkWweOM9jA1wyVdXso</t>
  </si>
  <si>
    <t>zykvCR1cqQ4jnHQzr5dOhn0S7</t>
  </si>
  <si>
    <t>"{\"id\":\"re_3SuWc6IkWweOM9jA1wyVdXso\",\"amount\":1060,\"balance_transaction\":\"txn_3SuWc6IkWweOM9jA1FWNV8d8\",\"charge\":{\"id\":\"ch_3SuWc6IkWweOM9jA1BEmpXdf\",\"object\":\"charge\",\"amount\":10675,\"application_fee\":\"fee_1SuWc8IkWweOM9jAkNoRrILf\",\"balance_transaction\":\"txn_3SuWc6IkWweOM9jA1la7tTEv\",\"captured\":true,\"created\":1769598527,\"currency\":\"eur\",\"failure_code\":null,\"failure_message\":null,\"fraud_details\":{},\"livemode\":true,\"metadata\":{\"payment_id\":\"rR7e8PLOhCxXwW5rSMJ7Luos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Wc6IkWweOM9jA1cU9GJ8c\",\"payment_method\":\"pm_1SuWc6IkWweOM9jAlmAIOz50\",\"payment_method_details\":{\"card\":{\"amount_authorized\":10675,\"authorization_code\":\"XN827R\",\"brand\":\"mastercard\",\"checks\":{\"address_line1_check\":\"fail\",\"address_postal_code_check\":\"fail\",\"cvc_check\":null},\"country\":\"GB\",\"description\":\"World Debit Embossed MasterCard Card\",\"ds_transaction_id\":null,\"exp_month\":6,\"exp_year\":2028,\"extended_authorization\":{\"status\":\"disabled\"},\"fingerprint\":\"InSHKEA3sPXV4WKx\",\"funding\":\"debit\",\"iin\":\"535674\",\"incremental_authorization\":{\"status\":\"unavailable\"},\"installments\":null,\"issuer\":\"STARLING BANK LIMITED\",\"last4\":\"7473\",\"mandate\":null,\"moto\":false,\"multicapture\":{\"status\":\"unavailable\"},\"network\":\"mastercard\",\"network_token\":{\"used\":false},\"network_transaction_id\":\"MDHTCPVG60128\",\"overcapture\":{\"maximum_amount_capturable\":10675,\"status\":\"unavailable\"},\"payment_account_reference\":\"5001EK9CC3HZHKJEL8IXUWM5LWAN7\",\"regulated_status\":\"unregulated\",\"three_d_secure\":null,\"wallet\":null},\"type\":\"card\"},\"refunded\":false,\"source\":null,\"status\":\"succeeded\",\"mit_params\":{\"network_transaction_id\":\"MDHTCPVG60128\"}},\"object\":\"refund\",\"reason\":null,\"status\":\"succeeded\",\"created\":1769603343,\"currency\":\"eur\",\"metadata\":{\"payments_extension\":\"true\",\"payments_extension_type\":\"card\",\"reconciliation_flow\":\"payments_api\",\"refund_id\":\"zykvCR1cqQ4jnHQzr5dOhn0S7\"},\"payment_method_details\":{\"card\":{\"acquirer_reference_number\":null,\"acquirer_reference_number_status\":\"unavailable\"},\"type\":\"card\"},\"mit_params\":{}}"</t>
  </si>
  <si>
    <t>AS-96493</t>
  </si>
  <si>
    <t>gid://shopify/Order/7446375760210</t>
  </si>
  <si>
    <t>gid://shopify/OrderTransaction/8624109355346</t>
  </si>
  <si>
    <t>2026-01-21T19:56:33Z</t>
  </si>
  <si>
    <t>78S07475KN780761A</t>
  </si>
  <si>
    <t>"{\"id\":\"78S07475KN780761A\",\"intent\":\"CAPTURE\",\"status\":\"COMPLETED\",\"payment_source\":{\"paypal\":{\"email_address\":\"mattia.ganassin@hotmail.it\",\"account_id\":\"HMRVPWYLLC6P4\",\"account_status\":\"VERIFIED\",\"name\":{\"given_name\":\"mattia\",\"surname\":\"Ganassin\"},\"phone_number\":{\"national_number\":\"393472237292\"},\"address\":{\"address_line_1\":\"Via Grande 185\\/A Via Grande 185\\/A\",\"address_line_2\":\" \",\"admin_area_2\":\"cassola\",\"admin_area_1\":\"VI\",\"postal_code\":\"36022\",\"country_code\":\"IT\"}}},\"purchase_units\":[{\"reference_id\":\"default\",\"amount\":{\"currency_code\":\"EUR\",\"value\":\"63.90\",\"breakdown\":{\"item_total\":{\"currency_code\":\"EUR\",\"value\":\"58.95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Towards Meditation - P\u00f3ster \\/ Madera negro \\/ 40x50\",\"custom_id\":\"{\\\"shop_id\\\":751927347,\\\"session_id\\\":\\\"rWfK5VXlm0zdhmAjsUMSJu0Pb\\\"}\",\"invoice_id\":\"rWfK5VXlm0zdhmAjsUMSJu0Pb\",\"items\":[{\"name\":\"Towards Meditation - P\u00f3ster \\/ Madera negro \\/ 40x50\",\"unit_amount\":{\"currency_code\":\"EUR\",\"value\":\"58.95\"},\"tax\":{\"currency_code\":\"EUR\",\"value\":\"0.00\"},\"quantity\":\"1\"}],\"shipping\":{\"name\":{\"full_name\":\"Mattia Ganassin\"},\"address\":{\"address_line_1\":\"Via Grande 185\\/A\",\"admin_area_2\":\"Cassola\",\"admin_area_1\":\"Vicenza\",\"postal_code\":\"36022\",\"country_code\":\"IT\"}},\"supplementary_data\":{\"tax_nexus\":[]},\"payments\":{\"captures\":[{\"id\":\"13C43299DB307342S\",\"status\":\"COMPLETED\",\"amount\":{\"currency_code\":\"EUR\",\"value\":\"63.90\"},\"final_capture\":true,\"disbursement_mode\":\"INSTANT\",\"seller_protection\":{\"status\":\"ELIGIBLE\",\"dispute_categories\":[\"ITEM_NOT_RECEIVED\",\"UNAUTHORIZED_TRANSACTION\"]},\"seller_receivable_breakdown\":{\"gross_amount\":{\"currency_code\":\"EUR\",\"value\":\"63.90\"},\"paypal_fee\":{\"currency_code\":\"EUR\",\"value\":\"2.20\"},\"net_amount\":{\"currency_code\":\"EUR\",\"value\":\"61.70\"}},\"invoice_id\":\"rWfK5VXlm0zdhmAjsUMSJu0Pb\",\"custom_id\":\"{\\\"shop_id\\\":751927347,\\\"session_id\\\":\\\"rWfK5VXlm0zdhmAjsUMSJu0Pb\\\"}\",\"links\":[{\"href\":\"https:\\/\\/api.paypal.com\\/v2\\/payments\\/captures\\/13C43299DB307342S\",\"rel\":\"self\",\"method\":\"GET\"},{\"href\":\"https:\\/\\/api.paypal.com\\/v2\\/payments\\/captures\\/13C43299DB307342S\\/refund\",\"rel\":\"refund\",\"method\":\"POST\"},{\"href\":\"https:\\/\\/api.paypal.com\\/v2\\/checkout\\/orders\\/78S07475KN780761A\",\"rel\":\"up\",\"method\":\"GET\"}],\"create_time\":\"2026-01-21T19:56:35Z\",\"update_time\":\"2026-01-21T19:56:35Z\"}]}}],\"payer\":{\"name\":{\"given_name\":\"mattia\",\"surname\":\"Ganassin\"},\"email_address\":\"mattia.ganassin@hotmail.it\",\"payer_id\":\"HMRVPWYLLC6P4\",\"phone\":{\"phone_number\":{\"national_number\":\"393472237292\"}},\"address\":{\"address_line_1\":\"Via Grande 185\\/A Via Grande 185\\/A\",\"address_line_2\":\" \",\"admin_area_2\":\"cassola\",\"admin_area_1\":\"VI\",\"postal_code\":\"36022\",\"country_code\":\"IT\"}},\"create_time\":\"2026-01-21T19:56:01Z\",\"update_time\":\"2026-01-21T19:56:35Z\",\"links\":[{\"href\":\"https:\\/\\/api.paypal.com\\/v2\\/checkout\\/orders\\/78S07475KN780761A\",\"rel\":\"self\",\"method\":\"GET\"}]}"</t>
  </si>
  <si>
    <t>AS-95394</t>
  </si>
  <si>
    <t>gid://shopify/Order/7414637920594</t>
  </si>
  <si>
    <t>gid://shopify/OrderTransaction/8587020665170</t>
  </si>
  <si>
    <t>2026-01-08T18:07:22Z</t>
  </si>
  <si>
    <t>3PX13177VT3655446</t>
  </si>
  <si>
    <t>"{\"id\":\"3PX13177VT3655446\",\"intent\":\"CAPTURE\",\"status\":\"COMPLETED\",\"payment_source\":{\"paypal\":{\"email_address\":\"beatricefancoli21@gmail.com\",\"account_id\":\"HFY8JXUMLKQM6\",\"account_status\":\"VERIFIED\",\"name\":{\"given_name\":\"Beatrice\",\"surname\":\"Fancoli\"},\"phone_number\":{\"national_number\":\"393469760339\"},\"address\":{\"address_line_1\":\"Via Calcagno, 39\",\"admin_area_2\":\"Tirano\",\"admin_area_1\":\"SO\",\"postal_code\":\"23037\",\"country_code\":\"IT\"}}},\"purchase_units\":[{\"reference_id\":\"default\",\"amount\":{\"currency_code\":\"EUR\",\"value\":\"17.90\",\"breakdown\":{\"item_total\":{\"currency_code\":\"EUR\",\"value\":\"12.95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It's Ramen Time - P\u00f3ster \\/ Sin marco \\/ 20x30\",\"custom_id\":\"{\\\"shop_id\\\":751927347,\\\"session_id\\\":\\\"rEOD4AFkqPdyUdSMrpiL54BUm\\\"}\",\"invoice_id\":\"rEOD4AFkqPdyUdSMrpiL54BUm\",\"items\":[{\"name\":\"It's Ramen Time - P\u00f3ster \\/ Sin marco \\/ 20x30\",\"unit_amount\":{\"currency_code\":\"EUR\",\"value\":\"12.95\"},\"tax\":{\"currency_code\":\"EUR\",\"value\":\"0.00\"},\"quantity\":\"1\"}],\"shipping\":{\"name\":{\"full_name\":\"Monica De Filippi\"},\"address\":{\"address_line_1\":\"Viale Ezio Vanoni 105\",\"admin_area_2\":\"Tirano\",\"admin_area_1\":\"Sondrio\",\"postal_code\":\"23037\",\"country_code\":\"IT\"}},\"supplementary_data\":{\"tax_nexus\":[]},\"payments\":{\"captures\":[{\"id\":\"3WP96871Y20682448\",\"status\":\"COMPLETED\",\"amount\":{\"currency_code\":\"EUR\",\"value\":\"17.90\"},\"final_capture\":true,\"disbursement_mode\":\"INSTANT\",\"seller_protection\":{\"status\":\"ELIGIBLE\",\"dispute_categories\":[\"ITEM_NOT_RECEIVED\",\"UNAUTHORIZED_TRANSACTION\"]},\"seller_receivable_breakdown\":{\"gross_amount\":{\"currency_code\":\"EUR\",\"value\":\"17.90\"},\"paypal_fee\":{\"currency_code\":\"EUR\",\"value\":\"0.87\"},\"net_amount\":{\"currency_code\":\"EUR\",\"value\":\"17.03\"}},\"invoice_id\":\"rEOD4AFkqPdyUdSMrpiL54BUm\",\"custom_id\":\"{\\\"shop_id\\\":751927347,\\\"session_id\\\":\\\"rEOD4AFkqPdyUdSMrpiL54BUm\\\"}\",\"links\":[{\"href\":\"https:\\/\\/api.paypal.com\\/v2\\/payments\\/captures\\/3WP96871Y20682448\",\"rel\":\"self\",\"method\":\"GET\"},{\"href\":\"https:\\/\\/api.paypal.com\\/v2\\/payments\\/captures\\/3WP96871Y20682448\\/refund\",\"rel\":\"refund\",\"method\":\"POST\"},{\"href\":\"https:\\/\\/api.paypal.com\\/v2\\/checkout\\/orders\\/3PX13177VT3655446\",\"rel\":\"up\",\"method\":\"GET\"}],\"create_time\":\"2026-01-08T18:07:24Z\",\"update_time\":\"2026-01-08T18:07:24Z\"}]}}],\"payer\":{\"name\":{\"given_name\":\"Beatrice\",\"surname\":\"Fancoli\"},\"email_address\":\"beatricefancoli21@gmail.com\",\"payer_id\":\"HFY8JXUMLKQM6\",\"phone\":{\"phone_number\":{\"national_number\":\"393469760339\"}},\"address\":{\"address_line_1\":\"Via Calcagno, 39\",\"admin_area_2\":\"Tirano\",\"admin_area_1\":\"SO\",\"postal_code\":\"23037\",\"country_code\":\"IT\"}},\"create_time\":\"2026-01-08T18:07:05Z\",\"update_time\":\"2026-01-08T18:07:24Z\",\"links\":[{\"href\":\"https:\\/\\/api.paypal.com\\/v2\\/checkout\\/orders\\/3PX13177VT3655446\",\"rel\":\"self\",\"method\":\"GET\"}]}"</t>
  </si>
  <si>
    <t>AS-95414</t>
  </si>
  <si>
    <t>gid://shopify/Order/7414969139538</t>
  </si>
  <si>
    <t>gid://shopify/OrderTransaction/8587398840658</t>
  </si>
  <si>
    <t>2026-01-08T21:09:10Z</t>
  </si>
  <si>
    <t>1FL76270JK0226630</t>
  </si>
  <si>
    <t>"{\"id\":\"1FL76270JK0226630\",\"intent\":\"CAPTURE\",\"status\":\"COMPLETED\",\"payment_source\":{\"paypal\":{\"email_address\":\"ben.g.wussow@gmail.com\",\"account_id\":\"Z39FQT8EREGLQ\",\"account_status\":\"VERIFIED\",\"name\":{\"given_name\":\"Ben\",\"surname\":\"Wussow\"},\"phone_number\":{\"national_number\":\"4915128729037\"},\"address\":{\"address_line_1\":\"Heinrich-Klausmann-Stra\u00dfe 18\",\"admin_area_2\":\"Krefeld\",\"postal_code\":\"47809\",\"country_code\":\"DE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Forest - P\u00f3ster \\/ Madera negro \\/ 50x70\",\"custom_id\":\"{\\\"shop_id\\\":751927347,\\\"session_id\\\":\\\"rrwFKvn0J9gKbwdtA6Ntmkvgp\\\"}\",\"invoice_id\":\"rrwFKvn0J9gKbwdtA6Ntmkvgp\",\"items\":[{\"name\":\"Forest - P\u00f3ster \\/ Madera negro \\/ 50x70\",\"unit_amount\":{\"currency_code\":\"EUR\",\"value\":\"67.95\"},\"tax\":{\"currency_code\":\"EUR\",\"value\":\"0.00\"},\"quantity\":\"1\"}],\"shipping\":{\"name\":{\"full_name\":\"Ben Wussow\"},\"address\":{\"address_line_1\":\"Zietenstra\u00dfe 15\",\"admin_area_2\":\"D\u00fcsseldorf\",\"postal_code\":\"40476\",\"country_code\":\"DE\"}},\"supplementary_data\":{\"tax_nexus\":[]},\"payments\":{\"captures\":[{\"id\":\"0PK49381BP6268622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rwFKvn0J9gKbwdtA6Ntmkvgp\",\"custom_id\":\"{\\\"shop_id\\\":751927347,\\\"session_id\\\":\\\"rrwFKvn0J9gKbwdtA6Ntmkvgp\\\"}\",\"links\":[{\"href\":\"https:\\/\\/api.paypal.com\\/v2\\/payments\\/captures\\/0PK49381BP6268622\",\"rel\":\"self\",\"method\":\"GET\"},{\"href\":\"https:\\/\\/api.paypal.com\\/v2\\/payments\\/captures\\/0PK49381BP6268622\\/refund\",\"rel\":\"refund\",\"method\":\"POST\"},{\"href\":\"https:\\/\\/api.paypal.com\\/v2\\/checkout\\/orders\\/1FL76270JK0226630\",\"rel\":\"up\",\"method\":\"GET\"}],\"create_time\":\"2026-01-08T21:09:12Z\",\"update_time\":\"2026-01-08T21:09:12Z\"}]}}],\"payer\":{\"name\":{\"given_name\":\"Ben\",\"surname\":\"Wussow\"},\"email_address\":\"ben.g.wussow@gmail.com\",\"payer_id\":\"Z39FQT8EREGLQ\",\"phone\":{\"phone_number\":{\"national_number\":\"4915128729037\"}},\"address\":{\"address_line_1\":\"Heinrich-Klausmann-Stra\u00dfe 18\",\"admin_area_2\":\"Krefeld\",\"postal_code\":\"47809\",\"country_code\":\"DE\"}},\"create_time\":\"2026-01-08T21:07:55Z\",\"update_time\":\"2026-01-08T21:09:12Z\",\"links\":[{\"href\":\"https:\\/\\/api.paypal.com\\/v2\\/checkout\\/orders\\/1FL76270JK0226630\",\"rel\":\"self\",\"method\":\"GET\"}]}"</t>
  </si>
  <si>
    <t>AS-95926</t>
  </si>
  <si>
    <t>gid://shopify/Order/7428216914258</t>
  </si>
  <si>
    <t>gid://shopify/OrderTransaction/8602083393874</t>
  </si>
  <si>
    <t>2026-01-14T14:48:21Z</t>
  </si>
  <si>
    <t>py_3SpVMwIkWweOM9jA0tqEHy0L</t>
  </si>
  <si>
    <t>rXkDFPks2a1X3PDYy2fwMcrhl</t>
  </si>
  <si>
    <t>"{\"id\":\"py_3SpVMwIkWweOM9jA0tqEHy0L\",\"object\":\"charge\",\"amount\":9875,\"application_fee\":\"fee_1SpVNPIkWweOM9jAh8uYgxzY\",\"balance_transaction\":\"txn_3SpVMwIkWweOM9jA0KIT8SME\",\"captured\":true,\"created\":1768402131,\"currency\":\"eur\",\"failure_code\":null,\"failure_message\":null,\"fraud_details\":{},\"livemode\":true,\"metadata\":{\"payments_extension_type\":\"klarna\",\"reconciliation_flow\":\"payments_api\",\"shop_id\":\"751927347\",\"payments_extension\":\"true\",\"payment_id\":\"rXkDFPks2a1X3PDYy2fwMcrhl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pVMwIkWweOM9jA0S7jkzP3\",\"payment_method\":\"pm_1SpVMwIkWweOM9jATghpfY0m\",\"payment_method_details\":{\"klarna\":{\"payer_details\":{\"address\":{\"country\":\"FR\"}},\"payment_method_category\":\"pay_in_installments\",\"preferred_locale\":\"fr-FR\"},\"type\":\"klarna\"},\"refunded\":false,\"source\":null,\"status\":\"succeeded\"}"</t>
  </si>
  <si>
    <t>AS-95026</t>
  </si>
  <si>
    <t>gid://shopify/Order/7399118602578</t>
  </si>
  <si>
    <t>gid://shopify/OrderTransaction/8575816171858</t>
  </si>
  <si>
    <t>2026-01-04T13:28:18Z</t>
  </si>
  <si>
    <t>ch_3SlrLzIkWweOM9jA0kTGI8SJ</t>
  </si>
  <si>
    <t>rVPQK08NgZwIU1gszM85BMb4r</t>
  </si>
  <si>
    <t>pi_3SlrLzIkWweOM9jA0tzZC5BA</t>
  </si>
  <si>
    <t>"{\"id\":\"pi_3SlrLzIkWweOM9jA0tzZC5BA\",\"object\":\"payment_intent\",\"amount\":7187,\"amount_capturable\":0,\"amount_received\":7187,\"canceled_at\":null,\"cancellation_reason\":null,\"capture_method\":\"automatic\",\"latest_charge\":{\"id\":\"ch_3SlrLzIkWweOM9jA0kTGI8SJ\",\"object\":\"charge\",\"amount\":7187,\"application_fee\":\"fee_1SlrM2IkWweOM9jAKnlvf8QQ\",\"balance_transaction\":\"txn_3SlrLzIkWweOM9jA0Q4wdGDf\",\"captured\":true,\"created\":1767533302,\"currency\":\"eur\",\"failure_code\":null,\"failure_message\":null,\"fraud_details\":{},\"livemode\":true,\"metadata\":{\"payment_id\":\"rVPQK08NgZwIU1gszM85BMb4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rLzIkWweOM9jA0tzZC5BA\",\"payment_method\":\"pm_1SlrLzIkWweOM9jAUnclDqIs\",\"payment_method_details\":{\"card\":{\"amount_authorized\":7187,\"authorization_code\":\"528255\",\"brand\":\"mastercard\",\"checks\":{\"address_line1_check\":\"unavailable\",\"address_postal_code_check\":\"unavailable\",\"cvc_check\":\"pass\"},\"country\":\"FR\",\"description\":\"MasterCard Standard Card Immediate Debit\",\"ds_transaction_id\":null,\"exp_month\":12,\"exp_year\":2026,\"extended_authorization\":{\"status\":\"disabled\"},\"fingerprint\":\"ZuJGW90n91ElpoRA\",\"funding\":\"debit\",\"iin\":\"513239\",\"incremental_authorization\":{\"status\":\"unavailable\"},\"installments\":null,\"issuer\":\"BANQUE FEDERATIVE DU CREDIT MU\",\"last4\":\"9892\",\"mandate\":null,\"moto\":false,\"multicapture\":{\"status\":\"unavailable\"},\"network\":\"mastercard\",\"network_token\":{\"used\":false},\"network_transaction_id\":\"TCSC4SF6I0104\",\"overcapture\":{\"maximum_amount_capturable\":7187,\"status\":\"unavailable\"},\"payment_account_reference\":\"50018OB8Z3QATFTIXYMSUVJQYQO4F\",\"regulated_status\":\"unregulated\",\"three_d_secure\":{\"authentication_flow\":\"frictionless\",\"electronic_commerce_indicator\":\"06\",\"exemption_indicator\":null,\"result\":\"exempted\",\"result_reason\":null,\"transaction_id\":\"a779bfa3-5a53-4b23-8961-f8e4e77514d1\",\"version\":\"2.2.0\"},\"wallet\":null},\"type\":\"card\"},\"refunded\":false,\"source\":null,\"status\":\"succeeded\",\"mit_params\":{\"network_transaction_id\":\"TCSC4SF6I0104\"}},\"confirmation_method\":\"manual\",\"created\":1767533299,\"currency\":\"eur\",\"customer\":null,\"last_payment_error\":null,\"livemode\":true,\"metadata\":{\"payment_id\":\"rVPQK08NgZwIU1gszM85BMb4r\",\"payments_extension\":\"true\",\"payments_extension_type\":\"card\",\"reconciliation_flow\":\"payments_api\",\"shop_id\":\"751927347\"},\"next_action\":null,\"payment_method\":\"pm_1SlrLzIkWweOM9jAUnclDqIs\",\"payment_method_types\":[\"card\"],\"source\":null,\"status\":\"succeeded\"}"</t>
  </si>
  <si>
    <t>AS-95534</t>
  </si>
  <si>
    <t>gid://shopify/Order/7418370752850</t>
  </si>
  <si>
    <t>gid://shopify/OrderTransaction/8591267955026</t>
  </si>
  <si>
    <t>2026-01-10T10:20:24Z</t>
  </si>
  <si>
    <t>ch_3SnzHSIkWweOM9jA2wNSi2mu</t>
  </si>
  <si>
    <t>rH0Ca9mk6ofhtuYCna1Pyr2yc</t>
  </si>
  <si>
    <t>pi_3SnzHSIkWweOM9jA2wlR1Spx</t>
  </si>
  <si>
    <t>"{\"id\":\"pi_3SnzHSIkWweOM9jA2wlR1Spx\",\"object\":\"payment_intent\",\"amount\":21065,\"amount_capturable\":0,\"amount_received\":21065,\"canceled_at\":null,\"cancellation_reason\":null,\"capture_method\":\"automatic\",\"latest_charge\":{\"id\":\"ch_3SnzHSIkWweOM9jA2wNSi2mu\",\"object\":\"charge\",\"amount\":21065,\"application_fee\":\"fee_1SnzHTIkWweOM9jAc2Ddlc71\",\"balance_transaction\":\"txn_3SnzHSIkWweOM9jA2A80d5JQ\",\"captured\":true,\"created\":1768040426,\"currency\":\"eur\",\"failure_code\":null,\"failure_message\":null,\"fraud_details\":{},\"livemode\":true,\"metadata\":{\"payment_id\":\"rH0Ca9mk6ofhtuYCna1Pyr2y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zHSIkWweOM9jA2wlR1Spx\",\"payment_method\":\"pm_1SnzHSIkWweOM9jAVGVY27Aj\",\"payment_method_details\":{\"card\":{\"amount_authorized\":21065,\"authorization_code\":\"040826\",\"brand\":\"mastercard\",\"checks\":{\"address_line1_check\":null,\"address_postal_code_check\":null,\"cvc_check\":null},\"country\":\"IT\",\"description\":\"Standard MasterCard Card\",\"ds_transaction_id\":null,\"exp_month\":11,\"exp_year\":2028,\"extended_authorization\":{\"status\":\"disabled\"},\"fingerprint\":\"Dco9iRjmXZIauSjW\",\"funding\":\"credit\",\"iin\":\"521438\",\"incremental_authorization\":{\"status\":\"unavailable\"},\"installments\":null,\"issuer\":\"NEXI PAYMENTS SPA\",\"last4\":\"0000\",\"mandate\":null,\"moto\":false,\"multicapture\":{\"status\":\"unavailable\"},\"network\":\"mastercard\",\"network_token\":{\"used\":false},\"network_transaction_id\":\"MCSSD3IM40110\",\"overcapture\":{\"maximum_amount_capturable\":21065,\"status\":\"unavailable\"},\"payment_account_reference\":\"50018KSF3A6QG0GHZHAIQ6658CFO5\",\"regulated_status\":\"unregulated\",\"three_d_secure\":null,\"wallet\":{\"apple_pay\":{\"type\":\"apple_pay\"},\"dynamic_last4\":\"4240\",\"type\":\"apple_pay\"}},\"type\":\"card\"},\"refunded\":false,\"source\":null,\"status\":\"succeeded\",\"mit_params\":{\"network_transaction_id\":\"MCSSD3IM40110\"}},\"confirmation_method\":\"manual\",\"created\":1768040426,\"currency\":\"eur\",\"customer\":null,\"last_payment_error\":null,\"livemode\":true,\"metadata\":{\"payment_id\":\"rH0Ca9mk6ofhtuYCna1Pyr2yc\",\"payments_extension\":\"true\",\"payments_extension_type\":\"card\",\"reconciliation_flow\":\"payments_api\",\"shop_id\":\"751927347\"},\"next_action\":null,\"payment_method\":\"pm_1SnzHSIkWweOM9jAVGVY27Aj\",\"payment_method_types\":[\"card\"],\"source\":null,\"status\":\"succeeded\"}"</t>
  </si>
  <si>
    <t>AS-96594</t>
  </si>
  <si>
    <t>gid://shopify/Order/7489452933458</t>
  </si>
  <si>
    <t>gid://shopify/OrderTransaction/8627756564818</t>
  </si>
  <si>
    <t>2026-01-23T12:02:10Z</t>
  </si>
  <si>
    <t>py_3Ssj43IkWweOM9jA284sNQy5</t>
  </si>
  <si>
    <t>rUAwzk4dVGff5xCqnEk1iDmEr</t>
  </si>
  <si>
    <t>"{\"id\":\"py_3Ssj43IkWweOM9jA284sNQy5\",\"object\":\"charge\",\"amount\":4790,\"application_fee\":\"fee_1Ssj4kIkWweOM9jAE8ZBpO2I\",\"balance_transaction\":\"txn_3Ssj43IkWweOM9jA2Aljp7zz\",\"captured\":true,\"created\":1769169774,\"currency\":\"eur\",\"failure_code\":null,\"failure_message\":null,\"fraud_details\":{},\"livemode\":true,\"metadata\":{\"payments_extension_type\":\"klarna\",\"payments_extension\":\"true\",\"shop_id\":\"751927347\",\"reconciliation_flow\":\"payments_api\",\"payment_id\":\"rUAwzk4dVGff5xCqnEk1iDmEr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sj43IkWweOM9jA2wa37xlC\",\"payment_method\":\"pm_1Ssj43IkWweOM9jACvmb6Ypz\",\"payment_method_details\":{\"klarna\":{\"payer_details\":{\"address\":{\"country\":\"ES\"}},\"payment_method_category\":\"pay_in_installments\",\"preferred_locale\":\"es-ES\"},\"type\":\"klarna\"},\"refunded\":false,\"source\":null,\"status\":\"succeeded\"}"</t>
  </si>
  <si>
    <t>AS-96443</t>
  </si>
  <si>
    <t>gid://shopify/Order/7445348581714</t>
  </si>
  <si>
    <t>gid://shopify/OrderTransaction/8622716944722</t>
  </si>
  <si>
    <t>2026-01-21T10:23:33Z</t>
  </si>
  <si>
    <t>ch_3SryZWIkWweOM9jA03DjiKkj</t>
  </si>
  <si>
    <t>rSmtxvOKLdRxRLHNjCQ7jqgT2</t>
  </si>
  <si>
    <t>pi_3SryZWIkWweOM9jA0VVcgVqb</t>
  </si>
  <si>
    <t>"{\"id\":\"pi_3SryZWIkWweOM9jA0VVcgVqb\",\"object\":\"payment_intent\",\"amount\":1790,\"amount_capturable\":0,\"amount_received\":1790,\"canceled_at\":null,\"cancellation_reason\":null,\"capture_method\":\"automatic\",\"latest_charge\":{\"id\":\"ch_3SryZWIkWweOM9jA03DjiKkj\",\"object\":\"charge\",\"amount\":1790,\"application_fee\":\"fee_1SryZYIkWweOM9jATXsT8AM9\",\"balance_transaction\":\"txn_3SryZWIkWweOM9jA0rutaVAm\",\"captured\":true,\"created\":1768991014,\"currency\":\"eur\",\"failure_code\":null,\"failure_message\":null,\"fraud_details\":{},\"livemode\":true,\"metadata\":{\"payment_id\":\"rSmtxvOKLdRxRLHNjCQ7jqgT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yZWIkWweOM9jA0VVcgVqb\",\"payment_method\":\"pm_1SryZWIkWweOM9jAlIEdJ3Xm\",\"payment_method_details\":{\"card\":{\"amount_authorized\":1790,\"authorization_code\":\"189248\",\"brand\":\"visa\",\"checks\":{\"address_line1_check\":\"pass\",\"address_postal_code_check\":\"pass\",\"cvc_check\":null},\"country\":\"DE\",\"description\":\"Visa Classic\",\"ds_transaction_id\":null,\"exp_month\":6,\"exp_year\":2026,\"extended_authorization\":{\"status\":\"disabled\"},\"fingerprint\":\"shqBgcmiEwVoeGe6\",\"funding\":\"credit\",\"iin\":\"416564\",\"incremental_authorization\":{\"status\":\"unavailable\"},\"installments\":null,\"issuer\":\"KLARNA BANK AB\",\"last4\":\"1940\",\"mandate\":null,\"moto\":false,\"multicapture\":{\"status\":\"unavailable\"},\"network\":\"visa\",\"network_token\":{\"used\":true},\"network_transaction_id\":\"486021374148102\",\"overcapture\":{\"maximum_amount_capturable\":1790,\"status\":\"unavailable\"},\"payment_account_reference\":\"V0010013023298320060911802469\",\"regulated_status\":\"unregulated\",\"three_d_secure\":null,\"wallet\":null},\"type\":\"card\"},\"refunded\":false,\"source\":null,\"status\":\"succeeded\",\"mit_params\":{\"network_transaction_id\":\"486021374148102\"}},\"confirmation_method\":\"manual\",\"created\":1768991014,\"currency\":\"eur\",\"customer\":null,\"last_payment_error\":null,\"livemode\":true,\"metadata\":{\"payment_id\":\"rSmtxvOKLdRxRLHNjCQ7jqgT2\",\"payments_extension\":\"true\",\"payments_extension_type\":\"card\",\"reconciliation_flow\":\"payments_api\",\"shop_id\":\"751927347\"},\"next_action\":null,\"payment_method\":\"pm_1SryZWIkWweOM9jAlIEdJ3Xm\",\"payment_method_types\":[\"card\"],\"source\":null,\"status\":\"succeeded\"}"</t>
  </si>
  <si>
    <t>AS-95831</t>
  </si>
  <si>
    <t>gid://shopify/Order/7426021589330</t>
  </si>
  <si>
    <t>gid://shopify/OrderTransaction/8599033971026</t>
  </si>
  <si>
    <t>2026-01-13T12:31:30Z</t>
  </si>
  <si>
    <t>ch_3Sp6kxIkWweOM9jA038T6XH8</t>
  </si>
  <si>
    <t>rfaQ9K38Zd6zH3TXVcY6btb5b</t>
  </si>
  <si>
    <t>pi_3Sp6kxIkWweOM9jA0zShOjxF</t>
  </si>
  <si>
    <t>"{\"id\":\"pi_3Sp6kxIkWweOM9jA0zShOjxF\",\"object\":\"payment_intent\",\"amount\":6390,\"amount_capturable\":0,\"amount_received\":6390,\"canceled_at\":null,\"cancellation_reason\":null,\"capture_method\":\"automatic\",\"latest_charge\":{\"id\":\"ch_3Sp6kxIkWweOM9jA038T6XH8\",\"object\":\"charge\",\"amount\":6390,\"application_fee\":\"fee_1Sp6kyIkWweOM9jA4bIX883B\",\"balance_transaction\":\"txn_3Sp6kxIkWweOM9jA05aAow2y\",\"captured\":true,\"created\":1768307491,\"currency\":\"eur\",\"failure_code\":null,\"failure_message\":null,\"fraud_details\":{},\"livemode\":true,\"metadata\":{\"payment_id\":\"rfaQ9K38Zd6zH3TXVcY6btb5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6kxIkWweOM9jA0zShOjxF\",\"payment_method\":\"pm_1Sp6kxIkWweOM9jAcDvda3KK\",\"payment_method_details\":{\"card\":{\"amount_authorized\":6390,\"authorization_code\":\"039655\",\"brand\":\"mastercard\",\"checks\":{\"address_line1_check\":null,\"address_postal_code_check\":null,\"cvc_check\":null},\"country\":\"DE\",\"description\":\"MasterCard World Card\",\"ds_transaction_id\":null,\"exp_month\":2,\"exp_year\":2029,\"extended_authorization\":{\"status\":\"disabled\"},\"fingerprint\":\"36zCNSXRXYaMKW0k\",\"funding\":\"credit\",\"iin\":\"515484\",\"incremental_authorization\":{\"status\":\"unavailable\"},\"installments\":null,\"issuer\":\"DEUTSCHE BANK AG\",\"last4\":\"0000\",\"mandate\":null,\"moto\":false,\"multicapture\":{\"status\":\"unavailable\"},\"network\":\"mastercard\",\"network_token\":{\"used\":false},\"network_transaction_id\":\"MNWYEN6YD0113\",\"overcapture\":{\"maximum_amount_capturable\":6390,\"status\":\"unavailable\"},\"payment_account_reference\":\"50017E0DREPTBA331UXI21FFWH3QS\",\"regulated_status\":\"unregulated\",\"three_d_secure\":null,\"wallet\":{\"apple_pay\":{\"type\":\"apple_pay\"},\"dynamic_last4\":\"8706\",\"type\":\"apple_pay\"}},\"type\":\"card\"},\"refunded\":false,\"source\":null,\"status\":\"succeeded\",\"mit_params\":{\"network_transaction_id\":\"MNWYEN6YD0113\"}},\"confirmation_method\":\"manual\",\"created\":1768307491,\"currency\":\"eur\",\"customer\":null,\"last_payment_error\":null,\"livemode\":true,\"metadata\":{\"payment_id\":\"rfaQ9K38Zd6zH3TXVcY6btb5b\",\"payments_extension\":\"true\",\"payments_extension_type\":\"card\",\"reconciliation_flow\":\"payments_api\",\"shop_id\":\"751927347\"},\"next_action\":null,\"payment_method\":\"pm_1Sp6kxIkWweOM9jAcDvda3KK\",\"payment_method_types\":[\"card\"],\"source\":null,\"status\":\"succeeded\"}"</t>
  </si>
  <si>
    <t>AS-96692</t>
  </si>
  <si>
    <t>gid://shopify/Order/7492908712274</t>
  </si>
  <si>
    <t>gid://shopify/OrderTransaction/8631981015378</t>
  </si>
  <si>
    <t>2026-01-24T20:21:47Z</t>
  </si>
  <si>
    <t>95E928749X9971111</t>
  </si>
  <si>
    <t>"{\"id\":\"95E928749X9971111\",\"intent\":\"CAPTURE\",\"status\":\"COMPLETED\",\"payment_source\":{\"paypal\":{\"email_address\":\"mathiashoffmann282@gmail.com\",\"account_id\":\"DTSXAH9K5AUKE\",\"account_status\":\"VERIFIED\",\"name\":{\"given_name\":\"Mathias\",\"surname\":\"Hoffmann\"},\"phone_number\":{\"national_number\":\"4917632742350\"},\"address\":{\"address_line_1\":\"Am Taubenrain  9\",\"address_line_2\":\" \",\"admin_area_2\":\"Korbach\",\"postal_code\":\"34497\",\"country_code\":\"DE\"}}},\"purchase_units\":[{\"reference_id\":\"default\",\"amount\":{\"currency_code\":\"EUR\",\"value\":\"169.90\",\"breakdown\":{\"item_total\":{\"currency_code\":\"EUR\",\"value\":\"169.90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RocAso - jotadejai - P\u00f3ster \\/ Madera roble natural \\/ 60x90\",\"custom_id\":\"{\\\"shop_id\\\":751927347,\\\"session_id\\\":\\\"rxhaMlhSg8hAyy1LzOWYlpBa3\\\"}\",\"invoice_id\":\"rxhaMlhSg8hAyy1LzOWYlpBa3\",\"items\":[{\"name\":\"RocAso - jotadejai - P\u00f3ster \\/ Madera roble natural \\/ 60x90\",\"unit_amount\":{\"currency_code\":\"EUR\",\"value\":\"84.95\"},\"tax\":{\"currency_code\":\"EUR\",\"value\":\"0.00\"},\"quantity\":\"1\"},{\"name\":\"Maddies Mood - jotadejai - P\u00f3ster \\/ Madera roble natural \\/ 60x90\",\"unit_amount\":{\"currency_code\":\"EUR\",\"value\":\"84.95\"},\"tax\":{\"currency_code\":\"EUR\",\"value\":\"0.00\"},\"quantity\":\"1\"}],\"shipping\":{\"name\":{\"full_name\":\"Mathias Hoffmann\"},\"address\":{\"address_line_1\":\"Am Taubenrain 9\",\"admin_area_2\":\"Korbach\",\"postal_code\":\"34497\",\"country_code\":\"DE\"}},\"supplementary_data\":{\"tax_nexus\":[]},\"payments\":{\"captures\":[{\"id\":\"00802786TJ870301F\",\"status\":\"COMPLETED\",\"amount\":{\"currency_code\":\"EUR\",\"value\":\"169.90\"},\"final_capture\":true,\"disbursement_mode\":\"INSTANT\",\"seller_protection\":{\"status\":\"ELIGIBLE\",\"dispute_categories\":[\"ITEM_NOT_RECEIVED\",\"UNAUTHORIZED_TRANSACTION\"]},\"seller_receivable_breakdown\":{\"gross_amount\":{\"currency_code\":\"EUR\",\"value\":\"169.90\"},\"paypal_fee\":{\"currency_code\":\"EUR\",\"value\":\"5.28\"},\"net_amount\":{\"currency_code\":\"EUR\",\"value\":\"164.62\"}},\"invoice_id\":\"rxhaMlhSg8hAyy1LzOWYlpBa3\",\"custom_id\":\"{\\\"shop_id\\\":751927347,\\\"session_id\\\":\\\"rxhaMlhSg8hAyy1LzOWYlpBa3\\\"}\",\"links\":[{\"href\":\"https:\\/\\/api.paypal.com\\/v2\\/payments\\/captures\\/00802786TJ870301F\",\"rel\":\"self\",\"method\":\"GET\"},{\"href\":\"https:\\/\\/api.paypal.com\\/v2\\/payments\\/captures\\/00802786TJ870301F\\/refund\",\"rel\":\"refund\",\"method\":\"POST\"},{\"href\":\"https:\\/\\/api.paypal.com\\/v2\\/checkout\\/orders\\/95E928749X9971111\",\"rel\":\"up\",\"method\":\"GET\"}],\"create_time\":\"2026-01-24T20:21:49Z\",\"update_time\":\"2026-01-24T20:21:49Z\"}]}}],\"payer\":{\"name\":{\"given_name\":\"Mathias\",\"surname\":\"Hoffmann\"},\"email_address\":\"mathiashoffmann282@gmail.com\",\"payer_id\":\"DTSXAH9K5AUKE\",\"phone\":{\"phone_number\":{\"national_number\":\"4917632742350\"}},\"address\":{\"address_line_1\":\"Am Taubenrain  9\",\"address_line_2\":\" \",\"admin_area_2\":\"Korbach\",\"postal_code\":\"34497\",\"country_code\":\"DE\"}},\"create_time\":\"2026-01-24T20:20:04Z\",\"update_time\":\"2026-01-24T20:21:49Z\",\"links\":[{\"href\":\"https:\\/\\/api.paypal.com\\/v2\\/checkout\\/orders\\/95E928749X9971111\",\"rel\":\"self\",\"method\":\"GET\"}]}"</t>
  </si>
  <si>
    <t>AS-96578</t>
  </si>
  <si>
    <t>gid://shopify/Order/7489167425874</t>
  </si>
  <si>
    <t>gid://shopify/OrderTransaction/8627370492242</t>
  </si>
  <si>
    <t>2026-01-23T09:23:45Z</t>
  </si>
  <si>
    <t>ch_3SsgajIkWweOM9jA1kkDIKsq</t>
  </si>
  <si>
    <t>rVmJNJTQ2tMnLeylf4tqePljA</t>
  </si>
  <si>
    <t>pi_3SsgajIkWweOM9jA1mFlbOJE</t>
  </si>
  <si>
    <t>"{\"id\":\"pi_3SsgajIkWweOM9jA1mFlbOJE\",\"object\":\"payment_intent\",\"amount\":8495,\"amount_capturable\":0,\"amount_received\":8495,\"canceled_at\":null,\"cancellation_reason\":null,\"capture_method\":\"automatic\",\"latest_charge\":{\"id\":\"ch_3SsgajIkWweOM9jA1kkDIKsq\",\"object\":\"charge\",\"amount\":8495,\"application_fee\":\"fee_1Ssgb2IkWweOM9jAR4QHxpjB\",\"balance_transaction\":\"txn_3SsgajIkWweOM9jA1PYazn3B\",\"captured\":true,\"created\":1769160243,\"currency\":\"eur\",\"failure_code\":null,\"failure_message\":null,\"fraud_details\":{},\"livemode\":true,\"metadata\":{\"payment_id\":\"rVmJNJTQ2tMnLeylf4tqePlj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gajIkWweOM9jA1mFlbOJE\",\"payment_method\":\"pm_1SsgajIkWweOM9jA32q934EJ\",\"payment_method_details\":{\"card\":{\"amount_authorized\":8495,\"authorization_code\":\"075045\",\"brand\":\"mastercard\",\"checks\":{\"address_line1_check\":\"unavailable\",\"address_postal_code_check\":\"unavailable\",\"cvc_check\":null},\"country\":\"FR\",\"description\":\"Gold MasterCard Card Immediate Debit\",\"ds_transaction_id\":null,\"exp_month\":1,\"exp_year\":2029,\"extended_authorization\":{\"status\":\"disabled\"},\"fingerprint\":\"j6EfzdsuaudkmQR1\",\"funding\":\"debit\",\"iin\":\"513771\",\"incremental_authorization\":{\"status\":\"unavailable\"},\"installments\":null,\"issuer\":\"CREDIT AGRICOLE S.A.\",\"last4\":\"3303\",\"mandate\":null,\"moto\":false,\"multicapture\":{\"status\":\"unavailable\"},\"network\":\"mastercard\",\"network_token\":{\"used\":false},\"network_transaction_id\":\"TCGXKVP1L0123\",\"overcapture\":{\"maximum_amount_capturable\":8495,\"status\":\"unavailable\"},\"payment_account_reference\":\"5001373RJSTWNC8YXMR6A7BFW405W\",\"regulated_status\":\"unregulated\",\"three_d_secure\":{\"authentication_flow\":\"frictionless\",\"electronic_commerce_indicator\":\"06\",\"exemption_indicator\":null,\"result\":\"exempted\",\"result_reason\":null,\"transaction_id\":\"3540f717-a9e4-4cea-8792-4ea5a3c2b256\",\"version\":\"2.2.0\"},\"wallet\":null},\"type\":\"card\"},\"refunded\":false,\"source\":null,\"status\":\"succeeded\",\"mit_params\":{\"network_transaction_id\":\"TCGXKVP1L0123\"}},\"confirmation_method\":\"manual\",\"created\":1769160225,\"currency\":\"eur\",\"customer\":null,\"last_payment_error\":null,\"livemode\":true,\"metadata\":{\"payment_id\":\"rVmJNJTQ2tMnLeylf4tqePljA\",\"payments_extension\":\"true\",\"payments_extension_type\":\"card\",\"reconciliation_flow\":\"payments_api\",\"shop_id\":\"751927347\"},\"next_action\":null,\"payment_method\":\"pm_1SsgajIkWweOM9jA32q934EJ\",\"payment_method_types\":[\"card\"],\"source\":null,\"status\":\"succeeded\"}"</t>
  </si>
  <si>
    <t>AS-94875</t>
  </si>
  <si>
    <t>gid://shopify/Order/7395067724114</t>
  </si>
  <si>
    <t>gid://shopify/OrderTransaction/8569448366418</t>
  </si>
  <si>
    <t>2026-01-02T12:33:39Z</t>
  </si>
  <si>
    <t>ch_3Sl7XzIkWweOM9jA0LRenGFm</t>
  </si>
  <si>
    <t>rYtKbQiRslE2Lit3947gxSTwj</t>
  </si>
  <si>
    <t>pi_3Sl7XzIkWweOM9jA0KANHJS5</t>
  </si>
  <si>
    <t>"{\"id\":\"pi_3Sl7XzIkWweOM9jA0KANHJS5\",\"object\":\"payment_intent\",\"amount\":3790,\"amount_capturable\":0,\"amount_received\":3790,\"canceled_at\":null,\"cancellation_reason\":null,\"capture_method\":\"automatic\",\"latest_charge\":{\"id\":\"ch_3Sl7XzIkWweOM9jA0LRenGFm\",\"object\":\"charge\",\"amount\":3790,\"application_fee\":\"fee_1Sl7Y2IkWweOM9jAwfT3sYLt\",\"balance_transaction\":\"txn_3Sl7XzIkWweOM9jA0RwYQW7Y\",\"captured\":true,\"created\":1767357221,\"currency\":\"eur\",\"failure_code\":null,\"failure_message\":null,\"fraud_details\":{},\"livemode\":true,\"metadata\":{\"payment_id\":\"rYtKbQiRslE2Lit3947gxSTw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7XzIkWweOM9jA0KANHJS5\",\"payment_method\":\"pm_1Sl7XzIkWweOM9jAygWkZhj3\",\"payment_method_details\":{\"card\":{\"amount_authorized\":3790,\"authorization_code\":\"355056\",\"brand\":\"visa\",\"checks\":{\"address_line1_check\":\"fail\",\"address_postal_code_check\":\"fail\",\"cvc_check\":null},\"country\":\"FR\",\"description\":\"Visa Gold\",\"ds_transaction_id\":null,\"exp_month\":9,\"exp_year\":2027,\"extended_authorization\":{\"status\":\"disabled\"},\"fingerprint\":\"J2gqE5IqU7EuE2Vj\",\"funding\":\"debit\",\"iin\":\"463344\",\"incremental_authorization\":{\"status\":\"unavailable\"},\"installments\":null,\"issuer\":\"BPCE\",\"last4\":\"4404\",\"mandate\":null,\"moto\":false,\"multicapture\":{\"status\":\"unavailable\"},\"network\":\"visa\",\"network_token\":{\"used\":true},\"network_transaction_id\":\"486002452222805\",\"overcapture\":{\"maximum_amount_capturable\":3790,\"status\":\"unavailable\"},\"payment_account_reference\":\"V001AACC344012021050534822481\",\"regulated_status\":\"unregulated\",\"three_d_secure\":{\"authentication_flow\":\"frictionless\",\"electronic_commerce_indicator\":\"07\",\"exemption_indicator\":null,\"result\":\"exempted\",\"result_reason\":null,\"transaction_id\":\"20cc97ea-b049-4c0c-ab9c-2f25ce030dfe\",\"version\":\"2.2.0\"},\"wallet\":null},\"type\":\"card\"},\"refunded\":false,\"source\":null,\"status\":\"succeeded\",\"mit_params\":{\"network_transaction_id\":\"486002452222805\"}},\"confirmation_method\":\"manual\",\"created\":1767357219,\"currency\":\"eur\",\"customer\":null,\"last_payment_error\":null,\"livemode\":true,\"metadata\":{\"payment_id\":\"rYtKbQiRslE2Lit3947gxSTwj\",\"payments_extension\":\"true\",\"payments_extension_type\":\"card\",\"reconciliation_flow\":\"payments_api\",\"shop_id\":\"751927347\"},\"next_action\":null,\"payment_method\":\"pm_1Sl7XzIkWweOM9jAygWkZhj3\",\"payment_method_types\":[\"card\"],\"source\":null,\"status\":\"succeeded\"}"</t>
  </si>
  <si>
    <t>AS-96773</t>
  </si>
  <si>
    <t>gid://shopify/Order/7494543802706</t>
  </si>
  <si>
    <t>gid://shopify/OrderTransaction/8634052116818</t>
  </si>
  <si>
    <t>2026-01-25T18:07:58Z</t>
  </si>
  <si>
    <t>ch_3StXj9IkWweOM9jA2X3U3Tau</t>
  </si>
  <si>
    <t>rV4W2dVvo4L9DEi7YTQUOpnxT</t>
  </si>
  <si>
    <t>pi_3StXj9IkWweOM9jA2QAvbIsF</t>
  </si>
  <si>
    <t>"{\"id\":\"pi_3StXj9IkWweOM9jA2QAvbIsF\",\"object\":\"payment_intent\",\"amount\":5485,\"amount_capturable\":0,\"amount_received\":5485,\"canceled_at\":null,\"cancellation_reason\":null,\"capture_method\":\"automatic\",\"latest_charge\":{\"id\":\"ch_3StXj9IkWweOM9jA2X3U3Tau\",\"object\":\"charge\",\"amount\":5485,\"application_fee\":\"fee_1StXjAIkWweOM9jAbVY0tetZ\",\"balance_transaction\":\"txn_3StXj9IkWweOM9jA2qv7LK3t\",\"captured\":true,\"created\":1769364479,\"currency\":\"eur\",\"failure_code\":null,\"failure_message\":null,\"fraud_details\":{},\"livemode\":true,\"metadata\":{\"payment_id\":\"rV4W2dVvo4L9DEi7YTQUOpnx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Xj9IkWweOM9jA2QAvbIsF\",\"payment_method\":\"pm_1StXj9IkWweOM9jAQjeYetBg\",\"payment_method_details\":{\"card\":{\"amount_authorized\":5485,\"authorization_code\":\"022466\",\"brand\":\"mastercard\",\"checks\":{\"address_line1_check\":null,\"address_postal_code_check\":null,\"cvc_check\":null},\"country\":\"FR\",\"description\":\"MasterCard Standard Card Immediate Debit\",\"ds_transaction_id\":null,\"exp_month\":2,\"exp_year\":2028,\"extended_authorization\":{\"status\":\"disabled\"},\"fingerprint\":\"CvbDzprwzo8RJRIZ\",\"funding\":\"debit\",\"iin\":\"544331\",\"incremental_authorization\":{\"status\":\"unavailable\"},\"installments\":null,\"issuer\":\"CREDIT AGRICOLE S.A.\",\"last4\":\"0000\",\"mandate\":null,\"moto\":false,\"multicapture\":{\"status\":\"unavailable\"},\"network\":\"mastercard\",\"network_token\":{\"used\":false},\"network_transaction_id\":\"TCSJPLXLS0125\",\"overcapture\":{\"maximum_amount_capturable\":5485,\"status\":\"unavailable\"},\"payment_account_reference\":\"500122SE4DLM3HG5O30LLPN0XTJ1B\",\"regulated_status\":\"unregulated\",\"three_d_secure\":null,\"wallet\":{\"apple_pay\":{\"type\":\"apple_pay\"},\"dynamic_last4\":\"2547\",\"type\":\"apple_pay\"}},\"type\":\"card\"},\"refunded\":false,\"source\":null,\"status\":\"succeeded\",\"mit_params\":{\"network_transaction_id\":\"TCSJPLXLS0125\"}},\"confirmation_method\":\"manual\",\"created\":1769364479,\"currency\":\"eur\",\"customer\":null,\"last_payment_error\":null,\"livemode\":true,\"metadata\":{\"payment_id\":\"rV4W2dVvo4L9DEi7YTQUOpnxT\",\"payments_extension\":\"true\",\"payments_extension_type\":\"card\",\"reconciliation_flow\":\"payments_api\",\"shop_id\":\"751927347\"},\"next_action\":null,\"payment_method\":\"pm_1StXj9IkWweOM9jAQjeYetBg\",\"payment_method_types\":[\"card\"],\"source\":null,\"status\":\"succeeded\"}"</t>
  </si>
  <si>
    <t>AS-94915</t>
  </si>
  <si>
    <t>gid://shopify/Order/7396062200146</t>
  </si>
  <si>
    <t>gid://shopify/OrderTransaction/8571071332690</t>
  </si>
  <si>
    <t>2026-01-02T20:06:18Z</t>
  </si>
  <si>
    <t>py_3SlEc2IkWweOM9jA13Ai8AYp</t>
  </si>
  <si>
    <t>rsZjlwflgy3bZJBb5xuRnBaDA</t>
  </si>
  <si>
    <t>"{\"id\":\"py_3SlEc2IkWweOM9jA13Ai8AYp\",\"object\":\"charge\",\"amount\":8495,\"application_fee\":\"fee_1SlEcOIkWweOM9jA4HYxhT2s\",\"balance_transaction\":\"txn_3SlEc2IkWweOM9jA1RpWtyXl\",\"captured\":true,\"created\":1767384400,\"currency\":\"eur\",\"failure_code\":null,\"failure_message\":null,\"fraud_details\":{},\"livemode\":true,\"metadata\":{\"payments_extension_type\":\"klarna\",\"payments_extension\":\"true\",\"shop_id\":\"751927347\",\"reconciliation_flow\":\"payments_api\",\"payment_id\":\"rsZjlwflgy3bZJBb5xuRnBaDA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lEc2IkWweOM9jA1bH2LC24\",\"payment_method\":\"pm_1SlEc2IkWweOM9jA7itXd6YK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</si>
  <si>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AS-95515</t>
  </si>
  <si>
    <t>AS-95647</t>
  </si>
  <si>
    <t>gid://shopify/Order/7420718547282</t>
  </si>
  <si>
    <t>gid://shopify/OrderTransaction/8594032984402</t>
  </si>
  <si>
    <t>2026-01-11T13:10:49Z</t>
  </si>
  <si>
    <t>rqe8D56Qp2qTZwrA98sSjK9yO</t>
  </si>
  <si>
    <t>pi_3SoOPtIkWweOM9jA2GuXcixV</t>
  </si>
  <si>
    <t>"{\"id\":\"pi_3SoOPtIkWweOM9jA2GuXcixV\",\"object\":\"payment_intent\",\"amount\":6795,\"amount_capturable\":0,\"amount_received\":0,\"canceled_at\":null,\"cancellation_reason\":null,\"capture_method\":\"automatic\",\"latest_charge\":null,\"confirmation_method\":\"manual\",\"created\":1768137049,\"currency\":\"eur\",\"customer\":null,\"last_payment_error\":{\"code\":\"payment_intent_authentication_failure\",\"doc_url\":\"https:\\/\\/stripe.com\\/docs\\/error-codes\\/payment-intent-authentication-failure\",\"message\":\"The provided PaymentMethod has failed authentication. You can provide payment_method_data or a new PaymentMethod to attempt to fulfill this PaymentIntent again.\",\"payment_method\":{\"id\":\"pm_1SoOPtIkWweOM9jAoPuTPTHA\",\"object\":\"payment_method\",\"card\":{\"brand\":\"visa\",\"checks\":{\"address_line1_check\":\"fail\",\"address_postal_code_check\":\"pass\",\"cvc_check\":null},\"country\":\"FR\",\"description\":\"Visa Gold\",\"display_brand\":\"visa\",\"exp_month\":6,\"exp_year\":2027,\"fingerprint\":\"ifBHkSEqKR3OQCEC\",\"funding\":\"credit\",\"generated_from\":null,\"iin\":\"456140\",\"issuer\":\"SOCIETE GENERALE S.A.\",\"last4\":\"2789\",\"network_token\":null,\"networks\":{\"available\":[\"visa\"],\"preferred\":null},\"payment_account_reference\":null,\"regulated_status\":\"unregulated\",\"three_d_secure_usage\":{\"supported\":true},\"wallet\":null},\"created\":1768137049,\"livemode\":true,\"metadata\":{},\"type\":\"card\"},\"type\":\"invalid_request_error\"},\"livemode\":true,\"metadata\":{\"payment_id\":\"rqe8D56Qp2qTZwrA98sSjK9yO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</si>
  <si>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gid://shopify/OrderTransaction/8594034098514</t>
  </si>
  <si>
    <t>2026-01-11T13:11:18Z</t>
  </si>
  <si>
    <t>rPf5ure5XfqTLZOPKhT4K1Wox</t>
  </si>
  <si>
    <t>pi_3SoOQNIkWweOM9jA02Jnv6GH</t>
  </si>
  <si>
    <t>"{\"id\":\"pi_3SoOQNIkWweOM9jA02Jnv6GH\",\"object\":\"payment_intent\",\"amount\":6795,\"amount_capturable\":0,\"amount_received\":0,\"canceled_at\":null,\"cancellation_reason\":null,\"capture_method\":\"automatic\",\"latest_charge\":null,\"confirmation_method\":\"manual\",\"created\":1768137079,\"currency\":\"eur\",\"customer\":null,\"last_payment_error\":{\"code\":\"payment_intent_authentication_failure\",\"doc_url\":\"https:\\/\\/stripe.com\\/docs\\/error-codes\\/payment-intent-authentication-failure\",\"message\":\"The provided PaymentMethod has failed authentication. You can provide payment_method_data or a new PaymentMethod to attempt to fulfill this PaymentIntent again.\",\"payment_method\":{\"id\":\"pm_1SoOQNIkWweOM9jAnyWkzfN4\",\"object\":\"payment_method\",\"card\":{\"brand\":\"visa\",\"checks\":{\"address_line1_check\":\"fail\",\"address_postal_code_check\":\"pass\",\"cvc_check\":null},\"country\":\"FR\",\"description\":\"Visa Gold\",\"display_brand\":\"visa\",\"exp_month\":6,\"exp_year\":2027,\"fingerprint\":\"ifBHkSEqKR3OQCEC\",\"funding\":\"credit\",\"generated_from\":null,\"iin\":\"456140\",\"issuer\":\"SOCIETE GENERALE S.A.\",\"last4\":\"2789\",\"network_token\":null,\"networks\":{\"available\":[\"visa\"],\"preferred\":null},\"payment_account_reference\":null,\"regulated_status\":\"unregulated\",\"three_d_secure_usage\":{\"supported\":true},\"wallet\":null},\"created\":1768137079,\"livemode\":true,\"metadata\":{},\"type\":\"card\"},\"type\":\"invalid_request_error\"},\"livemode\":true,\"metadata\":{\"payment_id\":\"rPf5ure5XfqTLZOPKhT4K1Wox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</si>
  <si>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gid://shopify/OrderTransaction/8594036556114</t>
  </si>
  <si>
    <t>2026-01-11T13:12:24Z</t>
  </si>
  <si>
    <t>ch_3SoORRIkWweOM9jA028MGzET</t>
  </si>
  <si>
    <t>rzORh6a0FHOdz9XxlUe037ufE</t>
  </si>
  <si>
    <t>pi_3SoORRIkWweOM9jA0JNDH1Ui</t>
  </si>
  <si>
    <t>"{\"id\":\"pi_3SoORRIkWweOM9jA0JNDH1Ui\",\"object\":\"payment_intent\",\"amount\":6795,\"amount_capturable\":0,\"amount_received\":6795,\"canceled_at\":null,\"cancellation_reason\":null,\"capture_method\":\"automatic\",\"latest_charge\":{\"id\":\"ch_3SoORRIkWweOM9jA028MGzET\",\"object\":\"charge\",\"amount\":6795,\"application_fee\":\"fee_1SoORUIkWweOM9jAdfQb1rmO\",\"balance_transaction\":\"txn_3SoORRIkWweOM9jA0xCoaQ33\",\"captured\":true,\"created\":1768137147,\"currency\":\"eur\",\"failure_code\":null,\"failure_message\":null,\"fraud_details\":{},\"livemode\":true,\"metadata\":{\"payment_id\":\"rzORh6a0FHOdz9XxlUe037uf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ORRIkWweOM9jA0JNDH1Ui\",\"payment_method\":\"pm_1SoORRIkWweOM9jAYUcXILhq\",\"payment_method_details\":{\"card\":{\"amount_authorized\":6795,\"authorization_code\":\"539231\",\"brand\":\"visa\",\"checks\":{\"address_line1_check\":\"fail\",\"address_postal_code_check\":\"pass\",\"cvc_check\":\"pass\"},\"country\":\"FR\",\"description\":\"Visa Gold\",\"ds_transaction_id\":null,\"exp_month\":9,\"exp_year\":2027,\"extended_authorization\":{\"status\":\"disabled\"},\"fingerprint\":\"cD5TjDdOIaa262NQ\",\"funding\":\"credit\",\"iin\":\"456140\",\"incremental_authorization\":{\"status\":\"unavailable\"},\"installments\":null,\"issuer\":\"SOCIETE GENERALE S.A.\",\"last4\":\"8672\",\"mandate\":null,\"moto\":false,\"multicapture\":{\"status\":\"unavailable\"},\"network\":\"visa\",\"network_token\":{\"used\":false},\"network_transaction_id\":\"486011475474882\",\"overcapture\":{\"maximum_amount_capturable\":6795,\"status\":\"unavailable\"},\"payment_account_reference\":\"V001AAG0000159719380000000000\",\"regulated_status\":\"unregulated\",\"three_d_secure\":{\"authentication_flow\":\"frictionless\",\"electronic_commerce_indicator\":\"07\",\"exemption_indicator\":null,\"result\":\"exempted\",\"result_reason\":null,\"transaction_id\":\"1357108e-14ef-433d-9926-40a02f339f5d\",\"version\":\"2.2.0\"},\"wallet\":null},\"type\":\"card\"},\"refunded\":false,\"source\":null,\"status\":\"succeeded\",\"mit_params\":{\"network_transaction_id\":\"486011475474882\"}},\"confirmation_method\":\"manual\",\"created\":1768137145,\"currency\":\"eur\",\"customer\":null,\"last_payment_error\":null,\"livemode\":true,\"metadata\":{\"payment_id\":\"rzORh6a0FHOdz9XxlUe037ufE\",\"payments_extension\":\"true\",\"payments_extension_type\":\"card\",\"reconciliation_flow\":\"payments_api\",\"shop_id\":\"751927347\"},\"next_action\":null,\"payment_method\":\"pm_1SoORRIkWweOM9jAYUcXILhq\",\"payment_method_types\":[\"card\"],\"source\":null,\"status\":\"succeeded\"}"</t>
  </si>
  <si>
    <t>AS-94870</t>
  </si>
  <si>
    <t>gid://shopify/Order/7394939044178</t>
  </si>
  <si>
    <t>gid://shopify/OrderTransaction/8569226330450</t>
  </si>
  <si>
    <t>2026-01-02T11:34:47Z</t>
  </si>
  <si>
    <t>4HJ369354J737304W</t>
  </si>
  <si>
    <t>"{\"id\":\"4HJ369354J737304W\",\"intent\":\"CAPTURE\",\"status\":\"COMPLETED\",\"payment_source\":{\"paypal\":{\"email_address\":\"twegerhoff@gmx.de\",\"account_id\":\"Q4QBGRRNBSGZJ\",\"account_status\":\"VERIFIED\",\"name\":{\"given_name\":\"Tilman\",\"surname\":\"Wegerhoff\"},\"phone_number\":{\"national_number\":\"15785602490\"},\"address\":{\"address_line_1\":\"Drosselweg 20\",\"admin_area_2\":\"K\u00f6ln\",\"postal_code\":\"50735\",\"country_code\":\"DE\"}}},\"purchase_units\":[{\"reference_id\":\"default\",\"amount\":{\"currency_code\":\"EUR\",\"value\":\"47.90\",\"breakdown\":{\"item_total\":{\"currency_code\":\"EUR\",\"value\":\"42.95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e Chat Noir - Th\u00e9ophile Alexandre Steinlen - P\u00f3ster \\/ Madera negro \\/ 30x40\",\"custom_id\":\"{\\\"shop_id\\\":751927347,\\\"session_id\\\":\\\"rH0wsLY87Piyy4ZOw6paI4Ekk\\\"}\",\"invoice_id\":\"rH0wsLY87Piyy4ZOw6paI4Ekk\",\"items\":[{\"name\":\"Le Chat Noir - Th\u00e9ophile Alexandre Steinlen - P\u00f3ster \\/ Madera negro \\/ 30x40\",\"unit_amount\":{\"currency_code\":\"EUR\",\"value\":\"42.95\"},\"tax\":{\"currency_code\":\"EUR\",\"value\":\"0.00\"},\"quantity\":\"1\"}],\"shipping\":{\"name\":{\"full_name\":\"Tilman Wegerhoff\"},\"address\":{\"address_line_1\":\"Hasselbeckstra\u00dfe  55\",\"admin_area_2\":\"D\u00fcsseldorf\",\"postal_code\":\"40625\",\"country_code\":\"DE\"}},\"supplementary_data\":{\"tax_nexus\":[]},\"payments\":{\"captures\":[{\"id\":\"31P07222T17634456\",\"status\":\"COMPLETED\",\"amount\":{\"currency_code\":\"EUR\",\"value\":\"47.90\"},\"final_capture\":true,\"disbursement_mode\":\"INSTANT\",\"seller_protection\":{\"status\":\"ELIGIBLE\",\"dispute_categories\":[\"ITEM_NOT_RECEIVED\",\"UNAUTHORIZED_TRANSACTION\"]},\"seller_receivable_breakdown\":{\"gross_amount\":{\"currency_code\":\"EUR\",\"value\":\"47.90\"},\"paypal_fee\":{\"currency_code\":\"EUR\",\"value\":\"1.74\"},\"net_amount\":{\"currency_code\":\"EUR\",\"value\":\"46.16\"}},\"invoice_id\":\"rH0wsLY87Piyy4ZOw6paI4Ekk\",\"custom_id\":\"{\\\"shop_id\\\":751927347,\\\"session_id\\\":\\\"rH0wsLY87Piyy4ZOw6paI4Ekk\\\"}\",\"links\":[{\"href\":\"https:\\/\\/api.paypal.com\\/v2\\/payments\\/captures\\/31P07222T17634456\",\"rel\":\"self\",\"method\":\"GET\"},{\"href\":\"https:\\/\\/api.paypal.com\\/v2\\/payments\\/captures\\/31P07222T17634456\\/refund\",\"rel\":\"refund\",\"method\":\"POST\"},{\"href\":\"https:\\/\\/api.paypal.com\\/v2\\/checkout\\/orders\\/4HJ369354J737304W\",\"rel\":\"up\",\"method\":\"GET\"}],\"create_time\":\"2026-01-02T11:34:49Z\",\"update_time\":\"2026-01-02T11:34:49Z\"}]}}],\"payer\":{\"name\":{\"given_name\":\"Tilman\",\"surname\":\"Wegerhoff\"},\"email_address\":\"twegerhoff@gmx.de\",\"payer_id\":\"Q4QBGRRNBSGZJ\",\"phone\":{\"phone_number\":{\"national_number\":\"15785602490\"}},\"address\":{\"address_line_1\":\"Drosselweg 20\",\"admin_area_2\":\"K\u00f6ln\",\"postal_code\":\"50735\",\"country_code\":\"DE\"}},\"create_time\":\"2026-01-02T11:33:49Z\",\"update_time\":\"2026-01-02T11:34:49Z\",\"links\":[{\"href\":\"https:\\/\\/api.paypal.com\\/v2\\/checkout\\/orders\\/4HJ369354J737304W\",\"rel\":\"self\",\"method\":\"GET\"}]}"</t>
  </si>
  <si>
    <t>AS-95239</t>
  </si>
  <si>
    <t>gid://shopify/Order/7411047235922</t>
  </si>
  <si>
    <t>gid://shopify/OrderTransaction/8582323503442</t>
  </si>
  <si>
    <t>2026-01-06T20:34:32Z</t>
  </si>
  <si>
    <t>ch_3SmgxYIkWweOM9jA0wnVS3aD</t>
  </si>
  <si>
    <t>r72DE0zvBdvOJpWIRwgKtBEzd</t>
  </si>
  <si>
    <t>pi_3SmgxYIkWweOM9jA0Vp1ejrH</t>
  </si>
  <si>
    <t>"{\"id\":\"pi_3SmgxYIkWweOM9jA0Vp1ejrH\",\"object\":\"payment_intent\",\"amount\":5185,\"amount_capturable\":0,\"amount_received\":5185,\"canceled_at\":null,\"cancellation_reason\":null,\"capture_method\":\"automatic\",\"latest_charge\":{\"id\":\"ch_3SmgxYIkWweOM9jA0wnVS3aD\",\"object\":\"charge\",\"amount\":5185,\"application_fee\":\"fee_1SmgxbIkWweOM9jAA3lSKJT0\",\"balance_transaction\":\"txn_3SmgxYIkWweOM9jA0p29R8HP\",\"captured\":true,\"created\":1767731674,\"currency\":\"eur\",\"failure_code\":null,\"failure_message\":null,\"fraud_details\":{},\"livemode\":true,\"metadata\":{\"payment_id\":\"r72DE0zvBdvOJpWIRwgKtBEz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gxYIkWweOM9jA0Vp1ejrH\",\"payment_method\":\"pm_1SmgxYIkWweOM9jAQedqKbkA\",\"payment_method_details\":{\"card\":{\"amount_authorized\":5185,\"authorization_code\":\"343473\",\"brand\":\"mastercard\",\"checks\":{\"address_line1_check\":\"unavailable\",\"address_postal_code_check\":\"unavailable\",\"cvc_check\":\"pass\"},\"country\":\"ES\",\"description\":\"Platinum MasterCard Immediate Debit\",\"ds_transaction_id\":null,\"exp_month\":9,\"exp_year\":2028,\"extended_authorization\":{\"status\":\"disabled\"},\"fingerprint\":\"gcr9jxlbxIKVGlGr\",\"funding\":\"debit\",\"iin\":\"542738\",\"incremental_authorization\":{\"status\":\"unavailable\"},\"installments\":null,\"issuer\":\"SERVIRED, SOCIEDAD ESPANOLA DE\",\"last4\":\"1900\",\"mandate\":null,\"moto\":false,\"multicapture\":{\"status\":\"unavailable\"},\"network\":\"mastercard\",\"network_token\":{\"used\":false},\"network_transaction_id\":\"TPLKMDOGA0106\",\"overcapture\":{\"maximum_amount_capturable\":5185,\"status\":\"unavailable\"},\"payment_account_reference\":\"50011KB557JJZ7QLWUA1LDAX3EUC5\",\"regulated_status\":\"unregulated\",\"three_d_secure\":null,\"wallet\":null},\"type\":\"card\"},\"refunded\":false,\"source\":null,\"status\":\"succeeded\",\"mit_params\":{\"network_transaction_id\":\"TPLKMDOGA0106\"}},\"confirmation_method\":\"manual\",\"created\":1767731672,\"currency\":\"eur\",\"customer\":null,\"last_payment_error\":null,\"livemode\":true,\"metadata\":{\"payment_id\":\"r72DE0zvBdvOJpWIRwgKtBEzd\",\"payments_extension\":\"true\",\"payments_extension_type\":\"card\",\"reconciliation_flow\":\"payments_api\",\"shop_id\":\"751927347\"},\"next_action\":null,\"payment_method\":\"pm_1SmgxYIkWweOM9jAQedqKbkA\",\"payment_method_types\":[\"card\"],\"source\":null,\"status\":\"succeeded\"}"</t>
  </si>
  <si>
    <t>AS-97223</t>
  </si>
  <si>
    <t>gid://shopify/Order/7516778299730</t>
  </si>
  <si>
    <t>gid://shopify/OrderTransaction/8650680041810</t>
  </si>
  <si>
    <t>2026-01-31T17:13:31Z</t>
  </si>
  <si>
    <t>ch_3SvhjjIkWweOM9jA2DiahbBo</t>
  </si>
  <si>
    <t>rUEsuiVsjxGotxPXXxXVohBm7</t>
  </si>
  <si>
    <t>pi_3SvhjjIkWweOM9jA2GfKaJuM</t>
  </si>
  <si>
    <t>"{\"id\":\"pi_3SvhjjIkWweOM9jA2GfKaJuM\",\"object\":\"payment_intent\",\"amount\":36985,\"amount_capturable\":0,\"amount_received\":36985,\"canceled_at\":null,\"cancellation_reason\":null,\"capture_method\":\"automatic\",\"latest_charge\":{\"id\":\"ch_3SvhjjIkWweOM9jA2DiahbBo\",\"object\":\"charge\",\"amount\":36985,\"application_fee\":\"fee_1SvhlyIkWweOM9jAJkr3gIus\",\"balance_transaction\":\"txn_3SvhjjIkWweOM9jA2CRaMJ9T\",\"captured\":true,\"created\":1769879749,\"currency\":\"eur\",\"failure_code\":null,\"failure_message\":null,\"fraud_details\":{},\"livemode\":true,\"metadata\":{\"payment_id\":\"rUEsuiVsjxGotxPXXxXVohBm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hjjIkWweOM9jA2GfKaJuM\",\"payment_method\":\"pm_1SvhjjIkWweOM9jApseON0LN\",\"payment_method_details\":{\"card\":{\"amount_authorized\":36985,\"authorization_code\":\"617454\",\"brand\":\"mastercard\",\"checks\":{\"address_line1_check\":\"unavailable\",\"address_postal_code_check\":\"unavailable\",\"cvc_check\":null},\"country\":\"ES\",\"description\":\"MasterCard New World Immediate Debit\",\"ds_transaction_id\":null,\"exp_month\":9,\"exp_year\":2028,\"extended_authorization\":{\"status\":\"disabled\"},\"fingerprint\":\"X364t91yR9w4oPbF\",\"funding\":\"debit\",\"iin\":\"540205\",\"incremental_authorization\":{\"status\":\"unavailable\"},\"installments\":null,\"issuer\":\"BANCO SABADELL S.A.\",\"last4\":\"8037\",\"mandate\":null,\"moto\":false,\"multicapture\":{\"status\":\"unavailable\"},\"network\":\"mastercard\",\"network_token\":{\"used\":false},\"network_transaction_id\":\"TNWJU74Z60131\",\"overcapture\":{\"maximum_amount_capturable\":36985,\"status\":\"unavailable\"},\"payment_account_reference\":\"5001266ZWAXEEKFPMZOGQ900IZORK\",\"regulated_status\":\"unregulated\",\"three_d_secure\":{\"authentication_flow\":\"challenge\",\"electronic_commerce_indicator\":\"02\",\"exemption_indicator\":null,\"result\":\"authenticated\",\"result_reason\":null,\"transaction_id\":\"ef79791b-9cc8-44be-b175-33301d128a37\",\"version\":\"2.2.0\"},\"wallet\":null},\"type\":\"card\"},\"refunded\":false,\"source\":null,\"status\":\"succeeded\",\"mit_params\":{\"network_transaction_id\":\"TNWJU74Z60131\"}},\"confirmation_method\":\"manual\",\"created\":1769879611,\"currency\":\"eur\",\"customer\":null,\"last_payment_error\":null,\"livemode\":true,\"metadata\":{\"payment_id\":\"rUEsuiVsjxGotxPXXxXVohBm7\",\"payments_extension\":\"true\",\"payments_extension_type\":\"card\",\"reconciliation_flow\":\"payments_api\",\"shop_id\":\"751927347\"},\"next_action\":null,\"payment_method\":\"pm_1SvhjjIkWweOM9jApseON0LN\",\"payment_method_types\":[\"card\"],\"source\":null,\"status\":\"succeeded\"}"</t>
  </si>
  <si>
    <t>AS-96204</t>
  </si>
  <si>
    <t>gid://shopify/Order/7438296809810</t>
  </si>
  <si>
    <t>gid://shopify/OrderTransaction/8613747261778</t>
  </si>
  <si>
    <t>2026-01-17T23:16:44Z</t>
  </si>
  <si>
    <t>ch_3SqijZIkWweOM9jA0RRT7i1l</t>
  </si>
  <si>
    <t>rUMjOY5Xsl0GfCywQoHNdusiC</t>
  </si>
  <si>
    <t>pi_3SqijZIkWweOM9jA0tlZEwHH</t>
  </si>
  <si>
    <t>"{\"id\":\"pi_3SqijZIkWweOM9jA0tlZEwHH\",\"object\":\"payment_intent\",\"amount\":5985,\"amount_capturable\":0,\"amount_received\":5985,\"canceled_at\":null,\"cancellation_reason\":null,\"capture_method\":\"automatic\",\"latest_charge\":{\"id\":\"ch_3SqijZIkWweOM9jA0RRT7i1l\",\"object\":\"charge\",\"amount\":5985,\"application_fee\":\"fee_1SqijbIkWweOM9jA0BBF1Wkn\",\"balance_transaction\":\"txn_3SqijZIkWweOM9jA0yBew25t\",\"captured\":true,\"created\":1768691807,\"currency\":\"eur\",\"failure_code\":null,\"failure_message\":null,\"fraud_details\":{},\"livemode\":true,\"metadata\":{\"payment_id\":\"rUMjOY5Xsl0GfCywQoHNdusi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ijZIkWweOM9jA0tlZEwHH\",\"payment_method\":\"pm_1SqijZIkWweOM9jAB6wZ7eMb\",\"payment_method_details\":{\"card\":{\"amount_authorized\":5985,\"authorization_code\":\"451009\",\"brand\":\"visa\",\"checks\":{\"address_line1_check\":\"unavailable\",\"address_postal_code_check\":\"unavailable\",\"cvc_check\":null},\"country\":\"ES\",\"description\":\"Visa Classic\",\"ds_transaction_id\":null,\"exp_month\":10,\"exp_year\":2029,\"extended_authorization\":{\"status\":\"disabled\"},\"fingerprint\":\"wQmAwTik9ds5YIne\",\"funding\":\"credit\",\"iin\":\"476663\",\"incremental_authorization\":{\"status\":\"unavailable\"},\"installments\":null,\"issuer\":\"CAIXABANK S.A.\",\"last4\":\"5057\",\"mandate\":null,\"moto\":false,\"multicapture\":{\"status\":\"unavailable\"},\"network\":\"visa\",\"network_token\":{\"used\":true},\"network_transaction_id\":\"486017838073400\",\"overcapture\":{\"maximum_amount_capturable\":5985,\"status\":\"unavailable\"},\"payment_account_reference\":\"V0010013822326600344526772737\",\"regulated_status\":\"unregulated\",\"three_d_secure\":null,\"wallet\":null},\"type\":\"card\"},\"refunded\":false,\"source\":null,\"status\":\"succeeded\",\"mit_params\":{\"network_transaction_id\":\"486017838073400\"}},\"confirmation_method\":\"manual\",\"created\":1768691805,\"currency\":\"eur\",\"customer\":null,\"last_payment_error\":null,\"livemode\":true,\"metadata\":{\"payment_id\":\"rUMjOY5Xsl0GfCywQoHNdusiC\",\"payments_extension\":\"true\",\"payments_extension_type\":\"card\",\"reconciliation_flow\":\"payments_api\",\"shop_id\":\"751927347\"},\"next_action\":null,\"payment_method\":\"pm_1SqijZIkWweOM9jAB6wZ7eMb\",\"payment_method_types\":[\"card\"],\"source\":null,\"status\":\"succeeded\"}"</t>
  </si>
  <si>
    <t>AS-96391</t>
  </si>
  <si>
    <t>gid://shopify/Order/7443796820306</t>
  </si>
  <si>
    <t>gid://shopify/OrderTransaction/8620604293458</t>
  </si>
  <si>
    <t>2026-01-20T12:46:02Z</t>
  </si>
  <si>
    <t>ch_3SreJrIkWweOM9jA01DxjT5v</t>
  </si>
  <si>
    <t>rpTP64IIwPFHGFcEHb2BFDJga</t>
  </si>
  <si>
    <t>pi_3SreJrIkWweOM9jA0Gys5h7R</t>
  </si>
  <si>
    <t>"{\"id\":\"pi_3SreJrIkWweOM9jA0Gys5h7R\",\"object\":\"payment_intent\",\"amount\":15995,\"amount_capturable\":0,\"amount_received\":15995,\"canceled_at\":null,\"cancellation_reason\":null,\"capture_method\":\"automatic\",\"latest_charge\":{\"id\":\"ch_3SreJrIkWweOM9jA01DxjT5v\",\"object\":\"charge\",\"amount\":15995,\"application_fee\":\"fee_1SreJuIkWweOM9jAx2FDrLjq\",\"balance_transaction\":\"txn_3SreJrIkWweOM9jA0rAXvjJs\",\"captured\":true,\"created\":1768913165,\"currency\":\"eur\",\"failure_code\":null,\"failure_message\":null,\"fraud_details\":{},\"livemode\":true,\"metadata\":{\"payment_id\":\"rpTP64IIwPFHGFcEHb2BFDJg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eJrIkWweOM9jA0Gys5h7R\",\"payment_method\":\"pm_1SreJrIkWweOM9jArVxlh9T7\",\"payment_method_details\":{\"card\":{\"amount_authorized\":15995,\"authorization_code\":\"624120\",\"brand\":\"visa\",\"checks\":{\"address_line1_check\":\"unavailable\",\"address_postal_code_check\":\"unavailable\",\"cvc_check\":\"pass\"},\"country\":\"ES\",\"description\":\"Visa Business\",\"ds_transaction_id\":null,\"exp_month\":5,\"exp_year\":2029,\"extended_authorization\":{\"status\":\"disabled\"},\"fingerprint\":\"qXLYytZj9cSPu2Lw\",\"funding\":\"credit\",\"iin\":\"427367\",\"incremental_authorization\":{\"status\":\"unavailable\"},\"installments\":null,\"issuer\":\"CAIXABANK S.A.\",\"last4\":\"6423\",\"mandate\":null,\"moto\":false,\"multicapture\":{\"status\":\"unavailable\"},\"network\":\"visa\",\"network_token\":{\"used\":false},\"network_transaction_id\":\"486020459651832\",\"overcapture\":{\"maximum_amount_capturable\":15995,\"status\":\"unavailable\"},\"payment_account_reference\":\"V0010015825071612321219757314\",\"regulated_status\":\"unregulated\",\"three_d_secure\":null,\"wallet\":null},\"type\":\"card\"},\"refunded\":false,\"source\":null,\"status\":\"succeeded\",\"mit_params\":{\"network_transaction_id\":\"486020459651832\"}},\"confirmation_method\":\"manual\",\"created\":1768913163,\"currency\":\"eur\",\"customer\":null,\"last_payment_error\":null,\"livemode\":true,\"metadata\":{\"payment_id\":\"rpTP64IIwPFHGFcEHb2BFDJga\",\"payments_extension\":\"true\",\"payments_extension_type\":\"card\",\"reconciliation_flow\":\"payments_api\",\"shop_id\":\"751927347\"},\"next_action\":null,\"payment_method\":\"pm_1SreJrIkWweOM9jArVxlh9T7\",\"payment_method_types\":[\"card\"],\"source\":null,\"status\":\"succeeded\"}"</t>
  </si>
  <si>
    <t>AS-95199</t>
  </si>
  <si>
    <t>gid://shopify/Order/7409365254482</t>
  </si>
  <si>
    <t>gid://shopify/OrderTransaction/8580455268690</t>
  </si>
  <si>
    <t>2026-01-06T13:17:58Z</t>
  </si>
  <si>
    <t>py_3Sma94IkWweOM9jA2M2oEIU1</t>
  </si>
  <si>
    <t>rmPHuoKmwKkWn5sJGmGwABgNW</t>
  </si>
  <si>
    <t>"{\"id\":\"py_3Sma94IkWweOM9jA2M2oEIU1\",\"object\":\"charge\",\"amount\":5490,\"application_fee\":\"fee_1Sma9QIkWweOM9jA7JnU7Cx1\",\"balance_transaction\":\"txn_3Sma94IkWweOM9jA2OFWKoNx\",\"captured\":true,\"created\":1767705499,\"currency\":\"eur\",\"failure_code\":null,\"failure_message\":null,\"fraud_details\":{},\"livemode\":true,\"metadata\":{\"payments_extension_type\":\"klarna\",\"reconciliation_flow\":\"payments_api\",\"shop_id\":\"751927347\",\"payments_extension\":\"true\",\"payment_id\":\"rmPHuoKmwKkWn5sJGmGwABgNW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ma94IkWweOM9jA2T4sNazK\",\"payment_method\":\"pm_1Sma94IkWweOM9jAmGJf7L4F\",\"payment_method_details\":{\"klarna\":{\"payer_details\":{\"address\":{\"country\":\"IT\"}},\"payment_method_category\":\"pay_in_installments\",\"preferred_locale\":\"en-IT\"},\"type\":\"klarna\"},\"refunded\":false,\"source\":null,\"status\":\"succeeded\"}"</t>
  </si>
  <si>
    <t>AS-96171</t>
  </si>
  <si>
    <t>gid://shopify/Order/7437173621074</t>
  </si>
  <si>
    <t>gid://shopify/OrderTransaction/8612437360978</t>
  </si>
  <si>
    <t>2026-01-17T17:22:20Z</t>
  </si>
  <si>
    <t>rjvOGr42Z71KqKT1qCxyTK3P9</t>
  </si>
  <si>
    <t>pi_3SqdCaIkWweOM9jA0Rd2YCHz</t>
  </si>
  <si>
    <t>"{\"id\":\"pi_3SqdCaIkWweOM9jA0Rd2YCHz\",\"object\":\"payment_intent\",\"amount\":2990,\"amount_capturable\":0,\"amount_received\":0,\"canceled_at\":null,\"cancellation_reason\":null,\"capture_method\":\"automatic\",\"charges\":{\"object\":\"list\",\"data\":[],\"has_more\":false,\"total_count\":0,\"url\":\"\\/v1\\/charges?payment_intent=pi_3SqdCaIkWweOM9jA0Rd2YCHz\"},\"latest_charge\":null,\"confirmation_method\":\"automatic\",\"created\":1768670540,\"currency\":\"eur\",\"customer\":null,\"last_payment_error\":{\"code\":\"payment_intent_authentication_failure\",\"doc_url\":\"https:\\/\\/stripe.com\\/docs\\/error-codes\\/payment-method-customer-decline\",\"message\":\"Customer cancelled checkout on Klarna\",\"payment_method\":{\"id\":\"pm_1SqdCaIkWweOM9jA8gg7ED6U\",\"object\":\"payment_method\",\"created\":1768670540,\"livemode\":true,\"metadata\":{},\"type\":\"klarna\"},\"type\":\"invalid_request_error\"},\"livemode\":true,\"metadata\":{\"payments_extension_type\":\"klarna\",\"reconciliation_flow\":\"payments_api\",\"shop_id\":\"751927347\",\"payments_extension\":\"true\",\"payment_id\":\"rjvOGr42Z71KqKT1qCxyTK3P9\"},\"next_action\":null,\"payment_method\":null,\"payment_method_types\":[\"klarna\"],\"source\":null,\"status\":\"requires_payment_method\"}"</t>
  </si>
  <si>
    <t>gid://shopify/OrderTransaction/8612440736082</t>
  </si>
  <si>
    <t>2026-01-17T17:23:11Z</t>
  </si>
  <si>
    <t>py_3SqdDPIkWweOM9jA0QLYftq9</t>
  </si>
  <si>
    <t>rIhKZoedar3Ao4P5KYdNPzdFc</t>
  </si>
  <si>
    <t>"{\"id\":\"py_3SqdDPIkWweOM9jA0QLYftq9\",\"object\":\"charge\",\"amount\":2990,\"application_fee\":\"fee_1SqdDlIkWweOM9jABrTWaCU7\",\"balance_transaction\":\"txn_3SqdDPIkWweOM9jA0nWAT6yU\",\"captured\":true,\"created\":1768670613,\"currency\":\"eur\",\"failure_code\":null,\"failure_message\":null,\"fraud_details\":{},\"livemode\":true,\"metadata\":{\"payments_extension_type\":\"klarna\",\"payments_extension\":\"true\",\"shop_id\":\"751927347\",\"reconciliation_flow\":\"payments_api\",\"payment_id\":\"rIhKZoedar3Ao4P5KYdNPzdFc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qdDPIkWweOM9jA0t5ENf5u\",\"payment_method\":\"pm_1SqdDPIkWweOM9jAo1D962xi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</si>
  <si>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AS-95219</t>
  </si>
  <si>
    <t>gid://shopify/Order/7410017075538</t>
  </si>
  <si>
    <t>gid://shopify/OrderTransaction/8581231477074</t>
  </si>
  <si>
    <t>2026-01-06T17:09:38Z</t>
  </si>
  <si>
    <t>ch_3SmdlHIkWweOM9jA0sXwDLwZ</t>
  </si>
  <si>
    <t>rUwkEBqWifPikSQGTQfzOXpgT</t>
  </si>
  <si>
    <t>pi_3SmdlHIkWweOM9jA0XZYPBru</t>
  </si>
  <si>
    <t>"{\"id\":\"pi_3SmdlHIkWweOM9jA0XZYPBru\",\"object\":\"payment_intent\",\"amount\":4485,\"amount_capturable\":0,\"amount_received\":4485,\"canceled_at\":null,\"cancellation_reason\":null,\"capture_method\":\"automatic\",\"latest_charge\":{\"id\":\"ch_3SmdlHIkWweOM9jA0sXwDLwZ\",\"object\":\"charge\",\"amount\":4485,\"application_fee\":\"fee_1SmdlJIkWweOM9jA5Jm2yHJi\",\"balance_transaction\":\"txn_3SmdlHIkWweOM9jA09sry8vk\",\"captured\":true,\"created\":1767719380,\"currency\":\"eur\",\"failure_code\":null,\"failure_message\":null,\"fraud_details\":{},\"livemode\":true,\"metadata\":{\"payment_id\":\"rUwkEBqWifPikSQGTQfzOXpg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dlHIkWweOM9jA0XZYPBru\",\"payment_method\":\"pm_1SmdlHIkWweOM9jAWKqS4RYw\",\"payment_method_details\":{\"card\":{\"amount_authorized\":4485,\"authorization_code\":\"527473\",\"brand\":\"visa\",\"checks\":{\"address_line1_check\":\"unavailable\",\"address_postal_code_check\":\"unavailable\",\"cvc_check\":\"pass\"},\"country\":\"ES\",\"description\":\"Visa Classic\",\"ds_transaction_id\":null,\"exp_month\":6,\"exp_year\":2029,\"extended_authorization\":{\"status\":\"disabled\"},\"fingerprint\":\"lO3r0SbUIrjEaIzZ\",\"funding\":\"debit\",\"iin\":\"415007\",\"incremental_authorization\":{\"status\":\"unavailable\"},\"installments\":null,\"issuer\":\"BANCO DE CR DITO SOCIAL COOPERATIVO, S.A.\",\"last4\":\"2293\",\"mandate\":null,\"moto\":false,\"multicapture\":{\"status\":\"unavailable\"},\"network\":\"visa\",\"network_token\":{\"used\":false},\"network_transaction_id\":\"486006617801025\",\"overcapture\":{\"maximum_amount_capturable\":4485,\"status\":\"unavailable\"},\"payment_account_reference\":\"V0010013818273556706886866684\",\"regulated_status\":\"unregulated\",\"three_d_secure\":null,\"wallet\":null},\"type\":\"card\"},\"refunded\":false,\"source\":null,\"status\":\"succeeded\",\"mit_params\":{\"network_transaction_id\":\"486006617801025\"}},\"confirmation_method\":\"manual\",\"created\":1767719379,\"currency\":\"eur\",\"customer\":null,\"last_payment_error\":null,\"livemode\":true,\"metadata\":{\"payment_id\":\"rUwkEBqWifPikSQGTQfzOXpgT\",\"payments_extension\":\"true\",\"payments_extension_type\":\"card\",\"reconciliation_flow\":\"payments_api\",\"shop_id\":\"751927347\"},\"next_action\":null,\"payment_method\":\"pm_1SmdlHIkWweOM9jAWKqS4RYw\",\"payment_method_types\":[\"card\"],\"source\":null,\"status\":\"succeeded\"}"</t>
  </si>
  <si>
    <t>AS-95793</t>
  </si>
  <si>
    <t>gid://shopify/Order/7425131086162</t>
  </si>
  <si>
    <t>gid://shopify/OrderTransaction/8597837316434</t>
  </si>
  <si>
    <t>2026-01-12T22:09:48Z</t>
  </si>
  <si>
    <t>ch_3SotJ3IkWweOM9jA0j6z5pUo</t>
  </si>
  <si>
    <t>r8wKaTyxboVcL9QBHeKOcJFsa</t>
  </si>
  <si>
    <t>pi_3SotJ3IkWweOM9jA0DWoMdP9</t>
  </si>
  <si>
    <t>"{\"id\":\"pi_3SotJ3IkWweOM9jA0DWoMdP9\",\"object\":\"payment_intent\",\"amount\":4790,\"amount_capturable\":0,\"amount_received\":4790,\"canceled_at\":null,\"cancellation_reason\":null,\"capture_method\":\"automatic\",\"latest_charge\":{\"id\":\"ch_3SotJ3IkWweOM9jA0j6z5pUo\",\"object\":\"charge\",\"amount\":4790,\"application_fee\":\"fee_1SotJ4IkWweOM9jAhVXRR8wH\",\"balance_transaction\":\"txn_3SotJ3IkWweOM9jA0WI3kOZl\",\"captured\":true,\"created\":1768255789,\"currency\":\"eur\",\"failure_code\":null,\"failure_message\":null,\"fraud_details\":{},\"livemode\":true,\"metadata\":{\"payment_id\":\"r8wKaTyxboVcL9QBHeKOcJFs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tJ3IkWweOM9jA0DWoMdP9\",\"payment_method\":\"pm_1SotJ3IkWweOM9jA143FgFvq\",\"payment_method_details\":{\"card\":{\"amount_authorized\":4790,\"authorization_code\":\"723403\",\"brand\":\"mastercard\",\"checks\":{\"address_line1_check\":null,\"address_postal_code_check\":null,\"cvc_check\":null},\"country\":\"IT\",\"description\":\"Prepaid Unembossed MasterCard Card (Non-US)\",\"ds_transaction_id\":null,\"exp_month\":9,\"exp_year\":2027,\"extended_authorization\":{\"status\":\"disabled\"},\"fingerprint\":\"2V2xu1WcGCldsv54\",\"funding\":\"prepaid\",\"iin\":\"559784\",\"incremental_authorization\":{\"status\":\"unavailable\"},\"installments\":null,\"issuer\":\"INTESA SANPAOLO SPA\",\"last4\":\"0000\",\"mandate\":null,\"moto\":false,\"multicapture\":{\"status\":\"unavailable\"},\"network\":\"mastercard\",\"network_token\":{\"used\":false},\"network_transaction_id\":\"SURCMHQQ00112\",\"overcapture\":{\"maximum_amount_capturable\":4790,\"status\":\"unavailable\"},\"payment_account_reference\":\"500159BDWOURKLW8E43V63O77RX7Q\",\"regulated_status\":\"unregulated\",\"three_d_secure\":null,\"wallet\":{\"apple_pay\":{\"type\":\"apple_pay\"},\"dynamic_last4\":\"0942\",\"type\":\"apple_pay\"}},\"type\":\"card\"},\"refunded\":false,\"source\":null,\"status\":\"succeeded\",\"mit_params\":{\"network_transaction_id\":\"SURCMHQQ00112\"}},\"confirmation_method\":\"manual\",\"created\":1768255789,\"currency\":\"eur\",\"customer\":null,\"last_payment_error\":null,\"livemode\":true,\"metadata\":{\"payment_id\":\"r8wKaTyxboVcL9QBHeKOcJFsa\",\"payments_extension\":\"true\",\"payments_extension_type\":\"card\",\"reconciliation_flow\":\"payments_api\",\"shop_id\":\"751927347\"},\"next_action\":null,\"payment_method\":\"pm_1SotJ3IkWweOM9jA143FgFvq\",\"payment_method_types\":[\"card\"],\"source\":null,\"status\":\"succeeded\"}"</t>
  </si>
  <si>
    <t>AS-95472</t>
  </si>
  <si>
    <t>gid://shopify/Order/7416550785362</t>
  </si>
  <si>
    <t>gid://shopify/OrderTransaction/8589388677458</t>
  </si>
  <si>
    <t>2026-01-09T14:24:28Z</t>
  </si>
  <si>
    <t>ch_3Sngc5IkWweOM9jA2ZfZkVQ0</t>
  </si>
  <si>
    <t>rznYLKTUe23LHfPx5wtytW1oo</t>
  </si>
  <si>
    <t>pi_3Sngc5IkWweOM9jA2Wj1932I</t>
  </si>
  <si>
    <t>"{\"id\":\"pi_3Sngc5IkWweOM9jA2Wj1932I\",\"object\":\"payment_intent\",\"amount\":44480,\"amount_capturable\":0,\"amount_received\":44480,\"canceled_at\":null,\"cancellation_reason\":null,\"capture_method\":\"automatic\",\"latest_charge\":{\"id\":\"ch_3Sngc5IkWweOM9jA2ZfZkVQ0\",\"object\":\"charge\",\"amount\":44480,\"application_fee\":\"fee_1Sngc6IkWweOM9jABPYeIMPN\",\"balance_transaction\":\"txn_3Sngc5IkWweOM9jA2Qd4bCzn\",\"captured\":true,\"created\":1767968669,\"currency\":\"eur\",\"failure_code\":null,\"failure_message\":null,\"fraud_details\":{},\"livemode\":true,\"metadata\":{\"payment_id\":\"rznYLKTUe23LHfPx5wtytW1o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gc5IkWweOM9jA2Wj1932I\",\"payment_method\":\"pm_1Sngc5IkWweOM9jAk7O7wTTN\",\"payment_method_details\":{\"card\":{\"amount_authorized\":44480,\"authorization_code\":\"009515\",\"brand\":\"visa\",\"checks\":{\"address_line1_check\":\"pass\",\"address_postal_code_check\":\"pass\",\"cvc_check\":null},\"country\":\"US\",\"description\":\"Visa Traditional\",\"ds_transaction_id\":null,\"exp_month\":1,\"exp_year\":2027,\"extended_authorization\":{\"status\":\"disabled\"},\"fingerprint\":\"btkdAYYUoNL2AjS1\",\"funding\":\"credit\",\"iin\":\"427082\",\"incremental_authorization\":{\"status\":\"unavailable\"},\"installments\":null,\"issuer\":\"USAA FEDERAL SAVINGS BANK - CREDIT\",\"last4\":\"3927\",\"mandate\":null,\"moto\":false,\"multicapture\":{\"status\":\"unavailable\"},\"network\":\"visa\",\"network_token\":{\"used\":true},\"network_transaction_id\":\"346009518701701\",\"overcapture\":{\"maximum_amount_capturable\":44480,\"status\":\"unavailable\"},\"payment_account_reference\":\"V0010015822214403295347028568\",\"regulated_status\":\"unregulated\",\"three_d_secure\":null,\"wallet\":null},\"type\":\"card\"},\"refunded\":false,\"source\":null,\"status\":\"succeeded\",\"mit_params\":{\"network_transaction_id\":\"346009518701701\"}},\"confirmation_method\":\"manual\",\"created\":1767968669,\"currency\":\"eur\",\"customer\":null,\"last_payment_error\":null,\"livemode\":true,\"metadata\":{\"payment_id\":\"rznYLKTUe23LHfPx5wtytW1oo\",\"payments_extension\":\"true\",\"payments_extension_type\":\"card\",\"reconciliation_flow\":\"payments_api\",\"shop_id\":\"751927347\"},\"next_action\":null,\"payment_method\":\"pm_1Sngc5IkWweOM9jAk7O7wTTN\",\"payment_method_types\":[\"card\"],\"source\":null,\"status\":\"succeeded\"}"</t>
  </si>
  <si>
    <t>AS-94967</t>
  </si>
  <si>
    <t>gid://shopify/Order/7397585617234</t>
  </si>
  <si>
    <t>gid://shopify/OrderTransaction/8573961273682</t>
  </si>
  <si>
    <t>2026-01-03T15:32:51Z</t>
  </si>
  <si>
    <t>ch_3SlWoyIkWweOM9jA0pjVhQuU</t>
  </si>
  <si>
    <t>ruZBtdKKUQ1lqFgJifODruIDz</t>
  </si>
  <si>
    <t>pi_3SlWoyIkWweOM9jA0rEY6xwJ</t>
  </si>
  <si>
    <t>"{\"id\":\"pi_3SlWoyIkWweOM9jA0rEY6xwJ\",\"object\":\"payment_intent\",\"amount\":16533,\"amount_capturable\":0,\"amount_received\":16533,\"canceled_at\":null,\"cancellation_reason\":null,\"capture_method\":\"automatic\",\"latest_charge\":{\"id\":\"ch_3SlWoyIkWweOM9jA0pjVhQuU\",\"object\":\"charge\",\"amount\":16533,\"application_fee\":\"fee_1SlWozIkWweOM9jAWq26zufB\",\"balance_transaction\":\"txn_3SlWoyIkWweOM9jA0VOgjIUX\",\"captured\":true,\"created\":1767454373,\"currency\":\"eur\",\"failure_code\":null,\"failure_message\":null,\"fraud_details\":{},\"livemode\":true,\"metadata\":{\"payment_id\":\"ruZBtdKKUQ1lqFgJifODruID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WoyIkWweOM9jA0rEY6xwJ\",\"payment_method\":\"pm_1SlWoyIkWweOM9jAa9wp9Xw5\",\"payment_method_details\":{\"card\":{\"amount_authorized\":16533,\"authorization_code\":\"106797\",\"brand\":\"visa\",\"checks\":{\"address_line1_check\":null,\"address_postal_code_check\":null,\"cvc_check\":null},\"country\":\"ES\",\"description\":\"Visa Classic\",\"ds_transaction_id\":null,\"exp_month\":7,\"exp_year\":2030,\"extended_authorization\":{\"status\":\"disabled\"},\"fingerprint\":\"0EHD2S7NsseNMerE\",\"funding\":\"credit\",\"iin\":\"479780\",\"incremental_authorization\":{\"status\":\"unavailable\"},\"installments\":null,\"issuer\":\"Ibercaja Banco S.A\",\"last4\":\"0000\",\"mandate\":null,\"moto\":false,\"multicapture\":{\"status\":\"unavailable\"},\"network\":\"visa\",\"network_token\":{\"used\":false},\"network_transaction_id\":\"486003559732108\",\"overcapture\":{\"maximum_amount_capturable\":16533,\"status\":\"unavailable\"},\"payment_account_reference\":\"V0010013022218614431274295603\",\"regulated_status\":\"unregulated\",\"three_d_secure\":null,\"wallet\":{\"apple_pay\":{\"type\":\"apple_pay\"},\"dynamic_last4\":\"2229\",\"type\":\"apple_pay\"}},\"type\":\"card\"},\"refunded\":false,\"source\":null,\"status\":\"succeeded\",\"mit_params\":{\"network_transaction_id\":\"486003559732108\"}},\"confirmation_method\":\"manual\",\"created\":1767454372,\"currency\":\"eur\",\"customer\":null,\"last_payment_error\":null,\"livemode\":true,\"metadata\":{\"payment_id\":\"ruZBtdKKUQ1lqFgJifODruIDz\",\"payments_extension\":\"true\",\"payments_extension_type\":\"card\",\"reconciliation_flow\":\"payments_api\",\"shop_id\":\"751927347\"},\"next_action\":null,\"payment_method\":\"pm_1SlWoyIkWweOM9jAa9wp9Xw5\",\"payment_method_types\":[\"card\"],\"source\":null,\"status\":\"succeeded\"}"</t>
  </si>
  <si>
    <t>AS-94904</t>
  </si>
  <si>
    <t>gid://shopify/Order/7395783344466</t>
  </si>
  <si>
    <t>gid://shopify/OrderTransaction/8570597802322</t>
  </si>
  <si>
    <t>2026-01-02T17:44:43Z</t>
  </si>
  <si>
    <t>ch_3SlCP1IkWweOM9jA1FQOAjjz</t>
  </si>
  <si>
    <t>r3Z4Z62MK7KgqHEWDsp1IKfY8</t>
  </si>
  <si>
    <t>pi_3SlCP1IkWweOM9jA1wWatnwy</t>
  </si>
  <si>
    <t>"{\"id\":\"pi_3SlCP1IkWweOM9jA1wWatnwy\",\"object\":\"payment_intent\",\"amount\":11790,\"amount_capturable\":0,\"amount_received\":11790,\"canceled_at\":null,\"cancellation_reason\":null,\"capture_method\":\"automatic\",\"latest_charge\":{\"id\":\"ch_3SlCP1IkWweOM9jA1FQOAjjz\",\"object\":\"charge\",\"amount\":11790,\"application_fee\":\"fee_1SlCP3IkWweOM9jA3zCNoG3i\",\"balance_transaction\":\"txn_3SlCP1IkWweOM9jA1PHM54Xj\",\"captured\":true,\"created\":1767375884,\"currency\":\"eur\",\"failure_code\":null,\"failure_message\":null,\"fraud_details\":{},\"livemode\":true,\"metadata\":{\"payment_id\":\"r3Z4Z62MK7KgqHEWDsp1IKfY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CP1IkWweOM9jA1wWatnwy\",\"payment_method\":\"pm_1SlCP1IkWweOM9jAS2wSMSQD\",\"payment_method_details\":{\"card\":{\"amount_authorized\":11790,\"authorization_code\":\"664798\",\"brand\":\"mastercard\",\"checks\":{\"address_line1_check\":\"unavailable\",\"address_postal_code_check\":\"unavailable\",\"cvc_check\":\"unavailable\"},\"country\":\"AT\",\"description\":\"Debit MasterCard\",\"ds_transaction_id\":null,\"exp_month\":12,\"exp_year\":2030,\"extended_authorization\":{\"status\":\"disabled\"},\"fingerprint\":\"jQNkAaBa1cB4n2bl\",\"funding\":\"debit\",\"iin\":\"535814\",\"incremental_authorization\":{\"status\":\"unavailable\"},\"installments\":null,\"issuer\":\"PSA PAYMENT SERVICES AUSTRIA G\",\"last4\":\"1202\",\"mandate\":null,\"moto\":false,\"multicapture\":{\"status\":\"unavailable\"},\"network\":\"mastercard\",\"network_token\":{\"used\":false},\"network_transaction_id\":\"MDSL0GFUE0102\",\"overcapture\":{\"maximum_amount_capturable\":11790,\"status\":\"unavailable\"},\"payment_account_reference\":\"50016Q8KDHG81ID4FPDE0UR1JCUSB\",\"regulated_status\":\"unregulated\",\"three_d_secure\":null,\"wallet\":null},\"type\":\"card\"},\"refunded\":false,\"source\":null,\"status\":\"succeeded\",\"mit_params\":{\"network_transaction_id\":\"MDSL0GFUE0102\"}},\"confirmation_method\":\"manual\",\"created\":1767375883,\"currency\":\"eur\",\"customer\":null,\"last_payment_error\":null,\"livemode\":true,\"metadata\":{\"payment_id\":\"r3Z4Z62MK7KgqHEWDsp1IKfY8\",\"payments_extension\":\"true\",\"payments_extension_type\":\"card\",\"reconciliation_flow\":\"payments_api\",\"shop_id\":\"751927347\"},\"next_action\":null,\"payment_method\":\"pm_1SlCP1IkWweOM9jAS2wSMSQD\",\"payment_method_types\":[\"card\"],\"source\":null,\"status\":\"succeeded\"}"</t>
  </si>
  <si>
    <t>AS-96563</t>
  </si>
  <si>
    <t>gid://shopify/Order/7488532808018</t>
  </si>
  <si>
    <t>gid://shopify/OrderTransaction/8626491359570</t>
  </si>
  <si>
    <t>2026-01-22T20:31:06Z</t>
  </si>
  <si>
    <t>ch_3SsUX1IkWweOM9jA1EEh7k5S</t>
  </si>
  <si>
    <t>rteE6mmFqjFUtfnrDe0ys9Inb</t>
  </si>
  <si>
    <t>pi_3SsUX1IkWweOM9jA1nP8iGYw</t>
  </si>
  <si>
    <t>"{\"id\":\"pi_3SsUX1IkWweOM9jA1nP8iGYw\",\"object\":\"payment_intent\",\"amount\":2990,\"amount_capturable\":0,\"amount_received\":2990,\"canceled_at\":null,\"cancellation_reason\":null,\"capture_method\":\"automatic\",\"latest_charge\":{\"id\":\"ch_3SsUX1IkWweOM9jA1EEh7k5S\",\"object\":\"charge\",\"amount\":2990,\"application_fee\":\"fee_1SsUX2IkWweOM9jAct65jAqV\",\"balance_transaction\":\"txn_3SsUX1IkWweOM9jA1d7cEKb1\",\"captured\":true,\"created\":1769113867,\"currency\":\"eur\",\"failure_code\":null,\"failure_message\":null,\"fraud_details\":{},\"livemode\":true,\"metadata\":{\"payment_id\":\"rteE6mmFqjFUtfnrDe0ys9In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UX1IkWweOM9jA1nP8iGYw\",\"payment_method\":\"pm_1SsUX1IkWweOM9jAMBO60AgL\",\"payment_method_details\":{\"card\":{\"amount_authorized\":2990,\"authorization_code\":\"731859\",\"brand\":\"visa\",\"checks\":{\"address_line1_check\":\"pass\",\"address_postal_code_check\":\"pass\",\"cvc_check\":null},\"country\":\"FR\",\"description\":\"Visa Classic\",\"ds_transaction_id\":null,\"exp_month\":11,\"exp_year\":2027,\"extended_authorization\":{\"status\":\"disabled\"},\"fingerprint\":\"osMo5AG4nSaJrDWE\",\"funding\":\"debit\",\"iin\":\"497001\",\"incremental_authorization\":{\"status\":\"unavailable\"},\"installments\":null,\"issuer\":\"OKALI\",\"last4\":\"6296\",\"mandate\":null,\"moto\":false,\"multicapture\":{\"status\":\"unavailable\"},\"network\":\"visa\",\"network_token\":{\"used\":true},\"network_transaction_id\":\"486022738672467\",\"overcapture\":{\"maximum_amount_capturable\":2990,\"status\":\"unavailable\"},\"payment_account_reference\":\"V0010013024353458640824181253\",\"regulated_status\":\"unregulated\",\"three_d_secure\":null,\"wallet\":null},\"type\":\"card\"},\"refunded\":false,\"source\":null,\"status\":\"succeeded\",\"mit_params\":{\"network_transaction_id\":\"486022738672467\"}},\"confirmation_method\":\"manual\",\"created\":1769113867,\"currency\":\"eur\",\"customer\":null,\"last_payment_error\":null,\"livemode\":true,\"metadata\":{\"payment_id\":\"rteE6mmFqjFUtfnrDe0ys9Inb\",\"payments_extension\":\"true\",\"payments_extension_type\":\"card\",\"reconciliation_flow\":\"payments_api\",\"shop_id\":\"751927347\"},\"next_action\":null,\"payment_method\":\"pm_1SsUX1IkWweOM9jAMBO60AgL\",\"payment_method_types\":[\"card\"],\"source\":null,\"status\":\"succeeded\"}"</t>
  </si>
  <si>
    <t>AS-96281</t>
  </si>
  <si>
    <t>gid://shopify/Order/7439889498450</t>
  </si>
  <si>
    <t>gid://shopify/OrderTransaction/8615711375698</t>
  </si>
  <si>
    <t>2026-01-18T19:22:50Z</t>
  </si>
  <si>
    <t>08U62367RE282883W</t>
  </si>
  <si>
    <t>"{\"id\":\"08U62367RE282883W\",\"intent\":\"CAPTURE\",\"status\":\"COMPLETED\",\"payment_source\":{\"paypal\":{\"email_address\":\"fabio_dacomo@libero.it\",\"account_id\":\"UK2ZHEUHNUV3E\",\"account_status\":\"VERIFIED\",\"name\":{\"given_name\":\"Fabio\",\"surname\":\"Dacomo\"},\"phone_number\":{\"national_number\":\"393891170356\"},\"address\":{\"address_line_1\":\"Via M. De Vito Piscicelli 50 B scala C\",\"admin_area_2\":\"Napoli\",\"admin_area_1\":\"NA\",\"postal_code\":\"80128\",\"country_code\":\"IT\"}}},\"purchase_units\":[{\"reference_id\":\"default\",\"amount\":{\"currency_code\":\"EUR\",\"value\":\"50.80\",\"breakdown\":{\"item_total\":{\"currency_code\":\"EUR\",\"value\":\"45.85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Nighthawks (Special Edition) - Edward Hopper - P\u00f3ster \\/ Sin marco \\/ 30x40\",\"custom_id\":\"{\\\"shop_id\\\":751927347,\\\"session_id\\\":\\\"rJCqQPtqKQJaQldmRUdLCsKz7\\\"}\",\"invoice_id\":\"rJCqQPtqKQJaQldmRUdLCsKz7\",\"soft_descriptor\":\"PAYPAL *ARTESTASTOR AR\",\"items\":[{\"name\":\"Nighthawks (Special Edition) - Edward Hopper - P\u00f3ster \\/ Sin marco \\/ 30x40\",\"unit_amount\":{\"currency_code\":\"EUR\",\"value\":\"19.95\"},\"tax\":{\"currency_code\":\"EUR\",\"value\":\"0.00\"},\"quantity\":\"1\"},{\"name\":\"V-J Day Kiss Poster - vintage photograph - P\u00f3ster \\/ Sin marco \\/ 20x30\",\"unit_amount\":{\"currency_code\":\"EUR\",\"value\":\"12.95\"},\"tax\":{\"currency_code\":\"EUR\",\"value\":\"0.00\"},\"quantity\":\"1\"},{\"name\":\"Rome Skyline multicolor - P\u00f3ster \\/ Sin marco \\/ 20x30\",\"unit_amount\":{\"currency_code\":\"EUR\",\"value\":\"12.95\"},\"tax\":{\"currency_code\":\"EUR\",\"value\":\"0.00\"},\"quantity\":\"1\"}],\"shipping\":{\"name\":{\"full_name\":\"Fabio Dacomo\"},\"address\":{\"address_line_1\":\"Via delle Cave 55\",\"admin_area_2\":\"ROMA\",\"admin_area_1\":\"ROMA\",\"postal_code\":\"00181\",\"country_code\":\"IT\"}},\"supplementary_data\":{\"tax_nexus\":[]},\"payments\":{\"captures\":[{\"id\":\"624018931A473563C\",\"status\":\"COMPLETED\",\"amount\":{\"currency_code\":\"EUR\",\"value\":\"50.80\"},\"final_capture\":true,\"disbursement_mode\":\"INSTANT\",\"seller_protection\":{\"status\":\"ELIGIBLE\",\"dispute_categories\":[\"ITEM_NOT_RECEIVED\",\"UNAUTHORIZED_TRANSACTION\"]},\"seller_receivable_breakdown\":{\"gross_amount\":{\"currency_code\":\"EUR\",\"value\":\"50.80\"},\"paypal_fee\":{\"currency_code\":\"EUR\",\"value\":\"1.82\"},\"net_amount\":{\"currency_code\":\"EUR\",\"value\":\"48.98\"}},\"invoice_id\":\"rJCqQPtqKQJaQldmRUdLCsKz7\",\"custom_id\":\"{\\\"shop_id\\\":751927347,\\\"session_id\\\":\\\"rJCqQPtqKQJaQldmRUdLCsKz7\\\"}\",\"links\":[{\"href\":\"https:\\/\\/api.paypal.com\\/v2\\/payments\\/captures\\/624018931A473563C\",\"rel\":\"self\",\"method\":\"GET\"},{\"href\":\"https:\\/\\/api.paypal.com\\/v2\\/payments\\/captures\\/624018931A473563C\\/refund\",\"rel\":\"refund\",\"method\":\"POST\"},{\"href\":\"https:\\/\\/api.paypal.com\\/v2\\/checkout\\/orders\\/08U62367RE282883W\",\"rel\":\"up\",\"method\":\"GET\"}],\"create_time\":\"2026-01-18T19:22:53Z\",\"update_time\":\"2026-01-18T19:22:53Z\"}]}}],\"payer\":{\"name\":{\"given_name\":\"Fabio\",\"surname\":\"Dacomo\"},\"email_address\":\"fabio_dacomo@libero.it\",\"payer_id\":\"UK2ZHEUHNUV3E\",\"phone\":{\"phone_number\":{\"national_number\":\"393891170356\"}},\"address\":{\"address_line_1\":\"Via M. De Vito Piscicelli 50 B scala C\",\"admin_area_2\":\"Napoli\",\"admin_area_1\":\"NA\",\"postal_code\":\"80128\",\"country_code\":\"IT\"}},\"create_time\":\"2026-01-18T19:22:38Z\",\"update_time\":\"2026-01-18T19:22:53Z\",\"links\":[{\"href\":\"https:\\/\\/api.paypal.com\\/v2\\/checkout\\/orders\\/08U62367RE282883W\",\"rel\":\"self\",\"method\":\"GET\"}]}"</t>
  </si>
  <si>
    <t>AS-95413</t>
  </si>
  <si>
    <t>gid://shopify/Order/7414932406610</t>
  </si>
  <si>
    <t>gid://shopify/OrderTransaction/8587358241106</t>
  </si>
  <si>
    <t>2026-01-08T20:48:56Z</t>
  </si>
  <si>
    <t>ch_3SnQ8aIkWweOM9jA0m4z2j6g</t>
  </si>
  <si>
    <t>r9upn5ZtnB7tvtyU2V5FGvhkg</t>
  </si>
  <si>
    <t>pi_3SnQ8aIkWweOM9jA0vXWXqd3</t>
  </si>
  <si>
    <t>"{\"id\":\"pi_3SnQ8aIkWweOM9jA0vXWXqd3\",\"object\":\"payment_intent\",\"amount\":9995,\"amount_capturable\":0,\"amount_received\":9995,\"canceled_at\":null,\"cancellation_reason\":null,\"capture_method\":\"automatic\",\"latest_charge\":{\"id\":\"ch_3SnQ8aIkWweOM9jA0m4z2j6g\",\"object\":\"charge\",\"amount\":9995,\"application_fee\":\"fee_1SnQ8dIkWweOM9jA5qr75lvB\",\"balance_transaction\":\"txn_3SnQ8aIkWweOM9jA0M3vWhBs\",\"captured\":true,\"created\":1767905339,\"currency\":\"eur\",\"failure_code\":null,\"failure_message\":null,\"fraud_details\":{},\"livemode\":true,\"metadata\":{\"payment_id\":\"r9upn5ZtnB7tvtyU2V5FGvhk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Q8aIkWweOM9jA0vXWXqd3\",\"payment_method\":\"pm_1SnQ8aIkWweOM9jAi23dJn55\",\"payment_method_details\":{\"card\":{\"amount_authorized\":9995,\"authorization_code\":\"919911\",\"brand\":\"visa\",\"checks\":{\"address_line1_check\":\"unavailable\",\"address_postal_code_check\":\"unavailable\",\"cvc_check\":null},\"country\":\"ES\",\"description\":\"Visa Classic\",\"ds_transaction_id\":null,\"exp_month\":11,\"exp_year\":2030,\"extended_authorization\":{\"status\":\"disabled\"},\"fingerprint\":\"Dulq9DcVZwM8W5Zc\",\"funding\":\"credit\",\"iin\":\"476663\",\"incremental_authorization\":{\"status\":\"unavailable\"},\"installments\":null,\"issuer\":\"CAIXABANK S.A.\",\"last4\":\"7587\",\"mandate\":null,\"moto\":false,\"multicapture\":{\"status\":\"unavailable\"},\"network\":\"visa\",\"network_token\":{\"used\":true},\"network_transaction_id\":\"486008749399827\",\"overcapture\":{\"maximum_amount_capturable\":9995,\"status\":\"unavailable\"},\"payment_account_reference\":\"V0010015825029554432710220310\",\"regulated_status\":\"unregulated\",\"three_d_secure\":null,\"wallet\":null},\"type\":\"card\"},\"refunded\":false,\"source\":null,\"status\":\"succeeded\",\"mit_params\":{\"network_transaction_id\":\"486008749399827\"}},\"confirmation_method\":\"manual\",\"created\":1767905336,\"currency\":\"eur\",\"customer\":null,\"last_payment_error\":null,\"livemode\":true,\"metadata\":{\"payment_id\":\"r9upn5ZtnB7tvtyU2V5FGvhkg\",\"payments_extension\":\"true\",\"payments_extension_type\":\"card\",\"reconciliation_flow\":\"payments_api\",\"shop_id\":\"751927347\"},\"next_action\":null,\"payment_method\":\"pm_1SnQ8aIkWweOM9jAi23dJn55\",\"payment_method_types\":[\"card\"],\"source\":null,\"status\":\"succeeded\"}"</t>
  </si>
  <si>
    <t>AS-96849</t>
  </si>
  <si>
    <t>gid://shopify/Order/7496148189522</t>
  </si>
  <si>
    <t>gid://shopify/OrderTransaction/8636166963538</t>
  </si>
  <si>
    <t>2026-01-26T15:20:23Z</t>
  </si>
  <si>
    <t>ch_3StraWIkWweOM9jA1dygkvnR</t>
  </si>
  <si>
    <t>rgzEwSKB9NOobYcwMukXE1CsD</t>
  </si>
  <si>
    <t>pi_3StraWIkWweOM9jA1j4NuI5J</t>
  </si>
  <si>
    <t>"{\"id\":\"pi_3StraWIkWweOM9jA1j4NuI5J\",\"object\":\"payment_intent\",\"amount\":11691,\"amount_capturable\":0,\"amount_received\":11691,\"canceled_at\":null,\"cancellation_reason\":null,\"capture_method\":\"automatic\",\"latest_charge\":{\"id\":\"ch_3StraWIkWweOM9jA1dygkvnR\",\"object\":\"charge\",\"amount\":11691,\"application_fee\":\"fee_1StraXIkWweOM9jACBrcY6t0\",\"balance_transaction\":\"txn_3StraWIkWweOM9jA1YwFvw40\",\"captured\":true,\"created\":1769440824,\"currency\":\"eur\",\"failure_code\":null,\"failure_message\":null,\"fraud_details\":{},\"livemode\":true,\"metadata\":{\"payment_id\":\"rgzEwSKB9NOobYcwMukXE1Cs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raWIkWweOM9jA1j4NuI5J\",\"payment_method\":\"pm_1StraWIkWweOM9jAG3agzXBC\",\"payment_method_details\":{\"card\":{\"amount_authorized\":11691,\"authorization_code\":\"621283\",\"brand\":\"visa\",\"checks\":{\"address_line1_check\":\"unavailable\",\"address_postal_code_check\":\"unavailable\",\"cvc_check\":null},\"country\":\"ES\",\"description\":\"Visa Classic\",\"ds_transaction_id\":null,\"exp_month\":11,\"exp_year\":2026,\"extended_authorization\":{\"status\":\"disabled\"},\"fingerprint\":\"jhyeGNm7dZGsLRKf\",\"funding\":\"credit\",\"iin\":\"476663\",\"incremental_authorization\":{\"status\":\"unavailable\"},\"installments\":null,\"issuer\":\"CAIXABANK S.A.\",\"last4\":\"0114\",\"mandate\":null,\"moto\":false,\"multicapture\":{\"status\":\"unavailable\"},\"network\":\"visa\",\"network_token\":{\"used\":true},\"network_transaction_id\":\"486026552242340\",\"overcapture\":{\"maximum_amount_capturable\":11691,\"status\":\"unavailable\"},\"payment_account_reference\":\"V0010014622273170463874098207\",\"regulated_status\":\"unregulated\",\"three_d_secure\":null,\"wallet\":null},\"type\":\"card\"},\"refunded\":false,\"source\":null,\"status\":\"succeeded\",\"mit_params\":{\"network_transaction_id\":\"486026552242340\"}},\"confirmation_method\":\"manual\",\"created\":1769440824,\"currency\":\"eur\",\"customer\":null,\"last_payment_error\":null,\"livemode\":true,\"metadata\":{\"payment_id\":\"rgzEwSKB9NOobYcwMukXE1CsD\",\"payments_extension\":\"true\",\"payments_extension_type\":\"card\",\"reconciliation_flow\":\"payments_api\",\"shop_id\":\"751927347\"},\"next_action\":null,\"payment_method\":\"pm_1StraWIkWweOM9jAG3agzXBC\",\"payment_method_types\":[\"card\"],\"source\":null,\"status\":\"succeeded\"}"</t>
  </si>
  <si>
    <t>AS-95073</t>
  </si>
  <si>
    <t>gid://shopify/Order/7399772651858</t>
  </si>
  <si>
    <t>gid://shopify/OrderTransaction/8576596672850</t>
  </si>
  <si>
    <t>2026-01-04T19:13:28Z</t>
  </si>
  <si>
    <t>5KX67787P2369123M</t>
  </si>
  <si>
    <t>"{\"id\":\"5KX67787P2369123M\",\"intent\":\"CAPTURE\",\"status\":\"COMPLETED\",\"payment_source\":{\"paypal\":{\"email_address\":\"ricardosanchezag.comercial@gmail.com\",\"account_id\":\"N8BJ974N39CZW\",\"account_status\":\"VERIFIED\",\"name\":{\"given_name\":\"Ricardo Jos\u00e9\",\"surname\":\"Sanchez Garcia\"},\"phone_number\":{\"national_number\":\"34605011145\"},\"address\":{\"address_line_1\":\"Calle Tortola n\u00b09\",\"address_line_2\":\"Urbanizacion el ventorrillo\",\"admin_area_2\":\"Purchil\",\"admin_area_1\":\"Granada\",\"postal_code\":\"18102\",\"country_code\":\"ES\"}}},\"purchase_units\":[{\"reference_id\":\"default\",\"amount\":{\"currency_code\":\"EUR\",\"value\":\"392.18\",\"breakdown\":{\"item_total\":{\"currency_code\":\"EUR\",\"value\":\"435.75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43.57\"}}},\"payee\":{\"email_address\":\"info@artestaposters.com\",\"merchant_id\":\"CZQCEKGVW6QGG\",\"display_data\":{\"brand_name\":\"Artesta\"}},\"payment_instruction\":{\"disbursement_mode\":\"INSTANT\"},\"description\":\"Yoga in my yogurt - P\u00f3ster \\/ Madera negro \\/ 70x100\",\"custom_id\":\"{\\\"shop_id\\\":751927347,\\\"session_id\\\":\\\"rLeEn1m4BCsPwiYV7MJqwCrXo\\\"}\",\"invoice_id\":\"rLeEn1m4BCsPwiYV7MJqwCrXo\",\"soft_descriptor\":\"ARTESTASTOR ARTESTASTO\",\"items\":[{\"name\":\"Yoga in my yogurt - P\u00f3ster \\/ Madera negro \\/ 70x100\",\"unit_amount\":{\"currency_code\":\"EUR\",\"value\":\"99.95\"},\"tax\":{\"currency_code\":\"EUR\",\"value\":\"0.00\"},\"quantity\":\"1\"},{\"name\":\"Hendrick's flowers - P\u00f3ster \\/ Madera negro \\/ 70x100\",\"unit_amount\":{\"currency_code\":\"EUR\",\"value\":\"99.95\"},\"tax\":{\"currency_code\":\"EUR\",\"value\":\"0.00\"},\"quantity\":\"1\"},{\"name\":\"Prada popcorn - P\u00f3ster \\/ Madera negro \\/ 70x100\",\"unit_amount\":{\"currency_code\":\"EUR\",\"value\":\"99.95\"},\"tax\":{\"currency_code\":\"EUR\",\"value\":\"0.00\"},\"quantity\":\"1\"},{\"name\":\"Your best friends forget you get old - P\u00f3ster \\/ Madera negro \\/ 50x70\",\"unit_amount\":{\"currency_code\":\"EUR\",\"value\":\"67.95\"},\"tax\":{\"currency_code\":\"EUR\",\"value\":\"0.00\"},\"quantity\":\"1\"},{\"name\":\"Wine o'clock - P\u00f3ster \\/ Madera negro \\/ 50x70\",\"unit_amount\":{\"currency_code\":\"EUR\",\"value\":\"67.95\"},\"tax\":{\"currency_code\":\"EUR\",\"value\":\"0.00\"},\"quantity\":\"1\"}],\"shipping\":{\"name\":{\"full_name\":\"Ricardo Jos\u00e9 S\u00e1nchez Garc\u00eda\"},\"address\":{\"address_line_1\":\"Calle T\u00f3rtola 9\",\"admin_area_2\":\"Vegas del Genil\",\"admin_area_1\":\"Granada\",\"postal_code\":\"18102\",\"country_code\":\"ES\"}},\"supplementary_data\":{\"tax_nexus\":[]},\"payments\":{\"captures\":[{\"id\":\"5AP624764D950490D\",\"status\":\"COMPLETED\",\"amount\":{\"currency_code\":\"EUR\",\"value\":\"392.18\"},\"final_capture\":true,\"disbursement_mode\":\"INSTANT\",\"seller_protection\":{\"status\":\"ELIGIBLE\",\"dispute_categories\":[\"ITEM_NOT_RECEIVED\",\"UNAUTHORIZED_TRANSACTION\"]},\"seller_receivable_breakdown\":{\"gross_amount\":{\"currency_code\":\"EUR\",\"value\":\"392.18\"},\"paypal_fee\":{\"currency_code\":\"EUR\",\"value\":\"11.72\"},\"net_amount\":{\"currency_code\":\"EUR\",\"value\":\"380.46\"}},\"invoice_id\":\"rLeEn1m4BCsPwiYV7MJqwCrXo\",\"custom_id\":\"{\\\"shop_id\\\":751927347,\\\"session_id\\\":\\\"rLeEn1m4BCsPwiYV7MJqwCrXo\\\"}\",\"links\":[{\"href\":\"https:\\/\\/api.paypal.com\\/v2\\/payments\\/captures\\/5AP624764D950490D\",\"rel\":\"self\",\"method\":\"GET\"},{\"href\":\"https:\\/\\/api.paypal.com\\/v2\\/payments\\/captures\\/5AP624764D950490D\\/refund\",\"rel\":\"refund\",\"method\":\"POST\"},{\"href\":\"https:\\/\\/api.paypal.com\\/v2\\/checkout\\/orders\\/5KX67787P2369123M\",\"rel\":\"up\",\"method\":\"GET\"}],\"create_time\":\"2026-01-04T19:13:30Z\",\"update_time\":\"2026-01-04T19:13:30Z\"}]}}],\"payer\":{\"name\":{\"given_name\":\"Ricardo Jos\u00e9\",\"surname\":\"Sanchez Garcia\"},\"email_address\":\"ricardosanchezag.comercial@gmail.com\",\"payer_id\":\"N8BJ974N39CZW\",\"phone\":{\"phone_number\":{\"national_number\":\"34605011145\"}},\"address\":{\"address_line_1\":\"Calle Tortola n\u00b09\",\"address_line_2\":\"Urbanizacion el ventorrillo\",\"admin_area_2\":\"Purchil\",\"admin_area_1\":\"Granada\",\"postal_code\":\"18102\",\"country_code\":\"ES\"}},\"create_time\":\"2026-01-04T19:11:26Z\",\"update_time\":\"2026-01-04T19:13:30Z\",\"links\":[{\"href\":\"https:\\/\\/api.paypal.com\\/v2\\/checkout\\/orders\\/5KX67787P2369123M\",\"rel\":\"self\",\"method\":\"GET\"}]}"</t>
  </si>
  <si>
    <t>AS-94881</t>
  </si>
  <si>
    <t>gid://shopify/Order/7395182444882</t>
  </si>
  <si>
    <t>gid://shopify/OrderTransaction/8569655165266</t>
  </si>
  <si>
    <t>2026-01-02T13:27:15Z</t>
  </si>
  <si>
    <t>ch_3Sl8NsIkWweOM9jA1yZJtf6x</t>
  </si>
  <si>
    <t>rHQ8nsksMTTR1JwkeyWskaNqR</t>
  </si>
  <si>
    <t>pi_3Sl8NsIkWweOM9jA1gHJdnvV</t>
  </si>
  <si>
    <t>"{\"id\":\"pi_3Sl8NsIkWweOM9jA1gHJdnvV\",\"object\":\"payment_intent\",\"amount\":14280,\"amount_capturable\":0,\"amount_received\":14280,\"canceled_at\":null,\"cancellation_reason\":null,\"capture_method\":\"automatic\",\"latest_charge\":{\"id\":\"ch_3Sl8NsIkWweOM9jA1yZJtf6x\",\"object\":\"charge\",\"amount\":14280,\"application_fee\":\"fee_1Sl8NuIkWweOM9jA3VMeCH4t\",\"balance_transaction\":\"txn_3Sl8NsIkWweOM9jA1VFhGQnW\",\"captured\":true,\"created\":1767360437,\"currency\":\"eur\",\"failure_code\":null,\"failure_message\":null,\"fraud_details\":{},\"livemode\":true,\"metadata\":{\"payment_id\":\"rHQ8nsksMTTR1JwkeyWskaNq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8NsIkWweOM9jA1gHJdnvV\",\"payment_method\":\"pm_1Sl8NsIkWweOM9jAXBO5yi23\",\"payment_method_details\":{\"card\":{\"amount_authorized\":14280,\"authorization_code\":\"838144\",\"brand\":\"mastercard\",\"checks\":{\"address_line1_check\":\"unavailable\",\"address_postal_code_check\":\"unavailable\",\"cvc_check\":\"pass\"},\"country\":\"ES\",\"description\":\"Platinum MasterCard Immediate Debit\",\"ds_transaction_id\":null,\"exp_month\":8,\"exp_year\":2027,\"extended_authorization\":{\"status\":\"disabled\"},\"fingerprint\":\"6Zc39MLPG48VeB4D\",\"funding\":\"debit\",\"iin\":\"548901\",\"incremental_authorization\":{\"status\":\"unavailable\"},\"installments\":null,\"issuer\":\"BANCO SANTANDER S.A.\",\"last4\":\"6902\",\"mandate\":null,\"moto\":false,\"multicapture\":{\"status\":\"unavailable\"},\"network\":\"mastercard\",\"network_token\":{\"used\":false},\"network_transaction_id\":\"TPLRZQ0PZ0102\",\"overcapture\":{\"maximum_amount_capturable\":14280,\"status\":\"unavailable\"},\"payment_account_reference\":\"50018F36V4F5KV9HSYIO5O844H2YG\",\"regulated_status\":\"unregulated\",\"three_d_secure\":null,\"wallet\":null},\"type\":\"card\"},\"refunded\":false,\"source\":null,\"status\":\"succeeded\",\"mit_params\":{\"network_transaction_id\":\"TPLRZQ0PZ0102\"}},\"confirmation_method\":\"manual\",\"created\":1767360436,\"currency\":\"eur\",\"customer\":null,\"last_payment_error\":null,\"livemode\":true,\"metadata\":{\"payment_id\":\"rHQ8nsksMTTR1JwkeyWskaNqR\",\"payments_extension\":\"true\",\"payments_extension_type\":\"card\",\"reconciliation_flow\":\"payments_api\",\"shop_id\":\"751927347\"},\"next_action\":null,\"payment_method\":\"pm_1Sl8NsIkWweOM9jAXBO5yi23\",\"payment_method_types\":[\"card\"],\"source\":null,\"status\":\"succeeded\"}"</t>
  </si>
  <si>
    <t>AS-96616</t>
  </si>
  <si>
    <t>gid://shopify/Order/7490144895314</t>
  </si>
  <si>
    <t>gid://shopify/OrderTransaction/8628658504018</t>
  </si>
  <si>
    <t>2026-01-23T17:25:09Z</t>
  </si>
  <si>
    <t>ch_3Sso6cIkWweOM9jA0f09uxXK</t>
  </si>
  <si>
    <t>rjkTazU8695h1ucAOhq33AF2U</t>
  </si>
  <si>
    <t>pi_3Sso6cIkWweOM9jA0vKUmh5n</t>
  </si>
  <si>
    <t>"{\"id\":\"pi_3Sso6cIkWweOM9jA0vKUmh5n\",\"object\":\"payment_intent\",\"amount\":3785,\"amount_capturable\":0,\"amount_received\":3785,\"canceled_at\":null,\"cancellation_reason\":null,\"capture_method\":\"automatic\",\"latest_charge\":{\"id\":\"ch_3Sso6cIkWweOM9jA0f09uxXK\",\"object\":\"charge\",\"amount\":3785,\"application_fee\":\"fee_1Sso6dIkWweOM9jAAmZ5DnVT\",\"balance_transaction\":\"txn_3Sso6cIkWweOM9jA0daDEdLn\",\"captured\":true,\"created\":1769189110,\"currency\":\"eur\",\"failure_code\":null,\"failure_message\":null,\"fraud_details\":{},\"livemode\":true,\"metadata\":{\"payment_id\":\"rjkTazU8695h1ucAOhq33AF2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o6cIkWweOM9jA0vKUmh5n\",\"payment_method\":\"pm_1Sso6cIkWweOM9jAlLmDZyt2\",\"payment_method_details\":{\"card\":{\"amount_authorized\":3785,\"authorization_code\":\"698977\",\"brand\":\"visa\",\"checks\":{\"address_line1_check\":null,\"address_postal_code_check\":null,\"cvc_check\":null},\"country\":\"DE\",\"description\":\"Visa Platinum\",\"ds_transaction_id\":null,\"exp_month\":3,\"exp_year\":2031,\"extended_authorization\":{\"status\":\"disabled\"},\"fingerprint\":\"Csi4lA2GycPxtwbp\",\"funding\":\"credit\",\"iin\":\"480682\",\"incremental_authorization\":{\"status\":\"unavailable\"},\"installments\":null,\"issuer\":\"Hanseatic Bank GMBH \\u0026 Co Kg\",\"last4\":\"0000\",\"mandate\":null,\"moto\":false,\"multicapture\":{\"status\":\"unavailable\"},\"network\":\"visa\",\"network_token\":{\"used\":false},\"network_transaction_id\":\"486023627117573\",\"overcapture\":{\"maximum_amount_capturable\":3785,\"status\":\"unavailable\"},\"payment_account_reference\":\"V0010013820053800067515063775\",\"regulated_status\":\"unregulated\",\"three_d_secure\":null,\"wallet\":{\"apple_pay\":{\"type\":\"apple_pay\"},\"dynamic_last4\":\"5145\",\"type\":\"apple_pay\"}},\"type\":\"card\"},\"refunded\":false,\"source\":null,\"status\":\"succeeded\",\"mit_params\":{\"network_transaction_id\":\"486023627117573\"}},\"confirmation_method\":\"manual\",\"created\":1769189110,\"currency\":\"eur\",\"customer\":null,\"last_payment_error\":null,\"livemode\":true,\"metadata\":{\"payment_id\":\"rjkTazU8695h1ucAOhq33AF2U\",\"payments_extension\":\"true\",\"payments_extension_type\":\"card\",\"reconciliation_flow\":\"payments_api\",\"shop_id\":\"751927347\"},\"next_action\":null,\"payment_method\":\"pm_1Sso6cIkWweOM9jAlLmDZyt2\",\"payment_method_types\":[\"card\"],\"source\":null,\"status\":\"succeeded\"}"</t>
  </si>
  <si>
    <t>AS-97053</t>
  </si>
  <si>
    <t>gid://shopify/Order/7511978738002</t>
  </si>
  <si>
    <t>gid://shopify/OrderTransaction/8644979884370</t>
  </si>
  <si>
    <t>2026-01-29T13:15:29Z</t>
  </si>
  <si>
    <t>ch_3Suv4IIkWweOM9jA1Gi55K7T</t>
  </si>
  <si>
    <t>rLkGPJirpdi7mMmm7jFZdWEaw</t>
  </si>
  <si>
    <t>pi_3Suv4IIkWweOM9jA14laOB31</t>
  </si>
  <si>
    <t>"{\"id\":\"pi_3Suv4IIkWweOM9jA14laOB31\",\"object\":\"payment_intent\",\"amount\":23580,\"amount_capturable\":0,\"amount_received\":23580,\"canceled_at\":null,\"cancellation_reason\":null,\"capture_method\":\"automatic\",\"latest_charge\":{\"id\":\"ch_3Suv4IIkWweOM9jA1Gi55K7T\",\"object\":\"charge\",\"amount\":23580,\"application_fee\":\"fee_1Suv4uIkWweOM9jAF5OCz9pU\",\"balance_transaction\":\"txn_3Suv4IIkWweOM9jA1NrK5z04\",\"captured\":true,\"created\":1769692567,\"currency\":\"eur\",\"failure_code\":null,\"failure_message\":null,\"fraud_details\":{},\"livemode\":true,\"metadata\":{\"payment_id\":\"rLkGPJirpdi7mMmm7jFZdWEa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v4IIkWweOM9jA14laOB31\",\"payment_method\":\"pm_1Suv4IIkWweOM9jATjYGRhI9\",\"payment_method_details\":{\"card\":{\"amount_authorized\":23580,\"authorization_code\":\"213643\",\"brand\":\"mastercard\",\"checks\":{\"address_line1_check\":\"unavailable\",\"address_postal_code_check\":\"unavailable\",\"cvc_check\":\"pass\"},\"country\":\"FR\",\"description\":\"MasterCard Standard Card Immediate Debit\",\"ds_transaction_id\":null,\"exp_month\":12,\"exp_year\":2028,\"extended_authorization\":{\"status\":\"disabled\"},\"fingerprint\":\"426qCpYzUUgcGFdw\",\"funding\":\"debit\",\"iin\":\"513283\",\"incremental_authorization\":{\"status\":\"unavailable\"},\"installments\":null,\"issuer\":\"BANQUE FEDERATIVE DU CREDIT MU\",\"last4\":\"2085\",\"mandate\":null,\"moto\":false,\"multicapture\":{\"status\":\"unavailable\"},\"network\":\"mastercard\",\"network_token\":{\"used\":false},\"network_transaction_id\":\"TCSJH1LB50129\",\"overcapture\":{\"maximum_amount_capturable\":23580,\"status\":\"unavailable\"},\"payment_account_reference\":\"50016AXMU5SOD79FWASAOXEHUGNM7\",\"regulated_status\":\"unregulated\",\"three_d_secure\":{\"authentication_flow\":\"challenge\",\"electronic_commerce_indicator\":\"02\",\"exemption_indicator\":null,\"result\":\"authenticated\",\"result_reason\":null,\"transaction_id\":\"24a1c47e-4c3e-4ebd-b984-6a2ba3d6182d\",\"version\":\"2.2.0\"},\"wallet\":null},\"type\":\"card\"},\"refunded\":false,\"source\":null,\"status\":\"succeeded\",\"mit_params\":{\"network_transaction_id\":\"TCSJH1LB50129\"}},\"confirmation_method\":\"manual\",\"created\":1769692530,\"currency\":\"eur\",\"customer\":null,\"last_payment_error\":null,\"livemode\":true,\"metadata\":{\"payment_id\":\"rLkGPJirpdi7mMmm7jFZdWEaw\",\"payments_extension\":\"true\",\"payments_extension_type\":\"card\",\"reconciliation_flow\":\"payments_api\",\"shop_id\":\"751927347\"},\"next_action\":null,\"payment_method\":\"pm_1Suv4IIkWweOM9jATjYGRhI9\",\"payment_method_types\":[\"card\"],\"source\":null,\"status\":\"succeeded\"}"</t>
  </si>
  <si>
    <t>AS-96422</t>
  </si>
  <si>
    <t>gid://shopify/Order/7444684472658</t>
  </si>
  <si>
    <t>gid://shopify/OrderTransaction/8621787021650</t>
  </si>
  <si>
    <t>2026-01-20T21:37:27Z</t>
  </si>
  <si>
    <t>ch_3Srmc7IkWweOM9jA0XO7r11P</t>
  </si>
  <si>
    <t>r9yV9roUqrIEveHPhLn2uvrOU</t>
  </si>
  <si>
    <t>pi_3Srmc7IkWweOM9jA0wpOQPsA</t>
  </si>
  <si>
    <t>"{\"id\":\"pi_3Srmc7IkWweOM9jA0wpOQPsA\",\"object\":\"payment_intent\",\"amount\":6795,\"amount_capturable\":0,\"amount_received\":6795,\"canceled_at\":null,\"cancellation_reason\":null,\"capture_method\":\"automatic\",\"latest_charge\":{\"id\":\"ch_3Srmc7IkWweOM9jA0XO7r11P\",\"object\":\"charge\",\"amount\":6795,\"application_fee\":\"fee_1SrmcAIkWweOM9jAFSqFqfEd\",\"balance_transaction\":\"txn_3Srmc7IkWweOM9jA0PpcZrEX\",\"captured\":true,\"created\":1768945049,\"currency\":\"eur\",\"failure_code\":null,\"failure_message\":null,\"fraud_details\":{},\"livemode\":true,\"metadata\":{\"payment_id\":\"r9yV9roUqrIEveHPhLn2uvrO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mc7IkWweOM9jA0wpOQPsA\",\"payment_method\":\"pm_1Srmc7IkWweOM9jAXhHWqMtw\",\"payment_method_details\":{\"card\":{\"amount_authorized\":6795,\"authorization_code\":\"251891\",\"brand\":\"visa\",\"checks\":{\"address_line1_check\":\"fail\",\"address_postal_code_check\":\"pass\",\"cvc_check\":\"pass\"},\"country\":\"FR\",\"description\":\"Visa Classic\",\"ds_transaction_id\":null,\"exp_month\":11,\"exp_year\":2030,\"extended_authorization\":{\"status\":\"disabled\"},\"fingerprint\":\"C5A3EdVhyR83pNW0\",\"funding\":\"debit\",\"iin\":\"416538\",\"incremental_authorization\":{\"status\":\"unavailable\"},\"installments\":null,\"issuer\":\"BOURSORAMA BANQUE\",\"last4\":\"4101\",\"mandate\":null,\"moto\":false,\"multicapture\":{\"status\":\"unavailable\"},\"network\":\"visa\",\"network_token\":{\"used\":false},\"network_transaction_id\":\"486020778494478\",\"overcapture\":{\"maximum_amount_capturable\":6795,\"status\":\"unavailable\"},\"payment_account_reference\":\"V001AAG8049110010038742000000\",\"regulated_status\":\"unregulated\",\"three_d_secure\":{\"authentication_flow\":\"frictionless\",\"electronic_commerce_indicator\":\"07\",\"exemption_indicator\":null,\"result\":\"exempted\",\"result_reason\":null,\"transaction_id\":\"861f84d1-4e29-40a6-9e35-5cc80c23c4c3\",\"version\":\"2.2.0\"},\"wallet\":null},\"type\":\"card\"},\"refunded\":false,\"source\":null,\"status\":\"succeeded\",\"mit_params\":{\"network_transaction_id\":\"486020778494478\"}},\"confirmation_method\":\"manual\",\"created\":1768945047,\"currency\":\"eur\",\"customer\":null,\"last_payment_error\":null,\"livemode\":true,\"metadata\":{\"payment_id\":\"r9yV9roUqrIEveHPhLn2uvrOU\",\"payments_extension\":\"true\",\"payments_extension_type\":\"card\",\"reconciliation_flow\":\"payments_api\",\"shop_id\":\"751927347\"},\"next_action\":null,\"payment_method\":\"pm_1Srmc7IkWweOM9jAXhHWqMtw\",\"payment_method_types\":[\"card\"],\"source\":null,\"status\":\"succeeded\"}"</t>
  </si>
  <si>
    <t>AS-96611</t>
  </si>
  <si>
    <t>gid://shopify/Order/7489865187666</t>
  </si>
  <si>
    <t>gid://shopify/OrderTransaction/8628316963154</t>
  </si>
  <si>
    <t>2026-01-23T15:17:39Z</t>
  </si>
  <si>
    <t>74713000KN327503W</t>
  </si>
  <si>
    <t>"{\"id\":\"74713000KN327503W\",\"intent\":\"CAPTURE\",\"status\":\"COMPLETED\",\"payment_source\":{\"paypal\":{\"email_address\":\"a.arnaboldi@gmail.com\",\"account_id\":\"NN6QUA7X92W32\",\"account_status\":\"VERIFIED\",\"name\":{\"given_name\":\"ANDREA\",\"surname\":\"ARNABOLDI\"},\"phone_number\":{\"national_number\":\"031511308\"},\"address\":{\"address_line_1\":\"c\\/o ALBERGO DELLA TORRE\",\"address_line_2\":\"VIA VITTORIO EMANUELE II N.3\",\"admin_area_2\":\"CERNOBBIO\",\"admin_area_1\":\"CO\",\"postal_code\":\"22012\",\"country_code\":\"IT\"}}},\"purchase_units\":[{\"reference_id\":\"default\",\"amount\":{\"currency_code\":\"EUR\",\"value\":\"183.47\",\"breakdown\":{\"item_total\":{\"currency_code\":\"EUR\",\"value\":\"203.85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20.38\"}}},\"payee\":{\"email_address\":\"info@artestaposters.com\",\"merchant_id\":\"CZQCEKGVW6QGG\",\"display_data\":{\"brand_name\":\"Artesta\"}},\"payment_instruction\":{\"disbursement_mode\":\"INSTANT\"},\"description\":\"Pablo Picasso Animals Drawings the bull - P\u00f3ster \\/ Madera negro \\/ 50x70\",\"custom_id\":\"{\\\"shop_id\\\":751927347,\\\"session_id\\\":\\\"rqwpmmSKw7fvD5Ornq8mAlnZb\\\"}\",\"invoice_id\":\"rqwpmmSKw7fvD5Ornq8mAlnZb\",\"soft_descriptor\":\"PAYPAL *ARTESTASTOR AR\",\"items\":[{\"name\":\"Pablo Picasso Animals Drawings the bull - P\u00f3ster \\/ Madera negro \\/ 50x70\",\"unit_amount\":{\"currency_code\":\"EUR\",\"value\":\"67.95\"},\"tax\":{\"currency_code\":\"EUR\",\"value\":\"0.00\"},\"quantity\":\"1\"},{\"name\":\"Pablo Picasso Animals Drawing Flamingo - P\u00f3ster \\/ Madera negro \\/ 50x70\",\"unit_amount\":{\"currency_code\":\"EUR\",\"value\":\"67.95\"},\"tax\":{\"currency_code\":\"EUR\",\"value\":\"0.00\"},\"quantity\":\"1\"},{\"name\":\"Pablo Picasso Animals Drawing Dog - P\u00f3ster \\/ Madera negro \\/ 50x70\",\"unit_amount\":{\"currency_code\":\"EUR\",\"value\":\"67.95\"},\"tax\":{\"currency_code\":\"EUR\",\"value\":\"0.00\"},\"quantity\":\"1\"}],\"shipping\":{\"name\":{\"full_name\":\"ANDREA ARNABOLDI\"},\"address\":{\"address_line_1\":\"VIA VITTORIO EMANUELE II N.3\",\"admin_area_2\":\"CERNOBBIO\",\"admin_area_1\":\"Como\",\"postal_code\":\"22012\",\"country_code\":\"IT\"}},\"supplementary_data\":{\"tax_nexus\":[]},\"payments\":{\"captures\":[{\"id\":\"07R22051163529921\",\"status\":\"COMPLETED\",\"amount\":{\"currency_code\":\"EUR\",\"value\":\"183.47\"},\"final_capture\":true,\"disbursement_mode\":\"INSTANT\",\"seller_protection\":{\"status\":\"ELIGIBLE\",\"dispute_categories\":[\"ITEM_NOT_RECEIVED\",\"UNAUTHORIZED_TRANSACTION\"]},\"seller_receivable_breakdown\":{\"gross_amount\":{\"currency_code\":\"EUR\",\"value\":\"183.47\"},\"paypal_fee\":{\"currency_code\":\"EUR\",\"value\":\"5.67\"},\"net_amount\":{\"currency_code\":\"EUR\",\"value\":\"177.80\"}},\"invoice_id\":\"rqwpmmSKw7fvD5Ornq8mAlnZb\",\"custom_id\":\"{\\\"shop_id\\\":751927347,\\\"session_id\\\":\\\"rqwpmmSKw7fvD5Ornq8mAlnZb\\\"}\",\"links\":[{\"href\":\"https:\\/\\/api.paypal.com\\/v2\\/payments\\/captures\\/07R22051163529921\",\"rel\":\"self\",\"method\":\"GET\"},{\"href\":\"https:\\/\\/api.paypal.com\\/v2\\/payments\\/captures\\/07R22051163529921\\/refund\",\"rel\":\"refund\",\"method\":\"POST\"},{\"href\":\"https:\\/\\/api.paypal.com\\/v2\\/checkout\\/orders\\/74713000KN327503W\",\"rel\":\"up\",\"method\":\"GET\"}],\"create_time\":\"2026-01-23T15:17:41Z\",\"update_time\":\"2026-01-23T15:17:41Z\"}]}}],\"payer\":{\"name\":{\"given_name\":\"ANDREA\",\"surname\":\"ARNABOLDI\"},\"email_address\":\"a.arnaboldi@gmail.com\",\"payer_id\":\"NN6QUA7X92W32\",\"phone\":{\"phone_number\":{\"national_number\":\"031511308\"}},\"address\":{\"address_line_1\":\"c\\/o ALBERGO DELLA TORRE\",\"address_line_2\":\"VIA VITTORIO EMANUELE II N.3\",\"admin_area_2\":\"CERNOBBIO\",\"admin_area_1\":\"CO\",\"postal_code\":\"22012\",\"country_code\":\"IT\"}},\"create_time\":\"2026-01-23T15:17:03Z\",\"update_time\":\"2026-01-23T15:17:41Z\",\"links\":[{\"href\":\"https:\\/\\/api.paypal.com\\/v2\\/checkout\\/orders\\/74713000KN327503W\",\"rel\":\"self\",\"method\":\"GET\"}]}"</t>
  </si>
  <si>
    <t>AS-96128</t>
  </si>
  <si>
    <t>gid://shopify/Order/7435877974354</t>
  </si>
  <si>
    <t>gid://shopify/OrderTransaction/8610920989010</t>
  </si>
  <si>
    <t>2026-01-17T11:48:21Z</t>
  </si>
  <si>
    <t>py_3SqXzOIkWweOM9jA2DWckqEy</t>
  </si>
  <si>
    <t>rqS76IbDkvpgyqw1uoEOznimJ</t>
  </si>
  <si>
    <t>"{\"id\":\"py_3SqXzOIkWweOM9jA2DWckqEy\",\"object\":\"charge\",\"amount\":3190,\"application_fee\":\"fee_1SqY0WIkWweOM9jAdvHW9bLQ\",\"balance_transaction\":\"txn_3SqXzOIkWweOM9jA26wtmb1m\",\"captured\":true,\"created\":1768650572,\"currency\":\"eur\",\"failure_code\":null,\"failure_message\":null,\"fraud_details\":{},\"livemode\":true,\"metadata\":{\"payments_extension_type\":\"klarna\",\"reconciliation_flow\":\"payments_api\",\"shop_id\":\"751927347\",\"payments_extension\":\"true\",\"payment_id\":\"rqS76IbDkvpgyqw1uoEOznimJ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qXzOIkWweOM9jA2WQZxQcZ\",\"payment_method\":\"pm_1SqXzOIkWweOM9jA26QS6Dy7\",\"payment_method_details\":{\"klarna\":{\"payer_details\":{\"address\":{\"country\":\"DE\"}},\"payment_method_category\":\"pay_later\",\"preferred_locale\":\"de-DE\"},\"type\":\"klarna\"},\"refunded\":false,\"source\":null,\"status\":\"succeeded\"}"</t>
  </si>
  <si>
    <t>gid://shopify/OrderTransaction/8625093083474</t>
  </si>
  <si>
    <t>2026-01-22T09:50:19Z</t>
  </si>
  <si>
    <t>pyr_1SsKWuIkWweOM9jADuK901jA</t>
  </si>
  <si>
    <t>z9EcN8q56GriQp8ccECNbV7jV</t>
  </si>
  <si>
    <t>"{\"id\":\"pyr_1SsKWuIkWweOM9jADuK901jA\",\"amount\":3190,\"balance_transaction\":\"txn_1SsKWuIkWweOM9jArLPZSnjV\",\"charge\":\"py_3SqXzOIkWweOM9jA2DWckqEy\",\"object\":\"refund\",\"reason\":null,\"status\":\"succeeded\",\"created\":1769075420,\"currency\":\"eur\",\"metadata\":{\"payments_extension_type\":\"klarna\",\"reconciliation_flow\":\"payments_api\",\"payments_extension\":\"true\",\"refund_id\":\"z9EcN8q56GriQp8ccECNbV7jV\"}}"</t>
  </si>
  <si>
    <t>AS-94985</t>
  </si>
  <si>
    <t>gid://shopify/Order/7398064292178</t>
  </si>
  <si>
    <t>gid://shopify/OrderTransaction/8574547591506</t>
  </si>
  <si>
    <t>2026-01-03T19:57:35Z</t>
  </si>
  <si>
    <t>0MU908003D9728128</t>
  </si>
  <si>
    <t>"{\"id\":\"0MU908003D9728128\",\"intent\":\"CAPTURE\",\"status\":\"COMPLETED\",\"payment_source\":{\"paypal\":{\"email_address\":\"maren.ruth04@gmail.com\",\"account_id\":\"YQSZ5CHV99YGW\",\"account_status\":\"VERIFIED\",\"name\":{\"given_name\":\"Maren\",\"surname\":\"Hauptmanns\"},\"phone_number\":{\"national_number\":\"491736531739\"},\"address\":{\"address_line_1\":\"Heidchen 18\",\"admin_area_2\":\"Aachen\",\"postal_code\":\"52076\",\"country_code\":\"DE\"}}},\"purchase_units\":[{\"reference_id\":\"default\",\"amount\":{\"currency_code\":\"EUR\",\"value\":\"40.86\",\"breakdown\":{\"item_total\":{\"currency_code\":\"EUR\",\"value\":\"39.90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3.99\"}}},\"payee\":{\"email_address\":\"info@artestaposters.com\",\"merchant_id\":\"CZQCEKGVW6QGG\",\"display_data\":{\"brand_name\":\"Artesta\"}},\"payment_instruction\":{\"disbursement_mode\":\"INSTANT\"},\"description\":\"Cat Line No.1 - P\u00f3ster \\/ Sin marco \\/ 30x40\",\"custom_id\":\"{\\\"shop_id\\\":751927347,\\\"session_id\\\":\\\"rI5Zg2E8xPVfdFo2Tnz8XxmBo\\\"}\",\"invoice_id\":\"rI5Zg2E8xPVfdFo2Tnz8XxmBo\",\"items\":[{\"name\":\"Cat Line No.1 - P\u00f3ster \\/ Sin marco \\/ 30x40\",\"unit_amount\":{\"currency_code\":\"EUR\",\"value\":\"19.95\"},\"tax\":{\"currency_code\":\"EUR\",\"value\":\"0.00\"},\"quantity\":\"1\"},{\"name\":\"Palm Leaves Black and White 03 - P\u00f3ster \\/ Sin marco \\/ 30x40\",\"unit_amount\":{\"currency_code\":\"EUR\",\"value\":\"19.95\"},\"tax\":{\"currency_code\":\"EUR\",\"value\":\"0.00\"},\"quantity\":\"1\"}],\"shipping\":{\"name\":{\"full_name\":\"Maren Valder\"},\"address\":{\"address_line_1\":\"Heidchen 18\",\"admin_area_2\":\"Aachen\",\"postal_code\":\"52076\",\"country_code\":\"DE\"}},\"supplementary_data\":{\"tax_nexus\":[]},\"payments\":{\"captures\":[{\"id\":\"8TW106792C3683044\",\"status\":\"COMPLETED\",\"amount\":{\"currency_code\":\"EUR\",\"value\":\"40.86\"},\"final_capture\":true,\"disbursement_mode\":\"INSTANT\",\"seller_protection\":{\"status\":\"ELIGIBLE\",\"dispute_categories\":[\"ITEM_NOT_RECEIVED\",\"UNAUTHORIZED_TRANSACTION\"]},\"seller_receivable_breakdown\":{\"gross_amount\":{\"currency_code\":\"EUR\",\"value\":\"40.86\"},\"paypal_fee\":{\"currency_code\":\"EUR\",\"value\":\"1.53\"},\"net_amount\":{\"currency_code\":\"EUR\",\"value\":\"39.33\"}},\"invoice_id\":\"rI5Zg2E8xPVfdFo2Tnz8XxmBo\",\"custom_id\":\"{\\\"shop_id\\\":751927347,\\\"session_id\\\":\\\"rI5Zg2E8xPVfdFo2Tnz8XxmBo\\\"}\",\"links\":[{\"href\":\"https:\\/\\/api.paypal.com\\/v2\\/payments\\/captures\\/8TW106792C3683044\",\"rel\":\"self\",\"method\":\"GET\"},{\"href\":\"https:\\/\\/api.paypal.com\\/v2\\/payments\\/captures\\/8TW106792C3683044\\/refund\",\"rel\":\"refund\",\"method\":\"POST\"},{\"href\":\"https:\\/\\/api.paypal.com\\/v2\\/checkout\\/orders\\/0MU908003D9728128\",\"rel\":\"up\",\"method\":\"GET\"}],\"create_time\":\"2026-01-03T19:57:36Z\",\"update_time\":\"2026-01-03T19:57:36Z\"}]}}],\"payer\":{\"name\":{\"given_name\":\"Maren\",\"surname\":\"Hauptmanns\"},\"email_address\":\"maren.ruth04@gmail.com\",\"payer_id\":\"YQSZ5CHV99YGW\",\"phone\":{\"phone_number\":{\"national_number\":\"491736531739\"}},\"address\":{\"address_line_1\":\"Heidchen 18\",\"admin_area_2\":\"Aachen\",\"postal_code\":\"52076\",\"country_code\":\"DE\"}},\"create_time\":\"2026-01-03T19:57:07Z\",\"update_time\":\"2026-01-03T19:57:36Z\",\"links\":[{\"href\":\"https:\\/\\/api.paypal.com\\/v2\\/checkout\\/orders\\/0MU908003D9728128\",\"rel\":\"self\",\"method\":\"GET\"}]}"</t>
  </si>
  <si>
    <t>AS-96704</t>
  </si>
  <si>
    <t>gid://shopify/Order/7493062459730</t>
  </si>
  <si>
    <t>gid://shopify/OrderTransaction/8632180769106</t>
  </si>
  <si>
    <t>2026-01-24T21:59:51Z</t>
  </si>
  <si>
    <t>ch_3StEs0IkWweOM9jA2w3fyptM</t>
  </si>
  <si>
    <t>r3GftRzjNXs3EksrXgwEEfdZl</t>
  </si>
  <si>
    <t>pi_3StEs0IkWweOM9jA2CGFfU6P</t>
  </si>
  <si>
    <t>"{\"id\":\"pi_3StEs0IkWweOM9jA2CGFfU6P\",\"object\":\"payment_intent\",\"amount\":12885,\"amount_capturable\":0,\"amount_received\":12885,\"canceled_at\":null,\"cancellation_reason\":null,\"capture_method\":\"automatic\",\"latest_charge\":{\"id\":\"ch_3StEs0IkWweOM9jA2w3fyptM\",\"object\":\"charge\",\"amount\":12885,\"application_fee\":\"fee_1StEsgIkWweOM9jAr0KMAkJ4\",\"balance_transaction\":\"txn_3StEs0IkWweOM9jA2e0GixwA\",\"captured\":true,\"created\":1769292033,\"currency\":\"eur\",\"failure_code\":null,\"failure_message\":null,\"fraud_details\":{},\"livemode\":true,\"metadata\":{\"payment_id\":\"r3GftRzjNXs3EksrXgwEEfdZ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Es0IkWweOM9jA2CGFfU6P\",\"payment_method\":\"pm_1StEs0IkWweOM9jAWPabCuE1\",\"payment_method_details\":{\"card\":{\"amount_authorized\":12885,\"authorization_code\":\"113042\",\"brand\":\"visa\",\"checks\":{\"address_line1_check\":\"fail\",\"address_postal_code_check\":\"fail\",\"cvc_check\":\"pass\"},\"country\":\"FR\",\"description\":\"Visa Gold\",\"ds_transaction_id\":null,\"exp_month\":4,\"exp_year\":2027,\"extended_authorization\":{\"status\":\"disabled\"},\"fingerprint\":\"yRiBDW64xtslKHoO\",\"funding\":\"credit\",\"iin\":\"412523\",\"incremental_authorization\":{\"status\":\"unavailable\"},\"installments\":null,\"issuer\":\"BPCE\",\"last4\":\"5531\",\"mandate\":null,\"moto\":false,\"multicapture\":{\"status\":\"unavailable\"},\"network\":\"visa\",\"network_token\":{\"used\":false},\"network_transaction_id\":\"486024792343105\",\"overcapture\":{\"maximum_amount_capturable\":12885,\"status\":\"unavailable\"},\"payment_account_reference\":\"V001AACB046012022042750269698\",\"regulated_status\":\"unregulated\",\"three_d_secure\":{\"authentication_flow\":\"challenge\",\"electronic_commerce_indicator\":\"05\",\"exemption_indicator\":null,\"result\":\"authenticated\",\"result_reason\":null,\"transaction_id\":\"d94e07fd-702b-40db-af58-364f14278f6b\",\"version\":\"2.2.0\"},\"wallet\":null},\"type\":\"card\"},\"refunded\":false,\"source\":null,\"status\":\"succeeded\",\"mit_params\":{\"network_transaction_id\":\"486024792343105\"}},\"confirmation_method\":\"manual\",\"created\":1769291992,\"currency\":\"eur\",\"customer\":null,\"last_payment_error\":null,\"livemode\":true,\"metadata\":{\"payment_id\":\"r3GftRzjNXs3EksrXgwEEfdZl\",\"payments_extension\":\"true\",\"payments_extension_type\":\"card\",\"reconciliation_flow\":\"payments_api\",\"shop_id\":\"751927347\"},\"next_action\":null,\"payment_method\":\"pm_1StEs0IkWweOM9jAWPabCuE1\",\"payment_method_types\":[\"card\"],\"source\":null,\"status\":\"succeeded\"}"</t>
  </si>
  <si>
    <t>AS-96454</t>
  </si>
  <si>
    <t>AS-96807</t>
  </si>
  <si>
    <t>"{\"id\":\"pi_3SkOI9IkWweOM9jA0AaMvFPd\",\"object\":\"payment_intent\",\"amount\":52619,\"amount_capturable\":0,\"amount_received\":52619,\"canceled_at\":null,\"cancellation_reason\":null,\"capture_method\":\"automatic\",\"latest_charge\":{\"id\":\"ch_3SkOI9IkWweOM9jA0Py6fp1U\",\"object\":\"charge\",\"amount\":52619,\"application_fee\":\"fee_1SkOIAIkWweOM9jA0W4VtkDb\",\"balance_transaction\":\"txn_3SkOI9IkWweOM9jA0htn7wJn\",\"captured\":true,\"created\":1767183257,\"currency\":\"eur\",\"failure_code\":null,\"failure_message\":null,\"fraud_details\":{},\"livemode\":true,\"metadata\":{\"payment_id\":\"rOme5V5dhBslA13eef5jopdO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OI9IkWweOM9jA0AaMvFPd\",\"payment_method\":\"pm_1SkOI9IkWweOM9jAXkLQPbLY\",\"payment_method_details\":{\"card\":{\"amount_authorized\":52619,\"authorization_code\":\"823717\",\"brand\":\"mastercard\",\"checks\":{\"address_line1_check\":null,\"address_postal_code_check\":null,\"cvc_check\":null},\"country\":\"ES\",\"description\":\"MasterCard Corporate Card\",\"ds_transaction_id\":null,\"exp_month\":2,\"exp_year\":2028,\"extended_authorization\":{\"status\":\"disabled\"},\"fingerprint\":\"xNzn1VbXr0A2H3BS\",\"funding\":\"credit\",\"iin\":\"555793\",\"incremental_authorization\":{\"status\":\"unavailable\"},\"installments\":null,\"issuer\":\"CAIXABANK S.A.\",\"last4\":\"0000\",\"mandate\":null,\"moto\":false,\"multicapture\":{\"status\":\"unavailable\"},\"network\":\"mastercard\",\"network_token\":{\"used\":false},\"network_transaction_id\":\"MCOXVK27W1231\",\"overcapture\":{\"maximum_amount_capturable\":52619,\"status\":\"unavailable\"},\"payment_account_reference\":\"500144PNGWTAVJTVGGC7JUJGF4HKA\",\"regulated_status\":\"unregulated\",\"three_d_secure\":null,\"wallet\":{\"apple_pay\":{\"type\":\"apple_pay\"},\"dynamic_last4\":\"0684\",\"type\":\"apple_pay\"}},\"type\":\"card\"},\"refunded\":false,\"source\":null,\"status\":\"succeeded\",\"mit_params\":{\"network_transaction_id\":\"MCOXVK27W1231\"}},\"confirmation_method\":\"manual\",\"created\":1767183257,\"currency\":\"eur\",\"customer\":null,\"last_payment_error\":null,\"livemode\":true,\"metadata\":{\"payment_id\":\"rOme5V5dhBslA13eef5jopdOd\",\"payments_extension\":\"true\",\"payments_extension_type\":\"card\",\"reconciliation_flow\":\"payments_api\",\"shop_id\":\"751927347\"},\"next_action\":null,\"payment_method\":\"pm_1SkOI9IkWweOM9jAXkLQPbLY\",\"payment_method_types\":[\"card\"],\"source\":null,\"status\":\"succeeded\"}"</t>
  </si>
  <si>
    <t>gid://shopify/OrderTransaction/8604196733266</t>
  </si>
  <si>
    <t>2026-01-15T11:20:48Z</t>
  </si>
  <si>
    <t>re_3SkOI9IkWweOM9jA0ogtvY9Z</t>
  </si>
  <si>
    <t>zhv2uwwAADCNJbEPcqZBOipq9</t>
  </si>
  <si>
    <t>"{\"id\":\"re_3SkOI9IkWweOM9jA0ogtvY9Z\",\"amount\":15785,\"balance_transaction\":\"txn_3SkOI9IkWweOM9jA0Oaybkvp\",\"charge\":{\"id\":\"ch_3SkOI9IkWweOM9jA0Py6fp1U\",\"object\":\"charge\",\"amount\":52619,\"application_fee\":\"fee_1SkOIAIkWweOM9jA0W4VtkDb\",\"balance_transaction\":\"txn_3SkOI9IkWweOM9jA0htn7wJn\",\"captured\":true,\"created\":1767183257,\"currency\":\"eur\",\"failure_code\":null,\"failure_message\":null,\"fraud_details\":{},\"livemode\":true,\"metadata\":{\"payment_id\":\"rOme5V5dhBslA13eef5jopdO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OI9IkWweOM9jA0AaMvFPd\",\"payment_method\":\"pm_1SkOI9IkWweOM9jAXkLQPbLY\",\"payment_method_details\":{\"card\":{\"amount_authorized\":52619,\"authorization_code\":\"823717\",\"brand\":\"mastercard\",\"checks\":{\"address_line1_check\":null,\"address_postal_code_check\":null,\"cvc_check\":null},\"country\":\"ES\",\"description\":\"MasterCard Corporate Card\",\"ds_transaction_id\":null,\"exp_month\":2,\"exp_year\":2028,\"extended_authorization\":{\"status\":\"disabled\"},\"fingerprint\":\"xNzn1VbXr0A2H3BS\",\"funding\":\"credit\",\"iin\":\"555793\",\"incremental_authorization\":{\"status\":\"unavailable\"},\"installments\":null,\"issuer\":\"CAIXABANK S.A.\",\"last4\":\"0000\",\"mandate\":null,\"moto\":false,\"multicapture\":{\"status\":\"unavailable\"},\"network\":\"mastercard\",\"network_token\":{\"used\":false},\"network_transaction_id\":\"MCOXVK27W1231\",\"overcapture\":{\"maximum_amount_capturable\":52619,\"status\":\"unavailable\"},\"payment_account_reference\":\"500144PNGWTAVJTVGGC7JUJGF4HKA\",\"regulated_status\":\"unregulated\",\"three_d_secure\":null,\"wallet\":{\"apple_pay\":{\"type\":\"apple_pay\"},\"dynamic_last4\":\"0684\",\"type\":\"apple_pay\"}},\"type\":\"card\"},\"refunded\":false,\"source\":null,\"status\":\"succeeded\",\"mit_params\":{\"network_transaction_id\":\"MCOXVK27W1231\"}},\"object\":\"refund\",\"reason\":null,\"status\":\"succeeded\",\"created\":1768476048,\"currency\":\"eur\",\"metadata\":{\"payments_extension\":\"true\",\"payments_extension_type\":\"card\",\"reconciliation_flow\":\"payments_api\",\"refund_id\":\"zhv2uwwAADCNJbEPcqZBOipq9\"},\"payment_method_details\":{\"card\":{\"acquirer_reference_number\":null,\"acquirer_reference_number_status\":\"pending\"},\"type\":\"card\"},\"mit_params\":{}}"</t>
  </si>
  <si>
    <t>AS-96248</t>
  </si>
  <si>
    <t>gid://shopify/Order/7439414559058</t>
  </si>
  <si>
    <t>gid://shopify/OrderTransaction/8615132627282</t>
  </si>
  <si>
    <t>2026-01-18T14:57:44Z</t>
  </si>
  <si>
    <t>py_3SqxQCIkWweOM9jA0QHqBNcy</t>
  </si>
  <si>
    <t>r4bzeOQqlY9foDn2ylBZsYA1w</t>
  </si>
  <si>
    <t>"{\"id\":\"py_3SqxQCIkWweOM9jA0QHqBNcy\",\"object\":\"charge\",\"amount\":11495,\"application_fee\":\"fee_1SqxR9IkWweOM9jAWOcJknfb\",\"balance_transaction\":\"txn_3SqxQCIkWweOM9jA07GVEcRY\",\"captured\":true,\"created\":1768748323,\"currency\":\"eur\",\"failure_code\":null,\"failure_message\":null,\"fraud_details\":{},\"livemode\":true,\"metadata\":{\"payments_extension_type\":\"klarna\",\"reconciliation_flow\":\"payments_api\",\"shop_id\":\"751927347\",\"payments_extension\":\"true\",\"payment_id\":\"r4bzeOQqlY9foDn2ylBZsYA1w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qxQCIkWweOM9jA0hXw9Lk3\",\"payment_method\":\"pm_1SqxQCIkWweOM9jAfY5ujenb\",\"payment_method_details\":{\"klarna\":{\"payer_details\":{\"address\":{\"country\":\"ES\"}},\"payment_method_category\":\"pay_in_installments\",\"preferred_locale\":\"en-ES\"},\"type\":\"klarna\"},\"refunded\":false,\"source\":null,\"status\":\"succeeded\"}"</t>
  </si>
  <si>
    <t>AS-96214</t>
  </si>
  <si>
    <t>gid://shopify/Order/7438789017938</t>
  </si>
  <si>
    <t>gid://shopify/OrderTransaction/8614384042322</t>
  </si>
  <si>
    <t>2026-01-18T08:54:32Z</t>
  </si>
  <si>
    <t>ch_3SqrkjIkWweOM9jA0VmeYdAk</t>
  </si>
  <si>
    <t>rsILcsbtcGWMWm9Sd4qIsJz2R</t>
  </si>
  <si>
    <t>pi_3SqrkjIkWweOM9jA0gndRMtL</t>
  </si>
  <si>
    <t>"{\"id\":\"pi_3SqrkjIkWweOM9jA0gndRMtL\",\"object\":\"payment_intent\",\"amount\":6795,\"amount_capturable\":0,\"amount_received\":6795,\"canceled_at\":null,\"cancellation_reason\":null,\"capture_method\":\"automatic\",\"latest_charge\":{\"id\":\"ch_3SqrkjIkWweOM9jA0VmeYdAk\",\"object\":\"charge\",\"amount\":6795,\"application_fee\":\"fee_1SqrkkIkWweOM9jA5HKRbli8\",\"balance_transaction\":\"txn_3SqrkjIkWweOM9jA0rMrKtrs\",\"captured\":true,\"created\":1768726474,\"currency\":\"eur\",\"failure_code\":null,\"failure_message\":null,\"fraud_details\":{},\"livemode\":true,\"metadata\":{\"payment_id\":\"rsILcsbtcGWMWm9Sd4qIsJz2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rkjIkWweOM9jA0gndRMtL\",\"payment_method\":\"pm_1SqrkjIkWweOM9jA0FgmmUhg\",\"payment_method_details\":{\"card\":{\"amount_authorized\":6795,\"authorization_code\":\"835674\",\"brand\":\"mastercard\",\"checks\":{\"address_line1_check\":\"unavailable\",\"address_postal_code_check\":\"unavailable\",\"cvc_check\":\"pass\"},\"country\":\"IT\",\"description\":\"Debit MasterCard\",\"ds_transaction_id\":null,\"exp_month\":1,\"exp_year\":2028,\"extended_authorization\":{\"status\":\"disabled\"},\"fingerprint\":\"1IPonrXIwGAwr2Hh\",\"funding\":\"debit\",\"iin\":\"535761\",\"incremental_authorization\":{\"status\":\"unavailable\"},\"installments\":null,\"issuer\":\"NEXI PAYMENTS SPA\",\"last4\":\"8692\",\"mandate\":null,\"moto\":false,\"multicapture\":{\"status\":\"unavailable\"},\"network\":\"mastercard\",\"network_token\":{\"used\":false},\"network_transaction_id\":\"MDUD6KBGX0118\",\"overcapture\":{\"maximum_amount_capturable\":6795,\"status\":\"unavailable\"},\"payment_account_reference\":\"500194AHELHTYQPA3LHQFPSO75P6T\",\"regulated_status\":\"unregulated\",\"three_d_secure\":null,\"wallet\":null},\"type\":\"card\"},\"refunded\":false,\"source\":null,\"status\":\"succeeded\",\"mit_params\":{\"network_transaction_id\":\"MDUD6KBGX0118\"}},\"confirmation_method\":\"manual\",\"created\":1768726473,\"currency\":\"eur\",\"customer\":null,\"last_payment_error\":null,\"livemode\":true,\"metadata\":{\"payment_id\":\"rsILcsbtcGWMWm9Sd4qIsJz2R\",\"payments_extension\":\"true\",\"payments_extension_type\":\"card\",\"reconciliation_flow\":\"payments_api\",\"shop_id\":\"751927347\"},\"next_action\":null,\"payment_method\":\"pm_1SqrkjIkWweOM9jA0FgmmUhg\",\"payment_method_types\":[\"card\"],\"source\":null,\"status\":\"succeeded\"}"</t>
  </si>
  <si>
    <t>AS-96174</t>
  </si>
  <si>
    <t>gid://shopify/Order/7437298008402</t>
  </si>
  <si>
    <t>gid://shopify/OrderTransaction/8612582949202</t>
  </si>
  <si>
    <t>2026-01-17T17:56:49Z</t>
  </si>
  <si>
    <t>ch_3SqdjyIkWweOM9jA02t41fmZ</t>
  </si>
  <si>
    <t>rtNZErZO4NMWG8nDLWGu7X7AM</t>
  </si>
  <si>
    <t>pi_3SqdjyIkWweOM9jA0nMq8irA</t>
  </si>
  <si>
    <t>"{\"id\":\"pi_3SqdjyIkWweOM9jA0nMq8irA\",\"object\":\"payment_intent\",\"amount\":16085,\"amount_capturable\":0,\"amount_received\":16085,\"canceled_at\":null,\"cancellation_reason\":null,\"capture_method\":\"automatic\",\"latest_charge\":{\"id\":\"ch_3SqdjyIkWweOM9jA02t41fmZ\",\"object\":\"charge\",\"amount\":16085,\"application_fee\":\"fee_1SqdkbIkWweOM9jAYNjLTO8n\",\"balance_transaction\":\"txn_3SqdjyIkWweOM9jA0FHl1GoM\",\"captured\":true,\"created\":1768672648,\"currency\":\"eur\",\"failure_code\":null,\"failure_message\":null,\"fraud_details\":{},\"livemode\":true,\"metadata\":{\"payment_id\":\"rtNZErZO4NMWG8nDLWGu7X7A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djyIkWweOM9jA0nMq8irA\",\"payment_method\":\"pm_1SqdjyIkWweOM9jACJRqH2T9\",\"payment_method_details\":{\"card\":{\"amount_authorized\":16085,\"authorization_code\":\"347714\",\"brand\":\"visa\",\"checks\":{\"address_line1_check\":\"pass\",\"address_postal_code_check\":\"pass\",\"cvc_check\":\"pass\"},\"country\":\"SE\",\"description\":\"Visa Classic\",\"ds_transaction_id\":null,\"exp_month\":2,\"exp_year\":2029,\"extended_authorization\":{\"status\":\"disabled\"},\"fingerprint\":\"4njsu7dDg4KjGU7u\",\"funding\":\"debit\",\"iin\":\"453903\",\"incremental_authorization\":{\"status\":\"unavailable\"},\"installments\":null,\"issuer\":\"NORDEA BANK ABP\",\"last4\":\"7451\",\"mandate\":null,\"moto\":false,\"multicapture\":{\"status\":\"unavailable\"},\"network\":\"visa\",\"network_token\":{\"used\":false},\"network_transaction_id\":\"486017646486539\",\"overcapture\":{\"maximum_amount_capturable\":16085,\"status\":\"unavailable\"},\"payment_account_reference\":\"V0010015825024579229332246927\",\"regulated_status\":\"unregulated\",\"three_d_secure\":{\"authentication_flow\":\"challenge\",\"electronic_commerce_indicator\":\"05\",\"exemption_indicator\":null,\"result\":\"authenticated\",\"result_reason\":null,\"transaction_id\":\"989d84b4-45c6-4a4b-ac38-9212a6572b46\",\"version\":\"2.2.0\"},\"wallet\":null},\"type\":\"card\"},\"refunded\":false,\"source\":null,\"status\":\"succeeded\",\"mit_params\":{\"network_transaction_id\":\"486017646486539\"}},\"confirmation_method\":\"manual\",\"created\":1768672610,\"currency\":\"eur\",\"customer\":null,\"last_payment_error\":null,\"livemode\":true,\"metadata\":{\"payment_id\":\"rtNZErZO4NMWG8nDLWGu7X7AM\",\"payments_extension\":\"true\",\"payments_extension_type\":\"card\",\"reconciliation_flow\":\"payments_api\",\"shop_id\":\"751927347\"},\"next_action\":null,\"payment_method\":\"pm_1SqdjyIkWweOM9jACJRqH2T9\",\"payment_method_types\":[\"card\"],\"source\":null,\"status\":\"succeeded\"}"</t>
  </si>
  <si>
    <t>AS-96766</t>
  </si>
  <si>
    <t>gid://shopify/Order/7494435799378</t>
  </si>
  <si>
    <t>gid://shopify/OrderTransaction/8633918456146</t>
  </si>
  <si>
    <t>2026-01-25T17:12:59Z</t>
  </si>
  <si>
    <t>5MP058674J621383N</t>
  </si>
  <si>
    <t>"{\"id\":\"5MP058674J621383N\",\"intent\":\"CAPTURE\",\"status\":\"COMPLETED\",\"payment_source\":{\"paypal\":{\"email_address\":\"mariaaresg@hotmail.com\",\"account_id\":\"ENUZWUKXJZVKJ\",\"account_status\":\"VERIFIED\",\"name\":{\"given_name\":\"MAR\u00cdA\",\"surname\":\"ARES GARC\u00cdA\"},\"phone_number\":{\"national_number\":\"619357050\"},\"address\":{\"address_line_1\":\"Direcci\u00f3n 2\",\"address_line_2\":\"Rof Carballo, n\u00ba6, 4\u00baC\",\"admin_area_2\":\"Lugo\",\"admin_area_1\":\"LUGO\",\"postal_code\":\"27002\",\"country_code\":\"ES\"}}},\"purchase_units\":[{\"reference_id\":\"default\",\"amount\":{\"currency_code\":\"EUR\",\"value\":\"119.70\",\"breakdown\":{\"item_total\":{\"currency_code\":\"EUR\",\"value\":\"119.70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illiam Morris pattern VIII - P\u00f3ster \\/ Sin marco \\/ 30x40\",\"custom_id\":\"{\\\"shop_id\\\":751927347,\\\"session_id\\\":\\\"rhjBjgDZV4x6Xe9zAmFk52zil\\\"}\",\"invoice_id\":\"rhjBjgDZV4x6Xe9zAmFk52zil\",\"items\":[{\"name\":\"William Morris pattern VIII - P\u00f3ster \\/ Sin marco \\/ 30x40\",\"unit_amount\":{\"currency_code\":\"EUR\",\"value\":\"19.95\"},\"tax\":{\"currency_code\":\"EUR\",\"value\":\"0.00\"},\"quantity\":\"1\"},{\"name\":\"Claude Monet THE ARTIST\u2019S GARDEN IN GIVERNY, 1900 - P\u00f3ster \\/ Sin marco \\/ 30x40\",\"unit_amount\":{\"currency_code\":\"EUR\",\"value\":\"19.95\"},\"tax\":{\"currency_code\":\"EUR\",\"value\":\"0.00\"},\"quantity\":\"1\"},{\"name\":\"Henri Matisse LANDSCAPE AT COLLIOURE, 1905 - P\u00f3ster \\/ Sin marco \\/ 30x40\",\"unit_amount\":{\"currency_code\":\"EUR\",\"value\":\"19.95\"},\"tax\":{\"currency_code\":\"EUR\",\"value\":\"0.00\"},\"quantity\":\"1\"},{\"name\":\"Pablo Picasso Animals Drawings the elephant - P\u00f3ster \\/ Sin marco \\/ 30x40\",\"unit_amount\":{\"currency_code\":\"EUR\",\"value\":\"19.95\"},\"tax\":{\"currency_code\":\"EUR\",\"value\":\"0.00\"},\"quantity\":\"1\"},{\"name\":\"Pablo Picasso Animals Drawing Dog - P\u00f3ster \\/ Sin marco \\/ 30x40\",\"unit_amount\":{\"currency_code\":\"EUR\",\"value\":\"19.95\"},\"tax\":{\"currency_code\":\"EUR\",\"value\":\"0.00\"},\"quantity\":\"1\"},{\"name\":\"Pablo Picasso Animals Drawings Dove La colombe de paix - P\u00f3ster \\/ Sin marco \\/ 30x40\",\"unit_amount\":{\"currency_code\":\"EUR\",\"value\":\"19.95\"},\"tax\":{\"currency_code\":\"EUR\",\"value\":\"0.00\"},\"quantity\":\"1\"}],\"shipping\":{\"name\":{\"full_name\":\"MARIA ARES GARCIA\"},\"address\":{\"address_line_1\":\"AVDA FINISTERRE, 302, 81G\",\"admin_area_2\":\"A CORU\u00d1A\",\"admin_area_1\":\"La Coru\u00f1a\",\"postal_code\":\"15010\",\"country_code\":\"ES\"}},\"supplementary_data\":{\"tax_nexus\":[]},\"payments\":{\"captures\":[{\"id\":\"903032842M9574929\",\"status\":\"COMPLETED\",\"amount\":{\"currency_code\":\"EUR\",\"value\":\"119.70\"},\"final_capture\":true,\"disbursement_mode\":\"INSTANT\",\"seller_protection\":{\"status\":\"ELIGIBLE\",\"dispute_categories\":[\"ITEM_NOT_RECEIVED\",\"UNAUTHORIZED_TRANSACTION\"]},\"seller_receivable_breakdown\":{\"gross_amount\":{\"currency_code\":\"EUR\",\"value\":\"119.70\"},\"paypal_fee\":{\"currency_code\":\"EUR\",\"value\":\"3.82\"},\"net_amount\":{\"currency_code\":\"EUR\",\"value\":\"115.88\"}},\"invoice_id\":\"rhjBjgDZV4x6Xe9zAmFk52zil\",\"custom_id\":\"{\\\"shop_id\\\":751927347,\\\"session_id\\\":\\\"rhjBjgDZV4x6Xe9zAmFk52zil\\\"}\",\"links\":[{\"href\":\"https:\\/\\/api.paypal.com\\/v2\\/payments\\/captures\\/903032842M9574929\",\"rel\":\"self\",\"method\":\"GET\"},{\"href\":\"https:\\/\\/api.paypal.com\\/v2\\/payments\\/captures\\/903032842M9574929\\/refund\",\"rel\":\"refund\",\"method\":\"POST\"},{\"href\":\"https:\\/\\/api.paypal.com\\/v2\\/checkout\\/orders\\/5MP058674J621383N\",\"rel\":\"up\",\"method\":\"GET\"}],\"create_time\":\"2026-01-25T17:13:01Z\",\"update_time\":\"2026-01-25T17:13:01Z\"}]}}],\"payer\":{\"name\":{\"given_name\":\"MAR\u00cdA\",\"surname\":\"ARES GARC\u00cdA\"},\"email_address\":\"mariaaresg@hotmail.com\",\"payer_id\":\"ENUZWUKXJZVKJ\",\"phone\":{\"phone_number\":{\"national_number\":\"619357050\"}},\"address\":{\"address_line_1\":\"Direcci\u00f3n 2\",\"address_line_2\":\"Rof Carballo, n\u00ba6, 4\u00baC\",\"admin_area_2\":\"Lugo\",\"admin_area_1\":\"LUGO\",\"postal_code\":\"27002\",\"country_code\":\"ES\"}},\"create_time\":\"2026-01-25T17:12:34Z\",\"update_time\":\"2026-01-25T17:13:01Z\",\"links\":[{\"href\":\"https:\\/\\/api.paypal.com\\/v2\\/checkout\\/orders\\/5MP058674J621383N\",\"rel\":\"self\",\"method\":\"GET\"}]}"</t>
  </si>
  <si>
    <t>AS-96893</t>
  </si>
  <si>
    <t>gid://shopify/Order/7498179903826</t>
  </si>
  <si>
    <t>gid://shopify/OrderTransaction/8638628331858</t>
  </si>
  <si>
    <t>2026-01-27T08:40:33Z</t>
  </si>
  <si>
    <t>ch_3Su7p8IkWweOM9jA0sd5jFtT</t>
  </si>
  <si>
    <t>rPkJvuH16LjXM3tiRr3FtDzvr</t>
  </si>
  <si>
    <t>pi_3Su7p8IkWweOM9jA0ai6hm51</t>
  </si>
  <si>
    <t>"{\"id\":\"pi_3Su7p8IkWweOM9jA0ai6hm51\",\"object\":\"payment_intent\",\"amount\":3785,\"amount_capturable\":0,\"amount_received\":3785,\"canceled_at\":null,\"cancellation_reason\":null,\"capture_method\":\"automatic\",\"latest_charge\":{\"id\":\"ch_3Su7p8IkWweOM9jA0sd5jFtT\",\"object\":\"charge\",\"amount\":3785,\"application_fee\":\"fee_1Su7p9IkWweOM9jAPV9g71Ao\",\"balance_transaction\":\"txn_3Su7p8IkWweOM9jA0ONT0VYd\",\"captured\":true,\"created\":1769503234,\"currency\":\"eur\",\"failure_code\":null,\"failure_message\":null,\"fraud_details\":{},\"livemode\":true,\"metadata\":{\"payment_id\":\"rPkJvuH16LjXM3tiRr3FtDzv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7p8IkWweOM9jA0ai6hm51\",\"payment_method\":\"pm_1Su7p8IkWweOM9jAw61l1UoF\",\"payment_method_details\":{\"card\":{\"amount_authorized\":3785,\"authorization_code\":\"403482\",\"brand\":\"visa\",\"checks\":{\"address_line1_check\":\"unavailable\",\"address_postal_code_check\":\"unavailable\",\"cvc_check\":\"pass\"},\"country\":\"ES\",\"description\":\"Visa Classic\",\"ds_transaction_id\":null,\"exp_month\":9,\"exp_year\":2029,\"extended_authorization\":{\"status\":\"disabled\"},\"fingerprint\":\"2UqRmp2ZBizzV9fI\",\"funding\":\"debit\",\"iin\":\"459981\",\"incremental_authorization\":{\"status\":\"unavailable\"},\"installments\":null,\"issuer\":\"BANCO COOPERATIVO ESPANOL S.A.\",\"last4\":\"8713\",\"mandate\":null,\"moto\":false,\"multicapture\":{\"status\":\"unavailable\"},\"network\":\"visa\",\"network_token\":{\"used\":false},\"network_transaction_id\":\"486027312359638\",\"overcapture\":{\"maximum_amount_capturable\":3785,\"status\":\"unavailable\"},\"payment_account_reference\":\"V0010013825276265522003451928\",\"regulated_status\":\"unregulated\",\"three_d_secure\":null,\"wallet\":null},\"type\":\"card\"},\"refunded\":false,\"source\":null,\"status\":\"succeeded\",\"mit_params\":{\"network_transaction_id\":\"486027312359638\"}},\"confirmation_method\":\"manual\",\"created\":1769503234,\"currency\":\"eur\",\"customer\":null,\"last_payment_error\":null,\"livemode\":true,\"metadata\":{\"payment_id\":\"rPkJvuH16LjXM3tiRr3FtDzvr\",\"payments_extension\":\"true\",\"payments_extension_type\":\"card\",\"reconciliation_flow\":\"payments_api\",\"shop_id\":\"751927347\"},\"next_action\":null,\"payment_method\":\"pm_1Su7p8IkWweOM9jAw61l1UoF\",\"payment_method_types\":[\"card\"],\"source\":null,\"status\":\"succeeded\"}"</t>
  </si>
  <si>
    <t>AS-97174</t>
  </si>
  <si>
    <t>gid://shopify/Order/7515187904850</t>
  </si>
  <si>
    <t>gid://shopify/OrderTransaction/8649469231442</t>
  </si>
  <si>
    <t>2026-01-31T09:30:50Z</t>
  </si>
  <si>
    <t>ch_3SvaVzIkWweOM9jA1MywChPs</t>
  </si>
  <si>
    <t>r0wZDuxJj0gIivtWyZkr58poR</t>
  </si>
  <si>
    <t>pi_3SvaVzIkWweOM9jA1hEenOBg</t>
  </si>
  <si>
    <t>"{\"id\":\"pi_3SvaVzIkWweOM9jA1hEenOBg\",\"object\":\"payment_intent\",\"amount\":2490,\"amount_capturable\":0,\"amount_received\":2490,\"canceled_at\":null,\"cancellation_reason\":null,\"capture_method\":\"automatic\",\"latest_charge\":{\"id\":\"ch_3SvaVzIkWweOM9jA1MywChPs\",\"object\":\"charge\",\"amount\":2490,\"application_fee\":\"fee_1SvaW2IkWweOM9jAwl6q2d8m\",\"balance_transaction\":\"txn_3SvaVzIkWweOM9jA146a8CBG\",\"captured\":true,\"created\":1769851853,\"currency\":\"eur\",\"failure_code\":null,\"failure_message\":null,\"fraud_details\":{},\"livemode\":true,\"metadata\":{\"payment_id\":\"r0wZDuxJj0gIivtWyZkr58po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aVzIkWweOM9jA1hEenOBg\",\"payment_method\":\"pm_1SvaVzIkWweOM9jAfSMNIt9E\",\"payment_method_details\":{\"card\":{\"amount_authorized\":2490,\"authorization_code\":\"472846\",\"brand\":\"visa\",\"checks\":{\"address_line1_check\":\"unavailable\",\"address_postal_code_check\":\"unavailable\",\"cvc_check\":\"pass\"},\"country\":\"FR\",\"description\":\"Visa Classic\",\"ds_transaction_id\":null,\"exp_month\":9,\"exp_year\":2027,\"extended_authorization\":{\"status\":\"disabled\"},\"fingerprint\":\"EL1DtAC0GurVXboM\",\"funding\":\"debit\",\"iin\":\"497783\",\"incremental_authorization\":{\"status\":\"unavailable\"},\"installments\":null,\"issuer\":\"CAISSE FEDERALE DE CREDIT MUTUEL\",\"last4\":\"8908\",\"mandate\":null,\"moto\":false,\"multicapture\":{\"status\":\"unavailable\"},\"network\":\"visa\",\"network_token\":{\"used\":false},\"network_transaction_id\":\"486031342548673\",\"overcapture\":{\"maximum_amount_capturable\":2490,\"status\":\"unavailable\"},\"payment_account_reference\":null,\"regulated_status\":\"unregulated\",\"three_d_secure\":{\"authentication_flow\":\"frictionless\",\"electronic_commerce_indicator\":\"07\",\"exemption_indicator\":null,\"result\":\"exempted\",\"result_reason\":null,\"transaction_id\":\"82a08d9b-405b-48ce-9592-977b2346a222\",\"version\":\"2.2.0\"},\"wallet\":null},\"type\":\"card\"},\"refunded\":false,\"source\":null,\"status\":\"succeeded\",\"mit_params\":{\"network_transaction_id\":\"486031342548673\"}},\"confirmation_method\":\"manual\",\"created\":1769851851,\"currency\":\"eur\",\"customer\":null,\"last_payment_error\":null,\"livemode\":true,\"metadata\":{\"payment_id\":\"r0wZDuxJj0gIivtWyZkr58poR\",\"payments_extension\":\"true\",\"payments_extension_type\":\"card\",\"reconciliation_flow\":\"payments_api\",\"shop_id\":\"751927347\"},\"next_action\":null,\"payment_method\":\"pm_1SvaVzIkWweOM9jAfSMNIt9E\",\"payment_method_types\":[\"card\"],\"source\":null,\"status\":\"succeeded\"}"</t>
  </si>
  <si>
    <t>AS-95010</t>
  </si>
  <si>
    <t>gid://shopify/Order/7398686163282</t>
  </si>
  <si>
    <t>gid://shopify/OrderTransaction/8575294144850</t>
  </si>
  <si>
    <t>2026-01-04T09:31:47Z</t>
  </si>
  <si>
    <t>ch_3Slnf5IkWweOM9jA0k4pdV3S</t>
  </si>
  <si>
    <t>rnmirITmJuxrJh86nf99itrt9</t>
  </si>
  <si>
    <t>pi_3Slnf5IkWweOM9jA0ubgssVz</t>
  </si>
  <si>
    <t>"{\"id\":\"pi_3Slnf5IkWweOM9jA0ubgssVz\",\"object\":\"payment_intent\",\"amount\":4485,\"amount_capturable\":0,\"amount_received\":4485,\"canceled_at\":null,\"cancellation_reason\":null,\"capture_method\":\"automatic\",\"latest_charge\":{\"id\":\"ch_3Slnf5IkWweOM9jA0k4pdV3S\",\"object\":\"charge\",\"amount\":4485,\"application_fee\":\"fee_1SlngNIkWweOM9jAhiRnaQHd\",\"balance_transaction\":\"txn_3Slnf5IkWweOM9jA0WOgsP6L\",\"captured\":true,\"created\":1767519186,\"currency\":\"eur\",\"failure_code\":null,\"failure_message\":null,\"fraud_details\":{},\"livemode\":true,\"metadata\":{\"payment_id\":\"rnmirITmJuxrJh86nf99itrt9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nf5IkWweOM9jA0ubgssVz\",\"payment_method\":\"pm_1Slnf5IkWweOM9jAj3slL9sn\",\"payment_method_details\":{\"card\":{\"amount_authorized\":4485,\"authorization_code\":\"384631\",\"brand\":\"visa\",\"checks\":{\"address_line1_check\":\"unavailable\",\"address_postal_code_check\":\"unavailable\",\"cvc_check\":\"pass\"},\"country\":\"FR\",\"description\":\"Visa Gold\",\"ds_transaction_id\":null,\"exp_month\":9,\"exp_year\":2029,\"extended_authorization\":{\"status\":\"disabled\"},\"fingerprint\":\"vgW5QEIjgJ0YcoC5\",\"funding\":\"credit\",\"iin\":\"497278\",\"incremental_authorization\":{\"status\":\"unavailable\"},\"installments\":null,\"issuer\":\"LE CREDIT LYONNAIS\",\"last4\":\"8448\",\"mandate\":null,\"moto\":false,\"multicapture\":{\"status\":\"unavailable\"},\"network\":\"visa\",\"network_token\":{\"used\":false},\"network_transaction_id\":\"486004343876837\",\"overcapture\":{\"maximum_amount_capturable\":4485,\"status\":\"unavailable\"},\"payment_account_reference\":null,\"regulated_status\":\"unregulated\",\"three_d_secure\":{\"authentication_flow\":\"challenge\",\"electronic_commerce_indicator\":\"05\",\"exemption_indicator\":null,\"result\":\"authenticated\",\"result_reason\":null,\"transaction_id\":\"6c6073b2-7589-4d95-9e04-6593ba161f01\",\"version\":\"2.2.0\"},\"wallet\":null},\"type\":\"card\"},\"refunded\":false,\"source\":null,\"status\":\"succeeded\",\"mit_params\":{\"network_transaction_id\":\"486004343876837\"}},\"confirmation_method\":\"manual\",\"created\":1767519107,\"currency\":\"eur\",\"customer\":null,\"last_payment_error\":null,\"livemode\":true,\"metadata\":{\"payment_id\":\"rnmirITmJuxrJh86nf99itrt9\",\"payments_extension\":\"true\",\"payments_extension_type\":\"card\",\"reconciliation_flow\":\"payments_api\",\"shop_id\":\"751927347\"},\"next_action\":null,\"payment_method\":\"pm_1Slnf5IkWweOM9jAj3slL9sn\",\"payment_method_types\":[\"card\"],\"source\":null,\"status\":\"succeeded\"}"</t>
  </si>
  <si>
    <t>AS-96934</t>
  </si>
  <si>
    <t>gid://shopify/Order/7499037999442</t>
  </si>
  <si>
    <t>gid://shopify/OrderTransaction/8639879872850</t>
  </si>
  <si>
    <t>2026-01-27T17:23:39Z</t>
  </si>
  <si>
    <t>ch_3SuFzMIkWweOM9jA1ibfAE6j</t>
  </si>
  <si>
    <t>rqXpZd6HWwhWR98EZNf26yWPk</t>
  </si>
  <si>
    <t>pi_3SuFzMIkWweOM9jA1S4GxSdU</t>
  </si>
  <si>
    <t>"{\"id\":\"pi_3SuFzMIkWweOM9jA1S4GxSdU\",\"object\":\"payment_intent\",\"amount\":19679,\"amount_capturable\":0,\"amount_received\":19679,\"canceled_at\":null,\"cancellation_reason\":null,\"capture_method\":\"automatic\",\"latest_charge\":{\"id\":\"ch_3SuFzMIkWweOM9jA1ibfAE6j\",\"object\":\"charge\",\"amount\":19679,\"application_fee\":\"fee_1SuFzPIkWweOM9jAeNlmkJH6\",\"balance_transaction\":\"txn_3SuFzMIkWweOM9jA1Fn9KKbQ\",\"captured\":true,\"created\":1769534622,\"currency\":\"eur\",\"failure_code\":null,\"failure_message\":null,\"fraud_details\":{},\"livemode\":true,\"metadata\":{\"payment_id\":\"rqXpZd6HWwhWR98EZNf26yWP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FzMIkWweOM9jA1S4GxSdU\",\"payment_method\":\"pm_1SuFzMIkWweOM9jAmDLQFeEh\",\"payment_method_details\":{\"card\":{\"amount_authorized\":19679,\"authorization_code\":\"234229\",\"brand\":\"visa\",\"checks\":{\"address_line1_check\":\"unavailable\",\"address_postal_code_check\":\"unavailable\",\"cvc_check\":\"pass\"},\"country\":\"ES\",\"description\":\"Visa Business Enhanced (US Only)\",\"ds_transaction_id\":null,\"exp_month\":9,\"exp_year\":2026,\"extended_authorization\":{\"status\":\"disabled\"},\"fingerprint\":\"i3M7qA071Pa0wBM1\",\"funding\":\"credit\",\"iin\":\"410641\",\"incremental_authorization\":{\"status\":\"unavailable\"},\"installments\":null,\"issuer\":\"BANCO DE SABADELL, S.A.\",\"last4\":\"4010\",\"mandate\":null,\"moto\":false,\"multicapture\":{\"status\":\"unavailable\"},\"network\":\"visa\",\"network_token\":{\"used\":false},\"network_transaction_id\":\"486027626220994\",\"overcapture\":{\"maximum_amount_capturable\":19679,\"status\":\"unavailable\"},\"payment_account_reference\":\"V0010014624212444555543268977\",\"regulated_status\":\"unregulated\",\"three_d_secure\":null,\"wallet\":null},\"type\":\"card\"},\"refunded\":false,\"source\":null,\"status\":\"succeeded\",\"mit_params\":{\"network_transaction_id\":\"486027626220994\"}},\"confirmation_method\":\"manual\",\"created\":1769534620,\"currency\":\"eur\",\"customer\":null,\"last_payment_error\":null,\"livemode\":true,\"metadata\":{\"payment_id\":\"rqXpZd6HWwhWR98EZNf26yWPk\",\"payments_extension\":\"true\",\"payments_extension_type\":\"card\",\"reconciliation_flow\":\"payments_api\",\"shop_id\":\"751927347\"},\"next_action\":null,\"payment_method\":\"pm_1SuFzMIkWweOM9jAmDLQFeEh\",\"payment_method_types\":[\"card\"],\"source\":null,\"status\":\"succeeded\"}"</t>
  </si>
  <si>
    <t>AS-94975</t>
  </si>
  <si>
    <t>gid://shopify/Order/7397752570194</t>
  </si>
  <si>
    <t>gid://shopify/OrderTransaction/8574175117650</t>
  </si>
  <si>
    <t>2026-01-03T16:59:02Z</t>
  </si>
  <si>
    <t>ch_3SlYANIkWweOM9jA2EMAbvXU</t>
  </si>
  <si>
    <t>r8c9LDKPkZuhZVeC3MbOUa1R4</t>
  </si>
  <si>
    <t>pi_3SlYANIkWweOM9jA2ePoOCBT</t>
  </si>
  <si>
    <t>"{\"id\":\"pi_3SlYANIkWweOM9jA2ePoOCBT\",\"object\":\"payment_intent\",\"amount\":15995,\"amount_capturable\":0,\"amount_received\":15995,\"canceled_at\":null,\"cancellation_reason\":null,\"capture_method\":\"automatic\",\"latest_charge\":{\"id\":\"ch_3SlYANIkWweOM9jA2EMAbvXU\",\"object\":\"charge\",\"amount\":15995,\"application_fee\":\"fee_1SlYAOIkWweOM9jAgrdpm0hO\",\"balance_transaction\":\"txn_3SlYANIkWweOM9jA20jD1NJ0\",\"captured\":true,\"created\":1767459543,\"currency\":\"eur\",\"failure_code\":null,\"failure_message\":null,\"fraud_details\":{},\"livemode\":true,\"metadata\":{\"payment_id\":\"r8c9LDKPkZuhZVeC3MbOUa1R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YANIkWweOM9jA2ePoOCBT\",\"payment_method\":\"pm_1SlYANIkWweOM9jAB2HE5GPn\",\"payment_method_details\":{\"card\":{\"amount_authorized\":15995,\"authorization_code\":\"388444\",\"brand\":\"mastercard\",\"checks\":{\"address_line1_check\":null,\"address_postal_code_check\":null,\"cvc_check\":null},\"country\":\"ES\",\"description\":\"Platinum MasterCard Immediate Debit\",\"ds_transaction_id\":null,\"exp_month\":4,\"exp_year\":2027,\"extended_authorization\":{\"status\":\"disabled\"},\"fingerprint\":\"IyVDUeKE4ezznn5W\",\"funding\":\"debit\",\"iin\":\"525681\",\"incremental_authorization\":{\"status\":\"unavailable\"},\"installments\":null,\"issuer\":\"ING BANK N.V.\",\"last4\":\"0000\",\"mandate\":null,\"moto\":false,\"multicapture\":{\"status\":\"unavailable\"},\"network\":\"mastercard\",\"network_token\":{\"used\":false},\"network_transaction_id\":\"TPLC89TNX0103\",\"overcapture\":{\"maximum_amount_capturable\":15995,\"status\":\"unavailable\"},\"payment_account_reference\":\"50014NLXSUPP359PAKREE40I6KHVE\",\"regulated_status\":\"unregulated\",\"three_d_secure\":null,\"wallet\":{\"apple_pay\":{\"type\":\"apple_pay\"},\"dynamic_last4\":\"5503\",\"type\":\"apple_pay\"}},\"type\":\"card\"},\"refunded\":false,\"source\":null,\"status\":\"succeeded\",\"mit_params\":{\"network_transaction_id\":\"TPLC89TNX0103\"}},\"confirmation_method\":\"manual\",\"created\":1767459543,\"currency\":\"eur\",\"customer\":null,\"last_payment_error\":null,\"livemode\":true,\"metadata\":{\"payment_id\":\"r8c9LDKPkZuhZVeC3MbOUa1R4\",\"payments_extension\":\"true\",\"payments_extension_type\":\"card\",\"reconciliation_flow\":\"payments_api\",\"shop_id\":\"751927347\"},\"next_action\":null,\"payment_method\":\"pm_1SlYANIkWweOM9jAB2HE5GPn\",\"payment_method_types\":[\"card\"],\"source\":null,\"status\":\"succeeded\"}"</t>
  </si>
  <si>
    <t>AS-95423</t>
  </si>
  <si>
    <t>gid://shopify/Order/7415133503826</t>
  </si>
  <si>
    <t>gid://shopify/OrderTransaction/8587584635218</t>
  </si>
  <si>
    <t>2026-01-08T23:08:37Z</t>
  </si>
  <si>
    <t>7GR59444WR419343X</t>
  </si>
  <si>
    <t>"{\"id\":\"7GR59444WR419343X\",\"intent\":\"CAPTURE\",\"status\":\"COMPLETED\",\"payment_source\":{\"paypal\":{\"email_address\":\"tanja.mueller252@googlemail.com\",\"account_id\":\"EFWCKHMHE6R78\",\"account_status\":\"UNVERIFIED\",\"name\":{\"given_name\":\"Tanja\",\"surname\":\"M\u00fcller\"},\"phone_number\":{\"national_number\":\"4901727452021\"},\"address\":{\"address_line_1\":\"M\u00fclhauser Stra\u00dfe 17\",\"admin_area_2\":\"Mannheim\",\"postal_code\":\"68229\",\"country_code\":\"DE\"}}},\"purchase_units\":[{\"reference_id\":\"default\",\"amount\":{\"currency_code\":\"EUR\",\"value\":\"112.70\",\"breakdown\":{\"item_total\":{\"currency_code\":\"EUR\",\"value\":\"112.70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atercolor Landscape N 24 - P\u00f3ster \\/ Sin marco \\/ 30x40\",\"custom_id\":\"{\\\"shop_id\\\":751927347,\\\"session_id\\\":\\\"rDmBaa7JZfpUFaTTZBBjBcH9B\\\"}\",\"invoice_id\":\"rDmBaa7JZfpUFaTTZBBjBcH9B\",\"items\":[{\"name\":\"Watercolor Landscape N 24 - P\u00f3ster \\/ Sin marco \\/ 30x40\",\"unit_amount\":{\"currency_code\":\"EUR\",\"value\":\"19.95\"},\"tax\":{\"currency_code\":\"EUR\",\"value\":\"0.00\"},\"quantity\":\"1\"},{\"name\":\"Starfish (\u00c9toile de mer) II - Sealife Collection - P\u00f3ster \\/ Sin marco \\/ 30x40\",\"unit_amount\":{\"currency_code\":\"EUR\",\"value\":\"19.95\"},\"tax\":{\"currency_code\":\"EUR\",\"value\":\"0.00\"},\"quantity\":\"1\"},{\"name\":\"Pablo Picasso Animals Drawings the cat Esquisse D\u2019un F\u00e9lin - P\u00f3ster \\/ Sin marco \\/ 30x40\",\"unit_amount\":{\"currency_code\":\"EUR\",\"value\":\"19.95\"},\"tax\":{\"currency_code\":\"EUR\",\"value\":\"0.00\"},\"quantity\":\"1\"},{\"name\":\"Pablo Picasso Animals Drawing Horse - P\u00f3ster \\/ Sin marco \\/ 30x40\",\"unit_amount\":{\"currency_code\":\"EUR\",\"value\":\"19.95\"},\"tax\":{\"currency_code\":\"EUR\",\"value\":\"0.00\"},\"quantity\":\"1\"},{\"name\":\"Pablo Picasso Animals Drawings the elephant - P\u00f3ster \\/ Sin marco \\/ 30x40\",\"unit_amount\":{\"currency_code\":\"EUR\",\"value\":\"19.95\"},\"tax\":{\"currency_code\":\"EUR\",\"value\":\"0.00\"},\"quantity\":\"1\"},{\"name\":\"Save the whales (1973) vintage poster by Vint Lawrence - P\u00f3ster \\/ Sin marco \\/ 20x30\",\"unit_amount\":{\"currency_code\":\"EUR\",\"value\":\"12.95\"},\"tax\":{\"currency_code\":\"EUR\",\"value\":\"0.00\"},\"quantity\":\"1\"}],\"shipping\":{\"name\":{\"full_name\":\"Tanja  M\u00fcller\"},\"address\":{\"address_line_1\":\"M\u00f6nchw\u00f6rthstra\u00dfe 23\",\"admin_area_2\":\"Mannheim\",\"postal_code\":\"68199\",\"country_code\":\"DE\"}},\"supplementary_data\":{\"tax_nexus\":[]},\"payments\":{\"captures\":[{\"id\":\"8YG52651UY5210118\",\"status\":\"COMPLETED\",\"amount\":{\"currency_code\":\"EUR\",\"value\":\"112.70\"},\"final_capture\":true,\"disbursement_mode\":\"INSTANT\",\"seller_protection\":{\"status\":\"ELIGIBLE\",\"dispute_categories\":[\"ITEM_NOT_RECEIVED\",\"UNAUTHORIZED_TRANSACTION\"]},\"seller_receivable_breakdown\":{\"gross_amount\":{\"currency_code\":\"EUR\",\"value\":\"112.70\"},\"paypal_fee\":{\"currency_code\":\"EUR\",\"value\":\"3.62\"},\"net_amount\":{\"currency_code\":\"EUR\",\"value\":\"109.08\"}},\"invoice_id\":\"rDmBaa7JZfpUFaTTZBBjBcH9B\",\"custom_id\":\"{\\\"shop_id\\\":751927347,\\\"session_id\\\":\\\"rDmBaa7JZfpUFaTTZBBjBcH9B\\\"}\",\"links\":[{\"href\":\"https:\\/\\/api.paypal.com\\/v2\\/payments\\/captures\\/8YG52651UY5210118\",\"rel\":\"self\",\"method\":\"GET\"},{\"href\":\"https:\\/\\/api.paypal.com\\/v2\\/payments\\/captures\\/8YG52651UY5210118\\/refund\",\"rel\":\"refund\",\"method\":\"POST\"},{\"href\":\"https:\\/\\/api.paypal.com\\/v2\\/checkout\\/orders\\/7GR59444WR419343X\",\"rel\":\"up\",\"method\":\"GET\"}],\"create_time\":\"2026-01-08T23:08:39Z\",\"update_time\":\"2026-01-08T23:08:39Z\"}]}}],\"payer\":{\"name\":{\"given_name\":\"Tanja\",\"surname\":\"M\u00fcller\"},\"email_address\":\"tanja.mueller252@googlemail.com\",\"payer_id\":\"EFWCKHMHE6R78\",\"phone\":{\"phone_number\":{\"national_number\":\"4901727452021\"}},\"address\":{\"address_line_1\":\"M\u00fclhauser Stra\u00dfe 17\",\"admin_area_2\":\"Mannheim\",\"postal_code\":\"68229\",\"country_code\":\"DE\"}},\"create_time\":\"2026-01-08T23:07:49Z\",\"update_time\":\"2026-01-08T23:08:39Z\",\"links\":[{\"href\":\"https:\\/\\/api.paypal.com\\/v2\\/checkout\\/orders\\/7GR59444WR419343X\",\"rel\":\"self\",\"method\":\"GET\"}]}"</t>
  </si>
  <si>
    <t>AS-94919</t>
  </si>
  <si>
    <t>gid://shopify/Order/7396122394962</t>
  </si>
  <si>
    <t>gid://shopify/OrderTransaction/8571169243474</t>
  </si>
  <si>
    <t>2026-01-02T20:41:04Z</t>
  </si>
  <si>
    <t>1XP85218BB6906841</t>
  </si>
  <si>
    <t>"{\"id\":\"1XP85218BB6906841\",\"intent\":\"CAPTURE\",\"status\":\"COMPLETED\",\"payment_source\":{\"paypal\":{\"email_address\":\"AndreaWalther1@gmx.de\",\"account_id\":\"WMZKBZCPURPGG\",\"account_status\":\"VERIFIED\",\"name\":{\"given_name\":\"Andrea\",\"surname\":\"Walther\"},\"phone_number\":{\"national_number\":\"493413502996\"},\"address\":{\"address_line_1\":\"Spinnereistra\u00dfe 32\",\"admin_area_2\":\"markkleeberg\",\"postal_code\":\"04416\",\"country_code\":\"DE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e marche fermier - cantaloup - P\u00f3ster \\/ Sin marco \\/ 40x50\",\"custom_id\":\"{\\\"shop_id\\\":751927347,\\\"session_id\\\":\\\"rdHLmlMu6WBOS3BsLHagTqGHD\\\"}\",\"invoice_id\":\"rdHLmlMu6WBOS3BsLHagTqGHD\",\"items\":[{\"name\":\"Le marche fermier - cantaloup - P\u00f3ster \\/ Sin marco \\/ 40x50\",\"unit_amount\":{\"currency_code\":\"EUR\",\"value\":\"26.95\"},\"tax\":{\"currency_code\":\"EUR\",\"value\":\"0.00\"},\"quantity\":\"1\"}],\"shipping\":{\"name\":{\"full_name\":\"Andrea Walther\"},\"address\":{\"address_line_1\":\"Spinnereistra\u00dfe 32\",\"admin_area_2\":\"markkleeberg\",\"postal_code\":\"04416\",\"country_code\":\"DE\"}},\"supplementary_data\":{\"tax_nexus\":[]},\"payments\":{\"captures\":[{\"id\":\"8SA56231RB1621238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dHLmlMu6WBOS3BsLHagTqGHD\",\"custom_id\":\"{\\\"shop_id\\\":751927347,\\\"session_id\\\":\\\"rdHLmlMu6WBOS3BsLHagTqGHD\\\"}\",\"links\":[{\"href\":\"https:\\/\\/api.paypal.com\\/v2\\/payments\\/captures\\/8SA56231RB1621238\",\"rel\":\"self\",\"method\":\"GET\"},{\"href\":\"https:\\/\\/api.paypal.com\\/v2\\/payments\\/captures\\/8SA56231RB1621238\\/refund\",\"rel\":\"refund\",\"method\":\"POST\"},{\"href\":\"https:\\/\\/api.paypal.com\\/v2\\/checkout\\/orders\\/1XP85218BB6906841\",\"rel\":\"up\",\"method\":\"GET\"}],\"create_time\":\"2026-01-02T20:41:06Z\",\"update_time\":\"2026-01-02T20:41:06Z\"}]}}],\"payer\":{\"name\":{\"given_name\":\"Andrea\",\"surname\":\"Walther\"},\"email_address\":\"AndreaWalther1@gmx.de\",\"payer_id\":\"WMZKBZCPURPGG\",\"phone\":{\"phone_number\":{\"national_number\":\"493413502996\"}},\"address\":{\"address_line_1\":\"Spinnereistra\u00dfe 32\",\"admin_area_2\":\"markkleeberg\",\"postal_code\":\"04416\",\"country_code\":\"DE\"}},\"create_time\":\"2026-01-02T20:40:33Z\",\"update_time\":\"2026-01-02T20:41:06Z\",\"links\":[{\"href\":\"https:\\/\\/api.paypal.com\\/v2\\/checkout\\/orders\\/1XP85218BB6906841\",\"rel\":\"self\",\"method\":\"GET\"}]}"</t>
  </si>
  <si>
    <t>AS-96224</t>
  </si>
  <si>
    <t>AS-96241</t>
  </si>
  <si>
    <t>gid://shopify/Order/7439288402258</t>
  </si>
  <si>
    <t>gid://shopify/OrderTransaction/8614983074130</t>
  </si>
  <si>
    <t>2026-01-18T13:49:22Z</t>
  </si>
  <si>
    <t>ch_3SqwM3IkWweOM9jA0ijIBuO1</t>
  </si>
  <si>
    <t>r2wa3K7Jgj6ko30Im0HyEUVgE</t>
  </si>
  <si>
    <t>pi_3SqwM3IkWweOM9jA0VJyONOT</t>
  </si>
  <si>
    <t>"{\"id\":\"pi_3SqwM3IkWweOM9jA0VJyONOT\",\"object\":\"payment_intent\",\"amount\":2990,\"amount_capturable\":0,\"amount_received\":2990,\"canceled_at\":null,\"cancellation_reason\":null,\"capture_method\":\"automatic\",\"latest_charge\":{\"id\":\"ch_3SqwM3IkWweOM9jA0ijIBuO1\",\"object\":\"charge\",\"amount\":2990,\"application_fee\":\"fee_1SqwM5IkWweOM9jAEtL9EbV4\",\"balance_transaction\":\"txn_3SqwM3IkWweOM9jA0YMxnWQY\",\"captured\":true,\"created\":1768744165,\"currency\":\"eur\",\"failure_code\":null,\"failure_message\":null,\"fraud_details\":{},\"livemode\":true,\"metadata\":{\"payment_id\":\"r2wa3K7Jgj6ko30Im0HyEUVg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wM3IkWweOM9jA0VJyONOT\",\"payment_method\":\"pm_1SqwM3IkWweOM9jAsSlhYIes\",\"payment_method_details\":{\"card\":{\"amount_authorized\":2990,\"authorization_code\":\"594241\",\"brand\":\"visa\",\"checks\":{\"address_line1_check\":\"unavailable\",\"address_postal_code_check\":\"unavailable\",\"cvc_check\":\"pass\"},\"country\":\"ES\",\"description\":\"Visa Classic\",\"ds_transaction_id\":null,\"exp_month\":2,\"exp_year\":2030,\"extended_authorization\":{\"status\":\"disabled\"},\"fingerprint\":\"saWD5oDdTIcAIaW2\",\"funding\":\"debit\",\"iin\":\"418820\",\"incremental_authorization\":{\"status\":\"unavailable\"},\"installments\":null,\"issuer\":\"BANCO BILBAO VIZCAYA ARGENTARIA S.A. (BBVA)\",\"last4\":\"0904\",\"mandate\":null,\"moto\":false,\"multicapture\":{\"status\":\"unavailable\"},\"network\":\"visa\",\"network_token\":{\"used\":false},\"network_transaction_id\":\"486018497652267\",\"overcapture\":{\"maximum_amount_capturable\":2990,\"status\":\"unavailable\"},\"payment_account_reference\":\"V0010013023085338878074816421\",\"regulated_status\":\"unregulated\",\"three_d_secure\":null,\"wallet\":null},\"type\":\"card\"},\"refunded\":false,\"source\":null,\"status\":\"succeeded\",\"mit_params\":{\"network_transaction_id\":\"486018497652267\"}},\"confirmation_method\":\"manual\",\"created\":1768744163,\"currency\":\"eur\",\"customer\":null,\"last_payment_error\":null,\"livemode\":true,\"metadata\":{\"payment_id\":\"r2wa3K7Jgj6ko30Im0HyEUVgE\",\"payments_extension\":\"true\",\"payments_extension_type\":\"card\",\"reconciliation_flow\":\"payments_api\",\"shop_id\":\"751927347\"},\"next_action\":null,\"payment_method\":\"pm_1SqwM3IkWweOM9jAsSlhYIes\",\"payment_method_types\":[\"card\"],\"source\":null,\"status\":\"succeeded\"}"</t>
  </si>
  <si>
    <t>AS-97171</t>
  </si>
  <si>
    <t>gid://shopify/Order/7515138523474</t>
  </si>
  <si>
    <t>gid://shopify/OrderTransaction/8649405825362</t>
  </si>
  <si>
    <t>2026-01-31T09:03:58Z</t>
  </si>
  <si>
    <t>py_3Sva5yIkWweOM9jA0EKtu38d</t>
  </si>
  <si>
    <t>rjXXyQvutHsJ9BY7NpI1tcSAw</t>
  </si>
  <si>
    <t>"{\"id\":\"py_3Sva5yIkWweOM9jA0EKtu38d\",\"object\":\"charge\",\"amount\":10580,\"application_fee\":\"fee_1Sva6HIkWweOM9jAVN3cgBay\",\"balance_transaction\":\"txn_3Sva5yIkWweOM9jA0f2grft3\",\"captured\":true,\"created\":1769850257,\"currency\":\"eur\",\"failure_code\":null,\"failure_message\":null,\"fraud_details\":{},\"livemode\":true,\"metadata\":{\"payments_extension_type\":\"klarna\",\"payments_extension\":\"true\",\"shop_id\":\"751927347\",\"reconciliation_flow\":\"payments_api\",\"payment_id\":\"rjXXyQvutHsJ9BY7NpI1tcSAw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va5yIkWweOM9jA06caG0Pn\",\"payment_method\":\"pm_1Sva5yIkWweOM9jAgLZwO5pz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</si>
  <si>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AS-95540</t>
  </si>
  <si>
    <t>gid://shopify/Order/7418503397714</t>
  </si>
  <si>
    <t>gid://shopify/OrderTransaction/8591428583762</t>
  </si>
  <si>
    <t>2026-01-10T11:26:23Z</t>
  </si>
  <si>
    <t>ch_3So0JIIkWweOM9jA275cdBXB</t>
  </si>
  <si>
    <t>rv0p1KzznfjEANKOMvMzCl75H</t>
  </si>
  <si>
    <t>pi_3So0JIIkWweOM9jA2Mma9Tlv</t>
  </si>
  <si>
    <t>"{\"id\":\"pi_3So0JIIkWweOM9jA2Mma9Tlv\",\"object\":\"payment_intent\",\"amount\":3790,\"amount_capturable\":0,\"amount_received\":3790,\"canceled_at\":null,\"cancellation_reason\":null,\"capture_method\":\"automatic\",\"latest_charge\":{\"id\":\"ch_3So0JIIkWweOM9jA275cdBXB\",\"object\":\"charge\",\"amount\":3790,\"application_fee\":\"fee_1So0JJIkWweOM9jAgcs3r6E9\",\"balance_transaction\":\"txn_3So0JIIkWweOM9jA2rbvIP1N\",\"captured\":true,\"created\":1768044384,\"currency\":\"eur\",\"failure_code\":null,\"failure_message\":null,\"fraud_details\":{},\"livemode\":true,\"metadata\":{\"payment_id\":\"rv0p1KzznfjEANKOMvMzCl75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0JIIkWweOM9jA2Mma9Tlv\",\"payment_method\":\"pm_1So0JIIkWweOM9jAmzlzzDIz\",\"payment_method_details\":{\"card\":{\"amount_authorized\":3790,\"authorization_code\":\"127707\",\"brand\":\"mastercard\",\"checks\":{\"address_line1_check\":null,\"address_postal_code_check\":null,\"cvc_check\":null},\"country\":\"ES\",\"description\":\"MasterCard New World Immediate Debit\",\"ds_transaction_id\":null,\"exp_month\":7,\"exp_year\":2026,\"extended_authorization\":{\"status\":\"disabled\"},\"fingerprint\":\"bqFOkpzNsavaWEFY\",\"funding\":\"debit\",\"iin\":\"515896\",\"incremental_authorization\":{\"status\":\"unavailable\"},\"installments\":null,\"issuer\":\"BANCO SABADELL S.A.\",\"last4\":\"0000\",\"mandate\":null,\"moto\":false,\"multicapture\":{\"status\":\"unavailable\"},\"network\":\"mastercard\",\"network_token\":{\"used\":false},\"network_transaction_id\":\"TNWCWR9M40110\",\"overcapture\":{\"maximum_amount_capturable\":3790,\"status\":\"unavailable\"},\"payment_account_reference\":\"5001BXW93G3EUSXOJXULD19VVDZ4G\",\"regulated_status\":\"unregulated\",\"three_d_secure\":null,\"wallet\":{\"apple_pay\":{\"type\":\"apple_pay\"},\"dynamic_last4\":\"5428\",\"type\":\"apple_pay\"}},\"type\":\"card\"},\"refunded\":false,\"source\":null,\"status\":\"succeeded\",\"mit_params\":{\"network_transaction_id\":\"TNWCWR9M40110\"}},\"confirmation_method\":\"manual\",\"created\":1768044384,\"currency\":\"eur\",\"customer\":null,\"last_payment_error\":null,\"livemode\":true,\"metadata\":{\"payment_id\":\"rv0p1KzznfjEANKOMvMzCl75H\",\"payments_extension\":\"true\",\"payments_extension_type\":\"card\",\"reconciliation_flow\":\"payments_api\",\"shop_id\":\"751927347\"},\"next_action\":null,\"payment_method\":\"pm_1So0JIIkWweOM9jAmzlzzDIz\",\"payment_method_types\":[\"card\"],\"source\":null,\"status\":\"succeeded\"}"</t>
  </si>
  <si>
    <t>gid://shopify/OrderTransaction/8591525314898</t>
  </si>
  <si>
    <t>2026-01-10T12:05:32Z</t>
  </si>
  <si>
    <t>re_3So0JIIkWweOM9jA289ZSX5C</t>
  </si>
  <si>
    <t>zKV4skOEoUabEk5IfWhAZ0dXb</t>
  </si>
  <si>
    <t>"{\"id\":\"re_3So0JIIkWweOM9jA289ZSX5C\",\"amount\":3790,\"balance_transaction\":\"txn_3So0JIIkWweOM9jA2w8vnu36\",\"charge\":{\"id\":\"ch_3So0JIIkWweOM9jA275cdBXB\",\"object\":\"charge\",\"amount\":3790,\"application_fee\":\"fee_1So0JJIkWweOM9jAgcs3r6E9\",\"balance_transaction\":\"txn_3So0JIIkWweOM9jA2rbvIP1N\",\"captured\":true,\"created\":1768044384,\"currency\":\"eur\",\"failure_code\":null,\"failure_message\":null,\"fraud_details\":{},\"livemode\":true,\"metadata\":{\"payment_id\":\"rv0p1KzznfjEANKOMvMzCl75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0JIIkWweOM9jA2Mma9Tlv\",\"payment_method\":\"pm_1So0JIIkWweOM9jAmzlzzDIz\",\"payment_method_details\":{\"card\":{\"amount_authorized\":3790,\"authorization_code\":\"127707\",\"brand\":\"mastercard\",\"checks\":{\"address_line1_check\":null,\"address_postal_code_check\":null,\"cvc_check\":null},\"country\":\"ES\",\"description\":\"MasterCard New World Immediate Debit\",\"ds_transaction_id\":null,\"exp_month\":7,\"exp_year\":2026,\"extended_authorization\":{\"status\":\"disabled\"},\"fingerprint\":\"bqFOkpzNsavaWEFY\",\"funding\":\"debit\",\"iin\":\"515896\",\"incremental_authorization\":{\"status\":\"unavailable\"},\"installments\":null,\"issuer\":\"BANCO SABADELL S.A.\",\"last4\":\"0000\",\"mandate\":null,\"moto\":false,\"multicapture\":{\"status\":\"unavailable\"},\"network\":\"mastercard\",\"network_token\":{\"used\":false},\"network_transaction_id\":\"TNWCWR9M40110\",\"overcapture\":{\"maximum_amount_capturable\":3790,\"status\":\"unavailable\"},\"payment_account_reference\":\"5001BXW93G3EUSXOJXULD19VVDZ4G\",\"regulated_status\":\"unregulated\",\"three_d_secure\":null,\"wallet\":{\"apple_pay\":{\"type\":\"apple_pay\"},\"dynamic_last4\":\"5428\",\"type\":\"apple_pay\"}},\"type\":\"card\"},\"refunded\":true,\"source\":null,\"status\":\"succeeded\",\"mit_params\":{\"network_transaction_id\":\"TNWCWR9M40110\"}},\"object\":\"refund\",\"reason\":null,\"status\":\"succeeded\",\"created\":1768046733,\"currency\":\"eur\",\"metadata\":{\"payments_extension\":\"true\",\"payments_extension_type\":\"card\",\"reconciliation_flow\":\"payments_api\",\"refund_id\":\"zKV4skOEoUabEk5IfWhAZ0dXb\"},\"payment_method_details\":{\"card\":{\"acquirer_reference_number\":null,\"acquirer_reference_number_status\":\"unavailable\"},\"type\":\"card\"},\"mit_params\":{}}"</t>
  </si>
  <si>
    <t>AS-96864</t>
  </si>
  <si>
    <t>gid://shopify/Order/7497290809682</t>
  </si>
  <si>
    <t>gid://shopify/OrderTransaction/8637477552466</t>
  </si>
  <si>
    <t>2026-01-26T17:42:02Z</t>
  </si>
  <si>
    <t>27N86327S3901404U</t>
  </si>
  <si>
    <t>"{\"id\":\"27N86327S3901404U\",\"intent\":\"CAPTURE\",\"status\":\"COMPLETED\",\"payment_source\":{\"paypal\":{\"email_address\":\"lucas.wendling@wanadoo.fr\",\"account_id\":\"SL9DMN7PUD39N\",\"account_status\":\"VERIFIED\",\"name\":{\"given_name\":\"Lucas\",\"surname\":\"Wendling\"},\"phone_number\":{\"national_number\":\"33638446632\"},\"address\":{\"address_line_1\":\"31 rue de l'industrie\",\"admin_area_2\":\"IDRON\",\"postal_code\":\"64320\",\"country_code\":\"FR\"}}},\"purchase_units\":[{\"reference_id\":\"default\",\"amount\":{\"currency_code\":\"EUR\",\"value\":\"119.75\",\"breakdown\":{\"item_total\":{\"currency_code\":\"EUR\",\"value\":\"119.75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auhaus Green Exhibition Poster - P\u00f3ster \\/ Sin marco \\/ 20x30\",\"custom_id\":\"{\\\"shop_id\\\":751927347,\\\"session_id\\\":\\\"r2HYUHHNOwDqfPcicsCfb73sT\\\"}\",\"invoice_id\":\"r2HYUHHNOwDqfPcicsCfb73sT\",\"items\":[{\"name\":\"Bauhaus Green Exhibition Poster - P\u00f3ster \\/ Sin marco \\/ 20x30\",\"unit_amount\":{\"currency_code\":\"EUR\",\"value\":\"12.95\"},\"tax\":{\"currency_code\":\"EUR\",\"value\":\"0.00\"},\"quantity\":\"1\"},{\"name\":\"Flower Market Copenhagen - NKTN - P\u00f3ster \\/ Sin marco \\/ 30x40\",\"unit_amount\":{\"currency_code\":\"EUR\",\"value\":\"19.95\"},\"tax\":{\"currency_code\":\"EUR\",\"value\":\"0.00\"},\"quantity\":\"1\"},{\"name\":\"Stripes linocut N\u00ba5 - Terracotta - P\u00f3ster \\/ Sin marco \\/ 40x50\",\"unit_amount\":{\"currency_code\":\"EUR\",\"value\":\"26.95\"},\"tax\":{\"currency_code\":\"EUR\",\"value\":\"0.00\"},\"quantity\":\"1\"},{\"name\":\"Bauhaus Green Circle - P\u00f3ster \\/ Sin marco \\/ 40x50\",\"unit_amount\":{\"currency_code\":\"EUR\",\"value\":\"26.95\"},\"tax\":{\"currency_code\":\"EUR\",\"value\":\"0.00\"},\"quantity\":\"1\"},{\"name\":\"Henri Matisse, Berggruen and Cie III - P\u00f3ster \\/ Sin marco \\/ 50x70\",\"unit_amount\":{\"currency_code\":\"EUR\",\"value\":\"32.95\"},\"tax\":{\"currency_code\":\"EUR\",\"value\":\"0.00\"},\"quantity\":\"1\"}],\"shipping\":{\"name\":{\"full_name\":\"Lucas Wendling\"},\"address\":{\"address_line_1\":\"8 Rue Des Orangers\",\"admin_area_2\":\"Hendaye\",\"postal_code\":\"64700\",\"country_code\":\"FR\"}},\"payments\":{\"captures\":[{\"id\":\"3H555013PE8422840\",\"status\":\"COMPLETED\",\"amount\":{\"currency_code\":\"EUR\",\"value\":\"119.75\"},\"final_capture\":true,\"disbursement_mode\":\"INSTANT\",\"seller_protection\":{\"status\":\"ELIGIBLE\",\"dispute_categories\":[\"ITEM_NOT_RECEIVED\",\"UNAUTHORIZED_TRANSACTION\"]},\"seller_receivable_breakdown\":{\"gross_amount\":{\"currency_code\":\"EUR\",\"value\":\"119.75\"},\"paypal_fee\":{\"currency_code\":\"EUR\",\"value\":\"3.82\"},\"net_amount\":{\"currency_code\":\"EUR\",\"value\":\"115.93\"}},\"invoice_id\":\"r2HYUHHNOwDqfPcicsCfb73sT\",\"custom_id\":\"{\\\"shop_id\\\":751927347,\\\"session_id\\\":\\\"r2HYUHHNOwDqfPcicsCfb73sT\\\"}\",\"links\":[{\"href\":\"https:\\/\\/api.paypal.com\\/v2\\/payments\\/captures\\/3H555013PE8422840\",\"rel\":\"self\",\"method\":\"GET\"},{\"href\":\"https:\\/\\/api.paypal.com\\/v2\\/payments\\/captures\\/3H555013PE8422840\\/refund\",\"rel\":\"refund\",\"method\":\"POST\"},{\"href\":\"https:\\/\\/api.paypal.com\\/v2\\/checkout\\/orders\\/27N86327S3901404U\",\"rel\":\"up\",\"method\":\"GET\"}],\"create_time\":\"2026-01-26T17:42:04Z\",\"update_time\":\"2026-01-26T17:42:04Z\"}]}}],\"payer\":{\"name\":{\"given_name\":\"Lucas\",\"surname\":\"Wendling\"},\"email_address\":\"lucas.wendling@wanadoo.fr\",\"payer_id\":\"SL9DMN7PUD39N\",\"phone\":{\"phone_number\":{\"national_number\":\"33638446632\"}},\"address\":{\"address_line_1\":\"31 rue de l'industrie\",\"admin_area_2\":\"IDRON\",\"postal_code\":\"64320\",\"country_code\":\"FR\"}},\"create_time\":\"2026-01-26T17:39:43Z\",\"update_time\":\"2026-01-26T17:42:04Z\",\"links\":[{\"href\":\"https:\\/\\/api.paypal.com\\/v2\\/checkout\\/orders\\/27N86327S3901404U\",\"rel\":\"self\",\"method\":\"GET\"}]}"</t>
  </si>
  <si>
    <t>AS-95509</t>
  </si>
  <si>
    <t>gid://shopify/Order/7417793249618</t>
  </si>
  <si>
    <t>gid://shopify/OrderTransaction/8590478410066</t>
  </si>
  <si>
    <t>2026-01-09T22:10:32Z</t>
  </si>
  <si>
    <t>6J028988T25686020</t>
  </si>
  <si>
    <t>"{\"id\":\"6J028988T25686020\",\"intent\":\"CAPTURE\",\"status\":\"COMPLETED\",\"payment_source\":{\"paypal\":{\"email_address\":\"ngrentrup@t-online.de\",\"account_id\":\"NJGT48MTAZHBA\",\"account_status\":\"VERIFIED\",\"name\":{\"given_name\":\"Natalija\",\"surname\":\"Grentrup\"},\"phone_number\":{\"national_number\":\"1702458266\"},\"address\":{\"address_line_1\":\"K\u00e4the-Kollwitz-Str. 24\",\"admin_area_2\":\"Ennigerloh\",\"admin_area_1\":\"Nordrhein-Westfalen\",\"postal_code\":\"59320\",\"country_code\":\"DE\"}}},\"purchase_units\":[{\"reference_id\":\"default\",\"amount\":{\"currency_code\":\"EUR\",\"value\":\"628.40\",\"breakdown\":{\"item_total\":{\"currency_code\":\"EUR\",\"value\":\"628.40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onjour Hearts - Athene Fritsch - P\u00f3ster \\/ Madera roble natural \\/ 30x40\",\"custom_id\":\"{\\\"shop_id\\\":751927347,\\\"session_id\\\":\\\"rJwT8leS1AIuXZNchJ097upzA\\\"}\",\"invoice_id\":\"rJwT8leS1AIuXZNchJ097upzA\",\"soft_descriptor\":\"PAYPAL *ARTESTASTOR AR\",\"items\":[{\"name\":\"Bonjour Hearts - Athene Fritsch - P\u00f3ster \\/ Madera roble natural \\/ 30x40\",\"unit_amount\":{\"currency_code\":\"EUR\",\"value\":\"42.95\"},\"tax\":{\"currency_code\":\"EUR\",\"value\":\"0.00\"},\"quantity\":\"1\"},{\"name\":\"Green Seashell Stories - P\u00f3ster \\/ Madera roble natural \\/ 30x40\",\"unit_amount\":{\"currency_code\":\"EUR\",\"value\":\"42.95\"},\"tax\":{\"currency_code\":\"EUR\",\"value\":\"0.00\"},\"quantity\":\"1\"},{\"name\":\"Wassily Chair Marcel Breuer - Rosi Feist - P\u00f3ster \\/ Madera rojo \\/ 20x30\",\"unit_amount\":{\"currency_code\":\"EUR\",\"value\":\"24.95\"},\"tax\":{\"currency_code\":\"EUR\",\"value\":\"0.00\"},\"quantity\":\"1\"},{\"name\":\"Checkered greenery - P\u00f3ster \\/ Madera azul \\/ 50x70\",\"unit_amount\":{\"currency_code\":\"EUR\",\"value\":\"67.95\"},\"tax\":{\"currency_code\":\"EUR\",\"value\":\"0.00\"},\"quantity\":\"1\"},{\"name\":\"Orange Strokes - Ejaaz Haniff - P\u00f3ster \\/ Madera amarillo \\/ 40x50\",\"unit_amount\":{\"currency_code\":\"EUR\",\"value\":\"58.95\"},\"tax\":{\"currency_code\":\"EUR\",\"value\":\"0.00\"},\"quantity\":\"1\"},{\"name\":\"Save the whales (1973) vintage poster by Vint Lawrence - P\u00f3ster \\/ Madera roble natural \\/ 60x90\",\"unit_amount\":{\"currency_code\":\"EUR\",\"value\":\"84.95\"},\"tax\":{\"currency_code\":\"EUR\",\"value\":\"0.00\"},\"quantity\":\"1\"},{\"name\":\"Watanabe Seitei Pink Sky - P\u00f3ster \\/ Madera amarillo \\/ 40x50\",\"unit_amount\":{\"currency_code\":\"EUR\",\"value\":\"58.95\"},\"tax\":{\"currency_code\":\"EUR\",\"value\":\"0.00\"},\"quantity\":\"1\"},{\"name\":\"Blue Nude - P\u00f3ster \\/ Madera roble natural \\/ 40x50\",\"unit_amount\":{\"currency_code\":\"EUR\",\"value\":\"58.95\"},\"tax\":{\"currency_code\":\"EUR\",\"value\":\"0.00\"},\"quantity\":\"1\"},{\"name\":\"Abstract I - P\u00f3ster \\/ Madera rojo \\/ 40x50\",\"unit_amount\":{\"currency_code\":\"EUR\",\"value\":\"58.95\"},\"tax\":{\"currency_code\":\"EUR\",\"value\":\"0.00\"},\"quantity\":\"1\"},{\"name\":\"Good Wine - P\u00f3ster \\/ Madera negro \\/ 30x40\",\"unit_amount\":{\"currency_code\":\"EUR\",\"value\":\"42.95\"},\"tax\":{\"currency_code\":\"EUR\",\"value\":\"0.00\"},\"quantity\":\"1\"},{\"name\":\"Ted Net Chair Red - Rosi Feist - P\u00f3ster \\/ Madera roble natural \\/ 30x40\",\"unit_amount\":{\"currency_code\":\"EUR\",\"value\":\"42.95\"},\"tax\":{\"currency_code\":\"EUR\",\"value\":\"0.00\"},\"quantity\":\"1\"},{\"name\":\"Ski day - chairlift - P\u00f3ster \\/ Madera roble natural \\/ 30x40\",\"unit_amount\":{\"currency_code\":\"EUR\",\"value\":\"42.95\"},\"tax\":{\"currency_code\":\"EUR\",\"value\":\"0.00\"},\"quantity\":\"1\"}],\"shipping\":{\"name\":{\"full_name\":\"Natascha Grentrup\"},\"address\":{\"address_line_1\":\" K\u00e4the-Kollwitz-Stra\u00dfe 24\",\"admin_area_2\":\"Ennigerloh\",\"postal_code\":\"59320\",\"country_code\":\"DE\"}},\"supplementary_data\":{\"tax_nexus\":[]},\"payments\":{\"captures\":[{\"id\":\"7RH28359HW3871627\",\"status\":\"COMPLETED\",\"amount\":{\"currency_code\":\"EUR\",\"value\":\"628.40\"},\"final_capture\":true,\"disbursement_mode\":\"INSTANT\",\"seller_protection\":{\"status\":\"ELIGIBLE\",\"dispute_categories\":[\"ITEM_NOT_RECEIVED\",\"UNAUTHORIZED_TRANSACTION\"]},\"seller_receivable_breakdown\":{\"gross_amount\":{\"currency_code\":\"EUR\",\"value\":\"628.40\"},\"paypal_fee\":{\"currency_code\":\"EUR\",\"value\":\"18.57\"},\"net_amount\":{\"currency_code\":\"EUR\",\"value\":\"609.83\"}},\"invoice_id\":\"rJwT8leS1AIuXZNchJ097upzA\",\"custom_id\":\"{\\\"shop_id\\\":751927347,\\\"session_id\\\":\\\"rJwT8leS1AIuXZNchJ097upzA\\\"}\",\"links\":[{\"href\":\"https:\\/\\/api.paypal.com\\/v2\\/payments\\/captures\\/7RH28359HW3871627\",\"rel\":\"self\",\"method\":\"GET\"},{\"href\":\"https:\\/\\/api.paypal.com\\/v2\\/payments\\/captures\\/7RH28359HW3871627\\/refund\",\"rel\":\"refund\",\"method\":\"POST\"},{\"href\":\"https:\\/\\/api.paypal.com\\/v2\\/checkout\\/orders\\/6J028988T25686020\",\"rel\":\"up\",\"method\":\"GET\"}],\"create_time\":\"2026-01-09T22:10:34Z\",\"update_time\":\"2026-01-09T22:10:34Z\"}]}}],\"payer\":{\"name\":{\"given_name\":\"Natalija\",\"surname\":\"Grentrup\"},\"email_address\":\"ngrentrup@t-online.de\",\"payer_id\":\"NJGT48MTAZHBA\",\"phone\":{\"phone_number\":{\"national_number\":\"1702458266\"}},\"address\":{\"address_line_1\":\"K\u00e4the-Kollwitz-Str. 24\",\"admin_area_2\":\"Ennigerloh\",\"admin_area_1\":\"Nordrhein-Westfalen\",\"postal_code\":\"59320\",\"country_code\":\"DE\"}},\"create_time\":\"2026-01-09T22:09:44Z\",\"update_time\":\"2026-01-09T22:10:34Z\",\"links\":[{\"href\":\"https:\\/\\/api.paypal.com\\/v2\\/checkout\\/orders\\/6J028988T25686020\",\"rel\":\"self\",\"method\":\"GET\"}]}"</t>
  </si>
  <si>
    <t>AS-95530</t>
  </si>
  <si>
    <t>gid://shopify/Order/7418242957650</t>
  </si>
  <si>
    <t>gid://shopify/OrderTransaction/8591118467410</t>
  </si>
  <si>
    <t>2026-01-10T09:10:09Z</t>
  </si>
  <si>
    <t>62B85691JM672720S</t>
  </si>
  <si>
    <t>"{\"id\":\"62B85691JM672720S\",\"intent\":\"CAPTURE\",\"status\":\"COMPLETED\",\"payment_source\":{\"paypal\":{\"email_address\":\"cl.huber@posteo.de\",\"account_id\":\"TGSLXKUYU3DCL\",\"account_status\":\"VERIFIED\",\"name\":{\"given_name\":\"Claudia\",\"surname\":\"Huber\"},\"phone_number\":{\"national_number\":\"4917672694577\"},\"address\":{\"address_line_1\":\"Lessingstra\u00dfe 26\",\"admin_area_2\":\"Rosenheim\",\"postal_code\":\"83024\",\"country_code\":\"DE\"}}},\"purchase_units\":[{\"reference_id\":\"default\",\"amount\":{\"currency_code\":\"EUR\",\"value\":\"228.75\",\"breakdown\":{\"item_total\":{\"currency_code\":\"EUR\",\"value\":\"228.75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ountains - P\u00f3ster \\/ Madera blanco \\/ 20x30\",\"custom_id\":\"{\\\"shop_id\\\":751927347,\\\"session_id\\\":\\\"rj6h4iIi5ckF7HQmSB77R1Vd7\\\"}\",\"invoice_id\":\"rj6h4iIi5ckF7HQmSB77R1Vd7\",\"items\":[{\"name\":\"Mountains - P\u00f3ster \\/ Madera blanco \\/ 20x30\",\"unit_amount\":{\"currency_code\":\"EUR\",\"value\":\"24.95\"},\"tax\":{\"currency_code\":\"EUR\",\"value\":\"0.00\"},\"quantity\":\"1\"},{\"name\":\"Sky - P\u00f3ster \\/ Madera blanco \\/ 30x40\",\"unit_amount\":{\"currency_code\":\"EUR\",\"value\":\"42.95\"},\"tax\":{\"currency_code\":\"EUR\",\"value\":\"0.00\"},\"quantity\":\"1\"},{\"name\":\"Sun and moon - P\u00f3ster \\/ Madera blanco \\/ 30x40\",\"unit_amount\":{\"currency_code\":\"EUR\",\"value\":\"42.95\"},\"tax\":{\"currency_code\":\"EUR\",\"value\":\"0.00\"},\"quantity\":\"1\"},{\"name\":\"Bunny tail - P\u00f3ster \\/ Madera roble natural \\/ 40x50\",\"unit_amount\":{\"currency_code\":\"EUR\",\"value\":\"58.95\"},\"tax\":{\"currency_code\":\"EUR\",\"value\":\"0.00\"},\"quantity\":\"1\"},{\"name\":\"Bunny face - P\u00f3ster \\/ Madera roble natural \\/ 40x50\",\"unit_amount\":{\"currency_code\":\"EUR\",\"value\":\"58.95\"},\"tax\":{\"currency_code\":\"EUR\",\"value\":\"0.00\"},\"quantity\":\"1\"}],\"shipping\":{\"name\":{\"full_name\":\"Claudia Huber\"},\"address\":{\"address_line_1\":\"Lessingstr.\",\"admin_area_2\":\"Rosenheim\",\"postal_code\":\"83024\",\"country_code\":\"DE\"}},\"supplementary_data\":{\"tax_nexus\":[]},\"payments\":{\"captures\":[{\"id\":\"4RT44724RN856214J\",\"status\":\"COMPLETED\",\"amount\":{\"currency_code\":\"EUR\",\"value\":\"228.75\"},\"final_capture\":true,\"disbursement_mode\":\"INSTANT\",\"seller_protection\":{\"status\":\"ELIGIBLE\",\"dispute_categories\":[\"ITEM_NOT_RECEIVED\",\"UNAUTHORIZED_TRANSACTION\"]},\"seller_receivable_breakdown\":{\"gross_amount\":{\"currency_code\":\"EUR\",\"value\":\"228.75\"},\"paypal_fee\":{\"currency_code\":\"EUR\",\"value\":\"6.98\"},\"net_amount\":{\"currency_code\":\"EUR\",\"value\":\"221.77\"}},\"invoice_id\":\"rj6h4iIi5ckF7HQmSB77R1Vd7\",\"custom_id\":\"{\\\"shop_id\\\":751927347,\\\"session_id\\\":\\\"rj6h4iIi5ckF7HQmSB77R1Vd7\\\"}\",\"links\":[{\"href\":\"https:\\/\\/api.paypal.com\\/v2\\/payments\\/captures\\/4RT44724RN856214J\",\"rel\":\"self\",\"method\":\"GET\"},{\"href\":\"https:\\/\\/api.paypal.com\\/v2\\/payments\\/captures\\/4RT44724RN856214J\\/refund\",\"rel\":\"refund\",\"method\":\"POST\"},{\"href\":\"https:\\/\\/api.paypal.com\\/v2\\/checkout\\/orders\\/62B85691JM672720S\",\"rel\":\"up\",\"method\":\"GET\"}],\"create_time\":\"2026-01-10T09:10:12Z\",\"update_time\":\"2026-01-10T09:10:12Z\"}]}}],\"payer\":{\"name\":{\"given_name\":\"Claudia\",\"surname\":\"Huber\"},\"email_address\":\"cl.huber@posteo.de\",\"payer_id\":\"TGSLXKUYU3DCL\",\"phone\":{\"phone_number\":{\"national_number\":\"4917672694577\"}},\"address\":{\"address_line_1\":\"Lessingstra\u00dfe 26\",\"admin_area_2\":\"Rosenheim\",\"postal_code\":\"83024\",\"country_code\":\"DE\"}},\"create_time\":\"2026-01-10T09:09:16Z\",\"update_time\":\"2026-01-10T09:10:12Z\",\"links\":[{\"href\":\"https:\\/\\/api.paypal.com\\/v2\\/checkout\\/orders\\/62B85691JM672720S\",\"rel\":\"self\",\"method\":\"GET\"}]}"</t>
  </si>
  <si>
    <t>AS-96920</t>
  </si>
  <si>
    <t>gid://shopify/Order/7498814128466</t>
  </si>
  <si>
    <t>gid://shopify/OrderTransaction/8639572410706</t>
  </si>
  <si>
    <t>2026-01-27T15:18:14Z</t>
  </si>
  <si>
    <t>ch_3SuE1zIkWweOM9jA26wblIvI</t>
  </si>
  <si>
    <t>r3bMk4fn5Cr6w5fAbS5HxgRQB</t>
  </si>
  <si>
    <t>pi_3SuE1zIkWweOM9jA2xJ2grNj</t>
  </si>
  <si>
    <t>"{\"id\":\"pi_3SuE1zIkWweOM9jA2xJ2grNj\",\"object\":\"payment_intent\",\"amount\":6795,\"amount_capturable\":0,\"amount_received\":6795,\"canceled_at\":null,\"cancellation_reason\":null,\"capture_method\":\"automatic\",\"latest_charge\":{\"id\":\"ch_3SuE1zIkWweOM9jA26wblIvI\",\"object\":\"charge\",\"amount\":6795,\"application_fee\":\"fee_1SuE21IkWweOM9jAkuQ2j7sL\",\"balance_transaction\":\"txn_3SuE1zIkWweOM9jA2nHioLkV\",\"captured\":true,\"created\":1769527096,\"currency\":\"eur\",\"failure_code\":null,\"failure_message\":null,\"fraud_details\":{},\"livemode\":true,\"metadata\":{\"payment_id\":\"r3bMk4fn5Cr6w5fAbS5HxgRQ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E1zIkWweOM9jA2xJ2grNj\",\"payment_method\":\"pm_1SuE1zIkWweOM9jAsts0JW0Z\",\"payment_method_details\":{\"card\":{\"amount_authorized\":6795,\"authorization_code\":\"496756\",\"brand\":\"mastercard\",\"checks\":{\"address_line1_check\":null,\"address_postal_code_check\":null,\"cvc_check\":null},\"country\":\"ES\",\"description\":\"MasterCard Credit Card (mixed BIN)\",\"ds_transaction_id\":null,\"exp_month\":10,\"exp_year\":2028,\"extended_authorization\":{\"status\":\"disabled\"},\"fingerprint\":\"Uk7jGHdJG6uidqua\",\"funding\":\"credit\",\"iin\":\"512825\",\"incremental_authorization\":{\"status\":\"unavailable\"},\"installments\":null,\"issuer\":\"BANCO SANTANDER S.A.\",\"last4\":\"0000\",\"mandate\":null,\"moto\":false,\"multicapture\":{\"status\":\"unavailable\"},\"network\":\"mastercard\",\"network_token\":{\"used\":false},\"network_transaction_id\":\"MCCPWUN0A0127\",\"overcapture\":{\"maximum_amount_capturable\":6795,\"status\":\"unavailable\"},\"payment_account_reference\":\"50014H050TU5HIA1V87M5S5LK7TKN\",\"regulated_status\":\"unregulated\",\"three_d_secure\":null,\"wallet\":{\"apple_pay\":{\"type\":\"apple_pay\"},\"dynamic_last4\":\"8598\",\"type\":\"apple_pay\"}},\"type\":\"card\"},\"refunded\":false,\"source\":null,\"status\":\"succeeded\",\"mit_params\":{\"network_transaction_id\":\"MCCPWUN0A0127\"}},\"confirmation_method\":\"manual\",\"created\":1769527095,\"currency\":\"eur\",\"customer\":null,\"last_payment_error\":null,\"livemode\":true,\"metadata\":{\"payment_id\":\"r3bMk4fn5Cr6w5fAbS5HxgRQB\",\"payments_extension\":\"true\",\"payments_extension_type\":\"card\",\"reconciliation_flow\":\"payments_api\",\"shop_id\":\"751927347\"},\"next_action\":null,\"payment_method\":\"pm_1SuE1zIkWweOM9jAsts0JW0Z\",\"payment_method_types\":[\"card\"],\"source\":null,\"status\":\"succeeded\"}"</t>
  </si>
  <si>
    <t>AS-96121</t>
  </si>
  <si>
    <t>gid://shopify/Order/7435599544658</t>
  </si>
  <si>
    <t>gid://shopify/OrderTransaction/8610609463634</t>
  </si>
  <si>
    <t>2026-01-17T10:40:51Z</t>
  </si>
  <si>
    <t>ch_3SqWw3IkWweOM9jA0lIkY883</t>
  </si>
  <si>
    <t>rb2Atsafk6sqM3bODmQrCWCkY</t>
  </si>
  <si>
    <t>pi_3SqWw3IkWweOM9jA0bV40yiu</t>
  </si>
  <si>
    <t>"{\"id\":\"pi_3SqWw3IkWweOM9jA0bV40yiu\",\"object\":\"payment_intent\",\"amount\":3190,\"amount_capturable\":0,\"amount_received\":3190,\"canceled_at\":null,\"cancellation_reason\":null,\"capture_method\":\"automatic\",\"latest_charge\":{\"id\":\"ch_3SqWw3IkWweOM9jA0lIkY883\",\"object\":\"charge\",\"amount\":3190,\"application_fee\":\"fee_1SqWw6IkWweOM9jAWKenWr9P\",\"balance_transaction\":\"txn_3SqWw3IkWweOM9jA0waCOXhX\",\"captured\":true,\"created\":1768646453,\"currency\":\"eur\",\"failure_code\":null,\"failure_message\":null,\"fraud_details\":{},\"livemode\":true,\"metadata\":{\"payment_id\":\"rb2Atsafk6sqM3bODmQrCWCk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Ww3IkWweOM9jA0bV40yiu\",\"payment_method\":\"pm_1SqWw3IkWweOM9jARQJ01HcS\",\"payment_method_details\":{\"card\":{\"amount_authorized\":3190,\"authorization_code\":\"405385\",\"brand\":\"visa\",\"checks\":{\"address_line1_check\":\"unavailable\",\"address_postal_code_check\":\"unavailable\",\"cvc_check\":null},\"country\":\"ES\",\"description\":\"Visa Classic\",\"ds_transaction_id\":null,\"exp_month\":12,\"exp_year\":2027,\"extended_authorization\":{\"status\":\"disabled\"},\"fingerprint\":\"tzq0eB4tXuvngd3p\",\"funding\":\"debit\",\"iin\":\"459981\",\"incremental_authorization\":{\"status\":\"unavailable\"},\"installments\":null,\"issuer\":\"BANCO COOPERATIVO ESPANOL S.A.\",\"last4\":\"0577\",\"mandate\":null,\"moto\":false,\"multicapture\":{\"status\":\"unavailable\"},\"network\":\"visa\",\"network_token\":{\"used\":true},\"network_transaction_id\":\"486017384532114\",\"overcapture\":{\"maximum_amount_capturable\":3190,\"status\":\"unavailable\"},\"payment_account_reference\":\"V0010013822082423589539365105\",\"regulated_status\":\"unregulated\",\"three_d_secure\":null,\"wallet\":null},\"type\":\"card\"},\"refunded\":false,\"source\":null,\"status\":\"succeeded\",\"mit_params\":{\"network_transaction_id\":\"486017384532114\"}},\"confirmation_method\":\"manual\",\"created\":1768646451,\"currency\":\"eur\",\"customer\":null,\"last_payment_error\":null,\"livemode\":true,\"metadata\":{\"payment_id\":\"rb2Atsafk6sqM3bODmQrCWCkY\",\"payments_extension\":\"true\",\"payments_extension_type\":\"card\",\"reconciliation_flow\":\"payments_api\",\"shop_id\":\"751927347\"},\"next_action\":null,\"payment_method\":\"pm_1SqWw3IkWweOM9jARQJ01HcS\",\"payment_method_types\":[\"card\"],\"source\":null,\"status\":\"succeeded\"}"</t>
  </si>
  <si>
    <t>gid://shopify/OrderTransaction/8610611855698</t>
  </si>
  <si>
    <t>2026-01-17T10:41:18Z</t>
  </si>
  <si>
    <t>re_3SqWw3IkWweOM9jA09I1PVas</t>
  </si>
  <si>
    <t>z8KW8VhB8bwGU92DRE0RbWJ2a</t>
  </si>
  <si>
    <t>"{\"id\":\"re_3SqWw3IkWweOM9jA09I1PVas\",\"amount\":3190,\"balance_transaction\":\"txn_3SqWw3IkWweOM9jA0OJbj0OV\",\"charge\":{\"id\":\"ch_3SqWw3IkWweOM9jA0lIkY883\",\"object\":\"charge\",\"amount\":3190,\"application_fee\":\"fee_1SqWw6IkWweOM9jAWKenWr9P\",\"balance_transaction\":\"txn_3SqWw3IkWweOM9jA0waCOXhX\",\"captured\":true,\"created\":1768646453,\"currency\":\"eur\",\"failure_code\":null,\"failure_message\":null,\"fraud_details\":{},\"livemode\":true,\"metadata\":{\"payment_id\":\"rb2Atsafk6sqM3bODmQrCWCk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Ww3IkWweOM9jA0bV40yiu\",\"payment_method\":\"pm_1SqWw3IkWweOM9jARQJ01HcS\",\"payment_method_details\":{\"card\":{\"amount_authorized\":3190,\"authorization_code\":\"405385\",\"brand\":\"visa\",\"checks\":{\"address_line1_check\":\"unavailable\",\"address_postal_code_check\":\"unavailable\",\"cvc_check\":null},\"country\":\"ES\",\"description\":\"Visa Classic\",\"ds_transaction_id\":null,\"exp_month\":12,\"exp_year\":2027,\"extended_authorization\":{\"status\":\"disabled\"},\"fingerprint\":\"tzq0eB4tXuvngd3p\",\"funding\":\"debit\",\"iin\":\"459981\",\"incremental_authorization\":{\"status\":\"unavailable\"},\"installments\":null,\"issuer\":\"BANCO COOPERATIVO ESPANOL S.A.\",\"last4\":\"0577\",\"mandate\":null,\"moto\":false,\"multicapture\":{\"status\":\"unavailable\"},\"network\":\"visa\",\"network_token\":{\"used\":true},\"network_transaction_id\":\"486017384532114\",\"overcapture\":{\"maximum_amount_capturable\":3190,\"status\":\"unavailable\"},\"payment_account_reference\":\"V0010013822082423589539365105\",\"regulated_status\":\"unregulated\",\"three_d_secure\":null,\"wallet\":null},\"type\":\"card\"},\"refunded\":true,\"source\":null,\"status\":\"succeeded\",\"mit_params\":{\"network_transaction_id\":\"486017384532114\"}},\"object\":\"refund\",\"reason\":null,\"status\":\"succeeded\",\"created\":1768646479,\"currency\":\"eur\",\"metadata\":{\"payments_extension\":\"true\",\"payments_extension_type\":\"card\",\"reconciliation_flow\":\"payments_api\",\"refund_id\":\"z8KW8VhB8bwGU92DRE0RbWJ2a\"},\"payment_method_details\":{\"card\":{\"acquirer_reference_number\":null,\"acquirer_reference_number_status\":\"unavailable\"},\"type\":\"card\"},\"mit_params\":{}}"</t>
  </si>
  <si>
    <t>AS-95170</t>
  </si>
  <si>
    <t>gid://shopify/Order/7408644522322</t>
  </si>
  <si>
    <t>gid://shopify/OrderTransaction/8579496902994</t>
  </si>
  <si>
    <t>2026-01-06T00:30:53Z</t>
  </si>
  <si>
    <t>ch_3SmOAkIkWweOM9jA1dlWLvO8</t>
  </si>
  <si>
    <t>r1uLwrI7d9avYhw6P6LnFOzLB</t>
  </si>
  <si>
    <t>pi_3SmOAkIkWweOM9jA1g1T57Rl</t>
  </si>
  <si>
    <t>"{\"id\":\"pi_3SmOAkIkWweOM9jA1g1T57Rl\",\"object\":\"payment_intent\",\"amount\":6795,\"amount_capturable\":0,\"amount_received\":6795,\"canceled_at\":null,\"cancellation_reason\":null,\"capture_method\":\"automatic\",\"latest_charge\":{\"id\":\"ch_3SmOAkIkWweOM9jA1dlWLvO8\",\"object\":\"charge\",\"amount\":6795,\"application_fee\":\"fee_1SmOAlIkWweOM9jAoWo84eBR\",\"balance_transaction\":\"txn_3SmOAkIkWweOM9jA1iKmgASn\",\"captured\":true,\"created\":1767659455,\"currency\":\"eur\",\"failure_code\":null,\"failure_message\":null,\"fraud_details\":{},\"livemode\":true,\"metadata\":{\"payment_id\":\"r1uLwrI7d9avYhw6P6LnFOzL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OAkIkWweOM9jA1g1T57Rl\",\"payment_method\":\"pm_1SmOAkIkWweOM9jAM3ldEeKy\",\"payment_method_details\":{\"card\":{\"amount_authorized\":6795,\"authorization_code\":\"016665\",\"brand\":\"mastercard\",\"checks\":{\"address_line1_check\":null,\"address_postal_code_check\":null,\"cvc_check\":null},\"country\":\"DE\",\"description\":\"Gold MasterCard Card\",\"ds_transaction_id\":null,\"exp_month\":3,\"exp_year\":2028,\"extended_authorization\":{\"status\":\"disabled\"},\"fingerprint\":\"a2dbTf8TgdoYq5Pe\",\"funding\":\"credit\",\"iin\":\"543104\",\"incremental_authorization\":{\"status\":\"unavailable\"},\"installments\":null,\"issuer\":\"ADVANZIA BANK S.A.\",\"last4\":\"0000\",\"mandate\":null,\"moto\":false,\"multicapture\":{\"status\":\"unavailable\"},\"network\":\"mastercard\",\"network_token\":{\"used\":false},\"network_transaction_id\":\"MCGGK00WJ0105\",\"overcapture\":{\"maximum_amount_capturable\":6795,\"status\":\"unavailable\"},\"payment_account_reference\":\"5001F4KLLEP3PG8F7MTGUZSENR70B\",\"regulated_status\":\"unregulated\",\"three_d_secure\":null,\"wallet\":{\"apple_pay\":{\"type\":\"apple_pay\"},\"dynamic_last4\":\"0324\",\"type\":\"apple_pay\"}},\"type\":\"card\"},\"refunded\":false,\"source\":null,\"status\":\"succeeded\",\"mit_params\":{\"network_transaction_id\":\"MCGGK00WJ0105\"}},\"confirmation_method\":\"manual\",\"created\":1767659454,\"currency\":\"eur\",\"customer\":null,\"last_payment_error\":null,\"livemode\":true,\"metadata\":{\"payment_id\":\"r1uLwrI7d9avYhw6P6LnFOzLB\",\"payments_extension\":\"true\",\"payments_extension_type\":\"card\",\"reconciliation_flow\":\"payments_api\",\"shop_id\":\"751927347\"},\"next_action\":null,\"payment_method\":\"pm_1SmOAkIkWweOM9jAM3ldEeKy\",\"payment_method_types\":[\"card\"],\"source\":null,\"status\":\"succeeded\"}"</t>
  </si>
  <si>
    <t>AS-96970</t>
  </si>
  <si>
    <t>AS-95823</t>
  </si>
  <si>
    <t>gid://shopify/Order/7425784873298</t>
  </si>
  <si>
    <t>gid://shopify/OrderTransaction/8598682435922</t>
  </si>
  <si>
    <t>2026-01-13T10:16:52Z</t>
  </si>
  <si>
    <t>ch_3Sp4efIkWweOM9jA1U60Atbx</t>
  </si>
  <si>
    <t>rwMm4lkhj1uawLXHXVKyCeIJL</t>
  </si>
  <si>
    <t>pi_3Sp4efIkWweOM9jA10VxvAhq</t>
  </si>
  <si>
    <t>"{\"id\":\"pi_3Sp4efIkWweOM9jA10VxvAhq\",\"object\":\"payment_intent\",\"amount\":6495,\"amount_capturable\":0,\"amount_received\":6495,\"canceled_at\":null,\"cancellation_reason\":null,\"capture_method\":\"automatic\",\"latest_charge\":{\"id\":\"ch_3Sp4efIkWweOM9jA1U60Atbx\",\"object\":\"charge\",\"amount\":6495,\"application_fee\":\"fee_1Sp4eiIkWweOM9jAAGtY0tHg\",\"balance_transaction\":\"txn_3Sp4efIkWweOM9jA1QtQ1M6Q\",\"captured\":true,\"created\":1768299415,\"currency\":\"eur\",\"failure_code\":null,\"failure_message\":null,\"fraud_details\":{},\"livemode\":true,\"metadata\":{\"payment_id\":\"rwMm4lkhj1uawLXHXVKyCeIJ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4efIkWweOM9jA10VxvAhq\",\"payment_method\":\"pm_1Sp4efIkWweOM9jALLdjMIyj\",\"payment_method_details\":{\"card\":{\"amount_authorized\":6495,\"authorization_code\":\"446413\",\"brand\":\"visa\",\"checks\":{\"address_line1_check\":\"fail\",\"address_postal_code_check\":\"fail\",\"cvc_check\":\"pass\"},\"country\":\"FR\",\"description\":\"Visa Gold\",\"ds_transaction_id\":null,\"exp_month\":1,\"exp_year\":2027,\"extended_authorization\":{\"status\":\"disabled\"},\"fingerprint\":\"EnMZQP5Nr2GhYeJc\",\"funding\":\"credit\",\"iin\":\"463341\",\"incremental_authorization\":{\"status\":\"unavailable\"},\"installments\":null,\"issuer\":\"BPCE\",\"last4\":\"2534\",\"mandate\":null,\"moto\":false,\"multicapture\":{\"status\":\"unavailable\"},\"network\":\"visa\",\"network_token\":{\"used\":false},\"network_transaction_id\":\"486013370158190\",\"overcapture\":{\"maximum_amount_capturable\":6495,\"status\":\"unavailable\"},\"payment_account_reference\":\"V001AACB038012022030250170470\",\"regulated_status\":\"unregulated\",\"three_d_secure\":{\"authentication_flow\":\"frictionless\",\"electronic_commerce_indicator\":\"07\",\"exemption_indicator\":null,\"result\":\"exempted\",\"result_reason\":null,\"transaction_id\":\"42ec211a-c943-4448-8b40-ce9ec4a76e53\",\"version\":\"2.2.0\"},\"wallet\":null},\"type\":\"card\"},\"refunded\":false,\"source\":null,\"status\":\"succeeded\",\"mit_params\":{\"network_transaction_id\":\"486013370158190\"}},\"confirmation_method\":\"manual\",\"created\":1768299413,\"currency\":\"eur\",\"customer\":null,\"last_payment_error\":null,\"livemode\":true,\"metadata\":{\"payment_id\":\"rwMm4lkhj1uawLXHXVKyCeIJL\",\"payments_extension\":\"true\",\"payments_extension_type\":\"card\",\"reconciliation_flow\":\"payments_api\",\"shop_id\":\"751927347\"},\"next_action\":null,\"payment_method\":\"pm_1Sp4efIkWweOM9jALLdjMIyj\",\"payment_method_types\":[\"card\"],\"source\":null,\"status\":\"succeeded\"}"</t>
  </si>
  <si>
    <t>AS-95508</t>
  </si>
  <si>
    <t>gid://shopify/Order/7417763496274</t>
  </si>
  <si>
    <t>gid://shopify/OrderTransaction/8590443282770</t>
  </si>
  <si>
    <t>2026-01-09T21:54:23Z</t>
  </si>
  <si>
    <t>ch_3SnndUIkWweOM9jA03mgVnwu</t>
  </si>
  <si>
    <t>rgoJHIbaF9o8lwYddQZN7JQxJ</t>
  </si>
  <si>
    <t>pi_3SnndUIkWweOM9jA0ofS72QR</t>
  </si>
  <si>
    <t>"{\"id\":\"pi_3SnndUIkWweOM9jA0ofS72QR\",\"object\":\"payment_intent\",\"amount\":4490,\"amount_capturable\":0,\"amount_received\":4490,\"canceled_at\":null,\"cancellation_reason\":null,\"capture_method\":\"automatic\",\"latest_charge\":{\"id\":\"ch_3SnndUIkWweOM9jA03mgVnwu\",\"object\":\"charge\",\"amount\":4490,\"application_fee\":\"fee_1SnndVIkWweOM9jAtSKrgFOQ\",\"balance_transaction\":\"txn_3SnndUIkWweOM9jA0VDWqr5d\",\"captured\":true,\"created\":1767995664,\"currency\":\"eur\",\"failure_code\":null,\"failure_message\":null,\"fraud_details\":{},\"livemode\":true,\"metadata\":{\"payment_id\":\"rgoJHIbaF9o8lwYddQZN7JQx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ndUIkWweOM9jA0ofS72QR\",\"payment_method\":\"pm_1SnndUIkWweOM9jAsJpofEMn\",\"payment_method_details\":{\"card\":{\"amount_authorized\":4490,\"authorization_code\":\"836368\",\"brand\":\"mastercard\",\"checks\":{\"address_line1_check\":null,\"address_postal_code_check\":null,\"cvc_check\":null},\"country\":\"FR\",\"description\":\"MasterCard Standard Card Immediate Debit\",\"ds_transaction_id\":null,\"exp_month\":10,\"exp_year\":2028,\"extended_authorization\":{\"status\":\"disabled\"},\"fingerprint\":\"Ob77LOGt4Maojfe4\",\"funding\":\"debit\",\"iin\":\"524829\",\"incremental_authorization\":{\"status\":\"unavailable\"},\"installments\":null,\"issuer\":\"CREDIT AGRICOLE S.A.\",\"last4\":\"0000\",\"mandate\":null,\"moto\":false,\"multicapture\":{\"status\":\"unavailable\"},\"network\":\"mastercard\",\"network_token\":{\"used\":false},\"network_transaction_id\":\"TCSRJGBQB0109\",\"overcapture\":{\"maximum_amount_capturable\":4490,\"status\":\"unavailable\"},\"payment_account_reference\":\"50012NN4X92A8HDEPK96R3BKFENNP\",\"regulated_status\":\"unregulated\",\"three_d_secure\":null,\"wallet\":{\"apple_pay\":{\"type\":\"apple_pay\"},\"dynamic_last4\":\"9903\",\"type\":\"apple_pay\"}},\"type\":\"card\"},\"refunded\":false,\"source\":null,\"status\":\"succeeded\",\"mit_params\":{\"network_transaction_id\":\"TCSRJGBQB0109\"}},\"confirmation_method\":\"manual\",\"created\":1767995664,\"currency\":\"eur\",\"customer\":null,\"last_payment_error\":null,\"livemode\":true,\"metadata\":{\"payment_id\":\"rgoJHIbaF9o8lwYddQZN7JQxJ\",\"payments_extension\":\"true\",\"payments_extension_type\":\"card\",\"reconciliation_flow\":\"payments_api\",\"shop_id\":\"751927347\"},\"next_action\":null,\"payment_method\":\"pm_1SnndUIkWweOM9jAsJpofEMn\",\"payment_method_types\":[\"card\"],\"source\":null,\"status\":\"succeeded\"}"</t>
  </si>
  <si>
    <t>AS-95118</t>
  </si>
  <si>
    <t>AS-95715</t>
  </si>
  <si>
    <t>gid://shopify/Order/7421797269842</t>
  </si>
  <si>
    <t>gid://shopify/OrderTransaction/8595242680658</t>
  </si>
  <si>
    <t>2026-01-11T21:44:02Z</t>
  </si>
  <si>
    <t>5BX723181D628353C</t>
  </si>
  <si>
    <t>"{\"id\":\"5BX723181D628353C\",\"intent\":\"CAPTURE\",\"status\":\"COMPLETED\",\"payment_source\":{\"paypal\":{\"email_address\":\"jan.spiegel@web.de\",\"account_id\":\"99ZSZEMVZ6FXQ\",\"account_status\":\"VERIFIED\",\"name\":{\"given_name\":\"Jan-Peter\",\"surname\":\"Spiegel\"},\"phone_number\":{\"national_number\":\"491632434575\"},\"address\":{\"address_line_1\":\"Hilde-Ephraim-Stra\u00dfe 30\",\"admin_area_2\":\"Berlin\",\"postal_code\":\"14193\",\"country_code\":\"DE\"}}},\"purchase_units\":[{\"reference_id\":\"default\",\"amount\":{\"currency_code\":\"EUR\",\"value\":\"63.90\",\"breakdown\":{\"item_total\":{\"currency_code\":\"EUR\",\"value\":\"58.95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ALLS \\/ Tennis (Hard Court) - P\u00f3ster \\/ Madera blanco \\/ 40x50\",\"custom_id\":\"{\\\"shop_id\\\":751927347,\\\"session_id\\\":\\\"rTF3Hoiv3m6Fnczzw8k3C9tnW\\\"}\",\"invoice_id\":\"rTF3Hoiv3m6Fnczzw8k3C9tnW\",\"items\":[{\"name\":\"BALLS \\/ Tennis (Hard Court) - P\u00f3ster \\/ Madera blanco \\/ 40x50\",\"unit_amount\":{\"currency_code\":\"EUR\",\"value\":\"58.95\"},\"tax\":{\"currency_code\":\"EUR\",\"value\":\"0.00\"},\"quantity\":\"1\"}],\"shipping\":{\"name\":{\"full_name\":\"Jan-Peter Spiegel\"},\"address\":{\"address_line_1\":\"Hilde-Ephraim-Str. 30\",\"admin_area_2\":\"Berlin\",\"postal_code\":\"14193\",\"country_code\":\"DE\"}},\"supplementary_data\":{\"tax_nexus\":[]},\"payments\":{\"captures\":[{\"id\":\"1R251241CY2735535\",\"status\":\"COMPLETED\",\"amount\":{\"currency_code\":\"EUR\",\"value\":\"63.90\"},\"final_capture\":true,\"disbursement_mode\":\"INSTANT\",\"seller_protection\":{\"status\":\"ELIGIBLE\",\"dispute_categories\":[\"ITEM_NOT_RECEIVED\",\"UNAUTHORIZED_TRANSACTION\"]},\"seller_receivable_breakdown\":{\"gross_amount\":{\"currency_code\":\"EUR\",\"value\":\"63.90\"},\"paypal_fee\":{\"currency_code\":\"EUR\",\"value\":\"2.20\"},\"net_amount\":{\"currency_code\":\"EUR\",\"value\":\"61.70\"}},\"invoice_id\":\"rTF3Hoiv3m6Fnczzw8k3C9tnW\",\"custom_id\":\"{\\\"shop_id\\\":751927347,\\\"session_id\\\":\\\"rTF3Hoiv3m6Fnczzw8k3C9tnW\\\"}\",\"links\":[{\"href\":\"https:\\/\\/api.paypal.com\\/v2\\/payments\\/captures\\/1R251241CY2735535\",\"rel\":\"self\",\"method\":\"GET\"},{\"href\":\"https:\\/\\/api.paypal.com\\/v2\\/payments\\/captures\\/1R251241CY2735535\\/refund\",\"rel\":\"refund\",\"method\":\"POST\"},{\"href\":\"https:\\/\\/api.paypal.com\\/v2\\/checkout\\/orders\\/5BX723181D628353C\",\"rel\":\"up\",\"method\":\"GET\"}],\"create_time\":\"2026-01-11T21:44:03Z\",\"update_time\":\"2026-01-11T21:44:03Z\"}]}}],\"payer\":{\"name\":{\"given_name\":\"Jan-Peter\",\"surname\":\"Spiegel\"},\"email_address\":\"jan.spiegel@web.de\",\"payer_id\":\"99ZSZEMVZ6FXQ\",\"phone\":{\"phone_number\":{\"national_number\":\"491632434575\"}},\"address\":{\"address_line_1\":\"Hilde-Ephraim-Stra\u00dfe 30\",\"admin_area_2\":\"Berlin\",\"postal_code\":\"14193\",\"country_code\":\"DE\"}},\"create_time\":\"2026-01-11T21:39:32Z\",\"update_time\":\"2026-01-11T21:44:03Z\",\"links\":[{\"href\":\"https:\\/\\/api.paypal.com\\/v2\\/checkout\\/orders\\/5BX723181D628353C\",\"rel\":\"self\",\"method\":\"GET\"}]}"</t>
  </si>
  <si>
    <t>AS-97060</t>
  </si>
  <si>
    <t>gid://shopify/Order/7512062230866</t>
  </si>
  <si>
    <t>gid://shopify/OrderTransaction/8645100274002</t>
  </si>
  <si>
    <t>2026-01-29T14:04:21Z</t>
  </si>
  <si>
    <t>ch_3SuvpaIkWweOM9jA0cIBTyEZ</t>
  </si>
  <si>
    <t>reTSccXffgIZewnRYuZWRZ3ZX</t>
  </si>
  <si>
    <t>pi_3SuvpaIkWweOM9jA0hlqetuv</t>
  </si>
  <si>
    <t>"{\"id\":\"pi_3SuvpaIkWweOM9jA0hlqetuv\",\"object\":\"payment_intent\",\"amount\":20691,\"amount_capturable\":0,\"amount_received\":20691,\"canceled_at\":null,\"cancellation_reason\":null,\"capture_method\":\"automatic\",\"latest_charge\":{\"id\":\"ch_3SuvpaIkWweOM9jA0cIBTyEZ\",\"object\":\"charge\",\"amount\":20691,\"application_fee\":\"fee_1SuvpbIkWweOM9jACvV7wzo0\",\"balance_transaction\":\"txn_3SuvpaIkWweOM9jA0NRN26ek\",\"captured\":true,\"created\":1769695462,\"currency\":\"eur\",\"failure_code\":null,\"failure_message\":null,\"fraud_details\":{},\"livemode\":true,\"metadata\":{\"payment_id\":\"reTSccXffgIZewnRYuZWRZ3Z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vpaIkWweOM9jA0hlqetuv\",\"payment_method\":\"pm_1SuvpaIkWweOM9jAinjdwu5v\",\"payment_method_details\":{\"card\":{\"amount_authorized\":20691,\"authorization_code\":\"863612\",\"brand\":\"mastercard\",\"checks\":{\"address_line1_check\":\"unavailable\",\"address_postal_code_check\":\"unavailable\",\"cvc_check\":\"pass\"},\"country\":\"ES\",\"description\":\"Platinum MasterCard Immediate Debit\",\"ds_transaction_id\":null,\"exp_month\":1,\"exp_year\":2027,\"extended_authorization\":{\"status\":\"disabled\"},\"fingerprint\":\"ywVbjbnh1s8Vq6KG\",\"funding\":\"debit\",\"iin\":\"516383\",\"incremental_authorization\":{\"status\":\"unavailable\"},\"installments\":null,\"issuer\":\"BANCO SANTANDER S.A.\",\"last4\":\"7232\",\"mandate\":null,\"moto\":false,\"multicapture\":{\"status\":\"unavailable\"},\"network\":\"mastercard\",\"network_token\":{\"used\":false},\"network_transaction_id\":\"TPLBTG1780129\",\"overcapture\":{\"maximum_amount_capturable\":20691,\"status\":\"unavailable\"},\"payment_account_reference\":\"5001EXHYX33M7IIOYODGO6OBDBSB7\",\"regulated_status\":\"unregulated\",\"three_d_secure\":null,\"wallet\":null},\"type\":\"card\"},\"refunded\":false,\"source\":null,\"status\":\"succeeded\",\"mit_params\":{\"network_transaction_id\":\"TPLBTG1780129\"}},\"confirmation_method\":\"manual\",\"created\":1769695462,\"currency\":\"eur\",\"customer\":null,\"last_payment_error\":null,\"livemode\":true,\"metadata\":{\"payment_id\":\"reTSccXffgIZewnRYuZWRZ3ZX\",\"payments_extension\":\"true\",\"payments_extension_type\":\"card\",\"reconciliation_flow\":\"payments_api\",\"shop_id\":\"751927347\"},\"next_action\":null,\"payment_method\":\"pm_1SuvpaIkWweOM9jAinjdwu5v\",\"payment_method_types\":[\"card\"],\"source\":null,\"status\":\"succeeded\"}"</t>
  </si>
  <si>
    <t>AS-97199</t>
  </si>
  <si>
    <t>gid://shopify/Order/7516293300562</t>
  </si>
  <si>
    <t>gid://shopify/OrderTransaction/8650074685778</t>
  </si>
  <si>
    <t>2026-01-31T13:28:54Z</t>
  </si>
  <si>
    <t>ch_3SveENIkWweOM9jA2o5kf5LZ</t>
  </si>
  <si>
    <t>rXk3DSGwPJP2Mzq9o9WxTw3zV</t>
  </si>
  <si>
    <t>pi_3SveENIkWweOM9jA2aogIlF5</t>
  </si>
  <si>
    <t>"{\"id\":\"pi_3SveENIkWweOM9jA2aogIlF5\",\"object\":\"payment_intent\",\"amount\":3190,\"amount_capturable\":0,\"amount_received\":3190,\"canceled_at\":null,\"cancellation_reason\":null,\"capture_method\":\"automatic\",\"latest_charge\":{\"id\":\"ch_3SveENIkWweOM9jA2o5kf5LZ\",\"object\":\"charge\",\"amount\":3190,\"application_fee\":\"fee_1SveEPIkWweOM9jAmixVWdo1\",\"balance_transaction\":\"txn_3SveENIkWweOM9jA2xKqF40E\",\"captured\":true,\"created\":1769866136,\"currency\":\"eur\",\"failure_code\":null,\"failure_message\":null,\"fraud_details\":{},\"livemode\":true,\"metadata\":{\"payment_id\":\"rXk3DSGwPJP2Mzq9o9WxTw3z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eENIkWweOM9jA2aogIlF5\",\"payment_method\":\"pm_1SveENIkWweOM9jAZASBnfRq\",\"payment_method_details\":{\"card\":{\"amount_authorized\":3190,\"authorization_code\":\"222724\",\"brand\":\"visa\",\"checks\":{\"address_line1_check\":\"unavailable\",\"address_postal_code_check\":\"unavailable\",\"cvc_check\":\"pass\"},\"country\":\"FR\",\"description\":\"Visa Business\",\"ds_transaction_id\":null,\"exp_month\":1,\"exp_year\":2029,\"extended_authorization\":{\"status\":\"disabled\"},\"fingerprint\":\"aXMwajkXCXMk1JnJ\",\"funding\":\"credit\",\"iin\":\"497408\",\"incremental_authorization\":{\"status\":\"unavailable\"},\"installments\":null,\"issuer\":\"BNP PARIBAS\",\"last4\":\"8633\",\"mandate\":null,\"moto\":false,\"multicapture\":{\"status\":\"unavailable\"},\"network\":\"visa\",\"network_token\":{\"used\":false},\"network_transaction_id\":\"486031485378770\",\"overcapture\":{\"maximum_amount_capturable\":3190,\"status\":\"unavailable\"},\"payment_account_reference\":\"V001AABA102012025120342508565\",\"regulated_status\":\"unregulated\",\"three_d_secure\":{\"authentication_flow\":\"frictionless\",\"electronic_commerce_indicator\":\"05\",\"exemption_indicator\":null,\"result\":\"authenticated\",\"result_reason\":null,\"transaction_id\":\"c18f3e72-a6ec-40b3-838a-d3934c380374\",\"version\":\"2.2.0\"},\"wallet\":null},\"type\":\"card\"},\"refunded\":false,\"source\":null,\"status\":\"succeeded\",\"mit_params\":{\"network_transaction_id\":\"486031485378770\"}},\"confirmation_method\":\"manual\",\"created\":1769866135,\"currency\":\"eur\",\"customer\":null,\"last_payment_error\":null,\"livemode\":true,\"metadata\":{\"payment_id\":\"rXk3DSGwPJP2Mzq9o9WxTw3zV\",\"payments_extension\":\"true\",\"payments_extension_type\":\"card\",\"reconciliation_flow\":\"payments_api\",\"shop_id\":\"751927347\"},\"next_action\":null,\"payment_method\":\"pm_1SveENIkWweOM9jAZASBnfRq\",\"payment_method_types\":[\"card\"],\"source\":null,\"status\":\"succeeded\"}"</t>
  </si>
  <si>
    <t>AS-96479</t>
  </si>
  <si>
    <t>gid://shopify/Order/7446099362130</t>
  </si>
  <si>
    <t>gid://shopify/OrderTransaction/8623761686866</t>
  </si>
  <si>
    <t>2026-01-21T17:20:44Z</t>
  </si>
  <si>
    <t>ch_3Ss55FIkWweOM9jA01NX8XJi</t>
  </si>
  <si>
    <t>rTrcqenK5WDG3GK4lj9vLFAOr</t>
  </si>
  <si>
    <t>pi_3Ss55FIkWweOM9jA08KG8Qrb</t>
  </si>
  <si>
    <t>"{\"id\":\"pi_3Ss55FIkWweOM9jA08KG8Qrb\",\"object\":\"payment_intent\",\"amount\":4490,\"amount_capturable\":0,\"amount_received\":4490,\"canceled_at\":null,\"cancellation_reason\":null,\"capture_method\":\"automatic\",\"latest_charge\":{\"id\":\"ch_3Ss55FIkWweOM9jA01NX8XJi\",\"object\":\"charge\",\"amount\":4490,\"application_fee\":\"fee_1Ss55HIkWweOM9jA8hoENv4e\",\"balance_transaction\":\"txn_3Ss55FIkWweOM9jA0SIUDk7h\",\"captured\":true,\"created\":1769016046,\"currency\":\"eur\",\"failure_code\":null,\"failure_message\":null,\"fraud_details\":{},\"livemode\":true,\"metadata\":{\"payment_id\":\"rTrcqenK5WDG3GK4lj9vLFAO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55FIkWweOM9jA08KG8Qrb\",\"payment_method\":\"pm_1Ss55FIkWweOM9jAHhmFpnm7\",\"payment_method_details\":{\"card\":{\"amount_authorized\":4490,\"authorization_code\":\"115583\",\"brand\":\"mastercard\",\"checks\":{\"address_line1_check\":\"unavailable\",\"address_postal_code_check\":\"unavailable\",\"cvc_check\":null},\"country\":\"ES\",\"description\":\"Platinum MasterCard Immediate Debit\",\"ds_transaction_id\":null,\"exp_month\":11,\"exp_year\":2028,\"extended_authorization\":{\"status\":\"disabled\"},\"fingerprint\":\"LhOXOkcSkMn7Om1U\",\"funding\":\"debit\",\"iin\":\"535120\",\"incremental_authorization\":{\"status\":\"unavailable\"},\"installments\":null,\"issuer\":\"ING BANK N.V.\",\"last4\":\"6054\",\"mandate\":null,\"moto\":false,\"multicapture\":{\"status\":\"unavailable\"},\"network\":\"mastercard\",\"network_token\":{\"used\":false},\"network_transaction_id\":\"TPLZPMGMB0121\",\"overcapture\":{\"maximum_amount_capturable\":4490,\"status\":\"unavailable\"},\"payment_account_reference\":\"500196R4Y7BNHZFEDGGZNMPGV9S96\",\"regulated_status\":\"unregulated\",\"three_d_secure\":null,\"wallet\":null},\"type\":\"card\"},\"refunded\":false,\"source\":null,\"status\":\"succeeded\",\"mit_params\":{\"network_transaction_id\":\"TPLZPMGMB0121\"}},\"confirmation_method\":\"manual\",\"created\":1769016045,\"currency\":\"eur\",\"customer\":null,\"last_payment_error\":null,\"livemode\":true,\"metadata\":{\"payment_id\":\"rTrcqenK5WDG3GK4lj9vLFAOr\",\"payments_extension\":\"true\",\"payments_extension_type\":\"card\",\"reconciliation_flow\":\"payments_api\",\"shop_id\":\"751927347\"},\"next_action\":null,\"payment_method\":\"pm_1Ss55FIkWweOM9jAHhmFpnm7\",\"payment_method_types\":[\"card\"],\"source\":null,\"status\":\"succeeded\"}"</t>
  </si>
  <si>
    <t>AS-96353</t>
  </si>
  <si>
    <t>gid://shopify/Order/7442910183762</t>
  </si>
  <si>
    <t>gid://shopify/OrderTransaction/8619347902802</t>
  </si>
  <si>
    <t>2026-01-19T21:13:26Z</t>
  </si>
  <si>
    <t>ch_3SrPlKIkWweOM9jA1HqZgyA4</t>
  </si>
  <si>
    <t>r6cpkcF3xffMqtF0xfrjYBzIg</t>
  </si>
  <si>
    <t>pi_3SrPlKIkWweOM9jA1O5eYpxw</t>
  </si>
  <si>
    <t>"{\"id\":\"pi_3SrPlKIkWweOM9jA1O5eYpxw\",\"object\":\"payment_intent\",\"amount\":3790,\"amount_capturable\":0,\"amount_received\":3790,\"canceled_at\":null,\"cancellation_reason\":null,\"capture_method\":\"automatic\",\"latest_charge\":{\"id\":\"ch_3SrPlKIkWweOM9jA1HqZgyA4\",\"object\":\"charge\",\"amount\":3790,\"application_fee\":\"fee_1SrPlMIkWweOM9jAxK1ze1NJ\",\"balance_transaction\":\"txn_3SrPlKIkWweOM9jA1KriaqS4\",\"captured\":true,\"created\":1768857207,\"currency\":\"eur\",\"failure_code\":null,\"failure_message\":null,\"fraud_details\":{},\"livemode\":true,\"metadata\":{\"payment_id\":\"r6cpkcF3xffMqtF0xfrjYBzI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PlKIkWweOM9jA1O5eYpxw\",\"payment_method\":\"pm_1SrPlKIkWweOM9jAHqx0Z4Ls\",\"payment_method_details\":{\"card\":{\"amount_authorized\":3790,\"authorization_code\":\"980007\",\"brand\":\"visa\",\"checks\":{\"address_line1_check\":\"fail\",\"address_postal_code_check\":\"fail\",\"cvc_check\":\"pass\"},\"country\":\"IT\",\"description\":\"Visa Classic\",\"ds_transaction_id\":null,\"exp_month\":9,\"exp_year\":2030,\"extended_authorization\":{\"status\":\"disabled\"},\"fingerprint\":\"Skv6g5VYueloHQTR\",\"funding\":\"debit\",\"iin\":\"497019\",\"incremental_authorization\":{\"status\":\"unavailable\"},\"installments\":null,\"issuer\":\"NEXI PAYMENTS S.P.A.\",\"last4\":\"5432\",\"mandate\":null,\"moto\":false,\"multicapture\":{\"status\":\"unavailable\"},\"network\":\"visa\",\"network_token\":{\"used\":false},\"network_transaction_id\":\"486019764072322\",\"overcapture\":{\"maximum_amount_capturable\":3790,\"status\":\"unavailable\"},\"payment_account_reference\":\"V0010013025276612421369837705\",\"regulated_status\":\"unregulated\",\"three_d_secure\":null,\"wallet\":null},\"type\":\"card\"},\"refunded\":false,\"source\":null,\"status\":\"succeeded\",\"mit_params\":{\"network_transaction_id\":\"486019764072322\"}},\"confirmation_method\":\"manual\",\"created\":1768857206,\"currency\":\"eur\",\"customer\":null,\"last_payment_error\":null,\"livemode\":true,\"metadata\":{\"payment_id\":\"r6cpkcF3xffMqtF0xfrjYBzIg\",\"payments_extension\":\"true\",\"payments_extension_type\":\"card\",\"reconciliation_flow\":\"payments_api\",\"shop_id\":\"751927347\"},\"next_action\":null,\"payment_method\":\"pm_1SrPlKIkWweOM9jAHqx0Z4Ls\",\"payment_method_types\":[\"card\"],\"source\":null,\"status\":\"succeeded\"}"</t>
  </si>
  <si>
    <t>AS-94914</t>
  </si>
  <si>
    <t>gid://shopify/Order/7396052762962</t>
  </si>
  <si>
    <t>gid://shopify/OrderTransaction/8571060519250</t>
  </si>
  <si>
    <t>2026-01-02T20:01:29Z</t>
  </si>
  <si>
    <t>5D980550T8259751M</t>
  </si>
  <si>
    <t>"{\"id\":\"5D980550T8259751M\",\"intent\":\"CAPTURE\",\"status\":\"COMPLETED\",\"payment_source\":{\"paypal\":{\"email_address\":\"francesca.volta@gmail.com\",\"account_id\":\"UN7ZHCPE2VSYG\",\"account_status\":\"VERIFIED\",\"name\":{\"given_name\":\"Francesca\",\"surname\":\"Volta\"},\"phone_number\":{\"national_number\":\"393334387687\"},\"address\":{\"address_line_1\":\"via manfredi 77\",\"address_line_2\":\"Piacenza\",\"admin_area_2\":\"piacenza\",\"admin_area_1\":\"Piacenza\",\"postal_code\":\"29122\",\"country_code\":\"IT\"}}},\"purchase_units\":[{\"reference_id\":\"default\",\"amount\":{\"currency_code\":\"EUR\",\"value\":\"51.57\",\"breakdown\":{\"item_total\":{\"currency_code\":\"EUR\",\"value\":\"51.80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5.18\"}}},\"payee\":{\"email_address\":\"info@artestaposters.com\",\"merchant_id\":\"CZQCEKGVW6QGG\",\"display_data\":{\"brand_name\":\"Artesta\"}},\"payment_instruction\":{\"disbursement_mode\":\"INSTANT\"},\"description\":\"Hands - Walk with me - P\u00f3ster \\/ Sin marco \\/ 20x30\",\"custom_id\":\"{\\\"shop_id\\\":751927347,\\\"session_id\\\":\\\"rjiEbAwEonWmIFxbF8kszG77E\\\"}\",\"invoice_id\":\"rjiEbAwEonWmIFxbF8kszG77E\",\"soft_descriptor\":\"PAYPAL *ARTESTASTOR AR\",\"items\":[{\"name\":\"Hands - Walk with me - P\u00f3ster \\/ Sin marco \\/ 20x30\",\"unit_amount\":{\"currency_code\":\"EUR\",\"value\":\"12.95\"},\"tax\":{\"currency_code\":\"EUR\",\"value\":\"0.00\"},\"quantity\":\"1\"},{\"name\":\"Holiday in a glass 1 - P\u00f3ster \\/ Sin marco \\/ 20x30\",\"unit_amount\":{\"currency_code\":\"EUR\",\"value\":\"12.95\"},\"tax\":{\"currency_code\":\"EUR\",\"value\":\"0.00\"},\"quantity\":\"1\"},{\"name\":\"Maddies Mood - jotadejai - P\u00f3ster \\/ Sin marco \\/ 20x30\",\"unit_amount\":{\"currency_code\":\"EUR\",\"value\":\"12.95\"},\"tax\":{\"currency_code\":\"EUR\",\"value\":\"0.00\"},\"quantity\":\"1\"},{\"name\":\"Cheers To You - Arty Guava - P\u00f3ster \\/ Sin marco \\/ 20x30\",\"unit_amount\":{\"currency_code\":\"EUR\",\"value\":\"12.95\"},\"tax\":{\"currency_code\":\"EUR\",\"value\":\"0.00\"},\"quantity\":\"1\"}],\"shipping\":{\"name\":{\"full_name\":\"Francesca Volta\"},\"address\":{\"address_line_1\":\"Via Giuseppe Manfredi 77\",\"admin_area_2\":\"Piacenza\",\"admin_area_1\":\"Piacenza\",\"postal_code\":\"29122\",\"country_code\":\"IT\"}},\"supplementary_data\":{\"tax_nexus\":[]},\"payments\":{\"captures\":[{\"id\":\"1DS041384X621404D\",\"status\":\"COMPLETED\",\"amount\":{\"currency_code\":\"EUR\",\"value\":\"51.57\"},\"final_capture\":true,\"disbursement_mode\":\"INSTANT\",\"seller_protection\":{\"status\":\"ELIGIBLE\",\"dispute_categories\":[\"ITEM_NOT_RECEIVED\",\"UNAUTHORIZED_TRANSACTION\"]},\"seller_receivable_breakdown\":{\"gross_amount\":{\"currency_code\":\"EUR\",\"value\":\"51.57\"},\"paypal_fee\":{\"currency_code\":\"EUR\",\"value\":\"1.85\"},\"net_amount\":{\"currency_code\":\"EUR\",\"value\":\"49.72\"}},\"invoice_id\":\"rjiEbAwEonWmIFxbF8kszG77E\",\"custom_id\":\"{\\\"shop_id\\\":751927347,\\\"session_id\\\":\\\"rjiEbAwEonWmIFxbF8kszG77E\\\"}\",\"links\":[{\"href\":\"https:\\/\\/api.paypal.com\\/v2\\/payments\\/captures\\/1DS041384X621404D\",\"rel\":\"self\",\"method\":\"GET\"},{\"href\":\"https:\\/\\/api.paypal.com\\/v2\\/payments\\/captures\\/1DS041384X621404D\\/refund\",\"rel\":\"refund\",\"method\":\"POST\"},{\"href\":\"https:\\/\\/api.paypal.com\\/v2\\/checkout\\/orders\\/5D980550T8259751M\",\"rel\":\"up\",\"method\":\"GET\"}],\"create_time\":\"2026-01-02T20:01:31Z\",\"update_time\":\"2026-01-02T20:01:31Z\"}]}}],\"payer\":{\"name\":{\"given_name\":\"Francesca\",\"surname\":\"Volta\"},\"email_address\":\"francesca.volta@gmail.com\",\"payer_id\":\"UN7ZHCPE2VSYG\",\"phone\":{\"phone_number\":{\"national_number\":\"393334387687\"}},\"address\":{\"address_line_1\":\"via manfredi 77\",\"address_line_2\":\"Piacenza\",\"admin_area_2\":\"piacenza\",\"admin_area_1\":\"Piacenza\",\"postal_code\":\"29122\",\"country_code\":\"IT\"}},\"create_time\":\"2026-01-02T20:01:00Z\",\"update_time\":\"2026-01-02T20:01:31Z\",\"links\":[{\"href\":\"https:\\/\\/api.paypal.com\\/v2\\/checkout\\/orders\\/5D980550T8259751M\",\"rel\":\"self\",\"method\":\"GET\"}]}"</t>
  </si>
  <si>
    <t>AS-96496</t>
  </si>
  <si>
    <t>gid://shopify/Order/7446472130898</t>
  </si>
  <si>
    <t>gid://shopify/OrderTransaction/8624225452370</t>
  </si>
  <si>
    <t>2026-01-21T20:50:02Z</t>
  </si>
  <si>
    <t>7NY23459XF658670V</t>
  </si>
  <si>
    <t>"{\"id\":\"7NY23459XF658670V\",\"intent\":\"CAPTURE\",\"status\":\"COMPLETED\",\"payment_source\":{\"paypal\":{\"email_address\":\"ulrike.glock@gmx.de\",\"account_id\":\"LRHJ7PJ72Q842\",\"account_status\":\"VERIFIED\",\"name\":{\"given_name\":\"Ulrike\",\"surname\":\"Glock\"},\"phone_number\":{\"national_number\":\"4968168388\"},\"address\":{\"address_line_1\":\"Am Kieselhumes 62\",\"admin_area_2\":\"Saarbr\u00fccken\",\"admin_area_1\":\"Saarland\",\"postal_code\":\"66123\",\"country_code\":\"DE\"}}},\"purchase_units\":[{\"reference_id\":\"default\",\"amount\":{\"currency_code\":\"EUR\",\"value\":\"63.90\",\"breakdown\":{\"item_total\":{\"currency_code\":\"EUR\",\"value\":\"58.95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ook lover 1 - P\u00f3ster \\/ Madera negro \\/ 40x50\",\"custom_id\":\"{\\\"shop_id\\\":751927347,\\\"session_id\\\":\\\"rjILGgQOACOuz9lzThRrcWZNF\\\"}\",\"invoice_id\":\"rjILGgQOACOuz9lzThRrcWZNF\",\"items\":[{\"name\":\"Book lover 1 - P\u00f3ster \\/ Madera negro \\/ 40x50\",\"unit_amount\":{\"currency_code\":\"EUR\",\"value\":\"58.95\"},\"tax\":{\"currency_code\":\"EUR\",\"value\":\"0.00\"},\"quantity\":\"1\"}],\"shipping\":{\"name\":{\"full_name\":\"Ulrike Glock\"},\"address\":{\"address_line_1\":\"Am Kieselhumes 62\",\"admin_area_2\":\"Saarbr\u00fccken\",\"postal_code\":\"66123\",\"country_code\":\"DE\"}},\"supplementary_data\":{\"tax_nexus\":[]},\"payments\":{\"captures\":[{\"id\":\"60771649NB0801917\",\"status\":\"COMPLETED\",\"amount\":{\"currency_code\":\"EUR\",\"value\":\"63.90\"},\"final_capture\":true,\"disbursement_mode\":\"INSTANT\",\"seller_protection\":{\"status\":\"ELIGIBLE\",\"dispute_categories\":[\"ITEM_NOT_RECEIVED\",\"UNAUTHORIZED_TRANSACTION\"]},\"seller_receivable_breakdown\":{\"gross_amount\":{\"currency_code\":\"EUR\",\"value\":\"63.90\"},\"paypal_fee\":{\"currency_code\":\"EUR\",\"value\":\"2.20\"},\"net_amount\":{\"currency_code\":\"EUR\",\"value\":\"61.70\"}},\"invoice_id\":\"rjILGgQOACOuz9lzThRrcWZNF\",\"custom_id\":\"{\\\"shop_id\\\":751927347,\\\"session_id\\\":\\\"rjILGgQOACOuz9lzThRrcWZNF\\\"}\",\"links\":[{\"href\":\"https:\\/\\/api.paypal.com\\/v2\\/payments\\/captures\\/60771649NB0801917\",\"rel\":\"self\",\"method\":\"GET\"},{\"href\":\"https:\\/\\/api.paypal.com\\/v2\\/payments\\/captures\\/60771649NB0801917\\/refund\",\"rel\":\"refund\",\"method\":\"POST\"},{\"href\":\"https:\\/\\/api.paypal.com\\/v2\\/checkout\\/orders\\/7NY23459XF658670V\",\"rel\":\"up\",\"method\":\"GET\"}],\"create_time\":\"2026-01-21T20:50:04Z\",\"update_time\":\"2026-01-21T20:50:04Z\"}]}}],\"payer\":{\"name\":{\"given_name\":\"Ulrike\",\"surname\":\"Glock\"},\"email_address\":\"ulrike.glock@gmx.de\",\"payer_id\":\"LRHJ7PJ72Q842\",\"phone\":{\"phone_number\":{\"national_number\":\"4968168388\"}},\"address\":{\"address_line_1\":\"Am Kieselhumes 62\",\"admin_area_2\":\"Saarbr\u00fccken\",\"admin_area_1\":\"Saarland\",\"postal_code\":\"66123\",\"country_code\":\"DE\"}},\"create_time\":\"2026-01-21T20:49:18Z\",\"update_time\":\"2026-01-21T20:50:04Z\",\"links\":[{\"href\":\"https:\\/\\/api.paypal.com\\/v2\\/checkout\\/orders\\/7NY23459XF658670V\",\"rel\":\"self\",\"method\":\"GET\"}]}"</t>
  </si>
  <si>
    <t>AS-94974</t>
  </si>
  <si>
    <t>gid://shopify/Order/7397741723986</t>
  </si>
  <si>
    <t>gid://shopify/OrderTransaction/8574161420626</t>
  </si>
  <si>
    <t>2026-01-03T16:52:33Z</t>
  </si>
  <si>
    <t>ch_3SlY46IkWweOM9jA2HE1vz8b</t>
  </si>
  <si>
    <t>rdX5s6VAmiWLCbliEohccIyVK</t>
  </si>
  <si>
    <t>pi_3SlY46IkWweOM9jA2QGOlRCn</t>
  </si>
  <si>
    <t>"{\"id\":\"pi_3SlY46IkWweOM9jA2QGOlRCn\",\"object\":\"payment_intent\",\"amount\":5880,\"amount_capturable\":0,\"amount_received\":5880,\"canceled_at\":null,\"cancellation_reason\":null,\"capture_method\":\"automatic\",\"latest_charge\":{\"id\":\"ch_3SlY46IkWweOM9jA2HE1vz8b\",\"object\":\"charge\",\"amount\":5880,\"application_fee\":\"fee_1SlY48IkWweOM9jA5xGlpHUd\",\"balance_transaction\":\"txn_3SlY46IkWweOM9jA2m57Nt2G\",\"captured\":true,\"created\":1767459155,\"currency\":\"eur\",\"failure_code\":null,\"failure_message\":null,\"fraud_details\":{},\"livemode\":true,\"metadata\":{\"payment_id\":\"rdX5s6VAmiWLCbliEohccIyV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Y46IkWweOM9jA2QGOlRCn\",\"payment_method\":\"pm_1SlY46IkWweOM9jAevhKeDN5\",\"payment_method_details\":{\"card\":{\"amount_authorized\":5880,\"authorization_code\":\"812922\",\"brand\":\"mastercard\",\"checks\":{\"address_line1_check\":\"unavailable\",\"address_postal_code_check\":\"unavailable\",\"cvc_check\":\"pass\"},\"country\":\"ES\",\"description\":\"Platinum MasterCard Immediate Debit\",\"ds_transaction_id\":null,\"exp_month\":10,\"exp_year\":2029,\"extended_authorization\":{\"status\":\"disabled\"},\"fingerprint\":\"hvQnAjV6ZJjkvLjz\",\"funding\":\"debit\",\"iin\":\"535120\",\"incremental_authorization\":{\"status\":\"unavailable\"},\"installments\":null,\"issuer\":\"ING BANK N.V.\",\"last4\":\"7042\",\"mandate\":null,\"moto\":false,\"multicapture\":{\"status\":\"unavailable\"},\"network\":\"mastercard\",\"network_token\":{\"used\":false},\"network_transaction_id\":\"TPLWLY7NX0103\",\"overcapture\":{\"maximum_amount_capturable\":5880,\"status\":\"unavailable\"},\"payment_account_reference\":\"5001ETWJZ0Z0Q6X6Q43JIEXRRQFC5\",\"regulated_status\":\"unregulated\",\"three_d_secure\":null,\"wallet\":null},\"type\":\"card\"},\"refunded\":false,\"source\":null,\"status\":\"succeeded\",\"mit_params\":{\"network_transaction_id\":\"TPLWLY7NX0103\"}},\"confirmation_method\":\"manual\",\"created\":1767459154,\"currency\":\"eur\",\"customer\":null,\"last_payment_error\":null,\"livemode\":true,\"metadata\":{\"payment_id\":\"rdX5s6VAmiWLCbliEohccIyVK\",\"payments_extension\":\"true\",\"payments_extension_type\":\"card\",\"reconciliation_flow\":\"payments_api\",\"shop_id\":\"751927347\"},\"next_action\":null,\"payment_method\":\"pm_1SlY46IkWweOM9jAevhKeDN5\",\"payment_method_types\":[\"card\"],\"source\":null,\"status\":\"succeeded\"}"</t>
  </si>
  <si>
    <t>AS-94820</t>
  </si>
  <si>
    <t>gid://shopify/Order/7393479754066</t>
  </si>
  <si>
    <t>gid://shopify/OrderTransaction/8566445539666</t>
  </si>
  <si>
    <t>2026-01-01T16:56:25Z</t>
  </si>
  <si>
    <t>78011891TE1094007</t>
  </si>
  <si>
    <t>"{\"id\":\"78011891TE1094007\",\"intent\":\"CAPTURE\",\"status\":\"COMPLETED\",\"payment_source\":{\"paypal\":{\"email_address\":\"tommy.heberle@gmail.com\",\"account_id\":\"62TGXTGTX4BXW\",\"account_status\":\"VERIFIED\",\"name\":{\"given_name\":\"Tommy\",\"surname\":\"Heberle\"},\"phone_number\":{\"national_number\":\"4915170890719\"},\"address\":{\"address_line_1\":\"Josef-Schofer-Stra\u00dfe 2\",\"admin_area_2\":\"Karlsruhe\",\"postal_code\":\"76187\",\"country_code\":\"DE\"}}},\"purchase_units\":[{\"reference_id\":\"default\",\"amount\":{\"currency_code\":\"EUR\",\"value\":\"110.57\",\"breakdown\":{\"item_total\":{\"currency_code\":\"EUR\",\"value\":\"122.85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12.28\"}}},\"payee\":{\"email_address\":\"info@artestaposters.com\",\"merchant_id\":\"CZQCEKGVW6QGG\",\"display_data\":{\"brand_name\":\"Artesta\"}},\"payment_instruction\":{\"disbursement_mode\":\"INSTANT\"},\"description\":\"Valencia, Spain - P\u00f3ster \\/ Sin marco \\/ 70x100\",\"custom_id\":\"{\\\"shop_id\\\":751927347,\\\"session_id\\\":\\\"rFJvk30JREFXcl6eEbUWsLkXp\\\"}\",\"invoice_id\":\"rFJvk30JREFXcl6eEbUWsLkXp\",\"soft_descriptor\":\"ARTESTASTOR ARTESTASTO\",\"items\":[{\"name\":\"Valencia, Spain - P\u00f3ster \\/ Sin marco \\/ 70x100\",\"unit_amount\":{\"currency_code\":\"EUR\",\"value\":\"44.95\"},\"tax\":{\"currency_code\":\"EUR\",\"value\":\"0.00\"},\"quantity\":\"1\"},{\"name\":\"Southern Spain V - P\u00f3ster \\/ Sin marco \\/ 50x70\",\"unit_amount\":{\"currency_code\":\"EUR\",\"value\":\"32.95\"},\"tax\":{\"currency_code\":\"EUR\",\"value\":\"0.00\"},\"quantity\":\"1\"},{\"name\":\"Tapas - Spain - P\u00f3ster \\/ Sin marco \\/ 70x100\",\"unit_amount\":{\"currency_code\":\"EUR\",\"value\":\"44.95\"},\"tax\":{\"currency_code\":\"EUR\",\"value\":\"0.00\"},\"quantity\":\"1\"}],\"shipping\":{\"name\":{\"full_name\":\"Tommy Heberle\"},\"address\":{\"address_line_1\":\"Josef-Schofer-Stra\u00dfe 2\",\"admin_area_2\":\"Karlsruhe\",\"postal_code\":\"76187\",\"country_code\":\"DE\"}},\"supplementary_data\":{\"tax_nexus\":[]},\"payments\":{\"captures\":[{\"id\":\"8C034025P1221142N\",\"status\":\"COMPLETED\",\"amount\":{\"currency_code\":\"EUR\",\"value\":\"110.57\"},\"final_capture\":true,\"disbursement_mode\":\"INSTANT\",\"seller_protection\":{\"status\":\"ELIGIBLE\",\"dispute_categories\":[\"ITEM_NOT_RECEIVED\",\"UNAUTHORIZED_TRANSACTION\"]},\"seller_receivable_breakdown\":{\"gross_amount\":{\"currency_code\":\"EUR\",\"value\":\"110.57\"},\"paypal_fee\":{\"currency_code\":\"EUR\",\"value\":\"3.56\"},\"net_amount\":{\"currency_code\":\"EUR\",\"value\":\"107.01\"}},\"invoice_id\":\"rFJvk30JREFXcl6eEbUWsLkXp\",\"custom_id\":\"{\\\"shop_id\\\":751927347,\\\"session_id\\\":\\\"rFJvk30JREFXcl6eEbUWsLkXp\\\"}\",\"links\":[{\"href\":\"https:\\/\\/api.paypal.com\\/v2\\/payments\\/captures\\/8C034025P1221142N\",\"rel\":\"self\",\"method\":\"GET\"},{\"href\":\"https:\\/\\/api.paypal.com\\/v2\\/payments\\/captures\\/8C034025P1221142N\\/refund\",\"rel\":\"refund\",\"method\":\"POST\"},{\"href\":\"https:\\/\\/api.paypal.com\\/v2\\/checkout\\/orders\\/78011891TE1094007\",\"rel\":\"up\",\"method\":\"GET\"}],\"create_time\":\"2026-01-01T16:56:27Z\",\"update_time\":\"2026-01-01T16:56:27Z\"}]}}],\"payer\":{\"name\":{\"given_name\":\"Tommy\",\"surname\":\"Heberle\"},\"email_address\":\"tommy.heberle@gmail.com\",\"payer_id\":\"62TGXTGTX4BXW\",\"phone\":{\"phone_number\":{\"national_number\":\"4915170890719\"}},\"address\":{\"address_line_1\":\"Josef-Schofer-Stra\u00dfe 2\",\"admin_area_2\":\"Karlsruhe\",\"postal_code\":\"76187\",\"country_code\":\"DE\"}},\"create_time\":\"2026-01-01T16:55:36Z\",\"update_time\":\"2026-01-01T16:56:27Z\",\"links\":[{\"href\":\"https:\\/\\/api.paypal.com\\/v2\\/checkout\\/orders\\/78011891TE1094007\",\"rel\":\"self\",\"method\":\"GET\"}]}"</t>
  </si>
  <si>
    <t>AS-95547</t>
  </si>
  <si>
    <t>gid://shopify/Order/7418771931474</t>
  </si>
  <si>
    <t>gid://shopify/OrderTransaction/8591754035538</t>
  </si>
  <si>
    <t>2026-01-10T13:38:01Z</t>
  </si>
  <si>
    <t>ch_3So2MgIkWweOM9jA2LvbtYST</t>
  </si>
  <si>
    <t>rVAGyG6auXm0USHI1K8oN6alt</t>
  </si>
  <si>
    <t>pi_3So2MgIkWweOM9jA2F6EUuXS</t>
  </si>
  <si>
    <t>"{\"id\":\"pi_3So2MgIkWweOM9jA2F6EUuXS\",\"object\":\"payment_intent\",\"amount\":16570,\"amount_capturable\":0,\"amount_received\":16570,\"canceled_at\":null,\"cancellation_reason\":null,\"capture_method\":\"automatic\",\"latest_charge\":{\"id\":\"ch_3So2MgIkWweOM9jA2LvbtYST\",\"object\":\"charge\",\"amount\":16570,\"application_fee\":\"fee_1So2MhIkWweOM9jAlU7NONZ6\",\"balance_transaction\":\"txn_3So2MgIkWweOM9jA2cWh1HKQ\",\"captured\":true,\"created\":1768052282,\"currency\":\"eur\",\"failure_code\":null,\"failure_message\":null,\"fraud_details\":{},\"livemode\":true,\"metadata\":{\"payment_id\":\"rVAGyG6auXm0USHI1K8oN6al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2MgIkWweOM9jA2F6EUuXS\",\"payment_method\":\"pm_1So2MgIkWweOM9jABYUt1cYt\",\"payment_method_details\":{\"card\":{\"amount_authorized\":16570,\"authorization_code\":\"143803\",\"brand\":\"mastercard\",\"checks\":{\"address_line1_check\":null,\"address_postal_code_check\":null,\"cvc_check\":null},\"country\":\"DE\",\"description\":\"Debit MasterCard\",\"ds_transaction_id\":null,\"exp_month\":12,\"exp_year\":2027,\"extended_authorization\":{\"status\":\"disabled\"},\"fingerprint\":\"bGWJixYOxCQxozkI\",\"funding\":\"debit\",\"iin\":\"537416\",\"incremental_authorization\":{\"status\":\"unavailable\"},\"installments\":null,\"issuer\":\"DEUTSCHER SPARKASSEN- UND GIRO\",\"last4\":\"0000\",\"mandate\":null,\"moto\":false,\"multicapture\":{\"status\":\"unavailable\"},\"network\":\"mastercard\",\"network_token\":{\"used\":false},\"network_transaction_id\":\"MDSTKO3X60110\",\"overcapture\":{\"maximum_amount_capturable\":16570,\"status\":\"unavailable\"},\"payment_account_reference\":\"5001805MPQAFWGL9UMTQTBYCP8KHC\",\"regulated_status\":\"unregulated\",\"three_d_secure\":null,\"wallet\":{\"apple_pay\":{\"type\":\"apple_pay\"},\"dynamic_last4\":\"3635\",\"type\":\"apple_pay\"}},\"type\":\"card\"},\"refunded\":false,\"source\":null,\"status\":\"succeeded\",\"mit_params\":{\"network_transaction_id\":\"MDSTKO3X60110\"}},\"confirmation_method\":\"manual\",\"created\":1768052282,\"currency\":\"eur\",\"customer\":null,\"last_payment_error\":null,\"livemode\":true,\"metadata\":{\"payment_id\":\"rVAGyG6auXm0USHI1K8oN6alt\",\"payments_extension\":\"true\",\"payments_extension_type\":\"card\",\"reconciliation_flow\":\"payments_api\",\"shop_id\":\"751927347\"},\"next_action\":null,\"payment_method\":\"pm_1So2MgIkWweOM9jABYUt1cYt\",\"payment_method_types\":[\"card\"],\"source\":null,\"status\":\"succeeded\"}"</t>
  </si>
  <si>
    <t>AS-96329</t>
  </si>
  <si>
    <t>gid://shopify/Order/7441889788242</t>
  </si>
  <si>
    <t>gid://shopify/OrderTransaction/8618140139858</t>
  </si>
  <si>
    <t>2026-01-19T15:16:12Z</t>
  </si>
  <si>
    <t>ch_3SrKBdIkWweOM9jA0FylH4PY</t>
  </si>
  <si>
    <t>r8BUL2NLz6QgZKQJofdGzzUpw</t>
  </si>
  <si>
    <t>pi_3SrKBdIkWweOM9jA042wBZlr</t>
  </si>
  <si>
    <t>"{\"id\":\"pi_3SrKBdIkWweOM9jA042wBZlr\",\"object\":\"payment_intent\",\"amount\":5895,\"amount_capturable\":0,\"amount_received\":5895,\"canceled_at\":null,\"cancellation_reason\":null,\"capture_method\":\"automatic\",\"latest_charge\":{\"id\":\"ch_3SrKBdIkWweOM9jA0FylH4PY\",\"object\":\"charge\",\"amount\":5895,\"application_fee\":\"fee_1SrKBeIkWweOM9jA5dIl6luN\",\"balance_transaction\":\"txn_3SrKBdIkWweOM9jA0YKazDqx\",\"captured\":true,\"created\":1768835773,\"currency\":\"eur\",\"failure_code\":null,\"failure_message\":null,\"fraud_details\":{},\"livemode\":true,\"metadata\":{\"payment_id\":\"r8BUL2NLz6QgZKQJofdGzzUp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KBdIkWweOM9jA042wBZlr\",\"payment_method\":\"pm_1SrKBdIkWweOM9jAS0zkAr9Q\",\"payment_method_details\":{\"card\":{\"amount_authorized\":5895,\"authorization_code\":\"768769\",\"brand\":\"mastercard\",\"checks\":{\"address_line1_check\":\"unavailable\",\"address_postal_code_check\":\"unavailable\",\"cvc_check\":\"pass\"},\"country\":\"ES\",\"description\":\"Standard MasterCard Card\",\"ds_transaction_id\":null,\"exp_month\":10,\"exp_year\":2031,\"extended_authorization\":{\"status\":\"disabled\"},\"fingerprint\":\"K4zBB8Zfz8sr2UFU\",\"funding\":\"credit\",\"iin\":\"541625\",\"incremental_authorization\":{\"status\":\"unavailable\"},\"installments\":null,\"issuer\":\"CAIXABANK S.A.\",\"last4\":\"9725\",\"mandate\":null,\"moto\":false,\"multicapture\":{\"status\":\"unavailable\"},\"network\":\"mastercard\",\"network_token\":{\"used\":false},\"network_transaction_id\":\"MCSGKTRDE0119\",\"overcapture\":{\"maximum_amount_capturable\":5895,\"status\":\"unavailable\"},\"payment_account_reference\":\"5001CG4K1M5RUPV7QRRG1JDDHP1FS\",\"regulated_status\":\"unregulated\",\"three_d_secure\":null,\"wallet\":null},\"type\":\"card\"},\"refunded\":false,\"source\":null,\"status\":\"succeeded\",\"mit_params\":{\"network_transaction_id\":\"MCSGKTRDE0119\"}},\"confirmation_method\":\"manual\",\"created\":1768835773,\"currency\":\"eur\",\"customer\":null,\"last_payment_error\":null,\"livemode\":true,\"metadata\":{\"payment_id\":\"r8BUL2NLz6QgZKQJofdGzzUpw\",\"payments_extension\":\"true\",\"payments_extension_type\":\"card\",\"reconciliation_flow\":\"payments_api\",\"shop_id\":\"751927347\"},\"next_action\":null,\"payment_method\":\"pm_1SrKBdIkWweOM9jAS0zkAr9Q\",\"payment_method_types\":[\"card\"],\"source\":null,\"status\":\"succeeded\"}"</t>
  </si>
  <si>
    <t>AS-96682</t>
  </si>
  <si>
    <t>gid://shopify/Order/7492562321746</t>
  </si>
  <si>
    <t>gid://shopify/OrderTransaction/8631573053778</t>
  </si>
  <si>
    <t>2026-01-24T17:29:32Z</t>
  </si>
  <si>
    <t>ch_3StAePIkWweOM9jA29a8zxAa</t>
  </si>
  <si>
    <t>rJ8hZ9duKBxRLan2zVS3Xo2Nk</t>
  </si>
  <si>
    <t>pi_3StAePIkWweOM9jA2GZ3DQ19</t>
  </si>
  <si>
    <t>"{\"id\":\"pi_3StAePIkWweOM9jA2GZ3DQ19\",\"object\":\"payment_intent\",\"amount\":2990,\"amount_capturable\":0,\"amount_received\":2990,\"canceled_at\":null,\"cancellation_reason\":null,\"capture_method\":\"automatic\",\"latest_charge\":{\"id\":\"ch_3StAePIkWweOM9jA29a8zxAa\",\"object\":\"charge\",\"amount\":2990,\"application_fee\":\"fee_1StAeRIkWweOM9jA0qUZ0ElN\",\"balance_transaction\":\"txn_3StAePIkWweOM9jA29zjiHRJ\",\"captured\":true,\"created\":1769275774,\"currency\":\"eur\",\"failure_code\":null,\"failure_message\":null,\"fraud_details\":{},\"livemode\":true,\"metadata\":{\"payment_id\":\"rJ8hZ9duKBxRLan2zVS3Xo2N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AePIkWweOM9jA2GZ3DQ19\",\"payment_method\":\"pm_1StAePIkWweOM9jAdOP7pKAp\",\"payment_method_details\":{\"card\":{\"amount_authorized\":2990,\"authorization_code\":\"175131\",\"brand\":\"mastercard\",\"checks\":{\"address_line1_check\":\"unavailable\",\"address_postal_code_check\":\"unavailable\",\"cvc_check\":null},\"country\":\"ES\",\"description\":\"MasterCard Credit Card (mixed BIN)\",\"ds_transaction_id\":null,\"exp_month\":10,\"exp_year\":2032,\"extended_authorization\":{\"status\":\"disabled\"},\"fingerprint\":\"pfFLNL3tUKyfHPlt\",\"funding\":\"credit\",\"iin\":\"541541\",\"incremental_authorization\":{\"status\":\"unavailable\"},\"installments\":null,\"issuer\":\"BANCO SANTANDER S.A.\",\"last4\":\"8701\",\"mandate\":null,\"moto\":false,\"multicapture\":{\"status\":\"unavailable\"},\"network\":\"mastercard\",\"network_token\":{\"used\":true},\"network_transaction_id\":\"MCCFT482O0124\",\"overcapture\":{\"maximum_amount_capturable\":2990,\"status\":\"unavailable\"},\"payment_account_reference\":\"5001BHS966O56R4ABC1OFEJDU71I2\",\"regulated_status\":\"unregulated\",\"three_d_secure\":null,\"wallet\":null},\"type\":\"card\"},\"refunded\":false,\"source\":null,\"status\":\"succeeded\",\"mit_params\":{\"network_transaction_id\":\"MCCFT482O0124\"}},\"confirmation_method\":\"manual\",\"created\":1769275773,\"currency\":\"eur\",\"customer\":null,\"last_payment_error\":null,\"livemode\":true,\"metadata\":{\"payment_id\":\"rJ8hZ9duKBxRLan2zVS3Xo2Nk\",\"payments_extension\":\"true\",\"payments_extension_type\":\"card\",\"reconciliation_flow\":\"payments_api\",\"shop_id\":\"751927347\"},\"next_action\":null,\"payment_method\":\"pm_1StAePIkWweOM9jAdOP7pKAp\",\"payment_method_types\":[\"card\"],\"source\":null,\"status\":\"succeeded\"}"</t>
  </si>
  <si>
    <t>AS-96088</t>
  </si>
  <si>
    <t>gid://shopify/Order/7433875947858</t>
  </si>
  <si>
    <t>gid://shopify/OrderTransaction/8608551076178</t>
  </si>
  <si>
    <t>2026-01-16T18:06:43Z</t>
  </si>
  <si>
    <t>ch_3SqHQ0IkWweOM9jA2jmDvbJr</t>
  </si>
  <si>
    <t>rD1bdBUhsFlyZRASaruCOnJej</t>
  </si>
  <si>
    <t>pi_3SqHQ0IkWweOM9jA28MAAGcf</t>
  </si>
  <si>
    <t>"{\"id\":\"pi_3SqHQ0IkWweOM9jA28MAAGcf\",\"object\":\"payment_intent\",\"amount\":6795,\"amount_capturable\":0,\"amount_received\":6795,\"canceled_at\":null,\"cancellation_reason\":null,\"capture_method\":\"automatic\",\"latest_charge\":{\"id\":\"ch_3SqHQ0IkWweOM9jA2jmDvbJr\",\"object\":\"charge\",\"amount\":6795,\"application_fee\":\"fee_1SqHQwIkWweOM9jAxSYsuXeX\",\"balance_transaction\":\"txn_3SqHQ0IkWweOM9jA28Bk53b1\",\"captured\":true,\"created\":1768586862,\"currency\":\"eur\",\"failure_code\":null,\"failure_message\":null,\"fraud_details\":{},\"livemode\":true,\"metadata\":{\"payment_id\":\"rD1bdBUhsFlyZRASaruCOnJe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HQ0IkWweOM9jA28MAAGcf\",\"payment_method\":\"pm_1SqHQ0IkWweOM9jArfECuTJm\",\"payment_method_details\":{\"card\":{\"amount_authorized\":6795,\"authorization_code\":\"562212\",\"brand\":\"mastercard\",\"checks\":{\"address_line1_check\":\"unavailable\",\"address_postal_code_check\":\"unavailable\",\"cvc_check\":\"pass\"},\"country\":\"FR\",\"description\":\"MasterCard Standard Card Immediate Debit\",\"ds_transaction_id\":null,\"exp_month\":11,\"exp_year\":2026,\"extended_authorization\":{\"status\":\"disabled\"},\"fingerprint\":\"8tpZodvEhghiqTFB\",\"funding\":\"debit\",\"iin\":\"513277\",\"incremental_authorization\":{\"status\":\"unavailable\"},\"installments\":null,\"issuer\":\"BANQUE FEDERATIVE DU CREDIT MU\",\"last4\":\"5765\",\"mandate\":null,\"moto\":false,\"multicapture\":{\"status\":\"unavailable\"},\"network\":\"mastercard\",\"network_token\":{\"used\":false},\"network_transaction_id\":\"TCSXY3ZNC0116\",\"overcapture\":{\"maximum_amount_capturable\":6795,\"status\":\"unavailable\"},\"payment_account_reference\":\"50014XSPISJ9PY0DAWODIU6D6ISNB\",\"regulated_status\":\"unregulated\",\"three_d_secure\":{\"authentication_flow\":\"challenge\",\"electronic_commerce_indicator\":\"02\",\"exemption_indicator\":null,\"result\":\"authenticated\",\"result_reason\":null,\"transaction_id\":\"84be6e9d-8f3b-4127-b2d3-58926c89bf09\",\"version\":\"2.2.0\"},\"wallet\":null},\"type\":\"card\"},\"refunded\":false,\"source\":null,\"status\":\"succeeded\",\"mit_params\":{\"network_transaction_id\":\"TCSXY3ZNC0116\"}},\"confirmation_method\":\"manual\",\"created\":1768586804,\"currency\":\"eur\",\"customer\":null,\"last_payment_error\":null,\"livemode\":true,\"metadata\":{\"payment_id\":\"rD1bdBUhsFlyZRASaruCOnJej\",\"payments_extension\":\"true\",\"payments_extension_type\":\"card\",\"reconciliation_flow\":\"payments_api\",\"shop_id\":\"751927347\"},\"next_action\":null,\"payment_method\":\"pm_1SqHQ0IkWweOM9jArfECuTJm\",\"payment_method_types\":[\"card\"],\"source\":null,\"status\":\"succeeded\"}"</t>
  </si>
  <si>
    <t>AS-95180</t>
  </si>
  <si>
    <t>gid://shopify/Order/7409034756434</t>
  </si>
  <si>
    <t>gid://shopify/OrderTransaction/8580028137810</t>
  </si>
  <si>
    <t>2026-01-06T10:07:34Z</t>
  </si>
  <si>
    <t>8MU87041MS4044926</t>
  </si>
  <si>
    <t>"{\"id\":\"8MU87041MS4044926\",\"intent\":\"CAPTURE\",\"status\":\"COMPLETED\",\"payment_source\":{\"paypal\":{\"email_address\":\"correocarlos2010@gmail.com\",\"account_id\":\"8VQYATY28RZKL\",\"account_status\":\"VERIFIED\",\"name\":{\"given_name\":\"CARLOS\",\"surname\":\"GONZALEZ RIVERA\"},\"phone_number\":{\"national_number\":\"34647427632\"},\"address\":{\"address_line_1\":\"ctra snata creu de calafell 73\",\"admin_area_2\":\"sant boi\",\"admin_area_1\":\"BARCELONA\",\"postal_code\":\"08830\",\"country_code\":\"ES\"}}},\"purchase_units\":[{\"reference_id\":\"default\",\"amount\":{\"currency_code\":\"EUR\",\"value\":\"99.80\",\"breakdown\":{\"item_total\":{\"currency_code\":\"EUR\",\"value\":\"99.80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heers To You - Arty Guava - P\u00f3ster \\/ Madera naranja \\/ 20x30\",\"custom_id\":\"{\\\"shop_id\\\":751927347,\\\"session_id\\\":\\\"rHPrptdxMYz2wE1sqsayZMQeD\\\"}\",\"invoice_id\":\"rHPrptdxMYz2wE1sqsayZMQeD\",\"soft_descriptor\":\"PAYPAL *ARTESTASTOR AR\",\"items\":[{\"name\":\"Cheers To You - Arty Guava - P\u00f3ster \\/ Madera naranja \\/ 20x30\",\"unit_amount\":{\"currency_code\":\"EUR\",\"value\":\"24.95\"},\"tax\":{\"currency_code\":\"EUR\",\"value\":\"0.00\"},\"quantity\":\"1\"},{\"name\":\"Sardines Tin Can - Baroo Bloom - P\u00f3ster \\/ Madera azul \\/ 20x30\",\"unit_amount\":{\"currency_code\":\"EUR\",\"value\":\"24.95\"},\"tax\":{\"currency_code\":\"EUR\",\"value\":\"0.00\"},\"quantity\":\"1\"},{\"name\":\"Negroni On Sunshine - Alice Straker - P\u00f3ster \\/ Madera rojo \\/ 20x30\",\"unit_amount\":{\"currency_code\":\"EUR\",\"value\":\"24.95\"},\"tax\":{\"currency_code\":\"EUR\",\"value\":\"0.00\"},\"quantity\":\"1\"},{\"name\":\"Langoustines On Yellow - Alice Straker - P\u00f3ster \\/ Madera roble natural \\/ 20x30\",\"unit_amount\":{\"currency_code\":\"EUR\",\"value\":\"24.95\"},\"tax\":{\"currency_code\":\"EUR\",\"value\":\"0.00\"},\"quantity\":\"1\"}],\"shipping\":{\"name\":{\"full_name\":\"Carlos Gonzalez\"},\"address\":{\"address_line_1\":\"Carretera de la Santa Creu de Calafell 75, RTE DIVERSUS\",\"admin_area_2\":\"Sant Boi de Llobregat\",\"admin_area_1\":\"Barcelona\",\"postal_code\":\"08830\",\"country_code\":\"ES\"}},\"supplementary_data\":{\"tax_nexus\":[]},\"payments\":{\"captures\":[{\"id\":\"7WM27794K79666414\",\"status\":\"COMPLETED\",\"amount\":{\"currency_code\":\"EUR\",\"value\":\"99.80\"},\"final_capture\":true,\"disbursement_mode\":\"INSTANT\",\"seller_protection\":{\"status\":\"ELIGIBLE\",\"dispute_categories\":[\"ITEM_NOT_RECEIVED\",\"UNAUTHORIZED_TRANSACTION\"]},\"seller_receivable_breakdown\":{\"gross_amount\":{\"currency_code\":\"EUR\",\"value\":\"99.80\"},\"paypal_fee\":{\"currency_code\":\"EUR\",\"value\":\"3.24\"},\"net_amount\":{\"currency_code\":\"EUR\",\"value\":\"96.56\"}},\"invoice_id\":\"rHPrptdxMYz2wE1sqsayZMQeD\",\"custom_id\":\"{\\\"shop_id\\\":751927347,\\\"session_id\\\":\\\"rHPrptdxMYz2wE1sqsayZMQeD\\\"}\",\"links\":[{\"href\":\"https:\\/\\/api.paypal.com\\/v2\\/payments\\/captures\\/7WM27794K79666414\",\"rel\":\"self\",\"method\":\"GET\"},{\"href\":\"https:\\/\\/api.paypal.com\\/v2\\/payments\\/captures\\/7WM27794K79666414\\/refund\",\"rel\":\"refund\",\"method\":\"POST\"},{\"href\":\"https:\\/\\/api.paypal.com\\/v2\\/checkout\\/orders\\/8MU87041MS4044926\",\"rel\":\"up\",\"method\":\"GET\"}],\"create_time\":\"2026-01-06T10:07:36Z\",\"update_time\":\"2026-01-06T10:07:36Z\"}]}}],\"payer\":{\"name\":{\"given_name\":\"CARLOS\",\"surname\":\"GONZALEZ RIVERA\"},\"email_address\":\"correocarlos2010@gmail.com\",\"payer_id\":\"8VQYATY28RZKL\",\"phone\":{\"phone_number\":{\"national_number\":\"34647427632\"}},\"address\":{\"address_line_1\":\"ctra snata creu de calafell 73\",\"admin_area_2\":\"sant boi\",\"admin_area_1\":\"BARCELONA\",\"postal_code\":\"08830\",\"country_code\":\"ES\"}},\"create_time\":\"2026-01-06T10:07:11Z\",\"update_time\":\"2026-01-06T10:07:36Z\",\"links\":[{\"href\":\"https:\\/\\/api.paypal.com\\/v2\\/checkout\\/orders\\/8MU87041MS4044926\",\"rel\":\"self\",\"method\":\"GET\"}]}"</t>
  </si>
  <si>
    <t>AS-97075</t>
  </si>
  <si>
    <t>gid://shopify/Order/7512414257490</t>
  </si>
  <si>
    <t>gid://shopify/OrderTransaction/8645651595602</t>
  </si>
  <si>
    <t>2026-01-29T17:26:38Z</t>
  </si>
  <si>
    <t>ch_3SuyzKIkWweOM9jA24PomB9I</t>
  </si>
  <si>
    <t>ryklpmqIc2m27J75WlfEVGajl</t>
  </si>
  <si>
    <t>pi_3SuyzKIkWweOM9jA2YVQVzTP</t>
  </si>
  <si>
    <t>"{\"id\":\"pi_3SuyzKIkWweOM9jA2YVQVzTP\",\"object\":\"payment_intent\",\"amount\":9285,\"amount_capturable\":0,\"amount_received\":9285,\"canceled_at\":null,\"cancellation_reason\":null,\"capture_method\":\"automatic\",\"latest_charge\":{\"id\":\"ch_3SuyzKIkWweOM9jA24PomB9I\",\"object\":\"charge\",\"amount\":9285,\"application_fee\":\"fee_1SuyzNIkWweOM9jAt3duKUUs\",\"balance_transaction\":\"txn_3SuyzKIkWweOM9jA2JsA4Cb3\",\"captured\":true,\"created\":1769707600,\"currency\":\"eur\",\"failure_code\":null,\"failure_message\":null,\"fraud_details\":{},\"livemode\":true,\"metadata\":{\"payment_id\":\"ryklpmqIc2m27J75WlfEVGaj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yzKIkWweOM9jA2YVQVzTP\",\"payment_method\":\"pm_1SuyzKIkWweOM9jAylq4k1sl\",\"payment_method_details\":{\"card\":{\"amount_authorized\":9285,\"authorization_code\":\"264065\",\"brand\":\"visa\",\"checks\":{\"address_line1_check\":\"unavailable\",\"address_postal_code_check\":\"unavailable\",\"cvc_check\":null},\"country\":\"ES\",\"description\":\"Visa Classic\",\"ds_transaction_id\":null,\"exp_month\":12,\"exp_year\":2027,\"extended_authorization\":{\"status\":\"disabled\"},\"fingerprint\":\"jXdfD9dEWBkV75cT\",\"funding\":\"debit\",\"iin\":\"454696\",\"incremental_authorization\":{\"status\":\"unavailable\"},\"installments\":null,\"issuer\":\"BANCO COOPERATIVO ESPANOL S.A.\",\"last4\":\"4445\",\"mandate\":null,\"moto\":false,\"multicapture\":{\"status\":\"unavailable\"},\"network\":\"visa\",\"network_token\":{\"used\":true},\"network_transaction_id\":\"486029628005424\",\"overcapture\":{\"maximum_amount_capturable\":9285,\"status\":\"unavailable\"},\"payment_account_reference\":\"V0010013825051270591620032656\",\"regulated_status\":\"unregulated\",\"three_d_secure\":null,\"wallet\":null},\"type\":\"card\"},\"refunded\":false,\"source\":null,\"status\":\"succeeded\",\"mit_params\":{\"network_transaction_id\":\"486029628005424\"}},\"confirmation_method\":\"manual\",\"created\":1769707598,\"currency\":\"eur\",\"customer\":null,\"last_payment_error\":null,\"livemode\":true,\"metadata\":{\"payment_id\":\"ryklpmqIc2m27J75WlfEVGajl\",\"payments_extension\":\"true\",\"payments_extension_type\":\"card\",\"reconciliation_flow\":\"payments_api\",\"shop_id\":\"751927347\"},\"next_action\":null,\"payment_method\":\"pm_1SuyzKIkWweOM9jAylq4k1sl\",\"payment_method_types\":[\"card\"],\"source\":null,\"status\":\"succeeded\"}"</t>
  </si>
  <si>
    <t>AS-95660</t>
  </si>
  <si>
    <t>gid://shopify/Order/7421005267282</t>
  </si>
  <si>
    <t>gid://shopify/OrderTransaction/8594368659794</t>
  </si>
  <si>
    <t>2026-01-11T15:35:45Z</t>
  </si>
  <si>
    <t>ch_3SoQgAIkWweOM9jA0RUwcXWk</t>
  </si>
  <si>
    <t>r9aBCpBAI1sSXsDlld9HPTEhE</t>
  </si>
  <si>
    <t>pi_3SoQgAIkWweOM9jA0cXapyFP</t>
  </si>
  <si>
    <t>"{\"id\":\"pi_3SoQgAIkWweOM9jA0cXapyFP\",\"object\":\"payment_intent\",\"amount\":6390,\"amount_capturable\":0,\"amount_received\":6390,\"canceled_at\":null,\"cancellation_reason\":null,\"capture_method\":\"automatic\",\"latest_charge\":{\"id\":\"ch_3SoQgAIkWweOM9jA0RUwcXWk\",\"object\":\"charge\",\"amount\":6390,\"application_fee\":\"fee_1SoQgBIkWweOM9jASLb0vsUA\",\"balance_transaction\":\"txn_3SoQgAIkWweOM9jA06CRSfE7\",\"captured\":true,\"created\":1768145746,\"currency\":\"eur\",\"failure_code\":null,\"failure_message\":null,\"fraud_details\":{},\"livemode\":true,\"metadata\":{\"payment_id\":\"r9aBCpBAI1sSXsDlld9HPTEh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QgAIkWweOM9jA0cXapyFP\",\"payment_method\":\"pm_1SoQgAIkWweOM9jA27FxaSI5\",\"payment_method_details\":{\"card\":{\"amount_authorized\":6390,\"authorization_code\":\"756431\",\"brand\":\"mastercard\",\"checks\":{\"address_line1_check\":null,\"address_postal_code_check\":null,\"cvc_check\":null},\"country\":\"IT\",\"description\":\"MasterCard New World Immediate Debit\",\"ds_transaction_id\":null,\"exp_month\":10,\"exp_year\":2026,\"extended_authorization\":{\"status\":\"disabled\"},\"fingerprint\":\"M9UizaWmCJCJtSgo\",\"funding\":\"debit\",\"iin\":\"534980\",\"incremental_authorization\":{\"status\":\"unavailable\"},\"installments\":null,\"issuer\":\"BANCO BILBAO VIZCAYA ARGENTARI\",\"last4\":\"0000\",\"mandate\":null,\"moto\":false,\"multicapture\":{\"status\":\"unavailable\"},\"network\":\"mastercard\",\"network_token\":{\"used\":false},\"network_transaction_id\":\"TNWQJP7LA0111\",\"overcapture\":{\"maximum_amount_capturable\":6390,\"status\":\"unavailable\"},\"payment_account_reference\":\"50018J2W12V2NF1IC9F2L2ILNZ20Y\",\"regulated_status\":\"unregulated\",\"three_d_secure\":null,\"wallet\":{\"apple_pay\":{\"type\":\"apple_pay\"},\"dynamic_last4\":\"1257\",\"type\":\"apple_pay\"}},\"type\":\"card\"},\"refunded\":false,\"source\":null,\"status\":\"succeeded\",\"mit_params\":{\"network_transaction_id\":\"TNWQJP7LA0111\"}},\"confirmation_method\":\"manual\",\"created\":1768145746,\"currency\":\"eur\",\"customer\":null,\"last_payment_error\":null,\"livemode\":true,\"metadata\":{\"payment_id\":\"r9aBCpBAI1sSXsDlld9HPTEhE\",\"payments_extension\":\"true\",\"payments_extension_type\":\"card\",\"reconciliation_flow\":\"payments_api\",\"shop_id\":\"751927347\"},\"next_action\":null,\"payment_method\":\"pm_1SoQgAIkWweOM9jA27FxaSI5\",\"payment_method_types\":[\"card\"],\"source\":null,\"status\":\"succeeded\"}"</t>
  </si>
  <si>
    <t>AS-96757</t>
  </si>
  <si>
    <t>gid://shopify/Order/7494306922834</t>
  </si>
  <si>
    <t>gid://shopify/OrderTransaction/8633756680530</t>
  </si>
  <si>
    <t>2026-01-25T16:05:50Z</t>
  </si>
  <si>
    <t>ch_3StVoxIkWweOM9jA18ijNI7k</t>
  </si>
  <si>
    <t>rHcNCEc8TLkENDHg9FP6u0xQU</t>
  </si>
  <si>
    <t>pi_3StVoxIkWweOM9jA1vhRr4cH</t>
  </si>
  <si>
    <t>"{\"id\":\"pi_3StVoxIkWweOM9jA1vhRr4cH\",\"object\":\"payment_intent\",\"amount\":4490,\"amount_capturable\":0,\"amount_received\":4490,\"canceled_at\":null,\"cancellation_reason\":null,\"capture_method\":\"automatic\",\"latest_charge\":{\"id\":\"ch_3StVoxIkWweOM9jA18ijNI7k\",\"object\":\"charge\",\"amount\":4490,\"application_fee\":\"fee_1StVoyIkWweOM9jAfsPIWzXB\",\"balance_transaction\":\"txn_3StVoxIkWweOM9jA1rZJnNxy\",\"captured\":true,\"created\":1769357151,\"currency\":\"eur\",\"failure_code\":null,\"failure_message\":null,\"fraud_details\":{},\"livemode\":true,\"metadata\":{\"payment_id\":\"rHcNCEc8TLkENDHg9FP6u0xQ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VoxIkWweOM9jA1vhRr4cH\",\"payment_method\":\"pm_1StVoxIkWweOM9jAG9Jz0mVG\",\"payment_method_details\":{\"card\":{\"amount_authorized\":4490,\"authorization_code\":\"600834\",\"brand\":\"visa\",\"checks\":{\"address_line1_check\":\"unavailable\",\"address_postal_code_check\":\"unavailable\",\"cvc_check\":null},\"country\":\"BE\",\"description\":\"Visa Classic\",\"ds_transaction_id\":null,\"exp_month\":9,\"exp_year\":2029,\"extended_authorization\":{\"status\":\"disabled\"},\"fingerprint\":\"MfxLj7unGBqu7gk2\",\"funding\":\"credit\",\"iin\":\"445471\",\"incremental_authorization\":{\"status\":\"unavailable\"},\"installments\":null,\"issuer\":\"BNP PARIBAS FORTIS NV\\/SA.\",\"last4\":\"7245\",\"mandate\":null,\"moto\":false,\"multicapture\":{\"status\":\"unavailable\"},\"network\":\"visa\",\"network_token\":{\"used\":true},\"network_transaction_id\":\"486025579527490\",\"overcapture\":{\"maximum_amount_capturable\":4490,\"status\":\"unavailable\"},\"payment_account_reference\":\"V0010013822192707148897437374\",\"regulated_status\":\"unregulated\",\"three_d_secure\":null,\"wallet\":null},\"type\":\"card\"},\"refunded\":false,\"source\":null,\"status\":\"succeeded\",\"mit_params\":{\"network_transaction_id\":\"486025579527490\"}},\"confirmation_method\":\"manual\",\"created\":1769357151,\"currency\":\"eur\",\"customer\":null,\"last_payment_error\":null,\"livemode\":true,\"metadata\":{\"payment_id\":\"rHcNCEc8TLkENDHg9FP6u0xQU\",\"payments_extension\":\"true\",\"payments_extension_type\":\"card\",\"reconciliation_flow\":\"payments_api\",\"shop_id\":\"751927347\"},\"next_action\":null,\"payment_method\":\"pm_1StVoxIkWweOM9jAG9Jz0mVG\",\"payment_method_types\":[\"card\"],\"source\":null,\"status\":\"succeeded\"}"</t>
  </si>
  <si>
    <t>AS-95886</t>
  </si>
  <si>
    <t>gid://shopify/Order/7427053846866</t>
  </si>
  <si>
    <t>gid://shopify/OrderTransaction/8600511086930</t>
  </si>
  <si>
    <t>2026-01-13T22:30:43Z</t>
  </si>
  <si>
    <t>ch_3SpG6qIkWweOM9jA1LXWJ7R3</t>
  </si>
  <si>
    <t>rsuz9R4peOBpCXXQOypK1YyDK</t>
  </si>
  <si>
    <t>pi_3SpG6qIkWweOM9jA1WAcmnUv</t>
  </si>
  <si>
    <t>"{\"id\":\"pi_3SpG6qIkWweOM9jA1WAcmnUv\",\"object\":\"payment_intent\",\"amount\":6985,\"amount_capturable\":0,\"amount_received\":6985,\"canceled_at\":null,\"cancellation_reason\":null,\"capture_method\":\"automatic\",\"latest_charge\":{\"id\":\"ch_3SpG6qIkWweOM9jA1LXWJ7R3\",\"object\":\"charge\",\"amount\":6985,\"application_fee\":\"fee_1SpG6rIkWweOM9jAfhrFXg3h\",\"balance_transaction\":\"txn_3SpG6qIkWweOM9jA1UChUAfL\",\"captured\":true,\"created\":1768343444,\"currency\":\"eur\",\"failure_code\":null,\"failure_message\":null,\"fraud_details\":{},\"livemode\":true,\"metadata\":{\"payment_id\":\"rsuz9R4peOBpCXXQOypK1YyD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G6qIkWweOM9jA1WAcmnUv\",\"payment_method\":\"pm_1SpG6qIkWweOM9jAM4uZ05cZ\",\"payment_method_details\":{\"card\":{\"amount_authorized\":6985,\"authorization_code\":\"947186\",\"brand\":\"visa\",\"checks\":{\"address_line1_check\":null,\"address_postal_code_check\":null,\"cvc_check\":null},\"country\":\"ES\",\"description\":\"Visa Classic\",\"ds_transaction_id\":null,\"exp_month\":12,\"exp_year\":2029,\"extended_authorization\":{\"status\":\"disabled\"},\"fingerprint\":\"K09PqWWDVdGzFczK\",\"funding\":\"credit\",\"iin\":\"480041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486013810455537\",\"overcapture\":{\"maximum_amount_capturable\":6985,\"status\":\"unavailable\"},\"payment_account_reference\":\"V0010014624250775855910916651\",\"regulated_status\":\"unregulated\",\"three_d_secure\":null,\"wallet\":{\"dynamic_last4\":\"0321\",\"google_pay\":{},\"type\":\"google_pay\"}},\"type\":\"card\"},\"refunded\":false,\"source\":null,\"status\":\"succeeded\",\"mit_params\":{\"network_transaction_id\":\"486013810455537\"}},\"confirmation_method\":\"manual\",\"created\":1768343444,\"currency\":\"eur\",\"customer\":null,\"last_payment_error\":null,\"livemode\":true,\"metadata\":{\"payment_id\":\"rsuz9R4peOBpCXXQOypK1YyDK\",\"payments_extension\":\"true\",\"payments_extension_type\":\"card\",\"reconciliation_flow\":\"payments_api\",\"shop_id\":\"751927347\"},\"next_action\":null,\"payment_method\":\"pm_1SpG6qIkWweOM9jAM4uZ05cZ\",\"payment_method_types\":[\"card\"],\"source\":null,\"status\":\"succeeded\"}"</t>
  </si>
  <si>
    <t>AS-96830</t>
  </si>
  <si>
    <t>gid://shopify/Order/7495829356882</t>
  </si>
  <si>
    <t>gid://shopify/OrderTransaction/8635698872658</t>
  </si>
  <si>
    <t>2026-01-26T12:09:44Z</t>
  </si>
  <si>
    <t>rMJih3H9mEhCeBpFS3NMBxszB</t>
  </si>
  <si>
    <t>pi_3Stoc1IkWweOM9jA15gePzg5</t>
  </si>
  <si>
    <t>"{\"id\":\"pi_3Stoc1IkWweOM9jA15gePzg5\",\"object\":\"payment_intent\",\"amount\":6795,\"amount_capturable\":0,\"amount_received\":0,\"canceled_at\":null,\"cancellation_reason\":null,\"capture_method\":\"automatic\",\"latest_charge\":null,\"confirmation_method\":\"manual\",\"created\":1769429385,\"currency\":\"eur\",\"customer\":null,\"last_payment_error\":{\"code\":\"payment_intent_authentication_failure\",\"doc_url\":\"https:\\/\\/stripe.com\\/docs\\/error-codes\\/payment-intent-authentication-failure\",\"message\":\"The provided PaymentMethod has failed authentication. You can provide payment_method_data or a new PaymentMethod to attempt to fulfill this PaymentIntent again.\",\"payment_method\":{\"id\":\"pm_1Stoc1IkWweOM9jArX3aoP6c\",\"object\":\"payment_method\",\"card\":{\"brand\":\"mastercard\",\"checks\":{\"address_line1_check\":\"unavailable\",\"address_postal_code_check\":\"unavailable\",\"cvc_check\":null},\"country\":\"ES\",\"description\":\"MasterCard Standard Card Immediate Debit\",\"display_brand\":\"mastercard\",\"exp_month\":9,\"exp_year\":2026,\"fingerprint\":\"T2LYabV0pJwOoXJq\",\"funding\":\"debit\",\"generated_from\":null,\"iin\":\"510133\",\"issuer\":\"SERVIRED, SOCIEDAD ESPANOLA DE\",\"last4\":\"1868\",\"network_token\":null,\"networks\":{\"available\":[\"mastercard\"],\"preferred\":null},\"payment_account_reference\":null,\"regulated_status\":\"unregulated\",\"three_d_secure_usage\":{\"supported\":true},\"wallet\":null},\"created\":1769429385,\"livemode\":true,\"metadata\":{},\"type\":\"card\"},\"type\":\"invalid_request_error\"},\"livemode\":true,\"metadata\":{\"payment_id\":\"rMJih3H9mEhCeBpFS3NMBxszB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</si>
  <si>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gid://shopify/OrderTransaction/8635702477138</t>
  </si>
  <si>
    <t>2026-01-26T12:11:12Z</t>
  </si>
  <si>
    <t>ch_3StodRIkWweOM9jA1ZpiWn6m</t>
  </si>
  <si>
    <t>rV8XtAD0jB82fe4LCCgWJ86ea</t>
  </si>
  <si>
    <t>pi_3StodRIkWweOM9jA1gYYGVLK</t>
  </si>
  <si>
    <t>"{\"id\":\"pi_3StodRIkWweOM9jA1gYYGVLK\",\"object\":\"payment_intent\",\"amount\":6795,\"amount_capturable\":0,\"amount_received\":6795,\"canceled_at\":null,\"cancellation_reason\":null,\"capture_method\":\"automatic\",\"latest_charge\":{\"id\":\"ch_3StodRIkWweOM9jA1ZpiWn6m\",\"object\":\"charge\",\"amount\":6795,\"application_fee\":\"fee_1StodSIkWweOM9jAad4aOmzi\",\"balance_transaction\":\"txn_3StodRIkWweOM9jA1PQrpYfA\",\"captured\":true,\"created\":1769429474,\"currency\":\"eur\",\"failure_code\":null,\"failure_message\":null,\"fraud_details\":{},\"livemode\":true,\"metadata\":{\"payment_id\":\"rV8XtAD0jB82fe4LCCgWJ86e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odRIkWweOM9jA1gYYGVLK\",\"payment_method\":\"pm_1StodRIkWweOM9jAkhP94ll7\",\"payment_method_details\":{\"card\":{\"amount_authorized\":6795,\"authorization_code\":\"111444\",\"brand\":\"mastercard\",\"checks\":{\"address_line1_check\":\"unavailable\",\"address_postal_code_check\":\"unavailable\",\"cvc_check\":null},\"country\":\"ES\",\"description\":\"MasterCard Standard Card Immediate Debit\",\"ds_transaction_id\":null,\"exp_month\":9,\"exp_year\":2026,\"extended_authorization\":{\"status\":\"disabled\"},\"fingerprint\":\"WpQtml0hx8P8gK8c\",\"funding\":\"debit\",\"iin\":\"510133\",\"incremental_authorization\":{\"status\":\"unavailable\"},\"installments\":null,\"issuer\":\"SERVIRED, SOCIEDAD ESPANOLA DE\",\"last4\":\"3901\",\"mandate\":null,\"moto\":false,\"multicapture\":{\"status\":\"unavailable\"},\"network\":\"mastercard\",\"network_token\":{\"used\":false},\"network_transaction_id\":\"TCSMJCHA00126\",\"overcapture\":{\"maximum_amount_capturable\":6795,\"status\":\"unavailable\"},\"payment_account_reference\":\"50012S13EPM5V22UF8O4D82WAJCGY\",\"regulated_status\":\"unregulated\",\"three_d_secure\":null,\"wallet\":null},\"type\":\"card\"},\"refunded\":false,\"source\":null,\"status\":\"succeeded\",\"mit_params\":{\"network_transaction_id\":\"TCSMJCHA00126\"}},\"confirmation_method\":\"manual\",\"created\":1769429473,\"currency\":\"eur\",\"customer\":null,\"last_payment_error\":null,\"livemode\":true,\"metadata\":{\"payment_id\":\"rV8XtAD0jB82fe4LCCgWJ86ea\",\"payments_extension\":\"true\",\"payments_extension_type\":\"card\",\"reconciliation_flow\":\"payments_api\",\"shop_id\":\"751927347\"},\"next_action\":null,\"payment_method\":\"pm_1StodRIkWweOM9jAkhP94ll7\",\"payment_method_types\":[\"card\"],\"source\":null,\"status\":\"succeeded\"}"</t>
  </si>
  <si>
    <t>AS-96529</t>
  </si>
  <si>
    <t>gid://shopify/Order/7447310991698</t>
  </si>
  <si>
    <t>gid://shopify/OrderTransaction/8625424695634</t>
  </si>
  <si>
    <t>2026-01-22T12:13:03Z</t>
  </si>
  <si>
    <t>ch_3SsMl2IkWweOM9jA0o0Ljeoc</t>
  </si>
  <si>
    <t>r4zSGJUXEnosVLQWiiG64OqWG</t>
  </si>
  <si>
    <t>pi_3SsMl2IkWweOM9jA0omgU1Gt</t>
  </si>
  <si>
    <t>"{\"id\":\"pi_3SsMl2IkWweOM9jA0omgU1Gt\",\"object\":\"payment_intent\",\"amount\":8897,\"amount_capturable\":0,\"amount_received\":8897,\"canceled_at\":null,\"cancellation_reason\":null,\"capture_method\":\"automatic\",\"latest_charge\":{\"id\":\"ch_3SsMl2IkWweOM9jA0o0Ljeoc\",\"object\":\"charge\",\"amount\":8897,\"application_fee\":\"fee_1SsMlnIkWweOM9jAQMvGHwBM\",\"balance_transaction\":\"txn_3SsMl2IkWweOM9jA0jFonoYF\",\"captured\":true,\"created\":1769084030,\"currency\":\"eur\",\"failure_code\":null,\"failure_message\":null,\"fraud_details\":{},\"livemode\":true,\"metadata\":{\"payment_id\":\"r4zSGJUXEnosVLQWiiG64OqW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Ml2IkWweOM9jA0omgU1Gt\",\"payment_method\":\"pm_1SsMl2IkWweOM9jAXDJiZyop\",\"payment_method_details\":{\"card\":{\"amount_authorized\":8897,\"authorization_code\":\"617255\",\"brand\":\"visa\",\"checks\":{\"address_line1_check\":\"unavailable\",\"address_postal_code_check\":\"unavailable\",\"cvc_check\":\"pass\"},\"country\":\"FR\",\"description\":\"Visa Classic\",\"ds_transaction_id\":null,\"exp_month\":9,\"exp_year\":2028,\"extended_authorization\":{\"status\":\"disabled\"},\"fingerprint\":\"876vSM1A3CMlhw27\",\"funding\":\"debit\",\"iin\":\"497401\",\"incremental_authorization\":{\"status\":\"unavailable\"},\"installments\":null,\"issuer\":\"BNP PARIBAS\",\"last4\":\"9256\",\"mandate\":null,\"moto\":false,\"multicapture\":{\"status\":\"unavailable\"},\"network\":\"visa\",\"network_token\":{\"used\":false},\"network_transaction_id\":\"486022440300048\",\"overcapture\":{\"maximum_amount_capturable\":8897,\"status\":\"unavailable\"},\"payment_account_reference\":\"V001AABA102012020040710884333\",\"regulated_status\":\"unregulated\",\"three_d_secure\":{\"authentication_flow\":\"challenge\",\"electronic_commerce_indicator\":\"05\",\"exemption_indicator\":null,\"result\":\"authenticated\",\"result_reason\":null,\"transaction_id\":\"0924b391-e440-4be5-94d6-f0d2dda0b5b5\",\"version\":\"2.2.0\"},\"wallet\":null},\"type\":\"card\"},\"refunded\":false,\"source\":null,\"status\":\"succeeded\",\"mit_params\":{\"network_transaction_id\":\"486022440300048\"}},\"confirmation_method\":\"manual\",\"created\":1769083984,\"currency\":\"eur\",\"customer\":null,\"last_payment_error\":null,\"livemode\":true,\"metadata\":{\"payment_id\":\"r4zSGJUXEnosVLQWiiG64OqWG\",\"payments_extension\":\"true\",\"payments_extension_type\":\"card\",\"reconciliation_flow\":\"payments_api\",\"shop_id\":\"751927347\"},\"next_action\":null,\"payment_method\":\"pm_1SsMl2IkWweOM9jAXDJiZyop\",\"payment_method_types\":[\"card\"],\"source\":null,\"status\":\"succeeded\"}"</t>
  </si>
  <si>
    <t>AS-96386</t>
  </si>
  <si>
    <t>gid://shopify/Order/7443706904914</t>
  </si>
  <si>
    <t>gid://shopify/OrderTransaction/8620478038354</t>
  </si>
  <si>
    <t>2026-01-20T11:49:14Z</t>
  </si>
  <si>
    <t>4UB19881FP105512B</t>
  </si>
  <si>
    <t>"{\"id\":\"4UB19881FP105512B\",\"intent\":\"CAPTURE\",\"status\":\"COMPLETED\",\"payment_source\":{\"paypal\":{\"email_address\":\"etc49@yahoo.es\",\"account_id\":\"Q4W6MMLMNGEFW\",\"account_status\":\"VERIFIED\",\"name\":{\"given_name\":\"maria elena\",\"surname\":\"tapia carrasco\"},\"phone_number\":{\"national_number\":\"34678752314\"},\"address\":{\"address_line_1\":\"Avda.Camelias 101.4\u00baI\",\"admin_area_2\":\"Vigo\",\"admin_area_1\":\"PONTEVEDRA\",\"postal_code\":\"36211\",\"country_code\":\"ES\"}}},\"purchase_units\":[{\"reference_id\":\"default\",\"amount\":{\"currency_code\":\"EUR\",\"value\":\"77.31\",\"breakdown\":{\"item_total\":{\"currency_code\":\"EUR\",\"value\":\"85.90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8.59\"}}},\"payee\":{\"email_address\":\"info@artestaposters.com\",\"merchant_id\":\"CZQCEKGVW6QGG\",\"display_data\":{\"brand_name\":\"Artesta\"}},\"payment_instruction\":{\"disbursement_mode\":\"INSTANT\"},\"description\":\"Minimal pink abstract 07 - P\u00f3ster \\/ Madera rosa pastel \\/ 30x40\",\"custom_id\":\"{\\\"shop_id\\\":751927347,\\\"session_id\\\":\\\"rrVlsc1Ki6lwaIkMkzLjB5LbL\\\"}\",\"invoice_id\":\"rrVlsc1Ki6lwaIkMkzLjB5LbL\",\"soft_descriptor\":\"PAYPAL *ARTESTASTOR AR\",\"items\":[{\"name\":\"Minimal pink abstract 07 - P\u00f3ster \\/ Madera rosa pastel \\/ 30x40\",\"unit_amount\":{\"currency_code\":\"EUR\",\"value\":\"42.95\"},\"tax\":{\"currency_code\":\"EUR\",\"value\":\"0.00\"},\"quantity\":\"1\"},{\"name\":\"Watercolor landscape N2 - P\u00f3ster \\/ Madera azul \\/ 30x40\",\"unit_amount\":{\"currency_code\":\"EUR\",\"value\":\"42.95\"},\"tax\":{\"currency_code\":\"EUR\",\"value\":\"0.00\"},\"quantity\":\"1\"}],\"shipping\":{\"name\":{\"full_name\":\"Elena Tapia Carrasco\"},\"address\":{\"address_line_1\":\"CALLE PALOS DE LA FRONTERA, n\u00ba 11- 2\u00ba F\",\"admin_area_2\":\"BAIONA\",\"admin_area_1\":\"PO\",\"postal_code\":\"36300\",\"country_code\":\"ES\"}},\"supplementary_data\":{\"tax_nexus\":[]},\"payments\":{\"captures\":[{\"id\":\"2CG01444BX057091K\",\"status\":\"COMPLETED\",\"amount\":{\"currency_code\":\"EUR\",\"value\":\"77.31\"},\"final_capture\":true,\"disbursement_mode\":\"INSTANT\",\"seller_protection\":{\"status\":\"ELIGIBLE\",\"dispute_categories\":[\"ITEM_NOT_RECEIVED\",\"UNAUTHORIZED_TRANSACTION\"]},\"seller_receivable_breakdown\":{\"gross_amount\":{\"currency_code\":\"EUR\",\"value\":\"77.31\"},\"paypal_fee\":{\"currency_code\":\"EUR\",\"value\":\"2.59\"},\"net_amount\":{\"currency_code\":\"EUR\",\"value\":\"74.72\"}},\"invoice_id\":\"rrVlsc1Ki6lwaIkMkzLjB5LbL\",\"custom_id\":\"{\\\"shop_id\\\":751927347,\\\"session_id\\\":\\\"rrVlsc1Ki6lwaIkMkzLjB5LbL\\\"}\",\"links\":[{\"href\":\"https:\\/\\/api.paypal.com\\/v2\\/payments\\/captures\\/2CG01444BX057091K\",\"rel\":\"self\",\"method\":\"GET\"},{\"href\":\"https:\\/\\/api.paypal.com\\/v2\\/payments\\/captures\\/2CG01444BX057091K\\/refund\",\"rel\":\"refund\",\"method\":\"POST\"},{\"href\":\"https:\\/\\/api.paypal.com\\/v2\\/checkout\\/orders\\/4UB19881FP105512B\",\"rel\":\"up\",\"method\":\"GET\"}],\"create_time\":\"2026-01-20T11:49:15Z\",\"update_time\":\"2026-01-20T11:49:15Z\"}]}}],\"payer\":{\"name\":{\"given_name\":\"maria elena\",\"surname\":\"tapia carrasco\"},\"email_address\":\"etc49@yahoo.es\",\"payer_id\":\"Q4W6MMLMNGEFW\",\"phone\":{\"phone_number\":{\"national_number\":\"34678752314\"}},\"address\":{\"address_line_1\":\"Avda.Camelias 101.4\u00baI\",\"admin_area_2\":\"Vigo\",\"admin_area_1\":\"PONTEVEDRA\",\"postal_code\":\"36211\",\"country_code\":\"ES\"}},\"create_time\":\"2026-01-20T11:48:41Z\",\"update_time\":\"2026-01-20T11:49:16Z\",\"links\":[{\"href\":\"https:\\/\\/api.paypal.com\\/v2\\/checkout\\/orders\\/4UB19881FP105512B\",\"rel\":\"self\",\"method\":\"GET\"}]}"</t>
  </si>
  <si>
    <t>gid://shopify/OrderTransaction/8621593821522</t>
  </si>
  <si>
    <t>2026-01-20T20:05:53Z</t>
  </si>
  <si>
    <t>zf96Muf1EvXSMHjlmregogWPD</t>
  </si>
  <si>
    <t>"{\"status\":\"COMPLETED\",\"id\":\"9H91602267490942P\",\"amount\":\"77.31\",\"currency\":\"EUR\",\"created_at\":\"2026-01-20T12:05:54-08:00\",\"updated_at\":\"2026-01-20T12:05:54-08:00\",\"seller_payable_breakdown\":{\"gross_amount\":{\"currency_code\":\"EUR\",\"value\":\"77.31\"},\"paypal_fee\":{\"currency_code\":\"EUR\",\"value\":\"0.00\"},\"net_amount\":{\"currency_code\":\"EUR\",\"value\":\"77.31\"},\"total_refunded_amount\":{\"currency_code\":\"EUR\",\"value\":\"77.31\"}},\"invoice_id\":{\"invoice_id\":\"rrVlsc1Ki6lwaIkMkzLjB5LbL\"},\"custom_id\":{\"shop_id\":751927347,\"session_id\":\"zf96Muf1EvXSMHjlmregogWPD\"}}"</t>
  </si>
  <si>
    <t>AS-96219</t>
  </si>
  <si>
    <t>gid://shopify/Order/7438870249810</t>
  </si>
  <si>
    <t>gid://shopify/OrderTransaction/8614479397202</t>
  </si>
  <si>
    <t>2026-01-18T09:46:15Z</t>
  </si>
  <si>
    <t>ch_3SqsYmIkWweOM9jA2qKd5di9</t>
  </si>
  <si>
    <t>r9KyCHxZQufLFSUkJkb5xNsRp</t>
  </si>
  <si>
    <t>pi_3SqsYmIkWweOM9jA2mxFFi21</t>
  </si>
  <si>
    <t>"{\"id\":\"pi_3SqsYmIkWweOM9jA2mxFFi21\",\"object\":\"payment_intent\",\"amount\":6685,\"amount_capturable\":0,\"amount_received\":6685,\"canceled_at\":null,\"cancellation_reason\":null,\"capture_method\":\"automatic\",\"latest_charge\":{\"id\":\"ch_3SqsYmIkWweOM9jA2qKd5di9\",\"object\":\"charge\",\"amount\":6685,\"application_fee\":\"fee_1SqsYoIkWweOM9jA6Krw8Peb\",\"balance_transaction\":\"txn_3SqsYmIkWweOM9jA2ldJETW6\",\"captured\":true,\"created\":1768729577,\"currency\":\"eur\",\"failure_code\":null,\"failure_message\":null,\"fraud_details\":{},\"livemode\":true,\"metadata\":{\"payment_id\":\"r9KyCHxZQufLFSUkJkb5xNsR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sYmIkWweOM9jA2mxFFi21\",\"payment_method\":\"pm_1SqsYmIkWweOM9jAvD5NOfFz\",\"payment_method_details\":{\"card\":{\"amount_authorized\":6685,\"authorization_code\":\"432116\",\"brand\":\"visa\",\"checks\":{\"address_line1_check\":\"fail\",\"address_postal_code_check\":\"fail\",\"cvc_check\":\"pass\"},\"country\":\"FR\",\"description\":\"Visa Gold\",\"ds_transaction_id\":null,\"exp_month\":5,\"exp_year\":2028,\"extended_authorization\":{\"status\":\"disabled\"},\"fingerprint\":\"Ge4Cst2qPsUlVjn6\",\"funding\":\"debit\",\"iin\":\"412524\",\"incremental_authorization\":{\"status\":\"unavailable\"},\"installments\":null,\"issuer\":\"BPCE\",\"last4\":\"2206\",\"mandate\":null,\"moto\":false,\"multicapture\":{\"status\":\"unavailable\"},\"network\":\"visa\",\"network_token\":{\"used\":false},\"network_transaction_id\":\"486018351783976\",\"overcapture\":{\"maximum_amount_capturable\":6685,\"status\":\"unavailable\"},\"payment_account_reference\":\"V001AACC344012024101792955600\",\"regulated_status\":\"unregulated\",\"three_d_secure\":{\"authentication_flow\":\"frictionless\",\"electronic_commerce_indicator\":\"07\",\"exemption_indicator\":null,\"result\":\"exempted\",\"result_reason\":null,\"transaction_id\":\"e55d0fbe-994c-4c83-8ec7-988fa1a2d921\",\"version\":\"2.2.0\"},\"wallet\":null},\"type\":\"card\"},\"refunded\":false,\"source\":null,\"status\":\"succeeded\",\"mit_params\":{\"network_transaction_id\":\"486018351783976\"}},\"confirmation_method\":\"manual\",\"created\":1768729576,\"currency\":\"eur\",\"customer\":null,\"last_payment_error\":null,\"livemode\":true,\"metadata\":{\"payment_id\":\"r9KyCHxZQufLFSUkJkb5xNsRp\",\"payments_extension\":\"true\",\"payments_extension_type\":\"card\",\"reconciliation_flow\":\"payments_api\",\"shop_id\":\"751927347\"},\"next_action\":null,\"payment_method\":\"pm_1SqsYmIkWweOM9jAvD5NOfFz\",\"payment_method_types\":[\"card\"],\"source\":null,\"status\":\"succeeded\"}"</t>
  </si>
  <si>
    <t>AS-96846</t>
  </si>
  <si>
    <t>gid://shopify/Order/7496134525266</t>
  </si>
  <si>
    <t>gid://shopify/OrderTransaction/8636145762642</t>
  </si>
  <si>
    <t>2026-01-26T15:12:01Z</t>
  </si>
  <si>
    <t>ch_3StrSQIkWweOM9jA2EgSUbOr</t>
  </si>
  <si>
    <t>rekPZv1T8CsuAol9j495HimEG</t>
  </si>
  <si>
    <t>pi_3StrSQIkWweOM9jA2bvc57RX</t>
  </si>
  <si>
    <t>"{\"id\":\"pi_3StrSQIkWweOM9jA2bvc57RX\",\"object\":\"payment_intent\",\"amount\":7817,\"amount_capturable\":0,\"amount_received\":7817,\"canceled_at\":null,\"cancellation_reason\":null,\"capture_method\":\"automatic\",\"latest_charge\":{\"id\":\"ch_3StrSQIkWweOM9jA2EgSUbOr\",\"object\":\"charge\",\"amount\":7817,\"application_fee\":\"fee_1StrSRIkWweOM9jA5qfbGsxj\",\"balance_transaction\":\"txn_3StrSQIkWweOM9jA29hqSpTp\",\"captured\":true,\"created\":1769440322,\"currency\":\"eur\",\"failure_code\":null,\"failure_message\":null,\"fraud_details\":{},\"livemode\":true,\"metadata\":{\"payment_id\":\"rekPZv1T8CsuAol9j495HimE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rSQIkWweOM9jA2bvc57RX\",\"payment_method\":\"pm_1StrSQIkWweOM9jA2VFAgyR1\",\"payment_method_details\":{\"card\":{\"amount_authorized\":7817,\"authorization_code\":\"475163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cYXM4YNfh0Rl0lr8\",\"funding\":\"debit\",\"iin\":\"480035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486026547221894\",\"overcapture\":{\"maximum_amount_capturable\":7817,\"status\":\"unavailable\"},\"payment_account_reference\":\"V0010013824019516498326547212\",\"regulated_status\":\"unregulated\",\"three_d_secure\":null,\"wallet\":{\"apple_pay\":{\"type\":\"apple_pay\"},\"dynamic_last4\":\"1816\",\"type\":\"apple_pay\"}},\"type\":\"card\"},\"refunded\":false,\"source\":null,\"status\":\"succeeded\",\"mit_params\":{\"network_transaction_id\":\"486026547221894\"}},\"confirmation_method\":\"manual\",\"created\":1769440322,\"currency\":\"eur\",\"customer\":null,\"last_payment_error\":null,\"livemode\":true,\"metadata\":{\"payment_id\":\"rekPZv1T8CsuAol9j495HimEG\",\"payments_extension\":\"true\",\"payments_extension_type\":\"card\",\"reconciliation_flow\":\"payments_api\",\"shop_id\":\"751927347\"},\"next_action\":null,\"payment_method\":\"pm_1StrSQIkWweOM9jA2VFAgyR1\",\"payment_method_types\":[\"card\"],\"source\":null,\"status\":\"succeeded\"}"</t>
  </si>
  <si>
    <t>AS-96633</t>
  </si>
  <si>
    <t>gid://shopify/Order/7491069706578</t>
  </si>
  <si>
    <t>gid://shopify/OrderTransaction/8629783331154</t>
  </si>
  <si>
    <t>2026-01-24T05:59:14Z</t>
  </si>
  <si>
    <t>3L871046FA714850N</t>
  </si>
  <si>
    <t>"{\"id\":\"3L871046FA714850N\",\"intent\":\"CAPTURE\",\"status\":\"COMPLETED\",\"payment_source\":{\"paypal\":{\"email_address\":\"nasaboy@yandex.ru\",\"account_id\":\"Q4PRKG39NCKWC\",\"account_status\":\"VERIFIED\",\"name\":{\"given_name\":\"Gaik\",\"surname\":\"Nersesian\"},\"phone_number\":{\"national_number\":\"17680882154\"},\"address\":{\"address_line_1\":\"Bruchsaler Strasse 4\",\"admin_area_2\":\"Berlin\",\"postal_code\":\"10715\",\"country_code\":\"DE\"}}},\"purchase_units\":[{\"reference_id\":\"default\",\"amount\":{\"currency_code\":\"EUR\",\"value\":\"117.90\",\"breakdown\":{\"item_total\":{\"currency_code\":\"EUR\",\"value\":\"117.90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Underwater Dream VI - P\u00f3ster \\/ Madera negro \\/ 40x50\",\"custom_id\":\"{\\\"shop_id\\\":751927347,\\\"session_id\\\":\\\"rR0jnEGvNPSzZRNKN9RJ1siTr\\\"}\",\"invoice_id\":\"rR0jnEGvNPSzZRNKN9RJ1siTr\",\"items\":[{\"name\":\"Underwater Dream VI - P\u00f3ster \\/ Madera negro \\/ 40x50\",\"unit_amount\":{\"currency_code\":\"EUR\",\"value\":\"58.95\"},\"tax\":{\"currency_code\":\"EUR\",\"value\":\"0.00\"},\"quantity\":\"1\"},{\"name\":\"Winter sunrise - P\u00f3ster \\/ Madera negro \\/ 40x50\",\"unit_amount\":{\"currency_code\":\"EUR\",\"value\":\"58.95\"},\"tax\":{\"currency_code\":\"EUR\",\"value\":\"0.00\"},\"quantity\":\"1\"}],\"shipping\":{\"name\":{\"full_name\":\"Nersesian\"},\"address\":{\"address_line_1\":\"Bruchsaler Stra\u00dfe 4\",\"admin_area_2\":\"Berlin\",\"postal_code\":\"10715\",\"country_code\":\"DE\"}},\"supplementary_data\":{\"tax_nexus\":[]},\"payments\":{\"captures\":[{\"id\":\"2N539032MU332304R\",\"status\":\"COMPLETED\",\"amount\":{\"currency_code\":\"EUR\",\"value\":\"117.90\"},\"final_capture\":true,\"disbursement_mode\":\"INSTANT\",\"seller_protection\":{\"status\":\"ELIGIBLE\",\"dispute_categories\":[\"ITEM_NOT_RECEIVED\",\"UNAUTHORIZED_TRANSACTION\"]},\"seller_receivable_breakdown\":{\"gross_amount\":{\"currency_code\":\"EUR\",\"value\":\"117.90\"},\"paypal_fee\":{\"currency_code\":\"EUR\",\"value\":\"3.77\"},\"net_amount\":{\"currency_code\":\"EUR\",\"value\":\"114.13\"}},\"invoice_id\":\"rR0jnEGvNPSzZRNKN9RJ1siTr\",\"custom_id\":\"{\\\"shop_id\\\":751927347,\\\"session_id\\\":\\\"rR0jnEGvNPSzZRNKN9RJ1siTr\\\"}\",\"links\":[{\"href\":\"https:\\/\\/api.paypal.com\\/v2\\/payments\\/captures\\/2N539032MU332304R\",\"rel\":\"self\",\"method\":\"GET\"},{\"href\":\"https:\\/\\/api.paypal.com\\/v2\\/payments\\/captures\\/2N539032MU332304R\\/refund\",\"rel\":\"refund\",\"method\":\"POST\"},{\"href\":\"https:\\/\\/api.paypal.com\\/v2\\/checkout\\/orders\\/3L871046FA714850N\",\"rel\":\"up\",\"method\":\"GET\"}],\"create_time\":\"2026-01-24T05:59:16Z\",\"update_time\":\"2026-01-24T05:59:16Z\"}]}}],\"payer\":{\"name\":{\"given_name\":\"Gaik\",\"surname\":\"Nersesian\"},\"email_address\":\"nasaboy@yandex.ru\",\"payer_id\":\"Q4PRKG39NCKWC\",\"phone\":{\"phone_number\":{\"national_number\":\"17680882154\"}},\"address\":{\"address_line_1\":\"Bruchsaler Strasse 4\",\"admin_area_2\":\"Berlin\",\"postal_code\":\"10715\",\"country_code\":\"DE\"}},\"create_time\":\"2026-01-24T05:57:09Z\",\"update_time\":\"2026-01-24T05:59:16Z\",\"links\":[{\"href\":\"https:\\/\\/api.paypal.com\\/v2\\/checkout\\/orders\\/3L871046FA714850N\",\"rel\":\"self\",\"method\":\"GET\"}]}"</t>
  </si>
  <si>
    <t>AS-95141</t>
  </si>
  <si>
    <t>gid://shopify/Order/7407951610194</t>
  </si>
  <si>
    <t>gid://shopify/OrderTransaction/8578655650130</t>
  </si>
  <si>
    <t>2026-01-05T16:28:16Z</t>
  </si>
  <si>
    <t>19D387226S580182F</t>
  </si>
  <si>
    <t>"{\"id\":\"19D387226S580182F\",\"intent\":\"CAPTURE\",\"status\":\"COMPLETED\",\"payment_source\":{\"paypal\":{\"email_address\":\"frede.rouillon@yahoo.com\",\"account_id\":\"CN85MCB9EAAFU\",\"account_status\":\"VERIFIED\",\"name\":{\"given_name\":\"Fr\u00e9d\u00e9rique\",\"surname\":\"Rouillon-Lassance\"},\"phone_number\":{\"national_number\":\"33651273677\"},\"address\":{\"address_line_1\":\"10 Rue Joan Maragall \",\"address_line_2\":\" \",\"admin_area_2\":\"Perpignan \",\"postal_code\":\"66000\",\"country_code\":\"FR\"}}},\"purchase_units\":[{\"reference_id\":\"default\",\"amount\":{\"currency_code\":\"EUR\",\"value\":\"99.95\",\"breakdown\":{\"item_total\":{\"currency_code\":\"EUR\",\"value\":\"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It's getting hot in here - P\u00f3ster \\/ Madera roble natural \\/ 70x100\",\"custom_id\":\"{\\\"shop_id\\\":751927347,\\\"session_id\\\":\\\"rc20a5WSLP2iFgD53AMv8gbHu\\\"}\",\"invoice_id\":\"rc20a5WSLP2iFgD53AMv8gbHu\",\"soft_descriptor\":\"ARTESTASTOR ARTESTASTO\",\"items\":[{\"name\":\"It's getting hot in here - P\u00f3ster \\/ Madera roble natural \\/ 70x100\",\"unit_amount\":{\"currency_code\":\"EUR\",\"value\":\"99.95\"},\"tax\":{\"currency_code\":\"EUR\",\"value\":\"0.00\"},\"quantity\":\"1\"}],\"shipping\":{\"name\":{\"full_name\":\"Fr\u00e9d\u00e9rique Rouillon-Lassance\"},\"address\":{\"address_line_1\":\"10 Rue Joan Maragall\",\"admin_area_2\":\"Perpignan\",\"postal_code\":\"66000\",\"country_code\":\"FR\"}},\"supplementary_data\":{\"tax_nexus\":[]},\"payments\":{\"captures\":[{\"id\":\"64M50592L9204272F\",\"status\":\"COMPLETED\",\"amount\":{\"currency_code\":\"EUR\",\"value\":\"99.95\"},\"final_capture\":true,\"disbursement_mode\":\"INSTANT\",\"seller_protection\":{\"status\":\"ELIGIBLE\",\"dispute_categories\":[\"ITEM_NOT_RECEIVED\",\"UNAUTHORIZED_TRANSACTION\"]},\"seller_receivable_breakdown\":{\"gross_amount\":{\"currency_code\":\"EUR\",\"value\":\"99.95\"},\"paypal_fee\":{\"currency_code\":\"EUR\",\"value\":\"3.25\"},\"net_amount\":{\"currency_code\":\"EUR\",\"value\":\"96.70\"}},\"invoice_id\":\"rc20a5WSLP2iFgD53AMv8gbHu\",\"custom_id\":\"{\\\"shop_id\\\":751927347,\\\"session_id\\\":\\\"rc20a5WSLP2iFgD53AMv8gbHu\\\"}\",\"links\":[{\"href\":\"https:\\/\\/api.paypal.com\\/v2\\/payments\\/captures\\/64M50592L9204272F\",\"rel\":\"self\",\"method\":\"GET\"},{\"href\":\"https:\\/\\/api.paypal.com\\/v2\\/payments\\/captures\\/64M50592L9204272F\\/refund\",\"rel\":\"refund\",\"method\":\"POST\"},{\"href\":\"https:\\/\\/api.paypal.com\\/v2\\/checkout\\/orders\\/19D387226S580182F\",\"rel\":\"up\",\"method\":\"GET\"}],\"create_time\":\"2026-01-05T16:28:19Z\",\"update_time\":\"2026-01-05T16:28:19Z\"}]}}],\"payer\":{\"name\":{\"given_name\":\"Fr\u00e9d\u00e9rique\",\"surname\":\"Rouillon-Lassance\"},\"email_address\":\"frede.rouillon@yahoo.com\",\"payer_id\":\"CN85MCB9EAAFU\",\"phone\":{\"phone_number\":{\"national_number\":\"33651273677\"}},\"address\":{\"address_line_1\":\"10 Rue Joan Maragall \",\"address_line_2\":\" \",\"admin_area_2\":\"Perpignan \",\"postal_code\":\"66000\",\"country_code\":\"FR\"}},\"create_time\":\"2026-01-05T16:25:29Z\",\"update_time\":\"2026-01-05T16:28:19Z\",\"links\":[{\"href\":\"https:\\/\\/api.paypal.com\\/v2\\/checkout\\/orders\\/19D387226S580182F\",\"rel\":\"self\",\"method\":\"GET\"}]}"</t>
  </si>
  <si>
    <t>"{\"id\":\"pi_3SiC8WIkWweOM9jA0l81JZU3\",\"object\":\"payment_intent\",\"amount\":28791,\"amount_capturable\":0,\"amount_received\":28791,\"canceled_at\":null,\"cancellation_reason\":null,\"capture_method\":\"automatic\",\"latest_charge\":{\"id\":\"ch_3SiC8WIkWweOM9jA02jndXFp\",\"object\":\"charge\",\"amount\":28791,\"application_fee\":\"fee_1SiC8XIkWweOM9jARcDWiqFa\",\"balance_transaction\":\"txn_3SiC8WIkWweOM9jA0nFdLLIC\",\"captured\":true,\"created\":1766659877,\"currency\":\"eur\",\"failure_code\":null,\"failure_message\":null,\"fraud_details\":{},\"livemode\":true,\"metadata\":{\"payment_id\":\"rGEUxsBWqqogc84rZV3QTBMm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iC8WIkWweOM9jA0l81JZU3\",\"payment_method\":\"pm_1SiC8WIkWweOM9jAQDifO999\",\"payment_method_details\":{\"card\":{\"amount_authorized\":28791,\"authorization_code\":\"071624\",\"brand\":\"mastercard\",\"checks\":{\"address_line1_check\":null,\"address_postal_code_check\":null,\"cvc_check\":null},\"country\":\"FR\",\"description\":\"Gold MasterCard Card Immediate Debit\",\"ds_transaction_id\":null,\"exp_month\":5,\"exp_year\":2027,\"extended_authorization\":{\"status\":\"disabled\"},\"fingerprint\":\"O54TRJbSFjmTjBBI\",\"funding\":\"debit\",\"iin\":\"546031\",\"incremental_authorization\":{\"status\":\"unavailable\"},\"installments\":null,\"issuer\":\"CREDIT MUTUEL ARKEA\",\"last4\":\"0000\",\"mandate\":null,\"moto\":false,\"multicapture\":{\"status\":\"unavailable\"},\"network\":\"mastercard\",\"network_token\":{\"used\":false},\"network_transaction_id\":\"TCGGJ3EDA1225\",\"overcapture\":{\"maximum_amount_capturable\":28791,\"status\":\"unavailable\"},\"payment_account_reference\":\"500183U9F19G0NZF45ROEC9U6MBDG\",\"regulated_status\":\"unregulated\",\"three_d_secure\":null,\"wallet\":{\"apple_pay\":{\"type\":\"apple_pay\"},\"dynamic_last4\":\"6659\",\"type\":\"apple_pay\"}},\"type\":\"card\"},\"refunded\":false,\"source\":null,\"status\":\"succeeded\",\"mit_params\":{\"network_transaction_id\":\"TCGGJ3EDA1225\"}},\"confirmation_method\":\"manual\",\"created\":1766659876,\"currency\":\"eur\",\"customer\":null,\"last_payment_error\":null,\"livemode\":true,\"metadata\":{\"payment_id\":\"rGEUxsBWqqogc84rZV3QTBMmX\",\"payments_extension\":\"true\",\"payments_extension_type\":\"card\",\"reconciliation_flow\":\"payments_api\",\"shop_id\":\"751927347\"},\"next_action\":null,\"payment_method\":\"pm_1SiC8WIkWweOM9jAQDifO999\",\"payment_method_types\":[\"card\"],\"source\":null,\"status\":\"succeeded\"}"</t>
  </si>
  <si>
    <t>gid://shopify/OrderTransaction/8598464299346</t>
  </si>
  <si>
    <t>2026-01-13T08:41:26Z</t>
  </si>
  <si>
    <t>re_3SiC8WIkWweOM9jA0uak5XOe</t>
  </si>
  <si>
    <t>zy4p6MNlB9Iwcp4Gml3c8Monh</t>
  </si>
  <si>
    <t>"{\"id\":\"re_3SiC8WIkWweOM9jA0uak5XOe\",\"amount\":8630,\"balance_transaction\":\"txn_3SiC8WIkWweOM9jA0IRifao0\",\"charge\":{\"id\":\"ch_3SiC8WIkWweOM9jA02jndXFp\",\"object\":\"charge\",\"amount\":28791,\"application_fee\":\"fee_1SiC8XIkWweOM9jARcDWiqFa\",\"balance_transaction\":\"txn_3SiC8WIkWweOM9jA0nFdLLIC\",\"captured\":true,\"created\":1766659877,\"currency\":\"eur\",\"failure_code\":null,\"failure_message\":null,\"fraud_details\":{},\"livemode\":true,\"metadata\":{\"payment_id\":\"rGEUxsBWqqogc84rZV3QTBMm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iC8WIkWweOM9jA0l81JZU3\",\"payment_method\":\"pm_1SiC8WIkWweOM9jAQDifO999\",\"payment_method_details\":{\"card\":{\"amount_authorized\":28791,\"authorization_code\":\"071624\",\"brand\":\"mastercard\",\"checks\":{\"address_line1_check\":null,\"address_postal_code_check\":null,\"cvc_check\":null},\"country\":\"FR\",\"description\":\"Gold MasterCard Card Immediate Debit\",\"ds_transaction_id\":null,\"exp_month\":5,\"exp_year\":2027,\"extended_authorization\":{\"status\":\"disabled\"},\"fingerprint\":\"O54TRJbSFjmTjBBI\",\"funding\":\"debit\",\"iin\":\"546031\",\"incremental_authorization\":{\"status\":\"unavailable\"},\"installments\":null,\"issuer\":\"CREDIT MUTUEL ARKEA\",\"last4\":\"0000\",\"mandate\":null,\"moto\":false,\"multicapture\":{\"status\":\"unavailable\"},\"network\":\"mastercard\",\"network_token\":{\"used\":false},\"network_transaction_id\":\"TCGGJ3EDA1225\",\"overcapture\":{\"maximum_amount_capturable\":28791,\"status\":\"unavailable\"},\"payment_account_reference\":\"500183U9F19G0NZF45ROEC9U6MBDG\",\"regulated_status\":\"unregulated\",\"three_d_secure\":null,\"wallet\":{\"apple_pay\":{\"type\":\"apple_pay\"},\"dynamic_last4\":\"6659\",\"type\":\"apple_pay\"}},\"type\":\"card\"},\"refunded\":false,\"source\":null,\"status\":\"succeeded\",\"mit_params\":{\"network_transaction_id\":\"TCGGJ3EDA1225\"}},\"object\":\"refund\",\"reason\":null,\"status\":\"succeeded\",\"created\":1768293687,\"currency\":\"eur\",\"metadata\":{\"payments_extension\":\"true\",\"payments_extension_type\":\"card\",\"reconciliation_flow\":\"payments_api\",\"refund_id\":\"zy4p6MNlB9Iwcp4Gml3c8Monh\"},\"payment_method_details\":{\"card\":{\"acquirer_reference_number\":null,\"acquirer_reference_number_status\":\"pending\"},\"type\":\"card\"},\"mit_params\":{}}"</t>
  </si>
  <si>
    <t>AS-94872</t>
  </si>
  <si>
    <t>gid://shopify/Order/7395041673554</t>
  </si>
  <si>
    <t>gid://shopify/OrderTransaction/8569385943378</t>
  </si>
  <si>
    <t>2026-01-02T12:21:23Z</t>
  </si>
  <si>
    <t>ch_3Sl7M8IkWweOM9jA2bcfFYiy</t>
  </si>
  <si>
    <t>rUAvUJ0qPBjmzJ0iL5Ju0G1Ii</t>
  </si>
  <si>
    <t>pi_3Sl7M8IkWweOM9jA22t3lplf</t>
  </si>
  <si>
    <t>"{\"id\":\"pi_3Sl7M8IkWweOM9jA22t3lplf\",\"object\":\"payment_intent\",\"amount\":3790,\"amount_capturable\":0,\"amount_received\":3790,\"canceled_at\":null,\"cancellation_reason\":null,\"capture_method\":\"automatic\",\"latest_charge\":{\"id\":\"ch_3Sl7M8IkWweOM9jA2bcfFYiy\",\"object\":\"charge\",\"amount\":3790,\"application_fee\":\"fee_1Sl7MAIkWweOM9jA15Ydlj6J\",\"balance_transaction\":\"txn_3Sl7M8IkWweOM9jA2TLTcTQz\",\"captured\":true,\"created\":1767356485,\"currency\":\"eur\",\"failure_code\":null,\"failure_message\":null,\"fraud_details\":{},\"livemode\":true,\"metadata\":{\"payment_id\":\"rUAvUJ0qPBjmzJ0iL5Ju0G1I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7M8IkWweOM9jA22t3lplf\",\"payment_method\":\"pm_1Sl7M8IkWweOM9jAtmM1Lb44\",\"payment_method_details\":{\"card\":{\"amount_authorized\":3790,\"authorization_code\":\"886170\",\"brand\":\"mastercard\",\"checks\":{\"address_line1_check\":\"unavailable\",\"address_postal_code_check\":\"unavailable\",\"cvc_check\":\"pass\"},\"country\":\"ES\",\"description\":\"Platinum MasterCard Immediate Debit\",\"ds_transaction_id\":null,\"exp_month\":8,\"exp_year\":2031,\"extended_authorization\":{\"status\":\"disabled\"},\"fingerprint\":\"NbalStuNLvwVWbR6\",\"funding\":\"debit\",\"iin\":\"548901\",\"incremental_authorization\":{\"status\":\"unavailable\"},\"installments\":null,\"issuer\":\"BANCO SANTANDER S.A.\",\"last4\":\"5589\",\"mandate\":null,\"moto\":false,\"multicapture\":{\"status\":\"unavailable\"},\"network\":\"mastercard\",\"network_token\":{\"used\":false},\"network_transaction_id\":\"TPLFLMNP00102\",\"overcapture\":{\"maximum_amount_capturable\":3790,\"status\":\"unavailable\"},\"payment_account_reference\":\"50016X3QHXYIZSWTS94H0VPXTT0X0\",\"regulated_status\":\"unregulated\",\"three_d_secure\":null,\"wallet\":null},\"type\":\"card\"},\"refunded\":false,\"source\":null,\"status\":\"succeeded\",\"mit_params\":{\"network_transaction_id\":\"TPLFLMNP00102\"}},\"confirmation_method\":\"manual\",\"created\":1767356484,\"currency\":\"eur\",\"customer\":null,\"last_payment_error\":null,\"livemode\":true,\"metadata\":{\"payment_id\":\"rUAvUJ0qPBjmzJ0iL5Ju0G1Ii\",\"payments_extension\":\"true\",\"payments_extension_type\":\"card\",\"reconciliation_flow\":\"payments_api\",\"shop_id\":\"751927347\"},\"next_action\":null,\"payment_method\":\"pm_1Sl7M8IkWweOM9jAtmM1Lb44\",\"payment_method_types\":[\"card\"],\"source\":null,\"status\":\"succeeded\"}"</t>
  </si>
  <si>
    <t>AS-97004</t>
  </si>
  <si>
    <t>gid://shopify/Order/7509941387602</t>
  </si>
  <si>
    <t>gid://shopify/OrderTransaction/8642601451858</t>
  </si>
  <si>
    <t>2026-01-28T18:38:50Z</t>
  </si>
  <si>
    <t>ch_3SuddeIkWweOM9jA1PPhBEAl</t>
  </si>
  <si>
    <t>rPGdFfuOBLwrRneBMIQzdVBVR</t>
  </si>
  <si>
    <t>pi_3SuddeIkWweOM9jA1yAfL3l3</t>
  </si>
  <si>
    <t>"{\"id\":\"pi_3SuddeIkWweOM9jA1yAfL3l3\",\"object\":\"payment_intent\",\"amount\":6795,\"amount_capturable\":0,\"amount_received\":6795,\"canceled_at\":null,\"cancellation_reason\":null,\"capture_method\":\"automatic\",\"latest_charge\":{\"id\":\"ch_3SuddeIkWweOM9jA1PPhBEAl\",\"object\":\"charge\",\"amount\":6795,\"application_fee\":\"fee_1SuddfIkWweOM9jAfmkvMBuK\",\"balance_transaction\":\"txn_3SuddeIkWweOM9jA1pGMVdre\",\"captured\":true,\"created\":1769625531,\"currency\":\"eur\",\"failure_code\":null,\"failure_message\":null,\"fraud_details\":{},\"livemode\":true,\"metadata\":{\"payment_id\":\"rPGdFfuOBLwrRneBMIQzdVBV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ddeIkWweOM9jA1yAfL3l3\",\"payment_method\":\"pm_1SuddeIkWweOM9jAYa6RgNMT\",\"payment_method_details\":{\"card\":{\"amount_authorized\":6795,\"authorization_code\":\"98HN3N\",\"brand\":\"visa\",\"checks\":{\"address_line1_check\":\"pass\",\"address_postal_code_check\":\"pass\",\"cvc_check\":null},\"country\":\"FR\",\"description\":\"Visa Infinite Business\",\"ds_transaction_id\":null,\"exp_month\":4,\"exp_year\":2030,\"extended_authorization\":{\"status\":\"disabled\"},\"fingerprint\":\"UbEAUI2UGOEq4lUc\",\"funding\":\"debit\",\"iin\":\"463383\",\"incremental_authorization\":{\"status\":\"unavailable\"},\"installments\":null,\"issuer\":\"REVOLUT BANK UAB\",\"last4\":\"9842\",\"mandate\":null,\"moto\":false,\"multicapture\":{\"status\":\"unavailable\"},\"network\":\"visa\",\"network_token\":{\"used\":false},\"network_transaction_id\":\"486028671315342\",\"overcapture\":{\"maximum_amount_capturable\":6795,\"status\":\"unavailable\"},\"payment_account_reference\":\"V0010014625097345009728674910\",\"regulated_status\":\"unregulated\",\"three_d_secure\":null,\"wallet\":null},\"type\":\"card\"},\"refunded\":false,\"source\":null,\"status\":\"succeeded\",\"mit_params\":{\"network_transaction_id\":\"486028671315342\"}},\"confirmation_method\":\"manual\",\"created\":1769625530,\"currency\":\"eur\",\"customer\":null,\"last_payment_error\":null,\"livemode\":true,\"metadata\":{\"payment_id\":\"rPGdFfuOBLwrRneBMIQzdVBVR\",\"payments_extension\":\"true\",\"payments_extension_type\":\"card\",\"reconciliation_flow\":\"payments_api\",\"shop_id\":\"751927347\"},\"next_action\":null,\"payment_method\":\"pm_1SuddeIkWweOM9jAYa6RgNMT\",\"payment_method_types\":[\"card\"],\"source\":null,\"status\":\"succeeded\"}"</t>
  </si>
  <si>
    <t>AS-95755</t>
  </si>
  <si>
    <t>gid://shopify/Order/7423924896082</t>
  </si>
  <si>
    <t>gid://shopify/OrderTransaction/8596607926610</t>
  </si>
  <si>
    <t>2026-01-12T13:51:26Z</t>
  </si>
  <si>
    <t>ch_3SolWlIkWweOM9jA24FRReLz</t>
  </si>
  <si>
    <t>r1HfOFdf78L2Z0D8eKKzIK8D0</t>
  </si>
  <si>
    <t>pi_3SolWlIkWweOM9jA2AGCNY2r</t>
  </si>
  <si>
    <t>"{\"id\":\"pi_3SolWlIkWweOM9jA2AGCNY2r\",\"object\":\"payment_intent\",\"amount\":7990,\"amount_capturable\":0,\"amount_received\":7990,\"canceled_at\":null,\"cancellation_reason\":null,\"capture_method\":\"automatic\",\"latest_charge\":{\"id\":\"ch_3SolWlIkWweOM9jA24FRReLz\",\"object\":\"charge\",\"amount\":7990,\"application_fee\":\"fee_1SolWnIkWweOM9jAkeluW8cX\",\"balance_transaction\":\"txn_3SolWlIkWweOM9jA21VMTrMD\",\"captured\":true,\"created\":1768225888,\"currency\":\"eur\",\"failure_code\":null,\"failure_message\":null,\"fraud_details\":{},\"livemode\":true,\"metadata\":{\"payment_id\":\"r1HfOFdf78L2Z0D8eKKzIK8D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lWlIkWweOM9jA2AGCNY2r\",\"payment_method\":\"pm_1SolWlIkWweOM9jALExCVyr7\",\"payment_method_details\":{\"card\":{\"amount_authorized\":7990,\"authorization_code\":\"814251\",\"brand\":\"visa\",\"checks\":{\"address_line1_check\":\"unavailable\",\"address_postal_code_check\":\"unavailable\",\"cvc_check\":\"pass\"},\"country\":\"ES\",\"description\":\"Visa Classic\",\"ds_transaction_id\":null,\"exp_month\":10,\"exp_year\":2030,\"extended_authorization\":{\"status\":\"disabled\"},\"fingerprint\":\"TfmP0zRh7NS4pbz4\",\"funding\":\"debit\",\"iin\":\"494019\",\"incremental_authorization\":{\"status\":\"unavailable\"},\"installments\":null,\"issuer\":\"BANCO BILBAO VIZCAYA ARGENTARIA S.A. (BBVA)\",\"last4\":\"6407\",\"mandate\":null,\"moto\":false,\"multicapture\":{\"status\":\"unavailable\"},\"network\":\"visa\",\"network_token\":{\"used\":false},\"network_transaction_id\":\"486012498882360\",\"overcapture\":{\"maximum_amount_capturable\":7990,\"status\":\"unavailable\"},\"payment_account_reference\":\"V0010015823299617959772599672\",\"regulated_status\":\"unregulated\",\"three_d_secure\":null,\"wallet\":null},\"type\":\"card\"},\"refunded\":false,\"source\":null,\"status\":\"succeeded\",\"mit_params\":{\"network_transaction_id\":\"486012498882360\"}},\"confirmation_method\":\"manual\",\"created\":1768225887,\"currency\":\"eur\",\"customer\":null,\"last_payment_error\":null,\"livemode\":true,\"metadata\":{\"payment_id\":\"r1HfOFdf78L2Z0D8eKKzIK8D0\",\"payments_extension\":\"true\",\"payments_extension_type\":\"card\",\"reconciliation_flow\":\"payments_api\",\"shop_id\":\"751927347\"},\"next_action\":null,\"payment_method\":\"pm_1SolWlIkWweOM9jALExCVyr7\",\"payment_method_types\":[\"card\"],\"source\":null,\"status\":\"succeeded\"}"</t>
  </si>
  <si>
    <t>AS-96420</t>
  </si>
  <si>
    <t>gid://shopify/Order/7444623950162</t>
  </si>
  <si>
    <t>gid://shopify/OrderTransaction/8621710803282</t>
  </si>
  <si>
    <t>2026-01-20T20:57:06Z</t>
  </si>
  <si>
    <t>ch_3Srlz5IkWweOM9jA2Jk2HgL1</t>
  </si>
  <si>
    <t>rh7x1qH9QemTUTWeWdBQ7TDKt</t>
  </si>
  <si>
    <t>pi_3Srlz5IkWweOM9jA2No7divH</t>
  </si>
  <si>
    <t>"{\"id\":\"pi_3Srlz5IkWweOM9jA2No7divH\",\"object\":\"payment_intent\",\"amount\":3085,\"amount_capturable\":0,\"amount_received\":3085,\"canceled_at\":null,\"cancellation_reason\":null,\"capture_method\":\"automatic\",\"latest_charge\":{\"id\":\"ch_3Srlz5IkWweOM9jA2Jk2HgL1\",\"object\":\"charge\",\"amount\":3085,\"application_fee\":\"fee_1Srlz7IkWweOM9jAEehJdR56\",\"balance_transaction\":\"txn_3Srlz5IkWweOM9jA2yFFpk7C\",\"captured\":true,\"created\":1768942628,\"currency\":\"eur\",\"failure_code\":null,\"failure_message\":null,\"fraud_details\":{},\"livemode\":true,\"metadata\":{\"payment_id\":\"rh7x1qH9QemTUTWeWdBQ7TDK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lz5IkWweOM9jA2No7divH\",\"payment_method\":\"pm_1Srlz5IkWweOM9jAXwP4YHDy\",\"payment_method_details\":{\"card\":{\"amount_authorized\":3085,\"authorization_code\":\"277975\",\"brand\":\"mastercard\",\"checks\":{\"address_line1_check\":\"unavailable\",\"address_postal_code_check\":\"unavailable\",\"cvc_check\":null},\"country\":\"ES\",\"description\":\"Platinum MasterCard Immediate Debit\",\"ds_transaction_id\":null,\"exp_month\":1,\"exp_year\":2030,\"extended_authorization\":{\"status\":\"disabled\"},\"fingerprint\":\"r85pyeml8P4xwgJn\",\"funding\":\"debit\",\"iin\":\"535120\",\"incremental_authorization\":{\"status\":\"unavailable\"},\"installments\":null,\"issuer\":\"ING BANK N.V.\",\"last4\":\"6119\",\"mandate\":null,\"moto\":false,\"multicapture\":{\"status\":\"unavailable\"},\"network\":\"mastercard\",\"network_token\":{\"used\":true},\"network_transaction_id\":\"TPLC50JBS0120\",\"overcapture\":{\"maximum_amount_capturable\":3085,\"status\":\"unavailable\"},\"payment_account_reference\":\"500133FW8SD1746ONYBMDGMF76YGL\",\"regulated_status\":\"unregulated\",\"three_d_secure\":null,\"wallet\":null},\"type\":\"card\"},\"refunded\":false,\"source\":null,\"status\":\"succeeded\",\"mit_params\":{\"network_transaction_id\":\"TPLC50JBS0120\"}},\"confirmation_method\":\"manual\",\"created\":1768942627,\"currency\":\"eur\",\"customer\":null,\"last_payment_error\":null,\"livemode\":true,\"metadata\":{\"payment_id\":\"rh7x1qH9QemTUTWeWdBQ7TDKt\",\"payments_extension\":\"true\",\"payments_extension_type\":\"card\",\"reconciliation_flow\":\"payments_api\",\"shop_id\":\"751927347\"},\"next_action\":null,\"payment_method\":\"pm_1Srlz5IkWweOM9jAXwP4YHDy\",\"payment_method_types\":[\"card\"],\"source\":null,\"status\":\"succeeded\"}"</t>
  </si>
  <si>
    <t>AS-95741</t>
  </si>
  <si>
    <t>gid://shopify/Order/7422513119570</t>
  </si>
  <si>
    <t>gid://shopify/OrderTransaction/8596032061778</t>
  </si>
  <si>
    <t>2026-01-12T10:03:02Z</t>
  </si>
  <si>
    <t>ch_3SohxjIkWweOM9jA0cjKrWiI</t>
  </si>
  <si>
    <t>r9vLQHhTLKzoiRS0FMaYbumsX</t>
  </si>
  <si>
    <t>pi_3SohxjIkWweOM9jA0xNYFHLA</t>
  </si>
  <si>
    <t>"{\"id\":\"pi_3SohxjIkWweOM9jA0xNYFHLA\",\"object\":\"payment_intent\",\"amount\":4990,\"amount_capturable\":0,\"amount_received\":4990,\"canceled_at\":null,\"cancellation_reason\":null,\"capture_method\":\"automatic\",\"latest_charge\":{\"id\":\"ch_3SohxjIkWweOM9jA0cjKrWiI\",\"object\":\"charge\",\"amount\":4990,\"application_fee\":\"fee_1SohxlIkWweOM9jAtB8cny6p\",\"balance_transaction\":\"txn_3SohxjIkWweOM9jA07sehqjD\",\"captured\":true,\"created\":1768212184,\"currency\":\"eur\",\"failure_code\":null,\"failure_message\":null,\"fraud_details\":{},\"livemode\":true,\"metadata\":{\"payment_id\":\"r9vLQHhTLKzoiRS0FMaYbums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hxjIkWweOM9jA0xNYFHLA\",\"payment_method\":\"pm_1SohxjIkWweOM9jAgJ4x8FDE\",\"payment_method_details\":{\"card\":{\"amount_authorized\":4990,\"authorization_code\":\"531001\",\"brand\":\"mastercard\",\"checks\":{\"address_line1_check\":\"unavailable\",\"address_postal_code_check\":\"unavailable\",\"cvc_check\":\"pass\"},\"country\":\"ES\",\"description\":\"MasterCard Preferred Business Card\",\"ds_transaction_id\":null,\"exp_month\":2,\"exp_year\":2031,\"extended_authorization\":{\"status\":\"disabled\"},\"fingerprint\":\"NIZFLcUBcDDZLTz0\",\"funding\":\"credit\",\"iin\":\"547824\",\"incremental_authorization\":{\"status\":\"unavailable\"},\"installments\":null,\"issuer\":\"BANCO BILBAO VIZCAYA ARGENTARI\",\"last4\":\"9850\",\"mandate\":null,\"moto\":false,\"multicapture\":{\"status\":\"unavailable\"},\"network\":\"mastercard\",\"network_token\":{\"used\":false},\"network_transaction_id\":\"MPBNZSKAF0112\",\"overcapture\":{\"maximum_amount_capturable\":4990,\"status\":\"unavailable\"},\"payment_account_reference\":\"50019UT1L2S0I1NAUL22NYXKYG6LU\",\"regulated_status\":\"unregulated\",\"three_d_secure\":null,\"wallet\":null},\"type\":\"card\"},\"refunded\":false,\"source\":null,\"status\":\"succeeded\",\"mit_params\":{\"network_transaction_id\":\"MPBNZSKAF0112\"}},\"confirmation_method\":\"manual\",\"created\":1768212183,\"currency\":\"eur\",\"customer\":null,\"last_payment_error\":null,\"livemode\":true,\"metadata\":{\"payment_id\":\"r9vLQHhTLKzoiRS0FMaYbumsX\",\"payments_extension\":\"true\",\"payments_extension_type\":\"card\",\"reconciliation_flow\":\"payments_api\",\"shop_id\":\"751927347\"},\"next_action\":null,\"payment_method\":\"pm_1SohxjIkWweOM9jAgJ4x8FDE\",\"payment_method_types\":[\"card\"],\"source\":null,\"status\":\"succeeded\"}"</t>
  </si>
  <si>
    <t>AS-95402</t>
  </si>
  <si>
    <t>gid://shopify/Order/7414754640210</t>
  </si>
  <si>
    <t>gid://shopify/OrderTransaction/8587155079506</t>
  </si>
  <si>
    <t>2026-01-08T19:11:09Z</t>
  </si>
  <si>
    <t>ch_3SnObyIkWweOM9jA2TiZegj5</t>
  </si>
  <si>
    <t>rKz1fgIDqJYd0m7kryM8HBLXW</t>
  </si>
  <si>
    <t>pi_3SnObyIkWweOM9jA2Hz1qMy9</t>
  </si>
  <si>
    <t>"{\"id\":\"pi_3SnObyIkWweOM9jA2Hz1qMy9\",\"object\":\"payment_intent\",\"amount\":4986,\"amount_capturable\":0,\"amount_received\":4986,\"canceled_at\":null,\"cancellation_reason\":null,\"capture_method\":\"automatic\",\"latest_charge\":{\"id\":\"ch_3SnObyIkWweOM9jA2TiZegj5\",\"object\":\"charge\",\"amount\":4986,\"application_fee\":\"fee_1SnObzIkWweOM9jALlgOdpqG\",\"balance_transaction\":\"txn_3SnObyIkWweOM9jA2ZiyldFw\",\"captured\":true,\"created\":1767899470,\"currency\":\"eur\",\"failure_code\":null,\"failure_message\":null,\"fraud_details\":{},\"livemode\":true,\"metadata\":{\"payment_id\":\"rKz1fgIDqJYd0m7kryM8HBLX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ObyIkWweOM9jA2Hz1qMy9\",\"payment_method\":\"pm_1SnObyIkWweOM9jAWjnKimuj\",\"payment_method_details\":{\"card\":{\"amount_authorized\":4986,\"authorization_code\":\"870972\",\"brand\":\"mastercard\",\"checks\":{\"address_line1_check\":\"unavailable\",\"address_postal_code_check\":\"unavailable\",\"cvc_check\":null},\"country\":\"ES\",\"description\":\"Platinum MasterCard Immediate Debit\",\"ds_transaction_id\":null,\"exp_month\":5,\"exp_year\":2030,\"extended_authorization\":{\"status\":\"disabled\"},\"fingerprint\":\"HcLfBEhDGmtsxij9\",\"funding\":\"debit\",\"iin\":\"548901\",\"incremental_authorization\":{\"status\":\"unavailable\"},\"installments\":null,\"issuer\":\"BANCO SANTANDER S.A.\",\"last4\":\"8943\",\"mandate\":null,\"moto\":false,\"multicapture\":{\"status\":\"unavailable\"},\"network\":\"mastercard\",\"network_token\":{\"used\":true},\"network_transaction_id\":\"TPLRDW8M10108\",\"overcapture\":{\"maximum_amount_capturable\":4986,\"status\":\"unavailable\"},\"payment_account_reference\":\"50010T15BVKQXL89ZT4G2E49982YQ\",\"regulated_status\":\"unregulated\",\"three_d_secure\":null,\"wallet\":null},\"type\":\"card\"},\"refunded\":false,\"source\":null,\"status\":\"succeeded\",\"mit_params\":{\"network_transaction_id\":\"TPLRDW8M10108\"}},\"confirmation_method\":\"manual\",\"created\":1767899470,\"currency\":\"eur\",\"customer\":null,\"last_payment_error\":null,\"livemode\":true,\"metadata\":{\"payment_id\":\"rKz1fgIDqJYd0m7kryM8HBLXW\",\"payments_extension\":\"true\",\"payments_extension_type\":\"card\",\"reconciliation_flow\":\"payments_api\",\"shop_id\":\"751927347\"},\"next_action\":null,\"payment_method\":\"pm_1SnObyIkWweOM9jAWjnKimuj\",\"payment_method_types\":[\"card\"],\"source\":null,\"status\":\"succeeded\"}"</t>
  </si>
  <si>
    <t>AS-95838</t>
  </si>
  <si>
    <t>gid://shopify/Order/7426216231250</t>
  </si>
  <si>
    <t>gid://shopify/OrderTransaction/8599311253842</t>
  </si>
  <si>
    <t>2026-01-13T14:24:34Z</t>
  </si>
  <si>
    <t>ch_3Sp8WNIkWweOM9jA0dvkzB47</t>
  </si>
  <si>
    <t>rA40mn2VMm8dEvQADDPkRTIUq</t>
  </si>
  <si>
    <t>pi_3Sp8WNIkWweOM9jA0Uw1hT7c</t>
  </si>
  <si>
    <t>"{\"id\":\"pi_3Sp8WNIkWweOM9jA0Uw1hT7c\",\"object\":\"payment_intent\",\"amount\":19995,\"amount_capturable\":0,\"amount_received\":19995,\"canceled_at\":null,\"cancellation_reason\":null,\"capture_method\":\"automatic\",\"latest_charge\":{\"id\":\"ch_3Sp8WNIkWweOM9jA0dvkzB47\",\"object\":\"charge\",\"amount\":19995,\"application_fee\":\"fee_1Sp8WPIkWweOM9jAaGG7abhO\",\"balance_transaction\":\"txn_3Sp8WNIkWweOM9jA04h21YrL\",\"captured\":true,\"created\":1768314277,\"currency\":\"eur\",\"failure_code\":null,\"failure_message\":null,\"fraud_details\":{},\"livemode\":true,\"metadata\":{\"payment_id\":\"rA40mn2VMm8dEvQADDPkRTIU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8WNIkWweOM9jA0Uw1hT7c\",\"payment_method\":\"pm_1Sp8WNIkWweOM9jAC89AQEwx\",\"payment_method_details\":{\"card\":{\"amount_authorized\":19995,\"authorization_code\":\"745321\",\"brand\":\"visa\",\"checks\":{\"address_line1_check\":\"unavailable\",\"address_postal_code_check\":\"unavailable\",\"cvc_check\":\"pass\"},\"country\":\"ES\",\"description\":\"Visa Classic\",\"ds_transaction_id\":null,\"exp_month\":7,\"exp_year\":2029,\"extended_authorization\":{\"status\":\"disabled\"},\"fingerprint\":\"Qhy4JCvyybg99FrF\",\"funding\":\"debit\",\"iin\":\"494019\",\"incremental_authorization\":{\"status\":\"unavailable\"},\"installments\":null,\"issuer\":\"BANCO BILBAO VIZCAYA ARGENTARIA S.A. (BBVA)\",\"last4\":\"1630\",\"mandate\":null,\"moto\":false,\"multicapture\":{\"status\":\"unavailable\"},\"network\":\"visa\",\"network_token\":{\"used\":false},\"network_transaction_id\":\"486013518775812\",\"overcapture\":{\"maximum_amount_capturable\":19995,\"status\":\"unavailable\"},\"payment_account_reference\":\"V0010014622208035270650090265\",\"regulated_status\":\"unregulated\",\"three_d_secure\":null,\"wallet\":null},\"type\":\"card\"},\"refunded\":false,\"source\":null,\"status\":\"succeeded\",\"mit_params\":{\"network_transaction_id\":\"486013518775812\"}},\"confirmation_method\":\"manual\",\"created\":1768314275,\"currency\":\"eur\",\"customer\":null,\"last_payment_error\":null,\"livemode\":true,\"metadata\":{\"payment_id\":\"rA40mn2VMm8dEvQADDPkRTIUq\",\"payments_extension\":\"true\",\"payments_extension_type\":\"card\",\"reconciliation_flow\":\"payments_api\",\"shop_id\":\"751927347\"},\"next_action\":null,\"payment_method\":\"pm_1Sp8WNIkWweOM9jAC89AQEwx\",\"payment_method_types\":[\"card\"],\"source\":null,\"status\":\"succeeded\"}"</t>
  </si>
  <si>
    <t>AS-94849</t>
  </si>
  <si>
    <t>gid://shopify/Order/7394131181906</t>
  </si>
  <si>
    <t>gid://shopify/OrderTransaction/8567532552530</t>
  </si>
  <si>
    <t>2026-01-01T23:00:29Z</t>
  </si>
  <si>
    <t>ch_3Skur4IkWweOM9jA0UvV6aXU</t>
  </si>
  <si>
    <t>ro2AJMNIFn5ZheH331OOiA8fc</t>
  </si>
  <si>
    <t>pi_3Skur4IkWweOM9jA0jXS9Tgt</t>
  </si>
  <si>
    <t>"{\"id\":\"pi_3Skur4IkWweOM9jA0jXS9Tgt\",\"object\":\"payment_intent\",\"amount\":13748,\"amount_capturable\":0,\"amount_received\":0,\"canceled_at\":null,\"cancellation_reason\":null,\"capture_method\":\"automatic\",\"latest_charge\":{\"id\":\"ch_3Skur4IkWweOM9jA0UvV6aXU\",\"object\":\"charge\",\"amount\":13748,\"application_fee\":null,\"balance_transaction\":null,\"captured\":false,\"created\":1767308430,\"currency\":\"eur\",\"failure_code\":\"expired_card\",\"failure_message\":\"Your card has expired.\",\"fraud_details\":{},\"livemode\":true,\"metadata\":{\"payment_id\":\"ro2AJMNIFn5ZheH331OOiA8fc\",\"payments_extension\":\"true\",\"payments_extension_type\":\"card\",\"reconciliation_flow\":\"payments_api\",\"shop_id\":\"751927347\"},\"outcome\":{\"advice_code\":\"confirm_card_data\",\"network_advice_code\":\"03\",\"network_decline_code\":\"54\",\"network_status\":\"declined_by_network\",\"reason\":\"expired_card\",\"risk_level\":\"normal\",\"seller_message\":\"The bank returned the decline code `expired_card`.\",\"type\":\"issuer_declined\"},\"paid\":false,\"payment_intent\":\"pi_3Skur4IkWweOM9jA0jXS9Tgt\",\"payment_method\":\"pm_1Skur4IkWweOM9jAlMBsM3En\",\"payment_method_details\":{\"card\":{\"amount_authorized\":null,\"authorization_code\":null,\"brand\":\"visa\",\"checks\":{\"address_line1_check\":\"unavailable\",\"address_postal_code_check\":\"unavailable\",\"cvc_check\":\"fail\"},\"country\":\"IT\",\"description\":\"Visa Classic\",\"ds_transaction_id\":null,\"exp_month\":6,\"exp_year\":2028,\"extended_authorization\":{\"status\":\"disabled\"},\"fingerprint\":\"4bl1KWdhenVWYSa4\",\"funding\":\"debit\",\"iin\":\"480161\",\"incremental_authorization\":{\"status\":\"unavailable\"},\"installments\":null,\"issuer\":\"BANCO BPM SOCIETA PER AZIONI\",\"last4\":\"6576\",\"mandate\":null,\"moto\":false,\"multicapture\":{\"status\":\"unavailable\"},\"network\":\"visa\",\"network_token\":{\"used\":false},\"network_transaction_id\":\"486001828305459\",\"overcapture\":{\"maximum_amount_capturable\":13748,\"status\":\"unavailable\"},\"payment_account_reference\":\"V0010013023256342950584107937\",\"regulated_status\":\"unregulated\",\"three_d_secure\":null,\"wallet\":null},\"type\":\"card\"},\"refunded\":false,\"source\":null,\"status\":\"failed\",\"mit_params\":{\"network_transaction_id\":\"486001828305459\"}},\"confirmation_method\":\"manual\",\"created\":1767308430,\"currency\":\"eur\",\"customer\":null,\"last_payment_error\":{\"advice_code\":\"confirm_card_data\",\"charge\":\"ch_3Skur4IkWweOM9jA0UvV6aXU\",\"code\":\"expired_card\",\"decline_code\":\"expired_card\",\"doc_url\":\"https:\\/\\/stripe.com\\/docs\\/error-codes\\/expired-card\",\"message\":\"Your card has expired.\",\"network_advice_code\":\"03\",\"network_decline_code\":\"54\",\"param\":\"exp_month\",\"payment_method\":{\"id\":\"pm_1Skur4IkWweOM9jAlMBsM3En\",\"object\":\"payment_method\",\"card\":{\"brand\":\"visa\",\"checks\":{\"address_line1_check\":\"unavailable\",\"address_postal_code_check\":\"unavailable\",\"cvc_check\":\"fail\"},\"country\":\"IT\",\"description\":\"Visa Classic\",\"display_brand\":\"visa\",\"exp_month\":6,\"exp_year\":2028,\"fingerprint\":\"4bl1KWdhenVWYSa4\",\"funding\":\"debit\",\"generated_from\":null,\"iin\":\"480161\",\"issuer\":\"BANCO BPM SOCIETA PER AZIONI\",\"last4\":\"6576\",\"network_token\":null,\"networks\":{\"available\":[\"visa\"],\"preferred\":null},\"payment_account_reference\":null,\"regulated_status\":\"unregulated\",\"three_d_secure_usage\":{\"supported\":true},\"wallet\":null},\"created\":1767308430,\"livemode\":true,\"metadata\":{},\"type\":\"card\"},\"type\":\"card_error\"},\"livemode\":true,\"metadata\":{\"payment_id\":\"ro2AJMNIFn5ZheH331OOiA8fc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</si>
  <si>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gid://shopify/OrderTransaction/8567537992018</t>
  </si>
  <si>
    <t>2026-01-01T23:02:33Z</t>
  </si>
  <si>
    <t>ch_3Skut5IkWweOM9jA0WJMTROW</t>
  </si>
  <si>
    <t>rnYVkUnvgzIlOrhmoDBZBjokd</t>
  </si>
  <si>
    <t>pi_3Skut5IkWweOM9jA0DO1QcZ6</t>
  </si>
  <si>
    <t>"{\"id\":\"pi_3Skut5IkWweOM9jA0DO1QcZ6\",\"object\":\"payment_intent\",\"amount\":13748,\"amount_capturable\":0,\"amount_received\":13748,\"canceled_at\":null,\"cancellation_reason\":null,\"capture_method\":\"automatic\",\"latest_charge\":{\"id\":\"ch_3Skut5IkWweOM9jA0WJMTROW\",\"object\":\"charge\",\"amount\":13748,\"application_fee\":\"fee_1Skut6IkWweOM9jA8UK32y8F\",\"balance_transaction\":\"txn_3Skut5IkWweOM9jA0iFlJNvW\",\"captured\":true,\"created\":1767308555,\"currency\":\"eur\",\"failure_code\":null,\"failure_message\":null,\"fraud_details\":{},\"livemode\":true,\"metadata\":{\"payment_id\":\"rnYVkUnvgzIlOrhmoDBZBjok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ut5IkWweOM9jA0DO1QcZ6\",\"payment_method\":\"pm_1Skut5IkWweOM9jADQBlI09z\",\"payment_method_details\":{\"card\":{\"amount_authorized\":13748,\"authorization_code\":\"804118\",\"brand\":\"visa\",\"checks\":{\"address_line1_check\":null,\"address_postal_code_check\":null,\"cvc_check\":null},\"country\":\"IT\",\"description\":\"Visa Classic\",\"ds_transaction_id\":null,\"exp_month\":5,\"exp_year\":2031,\"extended_authorization\":{\"status\":\"disabled\"},\"fingerprint\":\"2q557vFqcNk6KfEU\",\"funding\":\"debit\",\"iin\":\"481436\",\"incremental_authorization\":{\"status\":\"unavailable\"},\"installments\":null,\"issuer\":\"BANCO BPM SOCIETA PER AZIONI\",\"last4\":\"0000\",\"mandate\":null,\"moto\":false,\"multicapture\":{\"status\":\"unavailable\"},\"network\":\"visa\",\"network_token\":{\"used\":false},\"network_transaction_id\":\"486001829558507\",\"overcapture\":{\"maximum_amount_capturable\":13748,\"status\":\"unavailable\"},\"payment_account_reference\":\"V0010013023256342950584107937\",\"regulated_status\":\"unregulated\",\"three_d_secure\":null,\"wallet\":{\"apple_pay\":{\"type\":\"apple_pay\"},\"dynamic_last4\":\"9506\",\"type\":\"apple_pay\"}},\"type\":\"card\"},\"refunded\":false,\"source\":null,\"status\":\"succeeded\",\"mit_params\":{\"network_transaction_id\":\"486001829558507\"}},\"confirmation_method\":\"manual\",\"created\":1767308555,\"currency\":\"eur\",\"customer\":null,\"last_payment_error\":null,\"livemode\":true,\"metadata\":{\"payment_id\":\"rnYVkUnvgzIlOrhmoDBZBjokd\",\"payments_extension\":\"true\",\"payments_extension_type\":\"card\",\"reconciliation_flow\":\"payments_api\",\"shop_id\":\"751927347\"},\"next_action\":null,\"payment_method\":\"pm_1Skut5IkWweOM9jADQBlI09z\",\"payment_method_types\":[\"card\"],\"source\":null,\"status\":\"succeeded\"}"</t>
  </si>
  <si>
    <t>AS-95745</t>
  </si>
  <si>
    <t>gid://shopify/Order/7422819696978</t>
  </si>
  <si>
    <t>gid://shopify/OrderTransaction/8596225524050</t>
  </si>
  <si>
    <t>2026-01-12T11:22:45Z</t>
  </si>
  <si>
    <t>ch_3SojCsIkWweOM9jA0sEMQc4J</t>
  </si>
  <si>
    <t>r13RHMtFQabc9e9U3PGqlVoco</t>
  </si>
  <si>
    <t>pi_3SojCsIkWweOM9jA0M08uqJk</t>
  </si>
  <si>
    <t>"{\"id\":\"pi_3SojCsIkWweOM9jA0M08uqJk\",\"object\":\"payment_intent\",\"amount\":2490,\"amount_capturable\":0,\"amount_received\":2490,\"canceled_at\":null,\"cancellation_reason\":null,\"capture_method\":\"automatic\",\"latest_charge\":{\"id\":\"ch_3SojCsIkWweOM9jA0sEMQc4J\",\"object\":\"charge\",\"amount\":2490,\"application_fee\":\"fee_1SojCvIkWweOM9jAXxiaBBEz\",\"balance_transaction\":\"txn_3SojCsIkWweOM9jA0qK7wniH\",\"captured\":true,\"created\":1768216969,\"currency\":\"eur\",\"failure_code\":null,\"failure_message\":null,\"fraud_details\":{},\"livemode\":true,\"metadata\":{\"payment_id\":\"r13RHMtFQabc9e9U3PGqlVoc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jCsIkWweOM9jA0M08uqJk\",\"payment_method\":\"pm_1SojCsIkWweOM9jAbxOvSOIN\",\"payment_method_details\":{\"card\":{\"amount_authorized\":2490,\"authorization_code\":\"544653\",\"brand\":\"mastercard\",\"checks\":{\"address_line1_check\":\"unavailable\",\"address_postal_code_check\":\"unavailable\",\"cvc_check\":\"pass\"},\"country\":\"FR\",\"description\":\"MasterCard Standard Card Immediate Debit\",\"ds_transaction_id\":null,\"exp_month\":10,\"exp_year\":2029,\"extended_authorization\":{\"status\":\"disabled\"},\"fingerprint\":\"zoCOKERx1Y7Hnj8O\",\"funding\":\"debit\",\"iin\":\"513162\",\"incremental_authorization\":{\"status\":\"unavailable\"},\"installments\":null,\"issuer\":\"CREDIT AGRICOLE S.A.\",\"last4\":\"8797\",\"mandate\":null,\"moto\":false,\"multicapture\":{\"status\":\"unavailable\"},\"network\":\"mastercard\",\"network_token\":{\"used\":false},\"network_transaction_id\":\"TCSKOHP1Q0112\",\"overcapture\":{\"maximum_amount_capturable\":2490,\"status\":\"unavailable\"},\"payment_account_reference\":\"5001AF6EU4PZCGA87BKB0HKHB1EY1\",\"regulated_status\":\"unregulated\",\"three_d_secure\":{\"authentication_flow\":\"frictionless\",\"electronic_commerce_indicator\":\"06\",\"exemption_indicator\":null,\"result\":\"exempted\",\"result_reason\":null,\"transaction_id\":\"7e6ac42f-c311-4db6-ba2c-436232601af1\",\"version\":\"2.2.0\"},\"wallet\":null},\"type\":\"card\"},\"refunded\":false,\"source\":null,\"status\":\"succeeded\",\"mit_params\":{\"network_transaction_id\":\"TCSKOHP1Q0112\"}},\"confirmation_method\":\"manual\",\"created\":1768216966,\"currency\":\"eur\",\"customer\":null,\"last_payment_error\":null,\"livemode\":true,\"metadata\":{\"payment_id\":\"r13RHMtFQabc9e9U3PGqlVoco\",\"payments_extension\":\"true\",\"payments_extension_type\":\"card\",\"reconciliation_flow\":\"payments_api\",\"shop_id\":\"751927347\"},\"next_action\":null,\"payment_method\":\"pm_1SojCsIkWweOM9jAbxOvSOIN\",\"payment_method_types\":[\"card\"],\"source\":null,\"status\":\"succeeded\"}"</t>
  </si>
  <si>
    <t>AS-96784</t>
  </si>
  <si>
    <t>gid://shopify/Order/7494715277650</t>
  </si>
  <si>
    <t>gid://shopify/OrderTransaction/8634259734866</t>
  </si>
  <si>
    <t>2026-01-25T19:34:20Z</t>
  </si>
  <si>
    <t>ch_3StZ4jIkWweOM9jA1ysf3jaR</t>
  </si>
  <si>
    <t>rWPU4SAZ1l1hXoE9GBp2eCB0f</t>
  </si>
  <si>
    <t>pi_3StZ4jIkWweOM9jA1H3kBKSs</t>
  </si>
  <si>
    <t>"{\"id\":\"pi_3StZ4jIkWweOM9jA1H3kBKSs\",\"object\":\"payment_intent\",\"amount\":4490,\"amount_capturable\":0,\"amount_received\":4490,\"canceled_at\":null,\"cancellation_reason\":null,\"capture_method\":\"automatic\",\"latest_charge\":{\"id\":\"ch_3StZ4jIkWweOM9jA1ysf3jaR\",\"object\":\"charge\",\"amount\":4490,\"application_fee\":\"fee_1StZ4kIkWweOM9jAcwALOGLV\",\"balance_transaction\":\"txn_3StZ4jIkWweOM9jA1Z40NJsO\",\"captured\":true,\"created\":1769369662,\"currency\":\"eur\",\"failure_code\":null,\"failure_message\":null,\"fraud_details\":{},\"livemode\":true,\"metadata\":{\"payment_id\":\"rWPU4SAZ1l1hXoE9GBp2eCB0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Z4jIkWweOM9jA1H3kBKSs\",\"payment_method\":\"pm_1StZ4jIkWweOM9jAhNTAifjz\",\"payment_method_details\":{\"card\":{\"amount_authorized\":4490,\"authorization_code\":\"203422\",\"brand\":\"mastercard\",\"checks\":{\"address_line1_check\":null,\"address_postal_code_check\":null,\"cvc_check\":null},\"country\":\"DE\",\"description\":\"Debit MasterCard\",\"ds_transaction_id\":null,\"exp_month\":12,\"exp_year\":2027,\"extended_authorization\":{\"status\":\"disabled\"},\"fingerprint\":\"P1AANicHntugp640\",\"funding\":\"debit\",\"iin\":\"537218\",\"incremental_authorization\":{\"status\":\"unavailable\"},\"installments\":null,\"issuer\":\"DEUTSCHER SPARKASSEN- UND GIRO\",\"last4\":\"0000\",\"mandate\":null,\"moto\":false,\"multicapture\":{\"status\":\"unavailable\"},\"network\":\"mastercard\",\"network_token\":{\"used\":false},\"network_transaction_id\":\"MDSDQGSVR0125\",\"overcapture\":{\"maximum_amount_capturable\":4490,\"status\":\"unavailable\"},\"payment_account_reference\":\"50017RAYKGUWJLX1VQ9ZFYS70ZG7T\",\"regulated_status\":\"unregulated\",\"three_d_secure\":null,\"wallet\":{\"apple_pay\":{\"type\":\"apple_pay\"},\"dynamic_last4\":\"5225\",\"type\":\"apple_pay\"}},\"type\":\"card\"},\"refunded\":false,\"source\":null,\"status\":\"succeeded\",\"mit_params\":{\"network_transaction_id\":\"MDSDQGSVR0125\"}},\"confirmation_method\":\"manual\",\"created\":1769369661,\"currency\":\"eur\",\"customer\":null,\"last_payment_error\":null,\"livemode\":true,\"metadata\":{\"payment_id\":\"rWPU4SAZ1l1hXoE9GBp2eCB0f\",\"payments_extension\":\"true\",\"payments_extension_type\":\"card\",\"reconciliation_flow\":\"payments_api\",\"shop_id\":\"751927347\"},\"next_action\":null,\"payment_method\":\"pm_1StZ4jIkWweOM9jAhNTAifjz\",\"payment_method_types\":[\"card\"],\"source\":null,\"status\":\"succeeded\"}"</t>
  </si>
  <si>
    <t>AS-96182</t>
  </si>
  <si>
    <t>gid://shopify/Order/7437457883474</t>
  </si>
  <si>
    <t>gid://shopify/OrderTransaction/8610094481746</t>
  </si>
  <si>
    <t>2026-01-17T08:40:17Z</t>
  </si>
  <si>
    <t>ch_3SqV3OIkWweOM9jA0dSkEhXz</t>
  </si>
  <si>
    <t>rbsW58FI3GX7W8bnAGkuTcdfp</t>
  </si>
  <si>
    <t>pi_3SqV3OIkWweOM9jA0UmJOJ8l</t>
  </si>
  <si>
    <t>"{\"id\":\"pi_3SqV3OIkWweOM9jA0UmJOJ8l\",\"object\":\"payment_intent\",\"amount\":9875,\"amount_capturable\":0,\"amount_received\":0,\"canceled_at\":null,\"cancellation_reason\":null,\"capture_method\":\"automatic\",\"latest_charge\":{\"id\":\"ch_3SqV3OIkWweOM9jA0dSkEhXz\",\"object\":\"charge\",\"amount\":9875,\"application_fee\":null,\"balance_transaction\":null,\"captured\":false,\"created\":1768639229,\"currency\":\"eur\",\"failure_code\":\"authentication_required\",\"failure_message\":\"Your card was declined. This transaction requires authentication.\",\"fraud_details\":{},\"livemode\":true,\"metadata\":{\"payment_id\":\"rbsW58FI3GX7W8bnAGkuTcdfp\",\"payments_extension\":\"true\",\"payments_extension_type\":\"card\",\"reconciliation_flow\":\"payments_api\",\"shop_id\":\"751927347\"},\"outcome\":{\"advice_code\":\"try_again_later\",\"network_advice_code\":null,\"network_decline_code\":\"1A\",\"network_status\":\"declined_by_network\",\"reason\":\"authentication_required\",\"risk_level\":\"normal\",\"seller_message\":\"The bank returned the decline code `authentication_required`.\",\"type\":\"issuer_declined\"},\"paid\":false,\"payment_intent\":\"pi_3SqV3OIkWweOM9jA0UmJOJ8l\",\"payment_method\":\"pm_1SqV3OIkWweOM9jAfkwGR5cy\",\"payment_method_details\":{\"card\":{\"amount_authorized\":null,\"authorization_code\":null,\"brand\":\"visa\",\"checks\":{\"address_line1_check\":\"unavailable\",\"address_postal_code_check\":\"unavailable\",\"cvc_check\":\"unavailable\"},\"country\":\"ES\",\"description\":\"Visa Classic\",\"ds_transaction_id\":null,\"exp_month\":5,\"exp_year\":2030,\"extended_authorization\":{\"status\":\"disabled\"},\"fingerprint\":\"hy3F2ikHUDCni086\",\"funding\":\"credit\",\"iin\":\"455223\",\"incremental_authorization\":{\"status\":\"unavailable\"},\"installments\":null,\"issuer\":\"BANCO BILBAO VIZCAYA ARGENTARIA S.A. (BBVA)\",\"last4\":\"7815\",\"mandate\":null,\"moto\":false,\"multicapture\":{\"status\":\"unavailable\"},\"network\":\"visa\",\"network_token\":{\"used\":false},\"network_transaction_id\":\"486017312292740\",\"overcapture\":{\"maximum_amount_capturable\":9875,\"status\":\"unavailable\"},\"payment_account_reference\":\"V0010015824123414374710105733\",\"regulated_status\":\"unregulated\",\"three_d_secure\":{\"authentication_flow\":\"frictionless\",\"electronic_commerce_indicator\":\"05\",\"exemption_indicator\":null,\"result\":\"authenticated\",\"result_reason\":null,\"transaction_id\":\"c93dcf9d-e2e9-47fc-bc66-0973ce35944d\",\"version\":\"2.2.0\"},\"wallet\":null},\"type\":\"card\"},\"refunded\":false,\"source\":null,\"status\":\"failed\",\"mit_params\":{\"network_transaction_id\":\"486017312292740\"}},\"confirmation_method\":\"manual\",\"created\":1768639218,\"currency\":\"eur\",\"customer\":null,\"last_payment_error\":{\"advice_code\":\"try_again_later\",\"charge\":\"ch_3SqV3OIkWweOM9jA0dSkEhXz\",\"code\":\"authentication_required\",\"decline_code\":\"authentication_required\",\"doc_url\":\"https:\\/\\/stripe.com\\/docs\\/error-codes\\/authentication-required\",\"message\":\"Your card was declined. This transaction requires authentication.\",\"network_decline_code\":\"1A\",\"payment_method\":{\"id\":\"pm_1SqV3OIkWweOM9jAfkwGR5cy\",\"object\":\"payment_method\",\"card\":{\"brand\":\"visa\",\"checks\":{\"address_line1_check\":\"unavailable\",\"address_postal_code_check\":\"unavailable\",\"cvc_check\":\"fail\"},\"country\":\"ES\",\"description\":\"Visa Classic\",\"display_brand\":\"visa\",\"exp_month\":5,\"exp_year\":2030,\"fingerprint\":\"hy3F2ikHUDCni086\",\"funding\":\"credit\",\"generated_from\":null,\"iin\":\"455223\",\"issuer\":\"BANCO BILBAO VIZCAYA ARGENTARIA S.A. (BBVA)\",\"last4\":\"7815\",\"network_token\":null,\"networks\":{\"available\":[\"visa\"],\"preferred\":null},\"payment_account_reference\":null,\"regulated_status\":\"unregulated\",\"three_d_secure_usage\":{\"supported\":true},\"wallet\":null},\"created\":1768639218,\"livemode\":true,\"metadata\":{},\"type\":\"card\"},\"type\":\"card_error\"},\"livemode\":true,\"metadata\":{\"payment_id\":\"rbsW58FI3GX7W8bnAGkuTcdfp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</si>
  <si>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gid://shopify/OrderTransaction/8612770087250</t>
  </si>
  <si>
    <t>2026-01-17T18:40:28Z</t>
  </si>
  <si>
    <t>ch_3SqeQDIkWweOM9jA0lKyVMIx</t>
  </si>
  <si>
    <t>rCXrQ16JpjK1AmWZRwUvTmo0z</t>
  </si>
  <si>
    <t>pi_3SqeQDIkWweOM9jA05ovgrMW</t>
  </si>
  <si>
    <t>"{\"id\":\"pi_3SqeQDIkWweOM9jA05ovgrMW\",\"object\":\"payment_intent\",\"amount\":9875,\"amount_capturable\":0,\"amount_received\":9875,\"canceled_at\":null,\"cancellation_reason\":null,\"capture_method\":\"automatic\",\"latest_charge\":{\"id\":\"ch_3SqeQDIkWweOM9jA0lKyVMIx\",\"object\":\"charge\",\"amount\":9875,\"application_fee\":\"fee_1SqeQEIkWweOM9jApXkJ5559\",\"balance_transaction\":\"txn_3SqeQDIkWweOM9jA09qeYTSf\",\"captured\":true,\"created\":1768675229,\"currency\":\"eur\",\"failure_code\":null,\"failure_message\":null,\"fraud_details\":{},\"livemode\":true,\"metadata\":{\"payment_id\":\"rCXrQ16JpjK1AmWZRwUvTmo0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eQDIkWweOM9jA05ovgrMW\",\"payment_method\":\"pm_1SqeQDIkWweOM9jAffM7hvQp\",\"payment_method_details\":{\"card\":{\"amount_authorized\":9875,\"authorization_code\":\"009341\",\"brand\":\"visa\",\"checks\":{\"address_line1_check\":\"unavailable\",\"address_postal_code_check\":\"unavailable\",\"cvc_check\":\"pass\"},\"country\":\"ES\",\"description\":\"Visa Classic\",\"ds_transaction_id\":null,\"exp_month\":5,\"exp_year\":2030,\"extended_authorization\":{\"status\":\"disabled\"},\"fingerprint\":\"hy3F2ikHUDCni086\",\"funding\":\"credit\",\"iin\":\"455223\",\"incremental_authorization\":{\"status\":\"unavailable\"},\"installments\":null,\"issuer\":\"BANCO BILBAO VIZCAYA ARGENTARIA S.A. (BBVA)\",\"last4\":\"7815\",\"mandate\":null,\"moto\":false,\"multicapture\":{\"status\":\"unavailable\"},\"network\":\"visa\",\"network_token\":{\"used\":false},\"network_transaction_id\":\"486017672303240\",\"overcapture\":{\"maximum_amount_capturable\":9875,\"status\":\"unavailable\"},\"payment_account_reference\":\"V0010015824123414374710105733\",\"regulated_status\":\"unregulated\",\"three_d_secure\":null,\"wallet\":null},\"type\":\"card\"},\"refunded\":false,\"source\":null,\"status\":\"succeeded\",\"mit_params\":{\"network_transaction_id\":\"486017672303240\"}},\"confirmation_method\":\"manual\",\"created\":1768675229,\"currency\":\"eur\",\"customer\":null,\"last_payment_error\":null,\"livemode\":true,\"metadata\":{\"payment_id\":\"rCXrQ16JpjK1AmWZRwUvTmo0z\",\"payments_extension\":\"true\",\"payments_extension_type\":\"card\",\"reconciliation_flow\":\"payments_api\",\"shop_id\":\"751927347\"},\"next_action\":null,\"payment_method\":\"pm_1SqeQDIkWweOM9jAffM7hvQp\",\"payment_method_types\":[\"card\"],\"source\":null,\"status\":\"succeeded\"}"</t>
  </si>
  <si>
    <t>AS-95052</t>
  </si>
  <si>
    <t>gid://shopify/Order/7399555105106</t>
  </si>
  <si>
    <t>gid://shopify/OrderTransaction/8576334135634</t>
  </si>
  <si>
    <t>2026-01-04T17:18:29Z</t>
  </si>
  <si>
    <t>ch_3SluwkIkWweOM9jA2dI1G7TK</t>
  </si>
  <si>
    <t>rzfjQhB9BYCLL6c429zFCwn5i</t>
  </si>
  <si>
    <t>pi_3SluwkIkWweOM9jA2sAifoxi</t>
  </si>
  <si>
    <t>"{\"id\":\"pi_3SluwkIkWweOM9jA2sAifoxi\",\"object\":\"payment_intent\",\"amount\":6795,\"amount_capturable\":0,\"amount_received\":6795,\"canceled_at\":null,\"cancellation_reason\":null,\"capture_method\":\"automatic\",\"latest_charge\":{\"id\":\"ch_3SluwkIkWweOM9jA2dI1G7TK\",\"object\":\"charge\",\"amount\":6795,\"application_fee\":\"fee_1SluwmIkWweOM9jASdzZzkPe\",\"balance_transaction\":\"txn_3SluwkIkWweOM9jA2mQbX6z9\",\"captured\":true,\"created\":1767547111,\"currency\":\"eur\",\"failure_code\":null,\"failure_message\":null,\"fraud_details\":{},\"livemode\":true,\"metadata\":{\"payment_id\":\"rzfjQhB9BYCLL6c429zFCwn5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uwkIkWweOM9jA2sAifoxi\",\"payment_method\":\"pm_1SluwkIkWweOM9jAQvXUhz0Y\",\"payment_method_details\":{\"card\":{\"amount_authorized\":6795,\"authorization_code\":\"512314\",\"brand\":\"mastercard\",\"checks\":{\"address_line1_check\":\"unavailable\",\"address_postal_code_check\":\"unavailable\",\"cvc_check\":null},\"country\":\"ES\",\"description\":\"Platinum MasterCard Immediate Debit\",\"ds_transaction_id\":null,\"exp_month\":7,\"exp_year\":2026,\"extended_authorization\":{\"status\":\"disabled\"},\"fingerprint\":\"ctS2idIT16Nhx4sF\",\"funding\":\"debit\",\"iin\":\"548901\",\"incremental_authorization\":{\"status\":\"unavailable\"},\"installments\":null,\"issuer\":\"BANCO SANTANDER S.A.\",\"last4\":\"3204\",\"mandate\":null,\"moto\":false,\"multicapture\":{\"status\":\"unavailable\"},\"network\":\"mastercard\",\"network_token\":{\"used\":true},\"network_transaction_id\":\"TPLZJB6ZN0104\",\"overcapture\":{\"maximum_amount_capturable\":6795,\"status\":\"unavailable\"},\"payment_account_reference\":\"5001A0HET04J6NDAYQ9S7SNX1H94C\",\"regulated_status\":\"unregulated\",\"three_d_secure\":null,\"wallet\":null},\"type\":\"card\"},\"refunded\":false,\"source\":null,\"status\":\"succeeded\",\"mit_params\":{\"network_transaction_id\":\"TPLZJB6ZN0104\"}},\"confirmation_method\":\"manual\",\"created\":1767547110,\"currency\":\"eur\",\"customer\":null,\"last_payment_error\":null,\"livemode\":true,\"metadata\":{\"payment_id\":\"rzfjQhB9BYCLL6c429zFCwn5i\",\"payments_extension\":\"true\",\"payments_extension_type\":\"card\",\"reconciliation_flow\":\"payments_api\",\"shop_id\":\"751927347\"},\"next_action\":null,\"payment_method\":\"pm_1SluwkIkWweOM9jAQvXUhz0Y\",\"payment_method_types\":[\"card\"],\"source\":null,\"status\":\"succeeded\"}"</t>
  </si>
  <si>
    <t>AS-94966</t>
  </si>
  <si>
    <t>gid://shopify/Order/7397517394258</t>
  </si>
  <si>
    <t>gid://shopify/OrderTransaction/8573868573010</t>
  </si>
  <si>
    <t>2026-01-03T14:58:51Z</t>
  </si>
  <si>
    <t>ch_3SlWI4IkWweOM9jA0YdHXyiJ</t>
  </si>
  <si>
    <t>rr81UPwd9ajtxlygNJi1ldqjp</t>
  </si>
  <si>
    <t>pi_3SlWI4IkWweOM9jA0Hf72CZS</t>
  </si>
  <si>
    <t>"{\"id\":\"pi_3SlWI4IkWweOM9jA0Hf72CZS\",\"object\":\"payment_intent\",\"amount\":4295,\"amount_capturable\":0,\"amount_received\":4295,\"canceled_at\":null,\"cancellation_reason\":null,\"capture_method\":\"automatic\",\"latest_charge\":{\"id\":\"ch_3SlWI4IkWweOM9jA0YdHXyiJ\",\"object\":\"charge\",\"amount\":4295,\"application_fee\":\"fee_1SlWI5IkWweOM9jAaW04lTGZ\",\"balance_transaction\":\"txn_3SlWI4IkWweOM9jA0B4bpYAr\",\"captured\":true,\"created\":1767452332,\"currency\":\"eur\",\"failure_code\":null,\"failure_message\":null,\"fraud_details\":{},\"livemode\":true,\"metadata\":{\"payment_id\":\"rr81UPwd9ajtxlygNJi1ldqj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WI4IkWweOM9jA0Hf72CZS\",\"payment_method\":\"pm_1SlWI4IkWweOM9jAOfk0SjNU\",\"payment_method_details\":{\"card\":{\"amount_authorized\":4295,\"authorization_code\":\"285551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vDpb3iBZCuVJPHZN\",\"funding\":\"debit\",\"iin\":\"465975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486003539328332\",\"overcapture\":{\"maximum_amount_capturable\":4295,\"status\":\"unavailable\"},\"payment_account_reference\":\"V0010015824036452218530090850\",\"regulated_status\":\"unregulated\",\"three_d_secure\":null,\"wallet\":{\"apple_pay\":{\"type\":\"apple_pay\"},\"dynamic_last4\":\"6507\",\"type\":\"apple_pay\"}},\"type\":\"card\"},\"refunded\":false,\"source\":null,\"status\":\"succeeded\",\"mit_params\":{\"network_transaction_id\":\"486003539328332\"}},\"confirmation_method\":\"manual\",\"created\":1767452332,\"currency\":\"eur\",\"customer\":null,\"last_payment_error\":null,\"livemode\":true,\"metadata\":{\"payment_id\":\"rr81UPwd9ajtxlygNJi1ldqjp\",\"payments_extension\":\"true\",\"payments_extension_type\":\"card\",\"reconciliation_flow\":\"payments_api\",\"shop_id\":\"751927347\"},\"next_action\":null,\"payment_method\":\"pm_1SlWI4IkWweOM9jAOfk0SjNU\",\"payment_method_types\":[\"card\"],\"source\":null,\"status\":\"succeeded\"}"</t>
  </si>
  <si>
    <t>AS-95437</t>
  </si>
  <si>
    <t>AS-96306</t>
  </si>
  <si>
    <t>gid://shopify/Order/7440328491346</t>
  </si>
  <si>
    <t>gid://shopify/OrderTransaction/8616265482578</t>
  </si>
  <si>
    <t>2026-01-19T01:35:29Z</t>
  </si>
  <si>
    <t>ch_3Sr7NOIkWweOM9jA1Ji4Ac95</t>
  </si>
  <si>
    <t>rR5Jx6sOhE6ChrS2oOve70ZEv</t>
  </si>
  <si>
    <t>pi_3Sr7NOIkWweOM9jA1RRLQjm0</t>
  </si>
  <si>
    <t>"{\"id\":\"pi_3Sr7NOIkWweOM9jA1RRLQjm0\",\"object\":\"payment_intent\",\"amount\":5995,\"amount_capturable\":0,\"amount_received\":5995,\"canceled_at\":null,\"cancellation_reason\":null,\"capture_method\":\"automatic\",\"latest_charge\":{\"id\":\"ch_3Sr7NOIkWweOM9jA1Ji4Ac95\",\"object\":\"charge\",\"amount\":5995,\"application_fee\":\"fee_1Sr7ODIkWweOM9jAqi79GXXL\",\"balance_transaction\":\"txn_3Sr7NOIkWweOM9jA1cAX7HEv\",\"captured\":true,\"created\":1768786580,\"currency\":\"eur\",\"failure_code\":null,\"failure_message\":null,\"fraud_details\":{},\"livemode\":true,\"metadata\":{\"payment_id\":\"rR5Jx6sOhE6ChrS2oOve70ZE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7NOIkWweOM9jA1RRLQjm0\",\"payment_method\":\"pm_1Sr7NOIkWweOM9jA1sp5xG3P\",\"payment_method_details\":{\"card\":{\"amount_authorized\":5995,\"authorization_code\":\"808219\",\"brand\":\"visa\",\"checks\":{\"address_line1_check\":\"unavailable\",\"address_postal_code_check\":\"unavailable\",\"cvc_check\":null},\"country\":\"IT\",\"description\":\"Visa Classic\",\"ds_transaction_id\":null,\"exp_month\":6,\"exp_year\":2027,\"extended_authorization\":{\"status\":\"disabled\"},\"fingerprint\":\"RclYBPa3tNJAxsSX\",\"funding\":\"debit\",\"iin\":\"447149\",\"incremental_authorization\":{\"status\":\"unavailable\"},\"installments\":null,\"issuer\":\"INTESA SANPAOLO S.P.A.\",\"last4\":\"2239\",\"mandate\":null,\"moto\":false,\"multicapture\":{\"status\":\"unavailable\"},\"network\":\"visa\",\"network_token\":{\"used\":true},\"network_transaction_id\":\"486019057804115\",\"overcapture\":{\"maximum_amount_capturable\":5995,\"status\":\"unavailable\"},\"payment_account_reference\":\"V0010015822229689146238643497\",\"regulated_status\":\"unregulated\",\"three_d_secure\":{\"authentication_flow\":\"challenge\",\"electronic_commerce_indicator\":\"05\",\"exemption_indicator\":null,\"result\":\"authenticated\",\"result_reason\":null,\"transaction_id\":\"ce2dce16-5f97-45ee-bd1d-db8365e0cd81\",\"version\":\"2.2.0\"},\"wallet\":null},\"type\":\"card\"},\"refunded\":false,\"source\":null,\"status\":\"succeeded\",\"mit_params\":{\"network_transaction_id\":\"486019057804115\"}},\"confirmation_method\":\"manual\",\"created\":1768786530,\"currency\":\"eur\",\"customer\":null,\"last_payment_error\":null,\"livemode\":true,\"metadata\":{\"payment_id\":\"rR5Jx6sOhE6ChrS2oOve70ZEv\",\"payments_extension\":\"true\",\"payments_extension_type\":\"card\",\"reconciliation_flow\":\"payments_api\",\"shop_id\":\"751927347\"},\"next_action\":null,\"payment_method\":\"pm_1Sr7NOIkWweOM9jA1sp5xG3P\",\"payment_method_types\":[\"card\"],\"source\":null,\"status\":\"succeeded\"}"</t>
  </si>
  <si>
    <t>AS-96153</t>
  </si>
  <si>
    <t>gid://shopify/Order/7436568723794</t>
  </si>
  <si>
    <t>gid://shopify/OrderTransaction/8611737928018</t>
  </si>
  <si>
    <t>2026-01-17T14:48:24Z</t>
  </si>
  <si>
    <t>69W49517MF757792H</t>
  </si>
  <si>
    <t>"{\"id\":\"69W49517MF757792H\",\"intent\":\"CAPTURE\",\"status\":\"COMPLETED\",\"payment_source\":{\"paypal\":{\"email_address\":\"myriamperlado30@gmail.com\",\"account_id\":\"N59KV2FGMYXJE\",\"account_status\":\"VERIFIED\",\"name\":{\"given_name\":\"myriam\",\"surname\":\"perlado\"},\"phone_number\":{\"national_number\":\"34672157679\"},\"address\":{\"address_line_1\":\"Calle Profesor Alonso Parra 5, piso 10\",\"address_line_2\":\"calle profesor alonso parra, numero 5 vivienda10\",\"admin_area_2\":\"Torrelodones\",\"admin_area_1\":\"MADRID\",\"postal_code\":\"28250\",\"country_code\":\"ES\"}}},\"purchase_units\":[{\"reference_id\":\"default\",\"amount\":{\"currency_code\":\"EUR\",\"value\":\"85.90\",\"breakdown\":{\"item_total\":{\"currency_code\":\"EUR\",\"value\":\"85.90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Ostsee - P\u00f3ster \\/ Madera azul pastel \\/ 30x40\",\"custom_id\":\"{\\\"shop_id\\\":751927347,\\\"session_id\\\":\\\"r2eFj853JfiCISRUYFMXHD5tM\\\"}\",\"invoice_id\":\"r2eFj853JfiCISRUYFMXHD5tM\",\"soft_descriptor\":\"ARTESTASTOR ARTESTASTO\",\"items\":[{\"name\":\"Ostsee - P\u00f3ster \\/ Madera azul pastel \\/ 30x40\",\"unit_amount\":{\"currency_code\":\"EUR\",\"value\":\"42.95\"},\"tax\":{\"currency_code\":\"EUR\",\"value\":\"0.00\"},\"quantity\":\"1\"},{\"name\":\"Sunflower Evenings - P\u00f3ster \\/ Madera amarillo \\/ 30x40\",\"unit_amount\":{\"currency_code\":\"EUR\",\"value\":\"42.95\"},\"tax\":{\"currency_code\":\"EUR\",\"value\":\"0.00\"},\"quantity\":\"1\"}],\"shipping\":{\"name\":{\"full_name\":\"Myriam Perlado Lamo de Espinosa\"},\"address\":{\"address_line_1\":\"Calle Profeso Alonsor Parra, numero 5, vivienda 10\",\"address_line_2\":\"Calle Nueva, 27\",\"admin_area_2\":\"Torrelodones\",\"admin_area_1\":\"Madrid\",\"postal_code\":\"28250\",\"country_code\":\"ES\"}},\"supplementary_data\":{\"tax_nexus\":[]},\"payments\":{\"captures\":[{\"id\":\"57B28302JM192391B\",\"status\":\"COMPLETED\",\"amount\":{\"currency_code\":\"EUR\",\"value\":\"85.90\"},\"final_capture\":true,\"disbursement_mode\":\"INSTANT\",\"seller_protection\":{\"status\":\"ELIGIBLE\",\"dispute_categories\":[\"ITEM_NOT_RECEIVED\",\"UNAUTHORIZED_TRANSACTION\"]},\"seller_receivable_breakdown\":{\"gross_amount\":{\"currency_code\":\"EUR\",\"value\":\"85.90\"},\"paypal_fee\":{\"currency_code\":\"EUR\",\"value\":\"2.84\"},\"net_amount\":{\"currency_code\":\"EUR\",\"value\":\"83.06\"}},\"invoice_id\":\"r2eFj853JfiCISRUYFMXHD5tM\",\"custom_id\":\"{\\\"shop_id\\\":751927347,\\\"session_id\\\":\\\"r2eFj853JfiCISRUYFMXHD5tM\\\"}\",\"links\":[{\"href\":\"https:\\/\\/api.paypal.com\\/v2\\/payments\\/captures\\/57B28302JM192391B\",\"rel\":\"self\",\"method\":\"GET\"},{\"href\":\"https:\\/\\/api.paypal.com\\/v2\\/payments\\/captures\\/57B28302JM192391B\\/refund\",\"rel\":\"refund\",\"method\":\"POST\"},{\"href\":\"https:\\/\\/api.paypal.com\\/v2\\/checkout\\/orders\\/69W49517MF757792H\",\"rel\":\"up\",\"method\":\"GET\"}],\"create_time\":\"2026-01-17T14:48:26Z\",\"update_time\":\"2026-01-17T14:48:26Z\"}]}}],\"payer\":{\"name\":{\"given_name\":\"myriam\",\"surname\":\"perlado\"},\"email_address\":\"myriamperlado30@gmail.com\",\"payer_id\":\"N59KV2FGMYXJE\",\"phone\":{\"phone_number\":{\"national_number\":\"34672157679\"}},\"address\":{\"address_line_1\":\"Calle Profesor Alonso Parra 5, piso 10\",\"address_line_2\":\"calle profesor alonso parra, numero 5 vivienda10\",\"admin_area_2\":\"Torrelodones\",\"admin_area_1\":\"MADRID\",\"postal_code\":\"28250\",\"country_code\":\"ES\"}},\"create_time\":\"2026-01-17T14:46:54Z\",\"update_time\":\"2026-01-17T14:48:26Z\",\"links\":[{\"href\":\"https:\\/\\/api.paypal.com\\/v2\\/checkout\\/orders\\/69W49517MF757792H\",\"rel\":\"self\",\"method\":\"GET\"}]}"</t>
  </si>
  <si>
    <t>AS-96056</t>
  </si>
  <si>
    <t>gid://shopify/Order/7433059107154</t>
  </si>
  <si>
    <t>gid://shopify/OrderTransaction/8607449186642</t>
  </si>
  <si>
    <t>2026-01-16T10:52:02Z</t>
  </si>
  <si>
    <t>ch_3SqAdKIkWweOM9jA2AggYrje</t>
  </si>
  <si>
    <t>rFtGvsioolfO38gLaNxoTGA0W</t>
  </si>
  <si>
    <t>pi_3SqAdKIkWweOM9jA2ZjsIjKG</t>
  </si>
  <si>
    <t>"{\"id\":\"pi_3SqAdKIkWweOM9jA2ZjsIjKG\",\"object\":\"payment_intent\",\"amount\":1790,\"amount_capturable\":0,\"amount_received\":1790,\"canceled_at\":null,\"cancellation_reason\":null,\"capture_method\":\"automatic\",\"latest_charge\":{\"id\":\"ch_3SqAdKIkWweOM9jA2AggYrje\",\"object\":\"charge\",\"amount\":1790,\"application_fee\":\"fee_1SqAdNIkWweOM9jAtuLHx8yo\",\"balance_transaction\":\"txn_3SqAdKIkWweOM9jA2ged6uBW\",\"captured\":true,\"created\":1768560725,\"currency\":\"eur\",\"failure_code\":null,\"failure_message\":null,\"fraud_details\":{},\"livemode\":true,\"metadata\":{\"payment_id\":\"rFtGvsioolfO38gLaNxoTGA0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AdKIkWweOM9jA2ZjsIjKG\",\"payment_method\":\"pm_1SqAdKIkWweOM9jAjZPHmArh\",\"payment_method_details\":{\"card\":{\"amount_authorized\":1790,\"authorization_code\":\"191524\",\"brand\":\"visa\",\"checks\":{\"address_line1_check\":\"unavailable\",\"address_postal_code_check\":\"unavailable\",\"cvc_check\":\"pass\"},\"country\":\"ES\",\"description\":\"Visa Classic\",\"ds_transaction_id\":null,\"exp_month\":12,\"exp_year\":2030,\"extended_authorization\":{\"status\":\"disabled\"},\"fingerprint\":\"jcrJvla2pCMFE2X8\",\"funding\":\"credit\",\"iin\":\"409013\",\"incremental_authorization\":{\"status\":\"unavailable\"},\"installments\":null,\"issuer\":\"CAIXABANK S.A.\",\"last4\":\"7355\",\"mandate\":null,\"moto\":false,\"multicapture\":{\"status\":\"unavailable\"},\"network\":\"visa\",\"network_token\":{\"used\":false},\"network_transaction_id\":\"486016391253215\",\"overcapture\":{\"maximum_amount_capturable\":1790,\"status\":\"unavailable\"},\"payment_account_reference\":\"V0010015824151452950717009496\",\"regulated_status\":\"unregulated\",\"three_d_secure\":null,\"wallet\":null},\"type\":\"card\"},\"refunded\":false,\"source\":null,\"status\":\"succeeded\",\"mit_params\":{\"network_transaction_id\":\"486016391253215\"}},\"confirmation_method\":\"manual\",\"created\":1768560722,\"currency\":\"eur\",\"customer\":null,\"last_payment_error\":null,\"livemode\":true,\"metadata\":{\"payment_id\":\"rFtGvsioolfO38gLaNxoTGA0W\",\"payments_extension\":\"true\",\"payments_extension_type\":\"card\",\"reconciliation_flow\":\"payments_api\",\"shop_id\":\"751927347\"},\"next_action\":null,\"payment_method\":\"pm_1SqAdKIkWweOM9jAjZPHmArh\",\"payment_method_types\":[\"card\"],\"source\":null,\"status\":\"succeeded\"}"</t>
  </si>
  <si>
    <t>AS-95552</t>
  </si>
  <si>
    <t>gid://shopify/Order/7418910015826</t>
  </si>
  <si>
    <t>gid://shopify/OrderTransaction/8591920169298</t>
  </si>
  <si>
    <t>2026-01-10T14:44:43Z</t>
  </si>
  <si>
    <t>4KY328420N346854N</t>
  </si>
  <si>
    <t>"{\"id\":\"4KY328420N346854N\",\"intent\":\"CAPTURE\",\"status\":\"COMPLETED\",\"payment_source\":{\"paypal\":{\"email_address\":\"milena1989@live.it\",\"account_id\":\"34YNHKAK69K96\",\"account_status\":\"VERIFIED\",\"name\":{\"given_name\":\"Milena\",\"surname\":\"Russo\"},\"phone_number\":{\"national_number\":\"393276343712\"},\"address\":{\"address_line_1\":\"Via serra del mulino, numero 31\",\"admin_area_2\":\"Baragiano\",\"admin_area_1\":\"Potenza\",\"postal_code\":\"85050\",\"country_code\":\"IT\"}}},\"purchase_units\":[{\"reference_id\":\"default\",\"amount\":{\"currency_code\":\"EUR\",\"value\":\"67.37\",\"breakdown\":{\"item_total\":{\"currency_code\":\"EUR\",\"value\":\"74.85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7.48\"}}},\"payee\":{\"email_address\":\"info@artestaposters.com\",\"merchant_id\":\"CZQCEKGVW6QGG\",\"display_data\":{\"brand_name\":\"Artesta\"}},\"payment_instruction\":{\"disbursement_mode\":\"INSTANT\"},\"description\":\"Moka Flowers - P\u00f3ster \\/ Madera roble natural \\/ 20x30\",\"custom_id\":\"{\\\"shop_id\\\":751927347,\\\"session_id\\\":\\\"rhzrSxDYpI8ITEGFN7IE5m0gR\\\"}\",\"invoice_id\":\"rhzrSxDYpI8ITEGFN7IE5m0gR\",\"soft_descriptor\":\"PAYPAL *ARTESTASTOR AR\",\"items\":[{\"name\":\"Moka Flowers - P\u00f3ster \\/ Madera roble natural \\/ 20x30\",\"unit_amount\":{\"currency_code\":\"EUR\",\"value\":\"24.95\"},\"tax\":{\"currency_code\":\"EUR\",\"value\":\"0.00\"},\"quantity\":\"1\"},{\"name\":\"Veggie heart - P\u00f3ster \\/ Madera roble natural \\/ 20x30\",\"unit_amount\":{\"currency_code\":\"EUR\",\"value\":\"24.95\"},\"tax\":{\"currency_code\":\"EUR\",\"value\":\"0.00\"},\"quantity\":\"1\"},{\"name\":\"It's getting hot in here - P\u00f3ster \\/ Madera roble natural \\/ 20x30\",\"unit_amount\":{\"currency_code\":\"EUR\",\"value\":\"24.95\"},\"tax\":{\"currency_code\":\"EUR\",\"value\":\"0.00\"},\"quantity\":\"1\"}],\"shipping\":{\"name\":{\"full_name\":\"Milena Russo\"},\"address\":{\"address_line_1\":\"Via Augusta 103\\/9\",\"admin_area_2\":\"Busto arsizio\",\"admin_area_1\":\"Varese\",\"postal_code\":\"21052\",\"country_code\":\"IT\"}},\"supplementary_data\":{\"tax_nexus\":[]},\"payments\":{\"captures\":[{\"id\":\"1PA08403RM669124C\",\"status\":\"COMPLETED\",\"amount\":{\"currency_code\":\"EUR\",\"value\":\"67.37\"},\"final_capture\":true,\"disbursement_mode\":\"INSTANT\",\"seller_protection\":{\"status\":\"ELIGIBLE\",\"dispute_categories\":[\"ITEM_NOT_RECEIVED\",\"UNAUTHORIZED_TRANSACTION\"]},\"seller_receivable_breakdown\":{\"gross_amount\":{\"currency_code\":\"EUR\",\"value\":\"67.37\"},\"paypal_fee\":{\"currency_code\":\"EUR\",\"value\":\"2.30\"},\"net_amount\":{\"currency_code\":\"EUR\",\"value\":\"65.07\"}},\"invoice_id\":\"rhzrSxDYpI8ITEGFN7IE5m0gR\",\"custom_id\":\"{\\\"shop_id\\\":751927347,\\\"session_id\\\":\\\"rhzrSxDYpI8ITEGFN7IE5m0gR\\\"}\",\"links\":[{\"href\":\"https:\\/\\/api.paypal.com\\/v2\\/payments\\/captures\\/1PA08403RM669124C\",\"rel\":\"self\",\"method\":\"GET\"},{\"href\":\"https:\\/\\/api.paypal.com\\/v2\\/payments\\/captures\\/1PA08403RM669124C\\/refund\",\"rel\":\"refund\",\"method\":\"POST\"},{\"href\":\"https:\\/\\/api.paypal.com\\/v2\\/checkout\\/orders\\/4KY328420N346854N\",\"rel\":\"up\",\"method\":\"GET\"}],\"create_time\":\"2026-01-10T14:44:45Z\",\"update_time\":\"2026-01-10T14:44:45Z\"}]}}],\"payer\":{\"name\":{\"given_name\":\"Milena\",\"surname\":\"Russo\"},\"email_address\":\"milena1989@live.it\",\"payer_id\":\"34YNHKAK69K96\",\"phone\":{\"phone_number\":{\"national_number\":\"393276343712\"}},\"address\":{\"address_line_1\":\"Via serra del mulino, numero 31\",\"admin_area_2\":\"Baragiano\",\"admin_area_1\":\"Potenza\",\"postal_code\":\"85050\",\"country_code\":\"IT\"}},\"create_time\":\"2026-01-10T14:44:24Z\",\"update_time\":\"2026-01-10T14:44:45Z\",\"links\":[{\"href\":\"https:\\/\\/api.paypal.com\\/v2\\/checkout\\/orders\\/4KY328420N346854N\",\"rel\":\"self\",\"method\":\"GET\"}]}"</t>
  </si>
  <si>
    <t>AS-95017</t>
  </si>
  <si>
    <t>gid://shopify/Order/7398878642514</t>
  </si>
  <si>
    <t>gid://shopify/OrderTransaction/8575525060946</t>
  </si>
  <si>
    <t>2026-01-04T11:22:10Z</t>
  </si>
  <si>
    <t>ch_3SlpNwIkWweOM9jA1uyGJkOf</t>
  </si>
  <si>
    <t>ruU70eVgP5dHytMnN28eYhxhK</t>
  </si>
  <si>
    <t>pi_3SlpNwIkWweOM9jA1G21YQq0</t>
  </si>
  <si>
    <t>"{\"id\":\"pi_3SlpNwIkWweOM9jA1G21YQq0\",\"object\":\"payment_intent\",\"amount\":8811,\"amount_capturable\":0,\"amount_received\":8811,\"canceled_at\":null,\"cancellation_reason\":null,\"capture_method\":\"automatic\",\"latest_charge\":{\"id\":\"ch_3SlpNwIkWweOM9jA1uyGJkOf\",\"object\":\"charge\",\"amount\":8811,\"application_fee\":\"fee_1SlpNwIkWweOM9jAMPfClxXD\",\"balance_transaction\":\"txn_3SlpNwIkWweOM9jA1vMujW6p\",\"captured\":true,\"created\":1767525732,\"currency\":\"eur\",\"failure_code\":null,\"failure_message\":null,\"fraud_details\":{},\"livemode\":true,\"metadata\":{\"payment_id\":\"ruU70eVgP5dHytMnN28eYhxh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pNwIkWweOM9jA1G21YQq0\",\"payment_method\":\"pm_1SlpNwIkWweOM9jAKsPsT9KA\",\"payment_method_details\":{\"card\":{\"amount_authorized\":8811,\"authorization_code\":\"H36546\",\"brand\":\"mastercard\",\"checks\":{\"address_line1_check\":null,\"address_postal_code_check\":null,\"cvc_check\":null},\"country\":\"IT\",\"description\":\"Debit MasterCard\",\"ds_transaction_id\":null,\"exp_month\":12,\"exp_year\":2027,\"extended_authorization\":{\"status\":\"disabled\"},\"fingerprint\":\"ZVbZD0Pxq2jV7Y0R\",\"funding\":\"debit\",\"iin\":\"534991\",\"incremental_authorization\":{\"status\":\"unavailable\"},\"installments\":null,\"issuer\":\"UNICREDIT SPA\",\"last4\":\"0000\",\"mandate\":null,\"moto\":false,\"multicapture\":{\"status\":\"unavailable\"},\"network\":\"mastercard\",\"network_token\":{\"used\":false},\"network_transaction_id\":\"MDSV1CLUA0104\",\"overcapture\":{\"maximum_amount_capturable\":8811,\"status\":\"unavailable\"},\"payment_account_reference\":\"5001CJA7QMQRQQOMR9JUV6AOTR592\",\"regulated_status\":\"unregulated\",\"three_d_secure\":null,\"wallet\":{\"apple_pay\":{\"type\":\"apple_pay\"},\"dynamic_last4\":\"8523\",\"type\":\"apple_pay\"}},\"type\":\"card\"},\"refunded\":false,\"source\":null,\"status\":\"succeeded\",\"mit_params\":{\"network_transaction_id\":\"MDSV1CLUA0104\"}},\"confirmation_method\":\"manual\",\"created\":1767525732,\"currency\":\"eur\",\"customer\":null,\"last_payment_error\":null,\"livemode\":true,\"metadata\":{\"payment_id\":\"ruU70eVgP5dHytMnN28eYhxhK\",\"payments_extension\":\"true\",\"payments_extension_type\":\"card\",\"reconciliation_flow\":\"payments_api\",\"shop_id\":\"751927347\"},\"next_action\":null,\"payment_method\":\"pm_1SlpNwIkWweOM9jAKsPsT9KA\",\"payment_method_types\":[\"card\"],\"source\":null,\"status\":\"succeeded\"}"</t>
  </si>
  <si>
    <t>AS-95230</t>
  </si>
  <si>
    <t>gid://shopify/Order/7410698256722</t>
  </si>
  <si>
    <t>gid://shopify/OrderTransaction/8581935366482</t>
  </si>
  <si>
    <t>2026-01-06T18:19:48Z</t>
  </si>
  <si>
    <t>ch_3SmerBIkWweOM9jA13KWocQU</t>
  </si>
  <si>
    <t>rWjdiC5zVcLqGjZFeX4Ac4WXZ</t>
  </si>
  <si>
    <t>pi_3SmerBIkWweOM9jA1MYLTxrb</t>
  </si>
  <si>
    <t>"{\"id\":\"pi_3SmerBIkWweOM9jA1MYLTxrb\",\"object\":\"payment_intent\",\"amount\":4990,\"amount_capturable\":0,\"amount_received\":4990,\"canceled_at\":null,\"cancellation_reason\":null,\"capture_method\":\"automatic\",\"latest_charge\":{\"id\":\"ch_3SmerBIkWweOM9jA13KWocQU\",\"object\":\"charge\",\"amount\":4990,\"application_fee\":\"fee_1SmerCIkWweOM9jAEb5TCrPS\",\"balance_transaction\":\"txn_3SmerBIkWweOM9jA1KkuTulr\",\"captured\":true,\"created\":1767723590,\"currency\":\"eur\",\"failure_code\":null,\"failure_message\":null,\"fraud_details\":{},\"livemode\":true,\"metadata\":{\"payment_id\":\"rWjdiC5zVcLqGjZFeX4Ac4WX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erBIkWweOM9jA1MYLTxrb\",\"payment_method\":\"pm_1SmerBIkWweOM9jAogtTk0rz\",\"payment_method_details\":{\"card\":{\"amount_authorized\":4990,\"authorization_code\":\"671266\",\"brand\":\"mastercard\",\"checks\":{\"address_line1_check\":null,\"address_postal_code_check\":null,\"cvc_check\":null},\"country\":\"FR\",\"description\":\"MasterCard Standard Card Immediate Debit\",\"ds_transaction_id\":null,\"exp_month\":11,\"exp_year\":2028,\"extended_authorization\":{\"status\":\"disabled\"},\"fingerprint\":\"2o5h4KpVSuHrGUJU\",\"funding\":\"debit\",\"iin\":\"542577\",\"incremental_authorization\":{\"status\":\"unavailable\"},\"installments\":null,\"issuer\":\"CREDIT MUTUEL ARKEA\",\"last4\":\"0000\",\"mandate\":null,\"moto\":false,\"multicapture\":{\"status\":\"unavailable\"},\"network\":\"mastercard\",\"network_token\":{\"used\":false},\"network_transaction_id\":\"TCS0I97790106\",\"overcapture\":{\"maximum_amount_capturable\":4990,\"status\":\"unavailable\"},\"payment_account_reference\":\"5001CA1LCQKC8LTKZ6BPKK8W51FWF\",\"regulated_status\":\"unregulated\",\"three_d_secure\":null,\"wallet\":{\"apple_pay\":{\"type\":\"apple_pay\"},\"dynamic_last4\":\"2149\",\"type\":\"apple_pay\"}},\"type\":\"card\"},\"refunded\":false,\"source\":null,\"status\":\"succeeded\",\"mit_params\":{\"network_transaction_id\":\"TCS0I97790106\"}},\"confirmation_method\":\"manual\",\"created\":1767723589,\"currency\":\"eur\",\"customer\":null,\"last_payment_error\":null,\"livemode\":true,\"metadata\":{\"payment_id\":\"rWjdiC5zVcLqGjZFeX4Ac4WXZ\",\"payments_extension\":\"true\",\"payments_extension_type\":\"card\",\"reconciliation_flow\":\"payments_api\",\"shop_id\":\"751927347\"},\"next_action\":null,\"payment_method\":\"pm_1SmerBIkWweOM9jAogtTk0rz\",\"payment_method_types\":[\"card\"],\"source\":null,\"status\":\"succeeded\"}"</t>
  </si>
  <si>
    <t>AS-95912</t>
  </si>
  <si>
    <t>gid://shopify/Order/7427931865426</t>
  </si>
  <si>
    <t>gid://shopify/OrderTransaction/8601671041362</t>
  </si>
  <si>
    <t>2026-01-14T12:13:22Z</t>
  </si>
  <si>
    <t>ch_3SpSwxIkWweOM9jA1JqgfOXz</t>
  </si>
  <si>
    <t>rrd7ujjMyGBSUpzKBSDwxNDRx</t>
  </si>
  <si>
    <t>pi_3SpSwxIkWweOM9jA1gGSV3rh</t>
  </si>
  <si>
    <t>"{\"id\":\"pi_3SpSwxIkWweOM9jA1gGSV3rh\",\"object\":\"payment_intent\",\"amount\":7990,\"amount_capturable\":0,\"amount_received\":7990,\"canceled_at\":null,\"cancellation_reason\":null,\"capture_method\":\"automatic\",\"latest_charge\":{\"id\":\"ch_3SpSwxIkWweOM9jA1JqgfOXz\",\"object\":\"charge\",\"amount\":7990,\"application_fee\":\"fee_1SpSwyIkWweOM9jAV3owNPDn\",\"balance_transaction\":\"txn_3SpSwxIkWweOM9jA1WLFuepY\",\"captured\":true,\"created\":1768392803,\"currency\":\"eur\",\"failure_code\":null,\"failure_message\":null,\"fraud_details\":{},\"livemode\":true,\"metadata\":{\"payment_id\":\"rrd7ujjMyGBSUpzKBSDwxNDR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SwxIkWweOM9jA1gGSV3rh\",\"payment_method\":\"pm_1SpSwxIkWweOM9jAfelM1cbc\",\"payment_method_details\":{\"card\":{\"amount_authorized\":7990,\"authorization_code\":\"982205\",\"brand\":\"mastercard\",\"checks\":{\"address_line1_check\":null,\"address_postal_code_check\":null,\"cvc_check\":null},\"country\":\"AT\",\"description\":\"Debit MasterCard\",\"ds_transaction_id\":null,\"exp_month\":2,\"exp_year\":2029,\"extended_authorization\":{\"status\":\"disabled\"},\"fingerprint\":\"Mmx5MGVD3Xq8MvwG\",\"funding\":\"debit\",\"iin\":\"530842\",\"incremental_authorization\":{\"status\":\"unavailable\"},\"installments\":null,\"issuer\":\"PSA PAYMENT SERVICES AUSTRIA G\",\"last4\":\"0000\",\"mandate\":null,\"moto\":false,\"multicapture\":{\"status\":\"unavailable\"},\"network\":\"mastercard\",\"network_token\":{\"used\":false},\"network_transaction_id\":\"MDSONNLSZ0114\",\"overcapture\":{\"maximum_amount_capturable\":7990,\"status\":\"unavailable\"},\"payment_account_reference\":\"5001EY40KVUUDVEGAUBZ4UADHKQIW\",\"regulated_status\":\"unregulated\",\"three_d_secure\":null,\"wallet\":{\"apple_pay\":{\"type\":\"apple_pay\"},\"dynamic_last4\":\"3166\",\"type\":\"apple_pay\"}},\"type\":\"card\"},\"refunded\":false,\"source\":null,\"status\":\"succeeded\",\"mit_params\":{\"network_transaction_id\":\"MDSONNLSZ0114\"}},\"confirmation_method\":\"manual\",\"created\":1768392803,\"currency\":\"eur\",\"customer\":null,\"last_payment_error\":null,\"livemode\":true,\"metadata\":{\"payment_id\":\"rrd7ujjMyGBSUpzKBSDwxNDRx\",\"payments_extension\":\"true\",\"payments_extension_type\":\"card\",\"reconciliation_flow\":\"payments_api\",\"shop_id\":\"751927347\"},\"next_action\":null,\"payment_method\":\"pm_1SpSwxIkWweOM9jAfelM1cbc\",\"payment_method_types\":[\"card\"],\"source\":null,\"status\":\"succeeded\"}"</t>
  </si>
  <si>
    <t>gid://shopify/OrderTransaction/8641216381266</t>
  </si>
  <si>
    <t>2026-01-28T09:35:11Z</t>
  </si>
  <si>
    <t>re_3SpSwxIkWweOM9jA1fCzLDh3</t>
  </si>
  <si>
    <t>z11gsvx0jSD16Zv7Fxb4orXSc</t>
  </si>
  <si>
    <t>"{\"id\":\"re_3SpSwxIkWweOM9jA1fCzLDh3\",\"amount\":898,\"balance_transaction\":\"txn_3SpSwxIkWweOM9jA1ROYHrZf\",\"charge\":{\"id\":\"ch_3SpSwxIkWweOM9jA1JqgfOXz\",\"object\":\"charge\",\"amount\":7990,\"application_fee\":\"fee_1SpSwyIkWweOM9jAV3owNPDn\",\"balance_transaction\":\"txn_3SpSwxIkWweOM9jA1WLFuepY\",\"captured\":true,\"created\":1768392803,\"currency\":\"eur\",\"failure_code\":null,\"failure_message\":null,\"fraud_details\":{},\"livemode\":true,\"metadata\":{\"payment_id\":\"rrd7ujjMyGBSUpzKBSDwxNDR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SwxIkWweOM9jA1gGSV3rh\",\"payment_method\":\"pm_1SpSwxIkWweOM9jAfelM1cbc\",\"payment_method_details\":{\"card\":{\"amount_authorized\":7990,\"authorization_code\":\"982205\",\"brand\":\"mastercard\",\"checks\":{\"address_line1_check\":null,\"address_postal_code_check\":null,\"cvc_check\":null},\"country\":\"AT\",\"description\":\"Debit MasterCard\",\"ds_transaction_id\":null,\"exp_month\":2,\"exp_year\":2029,\"extended_authorization\":{\"status\":\"disabled\"},\"fingerprint\":\"Mmx5MGVD3Xq8MvwG\",\"funding\":\"debit\",\"iin\":\"530842\",\"incremental_authorization\":{\"status\":\"unavailable\"},\"installments\":null,\"issuer\":\"PSA PAYMENT SERVICES AUSTRIA G\",\"last4\":\"0000\",\"mandate\":null,\"moto\":false,\"multicapture\":{\"status\":\"unavailable\"},\"network\":\"mastercard\",\"network_token\":{\"used\":false},\"network_transaction_id\":\"MDSONNLSZ0114\",\"overcapture\":{\"maximum_amount_capturable\":7990,\"status\":\"unavailable\"},\"payment_account_reference\":\"5001EY40KVUUDVEGAUBZ4UADHKQIW\",\"regulated_status\":\"unregulated\",\"three_d_secure\":null,\"wallet\":{\"apple_pay\":{\"type\":\"apple_pay\"},\"dynamic_last4\":\"3166\",\"type\":\"apple_pay\"}},\"type\":\"card\"},\"refunded\":false,\"source\":null,\"status\":\"succeeded\",\"mit_params\":{\"network_transaction_id\":\"MDSONNLSZ0114\"}},\"object\":\"refund\",\"reason\":null,\"status\":\"succeeded\",\"created\":1769592912,\"currency\":\"eur\",\"metadata\":{\"payments_extension\":\"true\",\"payments_extension_type\":\"card\",\"reconciliation_flow\":\"payments_api\",\"refund_id\":\"z11gsvx0jSD16Zv7Fxb4orXSc\"},\"payment_method_details\":{\"card\":{\"acquirer_reference_number\":null,\"acquirer_reference_number_status\":\"pending\"},\"type\":\"card\"},\"mit_params\":{}}"</t>
  </si>
  <si>
    <t>AS-97062</t>
  </si>
  <si>
    <t>gid://shopify/Order/7512087920978</t>
  </si>
  <si>
    <t>gid://shopify/OrderTransaction/8645139628370</t>
  </si>
  <si>
    <t>2026-01-29T14:19:39Z</t>
  </si>
  <si>
    <t>00L34150H1930684W</t>
  </si>
  <si>
    <t>"{\"id\":\"00L34150H1930684W\",\"intent\":\"CAPTURE\",\"status\":\"COMPLETED\",\"payment_source\":{\"paypal\":{\"email_address\":\"spitzauer.s@web.de\",\"account_id\":\"E89XHZJZW5WYY\",\"account_status\":\"VERIFIED\",\"name\":{\"given_name\":\"Sarah\",\"surname\":\"Spitzauer\"},\"phone_number\":{\"national_number\":\"15129156294\"},\"address\":{\"address_line_1\":\"H\u00f6glweg 2\",\"admin_area_2\":\"Surheim\",\"postal_code\":\"83416\",\"country_code\":\"DE\"}}},\"purchase_units\":[{\"reference_id\":\"default\",\"amount\":{\"currency_code\":\"EUR\",\"value\":\"114.95\",\"breakdown\":{\"item_total\":{\"currency_code\":\"EUR\",\"value\":\"114.95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ummer Dream No2 - Dan Hobday - Lienzo \\/ Madera roble natural \\/ 50x70\",\"custom_id\":\"{\\\"shop_id\\\":751927347,\\\"session_id\\\":\\\"rGreNC3XaoulqgJuzLvDaGelm\\\"}\",\"invoice_id\":\"rGreNC3XaoulqgJuzLvDaGelm\",\"items\":[{\"name\":\"Summer Dream No2 - Dan Hobday - Lienzo \\/ Madera roble natural \\/ 50x70\",\"unit_amount\":{\"currency_code\":\"EUR\",\"value\":\"114.95\"},\"tax\":{\"currency_code\":\"EUR\",\"value\":\"0.00\"},\"quantity\":\"1\"}],\"shipping\":{\"name\":{\"full_name\":\"Sarah Stockhammer\"},\"address\":{\"address_line_1\":\"Gaisbergstra\u00dfe 1\",\"admin_area_2\":\"Freilassing\",\"postal_code\":\"83395\",\"country_code\":\"DE\"}},\"payments\":{\"captures\":[{\"id\":\"45759179WU649884L\",\"status\":\"COMPLETED\",\"amount\":{\"currency_code\":\"EUR\",\"value\":\"114.95\"},\"final_capture\":true,\"disbursement_mode\":\"INSTANT\",\"seller_protection\":{\"status\":\"ELIGIBLE\",\"dispute_categories\":[\"ITEM_NOT_RECEIVED\",\"UNAUTHORIZED_TRANSACTION\"]},\"seller_receivable_breakdown\":{\"gross_amount\":{\"currency_code\":\"EUR\",\"value\":\"114.95\"},\"paypal_fee\":{\"currency_code\":\"EUR\",\"value\":\"3.68\"},\"net_amount\":{\"currency_code\":\"EUR\",\"value\":\"111.27\"}},\"invoice_id\":\"rGreNC3XaoulqgJuzLvDaGelm\",\"custom_id\":\"{\\\"shop_id\\\":751927347,\\\"session_id\\\":\\\"rGreNC3XaoulqgJuzLvDaGelm\\\"}\",\"links\":[{\"href\":\"https:\\/\\/api.paypal.com\\/v2\\/payments\\/captures\\/45759179WU649884L\",\"rel\":\"self\",\"method\":\"GET\"},{\"href\":\"https:\\/\\/api.paypal.com\\/v2\\/payments\\/captures\\/45759179WU649884L\\/refund\",\"rel\":\"refund\",\"method\":\"POST\"},{\"href\":\"https:\\/\\/api.paypal.com\\/v2\\/checkout\\/orders\\/00L34150H1930684W\",\"rel\":\"up\",\"method\":\"GET\"}],\"create_time\":\"2026-01-29T14:19:41Z\",\"update_time\":\"2026-01-29T14:19:41Z\"}]}}],\"payer\":{\"name\":{\"given_name\":\"Sarah\",\"surname\":\"Spitzauer\"},\"email_address\":\"spitzauer.s@web.de\",\"payer_id\":\"E89XHZJZW5WYY\",\"phone\":{\"phone_number\":{\"national_number\":\"15129156294\"}},\"address\":{\"address_line_1\":\"H\u00f6glweg 2\",\"admin_area_2\":\"Surheim\",\"postal_code\":\"83416\",\"country_code\":\"DE\"}},\"create_time\":\"2026-01-29T14:19:17Z\",\"update_time\":\"2026-01-29T14:19:41Z\",\"links\":[{\"href\":\"https:\\/\\/api.paypal.com\\/v2\\/checkout\\/orders\\/00L34150H1930684W\",\"rel\":\"self\",\"method\":\"GET\"}]}"</t>
  </si>
  <si>
    <t>AS-96876</t>
  </si>
  <si>
    <t>gid://shopify/Order/7497524871506</t>
  </si>
  <si>
    <t>gid://shopify/OrderTransaction/8637763060050</t>
  </si>
  <si>
    <t>2026-01-26T19:53:00Z</t>
  </si>
  <si>
    <t>1XW7845330772445C</t>
  </si>
  <si>
    <t>"{\"id\":\"1XW7845330772445C\",\"intent\":\"CAPTURE\",\"status\":\"COMPLETED\",\"payment_source\":{\"paypal\":{\"email_address\":\"simonbegert@googlemail.com\",\"account_id\":\"QRNJTS56ANDXA\",\"account_status\":\"VERIFIED\",\"name\":{\"given_name\":\"Simon\",\"surname\":\"Begert\"},\"phone_number\":{\"national_number\":\"491781302765\"},\"address\":{\"address_line_1\":\"Bottroper Stra\u00dfe  8\",\"address_line_2\":\" \",\"admin_area_2\":\"Bottrop\",\"postal_code\":\"46244\",\"country_code\":\"DE\"}}},\"purchase_units\":[{\"reference_id\":\"default\",\"amount\":{\"currency_code\":\"EUR\",\"value\":\"137.61\",\"breakdown\":{\"item_total\":{\"currency_code\":\"EUR\",\"value\":\"152.90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15.29\"}}},\"payee\":{\"email_address\":\"info@artestaposters.com\",\"merchant_id\":\"CZQCEKGVW6QGG\",\"display_data\":{\"brand_name\":\"Artesta\"}},\"payment_instruction\":{\"disbursement_mode\":\"INSTANT\"},\"description\":\"Underwater Dream VI - P\u00f3ster \\/ Madera roble natural \\/ 60x90\",\"custom_id\":\"{\\\"shop_id\\\":751927347,\\\"session_id\\\":\\\"r6rkEDdwA7pV3rrnBSr5aL0w9\\\"}\",\"invoice_id\":\"r6rkEDdwA7pV3rrnBSr5aL0w9\",\"items\":[{\"name\":\"Underwater Dream VI - P\u00f3ster \\/ Madera roble natural \\/ 60x90\",\"unit_amount\":{\"currency_code\":\"EUR\",\"value\":\"84.95\"},\"tax\":{\"currency_code\":\"EUR\",\"value\":\"0.00\"},\"quantity\":\"1\"},{\"name\":\"Bond II - P\u00f3ster \\/ Madera roble natural \\/ 50x70\",\"unit_amount\":{\"currency_code\":\"EUR\",\"value\":\"67.95\"},\"tax\":{\"currency_code\":\"EUR\",\"value\":\"0.00\"},\"quantity\":\"1\"}],\"shipping\":{\"name\":{\"full_name\":\"Simon Begert\"},\"address\":{\"address_line_1\":\"K\u00f6hlerstra\u00dfe 23\",\"admin_area_2\":\"Bottrop\",\"postal_code\":\"46244\",\"country_code\":\"DE\"}},\"payments\":{\"captures\":[{\"id\":\"9T2157127R484425M\",\"status\":\"COMPLETED\",\"amount\":{\"currency_code\":\"EUR\",\"value\":\"137.61\"},\"final_capture\":true,\"disbursement_mode\":\"INSTANT\",\"seller_protection\":{\"status\":\"ELIGIBLE\",\"dispute_categories\":[\"ITEM_NOT_RECEIVED\",\"UNAUTHORIZED_TRANSACTION\"]},\"seller_receivable_breakdown\":{\"gross_amount\":{\"currency_code\":\"EUR\",\"value\":\"137.61\"},\"paypal_fee\":{\"currency_code\":\"EUR\",\"value\":\"4.34\"},\"net_amount\":{\"currency_code\":\"EUR\",\"value\":\"133.27\"}},\"invoice_id\":\"r6rkEDdwA7pV3rrnBSr5aL0w9\",\"custom_id\":\"{\\\"shop_id\\\":751927347,\\\"session_id\\\":\\\"r6rkEDdwA7pV3rrnBSr5aL0w9\\\"}\",\"links\":[{\"href\":\"https:\\/\\/api.paypal.com\\/v2\\/payments\\/captures\\/9T2157127R484425M\",\"rel\":\"self\",\"method\":\"GET\"},{\"href\":\"https:\\/\\/api.paypal.com\\/v2\\/payments\\/captures\\/9T2157127R484425M\\/refund\",\"rel\":\"refund\",\"method\":\"POST\"},{\"href\":\"https:\\/\\/api.paypal.com\\/v2\\/checkout\\/orders\\/1XW7845330772445C\",\"rel\":\"up\",\"method\":\"GET\"}],\"create_time\":\"2026-01-26T19:53:01Z\",\"update_time\":\"2026-01-26T19:53:01Z\"}]}}],\"payer\":{\"name\":{\"given_name\":\"Simon\",\"surname\":\"Begert\"},\"email_address\":\"simonbegert@googlemail.com\",\"payer_id\":\"QRNJTS56ANDXA\",\"phone\":{\"phone_number\":{\"national_number\":\"491781302765\"}},\"address\":{\"address_line_1\":\"Bottroper Stra\u00dfe  8\",\"address_line_2\":\" \",\"admin_area_2\":\"Bottrop\",\"postal_code\":\"46244\",\"country_code\":\"DE\"}},\"create_time\":\"2026-01-26T19:50:58Z\",\"update_time\":\"2026-01-26T19:53:01Z\",\"links\":[{\"href\":\"https:\\/\\/api.paypal.com\\/v2\\/checkout\\/orders\\/1XW7845330772445C\",\"rel\":\"self\",\"method\":\"GET\"}]}"</t>
  </si>
  <si>
    <t>AS-95951</t>
  </si>
  <si>
    <t>gid://shopify/Order/7428945183058</t>
  </si>
  <si>
    <t>gid://shopify/OrderTransaction/8603020001618</t>
  </si>
  <si>
    <t>2026-01-14T21:15:23Z</t>
  </si>
  <si>
    <t>ch_3SpbPTIkWweOM9jA2l5m6vOq</t>
  </si>
  <si>
    <t>rl5QFiyc8fnTxZpzOlSPlCgEy</t>
  </si>
  <si>
    <t>pi_3SpbPTIkWweOM9jA28bPUpOm</t>
  </si>
  <si>
    <t>"{\"id\":\"pi_3SpbPTIkWweOM9jA28bPUpOm\",\"object\":\"payment_intent\",\"amount\":3790,\"amount_capturable\":0,\"amount_received\":3790,\"canceled_at\":null,\"cancellation_reason\":null,\"capture_method\":\"automatic\",\"latest_charge\":{\"id\":\"ch_3SpbPTIkWweOM9jA2l5m6vOq\",\"object\":\"charge\",\"amount\":3790,\"application_fee\":\"fee_1SpbPYIkWweOM9jAuU6DCpv6\",\"balance_transaction\":\"txn_3SpbPTIkWweOM9jA25D9dRtw\",\"captured\":true,\"created\":1768425326,\"currency\":\"eur\",\"failure_code\":null,\"failure_message\":null,\"fraud_details\":{},\"livemode\":true,\"metadata\":{\"payment_id\":\"rl5QFiyc8fnTxZpzOlSPlCgE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bPTIkWweOM9jA28bPUpOm\",\"payment_method\":\"pm_1SpbPTIkWweOM9jAGTuYkJSC\",\"payment_method_details\":{\"card\":{\"amount_authorized\":3790,\"authorization_code\":\"187124\",\"brand\":\"mastercard\",\"checks\":{\"address_line1_check\":\"unavailable\",\"address_postal_code_check\":\"unavailable\",\"cvc_check\":null},\"country\":\"FR\",\"description\":\"Gold MasterCard Card\",\"ds_transaction_id\":null,\"exp_month\":10,\"exp_year\":2028,\"extended_authorization\":{\"status\":\"disabled\"},\"fingerprint\":\"xgMzblT8U4zqvIBO\",\"funding\":\"credit\",\"iin\":\"513781\",\"incremental_authorization\":{\"status\":\"unavailable\"},\"installments\":null,\"issuer\":\"CREDIT AGRICOLE S.A.\",\"last4\":\"3848\",\"mandate\":null,\"moto\":false,\"multicapture\":{\"status\":\"unavailable\"},\"network\":\"mastercard\",\"network_token\":{\"used\":false},\"network_transaction_id\":\"MCGDFCD8I0114\",\"overcapture\":{\"maximum_amount_capturable\":3790,\"status\":\"unavailable\"},\"payment_account_reference\":\"50018FAUC96EHZKX3GLI618C8P2QD\",\"regulated_status\":\"unregulated\",\"three_d_secure\":{\"authentication_flow\":\"frictionless\",\"electronic_commerce_indicator\":\"06\",\"exemption_indicator\":null,\"result\":\"exempted\",\"result_reason\":null,\"transaction_id\":\"26843509-c9ad-4dff-a757-5801c4e73cbb\",\"version\":\"2.2.0\"},\"wallet\":null},\"type\":\"card\"},\"refunded\":false,\"source\":null,\"status\":\"succeeded\",\"mit_params\":{\"network_transaction_id\":\"MCGDFCD8I0114\"}},\"confirmation_method\":\"manual\",\"created\":1768425323,\"currency\":\"eur\",\"customer\":null,\"last_payment_error\":null,\"livemode\":true,\"metadata\":{\"payment_id\":\"rl5QFiyc8fnTxZpzOlSPlCgEy\",\"payments_extension\":\"true\",\"payments_extension_type\":\"card\",\"reconciliation_flow\":\"payments_api\",\"shop_id\":\"751927347\"},\"next_action\":null,\"payment_method\":\"pm_1SpbPTIkWweOM9jAGTuYkJSC\",\"payment_method_types\":[\"card\"],\"source\":null,\"status\":\"succeeded\"}"</t>
  </si>
  <si>
    <t>AS-96063</t>
  </si>
  <si>
    <t>gid://shopify/Order/7433106325842</t>
  </si>
  <si>
    <t>gid://shopify/OrderTransaction/8607512527186</t>
  </si>
  <si>
    <t>2026-01-16T11:20:25Z</t>
  </si>
  <si>
    <t>ch_3SqB4oIkWweOM9jA0nJMmiWD</t>
  </si>
  <si>
    <t>rKOnzexEstDV3UjiMDKv8ZfAl</t>
  </si>
  <si>
    <t>pi_3SqB4oIkWweOM9jA0GRrEDe3</t>
  </si>
  <si>
    <t>"{\"id\":\"pi_3SqB4oIkWweOM9jA0GRrEDe3\",\"object\":\"payment_intent\",\"amount\":6372,\"amount_capturable\":0,\"amount_received\":6372,\"canceled_at\":null,\"cancellation_reason\":null,\"capture_method\":\"automatic\",\"latest_charge\":{\"id\":\"ch_3SqB4oIkWweOM9jA0nJMmiWD\",\"object\":\"charge\",\"amount\":6372,\"application_fee\":\"fee_1SqB4pIkWweOM9jAmFLW37mC\",\"balance_transaction\":\"txn_3SqB4oIkWweOM9jA0vMAzEm4\",\"captured\":true,\"created\":1768562426,\"currency\":\"eur\",\"failure_code\":null,\"failure_message\":null,\"fraud_details\":{},\"livemode\":true,\"metadata\":{\"payment_id\":\"rKOnzexEstDV3UjiMDKv8ZfA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B4oIkWweOM9jA0GRrEDe3\",\"payment_method\":\"pm_1SqB4oIkWweOM9jAMNPK1Ymr\",\"payment_method_details\":{\"card\":{\"amount_authorized\":6372,\"authorization_code\":\"374589\",\"brand\":\"visa\",\"checks\":{\"address_line1_check\":\"unavailable\",\"address_postal_code_check\":\"unavailable\",\"cvc_check\":null},\"country\":\"ES\",\"description\":\"Visa Business\",\"ds_transaction_id\":null,\"exp_month\":11,\"exp_year\":2028,\"extended_authorization\":{\"status\":\"disabled\"},\"fingerprint\":\"713oRaR6o1CSMZ2X\",\"funding\":\"credit\",\"iin\":\"425566\",\"incremental_authorization\":{\"status\":\"unavailable\"},\"installments\":null,\"issuer\":\"BANKINTER S.A.\",\"last4\":\"1470\",\"mandate\":null,\"moto\":false,\"multicapture\":{\"status\":\"unavailable\"},\"network\":\"visa\",\"network_token\":{\"used\":true},\"network_transaction_id\":\"486016408277479\",\"overcapture\":{\"maximum_amount_capturable\":6372,\"status\":\"unavailable\"},\"payment_account_reference\":\"V0010014625318604866679379568\",\"regulated_status\":\"unregulated\",\"three_d_secure\":null,\"wallet\":null},\"type\":\"card\"},\"refunded\":false,\"source\":null,\"status\":\"succeeded\",\"mit_params\":{\"network_transaction_id\":\"486016408277479\"}},\"confirmation_method\":\"manual\",\"created\":1768562426,\"currency\":\"eur\",\"customer\":null,\"last_payment_error\":null,\"livemode\":true,\"metadata\":{\"payment_id\":\"rKOnzexEstDV3UjiMDKv8ZfAl\",\"payments_extension\":\"true\",\"payments_extension_type\":\"card\",\"reconciliation_flow\":\"payments_api\",\"shop_id\":\"751927347\"},\"next_action\":null,\"payment_method\":\"pm_1SqB4oIkWweOM9jAMNPK1Ymr\",\"payment_method_types\":[\"card\"],\"source\":null,\"status\":\"succeeded\"}"</t>
  </si>
  <si>
    <t>AS-96131</t>
  </si>
  <si>
    <t>gid://shopify/Order/7435943641426</t>
  </si>
  <si>
    <t>gid://shopify/OrderTransaction/8611001925970</t>
  </si>
  <si>
    <t>2026-01-17T12:06:22Z</t>
  </si>
  <si>
    <t>ch_3SqYGpIkWweOM9jA1cADECLK</t>
  </si>
  <si>
    <t>rmMgTgFGny7mnBp3orw4klYFl</t>
  </si>
  <si>
    <t>pi_3SqYGpIkWweOM9jA14lvVZrP</t>
  </si>
  <si>
    <t>"{\"id\":\"pi_3SqYGpIkWweOM9jA14lvVZrP\",\"object\":\"payment_intent\",\"amount\":4790,\"amount_capturable\":0,\"amount_received\":4790,\"canceled_at\":null,\"cancellation_reason\":null,\"capture_method\":\"automatic\",\"latest_charge\":{\"id\":\"ch_3SqYGpIkWweOM9jA1cADECLK\",\"object\":\"charge\",\"amount\":4790,\"application_fee\":\"fee_1SqYGqIkWweOM9jAafWbdVH9\",\"balance_transaction\":\"txn_3SqYGpIkWweOM9jA1ygsrGyT\",\"captured\":true,\"created\":1768651583,\"currency\":\"eur\",\"failure_code\":null,\"failure_message\":null,\"fraud_details\":{},\"livemode\":true,\"metadata\":{\"payment_id\":\"rmMgTgFGny7mnBp3orw4klYF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YGpIkWweOM9jA14lvVZrP\",\"payment_method\":\"pm_1SqYGpIkWweOM9jAwR9dgo3O\",\"payment_method_details\":{\"card\":{\"amount_authorized\":4790,\"authorization_code\":\"747184\",\"brand\":\"mastercard\",\"checks\":{\"address_line1_check\":\"unavailable\",\"address_postal_code_check\":\"unavailable\",\"cvc_check\":\"pass\"},\"country\":\"IT\",\"description\":\"MasterCard Credit Card (mixed BIN)\",\"ds_transaction_id\":null,\"exp_month\":9,\"exp_year\":2028,\"extended_authorization\":{\"status\":\"disabled\"},\"fingerprint\":\"VqSl83A2KhzmpIAa\",\"funding\":\"credit\",\"iin\":\"525500\",\"incremental_authorization\":{\"status\":\"unavailable\"},\"installments\":null,\"issuer\":\"NEXI PAYMENTS SPA\",\"last4\":\"2406\",\"mandate\":null,\"moto\":false,\"multicapture\":{\"status\":\"unavailable\"},\"network\":\"mastercard\",\"network_token\":{\"used\":false},\"network_transaction_id\":\"MCCINDI5D0117\",\"overcapture\":{\"maximum_amount_capturable\":4790,\"status\":\"unavailable\"},\"payment_account_reference\":\"50012KGVEXP8349TW10T7IG0TIWTE\",\"regulated_status\":\"unregulated\",\"three_d_secure\":null,\"wallet\":null},\"type\":\"card\"},\"refunded\":false,\"source\":null,\"status\":\"succeeded\",\"mit_params\":{\"network_transaction_id\":\"MCCINDI5D0117\"}},\"confirmation_method\":\"manual\",\"created\":1768651583,\"currency\":\"eur\",\"customer\":null,\"last_payment_error\":null,\"livemode\":true,\"metadata\":{\"payment_id\":\"rmMgTgFGny7mnBp3orw4klYFl\",\"payments_extension\":\"true\",\"payments_extension_type\":\"card\",\"reconciliation_flow\":\"payments_api\",\"shop_id\":\"751927347\"},\"next_action\":null,\"payment_method\":\"pm_1SqYGpIkWweOM9jAwR9dgo3O\",\"payment_method_types\":[\"card\"],\"source\":null,\"status\":\"succeeded\"}"</t>
  </si>
  <si>
    <t>AS-95663</t>
  </si>
  <si>
    <t>gid://shopify/Order/7421043671378</t>
  </si>
  <si>
    <t>gid://shopify/OrderTransaction/8594410963282</t>
  </si>
  <si>
    <t>2026-01-11T15:55:12Z</t>
  </si>
  <si>
    <t>4TX529229X722543H</t>
  </si>
  <si>
    <t>"{\"id\":\"4TX529229X722543H\",\"intent\":\"CAPTURE\",\"status\":\"COMPLETED\",\"payment_source\":{\"paypal\":{\"email_address\":\"jibononad@gmail.com\",\"account_id\":\"VP86C63ZN8BNJ\",\"account_status\":\"VERIFIED\",\"name\":{\"given_name\":\"Jos\u00e9 Ignacio\",\"surname\":\"Bononad Sala\"},\"phone_number\":{\"national_number\":\"34630674212\"},\"address\":{\"address_line_1\":\"Carrer Llevant, 1\",\"address_line_2\":\"Carrer Llevant, 1\",\"admin_area_2\":\"Tavernes De La Valldigna\",\"admin_area_1\":\"VALENCIA\",\"postal_code\":\"46760\",\"country_code\":\"ES\"}}},\"purchase_units\":[{\"reference_id\":\"default\",\"amount\":{\"currency_code\":\"EUR\",\"value\":\"49.90\",\"breakdown\":{\"item_total\":{\"currency_code\":\"EUR\",\"value\":\"44.95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heers To You - Arty Guava - P\u00f3ster \\/ Sin marco \\/ 70x100\",\"custom_id\":\"{\\\"shop_id\\\":751927347,\\\"session_id\\\":\\\"rmmp8p5FAg4WGTXfS2oakuGJI\\\"}\",\"invoice_id\":\"rmmp8p5FAg4WGTXfS2oakuGJI\",\"soft_descriptor\":\"PAYPAL *ARTESTASTOR AR\",\"items\":[{\"name\":\"Cheers To You - Arty Guava - P\u00f3ster \\/ Sin marco \\/ 70x100\",\"unit_amount\":{\"currency_code\":\"EUR\",\"value\":\"44.95\"},\"tax\":{\"currency_code\":\"EUR\",\"value\":\"0.00\"},\"quantity\":\"1\"}],\"shipping\":{\"name\":{\"full_name\":\"Jos\u00e9 Ignacio Bononad Sala\"},\"address\":{\"address_line_1\":\"Carretera Tavernes-Lliria, Km 4,3\",\"admin_area_2\":\"Tavernes de la Valldigna\",\"admin_area_1\":\"Valencia\",\"postal_code\":\"46760\",\"country_code\":\"ES\"}},\"supplementary_data\":{\"tax_nexus\":[]},\"payments\":{\"captures\":[{\"id\":\"8M645948YF4878701\",\"status\":\"COMPLETED\",\"amount\":{\"currency_code\":\"EUR\",\"value\":\"49.90\"},\"final_capture\":true,\"disbursement_mode\":\"INSTANT\",\"seller_protection\":{\"status\":\"ELIGIBLE\",\"dispute_categories\":[\"ITEM_NOT_RECEIVED\",\"UNAUTHORIZED_TRANSACTION\"]},\"seller_receivable_breakdown\":{\"gross_amount\":{\"currency_code\":\"EUR\",\"value\":\"49.90\"},\"paypal_fee\":{\"currency_code\":\"EUR\",\"value\":\"1.80\"},\"net_amount\":{\"currency_code\":\"EUR\",\"value\":\"48.10\"}},\"invoice_id\":\"rmmp8p5FAg4WGTXfS2oakuGJI\",\"custom_id\":\"{\\\"shop_id\\\":751927347,\\\"session_id\\\":\\\"rmmp8p5FAg4WGTXfS2oakuGJI\\\"}\",\"links\":[{\"href\":\"https:\\/\\/api.paypal.com\\/v2\\/payments\\/captures\\/8M645948YF4878701\",\"rel\":\"self\",\"method\":\"GET\"},{\"href\":\"https:\\/\\/api.paypal.com\\/v2\\/payments\\/captures\\/8M645948YF4878701\\/refund\",\"rel\":\"refund\",\"method\":\"POST\"},{\"href\":\"https:\\/\\/api.paypal.com\\/v2\\/checkout\\/orders\\/4TX529229X722543H\",\"rel\":\"up\",\"method\":\"GET\"}],\"create_time\":\"2026-01-11T15:55:14Z\",\"update_time\":\"2026-01-11T15:55:14Z\"}]}}],\"payer\":{\"name\":{\"given_name\":\"Jos\u00e9 Ignacio\",\"surname\":\"Bononad Sala\"},\"email_address\":\"jibononad@gmail.com\",\"payer_id\":\"VP86C63ZN8BNJ\",\"phone\":{\"phone_number\":{\"national_number\":\"34630674212\"}},\"address\":{\"address_line_1\":\"Carrer Llevant, 1\",\"address_line_2\":\"Carrer Llevant, 1\",\"admin_area_2\":\"Tavernes De La Valldigna\",\"admin_area_1\":\"VALENCIA\",\"postal_code\":\"46760\",\"country_code\":\"ES\"}},\"create_time\":\"2026-01-11T15:53:21Z\",\"update_time\":\"2026-01-11T15:55:14Z\",\"links\":[{\"href\":\"https:\\/\\/api.paypal.com\\/v2\\/checkout\\/orders\\/4TX529229X722543H\",\"rel\":\"self\",\"method\":\"GET\"}]}"</t>
  </si>
  <si>
    <t>AS-96369</t>
  </si>
  <si>
    <t>gid://shopify/Order/7443444695378</t>
  </si>
  <si>
    <t>gid://shopify/OrderTransaction/8620087148882</t>
  </si>
  <si>
    <t>2026-01-20T08:50:22Z</t>
  </si>
  <si>
    <t>ch_3SradnIkWweOM9jA067cQ5Th</t>
  </si>
  <si>
    <t>rGUM9CVveMUjRmjdMUL5cve1L</t>
  </si>
  <si>
    <t>pi_3SradnIkWweOM9jA06Hj6wjf</t>
  </si>
  <si>
    <t>"{\"id\":\"pi_3SradnIkWweOM9jA06Hj6wjf\",\"object\":\"payment_intent\",\"amount\":2990,\"amount_capturable\":0,\"amount_received\":2990,\"canceled_at\":null,\"cancellation_reason\":null,\"capture_method\":\"automatic\",\"latest_charge\":{\"id\":\"ch_3SradnIkWweOM9jA067cQ5Th\",\"object\":\"charge\",\"amount\":2990,\"application_fee\":\"fee_1SradoIkWweOM9jAoDCIaHnJ\",\"balance_transaction\":\"txn_3SradnIkWweOM9jA038BlAa0\",\"captured\":true,\"created\":1768899024,\"currency\":\"eur\",\"failure_code\":null,\"failure_message\":null,\"fraud_details\":{},\"livemode\":true,\"metadata\":{\"payment_id\":\"rGUM9CVveMUjRmjdMUL5cve1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adnIkWweOM9jA06Hj6wjf\",\"payment_method\":\"pm_1SradnIkWweOM9jAL1Me3SaC\",\"payment_method_details\":{\"card\":{\"amount_authorized\":2990,\"authorization_code\":\"392345\",\"brand\":\"mastercard\",\"checks\":{\"address_line1_check\":\"unavailable\",\"address_postal_code_check\":\"unavailable\",\"cvc_check\":null},\"country\":\"ES\",\"description\":\"MasterCard New World Immediate Debit\",\"ds_transaction_id\":null,\"exp_month\":4,\"exp_year\":2028,\"extended_authorization\":{\"status\":\"disabled\"},\"fingerprint\":\"5tE7oTGKYXlcryZS\",\"funding\":\"debit\",\"iin\":\"540205\",\"incremental_authorization\":{\"status\":\"unavailable\"},\"installments\":null,\"issuer\":\"BANCO SABADELL S.A.\",\"last4\":\"7012\",\"mandate\":null,\"moto\":false,\"multicapture\":{\"status\":\"unavailable\"},\"network\":\"mastercard\",\"network_token\":{\"used\":false},\"network_transaction_id\":\"TNWIKTTU20120\",\"overcapture\":{\"maximum_amount_capturable\":2990,\"status\":\"unavailable\"},\"payment_account_reference\":\"5001563EUVHYZ0ZHXU6B8D5RU8YN6\",\"regulated_status\":\"unregulated\",\"three_d_secure\":null,\"wallet\":null},\"type\":\"card\"},\"refunded\":false,\"source\":null,\"status\":\"succeeded\",\"mit_params\":{\"network_transaction_id\":\"TNWIKTTU20120\"}},\"confirmation_method\":\"manual\",\"created\":1768899023,\"currency\":\"eur\",\"customer\":null,\"last_payment_error\":null,\"livemode\":true,\"metadata\":{\"payment_id\":\"rGUM9CVveMUjRmjdMUL5cve1L\",\"payments_extension\":\"true\",\"payments_extension_type\":\"card\",\"reconciliation_flow\":\"payments_api\",\"shop_id\":\"751927347\"},\"next_action\":null,\"payment_method\":\"pm_1SradnIkWweOM9jAL1Me3SaC\",\"payment_method_types\":[\"card\"],\"source\":null,\"status\":\"succeeded\"}"</t>
  </si>
  <si>
    <t>AS-95468</t>
  </si>
  <si>
    <t>gid://shopify/Order/7416534237522</t>
  </si>
  <si>
    <t>gid://shopify/OrderTransaction/8589365313874</t>
  </si>
  <si>
    <t>2026-01-09T14:15:48Z</t>
  </si>
  <si>
    <t>ch_3SngThIkWweOM9jA2SILyPzc</t>
  </si>
  <si>
    <t>rGj4bVUuyfzMLAv40SkWBZCCd</t>
  </si>
  <si>
    <t>pi_3SngThIkWweOM9jA2Hl35Hsj</t>
  </si>
  <si>
    <t>"{\"id\":\"pi_3SngThIkWweOM9jA2Hl35Hsj\",\"object\":\"payment_intent\",\"amount\":5390,\"amount_capturable\":0,\"amount_received\":5390,\"canceled_at\":null,\"cancellation_reason\":null,\"capture_method\":\"automatic\",\"latest_charge\":{\"id\":\"ch_3SngThIkWweOM9jA2SILyPzc\",\"object\":\"charge\",\"amount\":5390,\"application_fee\":\"fee_1SngTjIkWweOM9jACyVo4Sh8\",\"balance_transaction\":\"txn_3SngThIkWweOM9jA2cj37ie9\",\"captured\":true,\"created\":1767968150,\"currency\":\"eur\",\"failure_code\":null,\"failure_message\":null,\"fraud_details\":{},\"livemode\":true,\"metadata\":{\"payment_id\":\"rGj4bVUuyfzMLAv40SkWBZCC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gThIkWweOM9jA2Hl35Hsj\",\"payment_method\":\"pm_1SngThIkWweOM9jAxiu4laEA\",\"payment_method_details\":{\"card\":{\"amount_authorized\":5390,\"authorization_code\":\"155511\",\"brand\":\"visa\",\"checks\":{\"address_line1_check\":\"unavailable\",\"address_postal_code_check\":\"unavailable\",\"cvc_check\":\"pass\"},\"country\":\"ES\",\"description\":\"Corporate travel and entertainment\",\"ds_transaction_id\":null,\"exp_month\":2,\"exp_year\":2031,\"extended_authorization\":{\"status\":\"disabled\"},\"fingerprint\":\"3Puo5Um1o6xUcejS\",\"funding\":\"credit\",\"iin\":\"434103\",\"incremental_authorization\":{\"status\":\"unavailable\"},\"installments\":null,\"issuer\":\"BANCO BILBAO VIZCAYA ARGENTARIA S.A. (BBVA)\",\"last4\":\"4380\",\"mandate\":null,\"moto\":false,\"multicapture\":{\"status\":\"unavailable\"},\"network\":\"visa\",\"network_token\":{\"used\":false},\"network_transaction_id\":\"486009513514234\",\"overcapture\":{\"maximum_amount_capturable\":5390,\"status\":\"unavailable\"},\"payment_account_reference\":\"V0010013024074297641144894721\",\"regulated_status\":\"unregulated\",\"three_d_secure\":null,\"wallet\":null},\"type\":\"card\"},\"refunded\":false,\"source\":null,\"status\":\"succeeded\",\"mit_params\":{\"network_transaction_id\":\"486009513514234\"}},\"confirmation_method\":\"manual\",\"created\":1767968149,\"currency\":\"eur\",\"customer\":null,\"last_payment_error\":null,\"livemode\":true,\"metadata\":{\"payment_id\":\"rGj4bVUuyfzMLAv40SkWBZCCd\",\"payments_extension\":\"true\",\"payments_extension_type\":\"card\",\"reconciliation_flow\":\"payments_api\",\"shop_id\":\"751927347\"},\"next_action\":null,\"payment_method\":\"pm_1SngThIkWweOM9jAxiu4laEA\",\"payment_method_types\":[\"card\"],\"source\":null,\"status\":\"succeeded\"}"</t>
  </si>
  <si>
    <t>AS-96588</t>
  </si>
  <si>
    <t>gid://shopify/Order/7489326580050</t>
  </si>
  <si>
    <t>gid://shopify/OrderTransaction/8627592626514</t>
  </si>
  <si>
    <t>2026-01-23T10:59:40Z</t>
  </si>
  <si>
    <t>ch_3Ssi5ZIkWweOM9jA2IPNBfim</t>
  </si>
  <si>
    <t>rH90ycsqFtwhxIoDs85aZSnRB</t>
  </si>
  <si>
    <t>pi_3Ssi5ZIkWweOM9jA2PLoBgNc</t>
  </si>
  <si>
    <t>"{\"id\":\"pi_3Ssi5ZIkWweOM9jA2PLoBgNc\",\"object\":\"payment_intent\",\"amount\":70360,\"amount_capturable\":0,\"amount_received\":70360,\"canceled_at\":null,\"cancellation_reason\":null,\"capture_method\":\"automatic\",\"latest_charge\":{\"id\":\"ch_3Ssi5ZIkWweOM9jA2IPNBfim\",\"object\":\"charge\",\"amount\":70360,\"application_fee\":\"fee_1Ssi6BIkWweOM9jAJge12Krn\",\"balance_transaction\":\"txn_3Ssi5ZIkWweOM9jA25Zh2Gxq\",\"captured\":true,\"created\":1769166018,\"currency\":\"eur\",\"failure_code\":null,\"failure_message\":null,\"fraud_details\":{},\"livemode\":true,\"metadata\":{\"payment_id\":\"rH90ycsqFtwhxIoDs85aZSnR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i5ZIkWweOM9jA2PLoBgNc\",\"payment_method\":\"pm_1Ssi5ZIkWweOM9jAiaTM3pPo\",\"payment_method_details\":{\"card\":{\"amount_authorized\":70360,\"authorization_code\":\"096992\",\"brand\":\"mastercard\",\"checks\":{\"address_line1_check\":\"unavailable\",\"address_postal_code_check\":\"unavailable\",\"cvc_check\":null},\"country\":\"ES\",\"description\":\"MasterCard New World Immediate Debit\",\"ds_transaction_id\":null,\"exp_month\":4,\"exp_year\":2028,\"extended_authorization\":{\"status\":\"disabled\"},\"fingerprint\":\"gm2IUGTvIhULfgch\",\"funding\":\"debit\",\"iin\":\"540205\",\"incremental_authorization\":{\"status\":\"unavailable\"},\"installments\":null,\"issuer\":\"BANCO SABADELL S.A.\",\"last4\":\"8028\",\"mandate\":null,\"moto\":false,\"multicapture\":{\"status\":\"unavailable\"},\"network\":\"mastercard\",\"network_token\":{\"used\":false},\"network_transaction_id\":\"TNWEW1H1M0123\",\"overcapture\":{\"maximum_amount_capturable\":70360,\"status\":\"unavailable\"},\"payment_account_reference\":\"50010BPFPOGBS3PXFQMCOKLZSKN38\",\"regulated_status\":\"unregulated\",\"three_d_secure\":{\"authentication_flow\":\"challenge\",\"electronic_commerce_indicator\":\"02\",\"exemption_indicator\":null,\"result\":\"authenticated\",\"result_reason\":null,\"transaction_id\":\"9c77a9fd-b276-4392-a477-9dd40ddf6982\",\"version\":\"2.2.0\"},\"wallet\":null},\"type\":\"card\"},\"refunded\":false,\"source\":null,\"status\":\"succeeded\",\"mit_params\":{\"network_transaction_id\":\"TNWEW1H1M0123\"}},\"confirmation_method\":\"manual\",\"created\":1769165981,\"currency\":\"eur\",\"customer\":null,\"last_payment_error\":null,\"livemode\":true,\"metadata\":{\"payment_id\":\"rH90ycsqFtwhxIoDs85aZSnRB\",\"payments_extension\":\"true\",\"payments_extension_type\":\"card\",\"reconciliation_flow\":\"payments_api\",\"shop_id\":\"751927347\"},\"next_action\":null,\"payment_method\":\"pm_1Ssi5ZIkWweOM9jAiaTM3pPo\",\"payment_method_types\":[\"card\"],\"source\":null,\"status\":\"succeeded\"}"</t>
  </si>
  <si>
    <t>AS-95149</t>
  </si>
  <si>
    <t>gid://shopify/Order/7408092086610</t>
  </si>
  <si>
    <t>gid://shopify/OrderTransaction/8578839118162</t>
  </si>
  <si>
    <t>2026-01-05T17:46:10Z</t>
  </si>
  <si>
    <t>3UG62476F83187933</t>
  </si>
  <si>
    <t>"{\"id\":\"3UG62476F83187933\",\"intent\":\"CAPTURE\",\"status\":\"COMPLETED\",\"payment_source\":{\"paypal\":{\"email_address\":\"francesco.r.rao@gmail.com\",\"account_id\":\"NAVE5E6Q28FU6\",\"account_status\":\"VERIFIED\",\"name\":{\"given_name\":\"Francesco\",\"surname\":\"Rao\"},\"phone_number\":{\"national_number\":\"3463872255\"},\"address\":{\"address_line_1\":\"Q.re Armando Diaz\",\"admin_area_2\":\"Viareggio\",\"admin_area_1\":\"LU\",\"postal_code\":\"55049\",\"country_code\":\"IT\"}}},\"purchase_units\":[{\"reference_id\":\"default\",\"amount\":{\"currency_code\":\"EUR\",\"value\":\"99.95\",\"breakdown\":{\"item_total\":{\"currency_code\":\"EUR\",\"value\":\"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Hey donkey BW - Lienzo \\/ Sin marco \\/ 70x100\",\"custom_id\":\"{\\\"shop_id\\\":751927347,\\\"session_id\\\":\\\"r2B44dQgOonfhhI9DwXIF1GCh\\\"}\",\"invoice_id\":\"r2B44dQgOonfhhI9DwXIF1GCh\",\"soft_descriptor\":\"PAYPAL *ARTESTASTOR AR\",\"items\":[{\"name\":\"Hey donkey BW - Lienzo \\/ Sin marco \\/ 70x100\",\"unit_amount\":{\"currency_code\":\"EUR\",\"value\":\"99.95\"},\"tax\":{\"currency_code\":\"EUR\",\"value\":\"0.00\"},\"quantity\":\"1\"}],\"shipping\":{\"name\":{\"full_name\":\"Francesco Rao\"},\"address\":{\"address_line_1\":\"Quartiere Armando Diaz 10\",\"admin_area_2\":\"Viareggio\",\"admin_area_1\":\"Lucca\",\"postal_code\":\"55049\",\"country_code\":\"IT\"}},\"supplementary_data\":{\"tax_nexus\":[]},\"payments\":{\"captures\":[{\"id\":\"52698688A96227055\",\"status\":\"COMPLETED\",\"amount\":{\"currency_code\":\"EUR\",\"value\":\"99.95\"},\"final_capture\":true,\"disbursement_mode\":\"INSTANT\",\"seller_protection\":{\"status\":\"ELIGIBLE\",\"dispute_categories\":[\"ITEM_NOT_RECEIVED\",\"UNAUTHORIZED_TRANSACTION\"]},\"seller_receivable_breakdown\":{\"gross_amount\":{\"currency_code\":\"EUR\",\"value\":\"99.95\"},\"paypal_fee\":{\"currency_code\":\"EUR\",\"value\":\"3.25\"},\"net_amount\":{\"currency_code\":\"EUR\",\"value\":\"96.70\"}},\"invoice_id\":\"r2B44dQgOonfhhI9DwXIF1GCh\",\"custom_id\":\"{\\\"shop_id\\\":751927347,\\\"session_id\\\":\\\"r2B44dQgOonfhhI9DwXIF1GCh\\\"}\",\"links\":[{\"href\":\"https:\\/\\/api.paypal.com\\/v2\\/payments\\/captures\\/52698688A96227055\",\"rel\":\"self\",\"method\":\"GET\"},{\"href\":\"https:\\/\\/api.paypal.com\\/v2\\/payments\\/captures\\/52698688A96227055\\/refund\",\"rel\":\"refund\",\"method\":\"POST\"},{\"href\":\"https:\\/\\/api.paypal.com\\/v2\\/checkout\\/orders\\/3UG62476F83187933\",\"rel\":\"up\",\"method\":\"GET\"}],\"create_time\":\"2026-01-05T17:46:12Z\",\"update_time\":\"2026-01-05T17:46:12Z\"}]}}],\"payer\":{\"name\":{\"given_name\":\"Francesco\",\"surname\":\"Rao\"},\"email_address\":\"francesco.r.rao@gmail.com\",\"payer_id\":\"NAVE5E6Q28FU6\",\"phone\":{\"phone_number\":{\"national_number\":\"3463872255\"}},\"address\":{\"address_line_1\":\"Q.re Armando Diaz\",\"admin_area_2\":\"Viareggio\",\"admin_area_1\":\"LU\",\"postal_code\":\"55049\",\"country_code\":\"IT\"}},\"create_time\":\"2026-01-05T17:45:23Z\",\"update_time\":\"2026-01-05T17:46:12Z\",\"links\":[{\"href\":\"https:\\/\\/api.paypal.com\\/v2\\/checkout\\/orders\\/3UG62476F83187933\",\"rel\":\"self\",\"method\":\"GET\"}]}"</t>
  </si>
  <si>
    <t>AS-97241</t>
  </si>
  <si>
    <t>gid://shopify/Order/7517087826258</t>
  </si>
  <si>
    <t>gid://shopify/OrderTransaction/8651058741586</t>
  </si>
  <si>
    <t>2026-01-31T20:16:45Z</t>
  </si>
  <si>
    <t>8LM50035959382338</t>
  </si>
  <si>
    <t>"{\"id\":\"8LM50035959382338\",\"intent\":\"CAPTURE\",\"status\":\"COMPLETED\",\"payment_source\":{\"paypal\":{\"email_address\":\"denperher@gmail.com\",\"account_id\":\"2VALJJTMYGN72\",\"account_status\":\"VERIFIED\",\"name\":{\"given_name\":\"Mar\u00eda Denisse\",\"surname\":\"Peralta Herrera\"},\"phone_number\":{\"national_number\":\"34672874868\"},\"address\":{\"address_line_1\":\"Calle Clara del Rey 30\",\"address_line_2\":\"Piso 2 Puerta A\",\"admin_area_2\":\"Madrid\",\"admin_area_1\":\"MADRID\",\"postal_code\":\"28002\",\"country_code\":\"ES\"}}},\"purchase_units\":[{\"reference_id\":\"default\",\"amount\":{\"currency_code\":\"EUR\",\"value\":\"59.22\",\"breakdown\":{\"item_total\":{\"currency_code\":\"EUR\",\"value\":\"65.80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6.58\"}}},\"payee\":{\"email_address\":\"info@artestaposters.com\",\"merchant_id\":\"CZQCEKGVW6QGG\",\"display_data\":{\"brand_name\":\"Artesta\"}},\"payment_instruction\":{\"disbursement_mode\":\"INSTANT\"},\"description\":\"Henri Matisse Les Coucous, Tapis Bleu Et Rose, 1911 - P\u00f3ster \\/ Sin marco \\/ 20x30\",\"custom_id\":\"{\\\"shop_id\\\":751927347,\\\"session_id\\\":\\\"rUewo6twCx1UCmhWxEa9u35Li\\\"}\",\"invoice_id\":\"rUewo6twCx1UCmhWxEa9u35Li\",\"soft_descriptor\":\"ARTESTASTOR ARTESTASTO\",\"items\":[{\"name\":\"Henri Matisse Les Coucous, Tapis Bleu Et Rose, 1911 - P\u00f3ster \\/ Sin marco \\/ 20x30\",\"unit_amount\":{\"currency_code\":\"EUR\",\"value\":\"12.95\"},\"tax\":{\"currency_code\":\"EUR\",\"value\":\"0.00\"},\"quantity\":\"1\"},{\"name\":\"Pablo Picasso  Bouquet Of Peace - P\u00f3ster \\/ Sin marco \\/ 20x30\",\"unit_amount\":{\"currency_code\":\"EUR\",\"value\":\"12.95\"},\"tax\":{\"currency_code\":\"EUR\",\"value\":\"0.00\"},\"quantity\":\"1\"},{\"name\":\"Pablo Picasso The Three Dancers Sktech poster - P\u00f3ster \\/ Sin marco \\/ 30x40\",\"unit_amount\":{\"currency_code\":\"EUR\",\"value\":\"19.95\"},\"tax\":{\"currency_code\":\"EUR\",\"value\":\"0.00\"},\"quantity\":\"1\"},{\"name\":\"Study Sketch for Cafe\u0301 Terrace at Night (Special Edition) - Vincent van Gogh - P\u00f3ster \\/ Sin marco \\/ 30x40\",\"unit_amount\":{\"currency_code\":\"EUR\",\"value\":\"19.95\"},\"tax\":{\"currency_code\":\"EUR\",\"value\":\"0.00\"},\"quantity\":\"1\"}],\"shipping\":{\"name\":{\"full_name\":\"Mar\u00eda Denisse Peralta Herrera\"},\"address\":{\"address_line_1\":\"Calle de Clara del Rey 30\",\"admin_area_2\":\"Madrid\",\"admin_area_1\":\"Madrid\",\"postal_code\":\"28002\",\"country_code\":\"ES\"}},\"payments\":{\"captures\":[{\"id\":\"7C314785FJ711343K\",\"status\":\"COMPLETED\",\"amount\":{\"currency_code\":\"EUR\",\"value\":\"59.22\"},\"final_capture\":true,\"disbursement_mode\":\"INSTANT\",\"seller_protection\":{\"status\":\"ELIGIBLE\",\"dispute_categories\":[\"ITEM_NOT_RECEIVED\",\"UNAUTHORIZED_TRANSACTION\"]},\"seller_receivable_breakdown\":{\"gross_amount\":{\"currency_code\":\"EUR\",\"value\":\"59.22\"},\"paypal_fee\":{\"currency_code\":\"EUR\",\"value\":\"2.07\"},\"net_amount\":{\"currency_code\":\"EUR\",\"value\":\"57.15\"}},\"invoice_id\":\"rUewo6twCx1UCmhWxEa9u35Li\",\"custom_id\":\"{\\\"shop_id\\\":751927347,\\\"session_id\\\":\\\"rUewo6twCx1UCmhWxEa9u35Li\\\"}\",\"links\":[{\"href\":\"https:\\/\\/api.paypal.com\\/v2\\/payments\\/captures\\/7C314785FJ711343K\",\"rel\":\"self\",\"method\":\"GET\"},{\"href\":\"https:\\/\\/api.paypal.com\\/v2\\/payments\\/captures\\/7C314785FJ711343K\\/refund\",\"rel\":\"refund\",\"method\":\"POST\"},{\"href\":\"https:\\/\\/api.paypal.com\\/v2\\/checkout\\/orders\\/8LM50035959382338\",\"rel\":\"up\",\"method\":\"GET\"}],\"create_time\":\"2026-01-31T20:16:48Z\",\"update_time\":\"2026-01-31T20:16:48Z\"}]}}],\"payer\":{\"name\":{\"given_name\":\"Mar\u00eda Denisse\",\"surname\":\"Peralta Herrera\"},\"email_address\":\"denperher@gmail.com\",\"payer_id\":\"2VALJJTMYGN72\",\"phone\":{\"phone_number\":{\"national_number\":\"34672874868\"}},\"address\":{\"address_line_1\":\"Calle Clara del Rey 30\",\"address_line_2\":\"Piso 2 Puerta A\",\"admin_area_2\":\"Madrid\",\"admin_area_1\":\"MADRID\",\"postal_code\":\"28002\",\"country_code\":\"ES\"}},\"create_time\":\"2026-01-31T20:13:22Z\",\"update_time\":\"2026-01-31T20:16:48Z\",\"links\":[{\"href\":\"https:\\/\\/api.paypal.com\\/v2\\/checkout\\/orders\\/8LM50035959382338\",\"rel\":\"self\",\"method\":\"GET\"}]}"</t>
  </si>
  <si>
    <t>AS-95794</t>
  </si>
  <si>
    <t>gid://shopify/Order/7425140588882</t>
  </si>
  <si>
    <t>gid://shopify/OrderTransaction/8597846786386</t>
  </si>
  <si>
    <t>2026-01-12T22:15:44Z</t>
  </si>
  <si>
    <t>ch_3SotOmIkWweOM9jA0eGXl4Rq</t>
  </si>
  <si>
    <t>rs79LyU52Yj4GIdjjNXIkqgBA</t>
  </si>
  <si>
    <t>pi_3SotOmIkWweOM9jA0oLJvcMh</t>
  </si>
  <si>
    <t>"{\"id\":\"pi_3SotOmIkWweOM9jA0oLJvcMh\",\"object\":\"payment_intent\",\"amount\":4685,\"amount_capturable\":0,\"amount_received\":4685,\"canceled_at\":null,\"cancellation_reason\":null,\"capture_method\":\"automatic\",\"latest_charge\":{\"id\":\"ch_3SotOmIkWweOM9jA0eGXl4Rq\",\"object\":\"charge\",\"amount\":4685,\"application_fee\":\"fee_1SotOoIkWweOM9jAr4ZIlatx\",\"balance_transaction\":\"txn_3SotOmIkWweOM9jA0aZoUNLZ\",\"captured\":true,\"created\":1768256145,\"currency\":\"eur\",\"failure_code\":null,\"failure_message\":null,\"fraud_details\":{},\"livemode\":true,\"metadata\":{\"payment_id\":\"rs79LyU52Yj4GIdjjNXIkqgB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tOmIkWweOM9jA0oLJvcMh\",\"payment_method\":\"pm_1SotOmIkWweOM9jAAwNHOmHD\",\"payment_method_details\":{\"card\":{\"amount_authorized\":4685,\"authorization_code\":\"042250\",\"brand\":\"mastercard\",\"checks\":{\"address_line1_check\":\"unavailable\",\"address_postal_code_check\":\"unavailable\",\"cvc_check\":\"pass\"},\"country\":\"ES\",\"description\":\"Platinum MasterCard Immediate Debit\",\"ds_transaction_id\":null,\"exp_month\":4,\"exp_year\":2029,\"extended_authorization\":{\"status\":\"disabled\"},\"fingerprint\":\"uLvzFPsShMXzeynJ\",\"funding\":\"debit\",\"iin\":\"535120\",\"incremental_authorization\":{\"status\":\"unavailable\"},\"installments\":null,\"issuer\":\"ING BANK N.V.\",\"last4\":\"1074\",\"mandate\":null,\"moto\":false,\"multicapture\":{\"status\":\"unavailable\"},\"network\":\"mastercard\",\"network_token\":{\"used\":false},\"network_transaction_id\":\"TPLID4WKG0112\",\"overcapture\":{\"maximum_amount_capturable\":4685,\"status\":\"unavailable\"},\"payment_account_reference\":\"5001AV7YTJ6TPGIYX8FQIQWWE3SR4\",\"regulated_status\":\"unregulated\",\"three_d_secure\":null,\"wallet\":null},\"type\":\"card\"},\"refunded\":false,\"source\":null,\"status\":\"succeeded\",\"mit_params\":{\"network_transaction_id\":\"TPLID4WKG0112\"}},\"confirmation_method\":\"manual\",\"created\":1768256144,\"currency\":\"eur\",\"customer\":null,\"last_payment_error\":null,\"livemode\":true,\"metadata\":{\"payment_id\":\"rs79LyU52Yj4GIdjjNXIkqgBA\",\"payments_extension\":\"true\",\"payments_extension_type\":\"card\",\"reconciliation_flow\":\"payments_api\",\"shop_id\":\"751927347\"},\"next_action\":null,\"payment_method\":\"pm_1SotOmIkWweOM9jAAwNHOmHD\",\"payment_method_types\":[\"card\"],\"source\":null,\"status\":\"succeeded\"}"</t>
  </si>
  <si>
    <t>AS-95192</t>
  </si>
  <si>
    <t>gid://shopify/Order/7409246470482</t>
  </si>
  <si>
    <t>gid://shopify/OrderTransaction/8580302897490</t>
  </si>
  <si>
    <t>2026-01-06T12:13:03Z</t>
  </si>
  <si>
    <t>ch_3SmZ8FIkWweOM9jA0RlpT1zV</t>
  </si>
  <si>
    <t>rZ9mbiXCM0rVIzO8X6r3TlkLn</t>
  </si>
  <si>
    <t>pi_3SmZ8FIkWweOM9jA0Khzd5AD</t>
  </si>
  <si>
    <t>"{\"id\":\"pi_3SmZ8FIkWweOM9jA0Khzd5AD\",\"object\":\"payment_intent\",\"amount\":5990,\"amount_capturable\":0,\"amount_received\":5990,\"canceled_at\":null,\"cancellation_reason\":null,\"capture_method\":\"automatic\",\"latest_charge\":{\"id\":\"ch_3SmZ8FIkWweOM9jA0RlpT1zV\",\"object\":\"charge\",\"amount\":5990,\"application_fee\":\"fee_1SmZ8IIkWweOM9jABl9OtdJp\",\"balance_transaction\":\"txn_3SmZ8FIkWweOM9jA0iilDAWf\",\"captured\":true,\"created\":1767701585,\"currency\":\"eur\",\"failure_code\":null,\"failure_message\":null,\"fraud_details\":{},\"livemode\":true,\"metadata\":{\"payment_id\":\"rZ9mbiXCM0rVIzO8X6r3TlkL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Z8FIkWweOM9jA0Khzd5AD\",\"payment_method\":\"pm_1SmZ8FIkWweOM9jAJNz6yDd9\",\"payment_method_details\":{\"card\":{\"amount_authorized\":5990,\"authorization_code\":\"160366\",\"brand\":\"mastercard\",\"checks\":{\"address_line1_check\":\"unavailable\",\"address_postal_code_check\":\"unavailable\",\"cvc_check\":\"pass\"},\"country\":\"FR\",\"description\":\"MasterCard Standard Card Immediate Debit\",\"ds_transaction_id\":null,\"exp_month\":1,\"exp_year\":2029,\"extended_authorization\":{\"status\":\"disabled\"},\"fingerprint\":\"oAgW0pmseL4SsQAl\",\"funding\":\"debit\",\"iin\":\"513647\",\"incremental_authorization\":{\"status\":\"unavailable\"},\"installments\":null,\"issuer\":\"BANQUE FEDERATIVE DU CREDIT MU\",\"last4\":\"3662\",\"mandate\":null,\"moto\":false,\"multicapture\":{\"status\":\"unavailable\"},\"network\":\"mastercard\",\"network_token\":{\"used\":false},\"network_transaction_id\":\"TCSJW3RCD0106\",\"overcapture\":{\"maximum_amount_capturable\":5990,\"status\":\"unavailable\"},\"payment_account_reference\":\"50015UNZIRPVJRN924012RNJNRXQJ\",\"regulated_status\":\"unregulated\",\"three_d_secure\":{\"authentication_flow\":\"frictionless\",\"electronic_commerce_indicator\":\"06\",\"exemption_indicator\":null,\"result\":\"exempted\",\"result_reason\":null,\"transaction_id\":\"ff5cfce0-a121-44d8-9143-3f743bf18b11\",\"version\":\"2.2.0\"},\"wallet\":null},\"type\":\"card\"},\"refunded\":false,\"source\":null,\"status\":\"succeeded\",\"mit_params\":{\"network_transaction_id\":\"TCSJW3RCD0106\"}},\"confirmation_method\":\"manual\",\"created\":1767701583,\"currency\":\"eur\",\"customer\":null,\"last_payment_error\":null,\"livemode\":true,\"metadata\":{\"payment_id\":\"rZ9mbiXCM0rVIzO8X6r3TlkLn\",\"payments_extension\":\"true\",\"payments_extension_type\":\"card\",\"reconciliation_flow\":\"payments_api\",\"shop_id\":\"751927347\"},\"next_action\":null,\"payment_method\":\"pm_1SmZ8FIkWweOM9jAJNz6yDd9\",\"payment_method_types\":[\"card\"],\"source\":null,\"status\":\"succeeded\"}"</t>
  </si>
  <si>
    <t>AS-95869</t>
  </si>
  <si>
    <t>gid://shopify/Order/7426810380626</t>
  </si>
  <si>
    <t>gid://shopify/OrderTransaction/8600215388498</t>
  </si>
  <si>
    <t>2026-01-13T20:03:17Z</t>
  </si>
  <si>
    <t>6PB47252BX837013A</t>
  </si>
  <si>
    <t>"{\"id\":\"6PB47252BX837013A\",\"intent\":\"CAPTURE\",\"status\":\"COMPLETED\",\"payment_source\":{\"paypal\":{\"email_address\":\"karinherbig@gmx.de\",\"account_id\":\"UHYLQTT8VFY2L\",\"account_status\":\"VERIFIED\",\"name\":{\"given_name\":\"Karin\",\"surname\":\"Herbig\"},\"phone_number\":{\"national_number\":\"491622141443\"},\"address\":{\"address_line_1\":\"Schwetzinger Str. 77\",\"admin_area_2\":\"Walldorf\",\"postal_code\":\"69190\",\"country_code\":\"DE\"}}},\"purchase_units\":[{\"reference_id\":\"default\",\"amount\":{\"currency_code\":\"EUR\",\"value\":\"36.41\",\"breakdown\":{\"item_total\":{\"currency_code\":\"EUR\",\"value\":\"34.95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3.49\"}}},\"payee\":{\"email_address\":\"info@artestaposters.com\",\"merchant_id\":\"CZQCEKGVW6QGG\",\"display_data\":{\"brand_name\":\"Artesta\"}},\"payment_instruction\":{\"disbursement_mode\":\"INSTANT\"},\"description\":\"Abstract I - Lienzo \\/ Sin marco \\/ 30x40\",\"custom_id\":\"{\\\"shop_id\\\":751927347,\\\"session_id\\\":\\\"rv8nMmYm4L8CNuTlHGFCBtc7W\\\"}\",\"invoice_id\":\"rv8nMmYm4L8CNuTlHGFCBtc7W\",\"items\":[{\"name\":\"Abstract I - Lienzo \\/ Sin marco \\/ 30x40\",\"unit_amount\":{\"currency_code\":\"EUR\",\"value\":\"34.95\"},\"tax\":{\"currency_code\":\"EUR\",\"value\":\"0.00\"},\"quantity\":\"1\"}],\"shipping\":{\"name\":{\"full_name\":\"Karin Herbig\"},\"address\":{\"address_line_1\":\"Rudolf-Diesel-Str. 47\",\"admin_area_2\":\"Walldorf\",\"postal_code\":\"69190\",\"country_code\":\"DE\"}},\"supplementary_data\":{\"tax_nexus\":[]},\"payments\":{\"captures\":[{\"id\":\"37W42239VU562201J\",\"status\":\"COMPLETED\",\"amount\":{\"currency_code\":\"EUR\",\"value\":\"36.41\"},\"final_capture\":true,\"disbursement_mode\":\"INSTANT\",\"seller_protection\":{\"status\":\"ELIGIBLE\",\"dispute_categories\":[\"ITEM_NOT_RECEIVED\",\"UNAUTHORIZED_TRANSACTION\"]},\"seller_receivable_breakdown\":{\"gross_amount\":{\"currency_code\":\"EUR\",\"value\":\"36.41\"},\"paypal_fee\":{\"currency_code\":\"EUR\",\"value\":\"1.41\"},\"net_amount\":{\"currency_code\":\"EUR\",\"value\":\"35.00\"}},\"invoice_id\":\"rv8nMmYm4L8CNuTlHGFCBtc7W\",\"custom_id\":\"{\\\"shop_id\\\":751927347,\\\"session_id\\\":\\\"rv8nMmYm4L8CNuTlHGFCBtc7W\\\"}\",\"links\":[{\"href\":\"https:\\/\\/api.paypal.com\\/v2\\/payments\\/captures\\/37W42239VU562201J\",\"rel\":\"self\",\"method\":\"GET\"},{\"href\":\"https:\\/\\/api.paypal.com\\/v2\\/payments\\/captures\\/37W42239VU562201J\\/refund\",\"rel\":\"refund\",\"method\":\"POST\"},{\"href\":\"https:\\/\\/api.paypal.com\\/v2\\/checkout\\/orders\\/6PB47252BX837013A\",\"rel\":\"up\",\"method\":\"GET\"}],\"create_time\":\"2026-01-13T20:03:19Z\",\"update_time\":\"2026-01-13T20:03:19Z\"}]}}],\"payer\":{\"name\":{\"given_name\":\"Karin\",\"surname\":\"Herbig\"},\"email_address\":\"karinherbig@gmx.de\",\"payer_id\":\"UHYLQTT8VFY2L\",\"phone\":{\"phone_number\":{\"national_number\":\"491622141443\"}},\"address\":{\"address_line_1\":\"Schwetzinger Str. 77\",\"admin_area_2\":\"Walldorf\",\"postal_code\":\"69190\",\"country_code\":\"DE\"}},\"create_time\":\"2026-01-13T20:02:20Z\",\"update_time\":\"2026-01-13T20:03:19Z\",\"links\":[{\"href\":\"https:\\/\\/api.paypal.com\\/v2\\/checkout\\/orders\\/6PB47252BX837013A\",\"rel\":\"self\",\"method\":\"GET\"}]}"</t>
  </si>
  <si>
    <t>AS-95662</t>
  </si>
  <si>
    <t>gid://shopify/Order/7421042229586</t>
  </si>
  <si>
    <t>gid://shopify/OrderTransaction/8594409718098</t>
  </si>
  <si>
    <t>2026-01-11T15:54:42Z</t>
  </si>
  <si>
    <t>ch_3SoQyUIkWweOM9jA0G7Aob0k</t>
  </si>
  <si>
    <t>rLmwEklVbp8B6oumEZgtD5NDc</t>
  </si>
  <si>
    <t>pi_3SoQyUIkWweOM9jA0eB4uFmU</t>
  </si>
  <si>
    <t>"{\"id\":\"pi_3SoQyUIkWweOM9jA0eB4uFmU\",\"object\":\"payment_intent\",\"amount\":12475,\"amount_capturable\":0,\"amount_received\":12475,\"canceled_at\":null,\"cancellation_reason\":null,\"capture_method\":\"automatic\",\"latest_charge\":{\"id\":\"ch_3SoQyUIkWweOM9jA0G7Aob0k\",\"object\":\"charge\",\"amount\":12475,\"application_fee\":\"fee_1SoQyWIkWweOM9jAwOuAwV2C\",\"balance_transaction\":\"txn_3SoQyUIkWweOM9jA0Q2AoMr8\",\"captured\":true,\"created\":1768146883,\"currency\":\"eur\",\"failure_code\":null,\"failure_message\":null,\"fraud_details\":{},\"livemode\":true,\"metadata\":{\"payment_id\":\"rLmwEklVbp8B6oumEZgtD5ND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QyUIkWweOM9jA0eB4uFmU\",\"payment_method\":\"pm_1SoQyUIkWweOM9jAIw8TLWjD\",\"payment_method_details\":{\"card\":{\"amount_authorized\":12475,\"authorization_code\":\"614525\",\"brand\":\"mastercard\",\"checks\":{\"address_line1_check\":\"unavailable\",\"address_postal_code_check\":\"unavailable\",\"cvc_check\":null},\"country\":\"IT\",\"description\":\"Prepaid Unembossed MasterCard Card (Non-US)\",\"ds_transaction_id\":null,\"exp_month\":9,\"exp_year\":2029,\"extended_authorization\":{\"status\":\"disabled\"},\"fingerprint\":\"R1F4r7X6CmEIYz7S\",\"funding\":\"prepaid\",\"iin\":\"534207\",\"incremental_authorization\":{\"status\":\"unavailable\"},\"installments\":null,\"issuer\":\"INTESA SANPAOLO SPA\",\"last4\":\"5009\",\"mandate\":null,\"moto\":false,\"multicapture\":{\"status\":\"unavailable\"},\"network\":\"mastercard\",\"network_token\":{\"used\":false},\"network_transaction_id\":\"SURR6Y2SC0111\",\"overcapture\":{\"maximum_amount_capturable\":12475,\"status\":\"unavailable\"},\"payment_account_reference\":\"500175ZNDECFKHO0UF1ZI908EHUBI\",\"regulated_status\":\"unregulated\",\"three_d_secure\":null,\"wallet\":null},\"type\":\"card\"},\"refunded\":false,\"source\":null,\"status\":\"succeeded\",\"mit_params\":{\"network_transaction_id\":\"SURR6Y2SC0111\"}},\"confirmation_method\":\"manual\",\"created\":1768146882,\"currency\":\"eur\",\"customer\":null,\"last_payment_error\":null,\"livemode\":true,\"metadata\":{\"payment_id\":\"rLmwEklVbp8B6oumEZgtD5NDc\",\"payments_extension\":\"true\",\"payments_extension_type\":\"card\",\"reconciliation_flow\":\"payments_api\",\"shop_id\":\"751927347\"},\"next_action\":null,\"payment_method\":\"pm_1SoQyUIkWweOM9jAIw8TLWjD\",\"payment_method_types\":[\"card\"],\"source\":null,\"status\":\"succeeded\"}"</t>
  </si>
  <si>
    <t>AS-97029</t>
  </si>
  <si>
    <t>AS-96585</t>
  </si>
  <si>
    <t>gid://shopify/Order/7489286242642</t>
  </si>
  <si>
    <t>gid://shopify/OrderTransaction/8627531841874</t>
  </si>
  <si>
    <t>2026-01-23T10:35:11Z</t>
  </si>
  <si>
    <t>ch_3SshhsIkWweOM9jA2Cqdr08n</t>
  </si>
  <si>
    <t>rWvwXsUerHAg2jU6Sblh1EZCU</t>
  </si>
  <si>
    <t>pi_3SshhsIkWweOM9jA2rP1RIqk</t>
  </si>
  <si>
    <t>"{\"id\":\"pi_3SshhsIkWweOM9jA2rP1RIqk\",\"object\":\"payment_intent\",\"amount\":35991,\"amount_capturable\":0,\"amount_received\":35991,\"canceled_at\":null,\"cancellation_reason\":null,\"capture_method\":\"automatic\",\"latest_charge\":{\"id\":\"ch_3SshhsIkWweOM9jA2Cqdr08n\",\"object\":\"charge\",\"amount\":35991,\"application_fee\":\"fee_1SshioIkWweOM9jARPPARaFL\",\"balance_transaction\":\"txn_3SshhsIkWweOM9jA2UX4Gatc\",\"captured\":true,\"created\":1769164569,\"currency\":\"eur\",\"failure_code\":null,\"failure_message\":null,\"fraud_details\":{},\"livemode\":true,\"metadata\":{\"payment_id\":\"rWvwXsUerHAg2jU6Sblh1EZC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hhsIkWweOM9jA2rP1RIqk\",\"payment_method\":\"pm_1SshhsIkWweOM9jAJE52mlfC\",\"payment_method_details\":{\"card\":{\"amount_authorized\":35991,\"authorization_code\":\"732431\",\"brand\":\"visa\",\"checks\":{\"address_line1_check\":\"unavailable\",\"address_postal_code_check\":\"unavailable\",\"cvc_check\":\"pass\"},\"country\":\"ES\",\"description\":\"Visa Business\",\"ds_transaction_id\":null,\"exp_month\":4,\"exp_year\":2030,\"extended_authorization\":{\"status\":\"disabled\"},\"fingerprint\":\"NL3sODiWjUvkKsDf\",\"funding\":\"credit\",\"iin\":\"454609\",\"incremental_authorization\":{\"status\":\"unavailable\"},\"installments\":null,\"issuer\":\"CAJA LABORAL POPULAR COOP. DE CREDITO\",\"last4\":\"7008\",\"mandate\":null,\"moto\":false,\"multicapture\":{\"status\":\"unavailable\"},\"network\":\"visa\",\"network_token\":{\"used\":false},\"network_transaction_id\":\"486023381692985\",\"overcapture\":{\"maximum_amount_capturable\":35991,\"status\":\"unavailable\"},\"payment_account_reference\":\"V0010013025182351639714155342\",\"regulated_status\":\"unregulated\",\"three_d_secure\":{\"authentication_flow\":\"challenge\",\"electronic_commerce_indicator\":\"05\",\"exemption_indicator\":null,\"result\":\"authenticated\",\"result_reason\":null,\"transaction_id\":\"623370fa-a8db-4a5c-944d-0b8c7924f72c\",\"version\":\"2.2.0\"},\"wallet\":null},\"type\":\"card\"},\"refunded\":false,\"source\":null,\"status\":\"succeeded\",\"mit_params\":{\"network_transaction_id\":\"486023381692985\"}},\"confirmation_method\":\"manual\",\"created\":1769164512,\"currency\":\"eur\",\"customer\":null,\"last_payment_error\":null,\"livemode\":true,\"metadata\":{\"payment_id\":\"rWvwXsUerHAg2jU6Sblh1EZCU\",\"payments_extension\":\"true\",\"payments_extension_type\":\"card\",\"reconciliation_flow\":\"payments_api\",\"shop_id\":\"751927347\"},\"next_action\":null,\"payment_method\":\"pm_1SshhsIkWweOM9jAJE52mlfC\",\"payment_method_types\":[\"card\"],\"source\":null,\"status\":\"succeeded\"}"</t>
  </si>
  <si>
    <t>AS-96043</t>
  </si>
  <si>
    <t>AS-95932</t>
  </si>
  <si>
    <t>gid://shopify/Order/7428317643090</t>
  </si>
  <si>
    <t>gid://shopify/OrderTransaction/8602238189906</t>
  </si>
  <si>
    <t>2026-01-14T15:43:17Z</t>
  </si>
  <si>
    <t>82Y39087RG7066631</t>
  </si>
  <si>
    <t>"{\"id\":\"82Y39087RG7066631\",\"intent\":\"CAPTURE\",\"status\":\"COMPLETED\",\"payment_source\":{\"paypal\":{\"email_address\":\"mjosecr@gmail.com\",\"account_id\":\"SCWMF8R9QKN98\",\"account_status\":\"VERIFIED\",\"name\":{\"given_name\":\"Mar\u00eda Jos\u00e9\",\"surname\":\"Camacho Risco\"},\"phone_number\":{\"national_number\":\"34626739989\"},\"address\":{\"address_line_1\":\"fuente santa 9\",\"admin_area_2\":\"Siruela\",\"admin_area_1\":\"Badajoz\",\"postal_code\":\"06650\",\"country_code\":\"ES\"}}},\"purchase_units\":[{\"reference_id\":\"default\",\"amount\":{\"currency_code\":\"EUR\",\"value\":\"99.95\",\"breakdown\":{\"item_total\":{\"currency_code\":\"EUR\",\"value\":\"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orld Map with animals colours - P\u00f3ster \\/ Madera roble natural \\/ 70x100\",\"custom_id\":\"{\\\"shop_id\\\":751927347,\\\"session_id\\\":\\\"raKeYpDv4mKucCc24RS5lOkOp\\\"}\",\"invoice_id\":\"raKeYpDv4mKucCc24RS5lOkOp\",\"items\":[{\"name\":\"World Map with animals colours - P\u00f3ster \\/ Madera roble natural \\/ 70x100\",\"unit_amount\":{\"currency_code\":\"EUR\",\"value\":\"99.95\"},\"tax\":{\"currency_code\":\"EUR\",\"value\":\"0.00\"},\"quantity\":\"1\"}],\"shipping\":{\"name\":{\"full_name\":\"Mar\u00eda Jose Camacho\"},\"address\":{\"address_line_1\":\"C. Valle de Ambroz, 53\",\"admin_area_2\":\"M\u00e9rida\",\"admin_area_1\":\"Badajoz\",\"postal_code\":\"06800\",\"country_code\":\"ES\"}},\"supplementary_data\":{\"tax_nexus\":[]},\"payments\":{\"captures\":[{\"id\":\"0X627466M1322753F\",\"status\":\"COMPLETED\",\"amount\":{\"currency_code\":\"EUR\",\"value\":\"99.95\"},\"final_capture\":true,\"disbursement_mode\":\"INSTANT\",\"seller_protection\":{\"status\":\"ELIGIBLE\",\"dispute_categories\":[\"ITEM_NOT_RECEIVED\",\"UNAUTHORIZED_TRANSACTION\"]},\"seller_receivable_breakdown\":{\"gross_amount\":{\"currency_code\":\"EUR\",\"value\":\"99.95\"},\"paypal_fee\":{\"currency_code\":\"EUR\",\"value\":\"3.25\"},\"net_amount\":{\"currency_code\":\"EUR\",\"value\":\"96.70\"}},\"invoice_id\":\"raKeYpDv4mKucCc24RS5lOkOp\",\"custom_id\":\"{\\\"shop_id\\\":751927347,\\\"session_id\\\":\\\"raKeYpDv4mKucCc24RS5lOkOp\\\"}\",\"links\":[{\"href\":\"https:\\/\\/api.paypal.com\\/v2\\/payments\\/captures\\/0X627466M1322753F\",\"rel\":\"self\",\"method\":\"GET\"},{\"href\":\"https:\\/\\/api.paypal.com\\/v2\\/payments\\/captures\\/0X627466M1322753F\\/refund\",\"rel\":\"refund\",\"method\":\"POST\"},{\"href\":\"https:\\/\\/api.paypal.com\\/v2\\/checkout\\/orders\\/82Y39087RG7066631\",\"rel\":\"up\",\"method\":\"GET\"}],\"create_time\":\"2026-01-14T15:43:19Z\",\"update_time\":\"2026-01-14T15:43:19Z\"}]}}],\"payer\":{\"name\":{\"given_name\":\"Mar\u00eda Jos\u00e9\",\"surname\":\"Camacho Risco\"},\"email_address\":\"mjosecr@gmail.com\",\"payer_id\":\"SCWMF8R9QKN98\",\"phone\":{\"phone_number\":{\"national_number\":\"34626739989\"}},\"address\":{\"address_line_1\":\"fuente santa 9\",\"admin_area_2\":\"Siruela\",\"admin_area_1\":\"Badajoz\",\"postal_code\":\"06650\",\"country_code\":\"ES\"}},\"create_time\":\"2026-01-14T15:40:36Z\",\"update_time\":\"2026-01-14T15:43:19Z\",\"links\":[{\"href\":\"https:\\/\\/api.paypal.com\\/v2\\/checkout\\/orders\\/82Y39087RG7066631\",\"rel\":\"self\",\"method\":\"GET\"}]}"</t>
  </si>
  <si>
    <t>AS-97210</t>
  </si>
  <si>
    <t>gid://shopify/Order/7516476670290</t>
  </si>
  <si>
    <t>gid://shopify/OrderTransaction/8650307043666</t>
  </si>
  <si>
    <t>2026-01-31T14:56:20Z</t>
  </si>
  <si>
    <t>9FS46970U7376711M</t>
  </si>
  <si>
    <t>"{\"id\":\"9FS46970U7376711M\",\"intent\":\"CAPTURE\",\"status\":\"COMPLETED\",\"payment_source\":{\"paypal\":{\"email_address\":\"elodie-martin@hotmail.com\",\"account_id\":\"4ESPSRDTHHLHW\",\"account_status\":\"VERIFIED\",\"name\":{\"given_name\":\"elodie\",\"surname\":\"martin\"},\"phone_number\":{\"national_number\":\"33635254366\"},\"address\":{\"address_line_1\":\"1 rue de gaudigny\",\"admin_area_2\":\"montfort l'amaury\",\"postal_code\":\"78490\",\"country_code\":\"FR\"}}},\"purchase_units\":[{\"reference_id\":\"default\",\"amount\":{\"currency_code\":\"EUR\",\"value\":\"44.85\",\"breakdown\":{\"item_total\":{\"currency_code\":\"EUR\",\"value\":\"39.90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inocut Plant - Alisa Galitsyna - P\u00f3ster \\/ Sin marco \\/ 20x30\",\"custom_id\":\"{\\\"shop_id\\\":751927347,\\\"session_id\\\":\\\"rolBmoGMJTwrXcq3LZLZ80fYb\\\"}\",\"invoice_id\":\"rolBmoGMJTwrXcq3LZLZ80fYb\",\"items\":[{\"name\":\"Linocut Plant - Alisa Galitsyna - P\u00f3ster \\/ Sin marco \\/ 20x30\",\"unit_amount\":{\"currency_code\":\"EUR\",\"value\":\"12.95\"},\"tax\":{\"currency_code\":\"EUR\",\"value\":\"0.00\"},\"quantity\":\"1\"},{\"name\":\"Orinoco - P\u00f3ster \\/ Sin marco \\/ 40x50\",\"unit_amount\":{\"currency_code\":\"EUR\",\"value\":\"26.95\"},\"tax\":{\"currency_code\":\"EUR\",\"value\":\"0.00\"},\"quantity\":\"1\"}],\"shipping\":{\"name\":{\"full_name\":\"elodie martin\"},\"address\":{\"address_line_1\":\"1 rue de gaudigny\",\"admin_area_2\":\"montfort l'amaury\",\"postal_code\":\"78490\",\"country_code\":\"FR\"}},\"payments\":{\"captures\":[{\"id\":\"7T339194XD876920R\",\"status\":\"COMPLETED\",\"amount\":{\"currency_code\":\"EUR\",\"value\":\"44.85\"},\"final_capture\":true,\"disbursement_mode\":\"INSTANT\",\"seller_protection\":{\"status\":\"ELIGIBLE\",\"dispute_categories\":[\"ITEM_NOT_RECEIVED\",\"UNAUTHORIZED_TRANSACTION\"]},\"seller_receivable_breakdown\":{\"gross_amount\":{\"currency_code\":\"EUR\",\"value\":\"44.85\"},\"paypal_fee\":{\"currency_code\":\"EUR\",\"value\":\"1.65\"},\"net_amount\":{\"currency_code\":\"EUR\",\"value\":\"43.20\"}},\"invoice_id\":\"rolBmoGMJTwrXcq3LZLZ80fYb\",\"custom_id\":\"{\\\"shop_id\\\":751927347,\\\"session_id\\\":\\\"rolBmoGMJTwrXcq3LZLZ80fYb\\\"}\",\"links\":[{\"href\":\"https:\\/\\/api.paypal.com\\/v2\\/payments\\/captures\\/7T339194XD876920R\",\"rel\":\"self\",\"method\":\"GET\"},{\"href\":\"https:\\/\\/api.paypal.com\\/v2\\/payments\\/captures\\/7T339194XD876920R\\/refund\",\"rel\":\"refund\",\"method\":\"POST\"},{\"href\":\"https:\\/\\/api.paypal.com\\/v2\\/checkout\\/orders\\/9FS46970U7376711M\",\"rel\":\"up\",\"method\":\"GET\"}],\"create_time\":\"2026-01-31T14:56:21Z\",\"update_time\":\"2026-01-31T14:56:21Z\"}]}}],\"payer\":{\"name\":{\"given_name\":\"elodie\",\"surname\":\"martin\"},\"email_address\":\"elodie-martin@hotmail.com\",\"payer_id\":\"4ESPSRDTHHLHW\",\"phone\":{\"phone_number\":{\"national_number\":\"33635254366\"}},\"address\":{\"address_line_1\":\"1 rue de gaudigny\",\"admin_area_2\":\"montfort l'amaury\",\"postal_code\":\"78490\",\"country_code\":\"FR\"}},\"create_time\":\"2026-01-31T14:55:47Z\",\"update_time\":\"2026-01-31T14:56:21Z\",\"links\":[{\"href\":\"https:\\/\\/api.paypal.com\\/v2\\/checkout\\/orders\\/9FS46970U7376711M\",\"rel\":\"self\",\"method\":\"GET\"}]}"</t>
  </si>
  <si>
    <t>AS-95485</t>
  </si>
  <si>
    <t>gid://shopify/Order/7417342755154</t>
  </si>
  <si>
    <t>gid://shopify/OrderTransaction/8589908705618</t>
  </si>
  <si>
    <t>2026-01-09T17:41:02Z</t>
  </si>
  <si>
    <t>12E600576X237150E</t>
  </si>
  <si>
    <t>"{\"id\":\"12E600576X237150E\",\"intent\":\"CAPTURE\",\"status\":\"COMPLETED\",\"payment_source\":{\"paypal\":{\"email_address\":\"k.schaal@gmx.net\",\"account_id\":\"HYJCFK373BPNW\",\"account_status\":\"VERIFIED\",\"name\":{\"given_name\":\"Kathrin\",\"surname\":\"Schaal\"},\"phone_number\":{\"national_number\":\"4901781454046\"},\"address\":{\"address_line_1\":\"Kronenstra\u00dfe 4\",\"admin_area_2\":\"Filderstadt\",\"admin_area_1\":\" \",\"postal_code\":\"70794\",\"country_code\":\"DE\"}}},\"purchase_units\":[{\"reference_id\":\"default\",\"amount\":{\"currency_code\":\"EUR\",\"value\":\"114.95\",\"breakdown\":{\"item_total\":{\"currency_code\":\"EUR\",\"value\":\"114.95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Amber Dusk - Lienzo \\/ Madera roble natural \\/ 50x70\",\"custom_id\":\"{\\\"shop_id\\\":751927347,\\\"session_id\\\":\\\"rKD17e7y7R2j9PWcLxiAZgmLs\\\"}\",\"invoice_id\":\"rKD17e7y7R2j9PWcLxiAZgmLs\",\"items\":[{\"name\":\"Amber Dusk - Lienzo \\/ Madera roble natural \\/ 50x70\",\"unit_amount\":{\"currency_code\":\"EUR\",\"value\":\"114.95\"},\"tax\":{\"currency_code\":\"EUR\",\"value\":\"0.00\"},\"quantity\":\"1\"}],\"shipping\":{\"name\":{\"full_name\":\"Kathrin Schaal\"},\"address\":{\"address_line_1\":\"Kronenstr. 4\\/3\",\"admin_area_2\":\"Filderstadt\",\"postal_code\":\"70794\",\"country_code\":\"DE\"}},\"supplementary_data\":{\"tax_nexus\":[]},\"payments\":{\"captures\":[{\"id\":\"2CJ68166Y6594742M\",\"status\":\"COMPLETED\",\"amount\":{\"currency_code\":\"EUR\",\"value\":\"114.95\"},\"final_capture\":true,\"disbursement_mode\":\"INSTANT\",\"seller_protection\":{\"status\":\"ELIGIBLE\",\"dispute_categories\":[\"ITEM_NOT_RECEIVED\",\"UNAUTHORIZED_TRANSACTION\"]},\"seller_receivable_breakdown\":{\"gross_amount\":{\"currency_code\":\"EUR\",\"value\":\"114.95\"},\"paypal_fee\":{\"currency_code\":\"EUR\",\"value\":\"3.68\"},\"net_amount\":{\"currency_code\":\"EUR\",\"value\":\"111.27\"}},\"invoice_id\":\"rKD17e7y7R2j9PWcLxiAZgmLs\",\"custom_id\":\"{\\\"shop_id\\\":751927347,\\\"session_id\\\":\\\"rKD17e7y7R2j9PWcLxiAZgmLs\\\"}\",\"links\":[{\"href\":\"https:\\/\\/api.paypal.com\\/v2\\/payments\\/captures\\/2CJ68166Y6594742M\",\"rel\":\"self\",\"method\":\"GET\"},{\"href\":\"https:\\/\\/api.paypal.com\\/v2\\/payments\\/captures\\/2CJ68166Y6594742M\\/refund\",\"rel\":\"refund\",\"method\":\"POST\"},{\"href\":\"https:\\/\\/api.paypal.com\\/v2\\/checkout\\/orders\\/12E600576X237150E\",\"rel\":\"up\",\"method\":\"GET\"}],\"create_time\":\"2026-01-09T17:41:04Z\",\"update_time\":\"2026-01-09T17:41:04Z\"}]}}],\"payer\":{\"name\":{\"given_name\":\"Kathrin\",\"surname\":\"Schaal\"},\"email_address\":\"k.schaal@gmx.net\",\"payer_id\":\"HYJCFK373BPNW\",\"phone\":{\"phone_number\":{\"national_number\":\"4901781454046\"}},\"address\":{\"address_line_1\":\"Kronenstra\u00dfe 4\",\"admin_area_2\":\"Filderstadt\",\"admin_area_1\":\" \",\"postal_code\":\"70794\",\"country_code\":\"DE\"}},\"create_time\":\"2026-01-09T17:35:36Z\",\"update_time\":\"2026-01-09T17:41:04Z\",\"links\":[{\"href\":\"https:\\/\\/api.paypal.com\\/v2\\/checkout\\/orders\\/12E600576X237150E\",\"rel\":\"self\",\"method\":\"GET\"}]}"</t>
  </si>
  <si>
    <t>AS-94930</t>
  </si>
  <si>
    <t>gid://shopify/Order/7396251337042</t>
  </si>
  <si>
    <t>gid://shopify/OrderTransaction/8571393573202</t>
  </si>
  <si>
    <t>2026-01-02T22:00:29Z</t>
  </si>
  <si>
    <t>6N485770FB682005B</t>
  </si>
  <si>
    <t>"{\"id\":\"6N485770FB682005B\",\"intent\":\"CAPTURE\",\"status\":\"COMPLETED\",\"payment_source\":{\"paypal\":{\"email_address\":\"lina.gombert@gmx.de\",\"account_id\":\"HR3F5F7XEFRPY\",\"account_status\":\"VERIFIED\",\"name\":{\"given_name\":\"Lina\",\"surname\":\"Gombert\"},\"phone_number\":{\"national_number\":\"4917662760172\"},\"address\":{\"address_line_1\":\"Mei\u00dfnerstra\u00dfe 2b\",\"admin_area_2\":\"Hamburg\",\"postal_code\":\"20259\",\"country_code\":\"DE\"}}},\"purchase_units\":[{\"reference_id\":\"default\",\"amount\":{\"currency_code\":\"EUR\",\"value\":\"65.90\",\"breakdown\":{\"item_total\":{\"currency_code\":\"EUR\",\"value\":\"65.90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RETRO GRAPHIC NO.1 - The Art Concept - P\u00f3ster \\/ Sin marco \\/ 50x70\",\"custom_id\":\"{\\\"shop_id\\\":751927347,\\\"session_id\\\":\\\"rwaUHxsw4H2gswnHjel35VyAP\\\"}\",\"invoice_id\":\"rwaUHxsw4H2gswnHjel35VyAP\",\"items\":[{\"name\":\"RETRO GRAPHIC NO.1 - The Art Concept - P\u00f3ster \\/ Sin marco \\/ 50x70\",\"unit_amount\":{\"currency_code\":\"EUR\",\"value\":\"32.95\"},\"tax\":{\"currency_code\":\"EUR\",\"value\":\"0.00\"},\"quantity\":\"1\"},{\"name\":\"Yayoi Kusama End Of The Fields exhibition poster - P\u00f3ster \\/ Sin marco \\/ 50x70\",\"unit_amount\":{\"currency_code\":\"EUR\",\"value\":\"32.95\"},\"tax\":{\"currency_code\":\"EUR\",\"value\":\"0.00\"},\"quantity\":\"1\"}],\"shipping\":{\"name\":{\"full_name\":\"Gombert, Lina\"},\"address\":{\"address_line_1\":\"Mei\u00dfnerstr. 2b\",\"admin_area_2\":\"Hamburg\",\"postal_code\":\"20259\",\"country_code\":\"DE\"}},\"supplementary_data\":{\"tax_nexus\":[]},\"payments\":{\"captures\":[{\"id\":\"10U482918R585952L\",\"status\":\"COMPLETED\",\"amount\":{\"currency_code\":\"EUR\",\"value\":\"65.90\"},\"final_capture\":true,\"disbursement_mode\":\"INSTANT\",\"seller_protection\":{\"status\":\"ELIGIBLE\",\"dispute_categories\":[\"ITEM_NOT_RECEIVED\",\"UNAUTHORIZED_TRANSACTION\"]},\"seller_receivable_breakdown\":{\"gross_amount\":{\"currency_code\":\"EUR\",\"value\":\"65.90\"},\"paypal_fee\":{\"currency_code\":\"EUR\",\"value\":\"2.26\"},\"net_amount\":{\"currency_code\":\"EUR\",\"value\":\"63.64\"}},\"invoice_id\":\"rwaUHxsw4H2gswnHjel35VyAP\",\"custom_id\":\"{\\\"shop_id\\\":751927347,\\\"session_id\\\":\\\"rwaUHxsw4H2gswnHjel35VyAP\\\"}\",\"links\":[{\"href\":\"https:\\/\\/api.paypal.com\\/v2\\/payments\\/captures\\/10U482918R585952L\",\"rel\":\"self\",\"method\":\"GET\"},{\"href\":\"https:\\/\\/api.paypal.com\\/v2\\/payments\\/captures\\/10U482918R585952L\\/refund\",\"rel\":\"refund\",\"method\":\"POST\"},{\"href\":\"https:\\/\\/api.paypal.com\\/v2\\/checkout\\/orders\\/6N485770FB682005B\",\"rel\":\"up\",\"method\":\"GET\"}],\"create_time\":\"2026-01-02T22:00:31Z\",\"update_time\":\"2026-01-02T22:00:31Z\"}]}}],\"payer\":{\"name\":{\"given_name\":\"Lina\",\"surname\":\"Gombert\"},\"email_address\":\"lina.gombert@gmx.de\",\"payer_id\":\"HR3F5F7XEFRPY\",\"phone\":{\"phone_number\":{\"national_number\":\"4917662760172\"}},\"address\":{\"address_line_1\":\"Mei\u00dfnerstra\u00dfe 2b\",\"admin_area_2\":\"Hamburg\",\"postal_code\":\"20259\",\"country_code\":\"DE\"}},\"create_time\":\"2026-01-02T21:58:07Z\",\"update_time\":\"2026-01-02T22:00:31Z\",\"links\":[{\"href\":\"https:\\/\\/api.paypal.com\\/v2\\/checkout\\/orders\\/6N485770FB682005B\",\"rel\":\"self\",\"method\":\"GET\"}]}"</t>
  </si>
  <si>
    <t>AS-96269</t>
  </si>
  <si>
    <t>gid://shopify/Order/7439751676242</t>
  </si>
  <si>
    <t>gid://shopify/OrderTransaction/8615545864530</t>
  </si>
  <si>
    <t>2026-01-18T18:06:27Z</t>
  </si>
  <si>
    <t>py_3Sr0MqIkWweOM9jA2Ql05hxv</t>
  </si>
  <si>
    <t>rrq0w7JjnQoIk870zyqQ045tM</t>
  </si>
  <si>
    <t>"{\"id\":\"py_3Sr0MqIkWweOM9jA2Ql05hxv\",\"object\":\"charge\",\"amount\":3790,\"application_fee\":\"fee_1Sr0NeIkWweOM9jAEs8Joa0W\",\"balance_transaction\":\"txn_3Sr0MqIkWweOM9jA2J6YAKsl\",\"captured\":true,\"created\":1768759638,\"currency\":\"eur\",\"failure_code\":null,\"failure_message\":null,\"fraud_details\":{},\"livemode\":true,\"metadata\":{\"payments_extension_type\":\"klarna\",\"payments_extension\":\"true\",\"shop_id\":\"751927347\",\"reconciliation_flow\":\"payments_api\",\"payment_id\":\"rrq0w7JjnQoIk870zyqQ045tM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r0MqIkWweOM9jA2aBBMeey\",\"payment_method\":\"pm_1Sr0MqIkWweOM9jAZZslC98K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</si>
  <si>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AS-95176</t>
  </si>
  <si>
    <t>gid://shopify/Order/7408888512850</t>
  </si>
  <si>
    <t>gid://shopify/OrderTransaction/8579846209874</t>
  </si>
  <si>
    <t>2026-01-06T08:30:44Z</t>
  </si>
  <si>
    <t>py_3SmVf7IkWweOM9jA0hFE4UMS</t>
  </si>
  <si>
    <t>rGco3atIvBkOyiT8B99h6Xy5H</t>
  </si>
  <si>
    <t>"{\"id\":\"py_3SmVf7IkWweOM9jA0hFE4UMS\",\"object\":\"charge\",\"amount\":3790,\"application_fee\":\"fee_1SmVfhIkWweOM9jAcknbTHLB\",\"balance_transaction\":\"txn_3SmVf7IkWweOM9jA0qKFA5ju\",\"captured\":true,\"created\":1767688281,\"currency\":\"eur\",\"failure_code\":null,\"failure_message\":null,\"fraud_details\":{},\"livemode\":true,\"metadata\":{\"payments_extension_type\":\"klarna\",\"reconciliation_flow\":\"payments_api\",\"shop_id\":\"751927347\",\"payments_extension\":\"true\",\"payment_id\":\"rGco3atIvBkOyiT8B99h6Xy5H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mVf7IkWweOM9jA0KnxSlcJ\",\"payment_method\":\"pm_1SmVf7IkWweOM9jAil4tXDIT\",\"payment_method_details\":{\"klarna\":{\"payer_details\":{\"address\":{\"country\":\"DE\"}},\"payment_method_category\":\"pay_later\",\"preferred_locale\":\"de-DE\"},\"type\":\"klarna\"},\"refunded\":false,\"source\":null,\"status\":\"succeeded\"}"</t>
  </si>
  <si>
    <t>gid://shopify/OrderTransaction/8579851944274</t>
  </si>
  <si>
    <t>2026-01-06T08:34:09Z</t>
  </si>
  <si>
    <t>pyr_1SmViQIkWweOM9jA44q9cHk8</t>
  </si>
  <si>
    <t>zqbLmqQMl9FkkdnaHBnE4diUp</t>
  </si>
  <si>
    <t>"{\"id\":\"pyr_1SmViQIkWweOM9jA44q9cHk8\",\"amount\":3790,\"balance_transaction\":\"txn_1SmViQIkWweOM9jAMeplT3Ap\",\"charge\":\"py_3SmVf7IkWweOM9jA0hFE4UMS\",\"object\":\"refund\",\"reason\":null,\"status\":\"succeeded\",\"created\":1767688450,\"currency\":\"eur\",\"metadata\":{\"payments_extension_type\":\"klarna\",\"reconciliation_flow\":\"payments_api\",\"payments_extension\":\"true\",\"refund_id\":\"zqbLmqQMl9FkkdnaHBnE4diUp\"}}"</t>
  </si>
  <si>
    <t>AS-96163</t>
  </si>
  <si>
    <t>gid://shopify/Order/7436896403794</t>
  </si>
  <si>
    <t>gid://shopify/OrderTransaction/8612116365650</t>
  </si>
  <si>
    <t>2026-01-17T16:09:06Z</t>
  </si>
  <si>
    <t>ch_3Sqc3jIkWweOM9jA0oOxhimV</t>
  </si>
  <si>
    <t>rQDz1FdXCcq7I8KLKpHwdcrcy</t>
  </si>
  <si>
    <t>"{\"id\":\"ch_3Sqc3jIkWweOM9jA0oOxhimV\",\"object\":\"charge\",\"amount\":29985,\"application_fee\":\"fee_1Sqc4XIkWweOM9jAHxOe7BIS\",\"balance_transaction\":\"txn_3Sqc3jIkWweOM9jA0vtueNFt\",\"captured\":true,\"created\":1768666196,\"currency\":\"eur\",\"failure_code\":null,\"failure_message\":null,\"fraud_details\":{},\"livemode\":true,\"metadata\":{\"payments_extension_type\":\"card\",\"reconciliation_flow\":\"payments_api\",\"shop_id\":\"751927347\",\"payments_extension\":\"true\",\"payment_id\":\"rQDz1FdXCcq7I8KLKpHwdcrcy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c3jIkWweOM9jA0OizP9wA\",\"payment_method\":\"pm_1Sqc3jIkWweOM9jABMaQf2vR\",\"payment_method_details\":{\"card\":{\"amount_authorized\":29985,\"authorization_code\":\"095671\",\"brand\":\"visa\",\"checks\":{\"address_line1_check\":\"unavailable\",\"address_postal_code_check\":\"unavailable\",\"cvc_check\":null},\"country\":\"ES\",\"exp_month\":4,\"exp_year\":2026,\"extended_authorization\":{\"status\":\"disabled\"},\"fingerprint\":\"jSju0wCERZ7kETqD\",\"funding\":\"debit\",\"incremental_authorization\":{\"status\":\"unavailable\"},\"installments\":null,\"last4\":\"1441\",\"mandate\":null,\"multicapture\":{\"status\":\"unavailable\"},\"network\":\"visa\",\"network_token\":{\"used\":true},\"network_transaction_id\":\"486017581963752\",\"overcapture\":{\"maximum_amount_capturable\":29985,\"status\":\"unavailable\"},\"regulated_status\":\"unregulated\",\"three_d_secure\":{\"authentication_flow\":\"challenge\",\"electronic_commerce_indicator\":\"05\",\"exemption_indicator\":null,\"result\":\"authenticated\",\"result_reason\":null,\"transaction_id\":\"ab48214d-251f-4689-8cae-562ada548859\",\"version\":\"2.2.0\"},\"wallet\":null,\"description\":\"Visa Classic\",\"ds_transaction_id\":null,\"iin\":\"459981\",\"issuer\":\"BANCO COOPERATIVO ESPANOL S.A.\",\"moto\":false,\"payment_account_reference\":\"V0010013819045308434431914416\"},\"type\":\"card\"},\"refunded\":false,\"source\":null,\"status\":\"succeeded\",\"mit_params\":{\"network_transaction_id\":\"486017581963752\"}}"</t>
  </si>
  <si>
    <t>AS-95444</t>
  </si>
  <si>
    <t>gid://shopify/Order/7416028463442</t>
  </si>
  <si>
    <t>gid://shopify/OrderTransaction/8588654707026</t>
  </si>
  <si>
    <t>2026-01-09T09:41:18Z</t>
  </si>
  <si>
    <t>6X168236N5915315T</t>
  </si>
  <si>
    <t>"{\"id\":\"6X168236N5915315T\",\"intent\":\"CAPTURE\",\"status\":\"COMPLETED\",\"payment_source\":{\"paypal\":{\"email_address\":\"isabel@fab-consulting.com\",\"account_id\":\"SNXMDVRD4FVQJ\",\"account_status\":\"VERIFIED\",\"name\":{\"given_name\":\"ISABEL\",\"surname\":\"MONTELIU\"},\"business_name\":\"FOREIGNER'S ADVISORY BUREAU, S.L.\",\"phone_number\":{\"national_number\":\"34609741724\"},\"address\":{\"address_line_1\":\"CL. HOLANDA, 9 - BAJO 20 - GRAN ALACANT\",\"admin_area_2\":\"SANTA POLA\",\"admin_area_1\":\"Alicante\",\"postal_code\":\"03130\",\"country_code\":\"ES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ul Klee, Landscape with Poplars 1929 - P\u00f3ster \\/ Madera roble natural \\/ 50x70\",\"custom_id\":\"{\\\"shop_id\\\":751927347,\\\"session_id\\\":\\\"rbU4IEjz2DBRuS5xPTr1Bo198\\\"}\",\"invoice_id\":\"rbU4IEjz2DBRuS5xPTr1Bo198\",\"items\":[{\"name\":\"Paul Klee, Landscape with Poplars 1929 - P\u00f3ster \\/ Madera roble natural \\/ 50x70\",\"unit_amount\":{\"currency_code\":\"EUR\",\"value\":\"67.95\"},\"tax\":{\"currency_code\":\"EUR\",\"value\":\"0.00\"},\"quantity\":\"1\"}],\"shipping\":{\"name\":{\"full_name\":\"Maria Isabel Monteliu\"},\"address\":{\"address_line_1\":\"Bajo, puerta 20\",\"admin_area_2\":\"Santa Pola\",\"admin_area_1\":\"Alicante\",\"postal_code\":\"03130\",\"country_code\":\"ES\"}},\"supplementary_data\":{\"tax_nexus\":[]},\"payments\":{\"captures\":[{\"id\":\"7N301732DS184080N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bU4IEjz2DBRuS5xPTr1Bo198\",\"custom_id\":\"{\\\"shop_id\\\":751927347,\\\"session_id\\\":\\\"rbU4IEjz2DBRuS5xPTr1Bo198\\\"}\",\"links\":[{\"href\":\"https:\\/\\/api.paypal.com\\/v2\\/payments\\/captures\\/7N301732DS184080N\",\"rel\":\"self\",\"method\":\"GET\"},{\"href\":\"https:\\/\\/api.paypal.com\\/v2\\/payments\\/captures\\/7N301732DS184080N\\/refund\",\"rel\":\"refund\",\"method\":\"POST\"},{\"href\":\"https:\\/\\/api.paypal.com\\/v2\\/checkout\\/orders\\/6X168236N5915315T\",\"rel\":\"up\",\"method\":\"GET\"}],\"create_time\":\"2026-01-09T09:41:20Z\",\"update_time\":\"2026-01-09T09:41:20Z\"}]}}],\"payer\":{\"name\":{\"given_name\":\"ISABEL\",\"surname\":\"MONTELIU\"},\"email_address\":\"isabel@fab-consulting.com\",\"payer_id\":\"SNXMDVRD4FVQJ\",\"phone\":{\"phone_number\":{\"national_number\":\"34609741724\"}},\"address\":{\"address_line_1\":\"CL. HOLANDA, 9 - BAJO 20 - GRAN ALACANT\",\"admin_area_2\":\"SANTA POLA\",\"admin_area_1\":\"Alicante\",\"postal_code\":\"03130\",\"country_code\":\"ES\"}},\"create_time\":\"2026-01-09T09:40:35Z\",\"update_time\":\"2026-01-09T09:41:20Z\",\"links\":[{\"href\":\"https:\\/\\/api.paypal.com\\/v2\\/checkout\\/orders\\/6X168236N5915315T\",\"rel\":\"self\",\"method\":\"GET\"}]}"</t>
  </si>
  <si>
    <t>AS-95960</t>
  </si>
  <si>
    <t>gid://shopify/Order/7429033492818</t>
  </si>
  <si>
    <t>gid://shopify/OrderTransaction/8603138261330</t>
  </si>
  <si>
    <t>2026-01-14T22:08:07Z</t>
  </si>
  <si>
    <t>ch_3SpcEWIkWweOM9jA2XMwAOwY</t>
  </si>
  <si>
    <t>rJx0m4lNx5A8OuXp2JhRSsd5J</t>
  </si>
  <si>
    <t>pi_3SpcEWIkWweOM9jA2CfWqdOv</t>
  </si>
  <si>
    <t>"{\"id\":\"pi_3SpcEWIkWweOM9jA2CfWqdOv\",\"object\":\"payment_intent\",\"amount\":8982,\"amount_capturable\":0,\"amount_received\":8982,\"canceled_at\":null,\"cancellation_reason\":null,\"capture_method\":\"automatic\",\"latest_charge\":{\"id\":\"ch_3SpcEWIkWweOM9jA2XMwAOwY\",\"object\":\"charge\",\"amount\":8982,\"application_fee\":\"fee_1SpcEXIkWweOM9jA6RWccJzU\",\"balance_transaction\":\"txn_3SpcEWIkWweOM9jA2CUsPM8A\",\"captured\":true,\"created\":1768428488,\"currency\":\"eur\",\"failure_code\":null,\"failure_message\":null,\"fraud_details\":{},\"livemode\":true,\"metadata\":{\"payment_id\":\"rJx0m4lNx5A8OuXp2JhRSsd5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cEWIkWweOM9jA2CfWqdOv\",\"payment_method\":\"pm_1SpcEWIkWweOM9jAiOzKDnsc\",\"payment_method_details\":{\"card\":{\"amount_authorized\":8982,\"authorization_code\":\"008665\",\"brand\":\"mastercard\",\"checks\":{\"address_line1_check\":null,\"address_postal_code_check\":null,\"cvc_check\":null},\"country\":\"ES\",\"description\":\"Platinum MasterCard Immediate Debit\",\"ds_transaction_id\":null,\"exp_month\":10,\"exp_year\":2027,\"extended_authorization\":{\"status\":\"disabled\"},\"fingerprint\":\"BFm793JxziakhEvV\",\"funding\":\"debit\",\"iin\":\"525681\",\"incremental_authorization\":{\"status\":\"unavailable\"},\"installments\":null,\"issuer\":\"ING BANK N.V.\",\"last4\":\"0000\",\"mandate\":null,\"moto\":false,\"multicapture\":{\"status\":\"unavailable\"},\"network\":\"mastercard\",\"network_token\":{\"used\":false},\"network_transaction_id\":\"TPLOEEWZG0114\",\"overcapture\":{\"maximum_amount_capturable\":8982,\"status\":\"unavailable\"},\"payment_account_reference\":\"50016Y60TWA5EJLYPDGFOCKYZ1KWD\",\"regulated_status\":\"unregulated\",\"three_d_secure\":null,\"wallet\":{\"apple_pay\":{\"type\":\"apple_pay\"},\"dynamic_last4\":\"6543\",\"type\":\"apple_pay\"}},\"type\":\"card\"},\"refunded\":false,\"source\":null,\"status\":\"succeeded\",\"mit_params\":{\"network_transaction_id\":\"TPLOEEWZG0114\"}},\"confirmation_method\":\"manual\",\"created\":1768428488,\"currency\":\"eur\",\"customer\":null,\"last_payment_error\":null,\"livemode\":true,\"metadata\":{\"payment_id\":\"rJx0m4lNx5A8OuXp2JhRSsd5J\",\"payments_extension\":\"true\",\"payments_extension_type\":\"card\",\"reconciliation_flow\":\"payments_api\",\"shop_id\":\"751927347\"},\"next_action\":null,\"payment_method\":\"pm_1SpcEWIkWweOM9jAiOzKDnsc\",\"payment_method_types\":[\"card\"],\"source\":null,\"status\":\"succeeded\"}"</t>
  </si>
  <si>
    <t>AS-95681</t>
  </si>
  <si>
    <t>gid://shopify/Order/7421404348754</t>
  </si>
  <si>
    <t>gid://shopify/OrderTransaction/8594798248274</t>
  </si>
  <si>
    <t>2026-01-11T18:39:30Z</t>
  </si>
  <si>
    <t>rsu1yRUeDrftSgmJagCF4Iuyc</t>
  </si>
  <si>
    <t>pi_3SoTXzIkWweOM9jA0NKLAEmn</t>
  </si>
  <si>
    <t>"{\"id\":\"pi_3SoTXzIkWweOM9jA0NKLAEmn\",\"object\":\"payment_intent\",\"amount\":40275,\"amount_capturable\":0,\"amount_received\":0,\"canceled_at\":null,\"cancellation_reason\":null,\"capture_method\":\"automatic\",\"latest_charge\":null,\"confirmation_method\":\"manual\",\"created\":1768156771,\"currency\":\"eur\",\"customer\":null,\"last_payment_error\":{\"code\":\"payment_intent_authentication_failure\",\"doc_url\":\"https:\\/\\/stripe.com\\/docs\\/error-codes\\/payment-intent-authentication-failure\",\"message\":\"The provided PaymentMethod has failed authentication. You can provide payment_method_data or a new PaymentMethod to attempt to fulfill this PaymentIntent again.\",\"payment_method\":{\"id\":\"pm_1SoTXzIkWweOM9jAkFLdJ1Ri\",\"object\":\"payment_method\",\"card\":{\"brand\":\"mastercard\",\"checks\":{\"address_line1_check\":\"unavailable\",\"address_postal_code_check\":\"unavailable\",\"cvc_check\":\"unavailable\"},\"country\":\"ES\",\"description\":\"MasterCard BusinessCard Card\",\"display_brand\":\"mastercard\",\"exp_month\":8,\"exp_year\":2026,\"fingerprint\":\"cvIZsxZwzApjlOEc\",\"funding\":\"credit\",\"generated_from\":null,\"iin\":\"541321\",\"issuer\":\"BANCA MARCH, S.A.\",\"last4\":\"9910\",\"network_token\":null,\"networks\":{\"available\":[\"mastercard\"],\"preferred\":null},\"payment_account_reference\":null,\"regulated_status\":\"unregulated\",\"three_d_secure_usage\":{\"supported\":true},\"wallet\":null},\"created\":1768156771,\"livemode\":true,\"metadata\":{},\"type\":\"card\"},\"type\":\"invalid_request_error\"},\"livemode\":true,\"metadata\":{\"payment_id\":\"rsu1yRUeDrftSgmJagCF4Iuyc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</si>
  <si>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gid://shopify/OrderTransaction/8594801000786</t>
  </si>
  <si>
    <t>2026-01-11T18:40:47Z</t>
  </si>
  <si>
    <t>ch_3SoTZEIkWweOM9jA0Cnu2DSE</t>
  </si>
  <si>
    <t>r13SRHzMJ4jSQSRxG0u1dqUjv</t>
  </si>
  <si>
    <t>pi_3SoTZEIkWweOM9jA0OOExUPJ</t>
  </si>
  <si>
    <t>"{\"id\":\"pi_3SoTZEIkWweOM9jA0OOExUPJ\",\"object\":\"payment_intent\",\"amount\":36248,\"amount_capturable\":0,\"amount_received\":36248,\"canceled_at\":null,\"cancellation_reason\":null,\"capture_method\":\"automatic\",\"latest_charge\":{\"id\":\"ch_3SoTZEIkWweOM9jA0Cnu2DSE\",\"object\":\"charge\",\"amount\":36248,\"application_fee\":\"fee_1SoTaJIkWweOM9jAQkPveMKg\",\"balance_transaction\":\"txn_3SoTZEIkWweOM9jA0umfdHkU\",\"captured\":true,\"created\":1768156914,\"currency\":\"eur\",\"failure_code\":null,\"failure_message\":null,\"fraud_details\":{},\"livemode\":true,\"metadata\":{\"payment_id\":\"r13SRHzMJ4jSQSRxG0u1dqUj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TZEIkWweOM9jA0OOExUPJ\",\"payment_method\":\"pm_1SoTZEIkWweOM9jAh2QPiilI\",\"payment_method_details\":{\"card\":{\"amount_authorized\":36248,\"authorization_code\":\"390727\",\"brand\":\"mastercard\",\"checks\":{\"address_line1_check\":\"unavailable\",\"address_postal_code_check\":\"unavailable\",\"cvc_check\":\"unavailable\"},\"country\":\"ES\",\"description\":\"MasterCard BusinessCard Card\",\"ds_transaction_id\":null,\"exp_month\":8,\"exp_year\":2026,\"extended_authorization\":{\"status\":\"disabled\"},\"fingerprint\":\"cvIZsxZwzApjlOEc\",\"funding\":\"credit\",\"iin\":\"541321\",\"incremental_authorization\":{\"status\":\"unavailable\"},\"installments\":null,\"issuer\":\"BANCA MARCH, S.A.\",\"last4\":\"9910\",\"mandate\":null,\"moto\":false,\"multicapture\":{\"status\":\"unavailable\"},\"network\":\"mastercard\",\"network_token\":{\"used\":false},\"network_transaction_id\":\"MCBEOXA0K0111\",\"overcapture\":{\"maximum_amount_capturable\":36248,\"status\":\"unavailable\"},\"payment_account_reference\":\"50014TFIXFMLWRXPATQX5JTQ6YE9I\",\"regulated_status\":\"unregulated\",\"three_d_secure\":{\"authentication_flow\":\"challenge\",\"electronic_commerce_indicator\":\"02\",\"exemption_indicator\":null,\"result\":\"authenticated\",\"result_reason\":null,\"transaction_id\":\"22303a7b-545a-48ac-8c2f-349373f99a9c\",\"version\":\"2.2.0\"},\"wallet\":null},\"type\":\"card\"},\"refunded\":false,\"source\":null,\"status\":\"succeeded\",\"mit_params\":{\"network_transaction_id\":\"MCBEOXA0K0111\"}},\"confirmation_method\":\"manual\",\"created\":1768156848,\"currency\":\"eur\",\"customer\":null,\"last_payment_error\":null,\"livemode\":true,\"metadata\":{\"payment_id\":\"r13SRHzMJ4jSQSRxG0u1dqUjv\",\"payments_extension\":\"true\",\"payments_extension_type\":\"card\",\"reconciliation_flow\":\"payments_api\",\"shop_id\":\"751927347\"},\"next_action\":null,\"payment_method\":\"pm_1SoTZEIkWweOM9jAh2QPiilI\",\"payment_method_types\":[\"card\"],\"source\":null,\"status\":\"succeeded\"}"</t>
  </si>
  <si>
    <t>AS-96653</t>
  </si>
  <si>
    <t>gid://shopify/Order/7491898114386</t>
  </si>
  <si>
    <t>gid://shopify/OrderTransaction/8630779674962</t>
  </si>
  <si>
    <t>2026-01-24T13:00:07Z</t>
  </si>
  <si>
    <t>8FR54184XY039413M</t>
  </si>
  <si>
    <t>"{\"id\":\"8FR54184XY039413M\",\"intent\":\"CAPTURE\",\"status\":\"COMPLETED\",\"payment_source\":{\"paypal\":{\"email_address\":\"andrea.isidori@gmail.com\",\"account_id\":\"4G9KSPCHE6NB4\",\"account_status\":\"VERIFIED\",\"name\":{\"given_name\":\"ANDREA\",\"surname\":\"ISIDORI\"},\"phone_number\":{\"national_number\":\"3285305177\"},\"address\":{\"address_line_1\":\"Viale Anicio Gallo 196 Sc.B1 int.6\",\"admin_area_2\":\"Roma\",\"admin_area_1\":\"Roma\",\"postal_code\":\"00174\",\"country_code\":\"IT\"}}},\"purchase_units\":[{\"reference_id\":\"default\",\"amount\":{\"currency_code\":\"EUR\",\"value\":\"17.90\",\"breakdown\":{\"item_total\":{\"currency_code\":\"EUR\",\"value\":\"12.95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The decoration plant - P\u00f3ster \\/ Sin marco \\/ 20x30\",\"custom_id\":\"{\\\"shop_id\\\":751927347,\\\"session_id\\\":\\\"rBV1okFYJy6LCrxUAVIAHv84q\\\"}\",\"invoice_id\":\"rBV1okFYJy6LCrxUAVIAHv84q\",\"items\":[{\"name\":\"The decoration plant - P\u00f3ster \\/ Sin marco \\/ 20x30\",\"unit_amount\":{\"currency_code\":\"EUR\",\"value\":\"12.95\"},\"tax\":{\"currency_code\":\"EUR\",\"value\":\"0.00\"},\"quantity\":\"1\"}],\"shipping\":{\"name\":{\"full_name\":\"andrea isidori\"},\"address\":{\"address_line_1\":\"Via Quintilio Varo 133\",\"admin_area_2\":\"Roma\",\"admin_area_1\":\"ROMA\",\"postal_code\":\"00174\",\"country_code\":\"IT\"}},\"supplementary_data\":{\"tax_nexus\":[]},\"payments\":{\"captures\":[{\"id\":\"12V101633A711784D\",\"status\":\"COMPLETED\",\"amount\":{\"currency_code\":\"EUR\",\"value\":\"17.90\"},\"final_capture\":true,\"disbursement_mode\":\"INSTANT\",\"seller_protection\":{\"status\":\"ELIGIBLE\",\"dispute_categories\":[\"ITEM_NOT_RECEIVED\",\"UNAUTHORIZED_TRANSACTION\"]},\"seller_receivable_breakdown\":{\"gross_amount\":{\"currency_code\":\"EUR\",\"value\":\"17.90\"},\"paypal_fee\":{\"currency_code\":\"EUR\",\"value\":\"0.87\"},\"net_amount\":{\"currency_code\":\"EUR\",\"value\":\"17.03\"}},\"invoice_id\":\"rBV1okFYJy6LCrxUAVIAHv84q\",\"custom_id\":\"{\\\"shop_id\\\":751927347,\\\"session_id\\\":\\\"rBV1okFYJy6LCrxUAVIAHv84q\\\"}\",\"links\":[{\"href\":\"https:\\/\\/api.paypal.com\\/v2\\/payments\\/captures\\/12V101633A711784D\",\"rel\":\"self\",\"method\":\"GET\"},{\"href\":\"https:\\/\\/api.paypal.com\\/v2\\/payments\\/captures\\/12V101633A711784D\\/refund\",\"rel\":\"refund\",\"method\":\"POST\"},{\"href\":\"https:\\/\\/api.paypal.com\\/v2\\/checkout\\/orders\\/8FR54184XY039413M\",\"rel\":\"up\",\"method\":\"GET\"}],\"create_time\":\"2026-01-24T13:00:09Z\",\"update_time\":\"2026-01-24T13:00:09Z\"}]}}],\"payer\":{\"name\":{\"given_name\":\"ANDREA\",\"surname\":\"ISIDORI\"},\"email_address\":\"andrea.isidori@gmail.com\",\"payer_id\":\"4G9KSPCHE6NB4\",\"phone\":{\"phone_number\":{\"national_number\":\"3285305177\"}},\"address\":{\"address_line_1\":\"Viale Anicio Gallo 196 Sc.B1 int.6\",\"admin_area_2\":\"Roma\",\"admin_area_1\":\"Roma\",\"postal_code\":\"00174\",\"country_code\":\"IT\"}},\"create_time\":\"2026-01-24T12:58:57Z\",\"update_time\":\"2026-01-24T13:00:09Z\",\"links\":[{\"href\":\"https:\\/\\/api.paypal.com\\/v2\\/checkout\\/orders\\/8FR54184XY039413M\",\"rel\":\"self\",\"method\":\"GET\"}]}"</t>
  </si>
  <si>
    <t>AS-95008</t>
  </si>
  <si>
    <t>gid://shopify/Order/7398611583314</t>
  </si>
  <si>
    <t>gid://shopify/OrderTransaction/8575210619218</t>
  </si>
  <si>
    <t>2026-01-04T08:37:49Z</t>
  </si>
  <si>
    <t>py_3SlmorIkWweOM9jA08o7STEn</t>
  </si>
  <si>
    <t>rSlubkGexykPWiEGJptpFNj7L</t>
  </si>
  <si>
    <t>pi_3SlmorIkWweOM9jA01a3M9ke</t>
  </si>
  <si>
    <t>"{\"id\":\"pi_3SlmorIkWweOM9jA01a3M9ke\",\"object\":\"payment_intent\",\"amount\":6585,\"amount_capturable\":0,\"amount_received\":6585,\"canceled_at\":null,\"cancellation_reason\":null,\"capture_method\":\"automatic\",\"charges\":{\"object\":\"list\",\"data\":[{\"id\":\"py_3SlmorIkWweOM9jA08o7STEn\",\"object\":\"charge\",\"amount\":6585,\"application_fee\":\"fee_1SlmpDIkWweOM9jAP42b5qBL\",\"balance_transaction\":\"txn_3SlmorIkWweOM9jA0zIg4pdm\",\"captured\":true,\"created\":1767515891,\"currency\":\"eur\",\"failure_code\":null,\"failure_message\":null,\"fraud_details\":{},\"livemode\":true,\"metadata\":{\"payments_extension_type\":\"klarna\",\"payments_extension\":\"true\",\"shop_id\":\"751927347\",\"reconciliation_flow\":\"payments_api\",\"payment_id\":\"rSlubkGexykPWiEGJptpFNj7L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lmorIkWweOM9jA01a3M9ke\",\"payment_method\":\"pm_1SlmorIkWweOM9jAIV4dfT36\",\"payment_method_details\":{\"klarna\":{\"payer_details\":{\"address\":{\"country\":\"DE\"}},\"payment_method_category\":\"pay_later\",\"preferred_locale\":\"en-DE\"},\"type\":\"klarna\"},\"refunded\":false,\"source\":null,\"status\":\"succeeded\"}],\"has_more\":false,\"total_count\":1,\"url\":\"\\/v1\\/charges?payment_intent=pi_3SlmorIkWweOM9jA01a3M9ke\"},\"latest_charge\":\"py_3SlmorIkWweOM9jA08o7STEn\",\"confirmation_method\":\"automatic\",\"created\":1767515869,\"currency\":\"eur\",\"customer\":null,\"last_payment_error\":null,\"livemode\":true,\"metadata\":{\"payments_extension_type\":\"klarna\",\"payments_extension\":\"true\",\"shop_id\":\"751927347\",\"reconciliation_flow\":\"payments_api\",\"payment_id\":\"rSlubkGexykPWiEGJptpFNj7L\"},\"next_action\":null,\"payment_method\":\"pm_1SlmorIkWweOM9jAIV4dfT36\",\"payment_method_types\":[\"klarna\"],\"source\":null,\"status\":\"succeeded\"}"</t>
  </si>
  <si>
    <t>AS-96435</t>
  </si>
  <si>
    <t>AS-97216</t>
  </si>
  <si>
    <t>gid://shopify/Order/7516645982546</t>
  </si>
  <si>
    <t>gid://shopify/OrderTransaction/8650520756562</t>
  </si>
  <si>
    <t>2026-01-31T16:11:03Z</t>
  </si>
  <si>
    <t>ch_3SvglIIkWweOM9jA2fgdhvDo</t>
  </si>
  <si>
    <t>rPNBpYROCL00FydYP8PDXiURR</t>
  </si>
  <si>
    <t>pi_3SvglIIkWweOM9jA21QMmn5u</t>
  </si>
  <si>
    <t>"{\"id\":\"pi_3SvglIIkWweOM9jA21QMmn5u\",\"object\":\"payment_intent\",\"amount\":6495,\"amount_capturable\":0,\"amount_received\":6495,\"canceled_at\":null,\"cancellation_reason\":null,\"capture_method\":\"automatic\",\"latest_charge\":{\"id\":\"ch_3SvglIIkWweOM9jA2fgdhvDo\",\"object\":\"charge\",\"amount\":6495,\"application_fee\":\"fee_1SvglJIkWweOM9jAa0mPEiBZ\",\"balance_transaction\":\"txn_3SvglIIkWweOM9jA2CjUjjVz\",\"captured\":true,\"created\":1769875864,\"currency\":\"eur\",\"failure_code\":null,\"failure_message\":null,\"fraud_details\":{},\"livemode\":true,\"metadata\":{\"payment_id\":\"rPNBpYROCL00FydYP8PDXiUR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glIIkWweOM9jA21QMmn5u\",\"payment_method\":\"pm_1SvglIIkWweOM9jAnRlYZ8uf\",\"payment_method_details\":{\"card\":{\"amount_authorized\":6495,\"authorization_code\":\"521250\",\"brand\":\"mastercard\",\"checks\":{\"address_line1_check\":\"unavailable\",\"address_postal_code_check\":\"unavailable\",\"cvc_check\":null},\"country\":\"ES\",\"description\":\"MasterCard World Card\",\"ds_transaction_id\":null,\"exp_month\":12,\"exp_year\":2029,\"extended_authorization\":{\"status\":\"disabled\"},\"fingerprint\":\"0KAz9va67HLEXrg0\",\"funding\":\"credit\",\"iin\":\"554029\",\"incremental_authorization\":{\"status\":\"unavailable\"},\"installments\":null,\"issuer\":\"MASTERCAJAS S.A.\",\"last4\":\"4958\",\"mandate\":null,\"moto\":false,\"multicapture\":{\"status\":\"unavailable\"},\"network\":\"mastercard\",\"network_token\":{\"used\":false},\"network_transaction_id\":\"MNWSPK93D0131\",\"overcapture\":{\"maximum_amount_capturable\":6495,\"status\":\"unavailable\"},\"payment_account_reference\":\"500159HQ2WFNOM54GCPZ9X8IBXXBB\",\"regulated_status\":\"unregulated\",\"three_d_secure\":null,\"wallet\":null},\"type\":\"card\"},\"refunded\":false,\"source\":null,\"status\":\"succeeded\",\"mit_params\":{\"network_transaction_id\":\"MNWSPK93D0131\"}},\"confirmation_method\":\"manual\",\"created\":1769875864,\"currency\":\"eur\",\"customer\":null,\"last_payment_error\":null,\"livemode\":true,\"metadata\":{\"payment_id\":\"rPNBpYROCL00FydYP8PDXiURR\",\"payments_extension\":\"true\",\"payments_extension_type\":\"card\",\"reconciliation_flow\":\"payments_api\",\"shop_id\":\"751927347\"},\"next_action\":null,\"payment_method\":\"pm_1SvglIIkWweOM9jAnRlYZ8uf\",\"payment_method_types\":[\"card\"],\"source\":null,\"status\":\"succeeded\"}"</t>
  </si>
  <si>
    <t>AS-96405</t>
  </si>
  <si>
    <t>gid://shopify/Order/7444280443218</t>
  </si>
  <si>
    <t>gid://shopify/OrderTransaction/8621292618066</t>
  </si>
  <si>
    <t>2026-01-20T17:44:04Z</t>
  </si>
  <si>
    <t>19926322HG300184Y</t>
  </si>
  <si>
    <t>"{\"id\":\"19926322HG300184Y\",\"intent\":\"CAPTURE\",\"status\":\"COMPLETED\",\"payment_source\":{\"paypal\":{\"email_address\":\"rosenberger.eva118@hotmail.com\",\"account_id\":\"LSLEQ4G3FEZ3W\",\"account_status\":\"VERIFIED\",\"name\":{\"given_name\":\"Eva\",\"surname\":\"Rosenberger\"},\"phone_number\":{\"national_number\":\"436603837088\"},\"address\":{\"address_line_1\":\"Talstra\u00dfe\",\"admin_area_2\":\"Stra\u00df im Stra\u00dfertale\",\"postal_code\":\"3491\",\"country_code\":\"AT\"}}},\"purchase_units\":[{\"reference_id\":\"default\",\"amount\":{\"currency_code\":\"EUR\",\"value\":\"237.85\",\"breakdown\":{\"item_total\":{\"currency_code\":\"EUR\",\"value\":\"237.85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heers To You - Arty Guava - P\u00f3ster \\/ Madera negro \\/ 60x90\",\"custom_id\":\"{\\\"shop_id\\\":751927347,\\\"session_id\\\":\\\"rcjhUE0p1Lo46FgpnRyhpERHQ\\\"}\",\"invoice_id\":\"rcjhUE0p1Lo46FgpnRyhpERHQ\",\"items\":[{\"name\":\"Cheers To You - Arty Guava - P\u00f3ster \\/ Madera negro \\/ 60x90\",\"unit_amount\":{\"currency_code\":\"EUR\",\"value\":\"84.95\"},\"tax\":{\"currency_code\":\"EUR\",\"value\":\"0.00\"},\"quantity\":\"1\"},{\"name\":\"Sardines Tin Can - Baroo Bloom - P\u00f3ster \\/ Madera negro \\/ 50x70\",\"unit_amount\":{\"currency_code\":\"EUR\",\"value\":\"67.95\"},\"tax\":{\"currency_code\":\"EUR\",\"value\":\"0.00\"},\"quantity\":\"1\"},{\"name\":\"Gustav Klimt Garden Cat Print - P\u00f3ster \\/ Madera negro \\/ 60x90\",\"unit_amount\":{\"currency_code\":\"EUR\",\"value\":\"84.95\"},\"tax\":{\"currency_code\":\"EUR\",\"value\":\"0.00\"},\"quantity\":\"1\"}],\"shipping\":{\"name\":{\"full_name\":\"Eva Rosenberger\"},\"address\":{\"address_line_1\":\"Talstra\u00dfe 118\",\"admin_area_2\":\"Strass im strassertal\",\"postal_code\":\"3491\",\"country_code\":\"AT\"}},\"supplementary_data\":{\"tax_nexus\":[]},\"payments\":{\"captures\":[{\"id\":\"4GW5695381452980C\",\"status\":\"COMPLETED\",\"amount\":{\"currency_code\":\"EUR\",\"value\":\"237.85\"},\"final_capture\":true,\"disbursement_mode\":\"INSTANT\",\"seller_protection\":{\"status\":\"ELIGIBLE\",\"dispute_categories\":[\"ITEM_NOT_RECEIVED\",\"UNAUTHORIZED_TRANSACTION\"]},\"seller_receivable_breakdown\":{\"gross_amount\":{\"currency_code\":\"EUR\",\"value\":\"237.85\"},\"paypal_fee\":{\"currency_code\":\"EUR\",\"value\":\"7.25\"},\"net_amount\":{\"currency_code\":\"EUR\",\"value\":\"230.60\"}},\"invoice_id\":\"rcjhUE0p1Lo46FgpnRyhpERHQ\",\"custom_id\":\"{\\\"shop_id\\\":751927347,\\\"session_id\\\":\\\"rcjhUE0p1Lo46FgpnRyhpERHQ\\\"}\",\"links\":[{\"href\":\"https:\\/\\/api.paypal.com\\/v2\\/payments\\/captures\\/4GW5695381452980C\",\"rel\":\"self\",\"method\":\"GET\"},{\"href\":\"https:\\/\\/api.paypal.com\\/v2\\/payments\\/captures\\/4GW5695381452980C\\/refund\",\"rel\":\"refund\",\"method\":\"POST\"},{\"href\":\"https:\\/\\/api.paypal.com\\/v2\\/checkout\\/orders\\/19926322HG300184Y\",\"rel\":\"up\",\"method\":\"GET\"}],\"create_time\":\"2026-01-20T17:44:05Z\",\"update_time\":\"2026-01-20T17:44:05Z\"}]}}],\"payer\":{\"name\":{\"given_name\":\"Eva\",\"surname\":\"Rosenberger\"},\"email_address\":\"rosenberger.eva118@hotmail.com\",\"payer_id\":\"LSLEQ4G3FEZ3W\",\"phone\":{\"phone_number\":{\"national_number\":\"436603837088\"}},\"address\":{\"address_line_1\":\"Talstra\u00dfe\",\"admin_area_2\":\"Stra\u00df im Stra\u00dfertale\",\"postal_code\":\"3491\",\"country_code\":\"AT\"}},\"create_time\":\"2026-01-20T17:43:27Z\",\"update_time\":\"2026-01-20T17:44:05Z\",\"links\":[{\"href\":\"https:\\/\\/api.paypal.com\\/v2\\/checkout\\/orders\\/19926322HG300184Y\",\"rel\":\"self\",\"method\":\"GET\"}]}"</t>
  </si>
  <si>
    <t>AS-96080</t>
  </si>
  <si>
    <t>gid://shopify/Order/7433591914834</t>
  </si>
  <si>
    <t>gid://shopify/OrderTransaction/8608197312850</t>
  </si>
  <si>
    <t>2026-01-16T15:45:17Z</t>
  </si>
  <si>
    <t>ch_3SqFD8IkWweOM9jA0XSooIoz</t>
  </si>
  <si>
    <t>r3iwBB4L0anVGr2UCH8CUnqFl</t>
  </si>
  <si>
    <t>pi_3SqFD8IkWweOM9jA0jeWPJfM</t>
  </si>
  <si>
    <t>"{\"id\":\"pi_3SqFD8IkWweOM9jA0jeWPJfM\",\"object\":\"payment_intent\",\"amount\":6795,\"amount_capturable\":0,\"amount_received\":6795,\"canceled_at\":null,\"cancellation_reason\":null,\"capture_method\":\"automatic\",\"latest_charge\":{\"id\":\"ch_3SqFD8IkWweOM9jA0XSooIoz\",\"object\":\"charge\",\"amount\":6795,\"application_fee\":\"fee_1SqFDAIkWweOM9jAid2seasb\",\"balance_transaction\":\"txn_3SqFD8IkWweOM9jA0t99Q6aK\",\"captured\":true,\"created\":1768578319,\"currency\":\"eur\",\"failure_code\":null,\"failure_message\":null,\"fraud_details\":{},\"livemode\":true,\"metadata\":{\"payment_id\":\"r3iwBB4L0anVGr2UCH8CUnqF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FD8IkWweOM9jA0jeWPJfM\",\"payment_method\":\"pm_1SqFD8IkWweOM9jADUgFlThb\",\"payment_method_details\":{\"card\":{\"amount_authorized\":6795,\"authorization_code\":\"PB3G1Q\",\"brand\":\"visa\",\"checks\":{\"address_line1_check\":\"fail\",\"address_postal_code_check\":\"pass\",\"cvc_check\":\"pass\"},\"country\":\"ES\",\"description\":\"Visa Infinite\",\"ds_transaction_id\":null,\"exp_month\":2,\"exp_year\":2030,\"extended_authorization\":{\"status\":\"disabled\"},\"fingerprint\":\"gAg2qMQNaMRosHdI\",\"funding\":\"debit\",\"iin\":\"416598\",\"incremental_authorization\":{\"status\":\"unavailable\"},\"installments\":null,\"issuer\":\"REVOLUT BANK UAB\",\"last4\":\"4954\",\"mandate\":null,\"moto\":false,\"multicapture\":{\"status\":\"unavailable\"},\"network\":\"visa\",\"network_token\":{\"used\":false},\"network_transaction_id\":\"486016567199194\",\"overcapture\":{\"maximum_amount_capturable\":6795,\"status\":\"unavailable\"},\"payment_account_reference\":\"V0010014625077608373084798367\",\"regulated_status\":\"unregulated\",\"three_d_secure\":null,\"wallet\":null},\"type\":\"card\"},\"refunded\":false,\"source\":null,\"status\":\"succeeded\",\"mit_params\":{\"network_transaction_id\":\"486016567199194\"}},\"confirmation_method\":\"manual\",\"created\":1768578318,\"currency\":\"eur\",\"customer\":null,\"last_payment_error\":null,\"livemode\":true,\"metadata\":{\"payment_id\":\"r3iwBB4L0anVGr2UCH8CUnqFl\",\"payments_extension\":\"true\",\"payments_extension_type\":\"card\",\"reconciliation_flow\":\"payments_api\",\"shop_id\":\"751927347\"},\"next_action\":null,\"payment_method\":\"pm_1SqFD8IkWweOM9jADUgFlThb\",\"payment_method_types\":[\"card\"],\"source\":null,\"status\":\"succeeded\"}"</t>
  </si>
  <si>
    <t>AS-96377</t>
  </si>
  <si>
    <t>gid://shopify/Order/7443577176402</t>
  </si>
  <si>
    <t>gid://shopify/OrderTransaction/8620281954642</t>
  </si>
  <si>
    <t>2026-01-20T10:23:35Z</t>
  </si>
  <si>
    <t>rrb8ASUtQ5NfrRvXz1tonylgt</t>
  </si>
  <si>
    <t>AS-95531</t>
  </si>
  <si>
    <t>gid://shopify/Order/7418327040338</t>
  </si>
  <si>
    <t>gid://shopify/OrderTransaction/8591215624530</t>
  </si>
  <si>
    <t>2026-01-10T09:58:26Z</t>
  </si>
  <si>
    <t>ch_3SnywBIkWweOM9jA2NDRloi7</t>
  </si>
  <si>
    <t>rBgTx7bGsm0NoWvjreI6TLhiq</t>
  </si>
  <si>
    <t>pi_3SnywBIkWweOM9jA25JLMDyq</t>
  </si>
  <si>
    <t>"{\"id\":\"pi_3SnywBIkWweOM9jA25JLMDyq\",\"object\":\"payment_intent\",\"amount\":3790,\"amount_capturable\":0,\"amount_received\":3790,\"canceled_at\":null,\"cancellation_reason\":null,\"capture_method\":\"automatic\",\"latest_charge\":{\"id\":\"ch_3SnywBIkWweOM9jA2NDRloi7\",\"object\":\"charge\",\"amount\":3790,\"application_fee\":\"fee_1SnywCIkWweOM9jA3EZfgeow\",\"balance_transaction\":\"txn_3SnywBIkWweOM9jA2XKHH6gw\",\"captured\":true,\"created\":1768039107,\"currency\":\"eur\",\"failure_code\":null,\"failure_message\":null,\"fraud_details\":{},\"livemode\":true,\"metadata\":{\"payment_id\":\"rBgTx7bGsm0NoWvjreI6TLhi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ywBIkWweOM9jA25JLMDyq\",\"payment_method\":\"pm_1SnywBIkWweOM9jAFZSpBXKh\",\"payment_method_details\":{\"card\":{\"amount_authorized\":3790,\"authorization_code\":\"266406\",\"brand\":\"mastercard\",\"checks\":{\"address_line1_check\":null,\"address_postal_code_check\":null,\"cvc_check\":null},\"country\":\"FR\",\"description\":\"MasterCard Standard Card Immediate Debit\",\"ds_transaction_id\":null,\"exp_month\":2,\"exp_year\":2028,\"extended_authorization\":{\"status\":\"disabled\"},\"fingerprint\":\"0jHsoyZ9daqYq6Ja\",\"funding\":\"debit\",\"iin\":\"546031\",\"incremental_authorization\":{\"status\":\"unavailable\"},\"installments\":null,\"issuer\":\"CREDIT AGRICOLE S.A.\",\"last4\":\"0000\",\"mandate\":null,\"moto\":false,\"multicapture\":{\"status\":\"unavailable\"},\"network\":\"mastercard\",\"network_token\":{\"used\":false},\"network_transaction_id\":\"TCSWUUNM30110\",\"overcapture\":{\"maximum_amount_capturable\":3790,\"status\":\"unavailable\"},\"payment_account_reference\":\"5001BDG07KEMJEVP07ACUS1TYW5SA\",\"regulated_status\":\"unregulated\",\"three_d_secure\":null,\"wallet\":{\"apple_pay\":{\"type\":\"apple_pay\"},\"dynamic_last4\":\"2740\",\"type\":\"apple_pay\"}},\"type\":\"card\"},\"refunded\":false,\"source\":null,\"status\":\"succeeded\",\"mit_params\":{\"network_transaction_id\":\"TCSWUUNM30110\"}},\"confirmation_method\":\"manual\",\"created\":1768039107,\"currency\":\"eur\",\"customer\":null,\"last_payment_error\":null,\"livemode\":true,\"metadata\":{\"payment_id\":\"rBgTx7bGsm0NoWvjreI6TLhiq\",\"payments_extension\":\"true\",\"payments_extension_type\":\"card\",\"reconciliation_flow\":\"payments_api\",\"shop_id\":\"751927347\"},\"next_action\":null,\"payment_method\":\"pm_1SnywBIkWweOM9jAFZSpBXKh\",\"payment_method_types\":[\"card\"],\"source\":null,\"status\":\"succeeded\"}"</t>
  </si>
  <si>
    <t>AS-96010</t>
  </si>
  <si>
    <t>gid://shopify/Order/7430765085010</t>
  </si>
  <si>
    <t>gid://shopify/OrderTransaction/8605213426002</t>
  </si>
  <si>
    <t>2026-01-15T17:48:30Z</t>
  </si>
  <si>
    <t>ch_3SpueoIkWweOM9jA09BU2MuA</t>
  </si>
  <si>
    <t>rVHO1zSEUcsLSNkkOZzOrtBWZ</t>
  </si>
  <si>
    <t>pi_3SpueoIkWweOM9jA0Lz0gHom</t>
  </si>
  <si>
    <t>"{\"id\":\"pi_3SpueoIkWweOM9jA0Lz0gHom\",\"object\":\"payment_intent\",\"amount\":5985,\"amount_capturable\":0,\"amount_received\":5985,\"canceled_at\":null,\"cancellation_reason\":null,\"capture_method\":\"automatic\",\"latest_charge\":{\"id\":\"ch_3SpueoIkWweOM9jA09BU2MuA\",\"object\":\"charge\",\"amount\":5985,\"application_fee\":\"fee_1SpuerIkWweOM9jAT7bK7FE9\",\"balance_transaction\":\"txn_3SpueoIkWweOM9jA06X5Dc8U\",\"captured\":true,\"created\":1768499312,\"currency\":\"eur\",\"failure_code\":null,\"failure_message\":null,\"fraud_details\":{},\"livemode\":true,\"metadata\":{\"payment_id\":\"rVHO1zSEUcsLSNkkOZzOrtBW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ueoIkWweOM9jA0Lz0gHom\",\"payment_method\":\"pm_1SpueoIkWweOM9jADFPK7WV1\",\"payment_method_details\":{\"card\":{\"amount_authorized\":5985,\"authorization_code\":\"143935\",\"brand\":\"visa\",\"checks\":{\"address_line1_check\":\"fail\",\"address_postal_code_check\":\"fail\",\"cvc_check\":\"pass\"},\"country\":\"FR\",\"description\":\"Visa Gold\",\"ds_transaction_id\":null,\"exp_month\":9,\"exp_year\":2027,\"extended_authorization\":{\"status\":\"disabled\"},\"fingerprint\":\"uUzpJRssYCSlWtGe\",\"funding\":\"debit\",\"iin\":\"412524\",\"incremental_authorization\":{\"status\":\"unavailable\"},\"installments\":null,\"issuer\":\"BPCE\",\"last4\":\"7307\",\"mandate\":null,\"moto\":false,\"multicapture\":{\"status\":\"unavailable\"},\"network\":\"visa\",\"network_token\":{\"used\":false},\"network_transaction_id\":\"486015641136464\",\"overcapture\":{\"maximum_amount_capturable\":5985,\"status\":\"unavailable\"},\"payment_account_reference\":\"V001AACC334012020070981378726\",\"regulated_status\":\"unregulated\",\"three_d_secure\":{\"authentication_flow\":\"frictionless\",\"electronic_commerce_indicator\":\"07\",\"exemption_indicator\":null,\"result\":\"exempted\",\"result_reason\":null,\"transaction_id\":\"5d13ed85-93d8-4c30-ae3a-a5df51217972\",\"version\":\"2.2.0\"},\"wallet\":null},\"type\":\"card\"},\"refunded\":false,\"source\":null,\"status\":\"succeeded\",\"mit_params\":{\"network_transaction_id\":\"486015641136464\"}},\"confirmation_method\":\"manual\",\"created\":1768499310,\"currency\":\"eur\",\"customer\":null,\"last_payment_error\":null,\"livemode\":true,\"metadata\":{\"payment_id\":\"rVHO1zSEUcsLSNkkOZzOrtBWZ\",\"payments_extension\":\"true\",\"payments_extension_type\":\"card\",\"reconciliation_flow\":\"payments_api\",\"shop_id\":\"751927347\"},\"next_action\":null,\"payment_method\":\"pm_1SpueoIkWweOM9jADFPK7WV1\",\"payment_method_types\":[\"card\"],\"source\":null,\"status\":\"succeeded\"}"</t>
  </si>
  <si>
    <t>AS-96819</t>
  </si>
  <si>
    <t>gid://shopify/Order/7495607353682</t>
  </si>
  <si>
    <t>gid://shopify/OrderTransaction/8635397734738</t>
  </si>
  <si>
    <t>2026-01-26T10:01:00Z</t>
  </si>
  <si>
    <t>0MC355440T5616216</t>
  </si>
  <si>
    <t>"{\"id\":\"0MC355440T5616216\",\"intent\":\"CAPTURE\",\"status\":\"COMPLETED\",\"payment_source\":{\"paypal\":{\"email_address\":\"paypal@brainsport.de\",\"account_id\":\"ZSZC9AEHS63J2\",\"account_status\":\"VERIFIED\",\"name\":{\"given_name\":\"Holger\",\"surname\":\"Lerch\"},\"business_name\":\"brainsport GmbH \\u0026 Co. Kg\",\"phone_number\":{\"national_number\":\"49015152880006\"},\"address\":{\"address_line_1\":\"Oberweg 3\",\"address_line_2\":\" \",\"admin_area_2\":\"Waldkappel\",\"postal_code\":\"37284\",\"country_code\":\"DE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Do Epic Shit - P\u00f3ster \\/ Sin marco \\/ 50x70\",\"custom_id\":\"{\\\"shop_id\\\":751927347,\\\"session_id\\\":\\\"rz3ApffvR5WXyllChjkJcecsc\\\"}\",\"invoice_id\":\"rz3ApffvR5WXyllChjkJcecsc\",\"items\":[{\"name\":\"Do Epic Shit - P\u00f3ster \\/ Sin marco \\/ 50x70\",\"unit_amount\":{\"currency_code\":\"EUR\",\"value\":\"32.95\"},\"tax\":{\"currency_code\":\"EUR\",\"value\":\"0.00\"},\"quantity\":\"1\"}],\"shipping\":{\"name\":{\"full_name\":\"brainsport GmbH \\u0026 Co KG Holger Lerch\"},\"address\":{\"address_line_1\":\"Friemer strasse 12\",\"admin_area_2\":\"Waldkappel\",\"postal_code\":\"37284\",\"country_code\":\"DE\"}},\"payments\":{\"captures\":[{\"id\":\"11G80057134644100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z3ApffvR5WXyllChjkJcecsc\",\"custom_id\":\"{\\\"shop_id\\\":751927347,\\\"session_id\\\":\\\"rz3ApffvR5WXyllChjkJcecsc\\\"}\",\"links\":[{\"href\":\"https:\\/\\/api.paypal.com\\/v2\\/payments\\/captures\\/11G80057134644100\",\"rel\":\"self\",\"method\":\"GET\"},{\"href\":\"https:\\/\\/api.paypal.com\\/v2\\/payments\\/captures\\/11G80057134644100\\/refund\",\"rel\":\"refund\",\"method\":\"POST\"},{\"href\":\"https:\\/\\/api.paypal.com\\/v2\\/checkout\\/orders\\/0MC355440T5616216\",\"rel\":\"up\",\"method\":\"GET\"}],\"create_time\":\"2026-01-26T10:01:02Z\",\"update_time\":\"2026-01-26T10:01:02Z\"}]}}],\"payer\":{\"name\":{\"given_name\":\"Holger\",\"surname\":\"Lerch\"},\"email_address\":\"paypal@brainsport.de\",\"payer_id\":\"ZSZC9AEHS63J2\",\"phone\":{\"phone_number\":{\"national_number\":\"49015152880006\"}},\"address\":{\"address_line_1\":\"Oberweg 3\",\"address_line_2\":\" \",\"admin_area_2\":\"Waldkappel\",\"postal_code\":\"37284\",\"country_code\":\"DE\"}},\"create_time\":\"2026-01-26T10:00:50Z\",\"update_time\":\"2026-01-26T10:01:02Z\",\"links\":[{\"href\":\"https:\\/\\/api.paypal.com\\/v2\\/checkout\\/orders\\/0MC355440T5616216\",\"rel\":\"self\",\"method\":\"GET\"}]}"</t>
  </si>
  <si>
    <t>AS-95072</t>
  </si>
  <si>
    <t>gid://shopify/Order/7399752466770</t>
  </si>
  <si>
    <t>gid://shopify/OrderTransaction/8576572031314</t>
  </si>
  <si>
    <t>2026-01-04T19:02:43Z</t>
  </si>
  <si>
    <t>69H53361HU076710K</t>
  </si>
  <si>
    <t>"{\"id\":\"69H53361HU076710K\",\"intent\":\"CAPTURE\",\"status\":\"COMPLETED\",\"payment_source\":{\"paypal\":{\"email_address\":\"kathrin.ebner@web.de\",\"account_id\":\"H273EKLMS3PCS\",\"account_status\":\"VERIFIED\",\"name\":{\"given_name\":\"Kathrin\",\"surname\":\"Kriegler\"},\"phone_number\":{\"national_number\":\"4901798780496\"},\"address\":{\"address_line_1\":\"am Hubacker\",\"address_line_2\":\"35\",\"admin_area_2\":\"Eichst\u00e4tt\",\"postal_code\":\"85072\",\"country_code\":\"DE\"}}},\"purchase_units\":[{\"reference_id\":\"default\",\"amount\":{\"currency_code\":\"EUR\",\"value\":\"59.31\",\"breakdown\":{\"item_total\":{\"currency_code\":\"EUR\",\"value\":\"65.90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6.59\"}}},\"payee\":{\"email_address\":\"info@artestaposters.com\",\"merchant_id\":\"CZQCEKGVW6QGG\",\"display_data\":{\"brand_name\":\"Artesta\"}},\"payment_instruction\":{\"disbursement_mode\":\"INSTANT\"},\"description\":\"Inspirational Ocean Life Quotes - P\u00f3ster \\/ Sin marco \\/ 50x70\",\"custom_id\":\"{\\\"shop_id\\\":751927347,\\\"session_id\\\":\\\"rRftWCrjpNH71JQ98uCTy29gr\\\"}\",\"invoice_id\":\"rRftWCrjpNH71JQ98uCTy29gr\",\"items\":[{\"name\":\"Inspirational Ocean Life Quotes - P\u00f3ster \\/ Sin marco \\/ 50x70\",\"unit_amount\":{\"currency_code\":\"EUR\",\"value\":\"32.95\"},\"tax\":{\"currency_code\":\"EUR\",\"value\":\"0.00\"},\"quantity\":\"1\"},{\"name\":\"The ocean - P\u00f3ster \\/ Sin marco \\/ 50x70\",\"unit_amount\":{\"currency_code\":\"EUR\",\"value\":\"32.95\"},\"tax\":{\"currency_code\":\"EUR\",\"value\":\"0.00\"},\"quantity\":\"1\"}],\"shipping\":{\"name\":{\"full_name\":\"Kathrin Kriegler\"},\"address\":{\"address_line_1\":\"am Hubacker\",\"address_line_2\":\"35\",\"admin_area_2\":\"Eichst\u00e4tt\",\"postal_code\":\"85072\",\"country_code\":\"DE\"}},\"supplementary_data\":{\"tax_nexus\":[]},\"payments\":{\"captures\":[{\"id\":\"11216523DG0110646\",\"status\":\"COMPLETED\",\"amount\":{\"currency_code\":\"EUR\",\"value\":\"59.31\"},\"final_capture\":true,\"disbursement_mode\":\"INSTANT\",\"seller_protection\":{\"status\":\"ELIGIBLE\",\"dispute_categories\":[\"ITEM_NOT_RECEIVED\",\"UNAUTHORIZED_TRANSACTION\"]},\"seller_receivable_breakdown\":{\"gross_amount\":{\"currency_code\":\"EUR\",\"value\":\"59.31\"},\"paypal_fee\":{\"currency_code\":\"EUR\",\"value\":\"2.07\"},\"net_amount\":{\"currency_code\":\"EUR\",\"value\":\"57.24\"}},\"invoice_id\":\"rRftWCrjpNH71JQ98uCTy29gr\",\"custom_id\":\"{\\\"shop_id\\\":751927347,\\\"session_id\\\":\\\"rRftWCrjpNH71JQ98uCTy29gr\\\"}\",\"links\":[{\"href\":\"https:\\/\\/api.paypal.com\\/v2\\/payments\\/captures\\/11216523DG0110646\",\"rel\":\"self\",\"method\":\"GET\"},{\"href\":\"https:\\/\\/api.paypal.com\\/v2\\/payments\\/captures\\/11216523DG0110646\\/refund\",\"rel\":\"refund\",\"method\":\"POST\"},{\"href\":\"https:\\/\\/api.paypal.com\\/v2\\/checkout\\/orders\\/69H53361HU076710K\",\"rel\":\"up\",\"method\":\"GET\"}],\"create_time\":\"2026-01-04T19:02:44Z\",\"update_time\":\"2026-01-04T19:02:44Z\"}]}}],\"payer\":{\"name\":{\"given_name\":\"Kathrin\",\"surname\":\"Kriegler\"},\"email_address\":\"kathrin.ebner@web.de\",\"payer_id\":\"H273EKLMS3PCS\",\"phone\":{\"phone_number\":{\"national_number\":\"4901798780496\"}},\"address\":{\"address_line_1\":\"am Hubacker\",\"address_line_2\":\"35\",\"admin_area_2\":\"Eichst\u00e4tt\",\"postal_code\":\"85072\",\"country_code\":\"DE\"}},\"create_time\":\"2026-01-04T19:01:16Z\",\"update_time\":\"2026-01-04T19:02:44Z\",\"links\":[{\"href\":\"https:\\/\\/api.paypal.com\\/v2\\/checkout\\/orders\\/69H53361HU076710K\",\"rel\":\"self\",\"method\":\"GET\"}]}"</t>
  </si>
  <si>
    <t>AS-95246</t>
  </si>
  <si>
    <t>gid://shopify/Order/7411138298194</t>
  </si>
  <si>
    <t>gid://shopify/OrderTransaction/8582426165586</t>
  </si>
  <si>
    <t>2026-01-06T21:24:49Z</t>
  </si>
  <si>
    <t>ch_3SmhkEIkWweOM9jA18BogIN7</t>
  </si>
  <si>
    <t>rzimPR4mGsWybOFRV6LNOpKoZ</t>
  </si>
  <si>
    <t>pi_3SmhkEIkWweOM9jA1KgW0pdm</t>
  </si>
  <si>
    <t>"{\"id\":\"pi_3SmhkEIkWweOM9jA1KgW0pdm\",\"object\":\"payment_intent\",\"amount\":4790,\"amount_capturable\":0,\"amount_received\":4790,\"canceled_at\":null,\"cancellation_reason\":null,\"capture_method\":\"automatic\",\"latest_charge\":{\"id\":\"ch_3SmhkEIkWweOM9jA18BogIN7\",\"object\":\"charge\",\"amount\":4790,\"application_fee\":\"fee_1SmhkGIkWweOM9jAyIHsUQ9e\",\"balance_transaction\":\"txn_3SmhkEIkWweOM9jA1lAnYcJv\",\"captured\":true,\"created\":1767734691,\"currency\":\"eur\",\"failure_code\":null,\"failure_message\":null,\"fraud_details\":{},\"livemode\":true,\"metadata\":{\"payment_id\":\"rzimPR4mGsWybOFRV6LNOpKo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hkEIkWweOM9jA1KgW0pdm\",\"payment_method\":\"pm_1SmhkEIkWweOM9jAqNNFWdaR\",\"payment_method_details\":{\"card\":{\"amount_authorized\":4790,\"authorization_code\":\"530401\",\"brand\":\"visa\",\"checks\":{\"address_line1_check\":\"unavailable\",\"address_postal_code_check\":\"unavailable\",\"cvc_check\":null},\"country\":\"ES\",\"description\":\"Visa Classic\",\"ds_transaction_id\":null,\"exp_month\":3,\"exp_year\":2027,\"extended_authorization\":{\"status\":\"disabled\"},\"fingerprint\":\"CBr48DghNMiYuuUy\",\"funding\":\"credit\",\"iin\":\"492107\",\"incremental_authorization\":{\"status\":\"unavailable\"},\"installments\":null,\"issuer\":\"KUTXABANK, S.A.\",\"last4\":\"2208\",\"mandate\":null,\"moto\":false,\"multicapture\":{\"status\":\"unavailable\"},\"network\":\"visa\",\"network_token\":{\"used\":true},\"network_transaction_id\":\"486006770923393\",\"overcapture\":{\"maximum_amount_capturable\":4790,\"status\":\"unavailable\"},\"payment_account_reference\":\"V0010013023051411460324453743\",\"regulated_status\":\"unregulated\",\"three_d_secure\":null,\"wallet\":null},\"type\":\"card\"},\"refunded\":false,\"source\":null,\"status\":\"succeeded\",\"mit_params\":{\"network_transaction_id\":\"486006770923393\"}},\"confirmation_method\":\"manual\",\"created\":1767734690,\"currency\":\"eur\",\"customer\":null,\"last_payment_error\":null,\"livemode\":true,\"metadata\":{\"payment_id\":\"rzimPR4mGsWybOFRV6LNOpKoZ\",\"payments_extension\":\"true\",\"payments_extension_type\":\"card\",\"reconciliation_flow\":\"payments_api\",\"shop_id\":\"751927347\"},\"next_action\":null,\"payment_method\":\"pm_1SmhkEIkWweOM9jAqNNFWdaR\",\"payment_method_types\":[\"card\"],\"source\":null,\"status\":\"succeeded\"}"</t>
  </si>
  <si>
    <t>AS-94854</t>
  </si>
  <si>
    <t>AS-95874</t>
  </si>
  <si>
    <t>gid://shopify/Order/7426881913170</t>
  </si>
  <si>
    <t>gid://shopify/OrderTransaction/8600297898322</t>
  </si>
  <si>
    <t>2026-01-13T20:42:10Z</t>
  </si>
  <si>
    <t>ch_3SpEPnIkWweOM9jA1GNHCv5l</t>
  </si>
  <si>
    <t>r6Vp1qm4yHxCl7EttzlhJMI5V</t>
  </si>
  <si>
    <t>pi_3SpEPnIkWweOM9jA1CTHfOwT</t>
  </si>
  <si>
    <t>"{\"id\":\"pi_3SpEPnIkWweOM9jA1CTHfOwT\",\"object\":\"payment_intent\",\"amount\":6795,\"amount_capturable\":0,\"amount_received\":6795,\"canceled_at\":null,\"cancellation_reason\":null,\"capture_method\":\"automatic\",\"latest_charge\":{\"id\":\"ch_3SpEPnIkWweOM9jA1GNHCv5l\",\"object\":\"charge\",\"amount\":6795,\"application_fee\":\"fee_1SpEPpIkWweOM9jAy2JOidVq\",\"balance_transaction\":\"txn_3SpEPnIkWweOM9jA1qTfwJoB\",\"captured\":true,\"created\":1768336933,\"currency\":\"eur\",\"failure_code\":null,\"failure_message\":null,\"fraud_details\":{},\"livemode\":true,\"metadata\":{\"payment_id\":\"r6Vp1qm4yHxCl7EttzlhJMI5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EPnIkWweOM9jA1CTHfOwT\",\"payment_method\":\"pm_1SpEPnIkWweOM9jAJDKmZmZO\",\"payment_method_details\":{\"card\":{\"amount_authorized\":6795,\"authorization_code\":\"394929\",\"brand\":\"visa\",\"checks\":{\"address_line1_check\":\"unavailable\",\"address_postal_code_check\":\"unavailable\",\"cvc_check\":\"pass\"},\"country\":\"ES\",\"description\":\"Visa Classic\",\"ds_transaction_id\":null,\"exp_month\":11,\"exp_year\":2026,\"extended_authorization\":{\"status\":\"disabled\"},\"fingerprint\":\"CWJUZg157SL1Fgu2\",\"funding\":\"credit\",\"iin\":\"476663\",\"incremental_authorization\":{\"status\":\"unavailable\"},\"installments\":null,\"issuer\":\"CAIXABANK S.A.\",\"last4\":\"6335\",\"mandate\":null,\"moto\":false,\"multicapture\":{\"status\":\"unavailable\"},\"network\":\"visa\",\"network_token\":{\"used\":false},\"network_transaction_id\":\"486013745337998\",\"overcapture\":{\"maximum_amount_capturable\":6795,\"status\":\"unavailable\"},\"payment_account_reference\":\"V0010015821350521426329945598\",\"regulated_status\":\"unregulated\",\"three_d_secure\":null,\"wallet\":null},\"type\":\"card\"},\"refunded\":false,\"source\":null,\"status\":\"succeeded\",\"mit_params\":{\"network_transaction_id\":\"486013745337998\"}},\"confirmation_method\":\"manual\",\"created\":1768336931,\"currency\":\"eur\",\"customer\":null,\"last_payment_error\":null,\"livemode\":true,\"metadata\":{\"payment_id\":\"r6Vp1qm4yHxCl7EttzlhJMI5V\",\"payments_extension\":\"true\",\"payments_extension_type\":\"card\",\"reconciliation_flow\":\"payments_api\",\"shop_id\":\"751927347\"},\"next_action\":null,\"payment_method\":\"pm_1SpEPnIkWweOM9jAJDKmZmZO\",\"payment_method_types\":[\"card\"],\"source\":null,\"status\":\"succeeded\"}"</t>
  </si>
  <si>
    <t>AS-94980</t>
  </si>
  <si>
    <t>gid://shopify/Order/7397834031442</t>
  </si>
  <si>
    <t>gid://shopify/OrderTransaction/8574274568530</t>
  </si>
  <si>
    <t>2026-01-03T17:41:50Z</t>
  </si>
  <si>
    <t>71T22282U4403983K</t>
  </si>
  <si>
    <t>"{\"id\":\"71T22282U4403983K\",\"intent\":\"CAPTURE\",\"status\":\"COMPLETED\",\"payment_source\":{\"paypal\":{\"email_address\":\"bemestre26@gmail.com\",\"account_id\":\"SKR6N43NV9CD4\",\"account_status\":\"VERIFIED\",\"name\":{\"given_name\":\"Bernadette\",\"surname\":\"MESTRE\"},\"phone_number\":{\"national_number\":\"33631241528\"},\"address\":{\"address_line_1\":\"18 rue Felix jacquier\",\"admin_area_2\":\"Lyon\",\"postal_code\":\"69006\",\"country_code\":\"FR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lm trio - P\u00f3ster \\/ Sin marco \\/ 40x50\",\"custom_id\":\"{\\\"shop_id\\\":751927347,\\\"session_id\\\":\\\"rGilfGU9W6prFkdJEQo3BiwQ5\\\"}\",\"invoice_id\":\"rGilfGU9W6prFkdJEQo3BiwQ5\",\"soft_descriptor\":\"PAYPAL *ARTESTASTOR AR\",\"items\":[{\"name\":\"Palm trio - P\u00f3ster \\/ Sin marco \\/ 40x50\",\"unit_amount\":{\"currency_code\":\"EUR\",\"value\":\"26.95\"},\"tax\":{\"currency_code\":\"EUR\",\"value\":\"0.00\"},\"quantity\":\"1\"}],\"shipping\":{\"name\":{\"full_name\":\"Bernadette MESTRE\"},\"address\":{\"address_line_1\":\"18 rue Felix jacquier\",\"admin_area_2\":\"Lyon\",\"postal_code\":\"69006\",\"country_code\":\"FR\"}},\"supplementary_data\":{\"tax_nexus\":[]},\"payments\":{\"captures\":[{\"id\":\"3PL680863U4727452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GilfGU9W6prFkdJEQo3BiwQ5\",\"custom_id\":\"{\\\"shop_id\\\":751927347,\\\"session_id\\\":\\\"rGilfGU9W6prFkdJEQo3BiwQ5\\\"}\",\"links\":[{\"href\":\"https:\\/\\/api.paypal.com\\/v2\\/payments\\/captures\\/3PL680863U4727452\",\"rel\":\"self\",\"method\":\"GET\"},{\"href\":\"https:\\/\\/api.paypal.com\\/v2\\/payments\\/captures\\/3PL680863U4727452\\/refund\",\"rel\":\"refund\",\"method\":\"POST\"},{\"href\":\"https:\\/\\/api.paypal.com\\/v2\\/checkout\\/orders\\/71T22282U4403983K\",\"rel\":\"up\",\"method\":\"GET\"}],\"create_time\":\"2026-01-03T17:41:52Z\",\"update_time\":\"2026-01-03T17:41:52Z\"}]}}],\"payer\":{\"name\":{\"given_name\":\"Bernadette\",\"surname\":\"MESTRE\"},\"email_address\":\"bemestre26@gmail.com\",\"payer_id\":\"SKR6N43NV9CD4\",\"phone\":{\"phone_number\":{\"national_number\":\"33631241528\"}},\"address\":{\"address_line_1\":\"18 rue Felix jacquier\",\"admin_area_2\":\"Lyon\",\"postal_code\":\"69006\",\"country_code\":\"FR\"}},\"create_time\":\"2026-01-03T17:40:30Z\",\"update_time\":\"2026-01-03T17:41:52Z\",\"links\":[{\"href\":\"https:\\/\\/api.paypal.com\\/v2\\/checkout\\/orders\\/71T22282U4403983K\",\"rel\":\"self\",\"method\":\"GET\"}]}"</t>
  </si>
  <si>
    <t>AS-95147</t>
  </si>
  <si>
    <t>gid://shopify/Order/7408027926866</t>
  </si>
  <si>
    <t>gid://shopify/OrderTransaction/8578753560914</t>
  </si>
  <si>
    <t>2026-01-05T17:10:58Z</t>
  </si>
  <si>
    <t>ch_3SmHJ1IkWweOM9jA2N2NPWvk</t>
  </si>
  <si>
    <t>rbDEjk4aGMZC6fM1tdcyOLER8</t>
  </si>
  <si>
    <t>pi_3SmHJ1IkWweOM9jA2KKHH2no</t>
  </si>
  <si>
    <t>"{\"id\":\"pi_3SmHJ1IkWweOM9jA2KKHH2no\",\"object\":\"payment_intent\",\"amount\":3790,\"amount_capturable\":0,\"amount_received\":3790,\"canceled_at\":null,\"cancellation_reason\":null,\"capture_method\":\"automatic\",\"latest_charge\":{\"id\":\"ch_3SmHJ1IkWweOM9jA2N2NPWvk\",\"object\":\"charge\",\"amount\":3790,\"application_fee\":\"fee_1SmHJ3IkWweOM9jAkA5wnrw4\",\"balance_transaction\":\"txn_3SmHJ1IkWweOM9jA2VXrPRGy\",\"captured\":true,\"created\":1767633060,\"currency\":\"eur\",\"failure_code\":null,\"failure_message\":null,\"fraud_details\":{},\"livemode\":true,\"metadata\":{\"payment_id\":\"rbDEjk4aGMZC6fM1tdcyOLER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HJ1IkWweOM9jA2KKHH2no\",\"payment_method\":\"pm_1SmHJ1IkWweOM9jAIw4bfWnS\",\"payment_method_details\":{\"card\":{\"amount_authorized\":3790,\"authorization_code\":\"565461\",\"brand\":\"visa\",\"checks\":{\"address_line1_check\":\"fail\",\"address_postal_code_check\":\"fail\",\"cvc_check\":\"pass\"},\"country\":\"DE\",\"description\":\"Visa Platinum\",\"ds_transaction_id\":null,\"exp_month\":4,\"exp_year\":2027,\"extended_authorization\":{\"status\":\"disabled\"},\"fingerprint\":\"fecVIqO2T821S5qH\",\"funding\":\"debit\",\"iin\":\"434975\",\"incremental_authorization\":{\"status\":\"unavailable\"},\"installments\":null,\"issuer\":\"SOLARIS SE\",\"last4\":\"4251\",\"mandate\":null,\"moto\":false,\"multicapture\":{\"status\":\"unavailable\"},\"network\":\"visa\",\"network_token\":{\"used\":false},\"network_transaction_id\":\"486005618613558\",\"overcapture\":{\"maximum_amount_capturable\":3790,\"status\":\"unavailable\"},\"payment_account_reference\":\"V0010015824123643356914102891\",\"regulated_status\":\"unregulated\",\"three_d_secure\":{\"authentication_flow\":\"frictionless\",\"electronic_commerce_indicator\":\"05\",\"exemption_indicator\":null,\"result\":\"authenticated\",\"result_reason\":null,\"transaction_id\":\"d1246125-24fc-48f7-b65b-77500609cef3\",\"version\":\"2.2.0\"},\"wallet\":null},\"type\":\"card\"},\"refunded\":false,\"source\":null,\"status\":\"succeeded\",\"mit_params\":{\"network_transaction_id\":\"486005618613558\"}},\"confirmation_method\":\"manual\",\"created\":1767633059,\"currency\":\"eur\",\"customer\":null,\"last_payment_error\":null,\"livemode\":true,\"metadata\":{\"payment_id\":\"rbDEjk4aGMZC6fM1tdcyOLER8\",\"payments_extension\":\"true\",\"payments_extension_type\":\"card\",\"reconciliation_flow\":\"payments_api\",\"shop_id\":\"751927347\"},\"next_action\":null,\"payment_method\":\"pm_1SmHJ1IkWweOM9jAIw4bfWnS\",\"payment_method_types\":[\"card\"],\"source\":null,\"status\":\"succeeded\"}"</t>
  </si>
  <si>
    <t>AS-96928</t>
  </si>
  <si>
    <t>gid://shopify/Order/7498977706322</t>
  </si>
  <si>
    <t>gid://shopify/OrderTransaction/8639800607058</t>
  </si>
  <si>
    <t>2026-01-27T16:47:33Z</t>
  </si>
  <si>
    <t>ch_3SuFQQIkWweOM9jA0DmIlQ25</t>
  </si>
  <si>
    <t>rh54lEhbudzfbkH926ugaCBA7</t>
  </si>
  <si>
    <t>pi_3SuFQQIkWweOM9jA027ljHkG</t>
  </si>
  <si>
    <t>"{\"id\":\"pi_3SuFQQIkWweOM9jA027ljHkG\",\"object\":\"payment_intent\",\"amount\":6795,\"amount_capturable\":0,\"amount_received\":6795,\"canceled_at\":null,\"cancellation_reason\":null,\"capture_method\":\"automatic\",\"latest_charge\":{\"id\":\"ch_3SuFQQIkWweOM9jA0DmIlQ25\",\"object\":\"charge\",\"amount\":6795,\"application_fee\":\"fee_1SuFRWIkWweOM9jA3QHLxOi7\",\"balance_transaction\":\"txn_3SuFQQIkWweOM9jA0i0klUH6\",\"captured\":true,\"created\":1769532522,\"currency\":\"eur\",\"failure_code\":null,\"failure_message\":null,\"fraud_details\":{},\"livemode\":true,\"metadata\":{\"payment_id\":\"rh54lEhbudzfbkH926ugaCBA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FQQIkWweOM9jA027ljHkG\",\"payment_method\":\"pm_1SuFQQIkWweOM9jAAqH08uY0\",\"payment_method_details\":{\"card\":{\"amount_authorized\":6795,\"authorization_code\":\"305522\",\"brand\":\"visa\",\"checks\":{\"address_line1_check\":\"unavailable\",\"address_postal_code_check\":\"unavailable\",\"cvc_check\":\"pass\"},\"country\":\"FR\",\"description\":\"Visa Classic\",\"ds_transaction_id\":null,\"exp_month\":11,\"exp_year\":2029,\"extended_authorization\":{\"status\":\"disabled\"},\"fingerprint\":\"2SEMw3h95eUAnzzW\",\"funding\":\"debit\",\"iin\":\"453304\",\"incremental_authorization\":{\"status\":\"unavailable\"},\"installments\":null,\"issuer\":\"CREDIT AGRICOLE SOCIETE ANONYME\",\"last4\":\"4624\",\"mandate\":null,\"moto\":false,\"multicapture\":{\"status\":\"unavailable\"},\"network\":\"visa\",\"network_token\":{\"used\":false},\"network_transaction_id\":\"486027605221238\",\"overcapture\":{\"maximum_amount_capturable\":6795,\"status\":\"unavailable\"},\"payment_account_reference\":\"V0010013525342638276523137029\",\"regulated_status\":\"unregulated\",\"three_d_secure\":{\"authentication_flow\":\"challenge\",\"electronic_commerce_indicator\":\"05\",\"exemption_indicator\":null,\"result\":\"authenticated\",\"result_reason\":null,\"transaction_id\":\"a7b9e6d4-ac8f-4452-8316-04976ef5aa80\",\"version\":\"2.2.0\"},\"wallet\":null},\"type\":\"card\"},\"refunded\":false,\"source\":null,\"status\":\"succeeded\",\"mit_params\":{\"network_transaction_id\":\"486027605221238\"}},\"confirmation_method\":\"manual\",\"created\":1769532454,\"currency\":\"eur\",\"customer\":null,\"last_payment_error\":null,\"livemode\":true,\"metadata\":{\"payment_id\":\"rh54lEhbudzfbkH926ugaCBA7\",\"payments_extension\":\"true\",\"payments_extension_type\":\"card\",\"reconciliation_flow\":\"payments_api\",\"shop_id\":\"751927347\"},\"next_action\":null,\"payment_method\":\"pm_1SuFQQIkWweOM9jAAqH08uY0\",\"payment_method_types\":[\"card\"],\"source\":null,\"status\":\"succeeded\"}"</t>
  </si>
  <si>
    <t>AS-96256</t>
  </si>
  <si>
    <t>gid://shopify/Order/7439490253138</t>
  </si>
  <si>
    <t>gid://shopify/OrderTransaction/8615226376530</t>
  </si>
  <si>
    <t>2026-01-18T15:42:32Z</t>
  </si>
  <si>
    <t>ch_3Sqy7ZIkWweOM9jA2T0yDGPm</t>
  </si>
  <si>
    <t>rQhvKEvYcTQpnCdp3q8gMq5VM</t>
  </si>
  <si>
    <t>pi_3Sqy7ZIkWweOM9jA2mR0ZFbG</t>
  </si>
  <si>
    <t>"{\"id\":\"pi_3Sqy7ZIkWweOM9jA2mR0ZFbG\",\"object\":\"payment_intent\",\"amount\":6795,\"amount_capturable\":0,\"amount_received\":6795,\"canceled_at\":null,\"cancellation_reason\":null,\"capture_method\":\"automatic\",\"latest_charge\":{\"id\":\"ch_3Sqy7ZIkWweOM9jA2T0yDGPm\",\"object\":\"charge\",\"amount\":6795,\"application_fee\":\"fee_1Sqy7bIkWweOM9jAVGStQ7mW\",\"balance_transaction\":\"txn_3Sqy7ZIkWweOM9jA221hGJsE\",\"captured\":true,\"created\":1768750954,\"currency\":\"eur\",\"failure_code\":null,\"failure_message\":null,\"fraud_details\":{},\"livemode\":true,\"metadata\":{\"payment_id\":\"rQhvKEvYcTQpnCdp3q8gMq5V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y7ZIkWweOM9jA2mR0ZFbG\",\"payment_method\":\"pm_1Sqy7ZIkWweOM9jAeRzGTqL4\",\"payment_method_details\":{\"card\":{\"amount_authorized\":6795,\"authorization_code\":\"860154\",\"brand\":\"mastercard\",\"checks\":{\"address_line1_check\":\"unavailable\",\"address_postal_code_check\":\"unavailable\",\"cvc_check\":\"pass\"},\"country\":\"IT\",\"description\":\"Standard MasterCard Card\",\"ds_transaction_id\":null,\"exp_month\":12,\"exp_year\":2027,\"extended_authorization\":{\"status\":\"disabled\"},\"fingerprint\":\"EMbaHw6TiAJB9c9F\",\"funding\":\"credit\",\"iin\":\"530052\",\"incremental_authorization\":{\"status\":\"unavailable\"},\"installments\":null,\"issuer\":\"NEXI PAYMENTS SPA\",\"last4\":\"7355\",\"mandate\":null,\"moto\":false,\"multicapture\":{\"status\":\"unavailable\"},\"network\":\"mastercard\",\"network_token\":{\"used\":false},\"network_transaction_id\":\"MCSYO3VSK0118\",\"overcapture\":{\"maximum_amount_capturable\":6795,\"status\":\"unavailable\"},\"payment_account_reference\":\"50017F4357PHO6IOT4G1973ID6DZK\",\"regulated_status\":\"unregulated\",\"three_d_secure\":null,\"wallet\":null},\"type\":\"card\"},\"refunded\":false,\"source\":null,\"status\":\"succeeded\",\"mit_params\":{\"network_transaction_id\":\"MCSYO3VSK0118\"}},\"confirmation_method\":\"manual\",\"created\":1768750953,\"currency\":\"eur\",\"customer\":null,\"last_payment_error\":null,\"livemode\":true,\"metadata\":{\"payment_id\":\"rQhvKEvYcTQpnCdp3q8gMq5VM\",\"payments_extension\":\"true\",\"payments_extension_type\":\"card\",\"reconciliation_flow\":\"payments_api\",\"shop_id\":\"751927347\"},\"next_action\":null,\"payment_method\":\"pm_1Sqy7ZIkWweOM9jAeRzGTqL4\",\"payment_method_types\":[\"card\"],\"source\":null,\"status\":\"succeeded\"}"</t>
  </si>
  <si>
    <t>AS-96046</t>
  </si>
  <si>
    <t>gid://shopify/Order/7432833761618</t>
  </si>
  <si>
    <t>gid://shopify/OrderTransaction/8607160009042</t>
  </si>
  <si>
    <t>2026-01-16T09:14:06Z</t>
  </si>
  <si>
    <t>ch_3Sq96YIkWweOM9jA2Bt2ZC5E</t>
  </si>
  <si>
    <t>r3rVPxUvP7b1nasUrIxjtfKTe</t>
  </si>
  <si>
    <t>pi_3Sq96YIkWweOM9jA23g9PFnE</t>
  </si>
  <si>
    <t>"{\"id\":\"pi_3Sq96YIkWweOM9jA23g9PFnE\",\"object\":\"payment_intent\",\"amount\":10190,\"amount_capturable\":0,\"amount_received\":10190,\"canceled_at\":null,\"cancellation_reason\":null,\"capture_method\":\"automatic\",\"latest_charge\":{\"id\":\"ch_3Sq96YIkWweOM9jA2Bt2ZC5E\",\"object\":\"charge\",\"amount\":10190,\"application_fee\":\"fee_1Sq97YIkWweOM9jAQJqU5LvE\",\"balance_transaction\":\"txn_3Sq96YIkWweOM9jA2GwECNEW\",\"captured\":true,\"created\":1768554907,\"currency\":\"eur\",\"failure_code\":null,\"failure_message\":null,\"fraud_details\":{},\"livemode\":true,\"metadata\":{\"payment_id\":\"r3rVPxUvP7b1nasUrIxjtfKT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96YIkWweOM9jA23g9PFnE\",\"payment_method\":\"pm_1Sq96YIkWweOM9jAnHbv8aV0\",\"payment_method_details\":{\"card\":{\"amount_authorized\":10190,\"authorization_code\":\"551358\",\"brand\":\"visa\",\"checks\":{\"address_line1_check\":\"fail\",\"address_postal_code_check\":\"fail\",\"cvc_check\":null},\"country\":\"FR\",\"description\":\"Visa Gold\",\"ds_transaction_id\":null,\"exp_month\":5,\"exp_year\":2026,\"extended_authorization\":{\"status\":\"disabled\"},\"fingerprint\":\"4KvqdbimV2CLRiLH\",\"funding\":\"credit\",\"iin\":\"463341\",\"incremental_authorization\":{\"status\":\"unavailable\"},\"installments\":null,\"issuer\":\"BPCE\",\"last4\":\"8918\",\"mandate\":null,\"moto\":false,\"multicapture\":{\"status\":\"unavailable\"},\"network\":\"visa\",\"network_token\":{\"used\":true},\"network_transaction_id\":\"486016333080233\",\"overcapture\":{\"maximum_amount_capturable\":10190,\"status\":\"unavailable\"},\"payment_account_reference\":\"V001AACB001012021042118709788\",\"regulated_status\":\"unregulated\",\"three_d_secure\":{\"authentication_flow\":\"challenge\",\"electronic_commerce_indicator\":\"05\",\"exemption_indicator\":null,\"result\":\"authenticated\",\"result_reason\":null,\"transaction_id\":\"8db3f5e7-fed3-4a95-b892-c80cbe94d115\",\"version\":\"2.2.0\"},\"wallet\":null},\"type\":\"card\"},\"refunded\":false,\"source\":null,\"status\":\"succeeded\",\"mit_params\":{\"network_transaction_id\":\"486016333080233\"}},\"confirmation_method\":\"manual\",\"created\":1768554846,\"currency\":\"eur\",\"customer\":null,\"last_payment_error\":null,\"livemode\":true,\"metadata\":{\"payment_id\":\"r3rVPxUvP7b1nasUrIxjtfKTe\",\"payments_extension\":\"true\",\"payments_extension_type\":\"card\",\"reconciliation_flow\":\"payments_api\",\"shop_id\":\"751927347\"},\"next_action\":null,\"payment_method\":\"pm_1Sq96YIkWweOM9jAnHbv8aV0\",\"payment_method_types\":[\"card\"],\"source\":null,\"status\":\"succeeded\"}"</t>
  </si>
  <si>
    <t>AS-96569</t>
  </si>
  <si>
    <t>gid://shopify/Order/7488963084626</t>
  </si>
  <si>
    <t>gid://shopify/OrderTransaction/8627095535954</t>
  </si>
  <si>
    <t>2026-01-23T06:35:43Z</t>
  </si>
  <si>
    <t>0US41227AC5203425</t>
  </si>
  <si>
    <t>"{\"id\":\"0US41227AC5203425\",\"intent\":\"CAPTURE\",\"status\":\"COMPLETED\",\"payment_source\":{\"paypal\":{\"email_address\":\"valentinasuzzi@gmail.com\",\"account_id\":\"PHYGXUGE4GLQS\",\"account_status\":\"VERIFIED\",\"name\":{\"given_name\":\"Valentina\",\"surname\":\"Suzzi\"},\"phone_number\":{\"national_number\":\"39054654113\"},\"address\":{\"address_line_1\":\"Via Francesco Tarroni, 8\",\"admin_area_2\":\"Fusignano\",\"admin_area_1\":\"RA\",\"postal_code\":\"48034\",\"country_code\":\"IT\"}}},\"purchase_units\":[{\"reference_id\":\"default\",\"amount\":{\"currency_code\":\"EUR\",\"value\":\"65.90\",\"breakdown\":{\"item_total\":{\"currency_code\":\"EUR\",\"value\":\"65.90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Art Breakfast - P\u00f3ster \\/ Sin marco \\/ 50x70\",\"custom_id\":\"{\\\"shop_id\\\":751927347,\\\"session_id\\\":\\\"rPCg2lyd38LcYjnSI7UGxegLb\\\"}\",\"invoice_id\":\"rPCg2lyd38LcYjnSI7UGxegLb\",\"soft_descriptor\":\"PAYPAL *ARTESTASTOR AR\",\"items\":[{\"name\":\"Art Breakfast - P\u00f3ster \\/ Sin marco \\/ 50x70\",\"unit_amount\":{\"currency_code\":\"EUR\",\"value\":\"32.95\"},\"tax\":{\"currency_code\":\"EUR\",\"value\":\"0.00\"},\"quantity\":\"1\"},{\"name\":\"FAST FOOD \\/ Pizza - P\u00f3ster \\/ Sin marco \\/ 50x70\",\"unit_amount\":{\"currency_code\":\"EUR\",\"value\":\"32.95\"},\"tax\":{\"currency_code\":\"EUR\",\"value\":\"0.00\"},\"quantity\":\"1\"}],\"shipping\":{\"name\":{\"full_name\":\"Valentina Suzzi\"},\"address\":{\"address_line_1\":\"Via Francesco Tarroni 8\",\"admin_area_2\":\"Fusignano\",\"admin_area_1\":\"Ravenna\",\"postal_code\":\"48034\",\"country_code\":\"IT\"}},\"supplementary_data\":{\"tax_nexus\":[]},\"payments\":{\"captures\":[{\"id\":\"1BW00182GR207512H\",\"status\":\"COMPLETED\",\"amount\":{\"currency_code\":\"EUR\",\"value\":\"65.90\"},\"final_capture\":true,\"disbursement_mode\":\"INSTANT\",\"seller_protection\":{\"status\":\"ELIGIBLE\",\"dispute_categories\":[\"ITEM_NOT_RECEIVED\",\"UNAUTHORIZED_TRANSACTION\"]},\"seller_receivable_breakdown\":{\"gross_amount\":{\"currency_code\":\"EUR\",\"value\":\"65.90\"},\"paypal_fee\":{\"currency_code\":\"EUR\",\"value\":\"2.26\"},\"net_amount\":{\"currency_code\":\"EUR\",\"value\":\"63.64\"}},\"invoice_id\":\"rPCg2lyd38LcYjnSI7UGxegLb\",\"custom_id\":\"{\\\"shop_id\\\":751927347,\\\"session_id\\\":\\\"rPCg2lyd38LcYjnSI7UGxegLb\\\"}\",\"links\":[{\"href\":\"https:\\/\\/api.paypal.com\\/v2\\/payments\\/captures\\/1BW00182GR207512H\",\"rel\":\"self\",\"method\":\"GET\"},{\"href\":\"https:\\/\\/api.paypal.com\\/v2\\/payments\\/captures\\/1BW00182GR207512H\\/refund\",\"rel\":\"refund\",\"method\":\"POST\"},{\"href\":\"https:\\/\\/api.paypal.com\\/v2\\/checkout\\/orders\\/0US41227AC5203425\",\"rel\":\"up\",\"method\":\"GET\"}],\"create_time\":\"2026-01-23T06:35:45Z\",\"update_time\":\"2026-01-23T06:35:45Z\"}]}}],\"payer\":{\"name\":{\"given_name\":\"Valentina\",\"surname\":\"Suzzi\"},\"email_address\":\"valentinasuzzi@gmail.com\",\"payer_id\":\"PHYGXUGE4GLQS\",\"phone\":{\"phone_number\":{\"national_number\":\"39054654113\"}},\"address\":{\"address_line_1\":\"Via Francesco Tarroni, 8\",\"admin_area_2\":\"Fusignano\",\"admin_area_1\":\"RA\",\"postal_code\":\"48034\",\"country_code\":\"IT\"}},\"create_time\":\"2026-01-23T06:34:27Z\",\"update_time\":\"2026-01-23T06:35:45Z\",\"links\":[{\"href\":\"https:\\/\\/api.paypal.com\\/v2\\/checkout\\/orders\\/0US41227AC5203425\",\"rel\":\"self\",\"method\":\"GET\"}]}"</t>
  </si>
  <si>
    <t>AS-95885</t>
  </si>
  <si>
    <t>gid://shopify/Order/7427046342994</t>
  </si>
  <si>
    <t>gid://shopify/OrderTransaction/8600502141266</t>
  </si>
  <si>
    <t>2026-01-13T22:26:06Z</t>
  </si>
  <si>
    <t>1JB874137F2544327</t>
  </si>
  <si>
    <t>"{\"id\":\"1JB874137F2544327\",\"intent\":\"CAPTURE\",\"status\":\"COMPLETED\",\"payment_source\":{\"paypal\":{\"email_address\":\"wallraf.christian@gmx.de\",\"account_id\":\"K5NUSKTMR3A5N\",\"account_status\":\"VERIFIED\",\"name\":{\"given_name\":\"Christian\",\"surname\":\"Wallraf\"},\"phone_number\":{\"national_number\":\"491738277943\"},\"address\":{\"address_line_1\":\"Am P\u00fcttkamp 40\",\"admin_area_2\":\"D\u00fcsseldorf\",\"postal_code\":\"40629\",\"country_code\":\"DE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ilies by Katsushika Hokusai - P\u00f3ster \\/ Madera negro \\/ 50x70\",\"custom_id\":\"{\\\"shop_id\\\":751927347,\\\"session_id\\\":\\\"rr2y25x1aY7XuAZfUDegHyGgO\\\"}\",\"invoice_id\":\"rr2y25x1aY7XuAZfUDegHyGgO\",\"items\":[{\"name\":\"lilies by Katsushika Hokusai - P\u00f3ster \\/ Madera negro \\/ 50x70\",\"unit_amount\":{\"currency_code\":\"EUR\",\"value\":\"67.95\"},\"tax\":{\"currency_code\":\"EUR\",\"value\":\"0.00\"},\"quantity\":\"1\"}],\"shipping\":{\"name\":{\"full_name\":\"Christian Wallraf\"},\"address\":{\"address_line_1\":\"Am P\u00fcttkamp 40\",\"admin_area_2\":\"D\u00fcsseldorf\",\"postal_code\":\"40629\",\"country_code\":\"DE\"}},\"supplementary_data\":{\"tax_nexus\":[]},\"payments\":{\"captures\":[{\"id\":\"2PA24427XK159851M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r2y25x1aY7XuAZfUDegHyGgO\",\"custom_id\":\"{\\\"shop_id\\\":751927347,\\\"session_id\\\":\\\"rr2y25x1aY7XuAZfUDegHyGgO\\\"}\",\"links\":[{\"href\":\"https:\\/\\/api.paypal.com\\/v2\\/payments\\/captures\\/2PA24427XK159851M\",\"rel\":\"self\",\"method\":\"GET\"},{\"href\":\"https:\\/\\/api.paypal.com\\/v2\\/payments\\/captures\\/2PA24427XK159851M\\/refund\",\"rel\":\"refund\",\"method\":\"POST\"},{\"href\":\"https:\\/\\/api.paypal.com\\/v2\\/checkout\\/orders\\/1JB874137F2544327\",\"rel\":\"up\",\"method\":\"GET\"}],\"create_time\":\"2026-01-13T22:26:08Z\",\"update_time\":\"2026-01-13T22:26:08Z\"}]}}],\"payer\":{\"name\":{\"given_name\":\"Christian\",\"surname\":\"Wallraf\"},\"email_address\":\"wallraf.christian@gmx.de\",\"payer_id\":\"K5NUSKTMR3A5N\",\"phone\":{\"phone_number\":{\"national_number\":\"491738277943\"}},\"address\":{\"address_line_1\":\"Am P\u00fcttkamp 40\",\"admin_area_2\":\"D\u00fcsseldorf\",\"postal_code\":\"40629\",\"country_code\":\"DE\"}},\"create_time\":\"2026-01-13T22:18:10Z\",\"update_time\":\"2026-01-13T22:26:08Z\",\"links\":[{\"href\":\"https:\\/\\/api.paypal.com\\/v2\\/checkout\\/orders\\/1JB874137F2544327\",\"rel\":\"self\",\"method\":\"GET\"}]}"</t>
  </si>
  <si>
    <t>AS-96623</t>
  </si>
  <si>
    <t>gid://shopify/Order/7490415886674</t>
  </si>
  <si>
    <t>gid://shopify/OrderTransaction/8628971798866</t>
  </si>
  <si>
    <t>2026-01-23T19:45:14Z</t>
  </si>
  <si>
    <t>ch_3SsqIBIkWweOM9jA2v4AFz5e</t>
  </si>
  <si>
    <t>ryAVrJBUofJm3mUoDUyWGo3Iy</t>
  </si>
  <si>
    <t>pi_3SsqIBIkWweOM9jA2SXqQAgw</t>
  </si>
  <si>
    <t>"{\"id\":\"pi_3SsqIBIkWweOM9jA2SXqQAgw\",\"object\":\"payment_intent\",\"amount\":2990,\"amount_capturable\":0,\"amount_received\":2990,\"canceled_at\":null,\"cancellation_reason\":null,\"capture_method\":\"automatic\",\"latest_charge\":{\"id\":\"ch_3SsqIBIkWweOM9jA2v4AFz5e\",\"object\":\"charge\",\"amount\":2990,\"application_fee\":\"fee_1SsqIDIkWweOM9jAqTnsg8UV\",\"balance_transaction\":\"txn_3SsqIBIkWweOM9jA2qAmWPIF\",\"captured\":true,\"created\":1769197516,\"currency\":\"eur\",\"failure_code\":null,\"failure_message\":null,\"fraud_details\":{},\"livemode\":true,\"metadata\":{\"payment_id\":\"ryAVrJBUofJm3mUoDUyWGo3I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qIBIkWweOM9jA2SXqQAgw\",\"payment_method\":\"pm_1SsqIBIkWweOM9jAJkFSaeX4\",\"payment_method_details\":{\"card\":{\"amount_authorized\":2990,\"authorization_code\":\"916773\",\"brand\":\"mastercard\",\"checks\":{\"address_line1_check\":null,\"address_postal_code_check\":null,\"cvc_check\":null},\"country\":\"ES\",\"description\":\"Platinum MasterCard Immediate Debit\",\"ds_transaction_id\":null,\"exp_month\":9,\"exp_year\":2027,\"extended_authorization\":{\"status\":\"disabled\"},\"fingerprint\":\"77f4YzP5t5OYLskn\",\"funding\":\"debit\",\"iin\":\"516398\",\"incremental_authorization\":{\"status\":\"unavailable\"},\"installments\":null,\"issuer\":\"BANCO SANTANDER S.A.\",\"last4\":\"0000\",\"mandate\":null,\"moto\":false,\"multicapture\":{\"status\":\"unavailable\"},\"network\":\"mastercard\",\"network_token\":{\"used\":false},\"network_transaction_id\":\"TPLTSA7NN0123\",\"overcapture\":{\"maximum_amount_capturable\":2990,\"status\":\"unavailable\"},\"payment_account_reference\":\"5001C61UEW6HFQDCDYW1JCE0QJ6K5\",\"regulated_status\":\"unregulated\",\"three_d_secure\":null,\"wallet\":{\"apple_pay\":{\"type\":\"apple_pay\"},\"dynamic_last4\":\"9623\",\"type\":\"apple_pay\"}},\"type\":\"card\"},\"refunded\":false,\"source\":null,\"status\":\"succeeded\",\"mit_params\":{\"network_transaction_id\":\"TPLTSA7NN0123\"}},\"confirmation_method\":\"manual\",\"created\":1769197515,\"currency\":\"eur\",\"customer\":null,\"last_payment_error\":null,\"livemode\":true,\"metadata\":{\"payment_id\":\"ryAVrJBUofJm3mUoDUyWGo3Iy\",\"payments_extension\":\"true\",\"payments_extension_type\":\"card\",\"reconciliation_flow\":\"payments_api\",\"shop_id\":\"751927347\"},\"next_action\":null,\"payment_method\":\"pm_1SsqIBIkWweOM9jAJkFSaeX4\",\"payment_method_types\":[\"card\"],\"source\":null,\"status\":\"succeeded\"}"</t>
  </si>
  <si>
    <t>AS-96016</t>
  </si>
  <si>
    <t>gid://shopify/Order/7431117799762</t>
  </si>
  <si>
    <t>gid://shopify/OrderTransaction/8605535174994</t>
  </si>
  <si>
    <t>2026-01-15T19:53:45Z</t>
  </si>
  <si>
    <t>9S63931862795764L</t>
  </si>
  <si>
    <t>"{\"id\":\"9S63931862795764L\",\"intent\":\"CAPTURE\",\"status\":\"COMPLETED\",\"payment_source\":{\"paypal\":{\"email_address\":\"petraespanner@aol.com\",\"account_id\":\"VPDHE76RWZQ8E\",\"account_status\":\"VERIFIED\",\"name\":{\"given_name\":\"petra\",\"surname\":\"espanner\"},\"phone_number\":{\"national_number\":\"03043607374\"},\"address\":{\"address_line_1\":\"Alt-Tegel 27\",\"admin_area_2\":\"Berlin\",\"postal_code\":\"13507\",\"country_code\":\"DE\"}}},\"purchase_units\":[{\"reference_id\":\"default\",\"amount\":{\"currency_code\":\"EUR\",\"value\":\"111.70\",\"breakdown\":{\"item_total\":{\"currency_code\":\"EUR\",\"value\":\"111.70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e marche fermier - PAMPLEMOUSSE ROSE - P\u00f3ster \\/ Sin marco \\/ 30x40\",\"custom_id\":\"{\\\"shop_id\\\":751927347,\\\"session_id\\\":\\\"rQGoirVnrPeZEVga6W1LrgzgO\\\"}\",\"invoice_id\":\"rQGoirVnrPeZEVga6W1LrgzgO\",\"items\":[{\"name\":\"Le marche fermier - PAMPLEMOUSSE ROSE - P\u00f3ster \\/ Sin marco \\/ 30x40\",\"unit_amount\":{\"currency_code\":\"EUR\",\"value\":\"19.95\"},\"tax\":{\"currency_code\":\"EUR\",\"value\":\"0.00\"},\"quantity\":\"1\"},{\"name\":\"Le marche fermier - Les Citrons - P\u00f3ster \\/ Sin marco \\/ 30x40\",\"unit_amount\":{\"currency_code\":\"EUR\",\"value\":\"19.95\"},\"tax\":{\"currency_code\":\"EUR\",\"value\":\"0.00\"},\"quantity\":\"1\"},{\"name\":\"Untitled (Special Edition) - Paul Klee - P\u00f3ster \\/ Sin marco \\/ 50x70\",\"unit_amount\":{\"currency_code\":\"EUR\",\"value\":\"32.95\"},\"tax\":{\"currency_code\":\"EUR\",\"value\":\"0.00\"},\"quantity\":\"1\"},{\"name\":\"Le Pamlemousse - P\u00f3ster \\/ Sin marco \\/ 20x30\",\"unit_amount\":{\"currency_code\":\"EUR\",\"value\":\"12.95\"},\"tax\":{\"currency_code\":\"EUR\",\"value\":\"0.00\"},\"quantity\":\"1\"},{\"name\":\"L'Aperitivo - P\u00f3ster \\/ Sin marco \\/ 20x30\",\"unit_amount\":{\"currency_code\":\"EUR\",\"value\":\"12.95\"},\"tax\":{\"currency_code\":\"EUR\",\"value\":\"0.00\"},\"quantity\":\"1\"},{\"name\":\"La Dolce Vita - P\u00f3ster \\/ Sin marco \\/ 20x30\",\"unit_amount\":{\"currency_code\":\"EUR\",\"value\":\"12.95\"},\"tax\":{\"currency_code\":\"EUR\",\"value\":\"0.00\"},\"quantity\":\"1\"}],\"shipping\":{\"name\":{\"full_name\":\"Petra Espanner\"},\"address\":{\"address_line_1\":\"Alt-Tegel 27\",\"admin_area_2\":\"Berlin\",\"postal_code\":\"13507\",\"country_code\":\"DE\"}},\"supplementary_data\":{\"tax_nexus\":[]},\"payments\":{\"captures\":[{\"id\":\"6KN572482U859532F\",\"status\":\"COMPLETED\",\"amount\":{\"currency_code\":\"EUR\",\"value\":\"111.70\"},\"final_capture\":true,\"disbursement_mode\":\"INSTANT\",\"seller_protection\":{\"status\":\"ELIGIBLE\",\"dispute_categories\":[\"ITEM_NOT_RECEIVED\",\"UNAUTHORIZED_TRANSACTION\"]},\"seller_receivable_breakdown\":{\"gross_amount\":{\"currency_code\":\"EUR\",\"value\":\"111.70\"},\"paypal_fee\":{\"currency_code\":\"EUR\",\"value\":\"3.59\"},\"net_amount\":{\"currency_code\":\"EUR\",\"value\":\"108.11\"}},\"invoice_id\":\"rQGoirVnrPeZEVga6W1LrgzgO\",\"custom_id\":\"{\\\"shop_id\\\":751927347,\\\"session_id\\\":\\\"rQGoirVnrPeZEVga6W1LrgzgO\\\"}\",\"links\":[{\"href\":\"https:\\/\\/api.paypal.com\\/v2\\/payments\\/captures\\/6KN572482U859532F\",\"rel\":\"self\",\"method\":\"GET\"},{\"href\":\"https:\\/\\/api.paypal.com\\/v2\\/payments\\/captures\\/6KN572482U859532F\\/refund\",\"rel\":\"refund\",\"method\":\"POST\"},{\"href\":\"https:\\/\\/api.paypal.com\\/v2\\/checkout\\/orders\\/9S63931862795764L\",\"rel\":\"up\",\"method\":\"GET\"}],\"create_time\":\"2026-01-15T19:53:47Z\",\"update_time\":\"2026-01-15T19:53:47Z\"}]}}],\"payer\":{\"name\":{\"given_name\":\"petra\",\"surname\":\"espanner\"},\"email_address\":\"petraespanner@aol.com\",\"payer_id\":\"VPDHE76RWZQ8E\",\"phone\":{\"phone_number\":{\"national_number\":\"03043607374\"}},\"address\":{\"address_line_1\":\"Alt-Tegel 27\",\"admin_area_2\":\"Berlin\",\"postal_code\":\"13507\",\"country_code\":\"DE\"}},\"create_time\":\"2026-01-15T19:53:11Z\",\"update_time\":\"2026-01-15T19:53:47Z\",\"links\":[{\"href\":\"https:\\/\\/api.paypal.com\\/v2\\/checkout\\/orders\\/9S63931862795764L\",\"rel\":\"self\",\"method\":\"GET\"}]}"</t>
  </si>
  <si>
    <t>AS-95421</t>
  </si>
  <si>
    <t>gid://shopify/Order/7415103226194</t>
  </si>
  <si>
    <t>gid://shopify/OrderTransaction/8587549147474</t>
  </si>
  <si>
    <t>2026-01-08T22:40:06Z</t>
  </si>
  <si>
    <t>3Y732955LL621430J</t>
  </si>
  <si>
    <t>"{\"id\":\"3Y732955LL621430J\",\"intent\":\"CAPTURE\",\"status\":\"COMPLETED\",\"payment_source\":{\"paypal\":{\"email_address\":\"courtind@gmail.com\",\"account_id\":\"W7FTGXBBJ6SKL\",\"account_status\":\"VERIFIED\",\"name\":{\"given_name\":\"David\",\"surname\":\"Courtin\"},\"phone_number\":{\"national_number\":\"34608831341\"},\"address\":{\"address_line_1\":\"15 Calle Josefina Castellvi\",\"address_line_2\":\"Casa 8\",\"admin_area_2\":\"Colmenar Viejo\",\"admin_area_1\":\"MADRID\",\"postal_code\":\"28770\",\"country_code\":\"ES\"}}},\"purchase_units\":[{\"reference_id\":\"default\",\"amount\":{\"currency_code\":\"EUR\",\"value\":\"169.90\",\"breakdown\":{\"item_total\":{\"currency_code\":\"EUR\",\"value\":\"169.90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adrid - P\u00f3ster \\/ Madera negro \\/ 60x90\",\"custom_id\":\"{\\\"shop_id\\\":751927347,\\\"session_id\\\":\\\"rqH0SHm3sQdw5GKolGe9PLLfy\\\"}\",\"invoice_id\":\"rqH0SHm3sQdw5GKolGe9PLLfy\",\"soft_descriptor\":\"PAYPAL *ARTESTASTOR AR\",\"items\":[{\"name\":\"Madrid - P\u00f3ster \\/ Madera negro \\/ 60x90\",\"unit_amount\":{\"currency_code\":\"EUR\",\"value\":\"84.95\"},\"tax\":{\"currency_code\":\"EUR\",\"value\":\"0.00\"},\"quantity\":\"1\"},{\"name\":\"Madrid Skyline en blanco y negro - P\u00f3ster \\/ Madera negro \\/ 60x90\",\"unit_amount\":{\"currency_code\":\"EUR\",\"value\":\"84.95\"},\"tax\":{\"currency_code\":\"EUR\",\"value\":\"0.00\"},\"quantity\":\"1\"}],\"shipping\":{\"name\":{\"full_name\":\"David Courtin\"},\"address\":{\"address_line_1\":\"Calle Josefina Castellvi 15 - Casa 8\",\"admin_area_2\":\"Colmenar Viejo\",\"admin_area_1\":\"Madrid\",\"postal_code\":\"28770\",\"country_code\":\"ES\"}},\"supplementary_data\":{\"tax_nexus\":[]},\"payments\":{\"captures\":[{\"id\":\"83F49616XT129964P\",\"status\":\"COMPLETED\",\"amount\":{\"currency_code\":\"EUR\",\"value\":\"169.90\"},\"final_capture\":true,\"disbursement_mode\":\"INSTANT\",\"seller_protection\":{\"status\":\"ELIGIBLE\",\"dispute_categories\":[\"ITEM_NOT_RECEIVED\",\"UNAUTHORIZED_TRANSACTION\"]},\"seller_receivable_breakdown\":{\"gross_amount\":{\"currency_code\":\"EUR\",\"value\":\"169.90\"},\"paypal_fee\":{\"currency_code\":\"EUR\",\"value\":\"5.28\"},\"net_amount\":{\"currency_code\":\"EUR\",\"value\":\"164.62\"}},\"invoice_id\":\"rqH0SHm3sQdw5GKolGe9PLLfy\",\"custom_id\":\"{\\\"shop_id\\\":751927347,\\\"session_id\\\":\\\"rqH0SHm3sQdw5GKolGe9PLLfy\\\"}\",\"links\":[{\"href\":\"https:\\/\\/api.paypal.com\\/v2\\/payments\\/captures\\/83F49616XT129964P\",\"rel\":\"self\",\"method\":\"GET\"},{\"href\":\"https:\\/\\/api.paypal.com\\/v2\\/payments\\/captures\\/83F49616XT129964P\\/refund\",\"rel\":\"refund\",\"method\":\"POST\"},{\"href\":\"https:\\/\\/api.paypal.com\\/v2\\/checkout\\/orders\\/3Y732955LL621430J\",\"rel\":\"up\",\"method\":\"GET\"}],\"create_time\":\"2026-01-08T22:40:08Z\",\"update_time\":\"2026-01-08T22:40:08Z\"}]}}],\"payer\":{\"name\":{\"given_name\":\"David\",\"surname\":\"Courtin\"},\"email_address\":\"courtind@gmail.com\",\"payer_id\":\"W7FTGXBBJ6SKL\",\"phone\":{\"phone_number\":{\"national_number\":\"34608831341\"}},\"address\":{\"address_line_1\":\"15 Calle Josefina Castellvi\",\"address_line_2\":\"Casa 8\",\"admin_area_2\":\"Colmenar Viejo\",\"admin_area_1\":\"MADRID\",\"postal_code\":\"28770\",\"country_code\":\"ES\"}},\"create_time\":\"2026-01-08T22:38:16Z\",\"update_time\":\"2026-01-08T22:40:08Z\",\"links\":[{\"href\":\"https:\\/\\/api.paypal.com\\/v2\\/checkout\\/orders\\/3Y732955LL621430J\",\"rel\":\"self\",\"method\":\"GET\"}]}"</t>
  </si>
  <si>
    <t>AS-95519</t>
  </si>
  <si>
    <t>gid://shopify/Order/7418052346194</t>
  </si>
  <si>
    <t>gid://shopify/OrderTransaction/8590878277970</t>
  </si>
  <si>
    <t>2026-01-10T06:09:38Z</t>
  </si>
  <si>
    <t>82V46905XG231343T</t>
  </si>
  <si>
    <t>"{\"id\":\"82V46905XG231343T\",\"intent\":\"CAPTURE\",\"status\":\"COMPLETED\",\"payment_source\":{\"paypal\":{\"email_address\":\"micony2011@gmail.com\",\"account_id\":\"CJSAA4WBMK9JY\",\"account_status\":\"VERIFIED\",\"name\":{\"given_name\":\"Antonio\",\"surname\":\"Bola\u00f1os Franco\"},\"phone_number\":{\"national_number\":\"34645955461\"},\"address\":{\"address_line_1\":\"Calle Real, 12\",\"address_line_2\":\"1\u00b0 C\",\"admin_area_2\":\"Illescas\",\"admin_area_1\":\"TOLEDO\",\"postal_code\":\"45200\",\"country_code\":\"ES\"}}},\"purchase_units\":[{\"reference_id\":\"default\",\"amount\":{\"currency_code\":\"EUR\",\"value\":\"84.95\",\"breakdown\":{\"item_total\":{\"currency_code\":\"EUR\",\"value\":\"84.95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Henri Matisse, Coeur d'amour - P\u00f3ster \\/ Madera negro \\/ 60x90\",\"custom_id\":\"{\\\"shop_id\\\":751927347,\\\"session_id\\\":\\\"rWIWcIf7KQv05pJeLdTyba6UJ\\\"}\",\"invoice_id\":\"rWIWcIf7KQv05pJeLdTyba6UJ\",\"soft_descriptor\":\"PAYPAL *ARTESTASTOR AR\",\"items\":[{\"name\":\"Henri Matisse, Coeur d'amour - P\u00f3ster \\/ Madera negro \\/ 60x90\",\"unit_amount\":{\"currency_code\":\"EUR\",\"value\":\"84.95\"},\"tax\":{\"currency_code\":\"EUR\",\"value\":\"0.00\"},\"quantity\":\"1\"}],\"shipping\":{\"name\":{\"full_name\":\"Antonio Bolanos\"},\"address\":{\"address_line_1\":\"Avenida de los Gremios, 39\",\"admin_area_2\":\"Illescas\",\"admin_area_1\":\"Toledo\",\"postal_code\":\"45200\",\"country_code\":\"ES\"}},\"supplementary_data\":{\"tax_nexus\":[]},\"payments\":{\"captures\":[{\"id\":\"6U516691FG6647934\",\"status\":\"COMPLETED\",\"amount\":{\"currency_code\":\"EUR\",\"value\":\"84.95\"},\"final_capture\":true,\"disbursement_mode\":\"INSTANT\",\"seller_protection\":{\"status\":\"ELIGIBLE\",\"dispute_categories\":[\"ITEM_NOT_RECEIVED\",\"UNAUTHORIZED_TRANSACTION\"]},\"seller_receivable_breakdown\":{\"gross_amount\":{\"currency_code\":\"EUR\",\"value\":\"84.95\"},\"paypal_fee\":{\"currency_code\":\"EUR\",\"value\":\"2.81\"},\"net_amount\":{\"currency_code\":\"EUR\",\"value\":\"82.14\"}},\"invoice_id\":\"rWIWcIf7KQv05pJeLdTyba6UJ\",\"custom_id\":\"{\\\"shop_id\\\":751927347,\\\"session_id\\\":\\\"rWIWcIf7KQv05pJeLdTyba6UJ\\\"}\",\"links\":[{\"href\":\"https:\\/\\/api.paypal.com\\/v2\\/payments\\/captures\\/6U516691FG6647934\",\"rel\":\"self\",\"method\":\"GET\"},{\"href\":\"https:\\/\\/api.paypal.com\\/v2\\/payments\\/captures\\/6U516691FG6647934\\/refund\",\"rel\":\"refund\",\"method\":\"POST\"},{\"href\":\"https:\\/\\/api.paypal.com\\/v2\\/checkout\\/orders\\/82V46905XG231343T\",\"rel\":\"up\",\"method\":\"GET\"}],\"create_time\":\"2026-01-10T06:09:40Z\",\"update_time\":\"2026-01-10T06:09:40Z\"}]}}],\"payer\":{\"name\":{\"given_name\":\"Antonio\",\"surname\":\"Bola\u00f1os Franco\"},\"email_address\":\"micony2011@gmail.com\",\"payer_id\":\"CJSAA4WBMK9JY\",\"phone\":{\"phone_number\":{\"national_number\":\"34645955461\"}},\"address\":{\"address_line_1\":\"Calle Real, 12\",\"address_line_2\":\"1\u00b0 C\",\"admin_area_2\":\"Illescas\",\"admin_area_1\":\"TOLEDO\",\"postal_code\":\"45200\",\"country_code\":\"ES\"}},\"create_time\":\"2026-01-10T06:08:18Z\",\"update_time\":\"2026-01-10T06:09:40Z\",\"links\":[{\"href\":\"https:\\/\\/api.paypal.com\\/v2\\/checkout\\/orders\\/82V46905XG231343T\",\"rel\":\"self\",\"method\":\"GET\"}]}"</t>
  </si>
  <si>
    <t>AS-95807</t>
  </si>
  <si>
    <t>gid://shopify/Order/7425484652882</t>
  </si>
  <si>
    <t>gid://shopify/OrderTransaction/8598292627794</t>
  </si>
  <si>
    <t>2026-01-13T06:48:44Z</t>
  </si>
  <si>
    <t>ch_3Sp1PFIkWweOM9jA22rhXNwc</t>
  </si>
  <si>
    <t>rF1IuYYfc6kzPBeP0q1d63D1h</t>
  </si>
  <si>
    <t>pi_3Sp1PFIkWweOM9jA2tkOISvH</t>
  </si>
  <si>
    <t>"{\"id\":\"pi_3Sp1PFIkWweOM9jA2tkOISvH\",\"object\":\"payment_intent\",\"amount\":33075,\"amount_capturable\":0,\"amount_received\":33075,\"canceled_at\":null,\"cancellation_reason\":null,\"capture_method\":\"automatic\",\"latest_charge\":{\"id\":\"ch_3Sp1PFIkWweOM9jA22rhXNwc\",\"object\":\"charge\",\"amount\":33075,\"application_fee\":\"fee_1Sp1PGIkWweOM9jAtVGLHOAA\",\"balance_transaction\":\"txn_3Sp1PFIkWweOM9jA2unbLB7M\",\"captured\":true,\"created\":1768286925,\"currency\":\"eur\",\"failure_code\":null,\"failure_message\":null,\"fraud_details\":{},\"livemode\":true,\"metadata\":{\"payment_id\":\"rF1IuYYfc6kzPBeP0q1d63D1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1PFIkWweOM9jA2tkOISvH\",\"payment_method\":\"pm_1Sp1PFIkWweOM9jArlUq48Pe\",\"payment_method_details\":{\"card\":{\"amount_authorized\":33075,\"authorization_code\":\"935247\",\"brand\":\"mastercard\",\"checks\":{\"address_line1_check\":null,\"address_postal_code_check\":null,\"cvc_check\":null},\"country\":\"AT\",\"description\":\"Gold Debit MasterCard Card\",\"ds_transaction_id\":null,\"exp_month\":10,\"exp_year\":2026,\"extended_authorization\":{\"status\":\"disabled\"},\"fingerprint\":\"WVmJT22XYkX0sv57\",\"funding\":\"debit\",\"iin\":\"537215\",\"incremental_authorization\":{\"status\":\"unavailable\"},\"installments\":null,\"issuer\":\"PSA PAYMENT SERVICES AUSTRIA G\",\"last4\":\"0000\",\"mandate\":null,\"moto\":false,\"multicapture\":{\"status\":\"unavailable\"},\"network\":\"mastercard\",\"network_token\":{\"used\":false},\"network_transaction_id\":\"MDGLOYNM80113\",\"overcapture\":{\"maximum_amount_capturable\":33075,\"status\":\"unavailable\"},\"payment_account_reference\":\"5001BI5YGBB37YMBV7Z5NQHINLJF2\",\"regulated_status\":\"unregulated\",\"three_d_secure\":null,\"wallet\":{\"apple_pay\":{\"type\":\"apple_pay\"},\"dynamic_last4\":\"5204\",\"type\":\"apple_pay\"}},\"type\":\"card\"},\"refunded\":false,\"source\":null,\"status\":\"succeeded\",\"mit_params\":{\"network_transaction_id\":\"MDGLOYNM80113\"}},\"confirmation_method\":\"manual\",\"created\":1768286925,\"currency\":\"eur\",\"customer\":null,\"last_payment_error\":null,\"livemode\":true,\"metadata\":{\"payment_id\":\"rF1IuYYfc6kzPBeP0q1d63D1h\",\"payments_extension\":\"true\",\"payments_extension_type\":\"card\",\"reconciliation_flow\":\"payments_api\",\"shop_id\":\"751927347\"},\"next_action\":null,\"payment_method\":\"pm_1Sp1PFIkWweOM9jArlUq48Pe\",\"payment_method_types\":[\"card\"],\"source\":null,\"status\":\"succeeded\"}"</t>
  </si>
  <si>
    <t>AS-95583</t>
  </si>
  <si>
    <t>gid://shopify/Order/7419398422866</t>
  </si>
  <si>
    <t>gid://shopify/OrderTransaction/8592493871442</t>
  </si>
  <si>
    <t>2026-01-10T18:27:46Z</t>
  </si>
  <si>
    <t>4DS36099R3122750J</t>
  </si>
  <si>
    <t>"{\"id\":\"4DS36099R3122750J\",\"intent\":\"CAPTURE\",\"status\":\"COMPLETED\",\"payment_source\":{\"paypal\":{\"email_address\":\"garciasanchez.tomas@gmail.com\",\"account_id\":\"8GNXDFVGL534L\",\"account_status\":\"VERIFIED\",\"name\":{\"given_name\":\"TOMAS\",\"surname\":\"GARCIA SANCHEZ\"},\"phone_number\":{\"national_number\":\"34637589067\"},\"address\":{\"address_line_1\":\"SEPIOLSA (dejar en recepci\u00f3n )\",\"address_line_2\":\"Avenida del acero 14-16. Pol\u00edgono UP-1 Miralcampo\",\"admin_area_2\":\"Azuqueca de Henares\",\"admin_area_1\":\"GUADALAJARA\",\"postal_code\":\"19200\",\"country_code\":\"ES\"}}},\"purchase_units\":[{\"reference_id\":\"default\",\"amount\":{\"currency_code\":\"EUR\",\"value\":\"98.85\",\"breakdown\":{\"item_total\":{\"currency_code\":\"EUR\",\"value\":\"98.85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ount Fuji From Momoyogusa - Pictufy - P\u00f3ster \\/ Sin marco \\/ 50x70\",\"custom_id\":\"{\\\"shop_id\\\":751927347,\\\"session_id\\\":\\\"rxh7HNLnxMWqPKRC91UwkIEQO\\\"}\",\"invoice_id\":\"rxh7HNLnxMWqPKRC91UwkIEQO\",\"soft_descriptor\":\"ARTESTASTOR ARTESTASTO\",\"items\":[{\"name\":\"Mount Fuji From Momoyogusa - Pictufy - P\u00f3ster \\/ Sin marco \\/ 50x70\",\"unit_amount\":{\"currency_code\":\"EUR\",\"value\":\"32.95\"},\"tax\":{\"currency_code\":\"EUR\",\"value\":\"0.00\"},\"quantity\":\"1\"},{\"name\":\"Sweet Dreams - P\u00f3ster \\/ Sin marco \\/ 50x70\",\"unit_amount\":{\"currency_code\":\"EUR\",\"value\":\"32.95\"},\"tax\":{\"currency_code\":\"EUR\",\"value\":\"0.00\"},\"quantity\":\"1\"},{\"name\":\"Vespa - P\u00f3ster \\/ Sin marco \\/ 50x70\",\"unit_amount\":{\"currency_code\":\"EUR\",\"value\":\"32.95\"},\"tax\":{\"currency_code\":\"EUR\",\"value\":\"0.00\"},\"quantity\":\"1\"}],\"shipping\":{\"name\":{\"full_name\":\"TOMAS GARC\u00cdA SANCHEZ\"},\"address\":{\"address_line_1\":\"Avenida del Acero 14. Pol. Industrial Miralcampo. DEJAR EN RECEPCION\",\"address_line_2\":\"16 Pol\",\"admin_area_2\":\"Azuqueca de Henares\",\"admin_area_1\":\"Guadalajara\",\"postal_code\":\"19200\",\"country_code\":\"ES\"}},\"supplementary_data\":{\"tax_nexus\":[]},\"payments\":{\"captures\":[{\"id\":\"56A81547EX629113F\",\"status\":\"COMPLETED\",\"amount\":{\"currency_code\":\"EUR\",\"value\":\"98.85\"},\"final_capture\":true,\"disbursement_mode\":\"INSTANT\",\"seller_protection\":{\"status\":\"ELIGIBLE\",\"dispute_categories\":[\"ITEM_NOT_RECEIVED\",\"UNAUTHORIZED_TRANSACTION\"]},\"seller_receivable_breakdown\":{\"gross_amount\":{\"currency_code\":\"EUR\",\"value\":\"98.85\"},\"paypal_fee\":{\"currency_code\":\"EUR\",\"value\":\"3.22\"},\"net_amount\":{\"currency_code\":\"EUR\",\"value\":\"95.63\"}},\"invoice_id\":\"rxh7HNLnxMWqPKRC91UwkIEQO\",\"custom_id\":\"{\\\"shop_id\\\":751927347,\\\"session_id\\\":\\\"rxh7HNLnxMWqPKRC91UwkIEQO\\\"}\",\"links\":[{\"href\":\"https:\\/\\/api.paypal.com\\/v2\\/payments\\/captures\\/56A81547EX629113F\",\"rel\":\"self\",\"method\":\"GET\"},{\"href\":\"https:\\/\\/api.paypal.com\\/v2\\/payments\\/captures\\/56A81547EX629113F\\/refund\",\"rel\":\"refund\",\"method\":\"POST\"},{\"href\":\"https:\\/\\/api.paypal.com\\/v2\\/checkout\\/orders\\/4DS36099R3122750J\",\"rel\":\"up\",\"method\":\"GET\"}],\"create_time\":\"2026-01-10T18:27:48Z\",\"update_time\":\"2026-01-10T18:27:48Z\"}]}}],\"payer\":{\"name\":{\"given_name\":\"TOMAS\",\"surname\":\"GARCIA SANCHEZ\"},\"email_address\":\"garciasanchez.tomas@gmail.com\",\"payer_id\":\"8GNXDFVGL534L\",\"phone\":{\"phone_number\":{\"national_number\":\"34637589067\"}},\"address\":{\"address_line_1\":\"SEPIOLSA (dejar en recepci\u00f3n )\",\"address_line_2\":\"Avenida del acero 14-16. Pol\u00edgono UP-1 Miralcampo\",\"admin_area_2\":\"Azuqueca de Henares\",\"admin_area_1\":\"GUADALAJARA\",\"postal_code\":\"19200\",\"country_code\":\"ES\"}},\"create_time\":\"2026-01-10T18:26:16Z\",\"update_time\":\"2026-01-10T18:27:48Z\",\"links\":[{\"href\":\"https:\\/\\/api.paypal.com\\/v2\\/checkout\\/orders\\/4DS36099R3122750J\",\"rel\":\"self\",\"method\":\"GET\"}]}"</t>
  </si>
  <si>
    <t>AS-95075</t>
  </si>
  <si>
    <t>gid://shopify/Order/7399851819346</t>
  </si>
  <si>
    <t>gid://shopify/OrderTransaction/8576687341906</t>
  </si>
  <si>
    <t>2026-01-04T19:55:37Z</t>
  </si>
  <si>
    <t>ch_3SlxOoIkWweOM9jA2yMTzUsP</t>
  </si>
  <si>
    <t>rcyiDrVaA0N6wdezBenQAmzyu</t>
  </si>
  <si>
    <t>pi_3SlxOoIkWweOM9jA2rGC9t05</t>
  </si>
  <si>
    <t>"{\"id\":\"pi_3SlxOoIkWweOM9jA2rGC9t05\",\"object\":\"payment_intent\",\"amount\":2490,\"amount_capturable\":0,\"amount_received\":2490,\"canceled_at\":null,\"cancellation_reason\":null,\"capture_method\":\"automatic\",\"latest_charge\":{\"id\":\"ch_3SlxOoIkWweOM9jA2yMTzUsP\",\"object\":\"charge\",\"amount\":2490,\"application_fee\":\"fee_1SlxOpIkWweOM9jAQtVOf9cr\",\"balance_transaction\":\"txn_3SlxOoIkWweOM9jA2cAtQfmk\",\"captured\":true,\"created\":1767556538,\"currency\":\"eur\",\"failure_code\":null,\"failure_message\":null,\"fraud_details\":{},\"livemode\":true,\"metadata\":{\"payment_id\":\"rcyiDrVaA0N6wdezBenQAmzy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xOoIkWweOM9jA2rGC9t05\",\"payment_method\":\"pm_1SlxOoIkWweOM9jAQvDCFBWw\",\"payment_method_details\":{\"card\":{\"amount_authorized\":2490,\"authorization_code\":\"939021\",\"brand\":\"mastercard\",\"checks\":{\"address_line1_check\":null,\"address_postal_code_check\":null,\"cvc_check\":null},\"country\":\"ES\",\"description\":\"Platinum MasterCard Immediate Debit\",\"ds_transaction_id\":null,\"exp_month\":10,\"exp_year\":2028,\"extended_authorization\":{\"status\":\"disabled\"},\"fingerprint\":\"5wPSH8xYL9Z1Cz0M\",\"funding\":\"debit\",\"iin\":\"524829\",\"incremental_authorization\":{\"status\":\"unavailable\"},\"installments\":null,\"issuer\":\"BANCO SANTANDER S.A.\",\"last4\":\"0000\",\"mandate\":null,\"moto\":false,\"multicapture\":{\"status\":\"unavailable\"},\"network\":\"mastercard\",\"network_token\":{\"used\":false},\"network_transaction_id\":\"TPLL44JAX0104\",\"overcapture\":{\"maximum_amount_capturable\":2490,\"status\":\"unavailable\"},\"payment_account_reference\":\"5001E2JF8LSD22HPB4LYXOE1ZXQJ1\",\"regulated_status\":\"unregulated\",\"three_d_secure\":null,\"wallet\":{\"apple_pay\":{\"type\":\"apple_pay\"},\"dynamic_last4\":\"3077\",\"type\":\"apple_pay\"}},\"type\":\"card\"},\"refunded\":false,\"source\":null,\"status\":\"succeeded\",\"mit_params\":{\"network_transaction_id\":\"TPLL44JAX0104\"}},\"confirmation_method\":\"manual\",\"created\":1767556538,\"currency\":\"eur\",\"customer\":null,\"last_payment_error\":null,\"livemode\":true,\"metadata\":{\"payment_id\":\"rcyiDrVaA0N6wdezBenQAmzyu\",\"payments_extension\":\"true\",\"payments_extension_type\":\"card\",\"reconciliation_flow\":\"payments_api\",\"shop_id\":\"751927347\"},\"next_action\":null,\"payment_method\":\"pm_1SlxOoIkWweOM9jAQvDCFBWw\",\"payment_method_types\":[\"card\"],\"source\":null,\"status\":\"succeeded\"}"</t>
  </si>
  <si>
    <t>AS-96266</t>
  </si>
  <si>
    <t>gid://shopify/Order/7439726182738</t>
  </si>
  <si>
    <t>gid://shopify/OrderTransaction/8615515619666</t>
  </si>
  <si>
    <t>2026-01-18T17:52:21Z</t>
  </si>
  <si>
    <t>rougWEKwoMVEjEKkFwUp9b9JK</t>
  </si>
  <si>
    <t>pi_3Sr09CIkWweOM9jA2LT2PQo7</t>
  </si>
  <si>
    <t>"{\"id\":\"pi_3Sr09CIkWweOM9jA2LT2PQo7\",\"object\":\"payment_intent\",\"amount\":40430,\"amount_capturable\":0,\"amount_received\":0,\"canceled_at\":null,\"cancellation_reason\":null,\"capture_method\":\"automatic\",\"latest_charge\":null,\"confirmation_method\":\"manual\",\"created\":1768758742,\"currency\":\"eur\",\"customer\":null,\"last_payment_error\":{\"code\":\"payment_intent_authentication_failure\",\"doc_url\":\"https:\\/\\/stripe.com\\/docs\\/error-codes\\/payment-intent-authentication-failure\",\"message\":\"The provided PaymentMethod has failed authentication. You can provide payment_method_data or a new PaymentMethod to attempt to fulfill this PaymentIntent again.\",\"payment_method\":{\"id\":\"pm_1Sr09CIkWweOM9jAi8q7nAEN\",\"object\":\"payment_method\",\"card\":{\"brand\":\"visa\",\"checks\":{\"address_line1_check\":\"unavailable\",\"address_postal_code_check\":\"unavailable\",\"cvc_check\":\"pass\"},\"country\":\"ES\",\"description\":\"Visa Classic\",\"display_brand\":\"visa\",\"exp_month\":7,\"exp_year\":2028,\"fingerprint\":\"uKP392JeKiXehmAW\",\"funding\":\"debit\",\"generated_from\":null,\"iin\":\"453988\",\"issuer\":\"BANKINTER S.A.\",\"last4\":\"8286\",\"network_token\":null,\"networks\":{\"available\":[\"visa\"],\"preferred\":null},\"payment_account_reference\":null,\"regulated_status\":\"unregulated\",\"three_d_secure_usage\":{\"supported\":true},\"wallet\":null},\"created\":1768758742,\"livemode\":true,\"metadata\":{},\"type\":\"card\"},\"type\":\"invalid_request_error\"},\"livemode\":true,\"metadata\":{\"payment_id\":\"rougWEKwoMVEjEKkFwUp9b9JK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</si>
  <si>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gid://shopify/OrderTransaction/8615518077266</t>
  </si>
  <si>
    <t>2026-01-18T17:53:34Z</t>
  </si>
  <si>
    <t>ch_3Sr0ANIkWweOM9jA0qe7n8It</t>
  </si>
  <si>
    <t>r5QdV9Q3MF7NxpeKxPHcpZpu9</t>
  </si>
  <si>
    <t>pi_3Sr0ANIkWweOM9jA0sBjZRvr</t>
  </si>
  <si>
    <t>"{\"id\":\"pi_3Sr0ANIkWweOM9jA0sBjZRvr\",\"object\":\"payment_intent\",\"amount\":40430,\"amount_capturable\":0,\"amount_received\":40430,\"canceled_at\":null,\"cancellation_reason\":null,\"capture_method\":\"automatic\",\"latest_charge\":{\"id\":\"ch_3Sr0ANIkWweOM9jA0qe7n8It\",\"object\":\"charge\",\"amount\":40430,\"application_fee\":\"fee_1Sr0ArIkWweOM9jAAIjlJqrm\",\"balance_transaction\":\"txn_3Sr0ANIkWweOM9jA0k3uQjPJ\",\"captured\":true,\"created\":1768758844,\"currency\":\"eur\",\"failure_code\":null,\"failure_message\":null,\"fraud_details\":{},\"livemode\":true,\"metadata\":{\"payment_id\":\"r5QdV9Q3MF7NxpeKxPHcpZpu9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0ANIkWweOM9jA0sBjZRvr\",\"payment_method\":\"pm_1Sr0ANIkWweOM9jAmJDAW159\",\"payment_method_details\":{\"card\":{\"amount_authorized\":40430,\"authorization_code\":\"072239\",\"brand\":\"visa\",\"checks\":{\"address_line1_check\":\"unavailable\",\"address_postal_code_check\":\"unavailable\",\"cvc_check\":\"pass\"},\"country\":\"ES\",\"description\":\"Visa Classic\",\"ds_transaction_id\":null,\"exp_month\":7,\"exp_year\":2028,\"extended_authorization\":{\"status\":\"disabled\"},\"fingerprint\":\"uKP392JeKiXehmAW\",\"funding\":\"debit\",\"iin\":\"453988\",\"incremental_authorization\":{\"status\":\"unavailable\"},\"installments\":null,\"issuer\":\"BANKINTER S.A.\",\"last4\":\"8286\",\"mandate\":null,\"moto\":false,\"multicapture\":{\"status\":\"unavailable\"},\"network\":\"visa\",\"network_token\":{\"used\":false},\"network_transaction_id\":\"486018644445252\",\"overcapture\":{\"maximum_amount_capturable\":40430,\"status\":\"unavailable\"},\"payment_account_reference\":\"V0010014624204572990548618217\",\"regulated_status\":\"unregulated\",\"three_d_secure\":{\"authentication_flow\":\"challenge\",\"electronic_commerce_indicator\":\"05\",\"exemption_indicator\":null,\"result\":\"authenticated\",\"result_reason\":null,\"transaction_id\":\"078f680e-3927-44a9-b2e8-449926a85ab7\",\"version\":\"2.2.0\"},\"wallet\":null},\"type\":\"card\"},\"refunded\":false,\"source\":null,\"status\":\"succeeded\",\"mit_params\":{\"network_transaction_id\":\"486018644445252\"}},\"confirmation_method\":\"manual\",\"created\":1768758815,\"currency\":\"eur\",\"customer\":null,\"last_payment_error\":null,\"livemode\":true,\"metadata\":{\"payment_id\":\"r5QdV9Q3MF7NxpeKxPHcpZpu9\",\"payments_extension\":\"true\",\"payments_extension_type\":\"card\",\"reconciliation_flow\":\"payments_api\",\"shop_id\":\"751927347\"},\"next_action\":null,\"payment_method\":\"pm_1Sr0ANIkWweOM9jAmJDAW159\",\"payment_method_types\":[\"card\"],\"source\":null,\"status\":\"succeeded\"}"</t>
  </si>
  <si>
    <t>AS-95204</t>
  </si>
  <si>
    <t>gid://shopify/Order/7409453564242</t>
  </si>
  <si>
    <t>gid://shopify/OrderTransaction/8580579983698</t>
  </si>
  <si>
    <t>2026-01-06T14:13:30Z</t>
  </si>
  <si>
    <t>ch_3Smb0pIkWweOM9jA1w5GRQCl</t>
  </si>
  <si>
    <t>rlg0LQ0Mr2UT6Msbxqn3jAq3n</t>
  </si>
  <si>
    <t>pi_3Smb0pIkWweOM9jA1XmWnNXe</t>
  </si>
  <si>
    <t>"{\"id\":\"pi_3Smb0pIkWweOM9jA1XmWnNXe\",\"object\":\"payment_intent\",\"amount\":4485,\"amount_capturable\":0,\"amount_received\":4485,\"canceled_at\":null,\"cancellation_reason\":null,\"capture_method\":\"automatic\",\"latest_charge\":{\"id\":\"ch_3Smb0pIkWweOM9jA1w5GRQCl\",\"object\":\"charge\",\"amount\":4485,\"application_fee\":\"fee_1Smb0qIkWweOM9jAklSQ7xBT\",\"balance_transaction\":\"txn_3Smb0pIkWweOM9jA1FKVjEGi\",\"captured\":true,\"created\":1767708812,\"currency\":\"eur\",\"failure_code\":null,\"failure_message\":null,\"fraud_details\":{},\"livemode\":true,\"metadata\":{\"payment_id\":\"rlg0LQ0Mr2UT6Msbxqn3jAq3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b0pIkWweOM9jA1XmWnNXe\",\"payment_method\":\"pm_1Smb0pIkWweOM9jAe0FDq1oy\",\"payment_method_details\":{\"card\":{\"amount_authorized\":4485,\"authorization_code\":\"585001\",\"brand\":\"visa\",\"checks\":{\"address_line1_check\":null,\"address_postal_code_check\":null,\"cvc_check\":null},\"country\":\"ES\",\"description\":\"Visa Classic\",\"ds_transaction_id\":null,\"exp_month\":5,\"exp_year\":2028,\"extended_authorization\":{\"status\":\"disabled\"},\"fingerprint\":\"uRe5TfEn5iHpJcNW\",\"funding\":\"debit\",\"iin\":\"480025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486006512123215\",\"overcapture\":{\"maximum_amount_capturable\":4485,\"status\":\"unavailable\"},\"payment_account_reference\":\"V0010013020153353704801037413\",\"regulated_status\":\"unregulated\",\"three_d_secure\":null,\"wallet\":{\"apple_pay\":{\"type\":\"apple_pay\"},\"dynamic_last4\":\"3710\",\"type\":\"apple_pay\"}},\"type\":\"card\"},\"refunded\":false,\"source\":null,\"status\":\"succeeded\",\"mit_params\":{\"network_transaction_id\":\"486006512123215\"}},\"confirmation_method\":\"manual\",\"created\":1767708811,\"currency\":\"eur\",\"customer\":null,\"last_payment_error\":null,\"livemode\":true,\"metadata\":{\"payment_id\":\"rlg0LQ0Mr2UT6Msbxqn3jAq3n\",\"payments_extension\":\"true\",\"payments_extension_type\":\"card\",\"reconciliation_flow\":\"payments_api\",\"shop_id\":\"751927347\"},\"next_action\":null,\"payment_method\":\"pm_1Smb0pIkWweOM9jAe0FDq1oy\",\"payment_method_types\":[\"card\"],\"source\":null,\"status\":\"succeeded\"}"</t>
  </si>
  <si>
    <t>AS-96911</t>
  </si>
  <si>
    <t>gid://shopify/Order/7498522526034</t>
  </si>
  <si>
    <t>gid://shopify/OrderTransaction/8639148360018</t>
  </si>
  <si>
    <t>2026-01-27T12:23:01Z</t>
  </si>
  <si>
    <t>ch_3SuBIQIkWweOM9jA0Sc7yhDY</t>
  </si>
  <si>
    <t>rKkrjCmkGqZ9UQPAfE5MoRRKn</t>
  </si>
  <si>
    <t>pi_3SuBIQIkWweOM9jA0DtJkqhX</t>
  </si>
  <si>
    <t>"{\"id\":\"pi_3SuBIQIkWweOM9jA0DtJkqhX\",\"object\":\"payment_intent\",\"amount\":6795,\"amount_capturable\":0,\"amount_received\":6795,\"canceled_at\":null,\"cancellation_reason\":null,\"capture_method\":\"automatic\",\"latest_charge\":{\"id\":\"ch_3SuBIQIkWweOM9jA0Sc7yhDY\",\"object\":\"charge\",\"amount\":6795,\"application_fee\":\"fee_1SuBISIkWweOM9jA7Su0HXbY\",\"balance_transaction\":\"txn_3SuBIQIkWweOM9jA007hmqkS\",\"captured\":true,\"created\":1769516583,\"currency\":\"eur\",\"failure_code\":null,\"failure_message\":null,\"fraud_details\":{},\"livemode\":true,\"metadata\":{\"payment_id\":\"rKkrjCmkGqZ9UQPAfE5MoRRK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BIQIkWweOM9jA0DtJkqhX\",\"payment_method\":\"pm_1SuBIQIkWweOM9jARQ1skdvm\",\"payment_method_details\":{\"card\":{\"amount_authorized\":6795,\"authorization_code\":\"215622\",\"brand\":\"visa\",\"checks\":{\"address_line1_check\":\"fail\",\"address_postal_code_check\":\"fail\",\"cvc_check\":\"pass\"},\"country\":\"FR\",\"description\":\"Visa Gold\",\"ds_transaction_id\":null,\"exp_month\":11,\"exp_year\":2027,\"extended_authorization\":{\"status\":\"disabled\"},\"fingerprint\":\"VfAiLPzT8rXEAjhz\",\"funding\":\"credit\",\"iin\":\"412525\",\"incremental_authorization\":{\"status\":\"unavailable\"},\"installments\":null,\"issuer\":\"BPCE\",\"last4\":\"6200\",\"mandate\":null,\"moto\":false,\"multicapture\":{\"status\":\"unavailable\"},\"network\":\"visa\",\"network_token\":{\"used\":false},\"network_transaction_id\":\"486027445845910\",\"overcapture\":{\"maximum_amount_capturable\":6795,\"status\":\"unavailable\"},\"payment_account_reference\":\"V001AACC331012023070601841213\",\"regulated_status\":\"unregulated\",\"three_d_secure\":{\"authentication_flow\":\"frictionless\",\"electronic_commerce_indicator\":\"07\",\"exemption_indicator\":null,\"result\":\"exempted\",\"result_reason\":null,\"transaction_id\":\"9947a5dd-21bf-4bc5-a6cb-ead25672f34c\",\"version\":\"2.2.0\"},\"wallet\":null},\"type\":\"card\"},\"refunded\":false,\"source\":null,\"status\":\"succeeded\",\"mit_params\":{\"network_transaction_id\":\"486027445845910\"}},\"confirmation_method\":\"manual\",\"created\":1769516582,\"currency\":\"eur\",\"customer\":null,\"last_payment_error\":null,\"livemode\":true,\"metadata\":{\"payment_id\":\"rKkrjCmkGqZ9UQPAfE5MoRRKn\",\"payments_extension\":\"true\",\"payments_extension_type\":\"card\",\"reconciliation_flow\":\"payments_api\",\"shop_id\":\"751927347\"},\"next_action\":null,\"payment_method\":\"pm_1SuBIQIkWweOM9jARQ1skdvm\",\"payment_method_types\":[\"card\"],\"source\":null,\"status\":\"succeeded\"}"</t>
  </si>
  <si>
    <t>AS-94858</t>
  </si>
  <si>
    <t>gid://shopify/Order/7394628108626</t>
  </si>
  <si>
    <t>gid://shopify/OrderTransaction/8568677007698</t>
  </si>
  <si>
    <t>2026-01-02T08:58:02Z</t>
  </si>
  <si>
    <t>ch_3Sl4BLIkWweOM9jA0D8giL0A</t>
  </si>
  <si>
    <t>rFEmKAlZDB6pmqwVdbmlTRDhP</t>
  </si>
  <si>
    <t>pi_3Sl4BLIkWweOM9jA0ZnXXBdj</t>
  </si>
  <si>
    <t>"{\"id\":\"pi_3Sl4BLIkWweOM9jA0ZnXXBdj\",\"object\":\"payment_intent\",\"amount\":9995,\"amount_capturable\":0,\"amount_received\":9995,\"canceled_at\":null,\"cancellation_reason\":null,\"capture_method\":\"automatic\",\"latest_charge\":{\"id\":\"ch_3Sl4BLIkWweOM9jA0D8giL0A\",\"object\":\"charge\",\"amount\":9995,\"application_fee\":\"fee_1Sl4BMIkWweOM9jAJx5bm5PS\",\"balance_transaction\":\"txn_3Sl4BLIkWweOM9jA0dCgzOFN\",\"captured\":true,\"created\":1767344284,\"currency\":\"eur\",\"failure_code\":null,\"failure_message\":null,\"fraud_details\":{},\"livemode\":true,\"metadata\":{\"payment_id\":\"rFEmKAlZDB6pmqwVdbmlTRDh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4BLIkWweOM9jA0ZnXXBdj\",\"payment_method\":\"pm_1Sl4BLIkWweOM9jADS2VzWnU\",\"payment_method_details\":{\"card\":{\"amount_authorized\":9995,\"authorization_code\":\"547332\",\"brand\":\"visa\",\"checks\":{\"address_line1_check\":\"unavailable\",\"address_postal_code_check\":\"unavailable\",\"cvc_check\":null},\"country\":\"ES\",\"description\":\"Visa Business\",\"ds_transaction_id\":null,\"exp_month\":7,\"exp_year\":2030,\"extended_authorization\":{\"status\":\"disabled\"},\"fingerprint\":\"I37jLQBXl31ndSD2\",\"funding\":\"debit\",\"iin\":\"430520\",\"incremental_authorization\":{\"status\":\"unavailable\"},\"installments\":null,\"issuer\":\"CAJA LABORAL POPULAR COOP. DE CREDITO\",\"last4\":\"5100\",\"mandate\":null,\"moto\":false,\"multicapture\":{\"status\":\"unavailable\"},\"network\":\"visa\",\"network_token\":{\"used\":true},\"network_transaction_id\":\"486002322842800\",\"overcapture\":{\"maximum_amount_capturable\":9995,\"status\":\"unavailable\"},\"payment_account_reference\":\"V0010013020243724280024323965\",\"regulated_status\":\"unregulated\",\"three_d_secure\":null,\"wallet\":null},\"type\":\"card\"},\"refunded\":false,\"source\":null,\"status\":\"succeeded\",\"mit_params\":{\"network_transaction_id\":\"486002322842800\"}},\"confirmation_method\":\"manual\",\"created\":1767344283,\"currency\":\"eur\",\"customer\":null,\"last_payment_error\":null,\"livemode\":true,\"metadata\":{\"payment_id\":\"rFEmKAlZDB6pmqwVdbmlTRDhP\",\"payments_extension\":\"true\",\"payments_extension_type\":\"card\",\"reconciliation_flow\":\"payments_api\",\"shop_id\":\"751927347\"},\"next_action\":null,\"payment_method\":\"pm_1Sl4BLIkWweOM9jADS2VzWnU\",\"payment_method_types\":[\"card\"],\"source\":null,\"status\":\"succeeded\"}"</t>
  </si>
  <si>
    <t>AS-96268</t>
  </si>
  <si>
    <t>gid://shopify/Order/7439745712466</t>
  </si>
  <si>
    <t>gid://shopify/OrderTransaction/8615540785490</t>
  </si>
  <si>
    <t>2026-01-18T18:03:50Z</t>
  </si>
  <si>
    <t>0V6969647T143335M</t>
  </si>
  <si>
    <t>"{\"id\":\"0V6969647T143335M\",\"intent\":\"CAPTURE\",\"status\":\"COMPLETED\",\"payment_source\":{\"paypal\":{\"email_address\":\"antzinagazta@gmail.com\",\"account_id\":\"LVYYYG6R25QDU\",\"account_status\":\"VERIFIED\",\"name\":{\"given_name\":\"NAGORE\",\"surname\":\"RUIZ DE ZARATE CANTAL\"},\"phone_number\":{\"national_number\":\"609972234\"},\"address\":{\"address_line_1\":\"Calle OIARBE,3\",\"admin_area_2\":\"ABORNIKANO\",\"admin_area_1\":\"Alava\",\"postal_code\":\"01449\",\"country_code\":\"ES\"}}},\"purchase_units\":[{\"reference_id\":\"default\",\"amount\":{\"currency_code\":\"EUR\",\"value\":\"89.90\",\"breakdown\":{\"item_total\":{\"currency_code\":\"EUR\",\"value\":\"89.90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ilhouette V - Lienzo \\/ Madera roble natural \\/ 20x30\",\"custom_id\":\"{\\\"shop_id\\\":751927347,\\\"session_id\\\":\\\"rT6VHVpxxSv0zK5GipZe8V1a2\\\"}\",\"invoice_id\":\"rT6VHVpxxSv0zK5GipZe8V1a2\",\"soft_descriptor\":\"PAYPAL *ARTESTASTOR AR\",\"items\":[{\"name\":\"Silhouette V - Lienzo \\/ Madera roble natural \\/ 20x30\",\"unit_amount\":{\"currency_code\":\"EUR\",\"value\":\"44.95\"},\"tax\":{\"currency_code\":\"EUR\",\"value\":\"0.00\"},\"quantity\":\"1\"},{\"name\":\"Orange Strokes - Ejaaz Haniff - Lienzo \\/ Madera roble natural \\/ 20x30\",\"unit_amount\":{\"currency_code\":\"EUR\",\"value\":\"44.95\"},\"tax\":{\"currency_code\":\"EUR\",\"value\":\"0.00\"},\"quantity\":\"1\"}],\"shipping\":{\"name\":{\"full_name\":\"Nagore Ruiz de Zarate\"},\"address\":{\"address_line_1\":\"OIARBE 3\",\"admin_area_2\":\"ABORNIKANO\",\"admin_area_1\":\"\u00c1lava\",\"postal_code\":\"01449\",\"country_code\":\"ES\"}},\"supplementary_data\":{\"tax_nexus\":[]},\"payments\":{\"captures\":[{\"id\":\"9SM14716HY807131Y\",\"status\":\"COMPLETED\",\"amount\":{\"currency_code\":\"EUR\",\"value\":\"89.90\"},\"final_capture\":true,\"disbursement_mode\":\"INSTANT\",\"seller_protection\":{\"status\":\"ELIGIBLE\",\"dispute_categories\":[\"ITEM_NOT_RECEIVED\",\"UNAUTHORIZED_TRANSACTION\"]},\"seller_receivable_breakdown\":{\"gross_amount\":{\"currency_code\":\"EUR\",\"value\":\"89.90\"},\"paypal_fee\":{\"currency_code\":\"EUR\",\"value\":\"2.96\"},\"net_amount\":{\"currency_code\":\"EUR\",\"value\":\"86.94\"}},\"invoice_id\":\"rT6VHVpxxSv0zK5GipZe8V1a2\",\"custom_id\":\"{\\\"shop_id\\\":751927347,\\\"session_id\\\":\\\"rT6VHVpxxSv0zK5GipZe8V1a2\\\"}\",\"links\":[{\"href\":\"https:\\/\\/api.paypal.com\\/v2\\/payments\\/captures\\/9SM14716HY807131Y\",\"rel\":\"self\",\"method\":\"GET\"},{\"href\":\"https:\\/\\/api.paypal.com\\/v2\\/payments\\/captures\\/9SM14716HY807131Y\\/refund\",\"rel\":\"refund\",\"method\":\"POST\"},{\"href\":\"https:\\/\\/api.paypal.com\\/v2\\/checkout\\/orders\\/0V6969647T143335M\",\"rel\":\"up\",\"method\":\"GET\"}],\"create_time\":\"2026-01-18T18:03:53Z\",\"update_time\":\"2026-01-18T18:03:53Z\"}]}}],\"payer\":{\"name\":{\"given_name\":\"NAGORE\",\"surname\":\"RUIZ DE ZARATE CANTAL\"},\"email_address\":\"antzinagazta@gmail.com\",\"payer_id\":\"LVYYYG6R25QDU\",\"phone\":{\"phone_number\":{\"national_number\":\"609972234\"}},\"address\":{\"address_line_1\":\"Calle OIARBE,3\",\"admin_area_2\":\"ABORNIKANO\",\"admin_area_1\":\"Alava\",\"postal_code\":\"01449\",\"country_code\":\"ES\"}},\"create_time\":\"2026-01-18T18:02:59Z\",\"update_time\":\"2026-01-18T18:03:53Z\",\"links\":[{\"href\":\"https:\\/\\/api.paypal.com\\/v2\\/checkout\\/orders\\/0V6969647T143335M\",\"rel\":\"self\",\"method\":\"GET\"}]}"</t>
  </si>
  <si>
    <t>AS-96212</t>
  </si>
  <si>
    <t>gid://shopify/Order/7438769914194</t>
  </si>
  <si>
    <t>gid://shopify/OrderTransaction/8614359662930</t>
  </si>
  <si>
    <t>2026-01-18T08:40:19Z</t>
  </si>
  <si>
    <t>ch_3SqrWyIkWweOM9jA0nRu8Rc9</t>
  </si>
  <si>
    <t>rW37POfrDB2OYFND0gkgXzKP0</t>
  </si>
  <si>
    <t>pi_3SqrWyIkWweOM9jA0wkby4eq</t>
  </si>
  <si>
    <t>"{\"id\":\"pi_3SqrWyIkWweOM9jA0wkby4eq\",\"object\":\"payment_intent\",\"amount\":11655,\"amount_capturable\":0,\"amount_received\":11655,\"canceled_at\":null,\"cancellation_reason\":null,\"capture_method\":\"automatic\",\"latest_charge\":{\"id\":\"ch_3SqrWyIkWweOM9jA0nRu8Rc9\",\"object\":\"charge\",\"amount\":11655,\"application_fee\":\"fee_1SqrX1IkWweOM9jAZRyOq34X\",\"balance_transaction\":\"txn_3SqrWyIkWweOM9jA0IiugjNr\",\"captured\":true,\"created\":1768725622,\"currency\":\"eur\",\"failure_code\":null,\"failure_message\":null,\"fraud_details\":{},\"livemode\":true,\"metadata\":{\"payment_id\":\"rW37POfrDB2OYFND0gkgXzKP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rWyIkWweOM9jA0wkby4eq\",\"payment_method\":\"pm_1SqrWyIkWweOM9jAGAmJ1Pjt\",\"payment_method_details\":{\"card\":{\"amount_authorized\":11655,\"authorization_code\":\"467656\",\"brand\":\"mastercard\",\"checks\":{\"address_line1_check\":\"unavailable\",\"address_postal_code_check\":\"unavailable\",\"cvc_check\":\"pass\"},\"country\":\"FR\",\"description\":\"MasterCard Standard Card Immediate Debit\",\"ds_transaction_id\":null,\"exp_month\":12,\"exp_year\":2028,\"extended_authorization\":{\"status\":\"disabled\"},\"fingerprint\":\"O2mzdsPwdI1uZF6D\",\"funding\":\"debit\",\"iin\":\"513162\",\"incremental_authorization\":{\"status\":\"unavailable\"},\"installments\":null,\"issuer\":\"CREDIT AGRICOLE S.A.\",\"last4\":\"0834\",\"mandate\":null,\"moto\":false,\"multicapture\":{\"status\":\"unavailable\"},\"network\":\"mastercard\",\"network_token\":{\"used\":false},\"network_transaction_id\":\"TCSTD2SPB0118\",\"overcapture\":{\"maximum_amount_capturable\":11655,\"status\":\"unavailable\"},\"payment_account_reference\":\"50017KA9K0SVT472ONPK20N17CALF\",\"regulated_status\":\"unregulated\",\"three_d_secure\":{\"authentication_flow\":\"frictionless\",\"electronic_commerce_indicator\":\"06\",\"exemption_indicator\":null,\"result\":\"exempted\",\"result_reason\":null,\"transaction_id\":\"e3da9770-0f46-43a9-97ca-aa45ec17edb4\",\"version\":\"2.2.0\"},\"wallet\":null},\"type\":\"card\"},\"refunded\":false,\"source\":null,\"status\":\"succeeded\",\"mit_params\":{\"network_transaction_id\":\"TCSTD2SPB0118\"}},\"confirmation_method\":\"manual\",\"created\":1768725620,\"currency\":\"eur\",\"customer\":null,\"last_payment_error\":null,\"livemode\":true,\"metadata\":{\"payment_id\":\"rW37POfrDB2OYFND0gkgXzKP0\",\"payments_extension\":\"true\",\"payments_extension_type\":\"card\",\"reconciliation_flow\":\"payments_api\",\"shop_id\":\"751927347\"},\"next_action\":null,\"payment_method\":\"pm_1SqrWyIkWweOM9jAGAmJ1Pjt\",\"payment_method_types\":[\"card\"],\"source\":null,\"status\":\"succeeded\"}"</t>
  </si>
  <si>
    <t>AS-96409</t>
  </si>
  <si>
    <t>gid://shopify/Order/7444331397458</t>
  </si>
  <si>
    <t>gid://shopify/OrderTransaction/8621359104338</t>
  </si>
  <si>
    <t>2026-01-20T18:16:06Z</t>
  </si>
  <si>
    <t>48976627LE496951U</t>
  </si>
  <si>
    <t>"{\"id\":\"48976627LE496951U\",\"intent\":\"CAPTURE\",\"status\":\"COMPLETED\",\"payment_source\":{\"paypal\":{\"email_address\":\"nadine.preira@gmail.com\",\"account_id\":\"EQDMZ3E98PSG6\",\"account_status\":\"VERIFIED\",\"name\":{\"given_name\":\"Nadine\",\"surname\":\"Preira\"},\"phone_number\":{\"national_number\":\"33642619780\"},\"address\":{\"address_line_1\":\"63 Rue De Chabrol\",\"admin_area_2\":\"PARIS\",\"postal_code\":\"75010\",\"country_code\":\"FR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oco Chanel - P\u00f3ster \\/ Sin marco \\/ 30x40\",\"custom_id\":\"{\\\"shop_id\\\":751927347,\\\"session_id\\\":\\\"rhfQGEhZE7pDkTa1xJdth3m1d\\\"}\",\"invoice_id\":\"rhfQGEhZE7pDkTa1xJdth3m1d\",\"soft_descriptor\":\"PAYPAL *ARTESTASTOR AR\",\"items\":[{\"name\":\"Coco Chanel - P\u00f3ster \\/ Sin marco \\/ 30x40\",\"unit_amount\":{\"currency_code\":\"EUR\",\"value\":\"19.95\"},\"tax\":{\"currency_code\":\"EUR\",\"value\":\"0.00\"},\"quantity\":\"1\"}],\"shipping\":{\"name\":{\"full_name\":\"Agn\u00e8s nadine Ciron Cavoizy\"},\"address\":{\"address_line_1\":\"18 Rue de la Glaci\u00e8re\",\"admin_area_2\":\"Paris\",\"postal_code\":\"75013\",\"country_code\":\"FR\"}},\"supplementary_data\":{\"tax_nexus\":[]},\"payments\":{\"captures\":[{\"id\":\"9WS24588J8137803Y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hfQGEhZE7pDkTa1xJdth3m1d\",\"custom_id\":\"{\\\"shop_id\\\":751927347,\\\"session_id\\\":\\\"rhfQGEhZE7pDkTa1xJdth3m1d\\\"}\",\"links\":[{\"href\":\"https:\\/\\/api.paypal.com\\/v2\\/payments\\/captures\\/9WS24588J8137803Y\",\"rel\":\"self\",\"method\":\"GET\"},{\"href\":\"https:\\/\\/api.paypal.com\\/v2\\/payments\\/captures\\/9WS24588J8137803Y\\/refund\",\"rel\":\"refund\",\"method\":\"POST\"},{\"href\":\"https:\\/\\/api.paypal.com\\/v2\\/checkout\\/orders\\/48976627LE496951U\",\"rel\":\"up\",\"method\":\"GET\"}],\"create_time\":\"2026-01-20T18:16:08Z\",\"update_time\":\"2026-01-20T18:16:08Z\"}]}}],\"payer\":{\"name\":{\"given_name\":\"Nadine\",\"surname\":\"Preira\"},\"email_address\":\"nadine.preira@gmail.com\",\"payer_id\":\"EQDMZ3E98PSG6\",\"phone\":{\"phone_number\":{\"national_number\":\"33642619780\"}},\"address\":{\"address_line_1\":\"63 Rue De Chabrol\",\"admin_area_2\":\"PARIS\",\"postal_code\":\"75010\",\"country_code\":\"FR\"}},\"create_time\":\"2026-01-20T18:14:52Z\",\"update_time\":\"2026-01-20T18:16:08Z\",\"links\":[{\"href\":\"https:\\/\\/api.paypal.com\\/v2\\/checkout\\/orders\\/48976627LE496951U\",\"rel\":\"self\",\"method\":\"GET\"}]}"</t>
  </si>
  <si>
    <t>AS-96499</t>
  </si>
  <si>
    <t>gid://shopify/Order/7446519906642</t>
  </si>
  <si>
    <t>gid://shopify/OrderTransaction/8624286040402</t>
  </si>
  <si>
    <t>2026-01-21T21:18:39Z</t>
  </si>
  <si>
    <t>ch_3Ss8nUIkWweOM9jA16MovGKC</t>
  </si>
  <si>
    <t>r8wVOGmk6jR47emeH10MkJj4U</t>
  </si>
  <si>
    <t>pi_3Ss8nUIkWweOM9jA1Y6ZK9My</t>
  </si>
  <si>
    <t>"{\"id\":\"pi_3Ss8nUIkWweOM9jA1Y6ZK9My\",\"object\":\"payment_intent\",\"amount\":4086,\"amount_capturable\":0,\"amount_received\":4086,\"canceled_at\":null,\"cancellation_reason\":null,\"capture_method\":\"automatic\",\"latest_charge\":{\"id\":\"ch_3Ss8nUIkWweOM9jA16MovGKC\",\"object\":\"charge\",\"amount\":4086,\"application_fee\":\"fee_1Ss8nVIkWweOM9jAwWOh8BLw\",\"balance_transaction\":\"txn_3Ss8nUIkWweOM9jA1drsZoAh\",\"captured\":true,\"created\":1769030320,\"currency\":\"eur\",\"failure_code\":null,\"failure_message\":null,\"fraud_details\":{},\"livemode\":true,\"metadata\":{\"payment_id\":\"r8wVOGmk6jR47emeH10MkJj4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8nUIkWweOM9jA1Y6ZK9My\",\"payment_method\":\"pm_1Ss8nUIkWweOM9jADGAcDxRV\",\"payment_method_details\":{\"card\":{\"amount_authorized\":4086,\"authorization_code\":\"854273\",\"brand\":\"visa\",\"checks\":{\"address_line1_check\":null,\"address_postal_code_check\":null,\"cvc_check\":null},\"country\":\"ES\",\"description\":\"Visa Platinum\",\"ds_transaction_id\":null,\"exp_month\":12,\"exp_year\":2031,\"extended_authorization\":{\"status\":\"disabled\"},\"fingerprint\":\"AeDKs9cdZoow4e0q\",\"funding\":\"credit\",\"iin\":\"475404\",\"incremental_authorization\":{\"status\":\"unavailable\"},\"installments\":null,\"issuer\":\"BANCO DE CR\u00c9DITO SOCIAL COOPERATIVO, S.A.\",\"last4\":\"0000\",\"mandate\":null,\"moto\":false,\"multicapture\":{\"status\":\"unavailable\"},\"network\":\"visa\",\"network_token\":{\"used\":false},\"network_transaction_id\":\"486021767201729\",\"overcapture\":{\"maximum_amount_capturable\":4086,\"status\":\"unavailable\"},\"payment_account_reference\":\"V0010013022215682614768264788\",\"regulated_status\":\"unregulated\",\"three_d_secure\":null,\"wallet\":{\"apple_pay\":{\"type\":\"apple_pay\"},\"dynamic_last4\":\"8585\",\"type\":\"apple_pay\"}},\"type\":\"card\"},\"refunded\":false,\"source\":null,\"status\":\"succeeded\",\"mit_params\":{\"network_transaction_id\":\"486021767201729\"}},\"confirmation_method\":\"manual\",\"created\":1769030320,\"currency\":\"eur\",\"customer\":null,\"last_payment_error\":null,\"livemode\":true,\"metadata\":{\"payment_id\":\"r8wVOGmk6jR47emeH10MkJj4U\",\"payments_extension\":\"true\",\"payments_extension_type\":\"card\",\"reconciliation_flow\":\"payments_api\",\"shop_id\":\"751927347\"},\"next_action\":null,\"payment_method\":\"pm_1Ss8nUIkWweOM9jADGAcDxRV\",\"payment_method_types\":[\"card\"],\"source\":null,\"status\":\"succeeded\"}"</t>
  </si>
  <si>
    <t>AS-95752</t>
  </si>
  <si>
    <t>gid://shopify/Order/7423263015250</t>
  </si>
  <si>
    <t>gid://shopify/OrderTransaction/8596424130898</t>
  </si>
  <si>
    <t>2026-01-12T12:44:47Z</t>
  </si>
  <si>
    <t>ch_3SokUFIkWweOM9jA1vrfmWS5</t>
  </si>
  <si>
    <t>r8mPhvx1bYm7QuWJtea9kFqdY</t>
  </si>
  <si>
    <t>pi_3SokUFIkWweOM9jA10w9GY7i</t>
  </si>
  <si>
    <t>"{\"id\":\"pi_3SokUFIkWweOM9jA10w9GY7i\",\"object\":\"payment_intent\",\"amount\":5346,\"amount_capturable\":0,\"amount_received\":5346,\"canceled_at\":null,\"cancellation_reason\":null,\"capture_method\":\"automatic\",\"latest_charge\":{\"id\":\"ch_3SokUFIkWweOM9jA1vrfmWS5\",\"object\":\"charge\",\"amount\":5346,\"application_fee\":\"fee_1SokUUIkWweOM9jAKnmagLL5\",\"balance_transaction\":\"txn_3SokUFIkWweOM9jA1niZ4gSK\",\"captured\":true,\"created\":1768221902,\"currency\":\"eur\",\"failure_code\":null,\"failure_message\":null,\"fraud_details\":{},\"livemode\":true,\"metadata\":{\"payment_id\":\"r8mPhvx1bYm7QuWJtea9kFqd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kUFIkWweOM9jA10w9GY7i\",\"payment_method\":\"pm_1SokUFIkWweOM9jAQKqxgpUk\",\"payment_method_details\":{\"card\":{\"amount_authorized\":5346,\"authorization_code\":\"318524\",\"brand\":\"mastercard\",\"checks\":{\"address_line1_check\":\"unavailable\",\"address_postal_code_check\":\"unavailable\",\"cvc_check\":\"pass\"},\"country\":\"FR\",\"description\":\"MasterCard Standard Card Immediate Debit\",\"ds_transaction_id\":null,\"exp_month\":7,\"exp_year\":2029,\"extended_authorization\":{\"status\":\"disabled\"},\"fingerprint\":\"LCeKNW9i9H25wNEd\",\"funding\":\"debit\",\"iin\":\"513162\",\"incremental_authorization\":{\"status\":\"unavailable\"},\"installments\":null,\"issuer\":\"CREDIT AGRICOLE S.A.\",\"last4\":\"2990\",\"mandate\":null,\"moto\":false,\"multicapture\":{\"status\":\"unavailable\"},\"network\":\"mastercard\",\"network_token\":{\"used\":false},\"network_transaction_id\":\"TCSW8R5570112\",\"overcapture\":{\"maximum_amount_capturable\":5346,\"status\":\"unavailable\"},\"payment_account_reference\":\"500178R1VR4APOLGOLKKATP6ZA1JS\",\"regulated_status\":\"unregulated\",\"three_d_secure\":{\"authentication_flow\":\"frictionless\",\"electronic_commerce_indicator\":\"06\",\"exemption_indicator\":null,\"result\":\"exempted\",\"result_reason\":null,\"transaction_id\":\"62fcf34f-5537-4bb8-9ce9-62ec857a4e9d\",\"version\":\"2.2.0\"},\"wallet\":null},\"type\":\"card\"},\"refunded\":false,\"source\":null,\"status\":\"succeeded\",\"mit_params\":{\"network_transaction_id\":\"TCSW8R5570112\"}},\"confirmation_method\":\"manual\",\"created\":1768221887,\"currency\":\"eur\",\"customer\":null,\"last_payment_error\":null,\"livemode\":true,\"metadata\":{\"payment_id\":\"r8mPhvx1bYm7QuWJtea9kFqdY\",\"payments_extension\":\"true\",\"payments_extension_type\":\"card\",\"reconciliation_flow\":\"payments_api\",\"shop_id\":\"751927347\"},\"next_action\":null,\"payment_method\":\"pm_1SokUFIkWweOM9jAQKqxgpUk\",\"payment_method_types\":[\"card\"],\"source\":null,\"status\":\"succeeded\"}"</t>
  </si>
  <si>
    <t>gid://shopify/OrderTransaction/8622491992402</t>
  </si>
  <si>
    <t>2026-01-21T08:46:15Z</t>
  </si>
  <si>
    <t>re_3SokUFIkWweOM9jA1xYVJqL3</t>
  </si>
  <si>
    <t>zzMZoURDgZLO6r8WM8pbFEXIL</t>
  </si>
  <si>
    <t>"{\"id\":\"re_3SokUFIkWweOM9jA1xYVJqL3\",\"amount\":1600,\"balance_transaction\":\"txn_3SokUFIkWweOM9jA1s37BKaP\",\"charge\":{\"id\":\"ch_3SokUFIkWweOM9jA1vrfmWS5\",\"object\":\"charge\",\"amount\":5346,\"application_fee\":\"fee_1SokUUIkWweOM9jAKnmagLL5\",\"balance_transaction\":\"txn_3SokUFIkWweOM9jA1niZ4gSK\",\"captured\":true,\"created\":1768221902,\"currency\":\"eur\",\"failure_code\":null,\"failure_message\":null,\"fraud_details\":{},\"livemode\":true,\"metadata\":{\"payment_id\":\"r8mPhvx1bYm7QuWJtea9kFqd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kUFIkWweOM9jA10w9GY7i\",\"payment_method\":\"pm_1SokUFIkWweOM9jAQKqxgpUk\",\"payment_method_details\":{\"card\":{\"amount_authorized\":5346,\"authorization_code\":\"318524\",\"brand\":\"mastercard\",\"checks\":{\"address_line1_check\":\"unavailable\",\"address_postal_code_check\":\"unavailable\",\"cvc_check\":\"pass\"},\"country\":\"FR\",\"description\":\"MasterCard Standard Card Immediate Debit\",\"ds_transaction_id\":null,\"exp_month\":7,\"exp_year\":2029,\"extended_authorization\":{\"status\":\"disabled\"},\"fingerprint\":\"LCeKNW9i9H25wNEd\",\"funding\":\"debit\",\"iin\":\"513162\",\"incremental_authorization\":{\"status\":\"unavailable\"},\"installments\":null,\"issuer\":\"CREDIT AGRICOLE S.A.\",\"last4\":\"2990\",\"mandate\":null,\"moto\":false,\"multicapture\":{\"status\":\"unavailable\"},\"network\":\"mastercard\",\"network_token\":{\"used\":false},\"network_transaction_id\":\"TCSW8R5570112\",\"overcapture\":{\"maximum_amount_capturable\":5346,\"status\":\"unavailable\"},\"payment_account_reference\":\"500178R1VR4APOLGOLKKATP6ZA1JS\",\"regulated_status\":\"unregulated\",\"three_d_secure\":{\"authentication_flow\":\"frictionless\",\"electronic_commerce_indicator\":\"06\",\"exemption_indicator\":null,\"result\":\"exempted\",\"result_reason\":null,\"transaction_id\":\"62fcf34f-5537-4bb8-9ce9-62ec857a4e9d\",\"version\":\"2.2.0\"},\"wallet\":null},\"type\":\"card\"},\"refunded\":false,\"source\":null,\"status\":\"succeeded\",\"mit_params\":{\"network_transaction_id\":\"TCSW8R5570112\"}},\"object\":\"refund\",\"reason\":null,\"status\":\"succeeded\",\"created\":1768985176,\"currency\":\"eur\",\"metadata\":{\"payments_extension\":\"true\",\"payments_extension_type\":\"card\",\"reconciliation_flow\":\"payments_api\",\"refund_id\":\"zzMZoURDgZLO6r8WM8pbFEXIL\"},\"payment_method_details\":{\"card\":{\"acquirer_reference_number\":null,\"acquirer_reference_number_status\":\"pending\"},\"type\":\"card\"},\"mit_params\":{}}"</t>
  </si>
  <si>
    <t>AS-96398</t>
  </si>
  <si>
    <t>gid://shopify/Order/7444079051090</t>
  </si>
  <si>
    <t>gid://shopify/OrderTransaction/8621032636754</t>
  </si>
  <si>
    <t>2026-01-20T15:41:54Z</t>
  </si>
  <si>
    <t>6NH921495J5019044</t>
  </si>
  <si>
    <t>"{\"id\":\"6NH921495J5019044\",\"intent\":\"CAPTURE\",\"status\":\"COMPLETED\",\"payment_source\":{\"paypal\":{\"email_address\":\"schobesberger.bettina@gmail.com\",\"account_id\":\"TX7YFJVR7GWRS\",\"account_status\":\"VERIFIED\",\"name\":{\"given_name\":\"Bettina\",\"surname\":\"Schobesbeger\"},\"phone_number\":{\"national_number\":\"436605588563\"},\"address\":{\"address_line_1\":\"Liebiggasse 2a\",\"address_line_2\":\"Top 8\",\"admin_area_2\":\"Graz\",\"postal_code\":\"8010\",\"country_code\":\"AT\"}}},\"purchase_units\":[{\"reference_id\":\"default\",\"amount\":{\"currency_code\":\"EUR\",\"value\":\"106.11\",\"breakdown\":{\"item_total\":{\"currency_code\":\"EUR\",\"value\":\"117.90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11.79\"}}},\"payee\":{\"email_address\":\"info@artestaposters.com\",\"merchant_id\":\"CZQCEKGVW6QGG\",\"display_data\":{\"brand_name\":\"Artesta\"}},\"payment_instruction\":{\"disbursement_mode\":\"INSTANT\"},\"description\":\"Barcelona Skyline en blanco y negro - P\u00f3ster \\/ Madera negro \\/ 40x50\",\"custom_id\":\"{\\\"shop_id\\\":751927347,\\\"session_id\\\":\\\"r3CxaJuIdkM9B8vaA3jdaq6iD\\\"}\",\"invoice_id\":\"r3CxaJuIdkM9B8vaA3jdaq6iD\",\"items\":[{\"name\":\"Barcelona Skyline en blanco y negro - P\u00f3ster \\/ Madera negro \\/ 40x50\",\"unit_amount\":{\"currency_code\":\"EUR\",\"value\":\"58.95\"},\"tax\":{\"currency_code\":\"EUR\",\"value\":\"0.00\"},\"quantity\":\"1\"},{\"name\":\"Bangkok Skyline blanco y negro - P\u00f3ster \\/ Madera negro \\/ 40x50\",\"unit_amount\":{\"currency_code\":\"EUR\",\"value\":\"58.95\"},\"tax\":{\"currency_code\":\"EUR\",\"value\":\"0.00\"},\"quantity\":\"1\"}],\"shipping\":{\"name\":{\"full_name\":\"Bettina Schobesberger\"},\"address\":{\"address_line_1\":\"Hausruckstra\u00dfe 5\",\"admin_area_2\":\"V\u00f6cklabruck\",\"postal_code\":\"4840\",\"country_code\":\"AT\"}},\"supplementary_data\":{\"tax_nexus\":[]},\"payments\":{\"captures\":[{\"id\":\"34768046A3541434X\",\"status\":\"COMPLETED\",\"amount\":{\"currency_code\":\"EUR\",\"value\":\"106.11\"},\"final_capture\":true,\"disbursement_mode\":\"INSTANT\",\"seller_protection\":{\"status\":\"ELIGIBLE\",\"dispute_categories\":[\"ITEM_NOT_RECEIVED\",\"UNAUTHORIZED_TRANSACTION\"]},\"seller_receivable_breakdown\":{\"gross_amount\":{\"currency_code\":\"EUR\",\"value\":\"106.11\"},\"paypal_fee\":{\"currency_code\":\"EUR\",\"value\":\"3.43\"},\"net_amount\":{\"currency_code\":\"EUR\",\"value\":\"102.68\"}},\"invoice_id\":\"r3CxaJuIdkM9B8vaA3jdaq6iD\",\"custom_id\":\"{\\\"shop_id\\\":751927347,\\\"session_id\\\":\\\"r3CxaJuIdkM9B8vaA3jdaq6iD\\\"}\",\"links\":[{\"href\":\"https:\\/\\/api.paypal.com\\/v2\\/payments\\/captures\\/34768046A3541434X\",\"rel\":\"self\",\"method\":\"GET\"},{\"href\":\"https:\\/\\/api.paypal.com\\/v2\\/payments\\/captures\\/34768046A3541434X\\/refund\",\"rel\":\"refund\",\"method\":\"POST\"},{\"href\":\"https:\\/\\/api.paypal.com\\/v2\\/checkout\\/orders\\/6NH921495J5019044\",\"rel\":\"up\",\"method\":\"GET\"}],\"create_time\":\"2026-01-20T15:41:56Z\",\"update_time\":\"2026-01-20T15:41:56Z\"}]}}],\"payer\":{\"name\":{\"given_name\":\"Bettina\",\"surname\":\"Schobesbeger\"},\"email_address\":\"schobesberger.bettina@gmail.com\",\"payer_id\":\"TX7YFJVR7GWRS\",\"phone\":{\"phone_number\":{\"national_number\":\"436605588563\"}},\"address\":{\"address_line_1\":\"Liebiggasse 2a\",\"address_line_2\":\"Top 8\",\"admin_area_2\":\"Graz\",\"postal_code\":\"8010\",\"country_code\":\"AT\"}},\"create_time\":\"2026-01-20T15:41:30Z\",\"update_time\":\"2026-01-20T15:41:56Z\",\"links\":[{\"href\":\"https:\\/\\/api.paypal.com\\/v2\\/checkout\\/orders\\/6NH921495J5019044\",\"rel\":\"self\",\"method\":\"GET\"}]}"</t>
  </si>
  <si>
    <t>AS-95921</t>
  </si>
  <si>
    <t>gid://shopify/Order/7428076863826</t>
  </si>
  <si>
    <t>gid://shopify/OrderTransaction/8601876529490</t>
  </si>
  <si>
    <t>2026-01-14T13:29:58Z</t>
  </si>
  <si>
    <t>py_3SpU94IkWweOM9jA0PeaQTRn</t>
  </si>
  <si>
    <t>r8ACcO1VhTHJMAA9fmELZWKHD</t>
  </si>
  <si>
    <t>"{\"id\":\"py_3SpU94IkWweOM9jA0PeaQTRn\",\"object\":\"charge\",\"amount\":8888,\"application_fee\":\"fee_1SpU9xIkWweOM9jAEEAn7iet\",\"balance_transaction\":\"txn_3SpU94IkWweOM9jA0ktagLfC\",\"captured\":true,\"created\":1768397452,\"currency\":\"eur\",\"failure_code\":null,\"failure_message\":null,\"fraud_details\":{},\"livemode\":true,\"metadata\":{\"payments_extension_type\":\"klarna\",\"reconciliation_flow\":\"payments_api\",\"shop_id\":\"751927347\",\"payments_extension\":\"true\",\"payment_id\":\"r8ACcO1VhTHJMAA9fmELZWKHD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pU94IkWweOM9jA0tFJZARw\",\"payment_method\":\"pm_1SpU94IkWweOM9jAu9pVasxa\",\"payment_method_details\":{\"klarna\":{\"payer_details\":{\"address\":{\"country\":\"FR\"}},\"payment_method_category\":\"pay_in_installments\",\"preferred_locale\":\"fr-FR\"},\"type\":\"klarna\"},\"refunded\":false,\"source\":null,\"status\":\"succeeded\"}"</t>
  </si>
  <si>
    <t>gid://shopify/OrderTransaction/8602064781650</t>
  </si>
  <si>
    <t>2026-01-14T14:40:24Z</t>
  </si>
  <si>
    <t>pyr_1SpVFFIkWweOM9jATfS9N5py</t>
  </si>
  <si>
    <t>zL5NugKucnTnzZVvtq6W79hQd</t>
  </si>
  <si>
    <t>"{\"id\":\"pyr_1SpVFFIkWweOM9jATfS9N5py\",\"amount\":8888,\"balance_transaction\":\"txn_1SpVFGIkWweOM9jA1VRBDvHD\",\"charge\":\"py_3SpU94IkWweOM9jA0PeaQTRn\",\"object\":\"refund\",\"reason\":null,\"status\":\"succeeded\",\"created\":1768401625,\"currency\":\"eur\",\"metadata\":{\"payments_extension_type\":\"klarna\",\"reconciliation_flow\":\"payments_api\",\"payments_extension\":\"true\",\"refund_id\":\"zL5NugKucnTnzZVvtq6W79hQd\"}}"</t>
  </si>
  <si>
    <t>AS-94901</t>
  </si>
  <si>
    <t>gid://shopify/Order/7395653583186</t>
  </si>
  <si>
    <t>gid://shopify/OrderTransaction/8570382909778</t>
  </si>
  <si>
    <t>2026-01-02T16:51:10Z</t>
  </si>
  <si>
    <t>ch_3SlBZDIkWweOM9jA0isGdKU4</t>
  </si>
  <si>
    <t>rCXo3Nnu4YyRdvujZqBEfEgyk</t>
  </si>
  <si>
    <t>pi_3SlBZDIkWweOM9jA0JpTcHGn</t>
  </si>
  <si>
    <t>"{\"id\":\"pi_3SlBZDIkWweOM9jA0JpTcHGn\",\"object\":\"payment_intent\",\"amount\":4926,\"amount_capturable\":0,\"amount_received\":4926,\"canceled_at\":null,\"cancellation_reason\":null,\"capture_method\":\"automatic\",\"latest_charge\":{\"id\":\"ch_3SlBZDIkWweOM9jA0isGdKU4\",\"object\":\"charge\",\"amount\":4926,\"application_fee\":\"fee_1SlBZFIkWweOM9jAs1Dg0jbg\",\"balance_transaction\":\"txn_3SlBZDIkWweOM9jA0FN0MqQE\",\"captured\":true,\"created\":1767372673,\"currency\":\"eur\",\"failure_code\":null,\"failure_message\":null,\"fraud_details\":{},\"livemode\":true,\"metadata\":{\"payment_id\":\"rCXo3Nnu4YyRdvujZqBEfEgy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BZDIkWweOM9jA0JpTcHGn\",\"payment_method\":\"pm_1SlBZDIkWweOM9jADnjSV4Cv\",\"payment_method_details\":{\"card\":{\"amount_authorized\":4926,\"authorization_code\":\"951716\",\"brand\":\"visa\",\"checks\":{\"address_line1_check\":\"unavailable\",\"address_postal_code_check\":\"unavailable\",\"cvc_check\":null},\"country\":\"ES\",\"description\":\"Visa Classic\",\"ds_transaction_id\":null,\"exp_month\":9,\"exp_year\":2028,\"extended_authorization\":{\"status\":\"disabled\"},\"fingerprint\":\"tdYAIAE8lheTwF67\",\"funding\":\"credit\",\"iin\":\"492107\",\"incremental_authorization\":{\"status\":\"unavailable\"},\"installments\":null,\"issuer\":\"KUTXABANK, S.A.\",\"last4\":\"3509\",\"mandate\":null,\"moto\":false,\"multicapture\":{\"status\":\"unavailable\"},\"network\":\"visa\",\"network_token\":{\"used\":true},\"network_transaction_id\":\"486002606736144\",\"overcapture\":{\"maximum_amount_capturable\":4926,\"status\":\"unavailable\"},\"payment_account_reference\":\"V0010013824253411271435169998\",\"regulated_status\":\"unregulated\",\"three_d_secure\":null,\"wallet\":null},\"type\":\"card\"},\"refunded\":false,\"source\":null,\"status\":\"succeeded\",\"mit_params\":{\"network_transaction_id\":\"486002606736144\"}},\"confirmation_method\":\"manual\",\"created\":1767372671,\"currency\":\"eur\",\"customer\":null,\"last_payment_error\":null,\"livemode\":true,\"metadata\":{\"payment_id\":\"rCXo3Nnu4YyRdvujZqBEfEgyk\",\"payments_extension\":\"true\",\"payments_extension_type\":\"card\",\"reconciliation_flow\":\"payments_api\",\"shop_id\":\"751927347\"},\"next_action\":null,\"payment_method\":\"pm_1SlBZDIkWweOM9jADnjSV4Cv\",\"payment_method_types\":[\"card\"],\"source\":null,\"status\":\"succeeded\"}"</t>
  </si>
  <si>
    <t>gid://shopify/OrderTransaction/8595898630482</t>
  </si>
  <si>
    <t>2026-01-12T09:01:55Z</t>
  </si>
  <si>
    <t>re_3SlBZDIkWweOM9jA0ecgJEF9</t>
  </si>
  <si>
    <t>zV7qW01aoF0wIKSwNQvOGIUVJ</t>
  </si>
  <si>
    <t>"{\"id\":\"re_3SlBZDIkWweOM9jA0ecgJEF9\",\"amount\":1470,\"balance_transaction\":\"txn_3SlBZDIkWweOM9jA06vWkxV0\",\"charge\":{\"id\":\"ch_3SlBZDIkWweOM9jA0isGdKU4\",\"object\":\"charge\",\"amount\":4926,\"application_fee\":\"fee_1SlBZFIkWweOM9jAs1Dg0jbg\",\"balance_transaction\":\"txn_3SlBZDIkWweOM9jA0FN0MqQE\",\"captured\":true,\"created\":1767372673,\"currency\":\"eur\",\"failure_code\":null,\"failure_message\":null,\"fraud_details\":{},\"livemode\":true,\"metadata\":{\"payment_id\":\"rCXo3Nnu4YyRdvujZqBEfEgy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BZDIkWweOM9jA0JpTcHGn\",\"payment_method\":\"pm_1SlBZDIkWweOM9jADnjSV4Cv\",\"payment_method_details\":{\"card\":{\"amount_authorized\":4926,\"authorization_code\":\"951716\",\"brand\":\"visa\",\"checks\":{\"address_line1_check\":\"unavailable\",\"address_postal_code_check\":\"unavailable\",\"cvc_check\":null},\"country\":\"ES\",\"description\":\"Visa Classic\",\"ds_transaction_id\":null,\"exp_month\":9,\"exp_year\":2028,\"extended_authorization\":{\"status\":\"disabled\"},\"fingerprint\":\"tdYAIAE8lheTwF67\",\"funding\":\"credit\",\"iin\":\"492107\",\"incremental_authorization\":{\"status\":\"unavailable\"},\"installments\":null,\"issuer\":\"KUTXABANK, S.A.\",\"last4\":\"3509\",\"mandate\":null,\"moto\":false,\"multicapture\":{\"status\":\"unavailable\"},\"network\":\"visa\",\"network_token\":{\"used\":true},\"network_transaction_id\":\"486002606736144\",\"overcapture\":{\"maximum_amount_capturable\":4926,\"status\":\"unavailable\"},\"payment_account_reference\":\"V0010013824253411271435169998\",\"regulated_status\":\"unregulated\",\"three_d_secure\":null,\"wallet\":null},\"type\":\"card\"},\"refunded\":false,\"source\":null,\"status\":\"succeeded\",\"mit_params\":{\"network_transaction_id\":\"486002606736144\"}},\"object\":\"refund\",\"reason\":null,\"status\":\"succeeded\",\"created\":1768208516,\"currency\":\"eur\",\"metadata\":{\"payments_extension\":\"true\",\"payments_extension_type\":\"card\",\"reconciliation_flow\":\"payments_api\",\"refund_id\":\"zV7qW01aoF0wIKSwNQvOGIUVJ\"},\"payment_method_details\":{\"card\":{\"acquirer_reference_number\":null,\"acquirer_reference_number_status\":\"pending\"},\"type\":\"card\"},\"mit_params\":{}}"</t>
  </si>
  <si>
    <t>AS-96500</t>
  </si>
  <si>
    <t>gid://shopify/Order/7446542680402</t>
  </si>
  <si>
    <t>gid://shopify/OrderTransaction/8624333291858</t>
  </si>
  <si>
    <t>2026-01-21T21:32:11Z</t>
  </si>
  <si>
    <t>2H768633M1005453E</t>
  </si>
  <si>
    <t>"{\"id\":\"2H768633M1005453E\",\"intent\":\"CAPTURE\",\"status\":\"COMPLETED\",\"payment_source\":{\"paypal\":{\"email_address\":\"office@amazing-yoga.at\",\"account_id\":\"9FR2Y6Q6EQ6YN\",\"account_status\":\"VERIFIED\",\"name\":{\"given_name\":\"Petra\",\"surname\":\"Janata\"},\"business_name\":\"Amazing Yoga Petra Janata\",\"phone_number\":{\"national_number\":\"436505615760\"},\"address\":{\"address_line_1\":\"Carlbergergasse 73\\/H35\",\"admin_area_2\":\"Wien\",\"admin_area_1\":\"Wien\",\"postal_code\":\"1230\",\"country_code\":\"AT\"}}},\"purchase_units\":[{\"reference_id\":\"default\",\"amount\":{\"currency_code\":\"EUR\",\"value\":\"124.07\",\"breakdown\":{\"item_total\":{\"currency_code\":\"EUR\",\"value\":\"137.85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13.78\"}}},\"payee\":{\"email_address\":\"info@artestaposters.com\",\"merchant_id\":\"CZQCEKGVW6QGG\",\"display_data\":{\"brand_name\":\"Artesta\"}},\"payment_instruction\":{\"disbursement_mode\":\"INSTANT\"},\"description\":\"Fishing for compliments - P\u00f3ster \\/ Madera roble natural \\/ 40x50\",\"custom_id\":\"{\\\"shop_id\\\":751927347,\\\"session_id\\\":\\\"rwbPWKCHgPNYoUC8saKudOZit\\\"}\",\"invoice_id\":\"rwbPWKCHgPNYoUC8saKudOZit\",\"items\":[{\"name\":\"Fishing for compliments - P\u00f3ster \\/ Madera roble natural \\/ 40x50\",\"unit_amount\":{\"currency_code\":\"EUR\",\"value\":\"58.95\"},\"tax\":{\"currency_code\":\"EUR\",\"value\":\"0.00\"},\"quantity\":\"1\"},{\"name\":\"Animal Crew 2 - P\u00f3ster \\/ Sin marco \\/ 30x40\",\"unit_amount\":{\"currency_code\":\"EUR\",\"value\":\"19.95\"},\"tax\":{\"currency_code\":\"EUR\",\"value\":\"0.00\"},\"quantity\":\"1\"},{\"name\":\"Sunlight - P\u00f3ster \\/ Madera roble natural \\/ 40x50\",\"unit_amount\":{\"currency_code\":\"EUR\",\"value\":\"58.95\"},\"tax\":{\"currency_code\":\"EUR\",\"value\":\"0.00\"},\"quantity\":\"1\"}],\"shipping\":{\"name\":{\"full_name\":\"Petra Janata\"},\"address\":{\"address_line_1\":\"Carlbergergasse 73\\/H35\",\"admin_area_2\":\"Wien\",\"postal_code\":\"1230\",\"country_code\":\"AT\"}},\"supplementary_data\":{\"tax_nexus\":[]},\"payments\":{\"captures\":[{\"id\":\"7V7741092W340794C\",\"status\":\"COMPLETED\",\"amount\":{\"currency_code\":\"EUR\",\"value\":\"124.07\"},\"final_capture\":true,\"disbursement_mode\":\"INSTANT\",\"seller_protection\":{\"status\":\"ELIGIBLE\",\"dispute_categories\":[\"ITEM_NOT_RECEIVED\",\"UNAUTHORIZED_TRANSACTION\"]},\"seller_receivable_breakdown\":{\"gross_amount\":{\"currency_code\":\"EUR\",\"value\":\"124.07\"},\"paypal_fee\":{\"currency_code\":\"EUR\",\"value\":\"3.95\"},\"net_amount\":{\"currency_code\":\"EUR\",\"value\":\"120.12\"}},\"invoice_id\":\"rwbPWKCHgPNYoUC8saKudOZit\",\"custom_id\":\"{\\\"shop_id\\\":751927347,\\\"session_id\\\":\\\"rwbPWKCHgPNYoUC8saKudOZit\\\"}\",\"links\":[{\"href\":\"https:\\/\\/api.paypal.com\\/v2\\/payments\\/captures\\/7V7741092W340794C\",\"rel\":\"self\",\"method\":\"GET\"},{\"href\":\"https:\\/\\/api.paypal.com\\/v2\\/payments\\/captures\\/7V7741092W340794C\\/refund\",\"rel\":\"refund\",\"method\":\"POST\"},{\"href\":\"https:\\/\\/api.paypal.com\\/v2\\/checkout\\/orders\\/2H768633M1005453E\",\"rel\":\"up\",\"method\":\"GET\"}],\"create_time\":\"2026-01-21T21:32:13Z\",\"update_time\":\"2026-01-21T21:32:13Z\"}]}}],\"payer\":{\"name\":{\"given_name\":\"Petra\",\"surname\":\"Janata\"},\"email_address\":\"office@amazing-yoga.at\",\"payer_id\":\"9FR2Y6Q6EQ6YN\",\"phone\":{\"phone_number\":{\"national_number\":\"436505615760\"}},\"address\":{\"address_line_1\":\"Carlbergergasse 73\\/H35\",\"admin_area_2\":\"Wien\",\"admin_area_1\":\"Wien\",\"postal_code\":\"1230\",\"country_code\":\"AT\"}},\"create_time\":\"2026-01-21T21:30:46Z\",\"update_time\":\"2026-01-21T21:32:13Z\",\"links\":[{\"href\":\"https:\\/\\/api.paypal.com\\/v2\\/checkout\\/orders\\/2H768633M1005453E\",\"rel\":\"self\",\"method\":\"GET\"}]}"</t>
  </si>
  <si>
    <t>AS-96491</t>
  </si>
  <si>
    <t>gid://shopify/Order/7446330245458</t>
  </si>
  <si>
    <t>gid://shopify/OrderTransaction/8624052371794</t>
  </si>
  <si>
    <t>2026-01-21T19:30:22Z</t>
  </si>
  <si>
    <t>ch_3Ss76hIkWweOM9jA1sDObt3Q</t>
  </si>
  <si>
    <t>rxThDpC4M5Mj4WkuAqHUh5gGj</t>
  </si>
  <si>
    <t>pi_3Ss76hIkWweOM9jA1OEHK3ZF</t>
  </si>
  <si>
    <t>"{\"id\":\"pi_3Ss76hIkWweOM9jA1OEHK3ZF\",\"object\":\"payment_intent\",\"amount\":3190,\"amount_capturable\":0,\"amount_received\":3190,\"canceled_at\":null,\"cancellation_reason\":null,\"capture_method\":\"automatic\",\"latest_charge\":{\"id\":\"ch_3Ss76hIkWweOM9jA1sDObt3Q\",\"object\":\"charge\",\"amount\":3190,\"application_fee\":\"fee_1Ss76jIkWweOM9jAaQxLcplD\",\"balance_transaction\":\"txn_3Ss76hIkWweOM9jA1aBQM8B9\",\"captured\":true,\"created\":1769023825,\"currency\":\"eur\",\"failure_code\":null,\"failure_message\":null,\"fraud_details\":{},\"livemode\":true,\"metadata\":{\"payment_id\":\"rxThDpC4M5Mj4WkuAqHUh5gG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76hIkWweOM9jA1OEHK3ZF\",\"payment_method\":\"pm_1Ss76hIkWweOM9jARLnHUNo3\",\"payment_method_details\":{\"card\":{\"amount_authorized\":3190,\"authorization_code\":\"564289\",\"brand\":\"visa\",\"checks\":{\"address_line1_check\":\"fail\",\"address_postal_code_check\":\"fail\",\"cvc_check\":\"pass\"},\"country\":\"FR\",\"description\":\"Visa Classic\",\"ds_transaction_id\":null,\"exp_month\":11,\"exp_year\":2026,\"extended_authorization\":{\"status\":\"disabled\"},\"fingerprint\":\"US1l9Fy4ZirdwnWS\",\"funding\":\"debit\",\"iin\":\"497886\",\"incremental_authorization\":{\"status\":\"unavailable\"},\"installments\":null,\"issuer\":\"BPCE\",\"last4\":\"4712\",\"mandate\":null,\"moto\":false,\"multicapture\":{\"status\":\"unavailable\"},\"network\":\"visa\",\"network_token\":{\"used\":false},\"network_transaction_id\":\"486021702251456\",\"overcapture\":{\"maximum_amount_capturable\":3190,\"status\":\"unavailable\"},\"payment_account_reference\":\"V001AACC338012023112155565453\",\"regulated_status\":\"unregulated\",\"three_d_secure\":{\"authentication_flow\":\"frictionless\",\"electronic_commerce_indicator\":\"07\",\"exemption_indicator\":null,\"result\":\"exempted\",\"result_reason\":null,\"transaction_id\":\"3c6e0c31-0128-4330-b627-46857d9bd73c\",\"version\":\"2.2.0\"},\"wallet\":null},\"type\":\"card\"},\"refunded\":false,\"source\":null,\"status\":\"succeeded\",\"mit_params\":{\"network_transaction_id\":\"486021702251456\"}},\"confirmation_method\":\"manual\",\"created\":1769023823,\"currency\":\"eur\",\"customer\":null,\"last_payment_error\":null,\"livemode\":true,\"metadata\":{\"payment_id\":\"rxThDpC4M5Mj4WkuAqHUh5gGj\",\"payments_extension\":\"true\",\"payments_extension_type\":\"card\",\"reconciliation_flow\":\"payments_api\",\"shop_id\":\"751927347\"},\"next_action\":null,\"payment_method\":\"pm_1Ss76hIkWweOM9jARLnHUNo3\",\"payment_method_types\":[\"card\"],\"source\":null,\"status\":\"succeeded\"}"</t>
  </si>
  <si>
    <t>AS-96402</t>
  </si>
  <si>
    <t>AS-95847</t>
  </si>
  <si>
    <t>gid://shopify/Order/7426389311826</t>
  </si>
  <si>
    <t>gid://shopify/OrderTransaction/8599629365586</t>
  </si>
  <si>
    <t>2026-01-13T16:05:57Z</t>
  </si>
  <si>
    <t>ch_3SpA6TIkWweOM9jA1swPywzr</t>
  </si>
  <si>
    <t>rZ7xCtWUBUZoQoka7LdzygDCH</t>
  </si>
  <si>
    <t>pi_3SpA6TIkWweOM9jA12V89h64</t>
  </si>
  <si>
    <t>"{\"id\":\"pi_3SpA6TIkWweOM9jA12V89h64\",\"object\":\"payment_intent\",\"amount\":5346,\"amount_capturable\":0,\"amount_received\":5346,\"canceled_at\":null,\"cancellation_reason\":null,\"capture_method\":\"automatic\",\"latest_charge\":{\"id\":\"ch_3SpA6TIkWweOM9jA1swPywzr\",\"object\":\"charge\",\"amount\":5346,\"application_fee\":\"fee_1SpA6XIkWweOM9jAw7DRF2kO\",\"balance_transaction\":\"txn_3SpA6TIkWweOM9jA1fvHdhna\",\"captured\":true,\"created\":1768320360,\"currency\":\"eur\",\"failure_code\":null,\"failure_message\":null,\"fraud_details\":{},\"livemode\":true,\"metadata\":{\"payment_id\":\"rZ7xCtWUBUZoQoka7LdzygDC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A6TIkWweOM9jA12V89h64\",\"payment_method\":\"pm_1SpA6TIkWweOM9jAP5ThgCa1\",\"payment_method_details\":{\"card\":{\"amount_authorized\":5346,\"authorization_code\":\"426124\",\"brand\":\"mastercard\",\"checks\":{\"address_line1_check\":\"unavailable\",\"address_postal_code_check\":\"unavailable\",\"cvc_check\":\"pass\"},\"country\":\"FR\",\"description\":\"MasterCard Standard Card Immediate Debit\",\"ds_transaction_id\":null,\"exp_month\":1,\"exp_year\":2027,\"extended_authorization\":{\"status\":\"disabled\"},\"fingerprint\":\"Sc8Y8pYwJEPJo4OO\",\"funding\":\"debit\",\"iin\":\"513641\",\"incremental_authorization\":{\"status\":\"unavailable\"},\"installments\":null,\"issuer\":\"BANQUE FEDERATIVE DU CREDIT MU\",\"last4\":\"1226\",\"mandate\":null,\"moto\":false,\"multicapture\":{\"status\":\"unavailable\"},\"network\":\"mastercard\",\"network_token\":{\"used\":false},\"network_transaction_id\":\"TCSK33K1Z0113\",\"overcapture\":{\"maximum_amount_capturable\":5346,\"status\":\"unavailable\"},\"payment_account_reference\":\"500173G2WPR3MSKHMLY6CBG8ZC8UT\",\"regulated_status\":\"unregulated\",\"three_d_secure\":{\"authentication_flow\":\"frictionless\",\"electronic_commerce_indicator\":\"06\",\"exemption_indicator\":null,\"result\":\"exempted\",\"result_reason\":null,\"transaction_id\":\"12938b7e-1902-4b38-9bb8-e88d855d36b5\",\"version\":\"2.2.0\"},\"wallet\":null},\"type\":\"card\"},\"refunded\":false,\"source\":null,\"status\":\"succeeded\",\"mit_params\":{\"network_transaction_id\":\"TCSK33K1Z0113\"}},\"confirmation_method\":\"manual\",\"created\":1768320357,\"currency\":\"eur\",\"customer\":null,\"last_payment_error\":null,\"livemode\":true,\"metadata\":{\"payment_id\":\"rZ7xCtWUBUZoQoka7LdzygDCH\",\"payments_extension\":\"true\",\"payments_extension_type\":\"card\",\"reconciliation_flow\":\"payments_api\",\"shop_id\":\"751927347\"},\"next_action\":null,\"payment_method\":\"pm_1SpA6TIkWweOM9jAP5ThgCa1\",\"payment_method_types\":[\"card\"],\"source\":null,\"status\":\"succeeded\"}"</t>
  </si>
  <si>
    <t>AS-95025</t>
  </si>
  <si>
    <t>gid://shopify/Order/7399109394770</t>
  </si>
  <si>
    <t>gid://shopify/OrderTransaction/8575805292882</t>
  </si>
  <si>
    <t>2026-01-04T13:23:51Z</t>
  </si>
  <si>
    <t>1SG96092D2857732B</t>
  </si>
  <si>
    <t>"{\"id\":\"1SG96092D2857732B\",\"intent\":\"CAPTURE\",\"status\":\"COMPLETED\",\"payment_source\":{\"paypal\":{\"email_address\":\"camille.morel@espeme.com\",\"account_id\":\"LS3WJPCJMYBV6\",\"account_status\":\"VERIFIED\",\"name\":{\"given_name\":\"camille\",\"surname\":\"morel\"},\"phone_number\":{\"national_number\":\"33611552027\"},\"address\":{\"address_line_1\":\"105 Rue Leday\",\"address_line_2\":\" \",\"admin_area_2\":\"abbeville\",\"postal_code\":\"80100\",\"country_code\":\"FR\"}}},\"purchase_units\":[{\"reference_id\":\"default\",\"amount\":{\"currency_code\":\"EUR\",\"value\":\"29.90\",\"breakdown\":{\"item_total\":{\"currency_code\":\"EUR\",\"value\":\"24.95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omedians' Handbill Exhibition White - Paul Klee - P\u00f3ster \\/ Aluminio dorado \\/ 20x30\",\"custom_id\":\"{\\\"shop_id\\\":751927347,\\\"session_id\\\":\\\"rbVVPxXtVAf7t6Tdl53DjHQUj\\\"}\",\"invoice_id\":\"rbVVPxXtVAf7t6Tdl53DjHQUj\",\"items\":[{\"name\":\"Comedians' Handbill Exhibition White - Paul Klee - P\u00f3ster \\/ Aluminio dorado \\/ 20x30\",\"unit_amount\":{\"currency_code\":\"EUR\",\"value\":\"24.95\"},\"tax\":{\"currency_code\":\"EUR\",\"value\":\"0.00\"},\"quantity\":\"1\"}],\"shipping\":{\"name\":{\"full_name\":\"camille morel\"},\"address\":{\"address_line_1\":\"105 rue leday\",\"admin_area_2\":\"abbeville\",\"postal_code\":\"80100\",\"country_code\":\"FR\"}},\"supplementary_data\":{\"tax_nexus\":[]},\"payments\":{\"captures\":[{\"id\":\"05R96033U23758710\",\"status\":\"COMPLETED\",\"amount\":{\"currency_code\":\"EUR\",\"value\":\"29.90\"},\"final_capture\":true,\"disbursement_mode\":\"INSTANT\",\"seller_protection\":{\"status\":\"ELIGIBLE\",\"dispute_categories\":[\"ITEM_NOT_RECEIVED\",\"UNAUTHORIZED_TRANSACTION\"]},\"seller_receivable_breakdown\":{\"gross_amount\":{\"currency_code\":\"EUR\",\"value\":\"29.90\"},\"paypal_fee\":{\"currency_code\":\"EUR\",\"value\":\"1.22\"},\"net_amount\":{\"currency_code\":\"EUR\",\"value\":\"28.68\"}},\"invoice_id\":\"rbVVPxXtVAf7t6Tdl53DjHQUj\",\"custom_id\":\"{\\\"shop_id\\\":751927347,\\\"session_id\\\":\\\"rbVVPxXtVAf7t6Tdl53DjHQUj\\\"}\",\"links\":[{\"href\":\"https:\\/\\/api.paypal.com\\/v2\\/payments\\/captures\\/05R96033U23758710\",\"rel\":\"self\",\"method\":\"GET\"},{\"href\":\"https:\\/\\/api.paypal.com\\/v2\\/payments\\/captures\\/05R96033U23758710\\/refund\",\"rel\":\"refund\",\"method\":\"POST\"},{\"href\":\"https:\\/\\/api.paypal.com\\/v2\\/checkout\\/orders\\/1SG96092D2857732B\",\"rel\":\"up\",\"method\":\"GET\"}],\"create_time\":\"2026-01-04T13:23:53Z\",\"update_time\":\"2026-01-04T13:23:53Z\"}]}}],\"payer\":{\"name\":{\"given_name\":\"camille\",\"surname\":\"morel\"},\"email_address\":\"camille.morel@espeme.com\",\"payer_id\":\"LS3WJPCJMYBV6\",\"phone\":{\"phone_number\":{\"national_number\":\"33611552027\"}},\"address\":{\"address_line_1\":\"105 Rue Leday\",\"address_line_2\":\" \",\"admin_area_2\":\"abbeville\",\"postal_code\":\"80100\",\"country_code\":\"FR\"}},\"create_time\":\"2026-01-04T13:23:01Z\",\"update_time\":\"2026-01-04T13:23:53Z\",\"links\":[{\"href\":\"https:\\/\\/api.paypal.com\\/v2\\/checkout\\/orders\\/1SG96092D2857732B\",\"rel\":\"self\",\"method\":\"GET\"}]}"</t>
  </si>
  <si>
    <t>AS-96612</t>
  </si>
  <si>
    <t>gid://shopify/Order/7489937932626</t>
  </si>
  <si>
    <t>gid://shopify/OrderTransaction/8628401963346</t>
  </si>
  <si>
    <t>2026-01-23T15:49:36Z</t>
  </si>
  <si>
    <t>ch_3Ssmc9IkWweOM9jA1Wy9L6A8</t>
  </si>
  <si>
    <t>rJ19ILgS1x2oXkIEF40T6JXVY</t>
  </si>
  <si>
    <t>pi_3Ssmc9IkWweOM9jA1Bu9M1U1</t>
  </si>
  <si>
    <t>"{\"id\":\"pi_3Ssmc9IkWweOM9jA1Bu9M1U1\",\"object\":\"payment_intent\",\"amount\":3190,\"amount_capturable\":0,\"amount_received\":3190,\"canceled_at\":null,\"cancellation_reason\":null,\"capture_method\":\"automatic\",\"latest_charge\":{\"id\":\"ch_3Ssmc9IkWweOM9jA1Wy9L6A8\",\"object\":\"charge\",\"amount\":3190,\"application_fee\":\"fee_1SsmcAIkWweOM9jAo9Xc6yne\",\"balance_transaction\":\"txn_3Ssmc9IkWweOM9jA1gRjSKpn\",\"captured\":true,\"created\":1769183378,\"currency\":\"eur\",\"failure_code\":null,\"failure_message\":null,\"fraud_details\":{},\"livemode\":true,\"metadata\":{\"payment_id\":\"rJ19ILgS1x2oXkIEF40T6JXV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mc9IkWweOM9jA1Bu9M1U1\",\"payment_method\":\"pm_1Ssmc9IkWweOM9jAe8dofFU6\",\"payment_method_details\":{\"card\":{\"amount_authorized\":3190,\"authorization_code\":\"778634\",\"brand\":\"mastercard\",\"checks\":{\"address_line1_check\":\"unavailable\",\"address_postal_code_check\":\"unavailable\",\"cvc_check\":\"pass\"},\"country\":\"ES\",\"description\":\"MasterCard Credit Card (mixed BIN)\",\"ds_transaction_id\":null,\"exp_month\":5,\"exp_year\":2032,\"extended_authorization\":{\"status\":\"disabled\"},\"fingerprint\":\"vWwvLo0BtmQ9XaPX\",\"funding\":\"credit\",\"iin\":\"541541\",\"incremental_authorization\":{\"status\":\"unavailable\"},\"installments\":null,\"issuer\":\"BANCO SANTANDER S.A.\",\"last4\":\"4395\",\"mandate\":null,\"moto\":false,\"multicapture\":{\"status\":\"unavailable\"},\"network\":\"mastercard\",\"network_token\":{\"used\":false},\"network_transaction_id\":\"MCCW6LKBM0123\",\"overcapture\":{\"maximum_amount_capturable\":3190,\"status\":\"unavailable\"},\"payment_account_reference\":\"500131XNZZ1C7IUSQA9QUGOKDSNLU\",\"regulated_status\":\"unregulated\",\"three_d_secure\":null,\"wallet\":null},\"type\":\"card\"},\"refunded\":false,\"source\":null,\"status\":\"succeeded\",\"mit_params\":{\"network_transaction_id\":\"MCCW6LKBM0123\"}},\"confirmation_method\":\"manual\",\"created\":1769183377,\"currency\":\"eur\",\"customer\":null,\"last_payment_error\":null,\"livemode\":true,\"metadata\":{\"payment_id\":\"rJ19ILgS1x2oXkIEF40T6JXVY\",\"payments_extension\":\"true\",\"payments_extension_type\":\"card\",\"reconciliation_flow\":\"payments_api\",\"shop_id\":\"751927347\"},\"next_action\":null,\"payment_method\":\"pm_1Ssmc9IkWweOM9jAe8dofFU6\",\"payment_method_types\":[\"card\"],\"source\":null,\"status\":\"succeeded\"}"</t>
  </si>
  <si>
    <t>AS-94910</t>
  </si>
  <si>
    <t>gid://shopify/Order/7395959636306</t>
  </si>
  <si>
    <t>gid://shopify/OrderTransaction/8570893992274</t>
  </si>
  <si>
    <t>2026-01-02T19:10:54Z</t>
  </si>
  <si>
    <t>ch_3SlDkQIkWweOM9jA2FvRKSDk</t>
  </si>
  <si>
    <t>rPuHZu60HdtFq6PksAmHjfRnh</t>
  </si>
  <si>
    <t>pi_3SlDkQIkWweOM9jA2ZAd74LE</t>
  </si>
  <si>
    <t>"{\"id\":\"pi_3SlDkQIkWweOM9jA2ZAd74LE\",\"object\":\"payment_intent\",\"amount\":7646,\"amount_capturable\":0,\"amount_received\":7646,\"canceled_at\":null,\"cancellation_reason\":null,\"capture_method\":\"automatic\",\"latest_charge\":{\"id\":\"ch_3SlDkQIkWweOM9jA2FvRKSDk\",\"object\":\"charge\",\"amount\":7646,\"application_fee\":\"fee_1SlDkTIkWweOM9jAscJOMaiB\",\"balance_transaction\":\"txn_3SlDkQIkWweOM9jA28VfvPxz\",\"captured\":true,\"created\":1767381056,\"currency\":\"eur\",\"failure_code\":null,\"failure_message\":null,\"fraud_details\":{},\"livemode\":true,\"metadata\":{\"payment_id\":\"rPuHZu60HdtFq6PksAmHjfRn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DkQIkWweOM9jA2ZAd74LE\",\"payment_method\":\"pm_1SlDkQIkWweOM9jAJcHT5ee1\",\"payment_method_details\":{\"card\":{\"amount_authorized\":7646,\"authorization_code\":\"998939\",\"brand\":\"visa\",\"checks\":{\"address_line1_check\":\"unavailable\",\"address_postal_code_check\":\"unavailable\",\"cvc_check\":\"unavailable\"},\"country\":\"ES\",\"description\":\"Visa Classic\",\"ds_transaction_id\":null,\"exp_month\":1,\"exp_year\":2029,\"extended_authorization\":{\"status\":\"disabled\"},\"fingerprint\":\"CxRnMJhIMsjxdf9k\",\"funding\":\"prepaid\",\"iin\":\"467199\",\"incremental_authorization\":{\"status\":\"unavailable\"},\"installments\":null,\"issuer\":\"IBERCAJA BANCO S.A\",\"last4\":\"1411\",\"mandate\":null,\"moto\":false,\"multicapture\":{\"status\":\"unavailable\"},\"network\":\"visa\",\"network_token\":{\"used\":false},\"network_transaction_id\":\"486002690569538\",\"overcapture\":{\"maximum_amount_capturable\":7646,\"status\":\"unavailable\"},\"payment_account_reference\":\"V0010015819172395999318053029\",\"regulated_status\":\"unregulated\",\"three_d_secure\":null,\"wallet\":null},\"type\":\"card\"},\"refunded\":false,\"source\":null,\"status\":\"succeeded\",\"mit_params\":{\"network_transaction_id\":\"486002690569538\"}},\"confirmation_method\":\"manual\",\"created\":1767381054,\"currency\":\"eur\",\"customer\":null,\"last_payment_error\":null,\"livemode\":true,\"metadata\":{\"payment_id\":\"rPuHZu60HdtFq6PksAmHjfRnh\",\"payments_extension\":\"true\",\"payments_extension_type\":\"card\",\"reconciliation_flow\":\"payments_api\",\"shop_id\":\"751927347\"},\"next_action\":null,\"payment_method\":\"pm_1SlDkQIkWweOM9jAJcHT5ee1\",\"payment_method_types\":[\"card\"],\"source\":null,\"status\":\"succeeded\"}"</t>
  </si>
  <si>
    <t>AS-96957</t>
  </si>
  <si>
    <t>gid://shopify/Order/7499581391186</t>
  </si>
  <si>
    <t>gid://shopify/OrderTransaction/8640557187410</t>
  </si>
  <si>
    <t>2026-01-27T23:16:58Z</t>
  </si>
  <si>
    <t>ch_3SuLVHIkWweOM9jA27cY7MRw</t>
  </si>
  <si>
    <t>rUREorCte57li1ntxk1XbZT16</t>
  </si>
  <si>
    <t>pi_3SuLVHIkWweOM9jA2VgUvZJs</t>
  </si>
  <si>
    <t>"{\"id\":\"pi_3SuLVHIkWweOM9jA2VgUvZJs\",\"object\":\"payment_intent\",\"amount\":6795,\"amount_capturable\":0,\"amount_received\":6795,\"canceled_at\":null,\"cancellation_reason\":null,\"capture_method\":\"automatic\",\"latest_charge\":{\"id\":\"ch_3SuLVHIkWweOM9jA27cY7MRw\",\"object\":\"charge\",\"amount\":6795,\"application_fee\":\"fee_1SuLWLIkWweOM9jApNFwVANn\",\"balance_transaction\":\"txn_3SuLVHIkWweOM9jA2zABwvHK\",\"captured\":true,\"created\":1769555884,\"currency\":\"eur\",\"failure_code\":null,\"failure_message\":null,\"fraud_details\":{},\"livemode\":true,\"metadata\":{\"payment_id\":\"rUREorCte57li1ntxk1XbZT16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LVHIkWweOM9jA2VgUvZJs\",\"payment_method\":\"pm_1SuLVHIkWweOM9jAqefUzuAh\",\"payment_method_details\":{\"card\":{\"amount_authorized\":6795,\"authorization_code\":\"252174\",\"brand\":\"mastercard\",\"checks\":{\"address_line1_check\":\"unavailable\",\"address_postal_code_check\":\"unavailable\",\"cvc_check\":\"pass\"},\"country\":\"FR\",\"description\":\"MasterCard Standard Card Immediate Debit\",\"ds_transaction_id\":null,\"exp_month\":1,\"exp_year\":2029,\"extended_authorization\":{\"status\":\"disabled\"},\"fingerprint\":\"GW1r00fdgYNxApoo\",\"funding\":\"debit\",\"iin\":\"513414\",\"incremental_authorization\":{\"status\":\"unavailable\"},\"installments\":null,\"issuer\":\"CREDIT AGRICOLE S.A.\",\"last4\":\"8159\",\"mandate\":null,\"moto\":false,\"multicapture\":{\"status\":\"unavailable\"},\"network\":\"mastercard\",\"network_token\":{\"used\":false},\"network_transaction_id\":\"TCSFA0T600127\",\"overcapture\":{\"maximum_amount_capturable\":6795,\"status\":\"unavailable\"},\"payment_account_reference\":\"500120LAVYFHRL4FIGHCPNALPH6HT\",\"regulated_status\":\"unregulated\",\"three_d_secure\":{\"authentication_flow\":\"challenge\",\"electronic_commerce_indicator\":\"02\",\"exemption_indicator\":null,\"result\":\"authenticated\",\"result_reason\":null,\"transaction_id\":\"25616dba-e6bc-4932-9805-6cb2cce2ba70\",\"version\":\"2.2.0\"},\"wallet\":null},\"type\":\"card\"},\"refunded\":false,\"source\":null,\"status\":\"succeeded\",\"mit_params\":{\"network_transaction_id\":\"TCSFA0T600127\"}},\"confirmation_method\":\"manual\",\"created\":1769555819,\"currency\":\"eur\",\"customer\":null,\"last_payment_error\":null,\"livemode\":true,\"metadata\":{\"payment_id\":\"rUREorCte57li1ntxk1XbZT16\",\"payments_extension\":\"true\",\"payments_extension_type\":\"card\",\"reconciliation_flow\":\"payments_api\",\"shop_id\":\"751927347\"},\"next_action\":null,\"payment_method\":\"pm_1SuLVHIkWweOM9jAqefUzuAh\",\"payment_method_types\":[\"card\"],\"source\":null,\"status\":\"succeeded\"}"</t>
  </si>
  <si>
    <t>AS-96076</t>
  </si>
  <si>
    <t>gid://shopify/Order/7433430991186</t>
  </si>
  <si>
    <t>gid://shopify/OrderTransaction/8607987171666</t>
  </si>
  <si>
    <t>2026-01-16T14:23:30Z</t>
  </si>
  <si>
    <t>rbXNxCgfgymjcwTGk6H4bxeHL</t>
  </si>
  <si>
    <t>AS-95732</t>
  </si>
  <si>
    <t>gid://shopify/Order/7422320771410</t>
  </si>
  <si>
    <t>gid://shopify/OrderTransaction/8595785089362</t>
  </si>
  <si>
    <t>2026-01-12T07:55:22Z</t>
  </si>
  <si>
    <t>ch_3SofyBIkWweOM9jA2TXEsiTx</t>
  </si>
  <si>
    <t>rPXr8kiRDdY0S2uLtQG9kda83</t>
  </si>
  <si>
    <t>pi_3SofyBIkWweOM9jA2iynVQZR</t>
  </si>
  <si>
    <t>"{\"id\":\"pi_3SofyBIkWweOM9jA2iynVQZR\",\"object\":\"payment_intent\",\"amount\":8897,\"amount_capturable\":0,\"amount_received\":8897,\"canceled_at\":null,\"cancellation_reason\":null,\"capture_method\":\"automatic\",\"latest_charge\":{\"id\":\"ch_3SofyBIkWweOM9jA2TXEsiTx\",\"object\":\"charge\",\"amount\":8897,\"application_fee\":\"fee_1SofyCIkWweOM9jAyjl1faRF\",\"balance_transaction\":\"txn_3SofyBIkWweOM9jA2vpPWyUX\",\"captured\":true,\"created\":1768204523,\"currency\":\"eur\",\"failure_code\":null,\"failure_message\":null,\"fraud_details\":{},\"livemode\":true,\"metadata\":{\"payment_id\":\"rPXr8kiRDdY0S2uLtQG9kda83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fyBIkWweOM9jA2iynVQZR\",\"payment_method\":\"pm_1SofyBIkWweOM9jAMosXAvfR\",\"payment_method_details\":{\"card\":{\"amount_authorized\":8897,\"authorization_code\":\"923735\",\"brand\":\"mastercard\",\"checks\":{\"address_line1_check\":\"unavailable\",\"address_postal_code_check\":\"unavailable\",\"cvc_check\":\"pass\"},\"country\":\"ES\",\"description\":\"MasterCard Credit Card (mixed BIN)\",\"ds_transaction_id\":null,\"exp_month\":7,\"exp_year\":2027,\"extended_authorization\":{\"status\":\"disabled\"},\"fingerprint\":\"ihBIX4khWOqxA6m8\",\"funding\":\"credit\",\"iin\":\"541541\",\"incremental_authorization\":{\"status\":\"unavailable\"},\"installments\":null,\"issuer\":\"BANCO SANTANDER S.A.\",\"last4\":\"5749\",\"mandate\":null,\"moto\":false,\"multicapture\":{\"status\":\"unavailable\"},\"network\":\"mastercard\",\"network_token\":{\"used\":false},\"network_transaction_id\":\"MCCZMIRAF0112\",\"overcapture\":{\"maximum_amount_capturable\":8897,\"status\":\"unavailable\"},\"payment_account_reference\":\"50016XBHQ9I67R0H18VF0TLMUD23V\",\"regulated_status\":\"unregulated\",\"three_d_secure\":null,\"wallet\":null},\"type\":\"card\"},\"refunded\":false,\"source\":null,\"status\":\"succeeded\",\"mit_params\":{\"network_transaction_id\":\"MCCZMIRAF0112\"}},\"confirmation_method\":\"manual\",\"created\":1768204523,\"currency\":\"eur\",\"customer\":null,\"last_payment_error\":null,\"livemode\":true,\"metadata\":{\"payment_id\":\"rPXr8kiRDdY0S2uLtQG9kda83\",\"payments_extension\":\"true\",\"payments_extension_type\":\"card\",\"reconciliation_flow\":\"payments_api\",\"shop_id\":\"751927347\"},\"next_action\":null,\"payment_method\":\"pm_1SofyBIkWweOM9jAMosXAvfR\",\"payment_method_types\":[\"card\"],\"source\":null,\"status\":\"succeeded\"}"</t>
  </si>
  <si>
    <t>AS-97088</t>
  </si>
  <si>
    <t>gid://shopify/Order/7512728437074</t>
  </si>
  <si>
    <t>gid://shopify/OrderTransaction/8646082822482</t>
  </si>
  <si>
    <t>2026-01-29T20:19:03Z</t>
  </si>
  <si>
    <t>96N61603YN544242S</t>
  </si>
  <si>
    <t>"{\"id\":\"96N61603YN544242S\",\"intent\":\"CAPTURE\",\"status\":\"COMPLETED\",\"payment_source\":{\"paypal\":{\"email_address\":\"ctremba@hotmail.com\",\"account_id\":\"39QH2LVH56CC2\",\"account_status\":\"VERIFIED\",\"name\":{\"given_name\":\"Constanze\",\"surname\":\"Tremba\"},\"phone_number\":{\"national_number\":\"34669998516\"},\"address\":{\"address_line_1\":\"Calle Vicente Yanez Pinzon 3 - 2. derecha\",\"admin_area_2\":\"Palma de Mallorca\",\"admin_area_1\":\"ILLES BALEARS\",\"postal_code\":\"07014\",\"country_code\":\"ES\"}}},\"purchase_units\":[{\"reference_id\":\"default\",\"amount\":{\"currency_code\":\"EUR\",\"value\":\"69.90\",\"breakdown\":{\"item_total\":{\"currency_code\":\"EUR\",\"value\":\"64.95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urf yoga - Lienzo \\/ Sin marco \\/ 50x70\",\"custom_id\":\"{\\\"shop_id\\\":751927347,\\\"session_id\\\":\\\"rd6JksHqjknhuTYXnlNjIxHZK\\\"}\",\"invoice_id\":\"rd6JksHqjknhuTYXnlNjIxHZK\",\"items\":[{\"name\":\"Surf yoga - Lienzo \\/ Sin marco \\/ 50x70\",\"unit_amount\":{\"currency_code\":\"EUR\",\"value\":\"64.95\"},\"tax\":{\"currency_code\":\"EUR\",\"value\":\"0.00\"},\"quantity\":\"1\"}],\"shipping\":{\"name\":{\"full_name\":\"Constanze Tremba\"},\"address\":{\"address_line_1\":\"Carrer de Isaac Peral 50\",\"admin_area_2\":\"Port d'Andratx\",\"admin_area_1\":\"Islas Baleares\",\"postal_code\":\"07157\",\"country_code\":\"ES\"}},\"payments\":{\"captures\":[{\"id\":\"3TR11180XB1937445\",\"status\":\"COMPLETED\",\"amount\":{\"currency_code\":\"EUR\",\"value\":\"69.90\"},\"final_capture\":true,\"disbursement_mode\":\"INSTANT\",\"seller_protection\":{\"status\":\"ELIGIBLE\",\"dispute_categories\":[\"ITEM_NOT_RECEIVED\",\"UNAUTHORIZED_TRANSACTION\"]},\"seller_receivable_breakdown\":{\"gross_amount\":{\"currency_code\":\"EUR\",\"value\":\"69.90\"},\"paypal_fee\":{\"currency_code\":\"EUR\",\"value\":\"2.38\"},\"net_amount\":{\"currency_code\":\"EUR\",\"value\":\"67.52\"}},\"invoice_id\":\"rd6JksHqjknhuTYXnlNjIxHZK\",\"custom_id\":\"{\\\"shop_id\\\":751927347,\\\"session_id\\\":\\\"rd6JksHqjknhuTYXnlNjIxHZK\\\"}\",\"links\":[{\"href\":\"https:\\/\\/api.paypal.com\\/v2\\/payments\\/captures\\/3TR11180XB1937445\",\"rel\":\"self\",\"method\":\"GET\"},{\"href\":\"https:\\/\\/api.paypal.com\\/v2\\/payments\\/captures\\/3TR11180XB1937445\\/refund\",\"rel\":\"refund\",\"method\":\"POST\"},{\"href\":\"https:\\/\\/api.paypal.com\\/v2\\/checkout\\/orders\\/96N61603YN544242S\",\"rel\":\"up\",\"method\":\"GET\"}],\"create_time\":\"2026-01-29T20:19:05Z\",\"update_time\":\"2026-01-29T20:19:05Z\"}]}}],\"payer\":{\"name\":{\"given_name\":\"Constanze\",\"surname\":\"Tremba\"},\"email_address\":\"ctremba@hotmail.com\",\"payer_id\":\"39QH2LVH56CC2\",\"phone\":{\"phone_number\":{\"national_number\":\"34669998516\"}},\"address\":{\"address_line_1\":\"Calle Vicente Yanez Pinzon 3 - 2. derecha\",\"admin_area_2\":\"Palma de Mallorca\",\"admin_area_1\":\"ILLES BALEARS\",\"postal_code\":\"07014\",\"country_code\":\"ES\"}},\"create_time\":\"2026-01-29T20:18:30Z\",\"update_time\":\"2026-01-29T20:19:05Z\",\"links\":[{\"href\":\"https:\\/\\/api.paypal.com\\/v2\\/checkout\\/orders\\/96N61603YN544242S\",\"rel\":\"self\",\"method\":\"GET\"}]}"</t>
  </si>
  <si>
    <t>AS-97055</t>
  </si>
  <si>
    <t>gid://shopify/Order/7511984374098</t>
  </si>
  <si>
    <t>gid://shopify/OrderTransaction/8644989747538</t>
  </si>
  <si>
    <t>2026-01-29T13:18:48Z</t>
  </si>
  <si>
    <t>ch_3Suv7VIkWweOM9jA1CgDMhPT</t>
  </si>
  <si>
    <t>rYlpOcZAWItj3HZQkkMCteaiN</t>
  </si>
  <si>
    <t>pi_3Suv7VIkWweOM9jA1jLV3t3g</t>
  </si>
  <si>
    <t>"{\"id\":\"pi_3Suv7VIkWweOM9jA1jLV3t3g\",\"object\":\"payment_intent\",\"amount\":31980,\"amount_capturable\":0,\"amount_received\":31980,\"canceled_at\":null,\"cancellation_reason\":null,\"capture_method\":\"automatic\",\"latest_charge\":{\"id\":\"ch_3Suv7VIkWweOM9jA1CgDMhPT\",\"object\":\"charge\",\"amount\":31980,\"application_fee\":\"fee_1Suv7WIkWweOM9jAfE7GLnkt\",\"balance_transaction\":\"txn_3Suv7VIkWweOM9jA1dKiFCba\",\"captured\":true,\"created\":1769692730,\"currency\":\"eur\",\"failure_code\":null,\"failure_message\":null,\"fraud_details\":{},\"livemode\":true,\"metadata\":{\"payment_id\":\"rYlpOcZAWItj3HZQkkMCteai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v7VIkWweOM9jA1jLV3t3g\",\"payment_method\":\"pm_1Suv7VIkWweOM9jAVu2V5XWG\",\"payment_method_details\":{\"card\":{\"amount_authorized\":31980,\"authorization_code\":\"324418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Bdx2fjFuA9er0OZz\",\"funding\":\"credit\",\"iin\":\"480046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486029479300960\",\"overcapture\":{\"maximum_amount_capturable\":31980,\"status\":\"unavailable\"},\"payment_account_reference\":\"V0010013025238242164317987949\",\"regulated_status\":\"unregulated\",\"three_d_secure\":null,\"wallet\":{\"apple_pay\":{\"type\":\"apple_pay\"},\"dynamic_last4\":\"9277\",\"type\":\"apple_pay\"}},\"type\":\"card\"},\"refunded\":false,\"source\":null,\"status\":\"succeeded\",\"mit_params\":{\"network_transaction_id\":\"486029479300960\"}},\"confirmation_method\":\"manual\",\"created\":1769692729,\"currency\":\"eur\",\"customer\":null,\"last_payment_error\":null,\"livemode\":true,\"metadata\":{\"payment_id\":\"rYlpOcZAWItj3HZQkkMCteaiN\",\"payments_extension\":\"true\",\"payments_extension_type\":\"card\",\"reconciliation_flow\":\"payments_api\",\"shop_id\":\"751927347\"},\"next_action\":null,\"payment_method\":\"pm_1Suv7VIkWweOM9jAVu2V5XWG\",\"payment_method_types\":[\"card\"],\"source\":null,\"status\":\"succeeded\"}"</t>
  </si>
  <si>
    <t>AS-95257</t>
  </si>
  <si>
    <t>gid://shopify/Order/7411395035474</t>
  </si>
  <si>
    <t>gid://shopify/OrderTransaction/8582749815122</t>
  </si>
  <si>
    <t>2026-01-07T03:07:57Z</t>
  </si>
  <si>
    <t>ch_3Smn6IIkWweOM9jA1OWpG7jH</t>
  </si>
  <si>
    <t>rBTW8rJJQ1mmDZLmeEhWLYHJY</t>
  </si>
  <si>
    <t>pi_3Smn6IIkWweOM9jA1TTVRJzK</t>
  </si>
  <si>
    <t>"{\"id\":\"pi_3Smn6IIkWweOM9jA1TTVRJzK\",\"object\":\"payment_intent\",\"amount\":6390,\"amount_capturable\":0,\"amount_received\":6390,\"canceled_at\":null,\"cancellation_reason\":null,\"capture_method\":\"automatic\",\"latest_charge\":{\"id\":\"ch_3Smn6IIkWweOM9jA1OWpG7jH\",\"object\":\"charge\",\"amount\":6390,\"application_fee\":\"fee_1Smn6JIkWweOM9jACwLu9uzc\",\"balance_transaction\":\"txn_3Smn6IIkWweOM9jA1aUEJ9V6\",\"captured\":true,\"created\":1767755278,\"currency\":\"eur\",\"failure_code\":null,\"failure_message\":null,\"fraud_details\":{},\"livemode\":true,\"metadata\":{\"payment_id\":\"rBTW8rJJQ1mmDZLmeEhWLYHJ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n6IIkWweOM9jA1TTVRJzK\",\"payment_method\":\"pm_1Smn6IIkWweOM9jAOJDMdlOH\",\"payment_method_details\":{\"card\":{\"amount_authorized\":6390,\"authorization_code\":\"815847\",\"brand\":\"mastercard\",\"checks\":{\"address_line1_check\":null,\"address_postal_code_check\":null,\"cvc_check\":null},\"country\":\"AT\",\"description\":\"Debit MasterCard\",\"ds_transaction_id\":null,\"exp_month\":8,\"exp_year\":2027,\"extended_authorization\":{\"status\":\"disabled\"},\"fingerprint\":\"dvGcZGUVYqh8ORvm\",\"funding\":\"debit\",\"iin\":\"537235\",\"incremental_authorization\":{\"status\":\"unavailable\"},\"installments\":null,\"issuer\":\"PSA PAYMENT SERVICES AUSTRIA G\",\"last4\":\"0000\",\"mandate\":null,\"moto\":false,\"multicapture\":{\"status\":\"unavailable\"},\"network\":\"mastercard\",\"network_token\":{\"used\":false},\"network_transaction_id\":\"MDSCNUCJV0106\",\"overcapture\":{\"maximum_amount_capturable\":6390,\"status\":\"unavailable\"},\"payment_account_reference\":\"500124CE2PKJSX92APTLA8C6DQKDW\",\"regulated_status\":\"unregulated\",\"three_d_secure\":null,\"wallet\":{\"apple_pay\":{\"type\":\"apple_pay\"},\"dynamic_last4\":\"5649\",\"type\":\"apple_pay\"}},\"type\":\"card\"},\"refunded\":false,\"source\":null,\"status\":\"succeeded\",\"mit_params\":{\"network_transaction_id\":\"MDSCNUCJV0106\"}},\"confirmation_method\":\"manual\",\"created\":1767755278,\"currency\":\"eur\",\"customer\":null,\"last_payment_error\":null,\"livemode\":true,\"metadata\":{\"payment_id\":\"rBTW8rJJQ1mmDZLmeEhWLYHJY\",\"payments_extension\":\"true\",\"payments_extension_type\":\"card\",\"reconciliation_flow\":\"payments_api\",\"shop_id\":\"751927347\"},\"next_action\":null,\"payment_method\":\"pm_1Smn6IIkWweOM9jAOJDMdlOH\",\"payment_method_types\":[\"card\"],\"source\":null,\"status\":\"succeeded\"}"</t>
  </si>
  <si>
    <t>gid://shopify/OrderTransaction/8582751256914</t>
  </si>
  <si>
    <t>2026-01-07T03:11:33Z</t>
  </si>
  <si>
    <t>re_3Smn6IIkWweOM9jA12cWTI6D</t>
  </si>
  <si>
    <t>zmBUdhfzF8Vz84dFrcmdd7Qk1</t>
  </si>
  <si>
    <t>"{\"id\":\"re_3Smn6IIkWweOM9jA12cWTI6D\",\"amount\":6390,\"balance_transaction\":\"txn_3Smn6IIkWweOM9jA1QKoX28V\",\"charge\":{\"id\":\"ch_3Smn6IIkWweOM9jA1OWpG7jH\",\"object\":\"charge\",\"amount\":6390,\"application_fee\":\"fee_1Smn6JIkWweOM9jACwLu9uzc\",\"balance_transaction\":\"txn_3Smn6IIkWweOM9jA1aUEJ9V6\",\"captured\":true,\"created\":1767755278,\"currency\":\"eur\",\"failure_code\":null,\"failure_message\":null,\"fraud_details\":{},\"livemode\":true,\"metadata\":{\"payment_id\":\"rBTW8rJJQ1mmDZLmeEhWLYHJ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n6IIkWweOM9jA1TTVRJzK\",\"payment_method\":\"pm_1Smn6IIkWweOM9jAOJDMdlOH\",\"payment_method_details\":{\"card\":{\"amount_authorized\":6390,\"authorization_code\":\"815847\",\"brand\":\"mastercard\",\"checks\":{\"address_line1_check\":null,\"address_postal_code_check\":null,\"cvc_check\":null},\"country\":\"AT\",\"description\":\"Debit MasterCard\",\"ds_transaction_id\":null,\"exp_month\":8,\"exp_year\":2027,\"extended_authorization\":{\"status\":\"disabled\"},\"fingerprint\":\"dvGcZGUVYqh8ORvm\",\"funding\":\"debit\",\"iin\":\"537235\",\"incremental_authorization\":{\"status\":\"unavailable\"},\"installments\":null,\"issuer\":\"PSA PAYMENT SERVICES AUSTRIA G\",\"last4\":\"0000\",\"mandate\":null,\"moto\":false,\"multicapture\":{\"status\":\"unavailable\"},\"network\":\"mastercard\",\"network_token\":{\"used\":false},\"network_transaction_id\":\"MDSCNUCJV0106\",\"overcapture\":{\"maximum_amount_capturable\":6390,\"status\":\"unavailable\"},\"payment_account_reference\":\"500124CE2PKJSX92APTLA8C6DQKDW\",\"regulated_status\":\"unregulated\",\"three_d_secure\":null,\"wallet\":{\"apple_pay\":{\"type\":\"apple_pay\"},\"dynamic_last4\":\"5649\",\"type\":\"apple_pay\"}},\"type\":\"card\"},\"refunded\":true,\"source\":null,\"status\":\"succeeded\",\"mit_params\":{\"network_transaction_id\":\"MDSCNUCJV0106\"}},\"object\":\"refund\",\"reason\":null,\"status\":\"succeeded\",\"created\":1767755494,\"currency\":\"eur\",\"metadata\":{\"payments_extension\":\"true\",\"payments_extension_type\":\"card\",\"reconciliation_flow\":\"payments_api\",\"refund_id\":\"zmBUdhfzF8Vz84dFrcmdd7Qk1\"},\"payment_method_details\":{\"card\":{\"acquirer_reference_number\":null,\"acquirer_reference_number_status\":\"unavailable\"},\"type\":\"card\"},\"mit_params\":{}}"</t>
  </si>
  <si>
    <t>AS-96769</t>
  </si>
  <si>
    <t>gid://shopify/Order/7494473908562</t>
  </si>
  <si>
    <t>gid://shopify/OrderTransaction/8633966920018</t>
  </si>
  <si>
    <t>2026-01-25T17:32:56Z</t>
  </si>
  <si>
    <t>ch_3StXBFIkWweOM9jA1F8wxuYq</t>
  </si>
  <si>
    <t>rN2QUxzHFWjid0BFSkOPALsM4</t>
  </si>
  <si>
    <t>pi_3StXBFIkWweOM9jA1LIyE5ym</t>
  </si>
  <si>
    <t>"{\"id\":\"pi_3StXBFIkWweOM9jA1LIyE5ym\",\"object\":\"payment_intent\",\"amount\":15995,\"amount_capturable\":0,\"amount_received\":15995,\"canceled_at\":null,\"cancellation_reason\":null,\"capture_method\":\"automatic\",\"latest_charge\":{\"id\":\"ch_3StXBFIkWweOM9jA1F8wxuYq\",\"object\":\"charge\",\"amount\":15995,\"application_fee\":\"fee_1StXBGIkWweOM9jAoQaQrJUG\",\"balance_transaction\":\"txn_3StXBFIkWweOM9jA1HWEFiYh\",\"captured\":true,\"created\":1769362377,\"currency\":\"eur\",\"failure_code\":null,\"failure_message\":null,\"fraud_details\":{},\"livemode\":true,\"metadata\":{\"payment_id\":\"rN2QUxzHFWjid0BFSkOPALsM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XBFIkWweOM9jA1LIyE5ym\",\"payment_method\":\"pm_1StXBFIkWweOM9jAFMgdaql8\",\"payment_method_details\":{\"card\":{\"amount_authorized\":15995,\"authorization_code\":\"288482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tnU6GRlOJ0cDQ62Y\",\"funding\":\"debit\",\"iin\":\"480035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486025631774235\",\"overcapture\":{\"maximum_amount_capturable\":15995,\"status\":\"unavailable\"},\"payment_account_reference\":\"V0010013024092349632116999830\",\"regulated_status\":\"unregulated\",\"three_d_secure\":null,\"wallet\":{\"apple_pay\":{\"type\":\"apple_pay\"},\"dynamic_last4\":\"2112\",\"type\":\"apple_pay\"}},\"type\":\"card\"},\"refunded\":false,\"source\":null,\"status\":\"succeeded\",\"mit_params\":{\"network_transaction_id\":\"486025631774235\"}},\"confirmation_method\":\"manual\",\"created\":1769362377,\"currency\":\"eur\",\"customer\":null,\"last_payment_error\":null,\"livemode\":true,\"metadata\":{\"payment_id\":\"rN2QUxzHFWjid0BFSkOPALsM4\",\"payments_extension\":\"true\",\"payments_extension_type\":\"card\",\"reconciliation_flow\":\"payments_api\",\"shop_id\":\"751927347\"},\"next_action\":null,\"payment_method\":\"pm_1StXBFIkWweOM9jAFMgdaql8\",\"payment_method_types\":[\"card\"],\"source\":null,\"status\":\"succeeded\"}"</t>
  </si>
  <si>
    <t>AS-96668</t>
  </si>
  <si>
    <t>gid://shopify/Order/7492246569298</t>
  </si>
  <si>
    <t>gid://shopify/OrderTransaction/8631197270354</t>
  </si>
  <si>
    <t>2026-01-24T15:20:22Z</t>
  </si>
  <si>
    <t>py_3St8dPIkWweOM9jA1g4fcLBi</t>
  </si>
  <si>
    <t>rv1jvqjY9HAPafPGFv3CmtMTo</t>
  </si>
  <si>
    <t>pi_3St8dPIkWweOM9jA18lVmVRS</t>
  </si>
  <si>
    <t>"{\"id\":\"pi_3St8dPIkWweOM9jA18lVmVRS\",\"object\":\"payment_intent\",\"amount\":26532,\"amount_capturable\":0,\"amount_received\":26532,\"canceled_at\":null,\"cancellation_reason\":null,\"capture_method\":\"automatic\",\"charges\":{\"object\":\"list\",\"data\":[{\"id\":\"py_3St8dPIkWweOM9jA1g4fcLBi\",\"object\":\"charge\",\"amount\":26532,\"application_fee\":\"fee_1St8dzIkWweOM9jA40hyuRwk\",\"balance_transaction\":\"txn_3St8dPIkWweOM9jA1QbidP2i\",\"captured\":true,\"created\":1769268058,\"currency\":\"eur\",\"failure_code\":null,\"failure_message\":null,\"fraud_details\":{},\"livemode\":true,\"metadata\":{\"payments_extension_type\":\"klarna\",\"payments_extension\":\"true\",\"shop_id\":\"751927347\",\"reconciliation_flow\":\"payments_api\",\"payment_id\":\"rv1jvqjY9HAPafPGFv3CmtMTo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t8dPIkWweOM9jA18lVmVRS\",\"payment_method\":\"pm_1St8dPIkWweOM9jAjSE9C7T0\",\"payment_method_details\":{\"klarna\":{\"payer_details\":{\"address\":{\"country\":\"DE\"}},\"payment_method_category\":\"pay_with_financing\",\"preferred_locale\":\"en-DE\"},\"type\":\"klarna\"},\"refunded\":false,\"source\":null,\"status\":\"succeeded\"}],\"has_more\":false,\"total_count\":1,\"url\":\"\\/v1\\/charges?payment_intent=pi_3St8dPIkWweOM9jA18lVmVRS\"},\"latest_charge\":\"py_3St8dPIkWweOM9jA1g4fcLBi\",\"confirmation_method\":\"automatic\",\"created\":1769268023,\"currency\":\"eur\",\"customer\":null,\"last_payment_error\":null,\"livemode\":true,\"metadata\":{\"payments_extension_type\":\"klarna\",\"payments_extension\":\"true\",\"shop_id\":\"751927347\",\"reconciliation_flow\":\"payments_api\",\"payment_id\":\"rv1jvqjY9HAPafPGFv3CmtMTo\"},\"next_action\":null,\"payment_method\":\"pm_1St8dPIkWweOM9jAjSE9C7T0\",\"payment_method_types\":[\"klarna\"],\"source\":null,\"status\":\"succeeded\"}"</t>
  </si>
  <si>
    <t>AS-96619</t>
  </si>
  <si>
    <t>gid://shopify/Order/7490242806098</t>
  </si>
  <si>
    <t>gid://shopify/OrderTransaction/8628774732114</t>
  </si>
  <si>
    <t>2026-01-23T18:14:15Z</t>
  </si>
  <si>
    <t>ch_3Ssos8IkWweOM9jA1bao78EM</t>
  </si>
  <si>
    <t>rcU6YL6uXfsUR3Pio40mLlhOt</t>
  </si>
  <si>
    <t>pi_3Ssos8IkWweOM9jA1oOgWUps</t>
  </si>
  <si>
    <t>"{\"id\":\"pi_3Ssos8IkWweOM9jA1oOgWUps\",\"object\":\"payment_intent\",\"amount\":2990,\"amount_capturable\":0,\"amount_received\":2990,\"canceled_at\":null,\"cancellation_reason\":null,\"capture_method\":\"automatic\",\"latest_charge\":{\"id\":\"ch_3Ssos8IkWweOM9jA1bao78EM\",\"object\":\"charge\",\"amount\":2990,\"application_fee\":\"fee_1Ssos9IkWweOM9jAvbzlJ4M5\",\"balance_transaction\":\"txn_3Ssos8IkWweOM9jA1r5jIqo4\",\"captured\":true,\"created\":1769192056,\"currency\":\"eur\",\"failure_code\":null,\"failure_message\":null,\"fraud_details\":{},\"livemode\":true,\"metadata\":{\"payment_id\":\"rcU6YL6uXfsUR3Pio40mLlhO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os8IkWweOM9jA1oOgWUps\",\"payment_method\":\"pm_1Ssos8IkWweOM9jAbnf5rWKs\",\"payment_method_details\":{\"card\":{\"amount_authorized\":2990,\"authorization_code\":\"075590\",\"brand\":\"mastercard\",\"checks\":{\"address_line1_check\":\"unavailable\",\"address_postal_code_check\":\"unavailable\",\"cvc_check\":\"pass\"},\"country\":\"IT\",\"description\":\"Standard MasterCard Card\",\"ds_transaction_id\":null,\"exp_month\":1,\"exp_year\":2026,\"extended_authorization\":{\"status\":\"disabled\"},\"fingerprint\":\"x4Yp0GNhhb9rZnMz\",\"funding\":\"credit\",\"iin\":\"539832\",\"incremental_authorization\":{\"status\":\"unavailable\"},\"installments\":null,\"issuer\":\"INTESA SANPAOLO SPA\",\"last4\":\"5083\",\"mandate\":null,\"moto\":false,\"multicapture\":{\"status\":\"unavailable\"},\"network\":\"mastercard\",\"network_token\":{\"used\":false},\"network_transaction_id\":\"MCSUV6NNL0123\",\"overcapture\":{\"maximum_amount_capturable\":2990,\"status\":\"unavailable\"},\"payment_account_reference\":\"50014Z4J7K2VARE5D85X9EOJQGE56\",\"regulated_status\":\"unregulated\",\"three_d_secure\":null,\"wallet\":null},\"type\":\"card\"},\"refunded\":false,\"source\":null,\"status\":\"succeeded\",\"mit_params\":{\"network_transaction_id\":\"MCSUV6NNL0123\"}},\"confirmation_method\":\"manual\",\"created\":1769192056,\"currency\":\"eur\",\"customer\":null,\"last_payment_error\":null,\"livemode\":true,\"metadata\":{\"payment_id\":\"rcU6YL6uXfsUR3Pio40mLlhOt\",\"payments_extension\":\"true\",\"payments_extension_type\":\"card\",\"reconciliation_flow\":\"payments_api\",\"shop_id\":\"751927347\"},\"next_action\":null,\"payment_method\":\"pm_1Ssos8IkWweOM9jAbnf5rWKs\",\"payment_method_types\":[\"card\"],\"source\":null,\"status\":\"succeeded\"}"</t>
  </si>
  <si>
    <t>AS-96840</t>
  </si>
  <si>
    <t>gid://shopify/Order/7495992213842</t>
  </si>
  <si>
    <t>gid://shopify/OrderTransaction/8635945681234</t>
  </si>
  <si>
    <t>2026-01-26T13:47:54Z</t>
  </si>
  <si>
    <t>ch_3Stq91IkWweOM9jA0IyyodTO</t>
  </si>
  <si>
    <t>rS0earg4I8wJrO87csNyF9UD4</t>
  </si>
  <si>
    <t>pi_3Stq91IkWweOM9jA0caAnuZY</t>
  </si>
  <si>
    <t>"{\"id\":\"pi_3Stq91IkWweOM9jA0caAnuZY\",\"object\":\"payment_intent\",\"amount\":6590,\"amount_capturable\":0,\"amount_received\":6590,\"canceled_at\":null,\"cancellation_reason\":null,\"capture_method\":\"automatic\",\"latest_charge\":{\"id\":\"ch_3Stq91IkWweOM9jA0IyyodTO\",\"object\":\"charge\",\"amount\":6590,\"application_fee\":\"fee_1Stq94IkWweOM9jAh0awxYs2\",\"balance_transaction\":\"txn_3Stq91IkWweOM9jA0FmpT846\",\"captured\":true,\"created\":1769435277,\"currency\":\"eur\",\"failure_code\":null,\"failure_message\":null,\"fraud_details\":{},\"livemode\":true,\"metadata\":{\"payment_id\":\"rS0earg4I8wJrO87csNyF9UD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q91IkWweOM9jA0caAnuZY\",\"payment_method\":\"pm_1Stq91IkWweOM9jA4Pi2FIQh\",\"payment_method_details\":{\"card\":{\"amount_authorized\":6590,\"authorization_code\":\"822185\",\"brand\":\"visa\",\"checks\":{\"address_line1_check\":\"unavailable\",\"address_postal_code_check\":\"unavailable\",\"cvc_check\":\"pass\"},\"country\":\"IT\",\"description\":\"Visa Classic\",\"ds_transaction_id\":null,\"exp_month\":5,\"exp_year\":2030,\"extended_authorization\":{\"status\":\"disabled\"},\"fingerprint\":\"EEaAr2fOxuDTCpJU\",\"funding\":\"credit\",\"iin\":\"434994\",\"incremental_authorization\":{\"status\":\"unavailable\"},\"installments\":null,\"issuer\":\"INTESA SANPAOLO S.P.A.\",\"last4\":\"7691\",\"mandate\":null,\"moto\":false,\"multicapture\":{\"status\":\"unavailable\"},\"network\":\"visa\",\"network_token\":{\"used\":false},\"network_transaction_id\":\"486026496789354\",\"overcapture\":{\"maximum_amount_capturable\":6590,\"status\":\"unavailable\"},\"payment_account_reference\":\"V0010015825161525686238106675\",\"regulated_status\":\"unregulated\",\"three_d_secure\":null,\"wallet\":null},\"type\":\"card\"},\"refunded\":false,\"source\":null,\"status\":\"succeeded\",\"mit_params\":{\"network_transaction_id\":\"486026496789354\"}},\"confirmation_method\":\"manual\",\"created\":1769435275,\"currency\":\"eur\",\"customer\":null,\"last_payment_error\":null,\"livemode\":true,\"metadata\":{\"payment_id\":\"rS0earg4I8wJrO87csNyF9UD4\",\"payments_extension\":\"true\",\"payments_extension_type\":\"card\",\"reconciliation_flow\":\"payments_api\",\"shop_id\":\"751927347\"},\"next_action\":null,\"payment_method\":\"pm_1Stq91IkWweOM9jA4Pi2FIQh\",\"payment_method_types\":[\"card\"],\"source\":null,\"status\":\"succeeded\"}"</t>
  </si>
  <si>
    <t>AS-95080</t>
  </si>
  <si>
    <t>gid://shopify/Order/7399895826770</t>
  </si>
  <si>
    <t>gid://shopify/OrderTransaction/8576736952658</t>
  </si>
  <si>
    <t>2026-01-04T20:18:52Z</t>
  </si>
  <si>
    <t>7P596795WU9857505</t>
  </si>
  <si>
    <t>"{\"id\":\"7P596795WU9857505\",\"intent\":\"CAPTURE\",\"status\":\"COMPLETED\",\"payment_source\":{\"paypal\":{\"email_address\":\"maikenschlueter@yahoo.de\",\"account_id\":\"B9K6HXRJQD9CY\",\"account_status\":\"VERIFIED\",\"name\":{\"given_name\":\"Maiken\",\"surname\":\"Schl\u00fcter\"},\"phone_number\":{\"national_number\":\"34652455800\"},\"address\":{\"address_line_1\":\"Carrer de Son Gibert 14, 5C\",\"admin_area_2\":\"Palma\",\"admin_area_1\":\"Illes Balears\",\"postal_code\":\"07008\",\"country_code\":\"ES\"}}},\"purchase_units\":[{\"reference_id\":\"default\",\"amount\":{\"currency_code\":\"EUR\",\"value\":\"72.90\",\"breakdown\":{\"item_total\":{\"currency_code\":\"EUR\",\"value\":\"67.95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Around the world - P\u00f3ster \\/ Madera roble natural \\/ 50x70\",\"custom_id\":\"{\\\"shop_id\\\":751927347,\\\"session_id\\\":\\\"ra3OFQHfmlmvHTPz5zHzQrwpe\\\"}\",\"invoice_id\":\"ra3OFQHfmlmvHTPz5zHzQrwpe\",\"soft_descriptor\":\"PAYPAL *ARTESTASTOR AR\",\"items\":[{\"name\":\"Around the world - P\u00f3ster \\/ Madera roble natural \\/ 50x70\",\"unit_amount\":{\"currency_code\":\"EUR\",\"value\":\"67.95\"},\"tax\":{\"currency_code\":\"EUR\",\"value\":\"0.00\"},\"quantity\":\"1\"}],\"shipping\":{\"name\":{\"full_name\":\"Maiken Schlueter\"},\"address\":{\"address_line_1\":\"14A, 1B\",\"admin_area_2\":\"Palma\",\"admin_area_1\":\"Islas Baleares\",\"postal_code\":\"07008\",\"country_code\":\"ES\"}},\"supplementary_data\":{\"tax_nexus\":[]},\"payments\":{\"captures\":[{\"id\":\"6CM037162H317290E\",\"status\":\"COMPLETED\",\"amount\":{\"currency_code\":\"EUR\",\"value\":\"72.90\"},\"final_capture\":true,\"disbursement_mode\":\"INSTANT\",\"seller_protection\":{\"status\":\"ELIGIBLE\",\"dispute_categories\":[\"ITEM_NOT_RECEIVED\",\"UNAUTHORIZED_TRANSACTION\"]},\"seller_receivable_breakdown\":{\"gross_amount\":{\"currency_code\":\"EUR\",\"value\":\"72.90\"},\"paypal_fee\":{\"currency_code\":\"EUR\",\"value\":\"2.46\"},\"net_amount\":{\"currency_code\":\"EUR\",\"value\":\"70.44\"}},\"invoice_id\":\"ra3OFQHfmlmvHTPz5zHzQrwpe\",\"custom_id\":\"{\\\"shop_id\\\":751927347,\\\"session_id\\\":\\\"ra3OFQHfmlmvHTPz5zHzQrwpe\\\"}\",\"links\":[{\"href\":\"https:\\/\\/api.paypal.com\\/v2\\/payments\\/captures\\/6CM037162H317290E\",\"rel\":\"self\",\"method\":\"GET\"},{\"href\":\"https:\\/\\/api.paypal.com\\/v2\\/payments\\/captures\\/6CM037162H317290E\\/refund\",\"rel\":\"refund\",\"method\":\"POST\"},{\"href\":\"https:\\/\\/api.paypal.com\\/v2\\/checkout\\/orders\\/7P596795WU9857505\",\"rel\":\"up\",\"method\":\"GET\"}],\"create_time\":\"2026-01-04T20:18:55Z\",\"update_time\":\"2026-01-04T20:18:55Z\"}]}}],\"payer\":{\"name\":{\"given_name\":\"Maiken\",\"surname\":\"Schl\u00fcter\"},\"email_address\":\"maikenschlueter@yahoo.de\",\"payer_id\":\"B9K6HXRJQD9CY\",\"phone\":{\"phone_number\":{\"national_number\":\"34652455800\"}},\"address\":{\"address_line_1\":\"Carrer de Son Gibert 14, 5C\",\"admin_area_2\":\"Palma\",\"admin_area_1\":\"Illes Balears\",\"postal_code\":\"07008\",\"country_code\":\"ES\"}},\"create_time\":\"2026-01-04T20:18:23Z\",\"update_time\":\"2026-01-04T20:18:55Z\",\"links\":[{\"href\":\"https:\\/\\/api.paypal.com\\/v2\\/checkout\\/orders\\/7P596795WU9857505\",\"rel\":\"self\",\"method\":\"GET\"}]}"</t>
  </si>
  <si>
    <t>AS-94866</t>
  </si>
  <si>
    <t>gid://shopify/Order/7394861744466</t>
  </si>
  <si>
    <t>gid://shopify/OrderTransaction/8569078186322</t>
  </si>
  <si>
    <t>2026-01-02T10:58:52Z</t>
  </si>
  <si>
    <t>ch_3Sl64HIkWweOM9jA1Yp67QqQ</t>
  </si>
  <si>
    <t>rbtf5JndFAK7qekBifeXGXmcI</t>
  </si>
  <si>
    <t>pi_3Sl64HIkWweOM9jA1zRqwHtU</t>
  </si>
  <si>
    <t>"{\"id\":\"pi_3Sl64HIkWweOM9jA1zRqwHtU\",\"object\":\"payment_intent\",\"amount\":5885,\"amount_capturable\":0,\"amount_received\":5885,\"canceled_at\":null,\"cancellation_reason\":null,\"capture_method\":\"automatic\",\"latest_charge\":{\"id\":\"ch_3Sl64HIkWweOM9jA1Yp67QqQ\",\"object\":\"charge\",\"amount\":5885,\"application_fee\":\"fee_1Sl64KIkWweOM9jA5Im5bW4A\",\"balance_transaction\":\"txn_3Sl64HIkWweOM9jA1ZguOMZj\",\"captured\":true,\"created\":1767351535,\"currency\":\"eur\",\"failure_code\":null,\"failure_message\":null,\"fraud_details\":{},\"livemode\":true,\"metadata\":{\"payment_id\":\"rbtf5JndFAK7qekBifeXGXmc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64HIkWweOM9jA1zRqwHtU\",\"payment_method\":\"pm_1Sl64HIkWweOM9jA4YzAegXl\",\"payment_method_details\":{\"card\":{\"amount_authorized\":5885,\"authorization_code\":\"441325\",\"brand\":\"visa\",\"checks\":{\"address_line1_check\":\"fail\",\"address_postal_code_check\":\"pass\",\"cvc_check\":\"pass\"},\"country\":\"FR\",\"description\":\"Visa Gold\",\"ds_transaction_id\":null,\"exp_month\":9,\"exp_year\":2027,\"extended_authorization\":{\"status\":\"disabled\"},\"fingerprint\":\"nHZJs0Zz13ehwH5O\",\"funding\":\"debit\",\"iin\":\"456188\",\"incremental_authorization\":{\"status\":\"unavailable\"},\"installments\":null,\"issuer\":\"SOCIETE GENERALE S.A.\",\"last4\":\"4981\",\"mandate\":null,\"moto\":false,\"multicapture\":{\"status\":\"unavailable\"},\"network\":\"visa\",\"network_token\":{\"used\":false},\"network_transaction_id\":\"486002395359048\",\"overcapture\":{\"maximum_amount_capturable\":5885,\"status\":\"unavailable\"},\"payment_account_reference\":\"V001AAG0000323453300000000000\",\"regulated_status\":\"unregulated\",\"three_d_secure\":{\"authentication_flow\":\"frictionless\",\"electronic_commerce_indicator\":\"07\",\"exemption_indicator\":null,\"result\":\"exempted\",\"result_reason\":null,\"transaction_id\":\"505720d8-7334-4d11-adf9-ec075b88f1f6\",\"version\":\"2.2.0\"},\"wallet\":null},\"type\":\"card\"},\"refunded\":false,\"source\":null,\"status\":\"succeeded\",\"mit_params\":{\"network_transaction_id\":\"486002395359048\"}},\"confirmation_method\":\"manual\",\"created\":1767351533,\"currency\":\"eur\",\"customer\":null,\"last_payment_error\":null,\"livemode\":true,\"metadata\":{\"payment_id\":\"rbtf5JndFAK7qekBifeXGXmcI\",\"payments_extension\":\"true\",\"payments_extension_type\":\"card\",\"reconciliation_flow\":\"payments_api\",\"shop_id\":\"751927347\"},\"next_action\":null,\"payment_method\":\"pm_1Sl64HIkWweOM9jA4YzAegXl\",\"payment_method_types\":[\"card\"],\"source\":null,\"status\":\"succeeded\"}"</t>
  </si>
  <si>
    <t>AS-94997</t>
  </si>
  <si>
    <t>gid://shopify/Order/7398304481618</t>
  </si>
  <si>
    <t>gid://shopify/OrderTransaction/8574825365842</t>
  </si>
  <si>
    <t>2026-01-03T23:05:19Z</t>
  </si>
  <si>
    <t>ch_3SldsqIkWweOM9jA0sdhUURg</t>
  </si>
  <si>
    <t>rye3KfqwSM7dU7m1NWOZBiTAp</t>
  </si>
  <si>
    <t>pi_3SldsqIkWweOM9jA0Bvs0i3X</t>
  </si>
  <si>
    <t>"{\"id\":\"pi_3SldsqIkWweOM9jA0Bvs0i3X\",\"object\":\"payment_intent\",\"amount\":3790,\"amount_capturable\":0,\"amount_received\":3790,\"canceled_at\":null,\"cancellation_reason\":null,\"capture_method\":\"automatic\",\"latest_charge\":{\"id\":\"ch_3SldsqIkWweOM9jA0sdhUURg\",\"object\":\"charge\",\"amount\":3790,\"application_fee\":\"fee_1SldsrIkWweOM9jA0Ijqricz\",\"balance_transaction\":\"txn_3SldsqIkWweOM9jA07gUfb2d\",\"captured\":true,\"created\":1767481520,\"currency\":\"eur\",\"failure_code\":null,\"failure_message\":null,\"fraud_details\":{},\"livemode\":true,\"metadata\":{\"payment_id\":\"rye3KfqwSM7dU7m1NWOZBiTA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dsqIkWweOM9jA0Bvs0i3X\",\"payment_method\":\"pm_1SldsqIkWweOM9jA9cg1lBQe\",\"payment_method_details\":{\"card\":{\"amount_authorized\":3790,\"authorization_code\":\"150200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iL0jLjuCzETIgVs8\",\"funding\":\"credit\",\"iin\":\"408135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486003831211840\",\"overcapture\":{\"maximum_amount_capturable\":3790,\"status\":\"unavailable\"},\"payment_account_reference\":\"V0010013024358817085060218468\",\"regulated_status\":\"unregulated\",\"three_d_secure\":null,\"wallet\":{\"apple_pay\":{\"type\":\"apple_pay\"},\"dynamic_last4\":\"7510\",\"type\":\"apple_pay\"}},\"type\":\"card\"},\"refunded\":false,\"source\":null,\"status\":\"succeeded\",\"mit_params\":{\"network_transaction_id\":\"486003831211840\"}},\"confirmation_method\":\"manual\",\"created\":1767481520,\"currency\":\"eur\",\"customer\":null,\"last_payment_error\":null,\"livemode\":true,\"metadata\":{\"payment_id\":\"rye3KfqwSM7dU7m1NWOZBiTAp\",\"payments_extension\":\"true\",\"payments_extension_type\":\"card\",\"reconciliation_flow\":\"payments_api\",\"shop_id\":\"751927347\"},\"next_action\":null,\"payment_method\":\"pm_1SldsqIkWweOM9jA9cg1lBQe\",\"payment_method_types\":[\"card\"],\"source\":null,\"status\":\"succeeded\"}"</t>
  </si>
  <si>
    <t>AS-96613</t>
  </si>
  <si>
    <t>gid://shopify/Order/7489979842898</t>
  </si>
  <si>
    <t>gid://shopify/OrderTransaction/8628455833938</t>
  </si>
  <si>
    <t>2026-01-23T16:08:18Z</t>
  </si>
  <si>
    <t>3B888386WM197844G</t>
  </si>
  <si>
    <t>"{\"id\":\"3B888386WM197844G\",\"intent\":\"CAPTURE\",\"status\":\"COMPLETED\",\"payment_source\":{\"paypal\":{\"email_address\":\"ngau1310@gmail.com\",\"account_id\":\"AGGM58TJ4FKS6\",\"account_status\":\"VERIFIED\",\"name\":{\"given_name\":\"Nicole\",\"surname\":\"Gau\"},\"phone_number\":{\"national_number\":\"017673202130\"},\"address\":{\"address_line_1\":\"Borweg 98\",\"admin_area_2\":\"Bad Oeynhausen\",\"postal_code\":\"32547\",\"country_code\":\"DE\"}}},\"purchase_units\":[{\"reference_id\":\"default\",\"amount\":{\"currency_code\":\"EUR\",\"value\":\"78.17\",\"breakdown\":{\"item_total\":{\"currency_code\":\"EUR\",\"value\":\"86.85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8.68\"}}},\"payee\":{\"email_address\":\"info@artestaposters.com\",\"merchant_id\":\"CZQCEKGVW6QGG\",\"display_data\":{\"brand_name\":\"Artesta\"}},\"payment_instruction\":{\"disbursement_mode\":\"INSTANT\"},\"description\":\"Geometric shapes N\u00ba2 - rust \\u0026 black - P\u00f3ster \\/ Sin marco \\/ 40x50\",\"custom_id\":\"{\\\"shop_id\\\":751927347,\\\"session_id\\\":\\\"rj8N1L4UZhL1hN2PCuHqXGeyu\\\"}\",\"invoice_id\":\"rj8N1L4UZhL1hN2PCuHqXGeyu\",\"soft_descriptor\":\"ARTESTASTOR ARTESTASTO\",\"items\":[{\"name\":\"Geometric shapes N\u00ba2 - rust \\u0026 black - P\u00f3ster \\/ Sin marco \\/ 40x50\",\"unit_amount\":{\"currency_code\":\"EUR\",\"value\":\"26.95\"},\"tax\":{\"currency_code\":\"EUR\",\"value\":\"0.00\"},\"quantity\":\"1\"},{\"name\":\"Geometric shapes N\u00ba3 - rust \\u0026 black - P\u00f3ster \\/ Sin marco \\/ 40x50\",\"unit_amount\":{\"currency_code\":\"EUR\",\"value\":\"26.95\"},\"tax\":{\"currency_code\":\"EUR\",\"value\":\"0.00\"},\"quantity\":\"1\"},{\"name\":\"Geometric shapes N\u00ba1 - rust \\u0026 black - P\u00f3ster \\/ Sin marco \\/ 50x70\",\"unit_amount\":{\"currency_code\":\"EUR\",\"value\":\"32.95\"},\"tax\":{\"currency_code\":\"EUR\",\"value\":\"0.00\"},\"quantity\":\"1\"}],\"shipping\":{\"name\":{\"full_name\":\"Nicole Gau\"},\"address\":{\"address_line_1\":\"Borweg 98\",\"admin_area_2\":\"Bad Oeynhausen\",\"postal_code\":\"32547\",\"country_code\":\"DE\"}},\"supplementary_data\":{\"tax_nexus\":[]},\"payments\":{\"captures\":[{\"id\":\"0N62759199069205W\",\"status\":\"COMPLETED\",\"amount\":{\"currency_code\":\"EUR\",\"value\":\"78.17\"},\"final_capture\":true,\"disbursement_mode\":\"INSTANT\",\"seller_protection\":{\"status\":\"ELIGIBLE\",\"dispute_categories\":[\"ITEM_NOT_RECEIVED\",\"UNAUTHORIZED_TRANSACTION\"]},\"seller_receivable_breakdown\":{\"gross_amount\":{\"currency_code\":\"EUR\",\"value\":\"78.17\"},\"paypal_fee\":{\"currency_code\":\"EUR\",\"value\":\"2.62\"},\"net_amount\":{\"currency_code\":\"EUR\",\"value\":\"75.55\"}},\"invoice_id\":\"rj8N1L4UZhL1hN2PCuHqXGeyu\",\"custom_id\":\"{\\\"shop_id\\\":751927347,\\\"session_id\\\":\\\"rj8N1L4UZhL1hN2PCuHqXGeyu\\\"}\",\"links\":[{\"href\":\"https:\\/\\/api.paypal.com\\/v2\\/payments\\/captures\\/0N62759199069205W\",\"rel\":\"self\",\"method\":\"GET\"},{\"href\":\"https:\\/\\/api.paypal.com\\/v2\\/payments\\/captures\\/0N62759199069205W\\/refund\",\"rel\":\"refund\",\"method\":\"POST\"},{\"href\":\"https:\\/\\/api.paypal.com\\/v2\\/checkout\\/orders\\/3B888386WM197844G\",\"rel\":\"up\",\"method\":\"GET\"}],\"create_time\":\"2026-01-23T16:08:20Z\",\"update_time\":\"2026-01-23T16:08:20Z\"}]}}],\"payer\":{\"name\":{\"given_name\":\"Nicole\",\"surname\":\"Gau\"},\"email_address\":\"ngau1310@gmail.com\",\"payer_id\":\"AGGM58TJ4FKS6\",\"phone\":{\"phone_number\":{\"national_number\":\"017673202130\"}},\"address\":{\"address_line_1\":\"Borweg 98\",\"admin_area_2\":\"Bad Oeynhausen\",\"postal_code\":\"32547\",\"country_code\":\"DE\"}},\"create_time\":\"2026-01-23T16:07:24Z\",\"update_time\":\"2026-01-23T16:08:20Z\",\"links\":[{\"href\":\"https:\\/\\/api.paypal.com\\/v2\\/checkout\\/orders\\/3B888386WM197844G\",\"rel\":\"self\",\"method\":\"GET\"}]}"</t>
  </si>
  <si>
    <t>AS-95970</t>
  </si>
  <si>
    <t>gid://shopify/Order/7429607031122</t>
  </si>
  <si>
    <t>gid://shopify/OrderTransaction/8603878588754</t>
  </si>
  <si>
    <t>2026-01-15T09:11:28Z</t>
  </si>
  <si>
    <t>ch_3SpmaTIkWweOM9jA1bLSZM4S</t>
  </si>
  <si>
    <t>r60NOJq6wcmhn1uVsTcQZcMGB</t>
  </si>
  <si>
    <t>pi_3SpmaTIkWweOM9jA1vgRvRdE</t>
  </si>
  <si>
    <t>"{\"id\":\"pi_3SpmaTIkWweOM9jA1vgRvRdE\",\"object\":\"payment_intent\",\"amount\":8495,\"amount_capturable\":0,\"amount_received\":8495,\"canceled_at\":null,\"cancellation_reason\":null,\"capture_method\":\"automatic\",\"latest_charge\":{\"id\":\"ch_3SpmaTIkWweOM9jA1bLSZM4S\",\"object\":\"charge\",\"amount\":8495,\"application_fee\":\"fee_1SpmaUIkWweOM9jA3I43N8FO\",\"balance_transaction\":\"txn_3SpmaTIkWweOM9jA16oqaHPx\",\"captured\":true,\"created\":1768468289,\"currency\":\"eur\",\"failure_code\":null,\"failure_message\":null,\"fraud_details\":{},\"livemode\":true,\"metadata\":{\"payment_id\":\"r60NOJq6wcmhn1uVsTcQZcMG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maTIkWweOM9jA1vgRvRdE\",\"payment_method\":\"pm_1SpmaTIkWweOM9jAb3g77PEE\",\"payment_method_details\":{\"card\":{\"amount_authorized\":8495,\"authorization_code\":\"634139\",\"brand\":\"mastercard\",\"checks\":{\"address_line1_check\":null,\"address_postal_code_check\":null,\"cvc_check\":null},\"country\":\"DE\",\"description\":\"Debit MasterCard\",\"ds_transaction_id\":null,\"exp_month\":11,\"exp_year\":2027,\"extended_authorization\":{\"status\":\"disabled\"},\"fingerprint\":\"cE7F8TXBnhGPxn7n\",\"funding\":\"debit\",\"iin\":\"534794\",\"incremental_authorization\":{\"status\":\"unavailable\"},\"installments\":null,\"issuer\":\"DZ BANK AG DEUTSCHE ZENTRAL-GE\",\"last4\":\"0000\",\"mandate\":null,\"moto\":false,\"multicapture\":{\"status\":\"unavailable\"},\"network\":\"mastercard\",\"network_token\":{\"used\":false},\"network_transaction_id\":\"MDSJBUF6Q0115\",\"overcapture\":{\"maximum_amount_capturable\":8495,\"status\":\"unavailable\"},\"payment_account_reference\":\"50016C5DF8ERGDMJFI64ON7AHWQN6\",\"regulated_status\":\"unregulated\",\"three_d_secure\":null,\"wallet\":{\"apple_pay\":{\"type\":\"apple_pay\"},\"dynamic_last4\":\"1963\",\"type\":\"apple_pay\"}},\"type\":\"card\"},\"refunded\":false,\"source\":null,\"status\":\"succeeded\",\"mit_params\":{\"network_transaction_id\":\"MDSJBUF6Q0115\"}},\"confirmation_method\":\"manual\",\"created\":1768468289,\"currency\":\"eur\",\"customer\":null,\"last_payment_error\":null,\"livemode\":true,\"metadata\":{\"payment_id\":\"r60NOJq6wcmhn1uVsTcQZcMGB\",\"payments_extension\":\"true\",\"payments_extension_type\":\"card\",\"reconciliation_flow\":\"payments_api\",\"shop_id\":\"751927347\"},\"next_action\":null,\"payment_method\":\"pm_1SpmaTIkWweOM9jAb3g77PEE\",\"payment_method_types\":[\"card\"],\"source\":null,\"status\":\"succeeded\"}"</t>
  </si>
  <si>
    <t>AS-95796</t>
  </si>
  <si>
    <t>gid://shopify/Order/7425186824530</t>
  </si>
  <si>
    <t>gid://shopify/OrderTransaction/8597899805010</t>
  </si>
  <si>
    <t>2026-01-12T22:50:51Z</t>
  </si>
  <si>
    <t>7745424472744762D</t>
  </si>
  <si>
    <t>"{\"id\":\"7745424472744762D\",\"intent\":\"CAPTURE\",\"status\":\"COMPLETED\",\"payment_source\":{\"paypal\":{\"email_address\":\"tobiettnfellner@gmail.com\",\"account_id\":\"5L2UN3NQBY72L\",\"account_status\":\"VERIFIED\",\"name\":{\"given_name\":\"Erich\",\"surname\":\"Ettenfellner\"},\"phone_number\":{\"national_number\":\"436605605961\"},\"address\":{\"address_line_1\":\"H\u00f6rans 2\",\"admin_area_2\":\"Kottes\",\"postal_code\":\"3623\",\"country_code\":\"AT\"}}},\"purchase_units\":[{\"reference_id\":\"default\",\"amount\":{\"currency_code\":\"EUR\",\"value\":\"59.85\",\"breakdown\":{\"item_total\":{\"currency_code\":\"EUR\",\"value\":\"59.85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lack Montmartre - French Street - P\u00f3ster \\/ Sin marco \\/ 30x40\",\"custom_id\":\"{\\\"shop_id\\\":751927347,\\\"session_id\\\":\\\"rbr39hWTCwXEY67ufNqsY1SZx\\\"}\",\"invoice_id\":\"rbr39hWTCwXEY67ufNqsY1SZx\",\"soft_descriptor\":\"PAYPAL *ARTESTASTOR AR\",\"items\":[{\"name\":\"Black Montmartre - French Street - P\u00f3ster \\/ Sin marco \\/ 30x40\",\"unit_amount\":{\"currency_code\":\"EUR\",\"value\":\"19.95\"},\"tax\":{\"currency_code\":\"EUR\",\"value\":\"0.00\"},\"quantity\":\"1\"},{\"name\":\"Walen Red - P\u00f3ster \\/ Sin marco \\/ 30x40\",\"unit_amount\":{\"currency_code\":\"EUR\",\"value\":\"19.95\"},\"tax\":{\"currency_code\":\"EUR\",\"value\":\"0.00\"},\"quantity\":\"1\"},{\"name\":\"Pasta lover - P\u00f3ster \\/ Sin marco \\/ 30x40\",\"unit_amount\":{\"currency_code\":\"EUR\",\"value\":\"19.95\"},\"tax\":{\"currency_code\":\"EUR\",\"value\":\"0.00\"},\"quantity\":\"1\"}],\"shipping\":{\"name\":{\"full_name\":\"Lisa Teuschl\"},\"address\":{\"address_line_1\":\"H\u00f6rans 2\",\"admin_area_2\":\"Kottes-Purk\",\"postal_code\":\"3623\",\"country_code\":\"AT\"}},\"supplementary_data\":{\"tax_nexus\":[]},\"payments\":{\"captures\":[{\"id\":\"2U401565A9430111A\",\"status\":\"COMPLETED\",\"amount\":{\"currency_code\":\"EUR\",\"value\":\"59.85\"},\"final_capture\":true,\"disbursement_mode\":\"INSTANT\",\"seller_protection\":{\"status\":\"ELIGIBLE\",\"dispute_categories\":[\"ITEM_NOT_RECEIVED\",\"UNAUTHORIZED_TRANSACTION\"]},\"seller_receivable_breakdown\":{\"gross_amount\":{\"currency_code\":\"EUR\",\"value\":\"59.85\"},\"paypal_fee\":{\"currency_code\":\"EUR\",\"value\":\"2.09\"},\"net_amount\":{\"currency_code\":\"EUR\",\"value\":\"57.76\"}},\"invoice_id\":\"rbr39hWTCwXEY67ufNqsY1SZx\",\"custom_id\":\"{\\\"shop_id\\\":751927347,\\\"session_id\\\":\\\"rbr39hWTCwXEY67ufNqsY1SZx\\\"}\",\"links\":[{\"href\":\"https:\\/\\/api.paypal.com\\/v2\\/payments\\/captures\\/2U401565A9430111A\",\"rel\":\"self\",\"method\":\"GET\"},{\"href\":\"https:\\/\\/api.paypal.com\\/v2\\/payments\\/captures\\/2U401565A9430111A\\/refund\",\"rel\":\"refund\",\"method\":\"POST\"},{\"href\":\"https:\\/\\/api.paypal.com\\/v2\\/checkout\\/orders\\/7745424472744762D\",\"rel\":\"up\",\"method\":\"GET\"}],\"create_time\":\"2026-01-12T22:50:53Z\",\"update_time\":\"2026-01-12T22:50:53Z\"}]}}],\"payer\":{\"name\":{\"given_name\":\"Erich\",\"surname\":\"Ettenfellner\"},\"email_address\":\"tobiettnfellner@gmail.com\",\"payer_id\":\"5L2UN3NQBY72L\",\"phone\":{\"phone_number\":{\"national_number\":\"436605605961\"}},\"address\":{\"address_line_1\":\"H\u00f6rans 2\",\"admin_area_2\":\"Kottes\",\"postal_code\":\"3623\",\"country_code\":\"AT\"}},\"create_time\":\"2026-01-12T22:43:08Z\",\"update_time\":\"2026-01-12T22:50:53Z\",\"links\":[{\"href\":\"https:\\/\\/api.paypal.com\\/v2\\/checkout\\/orders\\/7745424472744762D\",\"rel\":\"self\",\"method\":\"GET\"}]}"</t>
  </si>
  <si>
    <t>AS-95572</t>
  </si>
  <si>
    <t>gid://shopify/Order/7419253915986</t>
  </si>
  <si>
    <t>gid://shopify/OrderTransaction/8592322822482</t>
  </si>
  <si>
    <t>2026-01-10T17:16:28Z</t>
  </si>
  <si>
    <t>26V42571W68070546</t>
  </si>
  <si>
    <t>"{\"id\":\"26V42571W68070546\",\"intent\":\"CAPTURE\",\"status\":\"COMPLETED\",\"payment_source\":{\"paypal\":{\"email_address\":\"Melanie-Hildebrandt@outlook.com\",\"account_id\":\"WJUAPDZP2S4GA\",\"account_status\":\"VERIFIED\",\"name\":{\"given_name\":\"Melanie\",\"surname\":\"Hildebrandt\"},\"phone_number\":{\"national_number\":\"4915204743110\"},\"address\":{\"address_line_1\":\"Wilhelm-Zerr-Stra\u00dfe 33b\",\"admin_area_2\":\"Kolbermoor\",\"postal_code\":\"83059\",\"country_code\":\"DE\"}}},\"purchase_units\":[{\"reference_id\":\"default\",\"amount\":{\"currency_code\":\"EUR\",\"value\":\"89.91\",\"breakdown\":{\"item_total\":{\"currency_code\":\"EUR\",\"value\":\"99.90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9.99\"}}},\"payee\":{\"email_address\":\"info@artestaposters.com\",\"merchant_id\":\"CZQCEKGVW6QGG\",\"display_data\":{\"brand_name\":\"Artesta\"}},\"payment_instruction\":{\"disbursement_mode\":\"INSTANT\"},\"description\":\"Chanel quote - Lienzo \\/ Sin marco \\/ 40x50\",\"custom_id\":\"{\\\"shop_id\\\":751927347,\\\"session_id\\\":\\\"rNA4Z9IqU7gmxq2d7KvTGQSme\\\"}\",\"invoice_id\":\"rNA4Z9IqU7gmxq2d7KvTGQSme\",\"soft_descriptor\":\"ARTESTASTOR ARTESTASTO\",\"items\":[{\"name\":\"Chanel quote - Lienzo \\/ Sin marco \\/ 40x50\",\"unit_amount\":{\"currency_code\":\"EUR\",\"value\":\"49.95\"},\"tax\":{\"currency_code\":\"EUR\",\"value\":\"0.00\"},\"quantity\":\"1\"},{\"name\":\"Baby Sloth - Lienzo \\/ Sin marco \\/ 40x50\",\"unit_amount\":{\"currency_code\":\"EUR\",\"value\":\"49.95\"},\"tax\":{\"currency_code\":\"EUR\",\"value\":\"0.00\"},\"quantity\":\"1\"}],\"shipping\":{\"name\":{\"full_name\":\"Melanie Hildebrandt\"},\"address\":{\"address_line_1\":\"Wilhelm-Zerr-Stra\u00dfe 33b\",\"admin_area_2\":\"Kolbermoor\",\"postal_code\":\"83059\",\"country_code\":\"DE\"}},\"supplementary_data\":{\"tax_nexus\":[]},\"payments\":{\"captures\":[{\"id\":\"4SF157868X849561V\",\"status\":\"COMPLETED\",\"amount\":{\"currency_code\":\"EUR\",\"value\":\"89.91\"},\"final_capture\":true,\"disbursement_mode\":\"INSTANT\",\"seller_protection\":{\"status\":\"ELIGIBLE\",\"dispute_categories\":[\"ITEM_NOT_RECEIVED\",\"UNAUTHORIZED_TRANSACTION\"]},\"seller_receivable_breakdown\":{\"gross_amount\":{\"currency_code\":\"EUR\",\"value\":\"89.91\"},\"paypal_fee\":{\"currency_code\":\"EUR\",\"value\":\"2.96\"},\"net_amount\":{\"currency_code\":\"EUR\",\"value\":\"86.95\"}},\"invoice_id\":\"rNA4Z9IqU7gmxq2d7KvTGQSme\",\"custom_id\":\"{\\\"shop_id\\\":751927347,\\\"session_id\\\":\\\"rNA4Z9IqU7gmxq2d7KvTGQSme\\\"}\",\"links\":[{\"href\":\"https:\\/\\/api.paypal.com\\/v2\\/payments\\/captures\\/4SF157868X849561V\",\"rel\":\"self\",\"method\":\"GET\"},{\"href\":\"https:\\/\\/api.paypal.com\\/v2\\/payments\\/captures\\/4SF157868X849561V\\/refund\",\"rel\":\"refund\",\"method\":\"POST\"},{\"href\":\"https:\\/\\/api.paypal.com\\/v2\\/checkout\\/orders\\/26V42571W68070546\",\"rel\":\"up\",\"method\":\"GET\"}],\"create_time\":\"2026-01-10T17:16:29Z\",\"update_time\":\"2026-01-10T17:16:29Z\"}]}}],\"payer\":{\"name\":{\"given_name\":\"Melanie\",\"surname\":\"Hildebrandt\"},\"email_address\":\"Melanie-Hildebrandt@outlook.com\",\"payer_id\":\"WJUAPDZP2S4GA\",\"phone\":{\"phone_number\":{\"national_number\":\"4915204743110\"}},\"address\":{\"address_line_1\":\"Wilhelm-Zerr-Stra\u00dfe 33b\",\"admin_area_2\":\"Kolbermoor\",\"postal_code\":\"83059\",\"country_code\":\"DE\"}},\"create_time\":\"2026-01-10T17:15:29Z\",\"update_time\":\"2026-01-10T17:16:29Z\",\"links\":[{\"href\":\"https:\\/\\/api.paypal.com\\/v2\\/checkout\\/orders\\/26V42571W68070546\",\"rel\":\"self\",\"method\":\"GET\"}]}"</t>
  </si>
  <si>
    <t>AS-96686</t>
  </si>
  <si>
    <t>gid://shopify/Order/7492685201746</t>
  </si>
  <si>
    <t>gid://shopify/OrderTransaction/8631721034066</t>
  </si>
  <si>
    <t>2026-01-24T18:26:36Z</t>
  </si>
  <si>
    <t>ch_3StBXdIkWweOM9jA0uWiJADT</t>
  </si>
  <si>
    <t>rxMZidlfJ3uz94r1nNDRR2wSt</t>
  </si>
  <si>
    <t>pi_3StBXdIkWweOM9jA09Lx9zm8</t>
  </si>
  <si>
    <t>"{\"id\":\"pi_3StBXdIkWweOM9jA09Lx9zm8\",\"object\":\"payment_intent\",\"amount\":6795,\"amount_capturable\":0,\"amount_received\":6795,\"canceled_at\":null,\"cancellation_reason\":null,\"capture_method\":\"automatic\",\"latest_charge\":{\"id\":\"ch_3StBXdIkWweOM9jA0uWiJADT\",\"object\":\"charge\",\"amount\":6795,\"application_fee\":\"fee_1StBXgIkWweOM9jArhWC4SWq\",\"balance_transaction\":\"txn_3StBXdIkWweOM9jA0gPbE7ow\",\"captured\":true,\"created\":1769279199,\"currency\":\"eur\",\"failure_code\":null,\"failure_message\":null,\"fraud_details\":{},\"livemode\":true,\"metadata\":{\"payment_id\":\"rxMZidlfJ3uz94r1nNDRR2wS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BXdIkWweOM9jA09Lx9zm8\",\"payment_method\":\"pm_1StBXdIkWweOM9jAUwPs41j2\",\"payment_method_details\":{\"card\":{\"amount_authorized\":6795,\"authorization_code\":\"263980\",\"brand\":\"visa\",\"checks\":{\"address_line1_check\":\"unavailable\",\"address_postal_code_check\":\"unavailable\",\"cvc_check\":\"pass\"},\"country\":\"ES\",\"description\":\"Visa Classic\",\"ds_transaction_id\":null,\"exp_month\":12,\"exp_year\":2026,\"extended_authorization\":{\"status\":\"disabled\"},\"fingerprint\":\"Iwz8fo3SWz64KUXC\",\"funding\":\"debit\",\"iin\":\"403617\",\"incremental_authorization\":{\"status\":\"unavailable\"},\"installments\":null,\"issuer\":\"BANCO COOPERATIVO ESPANOL S.A.\",\"last4\":\"1173\",\"mandate\":null,\"moto\":false,\"multicapture\":{\"status\":\"unavailable\"},\"network\":\"visa\",\"network_token\":{\"used\":false},\"network_transaction_id\":\"486024663996203\",\"overcapture\":{\"maximum_amount_capturable\":6795,\"status\":\"unavailable\"},\"payment_account_reference\":\"V0010013822113412108859293587\",\"regulated_status\":\"unregulated\",\"three_d_secure\":null,\"wallet\":null},\"type\":\"card\"},\"refunded\":false,\"source\":null,\"status\":\"succeeded\",\"mit_params\":{\"network_transaction_id\":\"486024663996203\"}},\"confirmation_method\":\"manual\",\"created\":1769279197,\"currency\":\"eur\",\"customer\":null,\"last_payment_error\":null,\"livemode\":true,\"metadata\":{\"payment_id\":\"rxMZidlfJ3uz94r1nNDRR2wSt\",\"payments_extension\":\"true\",\"payments_extension_type\":\"card\",\"reconciliation_flow\":\"payments_api\",\"shop_id\":\"751927347\"},\"next_action\":null,\"payment_method\":\"pm_1StBXdIkWweOM9jAUwPs41j2\",\"payment_method_types\":[\"card\"],\"source\":null,\"status\":\"succeeded\"}"</t>
  </si>
  <si>
    <t>AS-96680</t>
  </si>
  <si>
    <t>gid://shopify/Order/7492556456274</t>
  </si>
  <si>
    <t>gid://shopify/OrderTransaction/8631566664018</t>
  </si>
  <si>
    <t>2026-01-24T17:27:06Z</t>
  </si>
  <si>
    <t>ch_3StAc3IkWweOM9jA0sYJ7Kwa</t>
  </si>
  <si>
    <t>rhouML0DaRHOh44t9rc2HzCWW</t>
  </si>
  <si>
    <t>pi_3StAc3IkWweOM9jA0KaS4eos</t>
  </si>
  <si>
    <t>"{\"id\":\"pi_3StAc3IkWweOM9jA0KaS4eos\",\"object\":\"payment_intent\",\"amount\":19995,\"amount_capturable\":0,\"amount_received\":19995,\"canceled_at\":null,\"cancellation_reason\":null,\"capture_method\":\"automatic\",\"latest_charge\":{\"id\":\"ch_3StAc3IkWweOM9jA0sYJ7Kwa\",\"object\":\"charge\",\"amount\":19995,\"application_fee\":\"fee_1StAc5IkWweOM9jADMkGoFju\",\"balance_transaction\":\"txn_3StAc3IkWweOM9jA0WJNR259\",\"captured\":true,\"created\":1769275629,\"currency\":\"eur\",\"failure_code\":null,\"failure_message\":null,\"fraud_details\":{},\"livemode\":true,\"metadata\":{\"payment_id\":\"rhouML0DaRHOh44t9rc2HzCW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Ac3IkWweOM9jA0KaS4eos\",\"payment_method\":\"pm_1StAc3IkWweOM9jA5hCW5i4l\",\"payment_method_details\":{\"card\":{\"amount_authorized\":19995,\"authorization_code\":\"732439\",\"brand\":\"visa\",\"checks\":{\"address_line1_check\":\"unavailable\",\"address_postal_code_check\":\"unavailable\",\"cvc_check\":\"pass\"},\"country\":\"FR\",\"description\":\"Visa Infinite\",\"ds_transaction_id\":null,\"exp_month\":10,\"exp_year\":2028,\"extended_authorization\":{\"status\":\"disabled\"},\"fingerprint\":\"Hcap9MBxpo0L2Nw4\",\"funding\":\"debit\",\"iin\":\"497406\",\"incremental_authorization\":{\"status\":\"unavailable\"},\"installments\":null,\"issuer\":\"BNP PARIBAS\",\"last4\":\"7161\",\"mandate\":null,\"moto\":false,\"multicapture\":{\"status\":\"unavailable\"},\"network\":\"visa\",\"network_token\":{\"used\":false},\"network_transaction_id\":\"486024628296303\",\"overcapture\":{\"maximum_amount_capturable\":19995,\"status\":\"unavailable\"},\"payment_account_reference\":\"V001AABA102012021012571422980\",\"regulated_status\":\"unregulated\",\"three_d_secure\":{\"authentication_flow\":\"frictionless\",\"electronic_commerce_indicator\":\"05\",\"exemption_indicator\":null,\"result\":\"authenticated\",\"result_reason\":null,\"transaction_id\":\"12dbb0c4-d8db-42e6-8ba3-1c7da7b75668\",\"version\":\"2.2.0\"},\"wallet\":null},\"type\":\"card\"},\"refunded\":false,\"source\":null,\"status\":\"succeeded\",\"mit_params\":{\"network_transaction_id\":\"486024628296303\"}},\"confirmation_method\":\"manual\",\"created\":1769275627,\"currency\":\"eur\",\"customer\":null,\"last_payment_error\":null,\"livemode\":true,\"metadata\":{\"payment_id\":\"rhouML0DaRHOh44t9rc2HzCWW\",\"payments_extension\":\"true\",\"payments_extension_type\":\"card\",\"reconciliation_flow\":\"payments_api\",\"shop_id\":\"751927347\"},\"next_action\":null,\"payment_method\":\"pm_1StAc3IkWweOM9jA5hCW5i4l\",\"payment_method_types\":[\"card\"],\"source\":null,\"status\":\"succeeded\"}"</t>
  </si>
  <si>
    <t>AS-97064</t>
  </si>
  <si>
    <t>gid://shopify/Order/7512118264146</t>
  </si>
  <si>
    <t>gid://shopify/OrderTransaction/8645180490066</t>
  </si>
  <si>
    <t>2026-01-29T14:37:55Z</t>
  </si>
  <si>
    <t>ch_3SuwM4IkWweOM9jA0kbyKz2R</t>
  </si>
  <si>
    <t>ruQMTBaZvFJ1FtE1clWnQsXBf</t>
  </si>
  <si>
    <t>pi_3SuwM4IkWweOM9jA08nR5qpG</t>
  </si>
  <si>
    <t>"{\"id\":\"pi_3SuwM4IkWweOM9jA08nR5qpG\",\"object\":\"payment_intent\",\"amount\":13180,\"amount_capturable\":0,\"amount_received\":13180,\"canceled_at\":null,\"cancellation_reason\":null,\"capture_method\":\"automatic\",\"latest_charge\":{\"id\":\"ch_3SuwM4IkWweOM9jA0kbyKz2R\",\"object\":\"charge\",\"amount\":13180,\"application_fee\":\"fee_1SuwM6IkWweOM9jALW3JZQJZ\",\"balance_transaction\":\"txn_3SuwM4IkWweOM9jA07uYfG7y\",\"captured\":true,\"created\":1769697477,\"currency\":\"eur\",\"failure_code\":null,\"failure_message\":null,\"fraud_details\":{},\"livemode\":true,\"metadata\":{\"payment_id\":\"ruQMTBaZvFJ1FtE1clWnQsXB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wM4IkWweOM9jA08nR5qpG\",\"payment_method\":\"pm_1SuwM4IkWweOM9jAWjJXhgtV\",\"payment_method_details\":{\"card\":{\"amount_authorized\":13180,\"authorization_code\":\"T31845\",\"brand\":\"mastercard\",\"checks\":{\"address_line1_check\":\"unavailable\",\"address_postal_code_check\":\"unavailable\",\"cvc_check\":\"pass\"},\"country\":\"IT\",\"description\":\"Debit MasterCard\",\"ds_transaction_id\":null,\"exp_month\":12,\"exp_year\":2029,\"extended_authorization\":{\"status\":\"disabled\"},\"fingerprint\":\"aF24qiBLHPrXzwCp\",\"funding\":\"debit\",\"iin\":\"537420\",\"incremental_authorization\":{\"status\":\"unavailable\"},\"installments\":null,\"issuer\":\"NUMIA SPA\",\"last4\":\"3513\",\"mandate\":null,\"moto\":false,\"multicapture\":{\"status\":\"unavailable\"},\"network\":\"mastercard\",\"network_token\":{\"used\":false},\"network_transaction_id\":\"MDS05PI780129\",\"overcapture\":{\"maximum_amount_capturable\":13180,\"status\":\"unavailable\"},\"payment_account_reference\":\"5001716GUR7JKZ0ND9RGR81ZQB0F5\",\"regulated_status\":\"unregulated\",\"three_d_secure\":null,\"wallet\":null},\"type\":\"card\"},\"refunded\":false,\"source\":null,\"status\":\"succeeded\",\"mit_params\":{\"network_transaction_id\":\"MDS05PI780129\"}},\"confirmation_method\":\"manual\",\"created\":1769697476,\"currency\":\"eur\",\"customer\":null,\"last_payment_error\":null,\"livemode\":true,\"metadata\":{\"payment_id\":\"ruQMTBaZvFJ1FtE1clWnQsXBf\",\"payments_extension\":\"true\",\"payments_extension_type\":\"card\",\"reconciliation_flow\":\"payments_api\",\"shop_id\":\"751927347\"},\"next_action\":null,\"payment_method\":\"pm_1SuwM4IkWweOM9jAWjJXhgtV\",\"payment_method_types\":[\"card\"],\"source\":null,\"status\":\"succeeded\"}"</t>
  </si>
  <si>
    <t>AS-96981</t>
  </si>
  <si>
    <t>gid://shopify/Order/7505325228370</t>
  </si>
  <si>
    <t>gid://shopify/OrderTransaction/8641838481746</t>
  </si>
  <si>
    <t>2026-01-28T13:48:24Z</t>
  </si>
  <si>
    <t>65T5536286993983U</t>
  </si>
  <si>
    <t>"{\"id\":\"65T5536286993983U\",\"intent\":\"CAPTURE\",\"status\":\"COMPLETED\",\"payment_source\":{\"paypal\":{\"email_address\":\"gunhildschroeer@web.de\",\"account_id\":\"GN8EMU4C5D8C4\",\"account_status\":\"VERIFIED\",\"name\":{\"given_name\":\"Gunhild\",\"surname\":\"Schr\u00f6er\"},\"phone_number\":{\"national_number\":\"491723522573\"},\"address\":{\"address_line_1\":\"Asternweg 28\",\"admin_area_2\":\"Bocholt\",\"postal_code\":\"46395\",\"country_code\":\"DE\"}}},\"purchase_units\":[{\"reference_id\":\"default\",\"amount\":{\"currency_code\":\"EUR\",\"value\":\"269.80\",\"breakdown\":{\"item_total\":{\"currency_code\":\"EUR\",\"value\":\"269.80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Keukenhof 03 - P\u00f3ster \\/ Madera roble natural \\/ 30x40\",\"custom_id\":\"{\\\"shop_id\\\":751927347,\\\"session_id\\\":\\\"rvFZKxX4VWwhZvfH5rvOHLJys\\\"}\",\"invoice_id\":\"rvFZKxX4VWwhZvfH5rvOHLJys\",\"items\":[{\"name\":\"Keukenhof 03 - P\u00f3ster \\/ Madera roble natural \\/ 30x40\",\"unit_amount\":{\"currency_code\":\"EUR\",\"value\":\"42.95\"},\"tax\":{\"currency_code\":\"EUR\",\"value\":\"0.00\"},\"quantity\":\"1\"},{\"name\":\"Vase No13 - THE MIUUS STUDIO - P\u00f3ster \\/ Madera roble natural \\/ 40x50\",\"unit_amount\":{\"currency_code\":\"EUR\",\"value\":\"58.95\"},\"tax\":{\"currency_code\":\"EUR\",\"value\":\"0.00\"},\"quantity\":\"1\"},{\"name\":\"Pencil scribble N\u00ba4 - P\u00f3ster \\/ Madera roble natural \\/ 70x100\",\"unit_amount\":{\"currency_code\":\"EUR\",\"value\":\"99.95\"},\"tax\":{\"currency_code\":\"EUR\",\"value\":\"0.00\"},\"quantity\":\"1\"},{\"name\":\"Blue Nude - P\u00f3ster \\/ Madera roble natural \\/ 50x70\",\"unit_amount\":{\"currency_code\":\"EUR\",\"value\":\"67.95\"},\"tax\":{\"currency_code\":\"EUR\",\"value\":\"0.00\"},\"quantity\":\"1\"}],\"shipping\":{\"name\":{\"full_name\":\"Gunhild Schr\u00f6er\"},\"address\":{\"address_line_1\":\"Asternweg, 28\",\"admin_area_2\":\"Bocholt\",\"postal_code\":\"46395\",\"country_code\":\"DE\"}},\"payments\":{\"captures\":[{\"id\":\"6A042966MC753314T\",\"status\":\"COMPLETED\",\"amount\":{\"currency_code\":\"EUR\",\"value\":\"269.80\"},\"final_capture\":true,\"disbursement_mode\":\"INSTANT\",\"seller_protection\":{\"status\":\"ELIGIBLE\",\"dispute_categories\":[\"ITEM_NOT_RECEIVED\",\"UNAUTHORIZED_TRANSACTION\"]},\"seller_receivable_breakdown\":{\"gross_amount\":{\"currency_code\":\"EUR\",\"value\":\"269.80\"},\"paypal_fee\":{\"currency_code\":\"EUR\",\"value\":\"8.17\"},\"net_amount\":{\"currency_code\":\"EUR\",\"value\":\"261.63\"}},\"invoice_id\":\"rvFZKxX4VWwhZvfH5rvOHLJys\",\"custom_id\":\"{\\\"shop_id\\\":751927347,\\\"session_id\\\":\\\"rvFZKxX4VWwhZvfH5rvOHLJys\\\"}\",\"links\":[{\"href\":\"https:\\/\\/api.paypal.com\\/v2\\/payments\\/captures\\/6A042966MC753314T\",\"rel\":\"self\",\"method\":\"GET\"},{\"href\":\"https:\\/\\/api.paypal.com\\/v2\\/payments\\/captures\\/6A042966MC753314T\\/refund\",\"rel\":\"refund\",\"method\":\"POST\"},{\"href\":\"https:\\/\\/api.paypal.com\\/v2\\/checkout\\/orders\\/65T5536286993983U\",\"rel\":\"up\",\"method\":\"GET\"}],\"create_time\":\"2026-01-28T13:48:26Z\",\"update_time\":\"2026-01-28T13:48:26Z\"}]}}],\"payer\":{\"name\":{\"given_name\":\"Gunhild\",\"surname\":\"Schr\u00f6er\"},\"email_address\":\"gunhildschroeer@web.de\",\"payer_id\":\"GN8EMU4C5D8C4\",\"phone\":{\"phone_number\":{\"national_number\":\"491723522573\"}},\"address\":{\"address_line_1\":\"Asternweg 28\",\"admin_area_2\":\"Bocholt\",\"postal_code\":\"46395\",\"country_code\":\"DE\"}},\"create_time\":\"2026-01-28T13:46:30Z\",\"update_time\":\"2026-01-28T13:48:26Z\",\"links\":[{\"href\":\"https:\\/\\/api.paypal.com\\/v2\\/checkout\\/orders\\/65T5536286993983U\",\"rel\":\"self\",\"method\":\"GET\"}]}"</t>
  </si>
  <si>
    <t>AS-95318</t>
  </si>
  <si>
    <t>gid://shopify/Order/7412934410578</t>
  </si>
  <si>
    <t>gid://shopify/OrderTransaction/8584773534034</t>
  </si>
  <si>
    <t>2026-01-07T19:30:35Z</t>
  </si>
  <si>
    <t>2RR425120J5063913</t>
  </si>
  <si>
    <t>"{\"id\":\"2RR425120J5063913\",\"intent\":\"CAPTURE\",\"status\":\"COMPLETED\",\"payment_source\":{\"paypal\":{\"email_address\":\"carmen_guer@hotmail.com\",\"account_id\":\"L6S7QNKJQ55EQ\",\"account_status\":\"VERIFIED\",\"name\":{\"given_name\":\"MARIA DEL CARMEN\",\"surname\":\"GUERRA VALIENTE\"},\"phone_number\":{\"national_number\":\"34636576138\"},\"address\":{\"address_line_1\":\"Calle del Cuatro Calles 4\",\"admin_area_2\":\"Coria\",\"admin_area_1\":\"C\u00e1ceres\",\"postal_code\":\"10800\",\"country_code\":\"ES\"}}},\"purchase_units\":[{\"reference_id\":\"default\",\"amount\":{\"currency_code\":\"EUR\",\"value\":\"171.80\",\"breakdown\":{\"item_total\":{\"currency_code\":\"EUR\",\"value\":\"171.80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Quality time - P\u00f3ster \\/ Madera roble natural \\/ 30x40\",\"custom_id\":\"{\\\"shop_id\\\":751927347,\\\"session_id\\\":\\\"rnVRtfmEH7YcdFPkqiwEFWe9N\\\"}\",\"invoice_id\":\"rnVRtfmEH7YcdFPkqiwEFWe9N\",\"soft_descriptor\":\"ARTESTASTOR ARTESTASTO\",\"items\":[{\"name\":\"Quality time - P\u00f3ster \\/ Madera roble natural \\/ 30x40\",\"unit_amount\":{\"currency_code\":\"EUR\",\"value\":\"42.95\"},\"tax\":{\"currency_code\":\"EUR\",\"value\":\"0.00\"},\"quantity\":\"1\"},{\"name\":\"Holiday in a glass 3 - P\u00f3ster \\/ Madera roble natural \\/ 30x40\",\"unit_amount\":{\"currency_code\":\"EUR\",\"value\":\"42.95\"},\"tax\":{\"currency_code\":\"EUR\",\"value\":\"0.00\"},\"quantity\":\"1\"},{\"name\":\"Holiday in a glass 2 - P\u00f3ster \\/ Madera roble natural \\/ 30x40\",\"unit_amount\":{\"currency_code\":\"EUR\",\"value\":\"42.95\"},\"tax\":{\"currency_code\":\"EUR\",\"value\":\"0.00\"},\"quantity\":\"1\"},{\"name\":\"Holiday in a glass 1 - P\u00f3ster \\/ Madera roble natural \\/ 30x40\",\"unit_amount\":{\"currency_code\":\"EUR\",\"value\":\"42.95\"},\"tax\":{\"currency_code\":\"EUR\",\"value\":\"0.00\"},\"quantity\":\"1\"}],\"shipping\":{\"name\":{\"full_name\":\"MARIA DEL CARMEN GUERRA VALIENTE\"},\"address\":{\"address_line_1\":\"Carretera Puente Nuevo 15\",\"admin_area_2\":\"Coria\",\"admin_area_1\":\"C\u00e1ceres\",\"postal_code\":\"10800\",\"country_code\":\"ES\"}},\"supplementary_data\":{\"tax_nexus\":[]},\"payments\":{\"captures\":[{\"id\":\"38D8506863087412G\",\"status\":\"COMPLETED\",\"amount\":{\"currency_code\":\"EUR\",\"value\":\"171.80\"},\"final_capture\":true,\"disbursement_mode\":\"INSTANT\",\"seller_protection\":{\"status\":\"ELIGIBLE\",\"dispute_categories\":[\"ITEM_NOT_RECEIVED\",\"UNAUTHORIZED_TRANSACTION\"]},\"seller_receivable_breakdown\":{\"gross_amount\":{\"currency_code\":\"EUR\",\"value\":\"171.80\"},\"paypal_fee\":{\"currency_code\":\"EUR\",\"value\":\"5.33\"},\"net_amount\":{\"currency_code\":\"EUR\",\"value\":\"166.47\"}},\"invoice_id\":\"rnVRtfmEH7YcdFPkqiwEFWe9N\",\"custom_id\":\"{\\\"shop_id\\\":751927347,\\\"session_id\\\":\\\"rnVRtfmEH7YcdFPkqiwEFWe9N\\\"}\",\"links\":[{\"href\":\"https:\\/\\/api.paypal.com\\/v2\\/payments\\/captures\\/38D8506863087412G\",\"rel\":\"self\",\"method\":\"GET\"},{\"href\":\"https:\\/\\/api.paypal.com\\/v2\\/payments\\/captures\\/38D8506863087412G\\/refund\",\"rel\":\"refund\",\"method\":\"POST\"},{\"href\":\"https:\\/\\/api.paypal.com\\/v2\\/checkout\\/orders\\/2RR425120J5063913\",\"rel\":\"up\",\"method\":\"GET\"}],\"create_time\":\"2026-01-07T19:30:37Z\",\"update_time\":\"2026-01-07T19:30:37Z\"}]}}],\"payer\":{\"name\":{\"given_name\":\"MARIA DEL CARMEN\",\"surname\":\"GUERRA VALIENTE\"},\"email_address\":\"carmen_guer@hotmail.com\",\"payer_id\":\"L6S7QNKJQ55EQ\",\"phone\":{\"phone_number\":{\"national_number\":\"34636576138\"}},\"address\":{\"address_line_1\":\"Calle del Cuatro Calles 4\",\"admin_area_2\":\"Coria\",\"admin_area_1\":\"C\u00e1ceres\",\"postal_code\":\"10800\",\"country_code\":\"ES\"}},\"create_time\":\"2026-01-07T19:29:15Z\",\"update_time\":\"2026-01-07T19:30:37Z\",\"links\":[{\"href\":\"https:\\/\\/api.paypal.com\\/v2\\/checkout\\/orders\\/2RR425120J5063913\",\"rel\":\"self\",\"method\":\"GET\"}]}"</t>
  </si>
  <si>
    <t>AS-95342</t>
  </si>
  <si>
    <t>gid://shopify/Order/7413354168658</t>
  </si>
  <si>
    <t>gid://shopify/OrderTransaction/8585266430290</t>
  </si>
  <si>
    <t>2026-01-08T00:38:23Z</t>
  </si>
  <si>
    <t>7XG995434H739751X</t>
  </si>
  <si>
    <t>"{\"id\":\"7XG995434H739751X\",\"intent\":\"CAPTURE\",\"status\":\"COMPLETED\",\"payment_source\":{\"paypal\":{\"email_address\":\"fa.zolfaghari@gmx.de\",\"account_id\":\"WVCUCUH8TVQR6\",\"account_status\":\"VERIFIED\",\"name\":{\"given_name\":\"Fateme\",\"surname\":\"Zolfaghari\"},\"phone_number\":{\"national_number\":\"4366488559604\"},\"address\":{\"address_line_1\":\"Am Tabor 23\\/127\",\"admin_area_2\":\"Vienna\",\"postal_code\":\"1020\",\"country_code\":\"AT\"}}},\"purchase_units\":[{\"reference_id\":\"default\",\"amount\":{\"currency_code\":\"EUR\",\"value\":\"59.31\",\"breakdown\":{\"item_total\":{\"currency_code\":\"EUR\",\"value\":\"65.90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6.59\"}}},\"payee\":{\"email_address\":\"info@artestaposters.com\",\"merchant_id\":\"CZQCEKGVW6QGG\",\"display_data\":{\"brand_name\":\"Artesta\"}},\"payment_instruction\":{\"disbursement_mode\":\"INSTANT\"},\"description\":\"Capri, Italy - P\u00f3ster \\/ Sin marco \\/ 50x70\",\"custom_id\":\"{\\\"shop_id\\\":751927347,\\\"session_id\\\":\\\"rXV6uSxIwP27Ny26fIDAvX1HL\\\"}\",\"invoice_id\":\"rXV6uSxIwP27Ny26fIDAvX1HL\",\"soft_descriptor\":\"PAYPAL *ARTESTASTOR AR\",\"items\":[{\"name\":\"Capri, Italy - P\u00f3ster \\/ Sin marco \\/ 50x70\",\"unit_amount\":{\"currency_code\":\"EUR\",\"value\":\"32.95\"},\"tax\":{\"currency_code\":\"EUR\",\"value\":\"0.00\"},\"quantity\":\"1\"},{\"name\":\"La Dolce Vita - P\u00f3ster \\/ Sin marco \\/ 50x70\",\"unit_amount\":{\"currency_code\":\"EUR\",\"value\":\"32.95\"},\"tax\":{\"currency_code\":\"EUR\",\"value\":\"0.00\"},\"quantity\":\"1\"}],\"shipping\":{\"name\":{\"full_name\":\"Fateme Zolfaghari\"},\"address\":{\"address_line_1\":\"Am Tabor 23\",\"admin_area_2\":\"Wien\",\"postal_code\":\"1020\",\"country_code\":\"AT\"}},\"supplementary_data\":{\"tax_nexus\":[]},\"payments\":{\"captures\":[{\"id\":\"2EX91476YV270314B\",\"status\":\"COMPLETED\",\"amount\":{\"currency_code\":\"EUR\",\"value\":\"59.31\"},\"final_capture\":true,\"disbursement_mode\":\"INSTANT\",\"seller_protection\":{\"status\":\"ELIGIBLE\",\"dispute_categories\":[\"ITEM_NOT_RECEIVED\",\"UNAUTHORIZED_TRANSACTION\"]},\"seller_receivable_breakdown\":{\"gross_amount\":{\"currency_code\":\"EUR\",\"value\":\"59.31\"},\"paypal_fee\":{\"currency_code\":\"EUR\",\"value\":\"2.07\"},\"net_amount\":{\"currency_code\":\"EUR\",\"value\":\"57.24\"}},\"invoice_id\":\"rXV6uSxIwP27Ny26fIDAvX1HL\",\"custom_id\":\"{\\\"shop_id\\\":751927347,\\\"session_id\\\":\\\"rXV6uSxIwP27Ny26fIDAvX1HL\\\"}\",\"links\":[{\"href\":\"https:\\/\\/api.paypal.com\\/v2\\/payments\\/captures\\/2EX91476YV270314B\",\"rel\":\"self\",\"method\":\"GET\"},{\"href\":\"https:\\/\\/api.paypal.com\\/v2\\/payments\\/captures\\/2EX91476YV270314B\\/refund\",\"rel\":\"refund\",\"method\":\"POST\"},{\"href\":\"https:\\/\\/api.paypal.com\\/v2\\/checkout\\/orders\\/7XG995434H739751X\",\"rel\":\"up\",\"method\":\"GET\"}],\"create_time\":\"2026-01-08T00:38:25Z\",\"update_time\":\"2026-01-08T00:38:25Z\"}]}}],\"payer\":{\"name\":{\"given_name\":\"Fateme\",\"surname\":\"Zolfaghari\"},\"email_address\":\"fa.zolfaghari@gmx.de\",\"payer_id\":\"WVCUCUH8TVQR6\",\"phone\":{\"phone_number\":{\"national_number\":\"4366488559604\"}},\"address\":{\"address_line_1\":\"Am Tabor 23\\/127\",\"admin_area_2\":\"Vienna\",\"postal_code\":\"1020\",\"country_code\":\"AT\"}},\"create_time\":\"2026-01-08T00:36:40Z\",\"update_time\":\"2026-01-08T00:38:25Z\",\"links\":[{\"href\":\"https:\\/\\/api.paypal.com\\/v2\\/checkout\\/orders\\/7XG995434H739751X\",\"rel\":\"self\",\"method\":\"GET\"}]}"</t>
  </si>
  <si>
    <t>gid://shopify/OrderTransaction/8585266823506</t>
  </si>
  <si>
    <t>2026-01-08T00:39:17Z</t>
  </si>
  <si>
    <t>zHlwPg7xAJzroad6L78QGYtRx</t>
  </si>
  <si>
    <t>"{\"status\":\"COMPLETED\",\"id\":\"1C587993B3640192D\",\"amount\":\"59.31\",\"currency\":\"EUR\",\"created_at\":\"2026-01-07T16:39:19-08:00\",\"updated_at\":\"2026-01-07T16:39:19-08:00\",\"seller_payable_breakdown\":{\"gross_amount\":{\"currency_code\":\"EUR\",\"value\":\"59.31\"},\"paypal_fee\":{\"currency_code\":\"EUR\",\"value\":\"0.00\"},\"net_amount\":{\"currency_code\":\"EUR\",\"value\":\"59.31\"},\"total_refunded_amount\":{\"currency_code\":\"EUR\",\"value\":\"59.31\"}},\"invoice_id\":{\"invoice_id\":\"rXV6uSxIwP27Ny26fIDAvX1HL\"},\"custom_id\":{\"shop_id\":751927347,\"session_id\":\"zHlwPg7xAJzroad6L78QGYtRx\"}}"</t>
  </si>
  <si>
    <t>AS-96107</t>
  </si>
  <si>
    <t>gid://shopify/Order/7434930913618</t>
  </si>
  <si>
    <t>gid://shopify/OrderTransaction/8609839022418</t>
  </si>
  <si>
    <t>2026-01-17T07:31:03Z</t>
  </si>
  <si>
    <t>ch_3SqTyOIkWweOM9jA02I2mOBB</t>
  </si>
  <si>
    <t>rszDLnJRdvhHObkpWmMGPe2Ry</t>
  </si>
  <si>
    <t>pi_3SqTyOIkWweOM9jA0xRTGMPq</t>
  </si>
  <si>
    <t>"{\"id\":\"pi_3SqTyOIkWweOM9jA0xRTGMPq\",\"object\":\"payment_intent\",\"amount\":18975,\"amount_capturable\":0,\"amount_received\":18975,\"canceled_at\":null,\"cancellation_reason\":null,\"capture_method\":\"automatic\",\"latest_charge\":{\"id\":\"ch_3SqTyOIkWweOM9jA02I2mOBB\",\"object\":\"charge\",\"amount\":18975,\"application_fee\":\"fee_1SqTyQIkWweOM9jA4WOt1ro7\",\"balance_transaction\":\"txn_3SqTyOIkWweOM9jA09Gi37SO\",\"captured\":true,\"created\":1768635066,\"currency\":\"eur\",\"failure_code\":null,\"failure_message\":null,\"fraud_details\":{},\"livemode\":true,\"metadata\":{\"payment_id\":\"rszDLnJRdvhHObkpWmMGPe2R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TyOIkWweOM9jA0xRTGMPq\",\"payment_method\":\"pm_1SqTyOIkWweOM9jAGtNH7qvP\",\"payment_method_details\":{\"card\":{\"amount_authorized\":18975,\"authorization_code\":\"138183\",\"brand\":\"visa\",\"checks\":{\"address_line1_check\":\"unavailable\",\"address_postal_code_check\":\"unavailable\",\"cvc_check\":null},\"country\":\"ES\",\"description\":\"Visa Classic\",\"ds_transaction_id\":null,\"exp_month\":5,\"exp_year\":2031,\"extended_authorization\":{\"status\":\"disabled\"},\"fingerprint\":\"z9Ud6PhzZog4pCcx\",\"funding\":\"credit\",\"iin\":\"476663\",\"incremental_authorization\":{\"status\":\"unavailable\"},\"installments\":null,\"issuer\":\"CAIXABANK S.A.\",\"last4\":\"4578\",\"mandate\":null,\"moto\":false,\"multicapture\":{\"status\":\"unavailable\"},\"network\":\"visa\",\"network_token\":{\"used\":true},\"network_transaction_id\":\"486017270662529\",\"overcapture\":{\"maximum_amount_capturable\":18975,\"status\":\"unavailable\"},\"payment_account_reference\":\"V0010014619299491601990985813\",\"regulated_status\":\"unregulated\",\"three_d_secure\":null,\"wallet\":null},\"type\":\"card\"},\"refunded\":false,\"source\":null,\"status\":\"succeeded\",\"mit_params\":{\"network_transaction_id\":\"486017270662529\"}},\"confirmation_method\":\"manual\",\"created\":1768635064,\"currency\":\"eur\",\"customer\":null,\"last_payment_error\":null,\"livemode\":true,\"metadata\":{\"payment_id\":\"rszDLnJRdvhHObkpWmMGPe2Ry\",\"payments_extension\":\"true\",\"payments_extension_type\":\"card\",\"reconciliation_flow\":\"payments_api\",\"shop_id\":\"751927347\"},\"next_action\":null,\"payment_method\":\"pm_1SqTyOIkWweOM9jAGtNH7qvP\",\"payment_method_types\":[\"card\"],\"source\":null,\"status\":\"succeeded\"}"</t>
  </si>
  <si>
    <t>AS-95463</t>
  </si>
  <si>
    <t>gid://shopify/Order/7416475091282</t>
  </si>
  <si>
    <t>gid://shopify/OrderTransaction/8589283983698</t>
  </si>
  <si>
    <t>2026-01-09T13:45:51Z</t>
  </si>
  <si>
    <t>6MF15762W29022809</t>
  </si>
  <si>
    <t>"{\"id\":\"6MF15762W29022809\",\"intent\":\"CAPTURE\",\"status\":\"COMPLETED\",\"payment_source\":{\"paypal\":{\"email_address\":\"angelikapattberg@gmail.com\",\"account_id\":\"9V8EDJBBJVLUG\",\"account_status\":\"VERIFIED\",\"name\":{\"given_name\":\"Angelika\",\"surname\":\"Pattberg\"},\"phone_number\":{\"national_number\":\"491729938058\"},\"address\":{\"address_line_1\":\"Sch\u00f6nwasserstra\u00dfe 214 e\",\"admin_area_2\":\"Krefeld\",\"admin_area_1\":\"Nordrhein-Westfalen\",\"postal_code\":\"47800\",\"country_code\":\"DE\"}}},\"purchase_units\":[{\"reference_id\":\"default\",\"amount\":{\"currency_code\":\"EUR\",\"value\":\"30.85\",\"breakdown\":{\"item_total\":{\"currency_code\":\"EUR\",\"value\":\"25.90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Hakuna Matata - P\u00f3ster \\/ Sin marco \\/ 20x30\",\"custom_id\":\"{\\\"shop_id\\\":751927347,\\\"session_id\\\":\\\"rrvFNkKJnGH5LZFCYQMWzkkqW\\\"}\",\"invoice_id\":\"rrvFNkKJnGH5LZFCYQMWzkkqW\",\"items\":[{\"name\":\"Hakuna Matata - P\u00f3ster \\/ Sin marco \\/ 20x30\",\"unit_amount\":{\"currency_code\":\"EUR\",\"value\":\"12.95\"},\"tax\":{\"currency_code\":\"EUR\",\"value\":\"0.00\"},\"quantity\":\"2\"}],\"shipping\":{\"name\":{\"full_name\":\"Angelika Pattberg\"},\"address\":{\"address_line_1\":\"Sch\u00f6nwasserstrasse 214e\",\"admin_area_2\":\"Krefeld\",\"postal_code\":\"47800\",\"country_code\":\"DE\"}},\"supplementary_data\":{\"tax_nexus\":[]},\"payments\":{\"captures\":[{\"id\":\"1B182291UF0045832\",\"status\":\"COMPLETED\",\"amount\":{\"currency_code\":\"EUR\",\"value\":\"30.85\"},\"final_capture\":true,\"disbursement_mode\":\"INSTANT\",\"seller_protection\":{\"status\":\"ELIGIBLE\",\"dispute_categories\":[\"ITEM_NOT_RECEIVED\",\"UNAUTHORIZED_TRANSACTION\"]},\"seller_receivable_breakdown\":{\"gross_amount\":{\"currency_code\":\"EUR\",\"value\":\"30.85\"},\"paypal_fee\":{\"currency_code\":\"EUR\",\"value\":\"1.24\"},\"net_amount\":{\"currency_code\":\"EUR\",\"value\":\"29.61\"}},\"invoice_id\":\"rrvFNkKJnGH5LZFCYQMWzkkqW\",\"custom_id\":\"{\\\"shop_id\\\":751927347,\\\"session_id\\\":\\\"rrvFNkKJnGH5LZFCYQMWzkkqW\\\"}\",\"links\":[{\"href\":\"https:\\/\\/api.paypal.com\\/v2\\/payments\\/captures\\/1B182291UF0045832\",\"rel\":\"self\",\"method\":\"GET\"},{\"href\":\"https:\\/\\/api.paypal.com\\/v2\\/payments\\/captures\\/1B182291UF0045832\\/refund\",\"rel\":\"refund\",\"method\":\"POST\"},{\"href\":\"https:\\/\\/api.paypal.com\\/v2\\/checkout\\/orders\\/6MF15762W29022809\",\"rel\":\"up\",\"method\":\"GET\"}],\"create_time\":\"2026-01-09T13:45:53Z\",\"update_time\":\"2026-01-09T13:45:53Z\"}]}}],\"payer\":{\"name\":{\"given_name\":\"Angelika\",\"surname\":\"Pattberg\"},\"email_address\":\"angelikapattberg@gmail.com\",\"payer_id\":\"9V8EDJBBJVLUG\",\"phone\":{\"phone_number\":{\"national_number\":\"491729938058\"}},\"address\":{\"address_line_1\":\"Sch\u00f6nwasserstra\u00dfe 214 e\",\"admin_area_2\":\"Krefeld\",\"admin_area_1\":\"Nordrhein-Westfalen\",\"postal_code\":\"47800\",\"country_code\":\"DE\"}},\"create_time\":\"2026-01-09T13:45:23Z\",\"update_time\":\"2026-01-09T13:45:53Z\",\"links\":[{\"href\":\"https:\\/\\/api.paypal.com\\/v2\\/checkout\\/orders\\/6MF15762W29022809\",\"rel\":\"self\",\"method\":\"GET\"}]}"</t>
  </si>
  <si>
    <t>AS-95496</t>
  </si>
  <si>
    <t>gid://shopify/Order/7417474941266</t>
  </si>
  <si>
    <t>gid://shopify/OrderTransaction/8590085849426</t>
  </si>
  <si>
    <t>2026-01-09T18:54:17Z</t>
  </si>
  <si>
    <t>ch_3SnkpCIkWweOM9jA23b7kAQC</t>
  </si>
  <si>
    <t>ruAaO0abNbN1sAUjiDeHkiWn6</t>
  </si>
  <si>
    <t>pi_3SnkpCIkWweOM9jA2Qy3DV3Y</t>
  </si>
  <si>
    <t>"{\"id\":\"pi_3SnkpCIkWweOM9jA2Qy3DV3Y\",\"object\":\"payment_intent\",\"amount\":20860,\"amount_capturable\":0,\"amount_received\":20860,\"canceled_at\":null,\"cancellation_reason\":null,\"capture_method\":\"automatic\",\"latest_charge\":{\"id\":\"ch_3SnkpCIkWweOM9jA23b7kAQC\",\"object\":\"charge\",\"amount\":20860,\"application_fee\":\"fee_1SnkpEIkWweOM9jA5vzRXRUW\",\"balance_transaction\":\"txn_3SnkpCIkWweOM9jA26b5WnIn\",\"captured\":true,\"created\":1767984859,\"currency\":\"eur\",\"failure_code\":null,\"failure_message\":null,\"fraud_details\":{},\"livemode\":true,\"metadata\":{\"payment_id\":\"ruAaO0abNbN1sAUjiDeHkiWn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kpCIkWweOM9jA2Qy3DV3Y\",\"payment_method\":\"pm_1SnkpCIkWweOM9jA5BK3Kp81\",\"payment_method_details\":{\"card\":{\"amount_authorized\":20860,\"authorization_code\":\"047339\",\"brand\":\"visa\",\"checks\":{\"address_line1_check\":\"fail\",\"address_postal_code_check\":\"pass\",\"cvc_check\":\"pass\"},\"country\":\"FR\",\"description\":\"Visa Gold\",\"ds_transaction_id\":null,\"exp_month\":6,\"exp_year\":2029,\"extended_authorization\":{\"status\":\"disabled\"},\"fingerprint\":\"YJLCYp7cHNToL5yb\",\"funding\":\"debit\",\"iin\":\"497045\",\"incremental_authorization\":{\"status\":\"unavailable\"},\"installments\":null,\"issuer\":\"LA BANQUE POSTALE\",\"last4\":\"1535\",\"mandate\":null,\"moto\":false,\"multicapture\":{\"status\":\"unavailable\"},\"network\":\"visa\",\"network_token\":{\"used\":false},\"network_transaction_id\":\"486009680592544\",\"overcapture\":{\"maximum_amount_capturable\":20860,\"status\":\"unavailable\"},\"payment_account_reference\":\"V001AADBP30000364853900000000\",\"regulated_status\":\"unregulated\",\"three_d_secure\":{\"authentication_flow\":\"frictionless\",\"electronic_commerce_indicator\":\"07\",\"exemption_indicator\":null,\"result\":\"exempted\",\"result_reason\":null,\"transaction_id\":\"2a7b8e55-f489-4b8f-b0f1-9a95effdf7bf\",\"version\":\"2.2.0\"},\"wallet\":null},\"type\":\"card\"},\"refunded\":false,\"source\":null,\"status\":\"succeeded\",\"mit_params\":{\"network_transaction_id\":\"486009680592544\"}},\"confirmation_method\":\"manual\",\"created\":1767984858,\"currency\":\"eur\",\"customer\":null,\"last_payment_error\":null,\"livemode\":true,\"metadata\":{\"payment_id\":\"ruAaO0abNbN1sAUjiDeHkiWn6\",\"payments_extension\":\"true\",\"payments_extension_type\":\"card\",\"reconciliation_flow\":\"payments_api\",\"shop_id\":\"751927347\"},\"next_action\":null,\"payment_method\":\"pm_1SnkpCIkWweOM9jA5BK3Kp81\",\"payment_method_types\":[\"card\"],\"source\":null,\"status\":\"succeeded\"}"</t>
  </si>
  <si>
    <t>gid://shopify/OrderTransaction/8590181695826</t>
  </si>
  <si>
    <t>2026-01-09T19:38:33Z</t>
  </si>
  <si>
    <t>re_3SnkpCIkWweOM9jA2eR3vqRm</t>
  </si>
  <si>
    <t>zq2S8VhZxayT75BZUwMyytHMH</t>
  </si>
  <si>
    <t>"{\"id\":\"re_3SnkpCIkWweOM9jA2eR3vqRm\",\"amount\":20860,\"balance_transaction\":\"txn_3SnkpCIkWweOM9jA22D5O3Lr\",\"charge\":{\"id\":\"ch_3SnkpCIkWweOM9jA23b7kAQC\",\"object\":\"charge\",\"amount\":20860,\"application_fee\":\"fee_1SnkpEIkWweOM9jA5vzRXRUW\",\"balance_transaction\":\"txn_3SnkpCIkWweOM9jA26b5WnIn\",\"captured\":true,\"created\":1767984859,\"currency\":\"eur\",\"failure_code\":null,\"failure_message\":null,\"fraud_details\":{},\"livemode\":true,\"metadata\":{\"payment_id\":\"ruAaO0abNbN1sAUjiDeHkiWn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kpCIkWweOM9jA2Qy3DV3Y\",\"payment_method\":\"pm_1SnkpCIkWweOM9jA5BK3Kp81\",\"payment_method_details\":{\"card\":{\"amount_authorized\":20860,\"authorization_code\":\"047339\",\"brand\":\"visa\",\"checks\":{\"address_line1_check\":\"fail\",\"address_postal_code_check\":\"pass\",\"cvc_check\":\"pass\"},\"country\":\"FR\",\"description\":\"Visa Gold\",\"ds_transaction_id\":null,\"exp_month\":6,\"exp_year\":2029,\"extended_authorization\":{\"status\":\"disabled\"},\"fingerprint\":\"YJLCYp7cHNToL5yb\",\"funding\":\"debit\",\"iin\":\"497045\",\"incremental_authorization\":{\"status\":\"unavailable\"},\"installments\":null,\"issuer\":\"LA BANQUE POSTALE\",\"last4\":\"1535\",\"mandate\":null,\"moto\":false,\"multicapture\":{\"status\":\"unavailable\"},\"network\":\"visa\",\"network_token\":{\"used\":false},\"network_transaction_id\":\"486009680592544\",\"overcapture\":{\"maximum_amount_capturable\":20860,\"status\":\"unavailable\"},\"payment_account_reference\":\"V001AADBP30000364853900000000\",\"regulated_status\":\"unregulated\",\"three_d_secure\":{\"authentication_flow\":\"frictionless\",\"electronic_commerce_indicator\":\"07\",\"exemption_indicator\":null,\"result\":\"exempted\",\"result_reason\":null,\"transaction_id\":\"2a7b8e55-f489-4b8f-b0f1-9a95effdf7bf\",\"version\":\"2.2.0\"},\"wallet\":null},\"type\":\"card\"},\"refunded\":true,\"source\":null,\"status\":\"succeeded\",\"mit_params\":{\"network_transaction_id\":\"486009680592544\"}},\"object\":\"refund\",\"reason\":null,\"status\":\"succeeded\",\"created\":1767987513,\"currency\":\"eur\",\"metadata\":{\"payments_extension\":\"true\",\"payments_extension_type\":\"card\",\"reconciliation_flow\":\"payments_api\",\"refund_id\":\"zq2S8VhZxayT75BZUwMyytHMH\"},\"payment_method_details\":{\"card\":{\"acquirer_reference_number\":null,\"acquirer_reference_number_status\":\"unavailable\"},\"type\":\"card\"},\"mit_params\":{}}"</t>
  </si>
  <si>
    <t>AS-96780</t>
  </si>
  <si>
    <t>gid://shopify/Order/7494620479826</t>
  </si>
  <si>
    <t>gid://shopify/OrderTransaction/8634146226514</t>
  </si>
  <si>
    <t>2026-01-25T18:47:14Z</t>
  </si>
  <si>
    <t>ch_3StYL8IkWweOM9jA1UZjuD3A</t>
  </si>
  <si>
    <t>rcIL3L0P1K9onAXE8AS5bpnTV</t>
  </si>
  <si>
    <t>pi_3StYL8IkWweOM9jA1rEXzhIF</t>
  </si>
  <si>
    <t>"{\"id\":\"pi_3StYL8IkWweOM9jA1rEXzhIF\",\"object\":\"payment_intent\",\"amount\":5985,\"amount_capturable\":0,\"amount_received\":5985,\"canceled_at\":null,\"cancellation_reason\":null,\"capture_method\":\"automatic\",\"latest_charge\":{\"id\":\"ch_3StYL8IkWweOM9jA1UZjuD3A\",\"object\":\"charge\",\"amount\":5985,\"application_fee\":\"fee_1StYLBIkWweOM9jADjVPZkxu\",\"balance_transaction\":\"txn_3StYL8IkWweOM9jA1OUMzslg\",\"captured\":true,\"created\":1769366836,\"currency\":\"eur\",\"failure_code\":null,\"failure_message\":null,\"fraud_details\":{},\"livemode\":true,\"metadata\":{\"payment_id\":\"rcIL3L0P1K9onAXE8AS5bpnT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YL8IkWweOM9jA1rEXzhIF\",\"payment_method\":\"pm_1StYL8IkWweOM9jA4Eo6CX5s\",\"payment_method_details\":{\"card\":{\"amount_authorized\":5985,\"authorization_code\":\"714916\",\"brand\":\"visa\",\"checks\":{\"address_line1_check\":\"fail\",\"address_postal_code_check\":\"fail\",\"cvc_check\":null},\"country\":\"FR\",\"description\":\"Visa Classic\",\"ds_transaction_id\":null,\"exp_month\":12,\"exp_year\":2026,\"extended_authorization\":{\"status\":\"disabled\"},\"fingerprint\":\"R1xFBAXQMuIF7s3N\",\"funding\":\"debit\",\"iin\":\"499001\",\"incremental_authorization\":{\"status\":\"unavailable\"},\"installments\":null,\"issuer\":\"BPCE\",\"last4\":\"4113\",\"mandate\":null,\"moto\":false,\"multicapture\":{\"status\":\"unavailable\"},\"network\":\"visa\",\"network_token\":{\"used\":true},\"network_transaction_id\":\"486025676371604\",\"overcapture\":{\"maximum_amount_capturable\":5985,\"status\":\"unavailable\"},\"payment_account_reference\":\"V001AACB001012023121861063960\",\"regulated_status\":\"unregulated\",\"three_d_secure\":{\"authentication_flow\":\"frictionless\",\"electronic_commerce_indicator\":\"07\",\"exemption_indicator\":null,\"result\":\"exempted\",\"result_reason\":null,\"transaction_id\":\"78209a68-e07c-4c55-85f6-cf489b10cf6c\",\"version\":\"2.2.0\"},\"wallet\":null},\"type\":\"card\"},\"refunded\":false,\"source\":null,\"status\":\"succeeded\",\"mit_params\":{\"network_transaction_id\":\"486025676371604\"}},\"confirmation_method\":\"manual\",\"created\":1769366834,\"currency\":\"eur\",\"customer\":null,\"last_payment_error\":null,\"livemode\":true,\"metadata\":{\"payment_id\":\"rcIL3L0P1K9onAXE8AS5bpnTV\",\"payments_extension\":\"true\",\"payments_extension_type\":\"card\",\"reconciliation_flow\":\"payments_api\",\"shop_id\":\"751927347\"},\"next_action\":null,\"payment_method\":\"pm_1StYL8IkWweOM9jA4Eo6CX5s\",\"payment_method_types\":[\"card\"],\"source\":null,\"status\":\"succeeded\"}"</t>
  </si>
  <si>
    <t>AS-94958</t>
  </si>
  <si>
    <t>gid://shopify/Order/7397411127634</t>
  </si>
  <si>
    <t>gid://shopify/OrderTransaction/8573710139730</t>
  </si>
  <si>
    <t>2026-01-03T14:03:23Z</t>
  </si>
  <si>
    <t>ch_3SlVQOIkWweOM9jA1E5QsUEJ</t>
  </si>
  <si>
    <t>rS0oC8z0SLw9cP5QnU3StaLXJ</t>
  </si>
  <si>
    <t>pi_3SlVQOIkWweOM9jA1eFOxXiX</t>
  </si>
  <si>
    <t>"{\"id\":\"pi_3SlVQOIkWweOM9jA1eFOxXiX\",\"object\":\"payment_intent\",\"amount\":8495,\"amount_capturable\":0,\"amount_received\":0,\"canceled_at\":null,\"cancellation_reason\":null,\"capture_method\":\"automatic\",\"latest_charge\":{\"id\":\"ch_3SlVQOIkWweOM9jA1E5QsUEJ\",\"object\":\"charge\",\"amount\":8495,\"application_fee\":null,\"balance_transaction\":null,\"captured\":false,\"created\":1767449005,\"currency\":\"eur\",\"failure_code\":\"card_declined\",\"failure_message\":\"Your card has insufficient funds.\",\"fraud_details\":{},\"livemode\":true,\"metadata\":{\"payment_id\":\"rS0oC8z0SLw9cP5QnU3StaLXJ\",\"payments_extension\":\"true\",\"payments_extension_type\":\"card\",\"reconciliation_flow\":\"payments_api\",\"shop_id\":\"751927347\"},\"outcome\":{\"advice_code\":\"try_again_later\",\"network_advice_code\":\"02\",\"network_decline_code\":\"51\",\"network_status\":\"declined_by_network\",\"reason\":\"insufficient_funds\",\"risk_level\":\"normal\",\"seller_message\":\"The bank returned the decline code `insufficient_funds`.\",\"type\":\"issuer_declined\"},\"paid\":false,\"payment_intent\":\"pi_3SlVQOIkWweOM9jA1eFOxXiX\",\"payment_method\":\"pm_1SlVQOIkWweOM9jANlpbaIym\",\"payment_method_details\":{\"card\":{\"amount_authorized\":null,\"authorization_code\":null,\"brand\":\"visa\",\"checks\":{\"address_line1_check\":null,\"address_postal_code_check\":null,\"cvc_check\":null},\"country\":\"ES\",\"description\":\"Visa Infinite\",\"ds_transaction_id\":null,\"exp_month\":12,\"exp_year\":2031,\"extended_authorization\":{\"status\":\"disabled\"},\"fingerprint\":\"IbgAynfGxpfr0QQA\",\"funding\":\"debit\",\"iin\":\"479557\",\"incremental_authorization\":{\"status\":\"unavailable\"},\"installments\":null,\"issuer\":\"Revolut Bank UAB\",\"last4\":\"0000\",\"mandate\":null,\"moto\":false,\"multicapture\":{\"status\":\"unavailable\"},\"network\":\"visa\",\"network_token\":{\"used\":false},\"network_transaction_id\":\"486003506058470\",\"overcapture\":{\"maximum_amount_capturable\":8495,\"status\":\"unavailable\"},\"payment_account_reference\":\"V0010014624303860665202309831\",\"regulated_status\":\"unregulated\",\"three_d_secure\":null,\"wallet\":{\"apple_pay\":{\"type\":\"apple_pay\"},\"dynamic_last4\":\"6986\",\"type\":\"apple_pay\"}},\"type\":\"card\"},\"refunded\":false,\"source\":null,\"status\":\"failed\",\"mit_params\":{\"network_transaction_id\":\"486003506058470\"}},\"confirmation_method\":\"manual\",\"created\":1767449004,\"currency\":\"eur\",\"customer\":null,\"last_payment_error\":{\"advice_code\":\"try_again_later\",\"charge\":\"ch_3SlVQOIkWweOM9jA1E5QsUEJ\",\"code\":\"card_declined\",\"decline_code\":\"insufficient_funds\",\"doc_url\":\"https:\\/\\/stripe.com\\/docs\\/error-codes\\/card-declined\",\"message\":\"Your card has insufficient funds.\",\"network_advice_code\":\"02\",\"network_decline_code\":\"51\",\"payment_method\":{\"id\":\"pm_1SlVQOIkWweOM9jANlpbaIym\",\"object\":\"payment_method\",\"card\":{\"brand\":\"visa\",\"checks\":{\"address_line1_check\":null,\"address_postal_code_check\":null,\"cvc_check\":null},\"country\":\"ES\",\"description\":\"Visa Infinite\",\"display_brand\":\"visa\",\"exp_month\":12,\"exp_year\":2031,\"fingerprint\":\"IbgAynfGxpfr0QQA\",\"funding\":\"debit\",\"generated_from\":null,\"iin\":\"479557\",\"issuer\":\"Revolut Bank UAB\",\"last4\":\"0000\",\"network_token\":null,\"networks\":{\"available\":[\"visa\"],\"preferred\":null},\"payment_account_reference\":null,\"regulated_status\":\"unregulated\",\"three_d_secure_usage\":{\"supported\":true},\"wallet\":{\"apple_pay\":{\"type\":\"apple_pay\"},\"dynamic_last4\":\"6986\",\"type\":\"apple_pay\"}},\"created\":1767449004,\"livemode\":true,\"metadata\":{},\"type\":\"card\"},\"type\":\"card_error\"},\"livemode\":true,\"metadata\":{\"payment_id\":\"rS0oC8z0SLw9cP5QnU3StaLXJ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</si>
  <si>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gid://shopify/OrderTransaction/8573712400722</t>
  </si>
  <si>
    <t>2026-01-03T14:04:14Z</t>
  </si>
  <si>
    <t>ch_3SlVRDIkWweOM9jA27w41q4B</t>
  </si>
  <si>
    <t>rnbhp26yhICC4HH7LCZRcD1Lx</t>
  </si>
  <si>
    <t>pi_3SlVRDIkWweOM9jA20WcvpqL</t>
  </si>
  <si>
    <t>"{\"id\":\"pi_3SlVRDIkWweOM9jA20WcvpqL\",\"object\":\"payment_intent\",\"amount\":8495,\"amount_capturable\":0,\"amount_received\":8495,\"canceled_at\":null,\"cancellation_reason\":null,\"capture_method\":\"automatic\",\"latest_charge\":{\"id\":\"ch_3SlVRDIkWweOM9jA27w41q4B\",\"object\":\"charge\",\"amount\":8495,\"application_fee\":\"fee_1SlVREIkWweOM9jAuTb1uDhu\",\"balance_transaction\":\"txn_3SlVRDIkWweOM9jA2USaqoih\",\"captured\":true,\"created\":1767449055,\"currency\":\"eur\",\"failure_code\":null,\"failure_message\":null,\"fraud_details\":{},\"livemode\":true,\"metadata\":{\"payment_id\":\"rnbhp26yhICC4HH7LCZRcD1L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VRDIkWweOM9jA20WcvpqL\",\"payment_method\":\"pm_1SlVRDIkWweOM9jAZhOXbWcS\",\"payment_method_details\":{\"card\":{\"amount_authorized\":8495,\"authorization_code\":\"FXR1CR\",\"brand\":\"visa\",\"checks\":{\"address_line1_check\":null,\"address_postal_code_check\":null,\"cvc_check\":null},\"country\":\"ES\",\"description\":\"Visa Infinite\",\"ds_transaction_id\":null,\"exp_month\":12,\"exp_year\":2031,\"extended_authorization\":{\"status\":\"disabled\"},\"fingerprint\":\"IbgAynfGxpfr0QQA\",\"funding\":\"debit\",\"iin\":\"479557\",\"incremental_authorization\":{\"status\":\"unavailable\"},\"installments\":null,\"issuer\":\"Revolut Bank UAB\",\"last4\":\"0000\",\"mandate\":null,\"moto\":false,\"multicapture\":{\"status\":\"unavailable\"},\"network\":\"visa\",\"network_token\":{\"used\":false},\"network_transaction_id\":\"486003506569967\",\"overcapture\":{\"maximum_amount_capturable\":8495,\"status\":\"unavailable\"},\"payment_account_reference\":\"V0010014624303860665202309831\",\"regulated_status\":\"unregulated\",\"three_d_secure\":null,\"wallet\":{\"apple_pay\":{\"type\":\"apple_pay\"},\"dynamic_last4\":\"6986\",\"type\":\"apple_pay\"}},\"type\":\"card\"},\"refunded\":false,\"source\":null,\"status\":\"succeeded\",\"mit_params\":{\"network_transaction_id\":\"486003506569967\"}},\"confirmation_method\":\"manual\",\"created\":1767449055,\"currency\":\"eur\",\"customer\":null,\"last_payment_error\":null,\"livemode\":true,\"metadata\":{\"payment_id\":\"rnbhp26yhICC4HH7LCZRcD1Lx\",\"payments_extension\":\"true\",\"payments_extension_type\":\"card\",\"reconciliation_flow\":\"payments_api\",\"shop_id\":\"751927347\"},\"next_action\":null,\"payment_method\":\"pm_1SlVRDIkWweOM9jAZhOXbWcS\",\"payment_method_types\":[\"card\"],\"source\":null,\"status\":\"succeeded\"}"</t>
  </si>
  <si>
    <t>AS-94800</t>
  </si>
  <si>
    <t>gid://shopify/Order/7392877805906</t>
  </si>
  <si>
    <t>gid://shopify/OrderTransaction/8565374550354</t>
  </si>
  <si>
    <t>2026-01-01T10:02:08Z</t>
  </si>
  <si>
    <t>ch_3SkihoIkWweOM9jA1PlrlCTT</t>
  </si>
  <si>
    <t>r1j9nUAQRKoUxxLqtM1OCuDaM</t>
  </si>
  <si>
    <t>pi_3SkihoIkWweOM9jA1RSbBD1P</t>
  </si>
  <si>
    <t>"{\"id\":\"pi_3SkihoIkWweOM9jA1RSbBD1P\",\"object\":\"payment_intent\",\"amount\":39132,\"amount_capturable\":0,\"amount_received\":39132,\"canceled_at\":null,\"cancellation_reason\":null,\"capture_method\":\"automatic\",\"latest_charge\":{\"id\":\"ch_3SkihoIkWweOM9jA1PlrlCTT\",\"object\":\"charge\",\"amount\":39132,\"application_fee\":\"fee_1SkiiZIkWweOM9jA4vPuKatR\",\"balance_transaction\":\"txn_3SkihoIkWweOM9jA1xrsY9We\",\"captured\":true,\"created\":1767261774,\"currency\":\"eur\",\"failure_code\":null,\"failure_message\":null,\"fraud_details\":{},\"livemode\":true,\"metadata\":{\"payment_id\":\"r1j9nUAQRKoUxxLqtM1OCuDa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ihoIkWweOM9jA1RSbBD1P\",\"payment_method\":\"pm_1SkihoIkWweOM9jAVBt6iwMq\",\"payment_method_details\":{\"card\":{\"amount_authorized\":39132,\"authorization_code\":\"357833\",\"brand\":\"visa\",\"checks\":{\"address_line1_check\":\"unavailable\",\"address_postal_code_check\":\"unavailable\",\"cvc_check\":\"pass\"},\"country\":\"ES\",\"description\":\"Visa Business\",\"ds_transaction_id\":null,\"exp_month\":3,\"exp_year\":2026,\"extended_authorization\":{\"status\":\"disabled\"},\"fingerprint\":\"J6EhoalgIbnVHT35\",\"funding\":\"credit\",\"iin\":\"427367\",\"incremental_authorization\":{\"status\":\"unavailable\"},\"installments\":null,\"issuer\":\"CAIXABANK S.A.\",\"last4\":\"6828\",\"mandate\":null,\"moto\":false,\"multicapture\":{\"status\":\"unavailable\"},\"network\":\"visa\",\"network_token\":{\"used\":false},\"network_transaction_id\":\"486001361758662\",\"overcapture\":{\"maximum_amount_capturable\":39132,\"status\":\"unavailable\"},\"payment_account_reference\":\"V0010013021081573318579640342\",\"regulated_status\":\"unregulated\",\"three_d_secure\":{\"authentication_flow\":\"challenge\",\"electronic_commerce_indicator\":\"05\",\"exemption_indicator\":null,\"result\":\"authenticated\",\"result_reason\":null,\"transaction_id\":\"8149bf57-efb2-4b35-87fe-5b4266fe29e8\",\"version\":\"2.2.0\"},\"wallet\":null},\"type\":\"card\"},\"refunded\":false,\"source\":null,\"status\":\"succeeded\",\"mit_params\":{\"network_transaction_id\":\"486001361758662\"}},\"confirmation_method\":\"manual\",\"created\":1767261728,\"currency\":\"eur\",\"customer\":null,\"last_payment_error\":null,\"livemode\":true,\"metadata\":{\"payment_id\":\"r1j9nUAQRKoUxxLqtM1OCuDaM\",\"payments_extension\":\"true\",\"payments_extension_type\":\"card\",\"reconciliation_flow\":\"payments_api\",\"shop_id\":\"751927347\"},\"next_action\":null,\"payment_method\":\"pm_1SkihoIkWweOM9jAVBt6iwMq\",\"payment_method_types\":[\"card\"],\"source\":null,\"status\":\"succeeded\"}"</t>
  </si>
  <si>
    <t>AS-95238</t>
  </si>
  <si>
    <t>gid://shopify/Order/7410972295506</t>
  </si>
  <si>
    <t>gid://shopify/OrderTransaction/8582239846738</t>
  </si>
  <si>
    <t>2026-01-06T19:55:26Z</t>
  </si>
  <si>
    <t>ch_3SmgLjIkWweOM9jA2KDMLmlq</t>
  </si>
  <si>
    <t>r5qheYgrNa9ZM5DcW49cFDXzL</t>
  </si>
  <si>
    <t>pi_3SmgLjIkWweOM9jA23KrIwgG</t>
  </si>
  <si>
    <t>"{\"id\":\"pi_3SmgLjIkWweOM9jA23KrIwgG\",\"object\":\"payment_intent\",\"amount\":6795,\"amount_capturable\":0,\"amount_received\":6795,\"canceled_at\":null,\"cancellation_reason\":null,\"capture_method\":\"automatic\",\"latest_charge\":{\"id\":\"ch_3SmgLjIkWweOM9jA2KDMLmlq\",\"object\":\"charge\",\"amount\":6795,\"application_fee\":\"fee_1SmgLlIkWweOM9jABOfuwq8E\",\"balance_transaction\":\"txn_3SmgLjIkWweOM9jA280EJCUz\",\"captured\":true,\"created\":1767729329,\"currency\":\"eur\",\"failure_code\":null,\"failure_message\":null,\"fraud_details\":{},\"livemode\":true,\"metadata\":{\"payment_id\":\"r5qheYgrNa9ZM5DcW49cFDXz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gLjIkWweOM9jA23KrIwgG\",\"payment_method\":\"pm_1SmgLjIkWweOM9jA1hNhrJjt\",\"payment_method_details\":{\"card\":{\"amount_authorized\":6795,\"authorization_code\":\"280228\",\"brand\":\"visa\",\"checks\":{\"address_line1_check\":\"unavailable\",\"address_postal_code_check\":\"unavailable\",\"cvc_check\":\"pass\"},\"country\":\"ES\",\"description\":\"Visa Classic\",\"ds_transaction_id\":null,\"exp_month\":11,\"exp_year\":2027,\"extended_authorization\":{\"status\":\"disabled\"},\"fingerprint\":\"uaFz4JCjjqMjohr1\",\"funding\":\"credit\",\"iin\":\"409013\",\"incremental_authorization\":{\"status\":\"unavailable\"},\"installments\":null,\"issuer\":\"CAIXABANK S.A.\",\"last4\":\"8525\",\"mandate\":null,\"moto\":false,\"multicapture\":{\"status\":\"unavailable\"},\"network\":\"visa\",\"network_token\":{\"used\":false},\"network_transaction_id\":\"486006717297579\",\"overcapture\":{\"maximum_amount_capturable\":6795,\"status\":\"unavailable\"},\"payment_account_reference\":\"V0010013821357772992089528655\",\"regulated_status\":\"unregulated\",\"three_d_secure\":null,\"wallet\":null},\"type\":\"card\"},\"refunded\":false,\"source\":null,\"status\":\"succeeded\",\"mit_params\":{\"network_transaction_id\":\"486006717297579\"}},\"confirmation_method\":\"manual\",\"created\":1767729327,\"currency\":\"eur\",\"customer\":null,\"last_payment_error\":null,\"livemode\":true,\"metadata\":{\"payment_id\":\"r5qheYgrNa9ZM5DcW49cFDXzL\",\"payments_extension\":\"true\",\"payments_extension_type\":\"card\",\"reconciliation_flow\":\"payments_api\",\"shop_id\":\"751927347\"},\"next_action\":null,\"payment_method\":\"pm_1SmgLjIkWweOM9jA1hNhrJjt\",\"payment_method_types\":[\"card\"],\"source\":null,\"status\":\"succeeded\"}"</t>
  </si>
  <si>
    <t>AS-97238</t>
  </si>
  <si>
    <t>gid://shopify/Order/7517071901010</t>
  </si>
  <si>
    <t>gid://shopify/OrderTransaction/8651037344082</t>
  </si>
  <si>
    <t>2026-01-31T20:05:58Z</t>
  </si>
  <si>
    <t>ch_3SvkQdIkWweOM9jA1qyhUbzl</t>
  </si>
  <si>
    <t>rElnCobKho2vdDXaKyzM1qUoO</t>
  </si>
  <si>
    <t>pi_3SvkQdIkWweOM9jA13UoXYM9</t>
  </si>
  <si>
    <t>"{\"id\":\"pi_3SvkQdIkWweOM9jA13UoXYM9\",\"object\":\"payment_intent\",\"amount\":7182,\"amount_capturable\":0,\"amount_received\":7182,\"canceled_at\":null,\"cancellation_reason\":null,\"capture_method\":\"automatic\",\"latest_charge\":{\"id\":\"ch_3SvkQdIkWweOM9jA1qyhUbzl\",\"object\":\"charge\",\"amount\":7182,\"application_fee\":\"fee_1SvkQeIkWweOM9jA7vViCDN0\",\"balance_transaction\":\"txn_3SvkQdIkWweOM9jA13QeaaiL\",\"captured\":true,\"created\":1769889959,\"currency\":\"eur\",\"failure_code\":null,\"failure_message\":null,\"fraud_details\":{},\"livemode\":true,\"metadata\":{\"payment_id\":\"rElnCobKho2vdDXaKyzM1qUo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kQdIkWweOM9jA13UoXYM9\",\"payment_method\":\"pm_1SvkQdIkWweOM9jAeXjeduDB\",\"payment_method_details\":{\"card\":{\"amount_authorized\":7182,\"authorization_code\":\"360154\",\"brand\":\"mastercard\",\"checks\":{\"address_line1_check\":null,\"address_postal_code_check\":null,\"cvc_check\":null},\"country\":\"ES\",\"description\":\"MasterCard Standard Card Immediate Debit\",\"ds_transaction_id\":null,\"exp_month\":6,\"exp_year\":2027,\"extended_authorization\":{\"status\":\"disabled\"},\"fingerprint\":\"tnzTRg4jnpjUkhss\",\"funding\":\"debit\",\"iin\":\"510107\",\"incremental_authorization\":{\"status\":\"unavailable\"},\"installments\":null,\"issuer\":\"OPEN BANK S.A.\",\"last4\":\"0000\",\"mandate\":null,\"moto\":false,\"multicapture\":{\"status\":\"unavailable\"},\"network\":\"mastercard\",\"network_token\":{\"used\":false},\"network_transaction_id\":\"TCS6N27000131\",\"overcapture\":{\"maximum_amount_capturable\":7182,\"status\":\"unavailable\"},\"payment_account_reference\":\"50010D9H9TYF0BFQQMZVSME5Q8VD9\",\"regulated_status\":\"unregulated\",\"three_d_secure\":null,\"wallet\":{\"apple_pay\":{\"type\":\"apple_pay\"},\"dynamic_last4\":\"7373\",\"type\":\"apple_pay\"}},\"type\":\"card\"},\"refunded\":false,\"source\":null,\"status\":\"succeeded\",\"mit_params\":{\"network_transaction_id\":\"TCS6N27000131\"}},\"confirmation_method\":\"manual\",\"created\":1769889959,\"currency\":\"eur\",\"customer\":null,\"last_payment_error\":null,\"livemode\":true,\"metadata\":{\"payment_id\":\"rElnCobKho2vdDXaKyzM1qUoO\",\"payments_extension\":\"true\",\"payments_extension_type\":\"card\",\"reconciliation_flow\":\"payments_api\",\"shop_id\":\"751927347\"},\"next_action\":null,\"payment_method\":\"pm_1SvkQdIkWweOM9jAeXjeduDB\",\"payment_method_types\":[\"card\"],\"source\":null,\"status\":\"succeeded\"}"</t>
  </si>
  <si>
    <t>AS-95840</t>
  </si>
  <si>
    <t>gid://shopify/Order/7426254274898</t>
  </si>
  <si>
    <t>gid://shopify/OrderTransaction/8599365779794</t>
  </si>
  <si>
    <t>2026-01-13T14:46:46Z</t>
  </si>
  <si>
    <t>py_3Sp8rqIkWweOM9jA0896fd4W</t>
  </si>
  <si>
    <t>ruVHxo0fECp8pssOgDshPxXXO</t>
  </si>
  <si>
    <t>"{\"id\":\"py_3Sp8rqIkWweOM9jA0896fd4W\",\"object\":\"charge\",\"amount\":3992,\"application_fee\":\"fee_1Sp8sEIkWweOM9jAL2ynfB6M\",\"balance_transaction\":\"txn_3Sp8rqIkWweOM9jA0jZMSHvq\",\"captured\":true,\"created\":1768315630,\"currency\":\"eur\",\"failure_code\":null,\"failure_message\":null,\"fraud_details\":{},\"livemode\":true,\"metadata\":{\"payments_extension_type\":\"klarna\",\"reconciliation_flow\":\"payments_api\",\"shop_id\":\"751927347\",\"payments_extension\":\"true\",\"payment_id\":\"ruVHxo0fECp8pssOgDshPxXXO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p8rqIkWweOM9jA0KvF1NQR\",\"payment_method\":\"pm_1Sp8rqIkWweOM9jADqfXZ5fL\",\"payment_method_details\":{\"klarna\":{\"payer_details\":{\"address\":{\"country\":\"AT\"}},\"payment_method_category\":\"pay_later\",\"preferred_locale\":\"de-AT\"},\"type\":\"klarna\"},\"refunded\":false,\"source\":null,\"status\":\"succeeded\"}"</t>
  </si>
  <si>
    <t>AS-96104</t>
  </si>
  <si>
    <t>gid://shopify/Order/7434329751890</t>
  </si>
  <si>
    <t>gid://shopify/OrderTransaction/8609103970642</t>
  </si>
  <si>
    <t>2026-01-16T22:54:50Z</t>
  </si>
  <si>
    <t>ch_3SqLupIkWweOM9jA09NrEUmv</t>
  </si>
  <si>
    <t>rUPugbJZdw1eDum591RkPl482</t>
  </si>
  <si>
    <t>pi_3SqLupIkWweOM9jA0lAatLlR</t>
  </si>
  <si>
    <t>"{\"id\":\"pi_3SqLupIkWweOM9jA0lAatLlR\",\"object\":\"payment_intent\",\"amount\":4490,\"amount_capturable\":0,\"amount_received\":4490,\"canceled_at\":null,\"cancellation_reason\":null,\"capture_method\":\"automatic\",\"latest_charge\":{\"id\":\"ch_3SqLupIkWweOM9jA09NrEUmv\",\"object\":\"charge\",\"amount\":4490,\"application_fee\":\"fee_1SqLuqIkWweOM9jAtYIfXspt\",\"balance_transaction\":\"txn_3SqLupIkWweOM9jA0PZXtwdR\",\"captured\":true,\"created\":1768604091,\"currency\":\"eur\",\"failure_code\":null,\"failure_message\":null,\"fraud_details\":{},\"livemode\":true,\"metadata\":{\"payment_id\":\"rUPugbJZdw1eDum591RkPl482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LupIkWweOM9jA0lAatLlR\",\"payment_method\":\"pm_1SqLupIkWweOM9jAMQdLPwjg\",\"payment_method_details\":{\"card\":{\"amount_authorized\":4490,\"authorization_code\":\"492302\",\"brand\":\"mastercard\",\"checks\":{\"address_line1_check\":\"unavailable\",\"address_postal_code_check\":\"unavailable\",\"cvc_check\":null},\"country\":\"ES\",\"description\":\"Platinum MasterCard Immediate Debit\",\"ds_transaction_id\":null,\"exp_month\":10,\"exp_year\":2031,\"extended_authorization\":{\"status\":\"disabled\"},\"fingerprint\":\"52eSUvKimcv8I6dt\",\"funding\":\"debit\",\"iin\":\"548901\",\"incremental_authorization\":{\"status\":\"unavailable\"},\"installments\":null,\"issuer\":\"BANCO SANTANDER S.A.\",\"last4\":\"6155\",\"mandate\":null,\"moto\":false,\"multicapture\":{\"status\":\"unavailable\"},\"network\":\"mastercard\",\"network_token\":{\"used\":true},\"network_transaction_id\":\"TPLO220GQ0116\",\"overcapture\":{\"maximum_amount_capturable\":4490,\"status\":\"unavailable\"},\"payment_account_reference\":\"50016SXS2RLD1RMI4ZKD0F4Z0QLA3\",\"regulated_status\":\"unregulated\",\"three_d_secure\":null,\"wallet\":null},\"type\":\"card\"},\"refunded\":false,\"source\":null,\"status\":\"succeeded\",\"mit_params\":{\"network_transaction_id\":\"TPLO220GQ0116\"}},\"confirmation_method\":\"manual\",\"created\":1768604091,\"currency\":\"eur\",\"customer\":null,\"last_payment_error\":null,\"livemode\":true,\"metadata\":{\"payment_id\":\"rUPugbJZdw1eDum591RkPl482\",\"payments_extension\":\"true\",\"payments_extension_type\":\"card\",\"reconciliation_flow\":\"payments_api\",\"shop_id\":\"751927347\"},\"next_action\":null,\"payment_method\":\"pm_1SqLupIkWweOM9jAMQdLPwjg\",\"payment_method_types\":[\"card\"],\"source\":null,\"status\":\"succeeded\"}"</t>
  </si>
  <si>
    <t>AS-96948</t>
  </si>
  <si>
    <t>gid://shopify/Order/7499373445458</t>
  </si>
  <si>
    <t>gid://shopify/OrderTransaction/8640296943954</t>
  </si>
  <si>
    <t>2026-01-27T20:34:19Z</t>
  </si>
  <si>
    <t>ch_3SuIxrIkWweOM9jA0zQYcErn</t>
  </si>
  <si>
    <t>rudxPyHWEDtu0R6C8V3cTDCpE</t>
  </si>
  <si>
    <t>pi_3SuIxrIkWweOM9jA04AydNC6</t>
  </si>
  <si>
    <t>"{\"id\":\"pi_3SuIxrIkWweOM9jA04AydNC6\",\"object\":\"payment_intent\",\"amount\":8495,\"amount_capturable\":0,\"amount_received\":8495,\"canceled_at\":null,\"cancellation_reason\":null,\"capture_method\":\"automatic\",\"latest_charge\":{\"id\":\"ch_3SuIxrIkWweOM9jA0zQYcErn\",\"object\":\"charge\",\"amount\":8495,\"application_fee\":\"fee_1SuIxuIkWweOM9jAq7Y2I7fu\",\"balance_transaction\":\"txn_3SuIxrIkWweOM9jA0dBYIbhz\",\"captured\":true,\"created\":1769546061,\"currency\":\"eur\",\"failure_code\":null,\"failure_message\":null,\"fraud_details\":{},\"livemode\":true,\"metadata\":{\"payment_id\":\"rudxPyHWEDtu0R6C8V3cTDCp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IxrIkWweOM9jA04AydNC6\",\"payment_method\":\"pm_1SuIxrIkWweOM9jAZ29HVB9P\",\"payment_method_details\":{\"card\":{\"amount_authorized\":8495,\"authorization_code\":\"799336\",\"brand\":\"mastercard\",\"checks\":{\"address_line1_check\":\"unavailable\",\"address_postal_code_check\":\"unavailable\",\"cvc_check\":\"pass\"},\"country\":\"FR\",\"description\":\"Standard MasterCard Card\",\"ds_transaction_id\":null,\"exp_month\":5,\"exp_year\":2028,\"extended_authorization\":{\"status\":\"disabled\"},\"fingerprint\":\"4TMxdT1KSwkmFy5F\",\"funding\":\"credit\",\"iin\":\"513138\",\"incremental_authorization\":{\"status\":\"unavailable\"},\"installments\":null,\"issuer\":\"CREDIT AGRICOLE S.A.\",\"last4\":\"4109\",\"mandate\":null,\"moto\":false,\"multicapture\":{\"status\":\"unavailable\"},\"network\":\"mastercard\",\"network_token\":{\"used\":false},\"network_transaction_id\":\"MCS15AE100127\",\"overcapture\":{\"maximum_amount_capturable\":8495,\"status\":\"unavailable\"},\"payment_account_reference\":\"500181L18GTLSL0507HB0JOXR2E3I\",\"regulated_status\":\"unregulated\",\"three_d_secure\":{\"authentication_flow\":\"frictionless\",\"electronic_commerce_indicator\":\"06\",\"exemption_indicator\":null,\"result\":\"exempted\",\"result_reason\":null,\"transaction_id\":\"20bd16ce-4f38-4b86-9212-7025c529eb3c\",\"version\":\"2.2.0\"},\"wallet\":null},\"type\":\"card\"},\"refunded\":false,\"source\":null,\"status\":\"succeeded\",\"mit_params\":{\"network_transaction_id\":\"MCS15AE100127\"}},\"confirmation_method\":\"manual\",\"created\":1769546059,\"currency\":\"eur\",\"customer\":null,\"last_payment_error\":null,\"livemode\":true,\"metadata\":{\"payment_id\":\"rudxPyHWEDtu0R6C8V3cTDCpE\",\"payments_extension\":\"true\",\"payments_extension_type\":\"card\",\"reconciliation_flow\":\"payments_api\",\"shop_id\":\"751927347\"},\"next_action\":null,\"payment_method\":\"pm_1SuIxrIkWweOM9jAZ29HVB9P\",\"payment_method_types\":[\"card\"],\"source\":null,\"status\":\"succeeded\"}"</t>
  </si>
  <si>
    <t>AS-95311</t>
  </si>
  <si>
    <t>gid://shopify/Order/7412839121234</t>
  </si>
  <si>
    <t>gid://shopify/OrderTransaction/8584659861842</t>
  </si>
  <si>
    <t>2026-01-07T18:40:20Z</t>
  </si>
  <si>
    <t>ch_3Sn1ebIkWweOM9jA2fgQJVrX</t>
  </si>
  <si>
    <t>rTzXTtjoC6iP3AMc9hSY37EgP</t>
  </si>
  <si>
    <t>pi_3Sn1ebIkWweOM9jA2sxYFf33</t>
  </si>
  <si>
    <t>"{\"id\":\"pi_3Sn1ebIkWweOM9jA2sxYFf33\",\"object\":\"payment_intent\",\"amount\":2490,\"amount_capturable\":0,\"amount_received\":2490,\"canceled_at\":null,\"cancellation_reason\":null,\"capture_method\":\"automatic\",\"latest_charge\":{\"id\":\"ch_3Sn1ebIkWweOM9jA2fgQJVrX\",\"object\":\"charge\",\"amount\":2490,\"application_fee\":\"fee_1Sn1ecIkWweOM9jAaPHJ2rwH\",\"balance_transaction\":\"txn_3Sn1ebIkWweOM9jA217cloDt\",\"captured\":true,\"created\":1767811221,\"currency\":\"eur\",\"failure_code\":null,\"failure_message\":null,\"fraud_details\":{},\"livemode\":true,\"metadata\":{\"payment_id\":\"rTzXTtjoC6iP3AMc9hSY37Eg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1ebIkWweOM9jA2sxYFf33\",\"payment_method\":\"pm_1Sn1ebIkWweOM9jAhtvE3oE3\",\"payment_method_details\":{\"card\":{\"amount_authorized\":2490,\"authorization_code\":\"023183\",\"brand\":\"mastercard\",\"checks\":{\"address_line1_check\":null,\"address_postal_code_check\":null,\"cvc_check\":null},\"country\":\"DE\",\"description\":\"Debit MasterCard\",\"ds_transaction_id\":null,\"exp_month\":2,\"exp_year\":2028,\"extended_authorization\":{\"status\":\"disabled\"},\"fingerprint\":\"q7k6pGRBmsfNU6pg\",\"funding\":\"debit\",\"iin\":\"534794\",\"incremental_authorization\":{\"status\":\"unavailable\"},\"installments\":null,\"issuer\":\"DZ BANK AG DEUTSCHE ZENTRAL-GE\",\"last4\":\"0000\",\"mandate\":null,\"moto\":false,\"multicapture\":{\"status\":\"unavailable\"},\"network\":\"mastercard\",\"network_token\":{\"used\":false},\"network_transaction_id\":\"MDSGWS4490107\",\"overcapture\":{\"maximum_amount_capturable\":2490,\"status\":\"unavailable\"},\"payment_account_reference\":\"50015NG9CXUFUG5D72SUA24PB9I3A\",\"regulated_status\":\"unregulated\",\"three_d_secure\":null,\"wallet\":{\"apple_pay\":{\"type\":\"apple_pay\"},\"dynamic_last4\":\"8052\",\"type\":\"apple_pay\"}},\"type\":\"card\"},\"refunded\":false,\"source\":null,\"status\":\"succeeded\",\"mit_params\":{\"network_transaction_id\":\"MDSGWS4490107\"}},\"confirmation_method\":\"manual\",\"created\":1767811221,\"currency\":\"eur\",\"customer\":null,\"last_payment_error\":null,\"livemode\":true,\"metadata\":{\"payment_id\":\"rTzXTtjoC6iP3AMc9hSY37EgP\",\"payments_extension\":\"true\",\"payments_extension_type\":\"card\",\"reconciliation_flow\":\"payments_api\",\"shop_id\":\"751927347\"},\"next_action\":null,\"payment_method\":\"pm_1Sn1ebIkWweOM9jAhtvE3oE3\",\"payment_method_types\":[\"card\"],\"source\":null,\"status\":\"succeeded\"}"</t>
  </si>
  <si>
    <t>AS-94801</t>
  </si>
  <si>
    <t>gid://shopify/Order/7392901628242</t>
  </si>
  <si>
    <t>gid://shopify/OrderTransaction/8565398110546</t>
  </si>
  <si>
    <t>2026-01-01T10:18:37Z</t>
  </si>
  <si>
    <t>ch_3SkixmIkWweOM9jA1LJgO6h6</t>
  </si>
  <si>
    <t>rbVpFEhXz2nLE75rionAbwWnI</t>
  </si>
  <si>
    <t>pi_3SkixmIkWweOM9jA1CWzIKRT</t>
  </si>
  <si>
    <t>"{\"id\":\"pi_3SkixmIkWweOM9jA1CWzIKRT\",\"object\":\"payment_intent\",\"amount\":5391,\"amount_capturable\":0,\"amount_received\":0,\"canceled_at\":null,\"cancellation_reason\":null,\"capture_method\":\"automatic\",\"latest_charge\":{\"id\":\"ch_3SkixmIkWweOM9jA1LJgO6h6\",\"object\":\"charge\",\"amount\":5391,\"application_fee\":null,\"balance_transaction\":null,\"captured\":false,\"created\":1767262718,\"currency\":\"eur\",\"failure_code\":\"expired_card\",\"failure_message\":\"Your card has expired.\",\"fraud_details\":{},\"livemode\":true,\"metadata\":{\"payment_id\":\"rbVpFEhXz2nLE75rionAbwWnI\",\"payments_extension\":\"true\",\"payments_extension_type\":\"card\",\"reconciliation_flow\":\"payments_api\",\"shop_id\":\"751927347\"},\"outcome\":{\"advice_code\":\"confirm_card_data\",\"network_advice_code\":\"03\",\"network_decline_code\":\"54\",\"network_status\":\"declined_by_network\",\"reason\":\"expired_card\",\"risk_level\":\"normal\",\"seller_message\":\"The bank returned the decline code `expired_card`.\",\"type\":\"issuer_declined\"},\"paid\":false,\"payment_intent\":\"pi_3SkixmIkWweOM9jA1CWzIKRT\",\"payment_method\":\"pm_1SkixmIkWweOM9jAqjeU8kwH\",\"payment_method_details\":{\"card\":{\"amount_authorized\":null,\"authorization_code\":null,\"brand\":\"visa\",\"checks\":{\"address_line1_check\":null,\"address_postal_code_check\":null,\"cvc_check\":null},\"country\":\"IT\",\"description\":\"Visa Classic\",\"ds_transaction_id\":null,\"exp_month\":1,\"exp_year\":2029,\"extended_authorization\":{\"status\":\"disabled\"},\"fingerprint\":\"ETwUHZ03iNnVqspX\",\"funding\":\"debit\",\"iin\":\"432921\",\"incremental_authorization\":{\"status\":\"unavailable\"},\"installments\":null,\"issuer\":\"iCARD AD\",\"last4\":\"0000\",\"mandate\":null,\"moto\":false,\"multicapture\":{\"status\":\"unavailable\"},\"network\":\"visa\",\"network_token\":{\"used\":false},\"network_transaction_id\":\"486001371187688\",\"overcapture\":{\"maximum_amount_capturable\":5391,\"status\":\"unavailable\"},\"payment_account_reference\":\"V0010014624200753407973213121\",\"regulated_status\":\"unregulated\",\"three_d_secure\":null,\"wallet\":{\"apple_pay\":{\"type\":\"apple_pay\"},\"dynamic_last4\":\"4064\",\"type\":\"apple_pay\"}},\"type\":\"card\"},\"refunded\":false,\"source\":null,\"status\":\"failed\",\"mit_params\":{\"network_transaction_id\":\"486001371187688\"}},\"confirmation_method\":\"manual\",\"created\":1767262718,\"currency\":\"eur\",\"customer\":null,\"last_payment_error\":{\"advice_code\":\"confirm_card_data\",\"charge\":\"ch_3SkixmIkWweOM9jA1LJgO6h6\",\"code\":\"expired_card\",\"decline_code\":\"expired_card\",\"doc_url\":\"https:\\/\\/stripe.com\\/docs\\/error-codes\\/expired-card\",\"message\":\"Your card has expired.\",\"network_advice_code\":\"03\",\"network_decline_code\":\"54\",\"param\":\"exp_month\",\"payment_method\":{\"id\":\"pm_1SkixmIkWweOM9jAqjeU8kwH\",\"object\":\"payment_method\",\"card\":{\"brand\":\"visa\",\"checks\":{\"address_line1_check\":null,\"address_postal_code_check\":null,\"cvc_check\":null},\"country\":\"IT\",\"description\":\"Visa Classic\",\"display_brand\":\"visa\",\"exp_month\":1,\"exp_year\":2029,\"fingerprint\":\"ETwUHZ03iNnVqspX\",\"funding\":\"debit\",\"generated_from\":null,\"iin\":\"432921\",\"issuer\":\"iCARD AD\",\"last4\":\"0000\",\"network_token\":null,\"networks\":{\"available\":[\"visa\"],\"preferred\":null},\"payment_account_reference\":null,\"regulated_status\":\"unregulated\",\"three_d_secure_usage\":{\"supported\":true},\"wallet\":{\"apple_pay\":{\"type\":\"apple_pay\"},\"dynamic_last4\":\"4064\",\"type\":\"apple_pay\"}},\"created\":1767262718,\"livemode\":true,\"metadata\":{},\"type\":\"card\"},\"type\":\"card_error\"},\"livemode\":true,\"metadata\":{\"payment_id\":\"rbVpFEhXz2nLE75rionAbwWnI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</si>
  <si>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gid://shopify/OrderTransaction/8565404172626</t>
  </si>
  <si>
    <t>2026-01-01T10:20:28Z</t>
  </si>
  <si>
    <t>ch_3SkizZIkWweOM9jA1aiO2blg</t>
  </si>
  <si>
    <t>rhRHVPDatX8AkGSObHphxl5RC</t>
  </si>
  <si>
    <t>pi_3SkizZIkWweOM9jA1mJGSbEy</t>
  </si>
  <si>
    <t>"{\"id\":\"pi_3SkizZIkWweOM9jA1mJGSbEy\",\"object\":\"payment_intent\",\"amount\":5391,\"amount_capturable\":0,\"amount_received\":0,\"canceled_at\":null,\"cancellation_reason\":null,\"capture_method\":\"automatic\",\"latest_charge\":{\"id\":\"ch_3SkizZIkWweOM9jA1aiO2blg\",\"object\":\"charge\",\"amount\":5391,\"application_fee\":null,\"balance_transaction\":null,\"captured\":false,\"created\":1767262829,\"currency\":\"eur\",\"failure_code\":\"card_declined\",\"failure_message\":\"Your card was declined.\",\"fraud_details\":{},\"livemode\":true,\"metadata\":{\"payment_id\":\"rhRHVPDatX8AkGSObHphxl5RC\",\"payments_extension\":\"true\",\"payments_extension_type\":\"card\",\"reconciliation_flow\":\"payments_api\",\"shop_id\":\"751927347\"},\"outcome\":{\"advice_code\":\"try_again_later\",\"network_advice_code\":null,\"network_decline_code\":\"05\",\"network_status\":\"declined_by_network\",\"reason\":\"do_not_honor\",\"risk_level\":\"normal\",\"seller_message\":\"The bank returned the decline code `do_not_honor`.\",\"type\":\"issuer_declined\"},\"paid\":false,\"payment_intent\":\"pi_3SkizZIkWweOM9jA1mJGSbEy\",\"payment_method\":\"pm_1SkizZIkWweOM9jA8qCyqwKH\",\"payment_method_details\":{\"card\":{\"amount_authorized\":null,\"authorization_code\":null,\"brand\":\"visa\",\"checks\":{\"address_line1_check\":null,\"address_postal_code_check\":null,\"cvc_check\":null},\"country\":\"IT\",\"description\":\"Visa Classic\",\"ds_transaction_id\":null,\"exp_month\":1,\"exp_year\":2029,\"extended_authorization\":{\"status\":\"disabled\"},\"fingerprint\":\"ETwUHZ03iNnVqspX\",\"funding\":\"debit\",\"iin\":\"432921\",\"incremental_authorization\":{\"status\":\"unavailable\"},\"installments\":null,\"issuer\":\"iCARD AD\",\"last4\":\"0000\",\"mandate\":null,\"moto\":false,\"multicapture\":{\"status\":\"unavailable\"},\"network\":\"visa\",\"network_token\":{\"used\":false},\"network_transaction_id\":\"486001372299939\",\"overcapture\":{\"maximum_amount_capturable\":5391,\"status\":\"unavailable\"},\"payment_account_reference\":\"V0010014624200753407973213121\",\"regulated_status\":\"unregulated\",\"three_d_secure\":null,\"wallet\":{\"apple_pay\":{\"type\":\"apple_pay\"},\"dynamic_last4\":\"4064\",\"type\":\"apple_pay\"}},\"type\":\"card\"},\"refunded\":false,\"source\":null,\"status\":\"failed\",\"mit_params\":{\"network_transaction_id\":\"486001372299939\"}},\"confirmation_method\":\"manual\",\"created\":1767262829,\"currency\":\"eur\",\"customer\":null,\"last_payment_error\":{\"advice_code\":\"try_again_later\",\"charge\":\"ch_3SkizZIkWweOM9jA1aiO2blg\",\"code\":\"card_declined\",\"decline_code\":\"do_not_honor\",\"doc_url\":\"https:\\/\\/stripe.com\\/docs\\/error-codes\\/card-declined\",\"message\":\"Your card was declined.\",\"network_decline_code\":\"05\",\"payment_method\":{\"id\":\"pm_1SkizZIkWweOM9jA8qCyqwKH\",\"object\":\"payment_method\",\"card\":{\"brand\":\"visa\",\"checks\":{\"address_line1_check\":null,\"address_postal_code_check\":null,\"cvc_check\":null},\"country\":\"IT\",\"description\":\"Visa Classic\",\"display_brand\":\"visa\",\"exp_month\":1,\"exp_year\":2029,\"fingerprint\":\"ETwUHZ03iNnVqspX\",\"funding\":\"debit\",\"generated_from\":null,\"iin\":\"432921\",\"issuer\":\"iCARD AD\",\"last4\":\"0000\",\"network_token\":null,\"networks\":{\"available\":[\"visa\"],\"preferred\":null},\"payment_account_reference\":null,\"regulated_status\":\"unregulated\",\"three_d_secure_usage\":{\"supported\":true},\"wallet\":{\"apple_pay\":{\"type\":\"apple_pay\"},\"dynamic_last4\":\"4064\",\"type\":\"apple_pay\"}},\"created\":1767262829,\"livemode\":true,\"metadata\":{},\"type\":\"card\"},\"type\":\"card_error\"},\"livemode\":true,\"metadata\":{\"payment_id\":\"rhRHVPDatX8AkGSObHphxl5RC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</si>
  <si>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gid://shopify/OrderTransaction/8565413740882</t>
  </si>
  <si>
    <t>2026-01-01T10:22:24Z</t>
  </si>
  <si>
    <t>ch_3Skj1RIkWweOM9jA1QEemUAj</t>
  </si>
  <si>
    <t>rZpFwAU4YBc2Jabdk7mbopsPS</t>
  </si>
  <si>
    <t>pi_3Skj1RIkWweOM9jA1Vro46iO</t>
  </si>
  <si>
    <t>"{\"id\":\"pi_3Skj1RIkWweOM9jA1Vro46iO\",\"object\":\"payment_intent\",\"amount\":5391,\"amount_capturable\":0,\"amount_received\":5391,\"canceled_at\":null,\"cancellation_reason\":null,\"capture_method\":\"automatic\",\"latest_charge\":{\"id\":\"ch_3Skj1RIkWweOM9jA1QEemUAj\",\"object\":\"charge\",\"amount\":5391,\"application_fee\":\"fee_1Skj1SIkWweOM9jAzpoaOfhS\",\"balance_transaction\":\"txn_3Skj1RIkWweOM9jA1gHttKgO\",\"captured\":true,\"created\":1767262945,\"currency\":\"eur\",\"failure_code\":null,\"failure_message\":null,\"fraud_details\":{},\"livemode\":true,\"metadata\":{\"payment_id\":\"rZpFwAU4YBc2Jabdk7mbopsP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j1RIkWweOM9jA1Vro46iO\",\"payment_method\":\"pm_1Skj1RIkWweOM9jA4NLLAq6i\",\"payment_method_details\":{\"card\":{\"amount_authorized\":5391,\"authorization_code\":\"109358\",\"brand\":\"visa\",\"checks\":{\"address_line1_check\":\"fail\",\"address_postal_code_check\":\"fail\",\"cvc_check\":\"pass\"},\"country\":\"IT\",\"description\":\"Visa Classic\",\"ds_transaction_id\":null,\"exp_month\":1,\"exp_year\":2027,\"extended_authorization\":{\"status\":\"disabled\"},\"fingerprint\":\"hVPNUAwVOIMy2yYI\",\"funding\":\"debit\",\"iin\":\"453755\",\"incremental_authorization\":{\"status\":\"unavailable\"},\"installments\":null,\"issuer\":\"ICARD AD\",\"last4\":\"3914\",\"mandate\":null,\"moto\":false,\"multicapture\":{\"status\":\"unavailable\"},\"network\":\"visa\",\"network_token\":{\"used\":false},\"network_transaction_id\":\"486001373454765\",\"overcapture\":{\"maximum_amount_capturable\":5391,\"status\":\"unavailable\"},\"payment_account_reference\":\"V0010014624200753407973213121\",\"regulated_status\":\"unregulated\",\"three_d_secure\":null,\"wallet\":null},\"type\":\"card\"},\"refunded\":false,\"source\":null,\"status\":\"succeeded\",\"mit_params\":{\"network_transaction_id\":\"486001373454765\"}},\"confirmation_method\":\"manual\",\"created\":1767262945,\"currency\":\"eur\",\"customer\":null,\"last_payment_error\":null,\"livemode\":true,\"metadata\":{\"payment_id\":\"rZpFwAU4YBc2Jabdk7mbopsPS\",\"payments_extension\":\"true\",\"payments_extension_type\":\"card\",\"reconciliation_flow\":\"payments_api\",\"shop_id\":\"751927347\"},\"next_action\":null,\"payment_method\":\"pm_1Skj1RIkWweOM9jA4NLLAq6i\",\"payment_method_types\":[\"card\"],\"source\":null,\"status\":\"succeeded\"}"</t>
  </si>
  <si>
    <t>AS-95428</t>
  </si>
  <si>
    <t>AS-95284</t>
  </si>
  <si>
    <t>gid://shopify/Order/7412324958546</t>
  </si>
  <si>
    <t>gid://shopify/OrderTransaction/8583993721170</t>
  </si>
  <si>
    <t>2026-01-07T14:26:45Z</t>
  </si>
  <si>
    <t>ch_3SmxhCIkWweOM9jA0wEVJPGF</t>
  </si>
  <si>
    <t>rWDTLFDmwm94472643kn6NKh6</t>
  </si>
  <si>
    <t>pi_3SmxhCIkWweOM9jA0KBZUgcs</t>
  </si>
  <si>
    <t>"{\"id\":\"pi_3SmxhCIkWweOM9jA0KBZUgcs\",\"object\":\"payment_intent\",\"amount\":5185,\"amount_capturable\":0,\"amount_received\":5185,\"canceled_at\":null,\"cancellation_reason\":null,\"capture_method\":\"automatic\",\"latest_charge\":{\"id\":\"ch_3SmxhCIkWweOM9jA0wEVJPGF\",\"object\":\"charge\",\"amount\":5185,\"application_fee\":\"fee_1SmxhDIkWweOM9jAaWwL7vEx\",\"balance_transaction\":\"txn_3SmxhCIkWweOM9jA0JuxUfLx\",\"captured\":true,\"created\":1767796006,\"currency\":\"eur\",\"failure_code\":null,\"failure_message\":null,\"fraud_details\":{},\"livemode\":true,\"metadata\":{\"payment_id\":\"rWDTLFDmwm94472643kn6NKh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xhCIkWweOM9jA0KBZUgcs\",\"payment_method\":\"pm_1SmxhCIkWweOM9jAQklnAq7c\",\"payment_method_details\":{\"card\":{\"amount_authorized\":5185,\"authorization_code\":\"084308\",\"brand\":\"visa\",\"checks\":{\"address_line1_check\":\"unavailable\",\"address_postal_code_check\":\"unavailable\",\"cvc_check\":null},\"country\":\"ES\",\"description\":\"Visa Business\",\"ds_transaction_id\":null,\"exp_month\":8,\"exp_year\":2029,\"extended_authorization\":{\"status\":\"disabled\"},\"fingerprint\":\"CCa8JjbA4QH9Pcqg\",\"funding\":\"credit\",\"iin\":\"402273\",\"incremental_authorization\":{\"status\":\"unavailable\"},\"installments\":null,\"issuer\":\"CAJASUR BANCO S.A\",\"last4\":\"0209\",\"mandate\":null,\"moto\":false,\"multicapture\":{\"status\":\"unavailable\"},\"network\":\"visa\",\"network_token\":{\"used\":true},\"network_transaction_id\":\"486007520069281\",\"overcapture\":{\"maximum_amount_capturable\":5185,\"status\":\"unavailable\"},\"payment_account_reference\":\"V0010013821053628541356161842\",\"regulated_status\":\"unregulated\",\"three_d_secure\":null,\"wallet\":null},\"type\":\"card\"},\"refunded\":false,\"source\":null,\"status\":\"succeeded\",\"mit_params\":{\"network_transaction_id\":\"486007520069281\"}},\"confirmation_method\":\"manual\",\"created\":1767796006,\"currency\":\"eur\",\"customer\":null,\"last_payment_error\":null,\"livemode\":true,\"metadata\":{\"payment_id\":\"rWDTLFDmwm94472643kn6NKh6\",\"payments_extension\":\"true\",\"payments_extension_type\":\"card\",\"reconciliation_flow\":\"payments_api\",\"shop_id\":\"751927347\"},\"next_action\":null,\"payment_method\":\"pm_1SmxhCIkWweOM9jAQklnAq7c\",\"payment_method_types\":[\"card\"],\"source\":null,\"status\":\"succeeded\"}"</t>
  </si>
  <si>
    <t>AS-95733</t>
  </si>
  <si>
    <t>gid://shopify/Order/7422377853266</t>
  </si>
  <si>
    <t>gid://shopify/OrderTransaction/8595852230994</t>
  </si>
  <si>
    <t>2026-01-12T08:37:48Z</t>
  </si>
  <si>
    <t>ch_3SogdEIkWweOM9jA0zGg8WBi</t>
  </si>
  <si>
    <t>rqR8XFZ7EpSDyaOTLzPY6lvev</t>
  </si>
  <si>
    <t>pi_3SogdEIkWweOM9jA0XpzX21p</t>
  </si>
  <si>
    <t>"{\"id\":\"pi_3SogdEIkWweOM9jA0XpzX21p\",\"object\":\"payment_intent\",\"amount\":6590,\"amount_capturable\":0,\"amount_received\":6590,\"canceled_at\":null,\"cancellation_reason\":null,\"capture_method\":\"automatic\",\"latest_charge\":{\"id\":\"ch_3SogdEIkWweOM9jA0zGg8WBi\",\"object\":\"charge\",\"amount\":6590,\"application_fee\":\"fee_1SogdHIkWweOM9jAj21BuNA7\",\"balance_transaction\":\"txn_3SogdEIkWweOM9jA0fyp4zhC\",\"captured\":true,\"created\":1768207070,\"currency\":\"eur\",\"failure_code\":null,\"failure_message\":null,\"fraud_details\":{},\"livemode\":true,\"metadata\":{\"payment_id\":\"rqR8XFZ7EpSDyaOTLzPY6lve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gdEIkWweOM9jA0XpzX21p\",\"payment_method\":\"pm_1SogdEIkWweOM9jAyrSXFLd9\",\"payment_method_details\":{\"card\":{\"amount_authorized\":6590,\"authorization_code\":\"411827\",\"brand\":\"visa\",\"checks\":{\"address_line1_check\":\"unavailable\",\"address_postal_code_check\":\"unavailable\",\"cvc_check\":null},\"country\":\"ES\",\"description\":\"Visa Classic\",\"ds_transaction_id\":null,\"exp_month\":11,\"exp_year\":2030,\"extended_authorization\":{\"status\":\"disabled\"},\"fingerprint\":\"JN9SzF3XXVYqJ4Al\",\"funding\":\"credit\",\"iin\":\"476663\",\"incremental_authorization\":{\"status\":\"unavailable\"},\"installments\":null,\"issuer\":\"CAIXABANK S.A.\",\"last4\":\"0070\",\"mandate\":null,\"moto\":false,\"multicapture\":{\"status\":\"unavailable\"},\"network\":\"visa\",\"network_token\":{\"used\":true},\"network_transaction_id\":\"486012310700978\",\"overcapture\":{\"maximum_amount_capturable\":6590,\"status\":\"unavailable\"},\"payment_account_reference\":\"V0010014624332437198915301555\",\"regulated_status\":\"unregulated\",\"three_d_secure\":null,\"wallet\":null},\"type\":\"card\"},\"refunded\":false,\"source\":null,\"status\":\"succeeded\",\"mit_params\":{\"network_transaction_id\":\"486012310700978\"}},\"confirmation_method\":\"manual\",\"created\":1768207068,\"currency\":\"eur\",\"customer\":null,\"last_payment_error\":null,\"livemode\":true,\"metadata\":{\"payment_id\":\"rqR8XFZ7EpSDyaOTLzPY6lvev\",\"payments_extension\":\"true\",\"payments_extension_type\":\"card\",\"reconciliation_flow\":\"payments_api\",\"shop_id\":\"751927347\"},\"next_action\":null,\"payment_method\":\"pm_1SogdEIkWweOM9jAyrSXFLd9\",\"payment_method_types\":[\"card\"],\"source\":null,\"status\":\"succeeded\"}"</t>
  </si>
  <si>
    <t>AS-97090</t>
  </si>
  <si>
    <t>gid://shopify/Order/7512736629074</t>
  </si>
  <si>
    <t>gid://shopify/OrderTransaction/8646092128594</t>
  </si>
  <si>
    <t>2026-01-29T20:23:11Z</t>
  </si>
  <si>
    <t>4F218367K7420393A</t>
  </si>
  <si>
    <t>"{\"id\":\"4F218367K7420393A\",\"intent\":\"CAPTURE\",\"status\":\"COMPLETED\",\"payment_source\":{\"paypal\":{\"email_address\":\"katharinamehl@web.de\",\"account_id\":\"LMC3PV5L6EP4A\",\"account_status\":\"VERIFIED\",\"name\":{\"given_name\":\"Katharina\",\"surname\":\"Mehl\"},\"phone_number\":{\"national_number\":\"493960229426\"},\"address\":{\"address_line_1\":\"Am Bahnhof 17\",\"admin_area_2\":\"Kleeth\",\"postal_code\":\"17091\",\"country_code\":\"DE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Rehab - P\u00f3ster \\/ Sin marco \\/ 30x40\",\"custom_id\":\"{\\\"shop_id\\\":751927347,\\\"session_id\\\":\\\"rHCkiZth5qgI9D11oDM2Ua9N8\\\"}\",\"invoice_id\":\"rHCkiZth5qgI9D11oDM2Ua9N8\",\"items\":[{\"name\":\"Rehab - P\u00f3ster \\/ Sin marco \\/ 30x40\",\"unit_amount\":{\"currency_code\":\"EUR\",\"value\":\"19.95\"},\"tax\":{\"currency_code\":\"EUR\",\"value\":\"0.00\"},\"quantity\":\"1\"}],\"shipping\":{\"name\":{\"full_name\":\"Katharina Mehl\"},\"address\":{\"address_line_1\":\"Am Bahnhof 17\",\"admin_area_2\":\"Knorrendorf OT Kleeth\",\"postal_code\":\"17091\",\"country_code\":\"DE\"}},\"payments\":{\"captures\":[{\"id\":\"5DV80514XY261062G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HCkiZth5qgI9D11oDM2Ua9N8\",\"custom_id\":\"{\\\"shop_id\\\":751927347,\\\"session_id\\\":\\\"rHCkiZth5qgI9D11oDM2Ua9N8\\\"}\",\"links\":[{\"href\":\"https:\\/\\/api.paypal.com\\/v2\\/payments\\/captures\\/5DV80514XY261062G\",\"rel\":\"self\",\"method\":\"GET\"},{\"href\":\"https:\\/\\/api.paypal.com\\/v2\\/payments\\/captures\\/5DV80514XY261062G\\/refund\",\"rel\":\"refund\",\"method\":\"POST\"},{\"href\":\"https:\\/\\/api.paypal.com\\/v2\\/checkout\\/orders\\/4F218367K7420393A\",\"rel\":\"up\",\"method\":\"GET\"}],\"create_time\":\"2026-01-29T20:23:13Z\",\"update_time\":\"2026-01-29T20:23:13Z\"}]}}],\"payer\":{\"name\":{\"given_name\":\"Katharina\",\"surname\":\"Mehl\"},\"email_address\":\"katharinamehl@web.de\",\"payer_id\":\"LMC3PV5L6EP4A\",\"phone\":{\"phone_number\":{\"national_number\":\"493960229426\"}},\"address\":{\"address_line_1\":\"Am Bahnhof 17\",\"admin_area_2\":\"Kleeth\",\"postal_code\":\"17091\",\"country_code\":\"DE\"}},\"create_time\":\"2026-01-29T20:22:49Z\",\"update_time\":\"2026-01-29T20:23:13Z\",\"links\":[{\"href\":\"https:\\/\\/api.paypal.com\\/v2\\/checkout\\/orders\\/4F218367K7420393A\",\"rel\":\"self\",\"method\":\"GET\"}]}"</t>
  </si>
  <si>
    <t>AS-95155</t>
  </si>
  <si>
    <t>gid://shopify/Order/7408225714514</t>
  </si>
  <si>
    <t>gid://shopify/OrderTransaction/8578998468946</t>
  </si>
  <si>
    <t>2026-01-05T19:00:35Z</t>
  </si>
  <si>
    <t>ch_3SmJ15IkWweOM9jA28A54DrU</t>
  </si>
  <si>
    <t>r5XciVNAUGr9wJDgVPFYveMHT</t>
  </si>
  <si>
    <t>pi_3SmJ15IkWweOM9jA2pk3DIDb</t>
  </si>
  <si>
    <t>"{\"id\":\"pi_3SmJ15IkWweOM9jA2pk3DIDb\",\"object\":\"payment_intent\",\"amount\":11790,\"amount_capturable\":0,\"amount_received\":11790,\"canceled_at\":null,\"cancellation_reason\":null,\"capture_method\":\"automatic\",\"latest_charge\":{\"id\":\"ch_3SmJ15IkWweOM9jA28A54DrU\",\"object\":\"charge\",\"amount\":11790,\"application_fee\":\"fee_1SmJ16IkWweOM9jAwIfFS8tX\",\"balance_transaction\":\"txn_3SmJ15IkWweOM9jA2q3WHzaS\",\"captured\":true,\"created\":1767639636,\"currency\":\"eur\",\"failure_code\":null,\"failure_message\":null,\"fraud_details\":{},\"livemode\":true,\"metadata\":{\"payment_id\":\"r5XciVNAUGr9wJDgVPFYveMH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J15IkWweOM9jA2pk3DIDb\",\"payment_method\":\"pm_1SmJ15IkWweOM9jAXS4B1C4T\",\"payment_method_details\":{\"card\":{\"amount_authorized\":11790,\"authorization_code\":\"600302\",\"brand\":\"visa\",\"checks\":{\"address_line1_check\":\"unavailable\",\"address_postal_code_check\":\"unavailable\",\"cvc_check\":\"pass\"},\"country\":\"ES\",\"description\":\"Visa Classic\",\"ds_transaction_id\":null,\"exp_month\":5,\"exp_year\":2031,\"extended_authorization\":{\"status\":\"disabled\"},\"fingerprint\":\"hay4tXzHWqIZDRRz\",\"funding\":\"credit\",\"iin\":\"455223\",\"incremental_authorization\":{\"status\":\"unavailable\"},\"installments\":null,\"issuer\":\"BANCO BILBAO VIZCAYA ARGENTARIA S.A. (BBVA)\",\"last4\":\"5921\",\"mandate\":null,\"moto\":false,\"multicapture\":{\"status\":\"unavailable\"},\"network\":\"visa\",\"network_token\":{\"used\":false},\"network_transaction_id\":\"486005684363889\",\"overcapture\":{\"maximum_amount_capturable\":11790,\"status\":\"unavailable\"},\"payment_account_reference\":\"V0010013824178571240530541835\",\"regulated_status\":\"unregulated\",\"three_d_secure\":null,\"wallet\":null},\"type\":\"card\"},\"refunded\":false,\"source\":null,\"status\":\"succeeded\",\"mit_params\":{\"network_transaction_id\":\"486005684363889\"}},\"confirmation_method\":\"manual\",\"created\":1767639635,\"currency\":\"eur\",\"customer\":null,\"last_payment_error\":null,\"livemode\":true,\"metadata\":{\"payment_id\":\"r5XciVNAUGr9wJDgVPFYveMHT\",\"payments_extension\":\"true\",\"payments_extension_type\":\"card\",\"reconciliation_flow\":\"payments_api\",\"shop_id\":\"751927347\"},\"next_action\":null,\"payment_method\":\"pm_1SmJ15IkWweOM9jAXS4B1C4T\",\"payment_method_types\":[\"card\"],\"source\":null,\"status\":\"succeeded\"}"</t>
  </si>
  <si>
    <t>AS-96231</t>
  </si>
  <si>
    <t>gid://shopify/Order/7439022981458</t>
  </si>
  <si>
    <t>gid://shopify/OrderTransaction/8614659457362</t>
  </si>
  <si>
    <t>2026-01-18T11:16:20Z</t>
  </si>
  <si>
    <t>ch_3SqtxxIkWweOM9jA1oOUKT2U</t>
  </si>
  <si>
    <t>rP3DTmuUun1cQjyg87Pq5tUng</t>
  </si>
  <si>
    <t>pi_3SqtxxIkWweOM9jA1W0sLc5P</t>
  </si>
  <si>
    <t>"{\"id\":\"pi_3SqtxxIkWweOM9jA1W0sLc5P\",\"object\":\"payment_intent\",\"amount\":1790,\"amount_capturable\":0,\"amount_received\":1790,\"canceled_at\":null,\"cancellation_reason\":null,\"capture_method\":\"automatic\",\"latest_charge\":{\"id\":\"ch_3SqtxxIkWweOM9jA1oOUKT2U\",\"object\":\"charge\",\"amount\":1790,\"application_fee\":\"fee_1SqtxyIkWweOM9jA1Hknymr5\",\"balance_transaction\":\"txn_3SqtxxIkWweOM9jA1uNN8vxc\",\"captured\":true,\"created\":1768734981,\"currency\":\"eur\",\"failure_code\":null,\"failure_message\":null,\"fraud_details\":{},\"livemode\":true,\"metadata\":{\"payment_id\":\"rP3DTmuUun1cQjyg87Pq5tUn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txxIkWweOM9jA1W0sLc5P\",\"payment_method\":\"pm_1SqtxxIkWweOM9jAX4qnUxkw\",\"payment_method_details\":{\"card\":{\"amount_authorized\":1790,\"authorization_code\":\"162211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u9Ol7ry11RHEELtw\",\"funding\":\"credit\",\"iin\":\"408135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486018405814959\",\"overcapture\":{\"maximum_amount_capturable\":1790,\"status\":\"unavailable\"},\"payment_account_reference\":\"V0010013023252621831272378418\",\"regulated_status\":\"unregulated\",\"three_d_secure\":null,\"wallet\":{\"apple_pay\":{\"type\":\"apple_pay\"},\"dynamic_last4\":\"3559\",\"type\":\"apple_pay\"}},\"type\":\"card\"},\"refunded\":false,\"source\":null,\"status\":\"succeeded\",\"mit_params\":{\"network_transaction_id\":\"486018405814959\"}},\"confirmation_method\":\"manual\",\"created\":1768734981,\"currency\":\"eur\",\"customer\":null,\"last_payment_error\":null,\"livemode\":true,\"metadata\":{\"payment_id\":\"rP3DTmuUun1cQjyg87Pq5tUng\",\"payments_extension\":\"true\",\"payments_extension_type\":\"card\",\"reconciliation_flow\":\"payments_api\",\"shop_id\":\"751927347\"},\"next_action\":null,\"payment_method\":\"pm_1SqtxxIkWweOM9jAX4qnUxkw\",\"payment_method_types\":[\"card\"],\"source\":null,\"status\":\"succeeded\"}"</t>
  </si>
  <si>
    <t>AS-95762</t>
  </si>
  <si>
    <t>gid://shopify/Order/7424356942162</t>
  </si>
  <si>
    <t>gid://shopify/OrderTransaction/8596880523602</t>
  </si>
  <si>
    <t>2026-01-12T15:31:02Z</t>
  </si>
  <si>
    <t>ch_3Son59IkWweOM9jA2aNafN3B</t>
  </si>
  <si>
    <t>rEnyEBztGBjg0XyqVffJLkarO</t>
  </si>
  <si>
    <t>pi_3Son59IkWweOM9jA2DYW29I3</t>
  </si>
  <si>
    <t>"{\"id\":\"pi_3Son59IkWweOM9jA2DYW29I3\",\"object\":\"payment_intent\",\"amount\":5895,\"amount_capturable\":0,\"amount_received\":5895,\"canceled_at\":null,\"cancellation_reason\":null,\"capture_method\":\"automatic\",\"latest_charge\":{\"id\":\"ch_3Son59IkWweOM9jA2aNafN3B\",\"object\":\"charge\",\"amount\":5895,\"application_fee\":\"fee_1Son5AIkWweOM9jAOtkKTNex\",\"balance_transaction\":\"txn_3Son59IkWweOM9jA2cGTAcpV\",\"captured\":true,\"created\":1768231863,\"currency\":\"eur\",\"failure_code\":null,\"failure_message\":null,\"fraud_details\":{},\"livemode\":true,\"metadata\":{\"payment_id\":\"rEnyEBztGBjg0XyqVffJLkar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n59IkWweOM9jA2DYW29I3\",\"payment_method\":\"pm_1Son59IkWweOM9jAtygv4NgW\",\"payment_method_details\":{\"card\":{\"amount_authorized\":5895,\"authorization_code\":\"264445\",\"brand\":\"mastercard\",\"checks\":{\"address_line1_check\":null,\"address_postal_code_check\":null,\"cvc_check\":null},\"country\":\"ES\",\"description\":\"MasterCard Credit Card (mixed BIN)\",\"ds_transaction_id\":null,\"exp_month\":12,\"exp_year\":2027,\"extended_authorization\":{\"status\":\"disabled\"},\"fingerprint\":\"lBubtX85wVUcKIch\",\"funding\":\"credit\",\"iin\":\"512825\",\"incremental_authorization\":{\"status\":\"unavailable\"},\"installments\":null,\"issuer\":\"BANCO SANTANDER S.A.\",\"last4\":\"0000\",\"mandate\":null,\"moto\":false,\"multicapture\":{\"status\":\"unavailable\"},\"network\":\"mastercard\",\"network_token\":{\"used\":false},\"network_transaction_id\":\"MCCV01ZF90112\",\"overcapture\":{\"maximum_amount_capturable\":5895,\"status\":\"unavailable\"},\"payment_account_reference\":\"50011ZS1M34I4R1IWRJW0XHDFHPP2\",\"regulated_status\":\"unregulated\",\"three_d_secure\":null,\"wallet\":{\"apple_pay\":{\"type\":\"apple_pay\"},\"dynamic_last4\":\"3221\",\"type\":\"apple_pay\"}},\"type\":\"card\"},\"refunded\":false,\"source\":null,\"status\":\"succeeded\",\"mit_params\":{\"network_transaction_id\":\"MCCV01ZF90112\"}},\"confirmation_method\":\"manual\",\"created\":1768231863,\"currency\":\"eur\",\"customer\":null,\"last_payment_error\":null,\"livemode\":true,\"metadata\":{\"payment_id\":\"rEnyEBztGBjg0XyqVffJLkarO\",\"payments_extension\":\"true\",\"payments_extension_type\":\"card\",\"reconciliation_flow\":\"payments_api\",\"shop_id\":\"751927347\"},\"next_action\":null,\"payment_method\":\"pm_1Son59IkWweOM9jAtygv4NgW\",\"payment_method_types\":[\"card\"],\"source\":null,\"status\":\"succeeded\"}"</t>
  </si>
  <si>
    <t>AS-94978</t>
  </si>
  <si>
    <t>gid://shopify/Order/7397806178642</t>
  </si>
  <si>
    <t>gid://shopify/OrderTransaction/8574239801682</t>
  </si>
  <si>
    <t>2026-01-03T17:26:10Z</t>
  </si>
  <si>
    <t>0BP275068V824641S</t>
  </si>
  <si>
    <t>"{\"id\":\"0BP275068V824641S\",\"intent\":\"CAPTURE\",\"status\":\"COMPLETED\",\"payment_source\":{\"paypal\":{\"email_address\":\"virgi.cerisara@gmail.com\",\"account_id\":\"QPDTY3Q9KMKVA\",\"account_status\":\"VERIFIED\",\"name\":{\"given_name\":\"Virginia\",\"surname\":\"Cerisara\"},\"phone_number\":{\"national_number\":\"3464213100\"},\"address\":{\"address_line_1\":\"Via dell'Abetone 74\",\"admin_area_2\":\"Rovereto\",\"admin_area_1\":\"Trento\",\"postal_code\":\"38068\",\"country_code\":\"IT\"}}},\"purchase_units\":[{\"reference_id\":\"default\",\"amount\":{\"currency_code\":\"EUR\",\"value\":\"94.37\",\"breakdown\":{\"item_total\":{\"currency_code\":\"EUR\",\"value\":\"104.85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10.48\"}}},\"payee\":{\"email_address\":\"info@artestaposters.com\",\"merchant_id\":\"CZQCEKGVW6QGG\",\"display_data\":{\"brand_name\":\"Artesta\"}},\"payment_instruction\":{\"disbursement_mode\":\"INSTANT\"},\"description\":\"The Beauty Of Silence - Lienzo \\/ Sin marco \\/ 30x40\",\"custom_id\":\"{\\\"shop_id\\\":751927347,\\\"session_id\\\":\\\"rAUri11b6ejYztn3RtehenH6J\\\"}\",\"invoice_id\":\"rAUri11b6ejYztn3RtehenH6J\",\"soft_descriptor\":\"PAYPAL *ARTESTASTOR AR\",\"items\":[{\"name\":\"The Beauty Of Silence - Lienzo \\/ Sin marco \\/ 30x40\",\"unit_amount\":{\"currency_code\":\"EUR\",\"value\":\"34.95\"},\"tax\":{\"currency_code\":\"EUR\",\"value\":\"0.00\"},\"quantity\":\"1\"},{\"name\":\"Melody Of Life - Lienzo \\/ Sin marco \\/ 30x40\",\"unit_amount\":{\"currency_code\":\"EUR\",\"value\":\"34.95\"},\"tax\":{\"currency_code\":\"EUR\",\"value\":\"0.00\"},\"quantity\":\"1\"},{\"name\":\"Sun and moon hiding - ros\u00e8 - Lienzo \\/ Sin marco \\/ 30x40\",\"unit_amount\":{\"currency_code\":\"EUR\",\"value\":\"34.95\"},\"tax\":{\"currency_code\":\"EUR\",\"value\":\"0.00\"},\"quantity\":\"1\"}],\"shipping\":{\"name\":{\"full_name\":\"Matteo Valandro\"},\"address\":{\"address_line_1\":\"Via G. Matteotti, 3\\/A\",\"admin_area_2\":\"Mori\",\"admin_area_1\":\"Trento\",\"postal_code\":\"38065\",\"country_code\":\"IT\"}},\"supplementary_data\":{\"tax_nexus\":[]},\"payments\":{\"captures\":[{\"id\":\"32V20193MP3655730\",\"status\":\"COMPLETED\",\"amount\":{\"currency_code\":\"EUR\",\"value\":\"94.37\"},\"final_capture\":true,\"disbursement_mode\":\"INSTANT\",\"seller_protection\":{\"status\":\"ELIGIBLE\",\"dispute_categories\":[\"ITEM_NOT_RECEIVED\",\"UNAUTHORIZED_TRANSACTION\"]},\"seller_receivable_breakdown\":{\"gross_amount\":{\"currency_code\":\"EUR\",\"value\":\"94.37\"},\"paypal_fee\":{\"currency_code\":\"EUR\",\"value\":\"3.09\"},\"net_amount\":{\"currency_code\":\"EUR\",\"value\":\"91.28\"}},\"invoice_id\":\"rAUri11b6ejYztn3RtehenH6J\",\"custom_id\":\"{\\\"shop_id\\\":751927347,\\\"session_id\\\":\\\"rAUri11b6ejYztn3RtehenH6J\\\"}\",\"links\":[{\"href\":\"https:\\/\\/api.paypal.com\\/v2\\/payments\\/captures\\/32V20193MP3655730\",\"rel\":\"self\",\"method\":\"GET\"},{\"href\":\"https:\\/\\/api.paypal.com\\/v2\\/payments\\/captures\\/32V20193MP3655730\\/refund\",\"rel\":\"refund\",\"method\":\"POST\"},{\"href\":\"https:\\/\\/api.paypal.com\\/v2\\/checkout\\/orders\\/0BP275068V824641S\",\"rel\":\"up\",\"method\":\"GET\"}],\"create_time\":\"2026-01-03T17:26:12Z\",\"update_time\":\"2026-01-03T17:26:12Z\"}]}}],\"payer\":{\"name\":{\"given_name\":\"Virginia\",\"surname\":\"Cerisara\"},\"email_address\":\"virgi.cerisara@gmail.com\",\"payer_id\":\"QPDTY3Q9KMKVA\",\"phone\":{\"phone_number\":{\"national_number\":\"3464213100\"}},\"address\":{\"address_line_1\":\"Via dell'Abetone 74\",\"admin_area_2\":\"Rovereto\",\"admin_area_1\":\"Trento\",\"postal_code\":\"38068\",\"country_code\":\"IT\"}},\"create_time\":\"2026-01-03T17:25:32Z\",\"update_time\":\"2026-01-03T17:26:12Z\",\"links\":[{\"href\":\"https:\\/\\/api.paypal.com\\/v2\\/checkout\\/orders\\/0BP275068V824641S\",\"rel\":\"self\",\"method\":\"GET\"}]}"</t>
  </si>
  <si>
    <t>AS-96187</t>
  </si>
  <si>
    <t>gid://shopify/Order/7437659439442</t>
  </si>
  <si>
    <t>gid://shopify/OrderTransaction/8613000970578</t>
  </si>
  <si>
    <t>2026-01-17T19:40:48Z</t>
  </si>
  <si>
    <t>3KM17392TA639881D</t>
  </si>
  <si>
    <t>"{\"id\":\"3KM17392TA639881D\",\"intent\":\"CAPTURE\",\"status\":\"COMPLETED\",\"payment_source\":{\"paypal\":{\"email_address\":\"laureta0909@gmail.com\",\"account_id\":\"F2B23NGB2DFZ2\",\"account_status\":\"VERIFIED\",\"name\":{\"given_name\":\"Laura\",\"surname\":\"Roda Brosa\"},\"phone_number\":{\"national_number\":\"34629546900\"},\"address\":{\"address_line_1\":\"avda habana vieja 5 1\u00ba 1\u00aa\",\"admin_area_2\":\"Castelldefels\",\"admin_area_1\":\"Barcelona\",\"postal_code\":\"08860\",\"country_code\":\"ES\"}}},\"purchase_units\":[{\"reference_id\":\"default\",\"amount\":{\"currency_code\":\"EUR\",\"value\":\"99.95\",\"breakdown\":{\"item_total\":{\"currency_code\":\"EUR\",\"value\":\"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Hanami Season of Momoyogusa (Special Edition) - Kamisaka Sekka - P\u00f3ster \\/ Madera roble natural \\/ 70x100\",\"custom_id\":\"{\\\"shop_id\\\":751927347,\\\"session_id\\\":\\\"rmwpEQOSZyrfjyWDthdLPLoMJ\\\"}\",\"invoice_id\":\"rmwpEQOSZyrfjyWDthdLPLoMJ\",\"soft_descriptor\":\"PAYPAL *ARTESTASTOR AR\",\"items\":[{\"name\":\"Hanami Season of Momoyogusa (Special Edition) - Kamisaka Sekka - P\u00f3ster \\/ Madera roble natural \\/ 70x100\",\"unit_amount\":{\"currency_code\":\"EUR\",\"value\":\"99.95\"},\"tax\":{\"currency_code\":\"EUR\",\"value\":\"0.00\"},\"quantity\":\"1\"}],\"shipping\":{\"name\":{\"full_name\":\"Laura Roda\"},\"address\":{\"address_line_1\":\"avda habana vieja, 5    1\u00ba 1\u00ba\",\"admin_area_2\":\"Castelldefels\",\"admin_area_1\":\"B\",\"postal_code\":\"08860\",\"country_code\":\"ES\"}},\"supplementary_data\":{\"tax_nexus\":[]},\"payments\":{\"captures\":[{\"id\":\"6VJ138252E418221V\",\"status\":\"COMPLETED\",\"amount\":{\"currency_code\":\"EUR\",\"value\":\"99.95\"},\"final_capture\":true,\"disbursement_mode\":\"INSTANT\",\"seller_protection\":{\"status\":\"ELIGIBLE\",\"dispute_categories\":[\"ITEM_NOT_RECEIVED\",\"UNAUTHORIZED_TRANSACTION\"]},\"seller_receivable_breakdown\":{\"gross_amount\":{\"currency_code\":\"EUR\",\"value\":\"99.95\"},\"paypal_fee\":{\"currency_code\":\"EUR\",\"value\":\"3.25\"},\"net_amount\":{\"currency_code\":\"EUR\",\"value\":\"96.70\"}},\"invoice_id\":\"rmwpEQOSZyrfjyWDthdLPLoMJ\",\"custom_id\":\"{\\\"shop_id\\\":751927347,\\\"session_id\\\":\\\"rmwpEQOSZyrfjyWDthdLPLoMJ\\\"}\",\"links\":[{\"href\":\"https:\\/\\/api.paypal.com\\/v2\\/payments\\/captures\\/6VJ138252E418221V\",\"rel\":\"self\",\"method\":\"GET\"},{\"href\":\"https:\\/\\/api.paypal.com\\/v2\\/payments\\/captures\\/6VJ138252E418221V\\/refund\",\"rel\":\"refund\",\"method\":\"POST\"},{\"href\":\"https:\\/\\/api.paypal.com\\/v2\\/checkout\\/orders\\/3KM17392TA639881D\",\"rel\":\"up\",\"method\":\"GET\"}],\"create_time\":\"2026-01-17T19:40:49Z\",\"update_time\":\"2026-01-17T19:40:49Z\"}]}}],\"payer\":{\"name\":{\"given_name\":\"Laura\",\"surname\":\"Roda Brosa\"},\"email_address\":\"laureta0909@gmail.com\",\"payer_id\":\"F2B23NGB2DFZ2\",\"phone\":{\"phone_number\":{\"national_number\":\"34629546900\"}},\"address\":{\"address_line_1\":\"avda habana vieja 5 1\u00ba 1\u00aa\",\"admin_area_2\":\"Castelldefels\",\"admin_area_1\":\"Barcelona\",\"postal_code\":\"08860\",\"country_code\":\"ES\"}},\"create_time\":\"2026-01-17T19:39:51Z\",\"update_time\":\"2026-01-17T19:40:50Z\",\"links\":[{\"href\":\"https:\\/\\/api.paypal.com\\/v2\\/checkout\\/orders\\/3KM17392TA639881D\",\"rel\":\"self\",\"method\":\"GET\"}]}"</t>
  </si>
  <si>
    <t>AS-95115</t>
  </si>
  <si>
    <t>gid://shopify/Order/7404099109202</t>
  </si>
  <si>
    <t>gid://shopify/OrderTransaction/8577781629266</t>
  </si>
  <si>
    <t>2026-01-05T10:44:19Z</t>
  </si>
  <si>
    <t>ch_3SmBGqIkWweOM9jA1xTI1fnq</t>
  </si>
  <si>
    <t>rpKNLqJfz87NfWAbILM0OyW31</t>
  </si>
  <si>
    <t>pi_3SmBGqIkWweOM9jA14bJCh6k</t>
  </si>
  <si>
    <t>"{\"id\":\"pi_3SmBGqIkWweOM9jA14bJCh6k\",\"object\":\"payment_intent\",\"amount\":6017,\"amount_capturable\":0,\"amount_received\":6017,\"canceled_at\":null,\"cancellation_reason\":null,\"capture_method\":\"automatic\",\"latest_charge\":{\"id\":\"ch_3SmBGqIkWweOM9jA1xTI1fnq\",\"object\":\"charge\",\"amount\":6017,\"application_fee\":\"fee_1SmBGrIkWweOM9jALTeOPIeF\",\"balance_transaction\":\"txn_3SmBGqIkWweOM9jA1d4qTP7l\",\"captured\":true,\"created\":1767609860,\"currency\":\"eur\",\"failure_code\":null,\"failure_message\":null,\"fraud_details\":{},\"livemode\":true,\"metadata\":{\"payment_id\":\"rpKNLqJfz87NfWAbILM0OyW31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BGqIkWweOM9jA14bJCh6k\",\"payment_method\":\"pm_1SmBGqIkWweOM9jAW4l45wjp\",\"payment_method_details\":{\"card\":{\"amount_authorized\":6017,\"authorization_code\":\"295272\",\"brand\":\"mastercard\",\"checks\":{\"address_line1_check\":null,\"address_postal_code_check\":null,\"cvc_check\":null},\"country\":\"IT\",\"description\":\"Debit MasterCard\",\"ds_transaction_id\":null,\"exp_month\":5,\"exp_year\":2028,\"extended_authorization\":{\"status\":\"disabled\"},\"fingerprint\":\"fQBWs2EpPFywK1Nz\",\"funding\":\"debit\",\"iin\":\"527484\",\"incremental_authorization\":{\"status\":\"unavailable\"},\"installments\":null,\"issuer\":\"INTESA SANPAOLO SPA\",\"last4\":\"0000\",\"mandate\":null,\"moto\":false,\"multicapture\":{\"status\":\"unavailable\"},\"network\":\"mastercard\",\"network_token\":{\"used\":false},\"network_transaction_id\":\"MDUYTOREN0105\",\"overcapture\":{\"maximum_amount_capturable\":6017,\"status\":\"unavailable\"},\"payment_account_reference\":\"5001BF3WTAWSAPPKDY9V7MWOZZK1G\",\"regulated_status\":\"unregulated\",\"three_d_secure\":null,\"wallet\":{\"apple_pay\":{\"type\":\"apple_pay\"},\"dynamic_last4\":\"1302\",\"type\":\"apple_pay\"}},\"type\":\"card\"},\"refunded\":false,\"source\":null,\"status\":\"succeeded\",\"mit_params\":{\"network_transaction_id\":\"MDUYTOREN0105\"}},\"confirmation_method\":\"manual\",\"created\":1767609860,\"currency\":\"eur\",\"customer\":null,\"last_payment_error\":null,\"livemode\":true,\"metadata\":{\"payment_id\":\"rpKNLqJfz87NfWAbILM0OyW31\",\"payments_extension\":\"true\",\"payments_extension_type\":\"card\",\"reconciliation_flow\":\"payments_api\",\"shop_id\":\"751927347\"},\"next_action\":null,\"payment_method\":\"pm_1SmBGqIkWweOM9jAW4l45wjp\",\"payment_method_types\":[\"card\"],\"source\":null,\"status\":\"succeeded\"}"</t>
  </si>
  <si>
    <t>AS-95107</t>
  </si>
  <si>
    <t>gid://shopify/Order/7400445706578</t>
  </si>
  <si>
    <t>gid://shopify/OrderTransaction/8577460044114</t>
  </si>
  <si>
    <t>2026-01-05T08:18:31Z</t>
  </si>
  <si>
    <t>67T17789G0626744T</t>
  </si>
  <si>
    <t>"{\"id\":\"67T17789G0626744T\",\"intent\":\"CAPTURE\",\"status\":\"COMPLETED\",\"payment_source\":{\"paypal\":{\"email_address\":\"niddal@gmx.de\",\"account_id\":\"GGZZ38Q6QVZRA\",\"account_status\":\"VERIFIED\",\"name\":{\"given_name\":\"Niddal\",\"surname\":\"Salah-Eldin\"},\"phone_number\":{\"national_number\":\"17624675836\"},\"address\":{\"address_line_1\":\"Holsteinische Stra\u00dfe 31\",\"admin_area_2\":\"Berlin\",\"postal_code\":\"10717\",\"country_code\":\"DE\"}}},\"purchase_units\":[{\"reference_id\":\"default\",\"amount\":{\"currency_code\":\"EUR\",\"value\":\"299.95\",\"breakdown\":{\"item_total\":{\"currency_code\":\"EUR\",\"value\":\"299.95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inimalist horizon in soft olive green and sepia - Lienzo \\/ Madera roble natural \\/ 100x140\",\"custom_id\":\"{\\\"shop_id\\\":751927347,\\\"session_id\\\":\\\"rVLtJTrOSxdKLo1QBCkySrzeT\\\"}\",\"invoice_id\":\"rVLtJTrOSxdKLo1QBCkySrzeT\",\"items\":[{\"name\":\"Minimalist horizon in soft olive green and sepia - Lienzo \\/ Madera roble natural \\/ 100x140\",\"unit_amount\":{\"currency_code\":\"EUR\",\"value\":\"299.95\"},\"tax\":{\"currency_code\":\"EUR\",\"value\":\"0.00\"},\"quantity\":\"1\"}],\"shipping\":{\"name\":{\"full_name\":\"Familie Greve\"},\"address\":{\"address_line_1\":\"Holsteinische Stra\u00dfe 31\",\"admin_area_2\":\"Berlin\",\"postal_code\":\"10717\",\"country_code\":\"DE\"}},\"supplementary_data\":{\"tax_nexus\":[]},\"payments\":{\"captures\":[{\"id\":\"22103223H2327770L\",\"status\":\"COMPLETED\",\"amount\":{\"currency_code\":\"EUR\",\"value\":\"299.95\"},\"final_capture\":true,\"disbursement_mode\":\"INSTANT\",\"seller_protection\":{\"status\":\"ELIGIBLE\",\"dispute_categories\":[\"ITEM_NOT_RECEIVED\",\"UNAUTHORIZED_TRANSACTION\"]},\"seller_receivable_breakdown\":{\"gross_amount\":{\"currency_code\":\"EUR\",\"value\":\"299.95\"},\"paypal_fee\":{\"currency_code\":\"EUR\",\"value\":\"9.05\"},\"net_amount\":{\"currency_code\":\"EUR\",\"value\":\"290.90\"}},\"invoice_id\":\"rVLtJTrOSxdKLo1QBCkySrzeT\",\"custom_id\":\"{\\\"shop_id\\\":751927347,\\\"session_id\\\":\\\"rVLtJTrOSxdKLo1QBCkySrzeT\\\"}\",\"links\":[{\"href\":\"https:\\/\\/api.paypal.com\\/v2\\/payments\\/captures\\/22103223H2327770L\",\"rel\":\"self\",\"method\":\"GET\"},{\"href\":\"https:\\/\\/api.paypal.com\\/v2\\/payments\\/captures\\/22103223H2327770L\\/refund\",\"rel\":\"refund\",\"method\":\"POST\"},{\"href\":\"https:\\/\\/api.paypal.com\\/v2\\/checkout\\/orders\\/67T17789G0626744T\",\"rel\":\"up\",\"method\":\"GET\"}],\"create_time\":\"2026-01-05T08:18:33Z\",\"update_time\":\"2026-01-05T08:18:33Z\"}]}}],\"payer\":{\"name\":{\"given_name\":\"Niddal\",\"surname\":\"Salah-Eldin\"},\"email_address\":\"niddal@gmx.de\",\"payer_id\":\"GGZZ38Q6QVZRA\",\"phone\":{\"phone_number\":{\"national_number\":\"17624675836\"}},\"address\":{\"address_line_1\":\"Holsteinische Stra\u00dfe 31\",\"admin_area_2\":\"Berlin\",\"postal_code\":\"10717\",\"country_code\":\"DE\"}},\"create_time\":\"2026-01-05T08:16:34Z\",\"update_time\":\"2026-01-05T08:18:33Z\",\"links\":[{\"href\":\"https:\\/\\/api.paypal.com\\/v2\\/checkout\\/orders\\/67T17789G0626744T\",\"rel\":\"self\",\"method\":\"GET\"}]}"</t>
  </si>
  <si>
    <t>gid://shopify/OrderTransaction/8577463419218</t>
  </si>
  <si>
    <t>2026-01-05T08:20:26Z</t>
  </si>
  <si>
    <t>zevNmdTtr8EojGS8bD5mrY6PO</t>
  </si>
  <si>
    <t>"{\"status\":\"COMPLETED\",\"id\":\"8U995607CY667962T\",\"amount\":\"299.95\",\"currency\":\"EUR\",\"created_at\":\"2026-01-05T00:20:28-08:00\",\"updated_at\":\"2026-01-05T00:20:28-08:00\",\"seller_payable_breakdown\":{\"gross_amount\":{\"currency_code\":\"EUR\",\"value\":\"299.95\"},\"paypal_fee\":{\"currency_code\":\"EUR\",\"value\":\"0.00\"},\"net_amount\":{\"currency_code\":\"EUR\",\"value\":\"299.95\"},\"total_refunded_amount\":{\"currency_code\":\"EUR\",\"value\":\"299.95\"}},\"invoice_id\":{\"invoice_id\":\"rVLtJTrOSxdKLo1QBCkySrzeT\"},\"custom_id\":{\"shop_id\":751927347,\"session_id\":\"zevNmdTtr8EojGS8bD5mrY6PO\"}}"</t>
  </si>
  <si>
    <t>AS-97047</t>
  </si>
  <si>
    <t>gid://shopify/Order/7511798120786</t>
  </si>
  <si>
    <t>gid://shopify/OrderTransaction/8644729143634</t>
  </si>
  <si>
    <t>2026-01-29T11:28:29Z</t>
  </si>
  <si>
    <t>ch_3SutOkIkWweOM9jA1V8Jglxf</t>
  </si>
  <si>
    <t>roXjiUvgv4mLVLApvurhTuK45</t>
  </si>
  <si>
    <t>pi_3SutOkIkWweOM9jA1dTPOhW6</t>
  </si>
  <si>
    <t>"{\"id\":\"pi_3SutOkIkWweOM9jA1dTPOhW6\",\"object\":\"payment_intent\",\"amount\":6590,\"amount_capturable\":0,\"amount_received\":6590,\"canceled_at\":null,\"cancellation_reason\":null,\"capture_method\":\"automatic\",\"latest_charge\":{\"id\":\"ch_3SutOkIkWweOM9jA1V8Jglxf\",\"object\":\"charge\",\"amount\":6590,\"application_fee\":\"fee_1SutOmIkWweOM9jA5fGsoNNY\",\"balance_transaction\":\"txn_3SutOkIkWweOM9jA1Mpr8iUO\",\"captured\":true,\"created\":1769686111,\"currency\":\"eur\",\"failure_code\":null,\"failure_message\":null,\"fraud_details\":{},\"livemode\":true,\"metadata\":{\"payment_id\":\"roXjiUvgv4mLVLApvurhTuK45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tOkIkWweOM9jA1dTPOhW6\",\"payment_method\":\"pm_1SutOkIkWweOM9jAbFrcpHRS\",\"payment_method_details\":{\"card\":{\"amount_authorized\":6590,\"authorization_code\":\"283265\",\"brand\":\"visa\",\"checks\":{\"address_line1_check\":\"unavailable\",\"address_postal_code_check\":\"unavailable\",\"cvc_check\":\"pass\"},\"country\":\"ES\",\"description\":\"Visa Classic\",\"ds_transaction_id\":null,\"exp_month\":12,\"exp_year\":2027,\"extended_authorization\":{\"status\":\"disabled\"},\"fingerprint\":\"jXdfD9dEWBkV75cT\",\"funding\":\"debit\",\"iin\":\"454696\",\"incremental_authorization\":{\"status\":\"unavailable\"},\"installments\":null,\"issuer\":\"BANCO COOPERATIVO ESPANOL S.A.\",\"last4\":\"4445\",\"mandate\":null,\"moto\":false,\"multicapture\":{\"status\":\"unavailable\"},\"network\":\"visa\",\"network_token\":{\"used\":false},\"network_transaction_id\":\"486029413125495\",\"overcapture\":{\"maximum_amount_capturable\":6590,\"status\":\"unavailable\"},\"payment_account_reference\":\"V0010013825051270591620032656\",\"regulated_status\":\"unregulated\",\"three_d_secure\":null,\"wallet\":null},\"type\":\"card\"},\"refunded\":false,\"source\":null,\"status\":\"succeeded\",\"mit_params\":{\"network_transaction_id\":\"486029413125495\"}},\"confirmation_method\":\"manual\",\"created\":1769686110,\"currency\":\"eur\",\"customer\":null,\"last_payment_error\":null,\"livemode\":true,\"metadata\":{\"payment_id\":\"roXjiUvgv4mLVLApvurhTuK45\",\"payments_extension\":\"true\",\"payments_extension_type\":\"card\",\"reconciliation_flow\":\"payments_api\",\"shop_id\":\"751927347\"},\"next_action\":null,\"payment_method\":\"pm_1SutOkIkWweOM9jAbFrcpHRS\",\"payment_method_types\":[\"card\"],\"source\":null,\"status\":\"succeeded\"}"</t>
  </si>
  <si>
    <t>AS-94956</t>
  </si>
  <si>
    <t>gid://shopify/Order/7397354111314</t>
  </si>
  <si>
    <t>gid://shopify/OrderTransaction/8573626024274</t>
  </si>
  <si>
    <t>2026-01-03T13:38:30Z</t>
  </si>
  <si>
    <t>ch_3SlV2IIkWweOM9jA1IAMfdz7</t>
  </si>
  <si>
    <t>rDkD2lLgC0yAlRFRQ6H9lS1Sb</t>
  </si>
  <si>
    <t>pi_3SlV2IIkWweOM9jA16ke5Bow</t>
  </si>
  <si>
    <t>"{\"id\":\"pi_3SlV2IIkWweOM9jA16ke5Bow\",\"object\":\"payment_intent\",\"amount\":7980,\"amount_capturable\":0,\"amount_received\":7980,\"canceled_at\":null,\"cancellation_reason\":null,\"capture_method\":\"automatic\",\"latest_charge\":{\"id\":\"ch_3SlV2IIkWweOM9jA1IAMfdz7\",\"object\":\"charge\",\"amount\":7980,\"application_fee\":\"fee_1SlV2KIkWweOM9jAwEkTUxPe\",\"balance_transaction\":\"txn_3SlV2IIkWweOM9jA1huOyUfL\",\"captured\":true,\"created\":1767447511,\"currency\":\"eur\",\"failure_code\":null,\"failure_message\":null,\"fraud_details\":{},\"livemode\":true,\"metadata\":{\"payment_id\":\"rDkD2lLgC0yAlRFRQ6H9lS1S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V2IIkWweOM9jA16ke5Bow\",\"payment_method\":\"pm_1SlV2IIkWweOM9jAM2Pr2dHp\",\"payment_method_details\":{\"card\":{\"amount_authorized\":7980,\"authorization_code\":\"T46220\",\"brand\":\"mastercard\",\"checks\":{\"address_line1_check\":\"unavailable\",\"address_postal_code_check\":\"unavailable\",\"cvc_check\":\"pass\"},\"country\":\"IT\",\"description\":\"MasterCard Prepaid Card (Non-US)\",\"ds_transaction_id\":null,\"exp_month\":6,\"exp_year\":2027,\"extended_authorization\":{\"status\":\"disabled\"},\"fingerprint\":\"bOWGBYdExyTfOD34\",\"funding\":\"prepaid\",\"iin\":\"516499\",\"incremental_authorization\":{\"status\":\"unavailable\"},\"installments\":null,\"issuer\":\"NUMIA SPA\",\"last4\":\"9794\",\"mandate\":null,\"moto\":false,\"multicapture\":{\"status\":\"unavailable\"},\"network\":\"mastercard\",\"network_token\":{\"used\":false},\"network_transaction_id\":\"MRGLMBYDG0103\",\"overcapture\":{\"maximum_amount_capturable\":7980,\"status\":\"unavailable\"},\"payment_account_reference\":\"500106VAXJ9E85TOEO00NSE9HS5MK\",\"regulated_status\":\"unregulated\",\"three_d_secure\":null,\"wallet\":null},\"type\":\"card\"},\"refunded\":false,\"source\":null,\"status\":\"succeeded\",\"mit_params\":{\"network_transaction_id\":\"MRGLMBYDG0103\"}},\"confirmation_method\":\"manual\",\"created\":1767447510,\"currency\":\"eur\",\"customer\":null,\"last_payment_error\":null,\"livemode\":true,\"metadata\":{\"payment_id\":\"rDkD2lLgC0yAlRFRQ6H9lS1Sb\",\"payments_extension\":\"true\",\"payments_extension_type\":\"card\",\"reconciliation_flow\":\"payments_api\",\"shop_id\":\"751927347\"},\"next_action\":null,\"payment_method\":\"pm_1SlV2IIkWweOM9jAM2Pr2dHp\",\"payment_method_types\":[\"card\"],\"source\":null,\"status\":\"succeeded\"}"</t>
  </si>
  <si>
    <t>AS-96986</t>
  </si>
  <si>
    <t>gid://shopify/Order/7506842779986</t>
  </si>
  <si>
    <t>gid://shopify/OrderTransaction/8641996128594</t>
  </si>
  <si>
    <t>2026-01-28T14:49:08Z</t>
  </si>
  <si>
    <t>ch_3Sua3NIkWweOM9jA07PkYVZr</t>
  </si>
  <si>
    <t>r0Rl5DPsyPI8PkutYsI5XD2qJ</t>
  </si>
  <si>
    <t>pi_3Sua3NIkWweOM9jA09SvaOy9</t>
  </si>
  <si>
    <t>"{\"id\":\"pi_3Sua3NIkWweOM9jA09SvaOy9\",\"object\":\"payment_intent\",\"amount\":6390,\"amount_capturable\":0,\"amount_received\":6390,\"canceled_at\":null,\"cancellation_reason\":null,\"capture_method\":\"automatic\",\"latest_charge\":{\"id\":\"ch_3Sua3NIkWweOM9jA07PkYVZr\",\"object\":\"charge\",\"amount\":6390,\"application_fee\":\"fee_1Sua3PIkWweOM9jA40HhhYYZ\",\"balance_transaction\":\"txn_3Sua3NIkWweOM9jA0sYGB0Tj\",\"captured\":true,\"created\":1769611750,\"currency\":\"eur\",\"failure_code\":null,\"failure_message\":null,\"fraud_details\":{},\"livemode\":true,\"metadata\":{\"payment_id\":\"r0Rl5DPsyPI8PkutYsI5XD2q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a3NIkWweOM9jA09SvaOy9\",\"payment_method\":\"pm_1Sua3NIkWweOM9jAuMUmMTCO\",\"payment_method_details\":{\"card\":{\"amount_authorized\":6390,\"authorization_code\":\"513524\",\"brand\":\"visa\",\"checks\":{\"address_line1_check\":\"fail\",\"address_postal_code_check\":\"pass\",\"cvc_check\":\"pass\"},\"country\":\"FR\",\"description\":\"Visa Gold\",\"ds_transaction_id\":null,\"exp_month\":9,\"exp_year\":2029,\"extended_authorization\":{\"status\":\"disabled\"},\"fingerprint\":\"59jg0wIDlO55FviH\",\"funding\":\"debit\",\"iin\":\"497043\",\"incremental_authorization\":{\"status\":\"unavailable\"},\"installments\":null,\"issuer\":\"LA BANQUE POSTALE\",\"last4\":\"1365\",\"mandate\":null,\"moto\":false,\"multicapture\":{\"status\":\"unavailable\"},\"network\":\"visa\",\"network_token\":{\"used\":false},\"network_transaction_id\":\"486028533510774\",\"overcapture\":{\"maximum_amount_capturable\":6390,\"status\":\"unavailable\"},\"payment_account_reference\":\"V001AADBP30000448024650000000\",\"regulated_status\":\"unregulated\",\"three_d_secure\":{\"authentication_flow\":\"frictionless\",\"electronic_commerce_indicator\":\"07\",\"exemption_indicator\":null,\"result\":\"exempted\",\"result_reason\":null,\"transaction_id\":\"e341bf59-0aa8-401b-b910-06f9a87cbd43\",\"version\":\"2.2.0\"},\"wallet\":null},\"type\":\"card\"},\"refunded\":false,\"source\":null,\"status\":\"succeeded\",\"mit_params\":{\"network_transaction_id\":\"486028533510774\"}},\"confirmation_method\":\"manual\",\"created\":1769611749,\"currency\":\"eur\",\"customer\":null,\"last_payment_error\":null,\"livemode\":true,\"metadata\":{\"payment_id\":\"r0Rl5DPsyPI8PkutYsI5XD2qJ\",\"payments_extension\":\"true\",\"payments_extension_type\":\"card\",\"reconciliation_flow\":\"payments_api\",\"shop_id\":\"751927347\"},\"next_action\":null,\"payment_method\":\"pm_1Sua3NIkWweOM9jAuMUmMTCO\",\"payment_method_types\":[\"card\"],\"source\":null,\"status\":\"succeeded\"}"</t>
  </si>
  <si>
    <t>AS-96669</t>
  </si>
  <si>
    <t>gid://shopify/Order/7492258693458</t>
  </si>
  <si>
    <t>gid://shopify/OrderTransaction/8631215685970</t>
  </si>
  <si>
    <t>2026-01-24T15:25:47Z</t>
  </si>
  <si>
    <t>ch_3St8ieIkWweOM9jA1ZZCftnd</t>
  </si>
  <si>
    <t>r9biWyqEGw99uJTf9jJqiT2oT</t>
  </si>
  <si>
    <t>pi_3St8ieIkWweOM9jA1ZiYsl8R</t>
  </si>
  <si>
    <t>"{\"id\":\"pi_3St8ieIkWweOM9jA1ZiYsl8R\",\"object\":\"payment_intent\",\"amount\":9995,\"amount_capturable\":0,\"amount_received\":9995,\"canceled_at\":null,\"cancellation_reason\":null,\"capture_method\":\"automatic\",\"latest_charge\":{\"id\":\"ch_3St8ieIkWweOM9jA1ZZCftnd\",\"object\":\"charge\",\"amount\":9995,\"application_fee\":\"fee_1St8ifIkWweOM9jAX9eu7IzX\",\"balance_transaction\":\"txn_3St8ieIkWweOM9jA1NC3Xsxf\",\"captured\":true,\"created\":1769268348,\"currency\":\"eur\",\"failure_code\":null,\"failure_message\":null,\"fraud_details\":{},\"livemode\":true,\"metadata\":{\"payment_id\":\"r9biWyqEGw99uJTf9jJqiT2o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8ieIkWweOM9jA1ZiYsl8R\",\"payment_method\":\"pm_1St8ieIkWweOM9jAJgagVsTU\",\"payment_method_details\":{\"card\":{\"amount_authorized\":9995,\"authorization_code\":\"NPHIEY\",\"brand\":\"mastercard\",\"checks\":{\"address_line1_check\":null,\"address_postal_code_check\":null,\"cvc_check\":null},\"country\":\"DE\",\"description\":\"World Debit Embossed MasterCard Card\",\"ds_transaction_id\":null,\"exp_month\":10,\"exp_year\":2026,\"extended_authorization\":{\"status\":\"disabled\"},\"fingerprint\":\"NttSGlvJLXHMfj2J\",\"funding\":\"debit\",\"iin\":\"535560\",\"incremental_authorization\":{\"status\":\"unavailable\"},\"installments\":null,\"issuer\":\"N26 BANK AG\",\"last4\":\"0000\",\"mandate\":null,\"moto\":false,\"multicapture\":{\"status\":\"unavailable\"},\"network\":\"mastercard\",\"network_token\":{\"used\":false},\"network_transaction_id\":\"MDHJTD01K0124\",\"overcapture\":{\"maximum_amount_capturable\":9995,\"status\":\"unavailable\"},\"payment_account_reference\":\"500134ZZ7RWPA5GXUGFZC8208305D\",\"regulated_status\":\"unregulated\",\"three_d_secure\":null,\"wallet\":{\"apple_pay\":{\"type\":\"apple_pay\"},\"dynamic_last4\":\"1719\",\"type\":\"apple_pay\"}},\"type\":\"card\"},\"refunded\":false,\"source\":null,\"status\":\"succeeded\",\"mit_params\":{\"network_transaction_id\":\"MDHJTD01K0124\"}},\"confirmation_method\":\"manual\",\"created\":1769268348,\"currency\":\"eur\",\"customer\":null,\"last_payment_error\":null,\"livemode\":true,\"metadata\":{\"payment_id\":\"r9biWyqEGw99uJTf9jJqiT2oT\",\"payments_extension\":\"true\",\"payments_extension_type\":\"card\",\"reconciliation_flow\":\"payments_api\",\"shop_id\":\"751927347\"},\"next_action\":null,\"payment_method\":\"pm_1St8ieIkWweOM9jAJgagVsTU\",\"payment_method_types\":[\"card\"],\"source\":null,\"status\":\"succeeded\"}"</t>
  </si>
  <si>
    <t>AS-96004</t>
  </si>
  <si>
    <t>gid://shopify/Order/7430565921106</t>
  </si>
  <si>
    <t>gid://shopify/OrderTransaction/8605044179282</t>
  </si>
  <si>
    <t>2026-01-15T16:40:26Z</t>
  </si>
  <si>
    <t>21K94245R6668962Y</t>
  </si>
  <si>
    <t>"{\"id\":\"21K94245R6668962Y\",\"intent\":\"CAPTURE\",\"status\":\"COMPLETED\",\"payment_source\":{\"paypal\":{\"email_address\":\"sylvielavanant1@gmail.com\",\"account_id\":\"LE9WNVK3BH9HG\",\"account_status\":\"VERIFIED\",\"name\":{\"given_name\":\"sylvie\",\"surname\":\"lavanant\"},\"phone_number\":{\"national_number\":\"33677927897\"},\"address\":{\"address_line_1\":\"178 cours emile zola\",\"admin_area_2\":\"villeurbanne\",\"postal_code\":\"69100\",\"country_code\":\"FR\"}}},\"purchase_units\":[{\"reference_id\":\"default\",\"amount\":{\"currency_code\":\"EUR\",\"value\":\"99.95\",\"breakdown\":{\"item_total\":{\"currency_code\":\"EUR\",\"value\":\"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riory - Dan Hobday - P\u00f3ster \\/ Madera roble oscuro \\/ 70x100\",\"custom_id\":\"{\\\"shop_id\\\":751927347,\\\"session_id\\\":\\\"rSSsYU9U3dYkh6ENkCmIN1f1G\\\"}\",\"invoice_id\":\"rSSsYU9U3dYkh6ENkCmIN1f1G\",\"soft_descriptor\":\"PAYPAL *ARTESTASTOR AR\",\"items\":[{\"name\":\"Priory - Dan Hobday - P\u00f3ster \\/ Madera roble oscuro \\/ 70x100\",\"unit_amount\":{\"currency_code\":\"EUR\",\"value\":\"99.95\"},\"tax\":{\"currency_code\":\"EUR\",\"value\":\"0.00\"},\"quantity\":\"1\"}],\"shipping\":{\"name\":{\"full_name\":\"Sylvie Lavanant\"},\"address\":{\"address_line_1\":\"178 Cours \u00c9mile-Zola\",\"admin_area_2\":\"Villeurbanne\",\"postal_code\":\"69100\",\"country_code\":\"FR\"}},\"supplementary_data\":{\"tax_nexus\":[]},\"payments\":{\"captures\":[{\"id\":\"6B471586F09280848\",\"status\":\"COMPLETED\",\"amount\":{\"currency_code\":\"EUR\",\"value\":\"99.95\"},\"final_capture\":true,\"disbursement_mode\":\"INSTANT\",\"seller_protection\":{\"status\":\"ELIGIBLE\",\"dispute_categories\":[\"ITEM_NOT_RECEIVED\",\"UNAUTHORIZED_TRANSACTION\"]},\"seller_receivable_breakdown\":{\"gross_amount\":{\"currency_code\":\"EUR\",\"value\":\"99.95\"},\"paypal_fee\":{\"currency_code\":\"EUR\",\"value\":\"3.25\"},\"net_amount\":{\"currency_code\":\"EUR\",\"value\":\"96.70\"}},\"invoice_id\":\"rSSsYU9U3dYkh6ENkCmIN1f1G\",\"custom_id\":\"{\\\"shop_id\\\":751927347,\\\"session_id\\\":\\\"rSSsYU9U3dYkh6ENkCmIN1f1G\\\"}\",\"links\":[{\"href\":\"https:\\/\\/api.paypal.com\\/v2\\/payments\\/captures\\/6B471586F09280848\",\"rel\":\"self\",\"method\":\"GET\"},{\"href\":\"https:\\/\\/api.paypal.com\\/v2\\/payments\\/captures\\/6B471586F09280848\\/refund\",\"rel\":\"refund\",\"method\":\"POST\"},{\"href\":\"https:\\/\\/api.paypal.com\\/v2\\/checkout\\/orders\\/21K94245R6668962Y\",\"rel\":\"up\",\"method\":\"GET\"}],\"create_time\":\"2026-01-15T16:40:28Z\",\"update_time\":\"2026-01-15T16:40:28Z\"}]}}],\"payer\":{\"name\":{\"given_name\":\"sylvie\",\"surname\":\"lavanant\"},\"email_address\":\"sylvielavanant1@gmail.com\",\"payer_id\":\"LE9WNVK3BH9HG\",\"phone\":{\"phone_number\":{\"national_number\":\"33677927897\"}},\"address\":{\"address_line_1\":\"178 cours emile zola\",\"admin_area_2\":\"villeurbanne\",\"postal_code\":\"69100\",\"country_code\":\"FR\"}},\"create_time\":\"2026-01-15T16:40:10Z\",\"update_time\":\"2026-01-15T16:40:28Z\",\"links\":[{\"href\":\"https:\\/\\/api.paypal.com\\/v2\\/checkout\\/orders\\/21K94245R6668962Y\",\"rel\":\"self\",\"method\":\"GET\"}]}"</t>
  </si>
  <si>
    <t>gid://shopify/OrderTransaction/8605061087570</t>
  </si>
  <si>
    <t>2026-01-15T16:47:08Z</t>
  </si>
  <si>
    <t>zsE7Amvzkm6nstjtvucGVXEME</t>
  </si>
  <si>
    <t>"{\"status\":\"COMPLETED\",\"id\":\"03F92500GR2845423\",\"amount\":\"99.95\",\"currency\":\"EUR\",\"created_at\":\"2026-01-15T08:47:09-08:00\",\"updated_at\":\"2026-01-15T08:47:09-08:00\",\"seller_payable_breakdown\":{\"gross_amount\":{\"currency_code\":\"EUR\",\"value\":\"99.95\"},\"paypal_fee\":{\"currency_code\":\"EUR\",\"value\":\"0.00\"},\"net_amount\":{\"currency_code\":\"EUR\",\"value\":\"99.95\"},\"total_refunded_amount\":{\"currency_code\":\"EUR\",\"value\":\"99.95\"}},\"invoice_id\":{\"invoice_id\":\"rSSsYU9U3dYkh6ENkCmIN1f1G\"},\"custom_id\":{\"shop_id\":751927347,\"session_id\":\"zsE7Amvzkm6nstjtvucGVXEME\"}}"</t>
  </si>
  <si>
    <t>AS-95458</t>
  </si>
  <si>
    <t>gid://shopify/Order/7416362697042</t>
  </si>
  <si>
    <t>gid://shopify/OrderTransaction/8589122142546</t>
  </si>
  <si>
    <t>2026-01-09T12:45:31Z</t>
  </si>
  <si>
    <t>7A631977M1769325E</t>
  </si>
  <si>
    <t>"{\"id\":\"7A631977M1769325E\",\"intent\":\"CAPTURE\",\"status\":\"COMPLETED\",\"payment_source\":{\"paypal\":{\"email_address\":\"andrea.cicalini@gmail.com\",\"account_id\":\"H8CMMUFETQXTY\",\"account_status\":\"VERIFIED\",\"name\":{\"given_name\":\"Andrea\",\"surname\":\"Cicalini\"},\"phone_number\":{\"national_number\":\"393391049651\"},\"address\":{\"address_line_1\":\"Piazza Nistri 2\",\"address_line_2\":\"Gello\",\"admin_area_2\":\"San Giuliano Terme\",\"admin_area_1\":\"Pisa\",\"postal_code\":\"56017\",\"country_code\":\"IT\"}}},\"purchase_units\":[{\"reference_id\":\"default\",\"amount\":{\"currency_code\":\"EUR\",\"value\":\"85.90\",\"breakdown\":{\"item_total\":{\"currency_code\":\"EUR\",\"value\":\"85.90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auhaus Geometric Design Retro - Retrodrome - P\u00f3ster \\/ Madera negro \\/ 30x40\",\"custom_id\":\"{\\\"shop_id\\\":751927347,\\\"session_id\\\":\\\"rzG2fEpbSZ4IxeuYEN2H42mt7\\\"}\",\"invoice_id\":\"rzG2fEpbSZ4IxeuYEN2H42mt7\",\"soft_descriptor\":\"PAYPAL *ARTESTASTOR AR\",\"items\":[{\"name\":\"Bauhaus Geometric Design Retro - Retrodrome - P\u00f3ster \\/ Madera negro \\/ 30x40\",\"unit_amount\":{\"currency_code\":\"EUR\",\"value\":\"42.95\"},\"tax\":{\"currency_code\":\"EUR\",\"value\":\"0.00\"},\"quantity\":\"1\"},{\"name\":\"Bauhaus bicycle - P\u00f3ster \\/ Madera negro \\/ 30x40\",\"unit_amount\":{\"currency_code\":\"EUR\",\"value\":\"42.95\"},\"tax\":{\"currency_code\":\"EUR\",\"value\":\"0.00\"},\"quantity\":\"1\"}],\"shipping\":{\"name\":{\"full_name\":\"Andrea Cicalini\"},\"address\":{\"address_line_1\":\"Piazza Giovanni Nistri 2\",\"admin_area_2\":\"San Giuliano Terme\",\"admin_area_1\":\"Pisa\",\"postal_code\":\"56017\",\"country_code\":\"IT\"}},\"supplementary_data\":{\"tax_nexus\":[]},\"payments\":{\"captures\":[{\"id\":\"8F822548CK346520G\",\"status\":\"COMPLETED\",\"amount\":{\"currency_code\":\"EUR\",\"value\":\"85.90\"},\"final_capture\":true,\"disbursement_mode\":\"INSTANT\",\"seller_protection\":{\"status\":\"ELIGIBLE\",\"dispute_categories\":[\"ITEM_NOT_RECEIVED\",\"UNAUTHORIZED_TRANSACTION\"]},\"seller_receivable_breakdown\":{\"gross_amount\":{\"currency_code\":\"EUR\",\"value\":\"85.90\"},\"paypal_fee\":{\"currency_code\":\"EUR\",\"value\":\"2.84\"},\"net_amount\":{\"currency_code\":\"EUR\",\"value\":\"83.06\"}},\"invoice_id\":\"rzG2fEpbSZ4IxeuYEN2H42mt7\",\"custom_id\":\"{\\\"shop_id\\\":751927347,\\\"session_id\\\":\\\"rzG2fEpbSZ4IxeuYEN2H42mt7\\\"}\",\"links\":[{\"href\":\"https:\\/\\/api.paypal.com\\/v2\\/payments\\/captures\\/8F822548CK346520G\",\"rel\":\"self\",\"method\":\"GET\"},{\"href\":\"https:\\/\\/api.paypal.com\\/v2\\/payments\\/captures\\/8F822548CK346520G\\/refund\",\"rel\":\"refund\",\"method\":\"POST\"},{\"href\":\"https:\\/\\/api.paypal.com\\/v2\\/checkout\\/orders\\/7A631977M1769325E\",\"rel\":\"up\",\"method\":\"GET\"}],\"create_time\":\"2026-01-09T12:45:33Z\",\"update_time\":\"2026-01-09T12:45:33Z\"}]}}],\"payer\":{\"name\":{\"given_name\":\"Andrea\",\"surname\":\"Cicalini\"},\"email_address\":\"andrea.cicalini@gmail.com\",\"payer_id\":\"H8CMMUFETQXTY\",\"phone\":{\"phone_number\":{\"national_number\":\"393391049651\"}},\"address\":{\"address_line_1\":\"Piazza Nistri 2\",\"address_line_2\":\"Gello\",\"admin_area_2\":\"San Giuliano Terme\",\"admin_area_1\":\"Pisa\",\"postal_code\":\"56017\",\"country_code\":\"IT\"}},\"create_time\":\"2026-01-09T12:44:22Z\",\"update_time\":\"2026-01-09T12:45:33Z\",\"links\":[{\"href\":\"https:\\/\\/api.paypal.com\\/v2\\/checkout\\/orders\\/7A631977M1769325E\",\"rel\":\"self\",\"method\":\"GET\"}]}"</t>
  </si>
  <si>
    <t>AS-96629</t>
  </si>
  <si>
    <t>gid://shopify/Order/7490716533074</t>
  </si>
  <si>
    <t>gid://shopify/OrderTransaction/8629341258066</t>
  </si>
  <si>
    <t>2026-01-23T22:44:22Z</t>
  </si>
  <si>
    <t>8LY214506G258452D</t>
  </si>
  <si>
    <t>"{\"id\":\"8LY214506G258452D\",\"intent\":\"CAPTURE\",\"status\":\"COMPLETED\",\"payment_source\":{\"paypal\":{\"email_address\":\"chadijn@googlemail.com\",\"account_id\":\"HT3BYTHB7V2A6\",\"account_status\":\"VERIFIED\",\"name\":{\"given_name\":\"Chadijn Pascale\",\"surname\":\"Kruse\"},\"phone_number\":{\"national_number\":\"491784991789\"},\"address\":{\"address_line_1\":\"K\u00f6nigstra\u00dfe 325\",\"admin_area_2\":\"Minden\",\"postal_code\":\"32427\",\"country_code\":\"DE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alifornia - P\u00f3ster \\/ Sin marco \\/ 50x70\",\"custom_id\":\"{\\\"shop_id\\\":751927347,\\\"session_id\\\":\\\"rfMJXruJcyLdvKq2MYaBCGcDN\\\"}\",\"invoice_id\":\"rfMJXruJcyLdvKq2MYaBCGcDN\",\"items\":[{\"name\":\"California - P\u00f3ster \\/ Sin marco \\/ 50x70\",\"unit_amount\":{\"currency_code\":\"EUR\",\"value\":\"32.95\"},\"tax\":{\"currency_code\":\"EUR\",\"value\":\"0.00\"},\"quantity\":\"1\"}],\"shipping\":{\"name\":{\"full_name\":\"Chadijn Kruse\"},\"address\":{\"address_line_1\":\"K\u00f6nigstra\u00dfe 325\",\"admin_area_2\":\"Minden\",\"postal_code\":\"32427\",\"country_code\":\"DE\"}},\"supplementary_data\":{\"tax_nexus\":[]},\"payments\":{\"captures\":[{\"id\":\"8V555911VB5052054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fMJXruJcyLdvKq2MYaBCGcDN\",\"custom_id\":\"{\\\"shop_id\\\":751927347,\\\"session_id\\\":\\\"rfMJXruJcyLdvKq2MYaBCGcDN\\\"}\",\"links\":[{\"href\":\"https:\\/\\/api.paypal.com\\/v2\\/payments\\/captures\\/8V555911VB5052054\",\"rel\":\"self\",\"method\":\"GET\"},{\"href\":\"https:\\/\\/api.paypal.com\\/v2\\/payments\\/captures\\/8V555911VB5052054\\/refund\",\"rel\":\"refund\",\"method\":\"POST\"},{\"href\":\"https:\\/\\/api.paypal.com\\/v2\\/checkout\\/orders\\/8LY214506G258452D\",\"rel\":\"up\",\"method\":\"GET\"}],\"create_time\":\"2026-01-23T22:44:24Z\",\"update_time\":\"2026-01-23T22:44:24Z\"}]}}],\"payer\":{\"name\":{\"given_name\":\"Chadijn Pascale\",\"surname\":\"Kruse\"},\"email_address\":\"chadijn@googlemail.com\",\"payer_id\":\"HT3BYTHB7V2A6\",\"phone\":{\"phone_number\":{\"national_number\":\"491784991789\"}},\"address\":{\"address_line_1\":\"K\u00f6nigstra\u00dfe 325\",\"admin_area_2\":\"Minden\",\"postal_code\":\"32427\",\"country_code\":\"DE\"}},\"create_time\":\"2026-01-23T22:43:15Z\",\"update_time\":\"2026-01-23T22:44:24Z\",\"links\":[{\"href\":\"https:\\/\\/api.paypal.com\\/v2\\/checkout\\/orders\\/8LY214506G258452D\",\"rel\":\"self\",\"method\":\"GET\"}]}"</t>
  </si>
  <si>
    <t>AS-95953</t>
  </si>
  <si>
    <t>gid://shopify/Order/7428960616786</t>
  </si>
  <si>
    <t>gid://shopify/OrderTransaction/8603041038674</t>
  </si>
  <si>
    <t>2026-01-14T21:25:07Z</t>
  </si>
  <si>
    <t>3ME74673WW5682101</t>
  </si>
  <si>
    <t>"{\"id\":\"3ME74673WW5682101\",\"intent\":\"CAPTURE\",\"status\":\"COMPLETED\",\"payment_source\":{\"paypal\":{\"email_address\":\"daviddobarroperez@hotmail.com\",\"account_id\":\"LK6U48UFVXR4Q\",\"account_status\":\"VERIFIED\",\"name\":{\"given_name\":\"David\",\"surname\":\"Dobarro P\u00e9rez\"},\"phone_number\":{\"national_number\":\"34678916577\"},\"address\":{\"address_line_1\":\"Calle Venezuela 57 4\u00ba\",\"admin_area_2\":\"Vigo\",\"admin_area_1\":\"PONTEVEDRA\",\"postal_code\":\"36204\",\"country_code\":\"ES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auhaus Venus yellow circle - P\u00f3ster \\/ Sin marco \\/ 40x50\",\"custom_id\":\"{\\\"shop_id\\\":751927347,\\\"session_id\\\":\\\"rfQLKXGoPzffPoTRyJEbAXlBe\\\"}\",\"invoice_id\":\"rfQLKXGoPzffPoTRyJEbAXlBe\",\"soft_descriptor\":\"PAYPAL *ARTESTASTOR AR\",\"items\":[{\"name\":\"Bauhaus Venus yellow circle - P\u00f3ster \\/ Sin marco \\/ 40x50\",\"unit_amount\":{\"currency_code\":\"EUR\",\"value\":\"26.95\"},\"tax\":{\"currency_code\":\"EUR\",\"value\":\"0.00\"},\"quantity\":\"1\"}],\"shipping\":{\"name\":{\"full_name\":\"David Dobarro P\u00e9rez\"},\"address\":{\"address_line_1\":\"R\u00faa de Venezuela 57, 4\u00ba\",\"admin_area_2\":\"Vigo\",\"admin_area_1\":\"Pontevedra\",\"postal_code\":\"36204\",\"country_code\":\"ES\"}},\"supplementary_data\":{\"tax_nexus\":[]},\"payments\":{\"captures\":[{\"id\":\"54P22661NY286003M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fQLKXGoPzffPoTRyJEbAXlBe\",\"custom_id\":\"{\\\"shop_id\\\":751927347,\\\"session_id\\\":\\\"rfQLKXGoPzffPoTRyJEbAXlBe\\\"}\",\"links\":[{\"href\":\"https:\\/\\/api.paypal.com\\/v2\\/payments\\/captures\\/54P22661NY286003M\",\"rel\":\"self\",\"method\":\"GET\"},{\"href\":\"https:\\/\\/api.paypal.com\\/v2\\/payments\\/captures\\/54P22661NY286003M\\/refund\",\"rel\":\"refund\",\"method\":\"POST\"},{\"href\":\"https:\\/\\/api.paypal.com\\/v2\\/checkout\\/orders\\/3ME74673WW5682101\",\"rel\":\"up\",\"method\":\"GET\"}],\"create_time\":\"2026-01-14T21:25:09Z\",\"update_time\":\"2026-01-14T21:25:09Z\"}]}}],\"payer\":{\"name\":{\"given_name\":\"David\",\"surname\":\"Dobarro P\u00e9rez\"},\"email_address\":\"daviddobarroperez@hotmail.com\",\"payer_id\":\"LK6U48UFVXR4Q\",\"phone\":{\"phone_number\":{\"national_number\":\"34678916577\"}},\"address\":{\"address_line_1\":\"Calle Venezuela 57 4\u00ba\",\"admin_area_2\":\"Vigo\",\"admin_area_1\":\"PONTEVEDRA\",\"postal_code\":\"36204\",\"country_code\":\"ES\"}},\"create_time\":\"2026-01-14T21:24:09Z\",\"update_time\":\"2026-01-14T21:25:09Z\",\"links\":[{\"href\":\"https:\\/\\/api.paypal.com\\/v2\\/checkout\\/orders\\/3ME74673WW5682101\",\"rel\":\"self\",\"method\":\"GET\"}]}"</t>
  </si>
  <si>
    <t>AS-97228</t>
  </si>
  <si>
    <t>gid://shopify/Order/7516884697426</t>
  </si>
  <si>
    <t>gid://shopify/OrderTransaction/8650816913746</t>
  </si>
  <si>
    <t>2026-01-31T18:13:36Z</t>
  </si>
  <si>
    <t>ch_3SvifsIkWweOM9jA1SaHwQWg</t>
  </si>
  <si>
    <t>rZdLgbsYv4BGo3waFDfxAEQKl</t>
  </si>
  <si>
    <t>pi_3SvifsIkWweOM9jA1UHRRWMY</t>
  </si>
  <si>
    <t>"{\"id\":\"pi_3SvifsIkWweOM9jA1UHRRWMY\",\"object\":\"payment_intent\",\"amount\":5990,\"amount_capturable\":0,\"amount_received\":5990,\"canceled_at\":null,\"cancellation_reason\":null,\"capture_method\":\"automatic\",\"latest_charge\":{\"id\":\"ch_3SvifsIkWweOM9jA1SaHwQWg\",\"object\":\"charge\",\"amount\":5990,\"application_fee\":\"fee_1SvifwIkWweOM9jAPRJUsSsP\",\"balance_transaction\":\"txn_3SvifsIkWweOM9jA1BdrzWWN\",\"captured\":true,\"created\":1769883219,\"currency\":\"eur\",\"failure_code\":null,\"failure_message\":null,\"fraud_details\":{},\"livemode\":true,\"metadata\":{\"payment_id\":\"rZdLgbsYv4BGo3waFDfxAEQK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ifsIkWweOM9jA1UHRRWMY\",\"payment_method\":\"pm_1SvifsIkWweOM9jAM83mbYfW\",\"payment_method_details\":{\"card\":{\"amount_authorized\":5990,\"authorization_code\":\"812612\",\"brand\":\"mastercard\",\"checks\":{\"address_line1_check\":\"unavailable\",\"address_postal_code_check\":\"unavailable\",\"cvc_check\":\"pass\"},\"country\":\"FR\",\"description\":\"MasterCard Standard Card Immediate Debit\",\"ds_transaction_id\":null,\"exp_month\":3,\"exp_year\":2026,\"extended_authorization\":{\"status\":\"disabled\"},\"fingerprint\":\"iEBFtTalk2K8ZDwM\",\"funding\":\"debit\",\"iin\":\"513029\",\"incremental_authorization\":{\"status\":\"unavailable\"},\"installments\":null,\"issuer\":\"CREDIT MUTUEL ARKEA\",\"last4\":\"8377\",\"mandate\":null,\"moto\":false,\"multicapture\":{\"status\":\"unavailable\"},\"network\":\"mastercard\",\"network_token\":{\"used\":false},\"network_transaction_id\":\"TCSKVMHZ70131\",\"overcapture\":{\"maximum_amount_capturable\":5990,\"status\":\"unavailable\"},\"payment_account_reference\":\"5001DPTXRRV11MKE8TYS80H6LU7WB\",\"regulated_status\":\"unregulated\",\"three_d_secure\":{\"authentication_flow\":\"frictionless\",\"electronic_commerce_indicator\":\"06\",\"exemption_indicator\":null,\"result\":\"exempted\",\"result_reason\":null,\"transaction_id\":\"dbd6380e-5379-4bda-9660-3470ab8db242\",\"version\":\"2.2.0\"},\"wallet\":null},\"type\":\"card\"},\"refunded\":false,\"source\":null,\"status\":\"succeeded\",\"mit_params\":{\"network_transaction_id\":\"TCSKVMHZ70131\"}},\"confirmation_method\":\"manual\",\"created\":1769883216,\"currency\":\"eur\",\"customer\":null,\"last_payment_error\":null,\"livemode\":true,\"metadata\":{\"payment_id\":\"rZdLgbsYv4BGo3waFDfxAEQKl\",\"payments_extension\":\"true\",\"payments_extension_type\":\"card\",\"reconciliation_flow\":\"payments_api\",\"shop_id\":\"751927347\"},\"next_action\":null,\"payment_method\":\"pm_1SvifsIkWweOM9jAM83mbYfW\",\"payment_method_types\":[\"card\"],\"source\":null,\"status\":\"succeeded\"}"</t>
  </si>
  <si>
    <t>AS-96167</t>
  </si>
  <si>
    <t>gid://shopify/Order/7436941820242</t>
  </si>
  <si>
    <t>gid://shopify/OrderTransaction/8612172431698</t>
  </si>
  <si>
    <t>2026-01-17T16:21:59Z</t>
  </si>
  <si>
    <t>50835235JS364794J</t>
  </si>
  <si>
    <t>"{\"id\":\"50835235JS364794J\",\"intent\":\"CAPTURE\",\"status\":\"COMPLETED\",\"payment_source\":{\"paypal\":{\"email_address\":\"barbara-rizzi@outlook.com\",\"account_id\":\"A8Y5SEFWQFRMW\",\"account_status\":\"VERIFIED\",\"name\":{\"given_name\":\"Barbara\",\"surname\":\"Rizzi\"},\"phone_number\":{\"national_number\":\"393473548532\"},\"address\":{\"address_line_1\":\"Corso di Porta Ticinese\",\"address_line_2\":\"77\",\"admin_area_2\":\"Milano\",\"admin_area_1\":\"MI\",\"postal_code\":\"20123\",\"country_code\":\"IT\"}}},\"purchase_units\":[{\"reference_id\":\"default\",\"amount\":{\"currency_code\":\"EUR\",\"value\":\"107.91\",\"breakdown\":{\"item_total\":{\"currency_code\":\"EUR\",\"value\":\"119.90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11.99\"}}},\"payee\":{\"email_address\":\"info@artestaposters.com\",\"merchant_id\":\"CZQCEKGVW6QGG\",\"display_data\":{\"brand_name\":\"Artesta\"}},\"payment_instruction\":{\"disbursement_mode\":\"INSTANT\"},\"description\":\"Botanical, Fleurs et plantes - Poster No. 3 - Lienzo \\/ Sin marco \\/ 30x40\",\"custom_id\":\"{\\\"shop_id\\\":751927347,\\\"session_id\\\":\\\"rKEcytfclifj8FzIRWmPoKkOq\\\"}\",\"invoice_id\":\"rKEcytfclifj8FzIRWmPoKkOq\",\"soft_descriptor\":\"PAYPAL *ARTESTASTOR AR\",\"items\":[{\"name\":\"Botanical, Fleurs et plantes - Poster No. 3 - Lienzo \\/ Sin marco \\/ 30x40\",\"unit_amount\":{\"currency_code\":\"EUR\",\"value\":\"34.95\"},\"tax\":{\"currency_code\":\"EUR\",\"value\":\"0.00\"},\"quantity\":\"1\"},{\"name\":\"Tuscany - P\u00f3ster \\/ Madera blanco \\/ 60x90\",\"unit_amount\":{\"currency_code\":\"EUR\",\"value\":\"84.95\"},\"tax\":{\"currency_code\":\"EUR\",\"value\":\"0.00\"},\"quantity\":\"1\"}],\"shipping\":{\"name\":{\"full_name\":\"Barbara Rizzi\"},\"address\":{\"address_line_1\":\"Corso di Porta Ticinese 77\",\"admin_area_2\":\"Milano\",\"admin_area_1\":\"Milano\",\"postal_code\":\"20123\",\"country_code\":\"IT\"}},\"supplementary_data\":{\"tax_nexus\":[]},\"payments\":{\"captures\":[{\"id\":\"8P65033739263182T\",\"status\":\"COMPLETED\",\"amount\":{\"currency_code\":\"EUR\",\"value\":\"107.91\"},\"final_capture\":true,\"disbursement_mode\":\"INSTANT\",\"seller_protection\":{\"status\":\"ELIGIBLE\",\"dispute_categories\":[\"ITEM_NOT_RECEIVED\",\"UNAUTHORIZED_TRANSACTION\"]},\"seller_receivable_breakdown\":{\"gross_amount\":{\"currency_code\":\"EUR\",\"value\":\"107.91\"},\"paypal_fee\":{\"currency_code\":\"EUR\",\"value\":\"3.48\"},\"net_amount\":{\"currency_code\":\"EUR\",\"value\":\"104.43\"}},\"invoice_id\":\"rKEcytfclifj8FzIRWmPoKkOq\",\"custom_id\":\"{\\\"shop_id\\\":751927347,\\\"session_id\\\":\\\"rKEcytfclifj8FzIRWmPoKkOq\\\"}\",\"links\":[{\"href\":\"https:\\/\\/api.paypal.com\\/v2\\/payments\\/captures\\/8P65033739263182T\",\"rel\":\"self\",\"method\":\"GET\"},{\"href\":\"https:\\/\\/api.paypal.com\\/v2\\/payments\\/captures\\/8P65033739263182T\\/refund\",\"rel\":\"refund\",\"method\":\"POST\"},{\"href\":\"https:\\/\\/api.paypal.com\\/v2\\/checkout\\/orders\\/50835235JS364794J\",\"rel\":\"up\",\"method\":\"GET\"}],\"create_time\":\"2026-01-17T16:22:02Z\",\"update_time\":\"2026-01-17T16:22:02Z\"}]}}],\"payer\":{\"name\":{\"given_name\":\"Barbara\",\"surname\":\"Rizzi\"},\"email_address\":\"barbara-rizzi@outlook.com\",\"payer_id\":\"A8Y5SEFWQFRMW\",\"phone\":{\"phone_number\":{\"national_number\":\"393473548532\"}},\"address\":{\"address_line_1\":\"Corso di Porta Ticinese\",\"address_line_2\":\"77\",\"admin_area_2\":\"Milano\",\"admin_area_1\":\"MI\",\"postal_code\":\"20123\",\"country_code\":\"IT\"}},\"create_time\":\"2026-01-17T16:21:00Z\",\"update_time\":\"2026-01-17T16:22:02Z\",\"links\":[{\"href\":\"https:\\/\\/api.paypal.com\\/v2\\/checkout\\/orders\\/50835235JS364794J\",\"rel\":\"self\",\"method\":\"GET\"}]}"</t>
  </si>
  <si>
    <t>AS-96826</t>
  </si>
  <si>
    <t>gid://shopify/Order/7495732560210</t>
  </si>
  <si>
    <t>gid://shopify/OrderTransaction/8635570782546</t>
  </si>
  <si>
    <t>2026-01-26T11:17:02Z</t>
  </si>
  <si>
    <t>ch_3Stnn1IkWweOM9jA2pcom6L0</t>
  </si>
  <si>
    <t>riY3nupaVgJMQN1bRrj0HXi7Y</t>
  </si>
  <si>
    <t>pi_3Stnn1IkWweOM9jA2Rp7oRE2</t>
  </si>
  <si>
    <t>"{\"id\":\"pi_3Stnn1IkWweOM9jA2Rp7oRE2\",\"object\":\"payment_intent\",\"amount\":2490,\"amount_capturable\":0,\"amount_received\":2490,\"canceled_at\":null,\"cancellation_reason\":null,\"capture_method\":\"automatic\",\"latest_charge\":{\"id\":\"ch_3Stnn1IkWweOM9jA2pcom6L0\",\"object\":\"charge\",\"amount\":2490,\"application_fee\":\"fee_1Stnn2IkWweOM9jAUymRDZNn\",\"balance_transaction\":\"txn_3Stnn1IkWweOM9jA2hl9Wgkm\",\"captured\":true,\"created\":1769426223,\"currency\":\"eur\",\"failure_code\":null,\"failure_message\":null,\"fraud_details\":{},\"livemode\":true,\"metadata\":{\"payment_id\":\"riY3nupaVgJMQN1bRrj0HXi7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nn1IkWweOM9jA2Rp7oRE2\",\"payment_method\":\"pm_1Stnn1IkWweOM9jAF1I27CUX\",\"payment_method_details\":{\"card\":{\"amount_authorized\":2490,\"authorization_code\":\"006435\",\"brand\":\"visa\",\"checks\":{\"address_line1_check\":null,\"address_postal_code_check\":null,\"cvc_check\":null},\"country\":\"DE\",\"description\":\"Visa Gold\",\"ds_transaction_id\":null,\"exp_month\":11,\"exp_year\":2031,\"extended_authorization\":{\"status\":\"disabled\"},\"fingerprint\":\"QjQSA3XBwqDj1enH\",\"funding\":\"credit\",\"iin\":\"465875\",\"incremental_authorization\":{\"status\":\"unavailable\"},\"installments\":null,\"issuer\":\"Targobank AG\",\"last4\":\"0000\",\"mandate\":null,\"moto\":false,\"multicapture\":{\"status\":\"unavailable\"},\"network\":\"visa\",\"network_token\":{\"used\":false},\"network_transaction_id\":\"486026406246229\",\"overcapture\":{\"maximum_amount_capturable\":2490,\"status\":\"unavailable\"},\"payment_account_reference\":\"V0010013021348295211040196671\",\"regulated_status\":\"unregulated\",\"three_d_secure\":null,\"wallet\":{\"apple_pay\":{\"type\":\"apple_pay\"},\"dynamic_last4\":\"7541\",\"type\":\"apple_pay\"}},\"type\":\"card\"},\"refunded\":false,\"source\":null,\"status\":\"succeeded\",\"mit_params\":{\"network_transaction_id\":\"486026406246229\"}},\"confirmation_method\":\"manual\",\"created\":1769426223,\"currency\":\"eur\",\"customer\":null,\"last_payment_error\":null,\"livemode\":true,\"metadata\":{\"payment_id\":\"riY3nupaVgJMQN1bRrj0HXi7Y\",\"payments_extension\":\"true\",\"payments_extension_type\":\"card\",\"reconciliation_flow\":\"payments_api\",\"shop_id\":\"751927347\"},\"next_action\":null,\"payment_method\":\"pm_1Stnn1IkWweOM9jAF1I27CUX\",\"payment_method_types\":[\"card\"],\"source\":null,\"status\":\"succeeded\"}"</t>
  </si>
  <si>
    <t>AS-97081</t>
  </si>
  <si>
    <t>gid://shopify/Order/7512535695698</t>
  </si>
  <si>
    <t>gid://shopify/OrderTransaction/8645833490770</t>
  </si>
  <si>
    <t>2026-01-29T18:38:05Z</t>
  </si>
  <si>
    <t>50Y66504UB8668211</t>
  </si>
  <si>
    <t>"{\"id\":\"50Y66504UB8668211\",\"intent\":\"CAPTURE\",\"status\":\"COMPLETED\",\"payment_source\":{\"paypal\":{\"email_address\":\"PetraHaustein@gmx.de\",\"account_id\":\"A6E7VA7J3ZXFA\",\"account_status\":\"VERIFIED\",\"name\":{\"given_name\":\"Petra\",\"surname\":\"Haustein\"},\"phone_number\":{\"national_number\":\"491733637623\"},\"address\":{\"address_line_1\":\"Menzelstra\u00dfe 12A\",\"admin_area_2\":\"Potsdam\",\"admin_area_1\":\"Brandenburg\",\"postal_code\":\"14467\",\"country_code\":\"DE\"}}},\"purchase_units\":[{\"reference_id\":\"default\",\"amount\":{\"currency_code\":\"EUR\",\"value\":\"30.85\",\"breakdown\":{\"item_total\":{\"currency_code\":\"EUR\",\"value\":\"25.90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ountainscape 4 - P\u00f3ster \\/ Sin marco \\/ 20x30\",\"custom_id\":\"{\\\"shop_id\\\":751927347,\\\"session_id\\\":\\\"r8WC54Y0YAuLDgzQtFHkOe95U\\\"}\",\"invoice_id\":\"r8WC54Y0YAuLDgzQtFHkOe95U\",\"items\":[{\"name\":\"Mountainscape 4 - P\u00f3ster \\/ Sin marco \\/ 20x30\",\"unit_amount\":{\"currency_code\":\"EUR\",\"value\":\"12.95\"},\"tax\":{\"currency_code\":\"EUR\",\"value\":\"0.00\"},\"quantity\":\"1\"},{\"name\":\"Photography Club - P\u00f3ster \\/ Sin marco \\/ 20x30\",\"unit_amount\":{\"currency_code\":\"EUR\",\"value\":\"12.95\"},\"tax\":{\"currency_code\":\"EUR\",\"value\":\"0.00\"},\"quantity\":\"1\"}],\"shipping\":{\"name\":{\"full_name\":\"Maxim Haustein\"},\"address\":{\"address_line_1\":\"Menzelstra\u00dfe 12a\",\"admin_area_2\":\"Potsdam\",\"postal_code\":\"14467\",\"country_code\":\"DE\"}},\"payments\":{\"captures\":[{\"id\":\"4A153699GT124374U\",\"status\":\"COMPLETED\",\"amount\":{\"currency_code\":\"EUR\",\"value\":\"30.85\"},\"final_capture\":true,\"disbursement_mode\":\"INSTANT\",\"seller_protection\":{\"status\":\"ELIGIBLE\",\"dispute_categories\":[\"ITEM_NOT_RECEIVED\",\"UNAUTHORIZED_TRANSACTION\"]},\"seller_receivable_breakdown\":{\"gross_amount\":{\"currency_code\":\"EUR\",\"value\":\"30.85\"},\"paypal_fee\":{\"currency_code\":\"EUR\",\"value\":\"1.24\"},\"net_amount\":{\"currency_code\":\"EUR\",\"value\":\"29.61\"}},\"invoice_id\":\"r8WC54Y0YAuLDgzQtFHkOe95U\",\"custom_id\":\"{\\\"shop_id\\\":751927347,\\\"session_id\\\":\\\"r8WC54Y0YAuLDgzQtFHkOe95U\\\"}\",\"links\":[{\"href\":\"https:\\/\\/api.paypal.com\\/v2\\/payments\\/captures\\/4A153699GT124374U\",\"rel\":\"self\",\"method\":\"GET\"},{\"href\":\"https:\\/\\/api.paypal.com\\/v2\\/payments\\/captures\\/4A153699GT124374U\\/refund\",\"rel\":\"refund\",\"method\":\"POST\"},{\"href\":\"https:\\/\\/api.paypal.com\\/v2\\/checkout\\/orders\\/50Y66504UB8668211\",\"rel\":\"up\",\"method\":\"GET\"}],\"create_time\":\"2026-01-29T18:38:07Z\",\"update_time\":\"2026-01-29T18:38:07Z\"}]}}],\"payer\":{\"name\":{\"given_name\":\"Petra\",\"surname\":\"Haustein\"},\"email_address\":\"PetraHaustein@gmx.de\",\"payer_id\":\"A6E7VA7J3ZXFA\",\"phone\":{\"phone_number\":{\"national_number\":\"491733637623\"}},\"address\":{\"address_line_1\":\"Menzelstra\u00dfe 12A\",\"admin_area_2\":\"Potsdam\",\"admin_area_1\":\"Brandenburg\",\"postal_code\":\"14467\",\"country_code\":\"DE\"}},\"create_time\":\"2026-01-29T18:37:53Z\",\"update_time\":\"2026-01-29T18:38:07Z\",\"links\":[{\"href\":\"https:\\/\\/api.paypal.com\\/v2\\/checkout\\/orders\\/50Y66504UB8668211\",\"rel\":\"self\",\"method\":\"GET\"}]}"</t>
  </si>
  <si>
    <t>AS-95880</t>
  </si>
  <si>
    <t>gid://shopify/Order/7426991227218</t>
  </si>
  <si>
    <t>gid://shopify/OrderTransaction/8600433033554</t>
  </si>
  <si>
    <t>2026-01-13T21:47:36Z</t>
  </si>
  <si>
    <t>ch_3SpFR7IkWweOM9jA2ImhoUOV</t>
  </si>
  <si>
    <t>rbEVg3le0f2ckyW2lPWW6v8OQ</t>
  </si>
  <si>
    <t>pi_3SpFR7IkWweOM9jA2kjqBWb6</t>
  </si>
  <si>
    <t>"{\"id\":\"pi_3SpFR7IkWweOM9jA2kjqBWb6\",\"object\":\"payment_intent\",\"amount\":3790,\"amount_capturable\":0,\"amount_received\":3790,\"canceled_at\":null,\"cancellation_reason\":null,\"capture_method\":\"automatic\",\"latest_charge\":{\"id\":\"ch_3SpFR7IkWweOM9jA2ImhoUOV\",\"object\":\"charge\",\"amount\":3790,\"application_fee\":\"fee_1SpFR9IkWweOM9jA0IEUnmI3\",\"balance_transaction\":\"txn_3SpFR7IkWweOM9jA2q1T7Ueu\",\"captured\":true,\"created\":1768340859,\"currency\":\"eur\",\"failure_code\":null,\"failure_message\":null,\"fraud_details\":{},\"livemode\":true,\"metadata\":{\"payment_id\":\"rbEVg3le0f2ckyW2lPWW6v8O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FR7IkWweOM9jA2kjqBWb6\",\"payment_method\":\"pm_1SpFR7IkWweOM9jA15uYqAL0\",\"payment_method_details\":{\"card\":{\"amount_authorized\":3790,\"authorization_code\":\"972342\",\"brand\":\"visa\",\"checks\":{\"address_line1_check\":\"unavailable\",\"address_postal_code_check\":\"unavailable\",\"cvc_check\":\"pass\"},\"country\":\"ES\",\"description\":\"Visa Classic\",\"ds_transaction_id\":null,\"exp_month\":12,\"exp_year\":2030,\"extended_authorization\":{\"status\":\"disabled\"},\"fingerprint\":\"07QYe6Tnk1pojilw\",\"funding\":\"credit\",\"iin\":\"455223\",\"incremental_authorization\":{\"status\":\"unavailable\"},\"installments\":null,\"issuer\":\"BANCO BILBAO VIZCAYA ARGENTARIA S.A. (BBVA)\",\"last4\":\"1737\",\"mandate\":null,\"moto\":false,\"multicapture\":{\"status\":\"unavailable\"},\"network\":\"visa\",\"network_token\":{\"used\":false},\"network_transaction_id\":\"486013784591717\",\"overcapture\":{\"maximum_amount_capturable\":3790,\"status\":\"unavailable\"},\"payment_account_reference\":\"V0010013824036591627540465858\",\"regulated_status\":\"unregulated\",\"three_d_secure\":null,\"wallet\":null},\"type\":\"card\"},\"refunded\":false,\"source\":null,\"status\":\"succeeded\",\"mit_params\":{\"network_transaction_id\":\"486013784591717\"}},\"confirmation_method\":\"manual\",\"created\":1768340857,\"currency\":\"eur\",\"customer\":null,\"last_payment_error\":null,\"livemode\":true,\"metadata\":{\"payment_id\":\"rbEVg3le0f2ckyW2lPWW6v8OQ\",\"payments_extension\":\"true\",\"payments_extension_type\":\"card\",\"reconciliation_flow\":\"payments_api\",\"shop_id\":\"751927347\"},\"next_action\":null,\"payment_method\":\"pm_1SpFR7IkWweOM9jA15uYqAL0\",\"payment_method_types\":[\"card\"],\"source\":null,\"status\":\"succeeded\"}"</t>
  </si>
  <si>
    <t>AS-94954</t>
  </si>
  <si>
    <t>gid://shopify/Order/7397325832530</t>
  </si>
  <si>
    <t>gid://shopify/OrderTransaction/8573588930898</t>
  </si>
  <si>
    <t>2026-01-03T13:25:37Z</t>
  </si>
  <si>
    <t>8KY80367N0832924F</t>
  </si>
  <si>
    <t>"{\"id\":\"8KY80367N0832924F\",\"intent\":\"CAPTURE\",\"status\":\"COMPLETED\",\"payment_source\":{\"paypal\":{\"email_address\":\"robertwalz@gmx.de\",\"account_id\":\"5P6QCU8ASRKK6\",\"account_status\":\"VERIFIED\",\"name\":{\"given_name\":\"Robert\",\"surname\":\"Walz\"},\"phone_number\":{\"national_number\":\"17620514358\"},\"address\":{\"address_line_1\":\"Erbsenwinkelstra\u00dfe 2\",\"admin_area_2\":\"H\u00f6sbach\",\"admin_area_1\":\"Bayern\",\"postal_code\":\"63768\",\"country_code\":\"DE\"}}},\"purchase_units\":[{\"reference_id\":\"default\",\"amount\":{\"currency_code\":\"EUR\",\"value\":\"179.91\",\"breakdown\":{\"item_total\":{\"currency_code\":\"EUR\",\"value\":\"199.90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19.99\"}}},\"payee\":{\"email_address\":\"info@artestaposters.com\",\"merchant_id\":\"CZQCEKGVW6QGG\",\"display_data\":{\"brand_name\":\"Artesta\"}},\"payment_instruction\":{\"disbursement_mode\":\"INSTANT\"},\"description\":\"Pablo Picasso Animals Drawings the elephant - Lienzo \\/ Sin marco \\/ 70x100\",\"custom_id\":\"{\\\"shop_id\\\":751927347,\\\"session_id\\\":\\\"ruhrd8qtxm5cmUEuewthdTPxc\\\"}\",\"invoice_id\":\"ruhrd8qtxm5cmUEuewthdTPxc\",\"items\":[{\"name\":\"Pablo Picasso Animals Drawings the elephant - Lienzo \\/ Sin marco \\/ 70x100\",\"unit_amount\":{\"currency_code\":\"EUR\",\"value\":\"99.95\"},\"tax\":{\"currency_code\":\"EUR\",\"value\":\"0.00\"},\"quantity\":\"1\"},{\"name\":\"Pablo Picasso Animals Drawings Dove La colombe de paix - Lienzo \\/ Sin marco \\/ 70x100\",\"unit_amount\":{\"currency_code\":\"EUR\",\"value\":\"99.95\"},\"tax\":{\"currency_code\":\"EUR\",\"value\":\"0.00\"},\"quantity\":\"1\"}],\"shipping\":{\"name\":{\"full_name\":\"Robert Walz\"},\"address\":{\"address_line_1\":\"2\",\"admin_area_2\":\"H\u00f6sbach\",\"postal_code\":\"63768\",\"country_code\":\"DE\"}},\"supplementary_data\":{\"tax_nexus\":[]},\"payments\":{\"captures\":[{\"id\":\"6EN75623SE162971H\",\"status\":\"COMPLETED\",\"amount\":{\"currency_code\":\"EUR\",\"value\":\"179.91\"},\"final_capture\":true,\"disbursement_mode\":\"INSTANT\",\"seller_protection\":{\"status\":\"ELIGIBLE\",\"dispute_categories\":[\"ITEM_NOT_RECEIVED\",\"UNAUTHORIZED_TRANSACTION\"]},\"seller_receivable_breakdown\":{\"gross_amount\":{\"currency_code\":\"EUR\",\"value\":\"179.91\"},\"paypal_fee\":{\"currency_code\":\"EUR\",\"value\":\"5.57\"},\"net_amount\":{\"currency_code\":\"EUR\",\"value\":\"174.34\"}},\"invoice_id\":\"ruhrd8qtxm5cmUEuewthdTPxc\",\"custom_id\":\"{\\\"shop_id\\\":751927347,\\\"session_id\\\":\\\"ruhrd8qtxm5cmUEuewthdTPxc\\\"}\",\"links\":[{\"href\":\"https:\\/\\/api.paypal.com\\/v2\\/payments\\/captures\\/6EN75623SE162971H\",\"rel\":\"self\",\"method\":\"GET\"},{\"href\":\"https:\\/\\/api.paypal.com\\/v2\\/payments\\/captures\\/6EN75623SE162971H\\/refund\",\"rel\":\"refund\",\"method\":\"POST\"},{\"href\":\"https:\\/\\/api.paypal.com\\/v2\\/checkout\\/orders\\/8KY80367N0832924F\",\"rel\":\"up\",\"method\":\"GET\"}],\"create_time\":\"2026-01-03T13:25:39Z\",\"update_time\":\"2026-01-03T13:25:39Z\"}]}}],\"payer\":{\"name\":{\"given_name\":\"Robert\",\"surname\":\"Walz\"},\"email_address\":\"robertwalz@gmx.de\",\"payer_id\":\"5P6QCU8ASRKK6\",\"phone\":{\"phone_number\":{\"national_number\":\"17620514358\"}},\"address\":{\"address_line_1\":\"Erbsenwinkelstra\u00dfe 2\",\"admin_area_2\":\"H\u00f6sbach\",\"admin_area_1\":\"Bayern\",\"postal_code\":\"63768\",\"country_code\":\"DE\"}},\"create_time\":\"2026-01-03T13:24:34Z\",\"update_time\":\"2026-01-03T13:25:39Z\",\"links\":[{\"href\":\"https:\\/\\/api.paypal.com\\/v2\\/checkout\\/orders\\/8KY80367N0832924F\",\"rel\":\"self\",\"method\":\"GET\"}]}"</t>
  </si>
  <si>
    <t>AS-95996</t>
  </si>
  <si>
    <t>gid://shopify/Order/7430255673682</t>
  </si>
  <si>
    <t>gid://shopify/OrderTransaction/8604745400658</t>
  </si>
  <si>
    <t>2026-01-15T14:46:28Z</t>
  </si>
  <si>
    <t>py_3SprofIkWweOM9jA19229p0m</t>
  </si>
  <si>
    <t>raznceeDJNh7i36REBjlzkEV9</t>
  </si>
  <si>
    <t>"{\"id\":\"py_3SprofIkWweOM9jA19229p0m\",\"object\":\"charge\",\"amount\":7980,\"application_fee\":\"fee_1SprpVIkWweOM9jAtIpeKxUg\",\"balance_transaction\":\"txn_3SprofIkWweOM9jA1tXbw7PG\",\"captured\":true,\"created\":1768488441,\"currency\":\"eur\",\"failure_code\":null,\"failure_message\":null,\"fraud_details\":{},\"livemode\":true,\"metadata\":{\"payments_extension_type\":\"klarna\",\"reconciliation_flow\":\"payments_api\",\"shop_id\":\"751927347\",\"payments_extension\":\"true\",\"payment_id\":\"raznceeDJNh7i36REBjlzkEV9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profIkWweOM9jA12jJNFSg\",\"payment_method\":\"pm_1SprofIkWweOM9jAXLGxlKRi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</si>
  <si>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AS-96738</t>
  </si>
  <si>
    <t>gid://shopify/Order/7493901648210</t>
  </si>
  <si>
    <t>gid://shopify/OrderTransaction/8633254740306</t>
  </si>
  <si>
    <t>2026-01-25T12:40:33Z</t>
  </si>
  <si>
    <t>ch_3StScIIkWweOM9jA1IwGwGBh</t>
  </si>
  <si>
    <t>rNMvO4IfHjfblcsfAoGXKOW2h</t>
  </si>
  <si>
    <t>pi_3StScIIkWweOM9jA12Xz7ydo</t>
  </si>
  <si>
    <t>"{\"id\":\"pi_3StScIIkWweOM9jA12Xz7ydo\",\"object\":\"payment_intent\",\"amount\":5931,\"amount_capturable\":0,\"amount_received\":5931,\"canceled_at\":null,\"cancellation_reason\":null,\"capture_method\":\"automatic\",\"latest_charge\":{\"id\":\"ch_3StScIIkWweOM9jA1IwGwGBh\",\"object\":\"charge\",\"amount\":5931,\"application_fee\":\"fee_1StScJIkWweOM9jAy69x0n4B\",\"balance_transaction\":\"txn_3StScIIkWweOM9jA1G1lEDer\",\"captured\":true,\"created\":1769344835,\"currency\":\"eur\",\"failure_code\":null,\"failure_message\":null,\"fraud_details\":{},\"livemode\":true,\"metadata\":{\"payment_id\":\"rNMvO4IfHjfblcsfAoGXKOW2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ScIIkWweOM9jA12Xz7ydo\",\"payment_method\":\"pm_1StScIIkWweOM9jAxU1RstLn\",\"payment_method_details\":{\"card\":{\"amount_authorized\":5931,\"authorization_code\":\"556117\",\"brand\":\"mastercard\",\"checks\":{\"address_line1_check\":\"unavailable\",\"address_postal_code_check\":\"unavailable\",\"cvc_check\":null},\"country\":\"DE\",\"description\":\"MasterCard World Card\",\"ds_transaction_id\":null,\"exp_month\":2,\"exp_year\":2029,\"extended_authorization\":{\"status\":\"disabled\"},\"fingerprint\":\"rxGzozkfMD3doxoo\",\"funding\":\"credit\",\"iin\":\"531000\",\"incremental_authorization\":{\"status\":\"unavailable\"},\"installments\":null,\"issuer\":\"DEUTSCHE KREDITBANK AKTIENGESE\",\"last4\":\"3506\",\"mandate\":null,\"moto\":false,\"multicapture\":{\"status\":\"unavailable\"},\"network\":\"mastercard\",\"network_token\":{\"used\":false},\"network_transaction_id\":\"MNWOKOFI60125\",\"overcapture\":{\"maximum_amount_capturable\":5931,\"status\":\"unavailable\"},\"payment_account_reference\":\"50016RHP205GGPS9YHCOMYOVF4K2Y\",\"regulated_status\":\"unregulated\",\"three_d_secure\":null,\"wallet\":null},\"type\":\"card\"},\"refunded\":false,\"source\":null,\"status\":\"succeeded\",\"mit_params\":{\"network_transaction_id\":\"MNWOKOFI60125\"}},\"confirmation_method\":\"manual\",\"created\":1769344834,\"currency\":\"eur\",\"customer\":null,\"last_payment_error\":null,\"livemode\":true,\"metadata\":{\"payment_id\":\"rNMvO4IfHjfblcsfAoGXKOW2h\",\"payments_extension\":\"true\",\"payments_extension_type\":\"card\",\"reconciliation_flow\":\"payments_api\",\"shop_id\":\"751927347\"},\"next_action\":null,\"payment_method\":\"pm_1StScIIkWweOM9jAxU1RstLn\",\"payment_method_types\":[\"card\"],\"source\":null,\"status\":\"succeeded\"}"</t>
  </si>
  <si>
    <t>AS-95145</t>
  </si>
  <si>
    <t>gid://shopify/Order/7408003842386</t>
  </si>
  <si>
    <t>gid://shopify/OrderTransaction/8578721579346</t>
  </si>
  <si>
    <t>2026-01-05T16:58:09Z</t>
  </si>
  <si>
    <t>ch_3SmH6cIkWweOM9jA16l7LP3s</t>
  </si>
  <si>
    <t>rvwJ4tGrugTfLarqjiaHOh78I</t>
  </si>
  <si>
    <t>pi_3SmH6cIkWweOM9jA1nMZO94P</t>
  </si>
  <si>
    <t>"{\"id\":\"pi_3SmH6cIkWweOM9jA1nMZO94P\",\"object\":\"payment_intent\",\"amount\":9981,\"amount_capturable\":0,\"amount_received\":9981,\"canceled_at\":null,\"cancellation_reason\":null,\"capture_method\":\"automatic\",\"latest_charge\":{\"id\":\"ch_3SmH6cIkWweOM9jA16l7LP3s\",\"object\":\"charge\",\"amount\":9981,\"application_fee\":\"fee_1SmH6dIkWweOM9jARW2TUZsW\",\"balance_transaction\":\"txn_3SmH6cIkWweOM9jA1Hc8xTQE\",\"captured\":true,\"created\":1767632290,\"currency\":\"eur\",\"failure_code\":null,\"failure_message\":null,\"fraud_details\":{},\"livemode\":true,\"metadata\":{\"payment_id\":\"rvwJ4tGrugTfLarqjiaHOh78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H6cIkWweOM9jA1nMZO94P\",\"payment_method\":\"pm_1SmH6cIkWweOM9jAE35maWnW\",\"payment_method_details\":{\"card\":{\"amount_authorized\":9981,\"authorization_code\":\"564691\",\"brand\":\"mastercard\",\"checks\":{\"address_line1_check\":\"unavailable\",\"address_postal_code_check\":\"unavailable\",\"cvc_check\":\"pass\"},\"country\":\"AT\",\"description\":\"Standard MasterCard Card\",\"ds_transaction_id\":null,\"exp_month\":11,\"exp_year\":2027,\"extended_authorization\":{\"status\":\"disabled\"},\"fingerprint\":\"kaz1XuxsAJnKJFpj\",\"funding\":\"credit\",\"iin\":\"526695\",\"incremental_authorization\":{\"status\":\"unavailable\"},\"installments\":null,\"issuer\":\"BAWAG P.S.K. BANK\",\"last4\":\"6006\",\"mandate\":null,\"moto\":false,\"multicapture\":{\"status\":\"unavailable\"},\"network\":\"mastercard\",\"network_token\":{\"used\":false},\"network_transaction_id\":\"MCSOJ1EKR0105\",\"overcapture\":{\"maximum_amount_capturable\":9981,\"status\":\"unavailable\"},\"payment_account_reference\":\"5001B0BPET8SSEZ4G4EFY8AIHYX5A\",\"regulated_status\":\"unregulated\",\"three_d_secure\":null,\"wallet\":null},\"type\":\"card\"},\"refunded\":false,\"source\":null,\"status\":\"succeeded\",\"mit_params\":{\"network_transaction_id\":\"MCSOJ1EKR0105\"}},\"confirmation_method\":\"manual\",\"created\":1767632290,\"currency\":\"eur\",\"customer\":null,\"last_payment_error\":null,\"livemode\":true,\"metadata\":{\"payment_id\":\"rvwJ4tGrugTfLarqjiaHOh78I\",\"payments_extension\":\"true\",\"payments_extension_type\":\"card\",\"reconciliation_flow\":\"payments_api\",\"shop_id\":\"751927347\"},\"next_action\":null,\"payment_method\":\"pm_1SmH6cIkWweOM9jAE35maWnW\",\"payment_method_types\":[\"card\"],\"source\":null,\"status\":\"succeeded\"}"</t>
  </si>
  <si>
    <t>AS-94794</t>
  </si>
  <si>
    <t>gid://shopify/Order/7392523092306</t>
  </si>
  <si>
    <t>gid://shopify/OrderTransaction/8564399178066</t>
  </si>
  <si>
    <t>2026-01-01T00:12:13Z</t>
  </si>
  <si>
    <t>py_3SkZUwIkWweOM9jA2J8lmAOk</t>
  </si>
  <si>
    <t>rfNgXg7mWZyGmlJ5okfp1cNub</t>
  </si>
  <si>
    <t>pi_3SkZUwIkWweOM9jA2Ar4PsX5</t>
  </si>
  <si>
    <t>"{\"id\":\"pi_3SkZUwIkWweOM9jA2Ar4PsX5\",\"object\":\"payment_intent\",\"amount\":11495,\"amount_capturable\":0,\"amount_received\":11495,\"canceled_at\":null,\"cancellation_reason\":null,\"capture_method\":\"automatic\",\"charges\":{\"object\":\"list\",\"data\":[{\"id\":\"py_3SkZUwIkWweOM9jA2J8lmAOk\",\"object\":\"charge\",\"amount\":11495,\"application_fee\":\"fee_1SkZVmIkWweOM9jAY7zd0XI4\",\"balance_transaction\":\"txn_3SkZUwIkWweOM9jA22iADv22\",\"captured\":true,\"created\":1767226385,\"currency\":\"eur\",\"failure_code\":null,\"failure_message\":null,\"fraud_details\":{},\"livemode\":true,\"metadata\":{\"payments_extension_type\":\"klarna\",\"payments_extension\":\"true\",\"shop_id\":\"751927347\",\"reconciliation_flow\":\"payments_api\",\"payment_id\":\"rfNgXg7mWZyGmlJ5okfp1cNub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kZUwIkWweOM9jA2Ar4PsX5\",\"payment_method\":\"pm_1SkZUwIkWweOM9jA11RsjXJt\",\"payment_method_details\":{\"klarna\":{\"payer_details\":{\"address\":{\"country\":\"DE\"}},\"payment_method_category\":\"pay_later\",\"preferred_locale\":\"de-DE\"},\"type\":\"klarna\"},\"refunded\":false,\"source\":null,\"status\":\"succeeded\"}],\"has_more\":false,\"total_count\":1,\"url\":\"\\/v1\\/charges?payment_intent=pi_3SkZUwIkWweOM9jA2Ar4PsX5\"},\"latest_charge\":\"py_3SkZUwIkWweOM9jA2J8lmAOk\",\"confirmation_method\":\"automatic\",\"created\":1767226334,\"currency\":\"eur\",\"customer\":null,\"last_payment_error\":null,\"livemode\":true,\"metadata\":{\"payments_extension_type\":\"klarna\",\"payments_extension\":\"true\",\"shop_id\":\"751927347\",\"reconciliation_flow\":\"payments_api\",\"payment_id\":\"rfNgXg7mWZyGmlJ5okfp1cNub\"},\"next_action\":null,\"payment_method\":\"pm_1SkZUwIkWweOM9jA11RsjXJt\",\"payment_method_types\":[\"klarna\"],\"source\":null,\"status\":\"succeeded\"}"</t>
  </si>
  <si>
    <t>gid://shopify/OrderTransaction/8644445864274</t>
  </si>
  <si>
    <t>2026-01-29T09:25:52Z</t>
  </si>
  <si>
    <t>pyr_1SurU5IkWweOM9jAvnGvZvn2</t>
  </si>
  <si>
    <t>zLVje58OBjL1LEM65zdhpHxmH</t>
  </si>
  <si>
    <t>"{\"id\":\"pyr_1SurU5IkWweOM9jAvnGvZvn2\",\"amount\":11495,\"balance_transaction\":\"txn_1SurU5IkWweOM9jABVVx1ZCq\",\"charge\":\"py_3SkZUwIkWweOM9jA2J8lmAOk\",\"object\":\"refund\",\"reason\":null,\"status\":\"succeeded\",\"created\":1769678753,\"currency\":\"eur\",\"metadata\":{\"payments_extension_type\":\"klarna\",\"reconciliation_flow\":\"payments_api\",\"payments_extension\":\"true\",\"refund_id\":\"zLVje58OBjL1LEM65zdhpHxmH\"}}"</t>
  </si>
  <si>
    <t>AS-96371</t>
  </si>
  <si>
    <t>gid://shopify/Order/7443468583250</t>
  </si>
  <si>
    <t>gid://shopify/OrderTransaction/8620119720274</t>
  </si>
  <si>
    <t>2026-01-20T09:08:22Z</t>
  </si>
  <si>
    <t>ch_3SravDIkWweOM9jA1qbfmVWr</t>
  </si>
  <si>
    <t>r3445dcBMXJUxpHjK7rc7L90K</t>
  </si>
  <si>
    <t>pi_3SravDIkWweOM9jA1O7lsm7T</t>
  </si>
  <si>
    <t>"{\"id\":\"pi_3SravDIkWweOM9jA1O7lsm7T\",\"object\":\"payment_intent\",\"amount\":10580,\"amount_capturable\":0,\"amount_received\":10580,\"canceled_at\":null,\"cancellation_reason\":null,\"capture_method\":\"automatic\",\"latest_charge\":{\"id\":\"ch_3SravDIkWweOM9jA1qbfmVWr\",\"object\":\"charge\",\"amount\":10580,\"application_fee\":\"fee_1SravFIkWweOM9jAINiqd5oj\",\"balance_transaction\":\"txn_3SravDIkWweOM9jA1j92ErLf\",\"captured\":true,\"created\":1768900104,\"currency\":\"eur\",\"failure_code\":null,\"failure_message\":null,\"fraud_details\":{},\"livemode\":true,\"metadata\":{\"payment_id\":\"r3445dcBMXJUxpHjK7rc7L90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avDIkWweOM9jA1O7lsm7T\",\"payment_method\":\"pm_1SravDIkWweOM9jAEm9xGKnl\",\"payment_method_details\":{\"card\":{\"amount_authorized\":10580,\"authorization_code\":\"441950\",\"brand\":\"mastercard\",\"checks\":{\"address_line1_check\":\"unavailable\",\"address_postal_code_check\":\"unavailable\",\"cvc_check\":\"pass\"},\"country\":\"ES\",\"description\":\"MasterCard Corporate Immediate Debit\",\"ds_transaction_id\":null,\"exp_month\":6,\"exp_year\":2029,\"extended_authorization\":{\"status\":\"disabled\"},\"fingerprint\":\"wrowoluidIjBQD8H\",\"funding\":\"debit\",\"iin\":\"554001\",\"incremental_authorization\":{\"status\":\"unavailable\"},\"installments\":null,\"issuer\":\"BANCO SABADELL S.A.\",\"last4\":\"6013\",\"mandate\":null,\"moto\":false,\"multicapture\":{\"status\":\"unavailable\"},\"network\":\"mastercard\",\"network_token\":{\"used\":false},\"network_transaction_id\":\"TCOPQWLU10120\",\"overcapture\":{\"maximum_amount_capturable\":10580,\"status\":\"unavailable\"},\"payment_account_reference\":\"50011UFYY91CHOP5YS5O8IHXK08BY\",\"regulated_status\":\"unregulated\",\"three_d_secure\":null,\"wallet\":null},\"type\":\"card\"},\"refunded\":false,\"source\":null,\"status\":\"succeeded\",\"mit_params\":{\"network_transaction_id\":\"TCOPQWLU10120\"}},\"confirmation_method\":\"manual\",\"created\":1768900103,\"currency\":\"eur\",\"customer\":null,\"last_payment_error\":null,\"livemode\":true,\"metadata\":{\"payment_id\":\"r3445dcBMXJUxpHjK7rc7L90K\",\"payments_extension\":\"true\",\"payments_extension_type\":\"card\",\"reconciliation_flow\":\"payments_api\",\"shop_id\":\"751927347\"},\"next_action\":null,\"payment_method\":\"pm_1SravDIkWweOM9jAEm9xGKnl\",\"payment_method_types\":[\"card\"],\"source\":null,\"status\":\"succeeded\"}"</t>
  </si>
  <si>
    <t>AS-95376</t>
  </si>
  <si>
    <t>AS-96277</t>
  </si>
  <si>
    <t>gid://shopify/Order/7439826780498</t>
  </si>
  <si>
    <t>gid://shopify/OrderTransaction/8615635452242</t>
  </si>
  <si>
    <t>2026-01-18T18:47:55Z</t>
  </si>
  <si>
    <t>py_3Sr10xIkWweOM9jA1xr4ewjG</t>
  </si>
  <si>
    <t>ryaVUvNR7lPqsB0ihfOOxfHz5</t>
  </si>
  <si>
    <t>"{\"id\":\"py_3Sr10xIkWweOM9jA1xr4ewjG\",\"object\":\"charge\",\"amount\":3790,\"application_fee\":\"fee_1Sr11JIkWweOM9jAvyA1MDso\",\"balance_transaction\":\"txn_3Sr10xIkWweOM9jA1Ijeaxhd\",\"captured\":true,\"created\":1768762097,\"currency\":\"eur\",\"failure_code\":null,\"failure_message\":null,\"fraud_details\":{},\"livemode\":true,\"metadata\":{\"payments_extension_type\":\"klarna\",\"reconciliation_flow\":\"payments_api\",\"shop_id\":\"751927347\",\"payments_extension\":\"true\",\"payment_id\":\"ryaVUvNR7lPqsB0ihfOOxfHz5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r10xIkWweOM9jA19wnCjDK\",\"payment_method\":\"pm_1Sr10xIkWweOM9jAGbtk3Ffn\",\"payment_method_details\":{\"klarna\":{\"payer_details\":{\"address\":{\"country\":\"DE\"}},\"payment_method_category\":\"pay_later\",\"preferred_locale\":\"en-DE\"},\"type\":\"klarna\"},\"refunded\":false,\"source\":null,\"status\":\"succeeded\"}"</t>
  </si>
  <si>
    <t>AS-96192</t>
  </si>
  <si>
    <t>gid://shopify/Order/7437771637074</t>
  </si>
  <si>
    <t>gid://shopify/OrderTransaction/8613129421138</t>
  </si>
  <si>
    <t>2026-01-17T20:17:07Z</t>
  </si>
  <si>
    <t>ch_3SqfvkIkWweOM9jA16zHVXoi</t>
  </si>
  <si>
    <t>r7w2RNwTKaF0R2hagHCDGW713</t>
  </si>
  <si>
    <t>pi_3SqfvkIkWweOM9jA1J9tPNrg</t>
  </si>
  <si>
    <t>"{\"id\":\"pi_3SqfvkIkWweOM9jA1J9tPNrg\",\"object\":\"payment_intent\",\"amount\":2490,\"amount_capturable\":0,\"amount_received\":2490,\"canceled_at\":null,\"cancellation_reason\":null,\"capture_method\":\"automatic\",\"latest_charge\":{\"id\":\"ch_3SqfvkIkWweOM9jA16zHVXoi\",\"object\":\"charge\",\"amount\":2490,\"application_fee\":\"fee_1SqfvlIkWweOM9jAlmyEdhdb\",\"balance_transaction\":\"txn_3SqfvkIkWweOM9jA18RwJghG\",\"captured\":true,\"created\":1768681028,\"currency\":\"eur\",\"failure_code\":null,\"failure_message\":null,\"fraud_details\":{},\"livemode\":true,\"metadata\":{\"payment_id\":\"r7w2RNwTKaF0R2hagHCDGW713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fvkIkWweOM9jA1J9tPNrg\",\"payment_method\":\"pm_1SqfvkIkWweOM9jANmn3FCaJ\",\"payment_method_details\":{\"card\":{\"amount_authorized\":2490,\"authorization_code\":\"158657\",\"brand\":\"visa\",\"checks\":{\"address_line1_check\":\"unavailable\",\"address_postal_code_check\":\"unavailable\",\"cvc_check\":\"pass\"},\"country\":\"ES\",\"description\":\"Visa Classic\",\"ds_transaction_id\":null,\"exp_month\":10,\"exp_year\":2030,\"extended_authorization\":{\"status\":\"disabled\"},\"fingerprint\":\"FLT5jxL9wpU6KWFF\",\"funding\":\"credit\",\"iin\":\"409013\",\"incremental_authorization\":{\"status\":\"unavailable\"},\"installments\":null,\"issuer\":\"CAIXABANK S.A.\",\"last4\":\"8090\",\"mandate\":null,\"moto\":false,\"multicapture\":{\"status\":\"unavailable\"},\"network\":\"visa\",\"network_token\":{\"used\":false},\"network_transaction_id\":\"486017730292026\",\"overcapture\":{\"maximum_amount_capturable\":2490,\"status\":\"unavailable\"},\"payment_account_reference\":\"V0010014623271558036586967296\",\"regulated_status\":\"unregulated\",\"three_d_secure\":null,\"wallet\":null},\"type\":\"card\"},\"refunded\":false,\"source\":null,\"status\":\"succeeded\",\"mit_params\":{\"network_transaction_id\":\"486017730292026\"}},\"confirmation_method\":\"manual\",\"created\":1768681028,\"currency\":\"eur\",\"customer\":null,\"last_payment_error\":null,\"livemode\":true,\"metadata\":{\"payment_id\":\"r7w2RNwTKaF0R2hagHCDGW713\",\"payments_extension\":\"true\",\"payments_extension_type\":\"card\",\"reconciliation_flow\":\"payments_api\",\"shop_id\":\"751927347\"},\"next_action\":null,\"payment_method\":\"pm_1SqfvkIkWweOM9jANmn3FCaJ\",\"payment_method_types\":[\"card\"],\"source\":null,\"status\":\"succeeded\"}"</t>
  </si>
  <si>
    <t>AS-96210</t>
  </si>
  <si>
    <t>gid://shopify/Order/7438760706386</t>
  </si>
  <si>
    <t>gid://shopify/OrderTransaction/8614350324050</t>
  </si>
  <si>
    <t>2026-01-18T08:33:42Z</t>
  </si>
  <si>
    <t>ch_3SqrQYIkWweOM9jA1Ivdn3hr</t>
  </si>
  <si>
    <t>rt6toDmIETwCPp13lvnrZEoXx</t>
  </si>
  <si>
    <t>pi_3SqrQYIkWweOM9jA1W6JVEaE</t>
  </si>
  <si>
    <t>"{\"id\":\"pi_3SqrQYIkWweOM9jA1W6JVEaE\",\"object\":\"payment_intent\",\"amount\":9171,\"amount_capturable\":0,\"amount_received\":9171,\"canceled_at\":null,\"cancellation_reason\":null,\"capture_method\":\"automatic\",\"latest_charge\":{\"id\":\"ch_3SqrQYIkWweOM9jA1Ivdn3hr\",\"object\":\"charge\",\"amount\":9171,\"application_fee\":\"fee_1SqrQbIkWweOM9jA0hVRFdzn\",\"balance_transaction\":\"txn_3SqrQYIkWweOM9jA1r0wxzId\",\"captured\":true,\"created\":1768725225,\"currency\":\"eur\",\"failure_code\":null,\"failure_message\":null,\"fraud_details\":{},\"livemode\":true,\"metadata\":{\"payment_id\":\"rt6toDmIETwCPp13lvnrZEoX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rQYIkWweOM9jA1W6JVEaE\",\"payment_method\":\"pm_1SqrQYIkWweOM9jAOFkNwj2i\",\"payment_method_details\":{\"card\":{\"amount_authorized\":9171,\"authorization_code\":\"031471\",\"brand\":\"visa\",\"checks\":{\"address_line1_check\":\"unavailable\",\"address_postal_code_check\":\"unavailable\",\"cvc_check\":\"pass\"},\"country\":\"FR\",\"description\":\"Visa Classic\",\"ds_transaction_id\":null,\"exp_month\":1,\"exp_year\":2028,\"extended_authorization\":{\"status\":\"disabled\"},\"fingerprint\":\"acbHW3g2XK90EBgt\",\"funding\":\"credit\",\"iin\":\"497402\",\"incremental_authorization\":{\"status\":\"unavailable\"},\"installments\":null,\"issuer\":\"BNP PARIBAS\",\"last4\":\"0031\",\"mandate\":null,\"moto\":false,\"multicapture\":{\"status\":\"unavailable\"},\"network\":\"visa\",\"network_token\":{\"used\":false},\"network_transaction_id\":\"486018308258206\",\"overcapture\":{\"maximum_amount_capturable\":9171,\"status\":\"unavailable\"},\"payment_account_reference\":\"V001AABA102012025012088642498\",\"regulated_status\":\"unregulated\",\"three_d_secure\":{\"authentication_flow\":\"frictionless\",\"electronic_commerce_indicator\":\"05\",\"exemption_indicator\":null,\"result\":\"authenticated\",\"result_reason\":null,\"transaction_id\":\"6553f497-212b-47ba-b9f8-d546da1ceb2b\",\"version\":\"2.2.0\"},\"wallet\":null},\"type\":\"card\"},\"refunded\":false,\"source\":null,\"status\":\"succeeded\",\"mit_params\":{\"network_transaction_id\":\"486018308258206\"}},\"confirmation_method\":\"manual\",\"created\":1768725222,\"currency\":\"eur\",\"customer\":null,\"last_payment_error\":null,\"livemode\":true,\"metadata\":{\"payment_id\":\"rt6toDmIETwCPp13lvnrZEoXx\",\"payments_extension\":\"true\",\"payments_extension_type\":\"card\",\"reconciliation_flow\":\"payments_api\",\"shop_id\":\"751927347\"},\"next_action\":null,\"payment_method\":\"pm_1SqrQYIkWweOM9jAOFkNwj2i\",\"payment_method_types\":[\"card\"],\"source\":null,\"status\":\"succeeded\"}"</t>
  </si>
  <si>
    <t>AS-95718</t>
  </si>
  <si>
    <t>gid://shopify/Order/7421834789202</t>
  </si>
  <si>
    <t>gid://shopify/OrderTransaction/8595282755922</t>
  </si>
  <si>
    <t>2026-01-11T22:04:59Z</t>
  </si>
  <si>
    <t>3YF226911K697515D</t>
  </si>
  <si>
    <t>"{\"id\":\"3YF226911K697515D\",\"intent\":\"CAPTURE\",\"status\":\"COMPLETED\",\"payment_source\":{\"paypal\":{\"email_address\":\"josejoaquinh_14@live.com\",\"account_id\":\"UQZGVTJFASLDN\",\"account_status\":\"VERIFIED\",\"name\":{\"given_name\":\"Jos\u00e9 Joaqu\u00edn\",\"surname\":\"Hidalgo Del Valle\"},\"phone_number\":{\"national_number\":\"663369677\"},\"address\":{\"address_line_1\":\"Camino Real N69, 2A\",\"admin_area_2\":\"Yecla\",\"admin_area_1\":\"MURCIA\",\"postal_code\":\"30510\",\"country_code\":\"ES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Roots - P\u00f3ster \\/ Madera roble natural \\/ 50x70\",\"custom_id\":\"{\\\"shop_id\\\":751927347,\\\"session_id\\\":\\\"rQ5w2Z9Ctt0lI4F7GYo5uATcc\\\"}\",\"invoice_id\":\"rQ5w2Z9Ctt0lI4F7GYo5uATcc\",\"items\":[{\"name\":\"Roots - P\u00f3ster \\/ Madera roble natural \\/ 50x70\",\"unit_amount\":{\"currency_code\":\"EUR\",\"value\":\"67.95\"},\"tax\":{\"currency_code\":\"EUR\",\"value\":\"0.00\"},\"quantity\":\"1\"}],\"shipping\":{\"name\":{\"full_name\":\"Jose Antonio L\u00f3pez rubio\"},\"address\":{\"address_line_1\":\"Camino Real\",\"admin_area_2\":\"Yecla\",\"admin_area_1\":\"Murcia\",\"postal_code\":\"30510\",\"country_code\":\"ES\"}},\"supplementary_data\":{\"tax_nexus\":[]},\"payments\":{\"captures\":[{\"id\":\"2B106296XK7880730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Q5w2Z9Ctt0lI4F7GYo5uATcc\",\"custom_id\":\"{\\\"shop_id\\\":751927347,\\\"session_id\\\":\\\"rQ5w2Z9Ctt0lI4F7GYo5uATcc\\\"}\",\"links\":[{\"href\":\"https:\\/\\/api.paypal.com\\/v2\\/payments\\/captures\\/2B106296XK7880730\",\"rel\":\"self\",\"method\":\"GET\"},{\"href\":\"https:\\/\\/api.paypal.com\\/v2\\/payments\\/captures\\/2B106296XK7880730\\/refund\",\"rel\":\"refund\",\"method\":\"POST\"},{\"href\":\"https:\\/\\/api.paypal.com\\/v2\\/checkout\\/orders\\/3YF226911K697515D\",\"rel\":\"up\",\"method\":\"GET\"}],\"create_time\":\"2026-01-11T22:05:01Z\",\"update_time\":\"2026-01-11T22:05:01Z\"}]}}],\"payer\":{\"name\":{\"given_name\":\"Jos\u00e9 Joaqu\u00edn\",\"surname\":\"Hidalgo Del Valle\"},\"email_address\":\"josejoaquinh_14@live.com\",\"payer_id\":\"UQZGVTJFASLDN\",\"phone\":{\"phone_number\":{\"national_number\":\"663369677\"}},\"address\":{\"address_line_1\":\"Camino Real N69, 2A\",\"admin_area_2\":\"Yecla\",\"admin_area_1\":\"MURCIA\",\"postal_code\":\"30510\",\"country_code\":\"ES\"}},\"create_time\":\"2026-01-11T22:01:57Z\",\"update_time\":\"2026-01-11T22:05:01Z\",\"links\":[{\"href\":\"https:\\/\\/api.paypal.com\\/v2\\/checkout\\/orders\\/3YF226911K697515D\",\"rel\":\"self\",\"method\":\"GET\"}]}"</t>
  </si>
  <si>
    <t>gid://shopify/OrderTransaction/8595287736658</t>
  </si>
  <si>
    <t>2026-01-11T22:07:33Z</t>
  </si>
  <si>
    <t>zi47q6ideZ4YflwcXbvqnFcVi</t>
  </si>
  <si>
    <t>"{\"status\":\"COMPLETED\",\"id\":\"03Y1941990250852F\",\"amount\":\"67.95\",\"currency\":\"EUR\",\"created_at\":\"2026-01-11T14:07:35-08:00\",\"updated_at\":\"2026-01-11T14:07:35-08:00\",\"seller_payable_breakdown\":{\"gross_amount\":{\"currency_code\":\"EUR\",\"value\":\"67.95\"},\"paypal_fee\":{\"currency_code\":\"EUR\",\"value\":\"0.00\"},\"net_amount\":{\"currency_code\":\"EUR\",\"value\":\"67.95\"},\"total_refunded_amount\":{\"currency_code\":\"EUR\",\"value\":\"67.95\"}},\"invoice_id\":{\"invoice_id\":\"rQ5w2Z9Ctt0lI4F7GYo5uATcc\"},\"custom_id\":{\"shop_id\":751927347,\"session_id\":\"zi47q6ideZ4YflwcXbvqnFcVi\"}}"</t>
  </si>
  <si>
    <t>AS-96736</t>
  </si>
  <si>
    <t>gid://shopify/Order/7493876253010</t>
  </si>
  <si>
    <t>gid://shopify/OrderTransaction/8633224495442</t>
  </si>
  <si>
    <t>2026-01-25T12:26:57Z</t>
  </si>
  <si>
    <t>60Y41307GM890460A</t>
  </si>
  <si>
    <t>"{\"id\":\"60Y41307GM890460A\",\"intent\":\"CAPTURE\",\"status\":\"COMPLETED\",\"payment_source\":{\"paypal\":{\"email_address\":\"iorio.michela90@gmail.com\",\"account_id\":\"CUF5KT9NJSHZN\",\"account_status\":\"VERIFIED\",\"name\":{\"given_name\":\"Michela\",\"surname\":\"Iorio\"},\"phone_number\":{\"national_number\":\"393335049287\"},\"address\":{\"address_line_1\":\"Via Del Gazometro 40\",\"admin_area_2\":\"Roma\",\"admin_area_1\":\"RM\",\"postal_code\":\"00154\",\"country_code\":\"IT\"}}},\"purchase_units\":[{\"reference_id\":\"default\",\"amount\":{\"currency_code\":\"EUR\",\"value\":\"63.72\",\"breakdown\":{\"item_total\":{\"currency_code\":\"EUR\",\"value\":\"70.80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7.08\"}}},\"payee\":{\"email_address\":\"info@artestaposters.com\",\"merchant_id\":\"CZQCEKGVW6QGG\",\"display_data\":{\"brand_name\":\"Artesta\"}},\"payment_instruction\":{\"disbursement_mode\":\"INSTANT\"},\"description\":\"Ski day - chairlift - P\u00f3ster \\/ Madera roble natural \\/ 20x30\",\"custom_id\":\"{\\\"shop_id\\\":751927347,\\\"session_id\\\":\\\"rUF8oUMf8929HkLjFKMSxUgiX\\\"}\",\"invoice_id\":\"rUF8oUMf8929HkLjFKMSxUgiX\",\"soft_descriptor\":\"PAYPAL *ARTESTASTOR AR\",\"items\":[{\"name\":\"Ski day - chairlift - P\u00f3ster \\/ Madera roble natural \\/ 20x30\",\"unit_amount\":{\"currency_code\":\"EUR\",\"value\":\"24.95\"},\"tax\":{\"currency_code\":\"EUR\",\"value\":\"0.00\"},\"quantity\":\"1\"},{\"name\":\"BALLS \\/ Volleyball - P\u00f3ster \\/ Sin marco \\/ 30x40\",\"unit_amount\":{\"currency_code\":\"EUR\",\"value\":\"19.95\"},\"tax\":{\"currency_code\":\"EUR\",\"value\":\"0.00\"},\"quantity\":\"1\"},{\"name\":\"Rome Skyline en blanco y negro - P\u00f3ster \\/ Sin marco \\/ 20x30\",\"unit_amount\":{\"currency_code\":\"EUR\",\"value\":\"12.95\"},\"tax\":{\"currency_code\":\"EUR\",\"value\":\"0.00\"},\"quantity\":\"1\"},{\"name\":\"Tornadoes II - P\u00f3ster \\/ Sin marco \\/ 20x30\",\"unit_amount\":{\"currency_code\":\"EUR\",\"value\":\"12.95\"},\"tax\":{\"currency_code\":\"EUR\",\"value\":\"0.00\"},\"quantity\":\"1\"}],\"shipping\":{\"name\":{\"full_name\":\"Michela Iorio\"},\"address\":{\"address_line_1\":\"Viale Pasteur 33\",\"admin_area_2\":\"Roma\",\"admin_area_1\":\"Roma\",\"postal_code\":\"00144\",\"country_code\":\"IT\"}},\"supplementary_data\":{\"tax_nexus\":[]},\"payments\":{\"captures\":[{\"id\":\"5N0289089N157194B\",\"status\":\"COMPLETED\",\"amount\":{\"currency_code\":\"EUR\",\"value\":\"63.72\"},\"final_capture\":true,\"disbursement_mode\":\"INSTANT\",\"seller_protection\":{\"status\":\"ELIGIBLE\",\"dispute_categories\":[\"ITEM_NOT_RECEIVED\",\"UNAUTHORIZED_TRANSACTION\"]},\"seller_receivable_breakdown\":{\"gross_amount\":{\"currency_code\":\"EUR\",\"value\":\"63.72\"},\"paypal_fee\":{\"currency_code\":\"EUR\",\"value\":\"2.20\"},\"net_amount\":{\"currency_code\":\"EUR\",\"value\":\"61.52\"}},\"invoice_id\":\"rUF8oUMf8929HkLjFKMSxUgiX\",\"custom_id\":\"{\\\"shop_id\\\":751927347,\\\"session_id\\\":\\\"rUF8oUMf8929HkLjFKMSxUgiX\\\"}\",\"links\":[{\"href\":\"https:\\/\\/api.paypal.com\\/v2\\/payments\\/captures\\/5N0289089N157194B\",\"rel\":\"self\",\"method\":\"GET\"},{\"href\":\"https:\\/\\/api.paypal.com\\/v2\\/payments\\/captures\\/5N0289089N157194B\\/refund\",\"rel\":\"refund\",\"method\":\"POST\"},{\"href\":\"https:\\/\\/api.paypal.com\\/v2\\/checkout\\/orders\\/60Y41307GM890460A\",\"rel\":\"up\",\"method\":\"GET\"}],\"create_time\":\"2026-01-25T12:26:59Z\",\"update_time\":\"2026-01-25T12:26:59Z\"}]}}],\"payer\":{\"name\":{\"given_name\":\"Michela\",\"surname\":\"Iorio\"},\"email_address\":\"iorio.michela90@gmail.com\",\"payer_id\":\"CUF5KT9NJSHZN\",\"phone\":{\"phone_number\":{\"national_number\":\"393335049287\"}},\"address\":{\"address_line_1\":\"Via Del Gazometro 40\",\"admin_area_2\":\"Roma\",\"admin_area_1\":\"RM\",\"postal_code\":\"00154\",\"country_code\":\"IT\"}},\"create_time\":\"2026-01-25T12:25:48Z\",\"update_time\":\"2026-01-25T12:26:59Z\",\"links\":[{\"href\":\"https:\\/\\/api.paypal.com\\/v2\\/checkout\\/orders\\/60Y41307GM890460A\",\"rel\":\"self\",\"method\":\"GET\"}]}"</t>
  </si>
  <si>
    <t>AS-96560</t>
  </si>
  <si>
    <t>gid://shopify/Order/7488461242706</t>
  </si>
  <si>
    <t>gid://shopify/OrderTransaction/8626402525522</t>
  </si>
  <si>
    <t>2026-01-22T19:49:10Z</t>
  </si>
  <si>
    <t>0V17629899855081K</t>
  </si>
  <si>
    <t>"{\"id\":\"0V17629899855081K\",\"intent\":\"CAPTURE\",\"status\":\"COMPLETED\",\"payment_source\":{\"paypal\":{\"email_address\":\"waurlia@yahoo.com\",\"account_id\":\"8ELJCM4B47N4C\",\"account_status\":\"VERIFIED\",\"name\":{\"given_name\":\"Aur\u00e9lia\",\"surname\":\"Wuilmart\"},\"phone_number\":{\"national_number\":\"0671632053\"},\"address\":{\"address_line_1\":\"1 rue amiral l'hermitte\",\"admin_area_2\":\"Coutances\",\"postal_code\":\"50200\",\"country_code\":\"FR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Henri Matisse NUDE - P\u00f3ster \\/ Sin marco \\/ 30x40\",\"custom_id\":\"{\\\"shop_id\\\":751927347,\\\"session_id\\\":\\\"riXM2IgaHbxCiZeTJ6md1sTgW\\\"}\",\"invoice_id\":\"riXM2IgaHbxCiZeTJ6md1sTgW\",\"items\":[{\"name\":\"Henri Matisse NUDE - P\u00f3ster \\/ Sin marco \\/ 30x40\",\"unit_amount\":{\"currency_code\":\"EUR\",\"value\":\"19.95\"},\"tax\":{\"currency_code\":\"EUR\",\"value\":\"0.00\"},\"quantity\":\"1\"}],\"shipping\":{\"name\":{\"full_name\":\"Aurelia Wuilmart\"},\"address\":{\"address_line_1\":\"11 ROUTE DE PACY\",\"admin_area_2\":\"LOUVIERS\",\"postal_code\":\"27400\",\"country_code\":\"FR\"}},\"supplementary_data\":{\"tax_nexus\":[]},\"payments\":{\"captures\":[{\"id\":\"4J735898AC438810A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iXM2IgaHbxCiZeTJ6md1sTgW\",\"custom_id\":\"{\\\"shop_id\\\":751927347,\\\"session_id\\\":\\\"riXM2IgaHbxCiZeTJ6md1sTgW\\\"}\",\"links\":[{\"href\":\"https:\\/\\/api.paypal.com\\/v2\\/payments\\/captures\\/4J735898AC438810A\",\"rel\":\"self\",\"method\":\"GET\"},{\"href\":\"https:\\/\\/api.paypal.com\\/v2\\/payments\\/captures\\/4J735898AC438810A\\/refund\",\"rel\":\"refund\",\"method\":\"POST\"},{\"href\":\"https:\\/\\/api.paypal.com\\/v2\\/checkout\\/orders\\/0V17629899855081K\",\"rel\":\"up\",\"method\":\"GET\"}],\"create_time\":\"2026-01-22T19:49:12Z\",\"update_time\":\"2026-01-22T19:49:12Z\"}]}}],\"payer\":{\"name\":{\"given_name\":\"Aur\u00e9lia\",\"surname\":\"Wuilmart\"},\"email_address\":\"waurlia@yahoo.com\",\"payer_id\":\"8ELJCM4B47N4C\",\"phone\":{\"phone_number\":{\"national_number\":\"0671632053\"}},\"address\":{\"address_line_1\":\"1 rue amiral l'hermitte\",\"admin_area_2\":\"Coutances\",\"postal_code\":\"50200\",\"country_code\":\"FR\"}},\"create_time\":\"2026-01-22T19:48:37Z\",\"update_time\":\"2026-01-22T19:49:12Z\",\"links\":[{\"href\":\"https:\\/\\/api.paypal.com\\/v2\\/checkout\\/orders\\/0V17629899855081K\",\"rel\":\"self\",\"method\":\"GET\"}]}"</t>
  </si>
  <si>
    <t>AS-95137</t>
  </si>
  <si>
    <t>gid://shopify/Order/7407901180242</t>
  </si>
  <si>
    <t>gid://shopify/OrderTransaction/8578593128786</t>
  </si>
  <si>
    <t>2026-01-05T16:00:24Z</t>
  </si>
  <si>
    <t>ch_3SmGCjIkWweOM9jA0QZQ3aBP</t>
  </si>
  <si>
    <t>r9FUpz23yLslR7KNl775JzqeB</t>
  </si>
  <si>
    <t>pi_3SmGCjIkWweOM9jA0t9Am4xH</t>
  </si>
  <si>
    <t>"{\"id\":\"pi_3SmGCjIkWweOM9jA0t9Am4xH\",\"object\":\"payment_intent\",\"amount\":9995,\"amount_capturable\":0,\"amount_received\":9995,\"canceled_at\":null,\"cancellation_reason\":null,\"capture_method\":\"automatic\",\"latest_charge\":{\"id\":\"ch_3SmGCjIkWweOM9jA0QZQ3aBP\",\"object\":\"charge\",\"amount\":9995,\"application_fee\":\"fee_1SmGClIkWweOM9jAyY7aCttZ\",\"balance_transaction\":\"txn_3SmGCjIkWweOM9jA0VeRQ633\",\"captured\":true,\"created\":1767628826,\"currency\":\"eur\",\"failure_code\":null,\"failure_message\":null,\"fraud_details\":{},\"livemode\":true,\"metadata\":{\"payment_id\":\"r9FUpz23yLslR7KNl775Jzqe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GCjIkWweOM9jA0t9Am4xH\",\"payment_method\":\"pm_1SmGCjIkWweOM9jAbibqxklr\",\"payment_method_details\":{\"card\":{\"amount_authorized\":9995,\"authorization_code\":\"002676\",\"brand\":\"mastercard\",\"checks\":{\"address_line1_check\":null,\"address_postal_code_check\":null,\"cvc_check\":null},\"country\":\"ES\",\"description\":\"Platinum MasterCard Immediate Debit\",\"ds_transaction_id\":null,\"exp_month\":8,\"exp_year\":2028,\"extended_authorization\":{\"status\":\"disabled\"},\"fingerprint\":\"kmadXuWG2fzDnfXi\",\"funding\":\"debit\",\"iin\":\"559267\",\"incremental_authorization\":{\"status\":\"unavailable\"},\"installments\":null,\"issuer\":\"SERVIRED, SOCIEDAD ESPANOLA DE\",\"last4\":\"0000\",\"mandate\":null,\"moto\":false,\"multicapture\":{\"status\":\"unavailable\"},\"network\":\"mastercard\",\"network_token\":{\"used\":false},\"network_transaction_id\":\"TPLGH21SC0105\",\"overcapture\":{\"maximum_amount_capturable\":9995,\"status\":\"unavailable\"},\"payment_account_reference\":\"50019OGUKRQ8L21KHKB7UMLJ9B2B1\",\"regulated_status\":\"unregulated\",\"three_d_secure\":null,\"wallet\":{\"apple_pay\":{\"type\":\"apple_pay\"},\"dynamic_last4\":\"5382\",\"type\":\"apple_pay\"}},\"type\":\"card\"},\"refunded\":false,\"source\":null,\"status\":\"succeeded\",\"mit_params\":{\"network_transaction_id\":\"TPLGH21SC0105\"}},\"confirmation_method\":\"manual\",\"created\":1767628825,\"currency\":\"eur\",\"customer\":null,\"last_payment_error\":null,\"livemode\":true,\"metadata\":{\"payment_id\":\"r9FUpz23yLslR7KNl775JzqeB\",\"payments_extension\":\"true\",\"payments_extension_type\":\"card\",\"reconciliation_flow\":\"payments_api\",\"shop_id\":\"751927347\"},\"next_action\":null,\"payment_method\":\"pm_1SmGCjIkWweOM9jAbibqxklr\",\"payment_method_types\":[\"card\"],\"source\":null,\"status\":\"succeeded\"}"</t>
  </si>
  <si>
    <t>AS-95650</t>
  </si>
  <si>
    <t>gid://shopify/Order/7420811870546</t>
  </si>
  <si>
    <t>gid://shopify/OrderTransaction/8594141938002</t>
  </si>
  <si>
    <t>2026-01-11T13:57:44Z</t>
  </si>
  <si>
    <t>py_3SoP9JIkWweOM9jA0OdlkeE9</t>
  </si>
  <si>
    <t>rO9gv5ZdqkNEUEtmcWrlGA0K2</t>
  </si>
  <si>
    <t>"{\"id\":\"py_3SoP9JIkWweOM9jA0OdlkeE9\",\"object\":\"charge\",\"amount\":4622,\"application_fee\":\"fee_1SoP9yIkWweOM9jAqdQtCZfi\",\"balance_transaction\":\"txn_3SoP9JIkWweOM9jA0IVEmeoN\",\"captured\":true,\"created\":1768139906,\"currency\":\"eur\",\"failure_code\":null,\"failure_message\":null,\"fraud_details\":{},\"livemode\":true,\"metadata\":{\"payments_extension_type\":\"klarna\",\"payments_extension\":\"true\",\"shop_id\":\"751927347\",\"reconciliation_flow\":\"payments_api\",\"payment_id\":\"rO9gv5ZdqkNEUEtmcWrlGA0K2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oP9JIkWweOM9jA06IVxvbI\",\"payment_method\":\"pm_1SoP9JIkWweOM9jAYLJBSzWV\",\"payment_method_details\":{\"klarna\":{\"payer_details\":{\"address\":{\"country\":\"IT\"}},\"payment_method_category\":\"pay_in_installments\",\"preferred_locale\":\"it-IT\"},\"type\":\"klarna\"},\"refunded\":false,\"source\":null,\"status\":\"succeeded\"}"</t>
  </si>
  <si>
    <t>AS-95097</t>
  </si>
  <si>
    <t>gid://shopify/Order/7400112685394</t>
  </si>
  <si>
    <t>gid://shopify/OrderTransaction/8576988741970</t>
  </si>
  <si>
    <t>2026-01-04T22:39:14Z</t>
  </si>
  <si>
    <t>3RN11064MV9841508</t>
  </si>
  <si>
    <t>"{\"id\":\"3RN11064MV9841508\",\"intent\":\"CAPTURE\",\"status\":\"COMPLETED\",\"payment_source\":{\"paypal\":{\"email_address\":\"paoloconsoli113@gmail.com\",\"account_id\":\"JWV2WBRXZMQQ4\",\"account_status\":\"VERIFIED\",\"name\":{\"given_name\":\"Paolo\",\"surname\":\"Consoli\"},\"phone_number\":{\"national_number\":\"393342008445\"},\"address\":{\"address_line_1\":\"Via del Risorgimento, 29\",\"admin_area_2\":\"Brescia\",\"admin_area_1\":\"BS\",\"postal_code\":\"25127\",\"country_code\":\"IT\"}}},\"purchase_units\":[{\"reference_id\":\"default\",\"amount\":{\"currency_code\":\"EUR\",\"value\":\"83.57\",\"breakdown\":{\"item_total\":{\"currency_code\":\"EUR\",\"value\":\"92.85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9.28\"}}},\"payee\":{\"email_address\":\"info@artestaposters.com\",\"merchant_id\":\"CZQCEKGVW6QGG\",\"display_data\":{\"brand_name\":\"Artesta\"}},\"payment_instruction\":{\"disbursement_mode\":\"INSTANT\"},\"description\":\"Cheers To You - Arty Guava - P\u00f3ster \\/ Sin marco \\/ 50x70\",\"custom_id\":\"{\\\"shop_id\\\":751927347,\\\"session_id\\\":\\\"rkOB24IfRFoUUxqEQ3LnnqH5K\\\"}\",\"invoice_id\":\"rkOB24IfRFoUUxqEQ3LnnqH5K\",\"items\":[{\"name\":\"Cheers To You - Arty Guava - P\u00f3ster \\/ Sin marco \\/ 50x70\",\"unit_amount\":{\"currency_code\":\"EUR\",\"value\":\"32.95\"},\"tax\":{\"currency_code\":\"EUR\",\"value\":\"0.00\"},\"quantity\":\"1\"},{\"name\":\"Girl with wine at the beach - Raissa Oltmanns - P\u00f3ster \\/ Sin marco \\/ 40x50\",\"unit_amount\":{\"currency_code\":\"EUR\",\"value\":\"26.95\"},\"tax\":{\"currency_code\":\"EUR\",\"value\":\"0.00\"},\"quantity\":\"1\"},{\"name\":\"Fruitlover - Raissa Oltmanns - P\u00f3ster \\/ Sin marco \\/ 50x70\",\"unit_amount\":{\"currency_code\":\"EUR\",\"value\":\"32.95\"},\"tax\":{\"currency_code\":\"EUR\",\"value\":\"0.00\"},\"quantity\":\"1\"}],\"shipping\":{\"name\":{\"full_name\":\"Paolo Consoli\"},\"address\":{\"address_line_1\":\"Via del Risorgimento 29\",\"admin_area_2\":\"Brescia\",\"admin_area_1\":\"Brescia\",\"postal_code\":\"25127\",\"country_code\":\"IT\"}},\"supplementary_data\":{\"tax_nexus\":[]},\"payments\":{\"captures\":[{\"id\":\"9AH51946K50636331\",\"status\":\"COMPLETED\",\"amount\":{\"currency_code\":\"EUR\",\"value\":\"83.57\"},\"final_capture\":true,\"disbursement_mode\":\"INSTANT\",\"seller_protection\":{\"status\":\"ELIGIBLE\",\"dispute_categories\":[\"ITEM_NOT_RECEIVED\",\"UNAUTHORIZED_TRANSACTION\"]},\"seller_receivable_breakdown\":{\"gross_amount\":{\"currency_code\":\"EUR\",\"value\":\"83.57\"},\"paypal_fee\":{\"currency_code\":\"EUR\",\"value\":\"2.77\"},\"net_amount\":{\"currency_code\":\"EUR\",\"value\":\"80.80\"}},\"invoice_id\":\"rkOB24IfRFoUUxqEQ3LnnqH5K\",\"custom_id\":\"{\\\"shop_id\\\":751927347,\\\"session_id\\\":\\\"rkOB24IfRFoUUxqEQ3LnnqH5K\\\"}\",\"links\":[{\"href\":\"https:\\/\\/api.paypal.com\\/v2\\/payments\\/captures\\/9AH51946K50636331\",\"rel\":\"self\",\"method\":\"GET\"},{\"href\":\"https:\\/\\/api.paypal.com\\/v2\\/payments\\/captures\\/9AH51946K50636331\\/refund\",\"rel\":\"refund\",\"method\":\"POST\"},{\"href\":\"https:\\/\\/api.paypal.com\\/v2\\/checkout\\/orders\\/3RN11064MV9841508\",\"rel\":\"up\",\"method\":\"GET\"}],\"create_time\":\"2026-01-04T22:39:16Z\",\"update_time\":\"2026-01-04T22:39:16Z\"}]}}],\"payer\":{\"name\":{\"given_name\":\"Paolo\",\"surname\":\"Consoli\"},\"email_address\":\"paoloconsoli113@gmail.com\",\"payer_id\":\"JWV2WBRXZMQQ4\",\"phone\":{\"phone_number\":{\"national_number\":\"393342008445\"}},\"address\":{\"address_line_1\":\"Via del Risorgimento, 29\",\"admin_area_2\":\"Brescia\",\"admin_area_1\":\"BS\",\"postal_code\":\"25127\",\"country_code\":\"IT\"}},\"create_time\":\"2026-01-04T22:38:30Z\",\"update_time\":\"2026-01-04T22:39:16Z\",\"links\":[{\"href\":\"https:\\/\\/api.paypal.com\\/v2\\/checkout\\/orders\\/3RN11064MV9841508\",\"rel\":\"self\",\"method\":\"GET\"}]}"</t>
  </si>
  <si>
    <t>AS-95814</t>
  </si>
  <si>
    <t>gid://shopify/Order/7425683128658</t>
  </si>
  <si>
    <t>gid://shopify/OrderTransaction/8598528164178</t>
  </si>
  <si>
    <t>2026-01-13T09:14:05Z</t>
  </si>
  <si>
    <t>ch_3Sp3ftIkWweOM9jA1v8Y8BGl</t>
  </si>
  <si>
    <t>rP727cjxIayDU2sMncwjdmX13</t>
  </si>
  <si>
    <t>pi_3Sp3ftIkWweOM9jA1IK7urdS</t>
  </si>
  <si>
    <t>"{\"id\":\"pi_3Sp3ftIkWweOM9jA1IK7urdS\",\"object\":\"payment_intent\",\"amount\":26275,\"amount_capturable\":0,\"amount_received\":26275,\"canceled_at\":null,\"cancellation_reason\":null,\"capture_method\":\"automatic\",\"latest_charge\":{\"id\":\"ch_3Sp3ftIkWweOM9jA1v8Y8BGl\",\"object\":\"charge\",\"amount\":26275,\"application_fee\":\"fee_1Sp3gYIkWweOM9jA9a9hMmjR\",\"balance_transaction\":\"txn_3Sp3ftIkWweOM9jA18WvUuZ4\",\"captured\":true,\"created\":1768295686,\"currency\":\"eur\",\"failure_code\":null,\"failure_message\":null,\"fraud_details\":{},\"livemode\":true,\"metadata\":{\"payment_id\":\"rP727cjxIayDU2sMncwjdmX13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3ftIkWweOM9jA1IK7urdS\",\"payment_method\":\"pm_1Sp3ftIkWweOM9jAc3XbC9ox\",\"payment_method_details\":{\"card\":{\"amount_authorized\":26275,\"authorization_code\":\"234555\",\"brand\":\"visa\",\"checks\":{\"address_line1_check\":\"fail\",\"address_postal_code_check\":\"fail\",\"cvc_check\":\"pass\"},\"country\":\"FR\",\"description\":\"Visa Business\",\"ds_transaction_id\":null,\"exp_month\":11,\"exp_year\":2028,\"extended_authorization\":{\"status\":\"disabled\"},\"fingerprint\":\"oS2J6hUHWroQcaN7\",\"funding\":\"debit\",\"iin\":\"473935\",\"incremental_authorization\":{\"status\":\"unavailable\"},\"installments\":null,\"issuer\":\"BPCE\",\"last4\":\"1935\",\"mandate\":null,\"moto\":false,\"multicapture\":{\"status\":\"unavailable\"},\"network\":\"visa\",\"network_token\":{\"used\":false},\"network_transaction_id\":\"486013332862009\",\"overcapture\":{\"maximum_amount_capturable\":26275,\"status\":\"unavailable\"},\"payment_account_reference\":\"V001AACB046012021050445741384\",\"regulated_status\":\"unregulated\",\"three_d_secure\":{\"authentication_flow\":\"challenge\",\"electronic_commerce_indicator\":\"05\",\"exemption_indicator\":null,\"result\":\"authenticated\",\"result_reason\":null,\"transaction_id\":\"fc171193-902f-45cf-86e0-0a865898be94\",\"version\":\"2.2.0\"},\"wallet\":null},\"type\":\"card\"},\"refunded\":false,\"source\":null,\"status\":\"succeeded\",\"mit_params\":{\"network_transaction_id\":\"486013332862009\"}},\"confirmation_method\":\"manual\",\"created\":1768295645,\"currency\":\"eur\",\"customer\":null,\"last_payment_error\":null,\"livemode\":true,\"metadata\":{\"payment_id\":\"rP727cjxIayDU2sMncwjdmX13\",\"payments_extension\":\"true\",\"payments_extension_type\":\"card\",\"reconciliation_flow\":\"payments_api\",\"shop_id\":\"751927347\"},\"next_action\":null,\"payment_method\":\"pm_1Sp3ftIkWweOM9jAc3XbC9ox\",\"payment_method_types\":[\"card\"],\"source\":null,\"status\":\"succeeded\"}"</t>
  </si>
  <si>
    <t>AS-95872</t>
  </si>
  <si>
    <t>gid://shopify/Order/7426847048018</t>
  </si>
  <si>
    <t>gid://shopify/OrderTransaction/8600258445650</t>
  </si>
  <si>
    <t>2026-01-13T20:23:03Z</t>
  </si>
  <si>
    <t>ch_3SpE7IIkWweOM9jA19QnmY8r</t>
  </si>
  <si>
    <t>rAmLfD0WCTyRCMvtnDEri0I00</t>
  </si>
  <si>
    <t>pi_3SpE7IIkWweOM9jA1eO6qhmg</t>
  </si>
  <si>
    <t>"{\"id\":\"pi_3SpE7IIkWweOM9jA1eO6qhmg\",\"object\":\"payment_intent\",\"amount\":8585,\"amount_capturable\":0,\"amount_received\":8585,\"canceled_at\":null,\"cancellation_reason\":null,\"capture_method\":\"automatic\",\"latest_charge\":{\"id\":\"ch_3SpE7IIkWweOM9jA19QnmY8r\",\"object\":\"charge\",\"amount\":8585,\"application_fee\":\"fee_1SpE7LIkWweOM9jAb4EQrYmd\",\"balance_transaction\":\"txn_3SpE7IIkWweOM9jA1iwRpTgY\",\"captured\":true,\"created\":1768335786,\"currency\":\"eur\",\"failure_code\":null,\"failure_message\":null,\"fraud_details\":{},\"livemode\":true,\"metadata\":{\"payment_id\":\"rAmLfD0WCTyRCMvtnDEri0I00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E7IIkWweOM9jA1eO6qhmg\",\"payment_method\":\"pm_1SpE7IIkWweOM9jA4dDcSffN\",\"payment_method_details\":{\"card\":{\"amount_authorized\":8585,\"authorization_code\":\"109661\",\"brand\":\"visa\",\"checks\":{\"address_line1_check\":\"fail\",\"address_postal_code_check\":\"pass\",\"cvc_check\":\"pass\"},\"country\":\"FR\",\"description\":\"Visa Gold\",\"ds_transaction_id\":null,\"exp_month\":6,\"exp_year\":2027,\"extended_authorization\":{\"status\":\"disabled\"},\"fingerprint\":\"T856lVkFO9wnxoPS\",\"funding\":\"debit\",\"iin\":\"456188\",\"incremental_authorization\":{\"status\":\"unavailable\"},\"installments\":null,\"issuer\":\"SOCIETE GENERALE S.A.\",\"last4\":\"7884\",\"mandate\":null,\"moto\":false,\"multicapture\":{\"status\":\"unavailable\"},\"network\":\"visa\",\"network_token\":{\"used\":false},\"network_transaction_id\":\"486013733860971\",\"overcapture\":{\"maximum_amount_capturable\":8585,\"status\":\"unavailable\"},\"payment_account_reference\":\"V001AAG0000356995040000000000\",\"regulated_status\":\"unregulated\",\"three_d_secure\":{\"authentication_flow\":\"frictionless\",\"electronic_commerce_indicator\":\"07\",\"exemption_indicator\":null,\"result\":\"exempted\",\"result_reason\":null,\"transaction_id\":\"df279d68-cb32-4cab-9b48-7af08014fb8d\",\"version\":\"2.2.0\"},\"wallet\":null},\"type\":\"card\"},\"refunded\":false,\"source\":null,\"status\":\"succeeded\",\"mit_params\":{\"network_transaction_id\":\"486013733860971\"}},\"confirmation_method\":\"manual\",\"created\":1768335784,\"currency\":\"eur\",\"customer\":null,\"last_payment_error\":null,\"livemode\":true,\"metadata\":{\"payment_id\":\"rAmLfD0WCTyRCMvtnDEri0I00\",\"payments_extension\":\"true\",\"payments_extension_type\":\"card\",\"reconciliation_flow\":\"payments_api\",\"shop_id\":\"751927347\"},\"next_action\":null,\"payment_method\":\"pm_1SpE7IIkWweOM9jA4dDcSffN\",\"payment_method_types\":[\"card\"],\"source\":null,\"status\":\"succeeded\"}"</t>
  </si>
  <si>
    <t>AS-95613</t>
  </si>
  <si>
    <t>gid://shopify/Order/7420252750162</t>
  </si>
  <si>
    <t>gid://shopify/OrderTransaction/8593512857938</t>
  </si>
  <si>
    <t>2026-01-11T09:23:23Z</t>
  </si>
  <si>
    <t>3RP01071NN1065536</t>
  </si>
  <si>
    <t>"{\"id\":\"3RP01071NN1065536\",\"intent\":\"CAPTURE\",\"status\":\"COMPLETED\",\"payment_source\":{\"paypal\":{\"email_address\":\"Hanna.boemeke@gmx.de\",\"account_id\":\"X6D375K6E26DU\",\"account_status\":\"VERIFIED\",\"name\":{\"given_name\":\"Hanna\",\"surname\":\"b\u00f6meke\"},\"phone_number\":{\"national_number\":\"4915175014422\"},\"address\":{\"address_line_1\":\"obere stra\u00dfe 6\",\"admin_area_2\":\"duderstadt\",\"postal_code\":\"37115\",\"country_code\":\"DE\"}}},\"purchase_units\":[{\"reference_id\":\"default\",\"amount\":{\"currency_code\":\"EUR\",\"value\":\"84.95\",\"breakdown\":{\"item_total\":{\"currency_code\":\"EUR\",\"value\":\"84.95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hame - P\u00f3ster \\/ Madera roble natural \\/ 60x90\",\"custom_id\":\"{\\\"shop_id\\\":751927347,\\\"session_id\\\":\\\"rPocLeV0N0Yi6ygPu5fA7oOvv\\\"}\",\"invoice_id\":\"rPocLeV0N0Yi6ygPu5fA7oOvv\",\"items\":[{\"name\":\"Shame - P\u00f3ster \\/ Madera roble natural \\/ 60x90\",\"unit_amount\":{\"currency_code\":\"EUR\",\"value\":\"84.95\"},\"tax\":{\"currency_code\":\"EUR\",\"value\":\"0.00\"},\"quantity\":\"1\"}],\"shipping\":{\"name\":{\"full_name\":\"Hanna b\u00f6meke\"},\"address\":{\"address_line_1\":\"obere stra\u00dfe 6\",\"admin_area_2\":\"duderstadt\",\"postal_code\":\"37115\",\"country_code\":\"DE\"}},\"supplementary_data\":{\"tax_nexus\":[]},\"payments\":{\"captures\":[{\"id\":\"6MY10877L2188981X\",\"status\":\"COMPLETED\",\"amount\":{\"currency_code\":\"EUR\",\"value\":\"84.95\"},\"final_capture\":true,\"disbursement_mode\":\"INSTANT\",\"seller_protection\":{\"status\":\"ELIGIBLE\",\"dispute_categories\":[\"ITEM_NOT_RECEIVED\",\"UNAUTHORIZED_TRANSACTION\"]},\"seller_receivable_breakdown\":{\"gross_amount\":{\"currency_code\":\"EUR\",\"value\":\"84.95\"},\"paypal_fee\":{\"currency_code\":\"EUR\",\"value\":\"2.81\"},\"net_amount\":{\"currency_code\":\"EUR\",\"value\":\"82.14\"}},\"invoice_id\":\"rPocLeV0N0Yi6ygPu5fA7oOvv\",\"custom_id\":\"{\\\"shop_id\\\":751927347,\\\"session_id\\\":\\\"rPocLeV0N0Yi6ygPu5fA7oOvv\\\"}\",\"links\":[{\"href\":\"https:\\/\\/api.paypal.com\\/v2\\/payments\\/captures\\/6MY10877L2188981X\",\"rel\":\"self\",\"method\":\"GET\"},{\"href\":\"https:\\/\\/api.paypal.com\\/v2\\/payments\\/captures\\/6MY10877L2188981X\\/refund\",\"rel\":\"refund\",\"method\":\"POST\"},{\"href\":\"https:\\/\\/api.paypal.com\\/v2\\/checkout\\/orders\\/3RP01071NN1065536\",\"rel\":\"up\",\"method\":\"GET\"}],\"create_time\":\"2026-01-11T09:23:24Z\",\"update_time\":\"2026-01-11T09:23:24Z\"}]}}],\"payer\":{\"name\":{\"given_name\":\"Hanna\",\"surname\":\"b\u00f6meke\"},\"email_address\":\"Hanna.boemeke@gmx.de\",\"payer_id\":\"X6D375K6E26DU\",\"phone\":{\"phone_number\":{\"national_number\":\"4915175014422\"}},\"address\":{\"address_line_1\":\"obere stra\u00dfe 6\",\"admin_area_2\":\"duderstadt\",\"postal_code\":\"37115\",\"country_code\":\"DE\"}},\"create_time\":\"2026-01-11T09:22:44Z\",\"update_time\":\"2026-01-11T09:23:24Z\",\"links\":[{\"href\":\"https:\\/\\/api.paypal.com\\/v2\\/checkout\\/orders\\/3RP01071NN1065536\",\"rel\":\"self\",\"method\":\"GET\"}]}"</t>
  </si>
  <si>
    <t>AS-96082</t>
  </si>
  <si>
    <t>gid://shopify/Order/7433703883090</t>
  </si>
  <si>
    <t>gid://shopify/OrderTransaction/8608339722578</t>
  </si>
  <si>
    <t>2026-01-16T16:41:48Z</t>
  </si>
  <si>
    <t>ch_3SqG5pIkWweOM9jA2h4z920Z</t>
  </si>
  <si>
    <t>roiUDJhTgeiW35UB2M7LzW245</t>
  </si>
  <si>
    <t>pi_3SqG5pIkWweOM9jA2RDHHtzM</t>
  </si>
  <si>
    <t>"{\"id\":\"pi_3SqG5pIkWweOM9jA2RDHHtzM\",\"object\":\"payment_intent\",\"amount\":3190,\"amount_capturable\":0,\"amount_received\":3190,\"canceled_at\":null,\"cancellation_reason\":null,\"capture_method\":\"automatic\",\"latest_charge\":{\"id\":\"ch_3SqG5pIkWweOM9jA2h4z920Z\",\"object\":\"charge\",\"amount\":3190,\"application_fee\":\"fee_1SqG5qIkWweOM9jAHIOo1y8F\",\"balance_transaction\":\"txn_3SqG5pIkWweOM9jA2NXQF5Wm\",\"captured\":true,\"created\":1768581710,\"currency\":\"eur\",\"failure_code\":null,\"failure_message\":null,\"fraud_details\":{},\"livemode\":true,\"metadata\":{\"payment_id\":\"roiUDJhTgeiW35UB2M7LzW245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G5pIkWweOM9jA2RDHHtzM\",\"payment_method\":\"pm_1SqG5pIkWweOM9jA6PH02Ld0\",\"payment_method_details\":{\"card\":{\"amount_authorized\":3190,\"authorization_code\":\"930718\",\"brand\":\"visa\",\"checks\":{\"address_line1_check\":\"unavailable\",\"address_postal_code_check\":\"unavailable\",\"cvc_check\":\"pass\"},\"country\":\"ES\",\"description\":\"Visa Classic\",\"ds_transaction_id\":null,\"exp_month\":8,\"exp_year\":2029,\"extended_authorization\":{\"status\":\"disabled\"},\"fingerprint\":\"V9clSQKWqLs98Let\",\"funding\":\"debit\",\"iin\":\"491846\",\"incremental_authorization\":{\"status\":\"unavailable\"},\"installments\":null,\"issuer\":\"IBERCAJA BANCO S.A\",\"last4\":\"4848\",\"mandate\":null,\"moto\":false,\"multicapture\":{\"status\":\"unavailable\"},\"network\":\"visa\",\"network_token\":{\"used\":false},\"network_transaction_id\":\"486016601100381\",\"overcapture\":{\"maximum_amount_capturable\":3190,\"status\":\"unavailable\"},\"payment_account_reference\":\"V0010013024239417032507337303\",\"regulated_status\":\"unregulated\",\"three_d_secure\":null,\"wallet\":null},\"type\":\"card\"},\"refunded\":false,\"source\":null,\"status\":\"succeeded\",\"mit_params\":{\"network_transaction_id\":\"486016601100381\"}},\"confirmation_method\":\"manual\",\"created\":1768581709,\"currency\":\"eur\",\"customer\":null,\"last_payment_error\":null,\"livemode\":true,\"metadata\":{\"payment_id\":\"roiUDJhTgeiW35UB2M7LzW245\",\"payments_extension\":\"true\",\"payments_extension_type\":\"card\",\"reconciliation_flow\":\"payments_api\",\"shop_id\":\"751927347\"},\"next_action\":null,\"payment_method\":\"pm_1SqG5pIkWweOM9jA6PH02Ld0\",\"payment_method_types\":[\"card\"],\"source\":null,\"status\":\"succeeded\"}"</t>
  </si>
  <si>
    <t>AS-95053</t>
  </si>
  <si>
    <t>gid://shopify/Order/7399562215762</t>
  </si>
  <si>
    <t>gid://shopify/OrderTransaction/8576341803346</t>
  </si>
  <si>
    <t>2026-01-04T17:22:01Z</t>
  </si>
  <si>
    <t>02747321974141316</t>
  </si>
  <si>
    <t>47A66267R31103419</t>
  </si>
  <si>
    <t>"{\"id\":\"47A66267R31103419\",\"intent\":\"CAPTURE\",\"status\":\"COMPLETED\",\"payment_source\":{\"paypal\":{\"email_address\":\"BirkholzAnke@gmail.com\",\"account_id\":\"9YJ6MEZKK5XNN\",\"account_status\":\"VERIFIED\",\"name\":{\"given_name\":\"Anke\",\"surname\":\"Birkholz\"},\"phone_number\":{\"national_number\":\"1705674138\"},\"address\":{\"address_line_1\":\"Bussestrasse 21c\",\"admin_area_2\":\"Hannover\",\"postal_code\":\"30655\",\"country_code\":\"DE\"}}},\"purchase_units\":[{\"reference_id\":\"default\",\"amount\":{\"currency_code\":\"EUR\",\"value\":\"58.86\",\"breakdown\":{\"item_total\":{\"currency_code\":\"EUR\",\"value\":\"59.90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5.99\"}}},\"payee\":{\"email_address\":\"info@artestaposters.com\",\"merchant_id\":\"CZQCEKGVW6QGG\",\"display_data\":{\"brand_name\":\"Artesta\"}},\"payment_instruction\":{\"disbursement_mode\":\"INSTANT\"},\"description\":\"Pablo Picasso Animals Drawing Flamingo II - P\u00f3ster \\/ Sin marco \\/ 50x50\",\"custom_id\":\"{\\\"shop_id\\\":751927347,\\\"session_id\\\":\\\"rcoHAbXFY5jTZJ72ULfLoRqFH\\\"}\",\"invoice_id\":\"rcoHAbXFY5jTZJ72ULfLoRqFH\",\"items\":[{\"name\":\"Pablo Picasso Animals Drawing Flamingo II - P\u00f3ster \\/ Sin marco \\/ 50x50\",\"unit_amount\":{\"currency_code\":\"EUR\",\"value\":\"29.95\"},\"tax\":{\"currency_code\":\"EUR\",\"value\":\"0.00\"},\"quantity\":\"1\"},{\"name\":\"Pablo Picasso Animals Drawing Dog II - P\u00f3ster \\/ Sin marco \\/ 50x50\",\"unit_amount\":{\"currency_code\":\"EUR\",\"value\":\"29.95\"},\"tax\":{\"currency_code\":\"EUR\",\"value\":\"0.00\"},\"quantity\":\"1\"}],\"shipping\":{\"name\":{\"full_name\":\"Anke Birkholz \"},\"address\":{\"address_line_1\":\"Bussestrasse 21c\",\"admin_area_2\":\"Hannover \",\"postal_code\":\"30655\",\"country_code\":\"DE\"}},\"supplementary_data\":{\"tax_nexus\":[]},\"payments\":{\"captures\":[{\"id\":\"02747321974141316\",\"status\":\"COMPLETED\",\"amount\":{\"currency_code\":\"EUR\",\"value\":\"58.86\"},\"final_capture\":true,\"disbursement_mode\":\"INSTANT\",\"seller_protection\":{\"status\":\"ELIGIBLE\",\"dispute_categories\":[\"ITEM_NOT_RECEIVED\",\"UNAUTHORIZED_TRANSACTION\"]},\"seller_receivable_breakdown\":{\"gross_amount\":{\"currency_code\":\"EUR\",\"value\":\"58.86\"},\"paypal_fee\":{\"currency_code\":\"EUR\",\"value\":\"2.06\"},\"net_amount\":{\"currency_code\":\"EUR\",\"value\":\"56.80\"}},\"invoice_id\":\"rcoHAbXFY5jTZJ72ULfLoRqFH\",\"custom_id\":\"{\\\"shop_id\\\":751927347,\\\"session_id\\\":\\\"rcoHAbXFY5jTZJ72ULfLoRqFH\\\"}\",\"links\":[{\"href\":\"https:\\/\\/api.paypal.com\\/v2\\/payments\\/captures\\/02747321974141316\",\"rel\":\"self\",\"method\":\"GET\"},{\"href\":\"https:\\/\\/api.paypal.com\\/v2\\/payments\\/captures\\/02747321974141316\\/refund\",\"rel\":\"refund\",\"method\":\"POST\"},{\"href\":\"https:\\/\\/api.paypal.com\\/v2\\/checkout\\/orders\\/47A66267R31103419\",\"rel\":\"up\",\"method\":\"GET\"}],\"create_time\":\"2026-01-04T17:22:03Z\",\"update_time\":\"2026-01-04T17:22:03Z\"}]}}],\"payer\":{\"name\":{\"given_name\":\"Anke\",\"surname\":\"Birkholz\"},\"email_address\":\"BirkholzAnke@gmail.com\",\"payer_id\":\"9YJ6MEZKK5XNN\",\"phone\":{\"phone_number\":{\"national_number\":\"1705674138\"}},\"address\":{\"address_line_1\":\"Bussestrasse 21c\",\"admin_area_2\":\"Hannover\",\"postal_code\":\"30655\",\"country_code\":\"DE\"}},\"create_time\":\"2026-01-04T17:20:39Z\",\"update_time\":\"2026-01-04T17:22:03Z\",\"links\":[{\"href\":\"https:\\/\\/api.paypal.com\\/v2\\/checkout\\/orders\\/47A66267R31103419\",\"rel\":\"self\",\"method\":\"GET\"}]}"</t>
  </si>
  <si>
    <t>AS-95285</t>
  </si>
  <si>
    <t>gid://shopify/Order/7412359463250</t>
  </si>
  <si>
    <t>gid://shopify/OrderTransaction/8584036221266</t>
  </si>
  <si>
    <t>2026-01-07T14:42:26Z</t>
  </si>
  <si>
    <t>ch_3SmxwMIkWweOM9jA1vO7i3C3</t>
  </si>
  <si>
    <t>r0luwMSvemUKeUMI9ssLulSd6</t>
  </si>
  <si>
    <t>pi_3SmxwMIkWweOM9jA1wP59lUQ</t>
  </si>
  <si>
    <t>"{\"id\":\"pi_3SmxwMIkWweOM9jA1wP59lUQ\",\"object\":\"payment_intent\",\"amount\":9995,\"amount_capturable\":0,\"amount_received\":0,\"canceled_at\":null,\"cancellation_reason\":null,\"capture_method\":\"automatic\",\"latest_charge\":{\"id\":\"ch_3SmxwMIkWweOM9jA1vO7i3C3\",\"object\":\"charge\",\"amount\":9995,\"application_fee\":null,\"balance_transaction\":null,\"captured\":false,\"created\":1767796947,\"currency\":\"eur\",\"failure_code\":\"incorrect_cvc\",\"failure_message\":\"Your card's security code is incorrect.\",\"fraud_details\":{},\"livemode\":true,\"metadata\":{\"payment_id\":\"r0luwMSvemUKeUMI9ssLulSd6\",\"payments_extension\":\"true\",\"payments_extension_type\":\"card\",\"reconciliation_flow\":\"payments_api\",\"shop_id\":\"751927347\"},\"outcome\":{\"advice_code\":\"confirm_card_data\",\"network_advice_code\":\"03\",\"network_decline_code\":\"N7\",\"network_status\":\"declined_by_network\",\"reason\":\"incorrect_cvc\",\"risk_level\":\"normal\",\"seller_message\":\"The bank returned the decline code `incorrect_cvc`.\",\"type\":\"issuer_declined\"},\"paid\":false,\"payment_intent\":\"pi_3SmxwMIkWweOM9jA1wP59lUQ\",\"payment_method\":\"pm_1SmxwMIkWweOM9jAn07FcoX4\",\"payment_method_details\":{\"card\":{\"amount_authorized\":null,\"authorization_code\":null,\"brand\":\"visa\",\"checks\":{\"address_line1_check\":\"unavailable\",\"address_postal_code_check\":\"unavailable\",\"cvc_check\":\"fail\"},\"country\":\"ES\",\"description\":\"Visa Classic\",\"ds_transaction_id\":null,\"exp_month\":3,\"exp_year\":2029,\"extended_authorization\":{\"status\":\"disabled\"},\"fingerprint\":\"joHjGCqJYnG3vZQy\",\"funding\":\"credit\",\"iin\":\"409013\",\"incremental_authorization\":{\"status\":\"unavailable\"},\"installments\":null,\"issuer\":\"CAIXABANK S.A.\",\"last4\":\"1024\",\"mandate\":null,\"moto\":false,\"multicapture\":{\"status\":\"unavailable\"},\"network\":\"visa\",\"network_token\":{\"used\":false},\"network_transaction_id\":\"486007529475140\",\"overcapture\":{\"maximum_amount_capturable\":9995,\"status\":\"unavailable\"},\"payment_account_reference\":\"V0010013022087343672289334419\",\"regulated_status\":\"unregulated\",\"three_d_secure\":null,\"wallet\":null},\"type\":\"card\"},\"refunded\":false,\"source\":null,\"status\":\"failed\",\"mit_params\":{\"network_transaction_id\":\"486007529475140\"}},\"confirmation_method\":\"manual\",\"created\":1767796946,\"currency\":\"eur\",\"customer\":null,\"last_payment_error\":{\"advice_code\":\"confirm_card_data\",\"charge\":\"ch_3SmxwMIkWweOM9jA1vO7i3C3\",\"code\":\"incorrect_cvc\",\"decline_code\":\"incorrect_cvc\",\"doc_url\":\"https:\\/\\/stripe.com\\/docs\\/error-codes\\/incorrect-cvc\",\"message\":\"Your card's security code is incorrect.\",\"network_advice_code\":\"03\",\"network_decline_code\":\"N7\",\"param\":\"cvc\",\"payment_method\":{\"id\":\"pm_1SmxwMIkWweOM9jAn07FcoX4\",\"object\":\"payment_method\",\"card\":{\"brand\":\"visa\",\"checks\":{\"address_line1_check\":\"unavailable\",\"address_postal_code_check\":\"unavailable\",\"cvc_check\":\"fail\"},\"country\":\"ES\",\"description\":\"Visa Classic\",\"display_brand\":\"visa\",\"exp_month\":3,\"exp_year\":2029,\"fingerprint\":\"joHjGCqJYnG3vZQy\",\"funding\":\"credit\",\"generated_from\":null,\"iin\":\"409013\",\"issuer\":\"CAIXABANK S.A.\",\"last4\":\"1024\",\"network_token\":null,\"networks\":{\"available\":[\"visa\"],\"preferred\":null},\"payment_account_reference\":null,\"regulated_status\":\"unregulated\",\"three_d_secure_usage\":{\"supported\":true},\"wallet\":null},\"created\":1767796946,\"livemode\":true,\"metadata\":{},\"type\":\"card\"},\"type\":\"card_error\"},\"livemode\":true,\"metadata\":{\"payment_id\":\"r0luwMSvemUKeUMI9ssLulSd6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</si>
  <si>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gid://shopify/OrderTransaction/8584039137618</t>
  </si>
  <si>
    <t>2026-01-07T14:43:27Z</t>
  </si>
  <si>
    <t>ch_3SmxxLIkWweOM9jA26vd08Po</t>
  </si>
  <si>
    <t>rwYYaaxi2ZNC7gmUoA7WvoaXK</t>
  </si>
  <si>
    <t>pi_3SmxxLIkWweOM9jA2Y8A4pwv</t>
  </si>
  <si>
    <t>"{\"id\":\"pi_3SmxxLIkWweOM9jA2Y8A4pwv\",\"object\":\"payment_intent\",\"amount\":9995,\"amount_capturable\":0,\"amount_received\":9995,\"canceled_at\":null,\"cancellation_reason\":null,\"capture_method\":\"automatic\",\"latest_charge\":{\"id\":\"ch_3SmxxLIkWweOM9jA26vd08Po\",\"object\":\"charge\",\"amount\":9995,\"application_fee\":\"fee_1SmxxMIkWweOM9jAClCJlfcH\",\"balance_transaction\":\"txn_3SmxxLIkWweOM9jA2apkWJ6l\",\"captured\":true,\"created\":1767797008,\"currency\":\"eur\",\"failure_code\":null,\"failure_message\":null,\"fraud_details\":{},\"livemode\":true,\"metadata\":{\"payment_id\":\"rwYYaaxi2ZNC7gmUoA7WvoaX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xxLIkWweOM9jA2Y8A4pwv\",\"payment_method\":\"pm_1SmxxLIkWweOM9jAqkgcv2JM\",\"payment_method_details\":{\"card\":{\"amount_authorized\":9995,\"authorization_code\":\"647446\",\"brand\":\"visa\",\"checks\":{\"address_line1_check\":\"unavailable\",\"address_postal_code_check\":\"unavailable\",\"cvc_check\":\"pass\"},\"country\":\"ES\",\"description\":\"Visa Classic\",\"ds_transaction_id\":null,\"exp_month\":3,\"exp_year\":2029,\"extended_authorization\":{\"status\":\"disabled\"},\"fingerprint\":\"joHjGCqJYnG3vZQy\",\"funding\":\"credit\",\"iin\":\"409013\",\"incremental_authorization\":{\"status\":\"unavailable\"},\"installments\":null,\"issuer\":\"CAIXABANK S.A.\",\"last4\":\"1024\",\"mandate\":null,\"moto\":false,\"multicapture\":{\"status\":\"unavailable\"},\"network\":\"visa\",\"network_token\":{\"used\":false},\"network_transaction_id\":\"486007530081450\",\"overcapture\":{\"maximum_amount_capturable\":9995,\"status\":\"unavailable\"},\"payment_account_reference\":\"V0010013022087343672289334419\",\"regulated_status\":\"unregulated\",\"three_d_secure\":null,\"wallet\":null},\"type\":\"card\"},\"refunded\":false,\"source\":null,\"status\":\"succeeded\",\"mit_params\":{\"network_transaction_id\":\"486007530081450\"}},\"confirmation_method\":\"manual\",\"created\":1767797007,\"currency\":\"eur\",\"customer\":null,\"last_payment_error\":null,\"livemode\":true,\"metadata\":{\"payment_id\":\"rwYYaaxi2ZNC7gmUoA7WvoaXK\",\"payments_extension\":\"true\",\"payments_extension_type\":\"card\",\"reconciliation_flow\":\"payments_api\",\"shop_id\":\"751927347\"},\"next_action\":null,\"payment_method\":\"pm_1SmxxLIkWweOM9jAqkgcv2JM\",\"payment_method_types\":[\"card\"],\"source\":null,\"status\":\"succeeded\"}"</t>
  </si>
  <si>
    <t>AS-94994</t>
  </si>
  <si>
    <t>gid://shopify/Order/7398284296530</t>
  </si>
  <si>
    <t>gid://shopify/OrderTransaction/8574800691538</t>
  </si>
  <si>
    <t>2026-01-03T22:44:22Z</t>
  </si>
  <si>
    <t>3T101957NS980583R</t>
  </si>
  <si>
    <t>"{\"id\":\"3T101957NS980583R\",\"intent\":\"CAPTURE\",\"status\":\"COMPLETED\",\"payment_source\":{\"paypal\":{\"email_address\":\"lukaswilleken@gmail.com\",\"account_id\":\"4XAWNVX2SWW38\",\"account_status\":\"VERIFIED\",\"name\":{\"given_name\":\"Lukas\",\"surname\":\"Willeken\"},\"phone_number\":{\"national_number\":\"4915737260204\"},\"address\":{\"address_line_1\":\"Am Feuerschanzengraben 20A\",\"admin_area_2\":\"G\u00f6ttingen\",\"postal_code\":\"37083\",\"country_code\":\"DE\"}}},\"purchase_units\":[{\"reference_id\":\"default\",\"amount\":{\"currency_code\":\"EUR\",\"value\":\"49.90\",\"breakdown\":{\"item_total\":{\"currency_code\":\"EUR\",\"value\":\"44.95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Rising - P\u00f3ster \\/ Sin marco \\/ 70x100\",\"custom_id\":\"{\\\"shop_id\\\":751927347,\\\"session_id\\\":\\\"rD9XG3DU6T5dkChuBrZHNDYEk\\\"}\",\"invoice_id\":\"rD9XG3DU6T5dkChuBrZHNDYEk\",\"items\":[{\"name\":\"Rising - P\u00f3ster \\/ Sin marco \\/ 70x100\",\"unit_amount\":{\"currency_code\":\"EUR\",\"value\":\"44.95\"},\"tax\":{\"currency_code\":\"EUR\",\"value\":\"0.00\"},\"quantity\":\"1\"}],\"shipping\":{\"name\":{\"full_name\":\"Lukas Willeken\"},\"address\":{\"address_line_1\":\"Am Feuerschanzengraben 20a\",\"admin_area_2\":\"G\u00f6ttingen\",\"postal_code\":\"37083\",\"country_code\":\"DE\"}},\"supplementary_data\":{\"tax_nexus\":[]},\"payments\":{\"captures\":[{\"id\":\"1VL6809636932861P\",\"status\":\"COMPLETED\",\"amount\":{\"currency_code\":\"EUR\",\"value\":\"49.90\"},\"final_capture\":true,\"disbursement_mode\":\"INSTANT\",\"seller_protection\":{\"status\":\"ELIGIBLE\",\"dispute_categories\":[\"ITEM_NOT_RECEIVED\",\"UNAUTHORIZED_TRANSACTION\"]},\"seller_receivable_breakdown\":{\"gross_amount\":{\"currency_code\":\"EUR\",\"value\":\"49.90\"},\"paypal_fee\":{\"currency_code\":\"EUR\",\"value\":\"1.80\"},\"net_amount\":{\"currency_code\":\"EUR\",\"value\":\"48.10\"}},\"invoice_id\":\"rD9XG3DU6T5dkChuBrZHNDYEk\",\"custom_id\":\"{\\\"shop_id\\\":751927347,\\\"session_id\\\":\\\"rD9XG3DU6T5dkChuBrZHNDYEk\\\"}\",\"links\":[{\"href\":\"https:\\/\\/api.paypal.com\\/v2\\/payments\\/captures\\/1VL6809636932861P\",\"rel\":\"self\",\"method\":\"GET\"},{\"href\":\"https:\\/\\/api.paypal.com\\/v2\\/payments\\/captures\\/1VL6809636932861P\\/refund\",\"rel\":\"refund\",\"method\":\"POST\"},{\"href\":\"https:\\/\\/api.paypal.com\\/v2\\/checkout\\/orders\\/3T101957NS980583R\",\"rel\":\"up\",\"method\":\"GET\"}],\"create_time\":\"2026-01-03T22:44:24Z\",\"update_time\":\"2026-01-03T22:44:24Z\"}]}}],\"payer\":{\"name\":{\"given_name\":\"Lukas\",\"surname\":\"Willeken\"},\"email_address\":\"lukaswilleken@gmail.com\",\"payer_id\":\"4XAWNVX2SWW38\",\"phone\":{\"phone_number\":{\"national_number\":\"4915737260204\"}},\"address\":{\"address_line_1\":\"Am Feuerschanzengraben 20A\",\"admin_area_2\":\"G\u00f6ttingen\",\"postal_code\":\"37083\",\"country_code\":\"DE\"}},\"create_time\":\"2026-01-03T22:41:33Z\",\"update_time\":\"2026-01-03T22:44:24Z\",\"links\":[{\"href\":\"https:\\/\\/api.paypal.com\\/v2\\/checkout\\/orders\\/3T101957NS980583R\",\"rel\":\"self\",\"method\":\"GET\"}]}"</t>
  </si>
  <si>
    <t>AS-96751</t>
  </si>
  <si>
    <t>gid://shopify/Order/7494160220498</t>
  </si>
  <si>
    <t>gid://shopify/OrderTransaction/8633569018194</t>
  </si>
  <si>
    <t>2026-01-25T14:52:42Z</t>
  </si>
  <si>
    <t>ch_3StUgBIkWweOM9jA2zQ6vQDX</t>
  </si>
  <si>
    <t>rMOnw74sanHN4gkcjhFKI4qHP</t>
  </si>
  <si>
    <t>pi_3StUgBIkWweOM9jA23g7sLqT</t>
  </si>
  <si>
    <t>"{\"id\":\"pi_3StUgBIkWweOM9jA23g7sLqT\",\"object\":\"payment_intent\",\"amount\":12857,\"amount_capturable\":0,\"amount_received\":12857,\"canceled_at\":null,\"cancellation_reason\":null,\"capture_method\":\"automatic\",\"latest_charge\":{\"id\":\"ch_3StUgBIkWweOM9jA2zQ6vQDX\",\"object\":\"charge\",\"amount\":12857,\"application_fee\":\"fee_1StUgDIkWweOM9jAKoAejSFv\",\"balance_transaction\":\"txn_3StUgBIkWweOM9jA2Ev3Cy2J\",\"captured\":true,\"created\":1769352764,\"currency\":\"eur\",\"failure_code\":null,\"failure_message\":null,\"fraud_details\":{},\"livemode\":true,\"metadata\":{\"payment_id\":\"rMOnw74sanHN4gkcjhFKI4qH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UgBIkWweOM9jA23g7sLqT\",\"payment_method\":\"pm_1StUgBIkWweOM9jAFHGRN7cm\",\"payment_method_details\":{\"card\":{\"amount_authorized\":12857,\"authorization_code\":\"902573\",\"brand\":\"visa\",\"checks\":{\"address_line1_check\":\"unavailable\",\"address_postal_code_check\":\"unavailable\",\"cvc_check\":\"pass\"},\"country\":\"ES\",\"description\":\"Visa Classic\",\"ds_transaction_id\":null,\"exp_month\":11,\"exp_year\":2032,\"extended_authorization\":{\"status\":\"disabled\"},\"fingerprint\":\"BtL8wXu3UcCfAI7Z\",\"funding\":\"debit\",\"iin\":\"476664\",\"incremental_authorization\":{\"status\":\"unavailable\"},\"installments\":null,\"issuer\":\"CAIXABANK S.A.\",\"last4\":\"1318\",\"mandate\":null,\"moto\":false,\"multicapture\":{\"status\":\"unavailable\"},\"network\":\"visa\",\"network_token\":{\"used\":false},\"network_transaction_id\":\"486025535648086\",\"overcapture\":{\"maximum_amount_capturable\":12857,\"status\":\"unavailable\"},\"payment_account_reference\":\"V0010014625319452718770125368\",\"regulated_status\":\"unregulated\",\"three_d_secure\":null,\"wallet\":null},\"type\":\"card\"},\"refunded\":false,\"source\":null,\"status\":\"succeeded\",\"mit_params\":{\"network_transaction_id\":\"486025535648086\"}},\"confirmation_method\":\"manual\",\"created\":1769352763,\"currency\":\"eur\",\"customer\":null,\"last_payment_error\":null,\"livemode\":true,\"metadata\":{\"payment_id\":\"rMOnw74sanHN4gkcjhFKI4qHP\",\"payments_extension\":\"true\",\"payments_extension_type\":\"card\",\"reconciliation_flow\":\"payments_api\",\"shop_id\":\"751927347\"},\"next_action\":null,\"payment_method\":\"pm_1StUgBIkWweOM9jAFHGRN7cm\",\"payment_method_types\":[\"card\"],\"source\":null,\"status\":\"succeeded\"}"</t>
  </si>
  <si>
    <t>AS-95111</t>
  </si>
  <si>
    <t>AS-96645</t>
  </si>
  <si>
    <t>gid://shopify/Order/7491749216594</t>
  </si>
  <si>
    <t>gid://shopify/OrderTransaction/8630598795602</t>
  </si>
  <si>
    <t>2026-01-24T11:58:19Z</t>
  </si>
  <si>
    <t>ch_3St5TsIkWweOM9jA1P144TXP</t>
  </si>
  <si>
    <t>ra8BoNDbe8jxuZTcaEPmFlQ7d</t>
  </si>
  <si>
    <t>pi_3St5TsIkWweOM9jA1PSJNGnX</t>
  </si>
  <si>
    <t>"{\"id\":\"pi_3St5TsIkWweOM9jA1PSJNGnX\",\"object\":\"payment_intent\",\"amount\":3790,\"amount_capturable\":0,\"amount_received\":3790,\"canceled_at\":null,\"cancellation_reason\":null,\"capture_method\":\"automatic\",\"latest_charge\":{\"id\":\"ch_3St5TsIkWweOM9jA1P144TXP\",\"object\":\"charge\",\"amount\":3790,\"application_fee\":\"fee_1St5TtIkWweOM9jAV9dpdDWl\",\"balance_transaction\":\"txn_3St5TsIkWweOM9jA18fOpzWK\",\"captured\":true,\"created\":1769255900,\"currency\":\"eur\",\"failure_code\":null,\"failure_message\":null,\"fraud_details\":{},\"livemode\":true,\"metadata\":{\"payment_id\":\"ra8BoNDbe8jxuZTcaEPmFlQ7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5TsIkWweOM9jA1PSJNGnX\",\"payment_method\":\"pm_1St5TsIkWweOM9jAb44V3Bxz\",\"payment_method_details\":{\"card\":{\"amount_authorized\":3790,\"authorization_code\":\"534868\",\"brand\":\"mastercard\",\"checks\":{\"address_line1_check\":\"unavailable\",\"address_postal_code_check\":\"unavailable\",\"cvc_check\":null},\"country\":\"AT\",\"description\":\"Gold MasterCard Card\",\"ds_transaction_id\":null,\"exp_month\":10,\"exp_year\":2030,\"extended_authorization\":{\"status\":\"disabled\"},\"fingerprint\":\"VUQVZJSrRjot8FZ8\",\"funding\":\"credit\",\"iin\":\"555920\",\"incremental_authorization\":{\"status\":\"unavailable\"},\"installments\":null,\"issuer\":\"PSA PAYMENT SERVICES AUSTRIA G\",\"last4\":\"9346\",\"mandate\":null,\"moto\":false,\"multicapture\":{\"status\":\"unavailable\"},\"network\":\"mastercard\",\"network_token\":{\"used\":false},\"network_transaction_id\":\"MCGGZ9J1L0124\",\"overcapture\":{\"maximum_amount_capturable\":3790,\"status\":\"unavailable\"},\"payment_account_reference\":\"50015ZLN5561DNBSRQEDC7QFTA3VQ\",\"regulated_status\":\"unregulated\",\"three_d_secure\":null,\"wallet\":null},\"type\":\"card\"},\"refunded\":false,\"source\":null,\"status\":\"succeeded\",\"mit_params\":{\"network_transaction_id\":\"MCGGZ9J1L0124\"}},\"confirmation_method\":\"manual\",\"created\":1769255900,\"currency\":\"eur\",\"customer\":null,\"last_payment_error\":null,\"livemode\":true,\"metadata\":{\"payment_id\":\"ra8BoNDbe8jxuZTcaEPmFlQ7d\",\"payments_extension\":\"true\",\"payments_extension_type\":\"card\",\"reconciliation_flow\":\"payments_api\",\"shop_id\":\"751927347\"},\"next_action\":null,\"payment_method\":\"pm_1St5TsIkWweOM9jAb44V3Bxz\",\"payment_method_types\":[\"card\"],\"source\":null,\"status\":\"succeeded\"}"</t>
  </si>
  <si>
    <t>AS-95106</t>
  </si>
  <si>
    <t>gid://shopify/Order/7400412610898</t>
  </si>
  <si>
    <t>gid://shopify/OrderTransaction/8577416495442</t>
  </si>
  <si>
    <t>2026-01-05T07:47:26Z</t>
  </si>
  <si>
    <t>ch_3Sm8VeIkWweOM9jA1FznZC1D</t>
  </si>
  <si>
    <t>rfLXhuxmUsyInCa76Ox0uC3sJ</t>
  </si>
  <si>
    <t>pi_3Sm8VeIkWweOM9jA1zfUIKHw</t>
  </si>
  <si>
    <t>"{\"id\":\"pi_3Sm8VeIkWweOM9jA1zfUIKHw\",\"object\":\"payment_intent\",\"amount\":4990,\"amount_capturable\":0,\"amount_received\":4990,\"canceled_at\":null,\"cancellation_reason\":null,\"capture_method\":\"automatic\",\"latest_charge\":{\"id\":\"ch_3Sm8VeIkWweOM9jA1FznZC1D\",\"object\":\"charge\",\"amount\":4990,\"application_fee\":\"fee_1Sm8VgIkWweOM9jAJuyDApK3\",\"balance_transaction\":\"txn_3Sm8VeIkWweOM9jA1MT9imYj\",\"captured\":true,\"created\":1767599247,\"currency\":\"eur\",\"failure_code\":null,\"failure_message\":null,\"fraud_details\":{},\"livemode\":true,\"metadata\":{\"payment_id\":\"rfLXhuxmUsyInCa76Ox0uC3s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8VeIkWweOM9jA1zfUIKHw\",\"payment_method\":\"pm_1Sm8VeIkWweOM9jAVtVhi1Bz\",\"payment_method_details\":{\"card\":{\"amount_authorized\":4990,\"authorization_code\":\"Q9ZLSH\",\"brand\":\"mastercard\",\"checks\":{\"address_line1_check\":\"unavailable\",\"address_postal_code_check\":\"unavailable\",\"cvc_check\":\"pass\"},\"country\":\"FR\",\"description\":\"Business Premium Debit\",\"ds_transaction_id\":null,\"exp_month\":11,\"exp_year\":2027,\"extended_authorization\":{\"status\":\"disabled\"},\"fingerprint\":\"T9DeXlEF7czHUODx\",\"funding\":\"debit\",\"iin\":\"511768\",\"incremental_authorization\":{\"status\":\"unavailable\"},\"installments\":null,\"issuer\":\"CREDIT MUTUEL ARKEA\",\"last4\":\"2983\",\"mandate\":null,\"moto\":false,\"multicapture\":{\"status\":\"unavailable\"},\"network\":\"mastercard\",\"network_token\":{\"used\":false},\"network_transaction_id\":\"BPDMBY2EN0105\",\"overcapture\":{\"maximum_amount_capturable\":4990,\"status\":\"unavailable\"},\"payment_account_reference\":\"50016R01FJ37O4G1K69JX2GYJFMYR\",\"regulated_status\":\"unregulated\",\"three_d_secure\":null,\"wallet\":null},\"type\":\"card\"},\"refunded\":false,\"source\":null,\"status\":\"succeeded\",\"mit_params\":{\"network_transaction_id\":\"BPDMBY2EN0105\"}},\"confirmation_method\":\"manual\",\"created\":1767599246,\"currency\":\"eur\",\"customer\":null,\"last_payment_error\":null,\"livemode\":true,\"metadata\":{\"payment_id\":\"rfLXhuxmUsyInCa76Ox0uC3sJ\",\"payments_extension\":\"true\",\"payments_extension_type\":\"card\",\"reconciliation_flow\":\"payments_api\",\"shop_id\":\"751927347\"},\"next_action\":null,\"payment_method\":\"pm_1Sm8VeIkWweOM9jAVtVhi1Bz\",\"payment_method_types\":[\"card\"],\"source\":null,\"status\":\"succeeded\"}"</t>
  </si>
  <si>
    <t>AS-96930</t>
  </si>
  <si>
    <t>gid://shopify/Order/7499004117330</t>
  </si>
  <si>
    <t>gid://shopify/OrderTransaction/8639839699282</t>
  </si>
  <si>
    <t>2026-01-27T17:04:30Z</t>
  </si>
  <si>
    <t>r3e29nfkxu3wVkEeH1vbZwRjP</t>
  </si>
  <si>
    <t>AS-95396</t>
  </si>
  <si>
    <t>gid://shopify/Order/7414660661586</t>
  </si>
  <si>
    <t>gid://shopify/OrderTransaction/8587047108946</t>
  </si>
  <si>
    <t>2026-01-08T18:20:07Z</t>
  </si>
  <si>
    <t>ch_3SnNoaIkWweOM9jA0gDGZkET</t>
  </si>
  <si>
    <t>rqmQV2q9pTn5YLn4PLzKUTHen</t>
  </si>
  <si>
    <t>pi_3SnNoaIkWweOM9jA0ZLeDOwG</t>
  </si>
  <si>
    <t>"{\"id\":\"pi_3SnNoaIkWweOM9jA0ZLeDOwG\",\"object\":\"payment_intent\",\"amount\":7277,\"amount_capturable\":0,\"amount_received\":7277,\"canceled_at\":null,\"cancellation_reason\":null,\"capture_method\":\"automatic\",\"latest_charge\":{\"id\":\"ch_3SnNoaIkWweOM9jA0gDGZkET\",\"object\":\"charge\",\"amount\":7277,\"application_fee\":\"fee_1SnNobIkWweOM9jAmrl7wjDo\",\"balance_transaction\":\"txn_3SnNoaIkWweOM9jA0noxhn8e\",\"captured\":true,\"created\":1767896408,\"currency\":\"eur\",\"failure_code\":null,\"failure_message\":null,\"fraud_details\":{},\"livemode\":true,\"metadata\":{\"payment_id\":\"rqmQV2q9pTn5YLn4PLzKUTHe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NoaIkWweOM9jA0ZLeDOwG\",\"payment_method\":\"pm_1SnNoaIkWweOM9jA6LbiYCmv\",\"payment_method_details\":{\"card\":{\"amount_authorized\":7277,\"authorization_code\":\"574834\",\"brand\":\"mastercard\",\"checks\":{\"address_line1_check\":\"unavailable\",\"address_postal_code_check\":\"unavailable\",\"cvc_check\":\"pass\"},\"country\":\"ES\",\"description\":\"Platinum MasterCard Immediate Debit\",\"ds_transaction_id\":null,\"exp_month\":7,\"exp_year\":2028,\"extended_authorization\":{\"status\":\"disabled\"},\"fingerprint\":\"b98gwgyHSTY2lG1x\",\"funding\":\"debit\",\"iin\":\"527434\",\"incremental_authorization\":{\"status\":\"unavailable\"},\"installments\":null,\"issuer\":\"MASTERCAJAS S.A.\",\"last4\":\"2345\",\"mandate\":null,\"moto\":false,\"multicapture\":{\"status\":\"unavailable\"},\"network\":\"mastercard\",\"network_token\":{\"used\":false},\"network_transaction_id\":\"TPLPU85SD0108\",\"overcapture\":{\"maximum_amount_capturable\":7277,\"status\":\"unavailable\"},\"payment_account_reference\":\"50016XUMUIFRH2S2WE8HE8IE5WF2M\",\"regulated_status\":\"unregulated\",\"three_d_secure\":null,\"wallet\":null},\"type\":\"card\"},\"refunded\":false,\"source\":null,\"status\":\"succeeded\",\"mit_params\":{\"network_transaction_id\":\"TPLPU85SD0108\"}},\"confirmation_method\":\"manual\",\"created\":1767896408,\"currency\":\"eur\",\"customer\":null,\"last_payment_error\":null,\"livemode\":true,\"metadata\":{\"payment_id\":\"rqmQV2q9pTn5YLn4PLzKUTHen\",\"payments_extension\":\"true\",\"payments_extension_type\":\"card\",\"reconciliation_flow\":\"payments_api\",\"shop_id\":\"751927347\"},\"next_action\":null,\"payment_method\":\"pm_1SnNoaIkWweOM9jA6LbiYCmv\",\"payment_method_types\":[\"card\"],\"source\":null,\"status\":\"succeeded\"}"</t>
  </si>
  <si>
    <t>AS-95941</t>
  </si>
  <si>
    <t>gid://shopify/Order/7428693360978</t>
  </si>
  <si>
    <t>gid://shopify/OrderTransaction/8602719191378</t>
  </si>
  <si>
    <t>2026-01-14T19:06:54Z</t>
  </si>
  <si>
    <t>ch_3SpZP9IkWweOM9jA2jGtNGB8</t>
  </si>
  <si>
    <t>rcWWn5SemfS6pScW7XhblSigM</t>
  </si>
  <si>
    <t>pi_3SpZP9IkWweOM9jA20SnhOVe</t>
  </si>
  <si>
    <t>"{\"id\":\"pi_3SpZP9IkWweOM9jA20SnhOVe\",\"object\":\"payment_intent\",\"amount\":8495,\"amount_capturable\":0,\"amount_received\":8495,\"canceled_at\":null,\"cancellation_reason\":null,\"capture_method\":\"automatic\",\"latest_charge\":{\"id\":\"ch_3SpZP9IkWweOM9jA2jGtNGB8\",\"object\":\"charge\",\"amount\":8495,\"application_fee\":\"fee_1SpZPBIkWweOM9jAhdhV5f92\",\"balance_transaction\":\"txn_3SpZP9IkWweOM9jA2cOLKNby\",\"captured\":true,\"created\":1768417616,\"currency\":\"eur\",\"failure_code\":null,\"failure_message\":null,\"fraud_details\":{},\"livemode\":true,\"metadata\":{\"payment_id\":\"rcWWn5SemfS6pScW7XhblSig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ZP9IkWweOM9jA20SnhOVe\",\"payment_method\":\"pm_1SpZP9IkWweOM9jAOHr9P1YW\",\"payment_method_details\":{\"card\":{\"amount_authorized\":8495,\"authorization_code\":\"376275\",\"brand\":\"mastercard\",\"checks\":{\"address_line1_check\":\"unavailable\",\"address_postal_code_check\":\"unavailable\",\"cvc_check\":\"pass\"},\"country\":\"IT\",\"description\":\"Debit MasterCard\",\"ds_transaction_id\":null,\"exp_month\":7,\"exp_year\":2027,\"extended_authorization\":{\"status\":\"disabled\"},\"fingerprint\":\"iPjizQjcJE0STAlY\",\"funding\":\"debit\",\"iin\":\"516795\",\"incremental_authorization\":{\"status\":\"unavailable\"},\"installments\":null,\"issuer\":\"INTESA SANPAOLO SPA\",\"last4\":\"6443\",\"mandate\":null,\"moto\":false,\"multicapture\":{\"status\":\"unavailable\"},\"network\":\"mastercard\",\"network_token\":{\"used\":false},\"network_transaction_id\":\"MDUHWNW5C0114\",\"overcapture\":{\"maximum_amount_capturable\":8495,\"status\":\"unavailable\"},\"payment_account_reference\":\"50019J3NWPEUG2MZ1DAHREFYH8KYD\",\"regulated_status\":\"unregulated\",\"three_d_secure\":null,\"wallet\":null},\"type\":\"card\"},\"refunded\":false,\"source\":null,\"status\":\"succeeded\",\"mit_params\":{\"network_transaction_id\":\"MDUHWNW5C0114\"}},\"confirmation_method\":\"manual\",\"created\":1768417615,\"currency\":\"eur\",\"customer\":null,\"last_payment_error\":null,\"livemode\":true,\"metadata\":{\"payment_id\":\"rcWWn5SemfS6pScW7XhblSigM\",\"payments_extension\":\"true\",\"payments_extension_type\":\"card\",\"reconciliation_flow\":\"payments_api\",\"shop_id\":\"751927347\"},\"next_action\":null,\"payment_method\":\"pm_1SpZP9IkWweOM9jAOHr9P1YW\",\"payment_method_types\":[\"card\"],\"source\":null,\"status\":\"succeeded\"}"</t>
  </si>
  <si>
    <t>AS-95226</t>
  </si>
  <si>
    <t>gid://shopify/Order/7410450727250</t>
  </si>
  <si>
    <t>gid://shopify/OrderTransaction/8581681283410</t>
  </si>
  <si>
    <t>2026-01-06T18:01:36Z</t>
  </si>
  <si>
    <t>ch_3SmeZZIkWweOM9jA0nT3zVQa</t>
  </si>
  <si>
    <t>r78Ffv29fdm26SuUMVKp0RGXq</t>
  </si>
  <si>
    <t>pi_3SmeZZIkWweOM9jA0hP5qAQO</t>
  </si>
  <si>
    <t>"{\"id\":\"pi_3SmeZZIkWweOM9jA0hP5qAQO\",\"object\":\"payment_intent\",\"amount\":5490,\"amount_capturable\":0,\"amount_received\":5490,\"canceled_at\":null,\"cancellation_reason\":null,\"capture_method\":\"automatic\",\"latest_charge\":{\"id\":\"ch_3SmeZZIkWweOM9jA0nT3zVQa\",\"object\":\"charge\",\"amount\":5490,\"application_fee\":\"fee_1SmeZbIkWweOM9jAXjB3Osmn\",\"balance_transaction\":\"txn_3SmeZZIkWweOM9jA0iRwEYQw\",\"captured\":true,\"created\":1767722498,\"currency\":\"eur\",\"failure_code\":null,\"failure_message\":null,\"fraud_details\":{},\"livemode\":true,\"metadata\":{\"payment_id\":\"r78Ffv29fdm26SuUMVKp0RGX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eZZIkWweOM9jA0hP5qAQO\",\"payment_method\":\"pm_1SmeZZIkWweOM9jA0iQGkp56\",\"payment_method_details\":{\"card\":{\"amount_authorized\":5490,\"authorization_code\":\"600158\",\"brand\":\"visa\",\"checks\":{\"address_line1_check\":\"unavailable\",\"address_postal_code_check\":\"unavailable\",\"cvc_check\":\"pass\"},\"country\":\"IT\",\"description\":\"Visa Classic\",\"ds_transaction_id\":null,\"exp_month\":1,\"exp_year\":2029,\"extended_authorization\":{\"status\":\"disabled\"},\"fingerprint\":\"mU2ZNGI3Qy3CZYPP\",\"funding\":\"prepaid\",\"iin\":\"402360\",\"incremental_authorization\":{\"status\":\"unavailable\"},\"installments\":null,\"issuer\":\"POSTEPAY S.P.A.\",\"last4\":\"9037\",\"mandate\":null,\"moto\":false,\"multicapture\":{\"status\":\"unavailable\"},\"network\":\"visa\",\"network_token\":{\"used\":false},\"network_transaction_id\":\"486006648991706\",\"overcapture\":{\"maximum_amount_capturable\":5490,\"status\":\"unavailable\"},\"payment_account_reference\":\"V0010014618315250808782975872\",\"regulated_status\":\"unregulated\",\"three_d_secure\":null,\"wallet\":null},\"type\":\"card\"},\"refunded\":false,\"source\":null,\"status\":\"succeeded\",\"mit_params\":{\"network_transaction_id\":\"486006648991706\"}},\"confirmation_method\":\"manual\",\"created\":1767722497,\"currency\":\"eur\",\"customer\":null,\"last_payment_error\":null,\"livemode\":true,\"metadata\":{\"payment_id\":\"r78Ffv29fdm26SuUMVKp0RGXq\",\"payments_extension\":\"true\",\"payments_extension_type\":\"card\",\"reconciliation_flow\":\"payments_api\",\"shop_id\":\"751927347\"},\"next_action\":null,\"payment_method\":\"pm_1SmeZZIkWweOM9jA0iQGkp56\",\"payment_method_types\":[\"card\"],\"source\":null,\"status\":\"succeeded\"}"</t>
  </si>
  <si>
    <t>AS-96817</t>
  </si>
  <si>
    <t>AS-96707</t>
  </si>
  <si>
    <t>gid://shopify/Order/7493125701970</t>
  </si>
  <si>
    <t>gid://shopify/OrderTransaction/8632260657490</t>
  </si>
  <si>
    <t>2026-01-24T23:01:22Z</t>
  </si>
  <si>
    <t>ch_3StFpXIkWweOM9jA0H55oifd</t>
  </si>
  <si>
    <t>r7NOAQz0T8sA5e35raes5539M</t>
  </si>
  <si>
    <t>pi_3StFpXIkWweOM9jA0Bc3dZnV</t>
  </si>
  <si>
    <t>"{\"id\":\"pi_3StFpXIkWweOM9jA0Bc3dZnV\",\"object\":\"payment_intent\",\"amount\":4990,\"amount_capturable\":0,\"amount_received\":4990,\"canceled_at\":null,\"cancellation_reason\":null,\"capture_method\":\"automatic\",\"latest_charge\":{\"id\":\"ch_3StFpXIkWweOM9jA0H55oifd\",\"object\":\"charge\",\"amount\":4990,\"application_fee\":\"fee_1StFpZIkWweOM9jAukivXTDe\",\"balance_transaction\":\"txn_3StFpXIkWweOM9jA0iQQbRvE\",\"captured\":true,\"created\":1769295684,\"currency\":\"eur\",\"failure_code\":null,\"failure_message\":null,\"fraud_details\":{},\"livemode\":true,\"metadata\":{\"payment_id\":\"r7NOAQz0T8sA5e35raes5539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FpXIkWweOM9jA0Bc3dZnV\",\"payment_method\":\"pm_1StFpXIkWweOM9jA4TPyOOzc\",\"payment_method_details\":{\"card\":{\"amount_authorized\":4990,\"authorization_code\":\"NAIT7Y\",\"brand\":\"mastercard\",\"checks\":{\"address_line1_check\":null,\"address_postal_code_check\":null,\"cvc_check\":null},\"country\":\"DE\",\"description\":\"World Debit Embossed MasterCard Card\",\"ds_transaction_id\":null,\"exp_month\":5,\"exp_year\":2028,\"extended_authorization\":{\"status\":\"disabled\"},\"fingerprint\":\"rl5SdvXnye1Wk0nF\",\"funding\":\"debit\",\"iin\":\"530662\",\"incremental_authorization\":{\"status\":\"unavailable\"},\"installments\":null,\"issuer\":\"N26 BANK AG\",\"last4\":\"0000\",\"mandate\":null,\"moto\":false,\"multicapture\":{\"status\":\"unavailable\"},\"network\":\"mastercard\",\"network_token\":{\"used\":false},\"network_transaction_id\":\"MDHGYPF940124\",\"overcapture\":{\"maximum_amount_capturable\":4990,\"status\":\"unavailable\"},\"payment_account_reference\":\"500144MIQA92GHZNUG741XZJE97KI\",\"regulated_status\":\"unregulated\",\"three_d_secure\":null,\"wallet\":{\"apple_pay\":{\"type\":\"apple_pay\"},\"dynamic_last4\":\"1898\",\"type\":\"apple_pay\"}},\"type\":\"card\"},\"refunded\":false,\"source\":null,\"status\":\"succeeded\",\"mit_params\":{\"network_transaction_id\":\"MDHGYPF940124\"}},\"confirmation_method\":\"manual\",\"created\":1769295683,\"currency\":\"eur\",\"customer\":null,\"last_payment_error\":null,\"livemode\":true,\"metadata\":{\"payment_id\":\"r7NOAQz0T8sA5e35raes5539M\",\"payments_extension\":\"true\",\"payments_extension_type\":\"card\",\"reconciliation_flow\":\"payments_api\",\"shop_id\":\"751927347\"},\"next_action\":null,\"payment_method\":\"pm_1StFpXIkWweOM9jA4TPyOOzc\",\"payment_method_types\":[\"card\"],\"source\":null,\"status\":\"succeeded\"}"</t>
  </si>
  <si>
    <t>AS-96133</t>
  </si>
  <si>
    <t>gid://shopify/Order/7435991679314</t>
  </si>
  <si>
    <t>gid://shopify/OrderTransaction/8611062153554</t>
  </si>
  <si>
    <t>2026-01-17T12:18:41Z</t>
  </si>
  <si>
    <t>ch_3SqYSkIkWweOM9jA0XrqtU1p</t>
  </si>
  <si>
    <t>rLCkDV7A9EFEcTuh2zNFWLPXP</t>
  </si>
  <si>
    <t>pi_3SqYSkIkWweOM9jA05PeJ23r</t>
  </si>
  <si>
    <t>"{\"id\":\"pi_3SqYSkIkWweOM9jA05PeJ23r\",\"object\":\"payment_intent\",\"amount\":6111,\"amount_capturable\":0,\"amount_received\":6111,\"canceled_at\":null,\"cancellation_reason\":null,\"capture_method\":\"automatic\",\"latest_charge\":{\"id\":\"ch_3SqYSkIkWweOM9jA0XrqtU1p\",\"object\":\"charge\",\"amount\":6111,\"application_fee\":\"fee_1SqYSmIkWweOM9jAoliPFpnh\",\"balance_transaction\":\"txn_3SqYSkIkWweOM9jA0s0meHrb\",\"captured\":true,\"created\":1768652323,\"currency\":\"eur\",\"failure_code\":null,\"failure_message\":null,\"fraud_details\":{},\"livemode\":true,\"metadata\":{\"payment_id\":\"rLCkDV7A9EFEcTuh2zNFWLPX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YSkIkWweOM9jA05PeJ23r\",\"payment_method\":\"pm_1SqYSkIkWweOM9jA1R6weKxM\",\"payment_method_details\":{\"card\":{\"amount_authorized\":6111,\"authorization_code\":\"724532\",\"brand\":\"mastercard\",\"checks\":{\"address_line1_check\":\"unavailable\",\"address_postal_code_check\":\"unavailable\",\"cvc_check\":null},\"country\":\"ES\",\"description\":\"Platinum MasterCard Immediate Debit\",\"ds_transaction_id\":null,\"exp_month\":2,\"exp_year\":2031,\"extended_authorization\":{\"status\":\"disabled\"},\"fingerprint\":\"WmIcxJX4JFGUnxFy\",\"funding\":\"debit\",\"iin\":\"548901\",\"incremental_authorization\":{\"status\":\"unavailable\"},\"installments\":null,\"issuer\":\"BANCO SANTANDER S.A.\",\"last4\":\"2879\",\"mandate\":null,\"moto\":false,\"multicapture\":{\"status\":\"unavailable\"},\"network\":\"mastercard\",\"network_token\":{\"used\":true},\"network_transaction_id\":\"TPLIJNIW80117\",\"overcapture\":{\"maximum_amount_capturable\":6111,\"status\":\"unavailable\"},\"payment_account_reference\":\"50013N87KH7LC3FT0DOWAT1ISV7BP\",\"regulated_status\":\"unregulated\",\"three_d_secure\":null,\"wallet\":null},\"type\":\"card\"},\"refunded\":false,\"source\":null,\"status\":\"succeeded\",\"mit_params\":{\"network_transaction_id\":\"TPLIJNIW80117\"}},\"confirmation_method\":\"manual\",\"created\":1768652322,\"currency\":\"eur\",\"customer\":null,\"last_payment_error\":null,\"livemode\":true,\"metadata\":{\"payment_id\":\"rLCkDV7A9EFEcTuh2zNFWLPXP\",\"payments_extension\":\"true\",\"payments_extension_type\":\"card\",\"reconciliation_flow\":\"payments_api\",\"shop_id\":\"751927347\"},\"next_action\":null,\"payment_method\":\"pm_1SqYSkIkWweOM9jA1R6weKxM\",\"payment_method_types\":[\"card\"],\"source\":null,\"status\":\"succeeded\"}"</t>
  </si>
  <si>
    <t>AS-96857</t>
  </si>
  <si>
    <t>gid://shopify/Order/7496551629138</t>
  </si>
  <si>
    <t>gid://shopify/OrderTransaction/8636669100370</t>
  </si>
  <si>
    <t>2026-01-26T16:36:53Z</t>
  </si>
  <si>
    <t>ch_3StsmZIkWweOM9jA0GhvokfJ</t>
  </si>
  <si>
    <t>rUzJgcyuyiUlXNav9EDOfaEhP</t>
  </si>
  <si>
    <t>pi_3StsmZIkWweOM9jA09NViLJ3</t>
  </si>
  <si>
    <t>"{\"id\":\"pi_3StsmZIkWweOM9jA09NViLJ3\",\"object\":\"payment_intent\",\"amount\":12591,\"amount_capturable\":0,\"amount_received\":12591,\"canceled_at\":null,\"cancellation_reason\":null,\"capture_method\":\"automatic\",\"latest_charge\":{\"id\":\"ch_3StsmZIkWweOM9jA0GhvokfJ\",\"object\":\"charge\",\"amount\":12591,\"application_fee\":\"fee_1StsmaIkWweOM9jAMYHP9Roe\",\"balance_transaction\":\"txn_3StsmZIkWweOM9jA0M5JWBFq\",\"captured\":true,\"created\":1769445415,\"currency\":\"eur\",\"failure_code\":null,\"failure_message\":null,\"fraud_details\":{},\"livemode\":true,\"metadata\":{\"payment_id\":\"rUzJgcyuyiUlXNav9EDOfaEh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smZIkWweOM9jA09NViLJ3\",\"payment_method\":\"pm_1StsmZIkWweOM9jAPEnvaj3o\",\"payment_method_details\":{\"card\":{\"amount_authorized\":12591,\"authorization_code\":\"815761\",\"brand\":\"mastercard\",\"checks\":{\"address_line1_check\":null,\"address_postal_code_check\":null,\"cvc_check\":null},\"country\":\"ES\",\"description\":\"Platinum MasterCard Immediate Debit\",\"ds_transaction_id\":null,\"exp_month\":11,\"exp_year\":2028,\"extended_authorization\":{\"status\":\"disabled\"},\"fingerprint\":\"2o5u7309sk4phHPD\",\"funding\":\"debit\",\"iin\":\"524829\",\"incremental_authorization\":{\"status\":\"unavailable\"},\"installments\":null,\"issuer\":\"BANCO SANTANDER S.A.\",\"last4\":\"0000\",\"mandate\":null,\"moto\":false,\"multicapture\":{\"status\":\"unavailable\"},\"network\":\"mastercard\",\"network_token\":{\"used\":false},\"network_transaction_id\":\"TPLNNMUC80126\",\"overcapture\":{\"maximum_amount_capturable\":12591,\"status\":\"unavailable\"},\"payment_account_reference\":\"5001EUZ1YCHH6GBJW8EV7POIOM8PX\",\"regulated_status\":\"unregulated\",\"three_d_secure\":null,\"wallet\":{\"apple_pay\":{\"type\":\"apple_pay\"},\"dynamic_last4\":\"6353\",\"type\":\"apple_pay\"}},\"type\":\"card\"},\"refunded\":false,\"source\":null,\"status\":\"succeeded\",\"mit_params\":{\"network_transaction_id\":\"TPLNNMUC80126\"}},\"confirmation_method\":\"manual\",\"created\":1769445415,\"currency\":\"eur\",\"customer\":null,\"last_payment_error\":null,\"livemode\":true,\"metadata\":{\"payment_id\":\"rUzJgcyuyiUlXNav9EDOfaEhP\",\"payments_extension\":\"true\",\"payments_extension_type\":\"card\",\"reconciliation_flow\":\"payments_api\",\"shop_id\":\"751927347\"},\"next_action\":null,\"payment_method\":\"pm_1StsmZIkWweOM9jAPEnvaj3o\",\"payment_method_types\":[\"card\"],\"source\":null,\"status\":\"succeeded\"}"</t>
  </si>
  <si>
    <t>AS-95343</t>
  </si>
  <si>
    <t>gid://shopify/Order/7413358428498</t>
  </si>
  <si>
    <t>gid://shopify/OrderTransaction/8585272230226</t>
  </si>
  <si>
    <t>2026-01-08T00:48:04Z</t>
  </si>
  <si>
    <t>ch_3Sn7OTIkWweOM9jA1xYdtzbn</t>
  </si>
  <si>
    <t>rKMKsRa9pPSr29bYIoysqCZN4</t>
  </si>
  <si>
    <t>pi_3Sn7OTIkWweOM9jA1wnCtkQ5</t>
  </si>
  <si>
    <t>"{\"id\":\"pi_3Sn7OTIkWweOM9jA1wnCtkQ5\",\"object\":\"payment_intent\",\"amount\":5931,\"amount_capturable\":0,\"amount_received\":5931,\"canceled_at\":null,\"cancellation_reason\":null,\"capture_method\":\"automatic\",\"latest_charge\":{\"id\":\"ch_3Sn7OTIkWweOM9jA1xYdtzbn\",\"object\":\"charge\",\"amount\":5931,\"application_fee\":\"fee_1Sn7OUIkWweOM9jAXKFOYNfb\",\"balance_transaction\":\"txn_3Sn7OTIkWweOM9jA1fDagJdU\",\"captured\":true,\"created\":1767833286,\"currency\":\"eur\",\"failure_code\":null,\"failure_message\":null,\"fraud_details\":{},\"livemode\":true,\"metadata\":{\"payment_id\":\"rKMKsRa9pPSr29bYIoysqCZN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7OTIkWweOM9jA1wnCtkQ5\",\"payment_method\":\"pm_1Sn7OTIkWweOM9jAD7025Sl2\",\"payment_method_details\":{\"card\":{\"amount_authorized\":5931,\"authorization_code\":\"041994\",\"brand\":\"mastercard\",\"checks\":{\"address_line1_check\":null,\"address_postal_code_check\":null,\"cvc_check\":null},\"country\":\"AT\",\"description\":\"Gold MasterCard Card\",\"ds_transaction_id\":null,\"exp_month\":2,\"exp_year\":2029,\"extended_authorization\":{\"status\":\"disabled\"},\"fingerprint\":\"2XnnR9XAb4DnG2Z0\",\"funding\":\"credit\",\"iin\":\"543104\",\"incremental_authorization\":{\"status\":\"unavailable\"},\"installments\":null,\"issuer\":\"ADVANZIA BANK S.A.\",\"last4\":\"0000\",\"mandate\":null,\"moto\":false,\"multicapture\":{\"status\":\"unavailable\"},\"network\":\"mastercard\",\"network_token\":{\"used\":false},\"network_transaction_id\":\"MCGL4H25W0107\",\"overcapture\":{\"maximum_amount_capturable\":5931,\"status\":\"unavailable\"},\"payment_account_reference\":\"50010BUO0XL0Y36WX2D7QX4ZWQFHF\",\"regulated_status\":\"unregulated\",\"three_d_secure\":null,\"wallet\":{\"apple_pay\":{\"type\":\"apple_pay\"},\"dynamic_last4\":\"5399\",\"type\":\"apple_pay\"}},\"type\":\"card\"},\"refunded\":false,\"source\":null,\"status\":\"succeeded\",\"mit_params\":{\"network_transaction_id\":\"MCGL4H25W0107\"}},\"confirmation_method\":\"manual\",\"created\":1767833285,\"currency\":\"eur\",\"customer\":null,\"last_payment_error\":null,\"livemode\":true,\"metadata\":{\"payment_id\":\"rKMKsRa9pPSr29bYIoysqCZN4\",\"payments_extension\":\"true\",\"payments_extension_type\":\"card\",\"reconciliation_flow\":\"payments_api\",\"shop_id\":\"751927347\"},\"next_action\":null,\"payment_method\":\"pm_1Sn7OTIkWweOM9jAD7025Sl2\",\"payment_method_types\":[\"card\"],\"source\":null,\"status\":\"succeeded\"}"</t>
  </si>
  <si>
    <t>AS-95863</t>
  </si>
  <si>
    <t>gid://shopify/Order/7426674229586</t>
  </si>
  <si>
    <t>gid://shopify/OrderTransaction/8600052466002</t>
  </si>
  <si>
    <t>2026-01-13T18:50:43Z</t>
  </si>
  <si>
    <t>ch_3SpCfwIkWweOM9jA1xj1XFRW</t>
  </si>
  <si>
    <t>rAO6Iaf5E6CuuY622Gag9UDOn</t>
  </si>
  <si>
    <t>pi_3SpCfwIkWweOM9jA1dKd1Hry</t>
  </si>
  <si>
    <t>"{\"id\":\"pi_3SpCfwIkWweOM9jA1dKd1Hry\",\"object\":\"payment_intent\",\"amount\":6795,\"amount_capturable\":0,\"amount_received\":6795,\"canceled_at\":null,\"cancellation_reason\":null,\"capture_method\":\"automatic\",\"latest_charge\":{\"id\":\"ch_3SpCfwIkWweOM9jA1xj1XFRW\",\"object\":\"charge\",\"amount\":6795,\"application_fee\":\"fee_1SpCfxIkWweOM9jAdUs4A9wQ\",\"balance_transaction\":\"txn_3SpCfwIkWweOM9jA1qE4iq8d\",\"captured\":true,\"created\":1768330244,\"currency\":\"eur\",\"failure_code\":null,\"failure_message\":null,\"fraud_details\":{},\"livemode\":true,\"metadata\":{\"payment_id\":\"rAO6Iaf5E6CuuY622Gag9UDO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CfwIkWweOM9jA1dKd1Hry\",\"payment_method\":\"pm_1SpCfwIkWweOM9jAVKHgEwSW\",\"payment_method_details\":{\"card\":{\"amount_authorized\":6795,\"authorization_code\":\"745525\",\"brand\":\"visa\",\"checks\":{\"address_line1_check\":null,\"address_postal_code_check\":null,\"cvc_check\":null},\"country\":\"BE\",\"description\":\"Visa Classic\",\"ds_transaction_id\":null,\"exp_month\":6,\"exp_year\":2029,\"extended_authorization\":{\"status\":\"disabled\"},\"fingerprint\":\"VN5qGOIlh28FGagD\",\"funding\":\"debit\",\"iin\":\"474524\",\"incremental_authorization\":{\"status\":\"unavailable\"},\"installments\":null,\"issuer\":\"BNP PARIBAS FORTIS NV\\/SA.\",\"last4\":\"0000\",\"mandate\":null,\"moto\":false,\"multicapture\":{\"status\":\"unavailable\"},\"network\":\"visa\",\"network_token\":{\"used\":false},\"network_transaction_id\":\"486013678448376\",\"overcapture\":{\"maximum_amount_capturable\":6795,\"status\":\"unavailable\"},\"payment_account_reference\":\"V0010013021209734853051680286\",\"regulated_status\":\"unregulated\",\"three_d_secure\":null,\"wallet\":{\"apple_pay\":{\"type\":\"apple_pay\"},\"dynamic_last4\":\"0842\",\"type\":\"apple_pay\"}},\"type\":\"card\"},\"refunded\":false,\"source\":null,\"status\":\"succeeded\",\"mit_params\":{\"network_transaction_id\":\"486013678448376\"}},\"confirmation_method\":\"manual\",\"created\":1768330244,\"currency\":\"eur\",\"customer\":null,\"last_payment_error\":null,\"livemode\":true,\"metadata\":{\"payment_id\":\"rAO6Iaf5E6CuuY622Gag9UDOn\",\"payments_extension\":\"true\",\"payments_extension_type\":\"card\",\"reconciliation_flow\":\"payments_api\",\"shop_id\":\"751927347\"},\"next_action\":null,\"payment_method\":\"pm_1SpCfwIkWweOM9jAVKHgEwSW\",\"payment_method_types\":[\"card\"],\"source\":null,\"status\":\"succeeded\"}"</t>
  </si>
  <si>
    <t>AS-95268</t>
  </si>
  <si>
    <t>gid://shopify/Order/7411927318866</t>
  </si>
  <si>
    <t>gid://shopify/OrderTransaction/8583462224210</t>
  </si>
  <si>
    <t>2026-01-07T11:10:39Z</t>
  </si>
  <si>
    <t>1L8129434H0321949</t>
  </si>
  <si>
    <t>"{\"id\":\"1L8129434H0321949\",\"intent\":\"CAPTURE\",\"status\":\"COMPLETED\",\"payment_source\":{\"paypal\":{\"email_address\":\"all_colours@hotmail.com\",\"account_id\":\"P7VYNLWFTR4EG\",\"account_status\":\"VERIFIED\",\"name\":{\"given_name\":\"Soraya\",\"surname\":\"Gutierrez Garcia\"},\"phone_number\":{\"national_number\":\"620778455\"},\"address\":{\"address_line_1\":\"Calle Campo de los M\u00e1rtires, 2. Porta 4 Piso 3B\",\"admin_area_2\":\"Sevilla\",\"admin_area_1\":\"SEVILLA\",\"postal_code\":\"41018\",\"country_code\":\"ES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hale Tail - P\u00f3ster \\/ Sin marco \\/ 50x70\",\"custom_id\":\"{\\\"shop_id\\\":751927347,\\\"session_id\\\":\\\"r2YxCWryCo7ETMj157xWPXmT5\\\"}\",\"invoice_id\":\"r2YxCWryCo7ETMj157xWPXmT5\",\"soft_descriptor\":\"PAYPAL *ARTESTASTOR AR\",\"items\":[{\"name\":\"Whale Tail - P\u00f3ster \\/ Sin marco \\/ 50x70\",\"unit_amount\":{\"currency_code\":\"EUR\",\"value\":\"32.95\"},\"tax\":{\"currency_code\":\"EUR\",\"value\":\"0.00\"},\"quantity\":\"1\"}],\"shipping\":{\"name\":{\"full_name\":\"Soraya Gutierrez Garcia\"},\"address\":{\"address_line_1\":\"Calle Campo de los Martires, 2. Portal 4. Piso 3C\",\"admin_area_2\":\"Sevilla\",\"admin_area_1\":\"Sevilla\",\"postal_code\":\"41018\",\"country_code\":\"ES\"}},\"supplementary_data\":{\"tax_nexus\":[]},\"payments\":{\"captures\":[{\"id\":\"2J446859AL116972F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2YxCWryCo7ETMj157xWPXmT5\",\"custom_id\":\"{\\\"shop_id\\\":751927347,\\\"session_id\\\":\\\"r2YxCWryCo7ETMj157xWPXmT5\\\"}\",\"links\":[{\"href\":\"https:\\/\\/api.paypal.com\\/v2\\/payments\\/captures\\/2J446859AL116972F\",\"rel\":\"self\",\"method\":\"GET\"},{\"href\":\"https:\\/\\/api.paypal.com\\/v2\\/payments\\/captures\\/2J446859AL116972F\\/refund\",\"rel\":\"refund\",\"method\":\"POST\"},{\"href\":\"https:\\/\\/api.paypal.com\\/v2\\/checkout\\/orders\\/1L8129434H0321949\",\"rel\":\"up\",\"method\":\"GET\"}],\"create_time\":\"2026-01-07T11:10:41Z\",\"update_time\":\"2026-01-07T11:10:41Z\"}]}}],\"payer\":{\"name\":{\"given_name\":\"Soraya\",\"surname\":\"Gutierrez Garcia\"},\"email_address\":\"all_colours@hotmail.com\",\"payer_id\":\"P7VYNLWFTR4EG\",\"phone\":{\"phone_number\":{\"national_number\":\"620778455\"}},\"address\":{\"address_line_1\":\"Calle Campo de los M\u00e1rtires, 2. Porta 4 Piso 3B\",\"admin_area_2\":\"Sevilla\",\"admin_area_1\":\"SEVILLA\",\"postal_code\":\"41018\",\"country_code\":\"ES\"}},\"create_time\":\"2026-01-07T11:09:40Z\",\"update_time\":\"2026-01-07T11:10:41Z\",\"links\":[{\"href\":\"https:\\/\\/api.paypal.com\\/v2\\/checkout\\/orders\\/1L8129434H0321949\",\"rel\":\"self\",\"method\":\"GET\"}]}"</t>
  </si>
  <si>
    <t>AS-95297</t>
  </si>
  <si>
    <t>gid://shopify/Order/7412564984146</t>
  </si>
  <si>
    <t>gid://shopify/OrderTransaction/8584315994450</t>
  </si>
  <si>
    <t>2026-01-07T16:21:57Z</t>
  </si>
  <si>
    <t>54F66038EK3592244</t>
  </si>
  <si>
    <t>"{\"id\":\"54F66038EK3592244\",\"intent\":\"CAPTURE\",\"status\":\"COMPLETED\",\"payment_source\":{\"paypal\":{\"email_address\":\"tanjabiebl@gmx.de\",\"account_id\":\"VHBB2FNYPZMY4\",\"account_status\":\"VERIFIED\",\"name\":{\"given_name\":\"Tanja\",\"surname\":\"Wening\"},\"phone_number\":{\"national_number\":\"16092544080\"},\"address\":{\"address_line_1\":\"Giesh\u00fcgeler Stra\u00dfe 3\",\"admin_area_2\":\"Gerbrunn\",\"postal_code\":\"97218\",\"country_code\":\"DE\"}}},\"purchase_units\":[{\"reference_id\":\"default\",\"amount\":{\"currency_code\":\"EUR\",\"value\":\"210.80\",\"breakdown\":{\"item_total\":{\"currency_code\":\"EUR\",\"value\":\"210.80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ove Sunday print - Dionisis Gemos - P\u00f3ster \\/ Madera negro \\/ 30x40\",\"custom_id\":\"{\\\"shop_id\\\":751927347,\\\"session_id\\\":\\\"rlrXcAEGwGmeuy1870XlU9TbV\\\"}\",\"invoice_id\":\"rlrXcAEGwGmeuy1870XlU9TbV\",\"items\":[{\"name\":\"Love Sunday print - Dionisis Gemos - P\u00f3ster \\/ Madera negro \\/ 30x40\",\"unit_amount\":{\"currency_code\":\"EUR\",\"value\":\"42.95\"},\"tax\":{\"currency_code\":\"EUR\",\"value\":\"0.00\"},\"quantity\":\"1\"},{\"name\":\"Salvador Dali fleurs I - P\u00f3ster \\/ Madera roble oscuro \\/ 70x100\",\"unit_amount\":{\"currency_code\":\"EUR\",\"value\":\"99.95\"},\"tax\":{\"currency_code\":\"EUR\",\"value\":\"0.00\"},\"quantity\":\"1\"},{\"name\":\"Henri Matisse LANDSCAPE AT COLLIOURE, 1905 - P\u00f3ster \\/ Madera roble oscuro \\/ 20x30\",\"unit_amount\":{\"currency_code\":\"EUR\",\"value\":\"24.95\"},\"tax\":{\"currency_code\":\"EUR\",\"value\":\"0.00\"},\"quantity\":\"1\"},{\"name\":\"Bauhaus Green Exhibition Poster - P\u00f3ster \\/ Madera negro \\/ 30x40\",\"unit_amount\":{\"currency_code\":\"EUR\",\"value\":\"42.95\"},\"tax\":{\"currency_code\":\"EUR\",\"value\":\"0.00\"},\"quantity\":\"1\"}],\"shipping\":{\"name\":{\"full_name\":\"Tanja Biebl\"},\"address\":{\"address_line_1\":\"Giesh\u00fcgeler Stra\u00dfe 3\",\"admin_area_2\":\"Gerbrunn\",\"postal_code\":\"97218\",\"country_code\":\"DE\"}},\"supplementary_data\":{\"tax_nexus\":[]},\"payments\":{\"captures\":[{\"id\":\"83S22590TP8887459\",\"status\":\"COMPLETED\",\"amount\":{\"currency_code\":\"EUR\",\"value\":\"210.80\"},\"final_capture\":true,\"disbursement_mode\":\"INSTANT\",\"seller_protection\":{\"status\":\"ELIGIBLE\",\"dispute_categories\":[\"ITEM_NOT_RECEIVED\",\"UNAUTHORIZED_TRANSACTION\"]},\"seller_receivable_breakdown\":{\"gross_amount\":{\"currency_code\":\"EUR\",\"value\":\"210.80\"},\"paypal_fee\":{\"currency_code\":\"EUR\",\"value\":\"6.46\"},\"net_amount\":{\"currency_code\":\"EUR\",\"value\":\"204.34\"}},\"invoice_id\":\"rlrXcAEGwGmeuy1870XlU9TbV\",\"custom_id\":\"{\\\"shop_id\\\":751927347,\\\"session_id\\\":\\\"rlrXcAEGwGmeuy1870XlU9TbV\\\"}\",\"links\":[{\"href\":\"https:\\/\\/api.paypal.com\\/v2\\/payments\\/captures\\/83S22590TP8887459\",\"rel\":\"self\",\"method\":\"GET\"},{\"href\":\"https:\\/\\/api.paypal.com\\/v2\\/payments\\/captures\\/83S22590TP8887459\\/refund\",\"rel\":\"refund\",\"method\":\"POST\"},{\"href\":\"https:\\/\\/api.paypal.com\\/v2\\/checkout\\/orders\\/54F66038EK3592244\",\"rel\":\"up\",\"method\":\"GET\"}],\"create_time\":\"2026-01-07T16:21:59Z\",\"update_time\":\"2026-01-07T16:21:59Z\"}]}}],\"payer\":{\"name\":{\"given_name\":\"Tanja\",\"surname\":\"Wening\"},\"email_address\":\"tanjabiebl@gmx.de\",\"payer_id\":\"VHBB2FNYPZMY4\",\"phone\":{\"phone_number\":{\"national_number\":\"16092544080\"}},\"address\":{\"address_line_1\":\"Giesh\u00fcgeler Stra\u00dfe 3\",\"admin_area_2\":\"Gerbrunn\",\"postal_code\":\"97218\",\"country_code\":\"DE\"}},\"create_time\":\"2026-01-07T16:21:41Z\",\"update_time\":\"2026-01-07T16:21:59Z\",\"links\":[{\"href\":\"https:\\/\\/api.paypal.com\\/v2\\/checkout\\/orders\\/54F66038EK3592244\",\"rel\":\"self\",\"method\":\"GET\"}]}"</t>
  </si>
  <si>
    <t>AS-95248</t>
  </si>
  <si>
    <t>gid://shopify/Order/7411166806354</t>
  </si>
  <si>
    <t>gid://shopify/OrderTransaction/8582457917778</t>
  </si>
  <si>
    <t>2026-01-06T21:42:24Z</t>
  </si>
  <si>
    <t>ch_3Smi1FIkWweOM9jA15DP25I2</t>
  </si>
  <si>
    <t>rXpL37Xuox64CjoYh8Ahwrms8</t>
  </si>
  <si>
    <t>pi_3Smi1FIkWweOM9jA1gMM2pG4</t>
  </si>
  <si>
    <t>"{\"id\":\"pi_3Smi1FIkWweOM9jA1gMM2pG4\",\"object\":\"payment_intent\",\"amount\":4490,\"amount_capturable\":0,\"amount_received\":4490,\"canceled_at\":null,\"cancellation_reason\":null,\"capture_method\":\"automatic\",\"latest_charge\":{\"id\":\"ch_3Smi1FIkWweOM9jA15DP25I2\",\"object\":\"charge\",\"amount\":4490,\"application_fee\":\"fee_1Smi1HIkWweOM9jAehqxZCFZ\",\"balance_transaction\":\"txn_3Smi1FIkWweOM9jA1gWaCKf1\",\"captured\":true,\"created\":1767735746,\"currency\":\"eur\",\"failure_code\":null,\"failure_message\":null,\"fraud_details\":{},\"livemode\":true,\"metadata\":{\"payment_id\":\"rXpL37Xuox64CjoYh8Ahwrms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i1FIkWweOM9jA1gMM2pG4\",\"payment_method\":\"pm_1Smi1FIkWweOM9jAAYaA1yq0\",\"payment_method_details\":{\"card\":{\"amount_authorized\":4490,\"authorization_code\":\"821697\",\"brand\":\"visa\",\"checks\":{\"address_line1_check\":\"unavailable\",\"address_postal_code_check\":\"unavailable\",\"cvc_check\":null},\"country\":\"DE\",\"description\":\"Visa Classic\",\"ds_transaction_id\":null,\"exp_month\":9,\"exp_year\":2026,\"extended_authorization\":{\"status\":\"disabled\"},\"fingerprint\":\"kqWRDspCUUNEqzIF\",\"funding\":\"debit\",\"iin\":\"422174\",\"incremental_authorization\":{\"status\":\"unavailable\"},\"installments\":null,\"issuer\":\"DEUTSCHE KREDITBANK AG\",\"last4\":\"6539\",\"mandate\":null,\"moto\":false,\"multicapture\":{\"status\":\"unavailable\"},\"network\":\"visa\",\"network_token\":{\"used\":false},\"network_transaction_id\":\"486006781460046\",\"overcapture\":{\"maximum_amount_capturable\":4490,\"status\":\"unavailable\"},\"payment_account_reference\":\"V0010015822056538122581585457\",\"regulated_status\":\"unregulated\",\"three_d_secure\":null,\"wallet\":null},\"type\":\"card\"},\"refunded\":false,\"source\":null,\"status\":\"succeeded\",\"mit_params\":{\"network_transaction_id\":\"486006781460046\"}},\"confirmation_method\":\"manual\",\"created\":1767735745,\"currency\":\"eur\",\"customer\":null,\"last_payment_error\":null,\"livemode\":true,\"metadata\":{\"payment_id\":\"rXpL37Xuox64CjoYh8Ahwrms8\",\"payments_extension\":\"true\",\"payments_extension_type\":\"card\",\"reconciliation_flow\":\"payments_api\",\"shop_id\":\"751927347\"},\"next_action\":null,\"payment_method\":\"pm_1Smi1FIkWweOM9jAAYaA1yq0\",\"payment_method_types\":[\"card\"],\"source\":null,\"status\":\"succeeded\"}"</t>
  </si>
  <si>
    <t>AS-96561</t>
  </si>
  <si>
    <t>gid://shopify/Order/7488496238930</t>
  </si>
  <si>
    <t>gid://shopify/OrderTransaction/8626445615442</t>
  </si>
  <si>
    <t>2026-01-22T20:09:40Z</t>
  </si>
  <si>
    <t>ch_3SsUCGIkWweOM9jA2VpjUmeC</t>
  </si>
  <si>
    <t>rS0a6UI1rKt1Hijew61iiRp2N</t>
  </si>
  <si>
    <t>pi_3SsUCGIkWweOM9jA2ghOqxlM</t>
  </si>
  <si>
    <t>"{\"id\":\"pi_3SsUCGIkWweOM9jA2ghOqxlM\",\"object\":\"payment_intent\",\"amount\":11785,\"amount_capturable\":0,\"amount_received\":11785,\"canceled_at\":null,\"cancellation_reason\":null,\"capture_method\":\"automatic\",\"latest_charge\":{\"id\":\"ch_3SsUCGIkWweOM9jA2VpjUmeC\",\"object\":\"charge\",\"amount\":11785,\"application_fee\":\"fee_1SsUCJIkWweOM9jACPxYYHZC\",\"balance_transaction\":\"txn_3SsUCGIkWweOM9jA2Pe5TU5v\",\"captured\":true,\"created\":1769112582,\"currency\":\"eur\",\"failure_code\":null,\"failure_message\":null,\"fraud_details\":{},\"livemode\":true,\"metadata\":{\"payment_id\":\"rS0a6UI1rKt1Hijew61iiRp2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UCGIkWweOM9jA2ghOqxlM\",\"payment_method\":\"pm_1SsUCGIkWweOM9jAtI9X1CBc\",\"payment_method_details\":{\"card\":{\"amount_authorized\":11785,\"authorization_code\":\"291402\",\"brand\":\"visa\",\"checks\":{\"address_line1_check\":\"unavailable\",\"address_postal_code_check\":\"unavailable\",\"cvc_check\":null},\"country\":\"ES\",\"description\":\"Visa Classic\",\"ds_transaction_id\":null,\"exp_month\":6,\"exp_year\":2030,\"extended_authorization\":{\"status\":\"disabled\"},\"fingerprint\":\"jISQPTJP2aSiSQM8\",\"funding\":\"debit\",\"iin\":\"494019\",\"incremental_authorization\":{\"status\":\"unavailable\"},\"installments\":null,\"issuer\":\"BANCO BILBAO VIZCAYA ARGENTARIA S.A. (BBVA)\",\"last4\":\"8705\",\"mandate\":null,\"moto\":false,\"multicapture\":{\"status\":\"unavailable\"},\"network\":\"visa\",\"network_token\":{\"used\":true},\"network_transaction_id\":\"486022725827903\",\"overcapture\":{\"maximum_amount_capturable\":11785,\"status\":\"unavailable\"},\"payment_account_reference\":\"V0010013823262680922618814751\",\"regulated_status\":\"unregulated\",\"three_d_secure\":null,\"wallet\":null},\"type\":\"card\"},\"refunded\":false,\"source\":null,\"status\":\"succeeded\",\"mit_params\":{\"network_transaction_id\":\"486022725827903\"}},\"confirmation_method\":\"manual\",\"created\":1769112580,\"currency\":\"eur\",\"customer\":null,\"last_payment_error\":null,\"livemode\":true,\"metadata\":{\"payment_id\":\"rS0a6UI1rKt1Hijew61iiRp2N\",\"payments_extension\":\"true\",\"payments_extension_type\":\"card\",\"reconciliation_flow\":\"payments_api\",\"shop_id\":\"751927347\"},\"next_action\":null,\"payment_method\":\"pm_1SsUCGIkWweOM9jAtI9X1CBc\",\"payment_method_types\":[\"card\"],\"source\":null,\"status\":\"succeeded\"}"</t>
  </si>
  <si>
    <t>AS-94810</t>
  </si>
  <si>
    <t>gid://shopify/Order/7393251197266</t>
  </si>
  <si>
    <t>gid://shopify/OrderTransaction/8566059008338</t>
  </si>
  <si>
    <t>2026-01-01T14:27:59Z</t>
  </si>
  <si>
    <t>ch_3Skmr6IkWweOM9jA1s9CeWtx</t>
  </si>
  <si>
    <t>rZl2Axp2BHPOBl0Bz95t7piZX</t>
  </si>
  <si>
    <t>pi_3Skmr6IkWweOM9jA1wCN1LQQ</t>
  </si>
  <si>
    <t>"{\"id\":\"pi_3Skmr6IkWweOM9jA1wCN1LQQ\",\"object\":\"payment_intent\",\"amount\":8091,\"amount_capturable\":0,\"amount_received\":8091,\"canceled_at\":null,\"cancellation_reason\":null,\"capture_method\":\"automatic\",\"latest_charge\":{\"id\":\"ch_3Skmr6IkWweOM9jA1s9CeWtx\",\"object\":\"charge\",\"amount\":8091,\"application_fee\":\"fee_1Skmr8IkWweOM9jAdnRuZVdW\",\"balance_transaction\":\"txn_3Skmr6IkWweOM9jA1x80GJRD\",\"captured\":true,\"created\":1767277681,\"currency\":\"eur\",\"failure_code\":null,\"failure_message\":null,\"fraud_details\":{},\"livemode\":true,\"metadata\":{\"payment_id\":\"rZl2Axp2BHPOBl0Bz95t7piZ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mr6IkWweOM9jA1wCN1LQQ\",\"payment_method\":\"pm_1Skmr6IkWweOM9jAEGaX0vzA\",\"payment_method_details\":{\"card\":{\"amount_authorized\":8091,\"authorization_code\":\"017305\",\"brand\":\"mastercard\",\"checks\":{\"address_line1_check\":\"unavailable\",\"address_postal_code_check\":\"unavailable\",\"cvc_check\":\"unavailable\"},\"country\":\"AT\",\"description\":\"Debit MasterCard\",\"ds_transaction_id\":null,\"exp_month\":12,\"exp_year\":2030,\"extended_authorization\":{\"status\":\"disabled\"},\"fingerprint\":\"XXKVVUWYdCcIeIed\",\"funding\":\"debit\",\"iin\":\"557355\",\"incremental_authorization\":{\"status\":\"unavailable\"},\"installments\":null,\"issuer\":\"PSA PAYMENT SERVICES AUSTRIA G\",\"last4\":\"1404\",\"mandate\":null,\"moto\":false,\"multicapture\":{\"status\":\"unavailable\"},\"network\":\"mastercard\",\"network_token\":{\"used\":false},\"network_transaction_id\":\"MDSDW64YO0101\",\"overcapture\":{\"maximum_amount_capturable\":8091,\"status\":\"unavailable\"},\"payment_account_reference\":\"5001BC7P79BKR1NXBGYT4CCT1FYYQ\",\"regulated_status\":\"unregulated\",\"three_d_secure\":null,\"wallet\":null},\"type\":\"card\"},\"refunded\":false,\"source\":null,\"status\":\"succeeded\",\"mit_params\":{\"network_transaction_id\":\"MDSDW64YO0101\"}},\"confirmation_method\":\"manual\",\"created\":1767277680,\"currency\":\"eur\",\"customer\":null,\"last_payment_error\":null,\"livemode\":true,\"metadata\":{\"payment_id\":\"rZl2Axp2BHPOBl0Bz95t7piZX\",\"payments_extension\":\"true\",\"payments_extension_type\":\"card\",\"reconciliation_flow\":\"payments_api\",\"shop_id\":\"751927347\"},\"next_action\":null,\"payment_method\":\"pm_1Skmr6IkWweOM9jAEGaX0vzA\",\"payment_method_types\":[\"card\"],\"source\":null,\"status\":\"succeeded\"}"</t>
  </si>
  <si>
    <t>AS-95173</t>
  </si>
  <si>
    <t>gid://shopify/Order/7408843161938</t>
  </si>
  <si>
    <t>gid://shopify/OrderTransaction/8579789357394</t>
  </si>
  <si>
    <t>2026-01-06T07:54:29Z</t>
  </si>
  <si>
    <t>ch_3SmV62IkWweOM9jA1VtHwFTo</t>
  </si>
  <si>
    <t>rgndrhcsHQP6uNniWG6o0A0SK</t>
  </si>
  <si>
    <t>pi_3SmV62IkWweOM9jA1lHWvdxc</t>
  </si>
  <si>
    <t>"{\"id\":\"pi_3SmV62IkWweOM9jA1lHWvdxc\",\"object\":\"payment_intent\",\"amount\":9995,\"amount_capturable\":0,\"amount_received\":9995,\"canceled_at\":null,\"cancellation_reason\":null,\"capture_method\":\"automatic\",\"latest_charge\":{\"id\":\"ch_3SmV62IkWweOM9jA1VtHwFTo\",\"object\":\"charge\",\"amount\":9995,\"application_fee\":\"fee_1SmV64IkWweOM9jA7xKZPeXk\",\"balance_transaction\":\"txn_3SmV62IkWweOM9jA1N6LIFjb\",\"captured\":true,\"created\":1767686072,\"currency\":\"eur\",\"failure_code\":null,\"failure_message\":null,\"fraud_details\":{},\"livemode\":true,\"metadata\":{\"payment_id\":\"rgndrhcsHQP6uNniWG6o0A0S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V62IkWweOM9jA1lHWvdxc\",\"payment_method\":\"pm_1SmV62IkWweOM9jAYEjHQpZm\",\"payment_method_details\":{\"card\":{\"amount_authorized\":9995,\"authorization_code\":\"248350\",\"brand\":\"visa\",\"checks\":{\"address_line1_check\":\"unavailable\",\"address_postal_code_check\":\"unavailable\",\"cvc_check\":null},\"country\":\"ES\",\"description\":\"Visa Classic\",\"ds_transaction_id\":null,\"exp_month\":2,\"exp_year\":2029,\"extended_authorization\":{\"status\":\"disabled\"},\"fingerprint\":\"o1yHwJDCe6MrUTFL\",\"funding\":\"debit\",\"iin\":\"494019\",\"incremental_authorization\":{\"status\":\"unavailable\"},\"installments\":null,\"issuer\":\"BANCO BILBAO VIZCAYA ARGENTARIA S.A. (BBVA)\",\"last4\":\"5366\",\"mandate\":null,\"moto\":false,\"multicapture\":{\"status\":\"unavailable\"},\"network\":\"visa\",\"network_token\":{\"used\":true},\"network_transaction_id\":\"486006284722710\",\"overcapture\":{\"maximum_amount_capturable\":9995,\"status\":\"unavailable\"},\"payment_account_reference\":\"V0010014622038584601568482332\",\"regulated_status\":\"unregulated\",\"three_d_secure\":null,\"wallet\":null},\"type\":\"card\"},\"refunded\":false,\"source\":null,\"status\":\"succeeded\",\"mit_params\":{\"network_transaction_id\":\"486006284722710\"}},\"confirmation_method\":\"manual\",\"created\":1767686070,\"currency\":\"eur\",\"customer\":null,\"last_payment_error\":null,\"livemode\":true,\"metadata\":{\"payment_id\":\"rgndrhcsHQP6uNniWG6o0A0SK\",\"payments_extension\":\"true\",\"payments_extension_type\":\"card\",\"reconciliation_flow\":\"payments_api\",\"shop_id\":\"751927347\"},\"next_action\":null,\"payment_method\":\"pm_1SmV62IkWweOM9jAYEjHQpZm\",\"payment_method_types\":[\"card\"],\"source\":null,\"status\":\"succeeded\"}"</t>
  </si>
  <si>
    <t>AS-94839</t>
  </si>
  <si>
    <t>gid://shopify/Order/7393852686674</t>
  </si>
  <si>
    <t>gid://shopify/OrderTransaction/8567082320210</t>
  </si>
  <si>
    <t>2026-01-01T20:42:04Z</t>
  </si>
  <si>
    <t>7AU10630WB8152450</t>
  </si>
  <si>
    <t>"{\"id\":\"7AU10630WB8152450\",\"intent\":\"CAPTURE\",\"status\":\"COMPLETED\",\"payment_source\":{\"paypal\":{\"email_address\":\"euridice.lazalde.gtz@gmail.com\",\"account_id\":\"EQW3VXFX3UPHW\",\"account_status\":\"VERIFIED\",\"name\":{\"given_name\":\"EURIDICE\",\"surname\":\"LAZALDE GUTIERREZ\"},\"phone_number\":{\"national_number\":\"393885820350\"},\"address\":{\"address_line_1\":\"Via Via Sportella 5\",\"admin_area_2\":\"Spello\",\"admin_area_1\":\"PG\",\"postal_code\":\"06038\",\"country_code\":\"IT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exico - P\u00f3ster \\/ Madera roble oscuro \\/ 50x70\",\"custom_id\":\"{\\\"shop_id\\\":751927347,\\\"session_id\\\":\\\"r6B3qrX1uRteuXK2YCKzrIfBI\\\"}\",\"invoice_id\":\"r6B3qrX1uRteuXK2YCKzrIfBI\",\"soft_descriptor\":\"PAYPAL *ARTESTASTOR AR\",\"items\":[{\"name\":\"Mexico - P\u00f3ster \\/ Madera roble oscuro \\/ 50x70\",\"unit_amount\":{\"currency_code\":\"EUR\",\"value\":\"67.95\"},\"tax\":{\"currency_code\":\"EUR\",\"value\":\"0.00\"},\"quantity\":\"1\"}],\"shipping\":{\"name\":{\"full_name\":\"Euridice LAZALDE Gutierrez\"},\"address\":{\"address_line_1\":\"Viale Umbria 1\",\"admin_area_2\":\"Bastia Umbra\",\"admin_area_1\":\"Perugia\",\"postal_code\":\"06083\",\"country_code\":\"IT\"}},\"supplementary_data\":{\"tax_nexus\":[]},\"payments\":{\"captures\":[{\"id\":\"6C912892W3965535M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6B3qrX1uRteuXK2YCKzrIfBI\",\"custom_id\":\"{\\\"shop_id\\\":751927347,\\\"session_id\\\":\\\"r6B3qrX1uRteuXK2YCKzrIfBI\\\"}\",\"links\":[{\"href\":\"https:\\/\\/api.paypal.com\\/v2\\/payments\\/captures\\/6C912892W3965535M\",\"rel\":\"self\",\"method\":\"GET\"},{\"href\":\"https:\\/\\/api.paypal.com\\/v2\\/payments\\/captures\\/6C912892W3965535M\\/refund\",\"rel\":\"refund\",\"method\":\"POST\"},{\"href\":\"https:\\/\\/api.paypal.com\\/v2\\/checkout\\/orders\\/7AU10630WB8152450\",\"rel\":\"up\",\"method\":\"GET\"}],\"create_time\":\"2026-01-01T20:42:06Z\",\"update_time\":\"2026-01-01T20:42:06Z\"}]}}],\"payer\":{\"name\":{\"given_name\":\"EURIDICE\",\"surname\":\"LAZALDE GUTIERREZ\"},\"email_address\":\"euridice.lazalde.gtz@gmail.com\",\"payer_id\":\"EQW3VXFX3UPHW\",\"phone\":{\"phone_number\":{\"national_number\":\"393885820350\"}},\"address\":{\"address_line_1\":\"Via Via Sportella 5\",\"admin_area_2\":\"Spello\",\"admin_area_1\":\"PG\",\"postal_code\":\"06038\",\"country_code\":\"IT\"}},\"create_time\":\"2026-01-01T20:41:25Z\",\"update_time\":\"2026-01-01T20:42:06Z\",\"links\":[{\"href\":\"https:\\/\\/api.paypal.com\\/v2\\/checkout\\/orders\\/7AU10630WB8152450\",\"rel\":\"self\",\"method\":\"GET\"}]}"</t>
  </si>
  <si>
    <t>AS-96198</t>
  </si>
  <si>
    <t>gid://shopify/Order/7438103609682</t>
  </si>
  <si>
    <t>gid://shopify/OrderTransaction/8613523947858</t>
  </si>
  <si>
    <t>2026-01-17T22:06:38Z</t>
  </si>
  <si>
    <t>ch_3SqhdjIkWweOM9jA26FigEBS</t>
  </si>
  <si>
    <t>rMUCRkrfjBC8OD3CyEt6Kls3D</t>
  </si>
  <si>
    <t>pi_3SqhdjIkWweOM9jA2BXANzBf</t>
  </si>
  <si>
    <t>"{\"id\":\"pi_3SqhdjIkWweOM9jA2BXANzBf\",\"object\":\"payment_intent\",\"amount\":11790,\"amount_capturable\":0,\"amount_received\":11790,\"canceled_at\":null,\"cancellation_reason\":null,\"capture_method\":\"automatic\",\"latest_charge\":{\"id\":\"ch_3SqhdjIkWweOM9jA26FigEBS\",\"object\":\"charge\",\"amount\":11790,\"application_fee\":\"fee_1SqhdlIkWweOM9jAWUGLt0wD\",\"balance_transaction\":\"txn_3SqhdjIkWweOM9jA2oA9Iiz6\",\"captured\":true,\"created\":1768687600,\"currency\":\"eur\",\"failure_code\":null,\"failure_message\":null,\"fraud_details\":{},\"livemode\":true,\"metadata\":{\"payment_id\":\"rMUCRkrfjBC8OD3CyEt6Kls3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hdjIkWweOM9jA2BXANzBf\",\"payment_method\":\"pm_1SqhdjIkWweOM9jAcikWCua0\",\"payment_method_details\":{\"card\":{\"amount_authorized\":11790,\"authorization_code\":\"063402\",\"brand\":\"visa\",\"checks\":{\"address_line1_check\":\"unavailable\",\"address_postal_code_check\":\"unavailable\",\"cvc_check\":\"pass\"},\"country\":\"ES\",\"description\":\"Visa Classic\",\"ds_transaction_id\":null,\"exp_month\":3,\"exp_year\":2029,\"extended_authorization\":{\"status\":\"disabled\"},\"fingerprint\":\"4UjxoCZc4nloOxMT\",\"funding\":\"credit\",\"iin\":\"456071\",\"incremental_authorization\":{\"status\":\"unavailable\"},\"installments\":null,\"issuer\":\"BANCO BILBAO VIZCAYA ARGENTARIA S.A. (BBVA)\",\"last4\":\"6172\",\"mandate\":null,\"moto\":false,\"multicapture\":{\"status\":\"unavailable\"},\"network\":\"visa\",\"network_token\":{\"used\":false},\"network_transaction_id\":\"486017796000194\",\"overcapture\":{\"maximum_amount_capturable\":11790,\"status\":\"unavailable\"},\"payment_account_reference\":\"V0010013020164094689239870849\",\"regulated_status\":\"unregulated\",\"three_d_secure\":null,\"wallet\":null},\"type\":\"card\"},\"refunded\":false,\"source\":null,\"status\":\"succeeded\",\"mit_params\":{\"network_transaction_id\":\"486017796000194\"}},\"confirmation_method\":\"manual\",\"created\":1768687599,\"currency\":\"eur\",\"customer\":null,\"last_payment_error\":null,\"livemode\":true,\"metadata\":{\"payment_id\":\"rMUCRkrfjBC8OD3CyEt6Kls3D\",\"payments_extension\":\"true\",\"payments_extension_type\":\"card\",\"reconciliation_flow\":\"payments_api\",\"shop_id\":\"751927347\"},\"next_action\":null,\"payment_method\":\"pm_1SqhdjIkWweOM9jAcikWCua0\",\"payment_method_types\":[\"card\"],\"source\":null,\"status\":\"succeeded\"}"</t>
  </si>
  <si>
    <t>AS-89588</t>
  </si>
  <si>
    <t>gid://shopify/Order/7114718019922</t>
  </si>
  <si>
    <t>gid://shopify/OrderTransaction/8352423248210</t>
  </si>
  <si>
    <t>2025-11-14T09:53:17Z</t>
  </si>
  <si>
    <t>ch_3STJgwIkWweOM9jA0kHhNYAP</t>
  </si>
  <si>
    <t>r592HDPGET8CGEVYQxtxBaS5I</t>
  </si>
  <si>
    <t>pi_3STJgwIkWweOM9jA0erJuKzM</t>
  </si>
  <si>
    <t>"{\"id\":\"pi_3STJgwIkWweOM9jA0erJuKzM\",\"object\":\"payment_intent\",\"amount\":9995,\"amount_capturable\":0,\"amount_received\":9995,\"canceled_at\":null,\"cancellation_reason\":null,\"capture_method\":\"automatic\",\"latest_charge\":{\"id\":\"ch_3STJgwIkWweOM9jA0kHhNYAP\",\"object\":\"charge\",\"amount\":9995,\"application_fee\":\"fee_1STJhrIkWweOM9jAB79T74ir\",\"balance_transaction\":\"txn_3STJgwIkWweOM9jA0Tl59FuZ\",\"captured\":true,\"created\":1763114054,\"currency\":\"eur\",\"failure_code\":null,\"failure_message\":null,\"fraud_details\":{},\"livemode\":true,\"metadata\":{\"payment_id\":\"r592HDPGET8CGEVYQxtxBaS5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JgwIkWweOM9jA0erJuKzM\",\"payment_method\":\"pm_1STJgwIkWweOM9jAOTZN8iVd\",\"payment_method_details\":{\"card\":{\"amount_authorized\":9995,\"authorization_code\":\"318543\",\"brand\":\"visa\",\"checks\":{\"address_line1_check\":\"fail\",\"address_postal_code_check\":\"fail\",\"cvc_check\":null},\"country\":\"FR\",\"description\":\"Visa Gold\",\"ds_transaction_id\":null,\"exp_month\":1,\"exp_year\":2028,\"extended_authorization\":{\"status\":\"disabled\"},\"fingerprint\":\"HPiChyeHTEfK6ywP\",\"funding\":\"debit\",\"iin\":\"463343\",\"incremental_authorization\":{\"status\":\"unavailable\"},\"installments\":null,\"issuer\":\"BPCE\",\"last4\":\"2266\",\"mandate\":null,\"moto\":false,\"multicapture\":{\"status\":\"unavailable\"},\"network\":\"visa\",\"network_token\":{\"used\":true},\"network_transaction_id\":\"485318356549652\",\"overcapture\":{\"maximum_amount_capturable\":9995,\"status\":\"unavailable\"},\"payment_account_reference\":\"V001AACB001012022011461447258\",\"regulated_status\":\"unregulated\",\"three_d_secure\":{\"authentication_flow\":\"challenge\",\"electronic_commerce_indicator\":\"05\",\"exemption_indicator\":null,\"result\":\"authenticated\",\"result_reason\":null,\"transaction_id\":\"d6f0499f-fa20-466c-a12a-4ca8e05e3119\",\"version\":\"2.2.0\"},\"wallet\":null},\"type\":\"card\"},\"refunded\":false,\"source\":null,\"status\":\"succeeded\",\"mit_params\":{\"network_transaction_id\":\"485318356549652\"}},\"confirmation_method\":\"manual\",\"created\":1763113998,\"currency\":\"eur\",\"customer\":null,\"last_payment_error\":null,\"livemode\":true,\"metadata\":{\"payment_id\":\"r592HDPGET8CGEVYQxtxBaS5I\",\"payments_extension\":\"true\",\"payments_extension_type\":\"card\",\"reconciliation_flow\":\"payments_api\",\"shop_id\":\"751927347\"},\"next_action\":null,\"payment_method\":\"pm_1STJgwIkWweOM9jAOTZN8iVd\",\"payment_method_types\":[\"card\"],\"source\":null,\"status\":\"succeeded\"}"</t>
  </si>
  <si>
    <t>gid://shopify/OrderTransaction/8568889147730</t>
  </si>
  <si>
    <t>2026-01-02T10:04:37Z</t>
  </si>
  <si>
    <t>re_3STJgwIkWweOM9jA0v8eyzEd</t>
  </si>
  <si>
    <t>z8u1MRsu2iLM7m155CKqCoAjr</t>
  </si>
  <si>
    <t>"{\"id\":\"re_3STJgwIkWweOM9jA0v8eyzEd\",\"amount\":9995,\"balance_transaction\":\"txn_3STJgwIkWweOM9jA0jm212Eq\",\"charge\":{\"id\":\"ch_3STJgwIkWweOM9jA0kHhNYAP\",\"object\":\"charge\",\"amount\":9995,\"application_fee\":\"fee_1STJhrIkWweOM9jAB79T74ir\",\"balance_transaction\":\"txn_3STJgwIkWweOM9jA0Tl59FuZ\",\"captured\":true,\"created\":1763114054,\"currency\":\"eur\",\"failure_code\":null,\"failure_message\":null,\"fraud_details\":{},\"livemode\":true,\"metadata\":{\"payment_id\":\"r592HDPGET8CGEVYQxtxBaS5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JgwIkWweOM9jA0erJuKzM\",\"payment_method\":\"pm_1STJgwIkWweOM9jAOTZN8iVd\",\"payment_method_details\":{\"card\":{\"amount_authorized\":9995,\"authorization_code\":\"318543\",\"brand\":\"visa\",\"checks\":{\"address_line1_check\":\"fail\",\"address_postal_code_check\":\"fail\",\"cvc_check\":null},\"country\":\"FR\",\"description\":\"Visa Gold\",\"ds_transaction_id\":null,\"exp_month\":1,\"exp_year\":2028,\"extended_authorization\":{\"status\":\"disabled\"},\"fingerprint\":\"HPiChyeHTEfK6ywP\",\"funding\":\"debit\",\"iin\":\"463343\",\"incremental_authorization\":{\"status\":\"unavailable\"},\"installments\":null,\"issuer\":\"BPCE\",\"last4\":\"2266\",\"mandate\":null,\"moto\":false,\"multicapture\":{\"status\":\"unavailable\"},\"network\":\"visa\",\"network_token\":{\"used\":true},\"network_transaction_id\":\"485318356549652\",\"overcapture\":{\"maximum_amount_capturable\":9995,\"status\":\"unavailable\"},\"payment_account_reference\":\"V001AACB001012022011461447258\",\"regulated_status\":\"unregulated\",\"three_d_secure\":{\"authentication_flow\":\"challenge\",\"electronic_commerce_indicator\":\"05\",\"exemption_indicator\":null,\"result\":\"authenticated\",\"result_reason\":null,\"transaction_id\":\"d6f0499f-fa20-466c-a12a-4ca8e05e3119\",\"version\":\"2.2.0\"},\"wallet\":null},\"type\":\"card\"},\"refunded\":true,\"source\":null,\"status\":\"succeeded\",\"mit_params\":{\"network_transaction_id\":\"485318356549652\"}},\"object\":\"refund\",\"reason\":null,\"status\":\"succeeded\",\"created\":1767348277,\"currency\":\"eur\",\"metadata\":{\"payments_extension\":\"true\",\"payments_extension_type\":\"card\",\"reconciliation_flow\":\"payments_api\",\"refund_id\":\"z8u1MRsu2iLM7m155CKqCoAjr\"},\"payment_method_details\":{\"card\":{\"acquirer_reference_number\":null,\"acquirer_reference_number_status\":\"pending\"},\"type\":\"card\"},\"mit_params\":{}}"</t>
  </si>
  <si>
    <t>AS-95359</t>
  </si>
  <si>
    <t>gid://shopify/Order/7413789065554</t>
  </si>
  <si>
    <t>gid://shopify/OrderTransaction/8585831088466</t>
  </si>
  <si>
    <t>2026-01-08T10:11:18Z</t>
  </si>
  <si>
    <t>ch_3SnGBWIkWweOM9jA0cjh0vUA</t>
  </si>
  <si>
    <t>rKH75HROr6fkqDJy9zC5Uwt6c</t>
  </si>
  <si>
    <t>pi_3SnGBWIkWweOM9jA08Z9m1Bw</t>
  </si>
  <si>
    <t>"{\"id\":\"pi_3SnGBWIkWweOM9jA08Z9m1Bw\",\"object\":\"payment_intent\",\"amount\":7990,\"amount_capturable\":0,\"amount_received\":0,\"canceled_at\":null,\"cancellation_reason\":null,\"capture_method\":\"automatic\",\"latest_charge\":{\"id\":\"ch_3SnGBWIkWweOM9jA0cjh0vUA\",\"object\":\"charge\",\"amount\":7990,\"application_fee\":null,\"balance_transaction\":null,\"captured\":false,\"created\":1767867087,\"currency\":\"eur\",\"failure_code\":\"card_declined\",\"failure_message\":\"Your card was declined.\",\"fraud_details\":{},\"livemode\":true,\"metadata\":{\"payment_id\":\"rKH75HROr6fkqDJy9zC5Uwt6c\",\"payments_extension\":\"true\",\"payments_extension_type\":\"card\",\"reconciliation_flow\":\"payments_api\",\"shop_id\":\"751927347\"},\"outcome\":{\"advice_code\":null,\"network_advice_code\":null,\"network_decline_code\":null,\"network_status\":\"not_sent_to_network\",\"reason\":\"highest_risk_level\",\"risk_level\":\"highest\",\"seller_message\":\"Stripe blocked this payment as too risky.\",\"type\":\"blocked\"},\"paid\":false,\"payment_intent\":\"pi_3SnGBWIkWweOM9jA08Z9m1Bw\",\"payment_method\":\"pm_1SnGBWIkWweOM9jAqBOUhfiw\",\"payment_method_details\":{\"card\":{\"amount_authorized\":null,\"authorization_code\":null,\"brand\":\"visa\",\"checks\":{\"address_line1_check\":\"unavailable\",\"address_postal_code_check\":\"unavailable\",\"cvc_check\":\"unavailable\"},\"country\":\"ES\",\"description\":\"Visa Classic\",\"ds_transaction_id\":null,\"exp_month\":1,\"exp_year\":2029,\"extended_authorization\":{\"status\":\"disabled\"},\"fingerprint\":\"JHegCHGuSQFlvF3q\",\"funding\":\"credit\",\"iin\":\"455223\",\"incremental_authorization\":{\"status\":\"unavailable\"},\"installments\":null,\"issuer\":\"BANCO BILBAO VIZCAYA ARGENTARIA S.A. (BBVA)\",\"last4\":\"8493\",\"mandate\":null,\"moto\":false,\"multicapture\":{\"status\":\"unavailable\"},\"network\":\"visa\",\"network_token\":{\"used\":false},\"network_transaction_id\":null,\"overcapture\":{\"maximum_amount_capturable\":7990,\"status\":\"unavailable\"},\"payment_account_reference\":null,\"regulated_status\":\"unregulated\",\"three_d_secure\":{\"authentication_flow\":\"frictionless\",\"electronic_commerce_indicator\":\"05\",\"exemption_indicator\":null,\"result\":\"authenticated\",\"result_reason\":null,\"transaction_id\":\"f7bdf7bd-7cb0-4e8f-8489-e09aaa64ece8\",\"version\":\"2.2.0\"},\"wallet\":null},\"type\":\"card\"},\"refunded\":false,\"source\":null,\"status\":\"failed\",\"mit_params\":{}},\"confirmation_method\":\"manual\",\"created\":1767867078,\"currency\":\"eur\",\"customer\":null,\"last_payment_error\":{\"charge\":\"ch_3SnGBWIkWweOM9jA0cjh0vUA\",\"code\":\"card_declined\",\"decline_code\":\"generic_decline\",\"doc_url\":\"https:\\/\\/stripe.com\\/docs\\/error-codes\\/card-declined\",\"message\":\"Your card was declined.\",\"payment_method\":{\"id\":\"pm_1SnGBWIkWweOM9jAqBOUhfiw\",\"object\":\"payment_method\",\"card\":{\"brand\":\"visa\",\"checks\":{\"address_line1_check\":\"unavailable\",\"address_postal_code_check\":\"unavailable\",\"cvc_check\":\"unavailable\"},\"country\":\"ES\",\"description\":\"Visa Classic\",\"display_brand\":\"visa\",\"exp_month\":1,\"exp_year\":2029,\"fingerprint\":\"JHegCHGuSQFlvF3q\",\"funding\":\"credit\",\"generated_from\":null,\"iin\":\"455223\",\"issuer\":\"BANCO BILBAO VIZCAYA ARGENTARIA S.A. (BBVA)\",\"last4\":\"8493\",\"network_token\":null,\"networks\":{\"available\":[\"visa\"],\"preferred\":null},\"payment_account_reference\":null,\"regulated_status\":\"unregulated\",\"three_d_secure_usage\":{\"supported\":true},\"wallet\":null},\"created\":1767867078,\"livemode\":true,\"metadata\":{},\"type\":\"card\"},\"type\":\"card_error\"},\"livemode\":true,\"metadata\":{\"payment_id\":\"rKH75HROr6fkqDJy9zC5Uwt6c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</si>
  <si>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gid://shopify/OrderTransaction/8585833742674</t>
  </si>
  <si>
    <t>2026-01-08T10:12:27Z</t>
  </si>
  <si>
    <t>ch_3SnGCdIkWweOM9jA2nZbsggv</t>
  </si>
  <si>
    <t>rW5ImVWZQSOMk2qMwIqfUzEHQ</t>
  </si>
  <si>
    <t>pi_3SnGCdIkWweOM9jA2RyF5ONo</t>
  </si>
  <si>
    <t>"{\"id\":\"pi_3SnGCdIkWweOM9jA2RyF5ONo\",\"object\":\"payment_intent\",\"amount\":7990,\"amount_capturable\":0,\"amount_received\":7990,\"canceled_at\":null,\"cancellation_reason\":null,\"capture_method\":\"automatic\",\"latest_charge\":{\"id\":\"ch_3SnGCdIkWweOM9jA2nZbsggv\",\"object\":\"charge\",\"amount\":7990,\"application_fee\":\"fee_1SnGCfIkWweOM9jAH89TYYIj\",\"balance_transaction\":\"txn_3SnGCdIkWweOM9jA2u2hWjGr\",\"captured\":true,\"created\":1767867149,\"currency\":\"eur\",\"failure_code\":null,\"failure_message\":null,\"fraud_details\":{},\"livemode\":true,\"metadata\":{\"payment_id\":\"rW5ImVWZQSOMk2qMwIqfUzEH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GCdIkWweOM9jA2RyF5ONo\",\"payment_method\":\"pm_1SnGCdIkWweOM9jAuCEZQGMX\",\"payment_method_details\":{\"card\":{\"amount_authorized\":7990,\"authorization_code\":\"921211\",\"brand\":\"visa\",\"checks\":{\"address_line1_check\":\"unavailable\",\"address_postal_code_check\":\"unavailable\",\"cvc_check\":\"pass\"},\"country\":\"ES\",\"description\":\"Visa Classic\",\"ds_transaction_id\":null,\"exp_month\":10,\"exp_year\":2029,\"extended_authorization\":{\"status\":\"disabled\"},\"fingerprint\":\"JHegCHGuSQFlvF3q\",\"funding\":\"credit\",\"iin\":\"455223\",\"incremental_authorization\":{\"status\":\"unavailable\"},\"installments\":null,\"issuer\":\"BANCO BILBAO VIZCAYA ARGENTARIA S.A. (BBVA)\",\"last4\":\"8493\",\"mandate\":null,\"moto\":false,\"multicapture\":{\"status\":\"unavailable\"},\"network\":\"visa\",\"network_token\":{\"used\":false},\"network_transaction_id\":\"486008367498731\",\"overcapture\":{\"maximum_amount_capturable\":7990,\"status\":\"unavailable\"},\"payment_account_reference\":\"V0010013823072448430584854104\",\"regulated_status\":\"unregulated\",\"three_d_secure\":null,\"wallet\":null},\"type\":\"card\"},\"refunded\":false,\"source\":null,\"status\":\"succeeded\",\"mit_params\":{\"network_transaction_id\":\"486008367498731\"}},\"confirmation_method\":\"manual\",\"created\":1767867147,\"currency\":\"eur\",\"customer\":null,\"last_payment_error\":null,\"livemode\":true,\"metadata\":{\"payment_id\":\"rW5ImVWZQSOMk2qMwIqfUzEHQ\",\"payments_extension\":\"true\",\"payments_extension_type\":\"card\",\"reconciliation_flow\":\"payments_api\",\"shop_id\":\"751927347\"},\"next_action\":null,\"payment_method\":\"pm_1SnGCdIkWweOM9jAuCEZQGMX\",\"payment_method_types\":[\"card\"],\"source\":null,\"status\":\"succeeded\"}"</t>
  </si>
  <si>
    <t>AS-97139</t>
  </si>
  <si>
    <t>gid://shopify/Order/7514180223314</t>
  </si>
  <si>
    <t>gid://shopify/OrderTransaction/8648133902674</t>
  </si>
  <si>
    <t>2026-01-30T16:42:44Z</t>
  </si>
  <si>
    <t>ch_3SvKmOIkWweOM9jA0durp4YE</t>
  </si>
  <si>
    <t>rYZz91eGTGwav5ob9pZ8W5BYJ</t>
  </si>
  <si>
    <t>pi_3SvKmOIkWweOM9jA0vVuK9UO</t>
  </si>
  <si>
    <t>"{\"id\":\"pi_3SvKmOIkWweOM9jA0vVuK9UO\",\"object\":\"payment_intent\",\"amount\":5931,\"amount_capturable\":0,\"amount_received\":5931,\"canceled_at\":null,\"cancellation_reason\":null,\"capture_method\":\"automatic\",\"latest_charge\":{\"id\":\"ch_3SvKmOIkWweOM9jA0durp4YE\",\"object\":\"charge\",\"amount\":5931,\"application_fee\":\"fee_1SvKmRIkWweOM9jAUvhSGMdJ\",\"balance_transaction\":\"txn_3SvKmOIkWweOM9jA0mL8vd4b\",\"captured\":true,\"created\":1769791367,\"currency\":\"eur\",\"failure_code\":null,\"failure_message\":null,\"fraud_details\":{},\"livemode\":true,\"metadata\":{\"payment_id\":\"rYZz91eGTGwav5ob9pZ8W5BY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KmOIkWweOM9jA0vVuK9UO\",\"payment_method\":\"pm_1SvKmOIkWweOM9jAa3oIMKLU\",\"payment_method_details\":{\"card\":{\"amount_authorized\":5931,\"authorization_code\":\"236234\",\"brand\":\"visa\",\"checks\":{\"address_line1_check\":\"fail\",\"address_postal_code_check\":\"fail\",\"cvc_check\":null},\"country\":\"FR\",\"description\":\"Visa Gold\",\"ds_transaction_id\":null,\"exp_month\":11,\"exp_year\":2028,\"extended_authorization\":{\"status\":\"disabled\"},\"fingerprint\":\"oF1MZM6XJsMwadLD\",\"funding\":\"credit\",\"iin\":\"412525\",\"incremental_authorization\":{\"status\":\"unavailable\"},\"installments\":null,\"issuer\":\"BPCE\",\"last4\":\"7101\",\"mandate\":null,\"moto\":false,\"multicapture\":{\"status\":\"unavailable\"},\"network\":\"visa\",\"network_token\":{\"used\":true},\"network_transaction_id\":\"486030601674189\",\"overcapture\":{\"maximum_amount_capturable\":5931,\"status\":\"unavailable\"},\"payment_account_reference\":\"V001AACC335012020113071339863\",\"regulated_status\":\"unregulated\",\"three_d_secure\":{\"authentication_flow\":\"frictionless\",\"electronic_commerce_indicator\":\"07\",\"exemption_indicator\":null,\"result\":\"exempted\",\"result_reason\":null,\"transaction_id\":\"16a3f2b8-52eb-4ffe-91e7-420bec637ae5\",\"version\":\"2.2.0\"},\"wallet\":null},\"type\":\"card\"},\"refunded\":false,\"source\":null,\"status\":\"succeeded\",\"mit_params\":{\"network_transaction_id\":\"486030601674189\"}},\"confirmation_method\":\"manual\",\"created\":1769791364,\"currency\":\"eur\",\"customer\":null,\"last_payment_error\":null,\"livemode\":true,\"metadata\":{\"payment_id\":\"rYZz91eGTGwav5ob9pZ8W5BYJ\",\"payments_extension\":\"true\",\"payments_extension_type\":\"card\",\"reconciliation_flow\":\"payments_api\",\"shop_id\":\"751927347\"},\"next_action\":null,\"payment_method\":\"pm_1SvKmOIkWweOM9jAa3oIMKLU\",\"payment_method_types\":[\"card\"],\"source\":null,\"status\":\"succeeded\"}"</t>
  </si>
  <si>
    <t>gid://shopify/OrderTransaction/8648155332946</t>
  </si>
  <si>
    <t>2026-01-30T16:52:19Z</t>
  </si>
  <si>
    <t>re_3SvKmOIkWweOM9jA0dk6FJRn</t>
  </si>
  <si>
    <t>zMso2DykAUc1BNqfxzeO4pNJX</t>
  </si>
  <si>
    <t>"{\"id\":\"re_3SvKmOIkWweOM9jA0dk6FJRn\",\"amount\":5931,\"balance_transaction\":\"txn_3SvKmOIkWweOM9jA0qTbjk51\",\"charge\":{\"id\":\"ch_3SvKmOIkWweOM9jA0durp4YE\",\"object\":\"charge\",\"amount\":5931,\"application_fee\":\"fee_1SvKmRIkWweOM9jAUvhSGMdJ\",\"balance_transaction\":\"txn_3SvKmOIkWweOM9jA0mL8vd4b\",\"captured\":true,\"created\":1769791367,\"currency\":\"eur\",\"failure_code\":null,\"failure_message\":null,\"fraud_details\":{},\"livemode\":true,\"metadata\":{\"payment_id\":\"rYZz91eGTGwav5ob9pZ8W5BY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KmOIkWweOM9jA0vVuK9UO\",\"payment_method\":\"pm_1SvKmOIkWweOM9jAa3oIMKLU\",\"payment_method_details\":{\"card\":{\"amount_authorized\":5931,\"authorization_code\":\"236234\",\"brand\":\"visa\",\"checks\":{\"address_line1_check\":\"fail\",\"address_postal_code_check\":\"fail\",\"cvc_check\":null},\"country\":\"FR\",\"description\":\"Visa Gold\",\"ds_transaction_id\":null,\"exp_month\":11,\"exp_year\":2028,\"extended_authorization\":{\"status\":\"disabled\"},\"fingerprint\":\"oF1MZM6XJsMwadLD\",\"funding\":\"credit\",\"iin\":\"412525\",\"incremental_authorization\":{\"status\":\"unavailable\"},\"installments\":null,\"issuer\":\"BPCE\",\"last4\":\"7101\",\"mandate\":null,\"moto\":false,\"multicapture\":{\"status\":\"unavailable\"},\"network\":\"visa\",\"network_token\":{\"used\":true},\"network_transaction_id\":\"486030601674189\",\"overcapture\":{\"maximum_amount_capturable\":5931,\"status\":\"unavailable\"},\"payment_account_reference\":\"V001AACC335012020113071339863\",\"regulated_status\":\"unregulated\",\"three_d_secure\":{\"authentication_flow\":\"frictionless\",\"electronic_commerce_indicator\":\"07\",\"exemption_indicator\":null,\"result\":\"exempted\",\"result_reason\":null,\"transaction_id\":\"16a3f2b8-52eb-4ffe-91e7-420bec637ae5\",\"version\":\"2.2.0\"},\"wallet\":null},\"type\":\"card\"},\"refunded\":true,\"source\":null,\"status\":\"succeeded\",\"mit_params\":{\"network_transaction_id\":\"486030601674189\"}},\"object\":\"refund\",\"reason\":null,\"status\":\"succeeded\",\"created\":1769791940,\"currency\":\"eur\",\"metadata\":{\"payments_extension\":\"true\",\"payments_extension_type\":\"card\",\"reconciliation_flow\":\"payments_api\",\"refund_id\":\"zMso2DykAUc1BNqfxzeO4pNJX\"},\"payment_method_details\":{\"card\":{\"acquirer_reference_number\":null,\"acquirer_reference_number_status\":\"unavailable\"},\"type\":\"card\"},\"mit_params\":{}}"</t>
  </si>
  <si>
    <t>AS-97063</t>
  </si>
  <si>
    <t>gid://shopify/Order/7512114921810</t>
  </si>
  <si>
    <t>gid://shopify/OrderTransaction/8645175640402</t>
  </si>
  <si>
    <t>2026-01-29T14:35:47Z</t>
  </si>
  <si>
    <t>5R583871XD219741Y</t>
  </si>
  <si>
    <t>"{\"id\":\"5R583871XD219741Y\",\"intent\":\"CAPTURE\",\"status\":\"COMPLETED\",\"payment_source\":{\"paypal\":{\"email_address\":\"speraticamilla@yahoo.it\",\"account_id\":\"BY7B2FY7SQML2\",\"account_status\":\"VERIFIED\",\"name\":{\"given_name\":\"Camilla\",\"surname\":\"Sperati\"},\"phone_number\":{\"national_number\":\"393483444718\"},\"address\":{\"address_line_1\":\"Viale Timocle 15\",\"admin_area_2\":\"Roma\",\"admin_area_1\":\"RM\",\"postal_code\":\"00124\",\"country_code\":\"IT\"}}},\"purchase_units\":[{\"reference_id\":\"default\",\"amount\":{\"currency_code\":\"EUR\",\"value\":\"63.90\",\"breakdown\":{\"item_total\":{\"currency_code\":\"EUR\",\"value\":\"58.95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ist Reflection - P\u00f3ster \\/ Madera roble natural \\/ 40x50\",\"custom_id\":\"{\\\"shop_id\\\":751927347,\\\"session_id\\\":\\\"r0GZfu7RWOfZN8p1bhnL7E4jx\\\"}\",\"invoice_id\":\"r0GZfu7RWOfZN8p1bhnL7E4jx\",\"items\":[{\"name\":\"Mist Reflection - P\u00f3ster \\/ Madera roble natural \\/ 40x50\",\"unit_amount\":{\"currency_code\":\"EUR\",\"value\":\"58.95\"},\"tax\":{\"currency_code\":\"EUR\",\"value\":\"0.00\"},\"quantity\":\"1\"}],\"shipping\":{\"name\":{\"full_name\":\"Camilla Sperati\"},\"address\":{\"address_line_1\":\"Viale Timocle 15\",\"admin_area_2\":\"Roma\",\"admin_area_1\":\"Roma\",\"postal_code\":\"00124\",\"country_code\":\"IT\"}},\"payments\":{\"captures\":[{\"id\":\"38G36437CC920213N\",\"status\":\"COMPLETED\",\"amount\":{\"currency_code\":\"EUR\",\"value\":\"63.90\"},\"final_capture\":true,\"disbursement_mode\":\"INSTANT\",\"seller_protection\":{\"status\":\"ELIGIBLE\",\"dispute_categories\":[\"ITEM_NOT_RECEIVED\",\"UNAUTHORIZED_TRANSACTION\"]},\"seller_receivable_breakdown\":{\"gross_amount\":{\"currency_code\":\"EUR\",\"value\":\"63.90\"},\"paypal_fee\":{\"currency_code\":\"EUR\",\"value\":\"2.20\"},\"net_amount\":{\"currency_code\":\"EUR\",\"value\":\"61.70\"}},\"invoice_id\":\"r0GZfu7RWOfZN8p1bhnL7E4jx\",\"custom_id\":\"{\\\"shop_id\\\":751927347,\\\"session_id\\\":\\\"r0GZfu7RWOfZN8p1bhnL7E4jx\\\"}\",\"links\":[{\"href\":\"https:\\/\\/api.paypal.com\\/v2\\/payments\\/captures\\/38G36437CC920213N\",\"rel\":\"self\",\"method\":\"GET\"},{\"href\":\"https:\\/\\/api.paypal.com\\/v2\\/payments\\/captures\\/38G36437CC920213N\\/refund\",\"rel\":\"refund\",\"method\":\"POST\"},{\"href\":\"https:\\/\\/api.paypal.com\\/v2\\/checkout\\/orders\\/5R583871XD219741Y\",\"rel\":\"up\",\"method\":\"GET\"}],\"create_time\":\"2026-01-29T14:35:49Z\",\"update_time\":\"2026-01-29T14:35:49Z\"}]}}],\"payer\":{\"name\":{\"given_name\":\"Camilla\",\"surname\":\"Sperati\"},\"email_address\":\"speraticamilla@yahoo.it\",\"payer_id\":\"BY7B2FY7SQML2\",\"phone\":{\"phone_number\":{\"national_number\":\"393483444718\"}},\"address\":{\"address_line_1\":\"Viale Timocle 15\",\"admin_area_2\":\"Roma\",\"admin_area_1\":\"RM\",\"postal_code\":\"00124\",\"country_code\":\"IT\"}},\"create_time\":\"2026-01-29T14:35:25Z\",\"update_time\":\"2026-01-29T14:35:49Z\",\"links\":[{\"href\":\"https:\\/\\/api.paypal.com\\/v2\\/checkout\\/orders\\/5R583871XD219741Y\",\"rel\":\"self\",\"method\":\"GET\"}]}"</t>
  </si>
  <si>
    <t>AS-96632</t>
  </si>
  <si>
    <t>gid://shopify/Order/7490760212818</t>
  </si>
  <si>
    <t>gid://shopify/OrderTransaction/8629391917394</t>
  </si>
  <si>
    <t>2026-01-23T23:20:07Z</t>
  </si>
  <si>
    <t>ch_3Sste8IkWweOM9jA1FAkBn0c</t>
  </si>
  <si>
    <t>rnU5so4qwZSbJiGB7VFdcrdBq</t>
  </si>
  <si>
    <t>pi_3Sste8IkWweOM9jA1hLXt2aD</t>
  </si>
  <si>
    <t>"{\"id\":\"pi_3Sste8IkWweOM9jA1hLXt2aD\",\"object\":\"payment_intent\",\"amount\":11890,\"amount_capturable\":0,\"amount_received\":11890,\"canceled_at\":null,\"cancellation_reason\":null,\"capture_method\":\"automatic\",\"latest_charge\":{\"id\":\"ch_3Sste8IkWweOM9jA1FAkBn0c\",\"object\":\"charge\",\"amount\":11890,\"application_fee\":\"fee_1Sste9IkWweOM9jAUgwvizt8\",\"balance_transaction\":\"txn_3Sste8IkWweOM9jA1v3sPW7L\",\"captured\":true,\"created\":1769210409,\"currency\":\"eur\",\"failure_code\":null,\"failure_message\":null,\"fraud_details\":{},\"livemode\":true,\"metadata\":{\"payment_id\":\"rnU5so4qwZSbJiGB7VFdcrdB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te8IkWweOM9jA1hLXt2aD\",\"payment_method\":\"pm_1Sste8IkWweOM9jAMd3T3Fj8\",\"payment_method_details\":{\"card\":{\"amount_authorized\":11890,\"authorization_code\":\"809650\",\"brand\":\"mastercard\",\"checks\":{\"address_line1_check\":\"unavailable\",\"address_postal_code_check\":\"unavailable\",\"cvc_check\":\"pass\"},\"country\":\"ES\",\"description\":\"Platinum MasterCard Immediate Debit\",\"ds_transaction_id\":null,\"exp_month\":8,\"exp_year\":2030,\"extended_authorization\":{\"status\":\"disabled\"},\"fingerprint\":\"lvQKYxMlaVsv0tPU\",\"funding\":\"debit\",\"iin\":\"548901\",\"incremental_authorization\":{\"status\":\"unavailable\"},\"installments\":null,\"issuer\":\"BANCO SANTANDER S.A.\",\"last4\":\"2295\",\"mandate\":null,\"moto\":false,\"multicapture\":{\"status\":\"unavailable\"},\"network\":\"mastercard\",\"network_token\":{\"used\":false},\"network_transaction_id\":\"TPLDQMTPM0123\",\"overcapture\":{\"maximum_amount_capturable\":11890,\"status\":\"unavailable\"},\"payment_account_reference\":\"5001D4159OSFVG58R2JPRAC81XNQS\",\"regulated_status\":\"unregulated\",\"three_d_secure\":null,\"wallet\":null},\"type\":\"card\"},\"refunded\":false,\"source\":null,\"status\":\"succeeded\",\"mit_params\":{\"network_transaction_id\":\"TPLDQMTPM0123\"}},\"confirmation_method\":\"manual\",\"created\":1769210408,\"currency\":\"eur\",\"customer\":null,\"last_payment_error\":null,\"livemode\":true,\"metadata\":{\"payment_id\":\"rnU5so4qwZSbJiGB7VFdcrdBq\",\"payments_extension\":\"true\",\"payments_extension_type\":\"card\",\"reconciliation_flow\":\"payments_api\",\"shop_id\":\"751927347\"},\"next_action\":null,\"payment_method\":\"pm_1Sste8IkWweOM9jAMd3T3Fj8\",\"payment_method_types\":[\"card\"],\"source\":null,\"status\":\"succeeded\"}"</t>
  </si>
  <si>
    <t>AS-96502</t>
  </si>
  <si>
    <t>gid://shopify/Order/7446545760594</t>
  </si>
  <si>
    <t>gid://shopify/OrderTransaction/8624336535890</t>
  </si>
  <si>
    <t>2026-01-21T21:34:21Z</t>
  </si>
  <si>
    <t>ch_3Ss92gIkWweOM9jA1Wz1SA2d</t>
  </si>
  <si>
    <t>rIpQyZW4bmmysh1wGGoBvXRAW</t>
  </si>
  <si>
    <t>pi_3Ss92gIkWweOM9jA1fSvTRh1</t>
  </si>
  <si>
    <t>"{\"id\":\"pi_3Ss92gIkWweOM9jA1fSvTRh1\",\"object\":\"payment_intent\",\"amount\":25870,\"amount_capturable\":0,\"amount_received\":25870,\"canceled_at\":null,\"cancellation_reason\":null,\"capture_method\":\"automatic\",\"latest_charge\":{\"id\":\"ch_3Ss92gIkWweOM9jA1Wz1SA2d\",\"object\":\"charge\",\"amount\":25870,\"application_fee\":\"fee_1Ss92hIkWweOM9jAKZhLQOaz\",\"balance_transaction\":\"txn_3Ss92gIkWweOM9jA1VIvSNdp\",\"captured\":true,\"created\":1769031262,\"currency\":\"eur\",\"failure_code\":null,\"failure_message\":null,\"fraud_details\":{},\"livemode\":true,\"metadata\":{\"payment_id\":\"rIpQyZW4bmmysh1wGGoBvXRA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92gIkWweOM9jA1fSvTRh1\",\"payment_method\":\"pm_1Ss92gIkWweOM9jAAaUh9coY\",\"payment_method_details\":{\"card\":{\"amount_authorized\":25870,\"authorization_code\":\"149601\",\"brand\":\"visa\",\"checks\":{\"address_line1_check\":null,\"address_postal_code_check\":null,\"cvc_check\":null},\"country\":\"FR\",\"description\":\"Visa Gold\",\"ds_transaction_id\":null,\"exp_month\":4,\"exp_year\":2031,\"extended_authorization\":{\"status\":\"disabled\"},\"fingerprint\":\"RQw5ERW3O9i2wAqj\",\"funding\":\"debit\",\"iin\":\"490940\",\"incremental_authorization\":{\"status\":\"unavailable\"},\"installments\":null,\"issuer\":\"BPCE\",\"last4\":\"0000\",\"mandate\":null,\"moto\":false,\"multicapture\":{\"status\":\"unavailable\"},\"network\":\"visa\",\"network_token\":{\"used\":false},\"network_transaction_id\":\"486021776627900\",\"overcapture\":{\"maximum_amount_capturable\":25870,\"status\":\"unavailable\"},\"payment_account_reference\":\"V001AACC342012025032126827529\",\"regulated_status\":\"unregulated\",\"three_d_secure\":null,\"wallet\":{\"apple_pay\":{\"type\":\"apple_pay\"},\"dynamic_last4\":\"2005\",\"type\":\"apple_pay\"}},\"type\":\"card\"},\"refunded\":false,\"source\":null,\"status\":\"succeeded\",\"mit_params\":{\"network_transaction_id\":\"486021776627900\"}},\"confirmation_method\":\"manual\",\"created\":1769031262,\"currency\":\"eur\",\"customer\":null,\"last_payment_error\":null,\"livemode\":true,\"metadata\":{\"payment_id\":\"rIpQyZW4bmmysh1wGGoBvXRAW\",\"payments_extension\":\"true\",\"payments_extension_type\":\"card\",\"reconciliation_flow\":\"payments_api\",\"shop_id\":\"751927347\"},\"next_action\":null,\"payment_method\":\"pm_1Ss92gIkWweOM9jAAaUh9coY\",\"payment_method_types\":[\"card\"],\"source\":null,\"status\":\"succeeded\"}"</t>
  </si>
  <si>
    <t>AS-96089</t>
  </si>
  <si>
    <t>gid://shopify/Order/7433885745490</t>
  </si>
  <si>
    <t>gid://shopify/OrderTransaction/8608563954002</t>
  </si>
  <si>
    <t>2026-01-16T18:12:55Z</t>
  </si>
  <si>
    <t>90W22786E71586034</t>
  </si>
  <si>
    <t>"{\"id\":\"90W22786E71586034\",\"intent\":\"CAPTURE\",\"status\":\"COMPLETED\",\"payment_source\":{\"paypal\":{\"email_address\":\"menesmc@gmail.com\",\"account_id\":\"7U7CKQCQGAXPQ\",\"account_status\":\"VERIFIED\",\"name\":{\"given_name\":\"maria cristina\",\"surname\":\"menendez menes\"},\"phone_number\":{\"national_number\":\"649102330\"},\"address\":{\"address_line_1\":\"teodoro cuesta 5-6\u00bac\",\"admin_area_2\":\"gijon\",\"admin_area_1\":\"Asturias\",\"postal_code\":\"33207\",\"country_code\":\"ES\"}}},\"purchase_units\":[{\"reference_id\":\"default\",\"amount\":{\"currency_code\":\"EUR\",\"value\":\"53.46\",\"breakdown\":{\"item_total\":{\"currency_code\":\"EUR\",\"value\":\"53.90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5.39\"}}},\"payee\":{\"email_address\":\"info@artestaposters.com\",\"merchant_id\":\"CZQCEKGVW6QGG\",\"display_data\":{\"brand_name\":\"Artesta\"}},\"payment_instruction\":{\"disbursement_mode\":\"INSTANT\"},\"description\":\"Life is short. Eat the cake - P\u00f3ster \\/ Sin marco \\/ 40x50\",\"custom_id\":\"{\\\"shop_id\\\":751927347,\\\"session_id\\\":\\\"rxHrD3nLgqzhRImE6hQXZdjXI\\\"}\",\"invoice_id\":\"rxHrD3nLgqzhRImE6hQXZdjXI\",\"soft_descriptor\":\"PAYPAL *ARTESTASTOR AR\",\"items\":[{\"name\":\"Life is short. Eat the cake - P\u00f3ster \\/ Sin marco \\/ 40x50\",\"unit_amount\":{\"currency_code\":\"EUR\",\"value\":\"26.95\"},\"tax\":{\"currency_code\":\"EUR\",\"value\":\"0.00\"},\"quantity\":\"1\"},{\"name\":\"Hello is it tea - P\u00f3ster \\/ Sin marco \\/ 40x50\",\"unit_amount\":{\"currency_code\":\"EUR\",\"value\":\"26.95\"},\"tax\":{\"currency_code\":\"EUR\",\"value\":\"0.00\"},\"quantity\":\"1\"}],\"shipping\":{\"name\":{\"full_name\":\"M Cristina Menendez Menes\"},\"address\":{\"address_line_1\":\"Teodoro Cuesta 5-6\u00b0C\",\"admin_area_2\":\"Gij\u00f3n\",\"admin_area_1\":\"Asturias\",\"postal_code\":\"33207\",\"country_code\":\"ES\"}},\"supplementary_data\":{\"tax_nexus\":[]},\"payments\":{\"captures\":[{\"id\":\"4BB882104V963840G\",\"status\":\"COMPLETED\",\"amount\":{\"currency_code\":\"EUR\",\"value\":\"53.46\"},\"final_capture\":true,\"disbursement_mode\":\"INSTANT\",\"seller_protection\":{\"status\":\"ELIGIBLE\",\"dispute_categories\":[\"ITEM_NOT_RECEIVED\",\"UNAUTHORIZED_TRANSACTION\"]},\"seller_receivable_breakdown\":{\"gross_amount\":{\"currency_code\":\"EUR\",\"value\":\"53.46\"},\"paypal_fee\":{\"currency_code\":\"EUR\",\"value\":\"1.90\"},\"net_amount\":{\"currency_code\":\"EUR\",\"value\":\"51.56\"}},\"invoice_id\":\"rxHrD3nLgqzhRImE6hQXZdjXI\",\"custom_id\":\"{\\\"shop_id\\\":751927347,\\\"session_id\\\":\\\"rxHrD3nLgqzhRImE6hQXZdjXI\\\"}\",\"links\":[{\"href\":\"https:\\/\\/api.paypal.com\\/v2\\/payments\\/captures\\/4BB882104V963840G\",\"rel\":\"self\",\"method\":\"GET\"},{\"href\":\"https:\\/\\/api.paypal.com\\/v2\\/payments\\/captures\\/4BB882104V963840G\\/refund\",\"rel\":\"refund\",\"method\":\"POST\"},{\"href\":\"https:\\/\\/api.paypal.com\\/v2\\/checkout\\/orders\\/90W22786E71586034\",\"rel\":\"up\",\"method\":\"GET\"}],\"create_time\":\"2026-01-16T18:12:58Z\",\"update_time\":\"2026-01-16T18:12:58Z\"}]}}],\"payer\":{\"name\":{\"given_name\":\"maria cristina\",\"surname\":\"menendez menes\"},\"email_address\":\"menesmc@gmail.com\",\"payer_id\":\"7U7CKQCQGAXPQ\",\"phone\":{\"phone_number\":{\"national_number\":\"649102330\"}},\"address\":{\"address_line_1\":\"teodoro cuesta 5-6\u00bac\",\"admin_area_2\":\"gijon\",\"admin_area_1\":\"Asturias\",\"postal_code\":\"33207\",\"country_code\":\"ES\"}},\"create_time\":\"2026-01-16T18:12:19Z\",\"update_time\":\"2026-01-16T18:12:58Z\",\"links\":[{\"href\":\"https:\\/\\/api.paypal.com\\/v2\\/checkout\\/orders\\/90W22786E71586034\",\"rel\":\"self\",\"method\":\"GET\"}]}"</t>
  </si>
  <si>
    <t>AS-95892</t>
  </si>
  <si>
    <t>gid://shopify/Order/7427520561490</t>
  </si>
  <si>
    <t>gid://shopify/OrderTransaction/8601087115602</t>
  </si>
  <si>
    <t>2026-01-14T08:19:10Z</t>
  </si>
  <si>
    <t>ch_3SpPIIIkWweOM9jA2vJwtssE</t>
  </si>
  <si>
    <t>rwyJhf0RVwQ37i5PR5w397nm3</t>
  </si>
  <si>
    <t>pi_3SpPIIIkWweOM9jA2ICV49GC</t>
  </si>
  <si>
    <t>"{\"id\":\"pi_3SpPIIIkWweOM9jA2ICV49GC\",\"object\":\"payment_intent\",\"amount\":6795,\"amount_capturable\":0,\"amount_received\":6795,\"canceled_at\":null,\"cancellation_reason\":null,\"capture_method\":\"automatic\",\"latest_charge\":{\"id\":\"ch_3SpPIIIkWweOM9jA2vJwtssE\",\"object\":\"charge\",\"amount\":6795,\"application_fee\":\"fee_1SpPIMIkWweOM9jAOXwsa74e\",\"balance_transaction\":\"txn_3SpPIIIkWweOM9jA26nqKh2Z\",\"captured\":true,\"created\":1768378753,\"currency\":\"eur\",\"failure_code\":null,\"failure_message\":null,\"fraud_details\":{},\"livemode\":true,\"metadata\":{\"payment_id\":\"rwyJhf0RVwQ37i5PR5w397nm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PIIIkWweOM9jA2ICV49GC\",\"payment_method\":\"pm_1SpPIIIkWweOM9jAQCEiOrAc\",\"payment_method_details\":{\"card\":{\"amount_authorized\":6795,\"authorization_code\":\"738623\",\"brand\":\"mastercard\",\"checks\":{\"address_line1_check\":\"unavailable\",\"address_postal_code_check\":\"unavailable\",\"cvc_check\":\"pass\"},\"country\":\"FR\",\"description\":\"MasterCard Standard Card Immediate Debit\",\"ds_transaction_id\":null,\"exp_month\":12,\"exp_year\":2027,\"extended_authorization\":{\"status\":\"disabled\"},\"fingerprint\":\"zG9JBrpFnm4ZTmL7\",\"funding\":\"debit\",\"iin\":\"513414\",\"incremental_authorization\":{\"status\":\"unavailable\"},\"installments\":null,\"issuer\":\"CREDIT AGRICOLE S.A.\",\"last4\":\"1086\",\"mandate\":null,\"moto\":false,\"multicapture\":{\"status\":\"unavailable\"},\"network\":\"mastercard\",\"network_token\":{\"used\":false},\"network_transaction_id\":\"TCSIU1THF0114\",\"overcapture\":{\"maximum_amount_capturable\":6795,\"status\":\"unavailable\"},\"payment_account_reference\":\"50016QSU4DDQ9GSLUOCPF3MEBRFTL\",\"regulated_status\":\"unregulated\",\"three_d_secure\":{\"authentication_flow\":\"frictionless\",\"electronic_commerce_indicator\":\"06\",\"exemption_indicator\":null,\"result\":\"exempted\",\"result_reason\":null,\"transaction_id\":\"7acf4b54-d9d9-4525-91e0-d909337c389f\",\"version\":\"2.2.0\"},\"wallet\":null},\"type\":\"card\"},\"refunded\":false,\"source\":null,\"status\":\"succeeded\",\"mit_params\":{\"network_transaction_id\":\"TCSIU1THF0114\"}},\"confirmation_method\":\"manual\",\"created\":1768378750,\"currency\":\"eur\",\"customer\":null,\"last_payment_error\":null,\"livemode\":true,\"metadata\":{\"payment_id\":\"rwyJhf0RVwQ37i5PR5w397nm3\",\"payments_extension\":\"true\",\"payments_extension_type\":\"card\",\"reconciliation_flow\":\"payments_api\",\"shop_id\":\"751927347\"},\"next_action\":null,\"payment_method\":\"pm_1SpPIIIkWweOM9jAQCEiOrAc\",\"payment_method_types\":[\"card\"],\"source\":null,\"status\":\"succeeded\"}"</t>
  </si>
  <si>
    <t>AS-95593</t>
  </si>
  <si>
    <t>gid://shopify/Order/7419651227986</t>
  </si>
  <si>
    <t>gid://shopify/OrderTransaction/8592777478482</t>
  </si>
  <si>
    <t>2026-01-10T20:56:40Z</t>
  </si>
  <si>
    <t>ch_3So9DBIkWweOM9jA2o5GFt8j</t>
  </si>
  <si>
    <t>rB3yzrREl5bJgOFul6VhY6eMD</t>
  </si>
  <si>
    <t>pi_3So9DBIkWweOM9jA2MxIm3oF</t>
  </si>
  <si>
    <t>"{\"id\":\"pi_3So9DBIkWweOM9jA2MxIm3oF\",\"object\":\"payment_intent\",\"amount\":12231,\"amount_capturable\":0,\"amount_received\":12231,\"canceled_at\":null,\"cancellation_reason\":null,\"capture_method\":\"automatic\",\"latest_charge\":{\"id\":\"ch_3So9DBIkWweOM9jA2o5GFt8j\",\"object\":\"charge\",\"amount\":12231,\"application_fee\":\"fee_1So9DDIkWweOM9jAskBVz41n\",\"balance_transaction\":\"txn_3So9DBIkWweOM9jA2t2ecBTK\",\"captured\":true,\"created\":1768078602,\"currency\":\"eur\",\"failure_code\":null,\"failure_message\":null,\"fraud_details\":{},\"livemode\":true,\"metadata\":{\"payment_id\":\"rB3yzrREl5bJgOFul6VhY6eM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9DBIkWweOM9jA2MxIm3oF\",\"payment_method\":\"pm_1So9DBIkWweOM9jAJspPZ0N3\",\"payment_method_details\":{\"card\":{\"amount_authorized\":12231,\"authorization_code\":\"417632\",\"brand\":\"mastercard\",\"checks\":{\"address_line1_check\":\"unavailable\",\"address_postal_code_check\":\"unavailable\",\"cvc_check\":null},\"country\":\"FR\",\"description\":\"Standard MasterCard Card\",\"ds_transaction_id\":null,\"exp_month\":3,\"exp_year\":2029,\"extended_authorization\":{\"status\":\"disabled\"},\"fingerprint\":\"5pg1ZDn5ibfMQzbS\",\"funding\":\"credit\",\"iin\":\"539595\",\"incremental_authorization\":{\"status\":\"unavailable\"},\"installments\":null,\"issuer\":\"BNP PARIBAS\",\"last4\":\"8478\",\"mandate\":null,\"moto\":false,\"multicapture\":{\"status\":\"unavailable\"},\"network\":\"mastercard\",\"network_token\":{\"used\":false},\"network_transaction_id\":\"MCSJT8U9N0110\",\"overcapture\":{\"maximum_amount_capturable\":12231,\"status\":\"unavailable\"},\"payment_account_reference\":\"5001065QLQGMXV7AR5GEUH2B2CUDI\",\"regulated_status\":\"unregulated\",\"three_d_secure\":{\"authentication_flow\":\"frictionless\",\"electronic_commerce_indicator\":\"06\",\"exemption_indicator\":null,\"result\":\"exempted\",\"result_reason\":null,\"transaction_id\":\"14e60b62-3e4f-451a-86fc-687124913a1b\",\"version\":\"2.2.0\"},\"wallet\":null},\"type\":\"card\"},\"refunded\":false,\"source\":null,\"status\":\"succeeded\",\"mit_params\":{\"network_transaction_id\":\"MCSJT8U9N0110\"}},\"confirmation_method\":\"manual\",\"created\":1768078601,\"currency\":\"eur\",\"customer\":null,\"last_payment_error\":null,\"livemode\":true,\"metadata\":{\"payment_id\":\"rB3yzrREl5bJgOFul6VhY6eMD\",\"payments_extension\":\"true\",\"payments_extension_type\":\"card\",\"reconciliation_flow\":\"payments_api\",\"shop_id\":\"751927347\"},\"next_action\":null,\"payment_method\":\"pm_1So9DBIkWweOM9jAJspPZ0N3\",\"payment_method_types\":[\"card\"],\"source\":null,\"status\":\"succeeded\"}"</t>
  </si>
  <si>
    <t>gid://shopify/OrderTransaction/8592778461522</t>
  </si>
  <si>
    <t>2026-01-10T20:57:15Z</t>
  </si>
  <si>
    <t>re_3So9DBIkWweOM9jA2cVFCIix</t>
  </si>
  <si>
    <t>zAdfxXakagsApsf9VLNmKCJLW</t>
  </si>
  <si>
    <t>"{\"id\":\"re_3So9DBIkWweOM9jA2cVFCIix\",\"amount\":12231,\"balance_transaction\":\"txn_3So9DBIkWweOM9jA2EjtynxL\",\"charge\":{\"id\":\"ch_3So9DBIkWweOM9jA2o5GFt8j\",\"object\":\"charge\",\"amount\":12231,\"application_fee\":\"fee_1So9DDIkWweOM9jAskBVz41n\",\"balance_transaction\":\"txn_3So9DBIkWweOM9jA2t2ecBTK\",\"captured\":true,\"created\":1768078602,\"currency\":\"eur\",\"failure_code\":null,\"failure_message\":null,\"fraud_details\":{},\"livemode\":true,\"metadata\":{\"payment_id\":\"rB3yzrREl5bJgOFul6VhY6eM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9DBIkWweOM9jA2MxIm3oF\",\"payment_method\":\"pm_1So9DBIkWweOM9jAJspPZ0N3\",\"payment_method_details\":{\"card\":{\"amount_authorized\":12231,\"authorization_code\":\"417632\",\"brand\":\"mastercard\",\"checks\":{\"address_line1_check\":\"unavailable\",\"address_postal_code_check\":\"unavailable\",\"cvc_check\":null},\"country\":\"FR\",\"description\":\"Standard MasterCard Card\",\"ds_transaction_id\":null,\"exp_month\":3,\"exp_year\":2029,\"extended_authorization\":{\"status\":\"disabled\"},\"fingerprint\":\"5pg1ZDn5ibfMQzbS\",\"funding\":\"credit\",\"iin\":\"539595\",\"incremental_authorization\":{\"status\":\"unavailable\"},\"installments\":null,\"issuer\":\"BNP PARIBAS\",\"last4\":\"8478\",\"mandate\":null,\"moto\":false,\"multicapture\":{\"status\":\"unavailable\"},\"network\":\"mastercard\",\"network_token\":{\"used\":false},\"network_transaction_id\":\"MCSJT8U9N0110\",\"overcapture\":{\"maximum_amount_capturable\":12231,\"status\":\"unavailable\"},\"payment_account_reference\":\"5001065QLQGMXV7AR5GEUH2B2CUDI\",\"regulated_status\":\"unregulated\",\"three_d_secure\":{\"authentication_flow\":\"frictionless\",\"electronic_commerce_indicator\":\"06\",\"exemption_indicator\":null,\"result\":\"exempted\",\"result_reason\":null,\"transaction_id\":\"14e60b62-3e4f-451a-86fc-687124913a1b\",\"version\":\"2.2.0\"},\"wallet\":null},\"type\":\"card\"},\"refunded\":true,\"source\":null,\"status\":\"succeeded\",\"mit_params\":{\"network_transaction_id\":\"MCSJT8U9N0110\"}},\"object\":\"refund\",\"reason\":null,\"status\":\"succeeded\",\"created\":1768078636,\"currency\":\"eur\",\"metadata\":{\"payments_extension\":\"true\",\"payments_extension_type\":\"card\",\"reconciliation_flow\":\"payments_api\",\"refund_id\":\"zAdfxXakagsApsf9VLNmKCJLW\"},\"payment_method_details\":{\"card\":{\"acquirer_reference_number\":null,\"acquirer_reference_number_status\":\"unavailable\"},\"type\":\"card\"},\"mit_params\":{}}"</t>
  </si>
  <si>
    <t>AS-97129</t>
  </si>
  <si>
    <t>gid://shopify/Order/7513733038418</t>
  </si>
  <si>
    <t>gid://shopify/OrderTransaction/8647500202322</t>
  </si>
  <si>
    <t>2026-01-30T12:33:07Z</t>
  </si>
  <si>
    <t>ch_3SvGsqIkWweOM9jA0MAhNNOj</t>
  </si>
  <si>
    <t>rQ7DAXwClDVNmQymWiH7RY2cd</t>
  </si>
  <si>
    <t>pi_3SvGsqIkWweOM9jA0dJUoiof</t>
  </si>
  <si>
    <t>"{\"id\":\"pi_3SvGsqIkWweOM9jA0dJUoiof\",\"object\":\"payment_intent\",\"amount\":3490,\"amount_capturable\":0,\"amount_received\":3490,\"canceled_at\":null,\"cancellation_reason\":null,\"capture_method\":\"automatic\",\"latest_charge\":{\"id\":\"ch_3SvGsqIkWweOM9jA0MAhNNOj\",\"object\":\"charge\",\"amount\":3490,\"application_fee\":\"fee_1SvGstIkWweOM9jAlo8hHE8R\",\"balance_transaction\":\"txn_3SvGsqIkWweOM9jA0kxaLxJE\",\"captured\":true,\"created\":1769776390,\"currency\":\"eur\",\"failure_code\":null,\"failure_message\":null,\"fraud_details\":{},\"livemode\":true,\"metadata\":{\"payment_id\":\"rQ7DAXwClDVNmQymWiH7RY2c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GsqIkWweOM9jA0dJUoiof\",\"payment_method\":\"pm_1SvGsqIkWweOM9jA09j4ezUF\",\"payment_method_details\":{\"card\":{\"amount_authorized\":3490,\"authorization_code\":\"341640\",\"brand\":\"mastercard\",\"checks\":{\"address_line1_check\":\"unavailable\",\"address_postal_code_check\":\"unavailable\",\"cvc_check\":null},\"country\":\"FR\",\"description\":\"MasterCard Standard Card Immediate Debit\",\"ds_transaction_id\":null,\"exp_month\":6,\"exp_year\":2026,\"extended_authorization\":{\"status\":\"disabled\"},\"fingerprint\":\"32N5v0edFcXSpFQu\",\"funding\":\"debit\",\"iin\":\"513283\",\"incremental_authorization\":{\"status\":\"unavailable\"},\"installments\":null,\"issuer\":\"BANQUE FEDERATIVE DU CREDIT MU\",\"last4\":\"3133\",\"mandate\":null,\"moto\":false,\"multicapture\":{\"status\":\"unavailable\"},\"network\":\"mastercard\",\"network_token\":{\"used\":false},\"network_transaction_id\":\"TCSPMKGZZ0130\",\"overcapture\":{\"maximum_amount_capturable\":3490,\"status\":\"unavailable\"},\"payment_account_reference\":\"500125TFBNMZ40Q5GV1Y3KHWH2I78\",\"regulated_status\":\"unregulated\",\"three_d_secure\":{\"authentication_flow\":\"frictionless\",\"electronic_commerce_indicator\":\"06\",\"exemption_indicator\":null,\"result\":\"exempted\",\"result_reason\":null,\"transaction_id\":\"de9247b4-4f77-4aad-98e3-373d5de50ee0\",\"version\":\"2.2.0\"},\"wallet\":null},\"type\":\"card\"},\"refunded\":false,\"source\":null,\"status\":\"succeeded\",\"mit_params\":{\"network_transaction_id\":\"TCSPMKGZZ0130\"}},\"confirmation_method\":\"manual\",\"created\":1769776388,\"currency\":\"eur\",\"customer\":null,\"last_payment_error\":null,\"livemode\":true,\"metadata\":{\"payment_id\":\"rQ7DAXwClDVNmQymWiH7RY2cd\",\"payments_extension\":\"true\",\"payments_extension_type\":\"card\",\"reconciliation_flow\":\"payments_api\",\"shop_id\":\"751927347\"},\"next_action\":null,\"payment_method\":\"pm_1SvGsqIkWweOM9jA09j4ezUF\",\"payment_method_types\":[\"card\"],\"source\":null,\"status\":\"succeeded\"}"</t>
  </si>
  <si>
    <t>AS-97021</t>
  </si>
  <si>
    <t>gid://shopify/Order/7510478061906</t>
  </si>
  <si>
    <t>gid://shopify/OrderTransaction/8643222470994</t>
  </si>
  <si>
    <t>2026-01-28T22:32:48Z</t>
  </si>
  <si>
    <t>4M7213777W234114P</t>
  </si>
  <si>
    <t>"{\"id\":\"4M7213777W234114P\",\"intent\":\"CAPTURE\",\"status\":\"COMPLETED\",\"payment_source\":{\"paypal\":{\"email_address\":\"sdominfer@gmail.com\",\"account_id\":\"TU6P4R3F48RPE\",\"account_status\":\"VERIFIED\",\"name\":{\"given_name\":\"Sagrario\",\"surname\":\"Dominguez Fernandez\"},\"phone_number\":{\"national_number\":\"34636646917\"},\"address\":{\"address_line_1\":\"avenida Eulza 85 1\u00ba D\",\"admin_area_2\":\"Bara\u00f1ain\",\"admin_area_1\":\"Navarra\",\"postal_code\":\"31010\",\"country_code\":\"ES\"}}},\"purchase_units\":[{\"reference_id\":\"default\",\"amount\":{\"currency_code\":\"EUR\",\"value\":\"122.31\",\"breakdown\":{\"item_total\":{\"currency_code\":\"EUR\",\"value\":\"135.90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13.59\"}}},\"payee\":{\"email_address\":\"info@artestaposters.com\",\"merchant_id\":\"CZQCEKGVW6QGG\",\"display_data\":{\"brand_name\":\"Artesta\"}},\"payment_instruction\":{\"disbursement_mode\":\"INSTANT\"},\"description\":\"Pastel Paint Blocks - P\u00f3ster \\/ Madera roble natural \\/ 50x70\",\"custom_id\":\"{\\\"shop_id\\\":751927347,\\\"session_id\\\":\\\"rdYXXZtAfD6CqmstjjJTFP3yP\\\"}\",\"invoice_id\":\"rdYXXZtAfD6CqmstjjJTFP3yP\",\"soft_descriptor\":\"ARTESTASTOR ARTESTASTO\",\"items\":[{\"name\":\"Pastel Paint Blocks - P\u00f3ster \\/ Madera roble natural \\/ 50x70\",\"unit_amount\":{\"currency_code\":\"EUR\",\"value\":\"67.95\"},\"tax\":{\"currency_code\":\"EUR\",\"value\":\"0.00\"},\"quantity\":\"1\"},{\"name\":\"Pastel stripes - P\u00f3ster \\/ Madera roble natural \\/ 50x70\",\"unit_amount\":{\"currency_code\":\"EUR\",\"value\":\"67.95\"},\"tax\":{\"currency_code\":\"EUR\",\"value\":\"0.00\"},\"quantity\":\"1\"}],\"shipping\":{\"name\":{\"full_name\":\"Sagrario Dom\u00ednguez Fern\u00e1ndez\"},\"address\":{\"address_line_1\":\"Avenida de Zaragoza 15\",\"admin_area_2\":\"Pamplona\",\"admin_area_1\":\"Navarra\",\"postal_code\":\"31003\",\"country_code\":\"ES\"}},\"payments\":{\"captures\":[{\"id\":\"9RM38526XW005200B\",\"status\":\"COMPLETED\",\"amount\":{\"currency_code\":\"EUR\",\"value\":\"122.31\"},\"final_capture\":true,\"disbursement_mode\":\"INSTANT\",\"seller_protection\":{\"status\":\"ELIGIBLE\",\"dispute_categories\":[\"ITEM_NOT_RECEIVED\",\"UNAUTHORIZED_TRANSACTION\"]},\"seller_receivable_breakdown\":{\"gross_amount\":{\"currency_code\":\"EUR\",\"value\":\"122.31\"},\"paypal_fee\":{\"currency_code\":\"EUR\",\"value\":\"3.90\"},\"net_amount\":{\"currency_code\":\"EUR\",\"value\":\"118.41\"}},\"invoice_id\":\"rdYXXZtAfD6CqmstjjJTFP3yP\",\"custom_id\":\"{\\\"shop_id\\\":751927347,\\\"session_id\\\":\\\"rdYXXZtAfD6CqmstjjJTFP3yP\\\"}\",\"links\":[{\"href\":\"https:\\/\\/api.paypal.com\\/v2\\/payments\\/captures\\/9RM38526XW005200B\",\"rel\":\"self\",\"method\":\"GET\"},{\"href\":\"https:\\/\\/api.paypal.com\\/v2\\/payments\\/captures\\/9RM38526XW005200B\\/refund\",\"rel\":\"refund\",\"method\":\"POST\"},{\"href\":\"https:\\/\\/api.paypal.com\\/v2\\/checkout\\/orders\\/4M7213777W234114P\",\"rel\":\"up\",\"method\":\"GET\"}],\"create_time\":\"2026-01-28T22:32:50Z\",\"update_time\":\"2026-01-28T22:32:50Z\"}]}}],\"payer\":{\"name\":{\"given_name\":\"Sagrario\",\"surname\":\"Dominguez Fernandez\"},\"email_address\":\"sdominfer@gmail.com\",\"payer_id\":\"TU6P4R3F48RPE\",\"phone\":{\"phone_number\":{\"national_number\":\"34636646917\"}},\"address\":{\"address_line_1\":\"avenida Eulza 85 1\u00ba D\",\"admin_area_2\":\"Bara\u00f1ain\",\"admin_area_1\":\"Navarra\",\"postal_code\":\"31010\",\"country_code\":\"ES\"}},\"create_time\":\"2026-01-28T22:31:40Z\",\"update_time\":\"2026-01-28T22:32:50Z\",\"links\":[{\"href\":\"https:\\/\\/api.paypal.com\\/v2\\/checkout\\/orders\\/4M7213777W234114P\",\"rel\":\"self\",\"method\":\"GET\"}]}"</t>
  </si>
  <si>
    <t>AS-95545</t>
  </si>
  <si>
    <t>gid://shopify/Order/7418627260754</t>
  </si>
  <si>
    <t>gid://shopify/OrderTransaction/8591581086034</t>
  </si>
  <si>
    <t>2026-01-10T12:28:56Z</t>
  </si>
  <si>
    <t>ch_3So1HpIkWweOM9jA0gORHBe5</t>
  </si>
  <si>
    <t>rKc1dHkxsW2oGk8vsE6SLJgBQ</t>
  </si>
  <si>
    <t>pi_3So1HpIkWweOM9jA01vQfnwV</t>
  </si>
  <si>
    <t>"{\"id\":\"pi_3So1HpIkWweOM9jA01vQfnwV\",\"object\":\"payment_intent\",\"amount\":6495,\"amount_capturable\":0,\"amount_received\":6495,\"canceled_at\":null,\"cancellation_reason\":null,\"capture_method\":\"automatic\",\"latest_charge\":{\"id\":\"ch_3So1HpIkWweOM9jA0gORHBe5\",\"object\":\"charge\",\"amount\":6495,\"application_fee\":\"fee_1So1HsIkWweOM9jAiTKH3JmO\",\"balance_transaction\":\"txn_3So1HpIkWweOM9jA0PiuzKJ4\",\"captured\":true,\"created\":1768048139,\"currency\":\"eur\",\"failure_code\":null,\"failure_message\":null,\"fraud_details\":{},\"livemode\":true,\"metadata\":{\"payment_id\":\"rKc1dHkxsW2oGk8vsE6SLJgB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1HpIkWweOM9jA01vQfnwV\",\"payment_method\":\"pm_1So1HpIkWweOM9jAeDJQu6OA\",\"payment_method_details\":{\"card\":{\"amount_authorized\":6495,\"authorization_code\":\"014631\",\"brand\":\"visa\",\"checks\":{\"address_line1_check\":\"unavailable\",\"address_postal_code_check\":\"unavailable\",\"cvc_check\":\"pass\"},\"country\":\"ES\",\"description\":\"Visa Classic\",\"ds_transaction_id\":null,\"exp_month\":11,\"exp_year\":2031,\"extended_authorization\":{\"status\":\"disabled\"},\"fingerprint\":\"S4yk4r92ndGQs959\",\"funding\":\"credit\",\"iin\":\"476663\",\"incremental_authorization\":{\"status\":\"unavailable\"},\"installments\":null,\"issuer\":\"CAIXABANK S.A.\",\"last4\":\"5759\",\"mandate\":null,\"moto\":false,\"multicapture\":{\"status\":\"unavailable\"},\"network\":\"visa\",\"network_token\":{\"used\":false},\"network_transaction_id\":\"486010449405537\",\"overcapture\":{\"maximum_amount_capturable\":6495,\"status\":\"unavailable\"},\"payment_account_reference\":\"V0010015825204398771659947143\",\"regulated_status\":\"unregulated\",\"three_d_secure\":null,\"wallet\":null},\"type\":\"card\"},\"refunded\":false,\"source\":null,\"status\":\"succeeded\",\"mit_params\":{\"network_transaction_id\":\"486010449405537\"}},\"confirmation_method\":\"manual\",\"created\":1768048137,\"currency\":\"eur\",\"customer\":null,\"last_payment_error\":null,\"livemode\":true,\"metadata\":{\"payment_id\":\"rKc1dHkxsW2oGk8vsE6SLJgBQ\",\"payments_extension\":\"true\",\"payments_extension_type\":\"card\",\"reconciliation_flow\":\"payments_api\",\"shop_id\":\"751927347\"},\"next_action\":null,\"payment_method\":\"pm_1So1HpIkWweOM9jAeDJQu6OA\",\"payment_method_types\":[\"card\"],\"source\":null,\"status\":\"succeeded\"}"</t>
  </si>
  <si>
    <t>AS-94902</t>
  </si>
  <si>
    <t>gid://shopify/Order/7395748872530</t>
  </si>
  <si>
    <t>gid://shopify/OrderTransaction/8570555269458</t>
  </si>
  <si>
    <t>2026-01-02T17:29:46Z</t>
  </si>
  <si>
    <t>6NS376203P7126435</t>
  </si>
  <si>
    <t>"{\"id\":\"6NS376203P7126435\",\"intent\":\"CAPTURE\",\"status\":\"COMPLETED\",\"payment_source\":{\"paypal\":{\"email_address\":\"steve.leuthmetzer@web.de\",\"account_id\":\"EKYZ6F8MHMV3Y\",\"account_status\":\"VERIFIED\",\"name\":{\"given_name\":\"Stefan\",\"surname\":\"Leuthmetzer\"},\"phone_number\":{\"national_number\":\"491623233613\"},\"address\":{\"address_line_1\":\"Werbhausgasse 2\",\"admin_area_2\":\"Augsburg\",\"postal_code\":\"86150\",\"country_code\":\"DE\"}}},\"purchase_units\":[{\"reference_id\":\"default\",\"amount\":{\"currency_code\":\"EUR\",\"value\":\"97.11\",\"breakdown\":{\"item_total\":{\"currency_code\":\"EUR\",\"value\":\"107.90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10.79\"}}},\"payee\":{\"email_address\":\"info@artestaposters.com\",\"merchant_id\":\"CZQCEKGVW6QGG\",\"display_data\":{\"brand_name\":\"Artesta\"}},\"payment_instruction\":{\"disbursement_mode\":\"INSTANT\"},\"description\":\"A thousand birds - Lienzo \\/ Sin marco \\/ 50x70\",\"custom_id\":\"{\\\"shop_id\\\":751927347,\\\"session_id\\\":\\\"r0wVV6nw7SaC6w038nlVgSknr\\\"}\",\"invoice_id\":\"r0wVV6nw7SaC6w038nlVgSknr\",\"items\":[{\"name\":\"A thousand birds - Lienzo \\/ Sin marco \\/ 50x70\",\"unit_amount\":{\"currency_code\":\"EUR\",\"value\":\"64.95\"},\"tax\":{\"currency_code\":\"EUR\",\"value\":\"0.00\"},\"quantity\":\"1\"},{\"name\":\"Lemon - Athene Fritsch - P\u00f3ster \\/ Madera roble natural \\/ 30x40\",\"unit_amount\":{\"currency_code\":\"EUR\",\"value\":\"42.95\"},\"tax\":{\"currency_code\":\"EUR\",\"value\":\"0.00\"},\"quantity\":\"1\"}],\"shipping\":{\"name\":{\"full_name\":\"Stefan Leuthmetzer\"},\"address\":{\"address_line_1\":\"Fourlanigasse 33\",\"admin_area_2\":\"Theresienfeld\",\"postal_code\":\"2604\",\"country_code\":\"AT\"}},\"supplementary_data\":{\"tax_nexus\":[]},\"payments\":{\"captures\":[{\"id\":\"0UE16469GN9970209\",\"status\":\"COMPLETED\",\"amount\":{\"currency_code\":\"EUR\",\"value\":\"97.11\"},\"final_capture\":true,\"disbursement_mode\":\"INSTANT\",\"seller_protection\":{\"status\":\"ELIGIBLE\",\"dispute_categories\":[\"ITEM_NOT_RECEIVED\",\"UNAUTHORIZED_TRANSACTION\"]},\"seller_receivable_breakdown\":{\"gross_amount\":{\"currency_code\":\"EUR\",\"value\":\"97.11\"},\"paypal_fee\":{\"currency_code\":\"EUR\",\"value\":\"3.17\"},\"net_amount\":{\"currency_code\":\"EUR\",\"value\":\"93.94\"}},\"invoice_id\":\"r0wVV6nw7SaC6w038nlVgSknr\",\"custom_id\":\"{\\\"shop_id\\\":751927347,\\\"session_id\\\":\\\"r0wVV6nw7SaC6w038nlVgSknr\\\"}\",\"links\":[{\"href\":\"https:\\/\\/api.paypal.com\\/v2\\/payments\\/captures\\/0UE16469GN9970209\",\"rel\":\"self\",\"method\":\"GET\"},{\"href\":\"https:\\/\\/api.paypal.com\\/v2\\/payments\\/captures\\/0UE16469GN9970209\\/refund\",\"rel\":\"refund\",\"method\":\"POST\"},{\"href\":\"https:\\/\\/api.paypal.com\\/v2\\/checkout\\/orders\\/6NS376203P7126435\",\"rel\":\"up\",\"method\":\"GET\"}],\"create_time\":\"2026-01-02T17:29:48Z\",\"update_time\":\"2026-01-02T17:29:48Z\"}]}}],\"payer\":{\"name\":{\"given_name\":\"Stefan\",\"surname\":\"Leuthmetzer\"},\"email_address\":\"steve.leuthmetzer@web.de\",\"payer_id\":\"EKYZ6F8MHMV3Y\",\"phone\":{\"phone_number\":{\"national_number\":\"491623233613\"}},\"address\":{\"address_line_1\":\"Werbhausgasse 2\",\"admin_area_2\":\"Augsburg\",\"postal_code\":\"86150\",\"country_code\":\"DE\"}},\"create_time\":\"2026-01-02T17:29:21Z\",\"update_time\":\"2026-01-02T17:29:48Z\",\"links\":[{\"href\":\"https:\\/\\/api.paypal.com\\/v2\\/checkout\\/orders\\/6NS376203P7126435\",\"rel\":\"self\",\"method\":\"GET\"}]}"</t>
  </si>
  <si>
    <t>AS-96711</t>
  </si>
  <si>
    <t>gid://shopify/Order/7493376704850</t>
  </si>
  <si>
    <t>gid://shopify/OrderTransaction/8632631165266</t>
  </si>
  <si>
    <t>2026-01-25T07:40:57Z</t>
  </si>
  <si>
    <t>py_3StNwLIkWweOM9jA0ELCtkFr</t>
  </si>
  <si>
    <t>rKyq2lDOjyvf6GJzkOTcsiYtc</t>
  </si>
  <si>
    <t>"{\"id\":\"py_3StNwLIkWweOM9jA0ELCtkFr\",\"object\":\"charge\",\"amount\":6287,\"application_fee\":\"fee_1StNwtIkWweOM9jAVtF99iAH\",\"balance_transaction\":\"txn_3StNwLIkWweOM9jA0O4Zxx3I\",\"captured\":true,\"created\":1769326891,\"currency\":\"eur\",\"failure_code\":null,\"failure_message\":null,\"fraud_details\":{},\"livemode\":true,\"metadata\":{\"payments_extension_type\":\"klarna\",\"reconciliation_flow\":\"payments_api\",\"shop_id\":\"751927347\",\"payments_extension\":\"true\",\"payment_id\":\"rKyq2lDOjyvf6GJzkOTcsiYtc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tNwLIkWweOM9jA08kLNQus\",\"payment_method\":\"pm_1StNwLIkWweOM9jArXIr4v2M\",\"payment_method_details\":{\"klarna\":{\"payer_details\":{\"address\":{\"country\":\"FR\"}},\"payment_method_category\":\"pay_in_installments\",\"preferred_locale\":\"fr-FR\"},\"type\":\"klarna\"},\"refunded\":false,\"source\":null,\"status\":\"succeeded\"}"</t>
  </si>
  <si>
    <t>AS-97163</t>
  </si>
  <si>
    <t>gid://shopify/Order/7515013349714</t>
  </si>
  <si>
    <t>gid://shopify/OrderTransaction/8649252340050</t>
  </si>
  <si>
    <t>2026-01-31T07:29:33Z</t>
  </si>
  <si>
    <t>ch_3SvYccIkWweOM9jA0MPTgywp</t>
  </si>
  <si>
    <t>rxFG8Lt3ySdmEm6jCk8MhrCQM</t>
  </si>
  <si>
    <t>pi_3SvYccIkWweOM9jA0LvYYNZ0</t>
  </si>
  <si>
    <t>"{\"id\":\"pi_3SvYccIkWweOM9jA0LvYYNZ0\",\"object\":\"payment_intent\",\"amount\":19990,\"amount_capturable\":0,\"amount_received\":19990,\"canceled_at\":null,\"cancellation_reason\":null,\"capture_method\":\"automatic\",\"latest_charge\":{\"id\":\"ch_3SvYccIkWweOM9jA0MPTgywp\",\"object\":\"charge\",\"amount\":19990,\"application_fee\":\"fee_1SvYceIkWweOM9jAXfZXJR7O\",\"balance_transaction\":\"txn_3SvYccIkWweOM9jA0uvg266J\",\"captured\":true,\"created\":1769844575,\"currency\":\"eur\",\"failure_code\":null,\"failure_message\":null,\"fraud_details\":{},\"livemode\":true,\"metadata\":{\"payment_id\":\"rxFG8Lt3ySdmEm6jCk8MhrCQ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YccIkWweOM9jA0LvYYNZ0\",\"payment_method\":\"pm_1SvYccIkWweOM9jASi0xffEZ\",\"payment_method_details\":{\"card\":{\"amount_authorized\":19990,\"authorization_code\":\"315075\",\"brand\":\"mastercard\",\"checks\":{\"address_line1_check\":\"unavailable\",\"address_postal_code_check\":\"unavailable\",\"cvc_check\":null},\"country\":\"ES\",\"description\":\"MasterCard Corporate Immediate Debit\",\"ds_transaction_id\":null,\"exp_month\":1,\"exp_year\":2027,\"extended_authorization\":{\"status\":\"disabled\"},\"fingerprint\":\"tH48RoQMzDGSrIrz\",\"funding\":\"debit\",\"iin\":\"554001\",\"incremental_authorization\":{\"status\":\"unavailable\"},\"installments\":null,\"issuer\":\"BANCO SABADELL S.A.\",\"last4\":\"6018\",\"mandate\":null,\"moto\":false,\"multicapture\":{\"status\":\"unavailable\"},\"network\":\"mastercard\",\"network_token\":{\"used\":false},\"network_transaction_id\":\"TCOEZ04S60131\",\"overcapture\":{\"maximum_amount_capturable\":19990,\"status\":\"unavailable\"},\"payment_account_reference\":\"50017R1LRVA851P12NHDH0NKMDQIY\",\"regulated_status\":\"unregulated\",\"three_d_secure\":null,\"wallet\":null},\"type\":\"card\"},\"refunded\":false,\"source\":null,\"status\":\"succeeded\",\"mit_params\":{\"network_transaction_id\":\"TCOEZ04S60131\"}},\"confirmation_method\":\"manual\",\"created\":1769844574,\"currency\":\"eur\",\"customer\":null,\"last_payment_error\":null,\"livemode\":true,\"metadata\":{\"payment_id\":\"rxFG8Lt3ySdmEm6jCk8MhrCQM\",\"payments_extension\":\"true\",\"payments_extension_type\":\"card\",\"reconciliation_flow\":\"payments_api\",\"shop_id\":\"751927347\"},\"next_action\":null,\"payment_method\":\"pm_1SvYccIkWweOM9jASi0xffEZ\",\"payment_method_types\":[\"card\"],\"source\":null,\"status\":\"succeeded\"}"</t>
  </si>
  <si>
    <t>"{\"id\":\"pi_3Sd5VNIkWweOM9jA1s3H37Y8\",\"object\":\"payment_intent\",\"amount\":2490,\"amount_capturable\":0,\"amount_received\":2490,\"canceled_at\":null,\"cancellation_reason\":null,\"capture_method\":\"automatic\",\"latest_charge\":{\"id\":\"ch_3Sd5VNIkWweOM9jA1fHMAcKs\",\"object\":\"charge\",\"amount\":2490,\"application_fee\":\"fee_1Sd5VOIkWweOM9jAxjr2h7rX\",\"balance_transaction\":\"txn_3Sd5VNIkWweOM9jA1QYqwAy2\",\"captured\":true,\"created\":1765442745,\"currency\":\"eur\",\"failure_code\":null,\"failure_message\":null,\"fraud_details\":{},\"livemode\":true,\"metadata\":{\"payment_id\":\"rHTc2uYACLaDUYxZMnSE02ik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d5VNIkWweOM9jA1s3H37Y8\",\"payment_method\":\"pm_1Sd5VNIkWweOM9jA7ORm4UL6\",\"payment_method_details\":{\"card\":{\"amount_authorized\":2490,\"authorization_code\":\"165136\",\"brand\":\"visa\",\"checks\":{\"address_line1_check\":null,\"address_postal_code_check\":null,\"cvc_check\":null},\"country\":\"FR\",\"description\":\"Visa Gold\",\"ds_transaction_id\":null,\"exp_month\":6,\"exp_year\":2031,\"extended_authorization\":{\"status\":\"disabled\"},\"fingerprint\":\"xZicgsAtMYThGDmI\",\"funding\":\"debit\",\"iin\":\"455848\",\"incremental_authorization\":{\"status\":\"unavailable\"},\"installments\":null,\"issuer\":\"La Banque Postale\",\"last4\":\"0000\",\"mandate\":null,\"moto\":false,\"multicapture\":{\"status\":\"unavailable\"},\"network\":\"visa\",\"network_token\":{\"used\":false},\"network_transaction_id\":\"485345315451127\",\"overcapture\":{\"maximum_amount_capturable\":2490,\"status\":\"unavailable\"},\"payment_account_reference\":\"V001AADBP30000373966350000000\",\"regulated_status\":\"unregulated\",\"three_d_secure\":null,\"wallet\":{\"apple_pay\":{\"type\":\"apple_pay\"},\"dynamic_last4\":\"6094\",\"type\":\"apple_pay\"}},\"type\":\"card\"},\"refunded\":false,\"source\":null,\"status\":\"succeeded\",\"mit_params\":{\"network_transaction_id\":\"485345315451127\"}},\"confirmation_method\":\"manual\",\"created\":1765442745,\"currency\":\"eur\",\"customer\":null,\"last_payment_error\":null,\"livemode\":true,\"metadata\":{\"payment_id\":\"rHTc2uYACLaDUYxZMnSE02ikQ\",\"payments_extension\":\"true\",\"payments_extension_type\":\"card\",\"reconciliation_flow\":\"payments_api\",\"shop_id\":\"751927347\"},\"next_action\":null,\"payment_method\":\"pm_1Sd5VNIkWweOM9jA7ORm4UL6\",\"payment_method_types\":[\"card\"],\"source\":null,\"status\":\"succeeded\"}"</t>
  </si>
  <si>
    <t>gid://shopify/OrderTransaction/8583216529746</t>
  </si>
  <si>
    <t>2026-01-07T09:44:18Z</t>
  </si>
  <si>
    <t>re_3Sd5VNIkWweOM9jA1ZaR2CDp</t>
  </si>
  <si>
    <t>zPBKGzFole4ayKPa74JcdMAWS</t>
  </si>
  <si>
    <t>"{\"id\":\"re_3Sd5VNIkWweOM9jA1ZaR2CDp\",\"amount\":2490,\"balance_transaction\":\"txn_3Sd5VNIkWweOM9jA1rc48rKM\",\"charge\":{\"id\":\"ch_3Sd5VNIkWweOM9jA1fHMAcKs\",\"object\":\"charge\",\"amount\":2490,\"application_fee\":\"fee_1Sd5VOIkWweOM9jAxjr2h7rX\",\"balance_transaction\":\"txn_3Sd5VNIkWweOM9jA1QYqwAy2\",\"captured\":true,\"created\":1765442745,\"currency\":\"eur\",\"failure_code\":null,\"failure_message\":null,\"fraud_details\":{},\"livemode\":true,\"metadata\":{\"payment_id\":\"rHTc2uYACLaDUYxZMnSE02ik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d5VNIkWweOM9jA1s3H37Y8\",\"payment_method\":\"pm_1Sd5VNIkWweOM9jA7ORm4UL6\",\"payment_method_details\":{\"card\":{\"amount_authorized\":2490,\"authorization_code\":\"165136\",\"brand\":\"visa\",\"checks\":{\"address_line1_check\":null,\"address_postal_code_check\":null,\"cvc_check\":null},\"country\":\"FR\",\"description\":\"Visa Gold\",\"ds_transaction_id\":null,\"exp_month\":6,\"exp_year\":2031,\"extended_authorization\":{\"status\":\"disabled\"},\"fingerprint\":\"xZicgsAtMYThGDmI\",\"funding\":\"debit\",\"iin\":\"455848\",\"incremental_authorization\":{\"status\":\"unavailable\"},\"installments\":null,\"issuer\":\"La Banque Postale\",\"last4\":\"0000\",\"mandate\":null,\"moto\":false,\"multicapture\":{\"status\":\"unavailable\"},\"network\":\"visa\",\"network_token\":{\"used\":false},\"network_transaction_id\":\"485345315451127\",\"overcapture\":{\"maximum_amount_capturable\":2490,\"status\":\"unavailable\"},\"payment_account_reference\":\"V001AADBP30000373966350000000\",\"regulated_status\":\"unregulated\",\"three_d_secure\":null,\"wallet\":{\"apple_pay\":{\"type\":\"apple_pay\"},\"dynamic_last4\":\"6094\",\"type\":\"apple_pay\"}},\"type\":\"card\"},\"refunded\":true,\"source\":null,\"status\":\"succeeded\",\"mit_params\":{\"network_transaction_id\":\"485345315451127\"}},\"object\":\"refund\",\"reason\":null,\"status\":\"succeeded\",\"created\":1767779059,\"currency\":\"eur\",\"metadata\":{\"payments_extension\":\"true\",\"payments_extension_type\":\"card\",\"reconciliation_flow\":\"payments_api\",\"refund_id\":\"zPBKGzFole4ayKPa74JcdMAWS\"},\"payment_method_details\":{\"card\":{\"acquirer_reference_number\":null,\"acquirer_reference_number_status\":\"pending\"},\"type\":\"card\"},\"mit_params\":{}}"</t>
  </si>
  <si>
    <t>AS-95331</t>
  </si>
  <si>
    <t>gid://shopify/Order/7413166309714</t>
  </si>
  <si>
    <t>gid://shopify/OrderTransaction/8585040888146</t>
  </si>
  <si>
    <t>2026-01-07T21:33:44Z</t>
  </si>
  <si>
    <t>ch_3Sn4MPIkWweOM9jA15OivykQ</t>
  </si>
  <si>
    <t>rcUX4vwpHTYT28F25ZBDX3n5E</t>
  </si>
  <si>
    <t>pi_3Sn4MPIkWweOM9jA17JnEL02</t>
  </si>
  <si>
    <t>"{\"id\":\"pi_3Sn4MPIkWweOM9jA17JnEL02\",\"object\":\"payment_intent\",\"amount\":2990,\"amount_capturable\":0,\"amount_received\":2990,\"canceled_at\":null,\"cancellation_reason\":null,\"capture_method\":\"automatic\",\"latest_charge\":{\"id\":\"ch_3Sn4MPIkWweOM9jA15OivykQ\",\"object\":\"charge\",\"amount\":2990,\"application_fee\":\"fee_1Sn4MQIkWweOM9jAdrWrmQCI\",\"balance_transaction\":\"txn_3Sn4MPIkWweOM9jA1Tgz1I9M\",\"captured\":true,\"created\":1767821625,\"currency\":\"eur\",\"failure_code\":null,\"failure_message\":null,\"fraud_details\":{},\"livemode\":true,\"metadata\":{\"payment_id\":\"rcUX4vwpHTYT28F25ZBDX3n5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4MPIkWweOM9jA17JnEL02\",\"payment_method\":\"pm_1Sn4MPIkWweOM9jAlDVCmoe3\",\"payment_method_details\":{\"card\":{\"amount_authorized\":2990,\"authorization_code\":\"600526\",\"brand\":\"mastercard\",\"checks\":{\"address_line1_check\":null,\"address_postal_code_check\":null,\"cvc_check\":null},\"country\":\"IT\",\"description\":\"Platinum Debit MasterCard Card\",\"ds_transaction_id\":null,\"exp_month\":5,\"exp_year\":2028,\"extended_authorization\":{\"status\":\"disabled\"},\"fingerprint\":\"1neTQrKue4XfzZEc\",\"funding\":\"debit\",\"iin\":\"516764\",\"incremental_authorization\":{\"status\":\"unavailable\"},\"installments\":null,\"issuer\":\"POSTEPAY S.P.A\",\"last4\":\"0000\",\"mandate\":null,\"moto\":false,\"multicapture\":{\"status\":\"unavailable\"},\"network\":\"mastercard\",\"network_token\":{\"used\":false},\"network_transaction_id\":\"MDPY4ZY490107\",\"overcapture\":{\"maximum_amount_capturable\":2990,\"status\":\"unavailable\"},\"payment_account_reference\":\"500104FV3FURNNQ27IED84NOLATDB\",\"regulated_status\":\"unregulated\",\"three_d_secure\":null,\"wallet\":{\"apple_pay\":{\"type\":\"apple_pay\"},\"dynamic_last4\":\"0478\",\"type\":\"apple_pay\"}},\"type\":\"card\"},\"refunded\":false,\"source\":null,\"status\":\"succeeded\",\"mit_params\":{\"network_transaction_id\":\"MDPY4ZY490107\"}},\"confirmation_method\":\"manual\",\"created\":1767821625,\"currency\":\"eur\",\"customer\":null,\"last_payment_error\":null,\"livemode\":true,\"metadata\":{\"payment_id\":\"rcUX4vwpHTYT28F25ZBDX3n5E\",\"payments_extension\":\"true\",\"payments_extension_type\":\"card\",\"reconciliation_flow\":\"payments_api\",\"shop_id\":\"751927347\"},\"next_action\":null,\"payment_method\":\"pm_1Sn4MPIkWweOM9jAlDVCmoe3\",\"payment_method_types\":[\"card\"],\"source\":null,\"status\":\"succeeded\"}"</t>
  </si>
  <si>
    <t>AS-94906</t>
  </si>
  <si>
    <t>gid://shopify/Order/7395799662930</t>
  </si>
  <si>
    <t>gid://shopify/OrderTransaction/8570618118482</t>
  </si>
  <si>
    <t>2026-01-02T17:52:10Z</t>
  </si>
  <si>
    <t>ch_3SlCWFIkWweOM9jA2vJsrYGM</t>
  </si>
  <si>
    <t>rjTsLyoLOLdMjvJtMPX8XoSeC</t>
  </si>
  <si>
    <t>pi_3SlCWFIkWweOM9jA2lGmMbbV</t>
  </si>
  <si>
    <t>"{\"id\":\"pi_3SlCWFIkWweOM9jA2lGmMbbV\",\"object\":\"payment_intent\",\"amount\":19990,\"amount_capturable\":0,\"amount_received\":19990,\"canceled_at\":null,\"cancellation_reason\":null,\"capture_method\":\"automatic\",\"latest_charge\":{\"id\":\"ch_3SlCWFIkWweOM9jA2vJsrYGM\",\"object\":\"charge\",\"amount\":19990,\"application_fee\":\"fee_1SlCWIIkWweOM9jA3rvRWjyE\",\"balance_transaction\":\"txn_3SlCWFIkWweOM9jA2fKOUt7D\",\"captured\":true,\"created\":1767376332,\"currency\":\"eur\",\"failure_code\":null,\"failure_message\":null,\"fraud_details\":{},\"livemode\":true,\"metadata\":{\"payment_id\":\"rjTsLyoLOLdMjvJtMPX8XoSe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CWFIkWweOM9jA2lGmMbbV\",\"payment_method\":\"pm_1SlCWFIkWweOM9jAY7FSKNVS\",\"payment_method_details\":{\"card\":{\"amount_authorized\":19990,\"authorization_code\":\"VXHQP8\",\"brand\":\"mastercard\",\"checks\":{\"address_line1_check\":\"unavailable\",\"address_postal_code_check\":\"unavailable\",\"cvc_check\":\"pass\"},\"country\":\"IT\",\"description\":\"Debit MasterCard\",\"ds_transaction_id\":null,\"exp_month\":6,\"exp_year\":2028,\"extended_authorization\":{\"status\":\"disabled\"},\"fingerprint\":\"W1uBvweoNWPZjKKw\",\"funding\":\"debit\",\"iin\":\"537526\",\"incremental_authorization\":{\"status\":\"unavailable\"},\"installments\":null,\"issuer\":\"BANCA SELLA SPA\",\"last4\":\"5115\",\"mandate\":null,\"moto\":false,\"multicapture\":{\"status\":\"unavailable\"},\"network\":\"mastercard\",\"network_token\":{\"used\":false},\"network_transaction_id\":\"MDUMZ0MUE0102\",\"overcapture\":{\"maximum_amount_capturable\":19990,\"status\":\"unavailable\"},\"payment_account_reference\":\"50012PPO8APM6XH9CWSA0PK2GO12C\",\"regulated_status\":\"unregulated\",\"three_d_secure\":null,\"wallet\":null},\"type\":\"card\"},\"refunded\":false,\"source\":null,\"status\":\"succeeded\",\"mit_params\":{\"network_transaction_id\":\"MDUMZ0MUE0102\"}},\"confirmation_method\":\"manual\",\"created\":1767376331,\"currency\":\"eur\",\"customer\":null,\"last_payment_error\":null,\"livemode\":true,\"metadata\":{\"payment_id\":\"rjTsLyoLOLdMjvJtMPX8XoSeC\",\"payments_extension\":\"true\",\"payments_extension_type\":\"card\",\"reconciliation_flow\":\"payments_api\",\"shop_id\":\"751927347\"},\"next_action\":null,\"payment_method\":\"pm_1SlCWFIkWweOM9jAY7FSKNVS\",\"payment_method_types\":[\"card\"],\"source\":null,\"status\":\"succeeded\"}"</t>
  </si>
  <si>
    <t>AS-95571</t>
  </si>
  <si>
    <t>gid://shopify/Order/7419189035346</t>
  </si>
  <si>
    <t>gid://shopify/OrderTransaction/8592252895570</t>
  </si>
  <si>
    <t>2026-01-10T16:55:37Z</t>
  </si>
  <si>
    <t>ch_3So5RtIkWweOM9jA0G4gaXpA</t>
  </si>
  <si>
    <t>rN8scFRnW4rAkM8zGBNYEUSWQ</t>
  </si>
  <si>
    <t>pi_3So5RtIkWweOM9jA0NJhsjqW</t>
  </si>
  <si>
    <t>"{\"id\":\"pi_3So5RtIkWweOM9jA0NJhsjqW\",\"object\":\"payment_intent\",\"amount\":2490,\"amount_capturable\":0,\"amount_received\":2490,\"canceled_at\":null,\"cancellation_reason\":null,\"capture_method\":\"automatic\",\"latest_charge\":{\"id\":\"ch_3So5RtIkWweOM9jA0G4gaXpA\",\"object\":\"charge\",\"amount\":2490,\"application_fee\":\"fee_1So5RwIkWweOM9jAcMPgP7RC\",\"balance_transaction\":\"txn_3So5RtIkWweOM9jA0enr37Ib\",\"captured\":true,\"created\":1768064139,\"currency\":\"eur\",\"failure_code\":null,\"failure_message\":null,\"fraud_details\":{},\"livemode\":true,\"metadata\":{\"payment_id\":\"rN8scFRnW4rAkM8zGBNYEUSW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5RtIkWweOM9jA0NJhsjqW\",\"payment_method\":\"pm_1So5RtIkWweOM9jATmyYwyvP\",\"payment_method_details\":{\"card\":{\"amount_authorized\":2490,\"authorization_code\":\"352509\",\"brand\":\"visa\",\"checks\":{\"address_line1_check\":\"fail\",\"address_postal_code_check\":\"pass\",\"cvc_check\":null},\"country\":\"FR\",\"description\":\"Visa Signature\",\"ds_transaction_id\":null,\"exp_month\":3,\"exp_year\":2030,\"extended_authorization\":{\"status\":\"disabled\"},\"fingerprint\":\"vRSuicPUd0j0qBsd\",\"funding\":\"debit\",\"iin\":\"416538\",\"incremental_authorization\":{\"status\":\"unavailable\"},\"installments\":null,\"issuer\":\"BOURSORAMA BANQUE\",\"last4\":\"7086\",\"mandate\":null,\"moto\":false,\"multicapture\":{\"status\":\"unavailable\"},\"network\":\"visa\",\"network_token\":{\"used\":true},\"network_transaction_id\":\"486010609404532\",\"overcapture\":{\"maximum_amount_capturable\":2490,\"status\":\"unavailable\"},\"payment_account_reference\":\"V001AAG8034210000579806000000\",\"regulated_status\":\"unregulated\",\"three_d_secure\":{\"authentication_flow\":\"frictionless\",\"electronic_commerce_indicator\":\"07\",\"exemption_indicator\":null,\"result\":\"exempted\",\"result_reason\":null,\"transaction_id\":\"8b3366a1-fe3c-4719-9f3a-59ac5ce017e5\",\"version\":\"2.2.0\"},\"wallet\":null},\"type\":\"card\"},\"refunded\":false,\"source\":null,\"status\":\"succeeded\",\"mit_params\":{\"network_transaction_id\":\"486010609404532\"}},\"confirmation_method\":\"manual\",\"created\":1768064137,\"currency\":\"eur\",\"customer\":null,\"last_payment_error\":null,\"livemode\":true,\"metadata\":{\"payment_id\":\"rN8scFRnW4rAkM8zGBNYEUSWQ\",\"payments_extension\":\"true\",\"payments_extension_type\":\"card\",\"reconciliation_flow\":\"payments_api\",\"shop_id\":\"751927347\"},\"next_action\":null,\"payment_method\":\"pm_1So5RtIkWweOM9jATmyYwyvP\",\"payment_method_types\":[\"card\"],\"source\":null,\"status\":\"succeeded\"}"</t>
  </si>
  <si>
    <t>AS-97172</t>
  </si>
  <si>
    <t>gid://shopify/Order/7515151630674</t>
  </si>
  <si>
    <t>gid://shopify/OrderTransaction/8649428369746</t>
  </si>
  <si>
    <t>2026-01-31T09:10:57Z</t>
  </si>
  <si>
    <t>ch_3SvaCkIkWweOM9jA1aotYgdh</t>
  </si>
  <si>
    <t>rO7qDA99lHicD2M7xQQkliOEn</t>
  </si>
  <si>
    <t>pi_3SvaCkIkWweOM9jA16DpByD0</t>
  </si>
  <si>
    <t>"{\"id\":\"pi_3SvaCkIkWweOM9jA16DpByD0\",\"object\":\"payment_intent\",\"amount\":1790,\"amount_capturable\":0,\"amount_received\":1790,\"canceled_at\":null,\"cancellation_reason\":null,\"capture_method\":\"automatic\",\"latest_charge\":{\"id\":\"ch_3SvaCkIkWweOM9jA1aotYgdh\",\"object\":\"charge\",\"amount\":1790,\"application_fee\":\"fee_1SvaCmIkWweOM9jAizWFF8Fs\",\"balance_transaction\":\"txn_3SvaCkIkWweOM9jA1RnSdfol\",\"captured\":true,\"created\":1769850660,\"currency\":\"eur\",\"failure_code\":null,\"failure_message\":null,\"fraud_details\":{},\"livemode\":true,\"metadata\":{\"payment_id\":\"rO7qDA99lHicD2M7xQQkliOE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aCkIkWweOM9jA16DpByD0\",\"payment_method\":\"pm_1SvaCkIkWweOM9jAnZpYeFwH\",\"payment_method_details\":{\"card\":{\"amount_authorized\":1790,\"authorization_code\":\"721236\",\"brand\":\"visa\",\"checks\":{\"address_line1_check\":\"fail\",\"address_postal_code_check\":\"fail\",\"cvc_check\":\"pass\"},\"country\":\"FR\",\"description\":\"Visa Gold\",\"ds_transaction_id\":null,\"exp_month\":12,\"exp_year\":2027,\"extended_authorization\":{\"status\":\"disabled\"},\"fingerprint\":\"UEuiNWi0VVqWi3wN\",\"funding\":\"credit\",\"iin\":\"412525\",\"incremental_authorization\":{\"status\":\"unavailable\"},\"installments\":null,\"issuer\":\"BPCE\",\"last4\":\"7006\",\"mandate\":null,\"moto\":false,\"multicapture\":{\"status\":\"unavailable\"},\"network\":\"visa\",\"network_token\":{\"used\":false},\"network_transaction_id\":\"486031330600177\",\"overcapture\":{\"maximum_amount_capturable\":1790,\"status\":\"unavailable\"},\"payment_account_reference\":\"V001AACC339012021042792409317\",\"regulated_status\":\"unregulated\",\"three_d_secure\":{\"authentication_flow\":\"frictionless\",\"electronic_commerce_indicator\":\"07\",\"exemption_indicator\":null,\"result\":\"exempted\",\"result_reason\":null,\"transaction_id\":\"2f8e3f19-fc1a-453a-9ed6-f9bd34e22b6f\",\"version\":\"2.2.0\"},\"wallet\":null},\"type\":\"card\"},\"refunded\":false,\"source\":null,\"status\":\"succeeded\",\"mit_params\":{\"network_transaction_id\":\"486031330600177\"}},\"confirmation_method\":\"manual\",\"created\":1769850658,\"currency\":\"eur\",\"customer\":null,\"last_payment_error\":null,\"livemode\":true,\"metadata\":{\"payment_id\":\"rO7qDA99lHicD2M7xQQkliOEn\",\"payments_extension\":\"true\",\"payments_extension_type\":\"card\",\"reconciliation_flow\":\"payments_api\",\"shop_id\":\"751927347\"},\"next_action\":null,\"payment_method\":\"pm_1SvaCkIkWweOM9jAnZpYeFwH\",\"payment_method_types\":[\"card\"],\"source\":null,\"status\":\"succeeded\"}"</t>
  </si>
  <si>
    <t>AS-95966</t>
  </si>
  <si>
    <t>gid://shopify/Order/7429380440402</t>
  </si>
  <si>
    <t>gid://shopify/OrderTransaction/8603594064210</t>
  </si>
  <si>
    <t>2026-01-15T06:05:06Z</t>
  </si>
  <si>
    <t>7R291283NC259551L</t>
  </si>
  <si>
    <t>"{\"id\":\"7R291283NC259551L\",\"intent\":\"CAPTURE\",\"status\":\"COMPLETED\",\"payment_source\":{\"paypal\":{\"email_address\":\"christine.schaal@gmail.com\",\"account_id\":\"JN2SBJMQ325A8\",\"account_status\":\"VERIFIED\",\"name\":{\"given_name\":\"christine\",\"surname\":\"schaal\"},\"phone_number\":{\"national_number\":\"33237640698\"},\"address\":{\"address_line_1\":\"3 chemin du Groullay\",\"admin_area_2\":\"Guainville\",\"postal_code\":\"28260\",\"country_code\":\"FR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auhaus Exhibition Poster  1923 - P\u00f3ster \\/ Sin marco \\/ 50x70\",\"custom_id\":\"{\\\"shop_id\\\":751927347,\\\"session_id\\\":\\\"rpiIKoNLncFQF9xdfFUoFha1r\\\"}\",\"invoice_id\":\"rpiIKoNLncFQF9xdfFUoFha1r\",\"soft_descriptor\":\"ARTESTASTOR ARTESTASTO\",\"items\":[{\"name\":\"Bauhaus Exhibition Poster  1923 - P\u00f3ster \\/ Sin marco \\/ 50x70\",\"unit_amount\":{\"currency_code\":\"EUR\",\"value\":\"32.95\"},\"tax\":{\"currency_code\":\"EUR\",\"value\":\"0.00\"},\"quantity\":\"1\"}],\"shipping\":{\"name\":{\"full_name\":\"christine schaal\"},\"address\":{\"address_line_1\":\"3 chemin du Groullay\",\"admin_area_2\":\"Guainville\",\"postal_code\":\"28260\",\"country_code\":\"FR\"}},\"supplementary_data\":{\"tax_nexus\":[]},\"payments\":{\"captures\":[{\"id\":\"0MR68792W12763437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piIKoNLncFQF9xdfFUoFha1r\",\"custom_id\":\"{\\\"shop_id\\\":751927347,\\\"session_id\\\":\\\"rpiIKoNLncFQF9xdfFUoFha1r\\\"}\",\"links\":[{\"href\":\"https:\\/\\/api.paypal.com\\/v2\\/payments\\/captures\\/0MR68792W12763437\",\"rel\":\"self\",\"method\":\"GET\"},{\"href\":\"https:\\/\\/api.paypal.com\\/v2\\/payments\\/captures\\/0MR68792W12763437\\/refund\",\"rel\":\"refund\",\"method\":\"POST\"},{\"href\":\"https:\\/\\/api.paypal.com\\/v2\\/checkout\\/orders\\/7R291283NC259551L\",\"rel\":\"up\",\"method\":\"GET\"}],\"create_time\":\"2026-01-15T06:05:08Z\",\"update_time\":\"2026-01-15T06:05:08Z\"}]}}],\"payer\":{\"name\":{\"given_name\":\"christine\",\"surname\":\"schaal\"},\"email_address\":\"christine.schaal@gmail.com\",\"payer_id\":\"JN2SBJMQ325A8\",\"phone\":{\"phone_number\":{\"national_number\":\"33237640698\"}},\"address\":{\"address_line_1\":\"3 chemin du Groullay\",\"admin_area_2\":\"Guainville\",\"postal_code\":\"28260\",\"country_code\":\"FR\"}},\"create_time\":\"2026-01-15T06:03:35Z\",\"update_time\":\"2026-01-15T06:05:08Z\",\"links\":[{\"href\":\"https:\\/\\/api.paypal.com\\/v2\\/checkout\\/orders\\/7R291283NC259551L\",\"rel\":\"self\",\"method\":\"GET\"}]}"</t>
  </si>
  <si>
    <t>AS-96282</t>
  </si>
  <si>
    <t>gid://shopify/Order/7439924003154</t>
  </si>
  <si>
    <t>gid://shopify/OrderTransaction/8615753023826</t>
  </si>
  <si>
    <t>2026-01-18T19:41:53Z</t>
  </si>
  <si>
    <t>ch_3Sr1rCIkWweOM9jA0BHn4DTq</t>
  </si>
  <si>
    <t>r9apah3bxKlyFTna8D4eZeaUQ</t>
  </si>
  <si>
    <t>pi_3Sr1rCIkWweOM9jA0ezDU7NY</t>
  </si>
  <si>
    <t>"{\"id\":\"pi_3Sr1rCIkWweOM9jA0ezDU7NY\",\"object\":\"payment_intent\",\"amount\":5346,\"amount_capturable\":0,\"amount_received\":5346,\"canceled_at\":null,\"cancellation_reason\":null,\"capture_method\":\"automatic\",\"latest_charge\":{\"id\":\"ch_3Sr1rCIkWweOM9jA0BHn4DTq\",\"object\":\"charge\",\"amount\":5346,\"application_fee\":\"fee_1Sr1rDIkWweOM9jAsrHilaqN\",\"balance_transaction\":\"txn_3Sr1rCIkWweOM9jA0FuCefL6\",\"captured\":true,\"created\":1768765314,\"currency\":\"eur\",\"failure_code\":null,\"failure_message\":null,\"fraud_details\":{},\"livemode\":true,\"metadata\":{\"payment_id\":\"r9apah3bxKlyFTna8D4eZeaU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1rCIkWweOM9jA0ezDU7NY\",\"payment_method\":\"pm_1Sr1rCIkWweOM9jA3T6f8EsZ\",\"payment_method_details\":{\"card\":{\"amount_authorized\":5346,\"authorization_code\":\"211803\",\"brand\":\"visa\",\"checks\":{\"address_line1_check\":null,\"address_postal_code_check\":null,\"cvc_check\":null},\"country\":\"ES\",\"description\":\"Visa Classic\",\"ds_transaction_id\":null,\"exp_month\":6,\"exp_year\":2029,\"extended_authorization\":{\"status\":\"disabled\"},\"fingerprint\":\"IP6Fl31gqAkuyULV\",\"funding\":\"debit\",\"iin\":\"475565\",\"incremental_authorization\":{\"status\":\"unavailable\"},\"installments\":null,\"issuer\":\"CAJA LABORAL POPULAR COOP. DE CREDITO\",\"last4\":\"0000\",\"mandate\":null,\"moto\":false,\"multicapture\":{\"status\":\"unavailable\"},\"network\":\"visa\",\"network_token\":{\"used\":false},\"network_transaction_id\":\"486018709146053\",\"overcapture\":{\"maximum_amount_capturable\":5346,\"status\":\"unavailable\"},\"payment_account_reference\":\"V0010014618286083161453473114\",\"regulated_status\":\"unregulated\",\"three_d_secure\":null,\"wallet\":{\"apple_pay\":{\"type\":\"apple_pay\"},\"dynamic_last4\":\"5680\",\"type\":\"apple_pay\"}},\"type\":\"card\"},\"refunded\":false,\"source\":null,\"status\":\"succeeded\",\"mit_params\":{\"network_transaction_id\":\"486018709146053\"}},\"confirmation_method\":\"manual\",\"created\":1768765314,\"currency\":\"eur\",\"customer\":null,\"last_payment_error\":null,\"livemode\":true,\"metadata\":{\"payment_id\":\"r9apah3bxKlyFTna8D4eZeaUQ\",\"payments_extension\":\"true\",\"payments_extension_type\":\"card\",\"reconciliation_flow\":\"payments_api\",\"shop_id\":\"751927347\"},\"next_action\":null,\"payment_method\":\"pm_1Sr1rCIkWweOM9jA3T6f8EsZ\",\"payment_method_types\":[\"card\"],\"source\":null,\"status\":\"succeeded\"}"</t>
  </si>
  <si>
    <t>AS-96267</t>
  </si>
  <si>
    <t>gid://shopify/Order/7439742796114</t>
  </si>
  <si>
    <t>gid://shopify/OrderTransaction/8615537279314</t>
  </si>
  <si>
    <t>2026-01-18T18:02:08Z</t>
  </si>
  <si>
    <t>ch_3Sr0IfIkWweOM9jA2QOiIJ2n</t>
  </si>
  <si>
    <t>rOZFr10pZ7yRY11OS8G8OMnWM</t>
  </si>
  <si>
    <t>pi_3Sr0IfIkWweOM9jA2U5DGQo3</t>
  </si>
  <si>
    <t>"{\"id\":\"pi_3Sr0IfIkWweOM9jA2U5DGQo3\",\"object\":\"payment_intent\",\"amount\":7817,\"amount_capturable\":0,\"amount_received\":7817,\"canceled_at\":null,\"cancellation_reason\":null,\"capture_method\":\"automatic\",\"latest_charge\":{\"id\":\"ch_3Sr0IfIkWweOM9jA2QOiIJ2n\",\"object\":\"charge\",\"amount\":7817,\"application_fee\":\"fee_1Sr0IhIkWweOM9jAsmQ6PCaF\",\"balance_transaction\":\"txn_3Sr0IfIkWweOM9jA2z5wZpt9\",\"captured\":true,\"created\":1768759330,\"currency\":\"eur\",\"failure_code\":null,\"failure_message\":null,\"fraud_details\":{},\"livemode\":true,\"metadata\":{\"payment_id\":\"rOZFr10pZ7yRY11OS8G8OMnW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0IfIkWweOM9jA2U5DGQo3\",\"payment_method\":\"pm_1Sr0IfIkWweOM9jAXh8tEP3m\",\"payment_method_details\":{\"card\":{\"amount_authorized\":7817,\"authorization_code\":\"868530\",\"brand\":\"mastercard\",\"checks\":{\"address_line1_check\":\"unavailable\",\"address_postal_code_check\":\"unavailable\",\"cvc_check\":\"pass\"},\"country\":\"IT\",\"description\":\"Debit MasterCard\",\"ds_transaction_id\":null,\"exp_month\":9,\"exp_year\":2029,\"extended_authorization\":{\"status\":\"disabled\"},\"fingerprint\":\"fnSHXinmDAod1cbV\",\"funding\":\"debit\",\"iin\":\"535761\",\"incremental_authorization\":{\"status\":\"unavailable\"},\"installments\":null,\"issuer\":\"NEXI PAYMENTS SPA\",\"last4\":\"5204\",\"mandate\":null,\"moto\":false,\"multicapture\":{\"status\":\"unavailable\"},\"network\":\"mastercard\",\"network_token\":{\"used\":false},\"network_transaction_id\":\"MDUG8C7VL0118\",\"overcapture\":{\"maximum_amount_capturable\":7817,\"status\":\"unavailable\"},\"payment_account_reference\":\"500185DAP2J2RHQKSUAJIY7IARD66\",\"regulated_status\":\"unregulated\",\"three_d_secure\":null,\"wallet\":null},\"type\":\"card\"},\"refunded\":false,\"source\":null,\"status\":\"succeeded\",\"mit_params\":{\"network_transaction_id\":\"MDUG8C7VL0118\"}},\"confirmation_method\":\"manual\",\"created\":1768759329,\"currency\":\"eur\",\"customer\":null,\"last_payment_error\":null,\"livemode\":true,\"metadata\":{\"payment_id\":\"rOZFr10pZ7yRY11OS8G8OMnWM\",\"payments_extension\":\"true\",\"payments_extension_type\":\"card\",\"reconciliation_flow\":\"payments_api\",\"shop_id\":\"751927347\"},\"next_action\":null,\"payment_method\":\"pm_1Sr0IfIkWweOM9jAXh8tEP3m\",\"payment_method_types\":[\"card\"],\"source\":null,\"status\":\"succeeded\"}"</t>
  </si>
  <si>
    <t>AS-95241</t>
  </si>
  <si>
    <t>gid://shopify/Order/7411068731730</t>
  </si>
  <si>
    <t>gid://shopify/OrderTransaction/8582346211666</t>
  </si>
  <si>
    <t>2026-01-06T20:45:42Z</t>
  </si>
  <si>
    <t>95P22240B6636762E</t>
  </si>
  <si>
    <t>"{\"id\":\"95P22240B6636762E\",\"intent\":\"CAPTURE\",\"status\":\"COMPLETED\",\"payment_source\":{\"paypal\":{\"email_address\":\"elisabeth_trax@gmx.de\",\"account_id\":\"R3FS98E5GXKSQ\",\"account_status\":\"VERIFIED\",\"name\":{\"given_name\":\"Elisabeth\",\"surname\":\"Stemmer\"},\"phone_number\":{\"national_number\":\"49015222908393\"},\"address\":{\"address_line_1\":\"Oberm\u00fcllerstr 9\",\"admin_area_2\":\"Bachmehring\",\"postal_code\":\"83549\",\"country_code\":\"DE\"}}},\"purchase_units\":[{\"reference_id\":\"default\",\"amount\":{\"currency_code\":\"EUR\",\"value\":\"63.90\",\"breakdown\":{\"item_total\":{\"currency_code\":\"EUR\",\"value\":\"58.95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ife Simple simple pleasures - La Dolce Vita, Pasta e vino - P\u00f3ster \\/ Madera roble natural \\/ 40x50\",\"custom_id\":\"{\\\"shop_id\\\":751927347,\\\"session_id\\\":\\\"rW1j9KcygOV0jdY5vphFCriIk\\\"}\",\"invoice_id\":\"rW1j9KcygOV0jdY5vphFCriIk\",\"items\":[{\"name\":\"Life Simple simple pleasures - La Dolce Vita, Pasta e vino - P\u00f3ster \\/ Madera roble natural \\/ 40x50\",\"unit_amount\":{\"currency_code\":\"EUR\",\"value\":\"58.95\"},\"tax\":{\"currency_code\":\"EUR\",\"value\":\"0.00\"},\"quantity\":\"1\"}],\"shipping\":{\"name\":{\"full_name\":\"Elisabeth Stemmer\"},\"address\":{\"address_line_1\":\"Oberm\u00fcllerstra\u00dfe 9\",\"admin_area_2\":\"Bachmehring\",\"postal_code\":\"83549\",\"country_code\":\"DE\"}},\"supplementary_data\":{\"tax_nexus\":[]},\"payments\":{\"captures\":[{\"id\":\"00H44155Y39252904\",\"status\":\"COMPLETED\",\"amount\":{\"currency_code\":\"EUR\",\"value\":\"63.90\"},\"final_capture\":true,\"disbursement_mode\":\"INSTANT\",\"seller_protection\":{\"status\":\"ELIGIBLE\",\"dispute_categories\":[\"ITEM_NOT_RECEIVED\",\"UNAUTHORIZED_TRANSACTION\"]},\"seller_receivable_breakdown\":{\"gross_amount\":{\"currency_code\":\"EUR\",\"value\":\"63.90\"},\"paypal_fee\":{\"currency_code\":\"EUR\",\"value\":\"2.20\"},\"net_amount\":{\"currency_code\":\"EUR\",\"value\":\"61.70\"}},\"invoice_id\":\"rW1j9KcygOV0jdY5vphFCriIk\",\"custom_id\":\"{\\\"shop_id\\\":751927347,\\\"session_id\\\":\\\"rW1j9KcygOV0jdY5vphFCriIk\\\"}\",\"links\":[{\"href\":\"https:\\/\\/api.paypal.com\\/v2\\/payments\\/captures\\/00H44155Y39252904\",\"rel\":\"self\",\"method\":\"GET\"},{\"href\":\"https:\\/\\/api.paypal.com\\/v2\\/payments\\/captures\\/00H44155Y39252904\\/refund\",\"rel\":\"refund\",\"method\":\"POST\"},{\"href\":\"https:\\/\\/api.paypal.com\\/v2\\/checkout\\/orders\\/95P22240B6636762E\",\"rel\":\"up\",\"method\":\"GET\"}],\"create_time\":\"2026-01-06T20:45:44Z\",\"update_time\":\"2026-01-06T20:45:44Z\"}]}}],\"payer\":{\"name\":{\"given_name\":\"Elisabeth\",\"surname\":\"Stemmer\"},\"email_address\":\"elisabeth_trax@gmx.de\",\"payer_id\":\"R3FS98E5GXKSQ\",\"phone\":{\"phone_number\":{\"national_number\":\"49015222908393\"}},\"address\":{\"address_line_1\":\"Oberm\u00fcllerstr 9\",\"admin_area_2\":\"Bachmehring\",\"postal_code\":\"83549\",\"country_code\":\"DE\"}},\"create_time\":\"2026-01-06T20:45:01Z\",\"update_time\":\"2026-01-06T20:45:44Z\",\"links\":[{\"href\":\"https:\\/\\/api.paypal.com\\/v2\\/checkout\\/orders\\/95P22240B6636762E\",\"rel\":\"self\",\"method\":\"GET\"}]}"</t>
  </si>
  <si>
    <t>AS-96452</t>
  </si>
  <si>
    <t>gid://shopify/Order/7445394325842</t>
  </si>
  <si>
    <t>gid://shopify/OrderTransaction/8616103870802</t>
  </si>
  <si>
    <t>2026-01-18T22:40:36Z</t>
  </si>
  <si>
    <t>rqeNWXJ21LaUoDuNcL8roTAwb</t>
  </si>
  <si>
    <t>pi_3Sr4e9IkWweOM9jA0Q1J6sQ8</t>
  </si>
  <si>
    <t>"{\"id\":\"pi_3Sr4e9IkWweOM9jA0Q1J6sQ8\",\"object\":\"payment_intent\",\"amount\":3190,\"amount_capturable\":0,\"amount_received\":0,\"canceled_at\":null,\"cancellation_reason\":null,\"capture_method\":\"automatic\",\"latest_charge\":null,\"confirmation_method\":\"manual\",\"created\":1768776037,\"currency\":\"eur\",\"customer\":null,\"last_payment_error\":{\"code\":\"payment_intent_authentication_failure\",\"doc_url\":\"https:\\/\\/stripe.com\\/docs\\/error-codes\\/payment-intent-authentication-failure\",\"message\":\"The provided PaymentMethod has failed authentication. You can provide payment_method_data or a new PaymentMethod to attempt to fulfill this PaymentIntent again.\",\"payment_method\":{\"id\":\"pm_1Sr4e9IkWweOM9jAA74qBaKb\",\"object\":\"payment_method\",\"card\":{\"brand\":\"mastercard\",\"checks\":{\"address_line1_check\":\"unavailable\",\"address_postal_code_check\":\"unavailable\",\"cvc_check\":null},\"country\":\"FR\",\"description\":\"MasterCard Standard Card Immediate Debit\",\"display_brand\":\"mastercard\",\"exp_month\":9,\"exp_year\":2028,\"fingerprint\":\"RSsXmawXAbyYORx8\",\"funding\":\"debit\",\"generated_from\":null,\"iin\":\"513647\",\"issuer\":\"BANQUE FEDERATIVE DU CREDIT MU\",\"last4\":\"5708\",\"network_token\":null,\"networks\":{\"available\":[\"mastercard\"],\"preferred\":null},\"payment_account_reference\":null,\"regulated_status\":\"unregulated\",\"three_d_secure_usage\":{\"supported\":true},\"wallet\":null},\"created\":1768776037,\"livemode\":true,\"metadata\":{},\"type\":\"card\"},\"type\":\"invalid_request_error\"},\"livemode\":true,\"metadata\":{\"payment_id\":\"rqeNWXJ21LaUoDuNcL8roTAwb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</si>
  <si>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gid://shopify/OrderTransaction/8622771994962</t>
  </si>
  <si>
    <t>2026-01-21T10:46:21Z</t>
  </si>
  <si>
    <t>ch_3SryvaIkWweOM9jA0mO95f26</t>
  </si>
  <si>
    <t>r49LucU4xQNYFN5IEXhoxGtCK</t>
  </si>
  <si>
    <t>pi_3SryvaIkWweOM9jA0KgDqCfe</t>
  </si>
  <si>
    <t>"{\"id\":\"pi_3SryvaIkWweOM9jA0KgDqCfe\",\"object\":\"payment_intent\",\"amount\":3190,\"amount_capturable\":0,\"amount_received\":3190,\"canceled_at\":null,\"cancellation_reason\":null,\"capture_method\":\"automatic\",\"latest_charge\":{\"id\":\"ch_3SryvaIkWweOM9jA0mO95f26\",\"object\":\"charge\",\"amount\":3190,\"application_fee\":\"fee_1SrywLIkWweOM9jACn3RBRW5\",\"balance_transaction\":\"txn_3SryvaIkWweOM9jA0nl1ggI5\",\"captured\":true,\"created\":1768992429,\"currency\":\"eur\",\"failure_code\":null,\"failure_message\":null,\"fraud_details\":{},\"livemode\":true,\"metadata\":{\"payment_id\":\"r49LucU4xQNYFN5IEXhoxGtC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yvaIkWweOM9jA0KgDqCfe\",\"payment_method\":\"pm_1SryvaIkWweOM9jAVX56gwH4\",\"payment_method_details\":{\"card\":{\"amount_authorized\":3190,\"authorization_code\":\"572438\",\"brand\":\"mastercard\",\"checks\":{\"address_line1_check\":\"unavailable\",\"address_postal_code_check\":\"unavailable\",\"cvc_check\":null},\"country\":\"FR\",\"description\":\"MasterCard Standard Card Immediate Debit\",\"ds_transaction_id\":null,\"exp_month\":9,\"exp_year\":2028,\"extended_authorization\":{\"status\":\"disabled\"},\"fingerprint\":\"RSsXmawXAbyYORx8\",\"funding\":\"debit\",\"iin\":\"513647\",\"incremental_authorization\":{\"status\":\"unavailable\"},\"installments\":null,\"issuer\":\"BANQUE FEDERATIVE DU CREDIT MU\",\"last4\":\"5708\",\"mandate\":null,\"moto\":false,\"multicapture\":{\"status\":\"unavailable\"},\"network\":\"mastercard\",\"network_token\":{\"used\":false},\"network_transaction_id\":\"TCSKJDYF20121\",\"overcapture\":{\"maximum_amount_capturable\":3190,\"status\":\"unavailable\"},\"payment_account_reference\":\"5001F39SVFEQSNSK9EQHVKOIUNM3S\",\"regulated_status\":\"unregulated\",\"three_d_secure\":{\"authentication_flow\":\"challenge\",\"electronic_commerce_indicator\":\"02\",\"exemption_indicator\":null,\"result\":\"authenticated\",\"result_reason\":null,\"transaction_id\":\"117894d0-1a12-4e36-b623-10c95fcee4ae\",\"version\":\"2.2.0\"},\"wallet\":null},\"type\":\"card\"},\"refunded\":false,\"source\":null,\"status\":\"succeeded\",\"mit_params\":{\"network_transaction_id\":\"TCSKJDYF20121\"}},\"confirmation_method\":\"manual\",\"created\":1768992382,\"currency\":\"eur\",\"customer\":null,\"last_payment_error\":null,\"livemode\":true,\"metadata\":{\"payment_id\":\"r49LucU4xQNYFN5IEXhoxGtCK\",\"payments_extension\":\"true\",\"payments_extension_type\":\"card\",\"reconciliation_flow\":\"payments_api\",\"shop_id\":\"751927347\"},\"next_action\":null,\"payment_method\":\"pm_1SryvaIkWweOM9jAVX56gwH4\",\"payment_method_types\":[\"card\"],\"source\":null,\"status\":\"succeeded\"}"</t>
  </si>
  <si>
    <t>AS-95754</t>
  </si>
  <si>
    <t>gid://shopify/Order/7423820038482</t>
  </si>
  <si>
    <t>gid://shopify/OrderTransaction/8596570669394</t>
  </si>
  <si>
    <t>2026-01-12T13:40:58Z</t>
  </si>
  <si>
    <t>ch_3SolMcIkWweOM9jA0k1tSqTZ</t>
  </si>
  <si>
    <t>rNZTG7oTk047lNKlL4k61FeVy</t>
  </si>
  <si>
    <t>pi_3SolMcIkWweOM9jA0OqKg3A0</t>
  </si>
  <si>
    <t>"{\"id\":\"pi_3SolMcIkWweOM9jA0OqKg3A0\",\"object\":\"payment_intent\",\"amount\":3190,\"amount_capturable\":0,\"amount_received\":3190,\"canceled_at\":null,\"cancellation_reason\":null,\"capture_method\":\"automatic\",\"latest_charge\":{\"id\":\"ch_3SolMcIkWweOM9jA0k1tSqTZ\",\"object\":\"charge\",\"amount\":3190,\"application_fee\":\"fee_1SolMgIkWweOM9jA5xEKowko\",\"balance_transaction\":\"txn_3SolMcIkWweOM9jA0pwpJsls\",\"captured\":true,\"created\":1768225261,\"currency\":\"eur\",\"failure_code\":null,\"failure_message\":null,\"fraud_details\":{},\"livemode\":true,\"metadata\":{\"payment_id\":\"rNZTG7oTk047lNKlL4k61FeV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lMcIkWweOM9jA0OqKg3A0\",\"payment_method\":\"pm_1SolMcIkWweOM9jACBDz0mmF\",\"payment_method_details\":{\"card\":{\"amount_authorized\":3190,\"authorization_code\":\"527536\",\"brand\":\"mastercard\",\"checks\":{\"address_line1_check\":\"unavailable\",\"address_postal_code_check\":\"unavailable\",\"cvc_check\":\"pass\"},\"country\":\"FR\",\"description\":\"MasterCard Standard Card Immediate Debit\",\"ds_transaction_id\":null,\"exp_month\":9,\"exp_year\":2027,\"extended_authorization\":{\"status\":\"disabled\"},\"fingerprint\":\"wOpJOpngYeKZi07q\",\"funding\":\"debit\",\"iin\":\"513283\",\"incremental_authorization\":{\"status\":\"unavailable\"},\"installments\":null,\"issuer\":\"BANQUE FEDERATIVE DU CREDIT MU\",\"last4\":\"3980\",\"mandate\":null,\"moto\":false,\"multicapture\":{\"status\":\"unavailable\"},\"network\":\"mastercard\",\"network_token\":{\"used\":false},\"network_transaction_id\":\"TCS9GKW580112\",\"overcapture\":{\"maximum_amount_capturable\":3190,\"status\":\"unavailable\"},\"payment_account_reference\":\"50013NWQCRAYNGH1WS9KPX7JWMU2D\",\"regulated_status\":\"unregulated\",\"three_d_secure\":{\"authentication_flow\":\"frictionless\",\"electronic_commerce_indicator\":\"06\",\"exemption_indicator\":null,\"result\":\"exempted\",\"result_reason\":null,\"transaction_id\":\"f9bfe91d-8b9b-4efc-9e30-8c6546ee70a0\",\"version\":\"2.2.0\"},\"wallet\":null},\"type\":\"card\"},\"refunded\":false,\"source\":null,\"status\":\"succeeded\",\"mit_params\":{\"network_transaction_id\":\"TCS9GKW580112\"}},\"confirmation_method\":\"manual\",\"created\":1768225258,\"currency\":\"eur\",\"customer\":null,\"last_payment_error\":null,\"livemode\":true,\"metadata\":{\"payment_id\":\"rNZTG7oTk047lNKlL4k61FeVy\",\"payments_extension\":\"true\",\"payments_extension_type\":\"card\",\"reconciliation_flow\":\"payments_api\",\"shop_id\":\"751927347\"},\"next_action\":null,\"payment_method\":\"pm_1SolMcIkWweOM9jACBDz0mmF\",\"payment_method_types\":[\"card\"],\"source\":null,\"status\":\"succeeded\"}"</t>
  </si>
  <si>
    <t>AS-96652</t>
  </si>
  <si>
    <t>gid://shopify/Order/7491879272786</t>
  </si>
  <si>
    <t>gid://shopify/OrderTransaction/8630753657170</t>
  </si>
  <si>
    <t>2026-01-24T12:52:38Z</t>
  </si>
  <si>
    <t>ch_3St6KRIkWweOM9jA0h8qm7Zl</t>
  </si>
  <si>
    <t>rTleXW4JgoCKmUwwsljWDSQHk</t>
  </si>
  <si>
    <t>pi_3St6KRIkWweOM9jA0ZP2naCD</t>
  </si>
  <si>
    <t>"{\"id\":\"pi_3St6KRIkWweOM9jA0ZP2naCD\",\"object\":\"payment_intent\",\"amount\":8897,\"amount_capturable\":0,\"amount_received\":8897,\"canceled_at\":null,\"cancellation_reason\":null,\"capture_method\":\"automatic\",\"latest_charge\":{\"id\":\"ch_3St6KRIkWweOM9jA0h8qm7Zl\",\"object\":\"charge\",\"amount\":8897,\"application_fee\":\"fee_1St6KSIkWweOM9jA5ERVAHhy\",\"balance_transaction\":\"txn_3St6KRIkWweOM9jA0aWwczSz\",\"captured\":true,\"created\":1769259160,\"currency\":\"eur\",\"failure_code\":null,\"failure_message\":null,\"fraud_details\":{},\"livemode\":true,\"metadata\":{\"payment_id\":\"rTleXW4JgoCKmUwwsljWDSQH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6KRIkWweOM9jA0ZP2naCD\",\"payment_method\":\"pm_1St6KRIkWweOM9jAlTuFa294\",\"payment_method_details\":{\"card\":{\"amount_authorized\":8897,\"authorization_code\":\"557872\",\"brand\":\"mastercard\",\"checks\":{\"address_line1_check\":\"unavailable\",\"address_postal_code_check\":\"unavailable\",\"cvc_check\":\"pass\"},\"country\":\"IT\",\"description\":\"Debit MasterCard\",\"ds_transaction_id\":null,\"exp_month\":6,\"exp_year\":2029,\"extended_authorization\":{\"status\":\"disabled\"},\"fingerprint\":\"dW3A81YYXeKtcU3H\",\"funding\":\"debit\",\"iin\":\"552854\",\"incremental_authorization\":{\"status\":\"unavailable\"},\"installments\":null,\"issuer\":\"BANCA NAZIONALE DEL LAVORO S.P\",\"last4\":\"4590\",\"mandate\":null,\"moto\":false,\"multicapture\":{\"status\":\"unavailable\"},\"network\":\"mastercard\",\"network_token\":{\"used\":false},\"network_transaction_id\":\"MDSQ3F81K0124\",\"overcapture\":{\"maximum_amount_capturable\":8897,\"status\":\"unavailable\"},\"payment_account_reference\":\"50011QGP8IULFEGFAYH3CM7O7V5ED\",\"regulated_status\":\"unregulated\",\"three_d_secure\":null,\"wallet\":null},\"type\":\"card\"},\"refunded\":false,\"source\":null,\"status\":\"succeeded\",\"mit_params\":{\"network_transaction_id\":\"MDSQ3F81K0124\"}},\"confirmation_method\":\"manual\",\"created\":1769259159,\"currency\":\"eur\",\"customer\":null,\"last_payment_error\":null,\"livemode\":true,\"metadata\":{\"payment_id\":\"rTleXW4JgoCKmUwwsljWDSQHk\",\"payments_extension\":\"true\",\"payments_extension_type\":\"card\",\"reconciliation_flow\":\"payments_api\",\"shop_id\":\"751927347\"},\"next_action\":null,\"payment_method\":\"pm_1St6KRIkWweOM9jAlTuFa294\",\"payment_method_types\":[\"card\"],\"source\":null,\"status\":\"succeeded\"}"</t>
  </si>
  <si>
    <t>AS-96335</t>
  </si>
  <si>
    <t>gid://shopify/Order/7441966235986</t>
  </si>
  <si>
    <t>gid://shopify/OrderTransaction/8618234642770</t>
  </si>
  <si>
    <t>2026-01-19T15:41:27Z</t>
  </si>
  <si>
    <t>8H5948977G1334626</t>
  </si>
  <si>
    <t>"{\"id\":\"8H5948977G1334626\",\"intent\":\"CAPTURE\",\"status\":\"COMPLETED\",\"payment_source\":{\"paypal\":{\"email_address\":\"anderunzaga@gmail.com\",\"account_id\":\"773RF8H9FUC46\",\"account_status\":\"VERIFIED\",\"name\":{\"given_name\":\"ander\",\"surname\":\"unzaga\"},\"phone_number\":{\"national_number\":\"34665758456\"},\"address\":{\"address_line_1\":\"general eguia 39 - 4\u00baD\",\"admin_area_2\":\"bilbao\",\"admin_area_1\":\"Vizcaya\",\"postal_code\":\"48013\",\"country_code\":\"ES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ynthesizers Club - P\u00f3ster \\/ Sin marco \\/ 40x50\",\"custom_id\":\"{\\\"shop_id\\\":751927347,\\\"session_id\\\":\\\"rWXwcQPxPqaxLixiPxTeurAGB\\\"}\",\"invoice_id\":\"rWXwcQPxPqaxLixiPxTeurAGB\",\"items\":[{\"name\":\"Synthesizers Club - P\u00f3ster \\/ Sin marco \\/ 40x50\",\"unit_amount\":{\"currency_code\":\"EUR\",\"value\":\"26.95\"},\"tax\":{\"currency_code\":\"EUR\",\"value\":\"0.00\"},\"quantity\":\"1\"}],\"shipping\":{\"name\":{\"full_name\":\"Ander Unzaga\"},\"address\":{\"address_line_1\":\"Navarrer\u00eda 25, 4D\",\"admin_area_2\":\"Pamplona\",\"admin_area_1\":\"Navarra\",\"postal_code\":\"31001\",\"country_code\":\"ES\"}},\"supplementary_data\":{\"tax_nexus\":[]},\"payments\":{\"captures\":[{\"id\":\"6NT49558VY099330N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WXwcQPxPqaxLixiPxTeurAGB\",\"custom_id\":\"{\\\"shop_id\\\":751927347,\\\"session_id\\\":\\\"rWXwcQPxPqaxLixiPxTeurAGB\\\"}\",\"links\":[{\"href\":\"https:\\/\\/api.paypal.com\\/v2\\/payments\\/captures\\/6NT49558VY099330N\",\"rel\":\"self\",\"method\":\"GET\"},{\"href\":\"https:\\/\\/api.paypal.com\\/v2\\/payments\\/captures\\/6NT49558VY099330N\\/refund\",\"rel\":\"refund\",\"method\":\"POST\"},{\"href\":\"https:\\/\\/api.paypal.com\\/v2\\/checkout\\/orders\\/8H5948977G1334626\",\"rel\":\"up\",\"method\":\"GET\"}],\"create_time\":\"2026-01-19T15:41:29Z\",\"update_time\":\"2026-01-19T15:41:29Z\"}]}}],\"payer\":{\"name\":{\"given_name\":\"ander\",\"surname\":\"unzaga\"},\"email_address\":\"anderunzaga@gmail.com\",\"payer_id\":\"773RF8H9FUC46\",\"phone\":{\"phone_number\":{\"national_number\":\"34665758456\"}},\"address\":{\"address_line_1\":\"general eguia 39 - 4\u00baD\",\"admin_area_2\":\"bilbao\",\"admin_area_1\":\"Vizcaya\",\"postal_code\":\"48013\",\"country_code\":\"ES\"}},\"create_time\":\"2026-01-19T15:39:28Z\",\"update_time\":\"2026-01-19T15:41:29Z\",\"links\":[{\"href\":\"https:\\/\\/api.paypal.com\\/v2\\/checkout\\/orders\\/8H5948977G1334626\",\"rel\":\"self\",\"method\":\"GET\"}]}"</t>
  </si>
  <si>
    <t>AS-96836</t>
  </si>
  <si>
    <t>gid://shopify/Order/7495895941458</t>
  </si>
  <si>
    <t>gid://shopify/OrderTransaction/8635797471570</t>
  </si>
  <si>
    <t>2026-01-26T12:50:12Z</t>
  </si>
  <si>
    <t>ch_3StpFBIkWweOM9jA2RLEAAjh</t>
  </si>
  <si>
    <t>rrze07aV4uSjPw61aLEkqkyxU</t>
  </si>
  <si>
    <t>pi_3StpFBIkWweOM9jA2FOgw4Ec</t>
  </si>
  <si>
    <t>"{\"id\":\"pi_3StpFBIkWweOM9jA2FOgw4Ec\",\"object\":\"payment_intent\",\"amount\":14993,\"amount_capturable\":0,\"amount_received\":14993,\"canceled_at\":null,\"cancellation_reason\":null,\"capture_method\":\"automatic\",\"latest_charge\":{\"id\":\"ch_3StpFBIkWweOM9jA2RLEAAjh\",\"object\":\"charge\",\"amount\":14993,\"application_fee\":\"fee_1StpFCIkWweOM9jA8AzmFEhw\",\"balance_transaction\":\"txn_3StpFBIkWweOM9jA2rkiWjWs\",\"captured\":true,\"created\":1769431814,\"currency\":\"eur\",\"failure_code\":null,\"failure_message\":null,\"fraud_details\":{},\"livemode\":true,\"metadata\":{\"payment_id\":\"rrze07aV4uSjPw61aLEkqkyx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pFBIkWweOM9jA2FOgw4Ec\",\"payment_method\":\"pm_1StpFBIkWweOM9jA71Q1cAkn\",\"payment_method_details\":{\"card\":{\"amount_authorized\":14993,\"authorization_code\":\"592619\",\"brand\":\"visa\",\"checks\":{\"address_line1_check\":\"unavailable\",\"address_postal_code_check\":\"unavailable\",\"cvc_check\":null},\"country\":\"ES\",\"description\":\"Visa Business\",\"ds_transaction_id\":null,\"exp_month\":11,\"exp_year\":2028,\"extended_authorization\":{\"status\":\"disabled\"},\"fingerprint\":\"713oRaR6o1CSMZ2X\",\"funding\":\"credit\",\"iin\":\"425566\",\"incremental_authorization\":{\"status\":\"unavailable\"},\"installments\":null,\"issuer\":\"BANKINTER S.A.\",\"last4\":\"1470\",\"mandate\":null,\"moto\":false,\"multicapture\":{\"status\":\"unavailable\"},\"network\":\"visa\",\"network_token\":{\"used\":true},\"network_transaction_id\":\"486026462146554\",\"overcapture\":{\"maximum_amount_capturable\":14993,\"status\":\"unavailable\"},\"payment_account_reference\":\"V0010014625318604866679379568\",\"regulated_status\":\"unregulated\",\"three_d_secure\":null,\"wallet\":null},\"type\":\"card\"},\"refunded\":false,\"source\":null,\"status\":\"succeeded\",\"mit_params\":{\"network_transaction_id\":\"486026462146554\"}},\"confirmation_method\":\"manual\",\"created\":1769431813,\"currency\":\"eur\",\"customer\":null,\"last_payment_error\":null,\"livemode\":true,\"metadata\":{\"payment_id\":\"rrze07aV4uSjPw61aLEkqkyxU\",\"payments_extension\":\"true\",\"payments_extension_type\":\"card\",\"reconciliation_flow\":\"payments_api\",\"shop_id\":\"751927347\"},\"next_action\":null,\"payment_method\":\"pm_1StpFBIkWweOM9jA71Q1cAkn\",\"payment_method_types\":[\"card\"],\"source\":null,\"status\":\"succeeded\"}"</t>
  </si>
  <si>
    <t>AS-96408</t>
  </si>
  <si>
    <t>gid://shopify/Order/7444300857682</t>
  </si>
  <si>
    <t>gid://shopify/OrderTransaction/8621321716050</t>
  </si>
  <si>
    <t>2026-01-20T17:57:50Z</t>
  </si>
  <si>
    <t>ch_3SrjBbIkWweOM9jA1RcU8lpS</t>
  </si>
  <si>
    <t>rAou7pweIh5w8t6frPCmixXFS</t>
  </si>
  <si>
    <t>pi_3SrjBbIkWweOM9jA1AP1iwcg</t>
  </si>
  <si>
    <t>"{\"id\":\"pi_3SrjBbIkWweOM9jA1AP1iwcg\",\"object\":\"payment_intent\",\"amount\":4086,\"amount_capturable\":0,\"amount_received\":4086,\"canceled_at\":null,\"cancellation_reason\":null,\"capture_method\":\"automatic\",\"latest_charge\":{\"id\":\"ch_3SrjBbIkWweOM9jA1RcU8lpS\",\"object\":\"charge\",\"amount\":4086,\"application_fee\":\"fee_1SrjBcIkWweOM9jAIrzORK1S\",\"balance_transaction\":\"txn_3SrjBbIkWweOM9jA1YMTCfNz\",\"captured\":true,\"created\":1768931872,\"currency\":\"eur\",\"failure_code\":null,\"failure_message\":null,\"fraud_details\":{},\"livemode\":true,\"metadata\":{\"payment_id\":\"rAou7pweIh5w8t6frPCmixXF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jBbIkWweOM9jA1AP1iwcg\",\"payment_method\":\"pm_1SrjBbIkWweOM9jApSKCFkfb\",\"payment_method_details\":{\"card\":{\"amount_authorized\":4086,\"authorization_code\":\"272542\",\"brand\":\"mastercard\",\"checks\":{\"address_line1_check\":\"unavailable\",\"address_postal_code_check\":\"unavailable\",\"cvc_check\":\"pass\"},\"country\":\"ES\",\"description\":\"Platinum MasterCard Immediate Debit\",\"ds_transaction_id\":null,\"exp_month\":8,\"exp_year\":2032,\"extended_authorization\":{\"status\":\"disabled\"},\"fingerprint\":\"Iht6R6CTna7IWGFE\",\"funding\":\"debit\",\"iin\":\"548901\",\"incremental_authorization\":{\"status\":\"unavailable\"},\"installments\":null,\"issuer\":\"BANCO SANTANDER S.A.\",\"last4\":\"5981\",\"mandate\":null,\"moto\":false,\"multicapture\":{\"status\":\"unavailable\"},\"network\":\"mastercard\",\"network_token\":{\"used\":false},\"network_transaction_id\":\"TPLRX5Y3N0120\",\"overcapture\":{\"maximum_amount_capturable\":4086,\"status\":\"unavailable\"},\"payment_account_reference\":\"5001F44MCRCR81NP2BUF7GSD1AVI5\",\"regulated_status\":\"unregulated\",\"three_d_secure\":null,\"wallet\":null},\"type\":\"card\"},\"refunded\":false,\"source\":null,\"status\":\"succeeded\",\"mit_params\":{\"network_transaction_id\":\"TPLRX5Y3N0120\"}},\"confirmation_method\":\"manual\",\"created\":1768931871,\"currency\":\"eur\",\"customer\":null,\"last_payment_error\":null,\"livemode\":true,\"metadata\":{\"payment_id\":\"rAou7pweIh5w8t6frPCmixXFS\",\"payments_extension\":\"true\",\"payments_extension_type\":\"card\",\"reconciliation_flow\":\"payments_api\",\"shop_id\":\"751927347\"},\"next_action\":null,\"payment_method\":\"pm_1SrjBbIkWweOM9jApSKCFkfb\",\"payment_method_types\":[\"card\"],\"source\":null,\"status\":\"succeeded\"}"</t>
  </si>
  <si>
    <t>AS-95887</t>
  </si>
  <si>
    <t>gid://shopify/Order/7427220210002</t>
  </si>
  <si>
    <t>gid://shopify/OrderTransaction/8600688984402</t>
  </si>
  <si>
    <t>2026-01-14T01:17:04Z</t>
  </si>
  <si>
    <t>ch_3SpIhpIkWweOM9jA0lT6COL5</t>
  </si>
  <si>
    <t>rl1hp2v4AXOh16qAqk7kr79J4</t>
  </si>
  <si>
    <t>pi_3SpIhpIkWweOM9jA0vXzbQ4d</t>
  </si>
  <si>
    <t>"{\"id\":\"pi_3SpIhpIkWweOM9jA0vXzbQ4d\",\"object\":\"payment_intent\",\"amount\":5885,\"amount_capturable\":0,\"amount_received\":5885,\"canceled_at\":null,\"cancellation_reason\":null,\"capture_method\":\"automatic\",\"latest_charge\":{\"id\":\"ch_3SpIhpIkWweOM9jA0lT6COL5\",\"object\":\"charge\",\"amount\":5885,\"application_fee\":\"fee_1SpIhqIkWweOM9jAB5KebO26\",\"balance_transaction\":\"txn_3SpIhpIkWweOM9jA0Ib1IYTm\",\"captured\":true,\"created\":1768353425,\"currency\":\"eur\",\"failure_code\":null,\"failure_message\":null,\"fraud_details\":{},\"livemode\":true,\"metadata\":{\"payment_id\":\"rl1hp2v4AXOh16qAqk7kr79J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IhpIkWweOM9jA0vXzbQ4d\",\"payment_method\":\"pm_1SpIhpIkWweOM9jAzzePX5fa\",\"payment_method_details\":{\"card\":{\"amount_authorized\":5885,\"authorization_code\":\"174468\",\"brand\":\"mastercard\",\"checks\":{\"address_line1_check\":\"unavailable\",\"address_postal_code_check\":\"unavailable\",\"cvc_check\":\"pass\"},\"country\":\"DE\",\"description\":\"MasterCard Credit Card (mixed BIN)\",\"ds_transaction_id\":null,\"exp_month\":6,\"exp_year\":2029,\"extended_authorization\":{\"status\":\"disabled\"},\"fingerprint\":\"vOLqutX3yIQGePvj\",\"funding\":\"credit\",\"iin\":\"523254\",\"incremental_authorization\":{\"status\":\"unavailable\"},\"installments\":null,\"issuer\":\"DEUTSCHER SPARKASSEN- UND GIRO\",\"last4\":\"8780\",\"mandate\":null,\"moto\":false,\"multicapture\":{\"status\":\"unavailable\"},\"network\":\"mastercard\",\"network_token\":{\"used\":false},\"network_transaction_id\":\"MCCNTY6N40113\",\"overcapture\":{\"maximum_amount_capturable\":5885,\"status\":\"unavailable\"},\"payment_account_reference\":\"50011T1VMG6Y9VUO0M94IV9K8AUNN\",\"regulated_status\":\"unregulated\",\"three_d_secure\":null,\"wallet\":null},\"type\":\"card\"},\"refunded\":false,\"source\":null,\"status\":\"succeeded\",\"mit_params\":{\"network_transaction_id\":\"MCCNTY6N40113\"}},\"confirmation_method\":\"manual\",\"created\":1768353425,\"currency\":\"eur\",\"customer\":null,\"last_payment_error\":null,\"livemode\":true,\"metadata\":{\"payment_id\":\"rl1hp2v4AXOh16qAqk7kr79J4\",\"payments_extension\":\"true\",\"payments_extension_type\":\"card\",\"reconciliation_flow\":\"payments_api\",\"shop_id\":\"751927347\"},\"next_action\":null,\"payment_method\":\"pm_1SpIhpIkWweOM9jAzzePX5fa\",\"payment_method_types\":[\"card\"],\"source\":null,\"status\":\"succeeded\"}"</t>
  </si>
  <si>
    <t>AS-96372</t>
  </si>
  <si>
    <t>gid://shopify/Order/7443484016978</t>
  </si>
  <si>
    <t>gid://shopify/OrderTransaction/8620139643218</t>
  </si>
  <si>
    <t>2026-01-20T09:20:22Z</t>
  </si>
  <si>
    <t>6N513428JL914161G</t>
  </si>
  <si>
    <t>"{\"id\":\"6N513428JL914161G\",\"intent\":\"CAPTURE\",\"status\":\"COMPLETED\",\"payment_source\":{\"paypal\":{\"email_address\":\"nahuelsliba@gmail.com\",\"account_id\":\"5N3PQTBFFT992\",\"account_status\":\"VERIFIED\",\"name\":{\"given_name\":\"Nahuel\",\"surname\":\"Sliba\"},\"phone_number\":{\"national_number\":\"34665345907\"},\"address\":{\"address_line_1\":\"Apolonio Morales N\u00b0 6 C202\",\"admin_area_2\":\"Madrid\",\"admin_area_1\":\"Madrid\",\"postal_code\":\"28036\",\"country_code\":\"ES\"}}},\"purchase_units\":[{\"reference_id\":\"default\",\"amount\":{\"currency_code\":\"EUR\",\"value\":\"61.11\",\"breakdown\":{\"item_total\":{\"currency_code\":\"EUR\",\"value\":\"67.90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6.79\"}}},\"payee\":{\"email_address\":\"info@artestaposters.com\",\"merchant_id\":\"CZQCEKGVW6QGG\",\"display_data\":{\"brand_name\":\"Artesta\"}},\"payment_instruction\":{\"disbursement_mode\":\"INSTANT\"},\"description\":\"Coffee types - P\u00f3ster \\/ Madera negro \\/ 20x30\",\"custom_id\":\"{\\\"shop_id\\\":751927347,\\\"session_id\\\":\\\"r71PJVd3Cth8jvRNb0MOc9XWi\\\"}\",\"invoice_id\":\"r71PJVd3Cth8jvRNb0MOc9XWi\",\"soft_descriptor\":\"PAYPAL *ARTESTASTOR AR\",\"items\":[{\"name\":\"Coffee types - P\u00f3ster \\/ Madera negro \\/ 20x30\",\"unit_amount\":{\"currency_code\":\"EUR\",\"value\":\"24.95\"},\"tax\":{\"currency_code\":\"EUR\",\"value\":\"0.00\"},\"quantity\":\"1\"},{\"name\":\"Within Reach 2 - P\u00f3ster \\/ Madera negro \\/ 30x40\",\"unit_amount\":{\"currency_code\":\"EUR\",\"value\":\"42.95\"},\"tax\":{\"currency_code\":\"EUR\",\"value\":\"0.00\"},\"quantity\":\"1\"}],\"shipping\":{\"name\":{\"full_name\":\"Nahuel Sliba\"},\"address\":{\"address_line_1\":\"El Coloso 1, Bloque B, 7 i\",\"admin_area_2\":\"BENALMADENA COSTA\",\"admin_area_1\":\"M\u00e1laga\",\"postal_code\":\"29630\",\"country_code\":\"ES\"}},\"supplementary_data\":{\"tax_nexus\":[]},\"payments\":{\"captures\":[{\"id\":\"0B2928915A048482F\",\"status\":\"COMPLETED\",\"amount\":{\"currency_code\":\"EUR\",\"value\":\"61.11\"},\"final_capture\":true,\"disbursement_mode\":\"INSTANT\",\"seller_protection\":{\"status\":\"ELIGIBLE\",\"dispute_categories\":[\"ITEM_NOT_RECEIVED\",\"UNAUTHORIZED_TRANSACTION\"]},\"seller_receivable_breakdown\":{\"gross_amount\":{\"currency_code\":\"EUR\",\"value\":\"61.11\"},\"paypal_fee\":{\"currency_code\":\"EUR\",\"value\":\"2.12\"},\"net_amount\":{\"currency_code\":\"EUR\",\"value\":\"58.99\"}},\"invoice_id\":\"r71PJVd3Cth8jvRNb0MOc9XWi\",\"custom_id\":\"{\\\"shop_id\\\":751927347,\\\"session_id\\\":\\\"r71PJVd3Cth8jvRNb0MOc9XWi\\\"}\",\"links\":[{\"href\":\"https:\\/\\/api.paypal.com\\/v2\\/payments\\/captures\\/0B2928915A048482F\",\"rel\":\"self\",\"method\":\"GET\"},{\"href\":\"https:\\/\\/api.paypal.com\\/v2\\/payments\\/captures\\/0B2928915A048482F\\/refund\",\"rel\":\"refund\",\"method\":\"POST\"},{\"href\":\"https:\\/\\/api.paypal.com\\/v2\\/checkout\\/orders\\/6N513428JL914161G\",\"rel\":\"up\",\"method\":\"GET\"}],\"create_time\":\"2026-01-20T09:20:24Z\",\"update_time\":\"2026-01-20T09:20:24Z\"}]}}],\"payer\":{\"name\":{\"given_name\":\"Nahuel\",\"surname\":\"Sliba\"},\"email_address\":\"nahuelsliba@gmail.com\",\"payer_id\":\"5N3PQTBFFT992\",\"phone\":{\"phone_number\":{\"national_number\":\"34665345907\"}},\"address\":{\"address_line_1\":\"Apolonio Morales N\u00b0 6 C202\",\"admin_area_2\":\"Madrid\",\"admin_area_1\":\"Madrid\",\"postal_code\":\"28036\",\"country_code\":\"ES\"}},\"create_time\":\"2026-01-20T09:19:58Z\",\"update_time\":\"2026-01-20T09:20:24Z\",\"links\":[{\"href\":\"https:\\/\\/api.paypal.com\\/v2\\/checkout\\/orders\\/6N513428JL914161G\",\"rel\":\"self\",\"method\":\"GET\"}]}"</t>
  </si>
  <si>
    <t>AS-95852</t>
  </si>
  <si>
    <t>gid://shopify/Order/7426515927378</t>
  </si>
  <si>
    <t>gid://shopify/OrderTransaction/8599830561106</t>
  </si>
  <si>
    <t>2026-01-13T17:20:41Z</t>
  </si>
  <si>
    <t>3WR78696F8743653H</t>
  </si>
  <si>
    <t>"{\"id\":\"3WR78696F8743653H\",\"intent\":\"CAPTURE\",\"status\":\"COMPLETED\",\"payment_source\":{\"paypal\":{\"email_address\":\"herrmannphilipp@gmx.de\",\"account_id\":\"MWSK4Y2QN5QB4\",\"account_status\":\"VERIFIED\",\"name\":{\"given_name\":\"Philipp\",\"surname\":\"Herrmann\"},\"phone_number\":{\"national_number\":\"49017630363482\"},\"address\":{\"address_line_1\":\"Neustra\u00dfe Neustra\u00dfe 20\",\"address_line_2\":\" \",\"admin_area_2\":\"Bonn\",\"postal_code\":\"53225\",\"country_code\":\"DE\"}}},\"purchase_units\":[{\"reference_id\":\"default\",\"amount\":{\"currency_code\":\"EUR\",\"value\":\"171.80\",\"breakdown\":{\"item_total\":{\"currency_code\":\"EUR\",\"value\":\"171.80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eaves 14 - P\u00f3ster \\/ Madera roble natural \\/ 30x40\",\"custom_id\":\"{\\\"shop_id\\\":751927347,\\\"session_id\\\":\\\"rDrDpBuozqlauphWRj2ErhEQt\\\"}\",\"invoice_id\":\"rDrDpBuozqlauphWRj2ErhEQt\",\"items\":[{\"name\":\"Leaves 14 - P\u00f3ster \\/ Madera roble natural \\/ 30x40\",\"unit_amount\":{\"currency_code\":\"EUR\",\"value\":\"42.95\"},\"tax\":{\"currency_code\":\"EUR\",\"value\":\"0.00\"},\"quantity\":\"1\"},{\"name\":\"Wave - P\u00f3ster \\/ Madera roble natural \\/ 30x40\",\"unit_amount\":{\"currency_code\":\"EUR\",\"value\":\"42.95\"},\"tax\":{\"currency_code\":\"EUR\",\"value\":\"0.00\"},\"quantity\":\"1\"},{\"name\":\"Black And White Palms 3 - P\u00f3ster \\/ Madera roble natural \\/ 30x40\",\"unit_amount\":{\"currency_code\":\"EUR\",\"value\":\"42.95\"},\"tax\":{\"currency_code\":\"EUR\",\"value\":\"0.00\"},\"quantity\":\"1\"},{\"name\":\"Palm tree by the beach - P\u00f3ster \\/ Madera roble natural \\/ 30x40\",\"unit_amount\":{\"currency_code\":\"EUR\",\"value\":\"42.95\"},\"tax\":{\"currency_code\":\"EUR\",\"value\":\"0.00\"},\"quantity\":\"1\"}],\"shipping\":{\"name\":{\"full_name\":\"PHILIPP HERRMANN\"},\"address\":{\"address_line_1\":\"HANS-B\u00d6CKLER-STRASSE\",\"address_line_2\":\"19\",\"admin_area_2\":\"BONN\",\"postal_code\":\"53225\",\"country_code\":\"DE\"}},\"supplementary_data\":{\"tax_nexus\":[]},\"payments\":{\"captures\":[{\"id\":\"9HE05864NP796863W\",\"status\":\"COMPLETED\",\"amount\":{\"currency_code\":\"EUR\",\"value\":\"171.80\"},\"final_capture\":true,\"disbursement_mode\":\"INSTANT\",\"seller_protection\":{\"status\":\"ELIGIBLE\",\"dispute_categories\":[\"ITEM_NOT_RECEIVED\",\"UNAUTHORIZED_TRANSACTION\"]},\"seller_receivable_breakdown\":{\"gross_amount\":{\"currency_code\":\"EUR\",\"value\":\"171.80\"},\"paypal_fee\":{\"currency_code\":\"EUR\",\"value\":\"5.33\"},\"net_amount\":{\"currency_code\":\"EUR\",\"value\":\"166.47\"}},\"invoice_id\":\"rDrDpBuozqlauphWRj2ErhEQt\",\"custom_id\":\"{\\\"shop_id\\\":751927347,\\\"session_id\\\":\\\"rDrDpBuozqlauphWRj2ErhEQt\\\"}\",\"links\":[{\"href\":\"https:\\/\\/api.paypal.com\\/v2\\/payments\\/captures\\/9HE05864NP796863W\",\"rel\":\"self\",\"method\":\"GET\"},{\"href\":\"https:\\/\\/api.paypal.com\\/v2\\/payments\\/captures\\/9HE05864NP796863W\\/refund\",\"rel\":\"refund\",\"method\":\"POST\"},{\"href\":\"https:\\/\\/api.paypal.com\\/v2\\/checkout\\/orders\\/3WR78696F8743653H\",\"rel\":\"up\",\"method\":\"GET\"}],\"create_time\":\"2026-01-13T17:20:43Z\",\"update_time\":\"2026-01-13T17:20:43Z\"}]}}],\"payer\":{\"name\":{\"given_name\":\"Philipp\",\"surname\":\"Herrmann\"},\"email_address\":\"herrmannphilipp@gmx.de\",\"payer_id\":\"MWSK4Y2QN5QB4\",\"phone\":{\"phone_number\":{\"national_number\":\"49017630363482\"}},\"address\":{\"address_line_1\":\"Neustra\u00dfe Neustra\u00dfe 20\",\"address_line_2\":\" \",\"admin_area_2\":\"Bonn\",\"postal_code\":\"53225\",\"country_code\":\"DE\"}},\"create_time\":\"2026-01-13T17:19:20Z\",\"update_time\":\"2026-01-13T17:20:43Z\",\"links\":[{\"href\":\"https:\\/\\/api.paypal.com\\/v2\\/checkout\\/orders\\/3WR78696F8743653H\",\"rel\":\"self\",\"method\":\"GET\"}]}"</t>
  </si>
  <si>
    <t>AS-94992</t>
  </si>
  <si>
    <t>gid://shopify/Order/7398263062866</t>
  </si>
  <si>
    <t>gid://shopify/OrderTransaction/8574776344914</t>
  </si>
  <si>
    <t>2026-01-03T22:22:52Z</t>
  </si>
  <si>
    <t>ch_3SldDlIkWweOM9jA0qE0Bcc1</t>
  </si>
  <si>
    <t>rXGrYzJGICxHQB1fDAERraoHn</t>
  </si>
  <si>
    <t>pi_3SldDlIkWweOM9jA0JADmVhI</t>
  </si>
  <si>
    <t>"{\"id\":\"pi_3SldDlIkWweOM9jA0JADmVhI\",\"object\":\"payment_intent\",\"amount\":12582,\"amount_capturable\":0,\"amount_received\":12582,\"canceled_at\":null,\"cancellation_reason\":null,\"capture_method\":\"automatic\",\"latest_charge\":{\"id\":\"ch_3SldDlIkWweOM9jA0qE0Bcc1\",\"object\":\"charge\",\"amount\":12582,\"application_fee\":\"fee_1SldDmIkWweOM9jAh43ehOze\",\"balance_transaction\":\"txn_3SldDlIkWweOM9jA0QG5CpF8\",\"captured\":true,\"created\":1767478973,\"currency\":\"eur\",\"failure_code\":null,\"failure_message\":null,\"fraud_details\":{},\"livemode\":true,\"metadata\":{\"payment_id\":\"rXGrYzJGICxHQB1fDAERraoH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dDlIkWweOM9jA0JADmVhI\",\"payment_method\":\"pm_1SldDlIkWweOM9jAn41WybWw\",\"payment_method_details\":{\"card\":{\"amount_authorized\":12582,\"authorization_code\":\"423522\",\"brand\":\"visa\",\"checks\":{\"address_line1_check\":\"unavailable\",\"address_postal_code_check\":\"unavailable\",\"cvc_check\":\"pass\"},\"country\":\"ES\",\"description\":\"Visa Classic\",\"ds_transaction_id\":null,\"exp_month\":1,\"exp_year\":2031,\"extended_authorization\":{\"status\":\"disabled\"},\"fingerprint\":\"uhXtBIxH7xxvYoEM\",\"funding\":\"debit\",\"iin\":\"418820\",\"incremental_authorization\":{\"status\":\"unavailable\"},\"installments\":null,\"issuer\":\"BANCO BILBAO VIZCAYA ARGENTARIA S.A. (BBVA)\",\"last4\":\"8594\",\"mandate\":null,\"moto\":false,\"multicapture\":{\"status\":\"unavailable\"},\"network\":\"visa\",\"network_token\":{\"used\":false},\"network_transaction_id\":\"486003805742899\",\"overcapture\":{\"maximum_amount_capturable\":12582,\"status\":\"unavailable\"},\"payment_account_reference\":\"V0010014624010643236677078079\",\"regulated_status\":\"unregulated\",\"three_d_secure\":null,\"wallet\":null},\"type\":\"card\"},\"refunded\":false,\"source\":null,\"status\":\"succeeded\",\"mit_params\":{\"network_transaction_id\":\"486003805742899\"}},\"confirmation_method\":\"manual\",\"created\":1767478973,\"currency\":\"eur\",\"customer\":null,\"last_payment_error\":null,\"livemode\":true,\"metadata\":{\"payment_id\":\"rXGrYzJGICxHQB1fDAERraoHn\",\"payments_extension\":\"true\",\"payments_extension_type\":\"card\",\"reconciliation_flow\":\"payments_api\",\"shop_id\":\"751927347\"},\"next_action\":null,\"payment_method\":\"pm_1SldDlIkWweOM9jAn41WybWw\",\"payment_method_types\":[\"card\"],\"source\":null,\"status\":\"succeeded\"}"</t>
  </si>
  <si>
    <t>AS-94924</t>
  </si>
  <si>
    <t>gid://shopify/Order/7396174659922</t>
  </si>
  <si>
    <t>gid://shopify/OrderTransaction/8571258536274</t>
  </si>
  <si>
    <t>2026-01-02T21:11:48Z</t>
  </si>
  <si>
    <t>ch_3SlFdRIkWweOM9jA1xO0E2MK</t>
  </si>
  <si>
    <t>rfroKodT6gUuvMoFva3rpPrcr</t>
  </si>
  <si>
    <t>pi_3SlFdRIkWweOM9jA1KQhJdDk</t>
  </si>
  <si>
    <t>"{\"id\":\"pi_3SlFdRIkWweOM9jA1KQhJdDk\",\"object\":\"payment_intent\",\"amount\":9275,\"amount_capturable\":0,\"amount_received\":9275,\"canceled_at\":null,\"cancellation_reason\":null,\"capture_method\":\"automatic\",\"latest_charge\":{\"id\":\"ch_3SlFdRIkWweOM9jA1xO0E2MK\",\"object\":\"charge\",\"amount\":9275,\"application_fee\":\"fee_1SlFdTIkWweOM9jArzBnX1l7\",\"balance_transaction\":\"txn_3SlFdRIkWweOM9jA1Xmmw1PU\",\"captured\":true,\"created\":1767388310,\"currency\":\"eur\",\"failure_code\":null,\"failure_message\":null,\"fraud_details\":{},\"livemode\":true,\"metadata\":{\"payment_id\":\"rfroKodT6gUuvMoFva3rpPrc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FdRIkWweOM9jA1KQhJdDk\",\"payment_method\":\"pm_1SlFdRIkWweOM9jAJbfvo8TH\",\"payment_method_details\":{\"card\":{\"amount_authorized\":9275,\"authorization_code\":\"NU9VWJ\",\"brand\":\"mastercard\",\"checks\":{\"address_line1_check\":\"unavailable\",\"address_postal_code_check\":\"unavailable\",\"cvc_check\":\"pass\"},\"country\":\"IT\",\"description\":\"World Debit Embossed MasterCard Card\",\"ds_transaction_id\":null,\"exp_month\":4,\"exp_year\":2030,\"extended_authorization\":{\"status\":\"disabled\"},\"fingerprint\":\"EweGBpuPOuxxtuNz\",\"funding\":\"debit\",\"iin\":\"535585\",\"incremental_authorization\":{\"status\":\"unavailable\"},\"installments\":null,\"issuer\":\"N26 BANK AG\",\"last4\":\"3215\",\"mandate\":null,\"moto\":false,\"multicapture\":{\"status\":\"unavailable\"},\"network\":\"mastercard\",\"network_token\":{\"used\":false},\"network_transaction_id\":\"MDHGZ3T2K0102\",\"overcapture\":{\"maximum_amount_capturable\":9275,\"status\":\"unavailable\"},\"payment_account_reference\":\"50012NDI0KMAPSCVPPVT7UDY3GJWH\",\"regulated_status\":\"unregulated\",\"three_d_secure\":null,\"wallet\":null},\"type\":\"card\"},\"refunded\":false,\"source\":null,\"status\":\"succeeded\",\"mit_params\":{\"network_transaction_id\":\"MDHGZ3T2K0102\"}},\"confirmation_method\":\"manual\",\"created\":1767388309,\"currency\":\"eur\",\"customer\":null,\"last_payment_error\":null,\"livemode\":true,\"metadata\":{\"payment_id\":\"rfroKodT6gUuvMoFva3rpPrcr\",\"payments_extension\":\"true\",\"payments_extension_type\":\"card\",\"reconciliation_flow\":\"payments_api\",\"shop_id\":\"751927347\"},\"next_action\":null,\"payment_method\":\"pm_1SlFdRIkWweOM9jAJbfvo8TH\",\"payment_method_types\":[\"card\"],\"source\":null,\"status\":\"succeeded\"}"</t>
  </si>
  <si>
    <t>AS-97211</t>
  </si>
  <si>
    <t>gid://shopify/Order/7516488565074</t>
  </si>
  <si>
    <t>gid://shopify/OrderTransaction/8650325000530</t>
  </si>
  <si>
    <t>2026-01-31T15:01:50Z</t>
  </si>
  <si>
    <t>ch_3SvfgJIkWweOM9jA1amdZFih</t>
  </si>
  <si>
    <t>rPXKUrvpFnfq2A9E5Jv7TDrMZ</t>
  </si>
  <si>
    <t>pi_3SvfgJIkWweOM9jA1YlKVUJb</t>
  </si>
  <si>
    <t>"{\"id\":\"pi_3SvfgJIkWweOM9jA1YlKVUJb\",\"object\":\"payment_intent\",\"amount\":6795,\"amount_capturable\":0,\"amount_received\":6795,\"canceled_at\":null,\"cancellation_reason\":null,\"capture_method\":\"automatic\",\"latest_charge\":{\"id\":\"ch_3SvfgJIkWweOM9jA1amdZFih\",\"object\":\"charge\",\"amount\":6795,\"application_fee\":\"fee_1SvfgKIkWweOM9jAZqGE97Ui\",\"balance_transaction\":\"txn_3SvfgJIkWweOM9jA1zAiuGSK\",\"captured\":true,\"created\":1769871711,\"currency\":\"eur\",\"failure_code\":null,\"failure_message\":null,\"fraud_details\":{},\"livemode\":true,\"metadata\":{\"payment_id\":\"rPXKUrvpFnfq2A9E5Jv7TDrM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fgJIkWweOM9jA1YlKVUJb\",\"payment_method\":\"pm_1SvfgJIkWweOM9jA0ZiCMCIO\",\"payment_method_details\":{\"card\":{\"amount_authorized\":6795,\"authorization_code\":\"169778\",\"brand\":\"mastercard\",\"checks\":{\"address_line1_check\":null,\"address_postal_code_check\":null,\"cvc_check\":null},\"country\":\"AT\",\"description\":\"Debit MasterCard\",\"ds_transaction_id\":null,\"exp_month\":12,\"exp_year\":2027,\"extended_authorization\":{\"status\":\"disabled\"},\"fingerprint\":\"GXKgmWsgbEGDriDV\",\"funding\":\"debit\",\"iin\":\"516877\",\"incremental_authorization\":{\"status\":\"unavailable\"},\"installments\":null,\"issuer\":\"PSA PAYMENT SERVICES AUSTRIA G\",\"last4\":\"0000\",\"mandate\":null,\"moto\":false,\"multicapture\":{\"status\":\"unavailable\"},\"network\":\"mastercard\",\"network_token\":{\"used\":false},\"network_transaction_id\":\"MDSDTFSLG0131\",\"overcapture\":{\"maximum_amount_capturable\":6795,\"status\":\"unavailable\"},\"payment_account_reference\":\"5001DNJ1J9MWX10V1YITXOHLMOQKS\",\"regulated_status\":\"unregulated\",\"three_d_secure\":null,\"wallet\":{\"apple_pay\":{\"type\":\"apple_pay\"},\"dynamic_last4\":\"5004\",\"type\":\"apple_pay\"}},\"type\":\"card\"},\"refunded\":false,\"source\":null,\"status\":\"succeeded\",\"mit_params\":{\"network_transaction_id\":\"MDSDTFSLG0131\"}},\"confirmation_method\":\"manual\",\"created\":1769871711,\"currency\":\"eur\",\"customer\":null,\"last_payment_error\":null,\"livemode\":true,\"metadata\":{\"payment_id\":\"rPXKUrvpFnfq2A9E5Jv7TDrMZ\",\"payments_extension\":\"true\",\"payments_extension_type\":\"card\",\"reconciliation_flow\":\"payments_api\",\"shop_id\":\"751927347\"},\"next_action\":null,\"payment_method\":\"pm_1SvfgJIkWweOM9jA0ZiCMCIO\",\"payment_method_types\":[\"card\"],\"source\":null,\"status\":\"succeeded\"}"</t>
  </si>
  <si>
    <t>AS-95624</t>
  </si>
  <si>
    <t>gid://shopify/Order/7420413706578</t>
  </si>
  <si>
    <t>gid://shopify/OrderTransaction/8593694785874</t>
  </si>
  <si>
    <t>2026-01-11T10:39:54Z</t>
  </si>
  <si>
    <t>ch_3SoM3qIkWweOM9jA2gVrOTEk</t>
  </si>
  <si>
    <t>rXv4XOVrluygSuglSSCOm9ilU</t>
  </si>
  <si>
    <t>pi_3SoM3qIkWweOM9jA22EYFkOZ</t>
  </si>
  <si>
    <t>"{\"id\":\"pi_3SoM3qIkWweOM9jA22EYFkOZ\",\"object\":\"payment_intent\",\"amount\":2490,\"amount_capturable\":0,\"amount_received\":2490,\"canceled_at\":null,\"cancellation_reason\":null,\"capture_method\":\"automatic\",\"latest_charge\":{\"id\":\"ch_3SoM3qIkWweOM9jA2gVrOTEk\",\"object\":\"charge\",\"amount\":2490,\"application_fee\":\"fee_1SoM3sIkWweOM9jAuxCJ28dU\",\"balance_transaction\":\"txn_3SoM3qIkWweOM9jA28G1CkiJ\",\"captured\":true,\"created\":1768127996,\"currency\":\"eur\",\"failure_code\":null,\"failure_message\":null,\"fraud_details\":{},\"livemode\":true,\"metadata\":{\"payment_id\":\"rXv4XOVrluygSuglSSCOm9il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M3qIkWweOM9jA22EYFkOZ\",\"payment_method\":\"pm_1SoM3qIkWweOM9jAbgyLoufh\",\"payment_method_details\":{\"card\":{\"amount_authorized\":2490,\"authorization_code\":\"ANOXDK\",\"brand\":\"mastercard\",\"checks\":{\"address_line1_check\":\"fail\",\"address_postal_code_check\":\"fail\",\"cvc_check\":\"pass\"},\"country\":\"ES\",\"description\":\"World Debit Embossed MasterCard Card\",\"ds_transaction_id\":null,\"exp_month\":6,\"exp_year\":2030,\"extended_authorization\":{\"status\":\"disabled\"},\"fingerprint\":\"mEBfz86fYT7CRI62\",\"funding\":\"debit\",\"iin\":\"535456\",\"incremental_authorization\":{\"status\":\"unavailable\"},\"installments\":null,\"issuer\":\"REVOLUT LTD\",\"last4\":\"7824\",\"mandate\":null,\"moto\":false,\"multicapture\":{\"status\":\"unavailable\"},\"network\":\"mastercard\",\"network_token\":{\"used\":false},\"network_transaction_id\":\"MDHJOAAPD0111\",\"overcapture\":{\"maximum_amount_capturable\":2490,\"status\":\"unavailable\"},\"payment_account_reference\":\"500140HULOY11Y5T990AL956J2QVC\",\"regulated_status\":\"unregulated\",\"three_d_secure\":null,\"wallet\":null},\"type\":\"card\"},\"refunded\":false,\"source\":null,\"status\":\"succeeded\",\"mit_params\":{\"network_transaction_id\":\"MDHJOAAPD0111\"}},\"confirmation_method\":\"manual\",\"created\":1768127994,\"currency\":\"eur\",\"customer\":null,\"last_payment_error\":null,\"livemode\":true,\"metadata\":{\"payment_id\":\"rXv4XOVrluygSuglSSCOm9ilU\",\"payments_extension\":\"true\",\"payments_extension_type\":\"card\",\"reconciliation_flow\":\"payments_api\",\"shop_id\":\"751927347\"},\"next_action\":null,\"payment_method\":\"pm_1SoM3qIkWweOM9jAbgyLoufh\",\"payment_method_types\":[\"card\"],\"source\":null,\"status\":\"succeeded\"}"</t>
  </si>
  <si>
    <t>AS-95132</t>
  </si>
  <si>
    <t>gid://shopify/Order/7407830303058</t>
  </si>
  <si>
    <t>gid://shopify/OrderTransaction/8578500690258</t>
  </si>
  <si>
    <t>2026-01-05T15:19:59Z</t>
  </si>
  <si>
    <t>ch_3SmFZcIkWweOM9jA1ZrD2HwA</t>
  </si>
  <si>
    <t>rurIufdm3jsXHxcH7mxHTko5l</t>
  </si>
  <si>
    <t>pi_3SmFZcIkWweOM9jA184IEQrC</t>
  </si>
  <si>
    <t>"{\"id\":\"pi_3SmFZcIkWweOM9jA184IEQrC\",\"object\":\"payment_intent\",\"amount\":5485,\"amount_capturable\":0,\"amount_received\":5485,\"canceled_at\":null,\"cancellation_reason\":null,\"capture_method\":\"automatic\",\"latest_charge\":{\"id\":\"ch_3SmFZcIkWweOM9jA1ZrD2HwA\",\"object\":\"charge\",\"amount\":5485,\"application_fee\":\"fee_1SmFZsIkWweOM9jApaJJcDr0\",\"balance_transaction\":\"txn_3SmFZcIkWweOM9jA1AVrhxnQ\",\"captured\":true,\"created\":1767626416,\"currency\":\"eur\",\"failure_code\":null,\"failure_message\":null,\"fraud_details\":{},\"livemode\":true,\"metadata\":{\"payment_id\":\"rurIufdm3jsXHxcH7mxHTko5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FZcIkWweOM9jA184IEQrC\",\"payment_method\":\"pm_1SmFZcIkWweOM9jAybvliYb7\",\"payment_method_details\":{\"card\":{\"amount_authorized\":5485,\"authorization_code\":\"772899\",\"brand\":\"visa\",\"checks\":{\"address_line1_check\":\"unavailable\",\"address_postal_code_check\":\"unavailable\",\"cvc_check\":\"pass\"},\"country\":\"FR\",\"description\":\"Visa Gold\",\"ds_transaction_id\":null,\"exp_month\":2,\"exp_year\":2027,\"extended_authorization\":{\"status\":\"disabled\"},\"fingerprint\":\"Eyoi4mQGgCzG2IJb\",\"funding\":\"credit\",\"iin\":\"497943\",\"incremental_authorization\":{\"status\":\"unavailable\"},\"installments\":null,\"issuer\":\"CREDIT INDUSTRIEL ET COMMERCIAL\",\"last4\":\"7765\",\"mandate\":null,\"moto\":false,\"multicapture\":{\"status\":\"unavailable\"},\"network\":\"visa\",\"network_token\":{\"used\":false},\"network_transaction_id\":\"486005552164779\",\"overcapture\":{\"maximum_amount_capturable\":5485,\"status\":\"unavailable\"},\"payment_account_reference\":\"V0010013825148441314889207931\",\"regulated_status\":\"unregulated\",\"three_d_secure\":{\"authentication_flow\":\"frictionless\",\"electronic_commerce_indicator\":\"07\",\"exemption_indicator\":null,\"result\":\"exempted\",\"result_reason\":null,\"transaction_id\":\"8d51e58e-88a2-477f-bab0-4ee224b5682e\",\"version\":\"2.2.0\"},\"wallet\":null},\"type\":\"card\"},\"refunded\":false,\"source\":null,\"status\":\"succeeded\",\"mit_params\":{\"network_transaction_id\":\"486005552164779\"}},\"confirmation_method\":\"manual\",\"created\":1767626400,\"currency\":\"eur\",\"customer\":null,\"last_payment_error\":null,\"livemode\":true,\"metadata\":{\"payment_id\":\"rurIufdm3jsXHxcH7mxHTko5l\",\"payments_extension\":\"true\",\"payments_extension_type\":\"card\",\"reconciliation_flow\":\"payments_api\",\"shop_id\":\"751927347\"},\"next_action\":null,\"payment_method\":\"pm_1SmFZcIkWweOM9jAybvliYb7\",\"payment_method_types\":[\"card\"],\"source\":null,\"status\":\"succeeded\"}"</t>
  </si>
  <si>
    <t>AS-94841</t>
  </si>
  <si>
    <t>gid://shopify/Order/7393891483986</t>
  </si>
  <si>
    <t>gid://shopify/OrderTransaction/8567152345426</t>
  </si>
  <si>
    <t>2026-01-01T21:06:50Z</t>
  </si>
  <si>
    <t>ch_3Skt56IkWweOM9jA0sISx5Nl</t>
  </si>
  <si>
    <t>rLUbxehk8a1XfUqVhOmJ8td9X</t>
  </si>
  <si>
    <t>pi_3Skt56IkWweOM9jA0SwlqOXA</t>
  </si>
  <si>
    <t>"{\"id\":\"pi_3Skt56IkWweOM9jA0SwlqOXA\",\"object\":\"payment_intent\",\"amount\":21970,\"amount_capturable\":0,\"amount_received\":21970,\"canceled_at\":null,\"cancellation_reason\":null,\"capture_method\":\"automatic\",\"latest_charge\":{\"id\":\"ch_3Skt56IkWweOM9jA0sISx5Nl\",\"object\":\"charge\",\"amount\":21970,\"application_fee\":\"fee_1Skt57IkWweOM9jA6ySiZ36Q\",\"balance_transaction\":\"txn_3Skt56IkWweOM9jA0ez0iYAf\",\"captured\":true,\"created\":1767301612,\"currency\":\"eur\",\"failure_code\":null,\"failure_message\":null,\"fraud_details\":{},\"livemode\":true,\"metadata\":{\"payment_id\":\"rLUbxehk8a1XfUqVhOmJ8td9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t56IkWweOM9jA0SwlqOXA\",\"payment_method\":\"pm_1Skt56IkWweOM9jAN9mxqq59\",\"payment_method_details\":{\"card\":{\"amount_authorized\":21970,\"authorization_code\":\"724544\",\"brand\":\"visa\",\"checks\":{\"address_line1_check\":null,\"address_postal_code_check\":null,\"cvc_check\":null},\"country\":\"FR\",\"description\":\"Visa Gold\",\"ds_transaction_id\":null,\"exp_month\":2,\"exp_year\":2030,\"extended_authorization\":{\"status\":\"disabled\"},\"fingerprint\":\"l8vfYQkRF1mx7Q3t\",\"funding\":\"credit\",\"iin\":\"455870\",\"incremental_authorization\":{\"status\":\"unavailable\"},\"installments\":null,\"issuer\":\"BNP Paribas\",\"last4\":\"0000\",\"mandate\":null,\"moto\":false,\"multicapture\":{\"status\":\"unavailable\"},\"network\":\"visa\",\"network_token\":{\"used\":false},\"network_transaction_id\":\"486001760127363\",\"overcapture\":{\"maximum_amount_capturable\":21970,\"status\":\"unavailable\"},\"payment_account_reference\":\"V001AABA102012024111422137318\",\"regulated_status\":\"unregulated\",\"three_d_secure\":null,\"wallet\":{\"apple_pay\":{\"type\":\"apple_pay\"},\"dynamic_last4\":\"2982\",\"type\":\"apple_pay\"}},\"type\":\"card\"},\"refunded\":false,\"source\":null,\"status\":\"succeeded\",\"mit_params\":{\"network_transaction_id\":\"486001760127363\"}},\"confirmation_method\":\"manual\",\"created\":1767301612,\"currency\":\"eur\",\"customer\":null,\"last_payment_error\":null,\"livemode\":true,\"metadata\":{\"payment_id\":\"rLUbxehk8a1XfUqVhOmJ8td9X\",\"payments_extension\":\"true\",\"payments_extension_type\":\"card\",\"reconciliation_flow\":\"payments_api\",\"shop_id\":\"751927347\"},\"next_action\":null,\"payment_method\":\"pm_1Skt56IkWweOM9jAN9mxqq59\",\"payment_method_types\":[\"card\"],\"source\":null,\"status\":\"succeeded\"}"</t>
  </si>
  <si>
    <t>AS-97112</t>
  </si>
  <si>
    <t>gid://shopify/Order/7513401917778</t>
  </si>
  <si>
    <t>gid://shopify/OrderTransaction/8647043219794</t>
  </si>
  <si>
    <t>2026-01-30T09:21:14Z</t>
  </si>
  <si>
    <t>6XX89724TP687224A</t>
  </si>
  <si>
    <t>"{\"id\":\"6XX89724TP687224A\",\"intent\":\"CAPTURE\",\"status\":\"COMPLETED\",\"payment_source\":{\"paypal\":{\"email_address\":\"giulia.gattuso@gmail.com\",\"account_id\":\"3AS3J5KHFZPXL\",\"account_status\":\"VERIFIED\",\"name\":{\"given_name\":\"Giulia\",\"surname\":\"Gattuso\"},\"phone_number\":{\"national_number\":\"393384340357\"},\"address\":{\"address_line_1\":\"via lucio mummio 23\",\"address_line_2\":\"Scala A int. 27\",\"admin_area_2\":\"ROMA\",\"admin_area_1\":\"RM\",\"postal_code\":\"00175\",\"country_code\":\"IT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Eat spaghetti no regretti - Raissa Oltmanns - P\u00f3ster \\/ Sin marco \\/ 40x50\",\"custom_id\":\"{\\\"shop_id\\\":751927347,\\\"session_id\\\":\\\"rT7k35Ytb1bbuA4RwZvJV3cF8\\\"}\",\"invoice_id\":\"rT7k35Ytb1bbuA4RwZvJV3cF8\",\"soft_descriptor\":\"ARTESTASTOR ARTESTASTO\",\"items\":[{\"name\":\"Eat spaghetti no regretti - Raissa Oltmanns - P\u00f3ster \\/ Sin marco \\/ 40x50\",\"unit_amount\":{\"currency_code\":\"EUR\",\"value\":\"26.95\"},\"tax\":{\"currency_code\":\"EUR\",\"value\":\"0.00\"},\"quantity\":\"1\"}],\"shipping\":{\"name\":{\"full_name\":\"Giulia Gattuso\"},\"address\":{\"address_line_1\":\"Via Lucrezia Romana\",\"admin_area_2\":\"Roma\",\"admin_area_1\":\"Roma\",\"postal_code\":\"00178\",\"country_code\":\"IT\"}},\"payments\":{\"captures\":[{\"id\":\"7XN01787NG349110T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T7k35Ytb1bbuA4RwZvJV3cF8\",\"custom_id\":\"{\\\"shop_id\\\":751927347,\\\"session_id\\\":\\\"rT7k35Ytb1bbuA4RwZvJV3cF8\\\"}\",\"links\":[{\"href\":\"https:\\/\\/api.paypal.com\\/v2\\/payments\\/captures\\/7XN01787NG349110T\",\"rel\":\"self\",\"method\":\"GET\"},{\"href\":\"https:\\/\\/api.paypal.com\\/v2\\/payments\\/captures\\/7XN01787NG349110T\\/refund\",\"rel\":\"refund\",\"method\":\"POST\"},{\"href\":\"https:\\/\\/api.paypal.com\\/v2\\/checkout\\/orders\\/6XX89724TP687224A\",\"rel\":\"up\",\"method\":\"GET\"}],\"create_time\":\"2026-01-30T09:21:16Z\",\"update_time\":\"2026-01-30T09:21:16Z\"}]}}],\"payer\":{\"name\":{\"given_name\":\"Giulia\",\"surname\":\"Gattuso\"},\"email_address\":\"giulia.gattuso@gmail.com\",\"payer_id\":\"3AS3J5KHFZPXL\",\"phone\":{\"phone_number\":{\"national_number\":\"393384340357\"}},\"address\":{\"address_line_1\":\"via lucio mummio 23\",\"address_line_2\":\"Scala A int. 27\",\"admin_area_2\":\"ROMA\",\"admin_area_1\":\"RM\",\"postal_code\":\"00175\",\"country_code\":\"IT\"}},\"create_time\":\"2026-01-30T09:20:04Z\",\"update_time\":\"2026-01-30T09:21:16Z\",\"links\":[{\"href\":\"https:\\/\\/api.paypal.com\\/v2\\/checkout\\/orders\\/6XX89724TP687224A\",\"rel\":\"self\",\"method\":\"GET\"}]}"</t>
  </si>
  <si>
    <t>AS-95586</t>
  </si>
  <si>
    <t>gid://shopify/Order/7419522711890</t>
  </si>
  <si>
    <t>gid://shopify/OrderTransaction/8592636608850</t>
  </si>
  <si>
    <t>2026-01-10T19:37:52Z</t>
  </si>
  <si>
    <t>6FF72780H0092104W</t>
  </si>
  <si>
    <t>"{\"id\":\"6FF72780H0092104W\",\"intent\":\"CAPTURE\",\"status\":\"COMPLETED\",\"payment_source\":{\"paypal\":{\"email_address\":\"ukrn2@gmx.de\",\"account_id\":\"GMBPECLKN36EL\",\"account_status\":\"VERIFIED\",\"name\":{\"given_name\":\"Ulrike\",\"surname\":\"Kern\"},\"phone_number\":{\"national_number\":\"4901731690858\"},\"address\":{\"address_line_1\":\"Waldstra\u00dfe 2\",\"admin_area_2\":\"Hundsdorf\",\"admin_area_1\":\"Rheinland-Pfalz\",\"postal_code\":\"56235\",\"country_code\":\"DE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hite owl - P\u00f3ster \\/ Sin marco \\/ 40x50\",\"custom_id\":\"{\\\"shop_id\\\":751927347,\\\"session_id\\\":\\\"rdUqwxqbBI67Lp3SJ5FlYPvwa\\\"}\",\"invoice_id\":\"rdUqwxqbBI67Lp3SJ5FlYPvwa\",\"items\":[{\"name\":\"White owl - P\u00f3ster \\/ Sin marco \\/ 40x50\",\"unit_amount\":{\"currency_code\":\"EUR\",\"value\":\"26.95\"},\"tax\":{\"currency_code\":\"EUR\",\"value\":\"0.00\"},\"quantity\":\"1\"}],\"shipping\":{\"name\":{\"full_name\":\"Ulrike Kern\"},\"address\":{\"address_line_1\":\"Waldstr. 2\",\"admin_area_2\":\"Hundsdorf\",\"postal_code\":\"56235\",\"country_code\":\"DE\"}},\"supplementary_data\":{\"tax_nexus\":[]},\"payments\":{\"captures\":[{\"id\":\"7FW673984U246842C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dUqwxqbBI67Lp3SJ5FlYPvwa\",\"custom_id\":\"{\\\"shop_id\\\":751927347,\\\"session_id\\\":\\\"rdUqwxqbBI67Lp3SJ5FlYPvwa\\\"}\",\"links\":[{\"href\":\"https:\\/\\/api.paypal.com\\/v2\\/payments\\/captures\\/7FW673984U246842C\",\"rel\":\"self\",\"method\":\"GET\"},{\"href\":\"https:\\/\\/api.paypal.com\\/v2\\/payments\\/captures\\/7FW673984U246842C\\/refund\",\"rel\":\"refund\",\"method\":\"POST\"},{\"href\":\"https:\\/\\/api.paypal.com\\/v2\\/checkout\\/orders\\/6FF72780H0092104W\",\"rel\":\"up\",\"method\":\"GET\"}],\"create_time\":\"2026-01-10T19:37:54Z\",\"update_time\":\"2026-01-10T19:37:54Z\"}]}}],\"payer\":{\"name\":{\"given_name\":\"Ulrike\",\"surname\":\"Kern\"},\"email_address\":\"ukrn2@gmx.de\",\"payer_id\":\"GMBPECLKN36EL\",\"phone\":{\"phone_number\":{\"national_number\":\"4901731690858\"}},\"address\":{\"address_line_1\":\"Waldstra\u00dfe 2\",\"admin_area_2\":\"Hundsdorf\",\"admin_area_1\":\"Rheinland-Pfalz\",\"postal_code\":\"56235\",\"country_code\":\"DE\"}},\"create_time\":\"2026-01-10T19:36:57Z\",\"update_time\":\"2026-01-10T19:37:54Z\",\"links\":[{\"href\":\"https:\\/\\/api.paypal.com\\/v2\\/checkout\\/orders\\/6FF72780H0092104W\",\"rel\":\"self\",\"method\":\"GET\"}]}"</t>
  </si>
  <si>
    <t>AS-95243</t>
  </si>
  <si>
    <t>gid://shopify/Order/7411093963090</t>
  </si>
  <si>
    <t>gid://shopify/OrderTransaction/8582374228306</t>
  </si>
  <si>
    <t>2026-01-06T21:00:11Z</t>
  </si>
  <si>
    <t>ch_3SmhMNIkWweOM9jA1CtEGzbh</t>
  </si>
  <si>
    <t>rh4BMsSnzDDN4N8QfE6OWOUnx</t>
  </si>
  <si>
    <t>pi_3SmhMNIkWweOM9jA190PyF6l</t>
  </si>
  <si>
    <t>"{\"id\":\"pi_3SmhMNIkWweOM9jA190PyF6l\",\"object\":\"payment_intent\",\"amount\":19485,\"amount_capturable\":0,\"amount_received\":19485,\"canceled_at\":null,\"cancellation_reason\":null,\"capture_method\":\"automatic\",\"latest_charge\":{\"id\":\"ch_3SmhMNIkWweOM9jA1CtEGzbh\",\"object\":\"charge\",\"amount\":19485,\"application_fee\":\"fee_1SmhMQIkWweOM9jAnGTzyx3m\",\"balance_transaction\":\"txn_3SmhMNIkWweOM9jA1QzzJntZ\",\"captured\":true,\"created\":1767733213,\"currency\":\"eur\",\"failure_code\":null,\"failure_message\":null,\"fraud_details\":{},\"livemode\":true,\"metadata\":{\"payment_id\":\"rh4BMsSnzDDN4N8QfE6OWOUn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hMNIkWweOM9jA190PyF6l\",\"payment_method\":\"pm_1SmhMNIkWweOM9jA2rTydqG5\",\"payment_method_details\":{\"card\":{\"amount_authorized\":19485,\"authorization_code\":\"AMV3ZE\",\"brand\":\"visa\",\"checks\":{\"address_line1_check\":\"pass\",\"address_postal_code_check\":\"fail\",\"cvc_check\":\"pass\"},\"country\":\"ES\",\"description\":\"Visa Infinite\",\"ds_transaction_id\":null,\"exp_month\":11,\"exp_year\":2026,\"extended_authorization\":{\"status\":\"disabled\"},\"fingerprint\":\"6M5212i7Td6loGPx\",\"funding\":\"debit\",\"iin\":\"416598\",\"incremental_authorization\":{\"status\":\"unavailable\"},\"installments\":null,\"issuer\":\"REVOLUT BANK UAB\",\"last4\":\"5973\",\"mandate\":null,\"moto\":false,\"multicapture\":{\"status\":\"unavailable\"},\"network\":\"visa\",\"network_token\":{\"used\":false},\"network_transaction_id\":\"486006756133346\",\"overcapture\":{\"maximum_amount_capturable\":19485,\"status\":\"unavailable\"},\"payment_account_reference\":\"V0010013822267374033050087449\",\"regulated_status\":\"unregulated\",\"three_d_secure\":null,\"wallet\":null},\"type\":\"card\"},\"refunded\":false,\"source\":null,\"status\":\"succeeded\",\"mit_params\":{\"network_transaction_id\":\"486006756133346\"}},\"confirmation_method\":\"manual\",\"created\":1767733211,\"currency\":\"eur\",\"customer\":null,\"last_payment_error\":null,\"livemode\":true,\"metadata\":{\"payment_id\":\"rh4BMsSnzDDN4N8QfE6OWOUnx\",\"payments_extension\":\"true\",\"payments_extension_type\":\"card\",\"reconciliation_flow\":\"payments_api\",\"shop_id\":\"751927347\"},\"next_action\":null,\"payment_method\":\"pm_1SmhMNIkWweOM9jA2rTydqG5\",\"payment_method_types\":[\"card\"],\"source\":null,\"status\":\"succeeded\"}"</t>
  </si>
  <si>
    <t>AS-95594</t>
  </si>
  <si>
    <t>gid://shopify/Order/7419659551058</t>
  </si>
  <si>
    <t>gid://shopify/OrderTransaction/8592786129234</t>
  </si>
  <si>
    <t>2026-01-10T21:01:48Z</t>
  </si>
  <si>
    <t>ch_3So9I9IkWweOM9jA2RZKkFRs</t>
  </si>
  <si>
    <t>rtRLMUveItJKaAw4C8yu2kRkF</t>
  </si>
  <si>
    <t>pi_3So9I9IkWweOM9jA2O2eOZRr</t>
  </si>
  <si>
    <t>"{\"id\":\"pi_3So9I9IkWweOM9jA2O2eOZRr\",\"object\":\"payment_intent\",\"amount\":13590,\"amount_capturable\":0,\"amount_received\":13590,\"canceled_at\":null,\"cancellation_reason\":null,\"capture_method\":\"automatic\",\"latest_charge\":{\"id\":\"ch_3So9I9IkWweOM9jA2RZKkFRs\",\"object\":\"charge\",\"amount\":13590,\"application_fee\":\"fee_1So9IBIkWweOM9jAKkgOWzo9\",\"balance_transaction\":\"txn_3So9I9IkWweOM9jA2Fc99Ozs\",\"captured\":true,\"created\":1768078910,\"currency\":\"eur\",\"failure_code\":null,\"failure_message\":null,\"fraud_details\":{},\"livemode\":true,\"metadata\":{\"payment_id\":\"rtRLMUveItJKaAw4C8yu2kRk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9I9IkWweOM9jA2O2eOZRr\",\"payment_method\":\"pm_1So9I9IkWweOM9jA09MTfDrY\",\"payment_method_details\":{\"card\":{\"amount_authorized\":13590,\"authorization_code\":\"417771\",\"brand\":\"mastercard\",\"checks\":{\"address_line1_check\":\"unavailable\",\"address_postal_code_check\":\"unavailable\",\"cvc_check\":null},\"country\":\"FR\",\"description\":\"Standard MasterCard Card\",\"ds_transaction_id\":null,\"exp_month\":3,\"exp_year\":2029,\"extended_authorization\":{\"status\":\"disabled\"},\"fingerprint\":\"5pg1ZDn5ibfMQzbS\",\"funding\":\"credit\",\"iin\":\"539595\",\"incremental_authorization\":{\"status\":\"unavailable\"},\"installments\":null,\"issuer\":\"BNP PARIBAS\",\"last4\":\"8478\",\"mandate\":null,\"moto\":false,\"multicapture\":{\"status\":\"unavailable\"},\"network\":\"mastercard\",\"network_token\":{\"used\":false},\"network_transaction_id\":\"MCSCHBWC60110\",\"overcapture\":{\"maximum_amount_capturable\":13590,\"status\":\"unavailable\"},\"payment_account_reference\":\"5001065QLQGMXV7AR5GEUH2B2CUDI\",\"regulated_status\":\"unregulated\",\"three_d_secure\":{\"authentication_flow\":\"frictionless\",\"electronic_commerce_indicator\":\"06\",\"exemption_indicator\":null,\"result\":\"exempted\",\"result_reason\":null,\"transaction_id\":\"8fb60f9f-5986-4bb2-9ac2-5855e0d1456f\",\"version\":\"2.2.0\"},\"wallet\":null},\"type\":\"card\"},\"refunded\":false,\"source\":null,\"status\":\"succeeded\",\"mit_params\":{\"network_transaction_id\":\"MCSCHBWC60110\"}},\"confirmation_method\":\"manual\",\"created\":1768078909,\"currency\":\"eur\",\"customer\":null,\"last_payment_error\":null,\"livemode\":true,\"metadata\":{\"payment_id\":\"rtRLMUveItJKaAw4C8yu2kRkF\",\"payments_extension\":\"true\",\"payments_extension_type\":\"card\",\"reconciliation_flow\":\"payments_api\",\"shop_id\":\"751927347\"},\"next_action\":null,\"payment_method\":\"pm_1So9I9IkWweOM9jA09MTfDrY\",\"payment_method_types\":[\"card\"],\"source\":null,\"status\":\"succeeded\"}"</t>
  </si>
  <si>
    <t>AS-96866</t>
  </si>
  <si>
    <t>gid://shopify/Order/7497292906834</t>
  </si>
  <si>
    <t>gid://shopify/OrderTransaction/8637480304978</t>
  </si>
  <si>
    <t>2026-01-26T17:43:26Z</t>
  </si>
  <si>
    <t>ch_3SttoxIkWweOM9jA2N65yiBG</t>
  </si>
  <si>
    <t>rRwUMAut6nrz8Y36Ny5uVM4tD</t>
  </si>
  <si>
    <t>pi_3SttoxIkWweOM9jA24mOm7JA</t>
  </si>
  <si>
    <t>"{\"id\":\"pi_3SttoxIkWweOM9jA24mOm7JA\",\"object\":\"payment_intent\",\"amount\":11975,\"amount_capturable\":0,\"amount_received\":11975,\"canceled_at\":null,\"cancellation_reason\":null,\"capture_method\":\"automatic\",\"latest_charge\":{\"id\":\"ch_3SttoxIkWweOM9jA2N65yiBG\",\"object\":\"charge\",\"amount\":11975,\"application_fee\":\"fee_1SttoyIkWweOM9jAoTK54B0d\",\"balance_transaction\":\"txn_3SttoxIkWweOM9jA2bEtBPjg\",\"captured\":true,\"created\":1769449407,\"currency\":\"eur\",\"failure_code\":null,\"failure_message\":null,\"fraud_details\":{},\"livemode\":true,\"metadata\":{\"payment_id\":\"rRwUMAut6nrz8Y36Ny5uVM4t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toxIkWweOM9jA24mOm7JA\",\"payment_method\":\"pm_1SttoxIkWweOM9jA7WlCjUKk\",\"payment_method_details\":{\"card\":{\"amount_authorized\":11975,\"authorization_code\":\"659656\",\"brand\":\"visa\",\"checks\":{\"address_line1_check\":null,\"address_postal_code_check\":null,\"cvc_check\":null},\"country\":\"FR\",\"description\":\"Visa Platinum\",\"ds_transaction_id\":null,\"exp_month\":5,\"exp_year\":2031,\"extended_authorization\":{\"status\":\"disabled\"},\"fingerprint\":\"spytKQuNfRbMJjUf\",\"funding\":\"credit\",\"iin\":\"478374\",\"incremental_authorization\":{\"status\":\"unavailable\"},\"installments\":null,\"issuer\":\"BPCE\",\"last4\":\"0000\",\"mandate\":null,\"moto\":false,\"multicapture\":{\"status\":\"unavailable\"},\"network\":\"visa\",\"network_token\":{\"used\":false},\"network_transaction_id\":\"486026638076601\",\"overcapture\":{\"maximum_amount_capturable\":11975,\"status\":\"unavailable\"},\"payment_account_reference\":\"V001AACC327012025050648265741\",\"regulated_status\":\"unregulated\",\"three_d_secure\":null,\"wallet\":{\"apple_pay\":{\"type\":\"apple_pay\"},\"dynamic_last4\":\"9980\",\"type\":\"apple_pay\"}},\"type\":\"card\"},\"refunded\":false,\"source\":null,\"status\":\"succeeded\",\"mit_params\":{\"network_transaction_id\":\"486026638076601\"}},\"confirmation_method\":\"manual\",\"created\":1769449407,\"currency\":\"eur\",\"customer\":null,\"last_payment_error\":null,\"livemode\":true,\"metadata\":{\"payment_id\":\"rRwUMAut6nrz8Y36Ny5uVM4tD\",\"payments_extension\":\"true\",\"payments_extension_type\":\"card\",\"reconciliation_flow\":\"payments_api\",\"shop_id\":\"751927347\"},\"next_action\":null,\"payment_method\":\"pm_1SttoxIkWweOM9jA7WlCjUKk\",\"payment_method_types\":[\"card\"],\"source\":null,\"status\":\"succeeded\"}"</t>
  </si>
  <si>
    <t>AS-95773</t>
  </si>
  <si>
    <t>gid://shopify/Order/7424650215762</t>
  </si>
  <si>
    <t>gid://shopify/OrderTransaction/8597250474322</t>
  </si>
  <si>
    <t>2026-01-12T18:05:51Z</t>
  </si>
  <si>
    <t>py_3SopUxIkWweOM9jA0wKW7Stf</t>
  </si>
  <si>
    <t>rRuSiNSaWHoEczI7v1Oc2rV8Z</t>
  </si>
  <si>
    <t>"{\"id\":\"py_3SopUxIkWweOM9jA0wKW7Stf\",\"object\":\"charge\",\"amount\":4490,\"application_fee\":\"fee_1SopWFIkWweOM9jAnyUC4Emp\",\"balance_transaction\":\"txn_3SopUxIkWweOM9jA0zFva6MY\",\"captured\":true,\"created\":1768241231,\"currency\":\"eur\",\"failure_code\":null,\"failure_message\":null,\"fraud_details\":{},\"livemode\":true,\"metadata\":{\"payments_extension_type\":\"klarna\",\"reconciliation_flow\":\"payments_api\",\"shop_id\":\"751927347\",\"payments_extension\":\"true\",\"payment_id\":\"rRuSiNSaWHoEczI7v1Oc2rV8Z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opUxIkWweOM9jA0Tc35nHv\",\"payment_method\":\"pm_1SopUxIkWweOM9jArTSWTKTD\",\"payment_method_details\":{\"klarna\":{\"payer_details\":{\"address\":{\"country\":\"DE\"}},\"payment_method_category\":\"pay_now\",\"preferred_locale\":\"de-DE\"},\"type\":\"klarna\"},\"refunded\":false,\"source\":null,\"status\":\"succeeded\"}"</t>
  </si>
  <si>
    <t>AS-96143</t>
  </si>
  <si>
    <t>gid://shopify/Order/7436306743634</t>
  </si>
  <si>
    <t>gid://shopify/OrderTransaction/8611426959698</t>
  </si>
  <si>
    <t>2026-01-17T13:40:30Z</t>
  </si>
  <si>
    <t>ch_3SqZjwIkWweOM9jA1AqyTtZ1</t>
  </si>
  <si>
    <t>rIiBPMtcNd2ReJYJ1ZXl3FgkO</t>
  </si>
  <si>
    <t>pi_3SqZjwIkWweOM9jA1YR9KlIH</t>
  </si>
  <si>
    <t>"{\"id\":\"pi_3SqZjwIkWweOM9jA1YR9KlIH\",\"object\":\"payment_intent\",\"amount\":6795,\"amount_capturable\":0,\"amount_received\":6795,\"canceled_at\":null,\"cancellation_reason\":null,\"capture_method\":\"automatic\",\"latest_charge\":{\"id\":\"ch_3SqZjwIkWweOM9jA1AqyTtZ1\",\"object\":\"charge\",\"amount\":6795,\"application_fee\":\"fee_1SqZjxIkWweOM9jAgORa52Yl\",\"balance_transaction\":\"txn_3SqZjwIkWweOM9jA1aHtetno\",\"captured\":true,\"created\":1768657232,\"currency\":\"eur\",\"failure_code\":null,\"failure_message\":null,\"fraud_details\":{},\"livemode\":true,\"metadata\":{\"payment_id\":\"rIiBPMtcNd2ReJYJ1ZXl3Fgk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ZjwIkWweOM9jA1YR9KlIH\",\"payment_method\":\"pm_1SqZjwIkWweOM9jAOeOfEuSB\",\"payment_method_details\":{\"card\":{\"amount_authorized\":6795,\"authorization_code\":\"204341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vWnuUqZBKtX9HMS9\",\"funding\":\"credit\",\"iin\":\"408135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486017492329191\",\"overcapture\":{\"maximum_amount_capturable\":6795,\"status\":\"unavailable\"},\"payment_account_reference\":\"V0010015824268435650812728183\",\"regulated_status\":\"unregulated\",\"three_d_secure\":null,\"wallet\":{\"apple_pay\":{\"type\":\"apple_pay\"},\"dynamic_last4\":\"5147\",\"type\":\"apple_pay\"}},\"type\":\"card\"},\"refunded\":false,\"source\":null,\"status\":\"succeeded\",\"mit_params\":{\"network_transaction_id\":\"486017492329191\"}},\"confirmation_method\":\"manual\",\"created\":1768657232,\"currency\":\"eur\",\"customer\":null,\"last_payment_error\":null,\"livemode\":true,\"metadata\":{\"payment_id\":\"rIiBPMtcNd2ReJYJ1ZXl3FgkO\",\"payments_extension\":\"true\",\"payments_extension_type\":\"card\",\"reconciliation_flow\":\"payments_api\",\"shop_id\":\"751927347\"},\"next_action\":null,\"payment_method\":\"pm_1SqZjwIkWweOM9jAOeOfEuSB\",\"payment_method_types\":[\"card\"],\"source\":null,\"status\":\"succeeded\"}"</t>
  </si>
  <si>
    <t>AS-94822</t>
  </si>
  <si>
    <t>gid://shopify/Order/7393508622674</t>
  </si>
  <si>
    <t>gid://shopify/OrderTransaction/8566495609170</t>
  </si>
  <si>
    <t>2026-01-01T17:12:34Z</t>
  </si>
  <si>
    <t>85R187411E385883W</t>
  </si>
  <si>
    <t>"{\"id\":\"85R187411E385883W\",\"intent\":\"CAPTURE\",\"status\":\"COMPLETED\",\"payment_source\":{\"paypal\":{\"email_address\":\"alu100@web.de\",\"account_id\":\"QFSDSQ7HAXB72\",\"account_status\":\"VERIFIED\",\"name\":{\"given_name\":\"Arne\",\"surname\":\"Lummerzheim\"},\"phone_number\":{\"national_number\":\"15222571986\"},\"address\":{\"address_line_1\":\"Parkstr.26\",\"admin_area_2\":\"Berlin\",\"postal_code\":\"13585\",\"country_code\":\"DE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lack Montmartre - Paris Step by Step - P\u00f3ster \\/ Madera negro \\/ 50x70\",\"custom_id\":\"{\\\"shop_id\\\":751927347,\\\"session_id\\\":\\\"rG4TUudLGNFxxBFzCn9g0yuPn\\\"}\",\"invoice_id\":\"rG4TUudLGNFxxBFzCn9g0yuPn\",\"items\":[{\"name\":\"Black Montmartre - Paris Step by Step - P\u00f3ster \\/ Madera negro \\/ 50x70\",\"unit_amount\":{\"currency_code\":\"EUR\",\"value\":\"67.95\"},\"tax\":{\"currency_code\":\"EUR\",\"value\":\"0.00\"},\"quantity\":\"1\"}],\"shipping\":{\"name\":{\"full_name\":\"Arne Lummerzheim\"},\"address\":{\"address_line_1\":\"Parkstr. 26\",\"admin_area_2\":\"Berlin\",\"postal_code\":\"13585\",\"country_code\":\"DE\"}},\"supplementary_data\":{\"tax_nexus\":[]},\"payments\":{\"captures\":[{\"id\":\"8KA47748T9168140F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G4TUudLGNFxxBFzCn9g0yuPn\",\"custom_id\":\"{\\\"shop_id\\\":751927347,\\\"session_id\\\":\\\"rG4TUudLGNFxxBFzCn9g0yuPn\\\"}\",\"links\":[{\"href\":\"https:\\/\\/api.paypal.com\\/v2\\/payments\\/captures\\/8KA47748T9168140F\",\"rel\":\"self\",\"method\":\"GET\"},{\"href\":\"https:\\/\\/api.paypal.com\\/v2\\/payments\\/captures\\/8KA47748T9168140F\\/refund\",\"rel\":\"refund\",\"method\":\"POST\"},{\"href\":\"https:\\/\\/api.paypal.com\\/v2\\/checkout\\/orders\\/85R187411E385883W\",\"rel\":\"up\",\"method\":\"GET\"}],\"create_time\":\"2026-01-01T17:12:36Z\",\"update_time\":\"2026-01-01T17:12:36Z\"}]}}],\"payer\":{\"name\":{\"given_name\":\"Arne\",\"surname\":\"Lummerzheim\"},\"email_address\":\"alu100@web.de\",\"payer_id\":\"QFSDSQ7HAXB72\",\"phone\":{\"phone_number\":{\"national_number\":\"15222571986\"}},\"address\":{\"address_line_1\":\"Parkstr.26\",\"admin_area_2\":\"Berlin\",\"postal_code\":\"13585\",\"country_code\":\"DE\"}},\"create_time\":\"2026-01-01T17:12:12Z\",\"update_time\":\"2026-01-01T17:12:36Z\",\"links\":[{\"href\":\"https:\\/\\/api.paypal.com\\/v2\\/checkout\\/orders\\/85R187411E385883W\",\"rel\":\"self\",\"method\":\"GET\"}]}"</t>
  </si>
  <si>
    <t>AS-95373</t>
  </si>
  <si>
    <t>gid://shopify/Order/7414032695634</t>
  </si>
  <si>
    <t>gid://shopify/OrderTransaction/8586191044946</t>
  </si>
  <si>
    <t>2026-01-08T12:29:18Z</t>
  </si>
  <si>
    <t>py_3SnIL4IkWweOM9jA0NorOqZa</t>
  </si>
  <si>
    <t>rqQM7YzkxUSRCVNqNzVmQVHtt</t>
  </si>
  <si>
    <t>pi_3SnIL4IkWweOM9jA0mxrP5RY</t>
  </si>
  <si>
    <t>"{\"id\":\"pi_3SnIL4IkWweOM9jA0mxrP5RY\",\"object\":\"payment_intent\",\"amount\":2990,\"amount_capturable\":0,\"amount_received\":2990,\"canceled_at\":null,\"cancellation_reason\":null,\"capture_method\":\"automatic\",\"charges\":{\"object\":\"list\",\"data\":[{\"id\":\"py_3SnIL4IkWweOM9jA0NorOqZa\",\"object\":\"charge\",\"amount\":2990,\"application_fee\":\"fee_1SnIMFIkWweOM9jAc5DVgocq\",\"balance_transaction\":\"txn_3SnIL4IkWweOM9jA0dapV4Z6\",\"captured\":true,\"created\":1767875431,\"currency\":\"eur\",\"failure_code\":null,\"failure_message\":null,\"fraud_details\":{},\"livemode\":true,\"metadata\":{\"payments_extension_type\":\"klarna\",\"reconciliation_flow\":\"payments_api\",\"shop_id\":\"751927347\",\"payments_extension\":\"true\",\"payment_id\":\"rqQM7YzkxUSRCVNqNzVmQVHtt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nIL4IkWweOM9jA0mxrP5RY\",\"payment_method\":\"pm_1SnIL4IkWweOM9jAXM2uAW1J\",\"payment_method_details\":{\"klarna\":{\"payer_details\":{\"address\":{\"country\":\"DE\"}},\"payment_method_category\":\"pay_later\",\"preferred_locale\":\"de-DE\"},\"type\":\"klarna\"},\"refunded\":false,\"source\":null,\"status\":\"succeeded\"}],\"has_more\":false,\"total_count\":1,\"url\":\"\\/v1\\/charges?payment_intent=pi_3SnIL4IkWweOM9jA0mxrP5RY\"},\"latest_charge\":\"py_3SnIL4IkWweOM9jA0NorOqZa\",\"confirmation_method\":\"automatic\",\"created\":1767875358,\"currency\":\"eur\",\"customer\":null,\"last_payment_error\":null,\"livemode\":true,\"metadata\":{\"payments_extension_type\":\"klarna\",\"reconciliation_flow\":\"payments_api\",\"shop_id\":\"751927347\",\"payments_extension\":\"true\",\"payment_id\":\"rqQM7YzkxUSRCVNqNzVmQVHtt\"},\"next_action\":null,\"payment_method\":\"pm_1SnIL4IkWweOM9jAXM2uAW1J\",\"payment_method_types\":[\"klarna\"],\"source\":null,\"status\":\"succeeded\"}"</t>
  </si>
  <si>
    <t>AS-96677</t>
  </si>
  <si>
    <t>gid://shopify/Order/7492478861650</t>
  </si>
  <si>
    <t>gid://shopify/OrderTransaction/8631471636818</t>
  </si>
  <si>
    <t>2026-01-24T16:54:55Z</t>
  </si>
  <si>
    <t>0DB572079A793262T</t>
  </si>
  <si>
    <t>"{\"id\":\"0DB572079A793262T\",\"intent\":\"CAPTURE\",\"status\":\"COMPLETED\",\"payment_source\":{\"paypal\":{\"email_address\":\"nadine.kern@gmx.net\",\"account_id\":\"MU629GHCRGE8J\",\"account_status\":\"VERIFIED\",\"name\":{\"given_name\":\"Nadine\",\"surname\":\"Kern\"},\"phone_number\":{\"national_number\":\"491778713297\"},\"address\":{\"address_line_1\":\"Freiherr-vom-Stein-Strasse 38\",\"admin_area_2\":\"\u00d6hringen\",\"postal_code\":\"74613\",\"country_code\":\"DE\"}}},\"purchase_units\":[{\"reference_id\":\"default\",\"amount\":{\"currency_code\":\"EUR\",\"value\":\"17.90\",\"breakdown\":{\"item_total\":{\"currency_code\":\"EUR\",\"value\":\"12.95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at Line No.2 - P\u00f3ster \\/ Sin marco \\/ 20x30\",\"custom_id\":\"{\\\"shop_id\\\":751927347,\\\"session_id\\\":\\\"rJzHvYZ1borZPDKKGivMSO0iu\\\"}\",\"invoice_id\":\"rJzHvYZ1borZPDKKGivMSO0iu\",\"items\":[{\"name\":\"Cat Line No.2 - P\u00f3ster \\/ Sin marco \\/ 20x30\",\"unit_amount\":{\"currency_code\":\"EUR\",\"value\":\"12.95\"},\"tax\":{\"currency_code\":\"EUR\",\"value\":\"0.00\"},\"quantity\":\"1\"}],\"shipping\":{\"name\":{\"full_name\":\"Nadine Kern\"},\"address\":{\"address_line_1\":\"Freiherr-vom-Stein-Strasse 38\",\"admin_area_2\":\"\u00d6hringen\",\"postal_code\":\"74613\",\"country_code\":\"DE\"}},\"supplementary_data\":{\"tax_nexus\":[]},\"payments\":{\"captures\":[{\"id\":\"6JM04637VJ423984G\",\"status\":\"COMPLETED\",\"amount\":{\"currency_code\":\"EUR\",\"value\":\"17.90\"},\"final_capture\":true,\"disbursement_mode\":\"INSTANT\",\"seller_protection\":{\"status\":\"ELIGIBLE\",\"dispute_categories\":[\"ITEM_NOT_RECEIVED\",\"UNAUTHORIZED_TRANSACTION\"]},\"seller_receivable_breakdown\":{\"gross_amount\":{\"currency_code\":\"EUR\",\"value\":\"17.90\"},\"paypal_fee\":{\"currency_code\":\"EUR\",\"value\":\"0.87\"},\"net_amount\":{\"currency_code\":\"EUR\",\"value\":\"17.03\"}},\"invoice_id\":\"rJzHvYZ1borZPDKKGivMSO0iu\",\"custom_id\":\"{\\\"shop_id\\\":751927347,\\\"session_id\\\":\\\"rJzHvYZ1borZPDKKGivMSO0iu\\\"}\",\"links\":[{\"href\":\"https:\\/\\/api.paypal.com\\/v2\\/payments\\/captures\\/6JM04637VJ423984G\",\"rel\":\"self\",\"method\":\"GET\"},{\"href\":\"https:\\/\\/api.paypal.com\\/v2\\/payments\\/captures\\/6JM04637VJ423984G\\/refund\",\"rel\":\"refund\",\"method\":\"POST\"},{\"href\":\"https:\\/\\/api.paypal.com\\/v2\\/checkout\\/orders\\/0DB572079A793262T\",\"rel\":\"up\",\"method\":\"GET\"}],\"create_time\":\"2026-01-24T16:54:58Z\",\"update_time\":\"2026-01-24T16:54:58Z\"}]}}],\"payer\":{\"name\":{\"given_name\":\"Nadine\",\"surname\":\"Kern\"},\"email_address\":\"nadine.kern@gmx.net\",\"payer_id\":\"MU629GHCRGE8J\",\"phone\":{\"phone_number\":{\"national_number\":\"491778713297\"}},\"address\":{\"address_line_1\":\"Freiherr-vom-Stein-Strasse 38\",\"admin_area_2\":\"\u00d6hringen\",\"postal_code\":\"74613\",\"country_code\":\"DE\"}},\"create_time\":\"2026-01-24T16:54:02Z\",\"update_time\":\"2026-01-24T16:54:58Z\",\"links\":[{\"href\":\"https:\\/\\/api.paypal.com\\/v2\\/checkout\\/orders\\/0DB572079A793262T\",\"rel\":\"self\",\"method\":\"GET\"}]}"</t>
  </si>
  <si>
    <t>AS-96943</t>
  </si>
  <si>
    <t>gid://shopify/Order/7499304927570</t>
  </si>
  <si>
    <t>gid://shopify/OrderTransaction/8640211943762</t>
  </si>
  <si>
    <t>2026-01-27T19:57:11Z</t>
  </si>
  <si>
    <t>4S037450F50154742</t>
  </si>
  <si>
    <t>"{\"id\":\"4S037450F50154742\",\"intent\":\"CAPTURE\",\"status\":\"COMPLETED\",\"payment_source\":{\"paypal\":{\"email_address\":\"andoniahedo88@gmail.com\",\"account_id\":\"ME6QJ9927BC7L\",\"account_status\":\"UNVERIFIED\",\"name\":{\"given_name\":\"Andoni\",\"surname\":\"Aedo\"},\"phone_number\":{\"national_number\":\"5544478177\"},\"address\":{\"address_line_1\":\"Calle Morelos 166\",\"address_line_2\":\"Del Carmen\",\"admin_area_2\":\"Mexico City\",\"admin_area_1\":\"CDMX\",\"postal_code\":\"04100\",\"country_code\":\"MX\"}}},\"purchase_units\":[{\"reference_id\":\"default\",\"amount\":{\"currency_code\":\"EUR\",\"value\":\"99.95\",\"breakdown\":{\"item_total\":{\"currency_code\":\"EUR\",\"value\":\"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High Class Gentleman - Lienzo \\/ Sin marco \\/ 70x100\",\"custom_id\":\"{\\\"shop_id\\\":751927347,\\\"session_id\\\":\\\"rL3Q5Mg8FZczHMyjbzq6CGtFC\\\"}\",\"invoice_id\":\"rL3Q5Mg8FZczHMyjbzq6CGtFC\",\"soft_descriptor\":\"PAYPAL *ARTESTASTOR AR\",\"items\":[{\"name\":\"High Class Gentleman - Lienzo \\/ Sin marco \\/ 70x100\",\"unit_amount\":{\"currency_code\":\"EUR\",\"value\":\"99.95\"},\"tax\":{\"currency_code\":\"EUR\",\"value\":\"0.00\"},\"quantity\":\"1\"}],\"shipping\":{\"name\":{\"full_name\":\"Andoni Ahedo Torrado\"},\"address\":{\"address_line_1\":\"R\u00faa de Rosal\u00eda de Castro 59, 1-A.\",\"admin_area_2\":\"Vigo\",\"admin_area_1\":\"Pontevedra\",\"postal_code\":\"36201\",\"country_code\":\"ES\"}},\"payments\":{\"captures\":[{\"id\":\"78J458190L311030K\",\"status\":\"COMPLETED\",\"amount\":{\"currency_code\":\"EUR\",\"value\":\"99.95\"},\"final_capture\":true,\"disbursement_mode\":\"INSTANT\",\"seller_protection\":{\"status\":\"ELIGIBLE\",\"dispute_categories\":[\"ITEM_NOT_RECEIVED\",\"UNAUTHORIZED_TRANSACTION\"]},\"seller_receivable_breakdown\":{\"gross_amount\":{\"currency_code\":\"EUR\",\"value\":\"99.95\"},\"paypal_fee\":{\"currency_code\":\"EUR\",\"value\":\"5.24\"},\"net_amount\":{\"currency_code\":\"EUR\",\"value\":\"94.71\"}},\"invoice_id\":\"rL3Q5Mg8FZczHMyjbzq6CGtFC\",\"custom_id\":\"{\\\"shop_id\\\":751927347,\\\"session_id\\\":\\\"rL3Q5Mg8FZczHMyjbzq6CGtFC\\\"}\",\"links\":[{\"href\":\"https:\\/\\/api.paypal.com\\/v2\\/payments\\/captures\\/78J458190L311030K\",\"rel\":\"self\",\"method\":\"GET\"},{\"href\":\"https:\\/\\/api.paypal.com\\/v2\\/payments\\/captures\\/78J458190L311030K\\/refund\",\"rel\":\"refund\",\"method\":\"POST\"},{\"href\":\"https:\\/\\/api.paypal.com\\/v2\\/checkout\\/orders\\/4S037450F50154742\",\"rel\":\"up\",\"method\":\"GET\"}],\"create_time\":\"2026-01-27T19:57:13Z\",\"update_time\":\"2026-01-27T19:57:13Z\"}]}}],\"payer\":{\"name\":{\"given_name\":\"Andoni\",\"surname\":\"Aedo\"},\"email_address\":\"andoniahedo88@gmail.com\",\"payer_id\":\"ME6QJ9927BC7L\",\"phone\":{\"phone_number\":{\"national_number\":\"5544478177\"}},\"address\":{\"address_line_1\":\"Calle Morelos 166\",\"address_line_2\":\"Del Carmen\",\"admin_area_2\":\"Mexico City\",\"admin_area_1\":\"CDMX\",\"postal_code\":\"04100\",\"country_code\":\"MX\"}},\"create_time\":\"2026-01-27T19:56:46Z\",\"update_time\":\"2026-01-27T19:57:13Z\",\"links\":[{\"href\":\"https:\\/\\/api.paypal.com\\/v2\\/checkout\\/orders\\/4S037450F50154742\",\"rel\":\"self\",\"method\":\"GET\"}]}"</t>
  </si>
  <si>
    <t>AS-94809</t>
  </si>
  <si>
    <t>gid://shopify/Order/7393246740818</t>
  </si>
  <si>
    <t>gid://shopify/OrderTransaction/8566046949714</t>
  </si>
  <si>
    <t>2026-01-01T14:25:04Z</t>
  </si>
  <si>
    <t>6AS36371W9417290U</t>
  </si>
  <si>
    <t>"{\"id\":\"6AS36371W9417290U\",\"intent\":\"CAPTURE\",\"status\":\"COMPLETED\",\"payment_source\":{\"paypal\":{\"email_address\":\"sarah.kregehr@gmx.net\",\"account_id\":\"4GGMTMRDCB92G\",\"account_status\":\"VERIFIED\",\"name\":{\"given_name\":\"sarah\",\"surname\":\"kregehr\"},\"phone_number\":{\"national_number\":\"0152026680576\"},\"address\":{\"address_line_1\":\"schwartauer landstr.126\",\"admin_area_2\":\"l\u00fcbeck\",\"postal_code\":\"23554\",\"country_code\":\"DE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un Setting on the Seine (Special Edition) - Claude Monet - P\u00f3ster \\/ Sin marco \\/ 50x70\",\"custom_id\":\"{\\\"shop_id\\\":751927347,\\\"session_id\\\":\\\"rRwVmycpJ7H781oQa99ieQMsr\\\"}\",\"invoice_id\":\"rRwVmycpJ7H781oQa99ieQMsr\",\"items\":[{\"name\":\"Sun Setting on the Seine (Special Edition) - Claude Monet - P\u00f3ster \\/ Sin marco \\/ 50x70\",\"unit_amount\":{\"currency_code\":\"EUR\",\"value\":\"32.95\"},\"tax\":{\"currency_code\":\"EUR\",\"value\":\"0.00\"},\"quantity\":\"1\"}],\"shipping\":{\"name\":{\"full_name\":\"Sarah Kregehr\"},\"address\":{\"address_line_1\":\"Zastrowstr. 42\",\"admin_area_2\":\"Kiel\",\"postal_code\":\"24114\",\"country_code\":\"DE\"}},\"supplementary_data\":{\"tax_nexus\":[]},\"payments\":{\"captures\":[{\"id\":\"7KG57170CV926344H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RwVmycpJ7H781oQa99ieQMsr\",\"custom_id\":\"{\\\"shop_id\\\":751927347,\\\"session_id\\\":\\\"rRwVmycpJ7H781oQa99ieQMsr\\\"}\",\"links\":[{\"href\":\"https:\\/\\/api.paypal.com\\/v2\\/payments\\/captures\\/7KG57170CV926344H\",\"rel\":\"self\",\"method\":\"GET\"},{\"href\":\"https:\\/\\/api.paypal.com\\/v2\\/payments\\/captures\\/7KG57170CV926344H\\/refund\",\"rel\":\"refund\",\"method\":\"POST\"},{\"href\":\"https:\\/\\/api.paypal.com\\/v2\\/checkout\\/orders\\/6AS36371W9417290U\",\"rel\":\"up\",\"method\":\"GET\"}],\"create_time\":\"2026-01-01T14:25:06Z\",\"update_time\":\"2026-01-01T14:25:06Z\"}]}}],\"payer\":{\"name\":{\"given_name\":\"sarah\",\"surname\":\"kregehr\"},\"email_address\":\"sarah.kregehr@gmx.net\",\"payer_id\":\"4GGMTMRDCB92G\",\"phone\":{\"phone_number\":{\"national_number\":\"0152026680576\"}},\"address\":{\"address_line_1\":\"schwartauer landstr.126\",\"admin_area_2\":\"l\u00fcbeck\",\"postal_code\":\"23554\",\"country_code\":\"DE\"}},\"create_time\":\"2026-01-01T14:22:47Z\",\"update_time\":\"2026-01-01T14:25:06Z\",\"links\":[{\"href\":\"https:\\/\\/api.paypal.com\\/v2\\/checkout\\/orders\\/6AS36371W9417290U\",\"rel\":\"self\",\"method\":\"GET\"}]}"</t>
  </si>
  <si>
    <t>AS-95655</t>
  </si>
  <si>
    <t>gid://shopify/Order/7420862792018</t>
  </si>
  <si>
    <t>gid://shopify/OrderTransaction/8594203541842</t>
  </si>
  <si>
    <t>2026-01-11T14:24:17Z</t>
  </si>
  <si>
    <t>ch_3SoPYzIkWweOM9jA0yYUXSQk</t>
  </si>
  <si>
    <t>r8q0LUOTFdva9c2nhemsFkVK8</t>
  </si>
  <si>
    <t>pi_3SoPYzIkWweOM9jA0ZVfbJnT</t>
  </si>
  <si>
    <t>"{\"id\":\"pi_3SoPYzIkWweOM9jA0ZVfbJnT\",\"object\":\"payment_intent\",\"amount\":5292,\"amount_capturable\":0,\"amount_received\":5292,\"canceled_at\":null,\"cancellation_reason\":null,\"capture_method\":\"automatic\",\"latest_charge\":{\"id\":\"ch_3SoPYzIkWweOM9jA0yYUXSQk\",\"object\":\"charge\",\"amount\":5292,\"application_fee\":\"fee_1SoPZ1IkWweOM9jAm6h214E4\",\"balance_transaction\":\"txn_3SoPYzIkWweOM9jA00FhiPtQ\",\"captured\":true,\"created\":1768141459,\"currency\":\"eur\",\"failure_code\":null,\"failure_message\":null,\"fraud_details\":{},\"livemode\":true,\"metadata\":{\"payment_id\":\"r8q0LUOTFdva9c2nhemsFkVK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PYzIkWweOM9jA0ZVfbJnT\",\"payment_method\":\"pm_1SoPYzIkWweOM9jALd7XPBaE\",\"payment_method_details\":{\"card\":{\"amount_authorized\":5292,\"authorization_code\":\"945121\",\"brand\":\"visa\",\"checks\":{\"address_line1_check\":\"unavailable\",\"address_postal_code_check\":\"unavailable\",\"cvc_check\":\"pass\"},\"country\":\"ES\",\"description\":\"Visa Classic\",\"ds_transaction_id\":null,\"exp_month\":2,\"exp_year\":2032,\"extended_authorization\":{\"status\":\"disabled\"},\"fingerprint\":\"jB9q7rNIpgBqy2OH\",\"funding\":\"debit\",\"iin\":\"494019\",\"incremental_authorization\":{\"status\":\"unavailable\"},\"installments\":null,\"issuer\":\"BANCO BILBAO VIZCAYA ARGENTARIA S.A. (BBVA)\",\"last4\":\"2248\",\"mandate\":null,\"moto\":false,\"multicapture\":{\"status\":\"unavailable\"},\"network\":\"visa\",\"network_token\":{\"used\":false},\"network_transaction_id\":\"486011518595171\",\"overcapture\":{\"maximum_amount_capturable\":5292,\"status\":\"unavailable\"},\"payment_account_reference\":\"V0010013025059772983735390114\",\"regulated_status\":\"unregulated\",\"three_d_secure\":null,\"wallet\":null},\"type\":\"card\"},\"refunded\":false,\"source\":null,\"status\":\"succeeded\",\"mit_params\":{\"network_transaction_id\":\"486011518595171\"}},\"confirmation_method\":\"manual\",\"created\":1768141457,\"currency\":\"eur\",\"customer\":null,\"last_payment_error\":null,\"livemode\":true,\"metadata\":{\"payment_id\":\"r8q0LUOTFdva9c2nhemsFkVK8\",\"payments_extension\":\"true\",\"payments_extension_type\":\"card\",\"reconciliation_flow\":\"payments_api\",\"shop_id\":\"751927347\"},\"next_action\":null,\"payment_method\":\"pm_1SoPYzIkWweOM9jALd7XPBaE\",\"payment_method_types\":[\"card\"],\"source\":null,\"status\":\"succeeded\"}"</t>
  </si>
  <si>
    <t>AS-97156</t>
  </si>
  <si>
    <t>gid://shopify/Order/7514629931346</t>
  </si>
  <si>
    <t>gid://shopify/OrderTransaction/8648704262482</t>
  </si>
  <si>
    <t>2026-01-30T21:09:58Z</t>
  </si>
  <si>
    <t>ch_3SvOx2IkWweOM9jA1w7JOloD</t>
  </si>
  <si>
    <t>rR5MdCwtgVcM4K6XVrVTinHxF</t>
  </si>
  <si>
    <t>pi_3SvOx2IkWweOM9jA1WqYAgLe</t>
  </si>
  <si>
    <t>"{\"id\":\"pi_3SvOx2IkWweOM9jA1WqYAgLe\",\"object\":\"payment_intent\",\"amount\":6685,\"amount_capturable\":0,\"amount_received\":6685,\"canceled_at\":null,\"cancellation_reason\":null,\"capture_method\":\"automatic\",\"latest_charge\":{\"id\":\"ch_3SvOx2IkWweOM9jA1w7JOloD\",\"object\":\"charge\",\"amount\":6685,\"application_fee\":\"fee_1SvOx3IkWweOM9jA6TIvdo8f\",\"balance_transaction\":\"txn_3SvOx2IkWweOM9jA1OBePBFH\",\"captured\":true,\"created\":1769807400,\"currency\":\"eur\",\"failure_code\":null,\"failure_message\":null,\"fraud_details\":{},\"livemode\":true,\"metadata\":{\"payment_id\":\"rR5MdCwtgVcM4K6XVrVTinHx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Ox2IkWweOM9jA1WqYAgLe\",\"payment_method\":\"pm_1SvOx2IkWweOM9jAbaLHHvS8\",\"payment_method_details\":{\"card\":{\"amount_authorized\":6685,\"authorization_code\":\"310824\",\"brand\":\"visa\",\"checks\":{\"address_line1_check\":null,\"address_postal_code_check\":null,\"cvc_check\":null},\"country\":\"ES\",\"description\":\"Visa Classic\",\"ds_transaction_id\":null,\"exp_month\":9,\"exp_year\":2031,\"extended_authorization\":{\"status\":\"disabled\"},\"fingerprint\":\"7xZcrhQQk9juugW7\",\"funding\":\"debit\",\"iin\":\"476184\",\"incremental_authorization\":{\"status\":\"unavailable\"},\"installments\":null,\"issuer\":\"BANCO MEDIOLANUM S.A.\",\"last4\":\"0000\",\"mandate\":null,\"moto\":false,\"multicapture\":{\"status\":\"unavailable\"},\"network\":\"visa\",\"network_token\":{\"used\":false},\"network_transaction_id\":\"486030762004573\",\"overcapture\":{\"maximum_amount_capturable\":6685,\"status\":\"unavailable\"},\"payment_account_reference\":\"V0010013823268674854349689152\",\"regulated_status\":\"unregulated\",\"three_d_secure\":null,\"wallet\":{\"apple_pay\":{\"type\":\"apple_pay\"},\"dynamic_last4\":\"4457\",\"type\":\"apple_pay\"}},\"type\":\"card\"},\"refunded\":false,\"source\":null,\"status\":\"succeeded\",\"mit_params\":{\"network_transaction_id\":\"486030762004573\"}},\"confirmation_method\":\"manual\",\"created\":1769807400,\"currency\":\"eur\",\"customer\":null,\"last_payment_error\":null,\"livemode\":true,\"metadata\":{\"payment_id\":\"rR5MdCwtgVcM4K6XVrVTinHxF\",\"payments_extension\":\"true\",\"payments_extension_type\":\"card\",\"reconciliation_flow\":\"payments_api\",\"shop_id\":\"751927347\"},\"next_action\":null,\"payment_method\":\"pm_1SvOx2IkWweOM9jAbaLHHvS8\",\"payment_method_types\":[\"card\"],\"source\":null,\"status\":\"succeeded\"}"</t>
  </si>
  <si>
    <t>AS-96635</t>
  </si>
  <si>
    <t>gid://shopify/Order/7491427991890</t>
  </si>
  <si>
    <t>gid://shopify/OrderTransaction/8630208430418</t>
  </si>
  <si>
    <t>2026-01-24T09:45:10Z</t>
  </si>
  <si>
    <t>ch_3St3P1IkWweOM9jA021rKgJq</t>
  </si>
  <si>
    <t>rGHfpheOeTDEWUppC3nedeWLi</t>
  </si>
  <si>
    <t>pi_3St3P1IkWweOM9jA0sghYejR</t>
  </si>
  <si>
    <t>"{\"id\":\"pi_3St3P1IkWweOM9jA0sghYejR\",\"object\":\"payment_intent\",\"amount\":17991,\"amount_capturable\":0,\"amount_received\":17991,\"canceled_at\":null,\"cancellation_reason\":null,\"capture_method\":\"automatic\",\"latest_charge\":{\"id\":\"ch_3St3P1IkWweOM9jA021rKgJq\",\"object\":\"charge\",\"amount\":17991,\"application_fee\":\"fee_1St3P2IkWweOM9jAPmT4e1YK\",\"balance_transaction\":\"txn_3St3P1IkWweOM9jA0ZNB5lTm\",\"captured\":true,\"created\":1769247912,\"currency\":\"eur\",\"failure_code\":null,\"failure_message\":null,\"fraud_details\":{},\"livemode\":true,\"metadata\":{\"payment_id\":\"rGHfpheOeTDEWUppC3nedeWL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3P1IkWweOM9jA0sghYejR\",\"payment_method\":\"pm_1St3P1IkWweOM9jACgJp2VaM\",\"payment_method_details\":{\"card\":{\"amount_authorized\":17991,\"authorization_code\":\"H17180\",\"brand\":\"mastercard\",\"checks\":{\"address_line1_check\":\"unavailable\",\"address_postal_code_check\":\"unavailable\",\"cvc_check\":null},\"country\":\"IT\",\"description\":\"Standard MasterCard Card\",\"ds_transaction_id\":null,\"exp_month\":10,\"exp_year\":2026,\"extended_authorization\":{\"status\":\"disabled\"},\"fingerprint\":\"wxTdD9pJDGEz9C27\",\"funding\":\"credit\",\"iin\":\"525610\",\"incremental_authorization\":{\"status\":\"unavailable\"},\"installments\":null,\"issuer\":\"UNICREDIT SPA\",\"last4\":\"5051\",\"mandate\":null,\"moto\":false,\"multicapture\":{\"status\":\"unavailable\"},\"network\":\"mastercard\",\"network_token\":{\"used\":false},\"network_transaction_id\":\"MCSY2N5T30124\",\"overcapture\":{\"maximum_amount_capturable\":17991,\"status\":\"unavailable\"},\"payment_account_reference\":\"5001ERKWOIIY6MFR7APLC8HFB4JRT\",\"regulated_status\":\"unregulated\",\"three_d_secure\":null,\"wallet\":null},\"type\":\"card\"},\"refunded\":false,\"source\":null,\"status\":\"succeeded\",\"mit_params\":{\"network_transaction_id\":\"MCSY2N5T30124\"}},\"confirmation_method\":\"manual\",\"created\":1769247911,\"currency\":\"eur\",\"customer\":null,\"last_payment_error\":null,\"livemode\":true,\"metadata\":{\"payment_id\":\"rGHfpheOeTDEWUppC3nedeWLi\",\"payments_extension\":\"true\",\"payments_extension_type\":\"card\",\"reconciliation_flow\":\"payments_api\",\"shop_id\":\"751927347\"},\"next_action\":null,\"payment_method\":\"pm_1St3P1IkWweOM9jACgJp2VaM\",\"payment_method_types\":[\"card\"],\"source\":null,\"status\":\"succeeded\"}"</t>
  </si>
  <si>
    <t>AS-95408</t>
  </si>
  <si>
    <t>gid://shopify/Order/7414914056530</t>
  </si>
  <si>
    <t>gid://shopify/OrderTransaction/8587338350930</t>
  </si>
  <si>
    <t>2026-01-08T20:38:52Z</t>
  </si>
  <si>
    <t>ch_3SnPyrIkWweOM9jA07aUnj4M</t>
  </si>
  <si>
    <t>rD3k1FjEQYyGq6tANZNnnOQVV</t>
  </si>
  <si>
    <t>pi_3SnPyrIkWweOM9jA0gZkA5tk</t>
  </si>
  <si>
    <t>"{\"id\":\"pi_3SnPyrIkWweOM9jA0gZkA5tk\",\"object\":\"payment_intent\",\"amount\":4990,\"amount_capturable\":0,\"amount_received\":4990,\"canceled_at\":null,\"cancellation_reason\":null,\"capture_method\":\"automatic\",\"latest_charge\":{\"id\":\"ch_3SnPyrIkWweOM9jA07aUnj4M\",\"object\":\"charge\",\"amount\":4990,\"application_fee\":\"fee_1SnPyrIkWweOM9jAWodbQjni\",\"balance_transaction\":\"txn_3SnPyrIkWweOM9jA0yx8p4UA\",\"captured\":true,\"created\":1767904733,\"currency\":\"eur\",\"failure_code\":null,\"failure_message\":null,\"fraud_details\":{},\"livemode\":true,\"metadata\":{\"payment_id\":\"rD3k1FjEQYyGq6tANZNnnOQV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PyrIkWweOM9jA0gZkA5tk\",\"payment_method\":\"pm_1SnPyrIkWweOM9jA92VXEKzf\",\"payment_method_details\":{\"card\":{\"amount_authorized\":4990,\"authorization_code\":\"672358\",\"brand\":\"visa\",\"checks\":{\"address_line1_check\":null,\"address_postal_code_check\":null,\"cvc_check\":null},\"country\":\"FR\",\"description\":\"Visa Gold\",\"ds_transaction_id\":null,\"exp_month\":2,\"exp_year\":2030,\"extended_authorization\":{\"status\":\"disabled\"},\"fingerprint\":\"gIjZkc15IAJftFjL\",\"funding\":\"debit\",\"iin\":\"464083\",\"incremental_authorization\":{\"status\":\"unavailable\"},\"installments\":null,\"issuer\":\"BPCE\",\"last4\":\"0000\",\"mandate\":null,\"moto\":false,\"multicapture\":{\"status\":\"unavailable\"},\"network\":\"visa\",\"network_token\":{\"used\":false},\"network_transaction_id\":\"486008743338619\",\"overcapture\":{\"maximum_amount_capturable\":4990,\"status\":\"unavailable\"},\"payment_account_reference\":\"V001AACB46B012022062470329474\",\"regulated_status\":\"unregulated\",\"three_d_secure\":null,\"wallet\":{\"apple_pay\":{\"type\":\"apple_pay\"},\"dynamic_last4\":\"4717\",\"type\":\"apple_pay\"}},\"type\":\"card\"},\"refunded\":false,\"source\":null,\"status\":\"succeeded\",\"mit_params\":{\"network_transaction_id\":\"486008743338619\"}},\"confirmation_method\":\"manual\",\"created\":1767904733,\"currency\":\"eur\",\"customer\":null,\"last_payment_error\":null,\"livemode\":true,\"metadata\":{\"payment_id\":\"rD3k1FjEQYyGq6tANZNnnOQVV\",\"payments_extension\":\"true\",\"payments_extension_type\":\"card\",\"reconciliation_flow\":\"payments_api\",\"shop_id\":\"751927347\"},\"next_action\":null,\"payment_method\":\"pm_1SnPyrIkWweOM9jA92VXEKzf\",\"payment_method_types\":[\"card\"],\"source\":null,\"status\":\"succeeded\"}"</t>
  </si>
  <si>
    <t>AS-94961</t>
  </si>
  <si>
    <t>gid://shopify/Order/7397443043666</t>
  </si>
  <si>
    <t>gid://shopify/OrderTransaction/8573768859986</t>
  </si>
  <si>
    <t>2026-01-03T14:21:10Z</t>
  </si>
  <si>
    <t>ch_3SlVhbIkWweOM9jA2jxScTxH</t>
  </si>
  <si>
    <t>r2r8IB8aQYT0GTupzit1fFx7W</t>
  </si>
  <si>
    <t>pi_3SlVhbIkWweOM9jA2db7Kxii</t>
  </si>
  <si>
    <t>"{\"id\":\"pi_3SlVhbIkWweOM9jA2db7Kxii\",\"object\":\"payment_intent\",\"amount\":4995,\"amount_capturable\":0,\"amount_received\":4995,\"canceled_at\":null,\"cancellation_reason\":null,\"capture_method\":\"automatic\",\"latest_charge\":{\"id\":\"ch_3SlVhbIkWweOM9jA2jxScTxH\",\"object\":\"charge\",\"amount\":4995,\"application_fee\":\"fee_1SlVhcIkWweOM9jAB8R5cQ9d\",\"balance_transaction\":\"txn_3SlVhbIkWweOM9jA2OC3TeaE\",\"captured\":true,\"created\":1767450071,\"currency\":\"eur\",\"failure_code\":null,\"failure_message\":null,\"fraud_details\":{},\"livemode\":true,\"metadata\":{\"payment_id\":\"r2r8IB8aQYT0GTupzit1fFx7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VhbIkWweOM9jA2db7Kxii\",\"payment_method\":\"pm_1SlVhbIkWweOM9jAvKvyTV2l\",\"payment_method_details\":{\"card\":{\"amount_authorized\":4995,\"authorization_code\":\"733442\",\"brand\":\"mastercard\",\"checks\":{\"address_line1_check\":\"unavailable\",\"address_postal_code_check\":\"unavailable\",\"cvc_check\":\"pass\"},\"country\":\"ES\",\"description\":\"MasterCard Prepaid Card (Non-US)\",\"ds_transaction_id\":null,\"exp_month\":8,\"exp_year\":2029,\"extended_authorization\":{\"status\":\"disabled\"},\"fingerprint\":\"2FHLeBatXdN9eFFt\",\"funding\":\"prepaid\",\"iin\":\"544958\",\"incremental_authorization\":{\"status\":\"unavailable\"},\"installments\":null,\"issuer\":\"CAIXABANK S.A.\",\"last4\":\"9013\",\"mandate\":null,\"moto\":false,\"multicapture\":{\"status\":\"unavailable\"},\"network\":\"mastercard\",\"network_token\":{\"used\":false},\"network_transaction_id\":\"MRGY6WY8W0103\",\"overcapture\":{\"maximum_amount_capturable\":4995,\"status\":\"unavailable\"},\"payment_account_reference\":\"5001DZUO598CD0LM5PQL78P0A79EC\",\"regulated_status\":\"unregulated\",\"three_d_secure\":null,\"wallet\":null},\"type\":\"card\"},\"refunded\":false,\"source\":null,\"status\":\"succeeded\",\"mit_params\":{\"network_transaction_id\":\"MRGY6WY8W0103\"}},\"confirmation_method\":\"manual\",\"created\":1767450071,\"currency\":\"eur\",\"customer\":null,\"last_payment_error\":null,\"livemode\":true,\"metadata\":{\"payment_id\":\"r2r8IB8aQYT0GTupzit1fFx7W\",\"payments_extension\":\"true\",\"payments_extension_type\":\"card\",\"reconciliation_flow\":\"payments_api\",\"shop_id\":\"751927347\"},\"next_action\":null,\"payment_method\":\"pm_1SlVhbIkWweOM9jAvKvyTV2l\",\"payment_method_types\":[\"card\"],\"source\":null,\"status\":\"succeeded\"}"</t>
  </si>
  <si>
    <t>AS-95939</t>
  </si>
  <si>
    <t>gid://shopify/Order/7428567925074</t>
  </si>
  <si>
    <t>gid://shopify/OrderTransaction/8602561446226</t>
  </si>
  <si>
    <t>2026-01-14T17:56:36Z</t>
  </si>
  <si>
    <t>ch_3SpYJ7IkWweOM9jA2OzK8xEQ</t>
  </si>
  <si>
    <t>rPBM57vrVUQxrbeVDYGu25OZs</t>
  </si>
  <si>
    <t>pi_3SpYJ7IkWweOM9jA2isWcI3P</t>
  </si>
  <si>
    <t>"{\"id\":\"pi_3SpYJ7IkWweOM9jA2isWcI3P\",\"object\":\"payment_intent\",\"amount\":8495,\"amount_capturable\":0,\"amount_received\":8495,\"canceled_at\":null,\"cancellation_reason\":null,\"capture_method\":\"automatic\",\"latest_charge\":{\"id\":\"ch_3SpYJ7IkWweOM9jA2OzK8xEQ\",\"object\":\"charge\",\"amount\":8495,\"application_fee\":\"fee_1SpYJ9IkWweOM9jAb7y5M7m4\",\"balance_transaction\":\"txn_3SpYJ7IkWweOM9jA24Fcvjer\",\"captured\":true,\"created\":1768413398,\"currency\":\"eur\",\"failure_code\":null,\"failure_message\":null,\"fraud_details\":{},\"livemode\":true,\"metadata\":{\"payment_id\":\"rPBM57vrVUQxrbeVDYGu25OZ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YJ7IkWweOM9jA2isWcI3P\",\"payment_method\":\"pm_1SpYJ7IkWweOM9jAY2AiCvOl\",\"payment_method_details\":{\"card\":{\"amount_authorized\":8495,\"authorization_code\":\"719952\",\"brand\":\"mastercard\",\"checks\":{\"address_line1_check\":\"unavailable\",\"address_postal_code_check\":\"unavailable\",\"cvc_check\":null},\"country\":\"AT\",\"description\":\"Gold MasterCard Card\",\"ds_transaction_id\":null,\"exp_month\":1,\"exp_year\":2027,\"extended_authorization\":{\"status\":\"disabled\"},\"fingerprint\":\"UrpTXymCDFZO1nMf\",\"funding\":\"credit\",\"iin\":\"522390\",\"incremental_authorization\":{\"status\":\"unavailable\"},\"installments\":null,\"issuer\":\"RAIFFEISEN BANK INTERNATIONAL\",\"last4\":\"5678\",\"mandate\":null,\"moto\":false,\"multicapture\":{\"status\":\"unavailable\"},\"network\":\"mastercard\",\"network_token\":{\"used\":false},\"network_transaction_id\":\"MCGMOXBW20114\",\"overcapture\":{\"maximum_amount_capturable\":8495,\"status\":\"unavailable\"},\"payment_account_reference\":\"50011WENH9QWF8O2T3BS31DGGR17R\",\"regulated_status\":\"unregulated\",\"three_d_secure\":null,\"wallet\":null},\"type\":\"card\"},\"refunded\":false,\"source\":null,\"status\":\"succeeded\",\"mit_params\":{\"network_transaction_id\":\"MCGMOXBW20114\"}},\"confirmation_method\":\"manual\",\"created\":1768413397,\"currency\":\"eur\",\"customer\":null,\"last_payment_error\":null,\"livemode\":true,\"metadata\":{\"payment_id\":\"rPBM57vrVUQxrbeVDYGu25OZs\",\"payments_extension\":\"true\",\"payments_extension_type\":\"card\",\"reconciliation_flow\":\"payments_api\",\"shop_id\":\"751927347\"},\"next_action\":null,\"payment_method\":\"pm_1SpYJ7IkWweOM9jAY2AiCvOl\",\"payment_method_types\":[\"card\"],\"source\":null,\"status\":\"succeeded\"}"</t>
  </si>
  <si>
    <t>AS-96301</t>
  </si>
  <si>
    <t>AS-96558</t>
  </si>
  <si>
    <t>gid://shopify/Order/7488451084626</t>
  </si>
  <si>
    <t>gid://shopify/OrderTransaction/8626390303058</t>
  </si>
  <si>
    <t>2026-01-22T19:42:49Z</t>
  </si>
  <si>
    <t>ch_3SsTmHIkWweOM9jA1sG09cdK</t>
  </si>
  <si>
    <t>rvN2Oj9Pm8HvHT5xOrAqzEcCu</t>
  </si>
  <si>
    <t>pi_3SsTmHIkWweOM9jA1sHCcVYr</t>
  </si>
  <si>
    <t>"{\"id\":\"pi_3SsTmHIkWweOM9jA1sHCcVYr\",\"object\":\"payment_intent\",\"amount\":7277,\"amount_capturable\":0,\"amount_received\":7277,\"canceled_at\":null,\"cancellation_reason\":null,\"capture_method\":\"automatic\",\"latest_charge\":{\"id\":\"ch_3SsTmHIkWweOM9jA1sG09cdK\",\"object\":\"charge\",\"amount\":7277,\"application_fee\":\"fee_1SsTmKIkWweOM9jAhJ9SvrNV\",\"balance_transaction\":\"txn_3SsTmHIkWweOM9jA11Idkx3U\",\"captured\":true,\"created\":1769110971,\"currency\":\"eur\",\"failure_code\":null,\"failure_message\":null,\"fraud_details\":{},\"livemode\":true,\"metadata\":{\"payment_id\":\"rvN2Oj9Pm8HvHT5xOrAqzEcC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TmHIkWweOM9jA1sHCcVYr\",\"payment_method\":\"pm_1SsTmHIkWweOM9jAPtEmKSiI\",\"payment_method_details\":{\"card\":{\"amount_authorized\":7277,\"authorization_code\":\"855294\",\"brand\":\"mastercard\",\"checks\":{\"address_line1_check\":\"unavailable\",\"address_postal_code_check\":\"unavailable\",\"cvc_check\":\"pass\"},\"country\":\"FR\",\"description\":\"MasterCard Standard Card Immediate Debit\",\"ds_transaction_id\":null,\"exp_month\":6,\"exp_year\":2028,\"extended_authorization\":{\"status\":\"disabled\"},\"fingerprint\":\"8eE1mZf2rwD6UZQa\",\"funding\":\"debit\",\"iin\":\"513641\",\"incremental_authorization\":{\"status\":\"unavailable\"},\"installments\":null,\"issuer\":\"BANQUE FEDERATIVE DU CREDIT MU\",\"last4\":\"3828\",\"mandate\":null,\"moto\":false,\"multicapture\":{\"status\":\"unavailable\"},\"network\":\"mastercard\",\"network_token\":{\"used\":false},\"network_transaction_id\":\"TCSHKUBI50122\",\"overcapture\":{\"maximum_amount_capturable\":7277,\"status\":\"unavailable\"},\"payment_account_reference\":\"5001BNZ2RBKQ180U3J6KWECH7O0N1\",\"regulated_status\":\"unregulated\",\"three_d_secure\":{\"authentication_flow\":\"frictionless\",\"electronic_commerce_indicator\":\"06\",\"exemption_indicator\":null,\"result\":\"exempted\",\"result_reason\":null,\"transaction_id\":\"1fde904f-3a00-4340-82fe-7b47d7d68465\",\"version\":\"2.2.0\"},\"wallet\":null},\"type\":\"card\"},\"refunded\":false,\"source\":null,\"status\":\"succeeded\",\"mit_params\":{\"network_transaction_id\":\"TCSHKUBI50122\"}},\"confirmation_method\":\"manual\",\"created\":1769110969,\"currency\":\"eur\",\"customer\":null,\"last_payment_error\":null,\"livemode\":true,\"metadata\":{\"payment_id\":\"rvN2Oj9Pm8HvHT5xOrAqzEcCu\",\"payments_extension\":\"true\",\"payments_extension_type\":\"card\",\"reconciliation_flow\":\"payments_api\",\"shop_id\":\"751927347\"},\"next_action\":null,\"payment_method\":\"pm_1SsTmHIkWweOM9jAPtEmKSiI\",\"payment_method_types\":[\"card\"],\"source\":null,\"status\":\"succeeded\"}"</t>
  </si>
  <si>
    <t>AS-96696</t>
  </si>
  <si>
    <t>gid://shopify/Order/7492925161810</t>
  </si>
  <si>
    <t>gid://shopify/OrderTransaction/8632004215122</t>
  </si>
  <si>
    <t>2026-01-24T20:30:44Z</t>
  </si>
  <si>
    <t>ch_3StDTlIkWweOM9jA0xLPqXZV</t>
  </si>
  <si>
    <t>rwM9WG2Li9CGARLCXwlMk8R38</t>
  </si>
  <si>
    <t>pi_3StDTlIkWweOM9jA0oZ6L01s</t>
  </si>
  <si>
    <t>"{\"id\":\"pi_3StDTlIkWweOM9jA0oZ6L01s\",\"object\":\"payment_intent\",\"amount\":5985,\"amount_capturable\":0,\"amount_received\":5985,\"canceled_at\":null,\"cancellation_reason\":null,\"capture_method\":\"automatic\",\"latest_charge\":{\"id\":\"ch_3StDTlIkWweOM9jA0xLPqXZV\",\"object\":\"charge\",\"amount\":5985,\"application_fee\":\"fee_1StDTnIkWweOM9jAkGw3FklR\",\"balance_transaction\":\"txn_3StDTlIkWweOM9jA0KYCFhJR\",\"captured\":true,\"created\":1769286647,\"currency\":\"eur\",\"failure_code\":null,\"failure_message\":null,\"fraud_details\":{},\"livemode\":true,\"metadata\":{\"payment_id\":\"rwM9WG2Li9CGARLCXwlMk8R38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DTlIkWweOM9jA0oZ6L01s\",\"payment_method\":\"pm_1StDTlIkWweOM9jAj7JRs17p\",\"payment_method_details\":{\"card\":{\"amount_authorized\":5985,\"authorization_code\":\"500695\",\"brand\":\"visa\",\"checks\":{\"address_line1_check\":\"fail\",\"address_postal_code_check\":\"fail\",\"cvc_check\":null},\"country\":\"FR\",\"description\":\"Visa Classic\",\"ds_transaction_id\":null,\"exp_month\":12,\"exp_year\":2026,\"extended_authorization\":{\"status\":\"disabled\"},\"fingerprint\":\"R1xFBAXQMuIF7s3N\",\"funding\":\"debit\",\"iin\":\"499001\",\"incremental_authorization\":{\"status\":\"unavailable\"},\"installments\":null,\"issuer\":\"BPCE\",\"last4\":\"4113\",\"mandate\":null,\"moto\":false,\"multicapture\":{\"status\":\"unavailable\"},\"network\":\"visa\",\"network_token\":{\"used\":true},\"network_transaction_id\":\"486024738470177\",\"overcapture\":{\"maximum_amount_capturable\":5985,\"status\":\"unavailable\"},\"payment_account_reference\":\"V001AACB001012023121861063960\",\"regulated_status\":\"unregulated\",\"three_d_secure\":{\"authentication_flow\":\"frictionless\",\"electronic_commerce_indicator\":\"07\",\"exemption_indicator\":null,\"result\":\"exempted\",\"result_reason\":null,\"transaction_id\":\"1d8e13ec-3fa3-43bc-8c83-96e7faa9e7c4\",\"version\":\"2.2.0\"},\"wallet\":null},\"type\":\"card\"},\"refunded\":false,\"source\":null,\"status\":\"succeeded\",\"mit_params\":{\"network_transaction_id\":\"486024738470177\"}},\"confirmation_method\":\"manual\",\"created\":1769286645,\"currency\":\"eur\",\"customer\":null,\"last_payment_error\":null,\"livemode\":true,\"metadata\":{\"payment_id\":\"rwM9WG2Li9CGARLCXwlMk8R38\",\"payments_extension\":\"true\",\"payments_extension_type\":\"card\",\"reconciliation_flow\":\"payments_api\",\"shop_id\":\"751927347\"},\"next_action\":null,\"payment_method\":\"pm_1StDTlIkWweOM9jAj7JRs17p\",\"payment_method_types\":[\"card\"],\"source\":null,\"status\":\"succeeded\"}"</t>
  </si>
  <si>
    <t>gid://shopify/OrderTransaction/8632008180050</t>
  </si>
  <si>
    <t>2026-01-24T20:32:47Z</t>
  </si>
  <si>
    <t>re_3StDTlIkWweOM9jA0i7v2No5</t>
  </si>
  <si>
    <t>znBw4vi9Y6azlbwTbVaPevHnp</t>
  </si>
  <si>
    <t>"{\"id\":\"re_3StDTlIkWweOM9jA0i7v2No5\",\"amount\":5985,\"balance_transaction\":\"txn_3StDTlIkWweOM9jA0F0t0f43\",\"charge\":{\"id\":\"ch_3StDTlIkWweOM9jA0xLPqXZV\",\"object\":\"charge\",\"amount\":5985,\"application_fee\":\"fee_1StDTnIkWweOM9jAkGw3FklR\",\"balance_transaction\":\"txn_3StDTlIkWweOM9jA0KYCFhJR\",\"captured\":true,\"created\":1769286647,\"currency\":\"eur\",\"failure_code\":null,\"failure_message\":null,\"fraud_details\":{},\"livemode\":true,\"metadata\":{\"payment_id\":\"rwM9WG2Li9CGARLCXwlMk8R38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DTlIkWweOM9jA0oZ6L01s\",\"payment_method\":\"pm_1StDTlIkWweOM9jAj7JRs17p\",\"payment_method_details\":{\"card\":{\"amount_authorized\":5985,\"authorization_code\":\"500695\",\"brand\":\"visa\",\"checks\":{\"address_line1_check\":\"fail\",\"address_postal_code_check\":\"fail\",\"cvc_check\":null},\"country\":\"FR\",\"description\":\"Visa Classic\",\"ds_transaction_id\":null,\"exp_month\":12,\"exp_year\":2026,\"extended_authorization\":{\"status\":\"disabled\"},\"fingerprint\":\"R1xFBAXQMuIF7s3N\",\"funding\":\"debit\",\"iin\":\"499001\",\"incremental_authorization\":{\"status\":\"unavailable\"},\"installments\":null,\"issuer\":\"BPCE\",\"last4\":\"4113\",\"mandate\":null,\"moto\":false,\"multicapture\":{\"status\":\"unavailable\"},\"network\":\"visa\",\"network_token\":{\"used\":true},\"network_transaction_id\":\"486024738470177\",\"overcapture\":{\"maximum_amount_capturable\":5985,\"status\":\"unavailable\"},\"payment_account_reference\":\"V001AACB001012023121861063960\",\"regulated_status\":\"unregulated\",\"three_d_secure\":{\"authentication_flow\":\"frictionless\",\"electronic_commerce_indicator\":\"07\",\"exemption_indicator\":null,\"result\":\"exempted\",\"result_reason\":null,\"transaction_id\":\"1d8e13ec-3fa3-43bc-8c83-96e7faa9e7c4\",\"version\":\"2.2.0\"},\"wallet\":null},\"type\":\"card\"},\"refunded\":true,\"source\":null,\"status\":\"succeeded\",\"mit_params\":{\"network_transaction_id\":\"486024738470177\"}},\"object\":\"refund\",\"reason\":null,\"status\":\"succeeded\",\"created\":1769286768,\"currency\":\"eur\",\"metadata\":{\"payments_extension\":\"true\",\"payments_extension_type\":\"card\",\"reconciliation_flow\":\"payments_api\",\"refund_id\":\"znBw4vi9Y6azlbwTbVaPevHnp\"},\"payment_method_details\":{\"card\":{\"acquirer_reference_number\":null,\"acquirer_reference_number_status\":\"unavailable\"},\"type\":\"card\"},\"mit_params\":{}}"</t>
  </si>
  <si>
    <t>AS-96748</t>
  </si>
  <si>
    <t>gid://shopify/Order/7494103040338</t>
  </si>
  <si>
    <t>gid://shopify/OrderTransaction/8633501090130</t>
  </si>
  <si>
    <t>2026-01-25T14:24:51Z</t>
  </si>
  <si>
    <t>7SH140117R2129425</t>
  </si>
  <si>
    <t>"{\"id\":\"7SH140117R2129425\",\"intent\":\"CAPTURE\",\"status\":\"COMPLETED\",\"payment_source\":{\"paypal\":{\"email_address\":\"serenaperocco99@gmail.com\",\"account_id\":\"WC2A4A7VZHVZ6\",\"account_status\":\"VERIFIED\",\"name\":{\"given_name\":\"serena\",\"surname\":\"Perocco\"},\"phone_number\":{\"national_number\":\"393486488566\"},\"address\":{\"address_line_1\":\"Via Faenza 5\",\"admin_area_2\":\"BOLOGNA\",\"admin_area_1\":\"BO\",\"postal_code\":\"40139\",\"country_code\":\"IT\"}}},\"purchase_units\":[{\"reference_id\":\"default\",\"amount\":{\"currency_code\":\"EUR\",\"value\":\"29.90\",\"breakdown\":{\"item_total\":{\"currency_code\":\"EUR\",\"value\":\"24.95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No stress - P\u00f3ster \\/ Madera lavanda pastel \\/ 20x30\",\"custom_id\":\"{\\\"shop_id\\\":751927347,\\\"session_id\\\":\\\"rLLZpHpc7uQJfnpf1zf5Nu2Ag\\\"}\",\"invoice_id\":\"rLLZpHpc7uQJfnpf1zf5Nu2Ag\",\"items\":[{\"name\":\"No stress - P\u00f3ster \\/ Madera lavanda pastel \\/ 20x30\",\"unit_amount\":{\"currency_code\":\"EUR\",\"value\":\"24.95\"},\"tax\":{\"currency_code\":\"EUR\",\"value\":\"0.00\"},\"quantity\":\"1\"}],\"shipping\":{\"name\":{\"full_name\":\"serena perocco\"},\"address\":{\"address_line_1\":\"Via Bartolomeo Maria Dal Monte 2\",\"admin_area_2\":\"Bologna\",\"admin_area_1\":\"Bologna\",\"postal_code\":\"40139\",\"country_code\":\"IT\"}},\"supplementary_data\":{\"tax_nexus\":[]},\"payments\":{\"captures\":[{\"id\":\"83H35562CV5421201\",\"status\":\"COMPLETED\",\"amount\":{\"currency_code\":\"EUR\",\"value\":\"29.90\"},\"final_capture\":true,\"disbursement_mode\":\"INSTANT\",\"seller_protection\":{\"status\":\"ELIGIBLE\",\"dispute_categories\":[\"ITEM_NOT_RECEIVED\",\"UNAUTHORIZED_TRANSACTION\"]},\"seller_receivable_breakdown\":{\"gross_amount\":{\"currency_code\":\"EUR\",\"value\":\"29.90\"},\"paypal_fee\":{\"currency_code\":\"EUR\",\"value\":\"1.22\"},\"net_amount\":{\"currency_code\":\"EUR\",\"value\":\"28.68\"}},\"invoice_id\":\"rLLZpHpc7uQJfnpf1zf5Nu2Ag\",\"custom_id\":\"{\\\"shop_id\\\":751927347,\\\"session_id\\\":\\\"rLLZpHpc7uQJfnpf1zf5Nu2Ag\\\"}\",\"links\":[{\"href\":\"https:\\/\\/api.paypal.com\\/v2\\/payments\\/captures\\/83H35562CV5421201\",\"rel\":\"self\",\"method\":\"GET\"},{\"href\":\"https:\\/\\/api.paypal.com\\/v2\\/payments\\/captures\\/83H35562CV5421201\\/refund\",\"rel\":\"refund\",\"method\":\"POST\"},{\"href\":\"https:\\/\\/api.paypal.com\\/v2\\/checkout\\/orders\\/7SH140117R2129425\",\"rel\":\"up\",\"method\":\"GET\"}],\"create_time\":\"2026-01-25T14:24:54Z\",\"update_time\":\"2026-01-25T14:24:54Z\"}]}}],\"payer\":{\"name\":{\"given_name\":\"serena\",\"surname\":\"Perocco\"},\"email_address\":\"serenaperocco99@gmail.com\",\"payer_id\":\"WC2A4A7VZHVZ6\",\"phone\":{\"phone_number\":{\"national_number\":\"393486488566\"}},\"address\":{\"address_line_1\":\"Via Faenza 5\",\"admin_area_2\":\"BOLOGNA\",\"admin_area_1\":\"BO\",\"postal_code\":\"40139\",\"country_code\":\"IT\"}},\"create_time\":\"2026-01-25T14:24:14Z\",\"update_time\":\"2026-01-25T14:24:54Z\",\"links\":[{\"href\":\"https:\\/\\/api.paypal.com\\/v2\\/checkout\\/orders\\/7SH140117R2129425\",\"rel\":\"self\",\"method\":\"GET\"}]}"</t>
  </si>
  <si>
    <t>AS-96162</t>
  </si>
  <si>
    <t>gid://shopify/Order/7436871303506</t>
  </si>
  <si>
    <t>gid://shopify/OrderTransaction/8612091134290</t>
  </si>
  <si>
    <t>2026-01-17T16:03:22Z</t>
  </si>
  <si>
    <t>7HM06054YG123133K</t>
  </si>
  <si>
    <t>"{\"id\":\"7HM06054YG123133K\",\"intent\":\"CAPTURE\",\"status\":\"COMPLETED\",\"payment_source\":{\"paypal\":{\"email_address\":\"gilles.bretagnolle@sfr.fr\",\"account_id\":\"Z2A75ABECEKXW\",\"account_status\":\"VERIFIED\",\"name\":{\"given_name\":\"gilles\",\"surname\":\"bretagnolle\"},\"phone_number\":{\"national_number\":\"33612447484\"},\"address\":{\"address_line_1\":\"51 impasse de l'\u00e9tang\",\"admin_area_2\":\"troche\",\"postal_code\":\"19230\",\"country_code\":\"FR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Henri Matisse papiers d\u00e9coup\u00e9s VIII - P\u00f3ster \\/ Sin marco \\/ 40x50\",\"custom_id\":\"{\\\"shop_id\\\":751927347,\\\"session_id\\\":\\\"rW8WbxXX6dFrDAoxBy1lWa4kf\\\"}\",\"invoice_id\":\"rW8WbxXX6dFrDAoxBy1lWa4kf\",\"soft_descriptor\":\"PAYPAL *ARTESTASTOR AR\",\"items\":[{\"name\":\"Henri Matisse papiers d\u00e9coup\u00e9s VIII - P\u00f3ster \\/ Sin marco \\/ 40x50\",\"unit_amount\":{\"currency_code\":\"EUR\",\"value\":\"26.95\"},\"tax\":{\"currency_code\":\"EUR\",\"value\":\"0.00\"},\"quantity\":\"1\"}],\"shipping\":{\"name\":{\"full_name\":\"gilles BRETAGNOLLE\"},\"address\":{\"address_line_1\":\"51 IMPASSE DE L'ETANG\",\"admin_area_2\":\"TROCHE\",\"postal_code\":\"19230\",\"country_code\":\"FR\"}},\"supplementary_data\":{\"tax_nexus\":[]},\"payments\":{\"captures\":[{\"id\":\"1R042546243873453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W8WbxXX6dFrDAoxBy1lWa4kf\",\"custom_id\":\"{\\\"shop_id\\\":751927347,\\\"session_id\\\":\\\"rW8WbxXX6dFrDAoxBy1lWa4kf\\\"}\",\"links\":[{\"href\":\"https:\\/\\/api.paypal.com\\/v2\\/payments\\/captures\\/1R042546243873453\",\"rel\":\"self\",\"method\":\"GET\"},{\"href\":\"https:\\/\\/api.paypal.com\\/v2\\/payments\\/captures\\/1R042546243873453\\/refund\",\"rel\":\"refund\",\"method\":\"POST\"},{\"href\":\"https:\\/\\/api.paypal.com\\/v2\\/checkout\\/orders\\/7HM06054YG123133K\",\"rel\":\"up\",\"method\":\"GET\"}],\"create_time\":\"2026-01-17T16:03:24Z\",\"update_time\":\"2026-01-17T16:03:24Z\"}]}}],\"payer\":{\"name\":{\"given_name\":\"gilles\",\"surname\":\"bretagnolle\"},\"email_address\":\"gilles.bretagnolle@sfr.fr\",\"payer_id\":\"Z2A75ABECEKXW\",\"phone\":{\"phone_number\":{\"national_number\":\"33612447484\"}},\"address\":{\"address_line_1\":\"51 impasse de l'\u00e9tang\",\"admin_area_2\":\"troche\",\"postal_code\":\"19230\",\"country_code\":\"FR\"}},\"create_time\":\"2026-01-17T16:02:45Z\",\"update_time\":\"2026-01-17T16:03:24Z\",\"links\":[{\"href\":\"https:\\/\\/api.paypal.com\\/v2\\/checkout\\/orders\\/7HM06054YG123133K\",\"rel\":\"self\",\"method\":\"GET\"}]}"</t>
  </si>
  <si>
    <t>AS-96649</t>
  </si>
  <si>
    <t>gid://shopify/Order/7491813278034</t>
  </si>
  <si>
    <t>gid://shopify/OrderTransaction/8630677012818</t>
  </si>
  <si>
    <t>2026-01-24T12:25:25Z</t>
  </si>
  <si>
    <t>ch_3St5u6IkWweOM9jA0E0zieB1</t>
  </si>
  <si>
    <t>rVTt1CztznO0GiKuDDJqpu2DV</t>
  </si>
  <si>
    <t>pi_3St5u6IkWweOM9jA0iwuYmW8</t>
  </si>
  <si>
    <t>"{\"id\":\"pi_3St5u6IkWweOM9jA0iwuYmW8\",\"object\":\"payment_intent\",\"amount\":17541,\"amount_capturable\":0,\"amount_received\":17541,\"canceled_at\":null,\"cancellation_reason\":null,\"capture_method\":\"automatic\",\"latest_charge\":{\"id\":\"ch_3St5u6IkWweOM9jA0E0zieB1\",\"object\":\"charge\",\"amount\":17541,\"application_fee\":\"fee_1St5u7IkWweOM9jAjmKSZ5jR\",\"balance_transaction\":\"txn_3St5u6IkWweOM9jA07r4vrhb\",\"captured\":true,\"created\":1769257526,\"currency\":\"eur\",\"failure_code\":null,\"failure_message\":null,\"fraud_details\":{},\"livemode\":true,\"metadata\":{\"payment_id\":\"rVTt1CztznO0GiKuDDJqpu2D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5u6IkWweOM9jA0iwuYmW8\",\"payment_method\":\"pm_1St5u6IkWweOM9jA2njNsw72\",\"payment_method_details\":{\"card\":{\"amount_authorized\":17541,\"authorization_code\":\"114665\",\"brand\":\"visa\",\"checks\":{\"address_line1_check\":null,\"address_postal_code_check\":null,\"cvc_check\":null},\"country\":\"FR\",\"description\":\"Visa Classic\",\"ds_transaction_id\":null,\"exp_month\":6,\"exp_year\":2031,\"extended_authorization\":{\"status\":\"disabled\"},\"fingerprint\":\"eAaESNJyrMvFS43E\",\"funding\":\"debit\",\"iin\":\"445331\",\"incremental_authorization\":{\"status\":\"unavailable\"},\"installments\":null,\"issuer\":\"BNP Paribas\",\"last4\":\"0000\",\"mandate\":null,\"moto\":false,\"multicapture\":{\"status\":\"unavailable\"},\"network\":\"visa\",\"network_token\":{\"used\":false},\"network_transaction_id\":\"486024447263389\",\"overcapture\":{\"maximum_amount_capturable\":17541,\"status\":\"unavailable\"},\"payment_account_reference\":\"V001AABA102012025061298592390\",\"regulated_status\":\"unregulated\",\"three_d_secure\":null,\"wallet\":{\"apple_pay\":{\"type\":\"apple_pay\"},\"dynamic_last4\":\"2923\",\"type\":\"apple_pay\"}},\"type\":\"card\"},\"refunded\":false,\"source\":null,\"status\":\"succeeded\",\"mit_params\":{\"network_transaction_id\":\"486024447263389\"}},\"confirmation_method\":\"manual\",\"created\":1769257526,\"currency\":\"eur\",\"customer\":null,\"last_payment_error\":null,\"livemode\":true,\"metadata\":{\"payment_id\":\"rVTt1CztznO0GiKuDDJqpu2DV\",\"payments_extension\":\"true\",\"payments_extension_type\":\"card\",\"reconciliation_flow\":\"payments_api\",\"shop_id\":\"751927347\"},\"next_action\":null,\"payment_method\":\"pm_1St5u6IkWweOM9jA2njNsw72\",\"payment_method_types\":[\"card\"],\"source\":null,\"status\":\"succeeded\"}"</t>
  </si>
  <si>
    <t>AS-96400</t>
  </si>
  <si>
    <t>gid://shopify/Order/7444173160786</t>
  </si>
  <si>
    <t>gid://shopify/OrderTransaction/8621159547218</t>
  </si>
  <si>
    <t>2026-01-20T16:40:00Z</t>
  </si>
  <si>
    <t>ch_3SrhyGIkWweOM9jA15C2uB4f</t>
  </si>
  <si>
    <t>rmuNqOu61AJ5YimkYAem0FtpV</t>
  </si>
  <si>
    <t>pi_3SrhyGIkWweOM9jA1HMTkyKo</t>
  </si>
  <si>
    <t>"{\"id\":\"pi_3SrhyGIkWweOM9jA1HMTkyKo\",\"object\":\"payment_intent\",\"amount\":5990,\"amount_capturable\":0,\"amount_received\":5990,\"canceled_at\":null,\"cancellation_reason\":null,\"capture_method\":\"automatic\",\"latest_charge\":{\"id\":\"ch_3SrhyGIkWweOM9jA15C2uB4f\",\"object\":\"charge\",\"amount\":5990,\"application_fee\":\"fee_1SrhyJIkWweOM9jArcNYBa51\",\"balance_transaction\":\"txn_3SrhyGIkWweOM9jA1m6DF1oo\",\"captured\":true,\"created\":1768927202,\"currency\":\"eur\",\"failure_code\":null,\"failure_message\":null,\"fraud_details\":{},\"livemode\":true,\"metadata\":{\"payment_id\":\"rmuNqOu61AJ5YimkYAem0Ftp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hyGIkWweOM9jA1HMTkyKo\",\"payment_method\":\"pm_1SrhyGIkWweOM9jAv7Mmc3yO\",\"payment_method_details\":{\"card\":{\"amount_authorized\":5990,\"authorization_code\":\"394844\",\"brand\":\"mastercard\",\"checks\":{\"address_line1_check\":\"unavailable\",\"address_postal_code_check\":\"unavailable\",\"cvc_check\":\"pass\"},\"country\":\"IT\",\"description\":\"Prepaid Unembossed MasterCard Card (Non-US)\",\"ds_transaction_id\":null,\"exp_month\":3,\"exp_year\":2026,\"extended_authorization\":{\"status\":\"disabled\"},\"fingerprint\":\"aMnQrdc7SQcuIwLq\",\"funding\":\"prepaid\",\"iin\":\"534207\",\"incremental_authorization\":{\"status\":\"unavailable\"},\"installments\":null,\"issuer\":\"INTESA SANPAOLO SPA\",\"last4\":\"5193\",\"mandate\":null,\"moto\":false,\"multicapture\":{\"status\":\"unavailable\"},\"network\":\"mastercard\",\"network_token\":{\"used\":false},\"network_transaction_id\":\"SURPWOV2Z0120\",\"overcapture\":{\"maximum_amount_capturable\":5990,\"status\":\"unavailable\"},\"payment_account_reference\":\"50016UKOIEH6PV9FEFVXOHCEYMK96\",\"regulated_status\":\"unregulated\",\"three_d_secure\":null,\"wallet\":null},\"type\":\"card\"},\"refunded\":false,\"source\":null,\"status\":\"succeeded\",\"mit_params\":{\"network_transaction_id\":\"SURPWOV2Z0120\"}},\"confirmation_method\":\"manual\",\"created\":1768927200,\"currency\":\"eur\",\"customer\":null,\"last_payment_error\":null,\"livemode\":true,\"metadata\":{\"payment_id\":\"rmuNqOu61AJ5YimkYAem0FtpV\",\"payments_extension\":\"true\",\"payments_extension_type\":\"card\",\"reconciliation_flow\":\"payments_api\",\"shop_id\":\"751927347\"},\"next_action\":null,\"payment_method\":\"pm_1SrhyGIkWweOM9jAv7Mmc3yO\",\"payment_method_types\":[\"card\"],\"source\":null,\"status\":\"succeeded\"}"</t>
  </si>
  <si>
    <t>AS-96767</t>
  </si>
  <si>
    <t>gid://shopify/Order/7494448185682</t>
  </si>
  <si>
    <t>gid://shopify/OrderTransaction/8633932742994</t>
  </si>
  <si>
    <t>2026-01-25T17:18:59Z</t>
  </si>
  <si>
    <t>ch_3StWxkIkWweOM9jA14qxu9gz</t>
  </si>
  <si>
    <t>rphfJiZIZkD08WNa5yNjH3Mmt</t>
  </si>
  <si>
    <t>pi_3StWxkIkWweOM9jA17C3BMtX</t>
  </si>
  <si>
    <t>"{\"id\":\"pi_3StWxkIkWweOM9jA17C3BMtX\",\"object\":\"payment_intent\",\"amount\":40580,\"amount_capturable\":0,\"amount_received\":40580,\"canceled_at\":null,\"cancellation_reason\":null,\"capture_method\":\"automatic\",\"latest_charge\":{\"id\":\"ch_3StWxkIkWweOM9jA14qxu9gz\",\"object\":\"charge\",\"amount\":40580,\"application_fee\":\"fee_1StWyMIkWweOM9jAjRZWVEF2\",\"balance_transaction\":\"txn_3StWxkIkWweOM9jA1WZMovQe\",\"captured\":true,\"created\":1769361577,\"currency\":\"eur\",\"failure_code\":null,\"failure_message\":null,\"fraud_details\":{},\"livemode\":true,\"metadata\":{\"payment_id\":\"rphfJiZIZkD08WNa5yNjH3Mm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WxkIkWweOM9jA17C3BMtX\",\"payment_method\":\"pm_1StWxkIkWweOM9jAcqOjNV3X\",\"payment_method_details\":{\"card\":{\"amount_authorized\":40580,\"authorization_code\":\"842096\",\"brand\":\"visa\",\"checks\":{\"address_line1_check\":\"unavailable\",\"address_postal_code_check\":\"unavailable\",\"cvc_check\":\"pass\"},\"country\":\"ES\",\"description\":\"Visa Gold\",\"ds_transaction_id\":null,\"exp_month\":3,\"exp_year\":2028,\"extended_authorization\":{\"status\":\"disabled\"},\"fingerprint\":\"biPZyV2LkZid7l3A\",\"funding\":\"credit\",\"iin\":\"496626\",\"incremental_authorization\":{\"status\":\"unavailable\"},\"installments\":null,\"issuer\":\"CAIXABANK S.A.\",\"last4\":\"1501\",\"mandate\":null,\"moto\":false,\"multicapture\":{\"status\":\"unavailable\"},\"network\":\"visa\",\"network_token\":{\"used\":false},\"network_transaction_id\":\"486025623775128\",\"overcapture\":{\"maximum_amount_capturable\":40580,\"status\":\"unavailable\"},\"payment_account_reference\":\"V0010013823298808398723815058\",\"regulated_status\":\"unregulated\",\"three_d_secure\":{\"authentication_flow\":\"challenge\",\"electronic_commerce_indicator\":\"05\",\"exemption_indicator\":null,\"result\":\"authenticated\",\"result_reason\":null,\"transaction_id\":\"6531de06-53cc-462b-8b70-35d1ecba4673\",\"version\":\"2.2.0\"},\"wallet\":null},\"type\":\"card\"},\"refunded\":false,\"source\":null,\"status\":\"succeeded\",\"mit_params\":{\"network_transaction_id\":\"486025623775128\"}},\"confirmation_method\":\"manual\",\"created\":1769361540,\"currency\":\"eur\",\"customer\":null,\"last_payment_error\":null,\"livemode\":true,\"metadata\":{\"payment_id\":\"rphfJiZIZkD08WNa5yNjH3Mmt\",\"payments_extension\":\"true\",\"payments_extension_type\":\"card\",\"reconciliation_flow\":\"payments_api\",\"shop_id\":\"751927347\"},\"next_action\":null,\"payment_method\":\"pm_1StWxkIkWweOM9jAcqOjNV3X\",\"payment_method_types\":[\"card\"],\"source\":null,\"status\":\"succeeded\"}"</t>
  </si>
  <si>
    <t>AS-96070</t>
  </si>
  <si>
    <t>gid://shopify/Order/7433228026194</t>
  </si>
  <si>
    <t>gid://shopify/OrderTransaction/8607688687954</t>
  </si>
  <si>
    <t>2026-01-16T12:31:00Z</t>
  </si>
  <si>
    <t>ch_3SqCB7IkWweOM9jA1xYOVLnX</t>
  </si>
  <si>
    <t>rL9qDpihqHZXiEPibo3RALl1G</t>
  </si>
  <si>
    <t>pi_3SqCB7IkWweOM9jA1VaUCEhf</t>
  </si>
  <si>
    <t>"{\"id\":\"pi_3SqCB7IkWweOM9jA1VaUCEhf\",\"object\":\"payment_intent\",\"amount\":6795,\"amount_capturable\":0,\"amount_received\":6795,\"canceled_at\":null,\"cancellation_reason\":null,\"capture_method\":\"automatic\",\"latest_charge\":{\"id\":\"ch_3SqCB7IkWweOM9jA1xYOVLnX\",\"object\":\"charge\",\"amount\":6795,\"application_fee\":\"fee_1SqCBBIkWweOM9jAibyIvjdg\",\"balance_transaction\":\"txn_3SqCB7IkWweOM9jA1UYMxI65\",\"captured\":true,\"created\":1768566664,\"currency\":\"eur\",\"failure_code\":null,\"failure_message\":null,\"fraud_details\":{},\"livemode\":true,\"metadata\":{\"payment_id\":\"rL9qDpihqHZXiEPibo3RALl1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CB7IkWweOM9jA1VaUCEhf\",\"payment_method\":\"pm_1SqCB7IkWweOM9jAFQpHdfH0\",\"payment_method_details\":{\"card\":{\"amount_authorized\":6795,\"authorization_code\":\"335102\",\"brand\":\"mastercard\",\"checks\":{\"address_line1_check\":\"unavailable\",\"address_postal_code_check\":\"unavailable\",\"cvc_check\":\"pass\"},\"country\":\"FR\",\"description\":\"MasterCard Standard Card Immediate Debit\",\"ds_transaction_id\":null,\"exp_month\":3,\"exp_year\":2026,\"extended_authorization\":{\"status\":\"disabled\"},\"fingerprint\":\"71xzEs26yb3RIi0Z\",\"funding\":\"debit\",\"iin\":\"513029\",\"incremental_authorization\":{\"status\":\"unavailable\"},\"installments\":null,\"issuer\":\"CREDIT MUTUEL ARKEA\",\"last4\":\"5853\",\"mandate\":null,\"moto\":false,\"multicapture\":{\"status\":\"unavailable\"},\"network\":\"mastercard\",\"network_token\":{\"used\":false},\"network_transaction_id\":\"TCSZNTL2S0116\",\"overcapture\":{\"maximum_amount_capturable\":6795,\"status\":\"unavailable\"},\"payment_account_reference\":\"5001EGO8OU4Y4YMPTQO280E5HA8QX\",\"regulated_status\":\"unregulated\",\"three_d_secure\":{\"authentication_flow\":\"frictionless\",\"electronic_commerce_indicator\":\"06\",\"exemption_indicator\":null,\"result\":\"exempted\",\"result_reason\":null,\"transaction_id\":\"04b58b54-5f80-40df-8e3c-3243c3c20b77\",\"version\":\"2.2.0\"},\"wallet\":null},\"type\":\"card\"},\"refunded\":false,\"source\":null,\"status\":\"succeeded\",\"mit_params\":{\"network_transaction_id\":\"TCSZNTL2S0116\"}},\"confirmation_method\":\"manual\",\"created\":1768566661,\"currency\":\"eur\",\"customer\":null,\"last_payment_error\":null,\"livemode\":true,\"metadata\":{\"payment_id\":\"rL9qDpihqHZXiEPibo3RALl1G\",\"payments_extension\":\"true\",\"payments_extension_type\":\"card\",\"reconciliation_flow\":\"payments_api\",\"shop_id\":\"751927347\"},\"next_action\":null,\"payment_method\":\"pm_1SqCB7IkWweOM9jAFQpHdfH0\",\"payment_method_types\":[\"card\"],\"source\":null,\"status\":\"succeeded\"}"</t>
  </si>
  <si>
    <t>AS-96002</t>
  </si>
  <si>
    <t>gid://shopify/Order/7430417023314</t>
  </si>
  <si>
    <t>gid://shopify/OrderTransaction/8604912484690</t>
  </si>
  <si>
    <t>2026-01-15T15:49:30Z</t>
  </si>
  <si>
    <t>ch_3SpsnfIkWweOM9jA12OAkwEg</t>
  </si>
  <si>
    <t>r7s3ySzluCeuD31JG6aoe8eje</t>
  </si>
  <si>
    <t>pi_3SpsnfIkWweOM9jA1DOr1ZQv</t>
  </si>
  <si>
    <t>"{\"id\":\"pi_3SpsnfIkWweOM9jA1DOr1ZQv\",\"object\":\"payment_intent\",\"amount\":4086,\"amount_capturable\":0,\"amount_received\":4086,\"canceled_at\":null,\"cancellation_reason\":null,\"capture_method\":\"automatic\",\"latest_charge\":{\"id\":\"ch_3SpsnfIkWweOM9jA12OAkwEg\",\"object\":\"charge\",\"amount\":4086,\"application_fee\":\"fee_1SpsniIkWweOM9jA2eAAXC8x\",\"balance_transaction\":\"txn_3SpsnfIkWweOM9jA1ySwr0pB\",\"captured\":true,\"created\":1768492173,\"currency\":\"eur\",\"failure_code\":null,\"failure_message\":null,\"fraud_details\":{},\"livemode\":true,\"metadata\":{\"payment_id\":\"r7s3ySzluCeuD31JG6aoe8ej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snfIkWweOM9jA1DOr1ZQv\",\"payment_method\":\"pm_1SpsnfIkWweOM9jAXJRcccvG\",\"payment_method_details\":{\"card\":{\"amount_authorized\":4086,\"authorization_code\":\"493369\",\"brand\":\"visa\",\"checks\":{\"address_line1_check\":\"unavailable\",\"address_postal_code_check\":\"unavailable\",\"cvc_check\":\"pass\"},\"country\":\"ES\",\"description\":\"Visa Classic\",\"ds_transaction_id\":null,\"exp_month\":12,\"exp_year\":2028,\"extended_authorization\":{\"status\":\"disabled\"},\"fingerprint\":\"BKLzUCFOfAsIkQBk\",\"funding\":\"debit\",\"iin\":\"403617\",\"incremental_authorization\":{\"status\":\"unavailable\"},\"installments\":null,\"issuer\":\"BANCO COOPERATIVO ESPANOL S.A.\",\"last4\":\"8487\",\"mandate\":null,\"moto\":false,\"multicapture\":{\"status\":\"unavailable\"},\"network\":\"visa\",\"network_token\":{\"used\":false},\"network_transaction_id\":\"486015569737442\",\"overcapture\":{\"maximum_amount_capturable\":4086,\"status\":\"unavailable\"},\"payment_account_reference\":\"V0010015820352341380335440815\",\"regulated_status\":\"unregulated\",\"three_d_secure\":null,\"wallet\":null},\"type\":\"card\"},\"refunded\":false,\"source\":null,\"status\":\"succeeded\",\"mit_params\":{\"network_transaction_id\":\"486015569737442\"}},\"confirmation_method\":\"manual\",\"created\":1768492171,\"currency\":\"eur\",\"customer\":null,\"last_payment_error\":null,\"livemode\":true,\"metadata\":{\"payment_id\":\"r7s3ySzluCeuD31JG6aoe8eje\",\"payments_extension\":\"true\",\"payments_extension_type\":\"card\",\"reconciliation_flow\":\"payments_api\",\"shop_id\":\"751927347\"},\"next_action\":null,\"payment_method\":\"pm_1SpsnfIkWweOM9jAXJRcccvG\",\"payment_method_types\":[\"card\"],\"source\":null,\"status\":\"succeeded\"}"</t>
  </si>
  <si>
    <t>AS-97224</t>
  </si>
  <si>
    <t>gid://shopify/Order/7516790096210</t>
  </si>
  <si>
    <t>gid://shopify/OrderTransaction/8650698981714</t>
  </si>
  <si>
    <t>2026-01-31T17:21:59Z</t>
  </si>
  <si>
    <t>8P021772JP003931C</t>
  </si>
  <si>
    <t>"{\"id\":\"8P021772JP003931C\",\"intent\":\"CAPTURE\",\"status\":\"COMPLETED\",\"payment_source\":{\"paypal\":{\"email_address\":\"rous.catherine@gmail.com\",\"account_id\":\"KDJHZJCYYJV84\",\"account_status\":\"VERIFIED\",\"name\":{\"given_name\":\"Catherine\",\"surname\":\"Rous\"},\"phone_number\":{\"national_number\":\"33565466405\"},\"address\":{\"address_line_1\":\"15 chemin d'Ussel\",\"admin_area_2\":\"Villefranche de Rouergue\",\"postal_code\":\"12200\",\"country_code\":\"FR\"}}},\"purchase_units\":[{\"reference_id\":\"default\",\"amount\":{\"currency_code\":\"EUR\",\"value\":\"107.91\",\"breakdown\":{\"item_total\":{\"currency_code\":\"EUR\",\"value\":\"119.90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11.99\"}}},\"payee\":{\"email_address\":\"info@artestaposters.com\",\"merchant_id\":\"CZQCEKGVW6QGG\",\"display_data\":{\"brand_name\":\"Artesta\"}},\"payment_instruction\":{\"disbursement_mode\":\"INSTANT\"},\"description\":\"Black cat - siesta on the roof - Lienzo \\/ Sin marco \\/ 30x40\",\"custom_id\":\"{\\\"shop_id\\\":751927347,\\\"session_id\\\":\\\"rSpGAy5xfJJmkhjm7TUv7oE6G\\\"}\",\"invoice_id\":\"rSpGAy5xfJJmkhjm7TUv7oE6G\",\"soft_descriptor\":\"PAYPAL *ARTESTASTOR AR\",\"items\":[{\"name\":\"Black cat - siesta on the roof - Lienzo \\/ Sin marco \\/ 30x40\",\"unit_amount\":{\"currency_code\":\"EUR\",\"value\":\"34.95\"},\"tax\":{\"currency_code\":\"EUR\",\"value\":\"0.00\"},\"quantity\":\"1\"},{\"name\":\"Gustav Klimt Garden Cat Print - P\u00f3ster \\/ Madera roble natural \\/ 60x90\",\"unit_amount\":{\"currency_code\":\"EUR\",\"value\":\"84.95\"},\"tax\":{\"currency_code\":\"EUR\",\"value\":\"0.00\"},\"quantity\":\"1\"}],\"shipping\":{\"name\":{\"full_name\":\"cathy rous\"},\"address\":{\"address_line_1\":\"Chemin Du Sel\",\"admin_area_2\":\"Villefranche-de-Rouergue\",\"postal_code\":\"12200\",\"country_code\":\"FR\"}},\"payments\":{\"captures\":[{\"id\":\"60249394BA948453N\",\"status\":\"COMPLETED\",\"amount\":{\"currency_code\":\"EUR\",\"value\":\"107.91\"},\"final_capture\":true,\"disbursement_mode\":\"INSTANT\",\"seller_protection\":{\"status\":\"ELIGIBLE\",\"dispute_categories\":[\"ITEM_NOT_RECEIVED\",\"UNAUTHORIZED_TRANSACTION\"]},\"seller_receivable_breakdown\":{\"gross_amount\":{\"currency_code\":\"EUR\",\"value\":\"107.91\"},\"paypal_fee\":{\"currency_code\":\"EUR\",\"value\":\"3.48\"},\"net_amount\":{\"currency_code\":\"EUR\",\"value\":\"104.43\"}},\"invoice_id\":\"rSpGAy5xfJJmkhjm7TUv7oE6G\",\"custom_id\":\"{\\\"shop_id\\\":751927347,\\\"session_id\\\":\\\"rSpGAy5xfJJmkhjm7TUv7oE6G\\\"}\",\"links\":[{\"href\":\"https:\\/\\/api.paypal.com\\/v2\\/payments\\/captures\\/60249394BA948453N\",\"rel\":\"self\",\"method\":\"GET\"},{\"href\":\"https:\\/\\/api.paypal.com\\/v2\\/payments\\/captures\\/60249394BA948453N\\/refund\",\"rel\":\"refund\",\"method\":\"POST\"},{\"href\":\"https:\\/\\/api.paypal.com\\/v2\\/checkout\\/orders\\/8P021772JP003931C\",\"rel\":\"up\",\"method\":\"GET\"}],\"create_time\":\"2026-01-31T17:22:01Z\",\"update_time\":\"2026-01-31T17:22:01Z\"}]}}],\"payer\":{\"name\":{\"given_name\":\"Catherine\",\"surname\":\"Rous\"},\"email_address\":\"rous.catherine@gmail.com\",\"payer_id\":\"KDJHZJCYYJV84\",\"phone\":{\"phone_number\":{\"national_number\":\"33565466405\"}},\"address\":{\"address_line_1\":\"15 chemin d'Ussel\",\"admin_area_2\":\"Villefranche de Rouergue\",\"postal_code\":\"12200\",\"country_code\":\"FR\"}},\"create_time\":\"2026-01-31T17:21:29Z\",\"update_time\":\"2026-01-31T17:22:01Z\",\"links\":[{\"href\":\"https:\\/\\/api.paypal.com\\/v2\\/checkout\\/orders\\/8P021772JP003931C\",\"rel\":\"self\",\"method\":\"GET\"}]}"</t>
  </si>
  <si>
    <t>AS-97048</t>
  </si>
  <si>
    <t>gid://shopify/Order/7511803101522</t>
  </si>
  <si>
    <t>gid://shopify/OrderTransaction/8644739727698</t>
  </si>
  <si>
    <t>2026-01-29T11:31:49Z</t>
  </si>
  <si>
    <t>ch_3SutRyIkWweOM9jA1H3KY08i</t>
  </si>
  <si>
    <t>rdVqNSPJD2NSxumiacVjUoGuo</t>
  </si>
  <si>
    <t>pi_3SutRyIkWweOM9jA1b1mZ4ez</t>
  </si>
  <si>
    <t>"{\"id\":\"pi_3SutRyIkWweOM9jA1b1mZ4ez\",\"object\":\"payment_intent\",\"amount\":6390,\"amount_capturable\":0,\"amount_received\":6390,\"canceled_at\":null,\"cancellation_reason\":null,\"capture_method\":\"automatic\",\"latest_charge\":{\"id\":\"ch_3SutRyIkWweOM9jA1H3KY08i\",\"object\":\"charge\",\"amount\":6390,\"application_fee\":\"fee_1SutRzIkWweOM9jAUOtoUYnC\",\"balance_transaction\":\"txn_3SutRyIkWweOM9jA1MPfeH1C\",\"captured\":true,\"created\":1769686310,\"currency\":\"eur\",\"failure_code\":null,\"failure_message\":null,\"fraud_details\":{},\"livemode\":true,\"metadata\":{\"payment_id\":\"rdVqNSPJD2NSxumiacVjUoGu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tRyIkWweOM9jA1b1mZ4ez\",\"payment_method\":\"pm_1SutRyIkWweOM9jAqgTHoBYX\",\"payment_method_details\":{\"card\":{\"amount_authorized\":6390,\"authorization_code\":\"613734\",\"brand\":\"mastercard\",\"checks\":{\"address_line1_check\":null,\"address_postal_code_check\":null,\"cvc_check\":null},\"country\":\"FR\",\"description\":\"MasterCard Standard Card Immediate Debit\",\"ds_transaction_id\":null,\"exp_month\":2,\"exp_year\":2028,\"extended_authorization\":{\"status\":\"disabled\"},\"fingerprint\":\"SpdaG4GdeLsY0P4N\",\"funding\":\"debit\",\"iin\":\"544331\",\"incremental_authorization\":{\"status\":\"unavailable\"},\"installments\":null,\"issuer\":\"CREDIT AGRICOLE S.A.\",\"last4\":\"0000\",\"mandate\":null,\"moto\":false,\"multicapture\":{\"status\":\"unavailable\"},\"network\":\"mastercard\",\"network_token\":{\"used\":false},\"network_transaction_id\":\"TCSY628770129\",\"overcapture\":{\"maximum_amount_capturable\":6390,\"status\":\"unavailable\"},\"payment_account_reference\":\"5001E6XHAIC9HYFDYMA1660SJEWR3\",\"regulated_status\":\"unregulated\",\"three_d_secure\":null,\"wallet\":{\"apple_pay\":{\"type\":\"apple_pay\"},\"dynamic_last4\":\"9510\",\"type\":\"apple_pay\"}},\"type\":\"card\"},\"refunded\":false,\"source\":null,\"status\":\"succeeded\",\"mit_params\":{\"network_transaction_id\":\"TCSY628770129\"}},\"confirmation_method\":\"manual\",\"created\":1769686310,\"currency\":\"eur\",\"customer\":null,\"last_payment_error\":null,\"livemode\":true,\"metadata\":{\"payment_id\":\"rdVqNSPJD2NSxumiacVjUoGuo\",\"payments_extension\":\"true\",\"payments_extension_type\":\"card\",\"reconciliation_flow\":\"payments_api\",\"shop_id\":\"751927347\"},\"next_action\":null,\"payment_method\":\"pm_1SutRyIkWweOM9jAqgTHoBYX\",\"payment_method_types\":[\"card\"],\"source\":null,\"status\":\"succeeded\"}"</t>
  </si>
  <si>
    <t>AS-97030</t>
  </si>
  <si>
    <t>gid://shopify/Order/7511242375506</t>
  </si>
  <si>
    <t>gid://shopify/OrderTransaction/8644043407698</t>
  </si>
  <si>
    <t>2026-01-29T07:09:59Z</t>
  </si>
  <si>
    <t>ch_3SupMaIkWweOM9jA1mW1c1sv</t>
  </si>
  <si>
    <t>rcPTSUJtqOk0fPFHelMnBWxkH</t>
  </si>
  <si>
    <t>pi_3SupMaIkWweOM9jA1PgNI2lk</t>
  </si>
  <si>
    <t>"{\"id\":\"pi_3SupMaIkWweOM9jA1PgNI2lk\",\"object\":\"payment_intent\",\"amount\":3790,\"amount_capturable\":0,\"amount_received\":3790,\"canceled_at\":null,\"cancellation_reason\":null,\"capture_method\":\"automatic\",\"latest_charge\":{\"id\":\"ch_3SupMaIkWweOM9jA1mW1c1sv\",\"object\":\"charge\",\"amount\":3790,\"application_fee\":\"fee_1SupMbIkWweOM9jAtMAqcuLi\",\"balance_transaction\":\"txn_3SupMaIkWweOM9jA10N5bJQw\",\"captured\":true,\"created\":1769670600,\"currency\":\"eur\",\"failure_code\":null,\"failure_message\":null,\"fraud_details\":{},\"livemode\":true,\"metadata\":{\"payment_id\":\"rcPTSUJtqOk0fPFHelMnBWxk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pMaIkWweOM9jA1PgNI2lk\",\"payment_method\":\"pm_1SupMaIkWweOM9jAOZiCXYb2\",\"payment_method_details\":{\"card\":{\"amount_authorized\":3790,\"authorization_code\":\"929401\",\"brand\":\"visa\",\"checks\":{\"address_line1_check\":\"fail\",\"address_postal_code_check\":\"fail\",\"cvc_check\":\"pass\"},\"country\":\"IT\",\"description\":\"Visa Classic\",\"ds_transaction_id\":null,\"exp_month\":5,\"exp_year\":2028,\"extended_authorization\":{\"status\":\"disabled\"},\"fingerprint\":\"Y8tRenOVSe2ZDZqO\",\"funding\":\"credit\",\"iin\":\"453997\",\"incremental_authorization\":{\"status\":\"unavailable\"},\"installments\":null,\"issuer\":\"NEXI PAYMENTS S.P.A.\",\"last4\":\"6591\",\"mandate\":null,\"moto\":false,\"multicapture\":{\"status\":\"unavailable\"},\"network\":\"visa\",\"network_token\":{\"used\":false},\"network_transaction_id\":\"486029258016028\",\"overcapture\":{\"maximum_amount_capturable\":3790,\"status\":\"unavailable\"},\"payment_account_reference\":\"V0010015818311759813940008430\",\"regulated_status\":\"unregulated\",\"three_d_secure\":null,\"wallet\":null},\"type\":\"card\"},\"refunded\":false,\"source\":null,\"status\":\"succeeded\",\"mit_params\":{\"network_transaction_id\":\"486029258016028\"}},\"confirmation_method\":\"manual\",\"created\":1769670600,\"currency\":\"eur\",\"customer\":null,\"last_payment_error\":null,\"livemode\":true,\"metadata\":{\"payment_id\":\"rcPTSUJtqOk0fPFHelMnBWxkH\",\"payments_extension\":\"true\",\"payments_extension_type\":\"card\",\"reconciliation_flow\":\"payments_api\",\"shop_id\":\"751927347\"},\"next_action\":null,\"payment_method\":\"pm_1SupMaIkWweOM9jAOZiCXYb2\",\"payment_method_types\":[\"card\"],\"source\":null,\"status\":\"succeeded\"}"</t>
  </si>
  <si>
    <t>AS-95114</t>
  </si>
  <si>
    <t>gid://shopify/Order/7402882892114</t>
  </si>
  <si>
    <t>gid://shopify/OrderTransaction/8577668383058</t>
  </si>
  <si>
    <t>2026-01-05T09:59:50Z</t>
  </si>
  <si>
    <t>py_3SmAZnIkWweOM9jA2kqwNJ9t</t>
  </si>
  <si>
    <t>rfYElVTigBIUb3hkOvIPKDCgA</t>
  </si>
  <si>
    <t>"{\"id\":\"py_3SmAZnIkWweOM9jA2kqwNJ9t\",\"object\":\"charge\",\"amount\":6580,\"application_fee\":\"fee_1SmAadIkWweOM9jAatyKCL5d\",\"balance_transaction\":\"txn_3SmAZnIkWweOM9jA2LJPiNzb\",\"captured\":true,\"created\":1767607243,\"currency\":\"eur\",\"failure_code\":null,\"failure_message\":null,\"fraud_details\":{},\"livemode\":true,\"metadata\":{\"payments_extension_type\":\"klarna\",\"payments_extension\":\"true\",\"shop_id\":\"751927347\",\"reconciliation_flow\":\"payments_api\",\"payment_id\":\"rfYElVTigBIUb3hkOvIPKDCgA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mAZnIkWweOM9jA23wO6D2t\",\"payment_method\":\"pm_1SmAZnIkWweOM9jAW3mZRVS0\",\"payment_method_details\":{\"klarna\":{\"payer_details\":{\"address\":{\"country\":\"IT\"}},\"payment_method_category\":\"pay_in_installments\",\"preferred_locale\":\"it-IT\"},\"type\":\"klarna\"},\"refunded\":false,\"source\":null,\"status\":\"succeeded\"}"</t>
  </si>
  <si>
    <t>AS-95020</t>
  </si>
  <si>
    <t>gid://shopify/Order/7398952370514</t>
  </si>
  <si>
    <t>gid://shopify/OrderTransaction/8575612453202</t>
  </si>
  <si>
    <t>2026-01-04T11:58:28Z</t>
  </si>
  <si>
    <t>ch_3Slpx2IkWweOM9jA0aaOn8JW</t>
  </si>
  <si>
    <t>ryqmYuLr9lSRR4nVvBQCiFTdH</t>
  </si>
  <si>
    <t>pi_3Slpx2IkWweOM9jA0fwB3oNM</t>
  </si>
  <si>
    <t>"{\"id\":\"pi_3Slpx2IkWweOM9jA0fwB3oNM\",\"object\":\"payment_intent\",\"amount\":18585,\"amount_capturable\":0,\"amount_received\":18585,\"canceled_at\":null,\"cancellation_reason\":null,\"capture_method\":\"automatic\",\"latest_charge\":{\"id\":\"ch_3Slpx2IkWweOM9jA0aaOn8JW\",\"object\":\"charge\",\"amount\":18585,\"application_fee\":\"fee_1SlpyFIkWweOM9jAgKyiV3cg\",\"balance_transaction\":\"txn_3Slpx2IkWweOM9jA0NtOR3Fq\",\"captured\":true,\"created\":1767527982,\"currency\":\"eur\",\"failure_code\":null,\"failure_message\":null,\"fraud_details\":{},\"livemode\":true,\"metadata\":{\"payment_id\":\"ryqmYuLr9lSRR4nVvBQCiFTd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px2IkWweOM9jA0fwB3oNM\",\"payment_method\":\"pm_1Slpx2IkWweOM9jAl7ywpnwe\",\"payment_method_details\":{\"card\":{\"amount_authorized\":18585,\"authorization_code\":\"943083\",\"brand\":\"visa\",\"checks\":{\"address_line1_check\":\"fail\",\"address_postal_code_check\":\"fail\",\"cvc_check\":\"pass\"},\"country\":\"FR\",\"description\":\"Visa Classic\",\"ds_transaction_id\":null,\"exp_month\":6,\"exp_year\":2028,\"extended_authorization\":{\"status\":\"disabled\"},\"fingerprint\":\"LwO8Pozj1rY1e5Mf\",\"funding\":\"debit\",\"iin\":\"497380\",\"incremental_authorization\":{\"status\":\"unavailable\"},\"installments\":null,\"issuer\":\"BPCE\",\"last4\":\"7400\",\"mandate\":null,\"moto\":false,\"multicapture\":{\"status\":\"unavailable\"},\"network\":\"visa\",\"network_token\":{\"used\":false},\"network_transaction_id\":\"486004431838062\",\"overcapture\":{\"maximum_amount_capturable\":18585,\"status\":\"unavailable\"},\"payment_account_reference\":\"V001AACC213012022083049914405\",\"regulated_status\":\"unregulated\",\"three_d_secure\":{\"authentication_flow\":\"challenge\",\"electronic_commerce_indicator\":\"05\",\"exemption_indicator\":null,\"result\":\"authenticated\",\"result_reason\":null,\"transaction_id\":\"09ff9116-ed75-4808-b27c-fb36789d3580\",\"version\":\"2.2.0\"},\"wallet\":null},\"type\":\"card\"},\"refunded\":false,\"source\":null,\"status\":\"succeeded\",\"mit_params\":{\"network_transaction_id\":\"486004431838062\"}},\"confirmation_method\":\"manual\",\"created\":1767527908,\"currency\":\"eur\",\"customer\":null,\"last_payment_error\":null,\"livemode\":true,\"metadata\":{\"payment_id\":\"ryqmYuLr9lSRR4nVvBQCiFTdH\",\"payments_extension\":\"true\",\"payments_extension_type\":\"card\",\"reconciliation_flow\":\"payments_api\",\"shop_id\":\"751927347\"},\"next_action\":null,\"payment_method\":\"pm_1Slpx2IkWweOM9jAl7ywpnwe\",\"payment_method_types\":[\"card\"],\"source\":null,\"status\":\"succeeded\"}"</t>
  </si>
  <si>
    <t>AS-97206</t>
  </si>
  <si>
    <t>gid://shopify/Order/7516406251858</t>
  </si>
  <si>
    <t>gid://shopify/OrderTransaction/8650217685330</t>
  </si>
  <si>
    <t>2026-01-31T14:22:49Z</t>
  </si>
  <si>
    <t>ch_3Svf4XIkWweOM9jA2oxSfvQr</t>
  </si>
  <si>
    <t>rVH7nq5DHU9B8mUV7hCtHuiIx</t>
  </si>
  <si>
    <t>pi_3Svf4XIkWweOM9jA2hWpuga4</t>
  </si>
  <si>
    <t>"{\"id\":\"pi_3Svf4XIkWweOM9jA2hWpuga4\",\"object\":\"payment_intent\",\"amount\":17685,\"amount_capturable\":0,\"amount_received\":17685,\"canceled_at\":null,\"cancellation_reason\":null,\"capture_method\":\"automatic\",\"latest_charge\":{\"id\":\"ch_3Svf4XIkWweOM9jA2oxSfvQr\",\"object\":\"charge\",\"amount\":17685,\"application_fee\":\"fee_1Svf4YIkWweOM9jAMd97LJGu\",\"balance_transaction\":\"txn_3Svf4XIkWweOM9jA2rqCystf\",\"captured\":true,\"created\":1769869370,\"currency\":\"eur\",\"failure_code\":null,\"failure_message\":null,\"fraud_details\":{},\"livemode\":true,\"metadata\":{\"payment_id\":\"rVH7nq5DHU9B8mUV7hCtHuiI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f4XIkWweOM9jA2hWpuga4\",\"payment_method\":\"pm_1Svf4XIkWweOM9jAyP6QbTW9\",\"payment_method_details\":{\"card\":{\"amount_authorized\":17685,\"authorization_code\":\"048320\",\"brand\":\"visa\",\"checks\":{\"address_line1_check\":\"unavailable\",\"address_postal_code_check\":\"unavailable\",\"cvc_check\":null},\"country\":\"IT\",\"description\":\"Visa Business Enhanced (US Only)\",\"ds_transaction_id\":null,\"exp_month\":9,\"exp_year\":2028,\"extended_authorization\":{\"status\":\"disabled\"},\"fingerprint\":\"YlwlERQLdRXwrcU7\",\"funding\":\"debit\",\"iin\":\"479647\",\"incremental_authorization\":{\"status\":\"unavailable\"},\"installments\":null,\"issuer\":\"NUMIA S.P.A.\",\"last4\":\"2720\",\"mandate\":null,\"moto\":false,\"multicapture\":{\"status\":\"unavailable\"},\"network\":\"visa\",\"network_token\":{\"used\":true},\"network_transaction_id\":\"486031517707195\",\"overcapture\":{\"maximum_amount_capturable\":17685,\"status\":\"unavailable\"},\"payment_account_reference\":\"V0010013024061383598103529461\",\"regulated_status\":\"unregulated\",\"three_d_secure\":null,\"wallet\":null},\"type\":\"card\"},\"refunded\":false,\"source\":null,\"status\":\"succeeded\",\"mit_params\":{\"network_transaction_id\":\"486031517707195\"}},\"confirmation_method\":\"manual\",\"created\":1769869369,\"currency\":\"eur\",\"customer\":null,\"last_payment_error\":null,\"livemode\":true,\"metadata\":{\"payment_id\":\"rVH7nq5DHU9B8mUV7hCtHuiIx\",\"payments_extension\":\"true\",\"payments_extension_type\":\"card\",\"reconciliation_flow\":\"payments_api\",\"shop_id\":\"751927347\"},\"next_action\":null,\"payment_method\":\"pm_1Svf4XIkWweOM9jAyP6QbTW9\",\"payment_method_types\":[\"card\"],\"source\":null,\"status\":\"succeeded\"}"</t>
  </si>
  <si>
    <t>AS-95291</t>
  </si>
  <si>
    <t>gid://shopify/Order/7412460650834</t>
  </si>
  <si>
    <t>gid://shopify/OrderTransaction/8584183611730</t>
  </si>
  <si>
    <t>2026-01-07T15:30:54Z</t>
  </si>
  <si>
    <t>1FL60151X9964561J</t>
  </si>
  <si>
    <t>"{\"id\":\"1FL60151X9964561J\",\"intent\":\"CAPTURE\",\"status\":\"COMPLETED\",\"payment_source\":{\"paypal\":{\"email_address\":\"laraghi75@gmail.com\",\"account_id\":\"ZDWYWGSU2P8MU\",\"account_status\":\"VERIFIED\",\"name\":{\"given_name\":\"Lara\",\"surname\":\"Ghiglione\"},\"phone_number\":{\"national_number\":\"393316122322\"},\"address\":{\"address_line_1\":\"via Montalbano 31 C\",\"admin_area_2\":\"La Spezia\",\"admin_area_1\":\"La Spezia\",\"postal_code\":\"19134\",\"country_code\":\"IT\"}}},\"purchase_units\":[{\"reference_id\":\"default\",\"amount\":{\"currency_code\":\"EUR\",\"value\":\"63.90\",\"breakdown\":{\"item_total\":{\"currency_code\":\"EUR\",\"value\":\"58.95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Frida Vibes Woman Portrait - P\u00f3ster \\/ Madera roble oscuro \\/ 40x50\",\"custom_id\":\"{\\\"shop_id\\\":751927347,\\\"session_id\\\":\\\"rPy973LzJ0VQ69zwpNvZ972so\\\"}\",\"invoice_id\":\"rPy973LzJ0VQ69zwpNvZ972so\",\"soft_descriptor\":\"PAYPAL *ARTESTASTOR AR\",\"items\":[{\"name\":\"Frida Vibes Woman Portrait - P\u00f3ster \\/ Madera roble oscuro \\/ 40x50\",\"unit_amount\":{\"currency_code\":\"EUR\",\"value\":\"58.95\"},\"tax\":{\"currency_code\":\"EUR\",\"value\":\"0.00\"},\"quantity\":\"1\"}],\"shipping\":{\"name\":{\"full_name\":\"Lara Ghiglione\"},\"address\":{\"address_line_1\":\"Via Montalbano\",\"admin_area_2\":\"La Spezia\",\"admin_area_1\":\"La Spezia\",\"postal_code\":\"19123\",\"country_code\":\"IT\"}},\"supplementary_data\":{\"tax_nexus\":[]},\"payments\":{\"captures\":[{\"id\":\"40Y88493A97363015\",\"status\":\"COMPLETED\",\"amount\":{\"currency_code\":\"EUR\",\"value\":\"63.90\"},\"final_capture\":true,\"disbursement_mode\":\"INSTANT\",\"seller_protection\":{\"status\":\"ELIGIBLE\",\"dispute_categories\":[\"ITEM_NOT_RECEIVED\",\"UNAUTHORIZED_TRANSACTION\"]},\"seller_receivable_breakdown\":{\"gross_amount\":{\"currency_code\":\"EUR\",\"value\":\"63.90\"},\"paypal_fee\":{\"currency_code\":\"EUR\",\"value\":\"2.20\"},\"net_amount\":{\"currency_code\":\"EUR\",\"value\":\"61.70\"}},\"invoice_id\":\"rPy973LzJ0VQ69zwpNvZ972so\",\"custom_id\":\"{\\\"shop_id\\\":751927347,\\\"session_id\\\":\\\"rPy973LzJ0VQ69zwpNvZ972so\\\"}\",\"links\":[{\"href\":\"https:\\/\\/api.paypal.com\\/v2\\/payments\\/captures\\/40Y88493A97363015\",\"rel\":\"self\",\"method\":\"GET\"},{\"href\":\"https:\\/\\/api.paypal.com\\/v2\\/payments\\/captures\\/40Y88493A97363015\\/refund\",\"rel\":\"refund\",\"method\":\"POST\"},{\"href\":\"https:\\/\\/api.paypal.com\\/v2\\/checkout\\/orders\\/1FL60151X9964561J\",\"rel\":\"up\",\"method\":\"GET\"}],\"create_time\":\"2026-01-07T15:30:56Z\",\"update_time\":\"2026-01-07T15:30:56Z\"}]}}],\"payer\":{\"name\":{\"given_name\":\"Lara\",\"surname\":\"Ghiglione\"},\"email_address\":\"laraghi75@gmail.com\",\"payer_id\":\"ZDWYWGSU2P8MU\",\"phone\":{\"phone_number\":{\"national_number\":\"393316122322\"}},\"address\":{\"address_line_1\":\"via Montalbano 31 C\",\"admin_area_2\":\"La Spezia\",\"admin_area_1\":\"La Spezia\",\"postal_code\":\"19134\",\"country_code\":\"IT\"}},\"create_time\":\"2026-01-07T15:29:44Z\",\"update_time\":\"2026-01-07T15:30:56Z\",\"links\":[{\"href\":\"https:\\/\\/api.paypal.com\\/v2\\/checkout\\/orders\\/1FL60151X9964561J\",\"rel\":\"self\",\"method\":\"GET\"}]}"</t>
  </si>
  <si>
    <t>AS-96854</t>
  </si>
  <si>
    <t>gid://shopify/Order/7496231256402</t>
  </si>
  <si>
    <t>gid://shopify/OrderTransaction/8636301672786</t>
  </si>
  <si>
    <t>2026-01-26T16:08:00Z</t>
  </si>
  <si>
    <t>ch_3StsKbIkWweOM9jA1RaYGXqB</t>
  </si>
  <si>
    <t>ruBchcYptdZFyVYNAjxgF8vGY</t>
  </si>
  <si>
    <t>pi_3StsKbIkWweOM9jA1eqbiYZW</t>
  </si>
  <si>
    <t>"{\"id\":\"pi_3StsKbIkWweOM9jA1eqbiYZW\",\"object\":\"payment_intent\",\"amount\":9981,\"amount_capturable\":0,\"amount_received\":9981,\"canceled_at\":null,\"cancellation_reason\":null,\"capture_method\":\"automatic\",\"latest_charge\":{\"id\":\"ch_3StsKbIkWweOM9jA1RaYGXqB\",\"object\":\"charge\",\"amount\":9981,\"application_fee\":\"fee_1StsKcIkWweOM9jAGw8C9qhr\",\"balance_transaction\":\"txn_3StsKbIkWweOM9jA1MP9wPYm\",\"captured\":true,\"created\":1769443681,\"currency\":\"eur\",\"failure_code\":null,\"failure_message\":null,\"fraud_details\":{},\"livemode\":true,\"metadata\":{\"payment_id\":\"ruBchcYptdZFyVYNAjxgF8vG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sKbIkWweOM9jA1eqbiYZW\",\"payment_method\":\"pm_1StsKbIkWweOM9jAoScdXjLB\",\"payment_method_details\":{\"card\":{\"amount_authorized\":9981,\"authorization_code\":\"749907\",\"brand\":\"visa\",\"checks\":{\"address_line1_check\":null,\"address_postal_code_check\":null,\"cvc_check\":null},\"country\":\"ES\",\"description\":\"Visa Platinum\",\"ds_transaction_id\":null,\"exp_month\":12,\"exp_year\":2031,\"extended_authorization\":{\"status\":\"disabled\"},\"fingerprint\":\"g1bq4Q7yGyy5EYGR\",\"funding\":\"credit\",\"iin\":\"475404\",\"incremental_authorization\":{\"status\":\"unavailable\"},\"installments\":null,\"issuer\":\"BANCO DE CR\u00c9DITO SOCIAL COOPERATIVO, S.A.\",\"last4\":\"0000\",\"mandate\":null,\"moto\":false,\"multicapture\":{\"status\":\"unavailable\"},\"network\":\"visa\",\"network_token\":{\"used\":false},\"network_transaction_id\":\"486026580810629\",\"overcapture\":{\"maximum_amount_capturable\":9981,\"status\":\"unavailable\"},\"payment_account_reference\":\"V0010015818310567071590640908\",\"regulated_status\":\"unregulated\",\"three_d_secure\":null,\"wallet\":{\"apple_pay\":{\"type\":\"apple_pay\"},\"dynamic_last4\":\"7977\",\"type\":\"apple_pay\"}},\"type\":\"card\"},\"refunded\":false,\"source\":null,\"status\":\"succeeded\",\"mit_params\":{\"network_transaction_id\":\"486026580810629\"}},\"confirmation_method\":\"manual\",\"created\":1769443681,\"currency\":\"eur\",\"customer\":null,\"last_payment_error\":null,\"livemode\":true,\"metadata\":{\"payment_id\":\"ruBchcYptdZFyVYNAjxgF8vGY\",\"payments_extension\":\"true\",\"payments_extension_type\":\"card\",\"reconciliation_flow\":\"payments_api\",\"shop_id\":\"751927347\"},\"next_action\":null,\"payment_method\":\"pm_1StsKbIkWweOM9jAoScdXjLB\",\"payment_method_types\":[\"card\"],\"source\":null,\"status\":\"succeeded\"}"</t>
  </si>
  <si>
    <t>AS-96684</t>
  </si>
  <si>
    <t>gid://shopify/Order/7492577067346</t>
  </si>
  <si>
    <t>gid://shopify/OrderTransaction/8631590191442</t>
  </si>
  <si>
    <t>2026-01-24T17:36:24Z</t>
  </si>
  <si>
    <t>ch_3StAl3IkWweOM9jA0M17N5mE</t>
  </si>
  <si>
    <t>ru3LeU0he8yfpmslV7WAQ0OLt</t>
  </si>
  <si>
    <t>pi_3StAl3IkWweOM9jA0dKYim1g</t>
  </si>
  <si>
    <t>"{\"id\":\"pi_3StAl3IkWweOM9jA0dKYim1g\",\"object\":\"payment_intent\",\"amount\":12690,\"amount_capturable\":0,\"amount_received\":12690,\"canceled_at\":null,\"cancellation_reason\":null,\"capture_method\":\"automatic\",\"latest_charge\":{\"id\":\"ch_3StAl3IkWweOM9jA0M17N5mE\",\"object\":\"charge\",\"amount\":12690,\"application_fee\":\"fee_1StAl4IkWweOM9jAIcUMW7PG\",\"balance_transaction\":\"txn_3StAl3IkWweOM9jA0YMLjX9Y\",\"captured\":true,\"created\":1769276185,\"currency\":\"eur\",\"failure_code\":null,\"failure_message\":null,\"fraud_details\":{},\"livemode\":true,\"metadata\":{\"payment_id\":\"ru3LeU0he8yfpmslV7WAQ0OL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Al3IkWweOM9jA0dKYim1g\",\"payment_method\":\"pm_1StAl3IkWweOM9jAEEoOiVbk\",\"payment_method_details\":{\"card\":{\"amount_authorized\":12690,\"authorization_code\":\"525250\",\"brand\":\"visa\",\"checks\":{\"address_line1_check\":null,\"address_postal_code_check\":null,\"cvc_check\":null},\"country\":\"IT\",\"description\":\"Visa Classic\",\"ds_transaction_id\":null,\"exp_month\":8,\"exp_year\":2029,\"extended_authorization\":{\"status\":\"disabled\"},\"fingerprint\":\"2VE1S69XuyPFBIWP\",\"funding\":\"debit\",\"iin\":\"464088\",\"incremental_authorization\":{\"status\":\"unavailable\"},\"installments\":null,\"issuer\":\"Intesa Sanpaolo S.P.A.\",\"last4\":\"0000\",\"mandate\":null,\"moto\":false,\"multicapture\":{\"status\":\"unavailable\"},\"network\":\"visa\",\"network_token\":{\"used\":false},\"network_transaction_id\":\"486024633859416\",\"overcapture\":{\"maximum_amount_capturable\":12690,\"status\":\"unavailable\"},\"payment_account_reference\":\"V0010015821313608154864808776\",\"regulated_status\":\"unregulated\",\"three_d_secure\":null,\"wallet\":{\"apple_pay\":{\"type\":\"apple_pay\"},\"dynamic_last4\":\"4433\",\"type\":\"apple_pay\"}},\"type\":\"card\"},\"refunded\":false,\"source\":null,\"status\":\"succeeded\",\"mit_params\":{\"network_transaction_id\":\"486024633859416\"}},\"confirmation_method\":\"manual\",\"created\":1769276185,\"currency\":\"eur\",\"customer\":null,\"last_payment_error\":null,\"livemode\":true,\"metadata\":{\"payment_id\":\"ru3LeU0he8yfpmslV7WAQ0OLt\",\"payments_extension\":\"true\",\"payments_extension_type\":\"card\",\"reconciliation_flow\":\"payments_api\",\"shop_id\":\"751927347\"},\"next_action\":null,\"payment_method\":\"pm_1StAl3IkWweOM9jAEEoOiVbk\",\"payment_method_types\":[\"card\"],\"source\":null,\"status\":\"succeeded\"}"</t>
  </si>
  <si>
    <t>AS-95730</t>
  </si>
  <si>
    <t>AS-96992</t>
  </si>
  <si>
    <t>gid://shopify/Order/7509096628562</t>
  </si>
  <si>
    <t>gid://shopify/OrderTransaction/8642220458322</t>
  </si>
  <si>
    <t>2026-01-28T16:19:38Z</t>
  </si>
  <si>
    <t>ch_3SubSwIkWweOM9jA0q3C7Dx4</t>
  </si>
  <si>
    <t>rwUx42bS08cYh3NBBF55YbLfa</t>
  </si>
  <si>
    <t>pi_3SubSwIkWweOM9jA0r9wbnMv</t>
  </si>
  <si>
    <t>"{\"id\":\"pi_3SubSwIkWweOM9jA0r9wbnMv\",\"object\":\"payment_intent\",\"amount\":7995,\"amount_capturable\":0,\"amount_received\":7995,\"canceled_at\":null,\"cancellation_reason\":null,\"capture_method\":\"automatic\",\"latest_charge\":{\"id\":\"ch_3SubSwIkWweOM9jA0q3C7Dx4\",\"object\":\"charge\",\"amount\":7995,\"application_fee\":\"fee_1SubSzIkWweOM9jAL1Yy33Re\",\"balance_transaction\":\"txn_3SubSwIkWweOM9jA0wNcu4sW\",\"captured\":true,\"created\":1769617180,\"currency\":\"eur\",\"failure_code\":null,\"failure_message\":null,\"fraud_details\":{},\"livemode\":true,\"metadata\":{\"payment_id\":\"rwUx42bS08cYh3NBBF55YbLf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bSwIkWweOM9jA0r9wbnMv\",\"payment_method\":\"pm_1SubSwIkWweOM9jAadB4LbwO\",\"payment_method_details\":{\"card\":{\"amount_authorized\":7995,\"authorization_code\":\"260545\",\"brand\":\"visa\",\"checks\":{\"address_line1_check\":\"fail\",\"address_postal_code_check\":\"pass\",\"cvc_check\":null},\"country\":\"FR\",\"description\":\"Visa Classic\",\"ds_transaction_id\":null,\"exp_month\":9,\"exp_year\":2027,\"extended_authorization\":{\"status\":\"disabled\"},\"fingerprint\":\"YkvGE4Z9yWnBsRlj\",\"funding\":\"debit\",\"iin\":\"497355\",\"incremental_authorization\":{\"status\":\"unavailable\"},\"installments\":null,\"issuer\":\"SOCIETE GENERALE S.A.\",\"last4\":\"9373\",\"mandate\":null,\"moto\":false,\"multicapture\":{\"status\":\"unavailable\"},\"network\":\"visa\",\"network_token\":{\"used\":true},\"network_transaction_id\":\"486028587803974\",\"overcapture\":{\"maximum_amount_capturable\":7995,\"status\":\"unavailable\"},\"payment_account_reference\":\"V001AAG0000372490990000000000\",\"regulated_status\":\"unregulated\",\"three_d_secure\":{\"authentication_flow\":\"frictionless\",\"electronic_commerce_indicator\":\"07\",\"exemption_indicator\":null,\"result\":\"exempted\",\"result_reason\":null,\"transaction_id\":\"4c640ea7-95bc-4165-8742-ce79327ceb19\",\"version\":\"2.2.0\"},\"wallet\":null},\"type\":\"card\"},\"refunded\":false,\"source\":null,\"status\":\"succeeded\",\"mit_params\":{\"network_transaction_id\":\"486028587803974\"}},\"confirmation_method\":\"manual\",\"created\":1769617178,\"currency\":\"eur\",\"customer\":null,\"last_payment_error\":null,\"livemode\":true,\"metadata\":{\"payment_id\":\"rwUx42bS08cYh3NBBF55YbLfa\",\"payments_extension\":\"true\",\"payments_extension_type\":\"card\",\"reconciliation_flow\":\"payments_api\",\"shop_id\":\"751927347\"},\"next_action\":null,\"payment_method\":\"pm_1SubSwIkWweOM9jAadB4LbwO\",\"payment_method_types\":[\"card\"],\"source\":null,\"status\":\"succeeded\"}"</t>
  </si>
  <si>
    <t>AS-95310</t>
  </si>
  <si>
    <t>gid://shopify/Order/7412835942738</t>
  </si>
  <si>
    <t>gid://shopify/OrderTransaction/8584558510418</t>
  </si>
  <si>
    <t>2026-01-07T17:59:04Z</t>
  </si>
  <si>
    <t>ch_3Sn10eIkWweOM9jA2roV4B1C</t>
  </si>
  <si>
    <t>r8CehDsq4Og6XTKKZMNDeXr0b</t>
  </si>
  <si>
    <t>pi_3Sn10eIkWweOM9jA28r0m9pn</t>
  </si>
  <si>
    <t>"{\"id\":\"pi_3Sn10eIkWweOM9jA28r0m9pn\",\"object\":\"payment_intent\",\"amount\":3790,\"amount_capturable\":0,\"amount_received\":0,\"canceled_at\":null,\"cancellation_reason\":null,\"capture_method\":\"automatic\",\"latest_charge\":{\"id\":\"ch_3Sn10eIkWweOM9jA2roV4B1C\",\"object\":\"charge\",\"amount\":3790,\"application_fee\":null,\"balance_transaction\":null,\"captured\":false,\"created\":1767808795,\"currency\":\"eur\",\"failure_code\":\"expired_card\",\"failure_message\":\"Your card has expired.\",\"fraud_details\":{},\"livemode\":true,\"metadata\":{\"payment_id\":\"r8CehDsq4Og6XTKKZMNDeXr0b\",\"payments_extension\":\"true\",\"payments_extension_type\":\"card\",\"reconciliation_flow\":\"payments_api\",\"shop_id\":\"751927347\"},\"outcome\":{\"advice_code\":\"confirm_card_data\",\"network_advice_code\":\"03\",\"network_decline_code\":\"54\",\"network_status\":\"declined_by_network\",\"reason\":\"expired_card\",\"risk_level\":\"normal\",\"seller_message\":\"The bank returned the decline code `expired_card`.\",\"type\":\"issuer_declined\"},\"paid\":false,\"payment_intent\":\"pi_3Sn10eIkWweOM9jA28r0m9pn\",\"payment_method\":\"pm_1Sn10eIkWweOM9jAEkxJN9tq\",\"payment_method_details\":{\"card\":{\"amount_authorized\":null,\"authorization_code\":null,\"brand\":\"visa\",\"checks\":{\"address_line1_check\":\"fail\",\"address_postal_code_check\":\"fail\",\"cvc_check\":\"fail\"},\"country\":\"FR\",\"description\":\"Visa Gold\",\"ds_transaction_id\":null,\"exp_month\":3,\"exp_year\":2026,\"extended_authorization\":{\"status\":\"disabled\"},\"fingerprint\":\"xCbFzgeBAixhwHFY\",\"funding\":\"debit\",\"iin\":\"463343\",\"incremental_authorization\":{\"status\":\"unavailable\"},\"installments\":null,\"issuer\":\"BPCE\",\"last4\":\"6326\",\"mandate\":null,\"moto\":false,\"multicapture\":{\"status\":\"unavailable\"},\"network\":\"visa\",\"network_token\":{\"used\":false},\"network_transaction_id\":\"486007647954572\",\"overcapture\":{\"maximum_amount_capturable\":3790,\"status\":\"unavailable\"},\"payment_account_reference\":\"V001AACB038012020052781493205\",\"regulated_status\":\"unregulated\",\"three_d_secure\":{\"authentication_flow\":\"challenge\",\"electronic_commerce_indicator\":\"05\",\"exemption_indicator\":null,\"result\":\"authenticated\",\"result_reason\":null,\"transaction_id\":\"d740ae95-0126-4fdc-86a7-3b30b3533531\",\"version\":\"2.2.0\"},\"wallet\":null},\"type\":\"card\"},\"refunded\":false,\"source\":null,\"status\":\"failed\",\"mit_params\":{\"network_transaction_id\":\"486007647954572\"}},\"confirmation_method\":\"manual\",\"created\":1767808744,\"currency\":\"eur\",\"customer\":null,\"last_payment_error\":{\"advice_code\":\"confirm_card_data\",\"charge\":\"ch_3Sn10eIkWweOM9jA2roV4B1C\",\"code\":\"expired_card\",\"decline_code\":\"expired_card\",\"doc_url\":\"https:\\/\\/stripe.com\\/docs\\/error-codes\\/expired-card\",\"message\":\"Your card has expired.\",\"network_advice_code\":\"03\",\"network_decline_code\":\"54\",\"param\":\"exp_month\",\"payment_method\":{\"id\":\"pm_1Sn10eIkWweOM9jAEkxJN9tq\",\"object\":\"payment_method\",\"card\":{\"brand\":\"visa\",\"checks\":{\"address_line1_check\":\"fail\",\"address_postal_code_check\":\"fail\",\"cvc_check\":\"fail\"},\"country\":\"FR\",\"description\":\"Visa Gold\",\"display_brand\":\"visa\",\"exp_month\":3,\"exp_year\":2026,\"fingerprint\":\"xCbFzgeBAixhwHFY\",\"funding\":\"debit\",\"generated_from\":null,\"iin\":\"463343\",\"issuer\":\"BPCE\",\"last4\":\"6326\",\"network_token\":null,\"networks\":{\"available\":[\"visa\"],\"preferred\":null},\"payment_account_reference\":null,\"regulated_status\":\"unregulated\",\"three_d_secure_usage\":{\"supported\":true},\"wallet\":null},\"created\":1767808744,\"livemode\":true,\"metadata\":{},\"type\":\"card\"},\"type\":\"card_error\"},\"livemode\":true,\"metadata\":{\"payment_id\":\"r8CehDsq4Og6XTKKZMNDeXr0b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</si>
  <si>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gid://shopify/OrderTransaction/8584656060754</t>
  </si>
  <si>
    <t>2026-01-07T18:38:31Z</t>
  </si>
  <si>
    <t>ch_3Sn1cqIkWweOM9jA0qXBVdqJ</t>
  </si>
  <si>
    <t>rY5LKrM8mqMDheRrD3HsSBl61</t>
  </si>
  <si>
    <t>pi_3Sn1cqIkWweOM9jA00Hw683J</t>
  </si>
  <si>
    <t>"{\"id\":\"pi_3Sn1cqIkWweOM9jA00Hw683J\",\"object\":\"payment_intent\",\"amount\":3790,\"amount_capturable\":0,\"amount_received\":3790,\"canceled_at\":null,\"cancellation_reason\":null,\"capture_method\":\"automatic\",\"latest_charge\":{\"id\":\"ch_3Sn1cqIkWweOM9jA0qXBVdqJ\",\"object\":\"charge\",\"amount\":3790,\"application_fee\":\"fee_1Sn1d2IkWweOM9jATyt7xgPS\",\"balance_transaction\":\"txn_3Sn1cqIkWweOM9jA0ejZfteb\",\"captured\":true,\"created\":1767811124,\"currency\":\"eur\",\"failure_code\":null,\"failure_message\":null,\"fraud_details\":{},\"livemode\":true,\"metadata\":{\"payment_id\":\"rY5LKrM8mqMDheRrD3HsSBl61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1cqIkWweOM9jA00Hw683J\",\"payment_method\":\"pm_1Sn1cqIkWweOM9jAnZH3KdiF\",\"payment_method_details\":{\"card\":{\"amount_authorized\":3790,\"authorization_code\":\"956239\",\"brand\":\"visa\",\"checks\":{\"address_line1_check\":\"fail\",\"address_postal_code_check\":\"fail\",\"cvc_check\":\"pass\"},\"country\":\"FR\",\"description\":\"Visa Gold\",\"ds_transaction_id\":null,\"exp_month\":6,\"exp_year\":2026,\"extended_authorization\":{\"status\":\"disabled\"},\"fingerprint\":\"xCbFzgeBAixhwHFY\",\"funding\":\"debit\",\"iin\":\"463343\",\"incremental_authorization\":{\"status\":\"unavailable\"},\"installments\":null,\"issuer\":\"BPCE\",\"last4\":\"6326\",\"mandate\":null,\"moto\":false,\"multicapture\":{\"status\":\"unavailable\"},\"network\":\"visa\",\"network_token\":{\"used\":false},\"network_transaction_id\":\"486007671243496\",\"overcapture\":{\"maximum_amount_capturable\":3790,\"status\":\"unavailable\"},\"payment_account_reference\":\"V001AACB038012020052781493205\",\"regulated_status\":\"unregulated\",\"three_d_secure\":{\"authentication_flow\":\"frictionless\",\"electronic_commerce_indicator\":\"07\",\"exemption_indicator\":null,\"result\":\"exempted\",\"result_reason\":null,\"transaction_id\":\"0f805814-6f7e-4c9a-9705-32093fd99526\",\"version\":\"2.2.0\"},\"wallet\":null},\"type\":\"card\"},\"refunded\":false,\"source\":null,\"status\":\"succeeded\",\"mit_params\":{\"network_transaction_id\":\"486007671243496\"}},\"confirmation_method\":\"manual\",\"created\":1767811112,\"currency\":\"eur\",\"customer\":null,\"last_payment_error\":null,\"livemode\":true,\"metadata\":{\"payment_id\":\"rY5LKrM8mqMDheRrD3HsSBl61\",\"payments_extension\":\"true\",\"payments_extension_type\":\"card\",\"reconciliation_flow\":\"payments_api\",\"shop_id\":\"751927347\"},\"next_action\":null,\"payment_method\":\"pm_1Sn1cqIkWweOM9jAnZH3KdiF\",\"payment_method_types\":[\"card\"],\"source\":null,\"status\":\"succeeded\"}"</t>
  </si>
  <si>
    <t>AS-96390</t>
  </si>
  <si>
    <t>AS-97150</t>
  </si>
  <si>
    <t>gid://shopify/Order/7514468876626</t>
  </si>
  <si>
    <t>gid://shopify/OrderTransaction/8648495530322</t>
  </si>
  <si>
    <t>2026-01-30T19:22:47Z</t>
  </si>
  <si>
    <t>ch_3SvNHIIkWweOM9jA2SJbGWy5</t>
  </si>
  <si>
    <t>rxglRoYtgkD5xoNjl4fIiPC82</t>
  </si>
  <si>
    <t>pi_3SvNHIIkWweOM9jA2N1qRCML</t>
  </si>
  <si>
    <t>"{\"id\":\"pi_3SvNHIIkWweOM9jA2N1qRCML\",\"object\":\"payment_intent\",\"amount\":7985,\"amount_capturable\":0,\"amount_received\":7985,\"canceled_at\":null,\"cancellation_reason\":null,\"capture_method\":\"automatic\",\"latest_charge\":{\"id\":\"ch_3SvNHIIkWweOM9jA2SJbGWy5\",\"object\":\"charge\",\"amount\":7985,\"application_fee\":\"fee_1SvNHJIkWweOM9jA2OM8qnI1\",\"balance_transaction\":\"txn_3SvNHIIkWweOM9jA2bzLsmrc\",\"captured\":true,\"created\":1769800968,\"currency\":\"eur\",\"failure_code\":null,\"failure_message\":null,\"fraud_details\":{},\"livemode\":true,\"metadata\":{\"payment_id\":\"rxglRoYtgkD5xoNjl4fIiPC82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NHIIkWweOM9jA2N1qRCML\",\"payment_method\":\"pm_1SvNHIIkWweOM9jAl3LrNLvw\",\"payment_method_details\":{\"card\":{\"amount_authorized\":7985,\"authorization_code\":\"193533\",\"brand\":\"visa\",\"checks\":{\"address_line1_check\":\"unavailable\",\"address_postal_code_check\":\"unavailable\",\"cvc_check\":\"pass\"},\"country\":\"ES\",\"description\":\"Visa Classic\",\"ds_transaction_id\":null,\"exp_month\":10,\"exp_year\":2027,\"extended_authorization\":{\"status\":\"disabled\"},\"fingerprint\":\"41G6DErHPy4TJKME\",\"funding\":\"credit\",\"iin\":\"492107\",\"incremental_authorization\":{\"status\":\"unavailable\"},\"installments\":null,\"issuer\":\"KUTXABANK, S.A.\",\"last4\":\"1000\",\"mandate\":null,\"moto\":false,\"multicapture\":{\"status\":\"unavailable\"},\"network\":\"visa\",\"network_token\":{\"used\":false},\"network_transaction_id\":\"486030697690209\",\"overcapture\":{\"maximum_amount_capturable\":7985,\"status\":\"unavailable\"},\"payment_account_reference\":\"V0010015819355431298647350926\",\"regulated_status\":\"unregulated\",\"three_d_secure\":null,\"wallet\":null},\"type\":\"card\"},\"refunded\":false,\"source\":null,\"status\":\"succeeded\",\"mit_params\":{\"network_transaction_id\":\"486030697690209\"}},\"confirmation_method\":\"manual\",\"created\":1769800968,\"currency\":\"eur\",\"customer\":null,\"last_payment_error\":null,\"livemode\":true,\"metadata\":{\"payment_id\":\"rxglRoYtgkD5xoNjl4fIiPC82\",\"payments_extension\":\"true\",\"payments_extension_type\":\"card\",\"reconciliation_flow\":\"payments_api\",\"shop_id\":\"751927347\"},\"next_action\":null,\"payment_method\":\"pm_1SvNHIIkWweOM9jAl3LrNLvw\",\"payment_method_types\":[\"card\"],\"source\":null,\"status\":\"succeeded\"}"</t>
  </si>
  <si>
    <t>AS-95078</t>
  </si>
  <si>
    <t>gid://shopify/Order/7399867023698</t>
  </si>
  <si>
    <t>gid://shopify/OrderTransaction/8576705266002</t>
  </si>
  <si>
    <t>2026-01-04T20:03:34Z</t>
  </si>
  <si>
    <t>ch_3SlxWVIkWweOM9jA1IZATG1c</t>
  </si>
  <si>
    <t>rNxu2unUDYfPBuvkpOLntLYtw</t>
  </si>
  <si>
    <t>pi_3SlxWVIkWweOM9jA1mt8tMO1</t>
  </si>
  <si>
    <t>"{\"id\":\"pi_3SlxWVIkWweOM9jA1mt8tMO1\",\"object\":\"payment_intent\",\"amount\":5895,\"amount_capturable\":0,\"amount_received\":5895,\"canceled_at\":null,\"cancellation_reason\":null,\"capture_method\":\"automatic\",\"latest_charge\":{\"id\":\"ch_3SlxWVIkWweOM9jA1IZATG1c\",\"object\":\"charge\",\"amount\":5895,\"application_fee\":\"fee_1SlxWXIkWweOM9jALjUEYnRK\",\"balance_transaction\":\"txn_3SlxWVIkWweOM9jA1fDoDlIv\",\"captured\":true,\"created\":1767557016,\"currency\":\"eur\",\"failure_code\":null,\"failure_message\":null,\"fraud_details\":{},\"livemode\":true,\"metadata\":{\"payment_id\":\"rNxu2unUDYfPBuvkpOLntLYt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xWVIkWweOM9jA1mt8tMO1\",\"payment_method\":\"pm_1SlxWVIkWweOM9jApHwTP73i\",\"payment_method_details\":{\"card\":{\"amount_authorized\":5895,\"authorization_code\":\"558527\",\"brand\":\"visa\",\"checks\":{\"address_line1_check\":\"unavailable\",\"address_postal_code_check\":\"unavailable\",\"cvc_check\":\"pass\"},\"country\":\"ES\",\"description\":\"Visa Classic\",\"ds_transaction_id\":null,\"exp_month\":10,\"exp_year\":2028,\"extended_authorization\":{\"status\":\"disabled\"},\"fingerprint\":\"f6V3ZERNBPA2XfuP\",\"funding\":\"debit\",\"iin\":\"450827\",\"incremental_authorization\":{\"status\":\"unavailable\"},\"installments\":null,\"issuer\":\"CAJA LABORAL POPULAR COOP. DE CREDITO\",\"last4\":\"6046\",\"mandate\":null,\"moto\":false,\"multicapture\":{\"status\":\"unavailable\"},\"network\":\"visa\",\"network_token\":{\"used\":false},\"network_transaction_id\":\"486004722167375\",\"overcapture\":{\"maximum_amount_capturable\":5895,\"status\":\"unavailable\"},\"payment_account_reference\":\"V0010014624013658206669054852\",\"regulated_status\":\"unregulated\",\"three_d_secure\":null,\"wallet\":null},\"type\":\"card\"},\"refunded\":false,\"source\":null,\"status\":\"succeeded\",\"mit_params\":{\"network_transaction_id\":\"486004722167375\"}},\"confirmation_method\":\"manual\",\"created\":1767557015,\"currency\":\"eur\",\"customer\":null,\"last_payment_error\":null,\"livemode\":true,\"metadata\":{\"payment_id\":\"rNxu2unUDYfPBuvkpOLntLYtw\",\"payments_extension\":\"true\",\"payments_extension_type\":\"card\",\"reconciliation_flow\":\"payments_api\",\"shop_id\":\"751927347\"},\"next_action\":null,\"payment_method\":\"pm_1SlxWVIkWweOM9jApHwTP73i\",\"payment_method_types\":[\"card\"],\"source\":null,\"status\":\"succeeded\"}"</t>
  </si>
  <si>
    <t>AS-96279</t>
  </si>
  <si>
    <t>gid://shopify/Order/7439871213906</t>
  </si>
  <si>
    <t>gid://shopify/OrderTransaction/8615689486674</t>
  </si>
  <si>
    <t>2026-01-18T19:13:03Z</t>
  </si>
  <si>
    <t>ch_3Sr1PIIkWweOM9jA2nG7x9so</t>
  </si>
  <si>
    <t>rbHrZvS6nca7lfsM1VFZC5JCG</t>
  </si>
  <si>
    <t>pi_3Sr1PIIkWweOM9jA2sEy8VKv</t>
  </si>
  <si>
    <t>"{\"id\":\"pi_3Sr1PIIkWweOM9jA2sEy8VKv\",\"object\":\"payment_intent\",\"amount\":6561,\"amount_capturable\":0,\"amount_received\":6561,\"canceled_at\":null,\"cancellation_reason\":null,\"capture_method\":\"automatic\",\"latest_charge\":{\"id\":\"ch_3Sr1PIIkWweOM9jA2nG7x9so\",\"object\":\"charge\",\"amount\":6561,\"application_fee\":\"fee_1Sr1PJIkWweOM9jALSulgJpH\",\"balance_transaction\":\"txn_3Sr1PIIkWweOM9jA2axf8Z4c\",\"captured\":true,\"created\":1768763584,\"currency\":\"eur\",\"failure_code\":null,\"failure_message\":null,\"fraud_details\":{},\"livemode\":true,\"metadata\":{\"payment_id\":\"rbHrZvS6nca7lfsM1VFZC5JC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1PIIkWweOM9jA2sEy8VKv\",\"payment_method\":\"pm_1Sr1PIIkWweOM9jA9vXPGW9x\",\"payment_method_details\":{\"card\":{\"amount_authorized\":6561,\"authorization_code\":\"773606\",\"brand\":\"mastercard\",\"checks\":{\"address_line1_check\":\"unavailable\",\"address_postal_code_check\":\"unavailable\",\"cvc_check\":null},\"country\":\"ES\",\"description\":\"MasterCard New World Immediate Debit\",\"ds_transaction_id\":null,\"exp_month\":2,\"exp_year\":2027,\"extended_authorization\":{\"status\":\"disabled\"},\"fingerprint\":\"fnp8kIy2D7PpkDt6\",\"funding\":\"debit\",\"iin\":\"540205\",\"incremental_authorization\":{\"status\":\"unavailable\"},\"installments\":null,\"issuer\":\"BANCO SABADELL S.A.\",\"last4\":\"2017\",\"mandate\":null,\"moto\":false,\"multicapture\":{\"status\":\"unavailable\"},\"network\":\"mastercard\",\"network_token\":{\"used\":false},\"network_transaction_id\":\"TNWJG7PMU0118\",\"overcapture\":{\"maximum_amount_capturable\":6561,\"status\":\"unavailable\"},\"payment_account_reference\":\"5001CXTQPQIX05QRYCT7D4L1FCU4O\",\"regulated_status\":\"unregulated\",\"three_d_secure\":null,\"wallet\":null},\"type\":\"card\"},\"refunded\":false,\"source\":null,\"status\":\"succeeded\",\"mit_params\":{\"network_transaction_id\":\"TNWJG7PMU0118\"}},\"confirmation_method\":\"manual\",\"created\":1768763584,\"currency\":\"eur\",\"customer\":null,\"last_payment_error\":null,\"livemode\":true,\"metadata\":{\"payment_id\":\"rbHrZvS6nca7lfsM1VFZC5JCG\",\"payments_extension\":\"true\",\"payments_extension_type\":\"card\",\"reconciliation_flow\":\"payments_api\",\"shop_id\":\"751927347\"},\"next_action\":null,\"payment_method\":\"pm_1Sr1PIIkWweOM9jA9vXPGW9x\",\"payment_method_types\":[\"card\"],\"source\":null,\"status\":\"succeeded\"}"</t>
  </si>
  <si>
    <t>AS-95038</t>
  </si>
  <si>
    <t>gid://shopify/Order/7399295811922</t>
  </si>
  <si>
    <t>gid://shopify/OrderTransaction/8576026116434</t>
  </si>
  <si>
    <t>2026-01-04T15:02:16Z</t>
  </si>
  <si>
    <t>5FM69354XM8032320</t>
  </si>
  <si>
    <t>"{\"id\":\"5FM69354XM8032320\",\"intent\":\"CAPTURE\",\"status\":\"COMPLETED\",\"payment_source\":{\"paypal\":{\"email_address\":\"lisa.dalli@web.de\",\"account_id\":\"2T4HXR24NNY9Q\",\"account_status\":\"VERIFIED\",\"name\":{\"given_name\":\"Lisa\",\"surname\":\"Dalli Cardillo\"},\"phone_number\":{\"national_number\":\"4915739662692\"},\"address\":{\"address_line_1\":\"Lechstra\u00dfe 12\",\"admin_area_2\":\"N\u00fcrnberg\",\"postal_code\":\"90451\",\"country_code\":\"DE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Rock'n'roll - P\u00f3ster \\/ Sin marco \\/ 40x50\",\"custom_id\":\"{\\\"shop_id\\\":751927347,\\\"session_id\\\":\\\"rHWYQgR8KxOSfwpDemPAU0iKu\\\"}\",\"invoice_id\":\"rHWYQgR8KxOSfwpDemPAU0iKu\",\"items\":[{\"name\":\"Rock'n'roll - P\u00f3ster \\/ Sin marco \\/ 40x50\",\"unit_amount\":{\"currency_code\":\"EUR\",\"value\":\"26.95\"},\"tax\":{\"currency_code\":\"EUR\",\"value\":\"0.00\"},\"quantity\":\"1\"}],\"shipping\":{\"name\":{\"full_name\":\"Lisa Dalli Cardillo\"},\"address\":{\"address_line_1\":\"Lechstra\u00dfe 12\",\"admin_area_2\":\"N\u00fcrnberg\",\"postal_code\":\"90451\",\"country_code\":\"DE\"}},\"supplementary_data\":{\"tax_nexus\":[]},\"payments\":{\"captures\":[{\"id\":\"7Y8936309V816535T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HWYQgR8KxOSfwpDemPAU0iKu\",\"custom_id\":\"{\\\"shop_id\\\":751927347,\\\"session_id\\\":\\\"rHWYQgR8KxOSfwpDemPAU0iKu\\\"}\",\"links\":[{\"href\":\"https:\\/\\/api.paypal.com\\/v2\\/payments\\/captures\\/7Y8936309V816535T\",\"rel\":\"self\",\"method\":\"GET\"},{\"href\":\"https:\\/\\/api.paypal.com\\/v2\\/payments\\/captures\\/7Y8936309V816535T\\/refund\",\"rel\":\"refund\",\"method\":\"POST\"},{\"href\":\"https:\\/\\/api.paypal.com\\/v2\\/checkout\\/orders\\/5FM69354XM8032320\",\"rel\":\"up\",\"method\":\"GET\"}],\"create_time\":\"2026-01-04T15:02:18Z\",\"update_time\":\"2026-01-04T15:02:18Z\"}]}}],\"payer\":{\"name\":{\"given_name\":\"Lisa\",\"surname\":\"Dalli Cardillo\"},\"email_address\":\"lisa.dalli@web.de\",\"payer_id\":\"2T4HXR24NNY9Q\",\"phone\":{\"phone_number\":{\"national_number\":\"4915739662692\"}},\"address\":{\"address_line_1\":\"Lechstra\u00dfe 12\",\"admin_area_2\":\"N\u00fcrnberg\",\"postal_code\":\"90451\",\"country_code\":\"DE\"}},\"create_time\":\"2026-01-04T15:01:21Z\",\"update_time\":\"2026-01-04T15:02:18Z\",\"links\":[{\"href\":\"https:\\/\\/api.paypal.com\\/v2\\/checkout\\/orders\\/5FM69354XM8032320\",\"rel\":\"self\",\"method\":\"GET\"}]}"</t>
  </si>
  <si>
    <t>AS-96501</t>
  </si>
  <si>
    <t>gid://shopify/Order/7446544154962</t>
  </si>
  <si>
    <t>gid://shopify/OrderTransaction/8624334799186</t>
  </si>
  <si>
    <t>2026-01-21T21:33:11Z</t>
  </si>
  <si>
    <t>ch_3Ss91YIkWweOM9jA0udruRUx</t>
  </si>
  <si>
    <t>r0vSatDFKwNvWVYs79pprrTBj</t>
  </si>
  <si>
    <t>pi_3Ss91YIkWweOM9jA0AVPYULf</t>
  </si>
  <si>
    <t>"{\"id\":\"pi_3Ss91YIkWweOM9jA0AVPYULf\",\"object\":\"payment_intent\",\"amount\":5985,\"amount_capturable\":0,\"amount_received\":5985,\"canceled_at\":null,\"cancellation_reason\":null,\"capture_method\":\"automatic\",\"latest_charge\":{\"id\":\"ch_3Ss91YIkWweOM9jA0udruRUx\",\"object\":\"charge\",\"amount\":5985,\"application_fee\":\"fee_1Ss91ZIkWweOM9jAfOH49NXm\",\"balance_transaction\":\"txn_3Ss91YIkWweOM9jA0UElHY49\",\"captured\":true,\"created\":1769031192,\"currency\":\"eur\",\"failure_code\":null,\"failure_message\":null,\"fraud_details\":{},\"livemode\":true,\"metadata\":{\"payment_id\":\"r0vSatDFKwNvWVYs79pprrTB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91YIkWweOM9jA0AVPYULf\",\"payment_method\":\"pm_1Ss91YIkWweOM9jAFoyyBOXS\",\"payment_method_details\":{\"card\":{\"amount_authorized\":5985,\"authorization_code\":\"225961\",\"brand\":\"mastercard\",\"checks\":{\"address_line1_check\":null,\"address_postal_code_check\":null,\"cvc_check\":null},\"country\":\"FR\",\"description\":\"Gold MasterCard Card\",\"ds_transaction_id\":null,\"exp_month\":10,\"exp_year\":2028,\"extended_authorization\":{\"status\":\"disabled\"},\"fingerprint\":\"K12VCBBCcRkcwtiH\",\"funding\":\"credit\",\"iin\":\"545982\",\"incremental_authorization\":{\"status\":\"unavailable\"},\"installments\":null,\"issuer\":\"CREDIT AGRICOLE S.A.\",\"last4\":\"0000\",\"mandate\":null,\"moto\":false,\"multicapture\":{\"status\":\"unavailable\"},\"network\":\"mastercard\",\"network_token\":{\"used\":false},\"network_transaction_id\":\"MCGIUJD3B0121\",\"overcapture\":{\"maximum_amount_capturable\":5985,\"status\":\"unavailable\"},\"payment_account_reference\":\"50013H971CAMGC79PE8RKT4G57EEJ\",\"regulated_status\":\"unregulated\",\"three_d_secure\":null,\"wallet\":{\"apple_pay\":{\"type\":\"apple_pay\"},\"dynamic_last4\":\"9115\",\"type\":\"apple_pay\"}},\"type\":\"card\"},\"refunded\":false,\"source\":null,\"status\":\"succeeded\",\"mit_params\":{\"network_transaction_id\":\"MCGIUJD3B0121\"}},\"confirmation_method\":\"manual\",\"created\":1769031192,\"currency\":\"eur\",\"customer\":null,\"last_payment_error\":null,\"livemode\":true,\"metadata\":{\"payment_id\":\"r0vSatDFKwNvWVYs79pprrTBj\",\"payments_extension\":\"true\",\"payments_extension_type\":\"card\",\"reconciliation_flow\":\"payments_api\",\"shop_id\":\"751927347\"},\"next_action\":null,\"payment_method\":\"pm_1Ss91YIkWweOM9jAFoyyBOXS\",\"payment_method_types\":[\"card\"],\"source\":null,\"status\":\"succeeded\"}"</t>
  </si>
  <si>
    <t>AS-95065</t>
  </si>
  <si>
    <t>gid://shopify/Order/7399663927634</t>
  </si>
  <si>
    <t>gid://shopify/OrderTransaction/8576466485586</t>
  </si>
  <si>
    <t>2026-01-04T18:16:06Z</t>
  </si>
  <si>
    <t>0CE23772A6523880P</t>
  </si>
  <si>
    <t>"{\"id\":\"0CE23772A6523880P\",\"intent\":\"CAPTURE\",\"status\":\"COMPLETED\",\"payment_source\":{\"paypal\":{\"email_address\":\"imane-mezoudji@outlook.com\",\"account_id\":\"4NPL6WQTAMNNL\",\"account_status\":\"VERIFIED\",\"name\":{\"given_name\":\"Imane\",\"surname\":\"Mezoudji\"},\"phone_number\":{\"national_number\":\"32487351364\"},\"address\":{\"address_line_1\":\"Rue de l\u2019Est 24\",\"admin_area_2\":\"Bruxelles\",\"postal_code\":\"1030\",\"country_code\":\"BE\"}}},\"purchase_units\":[{\"reference_id\":\"default\",\"amount\":{\"currency_code\":\"EUR\",\"value\":\"84.95\",\"breakdown\":{\"item_total\":{\"currency_code\":\"EUR\",\"value\":\"84.95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ount Fuji From Momoyogusa - Pictufy - P\u00f3ster \\/ Madera roble natural \\/ 60x90\",\"custom_id\":\"{\\\"shop_id\\\":751927347,\\\"session_id\\\":\\\"rskxuvIm0ej8JthY0VTtzVXL5\\\"}\",\"invoice_id\":\"rskxuvIm0ej8JthY0VTtzVXL5\",\"soft_descriptor\":\"PAYPAL *ARTESTASTOR AR\",\"items\":[{\"name\":\"Mount Fuji From Momoyogusa - Pictufy - P\u00f3ster \\/ Madera roble natural \\/ 60x90\",\"unit_amount\":{\"currency_code\":\"EUR\",\"value\":\"84.95\"},\"tax\":{\"currency_code\":\"EUR\",\"value\":\"0.00\"},\"quantity\":\"1\"}],\"shipping\":{\"name\":{\"full_name\":\"Imane Mezoudji\"},\"address\":{\"address_line_1\":\"Rue de l\u2019Est 24\",\"admin_area_2\":\"Bruxelles\",\"postal_code\":\"1030\",\"country_code\":\"BE\"}},\"supplementary_data\":{\"tax_nexus\":[]},\"payments\":{\"captures\":[{\"id\":\"6H311548BE870260T\",\"status\":\"COMPLETED\",\"amount\":{\"currency_code\":\"EUR\",\"value\":\"84.95\"},\"final_capture\":true,\"disbursement_mode\":\"INSTANT\",\"seller_protection\":{\"status\":\"ELIGIBLE\",\"dispute_categories\":[\"ITEM_NOT_RECEIVED\",\"UNAUTHORIZED_TRANSACTION\"]},\"seller_receivable_breakdown\":{\"gross_amount\":{\"currency_code\":\"EUR\",\"value\":\"84.95\"},\"paypal_fee\":{\"currency_code\":\"EUR\",\"value\":\"2.81\"},\"net_amount\":{\"currency_code\":\"EUR\",\"value\":\"82.14\"}},\"invoice_id\":\"rskxuvIm0ej8JthY0VTtzVXL5\",\"custom_id\":\"{\\\"shop_id\\\":751927347,\\\"session_id\\\":\\\"rskxuvIm0ej8JthY0VTtzVXL5\\\"}\",\"links\":[{\"href\":\"https:\\/\\/api.paypal.com\\/v2\\/payments\\/captures\\/6H311548BE870260T\",\"rel\":\"self\",\"method\":\"GET\"},{\"href\":\"https:\\/\\/api.paypal.com\\/v2\\/payments\\/captures\\/6H311548BE870260T\\/refund\",\"rel\":\"refund\",\"method\":\"POST\"},{\"href\":\"https:\\/\\/api.paypal.com\\/v2\\/checkout\\/orders\\/0CE23772A6523880P\",\"rel\":\"up\",\"method\":\"GET\"}],\"create_time\":\"2026-01-04T18:16:07Z\",\"update_time\":\"2026-01-04T18:16:07Z\"}]}}],\"payer\":{\"name\":{\"given_name\":\"Imane\",\"surname\":\"Mezoudji\"},\"email_address\":\"imane-mezoudji@outlook.com\",\"payer_id\":\"4NPL6WQTAMNNL\",\"phone\":{\"phone_number\":{\"national_number\":\"32487351364\"}},\"address\":{\"address_line_1\":\"Rue de l\u2019Est 24\",\"admin_area_2\":\"Bruxelles\",\"postal_code\":\"1030\",\"country_code\":\"BE\"}},\"create_time\":\"2026-01-04T18:15:19Z\",\"update_time\":\"2026-01-04T18:16:07Z\",\"links\":[{\"href\":\"https:\\/\\/api.paypal.com\\/v2\\/checkout\\/orders\\/0CE23772A6523880P\",\"rel\":\"self\",\"method\":\"GET\"}]}"</t>
  </si>
  <si>
    <t>AS-96916</t>
  </si>
  <si>
    <t>gid://shopify/Order/7498688594258</t>
  </si>
  <si>
    <t>gid://shopify/OrderTransaction/8639396118866</t>
  </si>
  <si>
    <t>2026-01-27T14:05:22Z</t>
  </si>
  <si>
    <t>ch_3SuCtTIkWweOM9jA2yyVp4Fk</t>
  </si>
  <si>
    <t>rt22e2CounqwTvXmIfQZMI2a4</t>
  </si>
  <si>
    <t>pi_3SuCtTIkWweOM9jA2Lo8y544</t>
  </si>
  <si>
    <t>"{\"id\":\"pi_3SuCtTIkWweOM9jA2Lo8y544\",\"object\":\"payment_intent\",\"amount\":3490,\"amount_capturable\":0,\"amount_received\":3490,\"canceled_at\":null,\"cancellation_reason\":null,\"capture_method\":\"automatic\",\"latest_charge\":{\"id\":\"ch_3SuCtTIkWweOM9jA2yyVp4Fk\",\"object\":\"charge\",\"amount\":3490,\"application_fee\":\"fee_1SuCteIkWweOM9jAsB9tiE5a\",\"balance_transaction\":\"txn_3SuCtTIkWweOM9jA2OmO8bdx\",\"captured\":true,\"created\":1769522734,\"currency\":\"eur\",\"failure_code\":null,\"failure_message\":null,\"fraud_details\":{},\"livemode\":true,\"metadata\":{\"payment_id\":\"rt22e2CounqwTvXmIfQZMI2a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CtTIkWweOM9jA2Lo8y544\",\"payment_method\":\"pm_1SuCtTIkWweOM9jAFxHki9hM\",\"payment_method_details\":{\"card\":{\"amount_authorized\":3490,\"authorization_code\":\"T41961\",\"brand\":\"mastercard\",\"checks\":{\"address_line1_check\":\"unavailable\",\"address_postal_code_check\":\"unavailable\",\"cvc_check\":\"pass\"},\"country\":\"IT\",\"description\":\"Prepaid Unembossed MasterCard Card (Non-US)\",\"ds_transaction_id\":null,\"exp_month\":6,\"exp_year\":2028,\"extended_authorization\":{\"status\":\"disabled\"},\"fingerprint\":\"p49DT268OCRksaDc\",\"funding\":\"prepaid\",\"iin\":\"526743\",\"incremental_authorization\":{\"status\":\"unavailable\"},\"installments\":null,\"issuer\":\"FINECOBANK SPA\",\"last4\":\"4286\",\"mandate\":null,\"moto\":false,\"multicapture\":{\"status\":\"unavailable\"},\"network\":\"mastercard\",\"network_token\":{\"used\":false},\"network_transaction_id\":\"SURW6110B0127\",\"overcapture\":{\"maximum_amount_capturable\":3490,\"status\":\"unavailable\"},\"payment_account_reference\":\"5001C2IEHIRXX4K5SKIM1QCJCH6CM\",\"regulated_status\":\"unregulated\",\"three_d_secure\":{\"authentication_flow\":\"frictionless\",\"electronic_commerce_indicator\":\"02\",\"exemption_indicator\":null,\"result\":\"authenticated\",\"result_reason\":null,\"transaction_id\":\"1c59b450-b0e2-46df-8174-ccde842f9da2\",\"version\":\"2.2.0\"},\"wallet\":null},\"type\":\"card\"},\"refunded\":false,\"source\":null,\"status\":\"succeeded\",\"mit_params\":{\"network_transaction_id\":\"SURW6110B0127\"}},\"confirmation_method\":\"manual\",\"created\":1769522723,\"currency\":\"eur\",\"customer\":null,\"last_payment_error\":null,\"livemode\":true,\"metadata\":{\"payment_id\":\"rt22e2CounqwTvXmIfQZMI2a4\",\"payments_extension\":\"true\",\"payments_extension_type\":\"card\",\"reconciliation_flow\":\"payments_api\",\"shop_id\":\"751927347\"},\"next_action\":null,\"payment_method\":\"pm_1SuCtTIkWweOM9jAFxHki9hM\",\"payment_method_types\":[\"card\"],\"source\":null,\"status\":\"succeeded\"}"</t>
  </si>
  <si>
    <t>AS-95582</t>
  </si>
  <si>
    <t>gid://shopify/Order/7419398095186</t>
  </si>
  <si>
    <t>gid://shopify/OrderTransaction/8592492462418</t>
  </si>
  <si>
    <t>2026-01-10T18:26:53Z</t>
  </si>
  <si>
    <t>ch_3So6sEIkWweOM9jA2dPMLUOq</t>
  </si>
  <si>
    <t>rrZskWKPvqJ0zoJhoMdtvUV0V</t>
  </si>
  <si>
    <t>pi_3So6sEIkWweOM9jA2fbfGfNW</t>
  </si>
  <si>
    <t>"{\"id\":\"pi_3So6sEIkWweOM9jA2fbfGfNW\",\"object\":\"payment_intent\",\"amount\":12285,\"amount_capturable\":0,\"amount_received\":12285,\"canceled_at\":null,\"cancellation_reason\":null,\"capture_method\":\"automatic\",\"latest_charge\":{\"id\":\"ch_3So6sEIkWweOM9jA2dPMLUOq\",\"object\":\"charge\",\"amount\":12285,\"application_fee\":\"fee_1So6snIkWweOM9jAa5ZZQUF7\",\"balance_transaction\":\"txn_3So6sEIkWweOM9jA2jVjG2c1\",\"captured\":true,\"created\":1768069649,\"currency\":\"eur\",\"failure_code\":null,\"failure_message\":null,\"fraud_details\":{},\"livemode\":true,\"metadata\":{\"payment_id\":\"rrZskWKPvqJ0zoJhoMdtvUV0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6sEIkWweOM9jA2fbfGfNW\",\"payment_method\":\"pm_1So6sEIkWweOM9jAkkJW5vPV\",\"payment_method_details\":{\"card\":{\"amount_authorized\":12285,\"authorization_code\":\"172113\",\"brand\":\"visa\",\"checks\":{\"address_line1_check\":\"fail\",\"address_postal_code_check\":\"fail\",\"cvc_check\":\"pass\"},\"country\":\"FR\",\"description\":\"Visa Gold\",\"ds_transaction_id\":null,\"exp_month\":9,\"exp_year\":2026,\"extended_authorization\":{\"status\":\"disabled\"},\"fingerprint\":\"ngdjtkORsCipeEnD\",\"funding\":\"debit\",\"iin\":\"463344\",\"incremental_authorization\":{\"status\":\"unavailable\"},\"installments\":null,\"issuer\":\"BPCE\",\"last4\":\"6201\",\"mandate\":null,\"moto\":false,\"multicapture\":{\"status\":\"unavailable\"},\"network\":\"visa\",\"network_token\":{\"used\":false},\"network_transaction_id\":\"486010664490200\",\"overcapture\":{\"maximum_amount_capturable\":12285,\"status\":\"unavailable\"},\"payment_account_reference\":\"V001AACC338012020092548104836\",\"regulated_status\":\"unregulated\",\"three_d_secure\":{\"authentication_flow\":\"challenge\",\"electronic_commerce_indicator\":\"05\",\"exemption_indicator\":null,\"result\":\"authenticated\",\"result_reason\":null,\"transaction_id\":\"6b909e59-5031-4013-908a-c775b480690d\",\"version\":\"2.2.0\"},\"wallet\":null},\"type\":\"card\"},\"refunded\":false,\"source\":null,\"status\":\"succeeded\",\"mit_params\":{\"network_transaction_id\":\"486010664490200\"}},\"confirmation_method\":\"manual\",\"created\":1768069614,\"currency\":\"eur\",\"customer\":null,\"last_payment_error\":null,\"livemode\":true,\"metadata\":{\"payment_id\":\"rrZskWKPvqJ0zoJhoMdtvUV0V\",\"payments_extension\":\"true\",\"payments_extension_type\":\"card\",\"reconciliation_flow\":\"payments_api\",\"shop_id\":\"751927347\"},\"next_action\":null,\"payment_method\":\"pm_1So6sEIkWweOM9jAkkJW5vPV\",\"payment_method_types\":[\"card\"],\"source\":null,\"status\":\"succeeded\"}"</t>
  </si>
  <si>
    <t>AS-95127</t>
  </si>
  <si>
    <t>gid://shopify/Order/7407729279314</t>
  </si>
  <si>
    <t>gid://shopify/OrderTransaction/8578353889618</t>
  </si>
  <si>
    <t>2026-01-05T14:23:34Z</t>
  </si>
  <si>
    <t>ch_3SmEh0IkWweOM9jA2YM5xWMB</t>
  </si>
  <si>
    <t>rFeoIgExj0CNUaaWquoleFzCg</t>
  </si>
  <si>
    <t>pi_3SmEh0IkWweOM9jA2q4e3Bz0</t>
  </si>
  <si>
    <t>"{\"id\":\"pi_3SmEh0IkWweOM9jA2q4e3Bz0\",\"object\":\"payment_intent\",\"amount\":3190,\"amount_capturable\":0,\"amount_received\":3190,\"canceled_at\":null,\"cancellation_reason\":null,\"capture_method\":\"automatic\",\"latest_charge\":{\"id\":\"ch_3SmEh0IkWweOM9jA2YM5xWMB\",\"object\":\"charge\",\"amount\":3190,\"application_fee\":\"fee_1SmEh2IkWweOM9jAr2uuYcLQ\",\"balance_transaction\":\"txn_3SmEh0IkWweOM9jA2P8rIWww\",\"captured\":true,\"created\":1767623015,\"currency\":\"eur\",\"failure_code\":null,\"failure_message\":null,\"fraud_details\":{},\"livemode\":true,\"metadata\":{\"payment_id\":\"rFeoIgExj0CNUaaWquoleFzC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Eh0IkWweOM9jA2q4e3Bz0\",\"payment_method\":\"pm_1SmEh0IkWweOM9jA4BNqhT4Y\",\"payment_method_details\":{\"card\":{\"amount_authorized\":3190,\"authorization_code\":\"416399\",\"brand\":\"mastercard\",\"checks\":{\"address_line1_check\":\"unavailable\",\"address_postal_code_check\":\"unavailable\",\"cvc_check\":\"pass\"},\"country\":\"ES\",\"description\":\"MasterCard Credit Card (mixed BIN)\",\"ds_transaction_id\":null,\"exp_month\":6,\"exp_year\":2026,\"extended_authorization\":{\"status\":\"disabled\"},\"fingerprint\":\"xqHa0yYSdpTYb1VP\",\"funding\":\"credit\",\"iin\":\"541541\",\"incremental_authorization\":{\"status\":\"unavailable\"},\"installments\":null,\"issuer\":\"BANCO SANTANDER S.A.\",\"last4\":\"3204\",\"mandate\":null,\"moto\":false,\"multicapture\":{\"status\":\"unavailable\"},\"network\":\"mastercard\",\"network_token\":{\"used\":false},\"network_transaction_id\":\"MCCH6FFIH0105\",\"overcapture\":{\"maximum_amount_capturable\":3190,\"status\":\"unavailable\"},\"payment_account_reference\":\"5001AMD4HREXQETKV5SU6M7YDQN0F\",\"regulated_status\":\"unregulated\",\"three_d_secure\":null,\"wallet\":null},\"type\":\"card\"},\"refunded\":false,\"source\":null,\"status\":\"succeeded\",\"mit_params\":{\"network_transaction_id\":\"MCCH6FFIH0105\"}},\"confirmation_method\":\"manual\",\"created\":1767623014,\"currency\":\"eur\",\"customer\":null,\"last_payment_error\":null,\"livemode\":true,\"metadata\":{\"payment_id\":\"rFeoIgExj0CNUaaWquoleFzCg\",\"payments_extension\":\"true\",\"payments_extension_type\":\"card\",\"reconciliation_flow\":\"payments_api\",\"shop_id\":\"751927347\"},\"next_action\":null,\"payment_method\":\"pm_1SmEh0IkWweOM9jA4BNqhT4Y\",\"payment_method_types\":[\"card\"],\"source\":null,\"status\":\"succeeded\"}"</t>
  </si>
  <si>
    <t>AS-97236</t>
  </si>
  <si>
    <t>gid://shopify/Order/7516990505298</t>
  </si>
  <si>
    <t>gid://shopify/OrderTransaction/8650941268306</t>
  </si>
  <si>
    <t>2026-01-31T19:13:41Z</t>
  </si>
  <si>
    <t>4F001664AC675432H</t>
  </si>
  <si>
    <t>"{\"id\":\"4F001664AC675432H\",\"intent\":\"CAPTURE\",\"status\":\"COMPLETED\",\"payment_source\":{\"paypal\":{\"email_address\":\"sara.frickenstein@gmx.de\",\"account_id\":\"GRPME52CBDWBL\",\"account_status\":\"VERIFIED\",\"name\":{\"given_name\":\"Sara\",\"surname\":\"Frickenstein\"},\"phone_number\":{\"national_number\":\"4917621898511\"},\"address\":{\"address_line_1\":\"Am Geelen Graben 6\",\"admin_area_2\":\"Borken\",\"postal_code\":\"46325\",\"country_code\":\"DE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urious sheep - P\u00f3ster \\/ Sin marco \\/ 30x40\",\"custom_id\":\"{\\\"shop_id\\\":751927347,\\\"session_id\\\":\\\"rIMKQHH2EF2L3wzWoNQO1Xfum\\\"}\",\"invoice_id\":\"rIMKQHH2EF2L3wzWoNQO1Xfum\",\"items\":[{\"name\":\"Curious sheep - P\u00f3ster \\/ Sin marco \\/ 30x40\",\"unit_amount\":{\"currency_code\":\"EUR\",\"value\":\"19.95\"},\"tax\":{\"currency_code\":\"EUR\",\"value\":\"0.00\"},\"quantity\":\"1\"}],\"shipping\":{\"name\":{\"full_name\":\"Sara Frickenstein\"},\"address\":{\"address_line_1\":\"Am Geelen Graben 6\",\"admin_area_2\":\"Borken\",\"postal_code\":\"46325\",\"country_code\":\"DE\"}},\"payments\":{\"captures\":[{\"id\":\"5L4356476C269883E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IMKQHH2EF2L3wzWoNQO1Xfum\",\"custom_id\":\"{\\\"shop_id\\\":751927347,\\\"session_id\\\":\\\"rIMKQHH2EF2L3wzWoNQO1Xfum\\\"}\",\"links\":[{\"href\":\"https:\\/\\/api.paypal.com\\/v2\\/payments\\/captures\\/5L4356476C269883E\",\"rel\":\"self\",\"method\":\"GET\"},{\"href\":\"https:\\/\\/api.paypal.com\\/v2\\/payments\\/captures\\/5L4356476C269883E\\/refund\",\"rel\":\"refund\",\"method\":\"POST\"},{\"href\":\"https:\\/\\/api.paypal.com\\/v2\\/checkout\\/orders\\/4F001664AC675432H\",\"rel\":\"up\",\"method\":\"GET\"}],\"create_time\":\"2026-01-31T19:13:43Z\",\"update_time\":\"2026-01-31T19:13:43Z\"}]}}],\"payer\":{\"name\":{\"given_name\":\"Sara\",\"surname\":\"Frickenstein\"},\"email_address\":\"sara.frickenstein@gmx.de\",\"payer_id\":\"GRPME52CBDWBL\",\"phone\":{\"phone_number\":{\"national_number\":\"4917621898511\"}},\"address\":{\"address_line_1\":\"Am Geelen Graben 6\",\"admin_area_2\":\"Borken\",\"postal_code\":\"46325\",\"country_code\":\"DE\"}},\"create_time\":\"2026-01-31T19:13:00Z\",\"update_time\":\"2026-01-31T19:13:43Z\",\"links\":[{\"href\":\"https:\\/\\/api.paypal.com\\/v2\\/checkout\\/orders\\/4F001664AC675432H\",\"rel\":\"self\",\"method\":\"GET\"}]}"</t>
  </si>
  <si>
    <t>AS-97026</t>
  </si>
  <si>
    <t>gid://shopify/Order/7510898934098</t>
  </si>
  <si>
    <t>gid://shopify/OrderTransaction/8643719364946</t>
  </si>
  <si>
    <t>2026-01-29T05:22:11Z</t>
  </si>
  <si>
    <t>ch_3SungGIkWweOM9jA0t4pS31I</t>
  </si>
  <si>
    <t>rT9HNZlfucvZcKUYzbFai47hO</t>
  </si>
  <si>
    <t>pi_3SungGIkWweOM9jA0qGlxmBD</t>
  </si>
  <si>
    <t>"{\"id\":\"pi_3SungGIkWweOM9jA0qGlxmBD\",\"object\":\"payment_intent\",\"amount\":5285,\"amount_capturable\":0,\"amount_received\":5285,\"canceled_at\":null,\"cancellation_reason\":null,\"capture_method\":\"automatic\",\"latest_charge\":{\"id\":\"ch_3SungGIkWweOM9jA0t4pS31I\",\"object\":\"charge\",\"amount\":5285,\"application_fee\":\"fee_1SungHIkWweOM9jAopYJFvHZ\",\"balance_transaction\":\"txn_3SungGIkWweOM9jA0rkpgW6B\",\"captured\":true,\"created\":1769664132,\"currency\":\"eur\",\"failure_code\":null,\"failure_message\":null,\"fraud_details\":{},\"livemode\":true,\"metadata\":{\"payment_id\":\"rT9HNZlfucvZcKUYzbFai47h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ngGIkWweOM9jA0qGlxmBD\",\"payment_method\":\"pm_1SungGIkWweOM9jAbuM9KvyD\",\"payment_method_details\":{\"card\":{\"amount_authorized\":5285,\"authorization_code\":\"200562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p66cjXfKHnqIdsZQ\",\"funding\":\"debit\",\"iin\":\"475405\",\"incremental_authorization\":{\"status\":\"unavailable\"},\"installments\":null,\"issuer\":\"BANCO DE CR\u00c9DITO SOCIAL COOPERATIVO, S.A.\",\"last4\":\"0000\",\"mandate\":null,\"moto\":false,\"multicapture\":{\"status\":\"unavailable\"},\"network\":\"visa\",\"network_token\":{\"used\":false},\"network_transaction_id\":\"486029193329219\",\"overcapture\":{\"maximum_amount_capturable\":5285,\"status\":\"unavailable\"},\"payment_account_reference\":\"V0010013022207521272813230344\",\"regulated_status\":\"unregulated\",\"three_d_secure\":null,\"wallet\":{\"apple_pay\":{\"type\":\"apple_pay\"},\"dynamic_last4\":\"1876\",\"type\":\"apple_pay\"}},\"type\":\"card\"},\"refunded\":false,\"source\":null,\"status\":\"succeeded\",\"mit_params\":{\"network_transaction_id\":\"486029193329219\"}},\"confirmation_method\":\"manual\",\"created\":1769664132,\"currency\":\"eur\",\"customer\":null,\"last_payment_error\":null,\"livemode\":true,\"metadata\":{\"payment_id\":\"rT9HNZlfucvZcKUYzbFai47hO\",\"payments_extension\":\"true\",\"payments_extension_type\":\"card\",\"reconciliation_flow\":\"payments_api\",\"shop_id\":\"751927347\"},\"next_action\":null,\"payment_method\":\"pm_1SungGIkWweOM9jAbuM9KvyD\",\"payment_method_types\":[\"card\"],\"source\":null,\"status\":\"succeeded\"}"</t>
  </si>
  <si>
    <t>AS-95217</t>
  </si>
  <si>
    <t>gid://shopify/Order/7409856708946</t>
  </si>
  <si>
    <t>gid://shopify/OrderTransaction/8581063180626</t>
  </si>
  <si>
    <t>2026-01-06T16:52:59Z</t>
  </si>
  <si>
    <t>ch_3SmdVAIkWweOM9jA2Wu9T6zZ</t>
  </si>
  <si>
    <t>r6j7NbdqllzOXNP8DMQeCeUM4</t>
  </si>
  <si>
    <t>pi_3SmdVAIkWweOM9jA2kZ1A8Ml</t>
  </si>
  <si>
    <t>"{\"id\":\"pi_3SmdVAIkWweOM9jA2kZ1A8Ml\",\"object\":\"payment_intent\",\"amount\":3190,\"amount_capturable\":0,\"amount_received\":3190,\"canceled_at\":null,\"cancellation_reason\":null,\"capture_method\":\"automatic\",\"latest_charge\":{\"id\":\"ch_3SmdVAIkWweOM9jA2Wu9T6zZ\",\"object\":\"charge\",\"amount\":3190,\"application_fee\":\"fee_1SmdVCIkWweOM9jAERgE2erW\",\"balance_transaction\":\"txn_3SmdVAIkWweOM9jA2J6UQ6b5\",\"captured\":true,\"created\":1767718382,\"currency\":\"eur\",\"failure_code\":null,\"failure_message\":null,\"fraud_details\":{},\"livemode\":true,\"metadata\":{\"payment_id\":\"r6j7NbdqllzOXNP8DMQeCeUM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dVAIkWweOM9jA2kZ1A8Ml\",\"payment_method\":\"pm_1SmdVAIkWweOM9jAluO0NHKe\",\"payment_method_details\":{\"card\":{\"amount_authorized\":3190,\"authorization_code\":\"253999\",\"brand\":\"visa\",\"checks\":{\"address_line1_check\":\"unavailable\",\"address_postal_code_check\":\"unavailable\",\"cvc_check\":\"pass\"},\"country\":\"FR\",\"description\":\"Visa Gold\",\"ds_transaction_id\":null,\"exp_month\":10,\"exp_year\":2028,\"extended_authorization\":{\"status\":\"disabled\"},\"fingerprint\":\"Q3BtretXn4jQ0XoO\",\"funding\":\"credit\",\"iin\":\"497278\",\"incremental_authorization\":{\"status\":\"unavailable\"},\"installments\":null,\"issuer\":\"LE CREDIT LYONNAIS\",\"last4\":\"7577\",\"mandate\":null,\"moto\":false,\"multicapture\":{\"status\":\"unavailable\"},\"network\":\"visa\",\"network_token\":{\"used\":false},\"network_transaction_id\":\"486006607823152\",\"overcapture\":{\"maximum_amount_capturable\":3190,\"status\":\"unavailable\"},\"payment_account_reference\":null,\"regulated_status\":\"unregulated\",\"three_d_secure\":{\"authentication_flow\":\"frictionless\",\"electronic_commerce_indicator\":\"07\",\"exemption_indicator\":null,\"result\":\"exempted\",\"result_reason\":null,\"transaction_id\":\"e4293631-d2aa-41d5-b9da-68cc34b9d590\",\"version\":\"2.2.0\"},\"wallet\":null},\"type\":\"card\"},\"refunded\":false,\"source\":null,\"status\":\"succeeded\",\"mit_params\":{\"network_transaction_id\":\"486006607823152\"}},\"confirmation_method\":\"manual\",\"created\":1767718380,\"currency\":\"eur\",\"customer\":null,\"last_payment_error\":null,\"livemode\":true,\"metadata\":{\"payment_id\":\"r6j7NbdqllzOXNP8DMQeCeUM4\",\"payments_extension\":\"true\",\"payments_extension_type\":\"card\",\"reconciliation_flow\":\"payments_api\",\"shop_id\":\"751927347\"},\"next_action\":null,\"payment_method\":\"pm_1SmdVAIkWweOM9jAluO0NHKe\",\"payment_method_types\":[\"card\"],\"source\":null,\"status\":\"succeeded\"}"</t>
  </si>
  <si>
    <t>AS-97020</t>
  </si>
  <si>
    <t>gid://shopify/Order/7510378316114</t>
  </si>
  <si>
    <t>gid://shopify/OrderTransaction/8643116007762</t>
  </si>
  <si>
    <t>2026-01-28T22:13:56Z</t>
  </si>
  <si>
    <t>ch_3SugzpIkWweOM9jA1l3glmZ0</t>
  </si>
  <si>
    <t>rek0Bdqv00JlSYabCungmwb0o</t>
  </si>
  <si>
    <t>pi_3SugzpIkWweOM9jA1Yb6YXmL</t>
  </si>
  <si>
    <t>"{\"id\":\"pi_3SugzpIkWweOM9jA1Yb6YXmL\",\"object\":\"payment_intent\",\"amount\":4990,\"amount_capturable\":0,\"amount_received\":4990,\"canceled_at\":null,\"cancellation_reason\":null,\"capture_method\":\"automatic\",\"latest_charge\":{\"id\":\"ch_3SugzpIkWweOM9jA1l3glmZ0\",\"object\":\"charge\",\"amount\":4990,\"application_fee\":\"fee_1SugzyIkWweOM9jAWwDuKARQ\",\"balance_transaction\":\"txn_3SugzpIkWweOM9jA1aGJLs2t\",\"captured\":true,\"created\":1769638445,\"currency\":\"eur\",\"failure_code\":null,\"failure_message\":null,\"fraud_details\":{},\"livemode\":true,\"metadata\":{\"payment_id\":\"rek0Bdqv00JlSYabCungmwb0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gzpIkWweOM9jA1Yb6YXmL\",\"payment_method\":\"pm_1SugzpIkWweOM9jABFth7vI7\",\"payment_method_details\":{\"card\":{\"amount_authorized\":4990,\"authorization_code\":\"C5GNBQ\",\"brand\":\"visa\",\"checks\":{\"address_line1_check\":\"pass\",\"address_postal_code_check\":\"pass\",\"cvc_check\":\"pass\"},\"country\":\"IT\",\"description\":\"Visa Infinite\",\"ds_transaction_id\":null,\"exp_month\":11,\"exp_year\":2030,\"extended_authorization\":{\"status\":\"disabled\"},\"fingerprint\":\"ofVozJxK2sMjziWf\",\"funding\":\"debit\",\"iin\":\"416598\",\"incremental_authorization\":{\"status\":\"unavailable\"},\"installments\":null,\"issuer\":\"REVOLUT BANK UAB\",\"last4\":\"4182\",\"mandate\":null,\"moto\":false,\"multicapture\":{\"status\":\"unavailable\"},\"network\":\"visa\",\"network_token\":{\"used\":false},\"network_transaction_id\":\"486028800453945\",\"overcapture\":{\"maximum_amount_capturable\":4990,\"status\":\"unavailable\"},\"payment_account_reference\":\"V0010014625317760622486576318\",\"regulated_status\":\"unregulated\",\"three_d_secure\":{\"authentication_flow\":\"frictionless\",\"electronic_commerce_indicator\":\"05\",\"exemption_indicator\":null,\"result\":\"authenticated\",\"result_reason\":null,\"transaction_id\":\"da3e0c13-fa32-4cf0-a415-9de455a22884\",\"version\":\"2.2.0\"},\"wallet\":null},\"type\":\"card\"},\"refunded\":false,\"source\":null,\"status\":\"succeeded\",\"mit_params\":{\"network_transaction_id\":\"486028800453945\"}},\"confirmation_method\":\"manual\",\"created\":1769638437,\"currency\":\"eur\",\"customer\":null,\"last_payment_error\":null,\"livemode\":true,\"metadata\":{\"payment_id\":\"rek0Bdqv00JlSYabCungmwb0o\",\"payments_extension\":\"true\",\"payments_extension_type\":\"card\",\"reconciliation_flow\":\"payments_api\",\"shop_id\":\"751927347\"},\"next_action\":null,\"payment_method\":\"pm_1SugzpIkWweOM9jABFth7vI7\",\"payment_method_types\":[\"card\"],\"source\":null,\"status\":\"succeeded\"}"</t>
  </si>
  <si>
    <t>gid://shopify/OrderTransaction/8643130720594</t>
  </si>
  <si>
    <t>2026-01-28T22:16:42Z</t>
  </si>
  <si>
    <t>re_3SugzpIkWweOM9jA15OVgetb</t>
  </si>
  <si>
    <t>zTJO4O78um2kLiB6JEwPZZadd</t>
  </si>
  <si>
    <t>"{\"id\":\"re_3SugzpIkWweOM9jA15OVgetb\",\"amount\":4990,\"balance_transaction\":\"txn_3SugzpIkWweOM9jA1zA9hpW7\",\"charge\":{\"id\":\"ch_3SugzpIkWweOM9jA1l3glmZ0\",\"object\":\"charge\",\"amount\":4990,\"application_fee\":\"fee_1SugzyIkWweOM9jAWwDuKARQ\",\"balance_transaction\":\"txn_3SugzpIkWweOM9jA1aGJLs2t\",\"captured\":true,\"created\":1769638445,\"currency\":\"eur\",\"failure_code\":null,\"failure_message\":null,\"fraud_details\":{},\"livemode\":true,\"metadata\":{\"payment_id\":\"rek0Bdqv00JlSYabCungmwb0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gzpIkWweOM9jA1Yb6YXmL\",\"payment_method\":\"pm_1SugzpIkWweOM9jABFth7vI7\",\"payment_method_details\":{\"card\":{\"amount_authorized\":4990,\"authorization_code\":\"C5GNBQ\",\"brand\":\"visa\",\"checks\":{\"address_line1_check\":\"pass\",\"address_postal_code_check\":\"pass\",\"cvc_check\":\"pass\"},\"country\":\"IT\",\"description\":\"Visa Infinite\",\"ds_transaction_id\":null,\"exp_month\":11,\"exp_year\":2030,\"extended_authorization\":{\"status\":\"disabled\"},\"fingerprint\":\"ofVozJxK2sMjziWf\",\"funding\":\"debit\",\"iin\":\"416598\",\"incremental_authorization\":{\"status\":\"unavailable\"},\"installments\":null,\"issuer\":\"REVOLUT BANK UAB\",\"last4\":\"4182\",\"mandate\":null,\"moto\":false,\"multicapture\":{\"status\":\"unavailable\"},\"network\":\"visa\",\"network_token\":{\"used\":false},\"network_transaction_id\":\"486028800453945\",\"overcapture\":{\"maximum_amount_capturable\":4990,\"status\":\"unavailable\"},\"payment_account_reference\":\"V0010014625317760622486576318\",\"regulated_status\":\"unregulated\",\"three_d_secure\":{\"authentication_flow\":\"frictionless\",\"electronic_commerce_indicator\":\"05\",\"exemption_indicator\":null,\"result\":\"authenticated\",\"result_reason\":null,\"transaction_id\":\"da3e0c13-fa32-4cf0-a415-9de455a22884\",\"version\":\"2.2.0\"},\"wallet\":null},\"type\":\"card\"},\"refunded\":true,\"source\":null,\"status\":\"succeeded\",\"mit_params\":{\"network_transaction_id\":\"486028800453945\"}},\"object\":\"refund\",\"reason\":null,\"status\":\"succeeded\",\"created\":1769638602,\"currency\":\"eur\",\"metadata\":{\"payments_extension\":\"true\",\"payments_extension_type\":\"card\",\"reconciliation_flow\":\"payments_api\",\"refund_id\":\"zTJO4O78um2kLiB6JEwPZZadd\"},\"payment_method_details\":{\"card\":{\"acquirer_reference_number\":null,\"acquirer_reference_number_status\":\"unavailable\"},\"type\":\"card\"},\"mit_params\":{}}"</t>
  </si>
  <si>
    <t>AS-95682</t>
  </si>
  <si>
    <t>gid://shopify/Order/7421412868434</t>
  </si>
  <si>
    <t>gid://shopify/OrderTransaction/8594812535122</t>
  </si>
  <si>
    <t>2026-01-11T18:45:50Z</t>
  </si>
  <si>
    <t>ch_3SoTe7IkWweOM9jA0LtqZSO8</t>
  </si>
  <si>
    <t>rqmZHy55LFP1lqkxKKk21fXUB</t>
  </si>
  <si>
    <t>pi_3SoTe7IkWweOM9jA0qvqZqId</t>
  </si>
  <si>
    <t>"{\"id\":\"pi_3SoTe7IkWweOM9jA0qvqZqId\",\"object\":\"payment_intent\",\"amount\":7812,\"amount_capturable\":0,\"amount_received\":7812,\"canceled_at\":null,\"cancellation_reason\":null,\"capture_method\":\"automatic\",\"latest_charge\":{\"id\":\"ch_3SoTe7IkWweOM9jA0LtqZSO8\",\"object\":\"charge\",\"amount\":7812,\"application_fee\":\"fee_1SoTeAIkWweOM9jAppPriqAn\",\"balance_transaction\":\"txn_3SoTe7IkWweOM9jA08boIOme\",\"captured\":true,\"created\":1768157153,\"currency\":\"eur\",\"failure_code\":null,\"failure_message\":null,\"fraud_details\":{},\"livemode\":true,\"metadata\":{\"payment_id\":\"rqmZHy55LFP1lqkxKKk21fXU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Te7IkWweOM9jA0qvqZqId\",\"payment_method\":\"pm_1SoTe7IkWweOM9jArscvwMNO\",\"payment_method_details\":{\"card\":{\"amount_authorized\":7812,\"authorization_code\":\"419986\",\"brand\":\"visa\",\"checks\":{\"address_line1_check\":\"unavailable\",\"address_postal_code_check\":\"unavailable\",\"cvc_check\":\"pass\"},\"country\":\"ES\",\"description\":\"Visa Classic\",\"ds_transaction_id\":null,\"exp_month\":6,\"exp_year\":2030,\"extended_authorization\":{\"status\":\"disabled\"},\"fingerprint\":\"gh5lGIwK8sS8LoZP\",\"funding\":\"credit\",\"iin\":\"476663\",\"incremental_authorization\":{\"status\":\"unavailable\"},\"installments\":null,\"issuer\":\"CAIXABANK S.A.\",\"last4\":\"8015\",\"mandate\":null,\"moto\":false,\"multicapture\":{\"status\":\"unavailable\"},\"network\":\"visa\",\"network_token\":{\"used\":false},\"network_transaction_id\":\"486011675533028\",\"overcapture\":{\"maximum_amount_capturable\":7812,\"status\":\"unavailable\"},\"payment_account_reference\":\"V0010015823163684449133461299\",\"regulated_status\":\"unregulated\",\"three_d_secure\":null,\"wallet\":null},\"type\":\"card\"},\"refunded\":false,\"source\":null,\"status\":\"succeeded\",\"mit_params\":{\"network_transaction_id\":\"486011675533028\"}},\"confirmation_method\":\"manual\",\"created\":1768157151,\"currency\":\"eur\",\"customer\":null,\"last_payment_error\":null,\"livemode\":true,\"metadata\":{\"payment_id\":\"rqmZHy55LFP1lqkxKKk21fXUB\",\"payments_extension\":\"true\",\"payments_extension_type\":\"card\",\"reconciliation_flow\":\"payments_api\",\"shop_id\":\"751927347\"},\"next_action\":null,\"payment_method\":\"pm_1SoTe7IkWweOM9jArscvwMNO\",\"payment_method_types\":[\"card\"],\"source\":null,\"status\":\"succeeded\"}"</t>
  </si>
  <si>
    <t>AS-96379</t>
  </si>
  <si>
    <t>gid://shopify/Order/7443586908498</t>
  </si>
  <si>
    <t>gid://shopify/OrderTransaction/8620301910354</t>
  </si>
  <si>
    <t>2026-01-20T10:30:22Z</t>
  </si>
  <si>
    <t>ch_3SrcCZIkWweOM9jA2lUL0VSP</t>
  </si>
  <si>
    <t>rDwTUVsZUIbfwjriqQtg6lWNn</t>
  </si>
  <si>
    <t>pi_3SrcCZIkWweOM9jA2nOeoXLX</t>
  </si>
  <si>
    <t>"{\"id\":\"pi_3SrcCZIkWweOM9jA2nOeoXLX\",\"object\":\"payment_intent\",\"amount\":1790,\"amount_capturable\":0,\"amount_received\":1790,\"canceled_at\":null,\"cancellation_reason\":null,\"capture_method\":\"automatic\",\"latest_charge\":{\"id\":\"ch_3SrcCZIkWweOM9jA2lUL0VSP\",\"object\":\"charge\",\"amount\":1790,\"application_fee\":\"fee_1SrcCaIkWweOM9jAoqASqcFN\",\"balance_transaction\":\"txn_3SrcCZIkWweOM9jA2bSXY8Nd\",\"captured\":true,\"created\":1768905023,\"currency\":\"eur\",\"failure_code\":null,\"failure_message\":null,\"fraud_details\":{},\"livemode\":true,\"metadata\":{\"payment_id\":\"rDwTUVsZUIbfwjriqQtg6lWN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cCZIkWweOM9jA2nOeoXLX\",\"payment_method\":\"pm_1SrcCZIkWweOM9jAaepq7yg6\",\"payment_method_details\":{\"card\":{\"amount_authorized\":1790,\"authorization_code\":\"DBFWQH\",\"brand\":\"visa\",\"checks\":{\"address_line1_check\":null,\"address_postal_code_check\":null,\"cvc_check\":null},\"country\":\"FR\",\"description\":\"Visa Infinite\",\"ds_transaction_id\":null,\"exp_month\":12,\"exp_year\":2031,\"extended_authorization\":{\"status\":\"disabled\"},\"fingerprint\":\"UWX4kjgz321BVbav\",\"funding\":\"debit\",\"iin\":\"438877\",\"incremental_authorization\":{\"status\":\"unavailable\"},\"installments\":null,\"issuer\":\"Revolut Bank UAB\",\"last4\":\"0000\",\"mandate\":null,\"moto\":false,\"multicapture\":{\"status\":\"unavailable\"},\"network\":\"visa\",\"network_token\":{\"used\":false},\"network_transaction_id\":\"486020378232876\",\"overcapture\":{\"maximum_amount_capturable\":1790,\"status\":\"unavailable\"},\"payment_account_reference\":\"V0010013025309516603268650342\",\"regulated_status\":\"unregulated\",\"three_d_secure\":null,\"wallet\":{\"apple_pay\":{\"type\":\"apple_pay\"},\"dynamic_last4\":\"5622\",\"type\":\"apple_pay\"}},\"type\":\"card\"},\"refunded\":false,\"source\":null,\"status\":\"succeeded\",\"mit_params\":{\"network_transaction_id\":\"486020378232876\"}},\"confirmation_method\":\"manual\",\"created\":1768905023,\"currency\":\"eur\",\"customer\":null,\"last_payment_error\":null,\"livemode\":true,\"metadata\":{\"payment_id\":\"rDwTUVsZUIbfwjriqQtg6lWNn\",\"payments_extension\":\"true\",\"payments_extension_type\":\"card\",\"reconciliation_flow\":\"payments_api\",\"shop_id\":\"751927347\"},\"next_action\":null,\"payment_method\":\"pm_1SrcCZIkWweOM9jAaepq7yg6\",\"payment_method_types\":[\"card\"],\"source\":null,\"status\":\"succeeded\"}"</t>
  </si>
  <si>
    <t>AS-95781</t>
  </si>
  <si>
    <t>gid://shopify/Order/7424830112082</t>
  </si>
  <si>
    <t>gid://shopify/OrderTransaction/8597476606290</t>
  </si>
  <si>
    <t>2026-01-12T19:38:58Z</t>
  </si>
  <si>
    <t>ch_3Soqx5IkWweOM9jA2lTZBQ9O</t>
  </si>
  <si>
    <t>rc5SiO1pYOqOO1BoIGk8fssrq</t>
  </si>
  <si>
    <t>pi_3Soqx5IkWweOM9jA2aEC2VJP</t>
  </si>
  <si>
    <t>"{\"id\":\"pi_3Soqx5IkWweOM9jA2aEC2VJP\",\"object\":\"payment_intent\",\"amount\":4716,\"amount_capturable\":0,\"amount_received\":4716,\"canceled_at\":null,\"cancellation_reason\":null,\"capture_method\":\"automatic\",\"latest_charge\":{\"id\":\"ch_3Soqx5IkWweOM9jA2lTZBQ9O\",\"object\":\"charge\",\"amount\":4716,\"application_fee\":\"fee_1Soqx6IkWweOM9jAWABD31W1\",\"balance_transaction\":\"txn_3Soqx5IkWweOM9jA2xsIKVbq\",\"captured\":true,\"created\":1768246739,\"currency\":\"eur\",\"failure_code\":null,\"failure_message\":null,\"fraud_details\":{},\"livemode\":true,\"metadata\":{\"payment_id\":\"rc5SiO1pYOqOO1BoIGk8fssr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qx5IkWweOM9jA2aEC2VJP\",\"payment_method\":\"pm_1Soqx5IkWweOM9jAaoKyv68Y\",\"payment_method_details\":{\"card\":{\"amount_authorized\":4716,\"authorization_code\":\"614409\",\"brand\":\"mastercard\",\"checks\":{\"address_line1_check\":null,\"address_postal_code_check\":null,\"cvc_check\":null},\"country\":\"FR\",\"description\":\"MasterCard Standard Card Immediate Debit\",\"ds_transaction_id\":null,\"exp_month\":5,\"exp_year\":2027,\"extended_authorization\":{\"status\":\"disabled\"},\"fingerprint\":\"6mME3O35hRRTb0vF\",\"funding\":\"debit\",\"iin\":\"524829\",\"incremental_authorization\":{\"status\":\"unavailable\"},\"installments\":null,\"issuer\":\"BANQUE FEDERATIVE DU CREDIT MU\",\"last4\":\"0000\",\"mandate\":null,\"moto\":false,\"multicapture\":{\"status\":\"unavailable\"},\"network\":\"mastercard\",\"network_token\":{\"used\":false},\"network_transaction_id\":\"TCSE672QJ0112\",\"overcapture\":{\"maximum_amount_capturable\":4716,\"status\":\"unavailable\"},\"payment_account_reference\":\"5001CUNYQGFIBW3H3GRPREDLZH0SU\",\"regulated_status\":\"unregulated\",\"three_d_secure\":null,\"wallet\":{\"apple_pay\":{\"type\":\"apple_pay\"},\"dynamic_last4\":\"7896\",\"type\":\"apple_pay\"}},\"type\":\"card\"},\"refunded\":false,\"source\":null,\"status\":\"succeeded\",\"mit_params\":{\"network_transaction_id\":\"TCSE672QJ0112\"}},\"confirmation_method\":\"manual\",\"created\":1768246739,\"currency\":\"eur\",\"customer\":null,\"last_payment_error\":null,\"livemode\":true,\"metadata\":{\"payment_id\":\"rc5SiO1pYOqOO1BoIGk8fssrq\",\"payments_extension\":\"true\",\"payments_extension_type\":\"card\",\"reconciliation_flow\":\"payments_api\",\"shop_id\":\"751927347\"},\"next_action\":null,\"payment_method\":\"pm_1Soqx5IkWweOM9jAaoKyv68Y\",\"payment_method_types\":[\"card\"],\"source\":null,\"status\":\"succeeded\"}"</t>
  </si>
  <si>
    <t>AS-95208</t>
  </si>
  <si>
    <t>gid://shopify/Order/7409516380498</t>
  </si>
  <si>
    <t>gid://shopify/OrderTransaction/8580667212114</t>
  </si>
  <si>
    <t>2026-01-06T14:52:18Z</t>
  </si>
  <si>
    <t>4VL45116292235201</t>
  </si>
  <si>
    <t>"{\"id\":\"4VL45116292235201\",\"intent\":\"CAPTURE\",\"status\":\"COMPLETED\",\"payment_source\":{\"paypal\":{\"email_address\":\"filippo.cacciola@hotmail.it\",\"account_id\":\"7MLZN4VTGMJ9L\",\"account_status\":\"VERIFIED\",\"name\":{\"given_name\":\"Filippo\",\"surname\":\"Cacciola\"},\"phone_number\":{\"national_number\":\"3457077704\"},\"address\":{\"address_line_1\":\"Via Saval 21\",\"admin_area_2\":\"Verona\",\"admin_area_1\":\"Verona\",\"postal_code\":\"37124\",\"country_code\":\"IT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erlin 69 - P\u00f3ster \\/ Sin marco \\/ 40x50\",\"custom_id\":\"{\\\"shop_id\\\":751927347,\\\"session_id\\\":\\\"rD8RV86vqJoinlBPqDADUlf7Z\\\"}\",\"invoice_id\":\"rD8RV86vqJoinlBPqDADUlf7Z\",\"soft_descriptor\":\"ARTESTASTOR ARTESTASTO\",\"items\":[{\"name\":\"Berlin 69 - P\u00f3ster \\/ Sin marco \\/ 40x50\",\"unit_amount\":{\"currency_code\":\"EUR\",\"value\":\"26.95\"},\"tax\":{\"currency_code\":\"EUR\",\"value\":\"0.00\"},\"quantity\":\"1\"}],\"shipping\":{\"name\":{\"full_name\":\"Filippo Cacciola\"},\"address\":{\"address_line_1\":\"P.zza Avesa 8\",\"admin_area_2\":\"Verona\",\"admin_area_1\":\"Verona\",\"postal_code\":\"37127\",\"country_code\":\"IT\"}},\"supplementary_data\":{\"tax_nexus\":[]},\"payments\":{\"captures\":[{\"id\":\"7U336579AA906674K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D8RV86vqJoinlBPqDADUlf7Z\",\"custom_id\":\"{\\\"shop_id\\\":751927347,\\\"session_id\\\":\\\"rD8RV86vqJoinlBPqDADUlf7Z\\\"}\",\"links\":[{\"href\":\"https:\\/\\/api.paypal.com\\/v2\\/payments\\/captures\\/7U336579AA906674K\",\"rel\":\"self\",\"method\":\"GET\"},{\"href\":\"https:\\/\\/api.paypal.com\\/v2\\/payments\\/captures\\/7U336579AA906674K\\/refund\",\"rel\":\"refund\",\"method\":\"POST\"},{\"href\":\"https:\\/\\/api.paypal.com\\/v2\\/checkout\\/orders\\/4VL45116292235201\",\"rel\":\"up\",\"method\":\"GET\"}],\"create_time\":\"2026-01-06T14:52:20Z\",\"update_time\":\"2026-01-06T14:52:20Z\"}]}}],\"payer\":{\"name\":{\"given_name\":\"Filippo\",\"surname\":\"Cacciola\"},\"email_address\":\"filippo.cacciola@hotmail.it\",\"payer_id\":\"7MLZN4VTGMJ9L\",\"phone\":{\"phone_number\":{\"national_number\":\"3457077704\"}},\"address\":{\"address_line_1\":\"Via Saval 21\",\"admin_area_2\":\"Verona\",\"admin_area_1\":\"Verona\",\"postal_code\":\"37124\",\"country_code\":\"IT\"}},\"create_time\":\"2026-01-06T14:51:30Z\",\"update_time\":\"2026-01-06T14:52:20Z\",\"links\":[{\"href\":\"https:\\/\\/api.paypal.com\\/v2\\/checkout\\/orders\\/4VL45116292235201\",\"rel\":\"self\",\"method\":\"GET\"}]}"</t>
  </si>
  <si>
    <t>AS-96990</t>
  </si>
  <si>
    <t>gid://shopify/Order/7508625129810</t>
  </si>
  <si>
    <t>gid://shopify/OrderTransaction/8642173436242</t>
  </si>
  <si>
    <t>2026-01-28T16:00:44Z</t>
  </si>
  <si>
    <t>r4qWguivVB0nFrTQusNiFyplr</t>
  </si>
  <si>
    <t>AS-96031</t>
  </si>
  <si>
    <t>gid://shopify/Order/7431769882962</t>
  </si>
  <si>
    <t>gid://shopify/OrderTransaction/8606144266578</t>
  </si>
  <si>
    <t>2026-01-15T23:58:36Z</t>
  </si>
  <si>
    <t>ch_3Sq0QyIkWweOM9jA057wsnVU</t>
  </si>
  <si>
    <t>rkLKbbISRUysfo5QX5SbEdeXu</t>
  </si>
  <si>
    <t>pi_3Sq0QyIkWweOM9jA0rhVzR6V</t>
  </si>
  <si>
    <t>"{\"id\":\"pi_3Sq0QyIkWweOM9jA0rhVzR6V\",\"object\":\"payment_intent\",\"amount\":89705,\"amount_capturable\":0,\"amount_received\":89705,\"canceled_at\":null,\"cancellation_reason\":null,\"capture_method\":\"automatic\",\"latest_charge\":{\"id\":\"ch_3Sq0QyIkWweOM9jA057wsnVU\",\"object\":\"charge\",\"amount\":89705,\"application_fee\":\"fee_1Sq0R0IkWweOM9jALPw389PE\",\"balance_transaction\":\"txn_3Sq0QyIkWweOM9jA0mqM0pL2\",\"captured\":true,\"created\":1768521517,\"currency\":\"eur\",\"failure_code\":null,\"failure_message\":null,\"fraud_details\":{},\"livemode\":true,\"metadata\":{\"payment_id\":\"rkLKbbISRUysfo5QX5SbEdeX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0QyIkWweOM9jA0rhVzR6V\",\"payment_method\":\"pm_1Sq0QyIkWweOM9jAWhtXEybm\",\"payment_method_details\":{\"card\":{\"amount_authorized\":89705,\"authorization_code\":\"QX0EFL\",\"brand\":\"mastercard\",\"checks\":{\"address_line1_check\":\"unavailable\",\"address_postal_code_check\":\"unavailable\",\"cvc_check\":null},\"country\":\"PT\",\"description\":\"Business Premium Debit\",\"ds_transaction_id\":null,\"exp_month\":12,\"exp_year\":2029,\"extended_authorization\":{\"status\":\"disabled\"},\"fingerprint\":\"RZcKGI2M3NFsQ43I\",\"funding\":\"debit\",\"iin\":\"543865\",\"incremental_authorization\":{\"status\":\"unavailable\"},\"installments\":null,\"issuer\":\"CREDIT MUTUEL ARKEA\",\"last4\":\"5154\",\"mandate\":null,\"moto\":false,\"multicapture\":{\"status\":\"unavailable\"},\"network\":\"mastercard\",\"network_token\":{\"used\":false},\"network_transaction_id\":\"BPDLCJ2M70115\",\"overcapture\":{\"maximum_amount_capturable\":89705,\"status\":\"unavailable\"},\"payment_account_reference\":\"5001B3B64KPKH26GSQT50D6ROGIC4\",\"regulated_status\":\"unregulated\",\"three_d_secure\":null,\"wallet\":null},\"type\":\"card\"},\"refunded\":false,\"source\":null,\"status\":\"succeeded\",\"mit_params\":{\"network_transaction_id\":\"BPDLCJ2M70115\"}},\"confirmation_method\":\"manual\",\"created\":1768521516,\"currency\":\"eur\",\"customer\":null,\"last_payment_error\":null,\"livemode\":true,\"metadata\":{\"payment_id\":\"rkLKbbISRUysfo5QX5SbEdeXu\",\"payments_extension\":\"true\",\"payments_extension_type\":\"card\",\"reconciliation_flow\":\"payments_api\",\"shop_id\":\"751927347\"},\"next_action\":null,\"payment_method\":\"pm_1Sq0QyIkWweOM9jAWhtXEybm\",\"payment_method_types\":[\"card\"],\"source\":null,\"status\":\"succeeded\"}"</t>
  </si>
  <si>
    <t>AS-94860</t>
  </si>
  <si>
    <t>gid://shopify/Order/7394679095634</t>
  </si>
  <si>
    <t>gid://shopify/OrderTransaction/8568778096978</t>
  </si>
  <si>
    <t>2026-01-02T09:27:28Z</t>
  </si>
  <si>
    <t>6FG33232RY925110C</t>
  </si>
  <si>
    <t>"{\"id\":\"6FG33232RY925110C\",\"intent\":\"CAPTURE\",\"status\":\"COMPLETED\",\"payment_source\":{\"paypal\":{\"email_address\":\"rainer.plehwe@freenet.de\",\"account_id\":\"YDNS6V53ZEMKS\",\"account_status\":\"VERIFIED\",\"name\":{\"given_name\":\"Rainer\",\"surname\":\"Plehwe\"},\"phone_number\":{\"national_number\":\"4915140190935\"},\"address\":{\"address_line_1\":\"Deelacker 5\",\"admin_area_2\":\"Schuby\",\"admin_area_1\":\"SH\",\"postal_code\":\"24850\",\"country_code\":\"DE\"}}},\"purchase_units\":[{\"reference_id\":\"default\",\"amount\":{\"currency_code\":\"EUR\",\"value\":\"101.90\",\"breakdown\":{\"item_total\":{\"currency_code\":\"EUR\",\"value\":\"101.90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Animals Drawings the elephant - P\u00f3ster \\/ Madera blanco \\/ 40x50\",\"custom_id\":\"{\\\"shop_id\\\":751927347,\\\"session_id\\\":\\\"r9OZ8HZ6ZOhzXVio74XH3RfqF\\\"}\",\"invoice_id\":\"r9OZ8HZ6ZOhzXVio74XH3RfqF\",\"items\":[{\"name\":\"Pablo Picasso Animals Drawings the elephant - P\u00f3ster \\/ Madera blanco \\/ 40x50\",\"unit_amount\":{\"currency_code\":\"EUR\",\"value\":\"58.95\"},\"tax\":{\"currency_code\":\"EUR\",\"value\":\"0.00\"},\"quantity\":\"1\"},{\"name\":\"Pablo Picasso Animals Drawings the cat Esquisse D\u2019un F\u00e9lin - P\u00f3ster \\/ Madera blanco \\/ 30x40\",\"unit_amount\":{\"currency_code\":\"EUR\",\"value\":\"42.95\"},\"tax\":{\"currency_code\":\"EUR\",\"value\":\"0.00\"},\"quantity\":\"1\"}],\"shipping\":{\"name\":{\"full_name\":\"Plehwe Rainer\"},\"address\":{\"address_line_1\":\"Deelacker 5\",\"admin_area_2\":\"Schuby\",\"postal_code\":\"24850\",\"country_code\":\"DE\"}},\"supplementary_data\":{\"tax_nexus\":[]},\"payments\":{\"captures\":[{\"id\":\"2WY88087XH197154R\",\"status\":\"COMPLETED\",\"amount\":{\"currency_code\":\"EUR\",\"value\":\"101.90\"},\"final_capture\":true,\"disbursement_mode\":\"INSTANT\",\"seller_protection\":{\"status\":\"ELIGIBLE\",\"dispute_categories\":[\"ITEM_NOT_RECEIVED\",\"UNAUTHORIZED_TRANSACTION\"]},\"seller_receivable_breakdown\":{\"gross_amount\":{\"currency_code\":\"EUR\",\"value\":\"101.90\"},\"paypal_fee\":{\"currency_code\":\"EUR\",\"value\":\"3.31\"},\"net_amount\":{\"currency_code\":\"EUR\",\"value\":\"98.59\"}},\"invoice_id\":\"r9OZ8HZ6ZOhzXVio74XH3RfqF\",\"custom_id\":\"{\\\"shop_id\\\":751927347,\\\"session_id\\\":\\\"r9OZ8HZ6ZOhzXVio74XH3RfqF\\\"}\",\"links\":[{\"href\":\"https:\\/\\/api.paypal.com\\/v2\\/payments\\/captures\\/2WY88087XH197154R\",\"rel\":\"self\",\"method\":\"GET\"},{\"href\":\"https:\\/\\/api.paypal.com\\/v2\\/payments\\/captures\\/2WY88087XH197154R\\/refund\",\"rel\":\"refund\",\"method\":\"POST\"},{\"href\":\"https:\\/\\/api.paypal.com\\/v2\\/checkout\\/orders\\/6FG33232RY925110C\",\"rel\":\"up\",\"method\":\"GET\"}],\"create_time\":\"2026-01-02T09:27:29Z\",\"update_time\":\"2026-01-02T09:27:29Z\"}]}}],\"payer\":{\"name\":{\"given_name\":\"Rainer\",\"surname\":\"Plehwe\"},\"email_address\":\"rainer.plehwe@freenet.de\",\"payer_id\":\"YDNS6V53ZEMKS\",\"phone\":{\"phone_number\":{\"national_number\":\"4915140190935\"}},\"address\":{\"address_line_1\":\"Deelacker 5\",\"admin_area_2\":\"Schuby\",\"admin_area_1\":\"SH\",\"postal_code\":\"24850\",\"country_code\":\"DE\"}},\"create_time\":\"2026-01-02T09:26:27Z\",\"update_time\":\"2026-01-02T09:27:29Z\",\"links\":[{\"href\":\"https:\\/\\/api.paypal.com\\/v2\\/checkout\\/orders\\/6FG33232RY925110C\",\"rel\":\"self\",\"method\":\"GET\"}]}"</t>
  </si>
  <si>
    <t>AS-96488</t>
  </si>
  <si>
    <t>gid://shopify/Order/7446315139410</t>
  </si>
  <si>
    <t>gid://shopify/OrderTransaction/8624034611538</t>
  </si>
  <si>
    <t>2026-01-21T19:21:32Z</t>
  </si>
  <si>
    <t>ch_3Ss6y9IkWweOM9jA1Zzne2SR</t>
  </si>
  <si>
    <t>rmGksjpnac7cVcucgivHskd3J</t>
  </si>
  <si>
    <t>pi_3Ss6y9IkWweOM9jA1WcfR2M3</t>
  </si>
  <si>
    <t>"{\"id\":\"pi_3Ss6y9IkWweOM9jA1WcfR2M3\",\"object\":\"payment_intent\",\"amount\":7485,\"amount_capturable\":0,\"amount_received\":7485,\"canceled_at\":null,\"cancellation_reason\":null,\"capture_method\":\"automatic\",\"latest_charge\":{\"id\":\"ch_3Ss6y9IkWweOM9jA1Zzne2SR\",\"object\":\"charge\",\"amount\":7485,\"application_fee\":\"fee_1Ss6y9IkWweOM9jAsPo23MJ9\",\"balance_transaction\":\"txn_3Ss6y9IkWweOM9jA1Qg9SRLq\",\"captured\":true,\"created\":1769023293,\"currency\":\"eur\",\"failure_code\":null,\"failure_message\":null,\"fraud_details\":{},\"livemode\":true,\"metadata\":{\"payment_id\":\"rmGksjpnac7cVcucgivHskd3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6y9IkWweOM9jA1WcfR2M3\",\"payment_method\":\"pm_1Ss6y9IkWweOM9jAPDoBKEyJ\",\"payment_method_details\":{\"card\":{\"amount_authorized\":7485,\"authorization_code\":\"560686\",\"brand\":\"visa\",\"checks\":{\"address_line1_check\":null,\"address_postal_code_check\":null,\"cvc_check\":null},\"country\":\"FR\",\"description\":\"Visa Gold\",\"ds_transaction_id\":null,\"exp_month\":9,\"exp_year\":2031,\"extended_authorization\":{\"status\":\"disabled\"},\"fingerprint\":\"wv4c1WVRDbS0GiTx\",\"funding\":\"debit\",\"iin\":\"464083\",\"incremental_authorization\":{\"status\":\"unavailable\"},\"installments\":null,\"issuer\":\"BPCE\",\"last4\":\"0000\",\"mandate\":null,\"moto\":false,\"multicapture\":{\"status\":\"unavailable\"},\"network\":\"visa\",\"network_token\":{\"used\":false},\"network_transaction_id\":\"486021696937000\",\"overcapture\":{\"maximum_amount_capturable\":7485,\"status\":\"unavailable\"},\"payment_account_reference\":\"V001AACC327012025090206469935\",\"regulated_status\":\"unregulated\",\"three_d_secure\":null,\"wallet\":{\"apple_pay\":{\"type\":\"apple_pay\"},\"dynamic_last4\":\"1226\",\"type\":\"apple_pay\"}},\"type\":\"card\"},\"refunded\":false,\"source\":null,\"status\":\"succeeded\",\"mit_params\":{\"network_transaction_id\":\"486021696937000\"}},\"confirmation_method\":\"manual\",\"created\":1769023293,\"currency\":\"eur\",\"customer\":null,\"last_payment_error\":null,\"livemode\":true,\"metadata\":{\"payment_id\":\"rmGksjpnac7cVcucgivHskd3J\",\"payments_extension\":\"true\",\"payments_extension_type\":\"card\",\"reconciliation_flow\":\"payments_api\",\"shop_id\":\"751927347\"},\"next_action\":null,\"payment_method\":\"pm_1Ss6y9IkWweOM9jAPDoBKEyJ\",\"payment_method_types\":[\"card\"],\"source\":null,\"status\":\"succeeded\"}"</t>
  </si>
  <si>
    <t>AS-95055</t>
  </si>
  <si>
    <t>AS-96814</t>
  </si>
  <si>
    <t>AS-96647</t>
  </si>
  <si>
    <t>gid://shopify/Order/7491793879378</t>
  </si>
  <si>
    <t>gid://shopify/OrderTransaction/8630651584850</t>
  </si>
  <si>
    <t>2026-01-24T12:16:51Z</t>
  </si>
  <si>
    <t>63W36727R7301430F</t>
  </si>
  <si>
    <t>"{\"id\":\"63W36727R7301430F\",\"intent\":\"CAPTURE\",\"status\":\"COMPLETED\",\"payment_source\":{\"paypal\":{\"email_address\":\"doreenluedecke@gmail.com\",\"account_id\":\"L9B2X3BWBLWBC\",\"account_status\":\"VERIFIED\",\"name\":{\"given_name\":\"Doreen\",\"surname\":\"Brandl\"},\"phone_number\":{\"national_number\":\"491721776890\"},\"address\":{\"address_line_1\":\"Schreinerstrasse  32a\",\"address_line_2\":\" \",\"admin_area_2\":\"Berlin\",\"postal_code\":\"10247\",\"country_code\":\"DE\"}}},\"purchase_units\":[{\"reference_id\":\"default\",\"amount\":{\"currency_code\":\"EUR\",\"value\":\"82.85\",\"breakdown\":{\"item_total\":{\"currency_code\":\"EUR\",\"value\":\"82.85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Unusual Friends - Sharyn Bursic - P\u00f3ster \\/ Madera roble natural \\/ 20x30\",\"custom_id\":\"{\\\"shop_id\\\":751927347,\\\"session_id\\\":\\\"rPdNY2AAqJOjg6W2NYBtq4reX\\\"}\",\"invoice_id\":\"rPdNY2AAqJOjg6W2NYBtq4reX\",\"soft_descriptor\":\"ARTESTASTOR ARTESTASTO\",\"items\":[{\"name\":\"Unusual Friends - Sharyn Bursic - P\u00f3ster \\/ Madera roble natural \\/ 20x30\",\"unit_amount\":{\"currency_code\":\"EUR\",\"value\":\"24.95\"},\"tax\":{\"currency_code\":\"EUR\",\"value\":\"0.00\"},\"quantity\":\"1\"},{\"name\":\"Ginger Cat - Sharyn Bursic - Lienzo \\/ Madera negro \\/ 20x30\",\"unit_amount\":{\"currency_code\":\"EUR\",\"value\":\"44.95\"},\"tax\":{\"currency_code\":\"EUR\",\"value\":\"0.00\"},\"quantity\":\"1\"},{\"name\":\"Five in the Bed - Sharyn Bursic - P\u00f3ster \\/ Sin marco \\/ 20x30\",\"unit_amount\":{\"currency_code\":\"EUR\",\"value\":\"12.95\"},\"tax\":{\"currency_code\":\"EUR\",\"value\":\"0.00\"},\"quantity\":\"1\"}],\"shipping\":{\"name\":{\"full_name\":\"Doreen Brandl\"},\"address\":{\"address_line_1\":\"Schreinerstrasse\",\"address_line_2\":\"32a\",\"admin_area_2\":\"Berlin\",\"postal_code\":\"10247\",\"country_code\":\"DE\"}},\"supplementary_data\":{\"tax_nexus\":[]},\"payments\":{\"captures\":[{\"id\":\"5AG14185AS966742X\",\"status\":\"COMPLETED\",\"amount\":{\"currency_code\":\"EUR\",\"value\":\"82.85\"},\"final_capture\":true,\"disbursement_mode\":\"INSTANT\",\"seller_protection\":{\"status\":\"ELIGIBLE\",\"dispute_categories\":[\"ITEM_NOT_RECEIVED\",\"UNAUTHORIZED_TRANSACTION\"]},\"seller_receivable_breakdown\":{\"gross_amount\":{\"currency_code\":\"EUR\",\"value\":\"82.85\"},\"paypal_fee\":{\"currency_code\":\"EUR\",\"value\":\"2.75\"},\"net_amount\":{\"currency_code\":\"EUR\",\"value\":\"80.10\"}},\"invoice_id\":\"rPdNY2AAqJOjg6W2NYBtq4reX\",\"custom_id\":\"{\\\"shop_id\\\":751927347,\\\"session_id\\\":\\\"rPdNY2AAqJOjg6W2NYBtq4reX\\\"}\",\"links\":[{\"href\":\"https:\\/\\/api.paypal.com\\/v2\\/payments\\/captures\\/5AG14185AS966742X\",\"rel\":\"self\",\"method\":\"GET\"},{\"href\":\"https:\\/\\/api.paypal.com\\/v2\\/payments\\/captures\\/5AG14185AS966742X\\/refund\",\"rel\":\"refund\",\"method\":\"POST\"},{\"href\":\"https:\\/\\/api.paypal.com\\/v2\\/checkout\\/orders\\/63W36727R7301430F\",\"rel\":\"up\",\"method\":\"GET\"}],\"create_time\":\"2026-01-24T12:16:53Z\",\"update_time\":\"2026-01-24T12:16:53Z\"}]}}],\"payer\":{\"name\":{\"given_name\":\"Doreen\",\"surname\":\"Brandl\"},\"email_address\":\"doreenluedecke@gmail.com\",\"payer_id\":\"L9B2X3BWBLWBC\",\"phone\":{\"phone_number\":{\"national_number\":\"491721776890\"}},\"address\":{\"address_line_1\":\"Schreinerstrasse  32a\",\"address_line_2\":\" \",\"admin_area_2\":\"Berlin\",\"postal_code\":\"10247\",\"country_code\":\"DE\"}},\"create_time\":\"2026-01-24T12:16:14Z\",\"update_time\":\"2026-01-24T12:16:53Z\",\"links\":[{\"href\":\"https:\\/\\/api.paypal.com\\/v2\\/checkout\\/orders\\/63W36727R7301430F\",\"rel\":\"self\",\"method\":\"GET\"}]}"</t>
  </si>
  <si>
    <t>AS-95286</t>
  </si>
  <si>
    <t>gid://shopify/Order/7412364280146</t>
  </si>
  <si>
    <t>gid://shopify/OrderTransaction/8584045134162</t>
  </si>
  <si>
    <t>2026-01-07T14:45:40Z</t>
  </si>
  <si>
    <t>ch_3SmxzVIkWweOM9jA2jRmhFjC</t>
  </si>
  <si>
    <t>r2yRkdSaoXGAzRN5vHrJhCpRM</t>
  </si>
  <si>
    <t>pi_3SmxzVIkWweOM9jA2wza8EsU</t>
  </si>
  <si>
    <t>"{\"id\":\"pi_3SmxzVIkWweOM9jA2wza8EsU\",\"object\":\"payment_intent\",\"amount\":5931,\"amount_capturable\":0,\"amount_received\":5931,\"canceled_at\":null,\"cancellation_reason\":null,\"capture_method\":\"automatic\",\"latest_charge\":{\"id\":\"ch_3SmxzVIkWweOM9jA2jRmhFjC\",\"object\":\"charge\",\"amount\":5931,\"application_fee\":\"fee_1SmxzWIkWweOM9jAJb4cm7oc\",\"balance_transaction\":\"txn_3SmxzVIkWweOM9jA2r9GO0Re\",\"captured\":true,\"created\":1767797142,\"currency\":\"eur\",\"failure_code\":null,\"failure_message\":null,\"fraud_details\":{},\"livemode\":true,\"metadata\":{\"payment_id\":\"r2yRkdSaoXGAzRN5vHrJhCpR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xzVIkWweOM9jA2wza8EsU\",\"payment_method\":\"pm_1SmxzVIkWweOM9jAvRjq0d9v\",\"payment_method_details\":{\"card\":{\"amount_authorized\":5931,\"authorization_code\":\"255441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pRjCbLV52rKojcnL\",\"funding\":\"debit\",\"iin\":\"435785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486007531428345\",\"overcapture\":{\"maximum_amount_capturable\":5931,\"status\":\"unavailable\"},\"payment_account_reference\":\"V0010015823072698424575094515\",\"regulated_status\":\"unregulated\",\"three_d_secure\":null,\"wallet\":{\"apple_pay\":{\"type\":\"apple_pay\"},\"dynamic_last4\":\"7525\",\"type\":\"apple_pay\"}},\"type\":\"card\"},\"refunded\":false,\"source\":null,\"status\":\"succeeded\",\"mit_params\":{\"network_transaction_id\":\"486007531428345\"}},\"confirmation_method\":\"manual\",\"created\":1767797141,\"currency\":\"eur\",\"customer\":null,\"last_payment_error\":null,\"livemode\":true,\"metadata\":{\"payment_id\":\"r2yRkdSaoXGAzRN5vHrJhCpRM\",\"payments_extension\":\"true\",\"payments_extension_type\":\"card\",\"reconciliation_flow\":\"payments_api\",\"shop_id\":\"751927347\"},\"next_action\":null,\"payment_method\":\"pm_1SmxzVIkWweOM9jAvRjq0d9v\",\"payment_method_types\":[\"card\"],\"source\":null,\"status\":\"succeeded\"}"</t>
  </si>
  <si>
    <t>AS-94876</t>
  </si>
  <si>
    <t>gid://shopify/Order/7395077816658</t>
  </si>
  <si>
    <t>gid://shopify/OrderTransaction/8569461801298</t>
  </si>
  <si>
    <t>2026-01-02T12:38:19Z</t>
  </si>
  <si>
    <t>ch_3Sl7cWIkWweOM9jA0CYnusH6</t>
  </si>
  <si>
    <t>rgvSJFIdCo5TEbHm7OG8wwcxc</t>
  </si>
  <si>
    <t>pi_3Sl7cWIkWweOM9jA0Skbw30R</t>
  </si>
  <si>
    <t>"{\"id\":\"pi_3Sl7cWIkWweOM9jA0Skbw30R\",\"object\":\"payment_intent\",\"amount\":3790,\"amount_capturable\":0,\"amount_received\":3790,\"canceled_at\":null,\"cancellation_reason\":null,\"capture_method\":\"automatic\",\"latest_charge\":{\"id\":\"ch_3Sl7cWIkWweOM9jA0CYnusH6\",\"object\":\"charge\",\"amount\":3790,\"application_fee\":\"fee_1Sl7cYIkWweOM9jAmw7a7ijw\",\"balance_transaction\":\"txn_3Sl7cWIkWweOM9jA0Ra9cgm2\",\"captured\":true,\"created\":1767357501,\"currency\":\"eur\",\"failure_code\":null,\"failure_message\":null,\"fraud_details\":{},\"livemode\":true,\"metadata\":{\"payment_id\":\"rgvSJFIdCo5TEbHm7OG8wwcx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7cWIkWweOM9jA0Skbw30R\",\"payment_method\":\"pm_1Sl7cWIkWweOM9jAS80PYwfN\",\"payment_method_details\":{\"card\":{\"amount_authorized\":3790,\"authorization_code\":\"646912\",\"brand\":\"mastercard\",\"checks\":{\"address_line1_check\":null,\"address_postal_code_check\":null,\"cvc_check\":null},\"country\":\"IT\",\"description\":\"Debit MasterCard\",\"ds_transaction_id\":null,\"exp_month\":1,\"exp_year\":2028,\"extended_authorization\":{\"status\":\"disabled\"},\"fingerprint\":\"CMbE4CrsAJvWjUPF\",\"funding\":\"debit\",\"iin\":\"535400\",\"incremental_authorization\":{\"status\":\"unavailable\"},\"installments\":null,\"issuer\":\"INTESA SANPAOLO SPA\",\"last4\":\"0000\",\"mandate\":null,\"moto\":false,\"multicapture\":{\"status\":\"unavailable\"},\"network\":\"mastercard\",\"network_token\":{\"used\":false},\"network_transaction_id\":\"MDUNJ95PX0102\",\"overcapture\":{\"maximum_amount_capturable\":3790,\"status\":\"unavailable\"},\"payment_account_reference\":\"50013GSN0C94MZSNCNF7K5B2OJWXL\",\"regulated_status\":\"unregulated\",\"three_d_secure\":null,\"wallet\":{\"apple_pay\":{\"type\":\"apple_pay\"},\"dynamic_last4\":\"8636\",\"type\":\"apple_pay\"}},\"type\":\"card\"},\"refunded\":false,\"source\":null,\"status\":\"succeeded\",\"mit_params\":{\"network_transaction_id\":\"MDUNJ95PX0102\"}},\"confirmation_method\":\"manual\",\"created\":1767357500,\"currency\":\"eur\",\"customer\":null,\"last_payment_error\":null,\"livemode\":true,\"metadata\":{\"payment_id\":\"rgvSJFIdCo5TEbHm7OG8wwcxc\",\"payments_extension\":\"true\",\"payments_extension_type\":\"card\",\"reconciliation_flow\":\"payments_api\",\"shop_id\":\"751927347\"},\"next_action\":null,\"payment_method\":\"pm_1Sl7cWIkWweOM9jAS80PYwfN\",\"payment_method_types\":[\"card\"],\"source\":null,\"status\":\"succeeded\"}"</t>
  </si>
  <si>
    <t>AS-95768</t>
  </si>
  <si>
    <t>gid://shopify/Order/7424526385490</t>
  </si>
  <si>
    <t>gid://shopify/OrderTransaction/8597093220690</t>
  </si>
  <si>
    <t>2026-01-12T17:02:07Z</t>
  </si>
  <si>
    <t>9VG94309LV325520G</t>
  </si>
  <si>
    <t>"{\"id\":\"9VG94309LV325520G\",\"intent\":\"CAPTURE\",\"status\":\"COMPLETED\",\"payment_source\":{\"paypal\":{\"email_address\":\"jasper.streich2001@gmail.com\",\"account_id\":\"H3UAWZALEZ8UQ\",\"account_status\":\"VERIFIED\",\"name\":{\"given_name\":\"Jasper\",\"surname\":\"Streich\"},\"phone_number\":{\"national_number\":\"491608722361\"},\"address\":{\"address_line_1\":\"R\u00f6ckelstra\u00dfe 42\",\"admin_area_2\":\"Hennef (Sieg)\",\"postal_code\":\"53773\",\"country_code\":\"DE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Orange Strokes - Ejaaz Haniff - P\u00f3ster \\/ Sin marco \\/ 50x70\",\"custom_id\":\"{\\\"shop_id\\\":751927347,\\\"session_id\\\":\\\"rhlzdZkyUbYID0SWcmvMer3KF\\\"}\",\"invoice_id\":\"rhlzdZkyUbYID0SWcmvMer3KF\",\"items\":[{\"name\":\"Orange Strokes - Ejaaz Haniff - P\u00f3ster \\/ Sin marco \\/ 50x70\",\"unit_amount\":{\"currency_code\":\"EUR\",\"value\":\"32.95\"},\"tax\":{\"currency_code\":\"EUR\",\"value\":\"0.00\"},\"quantity\":\"1\"}],\"shipping\":{\"name\":{\"full_name\":\"Jasper Streich\"},\"address\":{\"address_line_1\":\"R\u00f6ckelstra\u00dfe 42\",\"admin_area_2\":\"Hennef (Sieg)\",\"postal_code\":\"53773\",\"country_code\":\"DE\"}},\"supplementary_data\":{\"tax_nexus\":[]},\"payments\":{\"captures\":[{\"id\":\"3A172442WS383862X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hlzdZkyUbYID0SWcmvMer3KF\",\"custom_id\":\"{\\\"shop_id\\\":751927347,\\\"session_id\\\":\\\"rhlzdZkyUbYID0SWcmvMer3KF\\\"}\",\"links\":[{\"href\":\"https:\\/\\/api.paypal.com\\/v2\\/payments\\/captures\\/3A172442WS383862X\",\"rel\":\"self\",\"method\":\"GET\"},{\"href\":\"https:\\/\\/api.paypal.com\\/v2\\/payments\\/captures\\/3A172442WS383862X\\/refund\",\"rel\":\"refund\",\"method\":\"POST\"},{\"href\":\"https:\\/\\/api.paypal.com\\/v2\\/checkout\\/orders\\/9VG94309LV325520G\",\"rel\":\"up\",\"method\":\"GET\"}],\"create_time\":\"2026-01-12T17:02:09Z\",\"update_time\":\"2026-01-12T17:02:09Z\"}]}}],\"payer\":{\"name\":{\"given_name\":\"Jasper\",\"surname\":\"Streich\"},\"email_address\":\"jasper.streich2001@gmail.com\",\"payer_id\":\"H3UAWZALEZ8UQ\",\"phone\":{\"phone_number\":{\"national_number\":\"491608722361\"}},\"address\":{\"address_line_1\":\"R\u00f6ckelstra\u00dfe 42\",\"admin_area_2\":\"Hennef (Sieg)\",\"postal_code\":\"53773\",\"country_code\":\"DE\"}},\"create_time\":\"2026-01-12T17:01:33Z\",\"update_time\":\"2026-01-12T17:02:09Z\",\"links\":[{\"href\":\"https:\\/\\/api.paypal.com\\/v2\\/checkout\\/orders\\/9VG94309LV325520G\",\"rel\":\"self\",\"method\":\"GET\"}]}"</t>
  </si>
  <si>
    <t>AS-95136</t>
  </si>
  <si>
    <t>gid://shopify/Order/7407872934226</t>
  </si>
  <si>
    <t>gid://shopify/OrderTransaction/8578557804882</t>
  </si>
  <si>
    <t>2026-01-05T15:43:52Z</t>
  </si>
  <si>
    <t>2TE942462N803034A</t>
  </si>
  <si>
    <t>"{\"id\":\"2TE942462N803034A\",\"intent\":\"CAPTURE\",\"status\":\"COMPLETED\",\"payment_source\":{\"paypal\":{\"email_address\":\"criasoluz23@hotmail.com\",\"account_id\":\"VW4NNWWJNP3CL\",\"account_status\":\"VERIFIED\",\"name\":{\"given_name\":\"Adriana\u00f3mez\",\"surname\":\"De Miguel G\u00f3mez\"},\"phone_number\":{\"national_number\":\"34610123633\"},\"address\":{\"address_line_1\":\"03007\",\"admin_area_2\":\"Alicante\",\"admin_area_1\":\"Alicante\",\"postal_code\":\"03007\",\"country_code\":\"ES\"}}},\"purchase_units\":[{\"reference_id\":\"default\",\"amount\":{\"currency_code\":\"EUR\",\"value\":\"59.27\",\"breakdown\":{\"item_total\":{\"currency_code\":\"EUR\",\"value\":\"65.85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6.58\"}}},\"payee\":{\"email_address\":\"info@artestaposters.com\",\"merchant_id\":\"CZQCEKGVW6QGG\",\"display_data\":{\"brand_name\":\"Artesta\"}},\"payment_instruction\":{\"disbursement_mode\":\"INSTANT\"},\"description\":\"Lady in Stripe - Arty Guava - P\u00f3ster \\/ Sin marco \\/ 20x30\",\"custom_id\":\"{\\\"shop_id\\\":751927347,\\\"session_id\\\":\\\"rWzY9MCqww49DVuHc80r5bEbp\\\"}\",\"invoice_id\":\"rWzY9MCqww49DVuHc80r5bEbp\",\"soft_descriptor\":\"ARTESTASTOR ARTESTASTO\",\"items\":[{\"name\":\"Lady in Stripe - Arty Guava - P\u00f3ster \\/ Sin marco \\/ 20x30\",\"unit_amount\":{\"currency_code\":\"EUR\",\"value\":\"12.95\"},\"tax\":{\"currency_code\":\"EUR\",\"value\":\"0.00\"},\"quantity\":\"1\"},{\"name\":\"Henri Matisse La Japonaise: Woman beside the Water, 1905 - P\u00f3ster \\/ Sin marco \\/ 50x70\",\"unit_amount\":{\"currency_code\":\"EUR\",\"value\":\"32.95\"},\"tax\":{\"currency_code\":\"EUR\",\"value\":\"0.00\"},\"quantity\":\"1\"},{\"name\":\"Dingy wall - P\u00f3ster \\/ Sin marco \\/ 30x40\",\"unit_amount\":{\"currency_code\":\"EUR\",\"value\":\"19.95\"},\"tax\":{\"currency_code\":\"EUR\",\"value\":\"0.00\"},\"quantity\":\"1\"}],\"shipping\":{\"name\":{\"full_name\":\"Adriana De Miguel G\u00f3mez\"},\"address\":{\"address_line_1\":\"Calle Francisco Montero P\u00e9rez 81-83 piso 1D\",\"admin_area_2\":\"Alicante (Alacant)\",\"admin_area_1\":\"Alicante\",\"postal_code\":\"03009\",\"country_code\":\"ES\"}},\"supplementary_data\":{\"tax_nexus\":[]},\"payments\":{\"captures\":[{\"id\":\"9MV32191A7967090U\",\"status\":\"COMPLETED\",\"amount\":{\"currency_code\":\"EUR\",\"value\":\"59.27\"},\"final_capture\":true,\"disbursement_mode\":\"INSTANT\",\"seller_protection\":{\"status\":\"ELIGIBLE\",\"dispute_categories\":[\"ITEM_NOT_RECEIVED\",\"UNAUTHORIZED_TRANSACTION\"]},\"seller_receivable_breakdown\":{\"gross_amount\":{\"currency_code\":\"EUR\",\"value\":\"59.27\"},\"paypal_fee\":{\"currency_code\":\"EUR\",\"value\":\"2.07\"},\"net_amount\":{\"currency_code\":\"EUR\",\"value\":\"57.20\"}},\"invoice_id\":\"rWzY9MCqww49DVuHc80r5bEbp\",\"custom_id\":\"{\\\"shop_id\\\":751927347,\\\"session_id\\\":\\\"rWzY9MCqww49DVuHc80r5bEbp\\\"}\",\"links\":[{\"href\":\"https:\\/\\/api.paypal.com\\/v2\\/payments\\/captures\\/9MV32191A7967090U\",\"rel\":\"self\",\"method\":\"GET\"},{\"href\":\"https:\\/\\/api.paypal.com\\/v2\\/payments\\/captures\\/9MV32191A7967090U\\/refund\",\"rel\":\"refund\",\"method\":\"POST\"},{\"href\":\"https:\\/\\/api.paypal.com\\/v2\\/checkout\\/orders\\/2TE942462N803034A\",\"rel\":\"up\",\"method\":\"GET\"}],\"create_time\":\"2026-01-05T15:43:54Z\",\"update_time\":\"2026-01-05T15:43:54Z\"}]}}],\"payer\":{\"name\":{\"given_name\":\"Adriana\u00f3mez\",\"surname\":\"De Miguel G\u00f3mez\"},\"email_address\":\"criasoluz23@hotmail.com\",\"payer_id\":\"VW4NNWWJNP3CL\",\"phone\":{\"phone_number\":{\"national_number\":\"34610123633\"}},\"address\":{\"address_line_1\":\"03007\",\"admin_area_2\":\"Alicante\",\"admin_area_1\":\"Alicante\",\"postal_code\":\"03007\",\"country_code\":\"ES\"}},\"create_time\":\"2026-01-05T15:40:47Z\",\"update_time\":\"2026-01-05T15:43:54Z\",\"links\":[{\"href\":\"https:\\/\\/api.paypal.com\\/v2\\/checkout\\/orders\\/2TE942462N803034A\",\"rel\":\"self\",\"method\":\"GET\"}]}"</t>
  </si>
  <si>
    <t>AS-97110</t>
  </si>
  <si>
    <t>gid://shopify/Order/7513358008658</t>
  </si>
  <si>
    <t>gid://shopify/OrderTransaction/8646980632914</t>
  </si>
  <si>
    <t>2026-01-30T08:53:13Z</t>
  </si>
  <si>
    <t>ch_3SvDS2IkWweOM9jA0LTYPleZ</t>
  </si>
  <si>
    <t>rxpFmLNYsf28OvnDqlTlNjk0r</t>
  </si>
  <si>
    <t>pi_3SvDS2IkWweOM9jA0mwndmli</t>
  </si>
  <si>
    <t>"{\"id\":\"pi_3SvDS2IkWweOM9jA0mwndmli\",\"object\":\"payment_intent\",\"amount\":4990,\"amount_capturable\":0,\"amount_received\":4990,\"canceled_at\":null,\"cancellation_reason\":null,\"capture_method\":\"automatic\",\"latest_charge\":{\"id\":\"ch_3SvDS2IkWweOM9jA0LTYPleZ\",\"object\":\"charge\",\"amount\":4990,\"application_fee\":\"fee_1SvDS4IkWweOM9jABOUOIFbM\",\"balance_transaction\":\"txn_3SvDS2IkWweOM9jA0LRIicfg\",\"captured\":true,\"created\":1769763196,\"currency\":\"eur\",\"failure_code\":null,\"failure_message\":null,\"fraud_details\":{},\"livemode\":true,\"metadata\":{\"payment_id\":\"rxpFmLNYsf28OvnDqlTlNjk0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DS2IkWweOM9jA0mwndmli\",\"payment_method\":\"pm_1SvDS2IkWweOM9jA905RA8mX\",\"payment_method_details\":{\"card\":{\"amount_authorized\":4990,\"authorization_code\":\"938341\",\"brand\":\"visa\",\"checks\":{\"address_line1_check\":\"unavailable\",\"address_postal_code_check\":\"unavailable\",\"cvc_check\":\"pass\"},\"country\":\"ES\",\"description\":\"Visa Classic\",\"ds_transaction_id\":null,\"exp_month\":12,\"exp_year\":2029,\"extended_authorization\":{\"status\":\"disabled\"},\"fingerprint\":\"7VXTXFZf3o0p7Why\",\"funding\":\"credit\",\"iin\":\"492107\",\"incremental_authorization\":{\"status\":\"unavailable\"},\"installments\":null,\"issuer\":\"KUTXABANK, S.A.\",\"last4\":\"4709\",\"mandate\":null,\"moto\":false,\"multicapture\":{\"status\":\"unavailable\"},\"network\":\"visa\",\"network_token\":{\"used\":false},\"network_transaction_id\":\"486030319964983\",\"overcapture\":{\"maximum_amount_capturable\":4990,\"status\":\"unavailable\"},\"payment_account_reference\":\"V0010013526009565130043422707\",\"regulated_status\":\"unregulated\",\"three_d_secure\":null,\"wallet\":null},\"type\":\"card\"},\"refunded\":false,\"source\":null,\"status\":\"succeeded\",\"mit_params\":{\"network_transaction_id\":\"486030319964983\"}},\"confirmation_method\":\"manual\",\"created\":1769763194,\"currency\":\"eur\",\"customer\":null,\"last_payment_error\":null,\"livemode\":true,\"metadata\":{\"payment_id\":\"rxpFmLNYsf28OvnDqlTlNjk0r\",\"payments_extension\":\"true\",\"payments_extension_type\":\"card\",\"reconciliation_flow\":\"payments_api\",\"shop_id\":\"751927347\"},\"next_action\":null,\"payment_method\":\"pm_1SvDS2IkWweOM9jA905RA8mX\",\"payment_method_types\":[\"card\"],\"source\":null,\"status\":\"succeeded\"}"</t>
  </si>
  <si>
    <t>AS-94955</t>
  </si>
  <si>
    <t>gid://shopify/Order/7397347754322</t>
  </si>
  <si>
    <t>gid://shopify/OrderTransaction/8573609869650</t>
  </si>
  <si>
    <t>2026-01-03T13:32:30Z</t>
  </si>
  <si>
    <t>rJL5QzsgSgrUqyTMQGkDymHep</t>
  </si>
  <si>
    <t>pi_3SlUwUIkWweOM9jA0eybSlq7</t>
  </si>
  <si>
    <t>"{\"id\":\"pi_3SlUwUIkWweOM9jA0eybSlq7\",\"object\":\"payment_intent\",\"amount\":6490,\"amount_capturable\":0,\"amount_received\":0,\"canceled_at\":null,\"cancellation_reason\":null,\"capture_method\":\"automatic\",\"charges\":{\"object\":\"list\",\"data\":[],\"has_more\":false,\"total_count\":0,\"url\":\"\\/v1\\/charges?payment_intent=pi_3SlUwUIkWweOM9jA0eybSlq7\"},\"latest_charge\":null,\"confirmation_method\":\"automatic\",\"created\":1767447150,\"currency\":\"eur\",\"customer\":null,\"last_payment_error\":{\"code\":\"payment_intent_authentication_failure\",\"doc_url\":\"https:\\/\\/stripe.com\\/docs\\/error-codes\\/payment-method-customer-decline\",\"message\":\"Customer cancelled checkout on Klarna\",\"payment_method\":{\"id\":\"pm_1SlUwUIkWweOM9jA1KCQxbZZ\",\"object\":\"payment_method\",\"created\":1767447150,\"livemode\":true,\"metadata\":{},\"type\":\"klarna\"},\"type\":\"invalid_request_error\"},\"livemode\":true,\"metadata\":{\"payments_extension_type\":\"klarna\",\"payments_extension\":\"true\",\"shop_id\":\"751927347\",\"reconciliation_flow\":\"payments_api\",\"payment_id\":\"rJL5QzsgSgrUqyTMQGkDymHep\"},\"next_action\":null,\"payment_method\":null,\"payment_method_types\":[\"klarna\"],\"source\":null,\"status\":\"requires_payment_method\"}"</t>
  </si>
  <si>
    <t>gid://shopify/OrderTransaction/8573618258258</t>
  </si>
  <si>
    <t>2026-01-03T13:35:30Z</t>
  </si>
  <si>
    <t>ch_3SlUzOIkWweOM9jA1CwVHCHk</t>
  </si>
  <si>
    <t>rtvzQZeGtNZai9nwvfWPsR0YF</t>
  </si>
  <si>
    <t>pi_3SlUzOIkWweOM9jA1CXxaSTP</t>
  </si>
  <si>
    <t>"{\"id\":\"pi_3SlUzOIkWweOM9jA1CXxaSTP\",\"object\":\"payment_intent\",\"amount\":6490,\"amount_capturable\":0,\"amount_received\":6490,\"canceled_at\":null,\"cancellation_reason\":null,\"capture_method\":\"automatic\",\"latest_charge\":{\"id\":\"ch_3SlUzOIkWweOM9jA1CwVHCHk\",\"object\":\"charge\",\"amount\":6490,\"application_fee\":\"fee_1SlUzQIkWweOM9jAcqpC21KI\",\"balance_transaction\":\"txn_3SlUzOIkWweOM9jA1SOb76qf\",\"captured\":true,\"created\":1767447331,\"currency\":\"eur\",\"failure_code\":null,\"failure_message\":null,\"fraud_details\":{},\"livemode\":true,\"metadata\":{\"payment_id\":\"rtvzQZeGtNZai9nwvfWPsR0Y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UzOIkWweOM9jA1CXxaSTP\",\"payment_method\":\"pm_1SlUzOIkWweOM9jAh6aX2gow\",\"payment_method_details\":{\"card\":{\"amount_authorized\":6490,\"authorization_code\":\"440046\",\"brand\":\"mastercard\",\"checks\":{\"address_line1_check\":\"unavailable\",\"address_postal_code_check\":\"unavailable\",\"cvc_check\":\"pass\"},\"country\":\"AT\",\"description\":\"World MasterCard Card\",\"ds_transaction_id\":null,\"exp_month\":7,\"exp_year\":2028,\"extended_authorization\":{\"status\":\"disabled\"},\"fingerprint\":\"vAC8K4D4rE0zoB63\",\"funding\":\"credit\",\"iin\":\"510045\",\"incremental_authorization\":{\"status\":\"unavailable\"},\"installments\":null,\"issuer\":\"ERSTE BANK DER OSTERREICHISCHE\",\"last4\":\"4936\",\"mandate\":null,\"moto\":false,\"multicapture\":{\"status\":\"unavailable\"},\"network\":\"mastercard\",\"network_token\":{\"used\":false},\"network_transaction_id\":\"MCWLDRLDG0103\",\"overcapture\":{\"maximum_amount_capturable\":6490,\"status\":\"unavailable\"},\"payment_account_reference\":\"5001482Q2XUWN1GPE7QLVI42NYXR4\",\"regulated_status\":\"unregulated\",\"three_d_secure\":null,\"wallet\":null},\"type\":\"card\"},\"refunded\":false,\"source\":null,\"status\":\"succeeded\",\"mit_params\":{\"network_transaction_id\":\"MCWLDRLDG0103\"}},\"confirmation_method\":\"manual\",\"created\":1767447330,\"currency\":\"eur\",\"customer\":null,\"last_payment_error\":null,\"livemode\":true,\"metadata\":{\"payment_id\":\"rtvzQZeGtNZai9nwvfWPsR0YF\",\"payments_extension\":\"true\",\"payments_extension_type\":\"card\",\"reconciliation_flow\":\"payments_api\",\"shop_id\":\"751927347\"},\"next_action\":null,\"payment_method\":\"pm_1SlUzOIkWweOM9jAh6aX2gow\",\"payment_method_types\":[\"card\"],\"source\":null,\"status\":\"succeeded\"}"</t>
  </si>
  <si>
    <t>AS-94947</t>
  </si>
  <si>
    <t>gid://shopify/Order/7397120147794</t>
  </si>
  <si>
    <t>gid://shopify/OrderTransaction/8573213573458</t>
  </si>
  <si>
    <t>2026-01-03T11:49:44Z</t>
  </si>
  <si>
    <t>ch_3SlTL3IkWweOM9jA2ZU8IT1C</t>
  </si>
  <si>
    <t>rICTpx71lXrdwAakT8P5ixAcV</t>
  </si>
  <si>
    <t>pi_3SlTL3IkWweOM9jA2qL7lFWt</t>
  </si>
  <si>
    <t>"{\"id\":\"pi_3SlTL3IkWweOM9jA2qL7lFWt\",\"object\":\"payment_intent\",\"amount\":5895,\"amount_capturable\":0,\"amount_received\":5895,\"canceled_at\":null,\"cancellation_reason\":null,\"capture_method\":\"automatic\",\"latest_charge\":{\"id\":\"ch_3SlTL3IkWweOM9jA2ZU8IT1C\",\"object\":\"charge\",\"amount\":5895,\"application_fee\":\"fee_1SlTL5IkWweOM9jAs4n7vdqb\",\"balance_transaction\":\"txn_3SlTL3IkWweOM9jA2xzvxGxD\",\"captured\":true,\"created\":1767440986,\"currency\":\"eur\",\"failure_code\":null,\"failure_message\":null,\"fraud_details\":{},\"livemode\":true,\"metadata\":{\"payment_id\":\"rICTpx71lXrdwAakT8P5ixAc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TL3IkWweOM9jA2qL7lFWt\",\"payment_method\":\"pm_1SlTL3IkWweOM9jAjkmNVUhU\",\"payment_method_details\":{\"card\":{\"amount_authorized\":5895,\"authorization_code\":\"629548\",\"brand\":\"mastercard\",\"checks\":{\"address_line1_check\":\"unavailable\",\"address_postal_code_check\":\"unavailable\",\"cvc_check\":null},\"country\":\"ES\",\"description\":\"Platinum MasterCard Immediate Debit\",\"ds_transaction_id\":null,\"exp_month\":9,\"exp_year\":2030,\"extended_authorization\":{\"status\":\"disabled\"},\"fingerprint\":\"NYzZXkqSCMiYzEGR\",\"funding\":\"debit\",\"iin\":\"515878\",\"incremental_authorization\":{\"status\":\"unavailable\"},\"installments\":null,\"issuer\":\"DEUTSCHE BANK SOCIEDAD ANONIMA\",\"last4\":\"5403\",\"mandate\":null,\"moto\":false,\"multicapture\":{\"status\":\"unavailable\"},\"network\":\"mastercard\",\"network_token\":{\"used\":false},\"network_transaction_id\":\"TPLO8YYDE0103\",\"overcapture\":{\"maximum_amount_capturable\":5895,\"status\":\"unavailable\"},\"payment_account_reference\":\"5001A1T9XX3N74PDL18NS7N4AC5WK\",\"regulated_status\":\"unregulated\",\"three_d_secure\":null,\"wallet\":null},\"type\":\"card\"},\"refunded\":false,\"source\":null,\"status\":\"succeeded\",\"mit_params\":{\"network_transaction_id\":\"TPLO8YYDE0103\"}},\"confirmation_method\":\"manual\",\"created\":1767440985,\"currency\":\"eur\",\"customer\":null,\"last_payment_error\":null,\"livemode\":true,\"metadata\":{\"payment_id\":\"rICTpx71lXrdwAakT8P5ixAcV\",\"payments_extension\":\"true\",\"payments_extension_type\":\"card\",\"reconciliation_flow\":\"payments_api\",\"shop_id\":\"751927347\"},\"next_action\":null,\"payment_method\":\"pm_1SlTL3IkWweOM9jAjkmNVUhU\",\"payment_method_types\":[\"card\"],\"source\":null,\"status\":\"succeeded\"}"</t>
  </si>
  <si>
    <t>AS-95934</t>
  </si>
  <si>
    <t>gid://shopify/Order/7428323410258</t>
  </si>
  <si>
    <t>gid://shopify/OrderTransaction/8602245169490</t>
  </si>
  <si>
    <t>2026-01-14T15:46:20Z</t>
  </si>
  <si>
    <t>ch_3SpWH3IkWweOM9jA26SEHnBy</t>
  </si>
  <si>
    <t>rPlGmPOOwjLXaKZumLc8WxvEh</t>
  </si>
  <si>
    <t>pi_3SpWH3IkWweOM9jA2sqOgSAe</t>
  </si>
  <si>
    <t>"{\"id\":\"pi_3SpWH3IkWweOM9jA2sqOgSAe\",\"object\":\"payment_intent\",\"amount\":10580,\"amount_capturable\":0,\"amount_received\":10580,\"canceled_at\":null,\"cancellation_reason\":null,\"capture_method\":\"automatic\",\"latest_charge\":{\"id\":\"ch_3SpWH3IkWweOM9jA26SEHnBy\",\"object\":\"charge\",\"amount\":10580,\"application_fee\":\"fee_1SpWH5IkWweOM9jAxzM1hqqw\",\"balance_transaction\":\"txn_3SpWH3IkWweOM9jA2MaWQ1aY\",\"captured\":true,\"created\":1768405582,\"currency\":\"eur\",\"failure_code\":null,\"failure_message\":null,\"fraud_details\":{},\"livemode\":true,\"metadata\":{\"payment_id\":\"rPlGmPOOwjLXaKZumLc8WxvE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WH3IkWweOM9jA2sqOgSAe\",\"payment_method\":\"pm_1SpWH3IkWweOM9jAQqprfHXv\",\"payment_method_details\":{\"card\":{\"amount_authorized\":10580,\"authorization_code\":\"GSO5VN\",\"brand\":\"mastercard\",\"checks\":{\"address_line1_check\":null,\"address_postal_code_check\":null,\"cvc_check\":null},\"country\":\"DE\",\"description\":\"Debit MasterCard\",\"ds_transaction_id\":null,\"exp_month\":8,\"exp_year\":2026,\"extended_authorization\":{\"status\":\"disabled\"},\"fingerprint\":\"o104EcffeMJl3h4P\",\"funding\":\"debit\",\"iin\":\"537426\",\"incremental_authorization\":{\"status\":\"unavailable\"},\"installments\":null,\"issuer\":\"DEUTSCHE BANK AG\",\"last4\":\"0000\",\"mandate\":null,\"moto\":false,\"multicapture\":{\"status\":\"unavailable\"},\"network\":\"mastercard\",\"network_token\":{\"used\":false},\"network_transaction_id\":\"MDSGSO5VN0114\",\"overcapture\":{\"maximum_amount_capturable\":10580,\"status\":\"unavailable\"},\"payment_account_reference\":\"50017TK5QCR2H9Z2WO003PS9FVOC2\",\"regulated_status\":\"unregulated\",\"three_d_secure\":null,\"wallet\":{\"apple_pay\":{\"type\":\"apple_pay\"},\"dynamic_last4\":\"6333\",\"type\":\"apple_pay\"}},\"type\":\"card\"},\"refunded\":false,\"source\":null,\"status\":\"succeeded\",\"mit_params\":{\"network_transaction_id\":\"MDSGSO5VN0114\"}},\"confirmation_method\":\"manual\",\"created\":1768405581,\"currency\":\"eur\",\"customer\":null,\"last_payment_error\":null,\"livemode\":true,\"metadata\":{\"payment_id\":\"rPlGmPOOwjLXaKZumLc8WxvEh\",\"payments_extension\":\"true\",\"payments_extension_type\":\"card\",\"reconciliation_flow\":\"payments_api\",\"shop_id\":\"751927347\"},\"next_action\":null,\"payment_method\":\"pm_1SpWH3IkWweOM9jAQqprfHXv\",\"payment_method_types\":[\"card\"],\"source\":null,\"status\":\"succeeded\"}"</t>
  </si>
  <si>
    <t>AS-96118</t>
  </si>
  <si>
    <t>gid://shopify/Order/7435550753106</t>
  </si>
  <si>
    <t>gid://shopify/OrderTransaction/8610551791954</t>
  </si>
  <si>
    <t>2026-01-17T10:28:53Z</t>
  </si>
  <si>
    <t>ch_3SqWkUIkWweOM9jA1K3TUSzh</t>
  </si>
  <si>
    <t>rdT3Y9Wm3b7I0gsOmWEneG38P</t>
  </si>
  <si>
    <t>pi_3SqWkUIkWweOM9jA1rj8Hs2R</t>
  </si>
  <si>
    <t>"{\"id\":\"pi_3SqWkUIkWweOM9jA1rj8Hs2R\",\"object\":\"payment_intent\",\"amount\":8897,\"amount_capturable\":0,\"amount_received\":8897,\"canceled_at\":null,\"cancellation_reason\":null,\"capture_method\":\"automatic\",\"latest_charge\":{\"id\":\"ch_3SqWkUIkWweOM9jA1K3TUSzh\",\"object\":\"charge\",\"amount\":8897,\"application_fee\":\"fee_1SqWkVIkWweOM9jALPkGOdjl\",\"balance_transaction\":\"txn_3SqWkUIkWweOM9jA1J5nEkxl\",\"captured\":true,\"created\":1768645734,\"currency\":\"eur\",\"failure_code\":null,\"failure_message\":null,\"fraud_details\":{},\"livemode\":true,\"metadata\":{\"payment_id\":\"rdT3Y9Wm3b7I0gsOmWEneG38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WkUIkWweOM9jA1rj8Hs2R\",\"payment_method\":\"pm_1SqWkUIkWweOM9jACMRNFtQI\",\"payment_method_details\":{\"card\":{\"amount_authorized\":8897,\"authorization_code\":\"395373\",\"brand\":\"visa\",\"checks\":{\"address_line1_check\":null,\"address_postal_code_check\":null,\"cvc_check\":null},\"country\":\"FR\",\"description\":\"Visa Gold\",\"ds_transaction_id\":null,\"exp_month\":9,\"exp_year\":2031,\"extended_authorization\":{\"status\":\"disabled\"},\"fingerprint\":\"dDeA64cL0aGAi2ru\",\"funding\":\"credit\",\"iin\":\"490940\",\"incremental_authorization\":{\"status\":\"unavailable\"},\"installments\":null,\"issuer\":\"BPCE\",\"last4\":\"0000\",\"mandate\":null,\"moto\":false,\"multicapture\":{\"status\":\"unavailable\"},\"network\":\"visa\",\"network_token\":{\"used\":false},\"network_transaction_id\":\"486017377355985\",\"overcapture\":{\"maximum_amount_capturable\":8897,\"status\":\"unavailable\"},\"payment_account_reference\":\"V001AACC332012025080567689792\",\"regulated_status\":\"unregulated\",\"three_d_secure\":null,\"wallet\":{\"apple_pay\":{\"type\":\"apple_pay\"},\"dynamic_last4\":\"3345\",\"type\":\"apple_pay\"}},\"type\":\"card\"},\"refunded\":false,\"source\":null,\"status\":\"succeeded\",\"mit_params\":{\"network_transaction_id\":\"486017377355985\"}},\"confirmation_method\":\"manual\",\"created\":1768645734,\"currency\":\"eur\",\"customer\":null,\"last_payment_error\":null,\"livemode\":true,\"metadata\":{\"payment_id\":\"rdT3Y9Wm3b7I0gsOmWEneG38P\",\"payments_extension\":\"true\",\"payments_extension_type\":\"card\",\"reconciliation_flow\":\"payments_api\",\"shop_id\":\"751927347\"},\"next_action\":null,\"payment_method\":\"pm_1SqWkUIkWweOM9jACMRNFtQI\",\"payment_method_types\":[\"card\"],\"source\":null,\"status\":\"succeeded\"}"</t>
  </si>
  <si>
    <t>AS-95723</t>
  </si>
  <si>
    <t>gid://shopify/Order/7421876699474</t>
  </si>
  <si>
    <t>gid://shopify/OrderTransaction/8595327517010</t>
  </si>
  <si>
    <t>2026-01-11T22:32:33Z</t>
  </si>
  <si>
    <t>ch_3SoXBWIkWweOM9jA0FEUZjea</t>
  </si>
  <si>
    <t>r9hNIsxP5dBbYuNZDhaHFYmU2</t>
  </si>
  <si>
    <t>pi_3SoXBWIkWweOM9jA0KW3Owpc</t>
  </si>
  <si>
    <t>"{\"id\":\"pi_3SoXBWIkWweOM9jA0KW3Owpc\",\"object\":\"payment_intent\",\"amount\":8590,\"amount_capturable\":0,\"amount_received\":8590,\"canceled_at\":null,\"cancellation_reason\":null,\"capture_method\":\"automatic\",\"latest_charge\":{\"id\":\"ch_3SoXBWIkWweOM9jA0FEUZjea\",\"object\":\"charge\",\"amount\":8590,\"application_fee\":\"fee_1SoXBXIkWweOM9jAhT74RHu2\",\"balance_transaction\":\"txn_3SoXBWIkWweOM9jA0ZMGDJYf\",\"captured\":true,\"created\":1768170754,\"currency\":\"eur\",\"failure_code\":null,\"failure_message\":null,\"fraud_details\":{},\"livemode\":true,\"metadata\":{\"payment_id\":\"r9hNIsxP5dBbYuNZDhaHFYmU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XBWIkWweOM9jA0KW3Owpc\",\"payment_method\":\"pm_1SoXBWIkWweOM9jAY43ek71B\",\"payment_method_details\":{\"card\":{\"amount_authorized\":8590,\"authorization_code\":\"523332\",\"brand\":\"visa\",\"checks\":{\"address_line1_check\":\"unavailable\",\"address_postal_code_check\":\"unavailable\",\"cvc_check\":\"pass\"},\"country\":\"ES\",\"description\":\"Visa Classic\",\"ds_transaction_id\":null,\"exp_month\":12,\"exp_year\":2030,\"extended_authorization\":{\"status\":\"disabled\"},\"fingerprint\":\"ZRPTaC7yukj7vRf3\",\"funding\":\"debit\",\"iin\":\"494019\",\"incremental_authorization\":{\"status\":\"unavailable\"},\"installments\":null,\"issuer\":\"BANCO BILBAO VIZCAYA ARGENTARIA S.A. (BBVA)\",\"last4\":\"5573\",\"mandate\":null,\"moto\":false,\"multicapture\":{\"status\":\"unavailable\"},\"network\":\"visa\",\"network_token\":{\"used\":false},\"network_transaction_id\":\"486011811551579\",\"overcapture\":{\"maximum_amount_capturable\":8590,\"status\":\"unavailable\"},\"payment_account_reference\":\"V0010013824012456231079134749\",\"regulated_status\":\"unregulated\",\"three_d_secure\":null,\"wallet\":null},\"type\":\"card\"},\"refunded\":false,\"source\":null,\"status\":\"succeeded\",\"mit_params\":{\"network_transaction_id\":\"486011811551579\"}},\"confirmation_method\":\"manual\",\"created\":1768170754,\"currency\":\"eur\",\"customer\":null,\"last_payment_error\":null,\"livemode\":true,\"metadata\":{\"payment_id\":\"r9hNIsxP5dBbYuNZDhaHFYmU2\",\"payments_extension\":\"true\",\"payments_extension_type\":\"card\",\"reconciliation_flow\":\"payments_api\",\"shop_id\":\"751927347\"},\"next_action\":null,\"payment_method\":\"pm_1SoXBWIkWweOM9jAY43ek71B\",\"payment_method_types\":[\"card\"],\"source\":null,\"status\":\"succeeded\"}"</t>
  </si>
  <si>
    <t>AS-96777</t>
  </si>
  <si>
    <t>gid://shopify/Order/7494574965074</t>
  </si>
  <si>
    <t>gid://shopify/OrderTransaction/8634089144658</t>
  </si>
  <si>
    <t>2026-01-25T18:24:16Z</t>
  </si>
  <si>
    <t>ch_3StXyvIkWweOM9jA2UDEuGQR</t>
  </si>
  <si>
    <t>rhf7lJBtjuhvUjagjGM1QL4jM</t>
  </si>
  <si>
    <t>pi_3StXyvIkWweOM9jA2SmoW4Ry</t>
  </si>
  <si>
    <t>"{\"id\":\"pi_3StXyvIkWweOM9jA2SmoW4Ry\",\"object\":\"payment_intent\",\"amount\":20421,\"amount_capturable\":0,\"amount_received\":20421,\"canceled_at\":null,\"cancellation_reason\":null,\"capture_method\":\"automatic\",\"latest_charge\":{\"id\":\"ch_3StXyvIkWweOM9jA2UDEuGQR\",\"object\":\"charge\",\"amount\":20421,\"application_fee\":\"fee_1StXywIkWweOM9jANxals7OZ\",\"balance_transaction\":\"txn_3StXyvIkWweOM9jA2XgN9TMl\",\"captured\":true,\"created\":1769365457,\"currency\":\"eur\",\"failure_code\":null,\"failure_message\":null,\"fraud_details\":{},\"livemode\":true,\"metadata\":{\"payment_id\":\"rhf7lJBtjuhvUjagjGM1QL4j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XyvIkWweOM9jA2SmoW4Ry\",\"payment_method\":\"pm_1StXyvIkWweOM9jA6mTaXrOd\",\"payment_method_details\":{\"card\":{\"amount_authorized\":20421,\"authorization_code\":\"06718D\",\"brand\":\"visa\",\"checks\":{\"address_line1_check\":\"fail\",\"address_postal_code_check\":\"fail\",\"cvc_check\":null},\"country\":\"US\",\"description\":\"Visa Traditional\",\"ds_transaction_id\":null,\"exp_month\":6,\"exp_year\":2028,\"extended_authorization\":{\"status\":\"disabled\"},\"fingerprint\":\"xEARaIt5PAtqCUkp\",\"funding\":\"credit\",\"iin\":\"440066\",\"incremental_authorization\":{\"status\":\"unavailable\"},\"installments\":null,\"issuer\":\"BANK OF AMERICA - CONSUMER CREDIT\",\"last4\":\"5143\",\"mandate\":null,\"moto\":false,\"multicapture\":{\"status\":\"unavailable\"},\"network\":\"visa\",\"network_token\":{\"used\":true},\"network_transaction_id\":\"466025662571306\",\"overcapture\":{\"maximum_amount_capturable\":20421,\"status\":\"unavailable\"},\"payment_account_reference\":\"V0010015819079221410145800611\",\"regulated_status\":\"unregulated\",\"three_d_secure\":null,\"wallet\":null},\"type\":\"card\"},\"refunded\":false,\"source\":null,\"status\":\"succeeded\",\"mit_params\":{\"network_transaction_id\":\"466025662571306\"}},\"confirmation_method\":\"manual\",\"created\":1769365457,\"currency\":\"eur\",\"customer\":null,\"last_payment_error\":null,\"livemode\":true,\"metadata\":{\"payment_id\":\"rhf7lJBtjuhvUjagjGM1QL4jM\",\"payments_extension\":\"true\",\"payments_extension_type\":\"card\",\"reconciliation_flow\":\"payments_api\",\"shop_id\":\"751927347\"},\"next_action\":null,\"payment_method\":\"pm_1StXyvIkWweOM9jA6mTaXrOd\",\"payment_method_types\":[\"card\"],\"source\":null,\"status\":\"succeeded\"}"</t>
  </si>
  <si>
    <t>AS-96698</t>
  </si>
  <si>
    <t>gid://shopify/Order/7492959863122</t>
  </si>
  <si>
    <t>gid://shopify/OrderTransaction/8632047010130</t>
  </si>
  <si>
    <t>2026-01-24T20:50:01Z</t>
  </si>
  <si>
    <t>391162036T760910S</t>
  </si>
  <si>
    <t>"{\"id\":\"391162036T760910S\",\"intent\":\"CAPTURE\",\"status\":\"COMPLETED\",\"payment_source\":{\"paypal\":{\"email_address\":\"christian@notar-steininger.at\",\"account_id\":\"SZJ3RGGFG367U\",\"account_status\":\"VERIFIED\",\"name\":{\"given_name\":\"Christian\",\"surname\":\"Steininger\"},\"phone_number\":{\"national_number\":\"4306507816222\"},\"address\":{\"address_line_1\":\"Oberer Siedlerweg\",\"address_line_2\":\"10\",\"admin_area_2\":\"Lienz\",\"postal_code\":\"9900\",\"country_code\":\"AT\"}}},\"purchase_units\":[{\"reference_id\":\"default\",\"amount\":{\"currency_code\":\"EUR\",\"value\":\"79.95\",\"breakdown\":{\"item_total\":{\"currency_code\":\"EUR\",\"value\":\"79.95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Toy Batman - Lienzo \\/ Madera negro \\/ 40x50\",\"custom_id\":\"{\\\"shop_id\\\":751927347,\\\"session_id\\\":\\\"rliFbkunr6RGlqWT4UL8eqnuH\\\"}\",\"invoice_id\":\"rliFbkunr6RGlqWT4UL8eqnuH\",\"items\":[{\"name\":\"Toy Batman - Lienzo \\/ Madera negro \\/ 40x50\",\"unit_amount\":{\"currency_code\":\"EUR\",\"value\":\"79.95\"},\"tax\":{\"currency_code\":\"EUR\",\"value\":\"0.00\"},\"quantity\":\"1\"}],\"shipping\":{\"name\":{\"full_name\":\"Christian Steininger\"},\"address\":{\"address_line_1\":\"Oberer Siedlerweg 10\",\"admin_area_2\":\"Lienz\",\"postal_code\":\"9900\",\"country_code\":\"AT\"}},\"supplementary_data\":{\"tax_nexus\":[]},\"payments\":{\"captures\":[{\"id\":\"8K490526TK125870U\",\"status\":\"COMPLETED\",\"amount\":{\"currency_code\":\"EUR\",\"value\":\"79.95\"},\"final_capture\":true,\"disbursement_mode\":\"INSTANT\",\"seller_protection\":{\"status\":\"ELIGIBLE\",\"dispute_categories\":[\"ITEM_NOT_RECEIVED\",\"UNAUTHORIZED_TRANSACTION\"]},\"seller_receivable_breakdown\":{\"gross_amount\":{\"currency_code\":\"EUR\",\"value\":\"79.95\"},\"paypal_fee\":{\"currency_code\":\"EUR\",\"value\":\"2.67\"},\"net_amount\":{\"currency_code\":\"EUR\",\"value\":\"77.28\"}},\"invoice_id\":\"rliFbkunr6RGlqWT4UL8eqnuH\",\"custom_id\":\"{\\\"shop_id\\\":751927347,\\\"session_id\\\":\\\"rliFbkunr6RGlqWT4UL8eqnuH\\\"}\",\"links\":[{\"href\":\"https:\\/\\/api.paypal.com\\/v2\\/payments\\/captures\\/8K490526TK125870U\",\"rel\":\"self\",\"method\":\"GET\"},{\"href\":\"https:\\/\\/api.paypal.com\\/v2\\/payments\\/captures\\/8K490526TK125870U\\/refund\",\"rel\":\"refund\",\"method\":\"POST\"},{\"href\":\"https:\\/\\/api.paypal.com\\/v2\\/checkout\\/orders\\/391162036T760910S\",\"rel\":\"up\",\"method\":\"GET\"}],\"create_time\":\"2026-01-24T20:50:03Z\",\"update_time\":\"2026-01-24T20:50:03Z\"}]}}],\"payer\":{\"name\":{\"given_name\":\"Christian\",\"surname\":\"Steininger\"},\"email_address\":\"christian@notar-steininger.at\",\"payer_id\":\"SZJ3RGGFG367U\",\"phone\":{\"phone_number\":{\"national_number\":\"4306507816222\"}},\"address\":{\"address_line_1\":\"Oberer Siedlerweg\",\"address_line_2\":\"10\",\"admin_area_2\":\"Lienz\",\"postal_code\":\"9900\",\"country_code\":\"AT\"}},\"create_time\":\"2026-01-24T20:49:31Z\",\"update_time\":\"2026-01-24T20:50:03Z\",\"links\":[{\"href\":\"https:\\/\\/api.paypal.com\\/v2\\/checkout\\/orders\\/391162036T760910S\",\"rel\":\"self\",\"method\":\"GET\"}]}"</t>
  </si>
  <si>
    <t>AS-97041</t>
  </si>
  <si>
    <t>gid://shopify/Order/7511737565522</t>
  </si>
  <si>
    <t>gid://shopify/OrderTransaction/8644647911762</t>
  </si>
  <si>
    <t>2026-01-29T10:51:35Z</t>
  </si>
  <si>
    <t>ch_3Susp2IkWweOM9jA2reSUtSA</t>
  </si>
  <si>
    <t>r3mNGEyyYr9FU0hPhQz7bi7ys</t>
  </si>
  <si>
    <t>pi_3Susp2IkWweOM9jA22hoWgnW</t>
  </si>
  <si>
    <t>"{\"id\":\"pi_3Susp2IkWweOM9jA22hoWgnW\",\"object\":\"payment_intent\",\"amount\":7182,\"amount_capturable\":0,\"amount_received\":7182,\"canceled_at\":null,\"cancellation_reason\":null,\"capture_method\":\"automatic\",\"latest_charge\":{\"id\":\"ch_3Susp2IkWweOM9jA2reSUtSA\",\"object\":\"charge\",\"amount\":7182,\"application_fee\":\"fee_1Susp4IkWweOM9jAyXJJlnml\",\"balance_transaction\":\"txn_3Susp2IkWweOM9jA2fSyUxfo\",\"captured\":true,\"created\":1769683897,\"currency\":\"eur\",\"failure_code\":null,\"failure_message\":null,\"fraud_details\":{},\"livemode\":true,\"metadata\":{\"payment_id\":\"r3mNGEyyYr9FU0hPhQz7bi7y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sp2IkWweOM9jA22hoWgnW\",\"payment_method\":\"pm_1Susp2IkWweOM9jAfPOFbolq\",\"payment_method_details\":{\"card\":{\"amount_authorized\":7182,\"authorization_code\":\"939875\",\"brand\":\"mastercard\",\"checks\":{\"address_line1_check\":\"unavailable\",\"address_postal_code_check\":\"unavailable\",\"cvc_check\":\"pass\"},\"country\":\"ES\",\"description\":\"Standard MasterCard Card\",\"ds_transaction_id\":null,\"exp_month\":5,\"exp_year\":2029,\"extended_authorization\":{\"status\":\"disabled\"},\"fingerprint\":\"ZIjYHdIqohJsbL8E\",\"funding\":\"credit\",\"iin\":\"541625\",\"incremental_authorization\":{\"status\":\"unavailable\"},\"installments\":null,\"issuer\":\"CAIXABANK S.A.\",\"last4\":\"7377\",\"mandate\":null,\"moto\":false,\"multicapture\":{\"status\":\"unavailable\"},\"network\":\"mastercard\",\"network_token\":{\"used\":false},\"network_transaction_id\":\"MCSR8HN8J0129\",\"overcapture\":{\"maximum_amount_capturable\":7182,\"status\":\"unavailable\"},\"payment_account_reference\":\"50010TOI43IR9EDVD4YXBGJ93MHCZ\",\"regulated_status\":\"unregulated\",\"three_d_secure\":null,\"wallet\":null},\"type\":\"card\"},\"refunded\":false,\"source\":null,\"status\":\"succeeded\",\"mit_params\":{\"network_transaction_id\":\"MCSR8HN8J0129\"}},\"confirmation_method\":\"manual\",\"created\":1769683896,\"currency\":\"eur\",\"customer\":null,\"last_payment_error\":null,\"livemode\":true,\"metadata\":{\"payment_id\":\"r3mNGEyyYr9FU0hPhQz7bi7ys\",\"payments_extension\":\"true\",\"payments_extension_type\":\"card\",\"reconciliation_flow\":\"payments_api\",\"shop_id\":\"751927347\"},\"next_action\":null,\"payment_method\":\"pm_1Susp2IkWweOM9jAfPOFbolq\",\"payment_method_types\":[\"card\"],\"source\":null,\"status\":\"succeeded\"}"</t>
  </si>
  <si>
    <t>AS-96105</t>
  </si>
  <si>
    <t>gid://shopify/Order/7434368680274</t>
  </si>
  <si>
    <t>gid://shopify/OrderTransaction/8609151320402</t>
  </si>
  <si>
    <t>2026-01-16T23:37:19Z</t>
  </si>
  <si>
    <t>py_3SqMZwIkWweOM9jA0BJWVSvy</t>
  </si>
  <si>
    <t>rjag1qtFns5KTlLmQCP2VCdnF</t>
  </si>
  <si>
    <t>pi_3SqMZwIkWweOM9jA0g5w3wpS</t>
  </si>
  <si>
    <t>"{\"id\":\"pi_3SqMZwIkWweOM9jA0g5w3wpS\",\"object\":\"payment_intent\",\"amount\":10490,\"amount_capturable\":0,\"amount_received\":10490,\"canceled_at\":null,\"cancellation_reason\":null,\"capture_method\":\"automatic\",\"charges\":{\"object\":\"list\",\"data\":[{\"id\":\"py_3SqMZwIkWweOM9jA0BJWVSvy\",\"object\":\"charge\",\"amount\":10490,\"application_fee\":\"fee_1SqMaMIkWweOM9jAgbHXWrN1\",\"balance_transaction\":\"txn_3SqMZwIkWweOM9jA0THFWV2b\",\"captured\":true,\"created\":1768606666,\"currency\":\"eur\",\"failure_code\":null,\"failure_message\":null,\"fraud_details\":{},\"livemode\":true,\"metadata\":{\"payments_extension_type\":\"klarna\",\"reconciliation_flow\":\"payments_api\",\"shop_id\":\"751927347\",\"payments_extension\":\"true\",\"payment_id\":\"rjag1qtFns5KTlLmQCP2VCdnF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qMZwIkWweOM9jA0g5w3wpS\",\"payment_method\":\"pm_1SqMZwIkWweOM9jA2bvAcE5b\",\"payment_method_details\":{\"klarna\":{\"payer_details\":{\"address\":{\"country\":\"DE\"}},\"payment_method_category\":\"pay_later\",\"preferred_locale\":\"en-DE\"},\"type\":\"klarna\"},\"refunded\":false,\"source\":null,\"status\":\"succeeded\"}],\"has_more\":false,\"total_count\":1,\"url\":\"\\/v1\\/charges?payment_intent=pi_3SqMZwIkWweOM9jA0g5w3wpS\"},\"latest_charge\":\"py_3SqMZwIkWweOM9jA0BJWVSvy\",\"confirmation_method\":\"automatic\",\"created\":1768606640,\"currency\":\"eur\",\"customer\":null,\"last_payment_error\":null,\"livemode\":true,\"metadata\":{\"payments_extension_type\":\"klarna\",\"reconciliation_flow\":\"payments_api\",\"shop_id\":\"751927347\",\"payments_extension\":\"true\",\"payment_id\":\"rjag1qtFns5KTlLmQCP2VCdnF\"},\"next_action\":null,\"payment_method\":\"pm_1SqMZwIkWweOM9jA2bvAcE5b\",\"payment_method_types\":[\"klarna\"],\"source\":null,\"status\":\"succeeded\"}"</t>
  </si>
  <si>
    <t>AS-96259</t>
  </si>
  <si>
    <t>gid://shopify/Order/7439584133458</t>
  </si>
  <si>
    <t>gid://shopify/OrderTransaction/8615339622738</t>
  </si>
  <si>
    <t>2026-01-18T16:31:43Z</t>
  </si>
  <si>
    <t>ch_3SqytAIkWweOM9jA00h0K5hO</t>
  </si>
  <si>
    <t>rBEn0u5wwMvgsW4yAL5634l8W</t>
  </si>
  <si>
    <t>pi_3SqytAIkWweOM9jA05Kiywml</t>
  </si>
  <si>
    <t>"{\"id\":\"pi_3SqytAIkWweOM9jA05Kiywml\",\"object\":\"payment_intent\",\"amount\":3790,\"amount_capturable\":0,\"amount_received\":0,\"canceled_at\":null,\"cancellation_reason\":null,\"capture_method\":\"automatic\",\"latest_charge\":{\"id\":\"ch_3SqytAIkWweOM9jA00h0K5hO\",\"object\":\"charge\",\"amount\":3790,\"application_fee\":null,\"balance_transaction\":null,\"captured\":false,\"created\":1768753905,\"currency\":\"eur\",\"failure_code\":\"expired_card\",\"failure_message\":\"Your card has expired.\",\"fraud_details\":{},\"livemode\":true,\"metadata\":{\"payment_id\":\"rBEn0u5wwMvgsW4yAL5634l8W\",\"payments_extension\":\"true\",\"payments_extension_type\":\"card\",\"reconciliation_flow\":\"payments_api\",\"shop_id\":\"751927347\"},\"outcome\":{\"advice_code\":\"confirm_card_data\",\"network_advice_code\":\"03\",\"network_decline_code\":\"54\",\"network_status\":\"declined_by_network\",\"reason\":\"expired_card\",\"risk_level\":\"normal\",\"seller_message\":\"The bank returned the decline code `expired_card`.\",\"type\":\"issuer_declined\"},\"paid\":false,\"payment_intent\":\"pi_3SqytAIkWweOM9jA05Kiywml\",\"payment_method\":\"pm_1SqytAIkWweOM9jAjHFTE9PE\",\"payment_method_details\":{\"card\":{\"amount_authorized\":null,\"authorization_code\":null,\"brand\":\"visa\",\"checks\":{\"address_line1_check\":\"unavailable\",\"address_postal_code_check\":\"unavailable\",\"cvc_check\":\"fail\"},\"country\":\"AT\",\"description\":\"Visa Gold\",\"ds_transaction_id\":null,\"exp_month\":12,\"exp_year\":2028,\"extended_authorization\":{\"status\":\"disabled\"},\"fingerprint\":\"Xppm0Gon9kRBK2YQ\",\"funding\":\"credit\",\"iin\":\"498511\",\"incremental_authorization\":{\"status\":\"unavailable\"},\"installments\":null,\"issuer\":\"RAIFFEISEN BANK INTERNATIONAL AG\",\"last4\":\"9155\",\"mandate\":null,\"moto\":false,\"multicapture\":{\"status\":\"unavailable\"},\"network\":\"visa\",\"network_token\":{\"used\":false},\"network_transaction_id\":\"486018595064203\",\"overcapture\":{\"maximum_amount_capturable\":3790,\"status\":\"unavailable\"},\"payment_account_reference\":\"V0010015824295543350091427253\",\"regulated_status\":\"unregulated\",\"three_d_secure\":null,\"wallet\":null},\"type\":\"card\"},\"refunded\":false,\"source\":null,\"status\":\"failed\",\"mit_params\":{\"network_transaction_id\":\"486018595064203\"}},\"confirmation_method\":\"manual\",\"created\":1768753904,\"currency\":\"eur\",\"customer\":null,\"last_payment_error\":{\"advice_code\":\"confirm_card_data\",\"charge\":\"ch_3SqytAIkWweOM9jA00h0K5hO\",\"code\":\"expired_card\",\"decline_code\":\"expired_card\",\"doc_url\":\"https:\\/\\/stripe.com\\/docs\\/error-codes\\/expired-card\",\"message\":\"Your card has expired.\",\"network_advice_code\":\"03\",\"network_decline_code\":\"54\",\"param\":\"exp_month\",\"payment_method\":{\"id\":\"pm_1SqytAIkWweOM9jAjHFTE9PE\",\"object\":\"payment_method\",\"card\":{\"brand\":\"visa\",\"checks\":{\"address_line1_check\":\"unavailable\",\"address_postal_code_check\":\"unavailable\",\"cvc_check\":\"fail\"},\"country\":\"AT\",\"description\":\"Visa Gold\",\"display_brand\":\"visa\",\"exp_month\":12,\"exp_year\":2028,\"fingerprint\":\"Xppm0Gon9kRBK2YQ\",\"funding\":\"credit\",\"generated_from\":null,\"iin\":\"498511\",\"issuer\":\"RAIFFEISEN BANK INTERNATIONAL AG\",\"last4\":\"9155\",\"network_token\":null,\"networks\":{\"available\":[\"visa\"],\"preferred\":null},\"payment_account_reference\":null,\"regulated_status\":\"unregulated\",\"three_d_secure_usage\":{\"supported\":true},\"wallet\":null},\"created\":1768753904,\"livemode\":true,\"metadata\":{},\"type\":\"card\"},\"type\":\"card_error\"},\"livemode\":true,\"metadata\":{\"payment_id\":\"rBEn0u5wwMvgsW4yAL5634l8W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</si>
  <si>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gid://shopify/OrderTransaction/8615340998994</t>
  </si>
  <si>
    <t>2026-01-18T16:32:30Z</t>
  </si>
  <si>
    <t>ch_3SqytvIkWweOM9jA1cRFLmei</t>
  </si>
  <si>
    <t>rQttTxXMzJMerPNWwmdoPnHGm</t>
  </si>
  <si>
    <t>pi_3SqytvIkWweOM9jA1pARMfQt</t>
  </si>
  <si>
    <t>"{\"id\":\"pi_3SqytvIkWweOM9jA1pARMfQt\",\"object\":\"payment_intent\",\"amount\":3790,\"amount_capturable\":0,\"amount_received\":0,\"canceled_at\":null,\"cancellation_reason\":null,\"capture_method\":\"automatic\",\"latest_charge\":{\"id\":\"ch_3SqytvIkWweOM9jA1cRFLmei\",\"object\":\"charge\",\"amount\":3790,\"application_fee\":null,\"balance_transaction\":null,\"captured\":false,\"created\":1768753951,\"currency\":\"eur\",\"failure_code\":\"expired_card\",\"failure_message\":\"Your card has expired.\",\"fraud_details\":{},\"livemode\":true,\"metadata\":{\"payment_id\":\"rQttTxXMzJMerPNWwmdoPnHGm\",\"payments_extension\":\"true\",\"payments_extension_type\":\"card\",\"reconciliation_flow\":\"payments_api\",\"shop_id\":\"751927347\"},\"outcome\":{\"advice_code\":\"confirm_card_data\",\"network_advice_code\":\"03\",\"network_decline_code\":\"54\",\"network_status\":\"declined_by_network\",\"reason\":\"expired_card\",\"risk_level\":\"normal\",\"seller_message\":\"The bank returned the decline code `expired_card`.\",\"type\":\"issuer_declined\"},\"paid\":false,\"payment_intent\":\"pi_3SqytvIkWweOM9jA1pARMfQt\",\"payment_method\":\"pm_1SqytvIkWweOM9jAg6XnY1WH\",\"payment_method_details\":{\"card\":{\"amount_authorized\":null,\"authorization_code\":null,\"brand\":\"visa\",\"checks\":{\"address_line1_check\":\"unavailable\",\"address_postal_code_check\":\"unavailable\",\"cvc_check\":\"fail\"},\"country\":\"AT\",\"description\":\"Visa Gold\",\"ds_transaction_id\":null,\"exp_month\":12,\"exp_year\":2028,\"extended_authorization\":{\"status\":\"disabled\"},\"fingerprint\":\"Xppm0Gon9kRBK2YQ\",\"funding\":\"credit\",\"iin\":\"498511\",\"incremental_authorization\":{\"status\":\"unavailable\"},\"installments\":null,\"issuer\":\"RAIFFEISEN BANK INTERNATIONAL AG\",\"last4\":\"9155\",\"mandate\":null,\"moto\":false,\"multicapture\":{\"status\":\"unavailable\"},\"network\":\"visa\",\"network_token\":{\"used\":false},\"network_transaction_id\":\"486018595517813\",\"overcapture\":{\"maximum_amount_capturable\":3790,\"status\":\"unavailable\"},\"payment_account_reference\":\"V0010015824295543350091427253\",\"regulated_status\":\"unregulated\",\"three_d_secure\":null,\"wallet\":null},\"type\":\"card\"},\"refunded\":false,\"source\":null,\"status\":\"failed\",\"mit_params\":{\"network_transaction_id\":\"486018595517813\"}},\"confirmation_method\":\"manual\",\"created\":1768753951,\"currency\":\"eur\",\"customer\":null,\"last_payment_error\":{\"advice_code\":\"confirm_card_data\",\"charge\":\"ch_3SqytvIkWweOM9jA1cRFLmei\",\"code\":\"expired_card\",\"decline_code\":\"expired_card\",\"doc_url\":\"https:\\/\\/stripe.com\\/docs\\/error-codes\\/expired-card\",\"message\":\"Your card has expired.\",\"network_advice_code\":\"03\",\"network_decline_code\":\"54\",\"param\":\"exp_month\",\"payment_method\":{\"id\":\"pm_1SqytvIkWweOM9jAg6XnY1WH\",\"object\":\"payment_method\",\"card\":{\"brand\":\"visa\",\"checks\":{\"address_line1_check\":\"unavailable\",\"address_postal_code_check\":\"unavailable\",\"cvc_check\":\"fail\"},\"country\":\"AT\",\"description\":\"Visa Gold\",\"display_brand\":\"visa\",\"exp_month\":12,\"exp_year\":2028,\"fingerprint\":\"Xppm0Gon9kRBK2YQ\",\"funding\":\"credit\",\"generated_from\":null,\"iin\":\"498511\",\"issuer\":\"RAIFFEISEN BANK INTERNATIONAL AG\",\"last4\":\"9155\",\"network_token\":null,\"networks\":{\"available\":[\"visa\"],\"preferred\":null},\"payment_account_reference\":null,\"regulated_status\":\"unregulated\",\"three_d_secure_usage\":{\"supported\":true},\"wallet\":null},\"created\":1768753951,\"livemode\":true,\"metadata\":{},\"type\":\"card\"},\"type\":\"card_error\"},\"livemode\":true,\"metadata\":{\"payment_id\":\"rQttTxXMzJMerPNWwmdoPnHGm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</si>
  <si>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gid://shopify/OrderTransaction/8615342932306</t>
  </si>
  <si>
    <t>2026-01-18T16:33:13Z</t>
  </si>
  <si>
    <t>ch_3SqyucIkWweOM9jA01jXTrD5</t>
  </si>
  <si>
    <t>rDTVe5ky1ljKkkrmiGCyuaszy</t>
  </si>
  <si>
    <t>pi_3SqyucIkWweOM9jA0ZyZLgmh</t>
  </si>
  <si>
    <t>"{\"id\":\"pi_3SqyucIkWweOM9jA0ZyZLgmh\",\"object\":\"payment_intent\",\"amount\":3790,\"amount_capturable\":0,\"amount_received\":3790,\"canceled_at\":null,\"cancellation_reason\":null,\"capture_method\":\"automatic\",\"latest_charge\":{\"id\":\"ch_3SqyucIkWweOM9jA01jXTrD5\",\"object\":\"charge\",\"amount\":3790,\"application_fee\":\"fee_1SqyueIkWweOM9jAGZinnC04\",\"balance_transaction\":\"txn_3SqyucIkWweOM9jA0eCS46hH\",\"captured\":true,\"created\":1768753995,\"currency\":\"eur\",\"failure_code\":null,\"failure_message\":null,\"fraud_details\":{},\"livemode\":true,\"metadata\":{\"payment_id\":\"rDTVe5ky1ljKkkrmiGCyuasz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yucIkWweOM9jA0ZyZLgmh\",\"payment_method\":\"pm_1SqyucIkWweOM9jA4Ws59Bl0\",\"payment_method_details\":{\"card\":{\"amount_authorized\":3790,\"authorization_code\":\"168193\",\"brand\":\"visa\",\"checks\":{\"address_line1_check\":\"fail\",\"address_postal_code_check\":\"pass\",\"cvc_check\":\"pass\"},\"country\":\"AT\",\"description\":\"Visa Gold\",\"ds_transaction_id\":null,\"exp_month\":10,\"exp_year\":2028,\"extended_authorization\":{\"status\":\"disabled\"},\"fingerprint\":\"Xppm0Gon9kRBK2YQ\",\"funding\":\"credit\",\"iin\":\"498511\",\"incremental_authorization\":{\"status\":\"unavailable\"},\"installments\":null,\"issuer\":\"RAIFFEISEN BANK INTERNATIONAL AG\",\"last4\":\"9155\",\"mandate\":null,\"moto\":false,\"multicapture\":{\"status\":\"unavailable\"},\"network\":\"visa\",\"network_token\":{\"used\":false},\"network_transaction_id\":\"486018595950770\",\"overcapture\":{\"maximum_amount_capturable\":3790,\"status\":\"unavailable\"},\"payment_account_reference\":\"V0010015824295543350091427253\",\"regulated_status\":\"unregulated\",\"three_d_secure\":null,\"wallet\":null},\"type\":\"card\"},\"refunded\":false,\"source\":null,\"status\":\"succeeded\",\"mit_params\":{\"network_transaction_id\":\"486018595950770\"}},\"confirmation_method\":\"manual\",\"created\":1768753994,\"currency\":\"eur\",\"customer\":null,\"last_payment_error\":null,\"livemode\":true,\"metadata\":{\"payment_id\":\"rDTVe5ky1ljKkkrmiGCyuaszy\",\"payments_extension\":\"true\",\"payments_extension_type\":\"card\",\"reconciliation_flow\":\"payments_api\",\"shop_id\":\"751927347\"},\"next_action\":null,\"payment_method\":\"pm_1SqyucIkWweOM9jA4Ws59Bl0\",\"payment_method_types\":[\"card\"],\"source\":null,\"status\":\"succeeded\"}"</t>
  </si>
  <si>
    <t>gid://shopify/OrderTransaction/8626126029138</t>
  </si>
  <si>
    <t>2026-01-22T17:32:37Z</t>
  </si>
  <si>
    <t>re_3SqyucIkWweOM9jA0jIBmLIq</t>
  </si>
  <si>
    <t>zmjYCGzX43kDr3avTAf79hhzZ</t>
  </si>
  <si>
    <t>"{\"id\":\"re_3SqyucIkWweOM9jA0jIBmLIq\",\"amount\":3295,\"balance_transaction\":\"txn_3SqyucIkWweOM9jA0Md5KMVF\",\"charge\":{\"id\":\"ch_3SqyucIkWweOM9jA01jXTrD5\",\"object\":\"charge\",\"amount\":3790,\"application_fee\":\"fee_1SqyueIkWweOM9jAGZinnC04\",\"balance_transaction\":\"txn_3SqyucIkWweOM9jA0eCS46hH\",\"captured\":true,\"created\":1768753995,\"currency\":\"eur\",\"failure_code\":null,\"failure_message\":null,\"fraud_details\":{},\"livemode\":true,\"metadata\":{\"payment_id\":\"rDTVe5ky1ljKkkrmiGCyuasz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yucIkWweOM9jA0ZyZLgmh\",\"payment_method\":\"pm_1SqyucIkWweOM9jA4Ws59Bl0\",\"payment_method_details\":{\"card\":{\"amount_authorized\":3790,\"authorization_code\":\"168193\",\"brand\":\"visa\",\"checks\":{\"address_line1_check\":\"fail\",\"address_postal_code_check\":\"pass\",\"cvc_check\":\"pass\"},\"country\":\"AT\",\"description\":\"Visa Gold\",\"ds_transaction_id\":null,\"exp_month\":10,\"exp_year\":2028,\"extended_authorization\":{\"status\":\"disabled\"},\"fingerprint\":\"Xppm0Gon9kRBK2YQ\",\"funding\":\"credit\",\"iin\":\"498511\",\"incremental_authorization\":{\"status\":\"unavailable\"},\"installments\":null,\"issuer\":\"RAIFFEISEN BANK INTERNATIONAL AG\",\"last4\":\"9155\",\"mandate\":null,\"moto\":false,\"multicapture\":{\"status\":\"unavailable\"},\"network\":\"visa\",\"network_token\":{\"used\":false},\"network_transaction_id\":\"486018595950770\",\"overcapture\":{\"maximum_amount_capturable\":3790,\"status\":\"unavailable\"},\"payment_account_reference\":\"V0010015824295543350091427253\",\"regulated_status\":\"unregulated\",\"three_d_secure\":null,\"wallet\":null},\"type\":\"card\"},\"refunded\":false,\"source\":null,\"status\":\"succeeded\",\"mit_params\":{\"network_transaction_id\":\"486018595950770\"}},\"object\":\"refund\",\"reason\":null,\"status\":\"succeeded\",\"created\":1769103158,\"currency\":\"eur\",\"metadata\":{\"payments_extension\":\"true\",\"payments_extension_type\":\"card\",\"reconciliation_flow\":\"payments_api\",\"refund_id\":\"zmjYCGzX43kDr3avTAf79hhzZ\"},\"payment_method_details\":{\"card\":{\"acquirer_reference_number\":null,\"acquirer_reference_number_status\":\"pending\"},\"type\":\"card\"},\"mit_params\":{}}"</t>
  </si>
  <si>
    <t>AS-95225</t>
  </si>
  <si>
    <t>gid://shopify/Order/7410243010898</t>
  </si>
  <si>
    <t>gid://shopify/OrderTransaction/8581450465618</t>
  </si>
  <si>
    <t>2026-01-06T17:44:56Z</t>
  </si>
  <si>
    <t>py_3SmeJRIkWweOM9jA0ANbKmBV</t>
  </si>
  <si>
    <t>rTXa8sbL2pMp1lAD1bfV4DlPW</t>
  </si>
  <si>
    <t>"{\"id\":\"py_3SmeJRIkWweOM9jA0ANbKmBV\",\"object\":\"charge\",\"amount\":11495,\"application_fee\":\"fee_1SmeKkIkWweOM9jAJcxn6L6d\",\"balance_transaction\":\"txn_3SmeJRIkWweOM9jA0Z0bn1Nf\",\"captured\":true,\"created\":1767721578,\"currency\":\"eur\",\"failure_code\":null,\"failure_message\":null,\"fraud_details\":{},\"livemode\":true,\"metadata\":{\"payments_extension_type\":\"klarna\",\"reconciliation_flow\":\"payments_api\",\"shop_id\":\"751927347\",\"payments_extension\":\"true\",\"payment_id\":\"rTXa8sbL2pMp1lAD1bfV4DlPW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meJRIkWweOM9jA0GbjdIIj\",\"payment_method\":\"pm_1SmeJRIkWweOM9jAHEcxyG96\",\"payment_method_details\":{\"klarna\":{\"payer_details\":{\"address\":{\"country\":\"DE\"}},\"payment_method_category\":\"pay_now\",\"preferred_locale\":\"de-DE\"},\"type\":\"klarna\"},\"refunded\":false,\"source\":null,\"status\":\"succeeded\"}"</t>
  </si>
  <si>
    <t>AS-96718</t>
  </si>
  <si>
    <t>gid://shopify/Order/7493431394642</t>
  </si>
  <si>
    <t>gid://shopify/OrderTransaction/8632700404050</t>
  </si>
  <si>
    <t>2026-01-25T08:25:36Z</t>
  </si>
  <si>
    <t>7FU525177F242131C</t>
  </si>
  <si>
    <t>"{\"id\":\"7FU525177F242131C\",\"intent\":\"CAPTURE\",\"status\":\"COMPLETED\",\"payment_source\":{\"paypal\":{\"email_address\":\"silvia.ballare@gmail.com\",\"account_id\":\"3MQWGH2NPSMES\",\"account_status\":\"VERIFIED\",\"name\":{\"given_name\":\"Silvia\",\"surname\":\"Ballar\u00e8\"},\"phone_number\":{\"national_number\":\"393396906850\"},\"address\":{\"address_line_1\":\"via degli Imbriani 25\",\"admin_area_2\":\"Milano\",\"admin_area_1\":\"MI\",\"postal_code\":\"20158\",\"country_code\":\"IT\"}}},\"purchase_units\":[{\"reference_id\":\"default\",\"amount\":{\"currency_code\":\"EUR\",\"value\":\"88.97\",\"breakdown\":{\"item_total\":{\"currency_code\":\"EUR\",\"value\":\"98.85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9.88\"}}},\"payee\":{\"email_address\":\"info@artestaposters.com\",\"merchant_id\":\"CZQCEKGVW6QGG\",\"display_data\":{\"brand_name\":\"Artesta\"}},\"payment_instruction\":{\"disbursement_mode\":\"INSTANT\"},\"description\":\"Henri Matisse GREEN papiers d\u00e9coup\u00e9s I - P\u00f3ster \\/ Sin marco \\/ 50x70\",\"custom_id\":\"{\\\"shop_id\\\":751927347,\\\"session_id\\\":\\\"rejyIBeMC7sGx6QI6Hs5xVppD\\\"}\",\"invoice_id\":\"rejyIBeMC7sGx6QI6Hs5xVppD\",\"soft_descriptor\":\"PAYPAL *ARTESTASTOR AR\",\"items\":[{\"name\":\"Henri Matisse GREEN papiers d\u00e9coup\u00e9s I - P\u00f3ster \\/ Sin marco \\/ 50x70\",\"unit_amount\":{\"currency_code\":\"EUR\",\"value\":\"32.95\"},\"tax\":{\"currency_code\":\"EUR\",\"value\":\"0.00\"},\"quantity\":\"1\"},{\"name\":\"Henri Matisse papiers d\u00e9coup\u00e9s X - P\u00f3ster \\/ Sin marco \\/ 50x70\",\"unit_amount\":{\"currency_code\":\"EUR\",\"value\":\"32.95\"},\"tax\":{\"currency_code\":\"EUR\",\"value\":\"0.00\"},\"quantity\":\"1\"},{\"name\":\"Henri Matisse ORANGE papiers d\u00e9coup\u00e9s I - P\u00f3ster \\/ Sin marco \\/ 50x70\",\"unit_amount\":{\"currency_code\":\"EUR\",\"value\":\"32.95\"},\"tax\":{\"currency_code\":\"EUR\",\"value\":\"0.00\"},\"quantity\":\"1\"}],\"shipping\":{\"name\":{\"full_name\":\"Silvia Ballar\u00e8\"},\"address\":{\"address_line_1\":\"via grazioli 10\",\"admin_area_2\":\"milano\",\"admin_area_1\":\"Milano\",\"postal_code\":\"20161\",\"country_code\":\"IT\"}},\"supplementary_data\":{\"tax_nexus\":[]},\"payments\":{\"captures\":[{\"id\":\"0LR81716HP997663M\",\"status\":\"COMPLETED\",\"amount\":{\"currency_code\":\"EUR\",\"value\":\"88.97\"},\"final_capture\":true,\"disbursement_mode\":\"INSTANT\",\"seller_protection\":{\"status\":\"ELIGIBLE\",\"dispute_categories\":[\"ITEM_NOT_RECEIVED\",\"UNAUTHORIZED_TRANSACTION\"]},\"seller_receivable_breakdown\":{\"gross_amount\":{\"currency_code\":\"EUR\",\"value\":\"88.97\"},\"paypal_fee\":{\"currency_code\":\"EUR\",\"value\":\"2.93\"},\"net_amount\":{\"currency_code\":\"EUR\",\"value\":\"86.04\"}},\"invoice_id\":\"rejyIBeMC7sGx6QI6Hs5xVppD\",\"custom_id\":\"{\\\"shop_id\\\":751927347,\\\"session_id\\\":\\\"rejyIBeMC7sGx6QI6Hs5xVppD\\\"}\",\"links\":[{\"href\":\"https:\\/\\/api.paypal.com\\/v2\\/payments\\/captures\\/0LR81716HP997663M\",\"rel\":\"self\",\"method\":\"GET\"},{\"href\":\"https:\\/\\/api.paypal.com\\/v2\\/payments\\/captures\\/0LR81716HP997663M\\/refund\",\"rel\":\"refund\",\"method\":\"POST\"},{\"href\":\"https:\\/\\/api.paypal.com\\/v2\\/checkout\\/orders\\/7FU525177F242131C\",\"rel\":\"up\",\"method\":\"GET\"}],\"create_time\":\"2026-01-25T08:25:38Z\",\"update_time\":\"2026-01-25T08:25:38Z\"}]}}],\"payer\":{\"name\":{\"given_name\":\"Silvia\",\"surname\":\"Ballar\u00e8\"},\"email_address\":\"silvia.ballare@gmail.com\",\"payer_id\":\"3MQWGH2NPSMES\",\"phone\":{\"phone_number\":{\"national_number\":\"393396906850\"}},\"address\":{\"address_line_1\":\"via degli Imbriani 25\",\"admin_area_2\":\"Milano\",\"admin_area_1\":\"MI\",\"postal_code\":\"20158\",\"country_code\":\"IT\"}},\"create_time\":\"2026-01-25T08:23:54Z\",\"update_time\":\"2026-01-25T08:25:38Z\",\"links\":[{\"href\":\"https:\\/\\/api.paypal.com\\/v2\\/checkout\\/orders\\/7FU525177F242131C\",\"rel\":\"self\",\"method\":\"GET\"}]}"</t>
  </si>
  <si>
    <t>AS-95505</t>
  </si>
  <si>
    <t>gid://shopify/Order/7417719554386</t>
  </si>
  <si>
    <t>gid://shopify/OrderTransaction/8590384660818</t>
  </si>
  <si>
    <t>2026-01-09T21:22:42Z</t>
  </si>
  <si>
    <t>0JK6488348109884X</t>
  </si>
  <si>
    <t>"{\"id\":\"0JK6488348109884X\",\"intent\":\"CAPTURE\",\"status\":\"COMPLETED\",\"payment_source\":{\"paypal\":{\"email_address\":\"a.goebes@gmx.de\",\"account_id\":\"JAWCPEP7T2SVJ\",\"account_status\":\"VERIFIED\",\"name\":{\"given_name\":\"Arno\",\"surname\":\"Goebes\"},\"phone_number\":{\"national_number\":\"15228483522\"},\"address\":{\"address_line_1\":\"Friesenstr. 9b\",\"admin_area_2\":\"leipzig\",\"postal_code\":\"04177\",\"country_code\":\"DE\"}}},\"purchase_units\":[{\"reference_id\":\"default\",\"amount\":{\"currency_code\":\"EUR\",\"value\":\"65.90\",\"breakdown\":{\"item_total\":{\"currency_code\":\"EUR\",\"value\":\"65.90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inergy ii - P\u00f3ster \\/ Sin marco \\/ 50x70\",\"custom_id\":\"{\\\"shop_id\\\":751927347,\\\"session_id\\\":\\\"rPL30F2IJEPKdNJFzZgY4fmPG\\\"}\",\"invoice_id\":\"rPL30F2IJEPKdNJFzZgY4fmPG\",\"items\":[{\"name\":\"Sinergy ii - P\u00f3ster \\/ Sin marco \\/ 50x70\",\"unit_amount\":{\"currency_code\":\"EUR\",\"value\":\"32.95\"},\"tax\":{\"currency_code\":\"EUR\",\"value\":\"0.00\"},\"quantity\":\"1\"},{\"name\":\"Watercolor Landscape N 24 - P\u00f3ster \\/ Sin marco \\/ 50x70\",\"unit_amount\":{\"currency_code\":\"EUR\",\"value\":\"32.95\"},\"tax\":{\"currency_code\":\"EUR\",\"value\":\"0.00\"},\"quantity\":\"1\"}],\"shipping\":{\"name\":{\"full_name\":\"Arno Goebes\"},\"address\":{\"address_line_1\":\"Friesenstr. 9b\",\"admin_area_2\":\"leipzig\",\"postal_code\":\"04177\",\"country_code\":\"DE\"}},\"supplementary_data\":{\"tax_nexus\":[]},\"payments\":{\"captures\":[{\"id\":\"45V21813BD212262W\",\"status\":\"COMPLETED\",\"amount\":{\"currency_code\":\"EUR\",\"value\":\"65.90\"},\"final_capture\":true,\"disbursement_mode\":\"INSTANT\",\"seller_protection\":{\"status\":\"ELIGIBLE\",\"dispute_categories\":[\"ITEM_NOT_RECEIVED\",\"UNAUTHORIZED_TRANSACTION\"]},\"seller_receivable_breakdown\":{\"gross_amount\":{\"currency_code\":\"EUR\",\"value\":\"65.90\"},\"paypal_fee\":{\"currency_code\":\"EUR\",\"value\":\"2.26\"},\"net_amount\":{\"currency_code\":\"EUR\",\"value\":\"63.64\"}},\"invoice_id\":\"rPL30F2IJEPKdNJFzZgY4fmPG\",\"custom_id\":\"{\\\"shop_id\\\":751927347,\\\"session_id\\\":\\\"rPL30F2IJEPKdNJFzZgY4fmPG\\\"}\",\"links\":[{\"href\":\"https:\\/\\/api.paypal.com\\/v2\\/payments\\/captures\\/45V21813BD212262W\",\"rel\":\"self\",\"method\":\"GET\"},{\"href\":\"https:\\/\\/api.paypal.com\\/v2\\/payments\\/captures\\/45V21813BD212262W\\/refund\",\"rel\":\"refund\",\"method\":\"POST\"},{\"href\":\"https:\\/\\/api.paypal.com\\/v2\\/checkout\\/orders\\/0JK6488348109884X\",\"rel\":\"up\",\"method\":\"GET\"}],\"create_time\":\"2026-01-09T21:22:45Z\",\"update_time\":\"2026-01-09T21:22:45Z\"}]}}],\"payer\":{\"name\":{\"given_name\":\"Arno\",\"surname\":\"Goebes\"},\"email_address\":\"a.goebes@gmx.de\",\"payer_id\":\"JAWCPEP7T2SVJ\",\"phone\":{\"phone_number\":{\"national_number\":\"15228483522\"}},\"address\":{\"address_line_1\":\"Friesenstr. 9b\",\"admin_area_2\":\"leipzig\",\"postal_code\":\"04177\",\"country_code\":\"DE\"}},\"create_time\":\"2026-01-09T21:21:26Z\",\"update_time\":\"2026-01-09T21:22:45Z\",\"links\":[{\"href\":\"https:\\/\\/api.paypal.com\\/v2\\/checkout\\/orders\\/0JK6488348109884X\",\"rel\":\"self\",\"method\":\"GET\"}]}"</t>
  </si>
  <si>
    <t>AS-96798</t>
  </si>
  <si>
    <t>gid://shopify/Order/7495082803538</t>
  </si>
  <si>
    <t>gid://shopify/OrderTransaction/8634704724306</t>
  </si>
  <si>
    <t>2026-01-25T23:07:01Z</t>
  </si>
  <si>
    <t>ch_3StcOYIkWweOM9jA26WU2MpN</t>
  </si>
  <si>
    <t>r512uA610aM95s59XLaELg1eE</t>
  </si>
  <si>
    <t>pi_3StcOYIkWweOM9jA2L42G6Vr</t>
  </si>
  <si>
    <t>"{\"id\":\"pi_3StcOYIkWweOM9jA2L42G6Vr\",\"object\":\"payment_intent\",\"amount\":5080,\"amount_capturable\":0,\"amount_received\":5080,\"canceled_at\":null,\"cancellation_reason\":null,\"capture_method\":\"automatic\",\"latest_charge\":{\"id\":\"ch_3StcOYIkWweOM9jA26WU2MpN\",\"object\":\"charge\",\"amount\":5080,\"application_fee\":\"fee_1StcOZIkWweOM9jARxBNEbPI\",\"balance_transaction\":\"txn_3StcOYIkWweOM9jA26tlkM5k\",\"captured\":true,\"created\":1769382422,\"currency\":\"eur\",\"failure_code\":null,\"failure_message\":null,\"fraud_details\":{},\"livemode\":true,\"metadata\":{\"payment_id\":\"r512uA610aM95s59XLaELg1e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cOYIkWweOM9jA2L42G6Vr\",\"payment_method\":\"pm_1StcOYIkWweOM9jA2gh3KXT4\",\"payment_method_details\":{\"card\":{\"amount_authorized\":5080,\"authorization_code\":\"764738\",\"brand\":\"mastercard\",\"checks\":{\"address_line1_check\":\"unavailable\",\"address_postal_code_check\":\"unavailable\",\"cvc_check\":\"pass\"},\"country\":\"ES\",\"description\":\"Platinum MasterCard Immediate Debit\",\"ds_transaction_id\":null,\"exp_month\":11,\"exp_year\":2027,\"extended_authorization\":{\"status\":\"disabled\"},\"fingerprint\":\"WgIhfnL3yOZj1Zz4\",\"funding\":\"debit\",\"iin\":\"553962\",\"incremental_authorization\":{\"status\":\"unavailable\"},\"installments\":null,\"issuer\":\"MASTERCAJAS S.A.\",\"last4\":\"6116\",\"mandate\":null,\"moto\":false,\"multicapture\":{\"status\":\"unavailable\"},\"network\":\"mastercard\",\"network_token\":{\"used\":false},\"network_transaction_id\":\"TPLGYHXXK0125\",\"overcapture\":{\"maximum_amount_capturable\":5080,\"status\":\"unavailable\"},\"payment_account_reference\":\"5001BJHYNDOWC4ZKYQIAL2L718G01\",\"regulated_status\":\"unregulated\",\"three_d_secure\":null,\"wallet\":null},\"type\":\"card\"},\"refunded\":false,\"source\":null,\"status\":\"succeeded\",\"mit_params\":{\"network_transaction_id\":\"TPLGYHXXK0125\"}},\"confirmation_method\":\"manual\",\"created\":1769382422,\"currency\":\"eur\",\"customer\":null,\"last_payment_error\":null,\"livemode\":true,\"metadata\":{\"payment_id\":\"r512uA610aM95s59XLaELg1eE\",\"payments_extension\":\"true\",\"payments_extension_type\":\"card\",\"reconciliation_flow\":\"payments_api\",\"shop_id\":\"751927347\"},\"next_action\":null,\"payment_method\":\"pm_1StcOYIkWweOM9jA2gh3KXT4\",\"payment_method_types\":[\"card\"],\"source\":null,\"status\":\"succeeded\"}"</t>
  </si>
  <si>
    <t>AS-96789</t>
  </si>
  <si>
    <t>gid://shopify/Order/7494772785490</t>
  </si>
  <si>
    <t>gid://shopify/OrderTransaction/8634325172562</t>
  </si>
  <si>
    <t>2026-01-25T20:01:20Z</t>
  </si>
  <si>
    <t>ch_3StZUrIkWweOM9jA10yMXMbi</t>
  </si>
  <si>
    <t>rVg8EcZ4oS91LF6BxdcCtgy53</t>
  </si>
  <si>
    <t>pi_3StZUrIkWweOM9jA1XWeCfN5</t>
  </si>
  <si>
    <t>"{\"id\":\"pi_3StZUrIkWweOM9jA1XWeCfN5\",\"object\":\"payment_intent\",\"amount\":2490,\"amount_capturable\":0,\"amount_received\":2490,\"canceled_at\":null,\"cancellation_reason\":null,\"capture_method\":\"automatic\",\"latest_charge\":{\"id\":\"ch_3StZUrIkWweOM9jA10yMXMbi\",\"object\":\"charge\",\"amount\":2490,\"application_fee\":\"fee_1StZUsIkWweOM9jAuDF7frl1\",\"balance_transaction\":\"txn_3StZUrIkWweOM9jA1s2nfWX4\",\"captured\":true,\"created\":1769371281,\"currency\":\"eur\",\"failure_code\":null,\"failure_message\":null,\"fraud_details\":{},\"livemode\":true,\"metadata\":{\"payment_id\":\"rVg8EcZ4oS91LF6BxdcCtgy53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ZUrIkWweOM9jA1XWeCfN5\",\"payment_method\":\"pm_1StZUrIkWweOM9jACVYXDSsL\",\"payment_method_details\":{\"card\":{\"amount_authorized\":2490,\"authorization_code\":\"111202\",\"brand\":\"visa\",\"checks\":{\"address_line1_check\":\"unavailable\",\"address_postal_code_check\":\"unavailable\",\"cvc_check\":\"pass\"},\"country\":\"ES\",\"description\":\"Visa Classic\",\"ds_transaction_id\":null,\"exp_month\":4,\"exp_year\":2030,\"extended_authorization\":{\"status\":\"disabled\"},\"fingerprint\":\"FDQ4EuP5QIux6Dcm\",\"funding\":\"debit\",\"iin\":\"418820\",\"incremental_authorization\":{\"status\":\"unavailable\"},\"installments\":null,\"issuer\":\"BANCO BILBAO VIZCAYA ARGENTARIA S.A. (BBVA)\",\"last4\":\"8682\",\"mandate\":null,\"moto\":false,\"multicapture\":{\"status\":\"unavailable\"},\"network\":\"visa\",\"network_token\":{\"used\":false},\"network_transaction_id\":\"486025720810131\",\"overcapture\":{\"maximum_amount_capturable\":2490,\"status\":\"unavailable\"},\"payment_account_reference\":\"V0010014623117477507180440102\",\"regulated_status\":\"unregulated\",\"three_d_secure\":null,\"wallet\":null},\"type\":\"card\"},\"refunded\":false,\"source\":null,\"status\":\"succeeded\",\"mit_params\":{\"network_transaction_id\":\"486025720810131\"}},\"confirmation_method\":\"manual\",\"created\":1769371281,\"currency\":\"eur\",\"customer\":null,\"last_payment_error\":null,\"livemode\":true,\"metadata\":{\"payment_id\":\"rVg8EcZ4oS91LF6BxdcCtgy53\",\"payments_extension\":\"true\",\"payments_extension_type\":\"card\",\"reconciliation_flow\":\"payments_api\",\"shop_id\":\"751927347\"},\"next_action\":null,\"payment_method\":\"pm_1StZUrIkWweOM9jACVYXDSsL\",\"payment_method_types\":[\"card\"],\"source\":null,\"status\":\"succeeded\"}"</t>
  </si>
  <si>
    <t>AS-96601</t>
  </si>
  <si>
    <t>gid://shopify/Order/7489667563858</t>
  </si>
  <si>
    <t>gid://shopify/OrderTransaction/8628031127890</t>
  </si>
  <si>
    <t>2026-01-23T13:42:48Z</t>
  </si>
  <si>
    <t>py_3SskdRIkWweOM9jA2Os0GsHX</t>
  </si>
  <si>
    <t>rC0ALwKHxXyRFhyX5VqJp9F2z</t>
  </si>
  <si>
    <t>"{\"id\":\"py_3SskdRIkWweOM9jA2Os0GsHX\",\"object\":\"charge\",\"amount\":3190,\"application_fee\":\"fee_1Sskg0IkWweOM9jAMUKXTVZR\",\"balance_transaction\":\"txn_3SskdRIkWweOM9jA2LWZRzOP\",\"captured\":true,\"created\":1769175928,\"currency\":\"eur\",\"failure_code\":null,\"failure_message\":null,\"fraud_details\":{},\"livemode\":true,\"metadata\":{\"payments_extension_type\":\"klarna\",\"reconciliation_flow\":\"payments_api\",\"shop_id\":\"751927347\",\"payments_extension\":\"true\",\"payment_id\":\"rC0ALwKHxXyRFhyX5VqJp9F2z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skdRIkWweOM9jA2VuyBXGb\",\"payment_method\":\"pm_1SskdRIkWweOM9jA9waDiO5c\",\"payment_method_details\":{\"klarna\":{\"payer_details\":{\"address\":{\"country\":\"AT\"}},\"payment_method_category\":\"pay_now\",\"preferred_locale\":\"de-AT\"},\"type\":\"klarna\"},\"refunded\":false,\"source\":null,\"status\":\"succeeded\"}"</t>
  </si>
  <si>
    <t>AS-95313</t>
  </si>
  <si>
    <t>gid://shopify/Order/7412904362322</t>
  </si>
  <si>
    <t>gid://shopify/OrderTransaction/8584738046290</t>
  </si>
  <si>
    <t>2026-01-07T19:14:45Z</t>
  </si>
  <si>
    <t>ch_3Sn2BuIkWweOM9jA1psTl5ov</t>
  </si>
  <si>
    <t>rk2SUYWEQfdrrNUR6r6rVLGkT</t>
  </si>
  <si>
    <t>pi_3Sn2BuIkWweOM9jA1V0g82ft</t>
  </si>
  <si>
    <t>"{\"id\":\"pi_3Sn2BuIkWweOM9jA1V0g82ft\",\"object\":\"payment_intent\",\"amount\":13590,\"amount_capturable\":0,\"amount_received\":13590,\"canceled_at\":null,\"cancellation_reason\":null,\"capture_method\":\"automatic\",\"latest_charge\":{\"id\":\"ch_3Sn2BuIkWweOM9jA1psTl5ov\",\"object\":\"charge\",\"amount\":13590,\"application_fee\":\"fee_1Sn2BvIkWweOM9jA98QDZ9aM\",\"balance_transaction\":\"txn_3Sn2BuIkWweOM9jA15ZRqoGX\",\"captured\":true,\"created\":1767813286,\"currency\":\"eur\",\"failure_code\":null,\"failure_message\":null,\"fraud_details\":{},\"livemode\":true,\"metadata\":{\"payment_id\":\"rk2SUYWEQfdrrNUR6r6rVLGk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2BuIkWweOM9jA1V0g82ft\",\"payment_method\":\"pm_1Sn2BuIkWweOM9jAd5iV8f2a\",\"payment_method_details\":{\"card\":{\"amount_authorized\":13590,\"authorization_code\":\"826867\",\"brand\":\"visa\",\"checks\":{\"address_line1_check\":\"unavailable\",\"address_postal_code_check\":\"unavailable\",\"cvc_check\":\"pass\"},\"country\":\"ES\",\"description\":\"Visa Classic\",\"ds_transaction_id\":null,\"exp_month\":9,\"exp_year\":2028,\"extended_authorization\":{\"status\":\"disabled\"},\"fingerprint\":\"v1hXi7n99cDxNvX0\",\"funding\":\"debit\",\"iin\":\"491767\",\"incremental_authorization\":{\"status\":\"unavailable\"},\"installments\":null,\"issuer\":\"ABANCA CORPORACION BANCARIA, S.A\",\"last4\":\"6776\",\"mandate\":null,\"moto\":false,\"multicapture\":{\"status\":\"unavailable\"},\"network\":\"visa\",\"network_token\":{\"used\":false},\"network_transaction_id\":\"486007692866709\",\"overcapture\":{\"maximum_amount_capturable\":13590,\"status\":\"unavailable\"},\"payment_account_reference\":\"V0010013018326679792534735112\",\"regulated_status\":\"unregulated\",\"three_d_secure\":null,\"wallet\":null},\"type\":\"card\"},\"refunded\":false,\"source\":null,\"status\":\"succeeded\",\"mit_params\":{\"network_transaction_id\":\"486007692866709\"}},\"confirmation_method\":\"manual\",\"created\":1767813286,\"currency\":\"eur\",\"customer\":null,\"last_payment_error\":null,\"livemode\":true,\"metadata\":{\"payment_id\":\"rk2SUYWEQfdrrNUR6r6rVLGkT\",\"payments_extension\":\"true\",\"payments_extension_type\":\"card\",\"reconciliation_flow\":\"payments_api\",\"shop_id\":\"751927347\"},\"next_action\":null,\"payment_method\":\"pm_1Sn2BuIkWweOM9jAd5iV8f2a\",\"payment_method_types\":[\"card\"],\"source\":null,\"status\":\"succeeded\"}"</t>
  </si>
  <si>
    <t>AS-97212</t>
  </si>
  <si>
    <t>gid://shopify/Order/7516517695826</t>
  </si>
  <si>
    <t>gid://shopify/OrderTransaction/8650356719954</t>
  </si>
  <si>
    <t>2026-01-31T15:15:31Z</t>
  </si>
  <si>
    <t>ch_3SvftXIkWweOM9jA0U30byl3</t>
  </si>
  <si>
    <t>rBKRiftkZHQlWBt1K0UMbxUwp</t>
  </si>
  <si>
    <t>pi_3SvftXIkWweOM9jA0EdVw2E9</t>
  </si>
  <si>
    <t>"{\"id\":\"pi_3SvftXIkWweOM9jA0EdVw2E9\",\"object\":\"payment_intent\",\"amount\":4490,\"amount_capturable\":0,\"amount_received\":4490,\"canceled_at\":null,\"cancellation_reason\":null,\"capture_method\":\"automatic\",\"latest_charge\":{\"id\":\"ch_3SvftXIkWweOM9jA0U30byl3\",\"object\":\"charge\",\"amount\":4490,\"application_fee\":\"fee_1SvfuPIkWweOM9jAGiaj8AJS\",\"balance_transaction\":\"txn_3SvftXIkWweOM9jA0zNOYxBi\",\"captured\":true,\"created\":1769872584,\"currency\":\"eur\",\"failure_code\":null,\"failure_message\":null,\"fraud_details\":{},\"livemode\":true,\"metadata\":{\"payment_id\":\"rBKRiftkZHQlWBt1K0UMbxUw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ftXIkWweOM9jA0EdVw2E9\",\"payment_method\":\"pm_1SvftXIkWweOM9jAVIMtKsNi\",\"payment_method_details\":{\"card\":{\"amount_authorized\":4490,\"authorization_code\":\"277211\",\"brand\":\"visa\",\"checks\":{\"address_line1_check\":\"unavailable\",\"address_postal_code_check\":\"unavailable\",\"cvc_check\":\"pass\"},\"country\":\"FR\",\"description\":\"Visa Classic\",\"ds_transaction_id\":null,\"exp_month\":5,\"exp_year\":2027,\"extended_authorization\":{\"status\":\"disabled\"},\"fingerprint\":\"BklTrDoYH9JMjQcH\",\"funding\":\"credit\",\"iin\":\"497402\",\"incremental_authorization\":{\"status\":\"unavailable\"},\"installments\":null,\"issuer\":\"BNP PARIBAS\",\"last4\":\"2661\",\"mandate\":null,\"moto\":false,\"multicapture\":{\"status\":\"unavailable\"},\"network\":\"visa\",\"network_token\":{\"used\":false},\"network_transaction_id\":\"486031549851384\",\"overcapture\":{\"maximum_amount_capturable\":4490,\"status\":\"unavailable\"},\"payment_account_reference\":\"V001AABA102012021042146915740\",\"regulated_status\":\"unregulated\",\"three_d_secure\":{\"authentication_flow\":\"challenge\",\"electronic_commerce_indicator\":\"05\",\"exemption_indicator\":null,\"result\":\"authenticated\",\"result_reason\":null,\"transaction_id\":\"d36567da-6d12-4196-b4fc-397bbfbb9ede\",\"version\":\"2.2.0\"},\"wallet\":null},\"type\":\"card\"},\"refunded\":false,\"source\":null,\"status\":\"succeeded\",\"mit_params\":{\"network_transaction_id\":\"486031549851384\"}},\"confirmation_method\":\"manual\",\"created\":1769872531,\"currency\":\"eur\",\"customer\":null,\"last_payment_error\":null,\"livemode\":true,\"metadata\":{\"payment_id\":\"rBKRiftkZHQlWBt1K0UMbxUwp\",\"payments_extension\":\"true\",\"payments_extension_type\":\"card\",\"reconciliation_flow\":\"payments_api\",\"shop_id\":\"751927347\"},\"next_action\":null,\"payment_method\":\"pm_1SvftXIkWweOM9jAVIMtKsNi\",\"payment_method_types\":[\"card\"],\"source\":null,\"status\":\"succeeded\"}"</t>
  </si>
  <si>
    <t>"{\"id\":\"pi_3SjQLzIkWweOM9jA1GUVyqRS\",\"object\":\"payment_intent\",\"amount\":9995,\"amount_capturable\":0,\"amount_received\":9995,\"canceled_at\":null,\"cancellation_reason\":null,\"capture_method\":\"automatic\",\"latest_charge\":{\"id\":\"ch_3SjQLzIkWweOM9jA1IEqEiX9\",\"object\":\"charge\",\"amount\":9995,\"application_fee\":\"fee_1SjQM2IkWweOM9jAT0lNrm8V\",\"balance_transaction\":\"txn_3SjQLzIkWweOM9jA10sOFDv0\",\"captured\":true,\"created\":1766952857,\"currency\":\"eur\",\"failure_code\":null,\"failure_message\":null,\"fraud_details\":{},\"livemode\":true,\"metadata\":{\"payment_id\":\"rlsgyh5MFk0rQICkHjLG4nct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jQLzIkWweOM9jA1GUVyqRS\",\"payment_method\":\"pm_1SjQLzIkWweOM9jAAVmLIj67\",\"payment_method_details\":{\"card\":{\"amount_authorized\":9995,\"authorization_code\":\"869823\",\"brand\":\"visa\",\"checks\":{\"address_line1_check\":\"unavailable\",\"address_postal_code_check\":\"unavailable\",\"cvc_check\":\"pass\"},\"country\":\"ES\",\"description\":\"Visa Classic\",\"ds_transaction_id\":null,\"exp_month\":9,\"exp_year\":2029,\"extended_authorization\":{\"status\":\"disabled\"},\"fingerprint\":\"mmov99UwT9qIPCvi\",\"funding\":\"credit\",\"iin\":\"476663\",\"incremental_authorization\":{\"status\":\"unavailable\"},\"installments\":null,\"issuer\":\"CAIXABANK S.A.\",\"last4\":\"2272\",\"mandate\":null,\"moto\":false,\"multicapture\":{\"status\":\"unavailable\"},\"network\":\"visa\",\"network_token\":{\"used\":false},\"network_transaction_id\":\"485362728570629\",\"overcapture\":{\"maximum_amount_capturable\":9995,\"status\":\"unavailable\"},\"payment_account_reference\":\"V0010013023054706131927526826\",\"regulated_status\":\"unregulated\",\"three_d_secure\":null,\"wallet\":null},\"type\":\"card\"},\"refunded\":false,\"source\":null,\"status\":\"succeeded\",\"mit_params\":{\"network_transaction_id\":\"485362728570629\"}},\"confirmation_method\":\"manual\",\"created\":1766952855,\"currency\":\"eur\",\"customer\":null,\"last_payment_error\":null,\"livemode\":true,\"metadata\":{\"payment_id\":\"rlsgyh5MFk0rQICkHjLG4nctl\",\"payments_extension\":\"true\",\"payments_extension_type\":\"card\",\"reconciliation_flow\":\"payments_api\",\"shop_id\":\"751927347\"},\"next_action\":null,\"payment_method\":\"pm_1SjQLzIkWweOM9jAAVmLIj67\",\"payment_method_types\":[\"card\"],\"source\":null,\"status\":\"succeeded\"}"</t>
  </si>
  <si>
    <t>gid://shopify/OrderTransaction/8576591659346</t>
  </si>
  <si>
    <t>2026-01-04T19:11:24Z</t>
  </si>
  <si>
    <t>re_3SjQLzIkWweOM9jA1wLi2qND</t>
  </si>
  <si>
    <t>z9S6yBtc0r55tuQvWekRS0rPb</t>
  </si>
  <si>
    <t>"{\"id\":\"re_3SjQLzIkWweOM9jA1wLi2qND\",\"amount\":9995,\"balance_transaction\":\"txn_3SjQLzIkWweOM9jA10JC2QtU\",\"charge\":{\"id\":\"ch_3SjQLzIkWweOM9jA1IEqEiX9\",\"object\":\"charge\",\"amount\":9995,\"application_fee\":\"fee_1SjQM2IkWweOM9jAT0lNrm8V\",\"balance_transaction\":\"txn_3SjQLzIkWweOM9jA10sOFDv0\",\"captured\":true,\"created\":1766952857,\"currency\":\"eur\",\"failure_code\":null,\"failure_message\":null,\"fraud_details\":{},\"livemode\":true,\"metadata\":{\"payment_id\":\"rlsgyh5MFk0rQICkHjLG4nct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jQLzIkWweOM9jA1GUVyqRS\",\"payment_method\":\"pm_1SjQLzIkWweOM9jAAVmLIj67\",\"payment_method_details\":{\"card\":{\"amount_authorized\":9995,\"authorization_code\":\"869823\",\"brand\":\"visa\",\"checks\":{\"address_line1_check\":\"unavailable\",\"address_postal_code_check\":\"unavailable\",\"cvc_check\":\"pass\"},\"country\":\"ES\",\"description\":\"Visa Classic\",\"ds_transaction_id\":null,\"exp_month\":9,\"exp_year\":2029,\"extended_authorization\":{\"status\":\"disabled\"},\"fingerprint\":\"mmov99UwT9qIPCvi\",\"funding\":\"credit\",\"iin\":\"476663\",\"incremental_authorization\":{\"status\":\"unavailable\"},\"installments\":null,\"issuer\":\"CAIXABANK S.A.\",\"last4\":\"2272\",\"mandate\":null,\"moto\":false,\"multicapture\":{\"status\":\"unavailable\"},\"network\":\"visa\",\"network_token\":{\"used\":false},\"network_transaction_id\":\"485362728570629\",\"overcapture\":{\"maximum_amount_capturable\":9995,\"status\":\"unavailable\"},\"payment_account_reference\":\"V0010013023054706131927526826\",\"regulated_status\":\"unregulated\",\"three_d_secure\":null,\"wallet\":null},\"type\":\"card\"},\"refunded\":true,\"source\":null,\"status\":\"succeeded\",\"mit_params\":{\"network_transaction_id\":\"485362728570629\"}},\"object\":\"refund\",\"reason\":null,\"status\":\"succeeded\",\"created\":1767553885,\"currency\":\"eur\",\"metadata\":{\"payments_extension\":\"true\",\"payments_extension_type\":\"card\",\"reconciliation_flow\":\"payments_api\",\"refund_id\":\"z9S6yBtc0r55tuQvWekRS0rPb\"},\"payment_method_details\":{\"card\":{\"acquirer_reference_number\":null,\"acquirer_reference_number_status\":\"pending\"},\"type\":\"card\"},\"mit_params\":{}}"</t>
  </si>
  <si>
    <t>AS-96292</t>
  </si>
  <si>
    <t>gid://shopify/Order/7440073163090</t>
  </si>
  <si>
    <t>gid://shopify/OrderTransaction/8615930003794</t>
  </si>
  <si>
    <t>2026-01-18T21:03:02Z</t>
  </si>
  <si>
    <t>ch_3Sr37jIkWweOM9jA10O4pKi6</t>
  </si>
  <si>
    <t>rcQU3fzBpuXa95LLNo5i5GiNP</t>
  </si>
  <si>
    <t>pi_3Sr37jIkWweOM9jA157etuDQ</t>
  </si>
  <si>
    <t>"{\"id\":\"pi_3Sr37jIkWweOM9jA157etuDQ\",\"object\":\"payment_intent\",\"amount\":9995,\"amount_capturable\":0,\"amount_received\":9995,\"canceled_at\":null,\"cancellation_reason\":null,\"capture_method\":\"automatic\",\"latest_charge\":{\"id\":\"ch_3Sr37jIkWweOM9jA10O4pKi6\",\"object\":\"charge\",\"amount\":9995,\"application_fee\":\"fee_1Sr37kIkWweOM9jA3s866kON\",\"balance_transaction\":\"txn_3Sr37jIkWweOM9jA19X8vFwK\",\"captured\":true,\"created\":1768770183,\"currency\":\"eur\",\"failure_code\":null,\"failure_message\":null,\"fraud_details\":{},\"livemode\":true,\"metadata\":{\"payment_id\":\"rcQU3fzBpuXa95LLNo5i5GiN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37jIkWweOM9jA157etuDQ\",\"payment_method\":\"pm_1Sr37jIkWweOM9jAMJIYhGqv\",\"payment_method_details\":{\"card\":{\"amount_authorized\":9995,\"authorization_code\":\"313779\",\"brand\":\"mastercard\",\"checks\":{\"address_line1_check\":null,\"address_postal_code_check\":null,\"cvc_check\":null},\"country\":\"ES\",\"description\":\"Platinum MasterCard Immediate Debit\",\"ds_transaction_id\":null,\"exp_month\":12,\"exp_year\":2027,\"extended_authorization\":{\"status\":\"disabled\"},\"fingerprint\":\"CnLmnDcWlOvjfWob\",\"funding\":\"debit\",\"iin\":\"525681\",\"incremental_authorization\":{\"status\":\"unavailable\"},\"installments\":null,\"issuer\":\"ING BANK N.V.\",\"last4\":\"0000\",\"mandate\":null,\"moto\":false,\"multicapture\":{\"status\":\"unavailable\"},\"network\":\"mastercard\",\"network_token\":{\"used\":false},\"network_transaction_id\":\"TPLRAX1XA0118\",\"overcapture\":{\"maximum_amount_capturable\":9995,\"status\":\"unavailable\"},\"payment_account_reference\":\"5001AT0ONFMZ441QPV49KM5JADLL6\",\"regulated_status\":\"unregulated\",\"three_d_secure\":null,\"wallet\":{\"apple_pay\":{\"type\":\"apple_pay\"},\"dynamic_last4\":\"7349\",\"type\":\"apple_pay\"}},\"type\":\"card\"},\"refunded\":false,\"source\":null,\"status\":\"succeeded\",\"mit_params\":{\"network_transaction_id\":\"TPLRAX1XA0118\"}},\"confirmation_method\":\"manual\",\"created\":1768770183,\"currency\":\"eur\",\"customer\":null,\"last_payment_error\":null,\"livemode\":true,\"metadata\":{\"payment_id\":\"rcQU3fzBpuXa95LLNo5i5GiNP\",\"payments_extension\":\"true\",\"payments_extension_type\":\"card\",\"reconciliation_flow\":\"payments_api\",\"shop_id\":\"751927347\"},\"next_action\":null,\"payment_method\":\"pm_1Sr37jIkWweOM9jAMJIYhGqv\",\"payment_method_types\":[\"card\"],\"source\":null,\"status\":\"succeeded\"}"</t>
  </si>
  <si>
    <t>AS-95483</t>
  </si>
  <si>
    <t>gid://shopify/Order/7417252905298</t>
  </si>
  <si>
    <t>gid://shopify/OrderTransaction/8589807321426</t>
  </si>
  <si>
    <t>2026-01-09T16:59:02Z</t>
  </si>
  <si>
    <t>ch_3Snj1fIkWweOM9jA2P6LPCBJ</t>
  </si>
  <si>
    <t>rmUrBAbZoNYjlwR5btsYrtDmS</t>
  </si>
  <si>
    <t>pi_3Snj1fIkWweOM9jA27TNjNby</t>
  </si>
  <si>
    <t>"{\"id\":\"pi_3Snj1fIkWweOM9jA27TNjNby\",\"object\":\"payment_intent\",\"amount\":8990,\"amount_capturable\":0,\"amount_received\":8990,\"canceled_at\":null,\"cancellation_reason\":null,\"capture_method\":\"automatic\",\"latest_charge\":{\"id\":\"ch_3Snj1fIkWweOM9jA2P6LPCBJ\",\"object\":\"charge\",\"amount\":8990,\"application_fee\":\"fee_1Snj1hIkWweOM9jA2v02XX2Y\",\"balance_transaction\":\"txn_3Snj1fIkWweOM9jA2wrgfJvi\",\"captured\":true,\"created\":1767977944,\"currency\":\"eur\",\"failure_code\":null,\"failure_message\":null,\"fraud_details\":{},\"livemode\":true,\"metadata\":{\"payment_id\":\"rmUrBAbZoNYjlwR5btsYrtDm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j1fIkWweOM9jA27TNjNby\",\"payment_method\":\"pm_1Snj1fIkWweOM9jAhYSQ6mWt\",\"payment_method_details\":{\"card\":{\"amount_authorized\":8990,\"authorization_code\":\"074861\",\"brand\":\"mastercard\",\"checks\":{\"address_line1_check\":\"unavailable\",\"address_postal_code_check\":\"unavailable\",\"cvc_check\":\"pass\"},\"country\":\"AT\",\"description\":\"World MasterCard Card\",\"ds_transaction_id\":null,\"exp_month\":12,\"exp_year\":2027,\"extended_authorization\":{\"status\":\"disabled\"},\"fingerprint\":\"lRllhIXDQ1NgfcfM\",\"funding\":\"credit\",\"iin\":\"510045\",\"incremental_authorization\":{\"status\":\"unavailable\"},\"installments\":null,\"issuer\":\"ERSTE BANK DER OSTERREICHISCHE\",\"last4\":\"1099\",\"mandate\":null,\"moto\":false,\"multicapture\":{\"status\":\"unavailable\"},\"network\":\"mastercard\",\"network_token\":{\"used\":false},\"network_transaction_id\":\"MCWJLT6870109\",\"overcapture\":{\"maximum_amount_capturable\":8990,\"status\":\"unavailable\"},\"payment_account_reference\":\"50017BWFV8ETE9T3P8S2LRSFLDLQL\",\"regulated_status\":\"unregulated\",\"three_d_secure\":null,\"wallet\":null},\"type\":\"card\"},\"refunded\":false,\"source\":null,\"status\":\"succeeded\",\"mit_params\":{\"network_transaction_id\":\"MCWJLT6870109\"}},\"confirmation_method\":\"manual\",\"created\":1767977943,\"currency\":\"eur\",\"customer\":null,\"last_payment_error\":null,\"livemode\":true,\"metadata\":{\"payment_id\":\"rmUrBAbZoNYjlwR5btsYrtDmS\",\"payments_extension\":\"true\",\"payments_extension_type\":\"card\",\"reconciliation_flow\":\"payments_api\",\"shop_id\":\"751927347\"},\"next_action\":null,\"payment_method\":\"pm_1Snj1fIkWweOM9jAhYSQ6mWt\",\"payment_method_types\":[\"card\"],\"source\":null,\"status\":\"succeeded\"}"</t>
  </si>
  <si>
    <t>AS-95037</t>
  </si>
  <si>
    <t>gid://shopify/Order/7399278772562</t>
  </si>
  <si>
    <t>gid://shopify/OrderTransaction/8576005701970</t>
  </si>
  <si>
    <t>2026-01-04T14:53:26Z</t>
  </si>
  <si>
    <t>ch_3SlsgNIkWweOM9jA0X0xZRKH</t>
  </si>
  <si>
    <t>rRo3NPeO8yNpJVXwNBKmKH8NF</t>
  </si>
  <si>
    <t>pi_3SlsgNIkWweOM9jA06VnmjMO</t>
  </si>
  <si>
    <t>"{\"id\":\"pi_3SlsgNIkWweOM9jA06VnmjMO\",\"object\":\"payment_intent\",\"amount\":2490,\"amount_capturable\":0,\"amount_received\":2490,\"canceled_at\":null,\"cancellation_reason\":null,\"capture_method\":\"automatic\",\"latest_charge\":{\"id\":\"ch_3SlsgNIkWweOM9jA0X0xZRKH\",\"object\":\"charge\",\"amount\":2490,\"application_fee\":\"fee_1SlsgOIkWweOM9jAl0Nch97c\",\"balance_transaction\":\"txn_3SlsgNIkWweOM9jA0skoN6w8\",\"captured\":true,\"created\":1767538407,\"currency\":\"eur\",\"failure_code\":null,\"failure_message\":null,\"fraud_details\":{},\"livemode\":true,\"metadata\":{\"payment_id\":\"rRo3NPeO8yNpJVXwNBKmKH8N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sgNIkWweOM9jA06VnmjMO\",\"payment_method\":\"pm_1SlsgNIkWweOM9jA9PGwIJDt\",\"payment_method_details\":{\"card\":{\"amount_authorized\":2490,\"authorization_code\":\"017323\",\"brand\":\"mastercard\",\"checks\":{\"address_line1_check\":null,\"address_postal_code_check\":null,\"cvc_check\":null},\"country\":\"FR\",\"description\":\"MasterCard Standard Card Immediate Debit\",\"ds_transaction_id\":null,\"exp_month\":4,\"exp_year\":2028,\"extended_authorization\":{\"status\":\"disabled\"},\"fingerprint\":\"7TgJliQKsiaW8vDW\",\"funding\":\"debit\",\"iin\":\"545620\",\"incremental_authorization\":{\"status\":\"unavailable\"},\"installments\":null,\"issuer\":\"CREDIT MUTUEL ARKEA\",\"last4\":\"0000\",\"mandate\":null,\"moto\":false,\"multicapture\":{\"status\":\"unavailable\"},\"network\":\"mastercard\",\"network_token\":{\"used\":false},\"network_transaction_id\":\"TCSKC2E6I0104\",\"overcapture\":{\"maximum_amount_capturable\":2490,\"status\":\"unavailable\"},\"payment_account_reference\":\"50013PN1PLDBE2521GD481L6AC06D\",\"regulated_status\":\"unregulated\",\"three_d_secure\":null,\"wallet\":{\"apple_pay\":{\"type\":\"apple_pay\"},\"dynamic_last4\":\"3590\",\"type\":\"apple_pay\"}},\"type\":\"card\"},\"refunded\":false,\"source\":null,\"status\":\"succeeded\",\"mit_params\":{\"network_transaction_id\":\"TCSKC2E6I0104\"}},\"confirmation_method\":\"manual\",\"created\":1767538407,\"currency\":\"eur\",\"customer\":null,\"last_payment_error\":null,\"livemode\":true,\"metadata\":{\"payment_id\":\"rRo3NPeO8yNpJVXwNBKmKH8NF\",\"payments_extension\":\"true\",\"payments_extension_type\":\"card\",\"reconciliation_flow\":\"payments_api\",\"shop_id\":\"751927347\"},\"next_action\":null,\"payment_method\":\"pm_1SlsgNIkWweOM9jA9PGwIJDt\",\"payment_method_types\":[\"card\"],\"source\":null,\"status\":\"succeeded\"}"</t>
  </si>
  <si>
    <t>AS-95191</t>
  </si>
  <si>
    <t>gid://shopify/Order/7409235657042</t>
  </si>
  <si>
    <t>gid://shopify/OrderTransaction/8580288053586</t>
  </si>
  <si>
    <t>2026-01-06T12:06:19Z</t>
  </si>
  <si>
    <t>ch_3SmZ1kIkWweOM9jA0AdwuVv9</t>
  </si>
  <si>
    <t>rVtOjY3FfrBd1II8XEzBWntPU</t>
  </si>
  <si>
    <t>pi_3SmZ1kIkWweOM9jA0Mtbfris</t>
  </si>
  <si>
    <t>"{\"id\":\"pi_3SmZ1kIkWweOM9jA0Mtbfris\",\"object\":\"payment_intent\",\"amount\":5895,\"amount_capturable\":0,\"amount_received\":5895,\"canceled_at\":null,\"cancellation_reason\":null,\"capture_method\":\"automatic\",\"latest_charge\":{\"id\":\"ch_3SmZ1kIkWweOM9jA0AdwuVv9\",\"object\":\"charge\",\"amount\":5895,\"application_fee\":\"fee_1SmZ1lIkWweOM9jAtDKvQkNe\",\"balance_transaction\":\"txn_3SmZ1kIkWweOM9jA0rMxgLHO\",\"captured\":true,\"created\":1767701180,\"currency\":\"eur\",\"failure_code\":null,\"failure_message\":null,\"fraud_details\":{},\"livemode\":true,\"metadata\":{\"payment_id\":\"rVtOjY3FfrBd1II8XEzBWntP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Z1kIkWweOM9jA0Mtbfris\",\"payment_method\":\"pm_1SmZ1kIkWweOM9jA2e8mxWOf\",\"payment_method_details\":{\"card\":{\"amount_authorized\":5895,\"authorization_code\":\"945890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MmCSbvAueMWiKZF6\",\"funding\":\"credit\",\"iin\":\"474705\",\"incremental_authorization\":{\"status\":\"unavailable\"},\"installments\":null,\"issuer\":\"Cajasur Banco S.A\",\"last4\":\"0000\",\"mandate\":null,\"moto\":false,\"multicapture\":{\"status\":\"unavailable\"},\"network\":\"visa\",\"network_token\":{\"used\":false},\"network_transaction_id\":\"486006435806936\",\"overcapture\":{\"maximum_amount_capturable\":5895,\"status\":\"unavailable\"},\"payment_account_reference\":\"V0010013825120317139162639127\",\"regulated_status\":\"unregulated\",\"three_d_secure\":null,\"wallet\":{\"apple_pay\":{\"type\":\"apple_pay\"},\"dynamic_last4\":\"1016\",\"type\":\"apple_pay\"}},\"type\":\"card\"},\"refunded\":false,\"source\":null,\"status\":\"succeeded\",\"mit_params\":{\"network_transaction_id\":\"486006435806936\"}},\"confirmation_method\":\"manual\",\"created\":1767701180,\"currency\":\"eur\",\"customer\":null,\"last_payment_error\":null,\"livemode\":true,\"metadata\":{\"payment_id\":\"rVtOjY3FfrBd1II8XEzBWntPU\",\"payments_extension\":\"true\",\"payments_extension_type\":\"card\",\"reconciliation_flow\":\"payments_api\",\"shop_id\":\"751927347\"},\"next_action\":null,\"payment_method\":\"pm_1SmZ1kIkWweOM9jA2e8mxWOf\",\"payment_method_types\":[\"card\"],\"source\":null,\"status\":\"succeeded\"}"</t>
  </si>
  <si>
    <t>gid://shopify/OrderTransaction/8620037013842</t>
  </si>
  <si>
    <t>2026-01-20T08:21:08Z</t>
  </si>
  <si>
    <t>re_3SmZ1kIkWweOM9jA0bPbXCGk</t>
  </si>
  <si>
    <t>zodUkl6drFMmQ5ydVwsFY33tz</t>
  </si>
  <si>
    <t>"{\"id\":\"re_3SmZ1kIkWweOM9jA0bPbXCGk\",\"amount\":5895,\"balance_transaction\":\"txn_3SmZ1kIkWweOM9jA0NVn3J7N\",\"charge\":{\"id\":\"ch_3SmZ1kIkWweOM9jA0AdwuVv9\",\"object\":\"charge\",\"amount\":5895,\"application_fee\":\"fee_1SmZ1lIkWweOM9jAtDKvQkNe\",\"balance_transaction\":\"txn_3SmZ1kIkWweOM9jA0rMxgLHO\",\"captured\":true,\"created\":1767701180,\"currency\":\"eur\",\"failure_code\":null,\"failure_message\":null,\"fraud_details\":{},\"livemode\":true,\"metadata\":{\"payment_id\":\"rVtOjY3FfrBd1II8XEzBWntP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Z1kIkWweOM9jA0Mtbfris\",\"payment_method\":\"pm_1SmZ1kIkWweOM9jA2e8mxWOf\",\"payment_method_details\":{\"card\":{\"amount_authorized\":5895,\"authorization_code\":\"945890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MmCSbvAueMWiKZF6\",\"funding\":\"credit\",\"iin\":\"474705\",\"incremental_authorization\":{\"status\":\"unavailable\"},\"installments\":null,\"issuer\":\"Cajasur Banco S.A\",\"last4\":\"0000\",\"mandate\":null,\"moto\":false,\"multicapture\":{\"status\":\"unavailable\"},\"network\":\"visa\",\"network_token\":{\"used\":false},\"network_transaction_id\":\"486006435806936\",\"overcapture\":{\"maximum_amount_capturable\":5895,\"status\":\"unavailable\"},\"payment_account_reference\":\"V0010013825120317139162639127\",\"regulated_status\":\"unregulated\",\"three_d_secure\":null,\"wallet\":{\"apple_pay\":{\"type\":\"apple_pay\"},\"dynamic_last4\":\"1016\",\"type\":\"apple_pay\"}},\"type\":\"card\"},\"refunded\":true,\"source\":null,\"status\":\"succeeded\",\"mit_params\":{\"network_transaction_id\":\"486006435806936\"}},\"object\":\"refund\",\"reason\":null,\"status\":\"succeeded\",\"created\":1768897268,\"currency\":\"eur\",\"metadata\":{\"payments_extension\":\"true\",\"payments_extension_type\":\"card\",\"reconciliation_flow\":\"payments_api\",\"refund_id\":\"zodUkl6drFMmQ5ydVwsFY33tz\"},\"payment_method_details\":{\"card\":{\"acquirer_reference_number\":null,\"acquirer_reference_number_status\":\"pending\"},\"type\":\"card\"},\"mit_params\":{}}"</t>
  </si>
  <si>
    <t>AS-96811</t>
  </si>
  <si>
    <t>gid://shopify/Order/7495571112274</t>
  </si>
  <si>
    <t>gid://shopify/OrderTransaction/8635347730770</t>
  </si>
  <si>
    <t>2026-01-26T09:38:05Z</t>
  </si>
  <si>
    <t>ch_3StmFGIkWweOM9jA2lyFzSWI</t>
  </si>
  <si>
    <t>rvsw2Qe5yiGdgL2fgYB57WSYG</t>
  </si>
  <si>
    <t>pi_3StmFGIkWweOM9jA2EXIBkqN</t>
  </si>
  <si>
    <t>"{\"id\":\"pi_3StmFGIkWweOM9jA2EXIBkqN\",\"object\":\"payment_intent\",\"amount\":15990,\"amount_capturable\":0,\"amount_received\":15990,\"canceled_at\":null,\"cancellation_reason\":null,\"capture_method\":\"automatic\",\"latest_charge\":{\"id\":\"ch_3StmFGIkWweOM9jA2lyFzSWI\",\"object\":\"charge\",\"amount\":15990,\"application_fee\":\"fee_1StmFIIkWweOM9jAve0dBFf5\",\"balance_transaction\":\"txn_3StmFGIkWweOM9jA21T0HT5P\",\"captured\":true,\"created\":1769420287,\"currency\":\"eur\",\"failure_code\":null,\"failure_message\":null,\"fraud_details\":{},\"livemode\":true,\"metadata\":{\"payment_id\":\"rvsw2Qe5yiGdgL2fgYB57WSY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mFGIkWweOM9jA2EXIBkqN\",\"payment_method\":\"pm_1StmFGIkWweOM9jAzsW2CSWS\",\"payment_method_details\":{\"card\":{\"amount_authorized\":15990,\"authorization_code\":\"050861\",\"brand\":\"visa\",\"checks\":{\"address_line1_check\":\"unavailable\",\"address_postal_code_check\":\"unavailable\",\"cvc_check\":\"pass\"},\"country\":\"ES\",\"description\":\"Visa Classic\",\"ds_transaction_id\":null,\"exp_month\":12,\"exp_year\":2027,\"extended_authorization\":{\"status\":\"disabled\"},\"fingerprint\":\"EEGsC1lft89Lsmj0\",\"funding\":\"debit\",\"iin\":\"421940\",\"incremental_authorization\":{\"status\":\"unavailable\"},\"installments\":null,\"issuer\":\"EUROCAJA RURAL, SOCIEDAD COOPERATIVA DE CREDITO\",\"last4\":\"3251\",\"mandate\":null,\"moto\":false,\"multicapture\":{\"status\":\"unavailable\"},\"network\":\"visa\",\"network_token\":{\"used\":false},\"network_transaction_id\":\"486026346881842\",\"overcapture\":{\"maximum_amount_capturable\":15990,\"status\":\"unavailable\"},\"payment_account_reference\":\"V0010015820058663728618790372\",\"regulated_status\":\"unregulated\",\"three_d_secure\":null,\"wallet\":null},\"type\":\"card\"},\"refunded\":false,\"source\":null,\"status\":\"succeeded\",\"mit_params\":{\"network_transaction_id\":\"486026346881842\"}},\"confirmation_method\":\"manual\",\"created\":1769420286,\"currency\":\"eur\",\"customer\":null,\"last_payment_error\":null,\"livemode\":true,\"metadata\":{\"payment_id\":\"rvsw2Qe5yiGdgL2fgYB57WSYG\",\"payments_extension\":\"true\",\"payments_extension_type\":\"card\",\"reconciliation_flow\":\"payments_api\",\"shop_id\":\"751927347\"},\"next_action\":null,\"payment_method\":\"pm_1StmFGIkWweOM9jAzsW2CSWS\",\"payment_method_types\":[\"card\"],\"source\":null,\"status\":\"succeeded\"}"</t>
  </si>
  <si>
    <t>AS-96134</t>
  </si>
  <si>
    <t>gid://shopify/Order/7435995152722</t>
  </si>
  <si>
    <t>gid://shopify/OrderTransaction/8611065758034</t>
  </si>
  <si>
    <t>2026-01-17T12:19:30Z</t>
  </si>
  <si>
    <t>ch_3SqYTXIkWweOM9jA1APpDY3a</t>
  </si>
  <si>
    <t>ron6sN9d859fPXd2tLcYWGvQY</t>
  </si>
  <si>
    <t>pi_3SqYTXIkWweOM9jA1bRDeHSn</t>
  </si>
  <si>
    <t>"{\"id\":\"pi_3SqYTXIkWweOM9jA1bRDeHSn\",\"object\":\"payment_intent\",\"amount\":2490,\"amount_capturable\":0,\"amount_received\":2490,\"canceled_at\":null,\"cancellation_reason\":null,\"capture_method\":\"automatic\",\"latest_charge\":{\"id\":\"ch_3SqYTXIkWweOM9jA1APpDY3a\",\"object\":\"charge\",\"amount\":2490,\"application_fee\":\"fee_1SqYTjIkWweOM9jANeFpgxFm\",\"balance_transaction\":\"txn_3SqYTXIkWweOM9jA19VfQYh7\",\"captured\":true,\"created\":1768652382,\"currency\":\"eur\",\"failure_code\":null,\"failure_message\":null,\"fraud_details\":{},\"livemode\":true,\"metadata\":{\"payment_id\":\"ron6sN9d859fPXd2tLcYWGvQ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YTXIkWweOM9jA1bRDeHSn\",\"payment_method\":\"pm_1SqYTXIkWweOM9jAi9GFOYfc\",\"payment_method_details\":{\"card\":{\"amount_authorized\":2490,\"authorization_code\":\"135424\",\"brand\":\"visa\",\"checks\":{\"address_line1_check\":\"fail\",\"address_postal_code_check\":\"pass\",\"cvc_check\":\"pass\"},\"country\":\"FR\",\"description\":\"Visa Gold\",\"ds_transaction_id\":null,\"exp_month\":9,\"exp_year\":2029,\"extended_authorization\":{\"status\":\"disabled\"},\"fingerprint\":\"bNBUIaq8NPmvZPUe\",\"funding\":\"debit\",\"iin\":\"497043\",\"incremental_authorization\":{\"status\":\"unavailable\"},\"installments\":null,\"issuer\":\"LA BANQUE POSTALE\",\"last4\":\"6036\",\"mandate\":null,\"moto\":false,\"multicapture\":{\"status\":\"unavailable\"},\"network\":\"visa\",\"network_token\":{\"used\":false},\"network_transaction_id\":\"486017443824906\",\"overcapture\":{\"maximum_amount_capturable\":2490,\"status\":\"unavailable\"},\"payment_account_reference\":\"V001AADBP30000372923870000000\",\"regulated_status\":\"unregulated\",\"three_d_secure\":{\"authentication_flow\":\"frictionless\",\"electronic_commerce_indicator\":\"07\",\"exemption_indicator\":null,\"result\":\"exempted\",\"result_reason\":null,\"transaction_id\":\"b1903619-fcad-4622-a46e-f28e9568d19b\",\"version\":\"2.2.0\"},\"wallet\":null},\"type\":\"card\"},\"refunded\":false,\"source\":null,\"status\":\"succeeded\",\"mit_params\":{\"network_transaction_id\":\"486017443824906\"}},\"confirmation_method\":\"manual\",\"created\":1768652371,\"currency\":\"eur\",\"customer\":null,\"last_payment_error\":null,\"livemode\":true,\"metadata\":{\"payment_id\":\"ron6sN9d859fPXd2tLcYWGvQY\",\"payments_extension\":\"true\",\"payments_extension_type\":\"card\",\"reconciliation_flow\":\"payments_api\",\"shop_id\":\"751927347\"},\"next_action\":null,\"payment_method\":\"pm_1SqYTXIkWweOM9jAi9GFOYfc\",\"payment_method_types\":[\"card\"],\"source\":null,\"status\":\"succeeded\"}"</t>
  </si>
  <si>
    <t>AS-97082</t>
  </si>
  <si>
    <t>gid://shopify/Order/7512554570066</t>
  </si>
  <si>
    <t>gid://shopify/OrderTransaction/8645856198994</t>
  </si>
  <si>
    <t>2026-01-29T18:49:08Z</t>
  </si>
  <si>
    <t>py_3Sv0HAIkWweOM9jA13JzWtit</t>
  </si>
  <si>
    <t>rx65MQA9JvclfFq0OFTtYTieq</t>
  </si>
  <si>
    <t>"{\"id\":\"py_3Sv0HAIkWweOM9jA13JzWtit\",\"object\":\"charge\",\"amount\":3190,\"application_fee\":\"fee_1Sv0HWIkWweOM9jASYSWdySe\",\"balance_transaction\":\"txn_3Sv0HAIkWweOM9jA1IXluHHj\",\"captured\":true,\"created\":1769712570,\"currency\":\"eur\",\"failure_code\":null,\"failure_message\":null,\"fraud_details\":{},\"livemode\":true,\"metadata\":{\"payments_extension_type\":\"klarna\",\"reconciliation_flow\":\"payments_api\",\"shop_id\":\"751927347\",\"payments_extension\":\"true\",\"payment_id\":\"rx65MQA9JvclfFq0OFTtYTieq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v0HAIkWweOM9jA1i8LUURy\",\"payment_method\":\"pm_1Sv0HAIkWweOM9jA3TOxe9Yg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</si>
  <si>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AS-96239</t>
  </si>
  <si>
    <t>gid://shopify/Order/7439212020050</t>
  </si>
  <si>
    <t>gid://shopify/OrderTransaction/8614889423186</t>
  </si>
  <si>
    <t>2026-01-18T13:06:58Z</t>
  </si>
  <si>
    <t>ch_3Sqvh1IkWweOM9jA2kiP65im</t>
  </si>
  <si>
    <t>rci1NvNB6snnBwRMFH3tF02GV</t>
  </si>
  <si>
    <t>pi_3Sqvh1IkWweOM9jA2kZxreir</t>
  </si>
  <si>
    <t>"{\"id\":\"pi_3Sqvh1IkWweOM9jA2kZxreir\",\"object\":\"payment_intent\",\"amount\":12222,\"amount_capturable\":0,\"amount_received\":12222,\"canceled_at\":null,\"cancellation_reason\":null,\"capture_method\":\"automatic\",\"latest_charge\":{\"id\":\"ch_3Sqvh1IkWweOM9jA2kiP65im\",\"object\":\"charge\",\"amount\":12222,\"application_fee\":\"fee_1Sqvh3IkWweOM9jAuwSKX8nh\",\"balance_transaction\":\"txn_3Sqvh1IkWweOM9jA2TRBDPdr\",\"captured\":true,\"created\":1768741620,\"currency\":\"eur\",\"failure_code\":null,\"failure_message\":null,\"fraud_details\":{},\"livemode\":true,\"metadata\":{\"payment_id\":\"rci1NvNB6snnBwRMFH3tF02G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vh1IkWweOM9jA2kZxreir\",\"payment_method\":\"pm_1Sqvh1IkWweOM9jA8e9N7oXg\",\"payment_method_details\":{\"card\":{\"amount_authorized\":12222,\"authorization_code\":\"021276\",\"brand\":\"mastercard\",\"checks\":{\"address_line1_check\":\"unavailable\",\"address_postal_code_check\":\"unavailable\",\"cvc_check\":null},\"country\":\"ES\",\"description\":\"Platinum MasterCard Immediate Debit\",\"ds_transaction_id\":null,\"exp_month\":9,\"exp_year\":2027,\"extended_authorization\":{\"status\":\"disabled\"},\"fingerprint\":\"2vxhSLuF0qOSVjpU\",\"funding\":\"debit\",\"iin\":\"548901\",\"incremental_authorization\":{\"status\":\"unavailable\"},\"installments\":null,\"issuer\":\"BANCO SANTANDER S.A.\",\"last4\":\"3246\",\"mandate\":null,\"moto\":false,\"multicapture\":{\"status\":\"unavailable\"},\"network\":\"mastercard\",\"network_token\":{\"used\":true},\"network_transaction_id\":\"TPLG6KGJ90118\",\"overcapture\":{\"maximum_amount_capturable\":12222,\"status\":\"unavailable\"},\"payment_account_reference\":\"5001DFLXX87NWDBWCMEPOFNK6NLY6\",\"regulated_status\":\"unregulated\",\"three_d_secure\":null,\"wallet\":null},\"type\":\"card\"},\"refunded\":false,\"source\":null,\"status\":\"succeeded\",\"mit_params\":{\"network_transaction_id\":\"TPLG6KGJ90118\"}},\"confirmation_method\":\"manual\",\"created\":1768741619,\"currency\":\"eur\",\"customer\":null,\"last_payment_error\":null,\"livemode\":true,\"metadata\":{\"payment_id\":\"rci1NvNB6snnBwRMFH3tF02GV\",\"payments_extension\":\"true\",\"payments_extension_type\":\"card\",\"reconciliation_flow\":\"payments_api\",\"shop_id\":\"751927347\"},\"next_action\":null,\"payment_method\":\"pm_1Sqvh1IkWweOM9jA8e9N7oXg\",\"payment_method_types\":[\"card\"],\"source\":null,\"status\":\"succeeded\"}"</t>
  </si>
  <si>
    <t>AS-96567</t>
  </si>
  <si>
    <t>gid://shopify/Order/7488807633234</t>
  </si>
  <si>
    <t>gid://shopify/OrderTransaction/8626845647186</t>
  </si>
  <si>
    <t>2026-01-23T00:44:26Z</t>
  </si>
  <si>
    <t>ch_3SsYUBIkWweOM9jA10dGEP0w</t>
  </si>
  <si>
    <t>rtzoieJTmK1SLEcfTcOIpnQ7D</t>
  </si>
  <si>
    <t>pi_3SsYUBIkWweOM9jA1amDpRT9</t>
  </si>
  <si>
    <t>"{\"id\":\"pi_3SsYUBIkWweOM9jA1amDpRT9\",\"object\":\"payment_intent\",\"amount\":11228,\"amount_capturable\":0,\"amount_received\":11228,\"canceled_at\":null,\"cancellation_reason\":null,\"capture_method\":\"automatic\",\"latest_charge\":{\"id\":\"ch_3SsYUBIkWweOM9jA10dGEP0w\",\"object\":\"charge\",\"amount\":11228,\"application_fee\":\"fee_1SsYUDIkWweOM9jAjj8fHbnk\",\"balance_transaction\":\"txn_3SsYUBIkWweOM9jA1NQ9mAem\",\"captured\":true,\"created\":1769129068,\"currency\":\"eur\",\"failure_code\":null,\"failure_message\":null,\"fraud_details\":{},\"livemode\":true,\"metadata\":{\"payment_id\":\"rtzoieJTmK1SLEcfTcOIpnQ7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YUBIkWweOM9jA1amDpRT9\",\"payment_method\":\"pm_1SsYUBIkWweOM9jASQFEI66Z\",\"payment_method_details\":{\"card\":{\"amount_authorized\":11228,\"authorization_code\":\"080639\",\"brand\":\"mastercard\",\"checks\":{\"address_line1_check\":\"unavailable\",\"address_postal_code_check\":\"unavailable\",\"cvc_check\":\"pass\"},\"country\":\"ES\",\"description\":\"MasterCard New World Immediate Debit\",\"ds_transaction_id\":null,\"exp_month\":2,\"exp_year\":2030,\"extended_authorization\":{\"status\":\"disabled\"},\"fingerprint\":\"9CDb13FXoZw5ONk5\",\"funding\":\"debit\",\"iin\":\"540205\",\"incremental_authorization\":{\"status\":\"unavailable\"},\"installments\":null,\"issuer\":\"BANCO SABADELL S.A.\",\"last4\":\"2038\",\"mandate\":null,\"moto\":false,\"multicapture\":{\"status\":\"unavailable\"},\"network\":\"mastercard\",\"network_token\":{\"used\":false},\"network_transaction_id\":\"TNWAQZXMS0122\",\"overcapture\":{\"maximum_amount_capturable\":11228,\"status\":\"unavailable\"},\"payment_account_reference\":\"50010987GEGFLEVPVT3K1AC6VTTUO\",\"regulated_status\":\"unregulated\",\"three_d_secure\":null,\"wallet\":null},\"type\":\"card\"},\"refunded\":false,\"source\":null,\"status\":\"succeeded\",\"mit_params\":{\"network_transaction_id\":\"TNWAQZXMS0122\"}},\"confirmation_method\":\"manual\",\"created\":1769129067,\"currency\":\"eur\",\"customer\":null,\"last_payment_error\":null,\"livemode\":true,\"metadata\":{\"payment_id\":\"rtzoieJTmK1SLEcfTcOIpnQ7D\",\"payments_extension\":\"true\",\"payments_extension_type\":\"card\",\"reconciliation_flow\":\"payments_api\",\"shop_id\":\"751927347\"},\"next_action\":null,\"payment_method\":\"pm_1SsYUBIkWweOM9jASQFEI66Z\",\"payment_method_types\":[\"card\"],\"source\":null,\"status\":\"succeeded\"}"</t>
  </si>
  <si>
    <t>AS-95464</t>
  </si>
  <si>
    <t>gid://shopify/Order/7416483643730</t>
  </si>
  <si>
    <t>gid://shopify/OrderTransaction/8589297713490</t>
  </si>
  <si>
    <t>2026-01-09T13:50:08Z</t>
  </si>
  <si>
    <t>ch_3Sng4rIkWweOM9jA0pcPIdWe</t>
  </si>
  <si>
    <t>ruVe778KPES5CeQaAlqtWGcF2</t>
  </si>
  <si>
    <t>pi_3Sng4rIkWweOM9jA0ObqbVKE</t>
  </si>
  <si>
    <t>"{\"id\":\"pi_3Sng4rIkWweOM9jA0ObqbVKE\",\"object\":\"payment_intent\",\"amount\":7995,\"amount_capturable\":0,\"amount_received\":7995,\"canceled_at\":null,\"cancellation_reason\":null,\"capture_method\":\"automatic\",\"latest_charge\":{\"id\":\"ch_3Sng4rIkWweOM9jA0pcPIdWe\",\"object\":\"charge\",\"amount\":7995,\"application_fee\":\"fee_1Sng4sIkWweOM9jA18zKl8Fu\",\"balance_transaction\":\"txn_3Sng4rIkWweOM9jA0Y5orYFu\",\"captured\":true,\"created\":1767966610,\"currency\":\"eur\",\"failure_code\":null,\"failure_message\":null,\"fraud_details\":{},\"livemode\":true,\"metadata\":{\"payment_id\":\"ruVe778KPES5CeQaAlqtWGcF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g4rIkWweOM9jA0ObqbVKE\",\"payment_method\":\"pm_1Sng4rIkWweOM9jAP306srlB\",\"payment_method_details\":{\"card\":{\"amount_authorized\":7995,\"authorization_code\":\"215310\",\"brand\":\"mastercard\",\"checks\":{\"address_line1_check\":\"unavailable\",\"address_postal_code_check\":\"unavailable\",\"cvc_check\":null},\"country\":\"IT\",\"description\":\"Standard MasterCard Card\",\"ds_transaction_id\":null,\"exp_month\":8,\"exp_year\":2027,\"extended_authorization\":{\"status\":\"disabled\"},\"fingerprint\":\"HeXRo8M79gWmX8fU\",\"funding\":\"credit\",\"iin\":\"520956\",\"incremental_authorization\":{\"status\":\"unavailable\"},\"installments\":null,\"issuer\":\"INTESA SANPAOLO SPA\",\"last4\":\"3549\",\"mandate\":null,\"moto\":false,\"multicapture\":{\"status\":\"unavailable\"},\"network\":\"mastercard\",\"network_token\":{\"used\":false},\"network_transaction_id\":\"MCSUPX87N0109\",\"overcapture\":{\"maximum_amount_capturable\":7995,\"status\":\"unavailable\"},\"payment_account_reference\":\"50014CJKVBQ7SHWMRBFEBPK7NQ39Y\",\"regulated_status\":\"unregulated\",\"three_d_secure\":null,\"wallet\":null},\"type\":\"card\"},\"refunded\":false,\"source\":null,\"status\":\"succeeded\",\"mit_params\":{\"network_transaction_id\":\"MCSUPX87N0109\"}},\"confirmation_method\":\"manual\",\"created\":1767966609,\"currency\":\"eur\",\"customer\":null,\"last_payment_error\":null,\"livemode\":true,\"metadata\":{\"payment_id\":\"ruVe778KPES5CeQaAlqtWGcF2\",\"payments_extension\":\"true\",\"payments_extension_type\":\"card\",\"reconciliation_flow\":\"payments_api\",\"shop_id\":\"751927347\"},\"next_action\":null,\"payment_method\":\"pm_1Sng4rIkWweOM9jAP306srlB\",\"payment_method_types\":[\"card\"],\"source\":null,\"status\":\"succeeded\"}"</t>
  </si>
  <si>
    <t>AS-95029</t>
  </si>
  <si>
    <t>gid://shopify/Order/7399204323666</t>
  </si>
  <si>
    <t>gid://shopify/OrderTransaction/8575915852114</t>
  </si>
  <si>
    <t>2026-01-04T14:13:53Z</t>
  </si>
  <si>
    <t>py_3Sls46IkWweOM9jA03UL4qUA</t>
  </si>
  <si>
    <t>rakNqoTSTZBr0u04IMBg7UlJQ</t>
  </si>
  <si>
    <t>"{\"id\":\"py_3Sls46IkWweOM9jA03UL4qUA\",\"object\":\"charge\",\"amount\":8495,\"application_fee\":\"fee_1Sls4UIkWweOM9jAnZDn1vSI\",\"balance_transaction\":\"txn_3Sls46IkWweOM9jA0umGgck9\",\"captured\":true,\"created\":1767536058,\"currency\":\"eur\",\"failure_code\":null,\"failure_message\":null,\"fraud_details\":{},\"livemode\":true,\"metadata\":{\"payments_extension_type\":\"klarna\",\"payments_extension\":\"true\",\"shop_id\":\"751927347\",\"reconciliation_flow\":\"payments_api\",\"payment_id\":\"rakNqoTSTZBr0u04IMBg7UlJQ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ls46IkWweOM9jA0MLpzT1a\",\"payment_method\":\"pm_1Sls46IkWweOM9jAi2N4aPS8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</si>
  <si>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AS-97214</t>
  </si>
  <si>
    <t>gid://shopify/Order/7516561473874</t>
  </si>
  <si>
    <t>gid://shopify/OrderTransaction/8650414424402</t>
  </si>
  <si>
    <t>2026-01-31T15:36:18Z</t>
  </si>
  <si>
    <t>py_3SvgDeIkWweOM9jA2LDCShJH</t>
  </si>
  <si>
    <t>rThnONNRlEQcGT1gTK9c6ffqK</t>
  </si>
  <si>
    <t>"{\"id\":\"py_3SvgDeIkWweOM9jA2LDCShJH\",\"object\":\"charge\",\"amount\":17627,\"application_fee\":\"fee_1SvgE7IkWweOM9jA9rqySvnM\",\"balance_transaction\":\"txn_3SvgDeIkWweOM9jA2MbAghsd\",\"captured\":true,\"created\":1769873807,\"currency\":\"eur\",\"failure_code\":null,\"failure_message\":null,\"fraud_details\":{},\"livemode\":true,\"metadata\":{\"payments_extension_type\":\"klarna\",\"reconciliation_flow\":\"payments_api\",\"shop_id\":\"751927347\",\"payments_extension\":\"true\",\"payment_id\":\"rThnONNRlEQcGT1gTK9c6ffqK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vgDeIkWweOM9jA2ZVoUPuw\",\"payment_method\":\"pm_1SvgDeIkWweOM9jAG8Yp2IeX\",\"payment_method_details\":{\"klarna\":{\"payer_details\":{\"address\":{\"country\":\"FR\"}},\"payment_method_category\":\"pay_in_installments\",\"preferred_locale\":\"fr-FR\"},\"type\":\"klarna\"},\"refunded\":false,\"source\":null,\"status\":\"succeeded\"}"</t>
  </si>
  <si>
    <t>AS-95631</t>
  </si>
  <si>
    <t>gid://shopify/Order/7420520431954</t>
  </si>
  <si>
    <t>gid://shopify/OrderTransaction/8593811407186</t>
  </si>
  <si>
    <t>2026-01-11T11:32:14Z</t>
  </si>
  <si>
    <t>ch_3SoMsVIkWweOM9jA2LseEZYz</t>
  </si>
  <si>
    <t>r4AFDNrQBKqPOx99AKRd5IKRv</t>
  </si>
  <si>
    <t>pi_3SoMsVIkWweOM9jA2g9Zn6RC</t>
  </si>
  <si>
    <t>"{\"id\":\"pi_3SoMsVIkWweOM9jA2g9Zn6RC\",\"object\":\"payment_intent\",\"amount\":9072,\"amount_capturable\":0,\"amount_received\":9072,\"canceled_at\":null,\"cancellation_reason\":null,\"capture_method\":\"automatic\",\"latest_charge\":{\"id\":\"ch_3SoMsVIkWweOM9jA2LseEZYz\",\"object\":\"charge\",\"amount\":9072,\"application_fee\":\"fee_1SoMsZIkWweOM9jAa00BiFxs\",\"balance_transaction\":\"txn_3SoMsVIkWweOM9jA2WAB9jSS\",\"captured\":true,\"created\":1768131138,\"currency\":\"eur\",\"failure_code\":null,\"failure_message\":null,\"fraud_details\":{},\"livemode\":true,\"metadata\":{\"payment_id\":\"r4AFDNrQBKqPOx99AKRd5IKR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MsVIkWweOM9jA2g9Zn6RC\",\"payment_method\":\"pm_1SoMsVIkWweOM9jAopE8zDxi\",\"payment_method_details\":{\"card\":{\"amount_authorized\":9072,\"authorization_code\":\"381361\",\"brand\":\"mastercard\",\"checks\":{\"address_line1_check\":\"unavailable\",\"address_postal_code_check\":\"unavailable\",\"cvc_check\":\"pass\"},\"country\":\"FR\",\"description\":\"MasterCard Standard Card Immediate Debit\",\"ds_transaction_id\":null,\"exp_month\":4,\"exp_year\":2027,\"extended_authorization\":{\"status\":\"disabled\"},\"fingerprint\":\"Kvb20sMnzwDSAxx3\",\"funding\":\"debit\",\"iin\":\"513162\",\"incremental_authorization\":{\"status\":\"unavailable\"},\"installments\":null,\"issuer\":\"CREDIT AGRICOLE S.A.\",\"last4\":\"2283\",\"mandate\":null,\"moto\":false,\"multicapture\":{\"status\":\"unavailable\"},\"network\":\"mastercard\",\"network_token\":{\"used\":false},\"network_transaction_id\":\"TCSB1WDHN0111\",\"overcapture\":{\"maximum_amount_capturable\":9072,\"status\":\"unavailable\"},\"payment_account_reference\":\"50015PPTEVQJXUZZZCC9WJ8M23RLL\",\"regulated_status\":\"unregulated\",\"three_d_secure\":{\"authentication_flow\":\"frictionless\",\"electronic_commerce_indicator\":\"06\",\"exemption_indicator\":null,\"result\":\"exempted\",\"result_reason\":null,\"transaction_id\":\"6b34c7bd-56f6-4696-a83b-9db39abedd13\",\"version\":\"2.2.0\"},\"wallet\":null},\"type\":\"card\"},\"refunded\":false,\"source\":null,\"status\":\"succeeded\",\"mit_params\":{\"network_transaction_id\":\"TCSB1WDHN0111\"}},\"confirmation_method\":\"manual\",\"created\":1768131135,\"currency\":\"eur\",\"customer\":null,\"last_payment_error\":null,\"livemode\":true,\"metadata\":{\"payment_id\":\"r4AFDNrQBKqPOx99AKRd5IKRv\",\"payments_extension\":\"true\",\"payments_extension_type\":\"card\",\"reconciliation_flow\":\"payments_api\",\"shop_id\":\"751927347\"},\"next_action\":null,\"payment_method\":\"pm_1SoMsVIkWweOM9jAopE8zDxi\",\"payment_method_types\":[\"card\"],\"source\":null,\"status\":\"succeeded\"}"</t>
  </si>
  <si>
    <t>AS-95351</t>
  </si>
  <si>
    <t>gid://shopify/Order/7413636727122</t>
  </si>
  <si>
    <t>gid://shopify/OrderTransaction/8585635660114</t>
  </si>
  <si>
    <t>2026-01-08T08:35:03Z</t>
  </si>
  <si>
    <t>ch_3SnEgOIkWweOM9jA2vkgt076</t>
  </si>
  <si>
    <t>r8agPiBYyUVmfU5Lswoz4l6qa</t>
  </si>
  <si>
    <t>pi_3SnEgOIkWweOM9jA2n8jKjR9</t>
  </si>
  <si>
    <t>"{\"id\":\"pi_3SnEgOIkWweOM9jA2n8jKjR9\",\"object\":\"payment_intent\",\"amount\":3790,\"amount_capturable\":0,\"amount_received\":3790,\"canceled_at\":null,\"cancellation_reason\":null,\"capture_method\":\"automatic\",\"latest_charge\":{\"id\":\"ch_3SnEgOIkWweOM9jA2vkgt076\",\"object\":\"charge\",\"amount\":3790,\"application_fee\":\"fee_1SnEgPIkWweOM9jAyLyYxnXU\",\"balance_transaction\":\"txn_3SnEgOIkWweOM9jA2iuB7aAA\",\"captured\":true,\"created\":1767861304,\"currency\":\"eur\",\"failure_code\":null,\"failure_message\":null,\"fraud_details\":{},\"livemode\":true,\"metadata\":{\"payment_id\":\"r8agPiBYyUVmfU5Lswoz4l6q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EgOIkWweOM9jA2n8jKjR9\",\"payment_method\":\"pm_1SnEgOIkWweOM9jAXX1VW0H4\",\"payment_method_details\":{\"card\":{\"amount_authorized\":3790,\"authorization_code\":\"909073\",\"brand\":\"mastercard\",\"checks\":{\"address_line1_check\":null,\"address_postal_code_check\":null,\"cvc_check\":null},\"country\":\"AT\",\"description\":\"Debit MasterCard\",\"ds_transaction_id\":null,\"exp_month\":10,\"exp_year\":2027,\"extended_authorization\":{\"status\":\"disabled\"},\"fingerprint\":\"eO4zm4nywvuQB4qh\",\"funding\":\"debit\",\"iin\":\"535558\",\"incremental_authorization\":{\"status\":\"unavailable\"},\"installments\":null,\"issuer\":\"PSA PAYMENT SERVICES AUSTRIA G\",\"last4\":\"0000\",\"mandate\":null,\"moto\":false,\"multicapture\":{\"status\":\"unavailable\"},\"network\":\"mastercard\",\"network_token\":{\"used\":false},\"network_transaction_id\":\"MDSM24C830108\",\"overcapture\":{\"maximum_amount_capturable\":3790,\"status\":\"unavailable\"},\"payment_account_reference\":\"500144FGVAGEH3PHR2FJCUZFTV8F1\",\"regulated_status\":\"unregulated\",\"three_d_secure\":null,\"wallet\":{\"apple_pay\":{\"type\":\"apple_pay\"},\"dynamic_last4\":\"9420\",\"type\":\"apple_pay\"}},\"type\":\"card\"},\"refunded\":false,\"source\":null,\"status\":\"succeeded\",\"mit_params\":{\"network_transaction_id\":\"MDSM24C830108\"}},\"confirmation_method\":\"manual\",\"created\":1767861304,\"currency\":\"eur\",\"customer\":null,\"last_payment_error\":null,\"livemode\":true,\"metadata\":{\"payment_id\":\"r8agPiBYyUVmfU5Lswoz4l6qa\",\"payments_extension\":\"true\",\"payments_extension_type\":\"card\",\"reconciliation_flow\":\"payments_api\",\"shop_id\":\"751927347\"},\"next_action\":null,\"payment_method\":\"pm_1SnEgOIkWweOM9jAXX1VW0H4\",\"payment_method_types\":[\"card\"],\"source\":null,\"status\":\"succeeded\"}"</t>
  </si>
  <si>
    <t>AS-96691</t>
  </si>
  <si>
    <t>gid://shopify/Order/7492891181394</t>
  </si>
  <si>
    <t>gid://shopify/OrderTransaction/8631962042706</t>
  </si>
  <si>
    <t>2026-01-24T20:12:17Z</t>
  </si>
  <si>
    <t>ch_3StDBuIkWweOM9jA1HJQjH7M</t>
  </si>
  <si>
    <t>rxhTvXtZTpz4ck1Ktuh2dXEWp</t>
  </si>
  <si>
    <t>pi_3StDBuIkWweOM9jA1zfUjLO7</t>
  </si>
  <si>
    <t>"{\"id\":\"pi_3StDBuIkWweOM9jA1zfUjLO7\",\"object\":\"payment_intent\",\"amount\":8280,\"amount_capturable\":0,\"amount_received\":8280,\"canceled_at\":null,\"cancellation_reason\":null,\"capture_method\":\"automatic\",\"latest_charge\":{\"id\":\"ch_3StDBuIkWweOM9jA1HJQjH7M\",\"object\":\"charge\",\"amount\":8280,\"application_fee\":\"fee_1StDBwIkWweOM9jAcV2tpf1C\",\"balance_transaction\":\"txn_3StDBuIkWweOM9jA19QVC1eX\",\"captured\":true,\"created\":1769285539,\"currency\":\"eur\",\"failure_code\":null,\"failure_message\":null,\"fraud_details\":{},\"livemode\":true,\"metadata\":{\"payment_id\":\"rxhTvXtZTpz4ck1Ktuh2dXEW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DBuIkWweOM9jA1zfUjLO7\",\"payment_method\":\"pm_1StDBuIkWweOM9jAzRg5pLsx\",\"payment_method_details\":{\"card\":{\"amount_authorized\":8280,\"authorization_code\":\"023929\",\"brand\":\"visa\",\"checks\":{\"address_line1_check\":\"fail\",\"address_postal_code_check\":\"pass\",\"cvc_check\":null},\"country\":\"AT\",\"description\":\"Visa Gold\",\"ds_transaction_id\":null,\"exp_month\":12,\"exp_year\":2027,\"extended_authorization\":{\"status\":\"disabled\"},\"fingerprint\":\"zLe8R6ErAwXXZD9t\",\"funding\":\"credit\",\"iin\":\"422093\",\"incremental_authorization\":{\"status\":\"unavailable\"},\"installments\":null,\"issuer\":\"ERSTE BANK DER OESTERREICHISCHEN SPARKASSEN AG\",\"last4\":\"9216\",\"mandate\":null,\"moto\":false,\"multicapture\":{\"status\":\"unavailable\"},\"network\":\"visa\",\"network_token\":{\"used\":true},\"network_transaction_id\":\"486024727398600\",\"overcapture\":{\"maximum_amount_capturable\":8280,\"status\":\"unavailable\"},\"payment_account_reference\":\"V0010013018289285947092492734\",\"regulated_status\":\"unregulated\",\"three_d_secure\":null,\"wallet\":null},\"type\":\"card\"},\"refunded\":false,\"source\":null,\"status\":\"succeeded\",\"mit_params\":{\"network_transaction_id\":\"486024727398600\"}},\"confirmation_method\":\"manual\",\"created\":1769285538,\"currency\":\"eur\",\"customer\":null,\"last_payment_error\":null,\"livemode\":true,\"metadata\":{\"payment_id\":\"rxhTvXtZTpz4ck1Ktuh2dXEWp\",\"payments_extension\":\"true\",\"payments_extension_type\":\"card\",\"reconciliation_flow\":\"payments_api\",\"shop_id\":\"751927347\"},\"next_action\":null,\"payment_method\":\"pm_1StDBuIkWweOM9jAzRg5pLsx\",\"payment_method_types\":[\"card\"],\"source\":null,\"status\":\"succeeded\"}"</t>
  </si>
  <si>
    <t>AS-96215</t>
  </si>
  <si>
    <t>gid://shopify/Order/7438811300178</t>
  </si>
  <si>
    <t>gid://shopify/OrderTransaction/8614411731282</t>
  </si>
  <si>
    <t>2026-01-18T09:09:02Z</t>
  </si>
  <si>
    <t>3RU215186K316281R</t>
  </si>
  <si>
    <t>"{\"id\":\"3RU215186K316281R\",\"intent\":\"CAPTURE\",\"status\":\"COMPLETED\",\"payment_source\":{\"paypal\":{\"email_address\":\"fknopes@gmail.com\",\"account_id\":\"SYMVMXCNYQTA2\",\"account_status\":\"VERIFIED\",\"name\":{\"given_name\":\"Fabien\",\"surname\":\"Knopes\"},\"phone_number\":{\"national_number\":\"621408261\"},\"address\":{\"address_line_1\":\"Rue Van Brabant 3A\",\"admin_area_2\":\"Aubange\",\"postal_code\":\"6790\",\"country_code\":\"BE\"}}},\"purchase_units\":[{\"reference_id\":\"default\",\"amount\":{\"currency_code\":\"EUR\",\"value\":\"17.90\",\"breakdown\":{\"item_total\":{\"currency_code\":\"EUR\",\"value\":\"12.95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Natureye - P\u00f3ster \\/ Sin marco \\/ 20x30\",\"custom_id\":\"{\\\"shop_id\\\":751927347,\\\"session_id\\\":\\\"ruMPKbmO8dvs0nooL9MM0QIog\\\"}\",\"invoice_id\":\"ruMPKbmO8dvs0nooL9MM0QIog\",\"soft_descriptor\":\"PAYPAL *ARTESTASTOR AR\",\"items\":[{\"name\":\"Natureye - P\u00f3ster \\/ Sin marco \\/ 20x30\",\"unit_amount\":{\"currency_code\":\"EUR\",\"value\":\"12.95\"},\"tax\":{\"currency_code\":\"EUR\",\"value\":\"0.00\"},\"quantity\":\"1\"}],\"shipping\":{\"name\":{\"full_name\":\"Fabien Knopes\"},\"address\":{\"address_line_1\":\"Um Woeller  7\",\"admin_area_2\":\"Soleuvre\",\"postal_code\":\"L-4410\",\"country_code\":\"LU\"}},\"supplementary_data\":{\"tax_nexus\":[]},\"payments\":{\"captures\":[{\"id\":\"2HT73113CJ6880313\",\"status\":\"COMPLETED\",\"amount\":{\"currency_code\":\"EUR\",\"value\":\"17.90\"},\"final_capture\":true,\"disbursement_mode\":\"INSTANT\",\"seller_protection\":{\"status\":\"ELIGIBLE\",\"dispute_categories\":[\"ITEM_NOT_RECEIVED\",\"UNAUTHORIZED_TRANSACTION\"]},\"seller_receivable_breakdown\":{\"gross_amount\":{\"currency_code\":\"EUR\",\"value\":\"17.90\"},\"paypal_fee\":{\"currency_code\":\"EUR\",\"value\":\"0.87\"},\"net_amount\":{\"currency_code\":\"EUR\",\"value\":\"17.03\"}},\"invoice_id\":\"ruMPKbmO8dvs0nooL9MM0QIog\",\"custom_id\":\"{\\\"shop_id\\\":751927347,\\\"session_id\\\":\\\"ruMPKbmO8dvs0nooL9MM0QIog\\\"}\",\"links\":[{\"href\":\"https:\\/\\/api.paypal.com\\/v2\\/payments\\/captures\\/2HT73113CJ6880313\",\"rel\":\"self\",\"method\":\"GET\"},{\"href\":\"https:\\/\\/api.paypal.com\\/v2\\/payments\\/captures\\/2HT73113CJ6880313\\/refund\",\"rel\":\"refund\",\"method\":\"POST\"},{\"href\":\"https:\\/\\/api.paypal.com\\/v2\\/checkout\\/orders\\/3RU215186K316281R\",\"rel\":\"up\",\"method\":\"GET\"}],\"create_time\":\"2026-01-18T09:09:04Z\",\"update_time\":\"2026-01-18T09:09:04Z\"}]}}],\"payer\":{\"name\":{\"given_name\":\"Fabien\",\"surname\":\"Knopes\"},\"email_address\":\"fknopes@gmail.com\",\"payer_id\":\"SYMVMXCNYQTA2\",\"phone\":{\"phone_number\":{\"national_number\":\"621408261\"}},\"address\":{\"address_line_1\":\"Rue Van Brabant 3A\",\"admin_area_2\":\"Aubange\",\"postal_code\":\"6790\",\"country_code\":\"BE\"}},\"create_time\":\"2026-01-18T09:08:03Z\",\"update_time\":\"2026-01-18T09:09:04Z\",\"links\":[{\"href\":\"https:\\/\\/api.paypal.com\\/v2\\/checkout\\/orders\\/3RU215186K316281R\",\"rel\":\"self\",\"method\":\"GET\"}]}"</t>
  </si>
  <si>
    <t>AS-95614</t>
  </si>
  <si>
    <t>gid://shopify/Order/7420274803026</t>
  </si>
  <si>
    <t>gid://shopify/OrderTransaction/8593539170642</t>
  </si>
  <si>
    <t>2026-01-11T09:35:56Z</t>
  </si>
  <si>
    <t>ch_3SoL3wIkWweOM9jA1yuYyDkc</t>
  </si>
  <si>
    <t>rKuLjs3tbSsJagdDs6MHVIjrl</t>
  </si>
  <si>
    <t>pi_3SoL3wIkWweOM9jA1VrjJAYR</t>
  </si>
  <si>
    <t>"{\"id\":\"pi_3SoL3wIkWweOM9jA1VrjJAYR\",\"object\":\"payment_intent\",\"amount\":5995,\"amount_capturable\":0,\"amount_received\":5995,\"canceled_at\":null,\"cancellation_reason\":null,\"capture_method\":\"automatic\",\"latest_charge\":{\"id\":\"ch_3SoL3wIkWweOM9jA1yuYyDkc\",\"object\":\"charge\",\"amount\":5995,\"application_fee\":\"fee_1SoL3zIkWweOM9jAHcMif8zh\",\"balance_transaction\":\"txn_3SoL3wIkWweOM9jA1vgmfKQ5\",\"captured\":true,\"created\":1768124158,\"currency\":\"eur\",\"failure_code\":null,\"failure_message\":null,\"fraud_details\":{},\"livemode\":true,\"metadata\":{\"payment_id\":\"rKuLjs3tbSsJagdDs6MHVIjr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L3wIkWweOM9jA1VrjJAYR\",\"payment_method\":\"pm_1SoL3wIkWweOM9jAnQ446WW6\",\"payment_method_details\":{\"card\":{\"amount_authorized\":5995,\"authorization_code\":\"427333\",\"brand\":\"visa\",\"checks\":{\"address_line1_check\":\"fail\",\"address_postal_code_check\":\"fail\",\"cvc_check\":\"pass\"},\"country\":\"FR\",\"description\":\"Visa Classic\",\"ds_transaction_id\":null,\"exp_month\":9,\"exp_year\":2028,\"extended_authorization\":{\"status\":\"disabled\"},\"fingerprint\":\"m6JeIDwk6KzRJtvn\",\"funding\":\"debit\",\"iin\":\"499022\",\"incremental_authorization\":{\"status\":\"unavailable\"},\"installments\":null,\"issuer\":\"BPCE\",\"last4\":\"2993\",\"mandate\":null,\"moto\":false,\"multicapture\":{\"status\":\"unavailable\"},\"network\":\"visa\",\"network_token\":{\"used\":false},\"network_transaction_id\":\"486011345596255\",\"overcapture\":{\"maximum_amount_capturable\":5995,\"status\":\"unavailable\"},\"payment_account_reference\":\"V001AACB009012025090367714160\",\"regulated_status\":\"unregulated\",\"three_d_secure\":{\"authentication_flow\":\"frictionless\",\"electronic_commerce_indicator\":\"07\",\"exemption_indicator\":null,\"result\":\"exempted\",\"result_reason\":null,\"transaction_id\":\"d7157b40-7420-4db3-b3ac-70180d296382\",\"version\":\"2.2.0\"},\"wallet\":null},\"type\":\"card\"},\"refunded\":false,\"source\":null,\"status\":\"succeeded\",\"mit_params\":{\"network_transaction_id\":\"486011345596255\"}},\"confirmation_method\":\"manual\",\"created\":1768124156,\"currency\":\"eur\",\"customer\":null,\"last_payment_error\":null,\"livemode\":true,\"metadata\":{\"payment_id\":\"rKuLjs3tbSsJagdDs6MHVIjrl\",\"payments_extension\":\"true\",\"payments_extension_type\":\"card\",\"reconciliation_flow\":\"payments_api\",\"shop_id\":\"751927347\"},\"next_action\":null,\"payment_method\":\"pm_1SoL3wIkWweOM9jAnQ446WW6\",\"payment_method_types\":[\"card\"],\"source\":null,\"status\":\"succeeded\"}"</t>
  </si>
  <si>
    <t>AS-95100</t>
  </si>
  <si>
    <t>gid://shopify/Order/7400159478098</t>
  </si>
  <si>
    <t>gid://shopify/OrderTransaction/8577045234002</t>
  </si>
  <si>
    <t>2026-01-04T23:27:46Z</t>
  </si>
  <si>
    <t>ch_3Sm0i7IkWweOM9jA0vn6YDVg</t>
  </si>
  <si>
    <t>rnDkPjKuaWvoaboUFNOBmVghb</t>
  </si>
  <si>
    <t>pi_3Sm0i7IkWweOM9jA05eb5BjX</t>
  </si>
  <si>
    <t>"{\"id\":\"pi_3Sm0i7IkWweOM9jA05eb5BjX\",\"object\":\"payment_intent\",\"amount\":3992,\"amount_capturable\":0,\"amount_received\":3992,\"canceled_at\":null,\"cancellation_reason\":null,\"capture_method\":\"automatic\",\"latest_charge\":{\"id\":\"ch_3Sm0i7IkWweOM9jA0vn6YDVg\",\"object\":\"charge\",\"amount\":3992,\"application_fee\":\"fee_1Sm0i8IkWweOM9jAFbuYFotp\",\"balance_transaction\":\"txn_3Sm0i7IkWweOM9jA05hHej9j\",\"captured\":true,\"created\":1767569268,\"currency\":\"eur\",\"failure_code\":null,\"failure_message\":null,\"fraud_details\":{},\"livemode\":true,\"metadata\":{\"payment_id\":\"rnDkPjKuaWvoaboUFNOBmVgh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0i7IkWweOM9jA05eb5BjX\",\"payment_method\":\"pm_1Sm0i7IkWweOM9jAuJt1n6BW\",\"payment_method_details\":{\"card\":{\"amount_authorized\":3992,\"authorization_code\":\"936763\",\"brand\":\"mastercard\",\"checks\":{\"address_line1_check\":\"unavailable\",\"address_postal_code_check\":\"unavailable\",\"cvc_check\":null},\"country\":\"ES\",\"description\":\"MasterCard Standard Card Immediate Debit\",\"ds_transaction_id\":null,\"exp_month\":4,\"exp_year\":2031,\"extended_authorization\":{\"status\":\"disabled\"},\"fingerprint\":\"wv9sp2ptRKkVaLqk\",\"funding\":\"debit\",\"iin\":\"522205\",\"incremental_authorization\":{\"status\":\"unavailable\"},\"installments\":null,\"issuer\":\"CAIXABANK S.A.\",\"last4\":\"3133\",\"mandate\":null,\"moto\":false,\"multicapture\":{\"status\":\"unavailable\"},\"network\":\"mastercard\",\"network_token\":{\"used\":false},\"network_transaction_id\":\"TCST7ICCC0104\",\"overcapture\":{\"maximum_amount_capturable\":3992,\"status\":\"unavailable\"},\"payment_account_reference\":\"5001AAM7YS1KBMHUAEPC98JGI8MIC\",\"regulated_status\":\"unregulated\",\"three_d_secure\":null,\"wallet\":null},\"type\":\"card\"},\"refunded\":false,\"source\":null,\"status\":\"succeeded\",\"mit_params\":{\"network_transaction_id\":\"TCST7ICCC0104\"}},\"confirmation_method\":\"manual\",\"created\":1767569267,\"currency\":\"eur\",\"customer\":null,\"last_payment_error\":null,\"livemode\":true,\"metadata\":{\"payment_id\":\"rnDkPjKuaWvoaboUFNOBmVghb\",\"payments_extension\":\"true\",\"payments_extension_type\":\"card\",\"reconciliation_flow\":\"payments_api\",\"shop_id\":\"751927347\"},\"next_action\":null,\"payment_method\":\"pm_1Sm0i7IkWweOM9jAuJt1n6BW\",\"payment_method_types\":[\"card\"],\"source\":null,\"status\":\"succeeded\"}"</t>
  </si>
  <si>
    <t>AS-96932</t>
  </si>
  <si>
    <t>gid://shopify/Order/7499030921554</t>
  </si>
  <si>
    <t>gid://shopify/OrderTransaction/8639871254866</t>
  </si>
  <si>
    <t>2026-01-27T17:19:58Z</t>
  </si>
  <si>
    <t>08564528G89143747</t>
  </si>
  <si>
    <t>"{\"id\":\"08564528G89143747\",\"intent\":\"CAPTURE\",\"status\":\"COMPLETED\",\"payment_source\":{\"paypal\":{\"email_address\":\"larissa.theresiak@email.de\",\"account_id\":\"7P9TLH8Y45CZL\",\"account_status\":\"VERIFIED\",\"name\":{\"given_name\":\"Larissa\",\"surname\":\"Theresiak\"},\"phone_number\":{\"national_number\":\"4915772878888\"},\"address\":{\"address_line_1\":\"Am Kreskenhof 60\",\"admin_area_2\":\"Dorsten\",\"admin_area_1\":\"Nordrhein-Westfalen\",\"postal_code\":\"46284\",\"country_code\":\"DE\"}}},\"purchase_units\":[{\"reference_id\":\"default\",\"amount\":{\"currency_code\":\"EUR\",\"value\":\"103.37\",\"breakdown\":{\"item_total\":{\"currency_code\":\"EUR\",\"value\":\"114.85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11.48\"}}},\"payee\":{\"email_address\":\"info@artestaposters.com\",\"merchant_id\":\"CZQCEKGVW6QGG\",\"display_data\":{\"brand_name\":\"Artesta\"}},\"payment_instruction\":{\"disbursement_mode\":\"INSTANT\"},\"description\":\"Mandela - P\u00f3ster \\/ Sin marco \\/ 30x40\",\"custom_id\":\"{\\\"shop_id\\\":751927347,\\\"session_id\\\":\\\"rUPMcaakCmxmU0JCGfHKnUES5\\\"}\",\"invoice_id\":\"rUPMcaakCmxmU0JCGfHKnUES5\",\"items\":[{\"name\":\"Mandela - P\u00f3ster \\/ Sin marco \\/ 30x40\",\"unit_amount\":{\"currency_code\":\"EUR\",\"value\":\"19.95\"},\"tax\":{\"currency_code\":\"EUR\",\"value\":\"0.00\"},\"quantity\":\"1\"},{\"name\":\"Do not judge according to appearance - Souren Arslanian - P\u00f3ster \\/ Madera roble natural \\/ 50x70\",\"unit_amount\":{\"currency_code\":\"EUR\",\"value\":\"67.95\"},\"tax\":{\"currency_code\":\"EUR\",\"value\":\"0.00\"},\"quantity\":\"1\"},{\"name\":\"Happy Thoughts - Oju Design - P\u00f3ster \\/ Sin marco \\/ 40x50\",\"unit_amount\":{\"currency_code\":\"EUR\",\"value\":\"26.95\"},\"tax\":{\"currency_code\":\"EUR\",\"value\":\"0.00\"},\"quantity\":\"1\"}],\"shipping\":{\"name\":{\"full_name\":\"Larissa Theresiak\"},\"address\":{\"address_line_1\":\"Am Kreskenhof 67\",\"admin_area_2\":\"Dorsten\",\"postal_code\":\"46284\",\"country_code\":\"DE\"}},\"payments\":{\"captures\":[{\"id\":\"61R07641K60152310\",\"status\":\"COMPLETED\",\"amount\":{\"currency_code\":\"EUR\",\"value\":\"103.37\"},\"final_capture\":true,\"disbursement_mode\":\"INSTANT\",\"seller_protection\":{\"status\":\"ELIGIBLE\",\"dispute_categories\":[\"ITEM_NOT_RECEIVED\",\"UNAUTHORIZED_TRANSACTION\"]},\"seller_receivable_breakdown\":{\"gross_amount\":{\"currency_code\":\"EUR\",\"value\":\"103.37\"},\"paypal_fee\":{\"currency_code\":\"EUR\",\"value\":\"3.35\"},\"net_amount\":{\"currency_code\":\"EUR\",\"value\":\"100.02\"}},\"invoice_id\":\"rUPMcaakCmxmU0JCGfHKnUES5\",\"custom_id\":\"{\\\"shop_id\\\":751927347,\\\"session_id\\\":\\\"rUPMcaakCmxmU0JCGfHKnUES5\\\"}\",\"links\":[{\"href\":\"https:\\/\\/api.paypal.com\\/v2\\/payments\\/captures\\/61R07641K60152310\",\"rel\":\"self\",\"method\":\"GET\"},{\"href\":\"https:\\/\\/api.paypal.com\\/v2\\/payments\\/captures\\/61R07641K60152310\\/refund\",\"rel\":\"refund\",\"method\":\"POST\"},{\"href\":\"https:\\/\\/api.paypal.com\\/v2\\/checkout\\/orders\\/08564528G89143747\",\"rel\":\"up\",\"method\":\"GET\"}],\"create_time\":\"2026-01-27T17:20:00Z\",\"update_time\":\"2026-01-27T17:20:00Z\"}]}}],\"payer\":{\"name\":{\"given_name\":\"Larissa\",\"surname\":\"Theresiak\"},\"email_address\":\"larissa.theresiak@email.de\",\"payer_id\":\"7P9TLH8Y45CZL\",\"phone\":{\"phone_number\":{\"national_number\":\"4915772878888\"}},\"address\":{\"address_line_1\":\"Am Kreskenhof 60\",\"admin_area_2\":\"Dorsten\",\"admin_area_1\":\"Nordrhein-Westfalen\",\"postal_code\":\"46284\",\"country_code\":\"DE\"}},\"create_time\":\"2026-01-27T17:18:33Z\",\"update_time\":\"2026-01-27T17:20:00Z\",\"links\":[{\"href\":\"https:\\/\\/api.paypal.com\\/v2\\/checkout\\/orders\\/08564528G89143747\",\"rel\":\"self\",\"method\":\"GET\"}]}"</t>
  </si>
  <si>
    <t>AS-95628</t>
  </si>
  <si>
    <t>gid://shopify/Order/7420444213586</t>
  </si>
  <si>
    <t>gid://shopify/OrderTransaction/8593727226194</t>
  </si>
  <si>
    <t>2026-01-11T10:54:52Z</t>
  </si>
  <si>
    <t>ch_3SoMILIkWweOM9jA1vv4fecl</t>
  </si>
  <si>
    <t>r5xLk8HxHCA9WxSxut8Y2oAOf</t>
  </si>
  <si>
    <t>pi_3SoMILIkWweOM9jA15LuPApd</t>
  </si>
  <si>
    <t>"{\"id\":\"pi_3SoMILIkWweOM9jA15LuPApd\",\"object\":\"payment_intent\",\"amount\":5895,\"amount_capturable\":0,\"amount_received\":5895,\"canceled_at\":null,\"cancellation_reason\":null,\"capture_method\":\"automatic\",\"latest_charge\":{\"id\":\"ch_3SoMILIkWweOM9jA1vv4fecl\",\"object\":\"charge\",\"amount\":5895,\"application_fee\":\"fee_1SoMIMIkWweOM9jADJ2arZYY\",\"balance_transaction\":\"txn_3SoMILIkWweOM9jA1SVUFbmN\",\"captured\":true,\"created\":1768128894,\"currency\":\"eur\",\"failure_code\":null,\"failure_message\":null,\"fraud_details\":{},\"livemode\":true,\"metadata\":{\"payment_id\":\"r5xLk8HxHCA9WxSxut8Y2oAO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MILIkWweOM9jA15LuPApd\",\"payment_method\":\"pm_1SoMILIkWweOM9jABlbq71R5\",\"payment_method_details\":{\"card\":{\"amount_authorized\":5895,\"authorization_code\":\"545454\",\"brand\":\"mastercard\",\"checks\":{\"address_line1_check\":\"unavailable\",\"address_postal_code_check\":\"unavailable\",\"cvc_check\":null},\"country\":\"ES\",\"description\":\"MasterCard Standard Card Immediate Debit\",\"ds_transaction_id\":null,\"exp_month\":10,\"exp_year\":2026,\"extended_authorization\":{\"status\":\"disabled\"},\"fingerprint\":\"pbCydvnmydGUw2gd\",\"funding\":\"debit\",\"iin\":\"510133\",\"incremental_authorization\":{\"status\":\"unavailable\"},\"installments\":null,\"issuer\":\"SERVIRED, SOCIEDAD ESPANOLA DE\",\"last4\":\"3522\",\"mandate\":null,\"moto\":false,\"multicapture\":{\"status\":\"unavailable\"},\"network\":\"mastercard\",\"network_token\":{\"used\":false},\"network_transaction_id\":\"TCSTL2SHN0111\",\"overcapture\":{\"maximum_amount_capturable\":5895,\"status\":\"unavailable\"},\"payment_account_reference\":\"50015Y2JSKMIEK3G6I5LR2DEQCEFE\",\"regulated_status\":\"unregulated\",\"three_d_secure\":null,\"wallet\":null},\"type\":\"card\"},\"refunded\":false,\"source\":null,\"status\":\"succeeded\",\"mit_params\":{\"network_transaction_id\":\"TCSTL2SHN0111\"}},\"confirmation_method\":\"manual\",\"created\":1768128893,\"currency\":\"eur\",\"customer\":null,\"last_payment_error\":null,\"livemode\":true,\"metadata\":{\"payment_id\":\"r5xLk8HxHCA9WxSxut8Y2oAOf\",\"payments_extension\":\"true\",\"payments_extension_type\":\"card\",\"reconciliation_flow\":\"payments_api\",\"shop_id\":\"751927347\"},\"next_action\":null,\"payment_method\":\"pm_1SoMILIkWweOM9jABlbq71R5\",\"payment_method_types\":[\"card\"],\"source\":null,\"status\":\"succeeded\"}"</t>
  </si>
  <si>
    <t>AS-95475</t>
  </si>
  <si>
    <t>gid://shopify/Order/7416625856850</t>
  </si>
  <si>
    <t>gid://shopify/OrderTransaction/8589492224338</t>
  </si>
  <si>
    <t>2026-01-09T14:59:16Z</t>
  </si>
  <si>
    <t>py_3Snh9kIkWweOM9jA06t4xVAI</t>
  </si>
  <si>
    <t>rPWhPnBaYVWt8Al7bFATVzHpd</t>
  </si>
  <si>
    <t>"{\"id\":\"py_3Snh9kIkWweOM9jA06t4xVAI\",\"object\":\"charge\",\"amount\":4086,\"application_fee\":\"fee_1SnhBVIkWweOM9jAxpLmVzyr\",\"balance_transaction\":\"txn_3Snh9kIkWweOM9jA01IWJSlt\",\"captured\":true,\"created\":1767970865,\"currency\":\"eur\",\"failure_code\":null,\"failure_message\":null,\"fraud_details\":{},\"livemode\":true,\"metadata\":{\"payments_extension_type\":\"klarna\",\"reconciliation_flow\":\"payments_api\",\"shop_id\":\"751927347\",\"payments_extension\":\"true\",\"payment_id\":\"rPWhPnBaYVWt8Al7bFATVzHpd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nh9kIkWweOM9jA0QieOcDa\",\"payment_method\":\"pm_1Snh9kIkWweOM9jAZ783p5ST\",\"payment_method_details\":{\"klarna\":{\"payer_details\":{\"address\":{\"country\":\"ES\"}},\"payment_method_category\":\"pay_now\",\"preferred_locale\":\"es-ES\"},\"type\":\"klarna\"},\"refunded\":false,\"source\":null,\"status\":\"succeeded\"}"</t>
  </si>
  <si>
    <t>gid://shopify/OrderTransaction/8589510869330</t>
  </si>
  <si>
    <t>2026-01-09T15:05:55Z</t>
  </si>
  <si>
    <t>pyr_1SnhGCIkWweOM9jAflyGj6Nn</t>
  </si>
  <si>
    <t>zMStISwv962x0SHxQiE9TqZjA</t>
  </si>
  <si>
    <t>"{\"id\":\"pyr_1SnhGCIkWweOM9jAflyGj6Nn\",\"amount\":4086,\"balance_transaction\":\"txn_1SnhGCIkWweOM9jAlwWNsQVp\",\"charge\":\"py_3Snh9kIkWweOM9jA06t4xVAI\",\"object\":\"refund\",\"reason\":null,\"status\":\"succeeded\",\"created\":1767971156,\"currency\":\"eur\",\"metadata\":{\"payments_extension_type\":\"klarna\",\"reconciliation_flow\":\"payments_api\",\"payments_extension\":\"true\",\"refund_id\":\"zMStISwv962x0SHxQiE9TqZjA\"}}"</t>
  </si>
  <si>
    <t>AS-95131</t>
  </si>
  <si>
    <t>gid://shopify/Order/7407793406290</t>
  </si>
  <si>
    <t>gid://shopify/OrderTransaction/8578446066002</t>
  </si>
  <si>
    <t>2026-01-05T15:00:04Z</t>
  </si>
  <si>
    <t>1JE39159DY171192J</t>
  </si>
  <si>
    <t>"{\"id\":\"1JE39159DY171192J\",\"intent\":\"CAPTURE\",\"status\":\"COMPLETED\",\"payment_source\":{\"paypal\":{\"email_address\":\"marianuezlope.1988@gmail.com\",\"account_id\":\"E3NP475GWH3AY\",\"account_status\":\"VERIFIED\",\"name\":{\"given_name\":\"Mar\u00eda\",\"surname\":\"N\u00fa\u00f1ez L\u00f3pez\"},\"phone_number\":{\"national_number\":\"34616573744\"},\"address\":{\"address_line_1\":\"Ib\u00e1\u00f1ez Ibero\",\"admin_area_2\":\"Albacete\",\"admin_area_1\":\"Albacete\",\"postal_code\":\"02005\",\"country_code\":\"ES\"}}},\"purchase_units\":[{\"reference_id\":\"default\",\"amount\":{\"currency_code\":\"EUR\",\"value\":\"29.90\",\"breakdown\":{\"item_total\":{\"currency_code\":\"EUR\",\"value\":\"24.95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Vermut - P\u00f3ster \\/ Madera negro \\/ 20x30\",\"custom_id\":\"{\\\"shop_id\\\":751927347,\\\"session_id\\\":\\\"rtpzmF6bNS79khAiON79R7PAj\\\"}\",\"invoice_id\":\"rtpzmF6bNS79khAiON79R7PAj\",\"soft_descriptor\":\"PAYPAL *ARTESTASTOR AR\",\"items\":[{\"name\":\"Vermut - P\u00f3ster \\/ Madera negro \\/ 20x30\",\"unit_amount\":{\"currency_code\":\"EUR\",\"value\":\"24.95\"},\"tax\":{\"currency_code\":\"EUR\",\"value\":\"0.00\"},\"quantity\":\"1\"}],\"shipping\":{\"name\":{\"full_name\":\"Mar\u00eda N\u00fa\u00f1ez\"},\"address\":{\"address_line_1\":\"Calle de Lorenzana 12\",\"admin_area_2\":\"Madrid\",\"admin_area_1\":\"Madrid\",\"postal_code\":\"28039\",\"country_code\":\"ES\"}},\"supplementary_data\":{\"tax_nexus\":[]},\"payments\":{\"captures\":[{\"id\":\"5A659371BM0474737\",\"status\":\"COMPLETED\",\"amount\":{\"currency_code\":\"EUR\",\"value\":\"29.90\"},\"final_capture\":true,\"disbursement_mode\":\"INSTANT\",\"seller_protection\":{\"status\":\"ELIGIBLE\",\"dispute_categories\":[\"ITEM_NOT_RECEIVED\",\"UNAUTHORIZED_TRANSACTION\"]},\"seller_receivable_breakdown\":{\"gross_amount\":{\"currency_code\":\"EUR\",\"value\":\"29.90\"},\"paypal_fee\":{\"currency_code\":\"EUR\",\"value\":\"1.22\"},\"net_amount\":{\"currency_code\":\"EUR\",\"value\":\"28.68\"}},\"invoice_id\":\"rtpzmF6bNS79khAiON79R7PAj\",\"custom_id\":\"{\\\"shop_id\\\":751927347,\\\"session_id\\\":\\\"rtpzmF6bNS79khAiON79R7PAj\\\"}\",\"links\":[{\"href\":\"https:\\/\\/api.paypal.com\\/v2\\/payments\\/captures\\/5A659371BM0474737\",\"rel\":\"self\",\"method\":\"GET\"},{\"href\":\"https:\\/\\/api.paypal.com\\/v2\\/payments\\/captures\\/5A659371BM0474737\\/refund\",\"rel\":\"refund\",\"method\":\"POST\"},{\"href\":\"https:\\/\\/api.paypal.com\\/v2\\/checkout\\/orders\\/1JE39159DY171192J\",\"rel\":\"up\",\"method\":\"GET\"}],\"create_time\":\"2026-01-05T15:00:06Z\",\"update_time\":\"2026-01-05T15:00:06Z\"}]}}],\"payer\":{\"name\":{\"given_name\":\"Mar\u00eda\",\"surname\":\"N\u00fa\u00f1ez L\u00f3pez\"},\"email_address\":\"marianuezlope.1988@gmail.com\",\"payer_id\":\"E3NP475GWH3AY\",\"phone\":{\"phone_number\":{\"national_number\":\"34616573744\"}},\"address\":{\"address_line_1\":\"Ib\u00e1\u00f1ez Ibero\",\"admin_area_2\":\"Albacete\",\"admin_area_1\":\"Albacete\",\"postal_code\":\"02005\",\"country_code\":\"ES\"}},\"create_time\":\"2026-01-05T14:49:01Z\",\"update_time\":\"2026-01-05T15:00:06Z\",\"links\":[{\"href\":\"https:\\/\\/api.paypal.com\\/v2\\/checkout\\/orders\\/1JE39159DY171192J\",\"rel\":\"self\",\"method\":\"GET\"}]}"</t>
  </si>
  <si>
    <t>AS-95427</t>
  </si>
  <si>
    <t>gid://shopify/Order/7415411671378</t>
  </si>
  <si>
    <t>gid://shopify/OrderTransaction/8587928502610</t>
  </si>
  <si>
    <t>2026-01-09T07:16:02Z</t>
  </si>
  <si>
    <t>7J520927FW073445U</t>
  </si>
  <si>
    <t>"{\"id\":\"7J520927FW073445U\",\"intent\":\"CAPTURE\",\"status\":\"COMPLETED\",\"payment_source\":{\"paypal\":{\"email_address\":\"sy.seckler@gmail.com\",\"account_id\":\"U9ZTSBYYE3778\",\"account_status\":\"VERIFIED\",\"name\":{\"given_name\":\"Sylvia\",\"surname\":\"Seckler\"},\"phone_number\":{\"national_number\":\"491623942583\"},\"address\":{\"address_line_1\":\"Obere Gasse 2\",\"address_line_2\":\"Unterwilflingen\",\"admin_area_2\":\"Unterschneidheim\",\"postal_code\":\"73485\",\"country_code\":\"DE\"}}},\"purchase_units\":[{\"reference_id\":\"default\",\"amount\":{\"currency_code\":\"EUR\",\"value\":\"59.31\",\"breakdown\":{\"item_total\":{\"currency_code\":\"EUR\",\"value\":\"65.90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6.59\"}}},\"payee\":{\"email_address\":\"info@artestaposters.com\",\"merchant_id\":\"CZQCEKGVW6QGG\",\"display_data\":{\"brand_name\":\"Artesta\"}},\"payment_instruction\":{\"disbursement_mode\":\"INSTANT\"},\"description\":\"Two birds 1 - P\u00f3ster \\/ Sin marco \\/ 50x70\",\"custom_id\":\"{\\\"shop_id\\\":751927347,\\\"session_id\\\":\\\"rSDgXj04vGvjhBouwzVpP16J2\\\"}\",\"invoice_id\":\"rSDgXj04vGvjhBouwzVpP16J2\",\"items\":[{\"name\":\"Two birds 1 - P\u00f3ster \\/ Sin marco \\/ 50x70\",\"unit_amount\":{\"currency_code\":\"EUR\",\"value\":\"32.95\"},\"tax\":{\"currency_code\":\"EUR\",\"value\":\"0.00\"},\"quantity\":\"1\"},{\"name\":\"Peacock Vista - P\u00f3ster \\/ Sin marco \\/ 50x70\",\"unit_amount\":{\"currency_code\":\"EUR\",\"value\":\"32.95\"},\"tax\":{\"currency_code\":\"EUR\",\"value\":\"0.00\"},\"quantity\":\"1\"}],\"shipping\":{\"name\":{\"full_name\":\"Sylvia Seckler\"},\"address\":{\"address_line_1\":\"Obere Gasse 2\",\"admin_area_2\":\"Unterschneidheim\",\"postal_code\":\"73485\",\"country_code\":\"DE\"}},\"supplementary_data\":{\"tax_nexus\":[]},\"payments\":{\"captures\":[{\"id\":\"0WN999206C3608522\",\"status\":\"COMPLETED\",\"amount\":{\"currency_code\":\"EUR\",\"value\":\"59.31\"},\"final_capture\":true,\"disbursement_mode\":\"INSTANT\",\"seller_protection\":{\"status\":\"ELIGIBLE\",\"dispute_categories\":[\"ITEM_NOT_RECEIVED\",\"UNAUTHORIZED_TRANSACTION\"]},\"seller_receivable_breakdown\":{\"gross_amount\":{\"currency_code\":\"EUR\",\"value\":\"59.31\"},\"paypal_fee\":{\"currency_code\":\"EUR\",\"value\":\"2.07\"},\"net_amount\":{\"currency_code\":\"EUR\",\"value\":\"57.24\"}},\"invoice_id\":\"rSDgXj04vGvjhBouwzVpP16J2\",\"custom_id\":\"{\\\"shop_id\\\":751927347,\\\"session_id\\\":\\\"rSDgXj04vGvjhBouwzVpP16J2\\\"}\",\"links\":[{\"href\":\"https:\\/\\/api.paypal.com\\/v2\\/payments\\/captures\\/0WN999206C3608522\",\"rel\":\"self\",\"method\":\"GET\"},{\"href\":\"https:\\/\\/api.paypal.com\\/v2\\/payments\\/captures\\/0WN999206C3608522\\/refund\",\"rel\":\"refund\",\"method\":\"POST\"},{\"href\":\"https:\\/\\/api.paypal.com\\/v2\\/checkout\\/orders\\/7J520927FW073445U\",\"rel\":\"up\",\"method\":\"GET\"}],\"create_time\":\"2026-01-09T07:16:04Z\",\"update_time\":\"2026-01-09T07:16:04Z\"}]}}],\"payer\":{\"name\":{\"given_name\":\"Sylvia\",\"surname\":\"Seckler\"},\"email_address\":\"sy.seckler@gmail.com\",\"payer_id\":\"U9ZTSBYYE3778\",\"phone\":{\"phone_number\":{\"national_number\":\"491623942583\"}},\"address\":{\"address_line_1\":\"Obere Gasse 2\",\"address_line_2\":\"Unterwilflingen\",\"admin_area_2\":\"Unterschneidheim\",\"postal_code\":\"73485\",\"country_code\":\"DE\"}},\"create_time\":\"2026-01-09T07:15:24Z\",\"update_time\":\"2026-01-09T07:16:04Z\",\"links\":[{\"href\":\"https:\\/\\/api.paypal.com\\/v2\\/checkout\\/orders\\/7J520927FW073445U\",\"rel\":\"self\",\"method\":\"GET\"}]}"</t>
  </si>
  <si>
    <t>AS-95398</t>
  </si>
  <si>
    <t>gid://shopify/Order/7414682026322</t>
  </si>
  <si>
    <t>gid://shopify/OrderTransaction/8587070472530</t>
  </si>
  <si>
    <t>2026-01-08T18:31:31Z</t>
  </si>
  <si>
    <t>9RP94142577210938</t>
  </si>
  <si>
    <t>"{\"id\":\"9RP94142577210938\",\"intent\":\"CAPTURE\",\"status\":\"COMPLETED\",\"payment_source\":{\"paypal\":{\"email_address\":\"noechusle@yahoo.es\",\"account_id\":\"A8SD3Z6ASCK4W\",\"account_status\":\"VERIFIED\",\"name\":{\"given_name\":\"Noem\u00ed\",\"surname\":\"Blanco\"},\"phone_number\":{\"national_number\":\"34626795106\"},\"address\":{\"address_line_1\":\"Coronel Cervi\u00f1o, n\u00ba 1, 6 D\",\"admin_area_2\":\"A Coru\u00f1a- Galicia\",\"admin_area_1\":\"La Coruna\",\"postal_code\":\"15002\",\"country_code\":\"ES\"}}},\"purchase_units\":[{\"reference_id\":\"default\",\"amount\":{\"currency_code\":\"EUR\",\"value\":\"98.91\",\"breakdown\":{\"item_total\":{\"currency_code\":\"EUR\",\"value\":\"109.90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10.99\"}}},\"payee\":{\"email_address\":\"info@artestaposters.com\",\"merchant_id\":\"CZQCEKGVW6QGG\",\"display_data\":{\"brand_name\":\"Artesta\"}},\"payment_instruction\":{\"disbursement_mode\":\"INSTANT\"},\"description\":\"Bauhaus Green Exhibition Poster - P\u00f3ster \\/ Madera roble natural \\/ 60x90\",\"custom_id\":\"{\\\"shop_id\\\":751927347,\\\"session_id\\\":\\\"r4TE9dugLGyelY07LFbFD2OjD\\\"}\",\"invoice_id\":\"r4TE9dugLGyelY07LFbFD2OjD\",\"soft_descriptor\":\"PAYPAL *ARTESTASTOR AR\",\"items\":[{\"name\":\"Bauhaus Green Exhibition Poster - P\u00f3ster \\/ Madera roble natural \\/ 60x90\",\"unit_amount\":{\"currency_code\":\"EUR\",\"value\":\"84.95\"},\"tax\":{\"currency_code\":\"EUR\",\"value\":\"0.00\"},\"quantity\":\"1\"},{\"name\":\"Japanese New Wave - Julia Leister - P\u00f3ster \\/ Madera roble natural \\/ 20x30\",\"unit_amount\":{\"currency_code\":\"EUR\",\"value\":\"24.95\"},\"tax\":{\"currency_code\":\"EUR\",\"value\":\"0.00\"},\"quantity\":\"1\"}],\"shipping\":{\"name\":{\"full_name\":\"Noem\u00ed Castro Blanco\"},\"address\":{\"address_line_1\":\"C\\/Coronel Cervi\u00f1o Nu\u00f1ez, n\u00ba 1, 6 D\",\"admin_area_2\":\"LA CORU\u00d1A\",\"admin_area_1\":\"La Coru\u00f1a\",\"postal_code\":\"15002\",\"country_code\":\"ES\"}},\"supplementary_data\":{\"tax_nexus\":[]},\"payments\":{\"captures\":[{\"id\":\"5G876361BN296883B\",\"status\":\"COMPLETED\",\"amount\":{\"currency_code\":\"EUR\",\"value\":\"98.91\"},\"final_capture\":true,\"disbursement_mode\":\"INSTANT\",\"seller_protection\":{\"status\":\"ELIGIBLE\",\"dispute_categories\":[\"ITEM_NOT_RECEIVED\",\"UNAUTHORIZED_TRANSACTION\"]},\"seller_receivable_breakdown\":{\"gross_amount\":{\"currency_code\":\"EUR\",\"value\":\"98.91\"},\"paypal_fee\":{\"currency_code\":\"EUR\",\"value\":\"3.22\"},\"net_amount\":{\"currency_code\":\"EUR\",\"value\":\"95.69\"}},\"invoice_id\":\"r4TE9dugLGyelY07LFbFD2OjD\",\"custom_id\":\"{\\\"shop_id\\\":751927347,\\\"session_id\\\":\\\"r4TE9dugLGyelY07LFbFD2OjD\\\"}\",\"links\":[{\"href\":\"https:\\/\\/api.paypal.com\\/v2\\/payments\\/captures\\/5G876361BN296883B\",\"rel\":\"self\",\"method\":\"GET\"},{\"href\":\"https:\\/\\/api.paypal.com\\/v2\\/payments\\/captures\\/5G876361BN296883B\\/refund\",\"rel\":\"refund\",\"method\":\"POST\"},{\"href\":\"https:\\/\\/api.paypal.com\\/v2\\/checkout\\/orders\\/9RP94142577210938\",\"rel\":\"up\",\"method\":\"GET\"}],\"create_time\":\"2026-01-08T18:31:33Z\",\"update_time\":\"2026-01-08T18:31:33Z\"}]}}],\"payer\":{\"name\":{\"given_name\":\"Noem\u00ed\",\"surname\":\"Blanco\"},\"email_address\":\"noechusle@yahoo.es\",\"payer_id\":\"A8SD3Z6ASCK4W\",\"phone\":{\"phone_number\":{\"national_number\":\"34626795106\"}},\"address\":{\"address_line_1\":\"Coronel Cervi\u00f1o, n\u00ba 1, 6 D\",\"admin_area_2\":\"A Coru\u00f1a- Galicia\",\"admin_area_1\":\"La Coruna\",\"postal_code\":\"15002\",\"country_code\":\"ES\"}},\"create_time\":\"2026-01-08T18:30:58Z\",\"update_time\":\"2026-01-08T18:31:33Z\",\"links\":[{\"href\":\"https:\\/\\/api.paypal.com\\/v2\\/checkout\\/orders\\/9RP94142577210938\",\"rel\":\"self\",\"method\":\"GET\"}]}"</t>
  </si>
  <si>
    <t>AS-96469</t>
  </si>
  <si>
    <t>gid://shopify/Order/7445810938194</t>
  </si>
  <si>
    <t>gid://shopify/OrderTransaction/8623348613458</t>
  </si>
  <si>
    <t>2026-01-21T14:36:24Z</t>
  </si>
  <si>
    <t>2A2618388V216911L</t>
  </si>
  <si>
    <t>"{\"id\":\"2A2618388V216911L\",\"intent\":\"CAPTURE\",\"status\":\"COMPLETED\",\"payment_source\":{\"paypal\":{\"email_address\":\"jpaigoin@gmail.com\",\"account_id\":\"CC3M7YATYJCJ2\",\"account_status\":\"VERIFIED\",\"name\":{\"given_name\":\"jean-philippe\",\"surname\":\"AIGOIN\"},\"phone_number\":{\"national_number\":\"0607358154\"},\"address\":{\"address_line_1\":\"10 Rue Des Carri\u00e8res\",\"admin_area_2\":\"Vaux Sur Mer\",\"postal_code\":\"17640\",\"country_code\":\"FR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Vintage Car with Surfboard - P\u00f3ster \\/ Sin marco \\/ 30x40\",\"custom_id\":\"{\\\"shop_id\\\":751927347,\\\"session_id\\\":\\\"rGUgiCrdJsY3WuWpCQJZRB2G1\\\"}\",\"invoice_id\":\"rGUgiCrdJsY3WuWpCQJZRB2G1\",\"soft_descriptor\":\"PAYPAL *ARTESTASTOR AR\",\"items\":[{\"name\":\"Vintage Car with Surfboard - P\u00f3ster \\/ Sin marco \\/ 30x40\",\"unit_amount\":{\"currency_code\":\"EUR\",\"value\":\"19.95\"},\"tax\":{\"currency_code\":\"EUR\",\"value\":\"0.00\"},\"quantity\":\"1\"}],\"shipping\":{\"name\":{\"full_name\":\"jean philippe AIGOIN\"},\"address\":{\"address_line_1\":\"10 Rue des Carri\u00e8res\",\"admin_area_2\":\"VAUX SUR MER\",\"postal_code\":\"17640\",\"country_code\":\"FR\"}},\"supplementary_data\":{\"tax_nexus\":[]},\"payments\":{\"captures\":[{\"id\":\"3YD607448G735454C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GUgiCrdJsY3WuWpCQJZRB2G1\",\"custom_id\":\"{\\\"shop_id\\\":751927347,\\\"session_id\\\":\\\"rGUgiCrdJsY3WuWpCQJZRB2G1\\\"}\",\"links\":[{\"href\":\"https:\\/\\/api.paypal.com\\/v2\\/payments\\/captures\\/3YD607448G735454C\",\"rel\":\"self\",\"method\":\"GET\"},{\"href\":\"https:\\/\\/api.paypal.com\\/v2\\/payments\\/captures\\/3YD607448G735454C\\/refund\",\"rel\":\"refund\",\"method\":\"POST\"},{\"href\":\"https:\\/\\/api.paypal.com\\/v2\\/checkout\\/orders\\/2A2618388V216911L\",\"rel\":\"up\",\"method\":\"GET\"}],\"create_time\":\"2026-01-21T14:36:26Z\",\"update_time\":\"2026-01-21T14:36:26Z\"}]}}],\"payer\":{\"name\":{\"given_name\":\"jean-philippe\",\"surname\":\"AIGOIN\"},\"email_address\":\"jpaigoin@gmail.com\",\"payer_id\":\"CC3M7YATYJCJ2\",\"phone\":{\"phone_number\":{\"national_number\":\"0607358154\"}},\"address\":{\"address_line_1\":\"10 Rue Des Carri\u00e8res\",\"admin_area_2\":\"Vaux Sur Mer\",\"postal_code\":\"17640\",\"country_code\":\"FR\"}},\"create_time\":\"2026-01-21T14:34:39Z\",\"update_time\":\"2026-01-21T14:36:26Z\",\"links\":[{\"href\":\"https:\\/\\/api.paypal.com\\/v2\\/checkout\\/orders\\/2A2618388V216911L\",\"rel\":\"self\",\"method\":\"GET\"}]}"</t>
  </si>
  <si>
    <t>AS-96412</t>
  </si>
  <si>
    <t>gid://shopify/Order/7444434977106</t>
  </si>
  <si>
    <t>gid://shopify/OrderTransaction/8621485490514</t>
  </si>
  <si>
    <t>2026-01-20T19:13:37Z</t>
  </si>
  <si>
    <t>ch_3SrkMwIkWweOM9jA0Q1mnP03</t>
  </si>
  <si>
    <t>rxJYir8aZijlbKYLbEHJT6aEu</t>
  </si>
  <si>
    <t>pi_3SrkMwIkWweOM9jA0FbDWh0R</t>
  </si>
  <si>
    <t>"{\"id\":\"pi_3SrkMwIkWweOM9jA0FbDWh0R\",\"object\":\"payment_intent\",\"amount\":9995,\"amount_capturable\":0,\"amount_received\":9995,\"canceled_at\":null,\"cancellation_reason\":null,\"capture_method\":\"automatic\",\"latest_charge\":{\"id\":\"ch_3SrkMwIkWweOM9jA0Q1mnP03\",\"object\":\"charge\",\"amount\":9995,\"application_fee\":\"fee_1SrkMxIkWweOM9jAo9aJtWXx\",\"balance_transaction\":\"txn_3SrkMwIkWweOM9jA03W1aSMw\",\"captured\":true,\"created\":1768936418,\"currency\":\"eur\",\"failure_code\":null,\"failure_message\":null,\"fraud_details\":{},\"livemode\":true,\"metadata\":{\"payment_id\":\"rxJYir8aZijlbKYLbEHJT6aE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kMwIkWweOM9jA0FbDWh0R\",\"payment_method\":\"pm_1SrkMwIkWweOM9jA2fDI32YU\",\"payment_method_details\":{\"card\":{\"amount_authorized\":9995,\"authorization_code\":\"434854\",\"brand\":\"mastercard\",\"checks\":{\"address_line1_check\":null,\"address_postal_code_check\":null,\"cvc_check\":null},\"country\":\"FR\",\"description\":\"World Signia Immediate Debit\",\"ds_transaction_id\":null,\"exp_month\":12,\"exp_year\":2028,\"extended_authorization\":{\"status\":\"disabled\"},\"fingerprint\":\"sNQHXzKskZRgrIw5\",\"funding\":\"debit\",\"iin\":\"550283\",\"incremental_authorization\":{\"status\":\"unavailable\"},\"installments\":null,\"issuer\":\"CREDIT MUTUEL ARKEA\",\"last4\":\"0000\",\"mandate\":null,\"moto\":false,\"multicapture\":{\"status\":\"unavailable\"},\"network\":\"mastercard\",\"network_token\":{\"used\":false},\"network_transaction_id\":\"TCWYTSW9S0120\",\"overcapture\":{\"maximum_amount_capturable\":9995,\"status\":\"unavailable\"},\"payment_account_reference\":\"50015TY815XPKJPEZ5NM6UTQ6RJ99\",\"regulated_status\":\"unregulated\",\"three_d_secure\":null,\"wallet\":{\"apple_pay\":{\"type\":\"apple_pay\"},\"dynamic_last4\":\"9505\",\"type\":\"apple_pay\"}},\"type\":\"card\"},\"refunded\":false,\"source\":null,\"status\":\"succeeded\",\"mit_params\":{\"network_transaction_id\":\"TCWYTSW9S0120\"}},\"confirmation_method\":\"manual\",\"created\":1768936418,\"currency\":\"eur\",\"customer\":null,\"last_payment_error\":null,\"livemode\":true,\"metadata\":{\"payment_id\":\"rxJYir8aZijlbKYLbEHJT6aEu\",\"payments_extension\":\"true\",\"payments_extension_type\":\"card\",\"reconciliation_flow\":\"payments_api\",\"shop_id\":\"751927347\"},\"next_action\":null,\"payment_method\":\"pm_1SrkMwIkWweOM9jA2fDI32YU\",\"payment_method_types\":[\"card\"],\"source\":null,\"status\":\"succeeded\"}"</t>
  </si>
  <si>
    <t>AS-96040</t>
  </si>
  <si>
    <t>gid://shopify/Order/7432687714642</t>
  </si>
  <si>
    <t>gid://shopify/OrderTransaction/8607003541842</t>
  </si>
  <si>
    <t>2026-01-16T08:17:53Z</t>
  </si>
  <si>
    <t>0RC78994WH433113H</t>
  </si>
  <si>
    <t>"{\"id\":\"0RC78994WH433113H\",\"intent\":\"CAPTURE\",\"status\":\"COMPLETED\",\"payment_source\":{\"paypal\":{\"email_address\":\"maholgadolo@gmail.com\",\"account_id\":\"SRVPZN6RMAANU\",\"account_status\":\"VERIFIED\",\"name\":{\"given_name\":\"Mariangeles\",\"surname\":\"Holgado lopez de ayala\"},\"phone_number\":{\"national_number\":\"34607245518\"},\"address\":{\"address_line_1\":\"C\\/ prior 15, 4A\",\"admin_area_2\":\"Salamanca\",\"admin_area_1\":\"Salamanca\",\"postal_code\":\"37001\",\"country_code\":\"ES\"}}},\"purchase_units\":[{\"reference_id\":\"default\",\"amount\":{\"currency_code\":\"EUR\",\"value\":\"53.91\",\"breakdown\":{\"item_total\":{\"currency_code\":\"EUR\",\"value\":\"59.90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5.99\"}}},\"payee\":{\"email_address\":\"info@artestaposters.com\",\"merchant_id\":\"CZQCEKGVW6QGG\",\"display_data\":{\"brand_name\":\"Artesta\"}},\"payment_instruction\":{\"disbursement_mode\":\"INSTANT\"},\"description\":\"Langoustines On Blue - Alice Straker - P\u00f3ster \\/ Sin marco \\/ 40x50\",\"custom_id\":\"{\\\"shop_id\\\":751927347,\\\"session_id\\\":\\\"rWtvlz8X5zwmasKsuLvsUAvBX\\\"}\",\"invoice_id\":\"rWtvlz8X5zwmasKsuLvsUAvBX\",\"soft_descriptor\":\"ARTESTASTOR ARTESTASTO\",\"items\":[{\"name\":\"Langoustines On Blue - Alice Straker - P\u00f3ster \\/ Sin marco \\/ 40x50\",\"unit_amount\":{\"currency_code\":\"EUR\",\"value\":\"26.95\"},\"tax\":{\"currency_code\":\"EUR\",\"value\":\"0.00\"},\"quantity\":\"1\"},{\"name\":\"Orange Strokes - Ejaaz Haniff - P\u00f3ster \\/ Sin marco \\/ 50x70\",\"unit_amount\":{\"currency_code\":\"EUR\",\"value\":\"32.95\"},\"tax\":{\"currency_code\":\"EUR\",\"value\":\"0.00\"},\"quantity\":\"1\"}],\"shipping\":{\"name\":{\"full_name\":\"Marian Holgado L\u00f3pez de Ayala\"},\"address\":{\"address_line_1\":\"C\\/ Faisanes, 4\",\"admin_area_2\":\"Santa Marta de Tormes\",\"admin_area_1\":\"Salamanca\",\"postal_code\":\"37900\",\"country_code\":\"ES\"}},\"supplementary_data\":{\"tax_nexus\":[]},\"payments\":{\"captures\":[{\"id\":\"93N37799192638727\",\"status\":\"COMPLETED\",\"amount\":{\"currency_code\":\"EUR\",\"value\":\"53.91\"},\"final_capture\":true,\"disbursement_mode\":\"INSTANT\",\"seller_protection\":{\"status\":\"ELIGIBLE\",\"dispute_categories\":[\"ITEM_NOT_RECEIVED\",\"UNAUTHORIZED_TRANSACTION\"]},\"seller_receivable_breakdown\":{\"gross_amount\":{\"currency_code\":\"EUR\",\"value\":\"53.91\"},\"paypal_fee\":{\"currency_code\":\"EUR\",\"value\":\"1.91\"},\"net_amount\":{\"currency_code\":\"EUR\",\"value\":\"52.00\"}},\"invoice_id\":\"rWtvlz8X5zwmasKsuLvsUAvBX\",\"custom_id\":\"{\\\"shop_id\\\":751927347,\\\"session_id\\\":\\\"rWtvlz8X5zwmasKsuLvsUAvBX\\\"}\",\"links\":[{\"href\":\"https:\\/\\/api.paypal.com\\/v2\\/payments\\/captures\\/93N37799192638727\",\"rel\":\"self\",\"method\":\"GET\"},{\"href\":\"https:\\/\\/api.paypal.com\\/v2\\/payments\\/captures\\/93N37799192638727\\/refund\",\"rel\":\"refund\",\"method\":\"POST\"},{\"href\":\"https:\\/\\/api.paypal.com\\/v2\\/checkout\\/orders\\/0RC78994WH433113H\",\"rel\":\"up\",\"method\":\"GET\"}],\"create_time\":\"2026-01-16T08:17:56Z\",\"update_time\":\"2026-01-16T08:17:56Z\"}]}}],\"payer\":{\"name\":{\"given_name\":\"Mariangeles\",\"surname\":\"Holgado lopez de ayala\"},\"email_address\":\"maholgadolo@gmail.com\",\"payer_id\":\"SRVPZN6RMAANU\",\"phone\":{\"phone_number\":{\"national_number\":\"34607245518\"}},\"address\":{\"address_line_1\":\"C\\/ prior 15, 4A\",\"admin_area_2\":\"Salamanca\",\"admin_area_1\":\"Salamanca\",\"postal_code\":\"37001\",\"country_code\":\"ES\"}},\"create_time\":\"2026-01-16T08:16:32Z\",\"update_time\":\"2026-01-16T08:17:56Z\",\"links\":[{\"href\":\"https:\\/\\/api.paypal.com\\/v2\\/checkout\\/orders\\/0RC78994WH433113H\",\"rel\":\"self\",\"method\":\"GET\"}]}"</t>
  </si>
  <si>
    <t>AS-97095</t>
  </si>
  <si>
    <t>gid://shopify/Order/7512781062482</t>
  </si>
  <si>
    <t>gid://shopify/OrderTransaction/8646146097490</t>
  </si>
  <si>
    <t>2026-01-29T20:47:49Z</t>
  </si>
  <si>
    <t>ch_3Sv282IkWweOM9jA2leaVYtD</t>
  </si>
  <si>
    <t>rSqv1LsGceAApJZIqqvvmmj3B</t>
  </si>
  <si>
    <t>pi_3Sv282IkWweOM9jA2lBCTLLi</t>
  </si>
  <si>
    <t>"{\"id\":\"pi_3Sv282IkWweOM9jA2lBCTLLi\",\"object\":\"payment_intent\",\"amount\":3790,\"amount_capturable\":0,\"amount_received\":3790,\"canceled_at\":null,\"cancellation_reason\":null,\"capture_method\":\"automatic\",\"latest_charge\":{\"id\":\"ch_3Sv282IkWweOM9jA2leaVYtD\",\"object\":\"charge\",\"amount\":3790,\"application_fee\":\"fee_1Sv283IkWweOM9jASyIchc4j\",\"balance_transaction\":\"txn_3Sv282IkWweOM9jA2klpU3vQ\",\"captured\":true,\"created\":1769719670,\"currency\":\"eur\",\"failure_code\":null,\"failure_message\":null,\"fraud_details\":{},\"livemode\":true,\"metadata\":{\"payment_id\":\"rSqv1LsGceAApJZIqqvvmmj3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282IkWweOM9jA2lBCTLLi\",\"payment_method\":\"pm_1Sv282IkWweOM9jAQKF9IzDq\",\"payment_method_details\":{\"card\":{\"amount_authorized\":3790,\"authorization_code\":\"912884\",\"brand\":\"mastercard\",\"checks\":{\"address_line1_check\":null,\"address_postal_code_check\":null,\"cvc_check\":null},\"country\":\"AT\",\"description\":\"Debit MasterCard\",\"ds_transaction_id\":null,\"exp_month\":6,\"exp_year\":2028,\"extended_authorization\":{\"status\":\"disabled\"},\"fingerprint\":\"QRH0c0W9y90yN5pB\",\"funding\":\"debit\",\"iin\":\"537214\",\"incremental_authorization\":{\"status\":\"unavailable\"},\"installments\":null,\"issuer\":\"PSA PAYMENT SERVICES AUSTRIA G\",\"last4\":\"0000\",\"mandate\":null,\"moto\":false,\"multicapture\":{\"status\":\"unavailable\"},\"network\":\"mastercard\",\"network_token\":{\"used\":false},\"network_transaction_id\":\"MDSB1T6HV0129\",\"overcapture\":{\"maximum_amount_capturable\":3790,\"status\":\"unavailable\"},\"payment_account_reference\":\"5001AHNWP374FBA9HEQKF9AW1C6FP\",\"regulated_status\":\"unregulated\",\"three_d_secure\":null,\"wallet\":{\"apple_pay\":{\"type\":\"apple_pay\"},\"dynamic_last4\":\"9512\",\"type\":\"apple_pay\"}},\"type\":\"card\"},\"refunded\":false,\"source\":null,\"status\":\"succeeded\",\"mit_params\":{\"network_transaction_id\":\"MDSB1T6HV0129\"}},\"confirmation_method\":\"manual\",\"created\":1769719670,\"currency\":\"eur\",\"customer\":null,\"last_payment_error\":null,\"livemode\":true,\"metadata\":{\"payment_id\":\"rSqv1LsGceAApJZIqqvvmmj3B\",\"payments_extension\":\"true\",\"payments_extension_type\":\"card\",\"reconciliation_flow\":\"payments_api\",\"shop_id\":\"751927347\"},\"next_action\":null,\"payment_method\":\"pm_1Sv282IkWweOM9jAQKF9IzDq\",\"payment_method_types\":[\"card\"],\"source\":null,\"status\":\"succeeded\"}"</t>
  </si>
  <si>
    <t>AS-97036</t>
  </si>
  <si>
    <t>gid://shopify/Order/7511672652114</t>
  </si>
  <si>
    <t>gid://shopify/OrderTransaction/8644550885714</t>
  </si>
  <si>
    <t>2026-01-29T10:13:13Z</t>
  </si>
  <si>
    <t>ch_3SusDuIkWweOM9jA2eTkowID</t>
  </si>
  <si>
    <t>rJwAQDWw7cRTXwZeTeOlyjnE6</t>
  </si>
  <si>
    <t>pi_3SusDuIkWweOM9jA2JuEF0lZ</t>
  </si>
  <si>
    <t>"{\"id\":\"pi_3SusDuIkWweOM9jA2JuEF0lZ\",\"object\":\"payment_intent\",\"amount\":22774,\"amount_capturable\":0,\"amount_received\":22774,\"canceled_at\":null,\"cancellation_reason\":null,\"capture_method\":\"automatic\",\"latest_charge\":{\"id\":\"ch_3SusDuIkWweOM9jA2eTkowID\",\"object\":\"charge\",\"amount\":22774,\"application_fee\":\"fee_1SusDvIkWweOM9jAfF0AYWwK\",\"balance_transaction\":\"txn_3SusDuIkWweOM9jA2o863c0g\",\"captured\":true,\"created\":1769681594,\"currency\":\"eur\",\"failure_code\":null,\"failure_message\":null,\"fraud_details\":{},\"livemode\":true,\"metadata\":{\"payment_id\":\"rJwAQDWw7cRTXwZeTeOlyjnE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sDuIkWweOM9jA2JuEF0lZ\",\"payment_method\":\"pm_1SusDuIkWweOM9jA5eYIOYVN\",\"payment_method_details\":{\"card\":{\"amount_authorized\":22774,\"authorization_code\":\"274044\",\"brand\":\"visa\",\"checks\":{\"address_line1_check\":\"unavailable\",\"address_postal_code_check\":\"unavailable\",\"cvc_check\":null},\"country\":\"ES\",\"description\":\"Visa Business\",\"ds_transaction_id\":null,\"exp_month\":11,\"exp_year\":2028,\"extended_authorization\":{\"status\":\"disabled\"},\"fingerprint\":\"713oRaR6o1CSMZ2X\",\"funding\":\"credit\",\"iin\":\"425566\",\"incremental_authorization\":{\"status\":\"unavailable\"},\"installments\":null,\"issuer\":\"BANKINTER S.A.\",\"last4\":\"1470\",\"mandate\":null,\"moto\":false,\"multicapture\":{\"status\":\"unavailable\"},\"network\":\"visa\",\"network_token\":{\"used\":true},\"network_transaction_id\":\"486029367941173\",\"overcapture\":{\"maximum_amount_capturable\":22774,\"status\":\"unavailable\"},\"payment_account_reference\":\"V0010014625318604866679379568\",\"regulated_status\":\"unregulated\",\"three_d_secure\":null,\"wallet\":null},\"type\":\"card\"},\"refunded\":false,\"source\":null,\"status\":\"succeeded\",\"mit_params\":{\"network_transaction_id\":\"486029367941173\"}},\"confirmation_method\":\"manual\",\"created\":1769681594,\"currency\":\"eur\",\"customer\":null,\"last_payment_error\":null,\"livemode\":true,\"metadata\":{\"payment_id\":\"rJwAQDWw7cRTXwZeTeOlyjnE6\",\"payments_extension\":\"true\",\"payments_extension_type\":\"card\",\"reconciliation_flow\":\"payments_api\",\"shop_id\":\"751927347\"},\"next_action\":null,\"payment_method\":\"pm_1SusDuIkWweOM9jA5eYIOYVN\",\"payment_method_types\":[\"card\"],\"source\":null,\"status\":\"succeeded\"}"</t>
  </si>
  <si>
    <t>AS-96506</t>
  </si>
  <si>
    <t>gid://shopify/Order/7446583607634</t>
  </si>
  <si>
    <t>gid://shopify/OrderTransaction/8624383426898</t>
  </si>
  <si>
    <t>2026-01-21T22:02:22Z</t>
  </si>
  <si>
    <t>py_3Ss9TmIkWweOM9jA0NAlGT4X</t>
  </si>
  <si>
    <t>rCBv5Gp0yCIY2s6uflIZcSBip</t>
  </si>
  <si>
    <t>"{\"id\":\"py_3Ss9TmIkWweOM9jA0NAlGT4X\",\"object\":\"charge\",\"amount\":5290,\"application_fee\":\"fee_1Ss9U3IkWweOM9jAyL5WeCQy\",\"balance_transaction\":\"txn_3Ss9TmIkWweOM9jA0lb5WA7C\",\"captured\":true,\"created\":1769032959,\"currency\":\"eur\",\"failure_code\":null,\"failure_message\":null,\"fraud_details\":{},\"livemode\":true,\"metadata\":{\"payments_extension_type\":\"klarna\",\"payments_extension\":\"true\",\"shop_id\":\"751927347\",\"reconciliation_flow\":\"payments_api\",\"payment_id\":\"rCBv5Gp0yCIY2s6uflIZcSBip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s9TmIkWweOM9jA0IbCRNyv\",\"payment_method\":\"pm_1Ss9TmIkWweOM9jATANCSuZ1\",\"payment_method_details\":{\"klarna\":{\"payer_details\":{\"address\":{\"country\":\"ES\"}},\"payment_method_category\":\"pay_in_installments\",\"preferred_locale\":\"es-ES\"},\"type\":\"klarna\"},\"refunded\":false,\"source\":null,\"status\":\"succeeded\"}"</t>
  </si>
  <si>
    <t>gid://shopify/OrderTransaction/8624385327442</t>
  </si>
  <si>
    <t>2026-01-21T22:03:31Z</t>
  </si>
  <si>
    <t>pyr_1Ss9UtIkWweOM9jAx1653WP3</t>
  </si>
  <si>
    <t>zQQ84Oi5XU9sfSRUHCMwUYtkn</t>
  </si>
  <si>
    <t>"{\"id\":\"pyr_1Ss9UtIkWweOM9jAx1653WP3\",\"amount\":5290,\"balance_transaction\":\"txn_1Ss9UtIkWweOM9jALvAjaRP6\",\"charge\":\"py_3Ss9TmIkWweOM9jA0NAlGT4X\",\"object\":\"refund\",\"reason\":null,\"status\":\"succeeded\",\"created\":1769033011,\"currency\":\"eur\",\"metadata\":{\"payments_extension_type\":\"klarna\",\"payments_extension\":\"true\",\"reconciliation_flow\":\"payments_api\",\"refund_id\":\"zQQ84Oi5XU9sfSRUHCMwUYtkn\"}}"</t>
  </si>
  <si>
    <t>AS-95915</t>
  </si>
  <si>
    <t>gid://shopify/Order/7427967287634</t>
  </si>
  <si>
    <t>gid://shopify/OrderTransaction/8601725501778</t>
  </si>
  <si>
    <t>2026-01-14T12:33:00Z</t>
  </si>
  <si>
    <t>ch_3SpTFxIkWweOM9jA2Xv1obwS</t>
  </si>
  <si>
    <t>rVUONkGFo24EB5gLTgUIZDA5F</t>
  </si>
  <si>
    <t>pi_3SpTFxIkWweOM9jA2yLsqEMU</t>
  </si>
  <si>
    <t>"{\"id\":\"pi_3SpTFxIkWweOM9jA2yLsqEMU\",\"object\":\"payment_intent\",\"amount\":8590,\"amount_capturable\":0,\"amount_received\":8590,\"canceled_at\":null,\"cancellation_reason\":null,\"capture_method\":\"automatic\",\"latest_charge\":{\"id\":\"ch_3SpTFxIkWweOM9jA2Xv1obwS\",\"object\":\"charge\",\"amount\":8590,\"application_fee\":\"fee_1SpTFzIkWweOM9jAnEFzaBgZ\",\"balance_transaction\":\"txn_3SpTFxIkWweOM9jA2Nyv0OZ8\",\"captured\":true,\"created\":1768393982,\"currency\":\"eur\",\"failure_code\":null,\"failure_message\":null,\"fraud_details\":{},\"livemode\":true,\"metadata\":{\"payment_id\":\"rVUONkGFo24EB5gLTgUIZDA5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TFxIkWweOM9jA2yLsqEMU\",\"payment_method\":\"pm_1SpTFxIkWweOM9jApxt5b7Fc\",\"payment_method_details\":{\"card\":{\"amount_authorized\":8590,\"authorization_code\":\"382886\",\"brand\":\"mastercard\",\"checks\":{\"address_line1_check\":\"unavailable\",\"address_postal_code_check\":\"unavailable\",\"cvc_check\":null},\"country\":\"ES\",\"description\":\"Platinum MasterCard Immediate Debit\",\"ds_transaction_id\":null,\"exp_month\":6,\"exp_year\":2031,\"extended_authorization\":{\"status\":\"disabled\"},\"fingerprint\":\"R6GDvNcjw9aEsEyH\",\"funding\":\"debit\",\"iin\":\"548901\",\"incremental_authorization\":{\"status\":\"unavailable\"},\"installments\":null,\"issuer\":\"BANCO SANTANDER S.A.\",\"last4\":\"0688\",\"mandate\":null,\"moto\":false,\"multicapture\":{\"status\":\"unavailable\"},\"network\":\"mastercard\",\"network_token\":{\"used\":true},\"network_transaction_id\":\"TPLR6GXLC0114\",\"overcapture\":{\"maximum_amount_capturable\":8590,\"status\":\"unavailable\"},\"payment_account_reference\":\"50018XF1EGO8FISLNBKJVGLN9NGN2\",\"regulated_status\":\"unregulated\",\"three_d_secure\":null,\"wallet\":null},\"type\":\"card\"},\"refunded\":false,\"source\":null,\"status\":\"succeeded\",\"mit_params\":{\"network_transaction_id\":\"TPLR6GXLC0114\"}},\"confirmation_method\":\"manual\",\"created\":1768393981,\"currency\":\"eur\",\"customer\":null,\"last_payment_error\":null,\"livemode\":true,\"metadata\":{\"payment_id\":\"rVUONkGFo24EB5gLTgUIZDA5F\",\"payments_extension\":\"true\",\"payments_extension_type\":\"card\",\"reconciliation_flow\":\"payments_api\",\"shop_id\":\"751927347\"},\"next_action\":null,\"payment_method\":\"pm_1SpTFxIkWweOM9jApxt5b7Fc\",\"payment_method_types\":[\"card\"],\"source\":null,\"status\":\"succeeded\"}"</t>
  </si>
  <si>
    <t>AS-96276</t>
  </si>
  <si>
    <t>gid://shopify/Order/7439825666386</t>
  </si>
  <si>
    <t>gid://shopify/OrderTransaction/8615634633042</t>
  </si>
  <si>
    <t>2026-01-18T18:47:38Z</t>
  </si>
  <si>
    <t>ch_3Sr10gIkWweOM9jA1UthMJnz</t>
  </si>
  <si>
    <t>rLOAcAQSPy1L9XRziF7RhshF5</t>
  </si>
  <si>
    <t>pi_3Sr10gIkWweOM9jA1pYe82ym</t>
  </si>
  <si>
    <t>"{\"id\":\"pi_3Sr10gIkWweOM9jA1pYe82ym\",\"object\":\"payment_intent\",\"amount\":6336,\"amount_capturable\":0,\"amount_received\":6336,\"canceled_at\":null,\"cancellation_reason\":null,\"capture_method\":\"automatic\",\"latest_charge\":{\"id\":\"ch_3Sr10gIkWweOM9jA1UthMJnz\",\"object\":\"charge\",\"amount\":6336,\"application_fee\":\"fee_1Sr10jIkWweOM9jAGfahlFV0\",\"balance_transaction\":\"txn_3Sr10gIkWweOM9jA1S7MyrPv\",\"captured\":true,\"created\":1768762060,\"currency\":\"eur\",\"failure_code\":null,\"failure_message\":null,\"fraud_details\":{},\"livemode\":true,\"metadata\":{\"payment_id\":\"rLOAcAQSPy1L9XRziF7RhshF5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10gIkWweOM9jA1pYe82ym\",\"payment_method\":\"pm_1Sr10gIkWweOM9jAsYgWiALg\",\"payment_method_details\":{\"card\":{\"amount_authorized\":6336,\"authorization_code\":\"813074\",\"brand\":\"visa\",\"checks\":{\"address_line1_check\":\"fail\",\"address_postal_code_check\":\"fail\",\"cvc_check\":\"pass\"},\"country\":\"FR\",\"description\":\"Visa Gold\",\"ds_transaction_id\":null,\"exp_month\":4,\"exp_year\":2027,\"extended_authorization\":{\"status\":\"disabled\"},\"fingerprint\":\"bGx0Q7Drsxi225KY\",\"funding\":\"credit\",\"iin\":\"463342\",\"incremental_authorization\":{\"status\":\"unavailable\"},\"installments\":null,\"issuer\":\"BPCE\",\"last4\":\"2109\",\"mandate\":null,\"moto\":false,\"multicapture\":{\"status\":\"unavailable\"},\"network\":\"visa\",\"network_token\":{\"used\":false},\"network_transaction_id\":\"486018676615647\",\"overcapture\":{\"maximum_amount_capturable\":6336,\"status\":\"unavailable\"},\"payment_account_reference\":\"V001AACC332012024042453892797\",\"regulated_status\":\"unregulated\",\"three_d_secure\":{\"authentication_flow\":\"frictionless\",\"electronic_commerce_indicator\":\"07\",\"exemption_indicator\":null,\"result\":\"exempted\",\"result_reason\":null,\"transaction_id\":\"f1f23c31-276e-4048-a91d-9fd681ee454c\",\"version\":\"2.2.0\"},\"wallet\":null},\"type\":\"card\"},\"refunded\":false,\"source\":null,\"status\":\"succeeded\",\"mit_params\":{\"network_transaction_id\":\"486018676615647\"}},\"confirmation_method\":\"manual\",\"created\":1768762058,\"currency\":\"eur\",\"customer\":null,\"last_payment_error\":null,\"livemode\":true,\"metadata\":{\"payment_id\":\"rLOAcAQSPy1L9XRziF7RhshF5\",\"payments_extension\":\"true\",\"payments_extension_type\":\"card\",\"reconciliation_flow\":\"payments_api\",\"shop_id\":\"751927347\"},\"next_action\":null,\"payment_method\":\"pm_1Sr10gIkWweOM9jAsYgWiALg\",\"payment_method_types\":[\"card\"],\"source\":null,\"status\":\"succeeded\"}"</t>
  </si>
  <si>
    <t>AS-96972</t>
  </si>
  <si>
    <t>gid://shopify/Order/7500429689170</t>
  </si>
  <si>
    <t>gid://shopify/OrderTransaction/8641254326610</t>
  </si>
  <si>
    <t>2026-01-28T09:54:02Z</t>
  </si>
  <si>
    <t>ch_3SuVRmIkWweOM9jA0Xa728J1</t>
  </si>
  <si>
    <t>r1PchVS6CNm8zbkzHEMUMqMA4</t>
  </si>
  <si>
    <t>pi_3SuVRmIkWweOM9jA0cqVjNSl</t>
  </si>
  <si>
    <t>"{\"id\":\"pi_3SuVRmIkWweOM9jA0cqVjNSl\",\"object\":\"payment_intent\",\"amount\":16160,\"amount_capturable\":0,\"amount_received\":16160,\"canceled_at\":null,\"cancellation_reason\":null,\"capture_method\":\"automatic\",\"latest_charge\":{\"id\":\"ch_3SuVRmIkWweOM9jA0Xa728J1\",\"object\":\"charge\",\"amount\":16160,\"application_fee\":\"fee_1SuVRoIkWweOM9jAodXs5oJ7\",\"balance_transaction\":\"txn_3SuVRmIkWweOM9jA0jZeLuDA\",\"captured\":true,\"created\":1769594043,\"currency\":\"eur\",\"failure_code\":null,\"failure_message\":null,\"fraud_details\":{},\"livemode\":true,\"metadata\":{\"payment_id\":\"r1PchVS6CNm8zbkzHEMUMqMA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VRmIkWweOM9jA0cqVjNSl\",\"payment_method\":\"pm_1SuVRmIkWweOM9jALxNzkBkA\",\"payment_method_details\":{\"card\":{\"amount_authorized\":16160,\"authorization_code\":\"440051\",\"brand\":\"mastercard\",\"checks\":{\"address_line1_check\":\"unavailable\",\"address_postal_code_check\":\"unavailable\",\"cvc_check\":null},\"country\":\"ES\",\"description\":\"MasterCard Corporate Immediate Debit\",\"ds_transaction_id\":null,\"exp_month\":7,\"exp_year\":2030,\"extended_authorization\":{\"status\":\"disabled\"},\"fingerprint\":\"SWhMdME6FgbPCcde\",\"funding\":\"debit\",\"iin\":\"552931\",\"incremental_authorization\":{\"status\":\"unavailable\"},\"installments\":null,\"issuer\":\"BANCO BILBAO VIZCAYA ARGENTARI\",\"last4\":\"3238\",\"mandate\":null,\"moto\":false,\"multicapture\":{\"status\":\"unavailable\"},\"network\":\"mastercard\",\"network_token\":{\"used\":true},\"network_transaction_id\":\"TCOJJV5N70128\",\"overcapture\":{\"maximum_amount_capturable\":16160,\"status\":\"unavailable\"},\"payment_account_reference\":\"50017RJAC1UY24VEYSN08FXNUY833\",\"regulated_status\":\"unregulated\",\"three_d_secure\":null,\"wallet\":null},\"type\":\"card\"},\"refunded\":false,\"source\":null,\"status\":\"succeeded\",\"mit_params\":{\"network_transaction_id\":\"TCOJJV5N70128\"}},\"confirmation_method\":\"manual\",\"created\":1769594042,\"currency\":\"eur\",\"customer\":null,\"last_payment_error\":null,\"livemode\":true,\"metadata\":{\"payment_id\":\"r1PchVS6CNm8zbkzHEMUMqMA4\",\"payments_extension\":\"true\",\"payments_extension_type\":\"card\",\"reconciliation_flow\":\"payments_api\",\"shop_id\":\"751927347\"},\"next_action\":null,\"payment_method\":\"pm_1SuVRmIkWweOM9jALxNzkBkA\",\"payment_method_types\":[\"card\"],\"source\":null,\"status\":\"succeeded\"}"</t>
  </si>
  <si>
    <t>AS-95271</t>
  </si>
  <si>
    <t>gid://shopify/Order/7411967689042</t>
  </si>
  <si>
    <t>gid://shopify/OrderTransaction/8583515504978</t>
  </si>
  <si>
    <t>2026-01-07T11:30:49Z</t>
  </si>
  <si>
    <t>ch_3SmuwwIkWweOM9jA0LfhE4Wq</t>
  </si>
  <si>
    <t>rbJe6PQcndJTcL3I9Btz6q3oN</t>
  </si>
  <si>
    <t>pi_3SmuwwIkWweOM9jA0TxPtb8P</t>
  </si>
  <si>
    <t>"{\"id\":\"pi_3SmuwwIkWweOM9jA0TxPtb8P\",\"object\":\"payment_intent\",\"amount\":2990,\"amount_capturable\":0,\"amount_received\":2990,\"canceled_at\":null,\"cancellation_reason\":null,\"capture_method\":\"automatic\",\"latest_charge\":{\"id\":\"ch_3SmuwwIkWweOM9jA0LfhE4Wq\",\"object\":\"charge\",\"amount\":2990,\"application_fee\":\"fee_1SmuwxIkWweOM9jA3EMGFMNB\",\"balance_transaction\":\"txn_3SmuwwIkWweOM9jA0qiqUzoh\",\"captured\":true,\"created\":1767785450,\"currency\":\"eur\",\"failure_code\":null,\"failure_message\":null,\"fraud_details\":{},\"livemode\":true,\"metadata\":{\"payment_id\":\"rbJe6PQcndJTcL3I9Btz6q3o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uwwIkWweOM9jA0TxPtb8P\",\"payment_method\":\"pm_1SmuwwIkWweOM9jANKCvxSOx\",\"payment_method_details\":{\"card\":{\"amount_authorized\":2990,\"authorization_code\":\"580916\",\"brand\":\"visa\",\"checks\":{\"address_line1_check\":\"unavailable\",\"address_postal_code_check\":\"unavailable\",\"cvc_check\":\"pass\"},\"country\":\"ES\",\"description\":\"Visa Classic\",\"ds_transaction_id\":null,\"exp_month\":11,\"exp_year\":2029,\"extended_authorization\":{\"status\":\"disabled\"},\"fingerprint\":\"NUOIoJ4FUp3Yu2W5\",\"funding\":\"credit\",\"iin\":\"476663\",\"incremental_authorization\":{\"status\":\"unavailable\"},\"installments\":null,\"issuer\":\"CAIXABANK S.A.\",\"last4\":\"3461\",\"mandate\":null,\"moto\":false,\"multicapture\":{\"status\":\"unavailable\"},\"network\":\"visa\",\"network_token\":{\"used\":false},\"network_transaction_id\":\"486007414508766\",\"overcapture\":{\"maximum_amount_capturable\":2990,\"status\":\"unavailable\"},\"payment_account_reference\":\"V0010013823054358872150008864\",\"regulated_status\":\"unregulated\",\"three_d_secure\":null,\"wallet\":null},\"type\":\"card\"},\"refunded\":false,\"source\":null,\"status\":\"succeeded\",\"mit_params\":{\"network_transaction_id\":\"486007414508766\"}},\"confirmation_method\":\"manual\",\"created\":1767785450,\"currency\":\"eur\",\"customer\":null,\"last_payment_error\":null,\"livemode\":true,\"metadata\":{\"payment_id\":\"rbJe6PQcndJTcL3I9Btz6q3oN\",\"payments_extension\":\"true\",\"payments_extension_type\":\"card\",\"reconciliation_flow\":\"payments_api\",\"shop_id\":\"751927347\"},\"next_action\":null,\"payment_method\":\"pm_1SmuwwIkWweOM9jANKCvxSOx\",\"payment_method_types\":[\"card\"],\"source\":null,\"status\":\"succeeded\"}"</t>
  </si>
  <si>
    <t>AS-97245</t>
  </si>
  <si>
    <t>gid://shopify/Order/7517187440978</t>
  </si>
  <si>
    <t>gid://shopify/OrderTransaction/8651185455442</t>
  </si>
  <si>
    <t>2026-01-31T21:26:37Z</t>
  </si>
  <si>
    <t>0TN2335456436693M</t>
  </si>
  <si>
    <t>"{\"id\":\"0TN2335456436693M\",\"intent\":\"CAPTURE\",\"status\":\"COMPLETED\",\"payment_source\":{\"paypal\":{\"email_address\":\"sven_gross94@web.de\",\"account_id\":\"Q9QUR7FHZT5PJ\",\"account_status\":\"VERIFIED\",\"name\":{\"given_name\":\"Sven\",\"surname\":\"Gross\"},\"phone_number\":{\"national_number\":\"4915254781592\"},\"address\":{\"address_line_1\":\"Petersbergstr 27\",\"address_line_2\":\" \",\"admin_area_2\":\"Unkel\",\"postal_code\":\"53572\",\"country_code\":\"DE\"}}},\"purchase_units\":[{\"reference_id\":\"default\",\"amount\":{\"currency_code\":\"EUR\",\"value\":\"53.46\",\"breakdown\":{\"item_total\":{\"currency_code\":\"EUR\",\"value\":\"53.90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5.39\"}}},\"payee\":{\"email_address\":\"info@artestaposters.com\",\"merchant_id\":\"CZQCEKGVW6QGG\",\"display_data\":{\"brand_name\":\"Artesta\"}},\"payment_instruction\":{\"disbursement_mode\":\"INSTANT\"},\"description\":\"Arcilla - Dan Hobday - P\u00f3ster \\/ Sin marco \\/ 40x50\",\"custom_id\":\"{\\\"shop_id\\\":751927347,\\\"session_id\\\":\\\"rumdiU5p7swONzrtzKefZuKSZ\\\"}\",\"invoice_id\":\"rumdiU5p7swONzrtzKefZuKSZ\",\"items\":[{\"name\":\"Arcilla - Dan Hobday - P\u00f3ster \\/ Sin marco \\/ 40x50\",\"unit_amount\":{\"currency_code\":\"EUR\",\"value\":\"26.95\"},\"tax\":{\"currency_code\":\"EUR\",\"value\":\"0.00\"},\"quantity\":\"2\"}],\"shipping\":{\"name\":{\"full_name\":\"Sven Gross\"},\"address\":{\"address_line_1\":\"Petersbergstr. 27\",\"admin_area_2\":\"Unkel\",\"postal_code\":\"53572\",\"country_code\":\"DE\"}},\"payments\":{\"captures\":[{\"id\":\"59V69725ER8257731\",\"status\":\"COMPLETED\",\"amount\":{\"currency_code\":\"EUR\",\"value\":\"53.46\"},\"final_capture\":true,\"disbursement_mode\":\"INSTANT\",\"seller_protection\":{\"status\":\"ELIGIBLE\",\"dispute_categories\":[\"ITEM_NOT_RECEIVED\",\"UNAUTHORIZED_TRANSACTION\"]},\"seller_receivable_breakdown\":{\"gross_amount\":{\"currency_code\":\"EUR\",\"value\":\"53.46\"},\"paypal_fee\":{\"currency_code\":\"EUR\",\"value\":\"1.90\"},\"net_amount\":{\"currency_code\":\"EUR\",\"value\":\"51.56\"}},\"invoice_id\":\"rumdiU5p7swONzrtzKefZuKSZ\",\"custom_id\":\"{\\\"shop_id\\\":751927347,\\\"session_id\\\":\\\"rumdiU5p7swONzrtzKefZuKSZ\\\"}\",\"links\":[{\"href\":\"https:\\/\\/api.paypal.com\\/v2\\/payments\\/captures\\/59V69725ER8257731\",\"rel\":\"self\",\"method\":\"GET\"},{\"href\":\"https:\\/\\/api.paypal.com\\/v2\\/payments\\/captures\\/59V69725ER8257731\\/refund\",\"rel\":\"refund\",\"method\":\"POST\"},{\"href\":\"https:\\/\\/api.paypal.com\\/v2\\/checkout\\/orders\\/0TN2335456436693M\",\"rel\":\"up\",\"method\":\"GET\"}],\"create_time\":\"2026-01-31T21:26:39Z\",\"update_time\":\"2026-01-31T21:26:39Z\"}]}}],\"payer\":{\"name\":{\"given_name\":\"Sven\",\"surname\":\"Gross\"},\"email_address\":\"sven_gross94@web.de\",\"payer_id\":\"Q9QUR7FHZT5PJ\",\"phone\":{\"phone_number\":{\"national_number\":\"4915254781592\"}},\"address\":{\"address_line_1\":\"Petersbergstr 27\",\"address_line_2\":\" \",\"admin_area_2\":\"Unkel\",\"postal_code\":\"53572\",\"country_code\":\"DE\"}},\"create_time\":\"2026-01-31T21:25:55Z\",\"update_time\":\"2026-01-31T21:26:39Z\",\"links\":[{\"href\":\"https:\\/\\/api.paypal.com\\/v2\\/checkout\\/orders\\/0TN2335456436693M\",\"rel\":\"self\",\"method\":\"GET\"}]}"</t>
  </si>
  <si>
    <t>AS-96820</t>
  </si>
  <si>
    <t>gid://shopify/Order/7495612727634</t>
  </si>
  <si>
    <t>gid://shopify/OrderTransaction/8635405107538</t>
  </si>
  <si>
    <t>2026-01-26T10:04:16Z</t>
  </si>
  <si>
    <t>ch_3StmebIkWweOM9jA1WVR7yXJ</t>
  </si>
  <si>
    <t>roZiW8xVRLwSDeR4dXwxnErJj</t>
  </si>
  <si>
    <t>pi_3StmebIkWweOM9jA10D3m7Bp</t>
  </si>
  <si>
    <t>"{\"id\":\"pi_3StmebIkWweOM9jA10D3m7Bp\",\"object\":\"payment_intent\",\"amount\":21475,\"amount_capturable\":0,\"amount_received\":21475,\"canceled_at\":null,\"cancellation_reason\":null,\"capture_method\":\"automatic\",\"latest_charge\":{\"id\":\"ch_3StmebIkWweOM9jA1WVR7yXJ\",\"object\":\"charge\",\"amount\":21475,\"application_fee\":\"fee_1StmecIkWweOM9jAdhAiCg7d\",\"balance_transaction\":\"txn_3StmebIkWweOM9jA16mI8ZNo\",\"captured\":true,\"created\":1769421857,\"currency\":\"eur\",\"failure_code\":null,\"failure_message\":null,\"fraud_details\":{},\"livemode\":true,\"metadata\":{\"payment_id\":\"roZiW8xVRLwSDeR4dXwxnErJ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mebIkWweOM9jA10D3m7Bp\",\"payment_method\":\"pm_1StmebIkWweOM9jA1Z4WTZcE\",\"payment_method_details\":{\"card\":{\"amount_authorized\":21475,\"authorization_code\":\"284798\",\"brand\":\"mastercard\",\"checks\":{\"address_line1_check\":\"unavailable\",\"address_postal_code_check\":\"unavailable\",\"cvc_check\":\"pass\"},\"country\":\"IT\",\"description\":\"Prepaid Unembossed MasterCard Card (Non-US)\",\"ds_transaction_id\":null,\"exp_month\":11,\"exp_year\":2027,\"extended_authorization\":{\"status\":\"disabled\"},\"fingerprint\":\"bN5WKFeR9OBefUdX\",\"funding\":\"prepaid\",\"iin\":\"526736\",\"incremental_authorization\":{\"status\":\"unavailable\"},\"installments\":null,\"issuer\":\"BPER BANCA S.P.A.\",\"last4\":\"0180\",\"mandate\":null,\"moto\":false,\"multicapture\":{\"status\":\"unavailable\"},\"network\":\"mastercard\",\"network_token\":{\"used\":false},\"network_transaction_id\":\"SURFPEVZ90126\",\"overcapture\":{\"maximum_amount_capturable\":21475,\"status\":\"unavailable\"},\"payment_account_reference\":\"50013Q4ZG8WLK3KTXD4HHIU4UN6AI\",\"regulated_status\":\"unregulated\",\"three_d_secure\":null,\"wallet\":null},\"type\":\"card\"},\"refunded\":false,\"source\":null,\"status\":\"succeeded\",\"mit_params\":{\"network_transaction_id\":\"SURFPEVZ90126\"}},\"confirmation_method\":\"manual\",\"created\":1769421857,\"currency\":\"eur\",\"customer\":null,\"last_payment_error\":null,\"livemode\":true,\"metadata\":{\"payment_id\":\"roZiW8xVRLwSDeR4dXwxnErJj\",\"payments_extension\":\"true\",\"payments_extension_type\":\"card\",\"reconciliation_flow\":\"payments_api\",\"shop_id\":\"751927347\"},\"next_action\":null,\"payment_method\":\"pm_1StmebIkWweOM9jA1Z4WTZcE\",\"payment_method_types\":[\"card\"],\"source\":null,\"status\":\"succeeded\"}"</t>
  </si>
  <si>
    <t>AS-90740</t>
  </si>
  <si>
    <t>gid://shopify/Order/7153244176722</t>
  </si>
  <si>
    <t>gid://shopify/OrderTransaction/8390334644562</t>
  </si>
  <si>
    <t>2025-11-24T20:07:21Z</t>
  </si>
  <si>
    <t>ch_3SX62gIkWweOM9jA0Czx4Wy4</t>
  </si>
  <si>
    <t>rAUNzhJ7pgc0bIi9pmq60Prpl</t>
  </si>
  <si>
    <t>pi_3SX62gIkWweOM9jA0CkFRtth</t>
  </si>
  <si>
    <t>"{\"id\":\"pi_3SX62gIkWweOM9jA0CkFRtth\",\"object\":\"payment_intent\",\"amount\":18632,\"amount_capturable\":0,\"amount_received\":18632,\"canceled_at\":null,\"cancellation_reason\":null,\"capture_method\":\"automatic\",\"latest_charge\":{\"id\":\"ch_3SX62gIkWweOM9jA0Czx4Wy4\",\"object\":\"charge\",\"amount\":18632,\"application_fee\":\"fee_1SX62iIkWweOM9jAm1IMuItc\",\"balance_transaction\":\"txn_3SX62gIkWweOM9jA04HqLgjV\",\"captured\":true,\"created\":1764014843,\"currency\":\"eur\",\"failure_code\":null,\"failure_message\":null,\"fraud_details\":{},\"livemode\":true,\"metadata\":{\"payment_id\":\"rAUNzhJ7pgc0bIi9pmq60Prp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X62gIkWweOM9jA0CkFRtth\",\"payment_method\":\"pm_1SX62gIkWweOM9jAZvtUQ1aW\",\"payment_method_details\":{\"card\":{\"amount_authorized\":18632,\"authorization_code\":\"319816\",\"brand\":\"mastercard\",\"checks\":{\"address_line1_check\":null,\"address_postal_code_check\":null,\"cvc_check\":null},\"country\":\"ES\",\"description\":\"Platinum MasterCard Immediate Debit\",\"ds_transaction_id\":null,\"exp_month\":3,\"exp_year\":2028,\"extended_authorization\":{\"status\":\"disabled\"},\"fingerprint\":\"yPKBFiOGnDI5nWKf\",\"funding\":\"debit\",\"iin\":\"525681\",\"incremental_authorization\":{\"status\":\"unavailable\"},\"installments\":null,\"issuer\":\"ING BANK N.V.\",\"last4\":\"0000\",\"mandate\":null,\"moto\":false,\"multicapture\":{\"status\":\"unavailable\"},\"network\":\"mastercard\",\"network_token\":{\"used\":false},\"network_transaction_id\":\"TPLR06TBW1124\",\"overcapture\":{\"maximum_amount_capturable\":18632,\"status\":\"unavailable\"},\"payment_account_reference\":\"50017DQQ4CWBEKXPS57FK3S9060CU\",\"regulated_status\":\"unregulated\",\"three_d_secure\":null,\"wallet\":{\"apple_pay\":{\"type\":\"apple_pay\"},\"dynamic_last4\":\"1481\",\"type\":\"apple_pay\"}},\"type\":\"card\"},\"refunded\":false,\"source\":null,\"status\":\"succeeded\",\"mit_params\":{\"network_transaction_id\":\"TPLR06TBW1124\"}},\"confirmation_method\":\"manual\",\"created\":1764014842,\"currency\":\"eur\",\"customer\":null,\"last_payment_error\":null,\"livemode\":true,\"metadata\":{\"payment_id\":\"rAUNzhJ7pgc0bIi9pmq60Prpl\",\"payments_extension\":\"true\",\"payments_extension_type\":\"card\",\"reconciliation_flow\":\"payments_api\",\"shop_id\":\"751927347\"},\"next_action\":null,\"payment_method\":\"pm_1SX62gIkWweOM9jAZvtUQ1aW\",\"payment_method_types\":[\"card\"],\"source\":null,\"status\":\"succeeded\"}"</t>
  </si>
  <si>
    <t>gid://shopify/OrderTransaction/8607320113490</t>
  </si>
  <si>
    <t>2026-01-16T10:03:15Z</t>
  </si>
  <si>
    <t>re_3SX62gIkWweOM9jA03q737Va</t>
  </si>
  <si>
    <t>ztXDrrukAP9a2W3LkOn29g6B8</t>
  </si>
  <si>
    <t>"{\"id\":\"re_3SX62gIkWweOM9jA03q737Va\",\"amount\":5590,\"balance_transaction\":\"txn_3SX62gIkWweOM9jA0U5HlwZ4\",\"charge\":{\"id\":\"ch_3SX62gIkWweOM9jA0Czx4Wy4\",\"object\":\"charge\",\"amount\":18632,\"application_fee\":\"fee_1SX62iIkWweOM9jAm1IMuItc\",\"balance_transaction\":\"txn_3SX62gIkWweOM9jA04HqLgjV\",\"captured\":true,\"created\":1764014843,\"currency\":\"eur\",\"failure_code\":null,\"failure_message\":null,\"fraud_details\":{},\"livemode\":true,\"metadata\":{\"payment_id\":\"rAUNzhJ7pgc0bIi9pmq60Prp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X62gIkWweOM9jA0CkFRtth\",\"payment_method\":\"pm_1SX62gIkWweOM9jAZvtUQ1aW\",\"payment_method_details\":{\"card\":{\"amount_authorized\":18632,\"authorization_code\":\"319816\",\"brand\":\"mastercard\",\"checks\":{\"address_line1_check\":null,\"address_postal_code_check\":null,\"cvc_check\":null},\"country\":\"ES\",\"description\":\"Platinum MasterCard Immediate Debit\",\"ds_transaction_id\":null,\"exp_month\":3,\"exp_year\":2028,\"extended_authorization\":{\"status\":\"disabled\"},\"fingerprint\":\"yPKBFiOGnDI5nWKf\",\"funding\":\"debit\",\"iin\":\"525681\",\"incremental_authorization\":{\"status\":\"unavailable\"},\"installments\":null,\"issuer\":\"ING BANK N.V.\",\"last4\":\"0000\",\"mandate\":null,\"moto\":false,\"multicapture\":{\"status\":\"unavailable\"},\"network\":\"mastercard\",\"network_token\":{\"used\":false},\"network_transaction_id\":\"TPLR06TBW1124\",\"overcapture\":{\"maximum_amount_capturable\":18632,\"status\":\"unavailable\"},\"payment_account_reference\":\"50017DQQ4CWBEKXPS57FK3S9060CU\",\"regulated_status\":\"unregulated\",\"three_d_secure\":null,\"wallet\":{\"apple_pay\":{\"type\":\"apple_pay\"},\"dynamic_last4\":\"1481\",\"type\":\"apple_pay\"}},\"type\":\"card\"},\"refunded\":false,\"source\":null,\"status\":\"succeeded\",\"mit_params\":{\"network_transaction_id\":\"TPLR06TBW1124\"}},\"object\":\"refund\",\"reason\":null,\"status\":\"succeeded\",\"created\":1768557796,\"currency\":\"eur\",\"metadata\":{\"payments_extension\":\"true\",\"payments_extension_type\":\"card\",\"reconciliation_flow\":\"payments_api\",\"refund_id\":\"ztXDrrukAP9a2W3LkOn29g6B8\"},\"payment_method_details\":{\"card\":{\"acquirer_reference_number\":null,\"acquirer_reference_number_status\":\"pending\"},\"type\":\"card\"},\"mit_params\":{}}"</t>
  </si>
  <si>
    <t>AS-96678</t>
  </si>
  <si>
    <t>gid://shopify/Order/7492511105362</t>
  </si>
  <si>
    <t>gid://shopify/OrderTransaction/8631511810386</t>
  </si>
  <si>
    <t>2026-01-24T17:07:57Z</t>
  </si>
  <si>
    <t>ch_3StAJWIkWweOM9jA2soUK0MO</t>
  </si>
  <si>
    <t>rSUBae9LvX5fqpl6jVsEzhuSo</t>
  </si>
  <si>
    <t>pi_3StAJWIkWweOM9jA2fPR8qTw</t>
  </si>
  <si>
    <t>"{\"id\":\"pi_3StAJWIkWweOM9jA2fPR8qTw\",\"object\":\"payment_intent\",\"amount\":4990,\"amount_capturable\":0,\"amount_received\":4990,\"canceled_at\":null,\"cancellation_reason\":null,\"capture_method\":\"automatic\",\"latest_charge\":{\"id\":\"ch_3StAJWIkWweOM9jA2soUK0MO\",\"object\":\"charge\",\"amount\":4990,\"application_fee\":\"fee_1StAJZIkWweOM9jAA6g40arH\",\"balance_transaction\":\"txn_3StAJWIkWweOM9jA2SqSjFGt\",\"captured\":true,\"created\":1769274480,\"currency\":\"eur\",\"failure_code\":null,\"failure_message\":null,\"fraud_details\":{},\"livemode\":true,\"metadata\":{\"payment_id\":\"rSUBae9LvX5fqpl6jVsEzhuS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AJWIkWweOM9jA2fPR8qTw\",\"payment_method\":\"pm_1StAJWIkWweOM9jAx9ZSFsDH\",\"payment_method_details\":{\"card\":{\"amount_authorized\":4990,\"authorization_code\":\"299342\",\"brand\":\"visa\",\"checks\":{\"address_line1_check\":\"fail\",\"address_postal_code_check\":\"fail\",\"cvc_check\":\"pass\"},\"country\":\"FR\",\"description\":\"Visa Gold\",\"ds_transaction_id\":null,\"exp_month\":11,\"exp_year\":2027,\"extended_authorization\":{\"status\":\"disabled\"},\"fingerprint\":\"jnX4BfxDsv74uLRM\",\"funding\":\"credit\",\"iin\":\"412523\",\"incremental_authorization\":{\"status\":\"unavailable\"},\"installments\":null,\"issuer\":\"BPCE\",\"last4\":\"9164\",\"mandate\":null,\"moto\":false,\"multicapture\":{\"status\":\"unavailable\"},\"network\":\"visa\",\"network_token\":{\"used\":false},\"network_transaction_id\":\"486024616800980\",\"overcapture\":{\"maximum_amount_capturable\":4990,\"status\":\"unavailable\"},\"payment_account_reference\":\"V001AACB066012021042153991743\",\"regulated_status\":\"unregulated\",\"three_d_secure\":{\"authentication_flow\":\"frictionless\",\"electronic_commerce_indicator\":\"07\",\"exemption_indicator\":null,\"result\":\"exempted\",\"result_reason\":null,\"transaction_id\":\"9a20bff7-75c4-457a-a7d9-bbf7fff714d7\",\"version\":\"2.2.0\"},\"wallet\":null},\"type\":\"card\"},\"refunded\":false,\"source\":null,\"status\":\"succeeded\",\"mit_params\":{\"network_transaction_id\":\"486024616800980\"}},\"confirmation_method\":\"manual\",\"created\":1769274478,\"currency\":\"eur\",\"customer\":null,\"last_payment_error\":null,\"livemode\":true,\"metadata\":{\"payment_id\":\"rSUBae9LvX5fqpl6jVsEzhuSo\",\"payments_extension\":\"true\",\"payments_extension_type\":\"card\",\"reconciliation_flow\":\"payments_api\",\"shop_id\":\"751927347\"},\"next_action\":null,\"payment_method\":\"pm_1StAJWIkWweOM9jAx9ZSFsDH\",\"payment_method_types\":[\"card\"],\"source\":null,\"status\":\"succeeded\"}"</t>
  </si>
  <si>
    <t>AS-96321</t>
  </si>
  <si>
    <t>gid://shopify/Order/7441539662162</t>
  </si>
  <si>
    <t>gid://shopify/OrderTransaction/8617715237202</t>
  </si>
  <si>
    <t>2026-01-19T13:16:14Z</t>
  </si>
  <si>
    <t>ch_3SrIJXIkWweOM9jA1yfe7UJK</t>
  </si>
  <si>
    <t>rggjFZ48kFx1maDLI0ThSN03p</t>
  </si>
  <si>
    <t>pi_3SrIJXIkWweOM9jA1Kk5XDpN</t>
  </si>
  <si>
    <t>"{\"id\":\"pi_3SrIJXIkWweOM9jA1Kk5XDpN\",\"object\":\"payment_intent\",\"amount\":20691,\"amount_capturable\":0,\"amount_received\":20691,\"canceled_at\":null,\"cancellation_reason\":null,\"capture_method\":\"automatic\",\"latest_charge\":{\"id\":\"ch_3SrIJXIkWweOM9jA1yfe7UJK\",\"object\":\"charge\",\"amount\":20691,\"application_fee\":\"fee_1SrIJZIkWweOM9jA14OlrIOb\",\"balance_transaction\":\"txn_3SrIJXIkWweOM9jA1JBKEDiJ\",\"captured\":true,\"created\":1768828576,\"currency\":\"eur\",\"failure_code\":null,\"failure_message\":null,\"fraud_details\":{},\"livemode\":true,\"metadata\":{\"payment_id\":\"rggjFZ48kFx1maDLI0ThSN03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IJXIkWweOM9jA1Kk5XDpN\",\"payment_method\":\"pm_1SrIJXIkWweOM9jAqfmtqxuF\",\"payment_method_details\":{\"card\":{\"amount_authorized\":20691,\"authorization_code\":\"628382\",\"brand\":\"mastercard\",\"checks\":{\"address_line1_check\":\"unavailable\",\"address_postal_code_check\":\"unavailable\",\"cvc_check\":\"pass\"},\"country\":\"DE\",\"description\":\"Standard MasterCard Card\",\"ds_transaction_id\":null,\"exp_month\":3,\"exp_year\":2029,\"extended_authorization\":{\"status\":\"disabled\"},\"fingerprint\":\"KW2JMYrfFfUO1API\",\"funding\":\"credit\",\"iin\":\"544589\",\"incremental_authorization\":{\"status\":\"unavailable\"},\"installments\":null,\"issuer\":\"OLDENBURGISCHE LANDESBANK AG\",\"last4\":\"4711\",\"mandate\":null,\"moto\":false,\"multicapture\":{\"status\":\"unavailable\"},\"network\":\"mastercard\",\"network_token\":{\"used\":false},\"network_transaction_id\":\"MCSWC2IDD0119\",\"overcapture\":{\"maximum_amount_capturable\":20691,\"status\":\"unavailable\"},\"payment_account_reference\":\"50015YC22QYFIW89CNSYESQN7K4H2\",\"regulated_status\":\"unregulated\",\"three_d_secure\":null,\"wallet\":null},\"type\":\"card\"},\"refunded\":false,\"source\":null,\"status\":\"succeeded\",\"mit_params\":{\"network_transaction_id\":\"MCSWC2IDD0119\"}},\"confirmation_method\":\"manual\",\"created\":1768828575,\"currency\":\"eur\",\"customer\":null,\"last_payment_error\":null,\"livemode\":true,\"metadata\":{\"payment_id\":\"rggjFZ48kFx1maDLI0ThSN03p\",\"payments_extension\":\"true\",\"payments_extension_type\":\"card\",\"reconciliation_flow\":\"payments_api\",\"shop_id\":\"751927347\"},\"next_action\":null,\"payment_method\":\"pm_1SrIJXIkWweOM9jAqfmtqxuF\",\"payment_method_types\":[\"card\"],\"source\":null,\"status\":\"succeeded\"}"</t>
  </si>
  <si>
    <t>gid://shopify/OrderTransaction/8644941054290</t>
  </si>
  <si>
    <t>2026-01-29T12:59:39Z</t>
  </si>
  <si>
    <t>re_3SrIJXIkWweOM9jA1auhD7MV</t>
  </si>
  <si>
    <t>zz4WIeHBoTwHmQ5o2KbQyDwWp</t>
  </si>
  <si>
    <t>"{\"id\":\"re_3SrIJXIkWweOM9jA1auhD7MV\",\"amount\":3450,\"balance_transaction\":\"txn_3SrIJXIkWweOM9jA15OY04k9\",\"charge\":{\"id\":\"ch_3SrIJXIkWweOM9jA1yfe7UJK\",\"object\":\"charge\",\"amount\":20691,\"application_fee\":\"fee_1SrIJZIkWweOM9jA14OlrIOb\",\"balance_transaction\":\"txn_3SrIJXIkWweOM9jA1JBKEDiJ\",\"captured\":true,\"created\":1768828576,\"currency\":\"eur\",\"failure_code\":null,\"failure_message\":null,\"fraud_details\":{},\"livemode\":true,\"metadata\":{\"payment_id\":\"rggjFZ48kFx1maDLI0ThSN03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IJXIkWweOM9jA1Kk5XDpN\",\"payment_method\":\"pm_1SrIJXIkWweOM9jAqfmtqxuF\",\"payment_method_details\":{\"card\":{\"amount_authorized\":20691,\"authorization_code\":\"628382\",\"brand\":\"mastercard\",\"checks\":{\"address_line1_check\":\"unavailable\",\"address_postal_code_check\":\"unavailable\",\"cvc_check\":\"pass\"},\"country\":\"DE\",\"description\":\"Standard MasterCard Card\",\"ds_transaction_id\":null,\"exp_month\":3,\"exp_year\":2029,\"extended_authorization\":{\"status\":\"disabled\"},\"fingerprint\":\"KW2JMYrfFfUO1API\",\"funding\":\"credit\",\"iin\":\"544589\",\"incremental_authorization\":{\"status\":\"unavailable\"},\"installments\":null,\"issuer\":\"OLDENBURGISCHE LANDESBANK AG\",\"last4\":\"4711\",\"mandate\":null,\"moto\":false,\"multicapture\":{\"status\":\"unavailable\"},\"network\":\"mastercard\",\"network_token\":{\"used\":false},\"network_transaction_id\":\"MCSWC2IDD0119\",\"overcapture\":{\"maximum_amount_capturable\":20691,\"status\":\"unavailable\"},\"payment_account_reference\":\"50015YC22QYFIW89CNSYESQN7K4H2\",\"regulated_status\":\"unregulated\",\"three_d_secure\":null,\"wallet\":null},\"type\":\"card\"},\"refunded\":false,\"source\":null,\"status\":\"succeeded\",\"mit_params\":{\"network_transaction_id\":\"MCSWC2IDD0119\"}},\"object\":\"refund\",\"reason\":null,\"status\":\"succeeded\",\"created\":1769691580,\"currency\":\"eur\",\"metadata\":{\"payments_extension\":\"true\",\"payments_extension_type\":\"card\",\"reconciliation_flow\":\"payments_api\",\"refund_id\":\"zz4WIeHBoTwHmQ5o2KbQyDwWp\"},\"payment_method_details\":{\"card\":{\"acquirer_reference_number\":null,\"acquirer_reference_number_status\":\"pending\"},\"type\":\"card\"},\"mit_params\":{}}"</t>
  </si>
  <si>
    <t>AS-95897</t>
  </si>
  <si>
    <t>gid://shopify/Order/7427622076754</t>
  </si>
  <si>
    <t>gid://shopify/OrderTransaction/8601226772818</t>
  </si>
  <si>
    <t>2026-01-14T09:26:02Z</t>
  </si>
  <si>
    <t>ch_3SpQL1IkWweOM9jA19mknP2H</t>
  </si>
  <si>
    <t>rRAVLYvKKgCP8GBVQysI4sSJa</t>
  </si>
  <si>
    <t>pi_3SpQL1IkWweOM9jA1eEtqGHE</t>
  </si>
  <si>
    <t>"{\"id\":\"pi_3SpQL1IkWweOM9jA1eEtqGHE\",\"object\":\"payment_intent\",\"amount\":16990,\"amount_capturable\":0,\"amount_received\":16990,\"canceled_at\":null,\"cancellation_reason\":null,\"capture_method\":\"automatic\",\"latest_charge\":{\"id\":\"ch_3SpQL1IkWweOM9jA19mknP2H\",\"object\":\"charge\",\"amount\":16990,\"application_fee\":\"fee_1SpQL2IkWweOM9jAKKwqEeD0\",\"balance_transaction\":\"txn_3SpQL1IkWweOM9jA1tVwcTVq\",\"captured\":true,\"created\":1768382764,\"currency\":\"eur\",\"failure_code\":null,\"failure_message\":null,\"fraud_details\":{},\"livemode\":true,\"metadata\":{\"payment_id\":\"rRAVLYvKKgCP8GBVQysI4sSJ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QL1IkWweOM9jA1eEtqGHE\",\"payment_method\":\"pm_1SpQL1IkWweOM9jAHru3tPfT\",\"payment_method_details\":{\"card\":{\"amount_authorized\":16990,\"authorization_code\":\"210777\",\"brand\":\"visa\",\"checks\":{\"address_line1_check\":\"unavailable\",\"address_postal_code_check\":\"unavailable\",\"cvc_check\":\"pass\"},\"country\":\"ES\",\"description\":\"Visa Classic\",\"ds_transaction_id\":null,\"exp_month\":8,\"exp_year\":2028,\"extended_authorization\":{\"status\":\"disabled\"},\"fingerprint\":\"pftZThpKb7d6E1z9\",\"funding\":\"debit\",\"iin\":\"453988\",\"incremental_authorization\":{\"status\":\"unavailable\"},\"installments\":null,\"issuer\":\"BANKINTER S.A.\",\"last4\":\"6397\",\"mandate\":null,\"moto\":false,\"multicapture\":{\"status\":\"unavailable\"},\"network\":\"visa\",\"network_token\":{\"used\":false},\"network_transaction_id\":\"486014339648265\",\"overcapture\":{\"maximum_amount_capturable\":16990,\"status\":\"unavailable\"},\"payment_account_reference\":\"V0010013825254262183457837799\",\"regulated_status\":\"unregulated\",\"three_d_secure\":null,\"wallet\":null},\"type\":\"card\"},\"refunded\":false,\"source\":null,\"status\":\"succeeded\",\"mit_params\":{\"network_transaction_id\":\"486014339648265\"}},\"confirmation_method\":\"manual\",\"created\":1768382763,\"currency\":\"eur\",\"customer\":null,\"last_payment_error\":null,\"livemode\":true,\"metadata\":{\"payment_id\":\"rRAVLYvKKgCP8GBVQysI4sSJa\",\"payments_extension\":\"true\",\"payments_extension_type\":\"card\",\"reconciliation_flow\":\"payments_api\",\"shop_id\":\"751927347\"},\"next_action\":null,\"payment_method\":\"pm_1SpQL1IkWweOM9jAHru3tPfT\",\"payment_method_types\":[\"card\"],\"source\":null,\"status\":\"succeeded\"}"</t>
  </si>
  <si>
    <t>AS-95720</t>
  </si>
  <si>
    <t>gid://shopify/Order/7421848518994</t>
  </si>
  <si>
    <t>gid://shopify/OrderTransaction/8595296682322</t>
  </si>
  <si>
    <t>2026-01-11T22:13:28Z</t>
  </si>
  <si>
    <t>48N36919C5981070N</t>
  </si>
  <si>
    <t>"{\"id\":\"48N36919C5981070N\",\"intent\":\"CAPTURE\",\"status\":\"COMPLETED\",\"payment_source\":{\"paypal\":{\"email_address\":\"josejoaquinh_14@live.com\",\"account_id\":\"UQZGVTJFASLDN\",\"account_status\":\"VERIFIED\",\"name\":{\"given_name\":\"Jos\u00e9 Joaqu\u00edn\",\"surname\":\"Hidalgo Del Valle\"},\"phone_number\":{\"national_number\":\"663369677\"},\"address\":{\"address_line_1\":\"Camino Real, N\u00b046\",\"admin_area_2\":\"Yecla\",\"admin_area_1\":\"MURCIA\",\"postal_code\":\"30510\",\"country_code\":\"ES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Roots - P\u00f3ster \\/ Madera roble natural \\/ 50x70\",\"custom_id\":\"{\\\"shop_id\\\":751927347,\\\"session_id\\\":\\\"rTs6ReTRf9o0tOotnLnCgmkoT\\\"}\",\"invoice_id\":\"rTs6ReTRf9o0tOotnLnCgmkoT\",\"soft_descriptor\":\"PAYPAL *ARTESTASTOR AR\",\"items\":[{\"name\":\"Roots - P\u00f3ster \\/ Madera roble natural \\/ 50x70\",\"unit_amount\":{\"currency_code\":\"EUR\",\"value\":\"67.95\"},\"tax\":{\"currency_code\":\"EUR\",\"value\":\"0.00\"},\"quantity\":\"1\"}],\"shipping\":{\"name\":{\"full_name\":\"Jos\u00e9 Antonio L\u00f3pez Rubio\"},\"address\":{\"address_line_1\":\"Camino Real 46, 4\u00b0 piso\",\"admin_area_2\":\"Yecla\",\"admin_area_1\":\"Murcia\",\"postal_code\":\"30510\",\"country_code\":\"ES\"}},\"supplementary_data\":{\"tax_nexus\":[]},\"payments\":{\"captures\":[{\"id\":\"7N447448V0596703L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Ts6ReTRf9o0tOotnLnCgmkoT\",\"custom_id\":\"{\\\"shop_id\\\":751927347,\\\"session_id\\\":\\\"rTs6ReTRf9o0tOotnLnCgmkoT\\\"}\",\"links\":[{\"href\":\"https:\\/\\/api.paypal.com\\/v2\\/payments\\/captures\\/7N447448V0596703L\",\"rel\":\"self\",\"method\":\"GET\"},{\"href\":\"https:\\/\\/api.paypal.com\\/v2\\/payments\\/captures\\/7N447448V0596703L\\/refund\",\"rel\":\"refund\",\"method\":\"POST\"},{\"href\":\"https:\\/\\/api.paypal.com\\/v2\\/checkout\\/orders\\/48N36919C5981070N\",\"rel\":\"up\",\"method\":\"GET\"}],\"create_time\":\"2026-01-11T22:13:30Z\",\"update_time\":\"2026-01-11T22:13:30Z\"}]}}],\"payer\":{\"name\":{\"given_name\":\"Jos\u00e9 Joaqu\u00edn\",\"surname\":\"Hidalgo Del Valle\"},\"email_address\":\"josejoaquinh_14@live.com\",\"payer_id\":\"UQZGVTJFASLDN\",\"phone\":{\"phone_number\":{\"national_number\":\"663369677\"}},\"address\":{\"address_line_1\":\"Camino Real, N\u00b046\",\"admin_area_2\":\"Yecla\",\"admin_area_1\":\"MURCIA\",\"postal_code\":\"30510\",\"country_code\":\"ES\"}},\"create_time\":\"2026-01-11T22:12:34Z\",\"update_time\":\"2026-01-11T22:13:30Z\",\"links\":[{\"href\":\"https:\\/\\/api.paypal.com\\/v2\\/checkout\\/orders\\/48N36919C5981070N\",\"rel\":\"self\",\"method\":\"GET\"}]}"</t>
  </si>
  <si>
    <t>AS-96808</t>
  </si>
  <si>
    <t>gid://shopify/Order/7495496958290</t>
  </si>
  <si>
    <t>gid://shopify/OrderTransaction/8635239661906</t>
  </si>
  <si>
    <t>2026-01-26T08:48:04Z</t>
  </si>
  <si>
    <t>15X31367UD152152R</t>
  </si>
  <si>
    <t>"{\"id\":\"15X31367UD152152R\",\"intent\":\"CAPTURE\",\"status\":\"COMPLETED\",\"payment_source\":{\"paypal\":{\"email_address\":\"kern.work@gmx.de\",\"account_id\":\"J9SY6Y66225LL\",\"account_status\":\"VERIFIED\",\"name\":{\"given_name\":\"Sonja\",\"surname\":\"Kern\"},\"phone_number\":{\"national_number\":\"1637900832\"},\"address\":{\"address_line_1\":\"Alter Schulweg 17\",\"admin_area_2\":\"Bergisch Gladbach\",\"postal_code\":\"51429\",\"country_code\":\"DE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Animals Drawings the elephant - P\u00f3ster \\/ Sin marco \\/ 50x70\",\"custom_id\":\"{\\\"shop_id\\\":751927347,\\\"session_id\\\":\\\"rfjiI1YXLaazwsedexEY8g9tb\\\"}\",\"invoice_id\":\"rfjiI1YXLaazwsedexEY8g9tb\",\"items\":[{\"name\":\"Pablo Picasso Animals Drawings the elephant - P\u00f3ster \\/ Sin marco \\/ 50x70\",\"unit_amount\":{\"currency_code\":\"EUR\",\"value\":\"32.95\"},\"tax\":{\"currency_code\":\"EUR\",\"value\":\"0.00\"},\"quantity\":\"1\"}],\"shipping\":{\"name\":{\"full_name\":\"Sonja Kern\"},\"address\":{\"address_line_1\":\"Alter Schulweg 17\",\"admin_area_2\":\"Bergisch Gladbach\",\"postal_code\":\"51429\",\"country_code\":\"DE\"}},\"payments\":{\"captures\":[{\"id\":\"6EH37633FA894751H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fjiI1YXLaazwsedexEY8g9tb\",\"custom_id\":\"{\\\"shop_id\\\":751927347,\\\"session_id\\\":\\\"rfjiI1YXLaazwsedexEY8g9tb\\\"}\",\"links\":[{\"href\":\"https:\\/\\/api.paypal.com\\/v2\\/payments\\/captures\\/6EH37633FA894751H\",\"rel\":\"self\",\"method\":\"GET\"},{\"href\":\"https:\\/\\/api.paypal.com\\/v2\\/payments\\/captures\\/6EH37633FA894751H\\/refund\",\"rel\":\"refund\",\"method\":\"POST\"},{\"href\":\"https:\\/\\/api.paypal.com\\/v2\\/checkout\\/orders\\/15X31367UD152152R\",\"rel\":\"up\",\"method\":\"GET\"}],\"create_time\":\"2026-01-26T08:48:06Z\",\"update_time\":\"2026-01-26T08:48:06Z\"}]}}],\"payer\":{\"name\":{\"given_name\":\"Sonja\",\"surname\":\"Kern\"},\"email_address\":\"kern.work@gmx.de\",\"payer_id\":\"J9SY6Y66225LL\",\"phone\":{\"phone_number\":{\"national_number\":\"1637900832\"}},\"address\":{\"address_line_1\":\"Alter Schulweg 17\",\"admin_area_2\":\"Bergisch Gladbach\",\"postal_code\":\"51429\",\"country_code\":\"DE\"}},\"create_time\":\"2026-01-26T08:47:14Z\",\"update_time\":\"2026-01-26T08:48:06Z\",\"links\":[{\"href\":\"https:\\/\\/api.paypal.com\\/v2\\/checkout\\/orders\\/15X31367UD152152R\",\"rel\":\"self\",\"method\":\"GET\"}]}"</t>
  </si>
  <si>
    <t>AS-95294</t>
  </si>
  <si>
    <t>gid://shopify/Order/7412531102034</t>
  </si>
  <si>
    <t>gid://shopify/OrderTransaction/8584272838994</t>
  </si>
  <si>
    <t>2026-01-07T16:05:29Z</t>
  </si>
  <si>
    <t>ch_3SmzEkIkWweOM9jA0B50zAjm</t>
  </si>
  <si>
    <t>rZWwaFbcgV5MXtKtLxbvYqEQ8</t>
  </si>
  <si>
    <t>pi_3SmzEkIkWweOM9jA0u9sLpq2</t>
  </si>
  <si>
    <t>"{\"id\":\"pi_3SmzEkIkWweOM9jA0u9sLpq2\",\"object\":\"payment_intent\",\"amount\":3790,\"amount_capturable\":0,\"amount_received\":3790,\"canceled_at\":null,\"cancellation_reason\":null,\"capture_method\":\"automatic\",\"latest_charge\":{\"id\":\"ch_3SmzEkIkWweOM9jA0B50zAjm\",\"object\":\"charge\",\"amount\":3790,\"application_fee\":\"fee_1SmzEoIkWweOM9jAvlBOY8A9\",\"balance_transaction\":\"txn_3SmzEkIkWweOM9jA0bBCAjlW\",\"captured\":true,\"created\":1767801933,\"currency\":\"eur\",\"failure_code\":null,\"failure_message\":null,\"fraud_details\":{},\"livemode\":true,\"metadata\":{\"payment_id\":\"rZWwaFbcgV5MXtKtLxbvYqEQ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zEkIkWweOM9jA0u9sLpq2\",\"payment_method\":\"pm_1SmzEkIkWweOM9jADUgDzolI\",\"payment_method_details\":{\"card\":{\"amount_authorized\":3790,\"authorization_code\":\"720660\",\"brand\":\"mastercard\",\"checks\":{\"address_line1_check\":\"unavailable\",\"address_postal_code_check\":\"unavailable\",\"cvc_check\":null},\"country\":\"FR\",\"description\":\"MasterCard Standard Card Immediate Debit\",\"ds_transaction_id\":null,\"exp_month\":2,\"exp_year\":2029,\"extended_authorization\":{\"status\":\"disabled\"},\"fingerprint\":\"cI5ZkYzRqTTGDdZC\",\"funding\":\"debit\",\"iin\":\"513162\",\"incremental_authorization\":{\"status\":\"unavailable\"},\"installments\":null,\"issuer\":\"CREDIT AGRICOLE S.A.\",\"last4\":\"3410\",\"mandate\":null,\"moto\":false,\"multicapture\":{\"status\":\"unavailable\"},\"network\":\"mastercard\",\"network_token\":{\"used\":false},\"network_transaction_id\":\"TCSV1MRYB0107\",\"overcapture\":{\"maximum_amount_capturable\":3790,\"status\":\"unavailable\"},\"payment_account_reference\":\"50015AI9MUUCK048WCNXKXR4D8QEU\",\"regulated_status\":\"unregulated\",\"three_d_secure\":{\"authentication_flow\":\"frictionless\",\"electronic_commerce_indicator\":\"06\",\"exemption_indicator\":null,\"result\":\"exempted\",\"result_reason\":null,\"transaction_id\":\"3bc7c65f-a98a-4aca-8215-9732608d33fe\",\"version\":\"2.2.0\"},\"wallet\":null},\"type\":\"card\"},\"refunded\":false,\"source\":null,\"status\":\"succeeded\",\"mit_params\":{\"network_transaction_id\":\"TCSV1MRYB0107\"}},\"confirmation_method\":\"manual\",\"created\":1767801930,\"currency\":\"eur\",\"customer\":null,\"last_payment_error\":null,\"livemode\":true,\"metadata\":{\"payment_id\":\"rZWwaFbcgV5MXtKtLxbvYqEQ8\",\"payments_extension\":\"true\",\"payments_extension_type\":\"card\",\"reconciliation_flow\":\"payments_api\",\"shop_id\":\"751927347\"},\"next_action\":null,\"payment_method\":\"pm_1SmzEkIkWweOM9jADUgDzolI\",\"payment_method_types\":[\"card\"],\"source\":null,\"status\":\"succeeded\"}"</t>
  </si>
  <si>
    <t>AS-96723</t>
  </si>
  <si>
    <t>gid://shopify/Order/7493621088594</t>
  </si>
  <si>
    <t>gid://shopify/OrderTransaction/8632924635474</t>
  </si>
  <si>
    <t>2026-01-25T10:14:40Z</t>
  </si>
  <si>
    <t>ch_3StQL7IkWweOM9jA2SCvrjFH</t>
  </si>
  <si>
    <t>rihbWuXLTdqriUGKHJp0nf5c8</t>
  </si>
  <si>
    <t>pi_3StQL7IkWweOM9jA2yXd7Je7</t>
  </si>
  <si>
    <t>"{\"id\":\"pi_3StQL7IkWweOM9jA2yXd7Je7\",\"object\":\"payment_intent\",\"amount\":5985,\"amount_capturable\":0,\"amount_received\":5985,\"canceled_at\":null,\"cancellation_reason\":null,\"capture_method\":\"automatic\",\"latest_charge\":{\"id\":\"ch_3StQL7IkWweOM9jA2SCvrjFH\",\"object\":\"charge\",\"amount\":5985,\"application_fee\":\"fee_1StQLcIkWweOM9jABnYlGbhX\",\"balance_transaction\":\"txn_3StQL7IkWweOM9jA20georu6\",\"captured\":true,\"created\":1769336111,\"currency\":\"eur\",\"failure_code\":null,\"failure_message\":null,\"fraud_details\":{},\"livemode\":true,\"metadata\":{\"payment_id\":\"rihbWuXLTdqriUGKHJp0nf5c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QL7IkWweOM9jA2yXd7Je7\",\"payment_method\":\"pm_1StQL7IkWweOM9jA2meUrQzq\",\"payment_method_details\":{\"card\":{\"amount_authorized\":5985,\"authorization_code\":\"601995\",\"brand\":\"mastercard\",\"checks\":{\"address_line1_check\":\"unavailable\",\"address_postal_code_check\":\"unavailable\",\"cvc_check\":null},\"country\":\"IT\",\"description\":\"MasterCard Platinum Prepaid Travel (UK and Brazil)\",\"ds_transaction_id\":null,\"exp_month\":8,\"exp_year\":2030,\"extended_authorization\":{\"status\":\"disabled\"},\"fingerprint\":\"jYqWGb72AZDvzzAO\",\"funding\":\"prepaid\",\"iin\":\"533317\",\"incremental_authorization\":{\"status\":\"unavailable\"},\"installments\":null,\"issuer\":\"POSTEPAY S.P.A\",\"last4\":\"8234\",\"mandate\":null,\"moto\":false,\"multicapture\":{\"status\":\"unavailable\"},\"network\":\"mastercard\",\"network_token\":{\"used\":false},\"network_transaction_id\":\"MTPV8BNFD0125\",\"overcapture\":{\"maximum_amount_capturable\":5985,\"status\":\"unavailable\"},\"payment_account_reference\":\"500177IXZWS707JAQ2W5ABJ985VMN\",\"regulated_status\":\"unregulated\",\"three_d_secure\":{\"authentication_flow\":\"challenge\",\"electronic_commerce_indicator\":\"02\",\"exemption_indicator\":null,\"result\":\"authenticated\",\"result_reason\":null,\"transaction_id\":\"a40613a2-17a0-4298-a404-71fb6c4f5c43\",\"version\":\"2.2.0\"},\"wallet\":null},\"type\":\"card\"},\"refunded\":false,\"source\":null,\"status\":\"succeeded\",\"mit_params\":{\"network_transaction_id\":\"MTPV8BNFD0125\"}},\"confirmation_method\":\"manual\",\"created\":1769336081,\"currency\":\"eur\",\"customer\":null,\"last_payment_error\":null,\"livemode\":true,\"metadata\":{\"payment_id\":\"rihbWuXLTdqriUGKHJp0nf5c8\",\"payments_extension\":\"true\",\"payments_extension_type\":\"card\",\"reconciliation_flow\":\"payments_api\",\"shop_id\":\"751927347\"},\"next_action\":null,\"payment_method\":\"pm_1StQL7IkWweOM9jA2meUrQzq\",\"payment_method_types\":[\"card\"],\"source\":null,\"status\":\"succeeded\"}"</t>
  </si>
  <si>
    <t>AS-96166</t>
  </si>
  <si>
    <t>gid://shopify/Order/7436936118610</t>
  </si>
  <si>
    <t>gid://shopify/OrderTransaction/8612166205778</t>
  </si>
  <si>
    <t>2026-01-17T16:20:24Z</t>
  </si>
  <si>
    <t>ch_3SqcEfIkWweOM9jA2WmDsi7K</t>
  </si>
  <si>
    <t>rrSmlzmIoayJRcjbYkNQAVlI8</t>
  </si>
  <si>
    <t>pi_3SqcEfIkWweOM9jA2vUdYMON</t>
  </si>
  <si>
    <t>"{\"id\":\"pi_3SqcEfIkWweOM9jA2vUdYMON\",\"object\":\"payment_intent\",\"amount\":3190,\"amount_capturable\":0,\"amount_received\":3190,\"canceled_at\":null,\"cancellation_reason\":null,\"capture_method\":\"automatic\",\"latest_charge\":{\"id\":\"ch_3SqcEfIkWweOM9jA2WmDsi7K\",\"object\":\"charge\",\"amount\":3190,\"application_fee\":\"fee_1SqcEgIkWweOM9jAK0PUHeC1\",\"balance_transaction\":\"txn_3SqcEfIkWweOM9jA2HmQZ5lf\",\"captured\":true,\"created\":1768666825,\"currency\":\"eur\",\"failure_code\":null,\"failure_message\":null,\"fraud_details\":{},\"livemode\":true,\"metadata\":{\"payment_id\":\"rrSmlzmIoayJRcjbYkNQAVlI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cEfIkWweOM9jA2vUdYMON\",\"payment_method\":\"pm_1SqcEfIkWweOM9jAMMdE6z6o\",\"payment_method_details\":{\"card\":{\"amount_authorized\":3190,\"authorization_code\":\"366137\",\"brand\":\"mastercard\",\"checks\":{\"address_line1_check\":null,\"address_postal_code_check\":null,\"cvc_check\":null},\"country\":\"FR\",\"description\":\"MasterCard Standard Card Immediate Debit\",\"ds_transaction_id\":null,\"exp_month\":1,\"exp_year\":2028,\"extended_authorization\":{\"status\":\"disabled\"},\"fingerprint\":\"bI0IL9YRLkJL0Ndv\",\"funding\":\"debit\",\"iin\":\"547127\",\"incremental_authorization\":{\"status\":\"unavailable\"},\"installments\":null,\"issuer\":\"BANQUE FEDERATIVE DU CREDIT MU\",\"last4\":\"0000\",\"mandate\":null,\"moto\":false,\"multicapture\":{\"status\":\"unavailable\"},\"network\":\"mastercard\",\"network_token\":{\"used\":false},\"network_transaction_id\":\"TCSMCJI0N0117\",\"overcapture\":{\"maximum_amount_capturable\":3190,\"status\":\"unavailable\"},\"payment_account_reference\":\"5001AD6CB130636GOD7GX7UNJVO0K\",\"regulated_status\":\"unregulated\",\"three_d_secure\":null,\"wallet\":{\"apple_pay\":{\"type\":\"apple_pay\"},\"dynamic_last4\":\"9998\",\"type\":\"apple_pay\"}},\"type\":\"card\"},\"refunded\":false,\"source\":null,\"status\":\"succeeded\",\"mit_params\":{\"network_transaction_id\":\"TCSMCJI0N0117\"}},\"confirmation_method\":\"manual\",\"created\":1768666825,\"currency\":\"eur\",\"customer\":null,\"last_payment_error\":null,\"livemode\":true,\"metadata\":{\"payment_id\":\"rrSmlzmIoayJRcjbYkNQAVlI8\",\"payments_extension\":\"true\",\"payments_extension_type\":\"card\",\"reconciliation_flow\":\"payments_api\",\"shop_id\":\"751927347\"},\"next_action\":null,\"payment_method\":\"pm_1SqcEfIkWweOM9jAMMdE6z6o\",\"payment_method_types\":[\"card\"],\"source\":null,\"status\":\"succeeded\"}"</t>
  </si>
  <si>
    <t>AS-97162</t>
  </si>
  <si>
    <t>gid://shopify/Order/7514999030098</t>
  </si>
  <si>
    <t>gid://shopify/OrderTransaction/8649236021586</t>
  </si>
  <si>
    <t>2026-01-31T07:14:29Z</t>
  </si>
  <si>
    <t>0PT57565317248448</t>
  </si>
  <si>
    <t>"{\"id\":\"0PT57565317248448\",\"intent\":\"CAPTURE\",\"status\":\"COMPLETED\",\"payment_source\":{\"paypal\":{\"email_address\":\"niklas.goltz@gmail.com\",\"account_id\":\"J9RF7CZHENBCE\",\"account_status\":\"VERIFIED\",\"name\":{\"given_name\":\"Niklas\",\"surname\":\"von der Goltz\"},\"phone_number\":{\"national_number\":\"4917620004953\"},\"address\":{\"address_line_1\":\"An der Holzhecke 12\",\"admin_area_2\":\"Frechen\",\"postal_code\":\"50226\",\"country_code\":\"DE\"}}},\"purchase_units\":[{\"reference_id\":\"default\",\"amount\":{\"currency_code\":\"EUR\",\"value\":\"49.90\",\"breakdown\":{\"item_total\":{\"currency_code\":\"EUR\",\"value\":\"44.95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Nighthawks (Special Edition) - Edward Hopper - P\u00f3ster \\/ Sin marco \\/ 70x100\",\"custom_id\":\"{\\\"shop_id\\\":751927347,\\\"session_id\\\":\\\"rsH9GhG9sNEQtA8wbvSs9Cbga\\\"}\",\"invoice_id\":\"rsH9GhG9sNEQtA8wbvSs9Cbga\",\"soft_descriptor\":\"PAYPAL *ARTESTASTOR AR\",\"items\":[{\"name\":\"Nighthawks (Special Edition) - Edward Hopper - P\u00f3ster \\/ Sin marco \\/ 70x100\",\"unit_amount\":{\"currency_code\":\"EUR\",\"value\":\"44.95\"},\"tax\":{\"currency_code\":\"EUR\",\"value\":\"0.00\"},\"quantity\":\"1\"}],\"shipping\":{\"name\":{\"full_name\":\"Niklas von der Goltz\"},\"address\":{\"address_line_1\":\"An der Holzhecke 12\",\"admin_area_2\":\"Frechen\",\"postal_code\":\"50226\",\"country_code\":\"DE\"}},\"payments\":{\"captures\":[{\"id\":\"50E25281UP613200H\",\"status\":\"COMPLETED\",\"amount\":{\"currency_code\":\"EUR\",\"value\":\"49.90\"},\"final_capture\":true,\"disbursement_mode\":\"INSTANT\",\"seller_protection\":{\"status\":\"ELIGIBLE\",\"dispute_categories\":[\"ITEM_NOT_RECEIVED\",\"UNAUTHORIZED_TRANSACTION\"]},\"seller_receivable_breakdown\":{\"gross_amount\":{\"currency_code\":\"EUR\",\"value\":\"49.90\"},\"paypal_fee\":{\"currency_code\":\"EUR\",\"value\":\"1.80\"},\"net_amount\":{\"currency_code\":\"EUR\",\"value\":\"48.10\"}},\"invoice_id\":\"rsH9GhG9sNEQtA8wbvSs9Cbga\",\"custom_id\":\"{\\\"shop_id\\\":751927347,\\\"session_id\\\":\\\"rsH9GhG9sNEQtA8wbvSs9Cbga\\\"}\",\"links\":[{\"href\":\"https:\\/\\/api.paypal.com\\/v2\\/payments\\/captures\\/50E25281UP613200H\",\"rel\":\"self\",\"method\":\"GET\"},{\"href\":\"https:\\/\\/api.paypal.com\\/v2\\/payments\\/captures\\/50E25281UP613200H\\/refund\",\"rel\":\"refund\",\"method\":\"POST\"},{\"href\":\"https:\\/\\/api.paypal.com\\/v2\\/checkout\\/orders\\/0PT57565317248448\",\"rel\":\"up\",\"method\":\"GET\"}],\"create_time\":\"2026-01-31T07:14:31Z\",\"update_time\":\"2026-01-31T07:14:31Z\"}]}}],\"payer\":{\"name\":{\"given_name\":\"Niklas\",\"surname\":\"von der Goltz\"},\"email_address\":\"niklas.goltz@gmail.com\",\"payer_id\":\"J9RF7CZHENBCE\",\"phone\":{\"phone_number\":{\"national_number\":\"4917620004953\"}},\"address\":{\"address_line_1\":\"An der Holzhecke 12\",\"admin_area_2\":\"Frechen\",\"postal_code\":\"50226\",\"country_code\":\"DE\"}},\"create_time\":\"2026-01-31T07:13:22Z\",\"update_time\":\"2026-01-31T07:14:31Z\",\"links\":[{\"href\":\"https:\\/\\/api.paypal.com\\/v2\\/checkout\\/orders\\/0PT57565317248448\",\"rel\":\"self\",\"method\":\"GET\"}]}"</t>
  </si>
  <si>
    <t>AS-95304</t>
  </si>
  <si>
    <t>gid://shopify/Order/7412745175378</t>
  </si>
  <si>
    <t>gid://shopify/OrderTransaction/8584540815698</t>
  </si>
  <si>
    <t>2026-01-07T17:51:35Z</t>
  </si>
  <si>
    <t>ch_3Sn0tQIkWweOM9jA09uU6eLM</t>
  </si>
  <si>
    <t>rADJyiyixkwvO3qSN1ycAI4O4</t>
  </si>
  <si>
    <t>pi_3Sn0tQIkWweOM9jA0dSTwbwm</t>
  </si>
  <si>
    <t>"{\"id\":\"pi_3Sn0tQIkWweOM9jA0dSTwbwm\",\"object\":\"payment_intent\",\"amount\":3085,\"amount_capturable\":0,\"amount_received\":3085,\"canceled_at\":null,\"cancellation_reason\":null,\"capture_method\":\"automatic\",\"latest_charge\":{\"id\":\"ch_3Sn0tQIkWweOM9jA09uU6eLM\",\"object\":\"charge\",\"amount\":3085,\"application_fee\":\"fee_1Sn0tRIkWweOM9jAZ2njaKdd\",\"balance_transaction\":\"txn_3Sn0tQIkWweOM9jA0rDbCs6d\",\"captured\":true,\"created\":1767808297,\"currency\":\"eur\",\"failure_code\":null,\"failure_message\":null,\"fraud_details\":{},\"livemode\":true,\"metadata\":{\"payment_id\":\"rADJyiyixkwvO3qSN1ycAI4O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0tQIkWweOM9jA0dSTwbwm\",\"payment_method\":\"pm_1Sn0tQIkWweOM9jARxFfETUI\",\"payment_method_details\":{\"card\":{\"amount_authorized\":3085,\"authorization_code\":\"718351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rc7GoGNQ83b9aHxU\",\"funding\":\"debit\",\"iin\":\"435785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486007642977387\",\"overcapture\":{\"maximum_amount_capturable\":3085,\"status\":\"unavailable\"},\"payment_account_reference\":\"V0010013825330340074260744596\",\"regulated_status\":\"unregulated\",\"three_d_secure\":null,\"wallet\":{\"apple_pay\":{\"type\":\"apple_pay\"},\"dynamic_last4\":\"0323\",\"type\":\"apple_pay\"}},\"type\":\"card\"},\"refunded\":false,\"source\":null,\"status\":\"succeeded\",\"mit_params\":{\"network_transaction_id\":\"486007642977387\"}},\"confirmation_method\":\"manual\",\"created\":1767808296,\"currency\":\"eur\",\"customer\":null,\"last_payment_error\":null,\"livemode\":true,\"metadata\":{\"payment_id\":\"rADJyiyixkwvO3qSN1ycAI4O4\",\"payments_extension\":\"true\",\"payments_extension_type\":\"card\",\"reconciliation_flow\":\"payments_api\",\"shop_id\":\"751927347\"},\"next_action\":null,\"payment_method\":\"pm_1Sn0tQIkWweOM9jARxFfETUI\",\"payment_method_types\":[\"card\"],\"source\":null,\"status\":\"succeeded\"}"</t>
  </si>
  <si>
    <t>AS-95465</t>
  </si>
  <si>
    <t>gid://shopify/Order/7416510710098</t>
  </si>
  <si>
    <t>gid://shopify/OrderTransaction/8589331890514</t>
  </si>
  <si>
    <t>2026-01-09T14:03:03Z</t>
  </si>
  <si>
    <t>ch_3SngHMIkWweOM9jA1nmZBdah</t>
  </si>
  <si>
    <t>rBIS6GGTA2i1WifxNrxSJE2Xv</t>
  </si>
  <si>
    <t>pi_3SngHMIkWweOM9jA16jtVCAg</t>
  </si>
  <si>
    <t>"{\"id\":\"pi_3SngHMIkWweOM9jA16jtVCAg\",\"object\":\"payment_intent\",\"amount\":97641,\"amount_capturable\":0,\"amount_received\":97641,\"canceled_at\":null,\"cancellation_reason\":null,\"capture_method\":\"automatic\",\"latest_charge\":{\"id\":\"ch_3SngHMIkWweOM9jA1nmZBdah\",\"object\":\"charge\",\"amount\":97641,\"application_fee\":\"fee_1SngILIkWweOM9jAJEDchVW2\",\"balance_transaction\":\"txn_3SngHMIkWweOM9jA1CYsm3Ri\",\"captured\":true,\"created\":1767967444,\"currency\":\"eur\",\"failure_code\":null,\"failure_message\":null,\"fraud_details\":{},\"livemode\":true,\"metadata\":{\"payment_id\":\"rBIS6GGTA2i1WifxNrxSJE2X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gHMIkWweOM9jA16jtVCAg\",\"payment_method\":\"pm_1SngHMIkWweOM9jAGgoq2JHt\",\"payment_method_details\":{\"card\":{\"amount_authorized\":97641,\"authorization_code\":\"611866\",\"brand\":\"mastercard\",\"checks\":{\"address_line1_check\":\"unavailable\",\"address_postal_code_check\":\"unavailable\",\"cvc_check\":\"pass\"},\"country\":\"FR\",\"description\":\"MasterCard BusinessCard Card\",\"ds_transaction_id\":null,\"exp_month\":4,\"exp_year\":2028,\"extended_authorization\":{\"status\":\"disabled\"},\"fingerprint\":\"bRSBfXK2kf7UR3dp\",\"funding\":\"credit\",\"iin\":\"513778\",\"incremental_authorization\":{\"status\":\"unavailable\"},\"installments\":null,\"issuer\":\"CREDIT AGRICOLE S.A.\",\"last4\":\"2231\",\"mandate\":null,\"moto\":false,\"multicapture\":{\"status\":\"unavailable\"},\"network\":\"mastercard\",\"network_token\":{\"used\":false},\"network_transaction_id\":\"MCBV4S07N0109\",\"overcapture\":{\"maximum_amount_capturable\":97641,\"status\":\"unavailable\"},\"payment_account_reference\":\"5001EEXZCHCT58DL77BWOUPHI5TO4\",\"regulated_status\":\"unregulated\",\"three_d_secure\":{\"authentication_flow\":\"challenge\",\"electronic_commerce_indicator\":\"02\",\"exemption_indicator\":null,\"result\":\"authenticated\",\"result_reason\":null,\"transaction_id\":\"08adfd46-b17c-4fcc-9ba6-7afe9d0f0a4e\",\"version\":\"2.2.0\"},\"wallet\":null},\"type\":\"card\"},\"refunded\":false,\"source\":null,\"status\":\"succeeded\",\"mit_params\":{\"network_transaction_id\":\"MCBV4S07N0109\"}},\"confirmation_method\":\"manual\",\"created\":1767967384,\"currency\":\"eur\",\"customer\":null,\"last_payment_error\":null,\"livemode\":true,\"metadata\":{\"payment_id\":\"rBIS6GGTA2i1WifxNrxSJE2Xv\",\"payments_extension\":\"true\",\"payments_extension_type\":\"card\",\"reconciliation_flow\":\"payments_api\",\"shop_id\":\"751927347\"},\"next_action\":null,\"payment_method\":\"pm_1SngHMIkWweOM9jAGgoq2JHt\",\"payment_method_types\":[\"card\"],\"source\":null,\"status\":\"succeeded\"}"</t>
  </si>
  <si>
    <t>AS-91342</t>
  </si>
  <si>
    <t>b2b, REVER returns</t>
  </si>
  <si>
    <t>gid://shopify/Order/7166329225554</t>
  </si>
  <si>
    <t>gid://shopify/OrderTransaction/8412040397138</t>
  </si>
  <si>
    <t>2025-11-28T17:05:04Z</t>
  </si>
  <si>
    <t>rmGtRe0VPIiTw7sQI1TDgeYys</t>
  </si>
  <si>
    <t>pi_3SYV6TIkWweOM9jA2AckeoRD</t>
  </si>
  <si>
    <t>"{\"id\":\"pi_3SYV6TIkWweOM9jA2AckeoRD\",\"object\":\"payment_intent\",\"amount\":603396,\"amount_capturable\":0,\"amount_received\":0,\"canceled_at\":null,\"cancellation_reason\":null,\"capture_method\":\"automatic\",\"latest_charge\":null,\"confirmation_method\":\"manual\",\"created\":1764349505,\"currency\":\"eur\",\"customer\":null,\"last_payment_error\":{\"code\":\"payment_intent_authentication_failure\",\"doc_url\":\"https:\\/\\/stripe.com\\/docs\\/error-codes\\/payment-intent-authentication-failure\",\"message\":\"The provided PaymentMethod has failed authentication. You can provide payment_method_data or a new PaymentMethod to attempt to fulfill this PaymentIntent again.\",\"payment_method\":{\"id\":\"pm_1SYV6TIkWweOM9jAzIFhbdlq\",\"object\":\"payment_method\",\"card\":{\"brand\":\"visa\",\"checks\":{\"address_line1_check\":\"unavailable\",\"address_postal_code_check\":\"unavailable\",\"cvc_check\":null},\"country\":\"ES\",\"description\":\"Visa Business\",\"display_brand\":\"visa\",\"exp_month\":2,\"exp_year\":2028,\"fingerprint\":\"ogywbm3O19pbu8ov\",\"funding\":\"debit\",\"generated_from\":null,\"iin\":\"427369\",\"issuer\":\"CAIXABANK S.A.\",\"last4\":\"4540\",\"network_token\":null,\"networks\":{\"available\":[\"visa\"],\"preferred\":null},\"payment_account_reference\":null,\"regulated_status\":\"unregulated\",\"three_d_secure_usage\":{\"supported\":true},\"wallet\":null},\"created\":1764349505,\"livemode\":true,\"metadata\":{},\"type\":\"card\"},\"type\":\"invalid_request_error\"},\"livemode\":true,\"metadata\":{\"payment_id\":\"rmGtRe0VPIiTw7sQI1TDgeYys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</si>
  <si>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gid://shopify/OrderTransaction/8413023011154</t>
  </si>
  <si>
    <t>2025-11-28T19:26:21Z</t>
  </si>
  <si>
    <t>ch_3SYXJBIkWweOM9jA29XJXFiw</t>
  </si>
  <si>
    <t>rGi5N2ADvLkhpnM7BCi82yfDn</t>
  </si>
  <si>
    <t>pi_3SYXJBIkWweOM9jA2zoybaWY</t>
  </si>
  <si>
    <t>"{\"id\":\"pi_3SYXJBIkWweOM9jA2zoybaWY\",\"object\":\"payment_intent\",\"amount\":603396,\"amount_capturable\":0,\"amount_received\":603396,\"canceled_at\":null,\"cancellation_reason\":null,\"capture_method\":\"automatic\",\"latest_charge\":{\"id\":\"ch_3SYXJBIkWweOM9jA29XJXFiw\",\"object\":\"charge\",\"amount\":603396,\"application_fee\":\"fee_1SYXJyIkWweOM9jAmPXCx5MC\",\"balance_transaction\":\"txn_3SYXJBIkWweOM9jA2z27oG50\",\"captured\":true,\"created\":1764358030,\"currency\":\"eur\",\"failure_code\":null,\"failure_message\":null,\"fraud_details\":{},\"livemode\":true,\"metadata\":{\"payment_id\":\"rGi5N2ADvLkhpnM7BCi82yfD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YXJBIkWweOM9jA2zoybaWY\",\"payment_method\":\"pm_1SYXJBIkWweOM9jA9E49bosI\",\"payment_method_details\":{\"card\":{\"amount_authorized\":603396,\"authorization_code\":\"739067\",\"brand\":\"visa\",\"checks\":{\"address_line1_check\":\"unavailable\",\"address_postal_code_check\":\"unavailable\",\"cvc_check\":null},\"country\":\"ES\",\"description\":\"Visa Business\",\"ds_transaction_id\":null,\"exp_month\":2,\"exp_year\":2028,\"extended_authorization\":{\"status\":\"disabled\"},\"fingerprint\":\"ogywbm3O19pbu8ov\",\"funding\":\"debit\",\"iin\":\"427369\",\"incremental_authorization\":{\"status\":\"unavailable\"},\"installments\":null,\"issuer\":\"CAIXABANK S.A.\",\"last4\":\"4540\",\"mandate\":null,\"moto\":false,\"multicapture\":{\"status\":\"unavailable\"},\"network\":\"visa\",\"network_token\":{\"used\":true},\"network_transaction_id\":\"485332700308901\",\"overcapture\":{\"maximum_amount_capturable\":603396,\"status\":\"unavailable\"},\"payment_account_reference\":\"V0010013023310561460642093001\",\"regulated_status\":\"unregulated\",\"three_d_secure\":{\"authentication_flow\":\"challenge\",\"electronic_commerce_indicator\":\"05\",\"exemption_indicator\":null,\"result\":\"authenticated\",\"result_reason\":null,\"transaction_id\":\"7df804af-3c62-425e-92aa-f6225eea767e\",\"version\":\"2.2.0\"},\"wallet\":null},\"type\":\"card\"},\"refunded\":false,\"source\":null,\"status\":\"succeeded\",\"mit_params\":{\"network_transaction_id\":\"485332700308901\"}},\"confirmation_method\":\"manual\",\"created\":1764357981,\"currency\":\"eur\",\"customer\":null,\"last_payment_error\":null,\"livemode\":true,\"metadata\":{\"payment_id\":\"rGi5N2ADvLkhpnM7BCi82yfDn\",\"payments_extension\":\"true\",\"payments_extension_type\":\"card\",\"reconciliation_flow\":\"payments_api\",\"shop_id\":\"751927347\"},\"next_action\":null,\"payment_method\":\"pm_1SYXJBIkWweOM9jA9E49bosI\",\"payment_method_types\":[\"card\"],\"source\":null,\"status\":\"succeeded\"}"</t>
  </si>
  <si>
    <t>gid://shopify/OrderTransaction/8599663280466</t>
  </si>
  <si>
    <t>2026-01-13T16:20:11Z</t>
  </si>
  <si>
    <t>re_3SYXJBIkWweOM9jA2EKT7Ftx</t>
  </si>
  <si>
    <t>zuxGF4IOii1CY00FzShJgMDFp</t>
  </si>
  <si>
    <t>"{\"id\":\"re_3SYXJBIkWweOM9jA2EKT7Ftx\",\"amount\":603396,\"balance_transaction\":\"txn_3SYXJBIkWweOM9jA2UXoGaO9\",\"charge\":{\"id\":\"ch_3SYXJBIkWweOM9jA29XJXFiw\",\"object\":\"charge\",\"amount\":603396,\"application_fee\":\"fee_1SYXJyIkWweOM9jAmPXCx5MC\",\"balance_transaction\":\"txn_3SYXJBIkWweOM9jA2z27oG50\",\"captured\":true,\"created\":1764358030,\"currency\":\"eur\",\"failure_code\":null,\"failure_message\":null,\"fraud_details\":{},\"livemode\":true,\"metadata\":{\"payment_id\":\"rGi5N2ADvLkhpnM7BCi82yfD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YXJBIkWweOM9jA2zoybaWY\",\"payment_method\":\"pm_1SYXJBIkWweOM9jA9E49bosI\",\"payment_method_details\":{\"card\":{\"amount_authorized\":603396,\"authorization_code\":\"739067\",\"brand\":\"visa\",\"checks\":{\"address_line1_check\":\"unavailable\",\"address_postal_code_check\":\"unavailable\",\"cvc_check\":null},\"country\":\"ES\",\"description\":\"Visa Business\",\"ds_transaction_id\":null,\"exp_month\":2,\"exp_year\":2028,\"extended_authorization\":{\"status\":\"disabled\"},\"fingerprint\":\"ogywbm3O19pbu8ov\",\"funding\":\"debit\",\"iin\":\"427369\",\"incremental_authorization\":{\"status\":\"unavailable\"},\"installments\":null,\"issuer\":\"CAIXABANK S.A.\",\"last4\":\"4540\",\"mandate\":null,\"moto\":false,\"multicapture\":{\"status\":\"unavailable\"},\"network\":\"visa\",\"network_token\":{\"used\":true},\"network_transaction_id\":\"485332700308901\",\"overcapture\":{\"maximum_amount_capturable\":603396,\"status\":\"unavailable\"},\"payment_account_reference\":\"V0010013023310561460642093001\",\"regulated_status\":\"unregulated\",\"three_d_secure\":{\"authentication_flow\":\"challenge\",\"electronic_commerce_indicator\":\"05\",\"exemption_indicator\":null,\"result\":\"authenticated\",\"result_reason\":null,\"transaction_id\":\"7df804af-3c62-425e-92aa-f6225eea767e\",\"version\":\"2.2.0\"},\"wallet\":null},\"type\":\"card\"},\"refunded\":true,\"source\":null,\"status\":\"succeeded\",\"mit_params\":{\"network_transaction_id\":\"485332700308901\"}},\"object\":\"refund\",\"reason\":null,\"status\":\"succeeded\",\"created\":1768321212,\"currency\":\"eur\",\"metadata\":{\"payments_extension\":\"true\",\"payments_extension_type\":\"card\",\"reconciliation_flow\":\"payments_api\",\"refund_id\":\"zuxGF4IOii1CY00FzShJgMDFp\"},\"payment_method_details\":{\"card\":{\"acquirer_reference_number\":null,\"acquirer_reference_number_status\":\"pending\"},\"type\":\"card\"},\"mit_params\":{}}"</t>
  </si>
  <si>
    <t>AS-95348</t>
  </si>
  <si>
    <t>gid://shopify/Order/7413549597010</t>
  </si>
  <si>
    <t>gid://shopify/OrderTransaction/8585522348370</t>
  </si>
  <si>
    <t>2026-01-08T07:19:07Z</t>
  </si>
  <si>
    <t>ch_3SnDUuIkWweOM9jA1EDlcCwf</t>
  </si>
  <si>
    <t>rFXoSqmVAdBjAHlxeHtpAJQJU</t>
  </si>
  <si>
    <t>pi_3SnDUuIkWweOM9jA17EmKRhV</t>
  </si>
  <si>
    <t>"{\"id\":\"pi_3SnDUuIkWweOM9jA17EmKRhV\",\"object\":\"payment_intent\",\"amount\":1790,\"amount_capturable\":0,\"amount_received\":1790,\"canceled_at\":null,\"cancellation_reason\":null,\"capture_method\":\"automatic\",\"latest_charge\":{\"id\":\"ch_3SnDUuIkWweOM9jA1EDlcCwf\",\"object\":\"charge\",\"amount\":1790,\"application_fee\":\"fee_1SnDUwIkWweOM9jAUVDyXGKv\",\"balance_transaction\":\"txn_3SnDUuIkWweOM9jA1YHO0gGh\",\"captured\":true,\"created\":1767856749,\"currency\":\"eur\",\"failure_code\":null,\"failure_message\":null,\"fraud_details\":{},\"livemode\":true,\"metadata\":{\"payment_id\":\"rFXoSqmVAdBjAHlxeHtpAJQJ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DUuIkWweOM9jA17EmKRhV\",\"payment_method\":\"pm_1SnDUuIkWweOM9jAHlTpFmeP\",\"payment_method_details\":{\"card\":{\"amount_authorized\":1790,\"authorization_code\":\"149947\",\"brand\":\"mastercard\",\"checks\":{\"address_line1_check\":\"unavailable\",\"address_postal_code_check\":\"unavailable\",\"cvc_check\":\"pass\"},\"country\":\"ES\",\"description\":\"Platinum MasterCard Immediate Debit\",\"ds_transaction_id\":null,\"exp_month\":9,\"exp_year\":2031,\"extended_authorization\":{\"status\":\"disabled\"},\"fingerprint\":\"gMscQu5GxbpbYBt8\",\"funding\":\"debit\",\"iin\":\"548901\",\"incremental_authorization\":{\"status\":\"unavailable\"},\"installments\":null,\"issuer\":\"BANCO SANTANDER S.A.\",\"last4\":\"9559\",\"mandate\":null,\"moto\":false,\"multicapture\":{\"status\":\"unavailable\"},\"network\":\"mastercard\",\"network_token\":{\"used\":false},\"network_transaction_id\":\"TPLIEAF830108\",\"overcapture\":{\"maximum_amount_capturable\":1790,\"status\":\"unavailable\"},\"payment_account_reference\":\"50012PJH80LL381QLIDOUM8GJ1GFS\",\"regulated_status\":\"unregulated\",\"three_d_secure\":null,\"wallet\":null},\"type\":\"card\"},\"refunded\":false,\"source\":null,\"status\":\"succeeded\",\"mit_params\":{\"network_transaction_id\":\"TPLIEAF830108\"}},\"confirmation_method\":\"manual\",\"created\":1767856748,\"currency\":\"eur\",\"customer\":null,\"last_payment_error\":null,\"livemode\":true,\"metadata\":{\"payment_id\":\"rFXoSqmVAdBjAHlxeHtpAJQJU\",\"payments_extension\":\"true\",\"payments_extension_type\":\"card\",\"reconciliation_flow\":\"payments_api\",\"shop_id\":\"751927347\"},\"next_action\":null,\"payment_method\":\"pm_1SnDUuIkWweOM9jAHlTpFmeP\",\"payment_method_types\":[\"card\"],\"source\":null,\"status\":\"succeeded\"}"</t>
  </si>
  <si>
    <t>AS-95274</t>
  </si>
  <si>
    <t>gid://shopify/Order/7412059111762</t>
  </si>
  <si>
    <t>gid://shopify/OrderTransaction/8583639073106</t>
  </si>
  <si>
    <t>2026-01-07T12:16:48Z</t>
  </si>
  <si>
    <t>9BU5732664446051X</t>
  </si>
  <si>
    <t>"{\"id\":\"9BU5732664446051X\",\"intent\":\"CAPTURE\",\"status\":\"COMPLETED\",\"payment_source\":{\"paypal\":{\"email_address\":\"may.christina.b@gmail.com\",\"account_id\":\"WN3A2FVYNTDTY\",\"account_status\":\"VERIFIED\",\"name\":{\"given_name\":\"Christina\",\"surname\":\"May\"},\"phone_number\":{\"national_number\":\"491702454151\"},\"address\":{\"address_line_1\":\"Belfortstr. 34\",\"admin_area_2\":\"Freiburg\",\"postal_code\":\"79098\",\"country_code\":\"DE\"}}},\"purchase_units\":[{\"reference_id\":\"default\",\"amount\":{\"currency_code\":\"EUR\",\"value\":\"32.95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4.95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Gustav Klimt Garden Cat Print - P\u00f3ster \\/ Sin marco \\/ 50x70\",\"custom_id\":\"{\\\"shop_id\\\":751927347,\\\"session_id\\\":\\\"r71KX6BWdPUSLCV8fHpRykXzv\\\"}\",\"invoice_id\":\"r71KX6BWdPUSLCV8fHpRykXzv\",\"items\":[{\"name\":\"Gustav Klimt Garden Cat Print - P\u00f3ster \\/ Sin marco \\/ 50x70\",\"unit_amount\":{\"currency_code\":\"EUR\",\"value\":\"32.95\"},\"tax\":{\"currency_code\":\"EUR\",\"value\":\"0.00\"},\"quantity\":\"1\"}],\"shipping\":{\"name\":{\"full_name\":\"Christina May\"},\"address\":{\"address_line_1\":\"Belfortstr. 34\",\"admin_area_2\":\"Freiburg\",\"postal_code\":\"79098\",\"country_code\":\"DE\"}},\"supplementary_data\":{\"tax_nexus\":[]},\"payments\":{\"captures\":[{\"id\":\"4ER35320V27303132\",\"status\":\"COMPLETED\",\"amount\":{\"currency_code\":\"EUR\",\"value\":\"32.95\"},\"final_capture\":true,\"disbursement_mode\":\"INSTANT\",\"seller_protection\":{\"status\":\"ELIGIBLE\",\"dispute_categories\":[\"ITEM_NOT_RECEIVED\",\"UNAUTHORIZED_TRANSACTION\"]},\"seller_receivable_breakdown\":{\"gross_amount\":{\"currency_code\":\"EUR\",\"value\":\"32.95\"},\"paypal_fee\":{\"currency_code\":\"EUR\",\"value\":\"1.31\"},\"net_amount\":{\"currency_code\":\"EUR\",\"value\":\"31.64\"}},\"invoice_id\":\"r71KX6BWdPUSLCV8fHpRykXzv\",\"custom_id\":\"{\\\"shop_id\\\":751927347,\\\"session_id\\\":\\\"r71KX6BWdPUSLCV8fHpRykXzv\\\"}\",\"links\":[{\"href\":\"https:\\/\\/api.paypal.com\\/v2\\/payments\\/captures\\/4ER35320V27303132\",\"rel\":\"self\",\"method\":\"GET\"},{\"href\":\"https:\\/\\/api.paypal.com\\/v2\\/payments\\/captures\\/4ER35320V27303132\\/refund\",\"rel\":\"refund\",\"method\":\"POST\"},{\"href\":\"https:\\/\\/api.paypal.com\\/v2\\/checkout\\/orders\\/9BU5732664446051X\",\"rel\":\"up\",\"method\":\"GET\"}],\"create_time\":\"2026-01-07T12:16:49Z\",\"update_time\":\"2026-01-07T12:16:49Z\"}]}}],\"payer\":{\"name\":{\"given_name\":\"Christina\",\"surname\":\"May\"},\"email_address\":\"may.christina.b@gmail.com\",\"payer_id\":\"WN3A2FVYNTDTY\",\"phone\":{\"phone_number\":{\"national_number\":\"491702454151\"}},\"address\":{\"address_line_1\":\"Belfortstr. 34\",\"admin_area_2\":\"Freiburg\",\"postal_code\":\"79098\",\"country_code\":\"DE\"}},\"create_time\":\"2026-01-07T12:16:23Z\",\"update_time\":\"2026-01-07T12:16:49Z\",\"links\":[{\"href\":\"https:\\/\\/api.paypal.com\\/v2\\/checkout\\/orders\\/9BU5732664446051X\",\"rel\":\"self\",\"method\":\"GET\"}]}"</t>
  </si>
  <si>
    <t>gid://shopify/OrderTransaction/8635213283666</t>
  </si>
  <si>
    <t>2026-01-26T08:33:59Z</t>
  </si>
  <si>
    <t>zO9P2NDj0Oj3uB9ZSz38czAuK</t>
  </si>
  <si>
    <t>"{\"status\":\"COMPLETED\",\"id\":\"87436107VT0092542\",\"amount\":\"9.90\",\"currency\":\"EUR\",\"created_at\":\"2026-01-26T00:34:00-08:00\",\"updated_at\":\"2026-01-26T00:34:00-08:00\",\"seller_payable_breakdown\":{\"gross_amount\":{\"currency_code\":\"EUR\",\"value\":\"9.90\"},\"paypal_fee\":{\"currency_code\":\"EUR\",\"value\":\"0.00\"},\"net_amount\":{\"currency_code\":\"EUR\",\"value\":\"9.90\"},\"total_refunded_amount\":{\"currency_code\":\"EUR\",\"value\":\"9.90\"}},\"invoice_id\":{\"invoice_id\":\"r71KX6BWdPUSLCV8fHpRykXzv\"},\"custom_id\":{\"shop_id\":751927347,\"session_id\":\"zO9P2NDj0Oj3uB9ZSz38czAuK\"}}"</t>
  </si>
  <si>
    <t>AS-95269</t>
  </si>
  <si>
    <t>gid://shopify/Order/7411939377490</t>
  </si>
  <si>
    <t>gid://shopify/OrderTransaction/8583478182226</t>
  </si>
  <si>
    <t>2026-01-07T11:16:52Z</t>
  </si>
  <si>
    <t>ch_3SmujRIkWweOM9jA2aMhjIav</t>
  </si>
  <si>
    <t>rrCNMR9Anryph1SnqECEZ3neK</t>
  </si>
  <si>
    <t>pi_3SmujRIkWweOM9jA2f7RCKe4</t>
  </si>
  <si>
    <t>"{\"id\":\"pi_3SmujRIkWweOM9jA2f7RCKe4\",\"object\":\"payment_intent\",\"amount\":23652,\"amount_capturable\":0,\"amount_received\":23652,\"canceled_at\":null,\"cancellation_reason\":null,\"capture_method\":\"automatic\",\"latest_charge\":{\"id\":\"ch_3SmujRIkWweOM9jA2aMhjIav\",\"object\":\"charge\",\"amount\":23652,\"application_fee\":\"fee_1SmujTIkWweOM9jAKgB22eQB\",\"balance_transaction\":\"txn_3SmujRIkWweOM9jA2iml7AX8\",\"captured\":true,\"created\":1767784615,\"currency\":\"eur\",\"failure_code\":null,\"failure_message\":null,\"fraud_details\":{},\"livemode\":true,\"metadata\":{\"payment_id\":\"rrCNMR9Anryph1SnqECEZ3ne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ujRIkWweOM9jA2f7RCKe4\",\"payment_method\":\"pm_1SmujRIkWweOM9jAvTIGngo5\",\"payment_method_details\":{\"card\":{\"amount_authorized\":23652,\"authorization_code\":\"123464\",\"brand\":\"visa\",\"checks\":{\"address_line1_check\":\"unavailable\",\"address_postal_code_check\":\"unavailable\",\"cvc_check\":\"pass\"},\"country\":\"FR\",\"description\":\"Visa Gold\",\"ds_transaction_id\":null,\"exp_month\":1,\"exp_year\":2027,\"extended_authorization\":{\"status\":\"disabled\"},\"fingerprint\":\"GnntBGN8LbGK47LN\",\"funding\":\"debit\",\"iin\":\"497176\",\"incremental_authorization\":{\"status\":\"unavailable\"},\"installments\":null,\"issuer\":\"CCF\",\"last4\":\"5810\",\"mandate\":null,\"moto\":false,\"multicapture\":{\"status\":\"unavailable\"},\"network\":\"visa\",\"network_token\":{\"used\":false},\"network_transaction_id\":\"486007406159028\",\"overcapture\":{\"maximum_amount_capturable\":23652,\"status\":\"unavailable\"},\"payment_account_reference\":\"V0010014624179364535088223481\",\"regulated_status\":\"unregulated\",\"three_d_secure\":null,\"wallet\":null},\"type\":\"card\"},\"refunded\":false,\"source\":null,\"status\":\"succeeded\",\"mit_params\":{\"network_transaction_id\":\"486007406159028\"}},\"confirmation_method\":\"manual\",\"created\":1767784613,\"currency\":\"eur\",\"customer\":null,\"last_payment_error\":null,\"livemode\":true,\"metadata\":{\"payment_id\":\"rrCNMR9Anryph1SnqECEZ3neK\",\"payments_extension\":\"true\",\"payments_extension_type\":\"card\",\"reconciliation_flow\":\"payments_api\",\"shop_id\":\"751927347\"},\"next_action\":null,\"payment_method\":\"pm_1SmujRIkWweOM9jAvTIGngo5\",\"payment_method_types\":[\"card\"],\"source\":null,\"status\":\"succeeded\"}"</t>
  </si>
  <si>
    <t>AS-96699</t>
  </si>
  <si>
    <t>gid://shopify/Order/7493007311186</t>
  </si>
  <si>
    <t>gid://shopify/OrderTransaction/8632098390354</t>
  </si>
  <si>
    <t>2026-01-24T21:18:01Z</t>
  </si>
  <si>
    <t>ch_3StEDVIkWweOM9jA0TEvJ7iA</t>
  </si>
  <si>
    <t>rBWRJu8wdNo4o22cFAfN7O2g7</t>
  </si>
  <si>
    <t>pi_3StEDVIkWweOM9jA0uSoj3Oy</t>
  </si>
  <si>
    <t>"{\"id\":\"pi_3StEDVIkWweOM9jA0uSoj3Oy\",\"object\":\"payment_intent\",\"amount\":1790,\"amount_capturable\":0,\"amount_received\":1790,\"canceled_at\":null,\"cancellation_reason\":null,\"capture_method\":\"automatic\",\"latest_charge\":{\"id\":\"ch_3StEDVIkWweOM9jA0TEvJ7iA\",\"object\":\"charge\",\"amount\":1790,\"application_fee\":\"fee_1StEDXIkWweOM9jAuGYAHK8q\",\"balance_transaction\":\"txn_3StEDVIkWweOM9jA0XfpKRLH\",\"captured\":true,\"created\":1769289482,\"currency\":\"eur\",\"failure_code\":null,\"failure_message\":null,\"fraud_details\":{},\"livemode\":true,\"metadata\":{\"payment_id\":\"rBWRJu8wdNo4o22cFAfN7O2g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EDVIkWweOM9jA0uSoj3Oy\",\"payment_method\":\"pm_1StEDVIkWweOM9jAiZzG9YI8\",\"payment_method_details\":{\"card\":{\"amount_authorized\":1790,\"authorization_code\":\"IYMALO\",\"brand\":\"mastercard\",\"checks\":{\"address_line1_check\":\"pass\",\"address_postal_code_check\":\"pass\",\"cvc_check\":\"pass\"},\"country\":\"IT\",\"description\":\"World Debit Embossed MasterCard Card\",\"ds_transaction_id\":null,\"exp_month\":6,\"exp_year\":2029,\"extended_authorization\":{\"status\":\"disabled\"},\"fingerprint\":\"Fef2GYAYOGx5KR1g\",\"funding\":\"debit\",\"iin\":\"535456\",\"incremental_authorization\":{\"status\":\"unavailable\"},\"installments\":null,\"issuer\":\"REVOLUT LTD\",\"last4\":\"5508\",\"mandate\":null,\"moto\":false,\"multicapture\":{\"status\":\"unavailable\"},\"network\":\"mastercard\",\"network_token\":{\"used\":false},\"network_transaction_id\":\"MDHXV5DA10124\",\"overcapture\":{\"maximum_amount_capturable\":1790,\"status\":\"unavailable\"},\"payment_account_reference\":\"5001COTEFKRY20LCDFXPBPFLVYS2J\",\"regulated_status\":\"unregulated\",\"three_d_secure\":null,\"wallet\":null},\"type\":\"card\"},\"refunded\":false,\"source\":null,\"status\":\"succeeded\",\"mit_params\":{\"network_transaction_id\":\"MDHXV5DA10124\"}},\"confirmation_method\":\"manual\",\"created\":1769289481,\"currency\":\"eur\",\"customer\":null,\"last_payment_error\":null,\"livemode\":true,\"metadata\":{\"payment_id\":\"rBWRJu8wdNo4o22cFAfN7O2g7\",\"payments_extension\":\"true\",\"payments_extension_type\":\"card\",\"reconciliation_flow\":\"payments_api\",\"shop_id\":\"751927347\"},\"next_action\":null,\"payment_method\":\"pm_1StEDVIkWweOM9jAiZzG9YI8\",\"payment_method_types\":[\"card\"],\"source\":null,\"status\":\"succeeded\"}"</t>
  </si>
  <si>
    <t>AS-95615</t>
  </si>
  <si>
    <t>gid://shopify/Order/7420291449170</t>
  </si>
  <si>
    <t>gid://shopify/OrderTransaction/8593557487954</t>
  </si>
  <si>
    <t>2026-01-11T09:44:49Z</t>
  </si>
  <si>
    <t>ch_3SoLCYIkWweOM9jA1houyPpc</t>
  </si>
  <si>
    <t>reT2wWbWq0OK5XBBeeUMwixby</t>
  </si>
  <si>
    <t>pi_3SoLCYIkWweOM9jA1nO1p5XN</t>
  </si>
  <si>
    <t>"{\"id\":\"pi_3SoLCYIkWweOM9jA1nO1p5XN\",\"object\":\"payment_intent\",\"amount\":11691,\"amount_capturable\":0,\"amount_received\":11691,\"canceled_at\":null,\"cancellation_reason\":null,\"capture_method\":\"automatic\",\"latest_charge\":{\"id\":\"ch_3SoLCYIkWweOM9jA1houyPpc\",\"object\":\"charge\",\"amount\":11691,\"application_fee\":\"fee_1SoLCaIkWweOM9jAzGuFyQld\",\"balance_transaction\":\"txn_3SoLCYIkWweOM9jA1azWnef8\",\"captured\":true,\"created\":1768124691,\"currency\":\"eur\",\"failure_code\":null,\"failure_message\":null,\"fraud_details\":{},\"livemode\":true,\"metadata\":{\"payment_id\":\"reT2wWbWq0OK5XBBeeUMwixb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LCYIkWweOM9jA1nO1p5XN\",\"payment_method\":\"pm_1SoLCYIkWweOM9jARvgAZVS7\",\"payment_method_details\":{\"card\":{\"amount_authorized\":11691,\"authorization_code\":\"661553\",\"brand\":\"visa\",\"checks\":{\"address_line1_check\":\"unavailable\",\"address_postal_code_check\":\"unavailable\",\"cvc_check\":\"pass\"},\"country\":\"ES\",\"description\":\"Visa Classic\",\"ds_transaction_id\":null,\"exp_month\":6,\"exp_year\":2030,\"extended_authorization\":{\"status\":\"disabled\"},\"fingerprint\":\"eB8rfWUXOac8dhxe\",\"funding\":\"credit\",\"iin\":\"476663\",\"incremental_authorization\":{\"status\":\"unavailable\"},\"installments\":null,\"issuer\":\"CAIXABANK S.A.\",\"last4\":\"8709\",\"mandate\":null,\"moto\":false,\"multicapture\":{\"status\":\"unavailable\"},\"network\":\"visa\",\"network_token\":{\"used\":false},\"network_transaction_id\":\"486011350912127\",\"overcapture\":{\"maximum_amount_capturable\":11691,\"status\":\"unavailable\"},\"payment_account_reference\":\"V0010013823340348777130046303\",\"regulated_status\":\"unregulated\",\"three_d_secure\":null,\"wallet\":null},\"type\":\"card\"},\"refunded\":false,\"source\":null,\"status\":\"succeeded\",\"mit_params\":{\"network_transaction_id\":\"486011350912127\"}},\"confirmation_method\":\"manual\",\"created\":1768124690,\"currency\":\"eur\",\"customer\":null,\"last_payment_error\":null,\"livemode\":true,\"metadata\":{\"payment_id\":\"reT2wWbWq0OK5XBBeeUMwixby\",\"payments_extension\":\"true\",\"payments_extension_type\":\"card\",\"reconciliation_flow\":\"payments_api\",\"shop_id\":\"751927347\"},\"next_action\":null,\"payment_method\":\"pm_1SoLCYIkWweOM9jARvgAZVS7\",\"payment_method_types\":[\"card\"],\"source\":null,\"status\":\"succeeded\"}"</t>
  </si>
  <si>
    <t>AS-96795</t>
  </si>
  <si>
    <t>gid://shopify/Order/7494973522258</t>
  </si>
  <si>
    <t>gid://shopify/OrderTransaction/8634566410578</t>
  </si>
  <si>
    <t>2026-01-25T21:44:50Z</t>
  </si>
  <si>
    <t>py_3Stb70IkWweOM9jA2uXpDW3M</t>
  </si>
  <si>
    <t>ryrfnR1dQSjXCZwSOyTttrBCW</t>
  </si>
  <si>
    <t>"{\"id\":\"py_3Stb70IkWweOM9jA2uXpDW3M\",\"object\":\"charge\",\"amount\":15291,\"application_fee\":\"fee_1Stb7NIkWweOM9jAiREVCpf6\",\"balance_transaction\":\"txn_3Stb70IkWweOM9jA2O8dxjf9\",\"captured\":true,\"created\":1769377513,\"currency\":\"eur\",\"failure_code\":null,\"failure_message\":null,\"fraud_details\":{},\"livemode\":true,\"metadata\":{\"payments_extension_type\":\"klarna\",\"payments_extension\":\"true\",\"shop_id\":\"751927347\",\"reconciliation_flow\":\"payments_api\",\"payment_id\":\"ryrfnR1dQSjXCZwSOyTttrBCW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tb70IkWweOM9jA2aAcHpio\",\"payment_method\":\"pm_1Stb70IkWweOM9jAIdoBiBR9\",\"payment_method_details\":{\"klarna\":{\"payer_details\":{\"address\":{\"country\":\"ES\"}},\"payment_method_category\":\"pay_in_installments\",\"preferred_locale\":\"es-ES\"},\"type\":\"klarna\"},\"refunded\":false,\"source\":null,\"status\":\"succeeded\"}"</t>
  </si>
  <si>
    <t>AS-96243</t>
  </si>
  <si>
    <t>gid://shopify/Order/7439347908946</t>
  </si>
  <si>
    <t>gid://shopify/OrderTransaction/8615057031506</t>
  </si>
  <si>
    <t>2026-01-18T14:22:22Z</t>
  </si>
  <si>
    <t>4S716448BD815024A</t>
  </si>
  <si>
    <t>"{\"id\":\"4S716448BD815024A\",\"intent\":\"CAPTURE\",\"status\":\"COMPLETED\",\"payment_source\":{\"paypal\":{\"email_address\":\"helena.kappauf@gmail.com\",\"account_id\":\"FXX938ZZ3VRLG\",\"account_status\":\"VERIFIED\",\"name\":{\"given_name\":\"Helena\",\"surname\":\"Kappauf\"},\"phone_number\":{\"national_number\":\"17643347492\"},\"address\":{\"address_line_1\":\"Loewensteinstra\u00dfe 17\",\"admin_area_2\":\"Essen\",\"postal_code\":\"45355\",\"country_code\":\"DE\"}}},\"purchase_units\":[{\"reference_id\":\"default\",\"amount\":{\"currency_code\":\"EUR\",\"value\":\"67.80\",\"breakdown\":{\"item_total\":{\"currency_code\":\"EUR\",\"value\":\"67.80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ountain - P\u00f3ster \\/ Sin marco \\/ 30x40\",\"custom_id\":\"{\\\"shop_id\\\":751927347,\\\"session_id\\\":\\\"rPunzPEgg59KU57qoZhH86l18\\\"}\",\"invoice_id\":\"rPunzPEgg59KU57qoZhH86l18\",\"items\":[{\"name\":\"Mountain - P\u00f3ster \\/ Sin marco \\/ 30x40\",\"unit_amount\":{\"currency_code\":\"EUR\",\"value\":\"19.95\"},\"tax\":{\"currency_code\":\"EUR\",\"value\":\"0.00\"},\"quantity\":\"1\"},{\"name\":\"AbstractHill - P\u00f3ster \\/ Sin marco \\/ 30x40\",\"unit_amount\":{\"currency_code\":\"EUR\",\"value\":\"19.95\"},\"tax\":{\"currency_code\":\"EUR\",\"value\":\"0.00\"},\"quantity\":\"1\"},{\"name\":\"Colgador para p\u00f3ster de 30cm de madera y color roble\",\"unit_amount\":{\"currency_code\":\"EUR\",\"value\":\"13.95\"},\"tax\":{\"currency_code\":\"EUR\",\"value\":\"0.00\"},\"quantity\":\"2\"}],\"shipping\":{\"name\":{\"full_name\":\"Helena Kappauf\"},\"address\":{\"address_line_1\":\"Bachemer Stra\u00dfe 107A\",\"admin_area_2\":\"K\u00f6ln\",\"postal_code\":\"50931\",\"country_code\":\"DE\"}},\"supplementary_data\":{\"tax_nexus\":[]},\"payments\":{\"captures\":[{\"id\":\"7NU29656SN374023P\",\"status\":\"COMPLETED\",\"amount\":{\"currency_code\":\"EUR\",\"value\":\"67.80\"},\"final_capture\":true,\"disbursement_mode\":\"INSTANT\",\"seller_protection\":{\"status\":\"ELIGIBLE\",\"dispute_categories\":[\"ITEM_NOT_RECEIVED\",\"UNAUTHORIZED_TRANSACTION\"]},\"seller_receivable_breakdown\":{\"gross_amount\":{\"currency_code\":\"EUR\",\"value\":\"67.80\"},\"paypal_fee\":{\"currency_code\":\"EUR\",\"value\":\"2.32\"},\"net_amount\":{\"currency_code\":\"EUR\",\"value\":\"65.48\"}},\"invoice_id\":\"rPunzPEgg59KU57qoZhH86l18\",\"custom_id\":\"{\\\"shop_id\\\":751927347,\\\"session_id\\\":\\\"rPunzPEgg59KU57qoZhH86l18\\\"}\",\"links\":[{\"href\":\"https:\\/\\/api.paypal.com\\/v2\\/payments\\/captures\\/7NU29656SN374023P\",\"rel\":\"self\",\"method\":\"GET\"},{\"href\":\"https:\\/\\/api.paypal.com\\/v2\\/payments\\/captures\\/7NU29656SN374023P\\/refund\",\"rel\":\"refund\",\"method\":\"POST\"},{\"href\":\"https:\\/\\/api.paypal.com\\/v2\\/checkout\\/orders\\/4S716448BD815024A\",\"rel\":\"up\",\"method\":\"GET\"}],\"create_time\":\"2026-01-18T14:22:24Z\",\"update_time\":\"2026-01-18T14:22:24Z\"}]}}],\"payer\":{\"name\":{\"given_name\":\"Helena\",\"surname\":\"Kappauf\"},\"email_address\":\"helena.kappauf@gmail.com\",\"payer_id\":\"FXX938ZZ3VRLG\",\"phone\":{\"phone_number\":{\"national_number\":\"17643347492\"}},\"address\":{\"address_line_1\":\"Loewensteinstra\u00dfe 17\",\"admin_area_2\":\"Essen\",\"postal_code\":\"45355\",\"country_code\":\"DE\"}},\"create_time\":\"2026-01-18T14:20:21Z\",\"update_time\":\"2026-01-18T14:22:24Z\",\"links\":[{\"href\":\"https:\\/\\/api.paypal.com\\/v2\\/checkout\\/orders\\/4S716448BD815024A\",\"rel\":\"self\",\"method\":\"GET\"}]}"</t>
  </si>
  <si>
    <t>AS-95922</t>
  </si>
  <si>
    <t>gid://shopify/Order/7428120150354</t>
  </si>
  <si>
    <t>gid://shopify/OrderTransaction/8601939018066</t>
  </si>
  <si>
    <t>2026-01-14T13:54:24Z</t>
  </si>
  <si>
    <t>ch_3SpUWiIkWweOM9jA1weRjul9</t>
  </si>
  <si>
    <t>ryAoZAypJN5xDksGElvKGqfJc</t>
  </si>
  <si>
    <t>pi_3SpUWiIkWweOM9jA1sdTX0v5</t>
  </si>
  <si>
    <t>"{\"id\":\"pi_3SpUWiIkWweOM9jA1sdTX0v5\",\"object\":\"payment_intent\",\"amount\":4790,\"amount_capturable\":0,\"amount_received\":4790,\"canceled_at\":null,\"cancellation_reason\":null,\"capture_method\":\"automatic\",\"latest_charge\":{\"id\":\"ch_3SpUWiIkWweOM9jA1weRjul9\",\"object\":\"charge\",\"amount\":4790,\"application_fee\":\"fee_1SpUWjIkWweOM9jAGVnUFrJX\",\"balance_transaction\":\"txn_3SpUWiIkWweOM9jA1xgUhu9G\",\"captured\":true,\"created\":1768398865,\"currency\":\"eur\",\"failure_code\":null,\"failure_message\":null,\"fraud_details\":{},\"livemode\":true,\"metadata\":{\"payment_id\":\"ryAoZAypJN5xDksGElvKGqfJ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UWiIkWweOM9jA1sdTX0v5\",\"payment_method\":\"pm_1SpUWiIkWweOM9jAuBUMrPvO\",\"payment_method_details\":{\"card\":{\"amount_authorized\":4790,\"authorization_code\":\"145425\",\"brand\":\"mastercard\",\"checks\":{\"address_line1_check\":\"unavailable\",\"address_postal_code_check\":\"unavailable\",\"cvc_check\":\"pass\"},\"country\":\"DE\",\"description\":\"Debit MasterCard\",\"ds_transaction_id\":null,\"exp_month\":12,\"exp_year\":2029,\"extended_authorization\":{\"status\":\"disabled\"},\"fingerprint\":\"FouLUeyQliGRYaPp\",\"funding\":\"debit\",\"iin\":\"537428\",\"incremental_authorization\":{\"status\":\"unavailable\"},\"installments\":null,\"issuer\":\"DEUTSCHER SPARKASSEN- UND GIRO\",\"last4\":\"9801\",\"mandate\":null,\"moto\":false,\"multicapture\":{\"status\":\"unavailable\"},\"network\":\"mastercard\",\"network_token\":{\"used\":false},\"network_transaction_id\":\"MDSWRESSZ0114\",\"overcapture\":{\"maximum_amount_capturable\":4790,\"status\":\"unavailable\"},\"payment_account_reference\":\"5001776GNAHHCUFOATJ87C1PPEBS1\",\"regulated_status\":\"unregulated\",\"three_d_secure\":null,\"wallet\":null},\"type\":\"card\"},\"refunded\":false,\"source\":null,\"status\":\"succeeded\",\"mit_params\":{\"network_transaction_id\":\"MDSWRESSZ0114\"}},\"confirmation_method\":\"manual\",\"created\":1768398864,\"currency\":\"eur\",\"customer\":null,\"last_payment_error\":null,\"livemode\":true,\"metadata\":{\"payment_id\":\"ryAoZAypJN5xDksGElvKGqfJc\",\"payments_extension\":\"true\",\"payments_extension_type\":\"card\",\"reconciliation_flow\":\"payments_api\",\"shop_id\":\"751927347\"},\"next_action\":null,\"payment_method\":\"pm_1SpUWiIkWweOM9jAuBUMrPvO\",\"payment_method_types\":[\"card\"],\"source\":null,\"status\":\"succeeded\"}"</t>
  </si>
  <si>
    <t>AS-95958</t>
  </si>
  <si>
    <t>gid://shopify/Order/7429028184402</t>
  </si>
  <si>
    <t>gid://shopify/OrderTransaction/8603131347282</t>
  </si>
  <si>
    <t>2026-01-14T22:03:30Z</t>
  </si>
  <si>
    <t>ch_3SpcA3IkWweOM9jA0HLYVNYm</t>
  </si>
  <si>
    <t>rj1mRyvvmF1FfHXf4iuoHzNOT</t>
  </si>
  <si>
    <t>pi_3SpcA3IkWweOM9jA0GULLrhl</t>
  </si>
  <si>
    <t>"{\"id\":\"pi_3SpcA3IkWweOM9jA0GULLrhl\",\"object\":\"payment_intent\",\"amount\":3790,\"amount_capturable\":0,\"amount_received\":3790,\"canceled_at\":null,\"cancellation_reason\":null,\"capture_method\":\"automatic\",\"latest_charge\":{\"id\":\"ch_3SpcA3IkWweOM9jA0HLYVNYm\",\"object\":\"charge\",\"amount\":3790,\"application_fee\":\"fee_1SpcA5IkWweOM9jA6YpzyPDq\",\"balance_transaction\":\"txn_3SpcA3IkWweOM9jA0QGMrCjn\",\"captured\":true,\"created\":1768428212,\"currency\":\"eur\",\"failure_code\":null,\"failure_message\":null,\"fraud_details\":{},\"livemode\":true,\"metadata\":{\"payment_id\":\"rj1mRyvvmF1FfHXf4iuoHzNO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cA3IkWweOM9jA0GULLrhl\",\"payment_method\":\"pm_1SpcA3IkWweOM9jA4tiEPAKO\",\"payment_method_details\":{\"card\":{\"amount_authorized\":3790,\"authorization_code\":\"613080\",\"brand\":\"mastercard\",\"checks\":{\"address_line1_check\":\"unavailable\",\"address_postal_code_check\":\"unavailable\",\"cvc_check\":\"pass\"},\"country\":\"ES\",\"description\":\"MasterCard Credit Card (mixed BIN)\",\"ds_transaction_id\":null,\"exp_month\":4,\"exp_year\":2026,\"extended_authorization\":{\"status\":\"disabled\"},\"fingerprint\":\"IiRIZhhuQoX7wGzL\",\"funding\":\"credit\",\"iin\":\"541541\",\"incremental_authorization\":{\"status\":\"unavailable\"},\"installments\":null,\"issuer\":\"BANCO SANTANDER S.A.\",\"last4\":\"4803\",\"mandate\":null,\"moto\":false,\"multicapture\":{\"status\":\"unavailable\"},\"network\":\"mastercard\",\"network_token\":{\"used\":false},\"network_transaction_id\":\"MCCU73UYG0114\",\"overcapture\":{\"maximum_amount_capturable\":3790,\"status\":\"unavailable\"},\"payment_account_reference\":\"50014GDTMS11WHED576P9NIV8S7KN\",\"regulated_status\":\"unregulated\",\"three_d_secure\":null,\"wallet\":null},\"type\":\"card\"},\"refunded\":false,\"source\":null,\"status\":\"succeeded\",\"mit_params\":{\"network_transaction_id\":\"MCCU73UYG0114\"}},\"confirmation_method\":\"manual\",\"created\":1768428211,\"currency\":\"eur\",\"customer\":null,\"last_payment_error\":null,\"livemode\":true,\"metadata\":{\"payment_id\":\"rj1mRyvvmF1FfHXf4iuoHzNOT\",\"payments_extension\":\"true\",\"payments_extension_type\":\"card\",\"reconciliation_flow\":\"payments_api\",\"shop_id\":\"751927347\"},\"next_action\":null,\"payment_method\":\"pm_1SpcA3IkWweOM9jA4tiEPAKO\",\"payment_method_types\":[\"card\"],\"source\":null,\"status\":\"succeeded\"}"</t>
  </si>
  <si>
    <t>AS-95476</t>
  </si>
  <si>
    <t>gid://shopify/Order/7416639029586</t>
  </si>
  <si>
    <t>gid://shopify/OrderTransaction/8589517455698</t>
  </si>
  <si>
    <t>2026-01-09T15:08:02Z</t>
  </si>
  <si>
    <t>ch_3SnhIFIkWweOM9jA18SVTW7d</t>
  </si>
  <si>
    <t>r9Gzd2YwGEFnzbqgYscEJ5wHQ</t>
  </si>
  <si>
    <t>pi_3SnhIFIkWweOM9jA1Qt7YRJK</t>
  </si>
  <si>
    <t>"{\"id\":\"pi_3SnhIFIkWweOM9jA1Qt7YRJK\",\"object\":\"payment_intent\",\"amount\":6495,\"amount_capturable\":0,\"amount_received\":6495,\"canceled_at\":null,\"cancellation_reason\":null,\"capture_method\":\"automatic\",\"latest_charge\":{\"id\":\"ch_3SnhIFIkWweOM9jA18SVTW7d\",\"object\":\"charge\",\"amount\":6495,\"application_fee\":\"fee_1SnhIGIkWweOM9jAGjGAoFAz\",\"balance_transaction\":\"txn_3SnhIFIkWweOM9jA1YI4eCBo\",\"captured\":true,\"created\":1767971283,\"currency\":\"eur\",\"failure_code\":null,\"failure_message\":null,\"fraud_details\":{},\"livemode\":true,\"metadata\":{\"payment_id\":\"r9Gzd2YwGEFnzbqgYscEJ5wH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hIFIkWweOM9jA1Qt7YRJK\",\"payment_method\":\"pm_1SnhIFIkWweOM9jAsROOiezG\",\"payment_method_details\":{\"card\":{\"amount_authorized\":6495,\"authorization_code\":\"092707\",\"brand\":\"mastercard\",\"checks\":{\"address_line1_check\":null,\"address_postal_code_check\":null,\"cvc_check\":null},\"country\":\"ES\",\"description\":\"MasterCard New World Immediate Debit\",\"ds_transaction_id\":null,\"exp_month\":10,\"exp_year\":2028,\"extended_authorization\":{\"status\":\"disabled\"},\"fingerprint\":\"if3IlTVo9EIGSuM4\",\"funding\":\"debit\",\"iin\":\"515896\",\"incremental_authorization\":{\"status\":\"unavailable\"},\"installments\":null,\"issuer\":\"BANCO SABADELL S.A.\",\"last4\":\"0000\",\"mandate\":null,\"moto\":false,\"multicapture\":{\"status\":\"unavailable\"},\"network\":\"mastercard\",\"network_token\":{\"used\":false},\"network_transaction_id\":\"TNWCYKV580109\",\"overcapture\":{\"maximum_amount_capturable\":6495,\"status\":\"unavailable\"},\"payment_account_reference\":\"5001C89CKP03VANL6LRMHGYSPVUSE\",\"regulated_status\":\"unregulated\",\"three_d_secure\":null,\"wallet\":{\"apple_pay\":{\"type\":\"apple_pay\"},\"dynamic_last4\":\"8212\",\"type\":\"apple_pay\"}},\"type\":\"card\"},\"refunded\":false,\"source\":null,\"status\":\"succeeded\",\"mit_params\":{\"network_transaction_id\":\"TNWCYKV580109\"}},\"confirmation_method\":\"manual\",\"created\":1767971283,\"currency\":\"eur\",\"customer\":null,\"last_payment_error\":null,\"livemode\":true,\"metadata\":{\"payment_id\":\"r9Gzd2YwGEFnzbqgYscEJ5wHQ\",\"payments_extension\":\"true\",\"payments_extension_type\":\"card\",\"reconciliation_flow\":\"payments_api\",\"shop_id\":\"751927347\"},\"next_action\":null,\"payment_method\":\"pm_1SnhIFIkWweOM9jAsROOiezG\",\"payment_method_types\":[\"card\"],\"source\":null,\"status\":\"succeeded\"}"</t>
  </si>
  <si>
    <t>AS-97050</t>
  </si>
  <si>
    <t>gid://shopify/Order/7511918805330</t>
  </si>
  <si>
    <t>gid://shopify/OrderTransaction/8644898619730</t>
  </si>
  <si>
    <t>2026-01-29T12:40:51Z</t>
  </si>
  <si>
    <t>3PR70660F57689034</t>
  </si>
  <si>
    <t>"{\"id\":\"3PR70660F57689034\",\"intent\":\"CAPTURE\",\"status\":\"COMPLETED\",\"payment_source\":{\"paypal\":{\"email_address\":\"avv.matteoattanzio@gmail.com\",\"account_id\":\"WAMR9S3W5C55Q\",\"account_status\":\"VERIFIED\",\"name\":{\"given_name\":\"Matteo\",\"surname\":\"Attanzio\"},\"phone_number\":{\"national_number\":\"393389432827\"},\"address\":{\"address_line_1\":\"Via del Giubileo Magno 145\",\"admin_area_2\":\"Cefalu\",\"admin_area_1\":\"PA\",\"postal_code\":\"90015\",\"country_code\":\"IT\"}}},\"purchase_units\":[{\"reference_id\":\"default\",\"amount\":{\"currency_code\":\"EUR\",\"value\":\"99.95\",\"breakdown\":{\"item_total\":{\"currency_code\":\"EUR\",\"value\":\"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lue Nude - P\u00f3ster \\/ Madera negro \\/ 70x100\",\"custom_id\":\"{\\\"shop_id\\\":751927347,\\\"session_id\\\":\\\"r1rQtR3UQOwb5oA4bVTJtzRVc\\\"}\",\"invoice_id\":\"r1rQtR3UQOwb5oA4bVTJtzRVc\",\"soft_descriptor\":\"PAYPAL *ARTESTASTOR AR\",\"items\":[{\"name\":\"Blue Nude - P\u00f3ster \\/ Madera negro \\/ 70x100\",\"unit_amount\":{\"currency_code\":\"EUR\",\"value\":\"99.95\"},\"tax\":{\"currency_code\":\"EUR\",\"value\":\"0.00\"},\"quantity\":\"1\"}],\"shipping\":{\"name\":{\"full_name\":\"Fabrizio Attanzio\"},\"address\":{\"address_line_1\":\"Via del Giubileo Magno 145\",\"admin_area_2\":\"Cefal\u00f9\",\"admin_area_1\":\"Palermo\",\"postal_code\":\"90015\",\"country_code\":\"IT\"}},\"payments\":{\"captures\":[{\"id\":\"32S23270NG300443R\",\"status\":\"COMPLETED\",\"amount\":{\"currency_code\":\"EUR\",\"value\":\"99.95\"},\"final_capture\":true,\"disbursement_mode\":\"INSTANT\",\"seller_protection\":{\"status\":\"ELIGIBLE\",\"dispute_categories\":[\"ITEM_NOT_RECEIVED\",\"UNAUTHORIZED_TRANSACTION\"]},\"seller_receivable_breakdown\":{\"gross_amount\":{\"currency_code\":\"EUR\",\"value\":\"99.95\"},\"paypal_fee\":{\"currency_code\":\"EUR\",\"value\":\"3.25\"},\"net_amount\":{\"currency_code\":\"EUR\",\"value\":\"96.70\"}},\"invoice_id\":\"r1rQtR3UQOwb5oA4bVTJtzRVc\",\"custom_id\":\"{\\\"shop_id\\\":751927347,\\\"session_id\\\":\\\"r1rQtR3UQOwb5oA4bVTJtzRVc\\\"}\",\"links\":[{\"href\":\"https:\\/\\/api.paypal.com\\/v2\\/payments\\/captures\\/32S23270NG300443R\",\"rel\":\"self\",\"method\":\"GET\"},{\"href\":\"https:\\/\\/api.paypal.com\\/v2\\/payments\\/captures\\/32S23270NG300443R\\/refund\",\"rel\":\"refund\",\"method\":\"POST\"},{\"href\":\"https:\\/\\/api.paypal.com\\/v2\\/checkout\\/orders\\/3PR70660F57689034\",\"rel\":\"up\",\"method\":\"GET\"}],\"create_time\":\"2026-01-29T12:40:54Z\",\"update_time\":\"2026-01-29T12:40:54Z\"}]}}],\"payer\":{\"name\":{\"given_name\":\"Matteo\",\"surname\":\"Attanzio\"},\"email_address\":\"avv.matteoattanzio@gmail.com\",\"payer_id\":\"WAMR9S3W5C55Q\",\"phone\":{\"phone_number\":{\"national_number\":\"393389432827\"}},\"address\":{\"address_line_1\":\"Via del Giubileo Magno 145\",\"admin_area_2\":\"Cefalu\",\"admin_area_1\":\"PA\",\"postal_code\":\"90015\",\"country_code\":\"IT\"}},\"create_time\":\"2026-01-29T12:40:12Z\",\"update_time\":\"2026-01-29T12:40:54Z\",\"links\":[{\"href\":\"https:\\/\\/api.paypal.com\\/v2\\/checkout\\/orders\\/3PR70660F57689034\",\"rel\":\"self\",\"method\":\"GET\"}]}"</t>
  </si>
  <si>
    <t>AS-95494</t>
  </si>
  <si>
    <t>AS-96912</t>
  </si>
  <si>
    <t>gid://shopify/Order/7498526949714</t>
  </si>
  <si>
    <t>gid://shopify/OrderTransaction/8639153570130</t>
  </si>
  <si>
    <t>2026-01-27T12:25:59Z</t>
  </si>
  <si>
    <t>ch_3SuBLIIkWweOM9jA2Ne2Sbyu</t>
  </si>
  <si>
    <t>rcZrmrY5UUEPnNzFNnLsnrHPj</t>
  </si>
  <si>
    <t>pi_3SuBLIIkWweOM9jA2YpdwwYe</t>
  </si>
  <si>
    <t>"{\"id\":\"pi_3SuBLIIkWweOM9jA2YpdwwYe\",\"object\":\"payment_intent\",\"amount\":3785,\"amount_capturable\":0,\"amount_received\":3785,\"canceled_at\":null,\"cancellation_reason\":null,\"capture_method\":\"automatic\",\"latest_charge\":{\"id\":\"ch_3SuBLIIkWweOM9jA2Ne2Sbyu\",\"object\":\"charge\",\"amount\":3785,\"application_fee\":\"fee_1SuBLJIkWweOM9jArIYAfx1j\",\"balance_transaction\":\"txn_3SuBLIIkWweOM9jA2yidq8qS\",\"captured\":true,\"created\":1769516760,\"currency\":\"eur\",\"failure_code\":null,\"failure_message\":null,\"fraud_details\":{},\"livemode\":true,\"metadata\":{\"payment_id\":\"rcZrmrY5UUEPnNzFNnLsnrHP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BLIIkWweOM9jA2YpdwwYe\",\"payment_method\":\"pm_1SuBLIIkWweOM9jAIlFBoAg3\",\"payment_method_details\":{\"card\":{\"amount_authorized\":3785,\"authorization_code\":\"723386\",\"brand\":\"visa\",\"checks\":{\"address_line1_check\":\"unavailable\",\"address_postal_code_check\":\"unavailable\",\"cvc_check\":\"pass\"},\"country\":\"AD\",\"description\":\"Visa Classic\",\"ds_transaction_id\":null,\"exp_month\":12,\"exp_year\":2029,\"extended_authorization\":{\"status\":\"disabled\"},\"fingerprint\":\"Cj6m1qdwAwVFRupD\",\"funding\":\"credit\",\"iin\":\"450609\",\"incremental_authorization\":{\"status\":\"unavailable\"},\"installments\":null,\"issuer\":\"MORA BANC GRUP SA\",\"last4\":\"5853\",\"mandate\":null,\"moto\":false,\"multicapture\":{\"status\":\"unavailable\"},\"network\":\"visa\",\"network_token\":{\"used\":false},\"network_transaction_id\":\"486027447602094\",\"overcapture\":{\"maximum_amount_capturable\":3785,\"status\":\"unavailable\"},\"payment_account_reference\":\"V0010013825210396150949044394\",\"regulated_status\":\"unregulated\",\"three_d_secure\":null,\"wallet\":null},\"type\":\"card\"},\"refunded\":false,\"source\":null,\"status\":\"succeeded\",\"mit_params\":{\"network_transaction_id\":\"486027447602094\"}},\"confirmation_method\":\"manual\",\"created\":1769516760,\"currency\":\"eur\",\"customer\":null,\"last_payment_error\":null,\"livemode\":true,\"metadata\":{\"payment_id\":\"rcZrmrY5UUEPnNzFNnLsnrHPj\",\"payments_extension\":\"true\",\"payments_extension_type\":\"card\",\"reconciliation_flow\":\"payments_api\",\"shop_id\":\"751927347\"},\"next_action\":null,\"payment_method\":\"pm_1SuBLIIkWweOM9jAIlFBoAg3\",\"payment_method_types\":[\"card\"],\"source\":null,\"status\":\"succeeded\"}"</t>
  </si>
  <si>
    <t>AS-96797</t>
  </si>
  <si>
    <t>gid://shopify/Order/7495066288466</t>
  </si>
  <si>
    <t>gid://shopify/OrderTransaction/8634681983314</t>
  </si>
  <si>
    <t>2026-01-25T22:52:22Z</t>
  </si>
  <si>
    <t>7B382721YE152792E</t>
  </si>
  <si>
    <t>"{\"id\":\"7B382721YE152792E\",\"intent\":\"CAPTURE\",\"status\":\"COMPLETED\",\"payment_source\":{\"paypal\":{\"email_address\":\"delvecchio.andrea97@gmail.com\",\"account_id\":\"WHJUVKWJ6TY5U\",\"account_status\":\"VERIFIED\",\"name\":{\"given_name\":\"Andrea\",\"surname\":\"Del Vecchio\"},\"phone_number\":{\"national_number\":\"393335724848\"},\"address\":{\"address_line_1\":\"Via Francesco Menzio 30\",\"admin_area_2\":\"Roma\",\"admin_area_1\":\"RM\",\"postal_code\":\"00125\",\"country_code\":\"IT\"}}},\"purchase_units\":[{\"reference_id\":\"default\",\"amount\":{\"currency_code\":\"EUR\",\"value\":\"114.95\",\"breakdown\":{\"item_total\":{\"currency_code\":\"EUR\",\"value\":\"114.95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The Great Wave of Kanagawa - Katsushika Hokusai - Lienzo \\/ Madera roble natural \\/ 50x70\",\"custom_id\":\"{\\\"shop_id\\\":751927347,\\\"session_id\\\":\\\"r0amsJT0AYXXfcqfuJyI2jbev\\\"}\",\"invoice_id\":\"r0amsJT0AYXXfcqfuJyI2jbev\",\"soft_descriptor\":\"PAYPAL *ARTESTASTOR AR\",\"items\":[{\"name\":\"The Great Wave of Kanagawa - Katsushika Hokusai - Lienzo \\/ Madera roble natural \\/ 50x70\",\"unit_amount\":{\"currency_code\":\"EUR\",\"value\":\"114.95\"},\"tax\":{\"currency_code\":\"EUR\",\"value\":\"0.00\"},\"quantity\":\"1\"}],\"shipping\":{\"name\":{\"full_name\":\"Andrea Del Vecchio\"},\"address\":{\"address_line_1\":\"Via Francesco Menzio 30\",\"admin_area_2\":\"Roma\",\"admin_area_1\":\"Roma\",\"postal_code\":\"00125\",\"country_code\":\"IT\"}},\"supplementary_data\":{\"tax_nexus\":[]},\"payments\":{\"captures\":[{\"id\":\"4P937796RU4583131\",\"status\":\"COMPLETED\",\"amount\":{\"currency_code\":\"EUR\",\"value\":\"114.95\"},\"final_capture\":true,\"disbursement_mode\":\"INSTANT\",\"seller_protection\":{\"status\":\"ELIGIBLE\",\"dispute_categories\":[\"ITEM_NOT_RECEIVED\",\"UNAUTHORIZED_TRANSACTION\"]},\"seller_receivable_breakdown\":{\"gross_amount\":{\"currency_code\":\"EUR\",\"value\":\"114.95\"},\"paypal_fee\":{\"currency_code\":\"EUR\",\"value\":\"3.68\"},\"net_amount\":{\"currency_code\":\"EUR\",\"value\":\"111.27\"}},\"invoice_id\":\"r0amsJT0AYXXfcqfuJyI2jbev\",\"custom_id\":\"{\\\"shop_id\\\":751927347,\\\"session_id\\\":\\\"r0amsJT0AYXXfcqfuJyI2jbev\\\"}\",\"links\":[{\"href\":\"https:\\/\\/api.paypal.com\\/v2\\/payments\\/captures\\/4P937796RU4583131\",\"rel\":\"self\",\"method\":\"GET\"},{\"href\":\"https:\\/\\/api.paypal.com\\/v2\\/payments\\/captures\\/4P937796RU4583131\\/refund\",\"rel\":\"refund\",\"method\":\"POST\"},{\"href\":\"https:\\/\\/api.paypal.com\\/v2\\/checkout\\/orders\\/7B382721YE152792E\",\"rel\":\"up\",\"method\":\"GET\"}],\"create_time\":\"2026-01-25T22:52:24Z\",\"update_time\":\"2026-01-25T22:52:24Z\"}]}}],\"payer\":{\"name\":{\"given_name\":\"Andrea\",\"surname\":\"Del Vecchio\"},\"email_address\":\"delvecchio.andrea97@gmail.com\",\"payer_id\":\"WHJUVKWJ6TY5U\",\"phone\":{\"phone_number\":{\"national_number\":\"393335724848\"}},\"address\":{\"address_line_1\":\"Via Francesco Menzio 30\",\"admin_area_2\":\"Roma\",\"admin_area_1\":\"RM\",\"postal_code\":\"00125\",\"country_code\":\"IT\"}},\"create_time\":\"2026-01-25T22:47:06Z\",\"update_time\":\"2026-01-25T22:52:24Z\",\"links\":[{\"href\":\"https:\\/\\/api.paypal.com\\/v2\\/checkout\\/orders\\/7B382721YE152792E\",\"rel\":\"self\",\"method\":\"GET\"}]}"</t>
  </si>
  <si>
    <t>AS-95216</t>
  </si>
  <si>
    <t>gid://shopify/Order/7409647157586</t>
  </si>
  <si>
    <t>gid://shopify/OrderTransaction/8580822401362</t>
  </si>
  <si>
    <t>2026-01-06T16:03:35Z</t>
  </si>
  <si>
    <t>ch_3SmcjLIkWweOM9jA1wWD8FAl</t>
  </si>
  <si>
    <t>rAAG7NnV9OBAbgfwQ4Fet6Nve</t>
  </si>
  <si>
    <t>pi_3SmcjLIkWweOM9jA1Vk5tZRK</t>
  </si>
  <si>
    <t>"{\"id\":\"pi_3SmcjLIkWweOM9jA1Vk5tZRK\",\"object\":\"payment_intent\",\"amount\":5990,\"amount_capturable\":0,\"amount_received\":5990,\"canceled_at\":null,\"cancellation_reason\":null,\"capture_method\":\"automatic\",\"latest_charge\":{\"id\":\"ch_3SmcjLIkWweOM9jA1wWD8FAl\",\"object\":\"charge\",\"amount\":5990,\"application_fee\":\"fee_1SmcoAIkWweOM9jAZeDL6EiU\",\"balance_transaction\":\"txn_3SmcjLIkWweOM9jA13u5DPsb\",\"captured\":true,\"created\":1767715713,\"currency\":\"eur\",\"failure_code\":null,\"failure_message\":null,\"fraud_details\":{},\"livemode\":true,\"metadata\":{\"payment_id\":\"rAAG7NnV9OBAbgfwQ4Fet6Nv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cjLIkWweOM9jA1Vk5tZRK\",\"payment_method\":\"pm_1SmcjLIkWweOM9jA4KdI9Z6g\",\"payment_method_details\":{\"card\":{\"amount_authorized\":5990,\"authorization_code\":\"145856\",\"brand\":\"visa\",\"checks\":{\"address_line1_check\":\"fail\",\"address_postal_code_check\":\"pass\",\"cvc_check\":\"pass\"},\"country\":\"FR\",\"description\":\"Visa Signature\",\"ds_transaction_id\":null,\"exp_month\":4,\"exp_year\":2027,\"extended_authorization\":{\"status\":\"disabled\"},\"fingerprint\":\"XW8Ukhks6oBSlZOW\",\"funding\":\"debit\",\"iin\":\"416538\",\"incremental_authorization\":{\"status\":\"unavailable\"},\"installments\":null,\"issuer\":\"BOURSORAMA BANQUE\",\"last4\":\"2682\",\"mandate\":null,\"moto\":false,\"multicapture\":{\"status\":\"unavailable\"},\"network\":\"visa\",\"network_token\":{\"used\":false},\"network_transaction_id\":\"486006581135749\",\"overcapture\":{\"maximum_amount_capturable\":5990,\"status\":\"unavailable\"},\"payment_account_reference\":\"V001AAG8027810017049249000000\",\"regulated_status\":\"unregulated\",\"three_d_secure\":{\"authentication_flow\":\"challenge\",\"electronic_commerce_indicator\":\"05\",\"exemption_indicator\":null,\"result\":\"authenticated\",\"result_reason\":null,\"transaction_id\":\"5a6a4739-3ecb-4a71-a24f-60cbec55a32f\",\"version\":\"2.2.0\"},\"wallet\":null},\"type\":\"card\"},\"refunded\":false,\"source\":null,\"status\":\"succeeded\",\"mit_params\":{\"network_transaction_id\":\"486006581135749\"}},\"confirmation_method\":\"manual\",\"created\":1767715415,\"currency\":\"eur\",\"customer\":null,\"last_payment_error\":null,\"livemode\":true,\"metadata\":{\"payment_id\":\"rAAG7NnV9OBAbgfwQ4Fet6Nve\",\"payments_extension\":\"true\",\"payments_extension_type\":\"card\",\"reconciliation_flow\":\"payments_api\",\"shop_id\":\"751927347\"},\"next_action\":null,\"payment_method\":\"pm_1SmcjLIkWweOM9jA4KdI9Z6g\",\"payment_method_types\":[\"card\"],\"source\":null,\"status\":\"succeeded\"}"</t>
  </si>
  <si>
    <t>AS-97145</t>
  </si>
  <si>
    <t>gid://shopify/Order/7514315456850</t>
  </si>
  <si>
    <t>gid://shopify/OrderTransaction/8648305934674</t>
  </si>
  <si>
    <t>2026-01-30T17:53:07Z</t>
  </si>
  <si>
    <t>ch_3SvLsWIkWweOM9jA1UBQ4r3v</t>
  </si>
  <si>
    <t>reKNE0HKMM3Q6zMHOCZdKZ0GM</t>
  </si>
  <si>
    <t>pi_3SvLsWIkWweOM9jA1JyuJIlK</t>
  </si>
  <si>
    <t>"{\"id\":\"pi_3SvLsWIkWweOM9jA1JyuJIlK\",\"object\":\"payment_intent\",\"amount\":4485,\"amount_capturable\":0,\"amount_received\":4485,\"canceled_at\":null,\"cancellation_reason\":null,\"capture_method\":\"automatic\",\"latest_charge\":{\"id\":\"ch_3SvLsWIkWweOM9jA1UBQ4r3v\",\"object\":\"charge\",\"amount\":4485,\"application_fee\":\"fee_1SvLsYIkWweOM9jAgKO4X2b2\",\"balance_transaction\":\"txn_3SvLsWIkWweOM9jA18MU13Le\",\"captured\":true,\"created\":1769795589,\"currency\":\"eur\",\"failure_code\":null,\"failure_message\":null,\"fraud_details\":{},\"livemode\":true,\"metadata\":{\"payment_id\":\"reKNE0HKMM3Q6zMHOCZdKZ0G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LsWIkWweOM9jA1JyuJIlK\",\"payment_method\":\"pm_1SvLsWIkWweOM9jAF7EbB5pq\",\"payment_method_details\":{\"card\":{\"amount_authorized\":4485,\"authorization_code\":\"404672\",\"brand\":\"mastercard\",\"checks\":{\"address_line1_check\":\"unavailable\",\"address_postal_code_check\":\"unavailable\",\"cvc_check\":\"pass\"},\"country\":\"ES\",\"description\":\"Platinum MasterCard Immediate Debit\",\"ds_transaction_id\":null,\"exp_month\":1,\"exp_year\":2027,\"extended_authorization\":{\"status\":\"disabled\"},\"fingerprint\":\"NPBENqLKUnaaamxc\",\"funding\":\"debit\",\"iin\":\"535120\",\"incremental_authorization\":{\"status\":\"unavailable\"},\"installments\":null,\"issuer\":\"ING BANK N.V.\",\"last4\":\"1048\",\"mandate\":null,\"moto\":false,\"multicapture\":{\"status\":\"unavailable\"},\"network\":\"mastercard\",\"network_token\":{\"used\":false},\"network_transaction_id\":\"TPLWPQ8710130\",\"overcapture\":{\"maximum_amount_capturable\":4485,\"status\":\"unavailable\"},\"payment_account_reference\":\"500152P2JPY3F5S6YLBHSJOOWU1XY\",\"regulated_status\":\"unregulated\",\"three_d_secure\":null,\"wallet\":null},\"type\":\"card\"},\"refunded\":false,\"source\":null,\"status\":\"succeeded\",\"mit_params\":{\"network_transaction_id\":\"TPLWPQ8710130\"}},\"confirmation_method\":\"manual\",\"created\":1769795588,\"currency\":\"eur\",\"customer\":null,\"last_payment_error\":null,\"livemode\":true,\"metadata\":{\"payment_id\":\"reKNE0HKMM3Q6zMHOCZdKZ0GM\",\"payments_extension\":\"true\",\"payments_extension_type\":\"card\",\"reconciliation_flow\":\"payments_api\",\"shop_id\":\"751927347\"},\"next_action\":null,\"payment_method\":\"pm_1SvLsWIkWweOM9jAF7EbB5pq\",\"payment_method_types\":[\"card\"],\"source\":null,\"status\":\"succeeded\"}"</t>
  </si>
  <si>
    <t>AS-96891</t>
  </si>
  <si>
    <t>AS-96463</t>
  </si>
  <si>
    <t>gid://shopify/Order/7445501804882</t>
  </si>
  <si>
    <t>gid://shopify/OrderTransaction/8622926102866</t>
  </si>
  <si>
    <t>2026-01-21T11:52:35Z</t>
  </si>
  <si>
    <t>2JX85131HR968761H</t>
  </si>
  <si>
    <t>"{\"id\":\"2JX85131HR968761H\",\"intent\":\"CAPTURE\",\"status\":\"COMPLETED\",\"payment_source\":{\"paypal\":{\"email_address\":\"ester.gc4@gmail.com\",\"account_id\":\"LL7YSW3GS52GQ\",\"account_status\":\"VERIFIED\",\"name\":{\"given_name\":\"ester\",\"surname\":\"garcia castell\"},\"phone_number\":{\"national_number\":\"34646733025\"},\"address\":{\"address_line_1\":\"londres 12 8\\/2 B\",\"admin_area_2\":\"Barcelona\",\"admin_area_1\":\"Barcelona\",\"postal_code\":\"08029\",\"country_code\":\"ES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Happy skiers - P\u00f3ster \\/ Madera roble natural \\/ 50x70\",\"custom_id\":\"{\\\"shop_id\\\":751927347,\\\"session_id\\\":\\\"ru4d5W3KMBuZliKvTpYp5kiXH\\\"}\",\"invoice_id\":\"ru4d5W3KMBuZliKvTpYp5kiXH\",\"items\":[{\"name\":\"Happy skiers - P\u00f3ster \\/ Madera roble natural \\/ 50x70\",\"unit_amount\":{\"currency_code\":\"EUR\",\"value\":\"67.95\"},\"tax\":{\"currency_code\":\"EUR\",\"value\":\"0.00\"},\"quantity\":\"1\"}],\"shipping\":{\"name\":{\"full_name\":\"ester garcia castell\"},\"address\":{\"address_line_1\":\"Carrer Segle XX 61\",\"admin_area_2\":\"Barcelona\",\"admin_area_1\":\"Barcelona\",\"postal_code\":\"08032\",\"country_code\":\"ES\"}},\"supplementary_data\":{\"tax_nexus\":[]},\"payments\":{\"captures\":[{\"id\":\"85U88288GJ106233N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u4d5W3KMBuZliKvTpYp5kiXH\",\"custom_id\":\"{\\\"shop_id\\\":751927347,\\\"session_id\\\":\\\"ru4d5W3KMBuZliKvTpYp5kiXH\\\"}\",\"links\":[{\"href\":\"https:\\/\\/api.paypal.com\\/v2\\/payments\\/captures\\/85U88288GJ106233N\",\"rel\":\"self\",\"method\":\"GET\"},{\"href\":\"https:\\/\\/api.paypal.com\\/v2\\/payments\\/captures\\/85U88288GJ106233N\\/refund\",\"rel\":\"refund\",\"method\":\"POST\"},{\"href\":\"https:\\/\\/api.paypal.com\\/v2\\/checkout\\/orders\\/2JX85131HR968761H\",\"rel\":\"up\",\"method\":\"GET\"}],\"create_time\":\"2026-01-21T11:52:37Z\",\"update_time\":\"2026-01-21T11:52:37Z\"}]}}],\"payer\":{\"name\":{\"given_name\":\"ester\",\"surname\":\"garcia castell\"},\"email_address\":\"ester.gc4@gmail.com\",\"payer_id\":\"LL7YSW3GS52GQ\",\"phone\":{\"phone_number\":{\"national_number\":\"34646733025\"}},\"address\":{\"address_line_1\":\"londres 12 8\\/2 B\",\"admin_area_2\":\"Barcelona\",\"admin_area_1\":\"Barcelona\",\"postal_code\":\"08029\",\"country_code\":\"ES\"}},\"create_time\":\"2026-01-21T11:52:09Z\",\"update_time\":\"2026-01-21T11:52:37Z\",\"links\":[{\"href\":\"https:\\/\\/api.paypal.com\\/v2\\/checkout\\/orders\\/2JX85131HR968761H\",\"rel\":\"self\",\"method\":\"GET\"}]}"</t>
  </si>
  <si>
    <t>AS-96648</t>
  </si>
  <si>
    <t>gid://shopify/Order/7491804791122</t>
  </si>
  <si>
    <t>gid://shopify/OrderTransaction/8630667280722</t>
  </si>
  <si>
    <t>2026-01-24T12:21:26Z</t>
  </si>
  <si>
    <t>2G518918KG456532Y</t>
  </si>
  <si>
    <t>"{\"id\":\"2G518918KG456532Y\",\"intent\":\"CAPTURE\",\"status\":\"COMPLETED\",\"payment_source\":{\"paypal\":{\"email_address\":\"equidna9@hotmail.com\",\"account_id\":\"HPUXQF6R3B7Z2\",\"account_status\":\"VERIFIED\",\"name\":{\"given_name\":\"Angel\",\"surname\":\"Cordero Rodr\u00edguez\"},\"phone_number\":{\"national_number\":\"679995234\"},\"address\":{\"address_line_1\":\"Javier de Miguel, 11 4\u00ba A\u00ba\",\"admin_area_2\":\"Madrid\",\"admin_area_1\":\"Madrid\",\"postal_code\":\"28018\",\"country_code\":\"ES\"}}},\"purchase_units\":[{\"reference_id\":\"default\",\"amount\":{\"currency_code\":\"EUR\",\"value\":\"119.75\",\"breakdown\":{\"item_total\":{\"currency_code\":\"EUR\",\"value\":\"119.75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Abstract Flower - P\u00f3ster \\/ Sin marco \\/ 30x40\",\"custom_id\":\"{\\\"shop_id\\\":751927347,\\\"session_id\\\":\\\"rqVSyXPoiJpApTdZYEnSFxnYO\\\"}\",\"invoice_id\":\"rqVSyXPoiJpApTdZYEnSFxnYO\",\"items\":[{\"name\":\"Abstract Flower - P\u00f3ster \\/ Sin marco \\/ 30x40\",\"unit_amount\":{\"currency_code\":\"EUR\",\"value\":\"19.95\"},\"tax\":{\"currency_code\":\"EUR\",\"value\":\"0.00\"},\"quantity\":\"1\"},{\"name\":\"Closed Eyes-Line Art - P\u00f3ster \\/ Sin marco \\/ 50x70\",\"unit_amount\":{\"currency_code\":\"EUR\",\"value\":\"32.95\"},\"tax\":{\"currency_code\":\"EUR\",\"value\":\"0.00\"},\"quantity\":\"1\"},{\"name\":\"Abstract N1 - P\u00f3ster \\/ Sin marco \\/ 40x50\",\"unit_amount\":{\"currency_code\":\"EUR\",\"value\":\"26.95\"},\"tax\":{\"currency_code\":\"EUR\",\"value\":\"0.00\"},\"quantity\":\"1\"},{\"name\":\"Abstract N 29 - P\u00f3ster \\/ Sin marco \\/ 40x50\",\"unit_amount\":{\"currency_code\":\"EUR\",\"value\":\"26.95\"},\"tax\":{\"currency_code\":\"EUR\",\"value\":\"0.00\"},\"quantity\":\"1\"},{\"name\":\"C is for cut the crap - P\u00f3ster \\/ Sin marco \\/ 20x30\",\"unit_amount\":{\"currency_code\":\"EUR\",\"value\":\"12.95\"},\"tax\":{\"currency_code\":\"EUR\",\"value\":\"0.00\"},\"quantity\":\"1\"}],\"shipping\":{\"name\":{\"full_name\":\"Puri Valverde Hern\u00e1ndez\"},\"address\":{\"address_line_1\":\"Calle de Javier de Miguel 11 4A\",\"admin_area_2\":\"Madrid\",\"admin_area_1\":\"Madrid\",\"postal_code\":\"28018\",\"country_code\":\"ES\"}},\"supplementary_data\":{\"tax_nexus\":[]},\"payments\":{\"captures\":[{\"id\":\"15G37467A94254601\",\"status\":\"COMPLETED\",\"amount\":{\"currency_code\":\"EUR\",\"value\":\"119.75\"},\"final_capture\":true,\"disbursement_mode\":\"INSTANT\",\"seller_protection\":{\"status\":\"ELIGIBLE\",\"dispute_categories\":[\"ITEM_NOT_RECEIVED\",\"UNAUTHORIZED_TRANSACTION\"]},\"seller_receivable_breakdown\":{\"gross_amount\":{\"currency_code\":\"EUR\",\"value\":\"119.75\"},\"paypal_fee\":{\"currency_code\":\"EUR\",\"value\":\"3.82\"},\"net_amount\":{\"currency_code\":\"EUR\",\"value\":\"115.93\"}},\"invoice_id\":\"rqVSyXPoiJpApTdZYEnSFxnYO\",\"custom_id\":\"{\\\"shop_id\\\":751927347,\\\"session_id\\\":\\\"rqVSyXPoiJpApTdZYEnSFxnYO\\\"}\",\"links\":[{\"href\":\"https:\\/\\/api.paypal.com\\/v2\\/payments\\/captures\\/15G37467A94254601\",\"rel\":\"self\",\"method\":\"GET\"},{\"href\":\"https:\\/\\/api.paypal.com\\/v2\\/payments\\/captures\\/15G37467A94254601\\/refund\",\"rel\":\"refund\",\"method\":\"POST\"},{\"href\":\"https:\\/\\/api.paypal.com\\/v2\\/checkout\\/orders\\/2G518918KG456532Y\",\"rel\":\"up\",\"method\":\"GET\"}],\"create_time\":\"2026-01-24T12:21:28Z\",\"update_time\":\"2026-01-24T12:21:28Z\"}]}}],\"payer\":{\"name\":{\"given_name\":\"Angel\",\"surname\":\"Cordero Rodr\u00edguez\"},\"email_address\":\"equidna9@hotmail.com\",\"payer_id\":\"HPUXQF6R3B7Z2\",\"phone\":{\"phone_number\":{\"national_number\":\"679995234\"}},\"address\":{\"address_line_1\":\"Javier de Miguel, 11 4\u00ba A\u00ba\",\"admin_area_2\":\"Madrid\",\"admin_area_1\":\"Madrid\",\"postal_code\":\"28018\",\"country_code\":\"ES\"}},\"create_time\":\"2026-01-24T12:21:09Z\",\"update_time\":\"2026-01-24T12:21:28Z\",\"links\":[{\"href\":\"https:\\/\\/api.paypal.com\\/v2\\/checkout\\/orders\\/2G518918KG456532Y\",\"rel\":\"self\",\"method\":\"GET\"}]}"</t>
  </si>
  <si>
    <t>AS-95938</t>
  </si>
  <si>
    <t>gid://shopify/Order/7428549837138</t>
  </si>
  <si>
    <t>gid://shopify/OrderTransaction/8602538836306</t>
  </si>
  <si>
    <t>2026-01-14T17:47:59Z</t>
  </si>
  <si>
    <t>ch_3SpYAmIkWweOM9jA1z7wW4ow</t>
  </si>
  <si>
    <t>rOuzdZ8Jgyx6uEfbocK7VJVu1</t>
  </si>
  <si>
    <t>pi_3SpYAmIkWweOM9jA1w58mAUS</t>
  </si>
  <si>
    <t>"{\"id\":\"pi_3SpYAmIkWweOM9jA1w58mAUS\",\"object\":\"payment_intent\",\"amount\":9995,\"amount_capturable\":0,\"amount_received\":9995,\"canceled_at\":null,\"cancellation_reason\":null,\"capture_method\":\"automatic\",\"latest_charge\":{\"id\":\"ch_3SpYAmIkWweOM9jA1z7wW4ow\",\"object\":\"charge\",\"amount\":9995,\"application_fee\":\"fee_1SpYAoIkWweOM9jAaEhjj8b0\",\"balance_transaction\":\"txn_3SpYAmIkWweOM9jA1KetQwcc\",\"captured\":true,\"created\":1768412881,\"currency\":\"eur\",\"failure_code\":null,\"failure_message\":null,\"fraud_details\":{},\"livemode\":true,\"metadata\":{\"payment_id\":\"rOuzdZ8Jgyx6uEfbocK7VJVu1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YAmIkWweOM9jA1w58mAUS\",\"payment_method\":\"pm_1SpYAmIkWweOM9jAkOUj2WQU\",\"payment_method_details\":{\"card\":{\"amount_authorized\":9995,\"authorization_code\":\"174801\",\"brand\":\"mastercard\",\"checks\":{\"address_line1_check\":\"unavailable\",\"address_postal_code_check\":\"unavailable\",\"cvc_check\":\"pass\"},\"country\":\"ES\",\"description\":\"MasterCard World Card\",\"ds_transaction_id\":null,\"exp_month\":8,\"exp_year\":2028,\"extended_authorization\":{\"status\":\"disabled\"},\"fingerprint\":\"Yn3oVFQx0eA2iwXN\",\"funding\":\"credit\",\"iin\":\"524720\",\"incremental_authorization\":{\"status\":\"unavailable\"},\"installments\":null,\"issuer\":\"FINANCIERA EL CORTE INGLES EFC\",\"last4\":\"2339\",\"mandate\":null,\"moto\":false,\"multicapture\":{\"status\":\"unavailable\"},\"network\":\"mastercard\",\"network_token\":{\"used\":false},\"network_transaction_id\":\"MNWYXYG3M0114\",\"overcapture\":{\"maximum_amount_capturable\":9995,\"status\":\"unavailable\"},\"payment_account_reference\":\"500124W17YHVJDWYX20E0X7XONPQI\",\"regulated_status\":\"unregulated\",\"three_d_secure\":null,\"wallet\":null},\"type\":\"card\"},\"refunded\":false,\"source\":null,\"status\":\"succeeded\",\"mit_params\":{\"network_transaction_id\":\"MNWYXYG3M0114\"}},\"confirmation_method\":\"manual\",\"created\":1768412880,\"currency\":\"eur\",\"customer\":null,\"last_payment_error\":null,\"livemode\":true,\"metadata\":{\"payment_id\":\"rOuzdZ8Jgyx6uEfbocK7VJVu1\",\"payments_extension\":\"true\",\"payments_extension_type\":\"card\",\"reconciliation_flow\":\"payments_api\",\"shop_id\":\"751927347\"},\"next_action\":null,\"payment_method\":\"pm_1SpYAmIkWweOM9jAkOUj2WQU\",\"payment_method_types\":[\"card\"],\"source\":null,\"status\":\"succeeded\"}"</t>
  </si>
  <si>
    <t>AS-96523</t>
  </si>
  <si>
    <t>gid://shopify/Order/7447149445458</t>
  </si>
  <si>
    <t>gid://shopify/OrderTransaction/8625204199762</t>
  </si>
  <si>
    <t>2026-01-22T10:35:37Z</t>
  </si>
  <si>
    <t>ch_3SsLEjIkWweOM9jA2h58uK3P</t>
  </si>
  <si>
    <t>rwMiDYFXFcgOjBAQqE0sknRxi</t>
  </si>
  <si>
    <t>pi_3SsLEjIkWweOM9jA2cXGA4bM</t>
  </si>
  <si>
    <t>"{\"id\":\"pi_3SsLEjIkWweOM9jA2cXGA4bM\",\"object\":\"payment_intent\",\"amount\":8253,\"amount_capturable\":0,\"amount_received\":8253,\"canceled_at\":null,\"cancellation_reason\":null,\"capture_method\":\"automatic\",\"latest_charge\":{\"id\":\"ch_3SsLEjIkWweOM9jA2h58uK3P\",\"object\":\"charge\",\"amount\":8253,\"application_fee\":\"fee_1SsLEkIkWweOM9jAVlUL8oDF\",\"balance_transaction\":\"txn_3SsLEjIkWweOM9jA2swmBudJ\",\"captured\":true,\"created\":1769078138,\"currency\":\"eur\",\"failure_code\":null,\"failure_message\":null,\"fraud_details\":{},\"livemode\":true,\"metadata\":{\"payment_id\":\"rwMiDYFXFcgOjBAQqE0sknRx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LEjIkWweOM9jA2cXGA4bM\",\"payment_method\":\"pm_1SsLEjIkWweOM9jAKFsAh6vi\",\"payment_method_details\":{\"card\":{\"amount_authorized\":8253,\"authorization_code\":\"545751\",\"brand\":\"mastercard\",\"checks\":{\"address_line1_check\":\"unavailable\",\"address_postal_code_check\":\"unavailable\",\"cvc_check\":\"pass\"},\"country\":\"IT\",\"description\":\"Prepaid Unembossed MasterCard Card (Non-US)\",\"ds_transaction_id\":null,\"exp_month\":5,\"exp_year\":2027,\"extended_authorization\":{\"status\":\"disabled\"},\"fingerprint\":\"Qt9ciTnPIEo81X7U\",\"funding\":\"prepaid\",\"iin\":\"530514\",\"incremental_authorization\":{\"status\":\"unavailable\"},\"installments\":null,\"issuer\":\"INTESA SANPAOLO SPA\",\"last4\":\"1850\",\"mandate\":null,\"moto\":false,\"multicapture\":{\"status\":\"unavailable\"},\"network\":\"mastercard\",\"network_token\":{\"used\":false},\"network_transaction_id\":\"SUREMXT6Q0122\",\"overcapture\":{\"maximum_amount_capturable\":8253,\"status\":\"unavailable\"},\"payment_account_reference\":\"50017SB1NCP25A7J5QODYOIZ3JLD1\",\"regulated_status\":\"unregulated\",\"three_d_secure\":null,\"wallet\":null},\"type\":\"card\"},\"refunded\":false,\"source\":null,\"status\":\"succeeded\",\"mit_params\":{\"network_transaction_id\":\"SUREMXT6Q0122\"}},\"confirmation_method\":\"manual\",\"created\":1769078137,\"currency\":\"eur\",\"customer\":null,\"last_payment_error\":null,\"livemode\":true,\"metadata\":{\"payment_id\":\"rwMiDYFXFcgOjBAQqE0sknRxi\",\"payments_extension\":\"true\",\"payments_extension_type\":\"card\",\"reconciliation_flow\":\"payments_api\",\"shop_id\":\"751927347\"},\"next_action\":null,\"payment_method\":\"pm_1SsLEjIkWweOM9jAKFsAh6vi\",\"payment_method_types\":[\"card\"],\"source\":null,\"status\":\"succeeded\"}"</t>
  </si>
  <si>
    <t>AS-95098</t>
  </si>
  <si>
    <t>gid://shopify/Order/7400140210514</t>
  </si>
  <si>
    <t>gid://shopify/OrderTransaction/8577020723538</t>
  </si>
  <si>
    <t>2026-01-04T23:05:21Z</t>
  </si>
  <si>
    <t>ch_3Sm0MQIkWweOM9jA2iPMuKJG</t>
  </si>
  <si>
    <t>rdZgPx6fKerWQIJR7uj10cm7D</t>
  </si>
  <si>
    <t>pi_3Sm0MQIkWweOM9jA2LT5mCiM</t>
  </si>
  <si>
    <t>"{\"id\":\"pi_3Sm0MQIkWweOM9jA2LT5mCiM\",\"object\":\"payment_intent\",\"amount\":6737,\"amount_capturable\":0,\"amount_received\":6737,\"canceled_at\":null,\"cancellation_reason\":null,\"capture_method\":\"automatic\",\"latest_charge\":{\"id\":\"ch_3Sm0MQIkWweOM9jA2iPMuKJG\",\"object\":\"charge\",\"amount\":6737,\"application_fee\":\"fee_1Sm0MSIkWweOM9jAR0asRQb1\",\"balance_transaction\":\"txn_3Sm0MQIkWweOM9jA2YfpIV6l\",\"captured\":true,\"created\":1767567923,\"currency\":\"eur\",\"failure_code\":null,\"failure_message\":null,\"fraud_details\":{},\"livemode\":true,\"metadata\":{\"payment_id\":\"rdZgPx6fKerWQIJR7uj10cm7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0MQIkWweOM9jA2LT5mCiM\",\"payment_method\":\"pm_1Sm0MQIkWweOM9jA6CseO5cz\",\"payment_method_details\":{\"card\":{\"amount_authorized\":6737,\"authorization_code\":\"323799\",\"brand\":\"mastercard\",\"checks\":{\"address_line1_check\":\"unavailable\",\"address_postal_code_check\":\"unavailable\",\"cvc_check\":\"pass\"},\"country\":\"ES\",\"description\":\"MasterCard Credit Card (mixed BIN)\",\"ds_transaction_id\":null,\"exp_month\":3,\"exp_year\":2031,\"extended_authorization\":{\"status\":\"disabled\"},\"fingerprint\":\"xOLjdewKBekAFUW5\",\"funding\":\"credit\",\"iin\":\"541541\",\"incremental_authorization\":{\"status\":\"unavailable\"},\"installments\":null,\"issuer\":\"BANCO SANTANDER S.A.\",\"last4\":\"8451\",\"mandate\":null,\"moto\":false,\"multicapture\":{\"status\":\"unavailable\"},\"network\":\"mastercard\",\"network_token\":{\"used\":false},\"network_transaction_id\":\"MCCN79O7V0104\",\"overcapture\":{\"maximum_amount_capturable\":6737,\"status\":\"unavailable\"},\"payment_account_reference\":\"5001EKIJY59FE5HNT2TV6V8GOCWVI\",\"regulated_status\":\"unregulated\",\"three_d_secure\":null,\"wallet\":null},\"type\":\"card\"},\"refunded\":false,\"source\":null,\"status\":\"succeeded\",\"mit_params\":{\"network_transaction_id\":\"MCCN79O7V0104\"}},\"confirmation_method\":\"manual\",\"created\":1767567922,\"currency\":\"eur\",\"customer\":null,\"last_payment_error\":null,\"livemode\":true,\"metadata\":{\"payment_id\":\"rdZgPx6fKerWQIJR7uj10cm7D\",\"payments_extension\":\"true\",\"payments_extension_type\":\"card\",\"reconciliation_flow\":\"payments_api\",\"shop_id\":\"751927347\"},\"next_action\":null,\"payment_method\":\"pm_1Sm0MQIkWweOM9jA6CseO5cz\",\"payment_method_types\":[\"card\"],\"source\":null,\"status\":\"succeeded\"}"</t>
  </si>
  <si>
    <t>AS-95737</t>
  </si>
  <si>
    <t>gid://shopify/Order/7422396203346</t>
  </si>
  <si>
    <t>gid://shopify/OrderTransaction/8595874873682</t>
  </si>
  <si>
    <t>2026-01-12T08:50:33Z</t>
  </si>
  <si>
    <t>ch_3SogpaIkWweOM9jA1ZoNIie4</t>
  </si>
  <si>
    <t>rwUbTiTRVuFgYqxxw3PECzJxz</t>
  </si>
  <si>
    <t>pi_3SogpaIkWweOM9jA18ENErrR</t>
  </si>
  <si>
    <t>"{\"id\":\"pi_3SogpaIkWweOM9jA18ENErrR\",\"object\":\"payment_intent\",\"amount\":6585,\"amount_capturable\":0,\"amount_received\":6585,\"canceled_at\":null,\"cancellation_reason\":null,\"capture_method\":\"automatic\",\"latest_charge\":{\"id\":\"ch_3SogpaIkWweOM9jA1ZoNIie4\",\"object\":\"charge\",\"amount\":6585,\"application_fee\":\"fee_1SogpcIkWweOM9jAjlZRF5Z1\",\"balance_transaction\":\"txn_3SogpaIkWweOM9jA1UT1pjmS\",\"captured\":true,\"created\":1768207835,\"currency\":\"eur\",\"failure_code\":null,\"failure_message\":null,\"fraud_details\":{},\"livemode\":true,\"metadata\":{\"payment_id\":\"rwUbTiTRVuFgYqxxw3PECzJx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gpaIkWweOM9jA18ENErrR\",\"payment_method\":\"pm_1SogpaIkWweOM9jAqzUfeh59\",\"payment_method_details\":{\"card\":{\"amount_authorized\":6585,\"authorization_code\":\"506729\",\"brand\":\"mastercard\",\"checks\":{\"address_line1_check\":\"unavailable\",\"address_postal_code_check\":\"unavailable\",\"cvc_check\":null},\"country\":\"ES\",\"description\":\"Platinum MasterCard Immediate Debit\",\"ds_transaction_id\":null,\"exp_month\":10,\"exp_year\":2029,\"extended_authorization\":{\"status\":\"disabled\"},\"fingerprint\":\"cOIXKf285LGb7b2J\",\"funding\":\"debit\",\"iin\":\"535120\",\"incremental_authorization\":{\"status\":\"unavailable\"},\"installments\":null,\"issuer\":\"ING BANK N.V.\",\"last4\":\"6022\",\"mandate\":null,\"moto\":false,\"multicapture\":{\"status\":\"unavailable\"},\"network\":\"mastercard\",\"network_token\":{\"used\":true},\"network_transaction_id\":\"TPLI5P1AF0112\",\"overcapture\":{\"maximum_amount_capturable\":6585,\"status\":\"unavailable\"},\"payment_account_reference\":\"50017CQNSJYX04HW7J2262Y4WNMVL\",\"regulated_status\":\"unregulated\",\"three_d_secure\":null,\"wallet\":null},\"type\":\"card\"},\"refunded\":false,\"source\":null,\"status\":\"succeeded\",\"mit_params\":{\"network_transaction_id\":\"TPLI5P1AF0112\"}},\"confirmation_method\":\"manual\",\"created\":1768207834,\"currency\":\"eur\",\"customer\":null,\"last_payment_error\":null,\"livemode\":true,\"metadata\":{\"payment_id\":\"rwUbTiTRVuFgYqxxw3PECzJxz\",\"payments_extension\":\"true\",\"payments_extension_type\":\"card\",\"reconciliation_flow\":\"payments_api\",\"shop_id\":\"751927347\"},\"next_action\":null,\"payment_method\":\"pm_1SogpaIkWweOM9jAqzUfeh59\",\"payment_method_types\":[\"card\"],\"source\":null,\"status\":\"succeeded\"}"</t>
  </si>
  <si>
    <t>AS-95410</t>
  </si>
  <si>
    <t>gid://shopify/Order/7414923526482</t>
  </si>
  <si>
    <t>gid://shopify/OrderTransaction/8587348869458</t>
  </si>
  <si>
    <t>2026-01-08T20:44:20Z</t>
  </si>
  <si>
    <t>ch_3SnQ48IkWweOM9jA1hxFsqam</t>
  </si>
  <si>
    <t>rwJ8OC5HAXFHtT1nZXeZLRXxO</t>
  </si>
  <si>
    <t>pi_3SnQ48IkWweOM9jA1N3pv3EN</t>
  </si>
  <si>
    <t>"{\"id\":\"pi_3SnQ48IkWweOM9jA1N3pv3EN\",\"object\":\"payment_intent\",\"amount\":6795,\"amount_capturable\":0,\"amount_received\":6795,\"canceled_at\":null,\"cancellation_reason\":null,\"capture_method\":\"automatic\",\"latest_charge\":{\"id\":\"ch_3SnQ48IkWweOM9jA1hxFsqam\",\"object\":\"charge\",\"amount\":6795,\"application_fee\":\"fee_1SnQ4AIkWweOM9jAqmrUOQim\",\"balance_transaction\":\"txn_3SnQ48IkWweOM9jA1uWKQTGB\",\"captured\":true,\"created\":1767905061,\"currency\":\"eur\",\"failure_code\":null,\"failure_message\":null,\"fraud_details\":{},\"livemode\":true,\"metadata\":{\"payment_id\":\"rwJ8OC5HAXFHtT1nZXeZLRXx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Q48IkWweOM9jA1N3pv3EN\",\"payment_method\":\"pm_1SnQ48IkWweOM9jAn6dsYBI9\",\"payment_method_details\":{\"card\":{\"amount_authorized\":6795,\"authorization_code\":\"Z1NHF3\",\"brand\":\"visa\",\"checks\":{\"address_line1_check\":\"pass\",\"address_postal_code_check\":\"pass\",\"cvc_check\":null},\"country\":\"FR\",\"description\":\"Visa Infinite\",\"ds_transaction_id\":null,\"exp_month\":8,\"exp_year\":2030,\"extended_authorization\":{\"status\":\"disabled\"},\"fingerprint\":\"j5Ex8v8x9HEujQ63\",\"funding\":\"debit\",\"iin\":\"416598\",\"incremental_authorization\":{\"status\":\"unavailable\"},\"installments\":null,\"issuer\":\"REVOLUT BANK UAB\",\"last4\":\"8651\",\"mandate\":null,\"moto\":false,\"multicapture\":{\"status\":\"unavailable\"},\"network\":\"visa\",\"network_token\":{\"used\":false},\"network_transaction_id\":\"486008746624821\",\"overcapture\":{\"maximum_amount_capturable\":6795,\"status\":\"unavailable\"},\"payment_account_reference\":\"V0010015825233360755901050030\",\"regulated_status\":\"unregulated\",\"three_d_secure\":{\"authentication_flow\":\"frictionless\",\"electronic_commerce_indicator\":\"05\",\"exemption_indicator\":null,\"result\":\"authenticated\",\"result_reason\":null,\"transaction_id\":\"e64166e0-bae3-4bfd-a9fa-ffab97a5275c\",\"version\":\"2.2.0\"},\"wallet\":null},\"type\":\"card\"},\"refunded\":false,\"source\":null,\"status\":\"succeeded\",\"mit_params\":{\"network_transaction_id\":\"486008746624821\"}},\"confirmation_method\":\"manual\",\"created\":1767905060,\"currency\":\"eur\",\"customer\":null,\"last_payment_error\":null,\"livemode\":true,\"metadata\":{\"payment_id\":\"rwJ8OC5HAXFHtT1nZXeZLRXxO\",\"payments_extension\":\"true\",\"payments_extension_type\":\"card\",\"reconciliation_flow\":\"payments_api\",\"shop_id\":\"751927347\"},\"next_action\":null,\"payment_method\":\"pm_1SnQ48IkWweOM9jAn6dsYBI9\",\"payment_method_types\":[\"card\"],\"source\":null,\"status\":\"succeeded\"}"</t>
  </si>
  <si>
    <t>AS-95233</t>
  </si>
  <si>
    <t>gid://shopify/Order/7410889589074</t>
  </si>
  <si>
    <t>gid://shopify/OrderTransaction/8582143672658</t>
  </si>
  <si>
    <t>2026-01-06T19:10:12Z</t>
  </si>
  <si>
    <t>5DA47659U4086890A</t>
  </si>
  <si>
    <t>"{\"id\":\"5DA47659U4086890A\",\"intent\":\"CAPTURE\",\"status\":\"COMPLETED\",\"payment_source\":{\"paypal\":{\"email_address\":\"andrea.delle2309@gmail.com\",\"account_id\":\"4497YX29HXTTJ\",\"account_status\":\"VERIFIED\",\"name\":{\"given_name\":\"Andrea\",\"surname\":\"Delle Monache\"},\"phone_number\":{\"national_number\":\"393383444661\"},\"address\":{\"address_line_1\":\"Via Mar Rosso 179\",\"admin_area_2\":\"Roma\",\"admin_area_1\":\"Roma\",\"postal_code\":\"00122\",\"country_code\":\"IT\"}}},\"purchase_units\":[{\"reference_id\":\"default\",\"amount\":{\"currency_code\":\"EUR\",\"value\":\"77.27\",\"breakdown\":{\"item_total\":{\"currency_code\":\"EUR\",\"value\":\"85.85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8.58\"}}},\"payee\":{\"email_address\":\"info@artestaposters.com\",\"merchant_id\":\"CZQCEKGVW6QGG\",\"display_data\":{\"brand_name\":\"Artesta\"}},\"payment_instruction\":{\"disbursement_mode\":\"INSTANT\"},\"description\":\"The Water Lily Pond (Special Edition) - Claude Monet - P\u00f3ster \\/ Sin marco \\/ 50x70\",\"custom_id\":\"{\\\"shop_id\\\":751927347,\\\"session_id\\\":\\\"rODIYkO1PDVGXtP9GI5OMIhTy\\\"}\",\"invoice_id\":\"rODIYkO1PDVGXtP9GI5OMIhTy\",\"items\":[{\"name\":\"The Water Lily Pond (Special Edition) - Claude Monet - P\u00f3ster \\/ Sin marco \\/ 50x70\",\"unit_amount\":{\"currency_code\":\"EUR\",\"value\":\"32.95\"},\"tax\":{\"currency_code\":\"EUR\",\"value\":\"0.00\"},\"quantity\":\"1\"},{\"name\":\"Cranes of Momoyogusa (Special Edition) - Kamisaka Sekka - P\u00f3ster \\/ Sin marco \\/ 50x70\",\"unit_amount\":{\"currency_code\":\"EUR\",\"value\":\"32.95\"},\"tax\":{\"currency_code\":\"EUR\",\"value\":\"0.00\"},\"quantity\":\"1\"},{\"name\":\"Bauhaus Green Exhibition Poster - P\u00f3ster \\/ Sin marco \\/ 30x40\",\"unit_amount\":{\"currency_code\":\"EUR\",\"value\":\"19.95\"},\"tax\":{\"currency_code\":\"EUR\",\"value\":\"0.00\"},\"quantity\":\"1\"}],\"shipping\":{\"name\":{\"full_name\":\"Andrea Delle Monache\"},\"address\":{\"address_line_1\":\"Via Giacomo Peroni, 452 c\\/o Webhero\",\"admin_area_2\":\"Roma\",\"admin_area_1\":\"Roma\",\"postal_code\":\"00131\",\"country_code\":\"IT\"}},\"supplementary_data\":{\"tax_nexus\":[]},\"payments\":{\"captures\":[{\"id\":\"0A196284551033414\",\"status\":\"COMPLETED\",\"amount\":{\"currency_code\":\"EUR\",\"value\":\"77.27\"},\"final_capture\":true,\"disbursement_mode\":\"INSTANT\",\"seller_protection\":{\"status\":\"ELIGIBLE\",\"dispute_categories\":[\"ITEM_NOT_RECEIVED\",\"UNAUTHORIZED_TRANSACTION\"]},\"seller_receivable_breakdown\":{\"gross_amount\":{\"currency_code\":\"EUR\",\"value\":\"77.27\"},\"paypal_fee\":{\"currency_code\":\"EUR\",\"value\":\"2.59\"},\"net_amount\":{\"currency_code\":\"EUR\",\"value\":\"74.68\"}},\"invoice_id\":\"rODIYkO1PDVGXtP9GI5OMIhTy\",\"custom_id\":\"{\\\"shop_id\\\":751927347,\\\"session_id\\\":\\\"rODIYkO1PDVGXtP9GI5OMIhTy\\\"}\",\"links\":[{\"href\":\"https:\\/\\/api.paypal.com\\/v2\\/payments\\/captures\\/0A196284551033414\",\"rel\":\"self\",\"method\":\"GET\"},{\"href\":\"https:\\/\\/api.paypal.com\\/v2\\/payments\\/captures\\/0A196284551033414\\/refund\",\"rel\":\"refund\",\"method\":\"POST\"},{\"href\":\"https:\\/\\/api.paypal.com\\/v2\\/checkout\\/orders\\/5DA47659U4086890A\",\"rel\":\"up\",\"method\":\"GET\"}],\"create_time\":\"2026-01-06T19:10:14Z\",\"update_time\":\"2026-01-06T19:10:14Z\"}]}}],\"payer\":{\"name\":{\"given_name\":\"Andrea\",\"surname\":\"Delle Monache\"},\"email_address\":\"andrea.delle2309@gmail.com\",\"payer_id\":\"4497YX29HXTTJ\",\"phone\":{\"phone_number\":{\"national_number\":\"393383444661\"}},\"address\":{\"address_line_1\":\"Via Mar Rosso 179\",\"admin_area_2\":\"Roma\",\"admin_area_1\":\"Roma\",\"postal_code\":\"00122\",\"country_code\":\"IT\"}},\"create_time\":\"2026-01-06T19:09:46Z\",\"update_time\":\"2026-01-06T19:10:14Z\",\"links\":[{\"href\":\"https:\\/\\/api.paypal.com\\/v2\\/checkout\\/orders\\/5DA47659U4086890A\",\"rel\":\"self\",\"method\":\"GET\"}]}"</t>
  </si>
  <si>
    <t>AS-96191</t>
  </si>
  <si>
    <t>gid://shopify/Order/7437742244178</t>
  </si>
  <si>
    <t>gid://shopify/OrderTransaction/8613096816978</t>
  </si>
  <si>
    <t>2026-01-17T20:07:38Z</t>
  </si>
  <si>
    <t>ch_3SqfmZIkWweOM9jA2E92nvRE</t>
  </si>
  <si>
    <t>rAeVtHh7dWCcs6KEbNVcmObgg</t>
  </si>
  <si>
    <t>pi_3SqfmZIkWweOM9jA2YFi3qH3</t>
  </si>
  <si>
    <t>"{\"id\":\"pi_3SqfmZIkWweOM9jA2YFi3qH3\",\"object\":\"payment_intent\",\"amount\":2490,\"amount_capturable\":0,\"amount_received\":2490,\"canceled_at\":null,\"cancellation_reason\":null,\"capture_method\":\"automatic\",\"latest_charge\":{\"id\":\"ch_3SqfmZIkWweOM9jA2E92nvRE\",\"object\":\"charge\",\"amount\":2490,\"application_fee\":\"fee_1SqfmZIkWweOM9jAYlmNqxnR\",\"balance_transaction\":\"txn_3SqfmZIkWweOM9jA25JWcwI8\",\"captured\":true,\"created\":1768680459,\"currency\":\"eur\",\"failure_code\":null,\"failure_message\":null,\"fraud_details\":{},\"livemode\":true,\"metadata\":{\"payment_id\":\"rAeVtHh7dWCcs6KEbNVcmObg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fmZIkWweOM9jA2YFi3qH3\",\"payment_method\":\"pm_1SqfmZIkWweOM9jAff0vYVy8\",\"payment_method_details\":{\"card\":{\"amount_authorized\":2490,\"authorization_code\":\"031635\",\"brand\":\"visa\",\"checks\":{\"address_line1_check\":\"unavailable\",\"address_postal_code_check\":\"unavailable\",\"cvc_check\":\"pass\"},\"country\":\"IT\",\"description\":\"Visa Classic\",\"ds_transaction_id\":null,\"exp_month\":7,\"exp_year\":2026,\"extended_authorization\":{\"status\":\"disabled\"},\"fingerprint\":\"6U7KSFaKvWFcWZTe\",\"funding\":\"credit\",\"iin\":\"434994\",\"incremental_authorization\":{\"status\":\"unavailable\"},\"installments\":null,\"issuer\":\"INTESA SANPAOLO S.P.A.\",\"last4\":\"8275\",\"mandate\":null,\"moto\":false,\"multicapture\":{\"status\":\"unavailable\"},\"network\":\"visa\",\"network_token\":{\"used\":false},\"network_transaction_id\":\"486017724596260\",\"overcapture\":{\"maximum_amount_capturable\":2490,\"status\":\"unavailable\"},\"payment_account_reference\":\"V0010015823248386891458003915\",\"regulated_status\":\"unregulated\",\"three_d_secure\":null,\"wallet\":null},\"type\":\"card\"},\"refunded\":false,\"source\":null,\"status\":\"succeeded\",\"mit_params\":{\"network_transaction_id\":\"486017724596260\"}},\"confirmation_method\":\"manual\",\"created\":1768680459,\"currency\":\"eur\",\"customer\":null,\"last_payment_error\":null,\"livemode\":true,\"metadata\":{\"payment_id\":\"rAeVtHh7dWCcs6KEbNVcmObgg\",\"payments_extension\":\"true\",\"payments_extension_type\":\"card\",\"reconciliation_flow\":\"payments_api\",\"shop_id\":\"751927347\"},\"next_action\":null,\"payment_method\":\"pm_1SqfmZIkWweOM9jAff0vYVy8\",\"payment_method_types\":[\"card\"],\"source\":null,\"status\":\"succeeded\"}"</t>
  </si>
  <si>
    <t>AS-96373</t>
  </si>
  <si>
    <t>gid://shopify/Order/7443484541266</t>
  </si>
  <si>
    <t>gid://shopify/OrderTransaction/8620140364114</t>
  </si>
  <si>
    <t>2026-01-20T09:20:44Z</t>
  </si>
  <si>
    <t>rDqVaZm5GW5BhHhsS0VJCZKNP</t>
  </si>
  <si>
    <t>AS-95908</t>
  </si>
  <si>
    <t>gid://shopify/Order/7427853222226</t>
  </si>
  <si>
    <t>gid://shopify/OrderTransaction/8601550848338</t>
  </si>
  <si>
    <t>2026-01-14T11:31:00Z</t>
  </si>
  <si>
    <t>rvSePmbCj5ys2iuZCp7XHvdjr</t>
  </si>
  <si>
    <t>AS-95430</t>
  </si>
  <si>
    <t>gid://shopify/Order/7415871275346</t>
  </si>
  <si>
    <t>gid://shopify/OrderTransaction/8588446204242</t>
  </si>
  <si>
    <t>2026-01-09T08:30:06Z</t>
  </si>
  <si>
    <t>py_3Snb58IkWweOM9jA0cKFPiTI</t>
  </si>
  <si>
    <t>rEwPwPrBjCCzlCagnIIyMKz5w</t>
  </si>
  <si>
    <t>"{\"id\":\"py_3Snb58IkWweOM9jA0cKFPiTI\",\"object\":\"charge\",\"amount\":24665,\"application_fee\":\"fee_1Snb5bIkWweOM9jA0P0CBkkk\",\"balance_transaction\":\"txn_3Snb58IkWweOM9jA0apDnNqT\",\"captured\":true,\"created\":1767947435,\"currency\":\"eur\",\"failure_code\":null,\"failure_message\":null,\"fraud_details\":{},\"livemode\":true,\"metadata\":{\"payments_extension_type\":\"klarna\",\"reconciliation_flow\":\"payments_api\",\"shop_id\":\"751927347\",\"payments_extension\":\"true\",\"payment_id\":\"rEwPwPrBjCCzlCagnIIyMKz5w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nb58IkWweOM9jA0aYroJiY\",\"payment_method\":\"pm_1Snb58IkWweOM9jADwkaKK06\",\"payment_method_details\":{\"klarna\":{\"payer_details\":{\"address\":{\"country\":\"ES\"}},\"payment_method_category\":\"pay_in_installments\",\"preferred_locale\":\"es-ES\"},\"type\":\"klarna\"},\"refunded\":false,\"source\":null,\"status\":\"succeeded\"}"</t>
  </si>
  <si>
    <t>AS-96827</t>
  </si>
  <si>
    <t>gid://shopify/Order/7495788757330</t>
  </si>
  <si>
    <t>gid://shopify/OrderTransaction/8635642315090</t>
  </si>
  <si>
    <t>2026-01-26T11:47:03Z</t>
  </si>
  <si>
    <t>ch_3StoG4IkWweOM9jA1mshZACa</t>
  </si>
  <si>
    <t>r0SCTOZN3L4enK5CVj4mQm9Zv</t>
  </si>
  <si>
    <t>pi_3StoG4IkWweOM9jA1afuw9m7</t>
  </si>
  <si>
    <t>"{\"id\":\"pi_3StoG4IkWweOM9jA1afuw9m7\",\"object\":\"payment_intent\",\"amount\":5390,\"amount_capturable\":0,\"amount_received\":5390,\"canceled_at\":null,\"cancellation_reason\":null,\"capture_method\":\"automatic\",\"latest_charge\":{\"id\":\"ch_3StoG4IkWweOM9jA1mshZACa\",\"object\":\"charge\",\"amount\":5390,\"application_fee\":\"fee_1StoG5IkWweOM9jA0woFlw10\",\"balance_transaction\":\"txn_3StoG4IkWweOM9jA18nmwyK1\",\"captured\":true,\"created\":1769428024,\"currency\":\"eur\",\"failure_code\":null,\"failure_message\":null,\"fraud_details\":{},\"livemode\":true,\"metadata\":{\"payment_id\":\"r0SCTOZN3L4enK5CVj4mQm9Z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oG4IkWweOM9jA1afuw9m7\",\"payment_method\":\"pm_1StoG4IkWweOM9jAXkFXYatU\",\"payment_method_details\":{\"card\":{\"amount_authorized\":5390,\"authorization_code\":\"168076\",\"brand\":\"mastercard\",\"checks\":{\"address_line1_check\":\"unavailable\",\"address_postal_code_check\":\"unavailable\",\"cvc_check\":\"pass\"},\"country\":\"ES\",\"description\":\"MasterCard New World Immediate Debit\",\"ds_transaction_id\":null,\"exp_month\":1,\"exp_year\":2028,\"extended_authorization\":{\"status\":\"disabled\"},\"fingerprint\":\"DkxExYcQcHRz6mTW\",\"funding\":\"debit\",\"iin\":\"540205\",\"incremental_authorization\":{\"status\":\"unavailable\"},\"installments\":null,\"issuer\":\"BANCO SABADELL S.A.\",\"last4\":\"4010\",\"mandate\":null,\"moto\":false,\"multicapture\":{\"status\":\"unavailable\"},\"network\":\"mastercard\",\"network_token\":{\"used\":false},\"network_transaction_id\":\"TNWIR4U510126\",\"overcapture\":{\"maximum_amount_capturable\":5390,\"status\":\"unavailable\"},\"payment_account_reference\":\"50015KGDGE26UWSKQZPK499ZEJSNP\",\"regulated_status\":\"unregulated\",\"three_d_secure\":null,\"wallet\":null},\"type\":\"card\"},\"refunded\":false,\"source\":null,\"status\":\"succeeded\",\"mit_params\":{\"network_transaction_id\":\"TNWIR4U510126\"}},\"confirmation_method\":\"manual\",\"created\":1769428024,\"currency\":\"eur\",\"customer\":null,\"last_payment_error\":null,\"livemode\":true,\"metadata\":{\"payment_id\":\"r0SCTOZN3L4enK5CVj4mQm9Zv\",\"payments_extension\":\"true\",\"payments_extension_type\":\"card\",\"reconciliation_flow\":\"payments_api\",\"shop_id\":\"751927347\"},\"next_action\":null,\"payment_method\":\"pm_1StoG4IkWweOM9jAXkFXYatU\",\"payment_method_types\":[\"card\"],\"source\":null,\"status\":\"succeeded\"}"</t>
  </si>
  <si>
    <t>AS-96433</t>
  </si>
  <si>
    <t>gid://shopify/Order/7445131428178</t>
  </si>
  <si>
    <t>gid://shopify/OrderTransaction/8622399750482</t>
  </si>
  <si>
    <t>2026-01-21T07:57:49Z</t>
  </si>
  <si>
    <t>ch_3SrwIUIkWweOM9jA26AkInjl</t>
  </si>
  <si>
    <t>rISDKkMrmJQnIBj3qPCXZwJYk</t>
  </si>
  <si>
    <t>pi_3SrwIUIkWweOM9jA2qnD0Srw</t>
  </si>
  <si>
    <t>"{\"id\":\"pi_3SrwIUIkWweOM9jA2qnD0Srw\",\"object\":\"payment_intent\",\"amount\":19975,\"amount_capturable\":0,\"amount_received\":19975,\"canceled_at\":null,\"cancellation_reason\":null,\"capture_method\":\"automatic\",\"latest_charge\":{\"id\":\"ch_3SrwIUIkWweOM9jA26AkInjl\",\"object\":\"charge\",\"amount\":19975,\"application_fee\":\"fee_1SrwIWIkWweOM9jAhhyTNPA1\",\"balance_transaction\":\"txn_3SrwIUIkWweOM9jA2NUnENyM\",\"captured\":true,\"created\":1768982271,\"currency\":\"eur\",\"failure_code\":null,\"failure_message\":null,\"fraud_details\":{},\"livemode\":true,\"metadata\":{\"payment_id\":\"rISDKkMrmJQnIBj3qPCXZwJY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wIUIkWweOM9jA2qnD0Srw\",\"payment_method\":\"pm_1SrwIUIkWweOM9jA9kWyc9sn\",\"payment_method_details\":{\"card\":{\"amount_authorized\":19975,\"authorization_code\":\"722966\",\"brand\":\"mastercard\",\"checks\":{\"address_line1_check\":\"unavailable\",\"address_postal_code_check\":\"unavailable\",\"cvc_check\":null},\"country\":\"AT\",\"description\":\"Debit MasterCard\",\"ds_transaction_id\":null,\"exp_month\":12,\"exp_year\":2029,\"extended_authorization\":{\"status\":\"disabled\"},\"fingerprint\":\"MtcKdPJ0IzCu3bSI\",\"funding\":\"debit\",\"iin\":\"535686\",\"incremental_authorization\":{\"status\":\"unavailable\"},\"installments\":null,\"issuer\":\"PSA PAYMENT SERVICES AUSTRIA G\",\"last4\":\"8164\",\"mandate\":null,\"moto\":false,\"multicapture\":{\"status\":\"unavailable\"},\"network\":\"mastercard\",\"network_token\":{\"used\":false},\"network_transaction_id\":\"MDSZETHF10121\",\"overcapture\":{\"maximum_amount_capturable\":19975,\"status\":\"unavailable\"},\"payment_account_reference\":\"50019ZCWJ33BV2PIWB146W33E1K9V\",\"regulated_status\":\"unregulated\",\"three_d_secure\":null,\"wallet\":null},\"type\":\"card\"},\"refunded\":false,\"source\":null,\"status\":\"succeeded\",\"mit_params\":{\"network_transaction_id\":\"MDSZETHF10121\"}},\"confirmation_method\":\"manual\",\"created\":1768982270,\"currency\":\"eur\",\"customer\":null,\"last_payment_error\":null,\"livemode\":true,\"metadata\":{\"payment_id\":\"rISDKkMrmJQnIBj3qPCXZwJYk\",\"payments_extension\":\"true\",\"payments_extension_type\":\"card\",\"reconciliation_flow\":\"payments_api\",\"shop_id\":\"751927347\"},\"next_action\":null,\"payment_method\":\"pm_1SrwIUIkWweOM9jA9kWyc9sn\",\"payment_method_types\":[\"card\"],\"source\":null,\"status\":\"succeeded\"}"</t>
  </si>
  <si>
    <t>AS-95418</t>
  </si>
  <si>
    <t>gid://shopify/Order/7415028220242</t>
  </si>
  <si>
    <t>gid://shopify/OrderTransaction/8587465851218</t>
  </si>
  <si>
    <t>2026-01-08T21:43:42Z</t>
  </si>
  <si>
    <t>ch_3SnQzbIkWweOM9jA2JOlMi0m</t>
  </si>
  <si>
    <t>rl8MUj6mAskkS87NOknTWAG2r</t>
  </si>
  <si>
    <t>pi_3SnQzbIkWweOM9jA25MKGOy1</t>
  </si>
  <si>
    <t>"{\"id\":\"pi_3SnQzbIkWweOM9jA25MKGOy1\",\"object\":\"payment_intent\",\"amount\":6111,\"amount_capturable\":0,\"amount_received\":6111,\"canceled_at\":null,\"cancellation_reason\":null,\"capture_method\":\"automatic\",\"latest_charge\":{\"id\":\"ch_3SnQzbIkWweOM9jA2JOlMi0m\",\"object\":\"charge\",\"amount\":6111,\"application_fee\":\"fee_1SnQzdIkWweOM9jAw99Ckksd\",\"balance_transaction\":\"txn_3SnQzbIkWweOM9jA2Aag9oH7\",\"captured\":true,\"created\":1767908623,\"currency\":\"eur\",\"failure_code\":null,\"failure_message\":null,\"fraud_details\":{},\"livemode\":true,\"metadata\":{\"payment_id\":\"rl8MUj6mAskkS87NOknTWAG2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QzbIkWweOM9jA25MKGOy1\",\"payment_method\":\"pm_1SnQzbIkWweOM9jA4FCLZ5tq\",\"payment_method_details\":{\"card\":{\"amount_authorized\":6111,\"authorization_code\":\"541388\",\"brand\":\"visa\",\"checks\":{\"address_line1_check\":null,\"address_postal_code_check\":null,\"cvc_check\":null},\"country\":\"ES\",\"description\":\"Visa Signature\",\"ds_transaction_id\":null,\"exp_month\":12,\"exp_year\":2031,\"extended_authorization\":{\"status\":\"disabled\"},\"fingerprint\":\"vx6PmEtLolclJlBQ\",\"funding\":\"debit\",\"iin\":\"473486\",\"incremental_authorization\":{\"status\":\"unavailable\"},\"installments\":null,\"issuer\":\"Trade Republic Bank GmbH\",\"last4\":\"0000\",\"mandate\":null,\"moto\":false,\"multicapture\":{\"status\":\"unavailable\"},\"network\":\"visa\",\"network_token\":{\"used\":false},\"network_transaction_id\":\"486008782246026\",\"overcapture\":{\"maximum_amount_capturable\":6111,\"status\":\"unavailable\"},\"payment_account_reference\":\"V0010013825161371439974255177\",\"regulated_status\":\"unregulated\",\"three_d_secure\":null,\"wallet\":{\"apple_pay\":{\"type\":\"apple_pay\"},\"dynamic_last4\":\"8251\",\"type\":\"apple_pay\"}},\"type\":\"card\"},\"refunded\":false,\"source\":null,\"status\":\"succeeded\",\"mit_params\":{\"network_transaction_id\":\"486008782246026\"}},\"confirmation_method\":\"manual\",\"created\":1767908623,\"currency\":\"eur\",\"customer\":null,\"last_payment_error\":null,\"livemode\":true,\"metadata\":{\"payment_id\":\"rl8MUj6mAskkS87NOknTWAG2r\",\"payments_extension\":\"true\",\"payments_extension_type\":\"card\",\"reconciliation_flow\":\"payments_api\",\"shop_id\":\"751927347\"},\"next_action\":null,\"payment_method\":\"pm_1SnQzbIkWweOM9jA4FCLZ5tq\",\"payment_method_types\":[\"card\"],\"source\":null,\"status\":\"succeeded\"}"</t>
  </si>
  <si>
    <t>AS-94900</t>
  </si>
  <si>
    <t>gid://shopify/Order/7395635790162</t>
  </si>
  <si>
    <t>gid://shopify/OrderTransaction/8570360594770</t>
  </si>
  <si>
    <t>2026-01-02T16:42:56Z</t>
  </si>
  <si>
    <t>ch_3SlBREIkWweOM9jA0l9TNnMd</t>
  </si>
  <si>
    <t>r8vEzPNVmCaO3gx4Cvw4Pl3z9</t>
  </si>
  <si>
    <t>pi_3SlBREIkWweOM9jA0491yNtu</t>
  </si>
  <si>
    <t>"{\"id\":\"pi_3SlBREIkWweOM9jA0491yNtu\",\"object\":\"payment_intent\",\"amount\":3790,\"amount_capturable\":0,\"amount_received\":3790,\"canceled_at\":null,\"cancellation_reason\":null,\"capture_method\":\"automatic\",\"latest_charge\":{\"id\":\"ch_3SlBREIkWweOM9jA0l9TNnMd\",\"object\":\"charge\",\"amount\":3790,\"application_fee\":\"fee_1SlBRGIkWweOM9jApubXhhey\",\"balance_transaction\":\"txn_3SlBREIkWweOM9jA0jAiOxlh\",\"captured\":true,\"created\":1767372178,\"currency\":\"eur\",\"failure_code\":null,\"failure_message\":null,\"fraud_details\":{},\"livemode\":true,\"metadata\":{\"payment_id\":\"r8vEzPNVmCaO3gx4Cvw4Pl3z9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BREIkWweOM9jA0491yNtu\",\"payment_method\":\"pm_1SlBREIkWweOM9jACBJc5OTJ\",\"payment_method_details\":{\"card\":{\"amount_authorized\":3790,\"authorization_code\":\"681707\",\"brand\":\"mastercard\",\"checks\":{\"address_line1_check\":\"unavailable\",\"address_postal_code_check\":\"unavailable\",\"cvc_check\":null},\"country\":\"DE\",\"description\":\"MasterCard Credit Card (mixed BIN)\",\"ds_transaction_id\":null,\"exp_month\":8,\"exp_year\":2027,\"extended_authorization\":{\"status\":\"disabled\"},\"fingerprint\":\"Z4MoS2GushF98oWJ\",\"funding\":\"credit\",\"iin\":\"523255\",\"incremental_authorization\":{\"status\":\"unavailable\"},\"installments\":null,\"issuer\":\"DEUTSCHER SPARKASSEN- UND GIRO\",\"last4\":\"1191\",\"mandate\":null,\"moto\":false,\"multicapture\":{\"status\":\"unavailable\"},\"network\":\"mastercard\",\"network_token\":{\"used\":false},\"network_transaction_id\":\"MCCP4MQKL0102\",\"overcapture\":{\"maximum_amount_capturable\":3790,\"status\":\"unavailable\"},\"payment_account_reference\":\"50010848Y4D0IW542AKONFWXSUK2V\",\"regulated_status\":\"unregulated\",\"three_d_secure\":null,\"wallet\":null},\"type\":\"card\"},\"refunded\":false,\"source\":null,\"status\":\"succeeded\",\"mit_params\":{\"network_transaction_id\":\"MCCP4MQKL0102\"}},\"confirmation_method\":\"manual\",\"created\":1767372176,\"currency\":\"eur\",\"customer\":null,\"last_payment_error\":null,\"livemode\":true,\"metadata\":{\"payment_id\":\"r8vEzPNVmCaO3gx4Cvw4Pl3z9\",\"payments_extension\":\"true\",\"payments_extension_type\":\"card\",\"reconciliation_flow\":\"payments_api\",\"shop_id\":\"751927347\"},\"next_action\":null,\"payment_method\":\"pm_1SlBREIkWweOM9jACBJc5OTJ\",\"payment_method_types\":[\"card\"],\"source\":null,\"status\":\"succeeded\"}"</t>
  </si>
  <si>
    <t>AS-95456</t>
  </si>
  <si>
    <t>Error, Hannun</t>
  </si>
  <si>
    <t>AS-96747</t>
  </si>
  <si>
    <t>gid://shopify/Order/7494071550290</t>
  </si>
  <si>
    <t>gid://shopify/OrderTransaction/8633460687186</t>
  </si>
  <si>
    <t>2026-01-25T14:08:36Z</t>
  </si>
  <si>
    <t>4AT74267NV581814B</t>
  </si>
  <si>
    <t>"{\"id\":\"4AT74267NV581814B\",\"intent\":\"CAPTURE\",\"status\":\"COMPLETED\",\"payment_source\":{\"paypal\":{\"email_address\":\"larissa.euchner@web.de\",\"account_id\":\"GWEJEQZFC9LNC\",\"account_status\":\"VERIFIED\",\"name\":{\"given_name\":\"Larissa\",\"surname\":\"Euchner\"},\"phone_number\":{\"national_number\":\"4915253805244\"},\"address\":{\"address_line_1\":\"Bahnhofstra\u00dfe 29\\/1\",\"admin_area_2\":\"Kornwestheim\",\"postal_code\":\"70806\",\"country_code\":\"DE\"}}},\"purchase_units\":[{\"reference_id\":\"default\",\"amount\":{\"currency_code\":\"EUR\",\"value\":\"104.75\",\"breakdown\":{\"item_total\":{\"currency_code\":\"EUR\",\"value\":\"104.75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olgador para p\u00f3ster de 40cm de madera y color roble\",\"custom_id\":\"{\\\"shop_id\\\":751927347,\\\"session_id\\\":\\\"r3eoxd5IPCfVuTJNYw2MXPH76\\\"}\",\"invoice_id\":\"r3eoxd5IPCfVuTJNYw2MXPH76\",\"soft_descriptor\":\"ARTESTASTOR ARTESTASTO\",\"items\":[{\"name\":\"Colgador para p\u00f3ster de 40cm de madera y color roble\",\"unit_amount\":{\"currency_code\":\"EUR\",\"value\":\"16.95\"},\"tax\":{\"currency_code\":\"EUR\",\"value\":\"0.00\"},\"quantity\":\"3\"},{\"name\":\"Eucalyptus Branch - P\u00f3ster \\/ Sin marco \\/ 40x50\",\"unit_amount\":{\"currency_code\":\"EUR\",\"value\":\"26.95\"},\"tax\":{\"currency_code\":\"EUR\",\"value\":\"0.00\"},\"quantity\":\"1\"},{\"name\":\"Foliage - P\u00f3ster \\/ Sin marco \\/ 40x50\",\"unit_amount\":{\"currency_code\":\"EUR\",\"value\":\"26.95\"},\"tax\":{\"currency_code\":\"EUR\",\"value\":\"0.00\"},\"quantity\":\"1\"}],\"shipping\":{\"name\":{\"full_name\":\"Larissa Euchner\"},\"address\":{\"address_line_1\":\"Krenngasse 13\\/Top 8\",\"admin_area_2\":\"Graz\",\"postal_code\":\"8010\",\"country_code\":\"AT\"}},\"supplementary_data\":{\"tax_nexus\":[]},\"payments\":{\"captures\":[{\"id\":\"4S4913394D2542419\",\"status\":\"COMPLETED\",\"amount\":{\"currency_code\":\"EUR\",\"value\":\"104.75\"},\"final_capture\":true,\"disbursement_mode\":\"INSTANT\",\"seller_protection\":{\"status\":\"ELIGIBLE\",\"dispute_categories\":[\"ITEM_NOT_RECEIVED\",\"UNAUTHORIZED_TRANSACTION\"]},\"seller_receivable_breakdown\":{\"gross_amount\":{\"currency_code\":\"EUR\",\"value\":\"104.75\"},\"paypal_fee\":{\"currency_code\":\"EUR\",\"value\":\"3.39\"},\"net_amount\":{\"currency_code\":\"EUR\",\"value\":\"101.36\"}},\"invoice_id\":\"r3eoxd5IPCfVuTJNYw2MXPH76\",\"custom_id\":\"{\\\"shop_id\\\":751927347,\\\"session_id\\\":\\\"r3eoxd5IPCfVuTJNYw2MXPH76\\\"}\",\"links\":[{\"href\":\"https:\\/\\/api.paypal.com\\/v2\\/payments\\/captures\\/4S4913394D2542419\",\"rel\":\"self\",\"method\":\"GET\"},{\"href\":\"https:\\/\\/api.paypal.com\\/v2\\/payments\\/captures\\/4S4913394D2542419\\/refund\",\"rel\":\"refund\",\"method\":\"POST\"},{\"href\":\"https:\\/\\/api.paypal.com\\/v2\\/checkout\\/orders\\/4AT74267NV581814B\",\"rel\":\"up\",\"method\":\"GET\"}],\"create_time\":\"2026-01-25T14:08:38Z\",\"update_time\":\"2026-01-25T14:08:38Z\"}]}}],\"payer\":{\"name\":{\"given_name\":\"Larissa\",\"surname\":\"Euchner\"},\"email_address\":\"larissa.euchner@web.de\",\"payer_id\":\"GWEJEQZFC9LNC\",\"phone\":{\"phone_number\":{\"national_number\":\"4915253805244\"}},\"address\":{\"address_line_1\":\"Bahnhofstra\u00dfe 29\\/1\",\"admin_area_2\":\"Kornwestheim\",\"postal_code\":\"70806\",\"country_code\":\"DE\"}},\"create_time\":\"2026-01-25T14:06:20Z\",\"update_time\":\"2026-01-25T14:08:38Z\",\"links\":[{\"href\":\"https:\\/\\/api.paypal.com\\/v2\\/checkout\\/orders\\/4AT74267NV581814B\",\"rel\":\"self\",\"method\":\"GET\"}]}"</t>
  </si>
  <si>
    <t>AS-94845</t>
  </si>
  <si>
    <t>gid://shopify/Order/7393952661842</t>
  </si>
  <si>
    <t>gid://shopify/OrderTransaction/8567259660626</t>
  </si>
  <si>
    <t>2026-01-01T21:49:47Z</t>
  </si>
  <si>
    <t>ch_3SktkdIkWweOM9jA2YFyLjGT</t>
  </si>
  <si>
    <t>r5Qqj1l67EurOQcxtpKo2dyzE</t>
  </si>
  <si>
    <t>pi_3SktkdIkWweOM9jA2qc51e2h</t>
  </si>
  <si>
    <t>"{\"id\":\"pi_3SktkdIkWweOM9jA2qc51e2h\",\"object\":\"payment_intent\",\"amount\":12231,\"amount_capturable\":0,\"amount_received\":12231,\"canceled_at\":null,\"cancellation_reason\":null,\"capture_method\":\"automatic\",\"latest_charge\":{\"id\":\"ch_3SktkdIkWweOM9jA2YFyLjGT\",\"object\":\"charge\",\"amount\":12231,\"application_fee\":\"fee_1SktkfIkWweOM9jAnUwwPoSi\",\"balance_transaction\":\"txn_3SktkdIkWweOM9jA2Cfn9rz1\",\"captured\":true,\"created\":1767304189,\"currency\":\"eur\",\"failure_code\":null,\"failure_message\":null,\"fraud_details\":{},\"livemode\":true,\"metadata\":{\"payment_id\":\"r5Qqj1l67EurOQcxtpKo2dyz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tkdIkWweOM9jA2qc51e2h\",\"payment_method\":\"pm_1SktkdIkWweOM9jAcuuwa6Ec\",\"payment_method_details\":{\"card\":{\"amount_authorized\":12231,\"authorization_code\":\"992442\",\"brand\":\"visa\",\"checks\":{\"address_line1_check\":\"unavailable\",\"address_postal_code_check\":\"unavailable\",\"cvc_check\":null},\"country\":\"ES\",\"description\":\"Visa Classic\",\"ds_transaction_id\":null,\"exp_month\":7,\"exp_year\":2032,\"extended_authorization\":{\"status\":\"disabled\"},\"fingerprint\":\"q3jrclR1LUczzzzf\",\"funding\":\"credit\",\"iin\":\"455223\",\"incremental_authorization\":{\"status\":\"unavailable\"},\"installments\":null,\"issuer\":\"BANCO BILBAO VIZCAYA ARGENTARIA S.A. (BBVA)\",\"last4\":\"7213\",\"mandate\":null,\"moto\":false,\"multicapture\":{\"status\":\"unavailable\"},\"network\":\"visa\",\"network_token\":{\"used\":true},\"network_transaction_id\":\"486001785896404\",\"overcapture\":{\"maximum_amount_capturable\":12231,\"status\":\"unavailable\"},\"payment_account_reference\":\"V0010013825216320416131023930\",\"regulated_status\":\"unregulated\",\"three_d_secure\":null,\"wallet\":null},\"type\":\"card\"},\"refunded\":false,\"source\":null,\"status\":\"succeeded\",\"mit_params\":{\"network_transaction_id\":\"486001785896404\"}},\"confirmation_method\":\"manual\",\"created\":1767304187,\"currency\":\"eur\",\"customer\":null,\"last_payment_error\":null,\"livemode\":true,\"metadata\":{\"payment_id\":\"r5Qqj1l67EurOQcxtpKo2dyzE\",\"payments_extension\":\"true\",\"payments_extension_type\":\"card\",\"reconciliation_flow\":\"payments_api\",\"shop_id\":\"751927347\"},\"next_action\":null,\"payment_method\":\"pm_1SktkdIkWweOM9jAcuuwa6Ec\",\"payment_method_types\":[\"card\"],\"source\":null,\"status\":\"succeeded\"}"</t>
  </si>
  <si>
    <t>AS-95198</t>
  </si>
  <si>
    <t>gid://shopify/Order/7409346085202</t>
  </si>
  <si>
    <t>gid://shopify/OrderTransaction/8580430823762</t>
  </si>
  <si>
    <t>2026-01-06T13:09:08Z</t>
  </si>
  <si>
    <t>91702169G52537812</t>
  </si>
  <si>
    <t>"{\"id\":\"91702169G52537812\",\"intent\":\"CAPTURE\",\"status\":\"COMPLETED\",\"payment_source\":{\"paypal\":{\"email_address\":\"isabel.blum76@gmail.com\",\"account_id\":\"2QQVE6ZTLYL5L\",\"account_status\":\"VERIFIED\",\"name\":{\"given_name\":\"Isabel\",\"surname\":\"Pasquier\"},\"phone_number\":{\"national_number\":\"0650412538\"},\"address\":{\"address_line_1\":\"5\",\"admin_area_2\":\"Coudoux\",\"postal_code\":\"13111\",\"country_code\":\"FR\"}}},\"purchase_units\":[{\"reference_id\":\"default\",\"amount\":{\"currency_code\":\"EUR\",\"value\":\"29.90\",\"breakdown\":{\"item_total\":{\"currency_code\":\"EUR\",\"value\":\"24.95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eap - sea swimming adventure - P\u00f3ster \\/ Madera roble natural \\/ 20x30\",\"custom_id\":\"{\\\"shop_id\\\":751927347,\\\"session_id\\\":\\\"ryCt1qTL37YsCa41tfRbDrvVt\\\"}\",\"invoice_id\":\"ryCt1qTL37YsCa41tfRbDrvVt\",\"soft_descriptor\":\"PAYPAL *ARTESTASTOR AR\",\"items\":[{\"name\":\"Leap - sea swimming adventure - P\u00f3ster \\/ Madera roble natural \\/ 20x30\",\"unit_amount\":{\"currency_code\":\"EUR\",\"value\":\"24.95\"},\"tax\":{\"currency_code\":\"EUR\",\"value\":\"0.00\"},\"quantity\":\"1\"}],\"shipping\":{\"name\":{\"full_name\":\"Pasquier Isavel\"},\"address\":{\"address_line_1\":\"5 Impasse des Derrabades\",\"admin_area_2\":\"Coudoux\",\"postal_code\":\"13111\",\"country_code\":\"FR\"}},\"supplementary_data\":{\"tax_nexus\":[]},\"payments\":{\"captures\":[{\"id\":\"0V7120819Y0425631\",\"status\":\"COMPLETED\",\"amount\":{\"currency_code\":\"EUR\",\"value\":\"29.90\"},\"final_capture\":true,\"disbursement_mode\":\"INSTANT\",\"seller_protection\":{\"status\":\"ELIGIBLE\",\"dispute_categories\":[\"ITEM_NOT_RECEIVED\",\"UNAUTHORIZED_TRANSACTION\"]},\"seller_receivable_breakdown\":{\"gross_amount\":{\"currency_code\":\"EUR\",\"value\":\"29.90\"},\"paypal_fee\":{\"currency_code\":\"EUR\",\"value\":\"1.22\"},\"net_amount\":{\"currency_code\":\"EUR\",\"value\":\"28.68\"}},\"invoice_id\":\"ryCt1qTL37YsCa41tfRbDrvVt\",\"custom_id\":\"{\\\"shop_id\\\":751927347,\\\"session_id\\\":\\\"ryCt1qTL37YsCa41tfRbDrvVt\\\"}\",\"links\":[{\"href\":\"https:\\/\\/api.paypal.com\\/v2\\/payments\\/captures\\/0V7120819Y0425631\",\"rel\":\"self\",\"method\":\"GET\"},{\"href\":\"https:\\/\\/api.paypal.com\\/v2\\/payments\\/captures\\/0V7120819Y0425631\\/refund\",\"rel\":\"refund\",\"method\":\"POST\"},{\"href\":\"https:\\/\\/api.paypal.com\\/v2\\/checkout\\/orders\\/91702169G52537812\",\"rel\":\"up\",\"method\":\"GET\"}],\"create_time\":\"2026-01-06T13:09:10Z\",\"update_time\":\"2026-01-06T13:09:10Z\"}]}}],\"payer\":{\"name\":{\"given_name\":\"Isabel\",\"surname\":\"Pasquier\"},\"email_address\":\"isabel.blum76@gmail.com\",\"payer_id\":\"2QQVE6ZTLYL5L\",\"phone\":{\"phone_number\":{\"national_number\":\"0650412538\"}},\"address\":{\"address_line_1\":\"5\",\"admin_area_2\":\"Coudoux\",\"postal_code\":\"13111\",\"country_code\":\"FR\"}},\"create_time\":\"2026-01-06T13:06:43Z\",\"update_time\":\"2026-01-06T13:09:10Z\",\"links\":[{\"href\":\"https:\\/\\/api.paypal.com\\/v2\\/checkout\\/orders\\/91702169G52537812\",\"rel\":\"self\",\"method\":\"GET\"}]}"</t>
  </si>
  <si>
    <t>AS-96147</t>
  </si>
  <si>
    <t>gid://shopify/Order/7436394856786</t>
  </si>
  <si>
    <t>gid://shopify/OrderTransaction/8611535192402</t>
  </si>
  <si>
    <t>2026-01-17T14:03:24Z</t>
  </si>
  <si>
    <t>ch_3Sqa65IkWweOM9jA0lzKgLb4</t>
  </si>
  <si>
    <t>rmANEL3KSOrp2viLa8iYlOGMN</t>
  </si>
  <si>
    <t>pi_3Sqa65IkWweOM9jA0rSlwOZL</t>
  </si>
  <si>
    <t>"{\"id\":\"pi_3Sqa65IkWweOM9jA0rSlwOZL\",\"object\":\"payment_intent\",\"amount\":9995,\"amount_capturable\":0,\"amount_received\":9995,\"canceled_at\":null,\"cancellation_reason\":null,\"capture_method\":\"automatic\",\"latest_charge\":{\"id\":\"ch_3Sqa65IkWweOM9jA0lzKgLb4\",\"object\":\"charge\",\"amount\":9995,\"application_fee\":\"fee_1Sqa66IkWweOM9jAyUsp65CP\",\"balance_transaction\":\"txn_3Sqa65IkWweOM9jA0mRqVcZu\",\"captured\":true,\"created\":1768658605,\"currency\":\"eur\",\"failure_code\":null,\"failure_message\":null,\"fraud_details\":{},\"livemode\":true,\"metadata\":{\"payment_id\":\"rmANEL3KSOrp2viLa8iYlOGM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a65IkWweOM9jA0rSlwOZL\",\"payment_method\":\"pm_1Sqa65IkWweOM9jA44cDZ8RL\",\"payment_method_details\":{\"card\":{\"amount_authorized\":9995,\"authorization_code\":\"B35AXI\",\"brand\":\"visa\",\"checks\":{\"address_line1_check\":null,\"address_postal_code_check\":null,\"cvc_check\":null},\"country\":\"DE\",\"description\":\"Visa Infinite\",\"ds_transaction_id\":null,\"exp_month\":12,\"exp_year\":2031,\"extended_authorization\":{\"status\":\"disabled\"},\"fingerprint\":\"yrfBcwiIPs8wfjNL\",\"funding\":\"debit\",\"iin\":\"454793\",\"incremental_authorization\":{\"status\":\"unavailable\"},\"installments\":null,\"issuer\":\"Revolut Bank UAB\",\"last4\":\"0000\",\"mandate\":null,\"moto\":false,\"multicapture\":{\"status\":\"unavailable\"},\"network\":\"visa\",\"network_token\":{\"used\":false},\"network_transaction_id\":\"486017506057051\",\"overcapture\":{\"maximum_amount_capturable\":9995,\"status\":\"unavailable\"},\"payment_account_reference\":\"V0010014625086593169716084432\",\"regulated_status\":\"unregulated\",\"three_d_secure\":null,\"wallet\":{\"apple_pay\":{\"type\":\"apple_pay\"},\"dynamic_last4\":\"9832\",\"type\":\"apple_pay\"}},\"type\":\"card\"},\"refunded\":false,\"source\":null,\"status\":\"succeeded\",\"mit_params\":{\"network_transaction_id\":\"486017506057051\"}},\"confirmation_method\":\"manual\",\"created\":1768658605,\"currency\":\"eur\",\"customer\":null,\"last_payment_error\":null,\"livemode\":true,\"metadata\":{\"payment_id\":\"rmANEL3KSOrp2viLa8iYlOGMN\",\"payments_extension\":\"true\",\"payments_extension_type\":\"card\",\"reconciliation_flow\":\"payments_api\",\"shop_id\":\"751927347\"},\"next_action\":null,\"payment_method\":\"pm_1Sqa65IkWweOM9jA44cDZ8RL\",\"payment_method_types\":[\"card\"],\"source\":null,\"status\":\"succeeded\"}"</t>
  </si>
  <si>
    <t>AS-95956</t>
  </si>
  <si>
    <t>gid://shopify/Order/7428991680850</t>
  </si>
  <si>
    <t>gid://shopify/OrderTransaction/8603086291282</t>
  </si>
  <si>
    <t>2026-01-14T21:41:39Z</t>
  </si>
  <si>
    <t>ch_3SpbouIkWweOM9jA2X8n8j3M</t>
  </si>
  <si>
    <t>r9GAhqmSwRzL7leskNMf90ULL</t>
  </si>
  <si>
    <t>pi_3SpbouIkWweOM9jA202T3m28</t>
  </si>
  <si>
    <t>"{\"id\":\"pi_3SpbouIkWweOM9jA202T3m28\",\"object\":\"payment_intent\",\"amount\":6590,\"amount_capturable\":0,\"amount_received\":6590,\"canceled_at\":null,\"cancellation_reason\":null,\"capture_method\":\"automatic\",\"latest_charge\":{\"id\":\"ch_3SpbouIkWweOM9jA2X8n8j3M\",\"object\":\"charge\",\"amount\":6590,\"application_fee\":\"fee_1SpbovIkWweOM9jAq2b9cOzA\",\"balance_transaction\":\"txn_3SpbouIkWweOM9jA2a6b5Qti\",\"captured\":true,\"created\":1768426900,\"currency\":\"eur\",\"failure_code\":null,\"failure_message\":null,\"fraud_details\":{},\"livemode\":true,\"metadata\":{\"payment_id\":\"r9GAhqmSwRzL7leskNMf90UL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bouIkWweOM9jA202T3m28\",\"payment_method\":\"pm_1SpbouIkWweOM9jAeIenoiEx\",\"payment_method_details\":{\"card\":{\"amount_authorized\":6590,\"authorization_code\":\"112442\",\"brand\":\"visa\",\"checks\":{\"address_line1_check\":\"unavailable\",\"address_postal_code_check\":\"unavailable\",\"cvc_check\":\"pass\"},\"country\":\"ES\",\"description\":\"Visa Classic\",\"ds_transaction_id\":null,\"exp_month\":12,\"exp_year\":2032,\"extended_authorization\":{\"status\":\"disabled\"},\"fingerprint\":\"nU5YdrlGoukhUeZT\",\"funding\":\"debit\",\"iin\":\"494019\",\"incremental_authorization\":{\"status\":\"unavailable\"},\"installments\":null,\"issuer\":\"BANCO BILBAO VIZCAYA ARGENTARIA S.A. (BBVA)\",\"last4\":\"6566\",\"mandate\":null,\"moto\":false,\"multicapture\":{\"status\":\"unavailable\"},\"network\":\"visa\",\"network_token\":{\"used\":false},\"network_transaction_id\":\"486014781004420\",\"overcapture\":{\"maximum_amount_capturable\":6590,\"status\":\"unavailable\"},\"payment_account_reference\":\"V0010013825341730493409823131\",\"regulated_status\":\"unregulated\",\"three_d_secure\":null,\"wallet\":null},\"type\":\"card\"},\"refunded\":false,\"source\":null,\"status\":\"succeeded\",\"mit_params\":{\"network_transaction_id\":\"486014781004420\"}},\"confirmation_method\":\"manual\",\"created\":1768426900,\"currency\":\"eur\",\"customer\":null,\"last_payment_error\":null,\"livemode\":true,\"metadata\":{\"payment_id\":\"r9GAhqmSwRzL7leskNMf90ULL\",\"payments_extension\":\"true\",\"payments_extension_type\":\"card\",\"reconciliation_flow\":\"payments_api\",\"shop_id\":\"751927347\"},\"next_action\":null,\"payment_method\":\"pm_1SpbouIkWweOM9jAeIenoiEx\",\"payment_method_types\":[\"card\"],\"source\":null,\"status\":\"succeeded\"}"</t>
  </si>
  <si>
    <t>AS-95409</t>
  </si>
  <si>
    <t>gid://shopify/Order/7414915039570</t>
  </si>
  <si>
    <t>gid://shopify/OrderTransaction/8587339399506</t>
  </si>
  <si>
    <t>2026-01-08T20:39:31Z</t>
  </si>
  <si>
    <t>ch_3SnPzUIkWweOM9jA1NPCcVGe</t>
  </si>
  <si>
    <t>rPBqGfRrhb9dEQjG75kk5UMsK</t>
  </si>
  <si>
    <t>pi_3SnPzUIkWweOM9jA1DSGViHG</t>
  </si>
  <si>
    <t>"{\"id\":\"pi_3SnPzUIkWweOM9jA1DSGViHG\",\"object\":\"payment_intent\",\"amount\":3190,\"amount_capturable\":0,\"amount_received\":3190,\"canceled_at\":null,\"cancellation_reason\":null,\"capture_method\":\"automatic\",\"latest_charge\":{\"id\":\"ch_3SnPzUIkWweOM9jA1NPCcVGe\",\"object\":\"charge\",\"amount\":3190,\"application_fee\":\"fee_1SnPzWIkWweOM9jAHKGnxSba\",\"balance_transaction\":\"txn_3SnPzUIkWweOM9jA1FXTyx3A\",\"captured\":true,\"created\":1767904774,\"currency\":\"eur\",\"failure_code\":null,\"failure_message\":null,\"fraud_details\":{},\"livemode\":true,\"metadata\":{\"payment_id\":\"rPBqGfRrhb9dEQjG75kk5UMs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PzUIkWweOM9jA1DSGViHG\",\"payment_method\":\"pm_1SnPzUIkWweOM9jAwesPoj3y\",\"payment_method_details\":{\"card\":{\"amount_authorized\":3190,\"authorization_code\":\"351512\",\"brand\":\"visa\",\"checks\":{\"address_line1_check\":\"unavailable\",\"address_postal_code_check\":\"unavailable\",\"cvc_check\":\"pass\"},\"country\":\"FR\",\"description\":\"Visa Classic\",\"ds_transaction_id\":null,\"exp_month\":9,\"exp_year\":2028,\"extended_authorization\":{\"status\":\"disabled\"},\"fingerprint\":\"apBFQ6ks0hYwoaSP\",\"funding\":\"debit\",\"iin\":\"497783\",\"incremental_authorization\":{\"status\":\"unavailable\"},\"installments\":null,\"issuer\":\"CAISSE FEDERALE DE CREDIT MUTUEL\",\"last4\":\"5398\",\"mandate\":null,\"moto\":false,\"multicapture\":{\"status\":\"unavailable\"},\"network\":\"visa\",\"network_token\":{\"used\":false},\"network_transaction_id\":\"486008743749415\",\"overcapture\":{\"maximum_amount_capturable\":3190,\"status\":\"unavailable\"},\"payment_account_reference\":null,\"regulated_status\":\"unregulated\",\"three_d_secure\":{\"authentication_flow\":\"frictionless\",\"electronic_commerce_indicator\":\"07\",\"exemption_indicator\":null,\"result\":\"exempted\",\"result_reason\":null,\"transaction_id\":\"e3fb50c2-da5b-486b-812b-8f55ff521e57\",\"version\":\"2.2.0\"},\"wallet\":null},\"type\":\"card\"},\"refunded\":false,\"source\":null,\"status\":\"succeeded\",\"mit_params\":{\"network_transaction_id\":\"486008743749415\"}},\"confirmation_method\":\"manual\",\"created\":1767904772,\"currency\":\"eur\",\"customer\":null,\"last_payment_error\":null,\"livemode\":true,\"metadata\":{\"payment_id\":\"rPBqGfRrhb9dEQjG75kk5UMsK\",\"payments_extension\":\"true\",\"payments_extension_type\":\"card\",\"reconciliation_flow\":\"payments_api\",\"shop_id\":\"751927347\"},\"next_action\":null,\"payment_method\":\"pm_1SnPzUIkWweOM9jAwesPoj3y\",\"payment_method_types\":[\"card\"],\"source\":null,\"status\":\"succeeded\"}"</t>
  </si>
  <si>
    <t>AS-96005</t>
  </si>
  <si>
    <t>gid://shopify/Order/7430592102738</t>
  </si>
  <si>
    <t>gid://shopify/OrderTransaction/8605066199378</t>
  </si>
  <si>
    <t>2026-01-15T16:49:10Z</t>
  </si>
  <si>
    <t>0CM29325F7840842W</t>
  </si>
  <si>
    <t>"{\"id\":\"0CM29325F7840842W\",\"intent\":\"CAPTURE\",\"status\":\"COMPLETED\",\"payment_source\":{\"paypal\":{\"email_address\":\"sylvielavanant1@gmail.com\",\"account_id\":\"LE9WNVK3BH9HG\",\"account_status\":\"VERIFIED\",\"name\":{\"given_name\":\"sylvie\",\"surname\":\"lavanant\"},\"phone_number\":{\"national_number\":\"0677927897\"},\"address\":{\"address_line_1\":\"178 cours emile zola\",\"admin_area_2\":\"villeurbanne\",\"postal_code\":\"69100\",\"country_code\":\"FR\"}}},\"purchase_units\":[{\"reference_id\":\"default\",\"amount\":{\"currency_code\":\"EUR\",\"value\":\"84.95\",\"breakdown\":{\"item_total\":{\"currency_code\":\"EUR\",\"value\":\"84.95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riory - Dan Hobday - P\u00f3ster \\/ Madera roble oscuro \\/ 60x90\",\"custom_id\":\"{\\\"shop_id\\\":751927347,\\\"session_id\\\":\\\"r0hFsRScW6HFBUFwGoKW9jdeh\\\"}\",\"invoice_id\":\"r0hFsRScW6HFBUFwGoKW9jdeh\",\"soft_descriptor\":\"PAYPAL *ARTESTASTOR AR\",\"items\":[{\"name\":\"Priory - Dan Hobday - P\u00f3ster \\/ Madera roble oscuro \\/ 60x90\",\"unit_amount\":{\"currency_code\":\"EUR\",\"value\":\"84.95\"},\"tax\":{\"currency_code\":\"EUR\",\"value\":\"0.00\"},\"quantity\":\"1\"}],\"shipping\":{\"name\":{\"full_name\":\"Sylvie Lavanant\"},\"address\":{\"address_line_1\":\"178 Cours \u00c9mile-Zola\",\"admin_area_2\":\"Villeurbanne\",\"postal_code\":\"69100\",\"country_code\":\"FR\"}},\"supplementary_data\":{\"tax_nexus\":[]},\"payments\":{\"captures\":[{\"id\":\"9UT634108V019202U\",\"status\":\"COMPLETED\",\"amount\":{\"currency_code\":\"EUR\",\"value\":\"84.95\"},\"final_capture\":true,\"disbursement_mode\":\"INSTANT\",\"seller_protection\":{\"status\":\"ELIGIBLE\",\"dispute_categories\":[\"ITEM_NOT_RECEIVED\",\"UNAUTHORIZED_TRANSACTION\"]},\"seller_receivable_breakdown\":{\"gross_amount\":{\"currency_code\":\"EUR\",\"value\":\"84.95\"},\"paypal_fee\":{\"currency_code\":\"EUR\",\"value\":\"2.81\"},\"net_amount\":{\"currency_code\":\"EUR\",\"value\":\"82.14\"}},\"invoice_id\":\"r0hFsRScW6HFBUFwGoKW9jdeh\",\"custom_id\":\"{\\\"shop_id\\\":751927347,\\\"session_id\\\":\\\"r0hFsRScW6HFBUFwGoKW9jdeh\\\"}\",\"links\":[{\"href\":\"https:\\/\\/api.paypal.com\\/v2\\/payments\\/captures\\/9UT634108V019202U\",\"rel\":\"self\",\"method\":\"GET\"},{\"href\":\"https:\\/\\/api.paypal.com\\/v2\\/payments\\/captures\\/9UT634108V019202U\\/refund\",\"rel\":\"refund\",\"method\":\"POST\"},{\"href\":\"https:\\/\\/api.paypal.com\\/v2\\/checkout\\/orders\\/0CM29325F7840842W\",\"rel\":\"up\",\"method\":\"GET\"}],\"create_time\":\"2026-01-15T16:49:12Z\",\"update_time\":\"2026-01-15T16:49:12Z\"}]}}],\"payer\":{\"name\":{\"given_name\":\"sylvie\",\"surname\":\"lavanant\"},\"email_address\":\"sylvielavanant1@gmail.com\",\"payer_id\":\"LE9WNVK3BH9HG\",\"phone\":{\"phone_number\":{\"national_number\":\"0677927897\"}},\"address\":{\"address_line_1\":\"178 cours emile zola\",\"admin_area_2\":\"villeurbanne\",\"postal_code\":\"69100\",\"country_code\":\"FR\"}},\"create_time\":\"2026-01-15T16:48:58Z\",\"update_time\":\"2026-01-15T16:49:12Z\",\"links\":[{\"href\":\"https:\\/\\/api.paypal.com\\/v2\\/checkout\\/orders\\/0CM29325F7840842W\",\"rel\":\"self\",\"method\":\"GET\"}]}"</t>
  </si>
  <si>
    <t>AS-95815</t>
  </si>
  <si>
    <t>AS-96750</t>
  </si>
  <si>
    <t>gid://shopify/Order/7494127223122</t>
  </si>
  <si>
    <t>gid://shopify/OrderTransaction/8633529401682</t>
  </si>
  <si>
    <t>2026-01-25T14:36:05Z</t>
  </si>
  <si>
    <t>ch_3StUQ5IkWweOM9jA1BdrdkUz</t>
  </si>
  <si>
    <t>r8FwQXmS9sfGgNYjB67UYq9fu</t>
  </si>
  <si>
    <t>pi_3StUQ5IkWweOM9jA153aWwTP</t>
  </si>
  <si>
    <t>"{\"id\":\"pi_3StUQ5IkWweOM9jA153aWwTP\",\"object\":\"payment_intent\",\"amount\":12675,\"amount_capturable\":0,\"amount_received\":12675,\"canceled_at\":null,\"cancellation_reason\":null,\"capture_method\":\"automatic\",\"latest_charge\":{\"id\":\"ch_3StUQ5IkWweOM9jA1BdrdkUz\",\"object\":\"charge\",\"amount\":12675,\"application_fee\":\"fee_1StUQ7IkWweOM9jAhdCvMq0N\",\"balance_transaction\":\"txn_3StUQ5IkWweOM9jA1ntCjlq7\",\"captured\":true,\"created\":1769351766,\"currency\":\"eur\",\"failure_code\":null,\"failure_message\":null,\"fraud_details\":{},\"livemode\":true,\"metadata\":{\"payment_id\":\"r8FwQXmS9sfGgNYjB67UYq9f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UQ5IkWweOM9jA153aWwTP\",\"payment_method\":\"pm_1StUQ5IkWweOM9jA8gswvc88\",\"payment_method_details\":{\"card\":{\"amount_authorized\":12675,\"authorization_code\":\"HBZXFV\",\"brand\":\"visa\",\"checks\":{\"address_line1_check\":\"pass\",\"address_postal_code_check\":\"pass\",\"cvc_check\":\"pass\"},\"country\":\"AT\",\"description\":\"Visa Infinite\",\"ds_transaction_id\":null,\"exp_month\":10,\"exp_year\":2030,\"extended_authorization\":{\"status\":\"disabled\"},\"fingerprint\":\"Xdpx3j5VBuQBV4lo\",\"funding\":\"debit\",\"iin\":\"416598\",\"incremental_authorization\":{\"status\":\"unavailable\"},\"installments\":null,\"issuer\":\"REVOLUT BANK UAB\",\"last4\":\"8197\",\"mandate\":null,\"moto\":false,\"multicapture\":{\"status\":\"unavailable\"},\"network\":\"visa\",\"network_token\":{\"used\":false},\"network_transaction_id\":\"486025525673851\",\"overcapture\":{\"maximum_amount_capturable\":12675,\"status\":\"unavailable\"},\"payment_account_reference\":\"V0010013825293520647821574862\",\"regulated_status\":\"unregulated\",\"three_d_secure\":null,\"wallet\":null},\"type\":\"card\"},\"refunded\":false,\"source\":null,\"status\":\"succeeded\",\"mit_params\":{\"network_transaction_id\":\"486025525673851\"}},\"confirmation_method\":\"manual\",\"created\":1769351765,\"currency\":\"eur\",\"customer\":null,\"last_payment_error\":null,\"livemode\":true,\"metadata\":{\"payment_id\":\"r8FwQXmS9sfGgNYjB67UYq9fu\",\"payments_extension\":\"true\",\"payments_extension_type\":\"card\",\"reconciliation_flow\":\"payments_api\",\"shop_id\":\"751927347\"},\"next_action\":null,\"payment_method\":\"pm_1StUQ5IkWweOM9jA8gswvc88\",\"payment_method_types\":[\"card\"],\"source\":null,\"status\":\"succeeded\"}"</t>
  </si>
  <si>
    <t>AS-95489</t>
  </si>
  <si>
    <t>gid://shopify/Order/7417412354386</t>
  </si>
  <si>
    <t>gid://shopify/OrderTransaction/8590007861586</t>
  </si>
  <si>
    <t>2026-01-09T18:18:53Z</t>
  </si>
  <si>
    <t>ch_3SnkGwIkWweOM9jA1y7pk5eY</t>
  </si>
  <si>
    <t>raT9zICUWlXa4aDNTBpBhoocp</t>
  </si>
  <si>
    <t>pi_3SnkGwIkWweOM9jA109gOyBV</t>
  </si>
  <si>
    <t>"{\"id\":\"pi_3SnkGwIkWweOM9jA109gOyBV\",\"object\":\"payment_intent\",\"amount\":5391,\"amount_capturable\":0,\"amount_received\":5391,\"canceled_at\":null,\"cancellation_reason\":null,\"capture_method\":\"automatic\",\"latest_charge\":{\"id\":\"ch_3SnkGwIkWweOM9jA1y7pk5eY\",\"object\":\"charge\",\"amount\":5391,\"application_fee\":\"fee_1SnkGxIkWweOM9jAp4agPG8N\",\"balance_transaction\":\"txn_3SnkGwIkWweOM9jA1qelhDNu\",\"captured\":true,\"created\":1767982735,\"currency\":\"eur\",\"failure_code\":null,\"failure_message\":null,\"fraud_details\":{},\"livemode\":true,\"metadata\":{\"payment_id\":\"raT9zICUWlXa4aDNTBpBhooc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kGwIkWweOM9jA109gOyBV\",\"payment_method\":\"pm_1SnkGwIkWweOM9jAbJeGSHxe\",\"payment_method_details\":{\"card\":{\"amount_authorized\":5391,\"authorization_code\":\"974377\",\"brand\":\"visa\",\"checks\":{\"address_line1_check\":null,\"address_postal_code_check\":null,\"cvc_check\":null},\"country\":\"ES\",\"description\":\"Visa Gold\",\"ds_transaction_id\":null,\"exp_month\":12,\"exp_year\":2031,\"extended_authorization\":{\"status\":\"disabled\"},\"fingerprint\":\"tcn0Bnjb25DWh4Lg\",\"funding\":\"credit\",\"iin\":\"480043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486009659352964\",\"overcapture\":{\"maximum_amount_capturable\":5391,\"status\":\"unavailable\"},\"payment_account_reference\":\"V0010013825112706127021429219\",\"regulated_status\":\"unregulated\",\"three_d_secure\":null,\"wallet\":{\"apple_pay\":{\"type\":\"apple_pay\"},\"dynamic_last4\":\"0294\",\"type\":\"apple_pay\"}},\"type\":\"card\"},\"refunded\":false,\"source\":null,\"status\":\"succeeded\",\"mit_params\":{\"network_transaction_id\":\"486009659352964\"}},\"confirmation_method\":\"manual\",\"created\":1767982734,\"currency\":\"eur\",\"customer\":null,\"last_payment_error\":null,\"livemode\":true,\"metadata\":{\"payment_id\":\"raT9zICUWlXa4aDNTBpBhoocp\",\"payments_extension\":\"true\",\"payments_extension_type\":\"card\",\"reconciliation_flow\":\"payments_api\",\"shop_id\":\"751927347\"},\"next_action\":null,\"payment_method\":\"pm_1SnkGwIkWweOM9jAbJeGSHxe\",\"payment_method_types\":[\"card\"],\"source\":null,\"status\":\"succeeded\"}"</t>
  </si>
  <si>
    <t>AS-95422</t>
  </si>
  <si>
    <t>gid://shopify/Order/7415131504978</t>
  </si>
  <si>
    <t>gid://shopify/OrderTransaction/8587582341458</t>
  </si>
  <si>
    <t>2026-01-08T23:06:36Z</t>
  </si>
  <si>
    <t>ch_3SnSHpIkWweOM9jA1eq8g9z2</t>
  </si>
  <si>
    <t>rylCETfUluwfeox9mUVZCdbcH</t>
  </si>
  <si>
    <t>pi_3SnSHpIkWweOM9jA1kiPzU3S</t>
  </si>
  <si>
    <t>"{\"id\":\"pi_3SnSHpIkWweOM9jA1kiPzU3S\",\"object\":\"payment_intent\",\"amount\":8442,\"amount_capturable\":0,\"amount_received\":8442,\"canceled_at\":null,\"cancellation_reason\":null,\"capture_method\":\"automatic\",\"latest_charge\":{\"id\":\"ch_3SnSHpIkWweOM9jA1eq8g9z2\",\"object\":\"charge\",\"amount\":8442,\"application_fee\":\"fee_1SnSHrIkWweOM9jA4ym0ybgq\",\"balance_transaction\":\"txn_3SnSHpIkWweOM9jA1WLOzzQ7\",\"captured\":true,\"created\":1767913598,\"currency\":\"eur\",\"failure_code\":null,\"failure_message\":null,\"fraud_details\":{},\"livemode\":true,\"metadata\":{\"payment_id\":\"rylCETfUluwfeox9mUVZCdbc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SHpIkWweOM9jA1kiPzU3S\",\"payment_method\":\"pm_1SnSHpIkWweOM9jAeMneDnPz\",\"payment_method_details\":{\"card\":{\"amount_authorized\":8442,\"authorization_code\":\"018142\",\"brand\":\"mastercard\",\"checks\":{\"address_line1_check\":\"unavailable\",\"address_postal_code_check\":\"unavailable\",\"cvc_check\":\"pass\"},\"country\":\"ES\",\"description\":\"Platinum MasterCard Immediate Debit\",\"ds_transaction_id\":null,\"exp_month\":6,\"exp_year\":2027,\"extended_authorization\":{\"status\":\"disabled\"},\"fingerprint\":\"jWDfOqt2y7D3CiKq\",\"funding\":\"debit\",\"iin\":\"535120\",\"incremental_authorization\":{\"status\":\"unavailable\"},\"installments\":null,\"issuer\":\"ING BANK N.V.\",\"last4\":\"1019\",\"mandate\":null,\"moto\":false,\"multicapture\":{\"status\":\"unavailable\"},\"network\":\"mastercard\",\"network_token\":{\"used\":false},\"network_transaction_id\":\"TPLCISFWT0108\",\"overcapture\":{\"maximum_amount_capturable\":8442,\"status\":\"unavailable\"},\"payment_account_reference\":\"5001AN7G3IY23B5NOD3MNO8DANSC9\",\"regulated_status\":\"unregulated\",\"three_d_secure\":null,\"wallet\":null},\"type\":\"card\"},\"refunded\":false,\"source\":null,\"status\":\"succeeded\",\"mit_params\":{\"network_transaction_id\":\"TPLCISFWT0108\"}},\"confirmation_method\":\"manual\",\"created\":1767913597,\"currency\":\"eur\",\"customer\":null,\"last_payment_error\":null,\"livemode\":true,\"metadata\":{\"payment_id\":\"rylCETfUluwfeox9mUVZCdbcH\",\"payments_extension\":\"true\",\"payments_extension_type\":\"card\",\"reconciliation_flow\":\"payments_api\",\"shop_id\":\"751927347\"},\"next_action\":null,\"payment_method\":\"pm_1SnSHpIkWweOM9jAeMneDnPz\",\"payment_method_types\":[\"card\"],\"source\":null,\"status\":\"succeeded\"}"</t>
  </si>
  <si>
    <t>AS-96197</t>
  </si>
  <si>
    <t>gid://shopify/Order/7438011040082</t>
  </si>
  <si>
    <t>gid://shopify/OrderTransaction/8613413880146</t>
  </si>
  <si>
    <t>2026-01-17T21:33:24Z</t>
  </si>
  <si>
    <t>ch_3Sqh7ZIkWweOM9jA1UFhSekE</t>
  </si>
  <si>
    <t>rAkC8hTVYSLMpgAM4emLdZPWq</t>
  </si>
  <si>
    <t>pi_3Sqh7ZIkWweOM9jA1nTskF5O</t>
  </si>
  <si>
    <t>"{\"id\":\"pi_3Sqh7ZIkWweOM9jA1nTskF5O\",\"object\":\"payment_intent\",\"amount\":50387,\"amount_capturable\":0,\"amount_received\":50387,\"canceled_at\":null,\"cancellation_reason\":null,\"capture_method\":\"automatic\",\"latest_charge\":{\"id\":\"ch_3Sqh7ZIkWweOM9jA1UFhSekE\",\"object\":\"charge\",\"amount\":50387,\"application_fee\":\"fee_1Sqh8QIkWweOM9jALDZ8ubra\",\"balance_transaction\":\"txn_3Sqh7ZIkWweOM9jA19k58qmL\",\"captured\":true,\"created\":1768685657,\"currency\":\"eur\",\"failure_code\":null,\"failure_message\":null,\"fraud_details\":{},\"livemode\":true,\"metadata\":{\"payment_id\":\"rAkC8hTVYSLMpgAM4emLdZPW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h7ZIkWweOM9jA1nTskF5O\",\"payment_method\":\"pm_1Sqh7ZIkWweOM9jAJL5sPuZY\",\"payment_method_details\":{\"card\":{\"amount_authorized\":50387,\"authorization_code\":\"A01258\",\"brand\":\"visa\",\"checks\":{\"address_line1_check\":\"pass\",\"address_postal_code_check\":\"pass\",\"cvc_check\":null},\"country\":\"IT\",\"description\":\"Visa Classic\",\"ds_transaction_id\":null,\"exp_month\":12,\"exp_year\":2029,\"extended_authorization\":{\"status\":\"disabled\"},\"fingerprint\":\"3hrXxrDlUyARW7fp\",\"funding\":\"credit\",\"iin\":\"432452\",\"incremental_authorization\":{\"status\":\"unavailable\"},\"installments\":null,\"issuer\":\"BANCO BPM SOCIETA PER AZIONI\",\"last4\":\"1387\",\"mandate\":null,\"moto\":false,\"multicapture\":{\"status\":\"unavailable\"},\"network\":\"visa\",\"network_token\":{\"used\":false},\"network_transaction_id\":\"486017776573268\",\"overcapture\":{\"maximum_amount_capturable\":50387,\"status\":\"unavailable\"},\"payment_account_reference\":\"V0010013526015671730605548496\",\"regulated_status\":\"unregulated\",\"three_d_secure\":{\"authentication_flow\":\"challenge\",\"electronic_commerce_indicator\":\"05\",\"exemption_indicator\":null,\"result\":\"authenticated\",\"result_reason\":null,\"transaction_id\":\"26447758-4f3c-4cc8-bc2b-d10342cd581f\",\"version\":\"2.2.0\"},\"wallet\":null},\"type\":\"card\"},\"refunded\":false,\"source\":null,\"status\":\"succeeded\",\"mit_params\":{\"network_transaction_id\":\"486017776573268\"}},\"confirmation_method\":\"manual\",\"created\":1768685605,\"currency\":\"eur\",\"customer\":null,\"last_payment_error\":null,\"livemode\":true,\"metadata\":{\"payment_id\":\"rAkC8hTVYSLMpgAM4emLdZPWq\",\"payments_extension\":\"true\",\"payments_extension_type\":\"card\",\"reconciliation_flow\":\"payments_api\",\"shop_id\":\"751927347\"},\"next_action\":null,\"payment_method\":\"pm_1Sqh7ZIkWweOM9jAJL5sPuZY\",\"payment_method_types\":[\"card\"],\"source\":null,\"status\":\"succeeded\"}"</t>
  </si>
  <si>
    <t>AS-95479</t>
  </si>
  <si>
    <t>gid://shopify/Order/7416708497746</t>
  </si>
  <si>
    <t>gid://shopify/OrderTransaction/8589613465938</t>
  </si>
  <si>
    <t>2026-01-09T15:43:02Z</t>
  </si>
  <si>
    <t>ch_3Snhq7IkWweOM9jA0FMX8bSW</t>
  </si>
  <si>
    <t>rYIS3Vw0CnDeGhpSesnBvlLUP</t>
  </si>
  <si>
    <t>pi_3Snhq7IkWweOM9jA04TNeT6y</t>
  </si>
  <si>
    <t>"{\"id\":\"pi_3Snhq7IkWweOM9jA04TNeT6y\",\"object\":\"payment_intent\",\"amount\":5931,\"amount_capturable\":0,\"amount_received\":5931,\"canceled_at\":null,\"cancellation_reason\":null,\"capture_method\":\"automatic\",\"latest_charge\":{\"id\":\"ch_3Snhq7IkWweOM9jA0FMX8bSW\",\"object\":\"charge\",\"amount\":5931,\"application_fee\":\"fee_1Snhq9IkWweOM9jAsYOhtoUn\",\"balance_transaction\":\"txn_3Snhq7IkWweOM9jA0hPIE0tC\",\"captured\":true,\"created\":1767973385,\"currency\":\"eur\",\"failure_code\":null,\"failure_message\":null,\"fraud_details\":{},\"livemode\":true,\"metadata\":{\"payment_id\":\"rYIS3Vw0CnDeGhpSesnBvlLU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hq7IkWweOM9jA04TNeT6y\",\"payment_method\":\"pm_1Snhq7IkWweOM9jApCQQiCzD\",\"payment_method_details\":{\"card\":{\"amount_authorized\":5931,\"authorization_code\":\"587503\",\"brand\":\"visa\",\"checks\":{\"address_line1_check\":\"unavailable\",\"address_postal_code_check\":\"unavailable\",\"cvc_check\":\"pass\"},\"country\":\"ES\",\"description\":\"Visa Classic\",\"ds_transaction_id\":null,\"exp_month\":11,\"exp_year\":2029,\"extended_authorization\":{\"status\":\"disabled\"},\"fingerprint\":\"BhJZ3xiv7c2OXoHd\",\"funding\":\"debit\",\"iin\":\"476665\",\"incremental_authorization\":{\"status\":\"unavailable\"},\"installments\":null,\"issuer\":\"CAIXABANK S.A.\",\"last4\":\"9436\",\"mandate\":null,\"moto\":false,\"multicapture\":{\"status\":\"unavailable\"},\"network\":\"visa\",\"network_token\":{\"used\":false},\"network_transaction_id\":\"486009565850817\",\"overcapture\":{\"maximum_amount_capturable\":5931,\"status\":\"unavailable\"},\"payment_account_reference\":\"V0010013023266666011731733386\",\"regulated_status\":\"unregulated\",\"three_d_secure\":null,\"wallet\":null},\"type\":\"card\"},\"refunded\":false,\"source\":null,\"status\":\"succeeded\",\"mit_params\":{\"network_transaction_id\":\"486009565850817\"}},\"confirmation_method\":\"manual\",\"created\":1767973383,\"currency\":\"eur\",\"customer\":null,\"last_payment_error\":null,\"livemode\":true,\"metadata\":{\"payment_id\":\"rYIS3Vw0CnDeGhpSesnBvlLUP\",\"payments_extension\":\"true\",\"payments_extension_type\":\"card\",\"reconciliation_flow\":\"payments_api\",\"shop_id\":\"751927347\"},\"next_action\":null,\"payment_method\":\"pm_1Snhq7IkWweOM9jApCQQiCzD\",\"payment_method_types\":[\"card\"],\"source\":null,\"status\":\"succeeded\"}"</t>
  </si>
  <si>
    <t>AS-95542</t>
  </si>
  <si>
    <t>gid://shopify/Order/7418560872786</t>
  </si>
  <si>
    <t>gid://shopify/OrderTransaction/8591498477906</t>
  </si>
  <si>
    <t>2026-01-10T11:54:47Z</t>
  </si>
  <si>
    <t>ch_3So0kmIkWweOM9jA1Bi6JWXr</t>
  </si>
  <si>
    <t>rmj0NI43Z3qdR2MCt2SoSFn0o</t>
  </si>
  <si>
    <t>pi_3So0kmIkWweOM9jA16GBEKKF</t>
  </si>
  <si>
    <t>"{\"id\":\"pi_3So0kmIkWweOM9jA16GBEKKF\",\"object\":\"payment_intent\",\"amount\":5614,\"amount_capturable\":0,\"amount_received\":5614,\"canceled_at\":null,\"cancellation_reason\":null,\"capture_method\":\"automatic\",\"latest_charge\":{\"id\":\"ch_3So0kmIkWweOM9jA1Bi6JWXr\",\"object\":\"charge\",\"amount\":5614,\"application_fee\":\"fee_1So0koIkWweOM9jAQYTTy9jS\",\"balance_transaction\":\"txn_3So0kmIkWweOM9jA1sDDpvxe\",\"captured\":true,\"created\":1768046089,\"currency\":\"eur\",\"failure_code\":null,\"failure_message\":null,\"fraud_details\":{},\"livemode\":true,\"metadata\":{\"payment_id\":\"rmj0NI43Z3qdR2MCt2SoSFn0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0kmIkWweOM9jA16GBEKKF\",\"payment_method\":\"pm_1So0kmIkWweOM9jAyyY8NkZy\",\"payment_method_details\":{\"card\":{\"amount_authorized\":5614,\"authorization_code\":\"450281\",\"brand\":\"visa\",\"checks\":{\"address_line1_check\":\"unavailable\",\"address_postal_code_check\":\"unavailable\",\"cvc_check\":\"pass\"},\"country\":\"ES\",\"description\":\"Visa Business\",\"ds_transaction_id\":null,\"exp_month\":5,\"exp_year\":2028,\"extended_authorization\":{\"status\":\"disabled\"},\"fingerprint\":\"Ah38EIUh4BjNXbt9\",\"funding\":\"credit\",\"iin\":\"425566\",\"incremental_authorization\":{\"status\":\"unavailable\"},\"installments\":null,\"issuer\":\"BANKINTER S.A.\",\"last4\":\"1796\",\"mandate\":null,\"moto\":false,\"multicapture\":{\"status\":\"unavailable\"},\"network\":\"visa\",\"network_token\":{\"used\":false},\"network_transaction_id\":\"486010428898327\",\"overcapture\":{\"maximum_amount_capturable\":5614,\"status\":\"unavailable\"},\"payment_account_reference\":\"V0010013025181549187655494947\",\"regulated_status\":\"unregulated\",\"three_d_secure\":null,\"wallet\":null},\"type\":\"card\"},\"refunded\":false,\"source\":null,\"status\":\"succeeded\",\"mit_params\":{\"network_transaction_id\":\"486010428898327\"}},\"confirmation_method\":\"manual\",\"created\":1768046088,\"currency\":\"eur\",\"customer\":null,\"last_payment_error\":null,\"livemode\":true,\"metadata\":{\"payment_id\":\"rmj0NI43Z3qdR2MCt2SoSFn0o\",\"payments_extension\":\"true\",\"payments_extension_type\":\"card\",\"reconciliation_flow\":\"payments_api\",\"shop_id\":\"751927347\"},\"next_action\":null,\"payment_method\":\"pm_1So0kmIkWweOM9jAyyY8NkZy\",\"payment_method_types\":[\"card\"],\"source\":null,\"status\":\"succeeded\"}"</t>
  </si>
  <si>
    <t>gid://shopify/OrderTransaction/8591500476754</t>
  </si>
  <si>
    <t>2026-01-10T11:55:44Z</t>
  </si>
  <si>
    <t>re_3So0kmIkWweOM9jA1UO4PUul</t>
  </si>
  <si>
    <t>zLyIgt7O3wafCLGxGnw6qKA0M</t>
  </si>
  <si>
    <t>"{\"id\":\"re_3So0kmIkWweOM9jA1UO4PUul\",\"amount\":5614,\"balance_transaction\":\"txn_3So0kmIkWweOM9jA1YQGQAwh\",\"charge\":{\"id\":\"ch_3So0kmIkWweOM9jA1Bi6JWXr\",\"object\":\"charge\",\"amount\":5614,\"application_fee\":\"fee_1So0koIkWweOM9jAQYTTy9jS\",\"balance_transaction\":\"txn_3So0kmIkWweOM9jA1sDDpvxe\",\"captured\":true,\"created\":1768046089,\"currency\":\"eur\",\"failure_code\":null,\"failure_message\":null,\"fraud_details\":{},\"livemode\":true,\"metadata\":{\"payment_id\":\"rmj0NI43Z3qdR2MCt2SoSFn0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0kmIkWweOM9jA16GBEKKF\",\"payment_method\":\"pm_1So0kmIkWweOM9jAyyY8NkZy\",\"payment_method_details\":{\"card\":{\"amount_authorized\":5614,\"authorization_code\":\"450281\",\"brand\":\"visa\",\"checks\":{\"address_line1_check\":\"unavailable\",\"address_postal_code_check\":\"unavailable\",\"cvc_check\":\"pass\"},\"country\":\"ES\",\"description\":\"Visa Business\",\"ds_transaction_id\":null,\"exp_month\":5,\"exp_year\":2028,\"extended_authorization\":{\"status\":\"disabled\"},\"fingerprint\":\"Ah38EIUh4BjNXbt9\",\"funding\":\"credit\",\"iin\":\"425566\",\"incremental_authorization\":{\"status\":\"unavailable\"},\"installments\":null,\"issuer\":\"BANKINTER S.A.\",\"last4\":\"1796\",\"mandate\":null,\"moto\":false,\"multicapture\":{\"status\":\"unavailable\"},\"network\":\"visa\",\"network_token\":{\"used\":false},\"network_transaction_id\":\"486010428898327\",\"overcapture\":{\"maximum_amount_capturable\":5614,\"status\":\"unavailable\"},\"payment_account_reference\":\"V0010013025181549187655494947\",\"regulated_status\":\"unregulated\",\"three_d_secure\":null,\"wallet\":null},\"type\":\"card\"},\"refunded\":true,\"source\":null,\"status\":\"succeeded\",\"mit_params\":{\"network_transaction_id\":\"486010428898327\"}},\"object\":\"refund\",\"reason\":null,\"status\":\"succeeded\",\"created\":1768046145,\"currency\":\"eur\",\"metadata\":{\"payments_extension\":\"true\",\"payments_extension_type\":\"card\",\"reconciliation_flow\":\"payments_api\",\"refund_id\":\"zLyIgt7O3wafCLGxGnw6qKA0M\"},\"payment_method_details\":{\"card\":{\"acquirer_reference_number\":null,\"acquirer_reference_number_status\":\"unavailable\"},\"type\":\"card\"},\"mit_params\":{}}"</t>
  </si>
  <si>
    <t>AS-96363</t>
  </si>
  <si>
    <t>gid://shopify/Order/7443164299602</t>
  </si>
  <si>
    <t>gid://shopify/OrderTransaction/8619676631378</t>
  </si>
  <si>
    <t>2026-01-20T01:07:57Z</t>
  </si>
  <si>
    <t>7YL855017V489720P</t>
  </si>
  <si>
    <t>"{\"id\":\"7YL855017V489720P\",\"intent\":\"CAPTURE\",\"status\":\"COMPLETED\",\"payment_source\":{\"paypal\":{\"email_address\":\"jhuescar@gmail.com\",\"account_id\":\"SQ7PTG9XX8YQQ\",\"account_status\":\"VERIFIED\",\"name\":{\"given_name\":\"Jos\u00e9\",\"surname\":\"Hu\u00e9scar S\u00e1nchez\"},\"phone_number\":{\"national_number\":\"630261280\"},\"address\":{\"address_line_1\":\"Pablo Picaso N\u00ba 28\",\"admin_area_2\":\"Barbate\",\"admin_area_1\":\"C\u00c1DIZ\",\"postal_code\":\"11160\",\"country_code\":\"ES\"}}},\"purchase_units\":[{\"reference_id\":\"default\",\"amount\":{\"currency_code\":\"EUR\",\"value\":\"181.70\",\"breakdown\":{\"item_total\":{\"currency_code\":\"EUR\",\"value\":\"181.70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Quality time - P\u00f3ster \\/ Sin marco \\/ 30x40\",\"custom_id\":\"{\\\"shop_id\\\":751927347,\\\"session_id\\\":\\\"rRqD7onTUk7PilKrAw9BxkkAb\\\"}\",\"invoice_id\":\"rRqD7onTUk7PilKrAw9BxkkAb\",\"soft_descriptor\":\"PAYPAL *ARTESTASTOR AR\",\"items\":[{\"name\":\"Quality time - P\u00f3ster \\/ Sin marco \\/ 30x40\",\"unit_amount\":{\"currency_code\":\"EUR\",\"value\":\"19.95\"},\"tax\":{\"currency_code\":\"EUR\",\"value\":\"0.00\"},\"quantity\":\"1\"},{\"name\":\"Gold Blooms Still Life - P\u00f3ster \\/ Sin marco \\/ 40x50\",\"unit_amount\":{\"currency_code\":\"EUR\",\"value\":\"26.95\"},\"tax\":{\"currency_code\":\"EUR\",\"value\":\"0.00\"},\"quantity\":\"1\"},{\"name\":\"Himmel blau - P\u00f3ster \\/ Sin marco \\/ 40x50\",\"unit_amount\":{\"currency_code\":\"EUR\",\"value\":\"26.95\"},\"tax\":{\"currency_code\":\"EUR\",\"value\":\"0.00\"},\"quantity\":\"1\"},{\"name\":\"Life Simple simple pleasures - Sardines - P\u00f3ster \\/ Sin marco \\/ 20x30\",\"unit_amount\":{\"currency_code\":\"EUR\",\"value\":\"12.95\"},\"tax\":{\"currency_code\":\"EUR\",\"value\":\"0.00\"},\"quantity\":\"1\"},{\"name\":\"La Dolce Vita - P\u00f3ster \\/ Madera roble natural \\/ 50x70\",\"unit_amount\":{\"currency_code\":\"EUR\",\"value\":\"67.95\"},\"tax\":{\"currency_code\":\"EUR\",\"value\":\"0.00\"},\"quantity\":\"1\"},{\"name\":\"Save the whales (1973) vintage poster by Vint Lawrence - P\u00f3ster \\/ Sin marco \\/ 40x50\",\"unit_amount\":{\"currency_code\":\"EUR\",\"value\":\"26.95\"},\"tax\":{\"currency_code\":\"EUR\",\"value\":\"0.00\"},\"quantity\":\"1\"}],\"shipping\":{\"name\":{\"full_name\":\"jose huescar\"},\"address\":{\"address_line_1\":\"tulipan 1\",\"admin_area_2\":\"barbate\",\"admin_area_1\":\"C\u00e1diz\",\"postal_code\":\"11160\",\"country_code\":\"ES\"}},\"supplementary_data\":{\"tax_nexus\":[]},\"payments\":{\"captures\":[{\"id\":\"0RJ88816CK716725J\",\"status\":\"COMPLETED\",\"amount\":{\"currency_code\":\"EUR\",\"value\":\"181.70\"},\"final_capture\":true,\"disbursement_mode\":\"INSTANT\",\"seller_protection\":{\"status\":\"ELIGIBLE\",\"dispute_categories\":[\"ITEM_NOT_RECEIVED\",\"UNAUTHORIZED_TRANSACTION\"]},\"seller_receivable_breakdown\":{\"gross_amount\":{\"currency_code\":\"EUR\",\"value\":\"181.70\"},\"paypal_fee\":{\"currency_code\":\"EUR\",\"value\":\"5.62\"},\"net_amount\":{\"currency_code\":\"EUR\",\"value\":\"176.08\"}},\"invoice_id\":\"rRqD7onTUk7PilKrAw9BxkkAb\",\"custom_id\":\"{\\\"shop_id\\\":751927347,\\\"session_id\\\":\\\"rRqD7onTUk7PilKrAw9BxkkAb\\\"}\",\"links\":[{\"href\":\"https:\\/\\/api.paypal.com\\/v2\\/payments\\/captures\\/0RJ88816CK716725J\",\"rel\":\"self\",\"method\":\"GET\"},{\"href\":\"https:\\/\\/api.paypal.com\\/v2\\/payments\\/captures\\/0RJ88816CK716725J\\/refund\",\"rel\":\"refund\",\"method\":\"POST\"},{\"href\":\"https:\\/\\/api.paypal.com\\/v2\\/checkout\\/orders\\/7YL855017V489720P\",\"rel\":\"up\",\"method\":\"GET\"}],\"create_time\":\"2026-01-20T01:07:59Z\",\"update_time\":\"2026-01-20T01:07:59Z\"}]}}],\"payer\":{\"name\":{\"given_name\":\"Jos\u00e9\",\"surname\":\"Hu\u00e9scar S\u00e1nchez\"},\"email_address\":\"jhuescar@gmail.com\",\"payer_id\":\"SQ7PTG9XX8YQQ\",\"phone\":{\"phone_number\":{\"national_number\":\"630261280\"}},\"address\":{\"address_line_1\":\"Pablo Picaso N\u00ba 28\",\"admin_area_2\":\"Barbate\",\"admin_area_1\":\"C\u00c1DIZ\",\"postal_code\":\"11160\",\"country_code\":\"ES\"}},\"create_time\":\"2026-01-20T01:04:37Z\",\"update_time\":\"2026-01-20T01:07:59Z\",\"links\":[{\"href\":\"https:\\/\\/api.paypal.com\\/v2\\/checkout\\/orders\\/7YL855017V489720P\",\"rel\":\"self\",\"method\":\"GET\"}]}"</t>
  </si>
  <si>
    <t>AS-94976</t>
  </si>
  <si>
    <t>gid://shopify/Order/7397754274130</t>
  </si>
  <si>
    <t>gid://shopify/OrderTransaction/8574176330066</t>
  </si>
  <si>
    <t>2026-01-03T16:59:33Z</t>
  </si>
  <si>
    <t>py_3SlYAsIkWweOM9jA0s1wjBpA</t>
  </si>
  <si>
    <t>rIpvuf7pvj14WhdL4ao0ff1yB</t>
  </si>
  <si>
    <t>"{\"id\":\"py_3SlYAsIkWweOM9jA0s1wjBpA\",\"object\":\"charge\",\"amount\":6790,\"application_fee\":\"fee_1SlYB8IkWweOM9jAGN3B2QjY\",\"balance_transaction\":\"txn_3SlYAsIkWweOM9jA0UcG9u3H\",\"captured\":true,\"created\":1767459590,\"currency\":\"eur\",\"failure_code\":null,\"failure_message\":null,\"fraud_details\":{},\"livemode\":true,\"metadata\":{\"payments_extension_type\":\"klarna\",\"payments_extension\":\"true\",\"shop_id\":\"751927347\",\"reconciliation_flow\":\"payments_api\",\"payment_id\":\"rIpvuf7pvj14WhdL4ao0ff1yB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lYAsIkWweOM9jA0oN2j7eL\",\"payment_method\":\"pm_1SlYAsIkWweOM9jAGNMXP0h5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</si>
  <si>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AS-96796</t>
  </si>
  <si>
    <t>gid://shopify/Order/7495018742098</t>
  </si>
  <si>
    <t>gid://shopify/OrderTransaction/8634623983954</t>
  </si>
  <si>
    <t>2026-01-25T22:14:30Z</t>
  </si>
  <si>
    <t>ch_3StbZiIkWweOM9jA1XY8hq3D</t>
  </si>
  <si>
    <t>rd1b6Ghv1pf0ZWR7GhvKUwPzf</t>
  </si>
  <si>
    <t>pi_3StbZiIkWweOM9jA1HW7hqOB</t>
  </si>
  <si>
    <t>"{\"id\":\"pi_3StbZiIkWweOM9jA1HW7hqOB\",\"object\":\"payment_intent\",\"amount\":7875,\"amount_capturable\":0,\"amount_received\":7875,\"canceled_at\":null,\"cancellation_reason\":null,\"capture_method\":\"automatic\",\"latest_charge\":{\"id\":\"ch_3StbZiIkWweOM9jA1XY8hq3D\",\"object\":\"charge\",\"amount\":7875,\"application_fee\":\"fee_1StbZlIkWweOM9jAq4DjDy5j\",\"balance_transaction\":\"txn_3StbZiIkWweOM9jA1gfTTaRE\",\"captured\":true,\"created\":1769379272,\"currency\":\"eur\",\"failure_code\":null,\"failure_message\":null,\"fraud_details\":{},\"livemode\":true,\"metadata\":{\"payment_id\":\"rd1b6Ghv1pf0ZWR7GhvKUwPz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bZiIkWweOM9jA1HW7hqOB\",\"payment_method\":\"pm_1StbZiIkWweOM9jA2C2pY35i\",\"payment_method_details\":{\"card\":{\"amount_authorized\":7875,\"authorization_code\":\"748544\",\"brand\":\"visa\",\"checks\":{\"address_line1_check\":\"fail\",\"address_postal_code_check\":\"pass\",\"cvc_check\":\"pass\"},\"country\":\"FR\",\"description\":\"Visa Gold\",\"ds_transaction_id\":null,\"exp_month\":5,\"exp_year\":2029,\"extended_authorization\":{\"status\":\"disabled\"},\"fingerprint\":\"kxmbAfamXn4tV8iZ\",\"funding\":\"debit\",\"iin\":\"497043\",\"incremental_authorization\":{\"status\":\"unavailable\"},\"installments\":null,\"issuer\":\"LA BANQUE POSTALE\",\"last4\":\"7967\",\"mandate\":null,\"moto\":false,\"multicapture\":{\"status\":\"unavailable\"},\"network\":\"visa\",\"network_token\":{\"used\":false},\"network_transaction_id\":\"486025800728447\",\"overcapture\":{\"maximum_amount_capturable\":7875,\"status\":\"unavailable\"},\"payment_account_reference\":\"V001AADBP30000162967670000000\",\"regulated_status\":\"unregulated\",\"three_d_secure\":{\"authentication_flow\":\"frictionless\",\"electronic_commerce_indicator\":\"07\",\"exemption_indicator\":null,\"result\":\"exempted\",\"result_reason\":null,\"transaction_id\":\"ccddba94-44c9-4317-8518-8fdf3bc18f59\",\"version\":\"2.2.0\"},\"wallet\":null},\"type\":\"card\"},\"refunded\":false,\"source\":null,\"status\":\"succeeded\",\"mit_params\":{\"network_transaction_id\":\"486025800728447\"}},\"confirmation_method\":\"manual\",\"created\":1769379270,\"currency\":\"eur\",\"customer\":null,\"last_payment_error\":null,\"livemode\":true,\"metadata\":{\"payment_id\":\"rd1b6Ghv1pf0ZWR7GhvKUwPzf\",\"payments_extension\":\"true\",\"payments_extension_type\":\"card\",\"reconciliation_flow\":\"payments_api\",\"shop_id\":\"751927347\"},\"next_action\":null,\"payment_method\":\"pm_1StbZiIkWweOM9jA2C2pY35i\",\"payment_method_types\":[\"card\"],\"source\":null,\"status\":\"succeeded\"}"</t>
  </si>
  <si>
    <t>AS-96867</t>
  </si>
  <si>
    <t>gid://shopify/Order/7497322824018</t>
  </si>
  <si>
    <t>gid://shopify/OrderTransaction/8637518152018</t>
  </si>
  <si>
    <t>2026-01-26T18:00:10Z</t>
  </si>
  <si>
    <t>ch_3Stu59IkWweOM9jA0cdaQ9Fg</t>
  </si>
  <si>
    <t>rVf1F6jLBXHq72yblnP8yY1Sg</t>
  </si>
  <si>
    <t>pi_3Stu59IkWweOM9jA0rxFNf0w</t>
  </si>
  <si>
    <t>"{\"id\":\"pi_3Stu59IkWweOM9jA0rxFNf0w\",\"object\":\"payment_intent\",\"amount\":4990,\"amount_capturable\":0,\"amount_received\":4990,\"canceled_at\":null,\"cancellation_reason\":null,\"capture_method\":\"automatic\",\"latest_charge\":{\"id\":\"ch_3Stu59IkWweOM9jA0cdaQ9Fg\",\"object\":\"charge\",\"amount\":4990,\"application_fee\":\"fee_1Stu5AIkWweOM9jAfKhHVKkr\",\"balance_transaction\":\"txn_3Stu59IkWweOM9jA0S44ae8F\",\"captured\":true,\"created\":1769450412,\"currency\":\"eur\",\"failure_code\":null,\"failure_message\":null,\"fraud_details\":{},\"livemode\":true,\"metadata\":{\"payment_id\":\"rVf1F6jLBXHq72yblnP8yY1S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u59IkWweOM9jA0rxFNf0w\",\"payment_method\":\"pm_1Stu59IkWweOM9jABhoQo07B\",\"payment_method_details\":{\"card\":{\"amount_authorized\":4990,\"authorization_code\":\"238889\",\"brand\":\"visa\",\"checks\":{\"address_line1_check\":null,\"address_postal_code_check\":null,\"cvc_check\":null},\"country\":\"ES\",\"description\":\"Visa Classic\",\"ds_transaction_id\":null,\"exp_month\":8,\"exp_year\":2028,\"extended_authorization\":{\"status\":\"disabled\"},\"fingerprint\":\"ow2rU9r1QfhySb3P\",\"funding\":\"debit\",\"iin\":\"475565\",\"incremental_authorization\":{\"status\":\"unavailable\"},\"installments\":null,\"issuer\":\"CAJA LABORAL POPULAR COOP. DE CREDITO\",\"last4\":\"0000\",\"mandate\":null,\"moto\":false,\"multicapture\":{\"status\":\"unavailable\"},\"network\":\"visa\",\"network_token\":{\"used\":false},\"network_transaction_id\":\"486026648123472\",\"overcapture\":{\"maximum_amount_capturable\":4990,\"status\":\"unavailable\"},\"payment_account_reference\":\"V0010013818291236560080419062\",\"regulated_status\":\"unregulated\",\"three_d_secure\":null,\"wallet\":{\"apple_pay\":{\"type\":\"apple_pay\"},\"dynamic_last4\":\"5304\",\"type\":\"apple_pay\"}},\"type\":\"card\"},\"refunded\":false,\"source\":null,\"status\":\"succeeded\",\"mit_params\":{\"network_transaction_id\":\"486026648123472\"}},\"confirmation_method\":\"manual\",\"created\":1769450411,\"currency\":\"eur\",\"customer\":null,\"last_payment_error\":null,\"livemode\":true,\"metadata\":{\"payment_id\":\"rVf1F6jLBXHq72yblnP8yY1Sg\",\"payments_extension\":\"true\",\"payments_extension_type\":\"card\",\"reconciliation_flow\":\"payments_api\",\"shop_id\":\"751927347\"},\"next_action\":null,\"payment_method\":\"pm_1Stu59IkWweOM9jABhoQo07B\",\"payment_method_types\":[\"card\"],\"source\":null,\"status\":\"succeeded\"}"</t>
  </si>
  <si>
    <t>AS-95977</t>
  </si>
  <si>
    <t>gid://shopify/Order/7429800067410</t>
  </si>
  <si>
    <t>gid://shopify/OrderTransaction/8604144795986</t>
  </si>
  <si>
    <t>2026-01-15T11:00:14Z</t>
  </si>
  <si>
    <t>ch_3SpoHjIkWweOM9jA08YZcsW5</t>
  </si>
  <si>
    <t>rSLk9LqzqmWfOlWXnxnkrZHL7</t>
  </si>
  <si>
    <t>pi_3SpoHjIkWweOM9jA04CSg7D2</t>
  </si>
  <si>
    <t>"{\"id\":\"pi_3SpoHjIkWweOM9jA04CSg7D2\",\"object\":\"payment_intent\",\"amount\":4990,\"amount_capturable\":0,\"amount_received\":4990,\"canceled_at\":null,\"cancellation_reason\":null,\"capture_method\":\"automatic\",\"latest_charge\":{\"id\":\"ch_3SpoHjIkWweOM9jA08YZcsW5\",\"object\":\"charge\",\"amount\":4990,\"application_fee\":\"fee_1SpoHmIkWweOM9jAnsERr6EY\",\"balance_transaction\":\"txn_3SpoHjIkWweOM9jA0WQyJK07\",\"captured\":true,\"created\":1768474816,\"currency\":\"eur\",\"failure_code\":null,\"failure_message\":null,\"fraud_details\":{},\"livemode\":true,\"metadata\":{\"payment_id\":\"rSLk9LqzqmWfOlWXnxnkrZHL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oHjIkWweOM9jA04CSg7D2\",\"payment_method\":\"pm_1SpoHjIkWweOM9jAWUWvkIEI\",\"payment_method_details\":{\"card\":{\"amount_authorized\":4990,\"authorization_code\":\"115049\",\"brand\":\"visa\",\"checks\":{\"address_line1_check\":\"pass\",\"address_postal_code_check\":\"pass\",\"cvc_check\":\"pass\"},\"country\":\"DE\",\"description\":\"Visa Business Enhanced (US Only)\",\"ds_transaction_id\":null,\"exp_month\":10,\"exp_year\":2029,\"extended_authorization\":{\"status\":\"disabled\"},\"fingerprint\":\"AQFGQjpRSZZZLpxF\",\"funding\":\"credit\",\"iin\":\"417057\",\"incremental_authorization\":{\"status\":\"unavailable\"},\"installments\":null,\"issuer\":\"PAYHAWK FINANCIAL SERVICES UAB\",\"last4\":\"8759\",\"mandate\":null,\"moto\":false,\"multicapture\":{\"status\":\"unavailable\"},\"network\":\"visa\",\"network_token\":{\"used\":false},\"network_transaction_id\":\"486015396166479\",\"overcapture\":{\"maximum_amount_capturable\":4990,\"status\":\"unavailable\"},\"payment_account_reference\":\"V0010015825288491287172357414\",\"regulated_status\":\"unregulated\",\"three_d_secure\":null,\"wallet\":null},\"type\":\"card\"},\"refunded\":false,\"source\":null,\"status\":\"succeeded\",\"mit_params\":{\"network_transaction_id\":\"486015396166479\"}},\"confirmation_method\":\"manual\",\"created\":1768474815,\"currency\":\"eur\",\"customer\":null,\"last_payment_error\":null,\"livemode\":true,\"metadata\":{\"payment_id\":\"rSLk9LqzqmWfOlWXnxnkrZHL7\",\"payments_extension\":\"true\",\"payments_extension_type\":\"card\",\"reconciliation_flow\":\"payments_api\",\"shop_id\":\"751927347\"},\"next_action\":null,\"payment_method\":\"pm_1SpoHjIkWweOM9jAWUWvkIEI\",\"payment_method_types\":[\"card\"],\"source\":null,\"status\":\"succeeded\"}"</t>
  </si>
  <si>
    <t>AS-95019</t>
  </si>
  <si>
    <t>gid://shopify/Order/7398907183442</t>
  </si>
  <si>
    <t>gid://shopify/OrderTransaction/8575559598418</t>
  </si>
  <si>
    <t>2026-01-04T11:36:24Z</t>
  </si>
  <si>
    <t>ch_3SlpbhIkWweOM9jA1PyPefwm</t>
  </si>
  <si>
    <t>r7wi3YExX1lTyYpJeES5nBzV6</t>
  </si>
  <si>
    <t>pi_3SlpbhIkWweOM9jA1qtLrsha</t>
  </si>
  <si>
    <t>"{\"id\":\"pi_3SlpbhIkWweOM9jA1qtLrsha\",\"object\":\"payment_intent\",\"amount\":4790,\"amount_capturable\":0,\"amount_received\":4790,\"canceled_at\":null,\"cancellation_reason\":null,\"capture_method\":\"automatic\",\"latest_charge\":{\"id\":\"ch_3SlpbhIkWweOM9jA1PyPefwm\",\"object\":\"charge\",\"amount\":4790,\"application_fee\":\"fee_1SlpbiIkWweOM9jAgctwviZz\",\"balance_transaction\":\"txn_3SlpbhIkWweOM9jA1BWlNztD\",\"captured\":true,\"created\":1767526585,\"currency\":\"eur\",\"failure_code\":null,\"failure_message\":null,\"fraud_details\":{},\"livemode\":true,\"metadata\":{\"payment_id\":\"r7wi3YExX1lTyYpJeES5nBzV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pbhIkWweOM9jA1qtLrsha\",\"payment_method\":\"pm_1SlpbhIkWweOM9jAnrpQvJaw\",\"payment_method_details\":{\"card\":{\"amount_authorized\":4790,\"authorization_code\":\"536374\",\"brand\":\"visa\",\"checks\":{\"address_line1_check\":null,\"address_postal_code_check\":null,\"cvc_check\":null},\"country\":\"ES\",\"description\":\"Visa Classic\",\"ds_transaction_id\":null,\"exp_month\":9,\"exp_year\":2030,\"extended_authorization\":{\"status\":\"disabled\"},\"fingerprint\":\"XdF9qGNg4CUqnioO\",\"funding\":\"credit\",\"iin\":\"480046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486004417862337\",\"overcapture\":{\"maximum_amount_capturable\":4790,\"status\":\"unavailable\"},\"payment_account_reference\":\"V0010013822258330786047327927\",\"regulated_status\":\"unregulated\",\"three_d_secure\":null,\"wallet\":{\"apple_pay\":{\"type\":\"apple_pay\"},\"dynamic_last4\":\"8193\",\"type\":\"apple_pay\"}},\"type\":\"card\"},\"refunded\":false,\"source\":null,\"status\":\"succeeded\",\"mit_params\":{\"network_transaction_id\":\"486004417862337\"}},\"confirmation_method\":\"manual\",\"created\":1767526585,\"currency\":\"eur\",\"customer\":null,\"last_payment_error\":null,\"livemode\":true,\"metadata\":{\"payment_id\":\"r7wi3YExX1lTyYpJeES5nBzV6\",\"payments_extension\":\"true\",\"payments_extension_type\":\"card\",\"reconciliation_flow\":\"payments_api\",\"shop_id\":\"751927347\"},\"next_action\":null,\"payment_method\":\"pm_1SlpbhIkWweOM9jAnrpQvJaw\",\"payment_method_types\":[\"card\"],\"source\":null,\"status\":\"succeeded\"}"</t>
  </si>
  <si>
    <t>AS-94942</t>
  </si>
  <si>
    <t>gid://shopify/Order/7396949459282</t>
  </si>
  <si>
    <t>gid://shopify/OrderTransaction/8572912009554</t>
  </si>
  <si>
    <t>2026-01-03T10:29:23Z</t>
  </si>
  <si>
    <t>ch_3SlS5IIkWweOM9jA2Cu2YfQl</t>
  </si>
  <si>
    <t>rzf8d4rJB66Q4iQjWXoAhmMoT</t>
  </si>
  <si>
    <t>pi_3SlS5IIkWweOM9jA2omrk52e</t>
  </si>
  <si>
    <t>"{\"id\":\"pi_3SlS5IIkWweOM9jA2omrk52e\",\"object\":\"payment_intent\",\"amount\":11495,\"amount_capturable\":0,\"amount_received\":11495,\"canceled_at\":null,\"cancellation_reason\":null,\"capture_method\":\"automatic\",\"latest_charge\":{\"id\":\"ch_3SlS5IIkWweOM9jA2Cu2YfQl\",\"object\":\"charge\",\"amount\":11495,\"application_fee\":\"fee_1SlS5JIkWweOM9jAkMPPGbb1\",\"balance_transaction\":\"txn_3SlS5IIkWweOM9jA2akZ6yDu\",\"captured\":true,\"created\":1767436164,\"currency\":\"eur\",\"failure_code\":null,\"failure_message\":null,\"fraud_details\":{},\"livemode\":true,\"metadata\":{\"payment_id\":\"rzf8d4rJB66Q4iQjWXoAhmMo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S5IIkWweOM9jA2omrk52e\",\"payment_method\":\"pm_1SlS5IIkWweOM9jA7fzJgiqs\",\"payment_method_details\":{\"card\":{\"amount_authorized\":11495,\"authorization_code\":\"919071\",\"brand\":\"visa\",\"checks\":{\"address_line1_check\":\"unavailable\",\"address_postal_code_check\":\"unavailable\",\"cvc_check\":\"pass\"},\"country\":\"ES\",\"description\":\"Visa Classic\",\"ds_transaction_id\":null,\"exp_month\":10,\"exp_year\":2029,\"extended_authorization\":{\"status\":\"disabled\"},\"fingerprint\":\"6sr93rDAyuifC5uS\",\"funding\":\"debit\",\"iin\":\"491846\",\"incremental_authorization\":{\"status\":\"unavailable\"},\"installments\":null,\"issuer\":\"IBERCAJA BANCO S.A\",\"last4\":\"0108\",\"mandate\":null,\"moto\":false,\"multicapture\":{\"status\":\"unavailable\"},\"network\":\"visa\",\"network_token\":{\"used\":false},\"network_transaction_id\":\"486003377653398\",\"overcapture\":{\"maximum_amount_capturable\":11495,\"status\":\"unavailable\"},\"payment_account_reference\":\"V0010013021326275797527094500\",\"regulated_status\":\"unregulated\",\"three_d_secure\":null,\"wallet\":null},\"type\":\"card\"},\"refunded\":false,\"source\":null,\"status\":\"succeeded\",\"mit_params\":{\"network_transaction_id\":\"486003377653398\"}},\"confirmation_method\":\"manual\",\"created\":1767436164,\"currency\":\"eur\",\"customer\":null,\"last_payment_error\":null,\"livemode\":true,\"metadata\":{\"payment_id\":\"rzf8d4rJB66Q4iQjWXoAhmMoT\",\"payments_extension\":\"true\",\"payments_extension_type\":\"card\",\"reconciliation_flow\":\"payments_api\",\"shop_id\":\"751927347\"},\"next_action\":null,\"payment_method\":\"pm_1SlS5IIkWweOM9jA7fzJgiqs\",\"payment_method_types\":[\"card\"],\"source\":null,\"status\":\"succeeded\"}"</t>
  </si>
  <si>
    <t>AS-96508</t>
  </si>
  <si>
    <t>gid://shopify/Order/7446653862226</t>
  </si>
  <si>
    <t>gid://shopify/OrderTransaction/8624474063186</t>
  </si>
  <si>
    <t>2026-01-21T23:13:09Z</t>
  </si>
  <si>
    <t>ch_3SsAaIIkWweOM9jA048sAJQO</t>
  </si>
  <si>
    <t>rEWzJRMTnfrWX05oBDld9oVuB</t>
  </si>
  <si>
    <t>pi_3SsAaIIkWweOM9jA0jZWgwhi</t>
  </si>
  <si>
    <t>"{\"id\":\"pi_3SsAaIIkWweOM9jA0jZWgwhi\",\"object\":\"payment_intent\",\"amount\":5290,\"amount_capturable\":0,\"amount_received\":5290,\"canceled_at\":null,\"cancellation_reason\":null,\"capture_method\":\"automatic\",\"latest_charge\":{\"id\":\"ch_3SsAaIIkWweOM9jA048sAJQO\",\"object\":\"charge\",\"amount\":5290,\"application_fee\":\"fee_1SsAaKIkWweOM9jAxMtf0Fe2\",\"balance_transaction\":\"txn_3SsAaIIkWweOM9jA0KM8wo6g\",\"captured\":true,\"created\":1769037191,\"currency\":\"eur\",\"failure_code\":null,\"failure_message\":null,\"fraud_details\":{},\"livemode\":true,\"metadata\":{\"payment_id\":\"rEWzJRMTnfrWX05oBDld9oVu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AaIIkWweOM9jA0jZWgwhi\",\"payment_method\":\"pm_1SsAaIIkWweOM9jA3S1XvHoS\",\"payment_method_details\":{\"card\":{\"amount_authorized\":5290,\"authorization_code\":\"510761\",\"brand\":\"mastercard\",\"checks\":{\"address_line1_check\":\"unavailable\",\"address_postal_code_check\":\"unavailable\",\"cvc_check\":\"pass\"},\"country\":\"ES\",\"description\":\"Platinum MasterCard Immediate Debit\",\"ds_transaction_id\":null,\"exp_month\":3,\"exp_year\":2030,\"extended_authorization\":{\"status\":\"disabled\"},\"fingerprint\":\"eL6d3u0M4A35t9zr\",\"funding\":\"debit\",\"iin\":\"535120\",\"incremental_authorization\":{\"status\":\"unavailable\"},\"installments\":null,\"issuer\":\"ING BANK N.V.\",\"last4\":\"8062\",\"mandate\":null,\"moto\":false,\"multicapture\":{\"status\":\"unavailable\"},\"network\":\"mastercard\",\"network_token\":{\"used\":false},\"network_transaction_id\":\"TPLYG0LZX0121\",\"overcapture\":{\"maximum_amount_capturable\":5290,\"status\":\"unavailable\"},\"payment_account_reference\":\"5001F1CI6QNJD17HNY73K9JF4IWTQ\",\"regulated_status\":\"unregulated\",\"three_d_secure\":null,\"wallet\":null},\"type\":\"card\"},\"refunded\":false,\"source\":null,\"status\":\"succeeded\",\"mit_params\":{\"network_transaction_id\":\"TPLYG0LZX0121\"}},\"confirmation_method\":\"manual\",\"created\":1769037190,\"currency\":\"eur\",\"customer\":null,\"last_payment_error\":null,\"livemode\":true,\"metadata\":{\"payment_id\":\"rEWzJRMTnfrWX05oBDld9oVuB\",\"payments_extension\":\"true\",\"payments_extension_type\":\"card\",\"reconciliation_flow\":\"payments_api\",\"shop_id\":\"751927347\"},\"next_action\":null,\"payment_method\":\"pm_1SsAaIIkWweOM9jA3S1XvHoS\",\"payment_method_types\":[\"card\"],\"source\":null,\"status\":\"succeeded\"}"</t>
  </si>
  <si>
    <t>gid://shopify/OrderTransaction/8638909284690</t>
  </si>
  <si>
    <t>2026-01-27T10:49:36Z</t>
  </si>
  <si>
    <t>re_3SsAaIIkWweOM9jA0g18cUfI</t>
  </si>
  <si>
    <t>zF5ajrvXWUlqxbZAU3h5JGJ2P</t>
  </si>
  <si>
    <t>"{\"id\":\"re_3SsAaIIkWweOM9jA0g18cUfI\",\"amount\":5290,\"balance_transaction\":\"txn_3SsAaIIkWweOM9jA0DKtINFC\",\"charge\":{\"id\":\"ch_3SsAaIIkWweOM9jA048sAJQO\",\"object\":\"charge\",\"amount\":5290,\"application_fee\":\"fee_1SsAaKIkWweOM9jAxMtf0Fe2\",\"balance_transaction\":\"txn_3SsAaIIkWweOM9jA0KM8wo6g\",\"captured\":true,\"created\":1769037191,\"currency\":\"eur\",\"failure_code\":null,\"failure_message\":null,\"fraud_details\":{},\"livemode\":true,\"metadata\":{\"payment_id\":\"rEWzJRMTnfrWX05oBDld9oVu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AaIIkWweOM9jA0jZWgwhi\",\"payment_method\":\"pm_1SsAaIIkWweOM9jA3S1XvHoS\",\"payment_method_details\":{\"card\":{\"amount_authorized\":5290,\"authorization_code\":\"510761\",\"brand\":\"mastercard\",\"checks\":{\"address_line1_check\":\"unavailable\",\"address_postal_code_check\":\"unavailable\",\"cvc_check\":\"pass\"},\"country\":\"ES\",\"description\":\"Platinum MasterCard Immediate Debit\",\"ds_transaction_id\":null,\"exp_month\":3,\"exp_year\":2030,\"extended_authorization\":{\"status\":\"disabled\"},\"fingerprint\":\"eL6d3u0M4A35t9zr\",\"funding\":\"debit\",\"iin\":\"535120\",\"incremental_authorization\":{\"status\":\"unavailable\"},\"installments\":null,\"issuer\":\"ING BANK N.V.\",\"last4\":\"8062\",\"mandate\":null,\"moto\":false,\"multicapture\":{\"status\":\"unavailable\"},\"network\":\"mastercard\",\"network_token\":{\"used\":false},\"network_transaction_id\":\"TPLYG0LZX0121\",\"overcapture\":{\"maximum_amount_capturable\":5290,\"status\":\"unavailable\"},\"payment_account_reference\":\"5001F1CI6QNJD17HNY73K9JF4IWTQ\",\"regulated_status\":\"unregulated\",\"three_d_secure\":null,\"wallet\":null},\"type\":\"card\"},\"refunded\":true,\"source\":null,\"status\":\"succeeded\",\"mit_params\":{\"network_transaction_id\":\"TPLYG0LZX0121\"}},\"object\":\"refund\",\"reason\":null,\"status\":\"succeeded\",\"created\":1769510977,\"currency\":\"eur\",\"metadata\":{\"payments_extension\":\"true\",\"payments_extension_type\":\"card\",\"reconciliation_flow\":\"payments_api\",\"refund_id\":\"zF5ajrvXWUlqxbZAU3h5JGJ2P\"},\"payment_method_details\":{\"card\":{\"acquirer_reference_number\":null,\"acquirer_reference_number_status\":\"pending\"},\"type\":\"card\"},\"mit_params\":{}}"</t>
  </si>
  <si>
    <t>AS-95707</t>
  </si>
  <si>
    <t>gid://shopify/Order/7421711548754</t>
  </si>
  <si>
    <t>gid://shopify/OrderTransaction/8595129205074</t>
  </si>
  <si>
    <t>2026-01-11T20:59:06Z</t>
  </si>
  <si>
    <t>ch_3SoVj5IkWweOM9jA0iEGZAYG</t>
  </si>
  <si>
    <t>rwqDCGeiBR7bIfEcM2MB3eZlW</t>
  </si>
  <si>
    <t>pi_3SoVj5IkWweOM9jA0LblxSPy</t>
  </si>
  <si>
    <t>"{\"id\":\"pi_3SoVj5IkWweOM9jA0LblxSPy\",\"object\":\"payment_intent\",\"amount\":13590,\"amount_capturable\":0,\"amount_received\":0,\"canceled_at\":null,\"cancellation_reason\":null,\"capture_method\":\"automatic\",\"latest_charge\":{\"id\":\"ch_3SoVj5IkWweOM9jA0iEGZAYG\",\"object\":\"charge\",\"amount\":13590,\"application_fee\":null,\"balance_transaction\":null,\"captured\":false,\"created\":1768165147,\"currency\":\"eur\",\"failure_code\":\"incorrect_cvc\",\"failure_message\":\"Your card's security code is incorrect.\",\"fraud_details\":{},\"livemode\":true,\"metadata\":{\"payment_id\":\"rwqDCGeiBR7bIfEcM2MB3eZlW\",\"payments_extension\":\"true\",\"payments_extension_type\":\"card\",\"reconciliation_flow\":\"payments_api\",\"shop_id\":\"751927347\"},\"outcome\":{\"advice_code\":\"confirm_card_data\",\"network_advice_code\":\"03\",\"network_decline_code\":\"N7\",\"network_status\":\"declined_by_network\",\"reason\":\"incorrect_cvc\",\"risk_level\":\"normal\",\"seller_message\":\"The bank returned the decline code `incorrect_cvc`.\",\"type\":\"issuer_declined\"},\"paid\":false,\"payment_intent\":\"pi_3SoVj5IkWweOM9jA0LblxSPy\",\"payment_method\":\"pm_1SoVj5IkWweOM9jAqOnjlp1q\",\"payment_method_details\":{\"card\":{\"amount_authorized\":null,\"authorization_code\":null,\"brand\":\"visa\",\"checks\":{\"address_line1_check\":\"unavailable\",\"address_postal_code_check\":\"unavailable\",\"cvc_check\":\"fail\"},\"country\":\"ES\",\"description\":\"Visa Classic\",\"ds_transaction_id\":null,\"exp_month\":5,\"exp_year\":2026,\"extended_authorization\":{\"status\":\"disabled\"},\"fingerprint\":\"EOb6q9HLELf32t9m\",\"funding\":\"debit\",\"iin\":\"466271\",\"incremental_authorization\":{\"status\":\"unavailable\"},\"installments\":null,\"issuer\":\"CAJASUR BANCO S.A\",\"last4\":\"0907\",\"mandate\":null,\"moto\":false,\"multicapture\":{\"status\":\"unavailable\"},\"network\":\"visa\",\"network_token\":{\"used\":false},\"network_transaction_id\":\"486011755475319\",\"overcapture\":{\"maximum_amount_capturable\":13590,\"status\":\"unavailable\"},\"payment_account_reference\":\"V0010013818287056872194632170\",\"regulated_status\":\"unregulated\",\"three_d_secure\":null,\"wallet\":null},\"type\":\"card\"},\"refunded\":false,\"source\":null,\"status\":\"failed\",\"mit_params\":{\"network_transaction_id\":\"486011755475319\"}},\"confirmation_method\":\"manual\",\"created\":1768165147,\"currency\":\"eur\",\"customer\":null,\"last_payment_error\":{\"advice_code\":\"confirm_card_data\",\"charge\":\"ch_3SoVj5IkWweOM9jA0iEGZAYG\",\"code\":\"incorrect_cvc\",\"decline_code\":\"incorrect_cvc\",\"doc_url\":\"https:\\/\\/stripe.com\\/docs\\/error-codes\\/incorrect-cvc\",\"message\":\"Your card's security code is incorrect.\",\"network_advice_code\":\"03\",\"network_decline_code\":\"N7\",\"param\":\"cvc\",\"payment_method\":{\"id\":\"pm_1SoVj5IkWweOM9jAqOnjlp1q\",\"object\":\"payment_method\",\"card\":{\"brand\":\"visa\",\"checks\":{\"address_line1_check\":\"unavailable\",\"address_postal_code_check\":\"unavailable\",\"cvc_check\":\"fail\"},\"country\":\"ES\",\"description\":\"Visa Classic\",\"display_brand\":\"visa\",\"exp_month\":5,\"exp_year\":2026,\"fingerprint\":\"EOb6q9HLELf32t9m\",\"funding\":\"debit\",\"generated_from\":null,\"iin\":\"466271\",\"issuer\":\"CAJASUR BANCO S.A\",\"last4\":\"0907\",\"network_token\":null,\"networks\":{\"available\":[\"visa\"],\"preferred\":null},\"payment_account_reference\":null,\"regulated_status\":\"unregulated\",\"three_d_secure_usage\":{\"supported\":true},\"wallet\":null},\"created\":1768165147,\"livemode\":true,\"metadata\":{},\"type\":\"card\"},\"type\":\"card_error\"},\"livemode\":true,\"metadata\":{\"payment_id\":\"rwqDCGeiBR7bIfEcM2MB3eZlW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</si>
  <si>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gid://shopify/OrderTransaction/8595133694290</t>
  </si>
  <si>
    <t>2026-01-11T21:01:14Z</t>
  </si>
  <si>
    <t>ch_3SoVl9IkWweOM9jA1Lr320RT</t>
  </si>
  <si>
    <t>r0QeinPVS5lcpL15SofXTx9GI</t>
  </si>
  <si>
    <t>pi_3SoVl9IkWweOM9jA1kqISgK5</t>
  </si>
  <si>
    <t>"{\"id\":\"pi_3SoVl9IkWweOM9jA1kqISgK5\",\"object\":\"payment_intent\",\"amount\":13590,\"amount_capturable\":0,\"amount_received\":13590,\"canceled_at\":null,\"cancellation_reason\":null,\"capture_method\":\"automatic\",\"latest_charge\":{\"id\":\"ch_3SoVl9IkWweOM9jA1Lr320RT\",\"object\":\"charge\",\"amount\":13590,\"application_fee\":\"fee_1SoVl9IkWweOM9jAEBA2ADD2\",\"balance_transaction\":\"txn_3SoVl9IkWweOM9jA1YutMMnM\",\"captured\":true,\"created\":1768165275,\"currency\":\"eur\",\"failure_code\":null,\"failure_message\":null,\"fraud_details\":{},\"livemode\":true,\"metadata\":{\"payment_id\":\"r0QeinPVS5lcpL15SofXTx9G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Vl9IkWweOM9jA1kqISgK5\",\"payment_method\":\"pm_1SoVl9IkWweOM9jASBAAQDw5\",\"payment_method_details\":{\"card\":{\"amount_authorized\":13590,\"authorization_code\":\"772489\",\"brand\":\"visa\",\"checks\":{\"address_line1_check\":\"unavailable\",\"address_postal_code_check\":\"unavailable\",\"cvc_check\":\"pass\"},\"country\":\"ES\",\"description\":\"Visa Classic\",\"ds_transaction_id\":null,\"exp_month\":5,\"exp_year\":2026,\"extended_authorization\":{\"status\":\"disabled\"},\"fingerprint\":\"EOb6q9HLELf32t9m\",\"funding\":\"debit\",\"iin\":\"466271\",\"incremental_authorization\":{\"status\":\"unavailable\"},\"installments\":null,\"issuer\":\"CAJASUR BANCO S.A\",\"last4\":\"0907\",\"mandate\":null,\"moto\":false,\"multicapture\":{\"status\":\"unavailable\"},\"network\":\"visa\",\"network_token\":{\"used\":false},\"network_transaction_id\":\"486011756752451\",\"overcapture\":{\"maximum_amount_capturable\":13590,\"status\":\"unavailable\"},\"payment_account_reference\":\"V0010013818287056872194632170\",\"regulated_status\":\"unregulated\",\"three_d_secure\":null,\"wallet\":null},\"type\":\"card\"},\"refunded\":false,\"source\":null,\"status\":\"succeeded\",\"mit_params\":{\"network_transaction_id\":\"486011756752451\"}},\"confirmation_method\":\"manual\",\"created\":1768165275,\"currency\":\"eur\",\"customer\":null,\"last_payment_error\":null,\"livemode\":true,\"metadata\":{\"payment_id\":\"r0QeinPVS5lcpL15SofXTx9GI\",\"payments_extension\":\"true\",\"payments_extension_type\":\"card\",\"reconciliation_flow\":\"payments_api\",\"shop_id\":\"751927347\"},\"next_action\":null,\"payment_method\":\"pm_1SoVl9IkWweOM9jASBAAQDw5\",\"payment_method_types\":[\"card\"],\"source\":null,\"status\":\"succeeded\"}"</t>
  </si>
  <si>
    <t>AS-95477</t>
  </si>
  <si>
    <t>gid://shopify/Order/7416665243986</t>
  </si>
  <si>
    <t>gid://shopify/OrderTransaction/8589553336658</t>
  </si>
  <si>
    <t>2026-01-09T15:21:01Z</t>
  </si>
  <si>
    <t>3KA94549B39880539</t>
  </si>
  <si>
    <t>"{\"id\":\"3KA94549B39880539\",\"intent\":\"CAPTURE\",\"status\":\"COMPLETED\",\"payment_source\":{\"paypal\":{\"email_address\":\"marilu.99@libero.it\",\"account_id\":\"V9JJ35NUSZDWN\",\"account_status\":\"VERIFIED\",\"name\":{\"given_name\":\"marilena\",\"surname\":\"chianese\"},\"phone_number\":{\"national_number\":\"393495097972\"},\"address\":{\"address_line_1\":\"Via Malta 48\",\"address_line_2\":\" \",\"admin_area_2\":\"Cesena\",\"admin_area_1\":\"FC\",\"postal_code\":\"47522\",\"country_code\":\"IT\"}}},\"purchase_units\":[{\"reference_id\":\"default\",\"amount\":{\"currency_code\":\"EUR\",\"value\":\"69.93\",\"breakdown\":{\"item_total\":{\"currency_code\":\"EUR\",\"value\":\"77.70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7.77\"}}},\"payee\":{\"email_address\":\"info@artestaposters.com\",\"merchant_id\":\"CZQCEKGVW6QGG\",\"display_data\":{\"brand_name\":\"Artesta\"}},\"payment_instruction\":{\"disbursement_mode\":\"INSTANT\"},\"description\":\"Holiday in a glass 1 - P\u00f3ster \\/ Sin marco \\/ 20x30\",\"custom_id\":\"{\\\"shop_id\\\":751927347,\\\"session_id\\\":\\\"rKgXJAA0fwSVRzbuwguKxvtTd\\\"}\",\"invoice_id\":\"rKgXJAA0fwSVRzbuwguKxvtTd\",\"items\":[{\"name\":\"Holiday in a glass 1 - P\u00f3ster \\/ Sin marco \\/ 20x30\",\"unit_amount\":{\"currency_code\":\"EUR\",\"value\":\"12.95\"},\"tax\":{\"currency_code\":\"EUR\",\"value\":\"0.00\"},\"quantity\":\"1\"},{\"name\":\"Holiday in a glass 3 - P\u00f3ster \\/ Sin marco \\/ 20x30\",\"unit_amount\":{\"currency_code\":\"EUR\",\"value\":\"12.95\"},\"tax\":{\"currency_code\":\"EUR\",\"value\":\"0.00\"},\"quantity\":\"1\"},{\"name\":\"Tuning out - P\u00f3ster \\/ Sin marco \\/ 20x30\",\"unit_amount\":{\"currency_code\":\"EUR\",\"value\":\"12.95\"},\"tax\":{\"currency_code\":\"EUR\",\"value\":\"0.00\"},\"quantity\":\"1\"},{\"name\":\"Floral kodak camera - P\u00f3ster \\/ Sin marco \\/ 20x30\",\"unit_amount\":{\"currency_code\":\"EUR\",\"value\":\"12.95\"},\"tax\":{\"currency_code\":\"EUR\",\"value\":\"0.00\"},\"quantity\":\"1\"},{\"name\":\"Botanical typewriter - P\u00f3ster \\/ Sin marco \\/ 20x30\",\"unit_amount\":{\"currency_code\":\"EUR\",\"value\":\"12.95\"},\"tax\":{\"currency_code\":\"EUR\",\"value\":\"0.00\"},\"quantity\":\"1\"},{\"name\":\"Botanical vintage cameraman - P\u00f3ster \\/ Sin marco \\/ 20x30\",\"unit_amount\":{\"currency_code\":\"EUR\",\"value\":\"12.95\"},\"tax\":{\"currency_code\":\"EUR\",\"value\":\"0.00\"},\"quantity\":\"1\"}],\"shipping\":{\"name\":{\"full_name\":\"marilena chianese\"},\"address\":{\"address_line_1\":\"Via Malta, 48\",\"admin_area_2\":\"Cesena\",\"admin_area_1\":\"Forl\u00ec-Cesena\",\"postal_code\":\"47522\",\"country_code\":\"IT\"}},\"supplementary_data\":{\"tax_nexus\":[]},\"payments\":{\"captures\":[{\"id\":\"8TF30177XM409522A\",\"status\":\"COMPLETED\",\"amount\":{\"currency_code\":\"EUR\",\"value\":\"69.93\"},\"final_capture\":true,\"disbursement_mode\":\"INSTANT\",\"seller_protection\":{\"status\":\"ELIGIBLE\",\"dispute_categories\":[\"ITEM_NOT_RECEIVED\",\"UNAUTHORIZED_TRANSACTION\"]},\"seller_receivable_breakdown\":{\"gross_amount\":{\"currency_code\":\"EUR\",\"value\":\"69.93\"},\"paypal_fee\":{\"currency_code\":\"EUR\",\"value\":\"2.38\"},\"net_amount\":{\"currency_code\":\"EUR\",\"value\":\"67.55\"}},\"invoice_id\":\"rKgXJAA0fwSVRzbuwguKxvtTd\",\"custom_id\":\"{\\\"shop_id\\\":751927347,\\\"session_id\\\":\\\"rKgXJAA0fwSVRzbuwguKxvtTd\\\"}\",\"links\":[{\"href\":\"https:\\/\\/api.paypal.com\\/v2\\/payments\\/captures\\/8TF30177XM409522A\",\"rel\":\"self\",\"method\":\"GET\"},{\"href\":\"https:\\/\\/api.paypal.com\\/v2\\/payments\\/captures\\/8TF30177XM409522A\\/refund\",\"rel\":\"refund\",\"method\":\"POST\"},{\"href\":\"https:\\/\\/api.paypal.com\\/v2\\/checkout\\/orders\\/3KA94549B39880539\",\"rel\":\"up\",\"method\":\"GET\"}],\"create_time\":\"2026-01-09T15:21:03Z\",\"update_time\":\"2026-01-09T15:21:03Z\"}]}}],\"payer\":{\"name\":{\"given_name\":\"marilena\",\"surname\":\"chianese\"},\"email_address\":\"marilu.99@libero.it\",\"payer_id\":\"V9JJ35NUSZDWN\",\"phone\":{\"phone_number\":{\"national_number\":\"393495097972\"}},\"address\":{\"address_line_1\":\"Via Malta 48\",\"address_line_2\":\" \",\"admin_area_2\":\"Cesena\",\"admin_area_1\":\"FC\",\"postal_code\":\"47522\",\"country_code\":\"IT\"}},\"create_time\":\"2026-01-09T15:20:29Z\",\"update_time\":\"2026-01-09T15:21:03Z\",\"links\":[{\"href\":\"https:\\/\\/api.paypal.com\\/v2\\/checkout\\/orders\\/3KA94549B39880539\",\"rel\":\"self\",\"method\":\"GET\"}]}"</t>
  </si>
  <si>
    <t>AS-94983</t>
  </si>
  <si>
    <t>gid://shopify/Order/7397967495506</t>
  </si>
  <si>
    <t>gid://shopify/OrderTransaction/8574433788242</t>
  </si>
  <si>
    <t>2026-01-03T18:55:36Z</t>
  </si>
  <si>
    <t>py_3SlZzAIkWweOM9jA18M8ad58</t>
  </si>
  <si>
    <t>rTBBRc71MHJmwl6Y0Nz9PeApr</t>
  </si>
  <si>
    <t>"{\"id\":\"py_3SlZzAIkWweOM9jA18M8ad58\",\"object\":\"charge\",\"amount\":2490,\"application_fee\":\"fee_1SlZzcIkWweOM9jAijj4P3J9\",\"balance_transaction\":\"txn_3SlZzAIkWweOM9jA12JGrYYO\",\"captured\":true,\"created\":1767466563,\"currency\":\"eur\",\"failure_code\":null,\"failure_message\":null,\"fraud_details\":{},\"livemode\":true,\"metadata\":{\"payments_extension_type\":\"klarna\",\"reconciliation_flow\":\"payments_api\",\"shop_id\":\"751927347\",\"payments_extension\":\"true\",\"payment_id\":\"rTBBRc71MHJmwl6Y0Nz9PeApr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lZzAIkWweOM9jA12a02wyj\",\"payment_method\":\"pm_1SlZzAIkWweOM9jA7kvisDDY\",\"payment_method_details\":{\"klarna\":{\"payer_details\":{\"address\":{\"country\":\"IT\"}},\"payment_method_category\":\"pay_in_installments\",\"preferred_locale\":\"it-IT\"},\"type\":\"klarna\"},\"refunded\":false,\"source\":null,\"status\":\"succeeded\"}"</t>
  </si>
  <si>
    <t>AS-95404</t>
  </si>
  <si>
    <t>gid://shopify/Order/7414784164178</t>
  </si>
  <si>
    <t>gid://shopify/OrderTransaction/8587190239570</t>
  </si>
  <si>
    <t>2026-01-08T19:27:15Z</t>
  </si>
  <si>
    <t>ch_3SnOrYIkWweOM9jA0lf0Wrjo</t>
  </si>
  <si>
    <t>rsYJLikBoxcIg8VcHS5xrWUga</t>
  </si>
  <si>
    <t>pi_3SnOrYIkWweOM9jA0SYQ0XHT</t>
  </si>
  <si>
    <t>"{\"id\":\"pi_3SnOrYIkWweOM9jA0SYQ0XHT\",\"object\":\"payment_intent\",\"amount\":5985,\"amount_capturable\":0,\"amount_received\":5985,\"canceled_at\":null,\"cancellation_reason\":null,\"capture_method\":\"automatic\",\"latest_charge\":{\"id\":\"ch_3SnOrYIkWweOM9jA0lf0Wrjo\",\"object\":\"charge\",\"amount\":5985,\"application_fee\":\"fee_1SnOraIkWweOM9jA21bCHBzt\",\"balance_transaction\":\"txn_3SnOrYIkWweOM9jA0m7uuMDj\",\"captured\":true,\"created\":1767900437,\"currency\":\"eur\",\"failure_code\":null,\"failure_message\":null,\"fraud_details\":{},\"livemode\":true,\"metadata\":{\"payment_id\":\"rsYJLikBoxcIg8VcHS5xrWUg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OrYIkWweOM9jA0SYQ0XHT\",\"payment_method\":\"pm_1SnOrYIkWweOM9jAfnNUHdZJ\",\"payment_method_details\":{\"card\":{\"amount_authorized\":5985,\"authorization_code\":\"CQD4R4\",\"brand\":\"mastercard\",\"checks\":{\"address_line1_check\":null,\"address_postal_code_check\":null,\"cvc_check\":null},\"country\":\"ES\",\"description\":\"World Debit Embossed MasterCard Card\",\"ds_transaction_id\":null,\"exp_month\":10,\"exp_year\":2028,\"extended_authorization\":{\"status\":\"disabled\"},\"fingerprint\":\"vWb2hkafmgwIPzdC\",\"funding\":\"debit\",\"iin\":\"530354\",\"incremental_authorization\":{\"status\":\"unavailable\"},\"installments\":null,\"issuer\":\"REVOLUT LTD\",\"last4\":\"0000\",\"mandate\":null,\"moto\":false,\"multicapture\":{\"status\":\"unavailable\"},\"network\":\"mastercard\",\"network_token\":{\"used\":false},\"network_transaction_id\":\"MDHS5M8M10108\",\"overcapture\":{\"maximum_amount_capturable\":5985,\"status\":\"unavailable\"},\"payment_account_reference\":\"50018BZFRCIAEOR27J0ETESJINHB2\",\"regulated_status\":\"unregulated\",\"three_d_secure\":null,\"wallet\":{\"apple_pay\":{\"type\":\"apple_pay\"},\"dynamic_last4\":\"2055\",\"type\":\"apple_pay\"}},\"type\":\"card\"},\"refunded\":false,\"source\":null,\"status\":\"succeeded\",\"mit_params\":{\"network_transaction_id\":\"MDHS5M8M10108\"}},\"confirmation_method\":\"manual\",\"created\":1767900436,\"currency\":\"eur\",\"customer\":null,\"last_payment_error\":null,\"livemode\":true,\"metadata\":{\"payment_id\":\"rsYJLikBoxcIg8VcHS5xrWUga\",\"payments_extension\":\"true\",\"payments_extension_type\":\"card\",\"reconciliation_flow\":\"payments_api\",\"shop_id\":\"751927347\"},\"next_action\":null,\"payment_method\":\"pm_1SnOrYIkWweOM9jAfnNUHdZJ\",\"payment_method_types\":[\"card\"],\"source\":null,\"status\":\"succeeded\"}"</t>
  </si>
  <si>
    <t>AS-96434</t>
  </si>
  <si>
    <t>gid://shopify/Order/7445165834578</t>
  </si>
  <si>
    <t>gid://shopify/OrderTransaction/8622448673106</t>
  </si>
  <si>
    <t>2026-01-21T08:22:23Z</t>
  </si>
  <si>
    <t>ch_3SrwgGIkWweOM9jA1ivnJ0Az</t>
  </si>
  <si>
    <t>r14CIwJs1iraXX7GTiMNEcMHq</t>
  </si>
  <si>
    <t>pi_3SrwgGIkWweOM9jA18u8aZsv</t>
  </si>
  <si>
    <t>"{\"id\":\"pi_3SrwgGIkWweOM9jA18u8aZsv\",\"object\":\"payment_intent\",\"amount\":19990,\"amount_capturable\":0,\"amount_received\":19990,\"canceled_at\":null,\"cancellation_reason\":null,\"capture_method\":\"automatic\",\"latest_charge\":{\"id\":\"ch_3SrwgGIkWweOM9jA1ivnJ0Az\",\"object\":\"charge\",\"amount\":19990,\"application_fee\":\"fee_1SrwgIIkWweOM9jA97AcNIcY\",\"balance_transaction\":\"txn_3SrwgGIkWweOM9jA1mSPPc8j\",\"captured\":true,\"created\":1768983746,\"currency\":\"eur\",\"failure_code\":null,\"failure_message\":null,\"fraud_details\":{},\"livemode\":true,\"metadata\":{\"payment_id\":\"r14CIwJs1iraXX7GTiMNEcMH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wgGIkWweOM9jA18u8aZsv\",\"payment_method\":\"pm_1SrwgGIkWweOM9jAnt1sLG4u\",\"payment_method_details\":{\"card\":{\"amount_authorized\":19990,\"authorization_code\":\"031981\",\"brand\":\"visa\",\"checks\":{\"address_line1_check\":\"unavailable\",\"address_postal_code_check\":\"unavailable\",\"cvc_check\":\"pass\"},\"country\":\"ES\",\"description\":\"Visa Classic\",\"ds_transaction_id\":null,\"exp_month\":9,\"exp_year\":2026,\"extended_authorization\":{\"status\":\"disabled\"},\"fingerprint\":\"gHYpyFXLEcf4Py7r\",\"funding\":\"credit\",\"iin\":\"492107\",\"incremental_authorization\":{\"status\":\"unavailable\"},\"installments\":null,\"issuer\":\"KUTXABANK, S.A.\",\"last4\":\"1803\",\"mandate\":null,\"moto\":false,\"multicapture\":{\"status\":\"unavailable\"},\"network\":\"visa\",\"network_token\":{\"used\":false},\"network_transaction_id\":\"486021301466546\",\"overcapture\":{\"maximum_amount_capturable\":19990,\"status\":\"unavailable\"},\"payment_account_reference\":\"V0010013819088273932829838730\",\"regulated_status\":\"unregulated\",\"three_d_secure\":null,\"wallet\":null},\"type\":\"card\"},\"refunded\":false,\"source\":null,\"status\":\"succeeded\",\"mit_params\":{\"network_transaction_id\":\"486021301466546\"}},\"confirmation_method\":\"manual\",\"created\":1768983744,\"currency\":\"eur\",\"customer\":null,\"last_payment_error\":null,\"livemode\":true,\"metadata\":{\"payment_id\":\"r14CIwJs1iraXX7GTiMNEcMHq\",\"payments_extension\":\"true\",\"payments_extension_type\":\"card\",\"reconciliation_flow\":\"payments_api\",\"shop_id\":\"751927347\"},\"next_action\":null,\"payment_method\":\"pm_1SrwgGIkWweOM9jAnt1sLG4u\",\"payment_method_types\":[\"card\"],\"source\":null,\"status\":\"succeeded\"}"</t>
  </si>
  <si>
    <t>AS-95190</t>
  </si>
  <si>
    <t>gid://shopify/Order/7409223663954</t>
  </si>
  <si>
    <t>gid://shopify/OrderTransaction/8580271964498</t>
  </si>
  <si>
    <t>2026-01-06T11:59:13Z</t>
  </si>
  <si>
    <t>ch_3SmYusIkWweOM9jA0agjNjc6</t>
  </si>
  <si>
    <t>rUcffGNwR9CeFvetnJlWn4wEI</t>
  </si>
  <si>
    <t>pi_3SmYusIkWweOM9jA0Mg5Lb4U</t>
  </si>
  <si>
    <t>"{\"id\":\"pi_3SmYusIkWweOM9jA0Mg5Lb4U\",\"object\":\"payment_intent\",\"amount\":5895,\"amount_capturable\":0,\"amount_received\":5895,\"canceled_at\":null,\"cancellation_reason\":null,\"capture_method\":\"automatic\",\"latest_charge\":{\"id\":\"ch_3SmYusIkWweOM9jA0agjNjc6\",\"object\":\"charge\",\"amount\":5895,\"application_fee\":\"fee_1SmYutIkWweOM9jAnRB1Bkfa\",\"balance_transaction\":\"txn_3SmYusIkWweOM9jA0zZesjbR\",\"captured\":true,\"created\":1767700754,\"currency\":\"eur\",\"failure_code\":null,\"failure_message\":null,\"fraud_details\":{},\"livemode\":true,\"metadata\":{\"payment_id\":\"rUcffGNwR9CeFvetnJlWn4wE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YusIkWweOM9jA0Mg5Lb4U\",\"payment_method\":\"pm_1SmYusIkWweOM9jA3ErVVx4Z\",\"payment_method_details\":{\"card\":{\"amount_authorized\":5895,\"authorization_code\":\"944083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MmCSbvAueMWiKZF6\",\"funding\":\"credit\",\"iin\":\"474705\",\"incremental_authorization\":{\"status\":\"unavailable\"},\"installments\":null,\"issuer\":\"Cajasur Banco S.A\",\"last4\":\"0000\",\"mandate\":null,\"moto\":false,\"multicapture\":{\"status\":\"unavailable\"},\"network\":\"visa\",\"network_token\":{\"used\":false},\"network_transaction_id\":\"486006431559795\",\"overcapture\":{\"maximum_amount_capturable\":5895,\"status\":\"unavailable\"},\"payment_account_reference\":\"V0010013825120317139162639127\",\"regulated_status\":\"unregulated\",\"three_d_secure\":null,\"wallet\":{\"apple_pay\":{\"type\":\"apple_pay\"},\"dynamic_last4\":\"1016\",\"type\":\"apple_pay\"}},\"type\":\"card\"},\"refunded\":false,\"source\":null,\"status\":\"succeeded\",\"mit_params\":{\"network_transaction_id\":\"486006431559795\"}},\"confirmation_method\":\"manual\",\"created\":1767700754,\"currency\":\"eur\",\"customer\":null,\"last_payment_error\":null,\"livemode\":true,\"metadata\":{\"payment_id\":\"rUcffGNwR9CeFvetnJlWn4wEI\",\"payments_extension\":\"true\",\"payments_extension_type\":\"card\",\"reconciliation_flow\":\"payments_api\",\"shop_id\":\"751927347\"},\"next_action\":null,\"payment_method\":\"pm_1SmYusIkWweOM9jA3ErVVx4Z\",\"payment_method_types\":[\"card\"],\"source\":null,\"status\":\"succeeded\"}"</t>
  </si>
  <si>
    <t>gid://shopify/OrderTransaction/8580281925970</t>
  </si>
  <si>
    <t>2026-01-06T12:03:33Z</t>
  </si>
  <si>
    <t>re_3SmYusIkWweOM9jA0qK7vQXF</t>
  </si>
  <si>
    <t>zwNaReG3Ov9TVKgeqbiLzBEUT</t>
  </si>
  <si>
    <t>"{\"id\":\"re_3SmYusIkWweOM9jA0qK7vQXF\",\"amount\":5895,\"balance_transaction\":\"txn_3SmYusIkWweOM9jA04xBXe7b\",\"charge\":{\"id\":\"ch_3SmYusIkWweOM9jA0agjNjc6\",\"object\":\"charge\",\"amount\":5895,\"application_fee\":\"fee_1SmYutIkWweOM9jAnRB1Bkfa\",\"balance_transaction\":\"txn_3SmYusIkWweOM9jA0zZesjbR\",\"captured\":true,\"created\":1767700754,\"currency\":\"eur\",\"failure_code\":null,\"failure_message\":null,\"fraud_details\":{},\"livemode\":true,\"metadata\":{\"payment_id\":\"rUcffGNwR9CeFvetnJlWn4wE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YusIkWweOM9jA0Mg5Lb4U\",\"payment_method\":\"pm_1SmYusIkWweOM9jA3ErVVx4Z\",\"payment_method_details\":{\"card\":{\"amount_authorized\":5895,\"authorization_code\":\"944083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MmCSbvAueMWiKZF6\",\"funding\":\"credit\",\"iin\":\"474705\",\"incremental_authorization\":{\"status\":\"unavailable\"},\"installments\":null,\"issuer\":\"Cajasur Banco S.A\",\"last4\":\"0000\",\"mandate\":null,\"moto\":false,\"multicapture\":{\"status\":\"unavailable\"},\"network\":\"visa\",\"network_token\":{\"used\":false},\"network_transaction_id\":\"486006431559795\",\"overcapture\":{\"maximum_amount_capturable\":5895,\"status\":\"unavailable\"},\"payment_account_reference\":\"V0010013825120317139162639127\",\"regulated_status\":\"unregulated\",\"three_d_secure\":null,\"wallet\":{\"apple_pay\":{\"type\":\"apple_pay\"},\"dynamic_last4\":\"1016\",\"type\":\"apple_pay\"}},\"type\":\"card\"},\"refunded\":true,\"source\":null,\"status\":\"succeeded\",\"mit_params\":{\"network_transaction_id\":\"486006431559795\"}},\"object\":\"refund\",\"reason\":null,\"status\":\"succeeded\",\"created\":1767701014,\"currency\":\"eur\",\"metadata\":{\"payments_extension\":\"true\",\"payments_extension_type\":\"card\",\"reconciliation_flow\":\"payments_api\",\"refund_id\":\"zwNaReG3Ov9TVKgeqbiLzBEUT\"},\"payment_method_details\":{\"card\":{\"acquirer_reference_number\":null,\"acquirer_reference_number_status\":\"unavailable\"},\"type\":\"card\"},\"mit_params\":{}}"</t>
  </si>
  <si>
    <t>AS-95150</t>
  </si>
  <si>
    <t>gid://shopify/Order/7408103358802</t>
  </si>
  <si>
    <t>gid://shopify/OrderTransaction/8578854486354</t>
  </si>
  <si>
    <t>2026-01-05T17:52:12Z</t>
  </si>
  <si>
    <t>ch_3SmHwvIkWweOM9jA1sEic0nd</t>
  </si>
  <si>
    <t>rlLQvUvwXX0PFs9EJ8FFvZiOb</t>
  </si>
  <si>
    <t>pi_3SmHwvIkWweOM9jA1bAoeYk2</t>
  </si>
  <si>
    <t>"{\"id\":\"pi_3SmHwvIkWweOM9jA1bAoeYk2\",\"object\":\"payment_intent\",\"amount\":6111,\"amount_capturable\":0,\"amount_received\":6111,\"canceled_at\":null,\"cancellation_reason\":null,\"capture_method\":\"automatic\",\"latest_charge\":{\"id\":\"ch_3SmHwvIkWweOM9jA1sEic0nd\",\"object\":\"charge\",\"amount\":6111,\"application_fee\":\"fee_1SmHwyIkWweOM9jAawYuN67Q\",\"balance_transaction\":\"txn_3SmHwvIkWweOM9jA1MpNviyY\",\"captured\":true,\"created\":1767635535,\"currency\":\"eur\",\"failure_code\":null,\"failure_message\":null,\"fraud_details\":{},\"livemode\":true,\"metadata\":{\"payment_id\":\"rlLQvUvwXX0PFs9EJ8FFvZiO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HwvIkWweOM9jA1bAoeYk2\",\"payment_method\":\"pm_1SmHwvIkWweOM9jAzPwQCEqJ\",\"payment_method_details\":{\"card\":{\"amount_authorized\":6111,\"authorization_code\":\"741038\",\"brand\":\"visa\",\"checks\":{\"address_line1_check\":\"unavailable\",\"address_postal_code_check\":\"unavailable\",\"cvc_check\":\"pass\"},\"country\":\"FR\",\"description\":\"Visa Gold\",\"ds_transaction_id\":null,\"exp_month\":2,\"exp_year\":2028,\"extended_authorization\":{\"status\":\"disabled\"},\"fingerprint\":\"bgIr2JXTfud9oO3O\",\"funding\":\"credit\",\"iin\":\"497490\",\"incremental_authorization\":{\"status\":\"unavailable\"},\"installments\":null,\"issuer\":\"BNP PARIBAS\",\"last4\":\"8527\",\"mandate\":null,\"moto\":false,\"multicapture\":{\"status\":\"unavailable\"},\"network\":\"visa\",\"network_token\":{\"used\":false},\"network_transaction_id\":\"486005643369042\",\"overcapture\":{\"maximum_amount_capturable\":6111,\"status\":\"unavailable\"},\"payment_account_reference\":\"V001AABA102012025021303602893\",\"regulated_status\":\"unregulated\",\"three_d_secure\":{\"authentication_flow\":\"frictionless\",\"electronic_commerce_indicator\":\"05\",\"exemption_indicator\":null,\"result\":\"authenticated\",\"result_reason\":null,\"transaction_id\":\"99fac341-f7d5-406d-b755-604ad9241948\",\"version\":\"2.2.0\"},\"wallet\":null},\"type\":\"card\"},\"refunded\":false,\"source\":null,\"status\":\"succeeded\",\"mit_params\":{\"network_transaction_id\":\"486005643369042\"}},\"confirmation_method\":\"manual\",\"created\":1767635533,\"currency\":\"eur\",\"customer\":null,\"last_payment_error\":null,\"livemode\":true,\"metadata\":{\"payment_id\":\"rlLQvUvwXX0PFs9EJ8FFvZiOb\",\"payments_extension\":\"true\",\"payments_extension_type\":\"card\",\"reconciliation_flow\":\"payments_api\",\"shop_id\":\"751927347\"},\"next_action\":null,\"payment_method\":\"pm_1SmHwvIkWweOM9jAzPwQCEqJ\",\"payment_method_types\":[\"card\"],\"source\":null,\"status\":\"succeeded\"}"</t>
  </si>
  <si>
    <t>AS-95140</t>
  </si>
  <si>
    <t>gid://shopify/Order/7407940960594</t>
  </si>
  <si>
    <t>gid://shopify/OrderTransaction/8578641723730</t>
  </si>
  <si>
    <t>2026-01-05T16:22:05Z</t>
  </si>
  <si>
    <t>79X77914X0271710X</t>
  </si>
  <si>
    <t>"{\"id\":\"79X77914X0271710X\",\"intent\":\"CAPTURE\",\"status\":\"COMPLETED\",\"payment_source\":{\"paypal\":{\"email_address\":\"redfox77@gmx.de\",\"account_id\":\"ZAARC5CZVTVJY\",\"account_status\":\"VERIFIED\",\"name\":{\"given_name\":\"Wolfgang\",\"surname\":\"L\u00f6hle\"},\"phone_number\":{\"national_number\":\"491786842759\"},\"address\":{\"address_line_1\":\"Im Feldle 24\",\"admin_area_2\":\"Bietigheim-Bissingen\",\"postal_code\":\"74321\",\"country_code\":\"DE\"}}},\"purchase_units\":[{\"reference_id\":\"default\",\"amount\":{\"currency_code\":\"EUR\",\"value\":\"299.85\",\"breakdown\":{\"item_total\":{\"currency_code\":\"EUR\",\"value\":\"299.85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Abstract N3 - P\u00f3ster \\/ Madera negro \\/ 70x100\",\"custom_id\":\"{\\\"shop_id\\\":751927347,\\\"session_id\\\":\\\"rwIVZiCIDVhUXaDTDawL6FDfV\\\"}\",\"invoice_id\":\"rwIVZiCIDVhUXaDTDawL6FDfV\",\"items\":[{\"name\":\"Abstract N3 - P\u00f3ster \\/ Madera negro \\/ 70x100\",\"unit_amount\":{\"currency_code\":\"EUR\",\"value\":\"99.95\"},\"tax\":{\"currency_code\":\"EUR\",\"value\":\"0.00\"},\"quantity\":\"1\"},{\"name\":\"Abstract N 24 - P\u00f3ster \\/ Madera negro \\/ 70x100\",\"unit_amount\":{\"currency_code\":\"EUR\",\"value\":\"99.95\"},\"tax\":{\"currency_code\":\"EUR\",\"value\":\"0.00\"},\"quantity\":\"1\"},{\"name\":\"Abstract N 22 - P\u00f3ster \\/ Madera negro \\/ 70x100\",\"unit_amount\":{\"currency_code\":\"EUR\",\"value\":\"99.95\"},\"tax\":{\"currency_code\":\"EUR\",\"value\":\"0.00\"},\"quantity\":\"1\"}],\"shipping\":{\"name\":{\"full_name\":\"Wolfgang Loehle\"},\"address\":{\"address_line_1\":\"Im Feldle 24\",\"admin_area_2\":\"Bietigheim-Bissingen\",\"postal_code\":\"74321\",\"country_code\":\"DE\"}},\"supplementary_data\":{\"tax_nexus\":[]},\"payments\":{\"captures\":[{\"id\":\"1W116491LU490791G\",\"status\":\"COMPLETED\",\"amount\":{\"currency_code\":\"EUR\",\"value\":\"299.85\"},\"final_capture\":true,\"disbursement_mode\":\"INSTANT\",\"seller_protection\":{\"status\":\"ELIGIBLE\",\"dispute_categories\":[\"ITEM_NOT_RECEIVED\",\"UNAUTHORIZED_TRANSACTION\"]},\"seller_receivable_breakdown\":{\"gross_amount\":{\"currency_code\":\"EUR\",\"value\":\"299.85\"},\"paypal_fee\":{\"currency_code\":\"EUR\",\"value\":\"9.05\"},\"net_amount\":{\"currency_code\":\"EUR\",\"value\":\"290.80\"}},\"invoice_id\":\"rwIVZiCIDVhUXaDTDawL6FDfV\",\"custom_id\":\"{\\\"shop_id\\\":751927347,\\\"session_id\\\":\\\"rwIVZiCIDVhUXaDTDawL6FDfV\\\"}\",\"links\":[{\"href\":\"https:\\/\\/api.paypal.com\\/v2\\/payments\\/captures\\/1W116491LU490791G\",\"rel\":\"self\",\"method\":\"GET\"},{\"href\":\"https:\\/\\/api.paypal.com\\/v2\\/payments\\/captures\\/1W116491LU490791G\\/refund\",\"rel\":\"refund\",\"method\":\"POST\"},{\"href\":\"https:\\/\\/api.paypal.com\\/v2\\/checkout\\/orders\\/79X77914X0271710X\",\"rel\":\"up\",\"method\":\"GET\"}],\"create_time\":\"2026-01-05T16:22:07Z\",\"update_time\":\"2026-01-05T16:22:07Z\"}]}}],\"payer\":{\"name\":{\"given_name\":\"Wolfgang\",\"surname\":\"L\u00f6hle\"},\"email_address\":\"redfox77@gmx.de\",\"payer_id\":\"ZAARC5CZVTVJY\",\"phone\":{\"phone_number\":{\"national_number\":\"491786842759\"}},\"address\":{\"address_line_1\":\"Im Feldle 24\",\"admin_area_2\":\"Bietigheim-Bissingen\",\"postal_code\":\"74321\",\"country_code\":\"DE\"}},\"create_time\":\"2026-01-05T16:18:15Z\",\"update_time\":\"2026-01-05T16:22:07Z\",\"links\":[{\"href\":\"https:\\/\\/api.paypal.com\\/v2\\/checkout\\/orders\\/79X77914X0271710X\",\"rel\":\"self\",\"method\":\"GET\"}]}"</t>
  </si>
  <si>
    <t>AS-95518</t>
  </si>
  <si>
    <t>gid://shopify/Order/7418042909010</t>
  </si>
  <si>
    <t>gid://shopify/OrderTransaction/8590866547026</t>
  </si>
  <si>
    <t>2026-01-10T05:57:40Z</t>
  </si>
  <si>
    <t>ch_3SnvBBIkWweOM9jA2OgDBhuJ</t>
  </si>
  <si>
    <t>rKeAlX8NLshDZG9an3gfdelKC</t>
  </si>
  <si>
    <t>pi_3SnvBBIkWweOM9jA285QNPzX</t>
  </si>
  <si>
    <t>"{\"id\":\"pi_3SnvBBIkWweOM9jA285QNPzX\",\"object\":\"payment_intent\",\"amount\":1790,\"amount_capturable\":0,\"amount_received\":1790,\"canceled_at\":null,\"cancellation_reason\":null,\"capture_method\":\"automatic\",\"latest_charge\":{\"id\":\"ch_3SnvBBIkWweOM9jA2OgDBhuJ\",\"object\":\"charge\",\"amount\":1790,\"application_fee\":\"fee_1SnvBDIkWweOM9jAl6eXQsBV\",\"balance_transaction\":\"txn_3SnvBBIkWweOM9jA27OsHC3M\",\"captured\":true,\"created\":1768024662,\"currency\":\"eur\",\"failure_code\":null,\"failure_message\":null,\"fraud_details\":{},\"livemode\":true,\"metadata\":{\"payment_id\":\"rKeAlX8NLshDZG9an3gfdelK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vBBIkWweOM9jA285QNPzX\",\"payment_method\":\"pm_1SnvBBIkWweOM9jAlsKU7whW\",\"payment_method_details\":{\"card\":{\"amount_authorized\":1790,\"authorization_code\":\"534835\",\"brand\":\"visa\",\"checks\":{\"address_line1_check\":\"unavailable\",\"address_postal_code_check\":\"unavailable\",\"cvc_check\":null},\"country\":\"FR\",\"description\":\"Visa Classic\",\"ds_transaction_id\":null,\"exp_month\":3,\"exp_year\":2028,\"extended_authorization\":{\"status\":\"disabled\"},\"fingerprint\":\"tNqVlryh8nKFmVoV\",\"funding\":\"credit\",\"iin\":\"497402\",\"incremental_authorization\":{\"status\":\"unavailable\"},\"installments\":null,\"issuer\":\"BNP PARIBAS\",\"last4\":\"1254\",\"mandate\":null,\"moto\":false,\"multicapture\":{\"status\":\"unavailable\"},\"network\":\"visa\",\"network_token\":{\"used\":false},\"network_transaction_id\":\"486010214636110\",\"overcapture\":{\"maximum_amount_capturable\":1790,\"status\":\"unavailable\"},\"payment_account_reference\":\"V001AABA102012021031754573255\",\"regulated_status\":\"unregulated\",\"three_d_secure\":{\"authentication_flow\":\"frictionless\",\"electronic_commerce_indicator\":\"05\",\"exemption_indicator\":null,\"result\":\"authenticated\",\"result_reason\":null,\"transaction_id\":\"b3ef56cc-f24a-4138-b6e7-2e4b163a64b8\",\"version\":\"2.2.0\"},\"wallet\":null},\"type\":\"card\"},\"refunded\":false,\"source\":null,\"status\":\"succeeded\",\"mit_params\":{\"network_transaction_id\":\"486010214636110\"}},\"confirmation_method\":\"manual\",\"created\":1768024661,\"currency\":\"eur\",\"customer\":null,\"last_payment_error\":null,\"livemode\":true,\"metadata\":{\"payment_id\":\"rKeAlX8NLshDZG9an3gfdelKC\",\"payments_extension\":\"true\",\"payments_extension_type\":\"card\",\"reconciliation_flow\":\"payments_api\",\"shop_id\":\"751927347\"},\"next_action\":null,\"payment_method\":\"pm_1SnvBBIkWweOM9jAlsKU7whW\",\"payment_method_types\":[\"card\"],\"source\":null,\"status\":\"succeeded\"}"</t>
  </si>
  <si>
    <t>AS-96599</t>
  </si>
  <si>
    <t>gid://shopify/Order/7489556840786</t>
  </si>
  <si>
    <t>gid://shopify/OrderTransaction/8627894288722</t>
  </si>
  <si>
    <t>2026-01-23T12:52:11Z</t>
  </si>
  <si>
    <t>ch_3SsjqSIkWweOM9jA0MXMqzFh</t>
  </si>
  <si>
    <t>r9JwA3Iu8pgM03vokmCBP8CM6</t>
  </si>
  <si>
    <t>pi_3SsjqSIkWweOM9jA0Xa5mM5M</t>
  </si>
  <si>
    <t>"{\"id\":\"pi_3SsjqSIkWweOM9jA0Xa5mM5M\",\"object\":\"payment_intent\",\"amount\":1890,\"amount_capturable\":0,\"amount_received\":1890,\"canceled_at\":null,\"cancellation_reason\":null,\"capture_method\":\"automatic\",\"latest_charge\":{\"id\":\"ch_3SsjqSIkWweOM9jA0MXMqzFh\",\"object\":\"charge\",\"amount\":1890,\"application_fee\":\"fee_1SsjqTIkWweOM9jAQb8yjouH\",\"balance_transaction\":\"txn_3SsjqSIkWweOM9jA0TaAmA7a\",\"captured\":true,\"created\":1769172732,\"currency\":\"eur\",\"failure_code\":null,\"failure_message\":null,\"fraud_details\":{},\"livemode\":true,\"metadata\":{\"payment_id\":\"r9JwA3Iu8pgM03vokmCBP8CM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jqSIkWweOM9jA0Xa5mM5M\",\"payment_method\":\"pm_1SsjqSIkWweOM9jA51y7gKFt\",\"payment_method_details\":{\"card\":{\"amount_authorized\":1890,\"authorization_code\":\"626238\",\"brand\":\"visa\",\"checks\":{\"address_line1_check\":null,\"address_postal_code_check\":null,\"cvc_check\":null},\"country\":\"FR\",\"description\":\"Visa Classic\",\"ds_transaction_id\":null,\"exp_month\":12,\"exp_year\":2031,\"extended_authorization\":{\"status\":\"disabled\"},\"fingerprint\":\"b1ExNTI5rp9TAV3o\",\"funding\":\"debit\",\"iin\":\"455847\",\"incremental_authorization\":{\"status\":\"unavailable\"},\"installments\":null,\"issuer\":\"La Banque Postale\",\"last4\":\"0000\",\"mandate\":null,\"moto\":false,\"multicapture\":{\"status\":\"unavailable\"},\"network\":\"visa\",\"network_token\":{\"used\":false},\"network_transaction_id\":\"486023463325309\",\"overcapture\":{\"maximum_amount_capturable\":1890,\"status\":\"unavailable\"},\"payment_account_reference\":\"V001AADBP30000371208270000000\",\"regulated_status\":\"unregulated\",\"three_d_secure\":null,\"wallet\":{\"apple_pay\":{\"type\":\"apple_pay\"},\"dynamic_last4\":\"6048\",\"type\":\"apple_pay\"}},\"type\":\"card\"},\"refunded\":false,\"source\":null,\"status\":\"succeeded\",\"mit_params\":{\"network_transaction_id\":\"486023463325309\"}},\"confirmation_method\":\"manual\",\"created\":1769172732,\"currency\":\"eur\",\"customer\":null,\"last_payment_error\":null,\"livemode\":true,\"metadata\":{\"payment_id\":\"r9JwA3Iu8pgM03vokmCBP8CM6\",\"payments_extension\":\"true\",\"payments_extension_type\":\"card\",\"reconciliation_flow\":\"payments_api\",\"shop_id\":\"751927347\"},\"next_action\":null,\"payment_method\":\"pm_1SsjqSIkWweOM9jA51y7gKFt\",\"payment_method_types\":[\"card\"],\"source\":null,\"status\":\"succeeded\"}"</t>
  </si>
  <si>
    <t>AS-96413</t>
  </si>
  <si>
    <t>gid://shopify/Order/7444446675282</t>
  </si>
  <si>
    <t>gid://shopify/OrderTransaction/8621502562642</t>
  </si>
  <si>
    <t>2026-01-20T19:19:46Z</t>
  </si>
  <si>
    <t>ch_3SrkSsIkWweOM9jA2dExyepo</t>
  </si>
  <si>
    <t>ruleISdMlT7nEG5IWg1vL7YoO</t>
  </si>
  <si>
    <t>pi_3SrkSsIkWweOM9jA2hlJkfIz</t>
  </si>
  <si>
    <t>"{\"id\":\"pi_3SrkSsIkWweOM9jA2hlJkfIz\",\"object\":\"payment_intent\",\"amount\":12685,\"amount_capturable\":0,\"amount_received\":12685,\"canceled_at\":null,\"cancellation_reason\":null,\"capture_method\":\"automatic\",\"latest_charge\":{\"id\":\"ch_3SrkSsIkWweOM9jA2dExyepo\",\"object\":\"charge\",\"amount\":12685,\"application_fee\":\"fee_1SrkSwIkWweOM9jAkCRXZMF1\",\"balance_transaction\":\"txn_3SrkSsIkWweOM9jA2cybrFBA\",\"captured\":true,\"created\":1768936789,\"currency\":\"eur\",\"failure_code\":null,\"failure_message\":null,\"fraud_details\":{},\"livemode\":true,\"metadata\":{\"payment_id\":\"ruleISdMlT7nEG5IWg1vL7Yo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kSsIkWweOM9jA2hlJkfIz\",\"payment_method\":\"pm_1SrkSsIkWweOM9jAncrXfnkN\",\"payment_method_details\":{\"card\":{\"amount_authorized\":12685,\"authorization_code\":\"165722\",\"brand\":\"mastercard\",\"checks\":{\"address_line1_check\":\"unavailable\",\"address_postal_code_check\":\"unavailable\",\"cvc_check\":\"pass\"},\"country\":\"FR\",\"description\":\"MasterCard Standard Card Immediate Debit\",\"ds_transaction_id\":null,\"exp_month\":3,\"exp_year\":2026,\"extended_authorization\":{\"status\":\"disabled\"},\"fingerprint\":\"6xDwQHwh6TXtl6TU\",\"funding\":\"debit\",\"iin\":\"513029\",\"incremental_authorization\":{\"status\":\"unavailable\"},\"installments\":null,\"issuer\":\"CREDIT MUTUEL ARKEA\",\"last4\":\"1719\",\"mandate\":null,\"moto\":false,\"multicapture\":{\"status\":\"unavailable\"},\"network\":\"mastercard\",\"network_token\":{\"used\":false},\"network_transaction_id\":\"TCSZGJK9S0120\",\"overcapture\":{\"maximum_amount_capturable\":12685,\"status\":\"unavailable\"},\"payment_account_reference\":\"5001461E9V05DXOMOZMDEW645XSKT\",\"regulated_status\":\"unregulated\",\"three_d_secure\":{\"authentication_flow\":\"frictionless\",\"electronic_commerce_indicator\":\"06\",\"exemption_indicator\":null,\"result\":\"exempted\",\"result_reason\":null,\"transaction_id\":\"48411634-b173-4890-8fbe-7eaf275a67e5\",\"version\":\"2.2.0\"},\"wallet\":null},\"type\":\"card\"},\"refunded\":false,\"source\":null,\"status\":\"succeeded\",\"mit_params\":{\"network_transaction_id\":\"TCSZGJK9S0120\"}},\"confirmation_method\":\"manual\",\"created\":1768936786,\"currency\":\"eur\",\"customer\":null,\"last_payment_error\":null,\"livemode\":true,\"metadata\":{\"payment_id\":\"ruleISdMlT7nEG5IWg1vL7YoO\",\"payments_extension\":\"true\",\"payments_extension_type\":\"card\",\"reconciliation_flow\":\"payments_api\",\"shop_id\":\"751927347\"},\"next_action\":null,\"payment_method\":\"pm_1SrkSsIkWweOM9jAncrXfnkN\",\"payment_method_types\":[\"card\"],\"source\":null,\"status\":\"succeeded\"}"</t>
  </si>
  <si>
    <t>AS-95189</t>
  </si>
  <si>
    <t>gid://shopify/Order/7409154851154</t>
  </si>
  <si>
    <t>gid://shopify/OrderTransaction/8580179689810</t>
  </si>
  <si>
    <t>2026-01-06T11:16:49Z</t>
  </si>
  <si>
    <t>ch_3SmYFqIkWweOM9jA0stCy4x7</t>
  </si>
  <si>
    <t>ruJFc3A2DvTClXFG4PkkM45Jg</t>
  </si>
  <si>
    <t>pi_3SmYFqIkWweOM9jA04tEvJgg</t>
  </si>
  <si>
    <t>"{\"id\":\"pi_3SmYFqIkWweOM9jA04tEvJgg\",\"object\":\"payment_intent\",\"amount\":8495,\"amount_capturable\":0,\"amount_received\":8495,\"canceled_at\":null,\"cancellation_reason\":null,\"capture_method\":\"automatic\",\"latest_charge\":{\"id\":\"ch_3SmYFqIkWweOM9jA0stCy4x7\",\"object\":\"charge\",\"amount\":8495,\"application_fee\":\"fee_1SmYFtIkWweOM9jAKxe5NQHk\",\"balance_transaction\":\"txn_3SmYFqIkWweOM9jA087uat5a\",\"captured\":true,\"created\":1767698212,\"currency\":\"eur\",\"failure_code\":null,\"failure_message\":null,\"fraud_details\":{},\"livemode\":true,\"metadata\":{\"payment_id\":\"ruJFc3A2DvTClXFG4PkkM45J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YFqIkWweOM9jA04tEvJgg\",\"payment_method\":\"pm_1SmYFqIkWweOM9jAZNH2wzwt\",\"payment_method_details\":{\"card\":{\"amount_authorized\":8495,\"authorization_code\":\"500964\",\"brand\":\"visa\",\"checks\":{\"address_line1_check\":\"fail\",\"address_postal_code_check\":\"pass\",\"cvc_check\":\"pass\"},\"country\":\"FR\",\"description\":\"Visa Business\",\"ds_transaction_id\":null,\"exp_month\":5,\"exp_year\":2026,\"extended_authorization\":{\"status\":\"disabled\"},\"fingerprint\":\"87cxLtK0uZqnuRzk\",\"funding\":\"debit\",\"iin\":\"497047\",\"incremental_authorization\":{\"status\":\"unavailable\"},\"installments\":null,\"issuer\":\"LA BANQUE POSTALE\",\"last4\":\"4284\",\"mandate\":null,\"moto\":false,\"multicapture\":{\"status\":\"unavailable\"},\"network\":\"visa\",\"network_token\":{\"used\":false},\"network_transaction_id\":\"486006406127629\",\"overcapture\":{\"maximum_amount_capturable\":8495,\"status\":\"unavailable\"},\"payment_account_reference\":\"V0010013024155541344264054598\",\"regulated_status\":\"unregulated\",\"three_d_secure\":{\"authentication_flow\":\"frictionless\",\"electronic_commerce_indicator\":\"07\",\"exemption_indicator\":null,\"result\":\"exempted\",\"result_reason\":null,\"transaction_id\":\"47111787-68c6-4bbd-b085-e105072d919a\",\"version\":\"2.2.0\"},\"wallet\":null},\"type\":\"card\"},\"refunded\":false,\"source\":null,\"status\":\"succeeded\",\"mit_params\":{\"network_transaction_id\":\"486006406127629\"}},\"confirmation_method\":\"manual\",\"created\":1767698210,\"currency\":\"eur\",\"customer\":null,\"last_payment_error\":null,\"livemode\":true,\"metadata\":{\"payment_id\":\"ruJFc3A2DvTClXFG4PkkM45Jg\",\"payments_extension\":\"true\",\"payments_extension_type\":\"card\",\"reconciliation_flow\":\"payments_api\",\"shop_id\":\"751927347\"},\"next_action\":null,\"payment_method\":\"pm_1SmYFqIkWweOM9jAZNH2wzwt\",\"payment_method_types\":[\"card\"],\"source\":null,\"status\":\"succeeded\"}"</t>
  </si>
  <si>
    <t>AS-95553</t>
  </si>
  <si>
    <t>gid://shopify/Order/7418939572562</t>
  </si>
  <si>
    <t>gid://shopify/OrderTransaction/8591954936146</t>
  </si>
  <si>
    <t>2026-01-10T14:58:00Z</t>
  </si>
  <si>
    <t>ch_3So3c5IkWweOM9jA0ygGz5dI</t>
  </si>
  <si>
    <t>rIQ8oNVM32YIpjGwS3qzz0Zu4</t>
  </si>
  <si>
    <t>pi_3So3c5IkWweOM9jA0oWcu58E</t>
  </si>
  <si>
    <t>"{\"id\":\"pi_3So3c5IkWweOM9jA0oWcu58E\",\"object\":\"payment_intent\",\"amount\":5290,\"amount_capturable\":0,\"amount_received\":5290,\"canceled_at\":null,\"cancellation_reason\":null,\"capture_method\":\"automatic\",\"latest_charge\":{\"id\":\"ch_3So3c5IkWweOM9jA0ygGz5dI\",\"object\":\"charge\",\"amount\":5290,\"application_fee\":\"fee_1So3c6IkWweOM9jAuxkz6TGT\",\"balance_transaction\":\"txn_3So3c5IkWweOM9jA08uSq5OG\",\"captured\":true,\"created\":1768057081,\"currency\":\"eur\",\"failure_code\":null,\"failure_message\":null,\"fraud_details\":{},\"livemode\":true,\"metadata\":{\"payment_id\":\"rIQ8oNVM32YIpjGwS3qzz0Zu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3c5IkWweOM9jA0oWcu58E\",\"payment_method\":\"pm_1So3c5IkWweOM9jAsmlowkUf\",\"payment_method_details\":{\"card\":{\"amount_authorized\":5290,\"authorization_code\":\"084946\",\"brand\":\"mastercard\",\"checks\":{\"address_line1_check\":null,\"address_postal_code_check\":null,\"cvc_check\":null},\"country\":\"ES\",\"description\":\"MasterCard New World Immediate Debit\",\"ds_transaction_id\":null,\"exp_month\":7,\"exp_year\":2026,\"extended_authorization\":{\"status\":\"disabled\"},\"fingerprint\":\"bqFOkpzNsavaWEFY\",\"funding\":\"debit\",\"iin\":\"515896\",\"incremental_authorization\":{\"status\":\"unavailable\"},\"installments\":null,\"issuer\":\"BANCO SABADELL S.A.\",\"last4\":\"0000\",\"mandate\":null,\"moto\":false,\"multicapture\":{\"status\":\"unavailable\"},\"network\":\"mastercard\",\"network_token\":{\"used\":false},\"network_transaction_id\":\"TNWEEONX60110\",\"overcapture\":{\"maximum_amount_capturable\":5290,\"status\":\"unavailable\"},\"payment_account_reference\":\"5001BXW93G3EUSXOJXULD19VVDZ4G\",\"regulated_status\":\"unregulated\",\"three_d_secure\":null,\"wallet\":{\"apple_pay\":{\"type\":\"apple_pay\"},\"dynamic_last4\":\"5428\",\"type\":\"apple_pay\"}},\"type\":\"card\"},\"refunded\":false,\"source\":null,\"status\":\"succeeded\",\"mit_params\":{\"network_transaction_id\":\"TNWEEONX60110\"}},\"confirmation_method\":\"manual\",\"created\":1768057081,\"currency\":\"eur\",\"customer\":null,\"last_payment_error\":null,\"livemode\":true,\"metadata\":{\"payment_id\":\"rIQ8oNVM32YIpjGwS3qzz0Zu4\",\"payments_extension\":\"true\",\"payments_extension_type\":\"card\",\"reconciliation_flow\":\"payments_api\",\"shop_id\":\"751927347\"},\"next_action\":null,\"payment_method\":\"pm_1So3c5IkWweOM9jAsmlowkUf\",\"payment_method_types\":[\"card\"],\"source\":null,\"status\":\"succeeded\"}"</t>
  </si>
  <si>
    <t>AS-95961</t>
  </si>
  <si>
    <t>gid://shopify/Order/7429037916498</t>
  </si>
  <si>
    <t>gid://shopify/OrderTransaction/8603143504210</t>
  </si>
  <si>
    <t>2026-01-14T22:11:18Z</t>
  </si>
  <si>
    <t>5B771042HK7542803</t>
  </si>
  <si>
    <t>"{\"id\":\"5B771042HK7542803\",\"intent\":\"CAPTURE\",\"status\":\"COMPLETED\",\"payment_source\":{\"paypal\":{\"email_address\":\"annika.reil1991@gmail.com\",\"account_id\":\"TUVX42S7ZZF7J\",\"account_status\":\"VERIFIED\",\"name\":{\"given_name\":\"Annika\",\"surname\":\"Plasa\"},\"phone_number\":{\"national_number\":\"49015221073894\"},\"address\":{\"address_line_1\":\"Helmholtzstra\u00dfe 12\",\"admin_area_2\":\"D\u00fcsseldorf \",\"postal_code\":\"40215\",\"country_code\":\"DE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age green Boho Sunrise 2 - P\u00f3ster \\/ Sin marco \\/ 50x70\",\"custom_id\":\"{\\\"shop_id\\\":751927347,\\\"session_id\\\":\\\"rulq3W9rlIDhvscKRDQB6SPMY\\\"}\",\"invoice_id\":\"rulq3W9rlIDhvscKRDQB6SPMY\",\"items\":[{\"name\":\"Sage green Boho Sunrise 2 - P\u00f3ster \\/ Sin marco \\/ 50x70\",\"unit_amount\":{\"currency_code\":\"EUR\",\"value\":\"32.95\"},\"tax\":{\"currency_code\":\"EUR\",\"value\":\"0.00\"},\"quantity\":\"1\"}],\"shipping\":{\"name\":{\"full_name\":\"Annika Plasa\"},\"address\":{\"address_line_1\":\"Thierschweg 13\",\"admin_area_2\":\"Dortmund\",\"postal_code\":\"44141\",\"country_code\":\"DE\"}},\"supplementary_data\":{\"tax_nexus\":[]},\"payments\":{\"captures\":[{\"id\":\"58859333N4080054T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ulq3W9rlIDhvscKRDQB6SPMY\",\"custom_id\":\"{\\\"shop_id\\\":751927347,\\\"session_id\\\":\\\"rulq3W9rlIDhvscKRDQB6SPMY\\\"}\",\"links\":[{\"href\":\"https:\\/\\/api.paypal.com\\/v2\\/payments\\/captures\\/58859333N4080054T\",\"rel\":\"self\",\"method\":\"GET\"},{\"href\":\"https:\\/\\/api.paypal.com\\/v2\\/payments\\/captures\\/58859333N4080054T\\/refund\",\"rel\":\"refund\",\"method\":\"POST\"},{\"href\":\"https:\\/\\/api.paypal.com\\/v2\\/checkout\\/orders\\/5B771042HK7542803\",\"rel\":\"up\",\"method\":\"GET\"}],\"create_time\":\"2026-01-14T22:11:20Z\",\"update_time\":\"2026-01-14T22:11:20Z\"}]}}],\"payer\":{\"name\":{\"given_name\":\"Annika\",\"surname\":\"Plasa\"},\"email_address\":\"annika.reil1991@gmail.com\",\"payer_id\":\"TUVX42S7ZZF7J\",\"phone\":{\"phone_number\":{\"national_number\":\"49015221073894\"}},\"address\":{\"address_line_1\":\"Helmholtzstra\u00dfe 12\",\"admin_area_2\":\"D\u00fcsseldorf \",\"postal_code\":\"40215\",\"country_code\":\"DE\"}},\"create_time\":\"2026-01-14T22:10:56Z\",\"update_time\":\"2026-01-14T22:11:20Z\",\"links\":[{\"href\":\"https:\\/\\/api.paypal.com\\/v2\\/checkout\\/orders\\/5B771042HK7542803\",\"rel\":\"self\",\"method\":\"GET\"}]}"</t>
  </si>
  <si>
    <t>AS-95417</t>
  </si>
  <si>
    <t>gid://shopify/Order/7415020061010</t>
  </si>
  <si>
    <t>gid://shopify/OrderTransaction/8587457823058</t>
  </si>
  <si>
    <t>2026-01-08T21:38:20Z</t>
  </si>
  <si>
    <t>9DE34353E3366490V</t>
  </si>
  <si>
    <t>"{\"id\":\"9DE34353E3366490V\",\"intent\":\"CAPTURE\",\"status\":\"COMPLETED\",\"payment_source\":{\"paypal\":{\"email_address\":\"Uwe.86@dg-email.de\",\"account_id\":\"XQMRC94UCSE7W\",\"account_status\":\"VERIFIED\",\"name\":{\"given_name\":\"Uwe\",\"surname\":\"Radon\"},\"phone_number\":{\"national_number\":\"4915201758118\"},\"address\":{\"address_line_1\":\"B\u00e4rhorst 22\",\"address_line_2\":\" \",\"admin_area_2\":\"Wolfsburg\",\"postal_code\":\"38442\",\"country_code\":\"DE\"}}},\"purchase_units\":[{\"reference_id\":\"default\",\"amount\":{\"currency_code\":\"EUR\",\"value\":\"131.80\",\"breakdown\":{\"item_total\":{\"currency_code\":\"EUR\",\"value\":\"131.80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Gustav Klimt Garden Cat Print - P\u00f3ster \\/ Sin marco \\/ 50x70\",\"custom_id\":\"{\\\"shop_id\\\":751927347,\\\"session_id\\\":\\\"r9JcuznxpO5a3pquiWKy0QpNI\\\"}\",\"invoice_id\":\"r9JcuznxpO5a3pquiWKy0QpNI\",\"items\":[{\"name\":\"Gustav Klimt Garden Cat Print - P\u00f3ster \\/ Sin marco \\/ 50x70\",\"unit_amount\":{\"currency_code\":\"EUR\",\"value\":\"32.95\"},\"tax\":{\"currency_code\":\"EUR\",\"value\":\"0.00\"},\"quantity\":\"1\"},{\"name\":\"Pablo Picasso Animals Drawings the elephant - P\u00f3ster \\/ Sin marco \\/ 50x70\",\"unit_amount\":{\"currency_code\":\"EUR\",\"value\":\"32.95\"},\"tax\":{\"currency_code\":\"EUR\",\"value\":\"0.00\"},\"quantity\":\"1\"},{\"name\":\"Henri Matisse, Coeur d'amour - P\u00f3ster \\/ Sin marco \\/ 50x70\",\"unit_amount\":{\"currency_code\":\"EUR\",\"value\":\"32.95\"},\"tax\":{\"currency_code\":\"EUR\",\"value\":\"0.00\"},\"quantity\":\"1\"},{\"name\":\"Tile Sevilla blue - P\u00f3ster \\/ Sin marco \\/ 50x70\",\"unit_amount\":{\"currency_code\":\"EUR\",\"value\":\"32.95\"},\"tax\":{\"currency_code\":\"EUR\",\"value\":\"0.00\"},\"quantity\":\"1\"}],\"shipping\":{\"name\":{\"full_name\":\"Uwe Radon\"},\"address\":{\"address_line_1\":\"Zellerhornstra\u00dfe 19\",\"admin_area_2\":\"Bernau am Chiemsee\",\"postal_code\":\"83233\",\"country_code\":\"DE\"}},\"supplementary_data\":{\"tax_nexus\":[]},\"payments\":{\"captures\":[{\"id\":\"61U06653RS123751F\",\"status\":\"COMPLETED\",\"amount\":{\"currency_code\":\"EUR\",\"value\":\"131.80\"},\"final_capture\":true,\"disbursement_mode\":\"INSTANT\",\"seller_protection\":{\"status\":\"ELIGIBLE\",\"dispute_categories\":[\"ITEM_NOT_RECEIVED\",\"UNAUTHORIZED_TRANSACTION\"]},\"seller_receivable_breakdown\":{\"gross_amount\":{\"currency_code\":\"EUR\",\"value\":\"131.80\"},\"paypal_fee\":{\"currency_code\":\"EUR\",\"value\":\"4.17\"},\"net_amount\":{\"currency_code\":\"EUR\",\"value\":\"127.63\"}},\"invoice_id\":\"r9JcuznxpO5a3pquiWKy0QpNI\",\"custom_id\":\"{\\\"shop_id\\\":751927347,\\\"session_id\\\":\\\"r9JcuznxpO5a3pquiWKy0QpNI\\\"}\",\"links\":[{\"href\":\"https:\\/\\/api.paypal.com\\/v2\\/payments\\/captures\\/61U06653RS123751F\",\"rel\":\"self\",\"method\":\"GET\"},{\"href\":\"https:\\/\\/api.paypal.com\\/v2\\/payments\\/captures\\/61U06653RS123751F\\/refund\",\"rel\":\"refund\",\"method\":\"POST\"},{\"href\":\"https:\\/\\/api.paypal.com\\/v2\\/checkout\\/orders\\/9DE34353E3366490V\",\"rel\":\"up\",\"method\":\"GET\"}],\"create_time\":\"2026-01-08T21:38:21Z\",\"update_time\":\"2026-01-08T21:38:21Z\"}]}}],\"payer\":{\"name\":{\"given_name\":\"Uwe\",\"surname\":\"Radon\"},\"email_address\":\"Uwe.86@dg-email.de\",\"payer_id\":\"XQMRC94UCSE7W\",\"phone\":{\"phone_number\":{\"national_number\":\"4915201758118\"}},\"address\":{\"address_line_1\":\"B\u00e4rhorst 22\",\"address_line_2\":\" \",\"admin_area_2\":\"Wolfsburg\",\"postal_code\":\"38442\",\"country_code\":\"DE\"}},\"create_time\":\"2026-01-08T21:34:31Z\",\"update_time\":\"2026-01-08T21:38:21Z\",\"links\":[{\"href\":\"https:\\/\\/api.paypal.com\\/v2\\/checkout\\/orders\\/9DE34353E3366490V\",\"rel\":\"self\",\"method\":\"GET\"}]}"</t>
  </si>
  <si>
    <t>AS-95011</t>
  </si>
  <si>
    <t>gid://shopify/Order/7398719586642</t>
  </si>
  <si>
    <t>gid://shopify/OrderTransaction/8575338053970</t>
  </si>
  <si>
    <t>2026-01-04T09:53:46Z</t>
  </si>
  <si>
    <t>ch_3Slo0NIkWweOM9jA0oI7Q9oG</t>
  </si>
  <si>
    <t>rppW5o23Xtyxz9CtNlGSBqL6n</t>
  </si>
  <si>
    <t>pi_3Slo0NIkWweOM9jA08N6oH4n</t>
  </si>
  <si>
    <t>"{\"id\":\"pi_3Slo0NIkWweOM9jA08N6oH4n\",\"object\":\"payment_intent\",\"amount\":9995,\"amount_capturable\":0,\"amount_received\":9995,\"canceled_at\":null,\"cancellation_reason\":null,\"capture_method\":\"automatic\",\"latest_charge\":{\"id\":\"ch_3Slo0NIkWweOM9jA0oI7Q9oG\",\"object\":\"charge\",\"amount\":9995,\"application_fee\":\"fee_1Slo0PIkWweOM9jAchtBpeM8\",\"balance_transaction\":\"txn_3Slo0NIkWweOM9jA0JIum3Ig\",\"captured\":true,\"created\":1767520428,\"currency\":\"eur\",\"failure_code\":null,\"failure_message\":null,\"fraud_details\":{},\"livemode\":true,\"metadata\":{\"payment_id\":\"rppW5o23Xtyxz9CtNlGSBqL6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o0NIkWweOM9jA08N6oH4n\",\"payment_method\":\"pm_1Slo0NIkWweOM9jAp6iEoS2y\",\"payment_method_details\":{\"card\":{\"amount_authorized\":9995,\"authorization_code\":\"551042\",\"brand\":\"mastercard\",\"checks\":{\"address_line1_check\":\"unavailable\",\"address_postal_code_check\":\"unavailable\",\"cvc_check\":\"pass\"},\"country\":\"FR\",\"description\":\"Standard MasterCard Card\",\"ds_transaction_id\":null,\"exp_month\":10,\"exp_year\":2027,\"extended_authorization\":{\"status\":\"disabled\"},\"fingerprint\":\"o5scisIPfZ5VaAqo\",\"funding\":\"credit\",\"iin\":\"529434\",\"incremental_authorization\":{\"status\":\"unavailable\"},\"installments\":null,\"issuer\":\"CARREFOUR BANQUE\",\"last4\":\"6441\",\"mandate\":null,\"moto\":false,\"multicapture\":{\"status\":\"unavailable\"},\"network\":\"mastercard\",\"network_token\":{\"used\":false},\"network_transaction_id\":\"MCSP1REUA0104\",\"overcapture\":{\"maximum_amount_capturable\":9995,\"status\":\"unavailable\"},\"payment_account_reference\":\"50010FAHCKV0PO2R2J7XXER7IGMGC\",\"regulated_status\":\"unregulated\",\"three_d_secure\":null,\"wallet\":null},\"type\":\"card\"},\"refunded\":false,\"source\":null,\"status\":\"succeeded\",\"mit_params\":{\"network_transaction_id\":\"MCSP1REUA0104\"}},\"confirmation_method\":\"manual\",\"created\":1767520427,\"currency\":\"eur\",\"customer\":null,\"last_payment_error\":null,\"livemode\":true,\"metadata\":{\"payment_id\":\"rppW5o23Xtyxz9CtNlGSBqL6n\",\"payments_extension\":\"true\",\"payments_extension_type\":\"card\",\"reconciliation_flow\":\"payments_api\",\"shop_id\":\"751927347\"},\"next_action\":null,\"payment_method\":\"pm_1Slo0NIkWweOM9jAp6iEoS2y\",\"payment_method_types\":[\"card\"],\"source\":null,\"status\":\"succeeded\"}"</t>
  </si>
  <si>
    <t>AS-95163</t>
  </si>
  <si>
    <t>gid://shopify/Order/7408418718034</t>
  </si>
  <si>
    <t>gid://shopify/OrderTransaction/8579224666450</t>
  </si>
  <si>
    <t>2026-01-05T20:53:38Z</t>
  </si>
  <si>
    <t>29017947RA123651P</t>
  </si>
  <si>
    <t>"{\"id\":\"29017947RA123651P\",\"intent\":\"CAPTURE\",\"status\":\"COMPLETED\",\"payment_source\":{\"paypal\":{\"email_address\":\"anikaheinsch@gmx.de\",\"account_id\":\"QH3FZ86YAC4AL\",\"account_status\":\"VERIFIED\",\"name\":{\"given_name\":\"Anika\",\"surname\":\"Heinsch\"},\"phone_number\":{\"national_number\":\"1739731057\"},\"address\":{\"address_line_1\":\"Eisenhutweg 42\",\"admin_area_2\":\"Stuttgart\",\"postal_code\":\"70374\",\"country_code\":\"DE\"}}},\"purchase_units\":[{\"reference_id\":\"default\",\"amount\":{\"currency_code\":\"EUR\",\"value\":\"30.85\",\"breakdown\":{\"item_total\":{\"currency_code\":\"EUR\",\"value\":\"25.90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eashell (coquille de coque) - Sealife Collection - P\u00f3ster \\/ Sin marco \\/ 20x30\",\"custom_id\":\"{\\\"shop_id\\\":751927347,\\\"session_id\\\":\\\"rissRatYcgKJ60a0otnlTGCLC\\\"}\",\"invoice_id\":\"rissRatYcgKJ60a0otnlTGCLC\",\"items\":[{\"name\":\"Seashell (coquille de coque) - Sealife Collection - P\u00f3ster \\/ Sin marco \\/ 20x30\",\"unit_amount\":{\"currency_code\":\"EUR\",\"value\":\"12.95\"},\"tax\":{\"currency_code\":\"EUR\",\"value\":\"0.00\"},\"quantity\":\"1\"},{\"name\":\"Starfish (\u00c9toile de mer) II - Sealife Collection - P\u00f3ster \\/ Sin marco \\/ 20x30\",\"unit_amount\":{\"currency_code\":\"EUR\",\"value\":\"12.95\"},\"tax\":{\"currency_code\":\"EUR\",\"value\":\"0.00\"},\"quantity\":\"1\"}],\"shipping\":{\"name\":{\"full_name\":\"Anika Heinsch\"},\"address\":{\"address_line_1\":\" Am Hufeisen 57\",\"admin_area_2\":\"S\u00fcsel\",\"postal_code\":\"23701\",\"country_code\":\"DE\"}},\"supplementary_data\":{\"tax_nexus\":[]},\"payments\":{\"captures\":[{\"id\":\"61B078560F7345358\",\"status\":\"COMPLETED\",\"amount\":{\"currency_code\":\"EUR\",\"value\":\"30.85\"},\"final_capture\":true,\"disbursement_mode\":\"INSTANT\",\"seller_protection\":{\"status\":\"ELIGIBLE\",\"dispute_categories\":[\"ITEM_NOT_RECEIVED\",\"UNAUTHORIZED_TRANSACTION\"]},\"seller_receivable_breakdown\":{\"gross_amount\":{\"currency_code\":\"EUR\",\"value\":\"30.85\"},\"paypal_fee\":{\"currency_code\":\"EUR\",\"value\":\"1.24\"},\"net_amount\":{\"currency_code\":\"EUR\",\"value\":\"29.61\"}},\"invoice_id\":\"rissRatYcgKJ60a0otnlTGCLC\",\"custom_id\":\"{\\\"shop_id\\\":751927347,\\\"session_id\\\":\\\"rissRatYcgKJ60a0otnlTGCLC\\\"}\",\"links\":[{\"href\":\"https:\\/\\/api.paypal.com\\/v2\\/payments\\/captures\\/61B078560F7345358\",\"rel\":\"self\",\"method\":\"GET\"},{\"href\":\"https:\\/\\/api.paypal.com\\/v2\\/payments\\/captures\\/61B078560F7345358\\/refund\",\"rel\":\"refund\",\"method\":\"POST\"},{\"href\":\"https:\\/\\/api.paypal.com\\/v2\\/checkout\\/orders\\/29017947RA123651P\",\"rel\":\"up\",\"method\":\"GET\"}],\"create_time\":\"2026-01-05T20:53:39Z\",\"update_time\":\"2026-01-05T20:53:39Z\"}]}}],\"payer\":{\"name\":{\"given_name\":\"Anika\",\"surname\":\"Heinsch\"},\"email_address\":\"anikaheinsch@gmx.de\",\"payer_id\":\"QH3FZ86YAC4AL\",\"phone\":{\"phone_number\":{\"national_number\":\"1739731057\"}},\"address\":{\"address_line_1\":\"Eisenhutweg 42\",\"admin_area_2\":\"Stuttgart\",\"postal_code\":\"70374\",\"country_code\":\"DE\"}},\"create_time\":\"2026-01-05T20:52:34Z\",\"update_time\":\"2026-01-05T20:53:39Z\",\"links\":[{\"href\":\"https:\\/\\/api.paypal.com\\/v2\\/checkout\\/orders\\/29017947RA123651P\",\"rel\":\"self\",\"method\":\"GET\"}]}"</t>
  </si>
  <si>
    <t>AS-95692</t>
  </si>
  <si>
    <t>gid://shopify/Order/7421518610770</t>
  </si>
  <si>
    <t>gid://shopify/OrderTransaction/8594928238930</t>
  </si>
  <si>
    <t>2026-01-11T19:34:01Z</t>
  </si>
  <si>
    <t>ch_3SoUOkIkWweOM9jA0szW9dOO</t>
  </si>
  <si>
    <t>rpdn11TcHou8WgfqF21ZxOlVU</t>
  </si>
  <si>
    <t>pi_3SoUOkIkWweOM9jA0Grt8tcF</t>
  </si>
  <si>
    <t>"{\"id\":\"pi_3SoUOkIkWweOM9jA0Grt8tcF\",\"object\":\"payment_intent\",\"amount\":2990,\"amount_capturable\":0,\"amount_received\":2990,\"canceled_at\":null,\"cancellation_reason\":null,\"capture_method\":\"automatic\",\"latest_charge\":{\"id\":\"ch_3SoUOkIkWweOM9jA0szW9dOO\",\"object\":\"charge\",\"amount\":2990,\"application_fee\":\"fee_1SoUOlIkWweOM9jATww9AFZ2\",\"balance_transaction\":\"txn_3SoUOkIkWweOM9jA0cfdEp7y\",\"captured\":true,\"created\":1768160042,\"currency\":\"eur\",\"failure_code\":null,\"failure_message\":null,\"fraud_details\":{},\"livemode\":true,\"metadata\":{\"payment_id\":\"rpdn11TcHou8WgfqF21ZxOlV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UOkIkWweOM9jA0Grt8tcF\",\"payment_method\":\"pm_1SoUOkIkWweOM9jAMr53M1Gq\",\"payment_method_details\":{\"card\":{\"amount_authorized\":2990,\"authorization_code\":\"714633\",\"brand\":\"mastercard\",\"checks\":{\"address_line1_check\":\"unavailable\",\"address_postal_code_check\":\"unavailable\",\"cvc_check\":\"pass\"},\"country\":\"IT\",\"description\":\"Prepaid Unembossed MasterCard Card (Non-US)\",\"ds_transaction_id\":null,\"exp_month\":5,\"exp_year\":2027,\"extended_authorization\":{\"status\":\"disabled\"},\"fingerprint\":\"AhKZIE0RfrgVCjbD\",\"funding\":\"prepaid\",\"iin\":\"527329\",\"incremental_authorization\":{\"status\":\"unavailable\"},\"installments\":null,\"issuer\":\"CREDIT AGRICOLE ITALIA S.P.A\",\"last4\":\"3010\",\"mandate\":null,\"moto\":false,\"multicapture\":{\"status\":\"unavailable\"},\"network\":\"mastercard\",\"network_token\":{\"used\":false},\"network_transaction_id\":\"SURX3FC0L0111\",\"overcapture\":{\"maximum_amount_capturable\":2990,\"status\":\"unavailable\"},\"payment_account_reference\":\"500103JG38UBEXC5J1MV64SGFQN1O\",\"regulated_status\":\"unregulated\",\"three_d_secure\":null,\"wallet\":null},\"type\":\"card\"},\"refunded\":false,\"source\":null,\"status\":\"succeeded\",\"mit_params\":{\"network_transaction_id\":\"SURX3FC0L0111\"}},\"confirmation_method\":\"manual\",\"created\":1768160042,\"currency\":\"eur\",\"customer\":null,\"last_payment_error\":null,\"livemode\":true,\"metadata\":{\"payment_id\":\"rpdn11TcHou8WgfqF21ZxOlVU\",\"payments_extension\":\"true\",\"payments_extension_type\":\"card\",\"reconciliation_flow\":\"payments_api\",\"shop_id\":\"751927347\"},\"next_action\":null,\"payment_method\":\"pm_1SoUOkIkWweOM9jAMr53M1Gq\",\"payment_method_types\":[\"card\"],\"source\":null,\"status\":\"succeeded\"}"</t>
  </si>
  <si>
    <t>AS-95341</t>
  </si>
  <si>
    <t>gid://shopify/Order/7413331427666</t>
  </si>
  <si>
    <t>gid://shopify/OrderTransaction/8585238118738</t>
  </si>
  <si>
    <t>2026-01-07T23:59:14Z</t>
  </si>
  <si>
    <t>ch_3Sn6dDIkWweOM9jA1cW05Ek3</t>
  </si>
  <si>
    <t>rOQ6JKUXQkRYOrkdqM1FwJtth</t>
  </si>
  <si>
    <t>pi_3Sn6dDIkWweOM9jA12vook6e</t>
  </si>
  <si>
    <t>"{\"id\":\"pi_3Sn6dDIkWweOM9jA12vook6e\",\"object\":\"payment_intent\",\"amount\":6795,\"amount_capturable\":0,\"amount_received\":6795,\"canceled_at\":null,\"cancellation_reason\":null,\"capture_method\":\"automatic\",\"latest_charge\":{\"id\":\"ch_3Sn6dDIkWweOM9jA1cW05Ek3\",\"object\":\"charge\",\"amount\":6795,\"application_fee\":\"fee_1Sn6dGIkWweOM9jAwsxlcUy5\",\"balance_transaction\":\"txn_3Sn6dDIkWweOM9jA1giOMdqM\",\"captured\":true,\"created\":1767830357,\"currency\":\"eur\",\"failure_code\":null,\"failure_message\":null,\"fraud_details\":{},\"livemode\":true,\"metadata\":{\"payment_id\":\"rOQ6JKUXQkRYOrkdqM1FwJtt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6dDIkWweOM9jA12vook6e\",\"payment_method\":\"pm_1Sn6dDIkWweOM9jA74xoAoU3\",\"payment_method_details\":{\"card\":{\"amount_authorized\":6795,\"authorization_code\":\"570811\",\"brand\":\"visa\",\"checks\":{\"address_line1_check\":\"fail\",\"address_postal_code_check\":\"pass\",\"cvc_check\":\"pass\"},\"country\":\"FR\",\"description\":\"Visa Classic\",\"ds_transaction_id\":null,\"exp_month\":4,\"exp_year\":2029,\"extended_authorization\":{\"status\":\"disabled\"},\"fingerprint\":\"Ye2znMljYZnSCE3R\",\"funding\":\"credit\",\"iin\":\"497041\",\"incremental_authorization\":{\"status\":\"unavailable\"},\"installments\":null,\"issuer\":\"LA BANQUE POSTALE\",\"last4\":\"3666\",\"mandate\":null,\"moto\":false,\"multicapture\":{\"status\":\"unavailable\"},\"network\":\"visa\",\"network_token\":{\"used\":false},\"network_transaction_id\":\"486007863578969\",\"overcapture\":{\"maximum_amount_capturable\":6795,\"status\":\"unavailable\"},\"payment_account_reference\":\"V001AADBP30000114551070000000\",\"regulated_status\":\"unregulated\",\"three_d_secure\":{\"authentication_flow\":\"frictionless\",\"electronic_commerce_indicator\":\"07\",\"exemption_indicator\":null,\"result\":\"exempted\",\"result_reason\":null,\"transaction_id\":\"c7c4a67c-39db-4db8-874c-a4064707cf8d\",\"version\":\"2.2.0\"},\"wallet\":null},\"type\":\"card\"},\"refunded\":false,\"source\":null,\"status\":\"succeeded\",\"mit_params\":{\"network_transaction_id\":\"486007863578969\"}},\"confirmation_method\":\"manual\",\"created\":1767830355,\"currency\":\"eur\",\"customer\":null,\"last_payment_error\":null,\"livemode\":true,\"metadata\":{\"payment_id\":\"rOQ6JKUXQkRYOrkdqM1FwJtth\",\"payments_extension\":\"true\",\"payments_extension_type\":\"card\",\"reconciliation_flow\":\"payments_api\",\"shop_id\":\"751927347\"},\"next_action\":null,\"payment_method\":\"pm_1Sn6dDIkWweOM9jA74xoAoU3\",\"payment_method_types\":[\"card\"],\"source\":null,\"status\":\"succeeded\"}"</t>
  </si>
  <si>
    <t>AS-96556</t>
  </si>
  <si>
    <t>gid://shopify/Order/7488441450834</t>
  </si>
  <si>
    <t>gid://shopify/OrderTransaction/8626379882834</t>
  </si>
  <si>
    <t>2026-01-22T19:37:50Z</t>
  </si>
  <si>
    <t>61K62600WW547613L</t>
  </si>
  <si>
    <t>"{\"id\":\"61K62600WW547613L\",\"intent\":\"CAPTURE\",\"status\":\"COMPLETED\",\"payment_source\":{\"paypal\":{\"email_address\":\"losfaroles10@gmail.com\",\"account_id\":\"2YA7G87SEZA7J\",\"account_status\":\"VERIFIED\",\"name\":{\"given_name\":\"Loli\",\"surname\":\"Nieto\"},\"phone_number\":{\"national_number\":\"34674226301\"},\"address\":{\"address_line_1\":\"Avenida Secundino Zuazo 4 10D\",\"admin_area_2\":\"Madrid\",\"admin_area_1\":\"MADRID\",\"postal_code\":\"28020\",\"country_code\":\"ES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inimalist horizon in soft olive green and sepia - P\u00f3ster \\/ Sin marco \\/ 40x50\",\"custom_id\":\"{\\\"shop_id\\\":751927347,\\\"session_id\\\":\\\"rf2BKDcLnKuU2YA3TPYLe7wFM\\\"}\",\"invoice_id\":\"rf2BKDcLnKuU2YA3TPYLe7wFM\",\"soft_descriptor\":\"PAYPAL *ARTESTASTOR AR\",\"items\":[{\"name\":\"Minimalist horizon in soft olive green and sepia - P\u00f3ster \\/ Sin marco \\/ 40x50\",\"unit_amount\":{\"currency_code\":\"EUR\",\"value\":\"26.95\"},\"tax\":{\"currency_code\":\"EUR\",\"value\":\"0.00\"},\"quantity\":\"1\"}],\"shipping\":{\"name\":{\"full_name\":\"Maria Dolores Nieto Fajardo\"},\"address\":{\"address_line_1\":\"Avenida Secundino Zuazo  410D\",\"admin_area_2\":\"Madrid\",\"admin_area_1\":\"Madrid\",\"postal_code\":\"28055\",\"country_code\":\"ES\"}},\"supplementary_data\":{\"tax_nexus\":[]},\"payments\":{\"captures\":[{\"id\":\"0EM64180UD8451156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f2BKDcLnKuU2YA3TPYLe7wFM\",\"custom_id\":\"{\\\"shop_id\\\":751927347,\\\"session_id\\\":\\\"rf2BKDcLnKuU2YA3TPYLe7wFM\\\"}\",\"links\":[{\"href\":\"https:\\/\\/api.paypal.com\\/v2\\/payments\\/captures\\/0EM64180UD8451156\",\"rel\":\"self\",\"method\":\"GET\"},{\"href\":\"https:\\/\\/api.paypal.com\\/v2\\/payments\\/captures\\/0EM64180UD8451156\\/refund\",\"rel\":\"refund\",\"method\":\"POST\"},{\"href\":\"https:\\/\\/api.paypal.com\\/v2\\/checkout\\/orders\\/61K62600WW547613L\",\"rel\":\"up\",\"method\":\"GET\"}],\"create_time\":\"2026-01-22T19:37:52Z\",\"update_time\":\"2026-01-22T19:37:52Z\"}]}}],\"payer\":{\"name\":{\"given_name\":\"Loli\",\"surname\":\"Nieto\"},\"email_address\":\"losfaroles10@gmail.com\",\"payer_id\":\"2YA7G87SEZA7J\",\"phone\":{\"phone_number\":{\"national_number\":\"34674226301\"}},\"address\":{\"address_line_1\":\"Avenida Secundino Zuazo 4 10D\",\"admin_area_2\":\"Madrid\",\"admin_area_1\":\"MADRID\",\"postal_code\":\"28020\",\"country_code\":\"ES\"}},\"create_time\":\"2026-01-22T19:37:28Z\",\"update_time\":\"2026-01-22T19:37:52Z\",\"links\":[{\"href\":\"https:\\/\\/api.paypal.com\\/v2\\/checkout\\/orders\\/61K62600WW547613L\",\"rel\":\"self\",\"method\":\"GET\"}]}"</t>
  </si>
  <si>
    <t>AS-95138</t>
  </si>
  <si>
    <t>gid://shopify/Order/7407902622034</t>
  </si>
  <si>
    <t>gid://shopify/OrderTransaction/8578594537810</t>
  </si>
  <si>
    <t>2026-01-05T16:00:57Z</t>
  </si>
  <si>
    <t>ch_3SmGDGIkWweOM9jA2qrWqgEq</t>
  </si>
  <si>
    <t>rOLyrBz7wBYzb7DLGbHlsrDgb</t>
  </si>
  <si>
    <t>pi_3SmGDGIkWweOM9jA2DAg7U10</t>
  </si>
  <si>
    <t>"{\"id\":\"pi_3SmGDGIkWweOM9jA2DAg7U10\",\"object\":\"payment_intent\",\"amount\":19990,\"amount_capturable\":0,\"amount_received\":19990,\"canceled_at\":null,\"cancellation_reason\":null,\"capture_method\":\"automatic\",\"latest_charge\":{\"id\":\"ch_3SmGDGIkWweOM9jA2qrWqgEq\",\"object\":\"charge\",\"amount\":19990,\"application_fee\":\"fee_1SmGDIIkWweOM9jAOUy22sWp\",\"balance_transaction\":\"txn_3SmGDGIkWweOM9jA2E4qc1zV\",\"captured\":true,\"created\":1767628859,\"currency\":\"eur\",\"failure_code\":null,\"failure_message\":null,\"fraud_details\":{},\"livemode\":true,\"metadata\":{\"payment_id\":\"rOLyrBz7wBYzb7DLGbHlsrDg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GDGIkWweOM9jA2DAg7U10\",\"payment_method\":\"pm_1SmGDGIkWweOM9jADpPZP2Rq\",\"payment_method_details\":{\"card\":{\"amount_authorized\":19990,\"authorization_code\":\"226716\",\"brand\":\"visa\",\"checks\":{\"address_line1_check\":\"unavailable\",\"address_postal_code_check\":\"unavailable\",\"cvc_check\":\"pass\"},\"country\":\"DE\",\"description\":\"Visa Classic\",\"ds_transaction_id\":null,\"exp_month\":4,\"exp_year\":2030,\"extended_authorization\":{\"status\":\"disabled\"},\"fingerprint\":\"xhDq1vPYFiY0vL0x\",\"funding\":\"debit\",\"iin\":\"422174\",\"incremental_authorization\":{\"status\":\"unavailable\"},\"installments\":null,\"issuer\":\"DEUTSCHE KREDITBANK AG\",\"last4\":\"5421\",\"mandate\":null,\"moto\":false,\"multicapture\":{\"status\":\"unavailable\"},\"network\":\"visa\",\"network_token\":{\"used\":false},\"network_transaction_id\":\"486005576598356\",\"overcapture\":{\"maximum_amount_capturable\":19990,\"status\":\"unavailable\"},\"payment_account_reference\":\"V0010013825246438092697757996\",\"regulated_status\":\"unregulated\",\"three_d_secure\":null,\"wallet\":null},\"type\":\"card\"},\"refunded\":false,\"source\":null,\"status\":\"succeeded\",\"mit_params\":{\"network_transaction_id\":\"486005576598356\"}},\"confirmation_method\":\"manual\",\"created\":1767628858,\"currency\":\"eur\",\"customer\":null,\"last_payment_error\":null,\"livemode\":true,\"metadata\":{\"payment_id\":\"rOLyrBz7wBYzb7DLGbHlsrDgb\",\"payments_extension\":\"true\",\"payments_extension_type\":\"card\",\"reconciliation_flow\":\"payments_api\",\"shop_id\":\"751927347\"},\"next_action\":null,\"payment_method\":\"pm_1SmGDGIkWweOM9jADpPZP2Rq\",\"payment_method_types\":[\"card\"],\"source\":null,\"status\":\"succeeded\"}"</t>
  </si>
  <si>
    <t>AS-95157</t>
  </si>
  <si>
    <t>gid://shopify/Order/7408287809874</t>
  </si>
  <si>
    <t>gid://shopify/OrderTransaction/8579071672658</t>
  </si>
  <si>
    <t>2026-01-05T19:36:01Z</t>
  </si>
  <si>
    <t>7X412851MY8993045</t>
  </si>
  <si>
    <t>"{\"id\":\"7X412851MY8993045\",\"intent\":\"CAPTURE\",\"status\":\"COMPLETED\",\"payment_source\":{\"paypal\":{\"email_address\":\"seyed.majd@gmx.de\",\"account_id\":\"KAPRZ94K4CM26\",\"account_status\":\"VERIFIED\",\"name\":{\"given_name\":\"Seyed\",\"surname\":\"Majd\"},\"phone_number\":{\"national_number\":\"4915752641271\"},\"address\":{\"address_line_1\":\"Auf der kuhweide 86\",\"address_line_2\":\" \",\"admin_area_2\":\"Dortmund\",\"postal_code\":\"44269\",\"country_code\":\"DE\"}}},\"purchase_units\":[{\"reference_id\":\"default\",\"amount\":{\"currency_code\":\"EUR\",\"value\":\"72.85\",\"breakdown\":{\"item_total\":{\"currency_code\":\"EUR\",\"value\":\"72.85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ris - P\u00f3ster \\/ Sin marco \\/ 30x40\",\"custom_id\":\"{\\\"shop_id\\\":751927347,\\\"session_id\\\":\\\"rvRsS4jKL5w9TMKY4BuJR5sJi\\\"}\",\"invoice_id\":\"rvRsS4jKL5w9TMKY4BuJR5sJi\",\"items\":[{\"name\":\"Paris - P\u00f3ster \\/ Sin marco \\/ 30x40\",\"unit_amount\":{\"currency_code\":\"EUR\",\"value\":\"19.95\"},\"tax\":{\"currency_code\":\"EUR\",\"value\":\"0.00\"},\"quantity\":\"1\"},{\"name\":\"Venezia canal - P\u00f3ster \\/ Sin marco \\/ 30x40\",\"unit_amount\":{\"currency_code\":\"EUR\",\"value\":\"19.95\"},\"tax\":{\"currency_code\":\"EUR\",\"value\":\"0.00\"},\"quantity\":\"1\"},{\"name\":\"New York City - P\u00f3ster \\/ Sin marco \\/ 50x70\",\"unit_amount\":{\"currency_code\":\"EUR\",\"value\":\"32.95\"},\"tax\":{\"currency_code\":\"EUR\",\"value\":\"0.00\"},\"quantity\":\"1\"}],\"shipping\":{\"name\":{\"full_name\":\"Seyed H. Majd\"},\"address\":{\"address_line_1\":\"Auf der Kuhweide 86\",\"admin_area_2\":\"Dortmund\",\"postal_code\":\"44269\",\"country_code\":\"DE\"}},\"supplementary_data\":{\"tax_nexus\":[]},\"payments\":{\"captures\":[{\"id\":\"0WA82446ML594623E\",\"status\":\"COMPLETED\",\"amount\":{\"currency_code\":\"EUR\",\"value\":\"72.85\"},\"final_capture\":true,\"disbursement_mode\":\"INSTANT\",\"seller_protection\":{\"status\":\"ELIGIBLE\",\"dispute_categories\":[\"ITEM_NOT_RECEIVED\",\"UNAUTHORIZED_TRANSACTION\"]},\"seller_receivable_breakdown\":{\"gross_amount\":{\"currency_code\":\"EUR\",\"value\":\"72.85\"},\"paypal_fee\":{\"currency_code\":\"EUR\",\"value\":\"2.46\"},\"net_amount\":{\"currency_code\":\"EUR\",\"value\":\"70.39\"}},\"invoice_id\":\"rvRsS4jKL5w9TMKY4BuJR5sJi\",\"custom_id\":\"{\\\"shop_id\\\":751927347,\\\"session_id\\\":\\\"rvRsS4jKL5w9TMKY4BuJR5sJi\\\"}\",\"links\":[{\"href\":\"https:\\/\\/api.paypal.com\\/v2\\/payments\\/captures\\/0WA82446ML594623E\",\"rel\":\"self\",\"method\":\"GET\"},{\"href\":\"https:\\/\\/api.paypal.com\\/v2\\/payments\\/captures\\/0WA82446ML594623E\\/refund\",\"rel\":\"refund\",\"method\":\"POST\"},{\"href\":\"https:\\/\\/api.paypal.com\\/v2\\/checkout\\/orders\\/7X412851MY8993045\",\"rel\":\"up\",\"method\":\"GET\"}],\"create_time\":\"2026-01-05T19:36:03Z\",\"update_time\":\"2026-01-05T19:36:03Z\"}]}}],\"payer\":{\"name\":{\"given_name\":\"Seyed\",\"surname\":\"Majd\"},\"email_address\":\"seyed.majd@gmx.de\",\"payer_id\":\"KAPRZ94K4CM26\",\"phone\":{\"phone_number\":{\"national_number\":\"4915752641271\"}},\"address\":{\"address_line_1\":\"Auf der kuhweide 86\",\"address_line_2\":\" \",\"admin_area_2\":\"Dortmund\",\"postal_code\":\"44269\",\"country_code\":\"DE\"}},\"create_time\":\"2026-01-05T19:34:28Z\",\"update_time\":\"2026-01-05T19:36:03Z\",\"links\":[{\"href\":\"https:\\/\\/api.paypal.com\\/v2\\/checkout\\/orders\\/7X412851MY8993045\",\"rel\":\"self\",\"method\":\"GET\"}]}"</t>
  </si>
  <si>
    <t>AS-96733</t>
  </si>
  <si>
    <t>gid://shopify/Order/7493837422930</t>
  </si>
  <si>
    <t>gid://shopify/OrderTransaction/8633175081298</t>
  </si>
  <si>
    <t>2026-01-25T12:05:47Z</t>
  </si>
  <si>
    <t>py_3StS4dIkWweOM9jA2UDIRUcW</t>
  </si>
  <si>
    <t>rxTfBMsYiGQtMU0bc3todMdMA</t>
  </si>
  <si>
    <t>"{\"id\":\"py_3StS4dIkWweOM9jA2UDIRUcW\",\"object\":\"charge\",\"amount\":28791,\"application_fee\":\"fee_1StS5QIkWweOM9jARNWvOrCw\",\"balance_transaction\":\"txn_3StS4dIkWweOM9jA2D3pwYQo\",\"captured\":true,\"created\":1769342796,\"currency\":\"eur\",\"failure_code\":null,\"failure_message\":null,\"fraud_details\":{},\"livemode\":true,\"metadata\":{\"payments_extension_type\":\"klarna\",\"payments_extension\":\"true\",\"shop_id\":\"751927347\",\"reconciliation_flow\":\"payments_api\",\"payment_id\":\"rxTfBMsYiGQtMU0bc3todMdMA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tS4dIkWweOM9jA2ovEz5hG\",\"payment_method\":\"pm_1StS4dIkWweOM9jADa31CKol\",\"payment_method_details\":{\"klarna\":{\"payer_details\":{\"address\":{\"country\":\"DE\"}},\"payment_method_category\":\"pay_later\",\"preferred_locale\":\"de-DE\"},\"type\":\"klarna\"},\"refunded\":false,\"source\":null,\"status\":\"succeeded\"}"</t>
  </si>
  <si>
    <t>gid://shopify/OrderTransaction/8633505612114</t>
  </si>
  <si>
    <t>2026-01-25T14:26:33Z</t>
  </si>
  <si>
    <t>pyr_1StUGsIkWweOM9jA26RXkUL3</t>
  </si>
  <si>
    <t>zuFeZ5TrdoiYIUquIp4oFjPyO</t>
  </si>
  <si>
    <t>"{\"id\":\"pyr_1StUGsIkWweOM9jA26RXkUL3\",\"amount\":28791,\"balance_transaction\":\"txn_1StUGsIkWweOM9jAbHQophaz\",\"charge\":\"py_3StS4dIkWweOM9jA2UDIRUcW\",\"object\":\"refund\",\"reason\":null,\"status\":\"succeeded\",\"created\":1769351194,\"currency\":\"eur\",\"metadata\":{\"payments_extension_type\":\"klarna\",\"payments_extension\":\"true\",\"reconciliation_flow\":\"payments_api\",\"refund_id\":\"zuFeZ5TrdoiYIUquIp4oFjPyO\"}}"</t>
  </si>
  <si>
    <t>AS-95891</t>
  </si>
  <si>
    <t>gid://shopify/Order/7427518497106</t>
  </si>
  <si>
    <t>gid://shopify/OrderTransaction/8601081741650</t>
  </si>
  <si>
    <t>2026-01-14T08:17:37Z</t>
  </si>
  <si>
    <t>ch_3SpPGnIkWweOM9jA1GDYG5A9</t>
  </si>
  <si>
    <t>rbLIaE8zBGA42OT9ym2dz3j2D</t>
  </si>
  <si>
    <t>pi_3SpPGnIkWweOM9jA1evRJhoc</t>
  </si>
  <si>
    <t>"{\"id\":\"pi_3SpPGnIkWweOM9jA1evRJhoc\",\"object\":\"payment_intent\",\"amount\":2990,\"amount_capturable\":0,\"amount_received\":2990,\"canceled_at\":null,\"cancellation_reason\":null,\"capture_method\":\"automatic\",\"latest_charge\":{\"id\":\"ch_3SpPGnIkWweOM9jA1GDYG5A9\",\"object\":\"charge\",\"amount\":2990,\"application_fee\":\"fee_1SpPGqIkWweOM9jA1qXPiHAV\",\"balance_transaction\":\"txn_3SpPGnIkWweOM9jA1SvBubW9\",\"captured\":true,\"created\":1768378659,\"currency\":\"eur\",\"failure_code\":null,\"failure_message\":null,\"fraud_details\":{},\"livemode\":true,\"metadata\":{\"payment_id\":\"rbLIaE8zBGA42OT9ym2dz3j2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PGnIkWweOM9jA1evRJhoc\",\"payment_method\":\"pm_1SpPGnIkWweOM9jAfiFsnNit\",\"payment_method_details\":{\"card\":{\"amount_authorized\":2990,\"authorization_code\":\"746372\",\"brand\":\"visa\",\"checks\":{\"address_line1_check\":\"fail\",\"address_postal_code_check\":\"pass\",\"cvc_check\":\"pass\"},\"country\":\"IT\",\"description\":\"Visa Infinite\",\"ds_transaction_id\":null,\"exp_month\":6,\"exp_year\":2028,\"extended_authorization\":{\"status\":\"disabled\"},\"fingerprint\":\"k5bCkkQArp7qNpOu\",\"funding\":\"debit\",\"iin\":\"456933\",\"incremental_authorization\":{\"status\":\"unavailable\"},\"installments\":null,\"issuer\":\"WISE EUROPE SA\\/NV\",\"last4\":\"9353\",\"mandate\":null,\"moto\":false,\"multicapture\":{\"status\":\"unavailable\"},\"network\":\"visa\",\"network_token\":{\"used\":false},\"network_transaction_id\":\"486014298590714\",\"overcapture\":{\"maximum_amount_capturable\":2990,\"status\":\"unavailable\"},\"payment_account_reference\":\"V0010013823171359386491679071\",\"regulated_status\":\"unregulated\",\"three_d_secure\":null,\"wallet\":null},\"type\":\"card\"},\"refunded\":false,\"source\":null,\"status\":\"succeeded\",\"mit_params\":{\"network_transaction_id\":\"486014298590714\"}},\"confirmation_method\":\"manual\",\"created\":1768378657,\"currency\":\"eur\",\"customer\":null,\"last_payment_error\":null,\"livemode\":true,\"metadata\":{\"payment_id\":\"rbLIaE8zBGA42OT9ym2dz3j2D\",\"payments_extension\":\"true\",\"payments_extension_type\":\"card\",\"reconciliation_flow\":\"payments_api\",\"shop_id\":\"751927347\"},\"next_action\":null,\"payment_method\":\"pm_1SpPGnIkWweOM9jAfiFsnNit\",\"payment_method_types\":[\"card\"],\"source\":null,\"status\":\"succeeded\"}"</t>
  </si>
  <si>
    <t>AS-96343</t>
  </si>
  <si>
    <t>gid://shopify/Order/7442457297234</t>
  </si>
  <si>
    <t>gid://shopify/OrderTransaction/8618844324178</t>
  </si>
  <si>
    <t>2026-01-19T18:23:11Z</t>
  </si>
  <si>
    <t>py_3SrN6ZIkWweOM9jA134TSobo</t>
  </si>
  <si>
    <t>r7XCs4z5KCTUFp8kG67D01Weg</t>
  </si>
  <si>
    <t>"{\"id\":\"py_3SrN6ZIkWweOM9jA134TSobo\",\"object\":\"charge\",\"amount\":2490,\"application_fee\":\"fee_1SrN77IkWweOM9jAUlcVAyRj\",\"balance_transaction\":\"txn_3SrN6ZIkWweOM9jA13rHuEaW\",\"captured\":true,\"created\":1768847025,\"currency\":\"eur\",\"failure_code\":null,\"failure_message\":null,\"fraud_details\":{},\"livemode\":true,\"metadata\":{\"payments_extension_type\":\"klarna\",\"reconciliation_flow\":\"payments_api\",\"shop_id\":\"751927347\",\"payments_extension\":\"true\",\"payment_id\":\"r7XCs4z5KCTUFp8kG67D01Weg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rN6ZIkWweOM9jA1vNLDqzO\",\"payment_method\":\"pm_1SrN6ZIkWweOM9jAAonBKtvi\",\"payment_method_details\":{\"klarna\":{\"payer_details\":{\"address\":{\"country\":\"DE\"}},\"payment_method_category\":\"pay_later\",\"preferred_locale\":\"de-DE\"},\"type\":\"klarna\"},\"refunded\":false,\"source\":null,\"status\":\"succeeded\"}"</t>
  </si>
  <si>
    <t>gid://shopify/OrderTransaction/8618860314962</t>
  </si>
  <si>
    <t>2026-01-19T18:28:07Z</t>
  </si>
  <si>
    <t>pyr_1SrNBMIkWweOM9jAmjDwTvZQ</t>
  </si>
  <si>
    <t>zSw02NdlVD05OfLlWFKPFGcN1</t>
  </si>
  <si>
    <t>"{\"id\":\"pyr_1SrNBMIkWweOM9jAmjDwTvZQ\",\"amount\":2490,\"balance_transaction\":\"txn_1SrNBMIkWweOM9jAud2A0Qbr\",\"charge\":\"py_3SrN6ZIkWweOM9jA134TSobo\",\"object\":\"refund\",\"reason\":null,\"status\":\"succeeded\",\"created\":1768847288,\"currency\":\"eur\",\"metadata\":{\"payments_extension_type\":\"klarna\",\"payments_extension\":\"true\",\"reconciliation_flow\":\"payments_api\",\"refund_id\":\"zSw02NdlVD05OfLlWFKPFGcN1\"}}"</t>
  </si>
  <si>
    <t>AS-96101</t>
  </si>
  <si>
    <t>gid://shopify/Order/7434223649106</t>
  </si>
  <si>
    <t>gid://shopify/OrderTransaction/8608975749458</t>
  </si>
  <si>
    <t>2026-01-16T21:36:01Z</t>
  </si>
  <si>
    <t>ch_3SqKgYIkWweOM9jA28iBQYe0</t>
  </si>
  <si>
    <t>rEhAPrQr07S1P67cMTETEHqpj</t>
  </si>
  <si>
    <t>pi_3SqKgYIkWweOM9jA2XM6fbm4</t>
  </si>
  <si>
    <t>"{\"id\":\"pi_3SqKgYIkWweOM9jA2XM6fbm4\",\"object\":\"payment_intent\",\"amount\":3790,\"amount_capturable\":0,\"amount_received\":3790,\"canceled_at\":null,\"cancellation_reason\":null,\"capture_method\":\"automatic\",\"latest_charge\":{\"id\":\"ch_3SqKgYIkWweOM9jA28iBQYe0\",\"object\":\"charge\",\"amount\":3790,\"application_fee\":\"fee_1SqKgZIkWweOM9jAyTgFwKKV\",\"balance_transaction\":\"txn_3SqKgYIkWweOM9jA2yz05Vuv\",\"captured\":true,\"created\":1768599363,\"currency\":\"eur\",\"failure_code\":null,\"failure_message\":null,\"fraud_details\":{},\"livemode\":true,\"metadata\":{\"payment_id\":\"rEhAPrQr07S1P67cMTETEHqp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KgYIkWweOM9jA2XM6fbm4\",\"payment_method\":\"pm_1SqKgYIkWweOM9jAdU42r5cX\",\"payment_method_details\":{\"card\":{\"amount_authorized\":3790,\"authorization_code\":\"067004\",\"brand\":\"mastercard\",\"checks\":{\"address_line1_check\":\"unavailable\",\"address_postal_code_check\":\"unavailable\",\"cvc_check\":null},\"country\":\"IT\",\"description\":\"Prepaid Unembossed MasterCard Card (Non-US)\",\"ds_transaction_id\":null,\"exp_month\":2,\"exp_year\":2028,\"extended_authorization\":{\"status\":\"disabled\"},\"fingerprint\":\"lN0k0YrEdlrQFgqw\",\"funding\":\"prepaid\",\"iin\":\"534207\",\"incremental_authorization\":{\"status\":\"unavailable\"},\"installments\":null,\"issuer\":\"INTESA SANPAOLO SPA\",\"last4\":\"8146\",\"mandate\":null,\"moto\":false,\"multicapture\":{\"status\":\"unavailable\"},\"network\":\"mastercard\",\"network_token\":{\"used\":false},\"network_transaction_id\":\"SURUXQSGW0116\",\"overcapture\":{\"maximum_amount_capturable\":3790,\"status\":\"unavailable\"},\"payment_account_reference\":\"50017P6FWT71OSF75HRBK9UB8ZGWZ\",\"regulated_status\":\"unregulated\",\"three_d_secure\":null,\"wallet\":null},\"type\":\"card\"},\"refunded\":false,\"source\":null,\"status\":\"succeeded\",\"mit_params\":{\"network_transaction_id\":\"SURUXQSGW0116\"}},\"confirmation_method\":\"manual\",\"created\":1768599362,\"currency\":\"eur\",\"customer\":null,\"last_payment_error\":null,\"livemode\":true,\"metadata\":{\"payment_id\":\"rEhAPrQr07S1P67cMTETEHqpj\",\"payments_extension\":\"true\",\"payments_extension_type\":\"card\",\"reconciliation_flow\":\"payments_api\",\"shop_id\":\"751927347\"},\"next_action\":null,\"payment_method\":\"pm_1SqKgYIkWweOM9jAdU42r5cX\",\"payment_method_types\":[\"card\"],\"source\":null,\"status\":\"succeeded\"}"</t>
  </si>
  <si>
    <t>AS-95469</t>
  </si>
  <si>
    <t>gid://shopify/Order/7416535941458</t>
  </si>
  <si>
    <t>gid://shopify/OrderTransaction/8589367247186</t>
  </si>
  <si>
    <t>2026-01-09T14:16:32Z</t>
  </si>
  <si>
    <t>ch_3SngUOIkWweOM9jA2lJk2t0s</t>
  </si>
  <si>
    <t>rtdwbyrs7uOfAzzrPqWCr0Od4</t>
  </si>
  <si>
    <t>pi_3SngUOIkWweOM9jA2CHaklnX</t>
  </si>
  <si>
    <t>"{\"id\":\"pi_3SngUOIkWweOM9jA2CHaklnX\",\"object\":\"payment_intent\",\"amount\":13590,\"amount_capturable\":0,\"amount_received\":13590,\"canceled_at\":null,\"cancellation_reason\":null,\"capture_method\":\"automatic\",\"latest_charge\":{\"id\":\"ch_3SngUOIkWweOM9jA2lJk2t0s\",\"object\":\"charge\",\"amount\":13590,\"application_fee\":\"fee_1SngUQIkWweOM9jAE8q3LGqY\",\"balance_transaction\":\"txn_3SngUOIkWweOM9jA2sPPX0Gu\",\"captured\":true,\"created\":1767968193,\"currency\":\"eur\",\"failure_code\":null,\"failure_message\":null,\"fraud_details\":{},\"livemode\":true,\"metadata\":{\"payment_id\":\"rtdwbyrs7uOfAzzrPqWCr0Od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gUOIkWweOM9jA2CHaklnX\",\"payment_method\":\"pm_1SngUOIkWweOM9jAvtj62shG\",\"payment_method_details\":{\"card\":{\"amount_authorized\":13590,\"authorization_code\":\"450931\",\"brand\":\"mastercard\",\"checks\":{\"address_line1_check\":\"unavailable\",\"address_postal_code_check\":\"unavailable\",\"cvc_check\":\"pass\"},\"country\":\"ES\",\"description\":\"MasterCard Corporate Card\",\"ds_transaction_id\":null,\"exp_month\":6,\"exp_year\":2029,\"extended_authorization\":{\"status\":\"disabled\"},\"fingerprint\":\"SkgU8gt9F7xex9jy\",\"funding\":\"credit\",\"iin\":\"553108\",\"incremental_authorization\":{\"status\":\"unavailable\"},\"installments\":null,\"issuer\":\"CAIXABANK S.A.\",\"last4\":\"6518\",\"mandate\":null,\"moto\":false,\"multicapture\":{\"status\":\"unavailable\"},\"network\":\"mastercard\",\"network_token\":{\"used\":false},\"network_transaction_id\":\"MCOED2FDF0109\",\"overcapture\":{\"maximum_amount_capturable\":13590,\"status\":\"unavailable\"},\"payment_account_reference\":\"5001APM957KGY7IVYWFKBFBFC76JF\",\"regulated_status\":\"unregulated\",\"three_d_secure\":null,\"wallet\":null},\"type\":\"card\"},\"refunded\":false,\"source\":null,\"status\":\"succeeded\",\"mit_params\":{\"network_transaction_id\":\"MCOED2FDF0109\"}},\"confirmation_method\":\"manual\",\"created\":1767968192,\"currency\":\"eur\",\"customer\":null,\"last_payment_error\":null,\"livemode\":true,\"metadata\":{\"payment_id\":\"rtdwbyrs7uOfAzzrPqWCr0Od4\",\"payments_extension\":\"true\",\"payments_extension_type\":\"card\",\"reconciliation_flow\":\"payments_api\",\"shop_id\":\"751927347\"},\"next_action\":null,\"payment_method\":\"pm_1SngUOIkWweOM9jAvtj62shG\",\"payment_method_types\":[\"card\"],\"source\":null,\"status\":\"succeeded\"}"</t>
  </si>
  <si>
    <t>AS-96385</t>
  </si>
  <si>
    <t>gid://shopify/Order/7443684655442</t>
  </si>
  <si>
    <t>gid://shopify/OrderTransaction/8620449333586</t>
  </si>
  <si>
    <t>2026-01-20T11:34:38Z</t>
  </si>
  <si>
    <t>ch_3SrdClIkWweOM9jA2eit9yZv</t>
  </si>
  <si>
    <t>rl9NvgJDsGeWZlhLY4ojnIdHQ</t>
  </si>
  <si>
    <t>pi_3SrdClIkWweOM9jA2ZGaC6TR</t>
  </si>
  <si>
    <t>"{\"id\":\"pi_3SrdClIkWweOM9jA2ZGaC6TR\",\"object\":\"payment_intent\",\"amount\":2490,\"amount_capturable\":0,\"amount_received\":2490,\"canceled_at\":null,\"cancellation_reason\":null,\"capture_method\":\"automatic\",\"latest_charge\":{\"id\":\"ch_3SrdClIkWweOM9jA2eit9yZv\",\"object\":\"charge\",\"amount\":2490,\"application_fee\":\"fee_1SrdCmIkWweOM9jAQij57I7A\",\"balance_transaction\":\"txn_3SrdClIkWweOM9jA2Or7HDre\",\"captured\":true,\"created\":1768908879,\"currency\":\"eur\",\"failure_code\":null,\"failure_message\":null,\"fraud_details\":{},\"livemode\":true,\"metadata\":{\"payment_id\":\"rl9NvgJDsGeWZlhLY4ojnIdH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dClIkWweOM9jA2ZGaC6TR\",\"payment_method\":\"pm_1SrdClIkWweOM9jAwzyRpWc7\",\"payment_method_details\":{\"card\":{\"amount_authorized\":2490,\"authorization_code\":\"564073\",\"brand\":\"mastercard\",\"checks\":{\"address_line1_check\":\"unavailable\",\"address_postal_code_check\":\"unavailable\",\"cvc_check\":\"pass\"},\"country\":\"ES\",\"description\":\"Prepaid Unembossed MasterCard Card (Non-US)\",\"ds_transaction_id\":null,\"exp_month\":6,\"exp_year\":2029,\"extended_authorization\":{\"status\":\"disabled\"},\"fingerprint\":\"kwUjOnfvCySy264r\",\"funding\":\"prepaid\",\"iin\":\"554014\",\"incremental_authorization\":{\"status\":\"unavailable\"},\"installments\":null,\"issuer\":\"MASTERCAJAS S.A.\",\"last4\":\"9373\",\"mandate\":null,\"moto\":false,\"multicapture\":{\"status\":\"unavailable\"},\"network\":\"mastercard\",\"network_token\":{\"used\":false},\"network_transaction_id\":\"SURFO0PU10120\",\"overcapture\":{\"maximum_amount_capturable\":2490,\"status\":\"unavailable\"},\"payment_account_reference\":\"5001ESOQ6RQM14AR41PORVUC2WMKJ\",\"regulated_status\":\"unregulated\",\"three_d_secure\":null,\"wallet\":null},\"type\":\"card\"},\"refunded\":false,\"source\":null,\"status\":\"succeeded\",\"mit_params\":{\"network_transaction_id\":\"SURFO0PU10120\"}},\"confirmation_method\":\"manual\",\"created\":1768908879,\"currency\":\"eur\",\"customer\":null,\"last_payment_error\":null,\"livemode\":true,\"metadata\":{\"payment_id\":\"rl9NvgJDsGeWZlhLY4ojnIdHQ\",\"payments_extension\":\"true\",\"payments_extension_type\":\"card\",\"reconciliation_flow\":\"payments_api\",\"shop_id\":\"751927347\"},\"next_action\":null,\"payment_method\":\"pm_1SrdClIkWweOM9jAwzyRpWc7\",\"payment_method_types\":[\"card\"],\"source\":null,\"status\":\"succeeded\"}"</t>
  </si>
  <si>
    <t>AS-94868</t>
  </si>
  <si>
    <t>gid://shopify/Order/7394901098834</t>
  </si>
  <si>
    <t>gid://shopify/OrderTransaction/8569144213842</t>
  </si>
  <si>
    <t>2026-01-02T11:16:15Z</t>
  </si>
  <si>
    <t>ch_3Sl6L6IkWweOM9jA12UpRFXv</t>
  </si>
  <si>
    <t>rAHYgPznLO0SjD1tJUJg10Wt4</t>
  </si>
  <si>
    <t>pi_3Sl6L6IkWweOM9jA1mwbeQp9</t>
  </si>
  <si>
    <t>"{\"id\":\"pi_3Sl6L6IkWweOM9jA1mwbeQp9\",\"object\":\"payment_intent\",\"amount\":28791,\"amount_capturable\":0,\"amount_received\":28791,\"canceled_at\":null,\"cancellation_reason\":null,\"capture_method\":\"automatic\",\"latest_charge\":{\"id\":\"ch_3Sl6L6IkWweOM9jA12UpRFXv\",\"object\":\"charge\",\"amount\":28791,\"application_fee\":\"fee_1Sl6LoIkWweOM9jAMuvPeOak\",\"balance_transaction\":\"txn_3Sl6L6IkWweOM9jA1VvYCLbA\",\"captured\":true,\"created\":1767352619,\"currency\":\"eur\",\"failure_code\":null,\"failure_message\":null,\"fraud_details\":{},\"livemode\":true,\"metadata\":{\"payment_id\":\"rAHYgPznLO0SjD1tJUJg10Wt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6L6IkWweOM9jA1mwbeQp9\",\"payment_method\":\"pm_1Sl6L6IkWweOM9jArls1QDDr\",\"payment_method_details\":{\"card\":{\"amount_authorized\":28791,\"authorization_code\":\"072011\",\"brand\":\"mastercard\",\"checks\":{\"address_line1_check\":\"unavailable\",\"address_postal_code_check\":\"unavailable\",\"cvc_check\":\"unavailable\"},\"country\":\"ES\",\"description\":\"Platinum MasterCard Immediate Debit\",\"ds_transaction_id\":null,\"exp_month\":8,\"exp_year\":2032,\"extended_authorization\":{\"status\":\"disabled\"},\"fingerprint\":\"6pMzs6EyjON1Mc5p\",\"funding\":\"debit\",\"iin\":\"518176\",\"incremental_authorization\":{\"status\":\"unavailable\"},\"installments\":null,\"issuer\":\"BANCO BILBAO VIZCAYA ARGENTARI\",\"last4\":\"0328\",\"mandate\":null,\"moto\":false,\"multicapture\":{\"status\":\"unavailable\"},\"network\":\"mastercard\",\"network_token\":{\"used\":false},\"network_transaction_id\":\"TPLF61VPZ0102\",\"overcapture\":{\"maximum_amount_capturable\":28791,\"status\":\"unavailable\"},\"payment_account_reference\":\"50012FX2PMEF5YX6LMY2CB0OL56V7\",\"regulated_status\":\"unregulated\",\"three_d_secure\":{\"authentication_flow\":\"challenge\",\"electronic_commerce_indicator\":\"02\",\"exemption_indicator\":null,\"result\":\"authenticated\",\"result_reason\":null,\"transaction_id\":\"76c6fc51-4619-4b69-a7a1-6d3a66501d98\",\"version\":\"2.2.0\"},\"wallet\":null},\"type\":\"card\"},\"refunded\":false,\"source\":null,\"status\":\"succeeded\",\"mit_params\":{\"network_transaction_id\":\"TPLF61VPZ0102\"}},\"confirmation_method\":\"manual\",\"created\":1767352576,\"currency\":\"eur\",\"customer\":null,\"last_payment_error\":null,\"livemode\":true,\"metadata\":{\"payment_id\":\"rAHYgPznLO0SjD1tJUJg10Wt4\",\"payments_extension\":\"true\",\"payments_extension_type\":\"card\",\"reconciliation_flow\":\"payments_api\",\"shop_id\":\"751927347\"},\"next_action\":null,\"payment_method\":\"pm_1Sl6L6IkWweOM9jArls1QDDr\",\"payment_method_types\":[\"card\"],\"source\":null,\"status\":\"succeeded\"}"</t>
  </si>
  <si>
    <t>AS-97024</t>
  </si>
  <si>
    <t>gid://shopify/Order/7510541664594</t>
  </si>
  <si>
    <t>gid://shopify/OrderTransaction/8643307831634</t>
  </si>
  <si>
    <t>2026-01-28T23:41:26Z</t>
  </si>
  <si>
    <t>ch_3SuiMUIkWweOM9jA1CxgW6lC</t>
  </si>
  <si>
    <t>rmF3l6D8aRsj2McmugNdTQxSd</t>
  </si>
  <si>
    <t>pi_3SuiMUIkWweOM9jA11kobTN0</t>
  </si>
  <si>
    <t>"{\"id\":\"pi_3SuiMUIkWweOM9jA11kobTN0\",\"object\":\"payment_intent\",\"amount\":12865,\"amount_capturable\":0,\"amount_received\":12865,\"canceled_at\":null,\"cancellation_reason\":null,\"capture_method\":\"automatic\",\"latest_charge\":{\"id\":\"ch_3SuiMUIkWweOM9jA1CxgW6lC\",\"object\":\"charge\",\"amount\":12865,\"application_fee\":\"fee_1SuiMXIkWweOM9jAquiBRHep\",\"balance_transaction\":\"txn_3SuiMUIkWweOM9jA1tLn1PEx\",\"captured\":true,\"created\":1769643688,\"currency\":\"eur\",\"failure_code\":null,\"failure_message\":null,\"fraud_details\":{},\"livemode\":true,\"metadata\":{\"payment_id\":\"rmF3l6D8aRsj2McmugNdTQxS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iMUIkWweOM9jA11kobTN0\",\"payment_method\":\"pm_1SuiMUIkWweOM9jAWXX397FB\",\"payment_method_details\":{\"card\":{\"amount_authorized\":12865,\"authorization_code\":\"978729\",\"brand\":\"mastercard\",\"checks\":{\"address_line1_check\":\"unavailable\",\"address_postal_code_check\":\"unavailable\",\"cvc_check\":null},\"country\":\"ES\",\"description\":\"MasterCard Standard Card Immediate Debit\",\"ds_transaction_id\":null,\"exp_month\":5,\"exp_year\":2030,\"extended_authorization\":{\"status\":\"disabled\"},\"fingerprint\":\"GhTIGi5t4q0OZvyZ\",\"funding\":\"debit\",\"iin\":\"522205\",\"incremental_authorization\":{\"status\":\"unavailable\"},\"installments\":null,\"issuer\":\"CAIXABANK S.A.\",\"last4\":\"3204\",\"mandate\":null,\"moto\":false,\"multicapture\":{\"status\":\"unavailable\"},\"network\":\"mastercard\",\"network_token\":{\"used\":false},\"network_transaction_id\":\"TCSTQ540E0128\",\"overcapture\":{\"maximum_amount_capturable\":12865,\"status\":\"unavailable\"},\"payment_account_reference\":\"50012GWVNIFMM17URVJ61CHHES6AF\",\"regulated_status\":\"unregulated\",\"three_d_secure\":null,\"wallet\":null},\"type\":\"card\"},\"refunded\":false,\"source\":null,\"status\":\"succeeded\",\"mit_params\":{\"network_transaction_id\":\"TCSTQ540E0128\"}},\"confirmation_method\":\"manual\",\"created\":1769643686,\"currency\":\"eur\",\"customer\":null,\"last_payment_error\":null,\"livemode\":true,\"metadata\":{\"payment_id\":\"rmF3l6D8aRsj2McmugNdTQxSd\",\"payments_extension\":\"true\",\"payments_extension_type\":\"card\",\"reconciliation_flow\":\"payments_api\",\"shop_id\":\"751927347\"},\"next_action\":null,\"payment_method\":\"pm_1SuiMUIkWweOM9jAWXX397FB\",\"payment_method_types\":[\"card\"],\"source\":null,\"status\":\"succeeded\"}"</t>
  </si>
  <si>
    <t>AS-95645</t>
  </si>
  <si>
    <t>gid://shopify/Order/7420708323666</t>
  </si>
  <si>
    <t>gid://shopify/OrderTransaction/8594024333650</t>
  </si>
  <si>
    <t>2026-01-11T13:06:39Z</t>
  </si>
  <si>
    <t>ch_3SoOLsIkWweOM9jA1hakYSWp</t>
  </si>
  <si>
    <t>rUtEWeGq6hIJ0B2CatVyQgoq0</t>
  </si>
  <si>
    <t>pi_3SoOLsIkWweOM9jA16jBxybb</t>
  </si>
  <si>
    <t>"{\"id\":\"pi_3SoOLsIkWweOM9jA16jBxybb\",\"object\":\"payment_intent\",\"amount\":6795,\"amount_capturable\":0,\"amount_received\":6795,\"canceled_at\":null,\"cancellation_reason\":null,\"capture_method\":\"automatic\",\"latest_charge\":{\"id\":\"ch_3SoOLsIkWweOM9jA1hakYSWp\",\"object\":\"charge\",\"amount\":6795,\"application_fee\":\"fee_1SoOLvIkWweOM9jAhJO4FIg8\",\"balance_transaction\":\"txn_3SoOLsIkWweOM9jA1M6UX4z8\",\"captured\":true,\"created\":1768136800,\"currency\":\"eur\",\"failure_code\":null,\"failure_message\":null,\"fraud_details\":{},\"livemode\":true,\"metadata\":{\"payment_id\":\"rUtEWeGq6hIJ0B2CatVyQgoq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OLsIkWweOM9jA16jBxybb\",\"payment_method\":\"pm_1SoOLsIkWweOM9jAsqtu5FPD\",\"payment_method_details\":{\"card\":{\"amount_authorized\":6795,\"authorization_code\":\"943358\",\"brand\":\"mastercard\",\"checks\":{\"address_line1_check\":null,\"address_postal_code_check\":null,\"cvc_check\":null},\"country\":\"IT\",\"description\":\"Debit MasterCard\",\"ds_transaction_id\":null,\"exp_month\":12,\"exp_year\":2027,\"extended_authorization\":{\"status\":\"disabled\"},\"fingerprint\":\"SM4k71hnfFTFM0UW\",\"funding\":\"debit\",\"iin\":\"535560\",\"incremental_authorization\":{\"status\":\"unavailable\"},\"installments\":null,\"issuer\":\"INTESA SANPAOLO SPA\",\"last4\":\"0000\",\"mandate\":null,\"moto\":false,\"multicapture\":{\"status\":\"unavailable\"},\"network\":\"mastercard\",\"network_token\":{\"used\":false},\"network_transaction_id\":\"MDUEGAPLA0111\",\"overcapture\":{\"maximum_amount_capturable\":6795,\"status\":\"unavailable\"},\"payment_account_reference\":\"5001D3ZGSAA0HK6DHLR6C581FBW70\",\"regulated_status\":\"unregulated\",\"three_d_secure\":null,\"wallet\":{\"apple_pay\":{\"type\":\"apple_pay\"},\"dynamic_last4\":\"9391\",\"type\":\"apple_pay\"}},\"type\":\"card\"},\"refunded\":false,\"source\":null,\"status\":\"succeeded\",\"mit_params\":{\"network_transaction_id\":\"MDUEGAPLA0111\"}},\"confirmation_method\":\"manual\",\"created\":1768136800,\"currency\":\"eur\",\"customer\":null,\"last_payment_error\":null,\"livemode\":true,\"metadata\":{\"payment_id\":\"rUtEWeGq6hIJ0B2CatVyQgoq0\",\"payments_extension\":\"true\",\"payments_extension_type\":\"card\",\"reconciliation_flow\":\"payments_api\",\"shop_id\":\"751927347\"},\"next_action\":null,\"payment_method\":\"pm_1SoOLsIkWweOM9jAsqtu5FPD\",\"payment_method_types\":[\"card\"],\"source\":null,\"status\":\"succeeded\"}"</t>
  </si>
  <si>
    <t>gid://shopify/OrderTransaction/8624230007122</t>
  </si>
  <si>
    <t>2026-01-21T20:52:20Z</t>
  </si>
  <si>
    <t>re_3SoOLsIkWweOM9jA1ToHkHVN</t>
  </si>
  <si>
    <t>zxNegOr7SudVwCJlQq9MoXqX0</t>
  </si>
  <si>
    <t>"{\"id\":\"re_3SoOLsIkWweOM9jA1ToHkHVN\",\"amount\":6795,\"balance_transaction\":\"txn_3SoOLsIkWweOM9jA1IXoEHhX\",\"charge\":{\"id\":\"ch_3SoOLsIkWweOM9jA1hakYSWp\",\"object\":\"charge\",\"amount\":6795,\"application_fee\":\"fee_1SoOLvIkWweOM9jAhJO4FIg8\",\"balance_transaction\":\"txn_3SoOLsIkWweOM9jA1M6UX4z8\",\"captured\":true,\"created\":1768136800,\"currency\":\"eur\",\"failure_code\":null,\"failure_message\":null,\"fraud_details\":{},\"livemode\":true,\"metadata\":{\"payment_id\":\"rUtEWeGq6hIJ0B2CatVyQgoq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OLsIkWweOM9jA16jBxybb\",\"payment_method\":\"pm_1SoOLsIkWweOM9jAsqtu5FPD\",\"payment_method_details\":{\"card\":{\"amount_authorized\":6795,\"authorization_code\":\"943358\",\"brand\":\"mastercard\",\"checks\":{\"address_line1_check\":null,\"address_postal_code_check\":null,\"cvc_check\":null},\"country\":\"IT\",\"description\":\"Debit MasterCard\",\"ds_transaction_id\":null,\"exp_month\":12,\"exp_year\":2027,\"extended_authorization\":{\"status\":\"disabled\"},\"fingerprint\":\"SM4k71hnfFTFM0UW\",\"funding\":\"debit\",\"iin\":\"535560\",\"incremental_authorization\":{\"status\":\"unavailable\"},\"installments\":null,\"issuer\":\"INTESA SANPAOLO SPA\",\"last4\":\"0000\",\"mandate\":null,\"moto\":false,\"multicapture\":{\"status\":\"unavailable\"},\"network\":\"mastercard\",\"network_token\":{\"used\":false},\"network_transaction_id\":\"MDUEGAPLA0111\",\"overcapture\":{\"maximum_amount_capturable\":6795,\"status\":\"unavailable\"},\"payment_account_reference\":\"5001D3ZGSAA0HK6DHLR6C581FBW70\",\"regulated_status\":\"unregulated\",\"three_d_secure\":null,\"wallet\":{\"apple_pay\":{\"type\":\"apple_pay\"},\"dynamic_last4\":\"9391\",\"type\":\"apple_pay\"}},\"type\":\"card\"},\"refunded\":true,\"source\":null,\"status\":\"succeeded\",\"mit_params\":{\"network_transaction_id\":\"MDUEGAPLA0111\"}},\"object\":\"refund\",\"reason\":null,\"status\":\"succeeded\",\"created\":1769028741,\"currency\":\"eur\",\"metadata\":{\"payments_extension\":\"true\",\"payments_extension_type\":\"card\",\"reconciliation_flow\":\"payments_api\",\"refund_id\":\"zxNegOr7SudVwCJlQq9MoXqX0\"},\"payment_method_details\":{\"card\":{\"acquirer_reference_number\":null,\"acquirer_reference_number_status\":\"pending\"},\"type\":\"card\"},\"mit_params\":{}}"</t>
  </si>
  <si>
    <t>AS-96946</t>
  </si>
  <si>
    <t>gid://shopify/Order/7499357552978</t>
  </si>
  <si>
    <t>gid://shopify/OrderTransaction/8640279445842</t>
  </si>
  <si>
    <t>2026-01-27T20:25:37Z</t>
  </si>
  <si>
    <t>ch_3SuIpRIkWweOM9jA1MJOdakx</t>
  </si>
  <si>
    <t>ryjbyjfJIQpqviR7uGPTcAy9T</t>
  </si>
  <si>
    <t>pi_3SuIpRIkWweOM9jA11WXoCCn</t>
  </si>
  <si>
    <t>"{\"id\":\"pi_3SuIpRIkWweOM9jA11WXoCCn\",\"object\":\"payment_intent\",\"amount\":6795,\"amount_capturable\":0,\"amount_received\":6795,\"canceled_at\":null,\"cancellation_reason\":null,\"capture_method\":\"automatic\",\"latest_charge\":{\"id\":\"ch_3SuIpRIkWweOM9jA1MJOdakx\",\"object\":\"charge\",\"amount\":6795,\"application_fee\":\"fee_1SuIpTIkWweOM9jAwgISGIyy\",\"balance_transaction\":\"txn_3SuIpRIkWweOM9jA1rPkVTam\",\"captured\":true,\"created\":1769545539,\"currency\":\"eur\",\"failure_code\":null,\"failure_message\":null,\"fraud_details\":{},\"livemode\":true,\"metadata\":{\"payment_id\":\"ryjbyjfJIQpqviR7uGPTcAy9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IpRIkWweOM9jA11WXoCCn\",\"payment_method\":\"pm_1SuIpRIkWweOM9jANJBp4ini\",\"payment_method_details\":{\"card\":{\"amount_authorized\":6795,\"authorization_code\":\"355043\",\"brand\":\"visa\",\"checks\":{\"address_line1_check\":\"fail\",\"address_postal_code_check\":\"pass\",\"cvc_check\":\"pass\"},\"country\":\"FR\",\"description\":\"Visa Signature\",\"ds_transaction_id\":null,\"exp_month\":9,\"exp_year\":2030,\"extended_authorization\":{\"status\":\"disabled\"},\"fingerprint\":\"1L5RsGWbmvyYXWKc\",\"funding\":\"debit\",\"iin\":\"416538\",\"incremental_authorization\":{\"status\":\"unavailable\"},\"installments\":null,\"issuer\":\"BOURSORAMA BANQUE\",\"last4\":\"2033\",\"mandate\":null,\"moto\":false,\"multicapture\":{\"status\":\"unavailable\"},\"network\":\"visa\",\"network_token\":{\"used\":false},\"network_transaction_id\":\"486027735398082\",\"overcapture\":{\"maximum_amount_capturable\":6795,\"status\":\"unavailable\"},\"payment_account_reference\":\"V001AAG8048910009343910000000\",\"regulated_status\":\"unregulated\",\"three_d_secure\":{\"authentication_flow\":\"frictionless\",\"electronic_commerce_indicator\":\"07\",\"exemption_indicator\":null,\"result\":\"exempted\",\"result_reason\":null,\"transaction_id\":\"cdd9edb9-abd4-4b9b-853e-d7a0e9aad535\",\"version\":\"2.2.0\"},\"wallet\":null},\"type\":\"card\"},\"refunded\":false,\"source\":null,\"status\":\"succeeded\",\"mit_params\":{\"network_transaction_id\":\"486027735398082\"}},\"confirmation_method\":\"manual\",\"created\":1769545537,\"currency\":\"eur\",\"customer\":null,\"last_payment_error\":null,\"livemode\":true,\"metadata\":{\"payment_id\":\"ryjbyjfJIQpqviR7uGPTcAy9T\",\"payments_extension\":\"true\",\"payments_extension_type\":\"card\",\"reconciliation_flow\":\"payments_api\",\"shop_id\":\"751927347\"},\"next_action\":null,\"payment_method\":\"pm_1SuIpRIkWweOM9jANJBp4ini\",\"payment_method_types\":[\"card\"],\"source\":null,\"status\":\"succeeded\"}"</t>
  </si>
  <si>
    <t>AS-96530</t>
  </si>
  <si>
    <t>gid://shopify/Order/7480633688402</t>
  </si>
  <si>
    <t>gid://shopify/OrderTransaction/8625580048722</t>
  </si>
  <si>
    <t>2026-01-22T13:24:30Z</t>
  </si>
  <si>
    <t>ch_3SsNsBIkWweOM9jA1myTPS2L</t>
  </si>
  <si>
    <t>racs3E2cFc4mGGp2Sb9k4CpzM</t>
  </si>
  <si>
    <t>pi_3SsNsBIkWweOM9jA1twOXjrW</t>
  </si>
  <si>
    <t>"{\"id\":\"pi_3SsNsBIkWweOM9jA1twOXjrW\",\"object\":\"payment_intent\",\"amount\":7995,\"amount_capturable\":0,\"amount_received\":7995,\"canceled_at\":null,\"cancellation_reason\":null,\"capture_method\":\"automatic\",\"latest_charge\":{\"id\":\"ch_3SsNsBIkWweOM9jA1myTPS2L\",\"object\":\"charge\",\"amount\":7995,\"application_fee\":\"fee_1SsNsEIkWweOM9jAWXlTjf0V\",\"balance_transaction\":\"txn_3SsNsBIkWweOM9jA14rGmLHZ\",\"captured\":true,\"created\":1769088273,\"currency\":\"eur\",\"failure_code\":null,\"failure_message\":null,\"fraud_details\":{},\"livemode\":true,\"metadata\":{\"payment_id\":\"racs3E2cFc4mGGp2Sb9k4Cpz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NsBIkWweOM9jA1twOXjrW\",\"payment_method\":\"pm_1SsNsBIkWweOM9jAJgi4F1up\",\"payment_method_details\":{\"card\":{\"amount_authorized\":7995,\"authorization_code\":\"656946\",\"brand\":\"visa\",\"checks\":{\"address_line1_check\":\"unavailable\",\"address_postal_code_check\":\"unavailable\",\"cvc_check\":null},\"country\":\"IT\",\"description\":\"Visa Classic\",\"ds_transaction_id\":null,\"exp_month\":1,\"exp_year\":2027,\"extended_authorization\":{\"status\":\"disabled\"},\"fingerprint\":\"u8nKCcF5NMHE1x1i\",\"funding\":\"credit\",\"iin\":\"413502\",\"incremental_authorization\":{\"status\":\"unavailable\"},\"installments\":null,\"issuer\":\"NUMIA S.P.A.\",\"last4\":\"8737\",\"mandate\":null,\"moto\":false,\"multicapture\":{\"status\":\"unavailable\"},\"network\":\"visa\",\"network_token\":{\"used\":false},\"network_transaction_id\":\"486022482734027\",\"overcapture\":{\"maximum_amount_capturable\":7995,\"status\":\"unavailable\"},\"payment_account_reference\":\"V0010013824042289292092910807\",\"regulated_status\":\"unregulated\",\"three_d_secure\":{\"authentication_flow\":\"frictionless\",\"electronic_commerce_indicator\":\"07\",\"exemption_indicator\":null,\"result\":\"exempted\",\"result_reason\":null,\"transaction_id\":\"2f105e12-569c-4b9b-81a1-80ab66bc9398\",\"version\":\"2.2.0\"},\"wallet\":null},\"type\":\"card\"},\"refunded\":false,\"source\":null,\"status\":\"succeeded\",\"mit_params\":{\"network_transaction_id\":\"486022482734027\"}},\"confirmation_method\":\"manual\",\"created\":1769088271,\"currency\":\"eur\",\"customer\":null,\"last_payment_error\":null,\"livemode\":true,\"metadata\":{\"payment_id\":\"racs3E2cFc4mGGp2Sb9k4CpzM\",\"payments_extension\":\"true\",\"payments_extension_type\":\"card\",\"reconciliation_flow\":\"payments_api\",\"shop_id\":\"751927347\"},\"next_action\":null,\"payment_method\":\"pm_1SsNsBIkWweOM9jAJgi4F1up\",\"payment_method_types\":[\"card\"],\"source\":null,\"status\":\"succeeded\"}"</t>
  </si>
  <si>
    <t>AS-95516</t>
  </si>
  <si>
    <t>gid://shopify/Order/7418028949842</t>
  </si>
  <si>
    <t>gid://shopify/OrderTransaction/8590844854610</t>
  </si>
  <si>
    <t>2026-01-10T05:22:44Z</t>
  </si>
  <si>
    <t>ch_3SnudNIkWweOM9jA2oKamkAj</t>
  </si>
  <si>
    <t>r8RlomQmHVVDDlkoFpQVs6G3C</t>
  </si>
  <si>
    <t>pi_3SnudNIkWweOM9jA2W3Uk45Y</t>
  </si>
  <si>
    <t>"{\"id\":\"pi_3SnudNIkWweOM9jA2W3Uk45Y\",\"object\":\"payment_intent\",\"amount\":39670,\"amount_capturable\":0,\"amount_received\":39670,\"canceled_at\":null,\"cancellation_reason\":null,\"capture_method\":\"automatic\",\"latest_charge\":{\"id\":\"ch_3SnudNIkWweOM9jA2oKamkAj\",\"object\":\"charge\",\"amount\":39670,\"application_fee\":\"fee_1Snue4IkWweOM9jAC7Jr9Mkq\",\"balance_transaction\":\"txn_3SnudNIkWweOM9jA27nWn7Bj\",\"captured\":true,\"created\":1768022607,\"currency\":\"eur\",\"failure_code\":null,\"failure_message\":null,\"fraud_details\":{},\"livemode\":true,\"metadata\":{\"payment_id\":\"r8RlomQmHVVDDlkoFpQVs6G3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udNIkWweOM9jA2W3Uk45Y\",\"payment_method\":\"pm_1SnudNIkWweOM9jA6DLO3YH9\",\"payment_method_details\":{\"card\":{\"amount_authorized\":39670,\"authorization_code\":\"542328\",\"brand\":\"visa\",\"checks\":{\"address_line1_check\":\"fail\",\"address_postal_code_check\":\"pass\",\"cvc_check\":\"pass\"},\"country\":\"FR\",\"description\":\"Visa Classic\",\"ds_transaction_id\":null,\"exp_month\":5,\"exp_year\":2028,\"extended_authorization\":{\"status\":\"disabled\"},\"fingerprint\":\"whumc3RfEuJggLa3\",\"funding\":\"debit\",\"iin\":\"497355\",\"incremental_authorization\":{\"status\":\"unavailable\"},\"installments\":null,\"issuer\":\"SOCIETE GENERALE S.A.\",\"last4\":\"2168\",\"mandate\":null,\"moto\":false,\"multicapture\":{\"status\":\"unavailable\"},\"network\":\"visa\",\"network_token\":{\"used\":false},\"network_transaction_id\":\"486010194075998\",\"overcapture\":{\"maximum_amount_capturable\":39670,\"status\":\"unavailable\"},\"payment_account_reference\":\"V001AAG0000192823000000000000\",\"regulated_status\":\"unregulated\",\"three_d_secure\":{\"authentication_flow\":\"challenge\",\"electronic_commerce_indicator\":\"05\",\"exemption_indicator\":null,\"result\":\"authenticated\",\"result_reason\":null,\"transaction_id\":\"fbad58af-4ed2-4e0b-a20f-69016fd41edd\",\"version\":\"2.2.0\"},\"wallet\":null},\"type\":\"card\"},\"refunded\":false,\"source\":null,\"status\":\"succeeded\",\"mit_params\":{\"network_transaction_id\":\"486010194075998\"}},\"confirmation_method\":\"manual\",\"created\":1768022565,\"currency\":\"eur\",\"customer\":null,\"last_payment_error\":null,\"livemode\":true,\"metadata\":{\"payment_id\":\"r8RlomQmHVVDDlkoFpQVs6G3C\",\"payments_extension\":\"true\",\"payments_extension_type\":\"card\",\"reconciliation_flow\":\"payments_api\",\"shop_id\":\"751927347\"},\"next_action\":null,\"payment_method\":\"pm_1SnudNIkWweOM9jA6DLO3YH9\",\"payment_method_types\":[\"card\"],\"source\":null,\"status\":\"succeeded\"}"</t>
  </si>
  <si>
    <t>AS-95273</t>
  </si>
  <si>
    <t>gid://shopify/Order/7412045807954</t>
  </si>
  <si>
    <t>gid://shopify/OrderTransaction/8583622426962</t>
  </si>
  <si>
    <t>2026-01-07T12:10:22Z</t>
  </si>
  <si>
    <t>6A069072KG247935R</t>
  </si>
  <si>
    <t>"{\"id\":\"6A069072KG247935R\",\"intent\":\"CAPTURE\",\"status\":\"COMPLETED\",\"payment_source\":{\"paypal\":{\"email_address\":\"leonardobencivenga@hotmail.it\",\"account_id\":\"BFMLL9PAUDCAQ\",\"account_status\":\"VERIFIED\",\"name\":{\"given_name\":\"Leonardo\",\"surname\":\"Bencivenga\"},\"phone_number\":{\"national_number\":\"393381835996\"},\"address\":{\"address_line_1\":\"via dell'archeologia 54\",\"admin_area_2\":\"Aversa\",\"admin_area_1\":\"Caserta\",\"postal_code\":\"81031\",\"country_code\":\"IT\"}}},\"purchase_units\":[{\"reference_id\":\"default\",\"amount\":{\"currency_code\":\"EUR\",\"value\":\"186.48\",\"breakdown\":{\"item_total\":{\"currency_code\":\"EUR\",\"value\":\"207.20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20.72\"}}},\"payee\":{\"email_address\":\"info@artestaposters.com\",\"merchant_id\":\"CZQCEKGVW6QGG\",\"display_data\":{\"brand_name\":\"Artesta\"}},\"payment_instruction\":{\"disbursement_mode\":\"INSTANT\"},\"description\":\"Yugen - P\u00f3ster \\/ Sin marco \\/ 20x30\",\"custom_id\":\"{\\\"shop_id\\\":751927347,\\\"session_id\\\":\\\"rEKvyBbKS1woNephFjH8hNFoi\\\"}\",\"invoice_id\":\"rEKvyBbKS1woNephFjH8hNFoi\",\"soft_descriptor\":\"PAYPAL *ARTESTASTOR AR\",\"items\":[{\"name\":\"Yugen - P\u00f3ster \\/ Sin marco \\/ 20x30\",\"unit_amount\":{\"currency_code\":\"EUR\",\"value\":\"12.95\"},\"tax\":{\"currency_code\":\"EUR\",\"value\":\"0.00\"},\"quantity\":\"1\"},{\"name\":\"Yugen 2 - P\u00f3ster \\/ Sin marco \\/ 20x30\",\"unit_amount\":{\"currency_code\":\"EUR\",\"value\":\"0.00\"},\"tax\":{\"currency_code\":\"EUR\",\"value\":\"0.00\"},\"quantity\":\"2\"},{\"name\":\"Cat Tennis - P\u00f3ster \\/ Sin marco \\/ 20x30\",\"unit_amount\":{\"currency_code\":\"EUR\",\"value\":\"12.95\"},\"tax\":{\"currency_code\":\"EUR\",\"value\":\"0.00\"},\"quantity\":\"1\"},{\"name\":\"BALLS \\/ Tennis (Hard Court) - P\u00f3ster \\/ Sin marco \\/ 20x30\",\"unit_amount\":{\"currency_code\":\"EUR\",\"value\":\"12.95\"},\"tax\":{\"currency_code\":\"EUR\",\"value\":\"0.00\"},\"quantity\":\"1\"},{\"name\":\"BALLS \\/ Tennis (Clay Court) - P\u00f3ster \\/ Sin marco \\/ 20x30\",\"unit_amount\":{\"currency_code\":\"EUR\",\"value\":\"12.95\"},\"tax\":{\"currency_code\":\"EUR\",\"value\":\"0.00\"},\"quantity\":\"1\"},{\"name\":\"Tennis Giraffe - P\u00f3ster \\/ Sin marco \\/ 20x30\",\"unit_amount\":{\"currency_code\":\"EUR\",\"value\":\"12.95\"},\"tax\":{\"currency_code\":\"EUR\",\"value\":\"0.00\"},\"quantity\":\"1\"},{\"name\":\"Pablo Picasso Animals Drawings Grasshopper - P\u00f3ster \\/ Sin marco \\/ 20x30\",\"unit_amount\":{\"currency_code\":\"EUR\",\"value\":\"12.95\"},\"tax\":{\"currency_code\":\"EUR\",\"value\":\"0.00\"},\"quantity\":\"1\"},{\"name\":\"Pablo Picasso Animals Drawing butterfly - P\u00f3ster \\/ Sin marco \\/ 20x30\",\"unit_amount\":{\"currency_code\":\"EUR\",\"value\":\"12.95\"},\"tax\":{\"currency_code\":\"EUR\",\"value\":\"0.00\"},\"quantity\":\"1\"},{\"name\":\"Pablo Picasso Animals Drawing cammel - P\u00f3ster \\/ Sin marco \\/ 20x30\",\"unit_amount\":{\"currency_code\":\"EUR\",\"value\":\"12.95\"},\"tax\":{\"currency_code\":\"EUR\",\"value\":\"0.00\"},\"quantity\":\"1\"},{\"name\":\"Pablo Picasso Animals Drawing Flamingo - P\u00f3ster \\/ Sin marco \\/ 20x30\",\"unit_amount\":{\"currency_code\":\"EUR\",\"value\":\"12.95\"},\"tax\":{\"currency_code\":\"EUR\",\"value\":\"0.00\"},\"quantity\":\"1\"},{\"name\":\"Pablo Picasso Animals Drawing Horse - P\u00f3ster \\/ Sin marco \\/ 20x30\",\"unit_amount\":{\"currency_code\":\"EUR\",\"value\":\"12.95\"},\"tax\":{\"currency_code\":\"EUR\",\"value\":\"0.00\"},\"quantity\":\"1\"},{\"name\":\"Pablo Picasso Animals Drawings Dove La colombe de paix - P\u00f3ster \\/ Sin marco \\/ 20x30\",\"unit_amount\":{\"currency_code\":\"EUR\",\"value\":\"12.95\"},\"tax\":{\"currency_code\":\"EUR\",\"value\":\"0.00\"},\"quantity\":\"1\"},{\"name\":\"Pablo Picasso Animals Drawings the cat Esquisse D\u2019un F\u00e9lin - P\u00f3ster \\/ Sin marco \\/ 20x30\",\"unit_amount\":{\"currency_code\":\"EUR\",\"value\":\"12.95\"},\"tax\":{\"currency_code\":\"EUR\",\"value\":\"0.00\"},\"quantity\":\"1\"},{\"name\":\"Pablo Picasso Animals Drawings the elephant - P\u00f3ster \\/ Sin marco \\/ 20x30\",\"unit_amount\":{\"currency_code\":\"EUR\",\"value\":\"12.95\"},\"tax\":{\"currency_code\":\"EUR\",\"value\":\"0.00\"},\"quantity\":\"1\"},{\"name\":\"Pablo Picasso Animals Drawings the bull - P\u00f3ster \\/ Sin marco \\/ 20x30\",\"unit_amount\":{\"currency_code\":\"EUR\",\"value\":\"12.95\"},\"tax\":{\"currency_code\":\"EUR\",\"value\":\"0.00\"},\"quantity\":\"1\"},{\"name\":\"Pablo Picasso Animals Drawing Fox - P\u00f3ster \\/ Sin marco \\/ 20x30\",\"unit_amount\":{\"currency_code\":\"EUR\",\"value\":\"12.95\"},\"tax\":{\"currency_code\":\"EUR\",\"value\":\"0.00\"},\"quantity\":\"1\"},{\"name\":\"Pablo Picasso Animals Drawing Dog - P\u00f3ster \\/ Sin marco \\/ 20x30\",\"unit_amount\":{\"currency_code\":\"EUR\",\"value\":\"12.95\"},\"tax\":{\"currency_code\":\"EUR\",\"value\":\"0.00\"},\"quantity\":\"1\"}],\"shipping\":{\"name\":{\"full_name\":\"Leonardo Bencivenga\"},\"address\":{\"address_line_1\":\"Via Sergio Pansini 5\",\"admin_area_2\":\"Napoli\",\"admin_area_1\":\"Napoli\",\"postal_code\":\"80131\",\"country_code\":\"IT\"}},\"supplementary_data\":{\"tax_nexus\":[]},\"payments\":{\"captures\":[{\"id\":\"4KY73913E9534835P\",\"status\":\"COMPLETED\",\"amount\":{\"currency_code\":\"EUR\",\"value\":\"186.48\"},\"final_capture\":true,\"disbursement_mode\":\"INSTANT\",\"seller_protection\":{\"status\":\"ELIGIBLE\",\"dispute_categories\":[\"ITEM_NOT_RECEIVED\",\"UNAUTHORIZED_TRANSACTION\"]},\"seller_receivable_breakdown\":{\"gross_amount\":{\"currency_code\":\"EUR\",\"value\":\"186.48\"},\"paypal_fee\":{\"currency_code\":\"EUR\",\"value\":\"5.76\"},\"net_amount\":{\"currency_code\":\"EUR\",\"value\":\"180.72\"}},\"invoice_id\":\"rEKvyBbKS1woNephFjH8hNFoi\",\"custom_id\":\"{\\\"shop_id\\\":751927347,\\\"session_id\\\":\\\"rEKvyBbKS1woNephFjH8hNFoi\\\"}\",\"links\":[{\"href\":\"https:\\/\\/api.paypal.com\\/v2\\/payments\\/captures\\/4KY73913E9534835P\",\"rel\":\"self\",\"method\":\"GET\"},{\"href\":\"https:\\/\\/api.paypal.com\\/v2\\/payments\\/captures\\/4KY73913E9534835P\\/refund\",\"rel\":\"refund\",\"method\":\"POST\"},{\"href\":\"https:\\/\\/api.paypal.com\\/v2\\/checkout\\/orders\\/6A069072KG247935R\",\"rel\":\"up\",\"method\":\"GET\"}],\"create_time\":\"2026-01-07T12:10:24Z\",\"update_time\":\"2026-01-07T12:10:24Z\"}]}}],\"payer\":{\"name\":{\"given_name\":\"Leonardo\",\"surname\":\"Bencivenga\"},\"email_address\":\"leonardobencivenga@hotmail.it\",\"payer_id\":\"BFMLL9PAUDCAQ\",\"phone\":{\"phone_number\":{\"national_number\":\"393381835996\"}},\"address\":{\"address_line_1\":\"via dell'archeologia 54\",\"admin_area_2\":\"Aversa\",\"admin_area_1\":\"Caserta\",\"postal_code\":\"81031\",\"country_code\":\"IT\"}},\"create_time\":\"2026-01-07T12:09:43Z\",\"update_time\":\"2026-01-07T12:10:24Z\",\"links\":[{\"href\":\"https:\\/\\/api.paypal.com\\/v2\\/checkout\\/orders\\/6A069072KG247935R\",\"rel\":\"self\",\"method\":\"GET\"}]}"</t>
  </si>
  <si>
    <t>AS-96734</t>
  </si>
  <si>
    <t>gid://shopify/Order/7493867766098</t>
  </si>
  <si>
    <t>gid://shopify/OrderTransaction/8633207718226</t>
  </si>
  <si>
    <t>2026-01-25T12:20:53Z</t>
  </si>
  <si>
    <t>ch_3StSJGIkWweOM9jA00sQU5Xc</t>
  </si>
  <si>
    <t>raCYYadg97F0M84yqyZugAoWU</t>
  </si>
  <si>
    <t>pi_3StSJGIkWweOM9jA0IWFB7fe</t>
  </si>
  <si>
    <t>"{\"id\":\"pi_3StSJGIkWweOM9jA0IWFB7fe\",\"object\":\"payment_intent\",\"amount\":18338,\"amount_capturable\":0,\"amount_received\":0,\"canceled_at\":null,\"cancellation_reason\":null,\"capture_method\":\"automatic\",\"latest_charge\":{\"id\":\"ch_3StSJGIkWweOM9jA00sQU5Xc\",\"object\":\"charge\",\"amount\":18338,\"application_fee\":null,\"balance_transaction\":null,\"captured\":false,\"created\":1769343655,\"currency\":\"eur\",\"failure_code\":\"card_declined\",\"failure_message\":\"Your card has insufficient funds.\",\"fraud_details\":{},\"livemode\":true,\"metadata\":{\"payment_id\":\"raCYYadg97F0M84yqyZugAoWU\",\"payments_extension\":\"true\",\"payments_extension_type\":\"card\",\"reconciliation_flow\":\"payments_api\",\"shop_id\":\"751927347\"},\"outcome\":{\"advice_code\":\"try_again_later\",\"network_advice_code\":null,\"network_decline_code\":\"51\",\"network_status\":\"declined_by_network\",\"reason\":\"insufficient_funds\",\"risk_level\":\"normal\",\"seller_message\":\"The bank returned the decline code `insufficient_funds`.\",\"type\":\"issuer_declined\"},\"paid\":false,\"payment_intent\":\"pi_3StSJGIkWweOM9jA0IWFB7fe\",\"payment_method\":\"pm_1StSJGIkWweOM9jAaNGcBSO8\",\"payment_method_details\":{\"card\":{\"amount_authorized\":null,\"authorization_code\":null,\"brand\":\"mastercard\",\"checks\":{\"address_line1_check\":\"unavailable\",\"address_postal_code_check\":\"unavailable\",\"cvc_check\":\"pass\"},\"country\":\"IT\",\"description\":\"Prepaid Unembossed MasterCard Card (Non-US)\",\"ds_transaction_id\":null,\"exp_month\":1,\"exp_year\":2028,\"extended_authorization\":{\"status\":\"disabled\"},\"fingerprint\":\"nxKkHH88U1XqDEHk\",\"funding\":\"prepaid\",\"iin\":\"526430\",\"incremental_authorization\":{\"status\":\"unavailable\"},\"installments\":null,\"issuer\":\"UNICREDIT SPA\",\"last4\":\"4131\",\"mandate\":null,\"moto\":false,\"multicapture\":{\"status\":\"unavailable\"},\"network\":\"mastercard\",\"network_token\":{\"used\":false},\"network_transaction_id\":\"SURY8AXSO0125\",\"overcapture\":{\"maximum_amount_capturable\":18338,\"status\":\"unavailable\"},\"payment_account_reference\":\"5001EKO6FZOG0EB66D3KC2QJ9ITFD\",\"regulated_status\":\"unregulated\",\"three_d_secure\":null,\"wallet\":null},\"type\":\"card\"},\"refunded\":false,\"source\":null,\"status\":\"failed\",\"mit_params\":{\"network_transaction_id\":\"SURY8AXSO0125\"}},\"confirmation_method\":\"manual\",\"created\":1769343654,\"currency\":\"eur\",\"customer\":null,\"last_payment_error\":{\"advice_code\":\"try_again_later\",\"charge\":\"ch_3StSJGIkWweOM9jA00sQU5Xc\",\"code\":\"card_declined\",\"decline_code\":\"insufficient_funds\",\"doc_url\":\"https:\\/\\/stripe.com\\/docs\\/error-codes\\/card-declined\",\"message\":\"Your card has insufficient funds.\",\"network_decline_code\":\"51\",\"payment_method\":{\"id\":\"pm_1StSJGIkWweOM9jAaNGcBSO8\",\"object\":\"payment_method\",\"card\":{\"brand\":\"mastercard\",\"checks\":{\"address_line1_check\":\"unavailable\",\"address_postal_code_check\":\"unavailable\",\"cvc_check\":\"pass\"},\"country\":\"IT\",\"description\":\"Prepaid Unembossed MasterCard Card (Non-US)\",\"display_brand\":\"mastercard\",\"exp_month\":1,\"exp_year\":2028,\"fingerprint\":\"nxKkHH88U1XqDEHk\",\"funding\":\"prepaid\",\"generated_from\":null,\"iin\":\"526430\",\"issuer\":\"UNICREDIT SPA\",\"last4\":\"4131\",\"network_token\":null,\"networks\":{\"available\":[\"mastercard\"],\"preferred\":null},\"payment_account_reference\":null,\"regulated_status\":\"unregulated\",\"three_d_secure_usage\":{\"supported\":true},\"wallet\":null},\"created\":1769343654,\"livemode\":true,\"metadata\":{},\"type\":\"card\"},\"type\":\"card_error\"},\"livemode\":true,\"metadata\":{\"payment_id\":\"raCYYadg97F0M84yqyZugAoWU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</si>
  <si>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gid://shopify/OrderTransaction/8633215058258</t>
  </si>
  <si>
    <t>2026-01-25T12:22:37Z</t>
  </si>
  <si>
    <t>ch_3StSKvIkWweOM9jA0wBcwoyf</t>
  </si>
  <si>
    <t>rnCBy0kQK9cqIuInbsSg6hTnl</t>
  </si>
  <si>
    <t>pi_3StSKvIkWweOM9jA0w8T6vfU</t>
  </si>
  <si>
    <t>"{\"id\":\"pi_3StSKvIkWweOM9jA0w8T6vfU\",\"object\":\"payment_intent\",\"amount\":18338,\"amount_capturable\":0,\"amount_received\":18338,\"canceled_at\":null,\"cancellation_reason\":null,\"capture_method\":\"automatic\",\"latest_charge\":{\"id\":\"ch_3StSKvIkWweOM9jA0wBcwoyf\",\"object\":\"charge\",\"amount\":18338,\"application_fee\":\"fee_1StSKxIkWweOM9jADVTcFzLe\",\"balance_transaction\":\"txn_3StSKvIkWweOM9jA0OQanDtH\",\"captured\":true,\"created\":1769343758,\"currency\":\"eur\",\"failure_code\":null,\"failure_message\":null,\"fraud_details\":{},\"livemode\":true,\"metadata\":{\"payment_id\":\"rnCBy0kQK9cqIuInbsSg6hTn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SKvIkWweOM9jA0w8T6vfU\",\"payment_method\":\"pm_1StSKvIkWweOM9jARxbDI9Uh\",\"payment_method_details\":{\"card\":{\"amount_authorized\":18338,\"authorization_code\":\"H95210\",\"brand\":\"mastercard\",\"checks\":{\"address_line1_check\":\"unavailable\",\"address_postal_code_check\":\"unavailable\",\"cvc_check\":\"pass\"},\"country\":\"IT\",\"description\":\"Prepaid Unembossed MasterCard Card (Non-US)\",\"ds_transaction_id\":null,\"exp_month\":1,\"exp_year\":2028,\"extended_authorization\":{\"status\":\"disabled\"},\"fingerprint\":\"nxKkHH88U1XqDEHk\",\"funding\":\"prepaid\",\"iin\":\"526430\",\"incremental_authorization\":{\"status\":\"unavailable\"},\"installments\":null,\"issuer\":\"UNICREDIT SPA\",\"last4\":\"4131\",\"mandate\":null,\"moto\":false,\"multicapture\":{\"status\":\"unavailable\"},\"network\":\"mastercard\",\"network_token\":{\"used\":false},\"network_transaction_id\":\"SURHC11I70125\",\"overcapture\":{\"maximum_amount_capturable\":18338,\"status\":\"unavailable\"},\"payment_account_reference\":\"5001EKO6FZOG0EB66D3KC2QJ9ITFD\",\"regulated_status\":\"unregulated\",\"three_d_secure\":null,\"wallet\":null},\"type\":\"card\"},\"refunded\":false,\"source\":null,\"status\":\"succeeded\",\"mit_params\":{\"network_transaction_id\":\"SURHC11I70125\"}},\"confirmation_method\":\"manual\",\"created\":1769343757,\"currency\":\"eur\",\"customer\":null,\"last_payment_error\":null,\"livemode\":true,\"metadata\":{\"payment_id\":\"rnCBy0kQK9cqIuInbsSg6hTnl\",\"payments_extension\":\"true\",\"payments_extension_type\":\"card\",\"reconciliation_flow\":\"payments_api\",\"shop_id\":\"751927347\"},\"next_action\":null,\"payment_method\":\"pm_1StSKvIkWweOM9jARxbDI9Uh\",\"payment_method_types\":[\"card\"],\"source\":null,\"status\":\"succeeded\"}"</t>
  </si>
  <si>
    <t>AS-95661</t>
  </si>
  <si>
    <t>gid://shopify/Order/7421011296594</t>
  </si>
  <si>
    <t>gid://shopify/OrderTransaction/8594374590802</t>
  </si>
  <si>
    <t>2026-01-11T15:38:33Z</t>
  </si>
  <si>
    <t>ch_3SoQisIkWweOM9jA2Yp6qmdq</t>
  </si>
  <si>
    <t>rDlR43dQNMPtBZehRPDneLszY</t>
  </si>
  <si>
    <t>pi_3SoQisIkWweOM9jA2nyU43wC</t>
  </si>
  <si>
    <t>"{\"id\":\"pi_3SoQisIkWweOM9jA2nyU43wC\",\"object\":\"payment_intent\",\"amount\":5931,\"amount_capturable\":0,\"amount_received\":5931,\"canceled_at\":null,\"cancellation_reason\":null,\"capture_method\":\"automatic\",\"latest_charge\":{\"id\":\"ch_3SoQisIkWweOM9jA2Yp6qmdq\",\"object\":\"charge\",\"amount\":5931,\"application_fee\":\"fee_1SoQjPIkWweOM9jAUOnlQiis\",\"balance_transaction\":\"txn_3SoQisIkWweOM9jA2NXcj4el\",\"captured\":true,\"created\":1768145946,\"currency\":\"eur\",\"failure_code\":null,\"failure_message\":null,\"fraud_details\":{},\"livemode\":true,\"metadata\":{\"payment_id\":\"rDlR43dQNMPtBZehRPDneLsz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QisIkWweOM9jA2nyU43wC\",\"payment_method\":\"pm_1SoQisIkWweOM9jAzeNLyspB\",\"payment_method_details\":{\"card\":{\"amount_authorized\":5931,\"authorization_code\":\"748661\",\"brand\":\"visa\",\"checks\":{\"address_line1_check\":\"fail\",\"address_postal_code_check\":\"fail\",\"cvc_check\":\"pass\"},\"country\":\"FR\",\"description\":\"Visa Gold\",\"ds_transaction_id\":null,\"exp_month\":5,\"exp_year\":2028,\"extended_authorization\":{\"status\":\"disabled\"},\"fingerprint\":\"c0bXevlTSLPZ21ak\",\"funding\":\"debit\",\"iin\":\"412522\",\"incremental_authorization\":{\"status\":\"unavailable\"},\"installments\":null,\"issuer\":\"BPCE\",\"last4\":\"9689\",\"mandate\":null,\"moto\":false,\"multicapture\":{\"status\":\"unavailable\"},\"network\":\"visa\",\"network_token\":{\"used\":false},\"network_transaction_id\":\"486011563473535\",\"overcapture\":{\"maximum_amount_capturable\":5931,\"status\":\"unavailable\"},\"payment_account_reference\":\"V001AACB087012025042937833847\",\"regulated_status\":\"unregulated\",\"three_d_secure\":{\"authentication_flow\":\"challenge\",\"electronic_commerce_indicator\":\"05\",\"exemption_indicator\":null,\"result\":\"authenticated\",\"result_reason\":null,\"transaction_id\":\"dbc373ca-a413-4b91-bbc9-b16c6b53e4d6\",\"version\":\"2.2.0\"},\"wallet\":null},\"type\":\"card\"},\"refunded\":false,\"source\":null,\"status\":\"succeeded\",\"mit_params\":{\"network_transaction_id\":\"486011563473535\"}},\"confirmation_method\":\"manual\",\"created\":1768145914,\"currency\":\"eur\",\"customer\":null,\"last_payment_error\":null,\"livemode\":true,\"metadata\":{\"payment_id\":\"rDlR43dQNMPtBZehRPDneLszY\",\"payments_extension\":\"true\",\"payments_extension_type\":\"card\",\"reconciliation_flow\":\"payments_api\",\"shop_id\":\"751927347\"},\"next_action\":null,\"payment_method\":\"pm_1SoQisIkWweOM9jAzeNLyspB\",\"payment_method_types\":[\"card\"],\"source\":null,\"status\":\"succeeded\"}"</t>
  </si>
  <si>
    <t>AS-95502</t>
  </si>
  <si>
    <t>gid://shopify/Order/7417588089170</t>
  </si>
  <si>
    <t>gid://shopify/OrderTransaction/8590225965394</t>
  </si>
  <si>
    <t>2026-01-09T19:59:40Z</t>
  </si>
  <si>
    <t>ch_3SnlqSIkWweOM9jA283TPjuV</t>
  </si>
  <si>
    <t>rKfIimDiyoPwOtEqwp6YBRm3M</t>
  </si>
  <si>
    <t>pi_3SnlqSIkWweOM9jA2Zqq2hwa</t>
  </si>
  <si>
    <t>"{\"id\":\"pi_3SnlqSIkWweOM9jA2Zqq2hwa\",\"object\":\"payment_intent\",\"amount\":2490,\"amount_capturable\":0,\"amount_received\":2490,\"canceled_at\":null,\"cancellation_reason\":null,\"capture_method\":\"automatic\",\"latest_charge\":{\"id\":\"ch_3SnlqSIkWweOM9jA283TPjuV\",\"object\":\"charge\",\"amount\":2490,\"application_fee\":\"fee_1SnlqTIkWweOM9jAk3sT7GhZ\",\"balance_transaction\":\"txn_3SnlqSIkWweOM9jA2iobIFqT\",\"captured\":true,\"created\":1767988781,\"currency\":\"eur\",\"failure_code\":null,\"failure_message\":null,\"fraud_details\":{},\"livemode\":true,\"metadata\":{\"payment_id\":\"rKfIimDiyoPwOtEqwp6YBRm3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lqSIkWweOM9jA2Zqq2hwa\",\"payment_method\":\"pm_1SnlqSIkWweOM9jA2PiI7CDd\",\"payment_method_details\":{\"card\":{\"amount_authorized\":2490,\"authorization_code\":\"927538\",\"brand\":\"mastercard\",\"checks\":{\"address_line1_check\":\"unavailable\",\"address_postal_code_check\":\"unavailable\",\"cvc_check\":null},\"country\":\"ES\",\"description\":\"Platinum MasterCard Immediate Debit\",\"ds_transaction_id\":null,\"exp_month\":1,\"exp_year\":2030,\"extended_authorization\":{\"status\":\"disabled\"},\"fingerprint\":\"QTQK3FDOyKCKAixR\",\"funding\":\"debit\",\"iin\":\"553962\",\"incremental_authorization\":{\"status\":\"unavailable\"},\"installments\":null,\"issuer\":\"MASTERCAJAS S.A.\",\"last4\":\"1478\",\"mandate\":null,\"moto\":false,\"multicapture\":{\"status\":\"unavailable\"},\"network\":\"mastercard\",\"network_token\":{\"used\":true},\"network_transaction_id\":\"TPLDQNBIH0109\",\"overcapture\":{\"maximum_amount_capturable\":2490,\"status\":\"unavailable\"},\"payment_account_reference\":\"50015E21RL1ELWGCGINGX6NPQB2QA\",\"regulated_status\":\"unregulated\",\"three_d_secure\":null,\"wallet\":null},\"type\":\"card\"},\"refunded\":false,\"source\":null,\"status\":\"succeeded\",\"mit_params\":{\"network_transaction_id\":\"TPLDQNBIH0109\"}},\"confirmation_method\":\"manual\",\"created\":1767988780,\"currency\":\"eur\",\"customer\":null,\"last_payment_error\":null,\"livemode\":true,\"metadata\":{\"payment_id\":\"rKfIimDiyoPwOtEqwp6YBRm3M\",\"payments_extension\":\"true\",\"payments_extension_type\":\"card\",\"reconciliation_flow\":\"payments_api\",\"shop_id\":\"751927347\"},\"next_action\":null,\"payment_method\":\"pm_1SnlqSIkWweOM9jA2PiI7CDd\",\"payment_method_types\":[\"card\"],\"source\":null,\"status\":\"succeeded\"}"</t>
  </si>
  <si>
    <t>AS-95093</t>
  </si>
  <si>
    <t>gid://shopify/Order/7400043184466</t>
  </si>
  <si>
    <t>gid://shopify/OrderTransaction/8576908591442</t>
  </si>
  <si>
    <t>2026-01-04T21:45:48Z</t>
  </si>
  <si>
    <t>ch_3Slz7RIkWweOM9jA2Mxswchu</t>
  </si>
  <si>
    <t>ruXKuNVzT2p8oDscN1GZx1BIP</t>
  </si>
  <si>
    <t>pi_3Slz7RIkWweOM9jA2tbKiCvl</t>
  </si>
  <si>
    <t>"{\"id\":\"pi_3Slz7RIkWweOM9jA2tbKiCvl\",\"object\":\"payment_intent\",\"amount\":10161,\"amount_capturable\":0,\"amount_received\":10161,\"canceled_at\":null,\"cancellation_reason\":null,\"capture_method\":\"automatic\",\"latest_charge\":{\"id\":\"ch_3Slz7RIkWweOM9jA2Mxswchu\",\"object\":\"charge\",\"amount\":10161,\"application_fee\":\"fee_1Slz7SIkWweOM9jAmcZjSIf8\",\"balance_transaction\":\"txn_3Slz7RIkWweOM9jA2mLg9Kk0\",\"captured\":true,\"created\":1767563149,\"currency\":\"eur\",\"failure_code\":null,\"failure_message\":null,\"fraud_details\":{},\"livemode\":true,\"metadata\":{\"payment_id\":\"ruXKuNVzT2p8oDscN1GZx1BI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z7RIkWweOM9jA2tbKiCvl\",\"payment_method\":\"pm_1Slz7RIkWweOM9jASvxqwFUW\",\"payment_method_details\":{\"card\":{\"amount_authorized\":10161,\"authorization_code\":\"224550\",\"brand\":\"visa\",\"checks\":{\"address_line1_check\":null,\"address_postal_code_check\":null,\"cvc_check\":null},\"country\":\"DE\",\"description\":\"Visa Classic\",\"ds_transaction_id\":null,\"exp_month\":8,\"exp_year\":2031,\"extended_authorization\":{\"status\":\"disabled\"},\"fingerprint\":\"PADJrqTeBwB8htEW\",\"funding\":\"debit\",\"iin\":\"447639\",\"incremental_authorization\":{\"status\":\"unavailable\"},\"installments\":null,\"issuer\":\"ING-DiBa AG\",\"last4\":\"0000\",\"mandate\":null,\"moto\":false,\"multicapture\":{\"status\":\"unavailable\"},\"network\":\"visa\",\"network_token\":{\"used\":false},\"network_transaction_id\":\"486004783497834\",\"overcapture\":{\"maximum_amount_capturable\":10161,\"status\":\"unavailable\"},\"payment_account_reference\":\"V0010015818296497949539371381\",\"regulated_status\":\"unregulated\",\"three_d_secure\":null,\"wallet\":{\"apple_pay\":{\"type\":\"apple_pay\"},\"dynamic_last4\":\"5940\",\"type\":\"apple_pay\"}},\"type\":\"card\"},\"refunded\":false,\"source\":null,\"status\":\"succeeded\",\"mit_params\":{\"network_transaction_id\":\"486004783497834\"}},\"confirmation_method\":\"manual\",\"created\":1767563149,\"currency\":\"eur\",\"customer\":null,\"last_payment_error\":null,\"livemode\":true,\"metadata\":{\"payment_id\":\"ruXKuNVzT2p8oDscN1GZx1BIP\",\"payments_extension\":\"true\",\"payments_extension_type\":\"card\",\"reconciliation_flow\":\"payments_api\",\"shop_id\":\"751927347\"},\"next_action\":null,\"payment_method\":\"pm_1Slz7RIkWweOM9jASvxqwFUW\",\"payment_method_types\":[\"card\"],\"source\":null,\"status\":\"succeeded\"}"</t>
  </si>
  <si>
    <t>AS-96254</t>
  </si>
  <si>
    <t>gid://shopify/Order/7439482978642</t>
  </si>
  <si>
    <t>gid://shopify/OrderTransaction/8615217693010</t>
  </si>
  <si>
    <t>2026-01-18T15:37:48Z</t>
  </si>
  <si>
    <t>ch_3Sqy2zIkWweOM9jA1jvSYnW2</t>
  </si>
  <si>
    <t>rlczatKbsPdCEaG41Rb8SQIif</t>
  </si>
  <si>
    <t>pi_3Sqy2zIkWweOM9jA18zUQsjU</t>
  </si>
  <si>
    <t>"{\"id\":\"pi_3Sqy2zIkWweOM9jA18zUQsjU\",\"object\":\"payment_intent\",\"amount\":12690,\"amount_capturable\":0,\"amount_received\":12690,\"canceled_at\":null,\"cancellation_reason\":null,\"capture_method\":\"automatic\",\"latest_charge\":{\"id\":\"ch_3Sqy2zIkWweOM9jA1jvSYnW2\",\"object\":\"charge\",\"amount\":12690,\"application_fee\":\"fee_1Sqy31IkWweOM9jAkk1xwNFd\",\"balance_transaction\":\"txn_3Sqy2zIkWweOM9jA1nVCjoRl\",\"captured\":true,\"created\":1768750670,\"currency\":\"eur\",\"failure_code\":null,\"failure_message\":null,\"fraud_details\":{},\"livemode\":true,\"metadata\":{\"payment_id\":\"rlczatKbsPdCEaG41Rb8SQIi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y2zIkWweOM9jA18zUQsjU\",\"payment_method\":\"pm_1Sqy2zIkWweOM9jAprlRcVU0\",\"payment_method_details\":{\"card\":{\"amount_authorized\":12690,\"authorization_code\":\"129003\",\"brand\":\"visa\",\"checks\":{\"address_line1_check\":\"unavailable\",\"address_postal_code_check\":\"unavailable\",\"cvc_check\":\"unavailable\"},\"country\":\"ES\",\"description\":\"Visa Classic\",\"ds_transaction_id\":null,\"exp_month\":2,\"exp_year\":2026,\"extended_authorization\":{\"status\":\"disabled\"},\"fingerprint\":\"2qjT7Db6YbhA9Da0\",\"funding\":\"credit\",\"iin\":\"480135\",\"incremental_authorization\":{\"status\":\"unavailable\"},\"installments\":null,\"issuer\":\"KUTXABANK, S.A.\",\"last4\":\"2454\",\"mandate\":null,\"moto\":false,\"multicapture\":{\"status\":\"unavailable\"},\"network\":\"visa\",\"network_token\":{\"used\":false},\"network_transaction_id\":\"486018562707146\",\"overcapture\":{\"maximum_amount_capturable\":12690,\"status\":\"unavailable\"},\"payment_account_reference\":\"V0010014626018562700046790472\",\"regulated_status\":\"unregulated\",\"three_d_secure\":null,\"wallet\":null},\"type\":\"card\"},\"refunded\":false,\"source\":null,\"status\":\"succeeded\",\"mit_params\":{\"network_transaction_id\":\"486018562707146\"}},\"confirmation_method\":\"manual\",\"created\":1768750669,\"currency\":\"eur\",\"customer\":null,\"last_payment_error\":null,\"livemode\":true,\"metadata\":{\"payment_id\":\"rlczatKbsPdCEaG41Rb8SQIif\",\"payments_extension\":\"true\",\"payments_extension_type\":\"card\",\"reconciliation_flow\":\"payments_api\",\"shop_id\":\"751927347\"},\"next_action\":null,\"payment_method\":\"pm_1Sqy2zIkWweOM9jAprlRcVU0\",\"payment_method_types\":[\"card\"],\"source\":null,\"status\":\"succeeded\"}"</t>
  </si>
  <si>
    <t>AS-96011</t>
  </si>
  <si>
    <t>gid://shopify/Order/7430845530450</t>
  </si>
  <si>
    <t>gid://shopify/OrderTransaction/8605282369874</t>
  </si>
  <si>
    <t>2026-01-15T18:17:51Z</t>
  </si>
  <si>
    <t>410226424F6621941</t>
  </si>
  <si>
    <t>"{\"id\":\"410226424F6621941\",\"intent\":\"CAPTURE\",\"status\":\"COMPLETED\",\"payment_source\":{\"paypal\":{\"email_address\":\"chris.steden@gmx.de\",\"account_id\":\"9E6V28FDAXFFE\",\"account_status\":\"VERIFIED\",\"name\":{\"given_name\":\"Chris\",\"surname\":\"Steden\"},\"phone_number\":{\"national_number\":\"15735159590\"},\"address\":{\"address_line_1\":\"Lausitzer Stra\u00dfe 48\",\"admin_area_2\":\"Berlin\",\"admin_area_1\":\"Berlin\",\"postal_code\":\"10999\",\"country_code\":\"DE\"}}},\"purchase_units\":[{\"reference_id\":\"default\",\"amount\":{\"currency_code\":\"EUR\",\"value\":\"138.38\",\"breakdown\":{\"item_total\":{\"currency_code\":\"EUR\",\"value\":\"153.75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15.37\"}}},\"payee\":{\"email_address\":\"info@artestaposters.com\",\"merchant_id\":\"CZQCEKGVW6QGG\",\"display_data\":{\"brand_name\":\"Artesta\"}},\"payment_instruction\":{\"disbursement_mode\":\"INSTANT\"},\"description\":\"Bauhaus Exhibition Poster  1923 - P\u00f3ster \\/ Sin marco \\/ 40x50\",\"custom_id\":\"{\\\"shop_id\\\":751927347,\\\"session_id\\\":\\\"rOSLdP0sgZZT8ExAoNitr3d2W\\\"}\",\"invoice_id\":\"rOSLdP0sgZZT8ExAoNitr3d2W\",\"items\":[{\"name\":\"Bauhaus Exhibition Poster  1923 - P\u00f3ster \\/ Sin marco \\/ 40x50\",\"unit_amount\":{\"currency_code\":\"EUR\",\"value\":\"26.95\"},\"tax\":{\"currency_code\":\"EUR\",\"value\":\"0.00\"},\"quantity\":\"1\"},{\"name\":\"Surf Girl V - P\u00f3ster \\/ Sin marco \\/ 40x50\",\"unit_amount\":{\"currency_code\":\"EUR\",\"value\":\"26.95\"},\"tax\":{\"currency_code\":\"EUR\",\"value\":\"0.00\"},\"quantity\":\"1\"},{\"name\":\"Bauhaus Green Exhibition Poster - P\u00f3ster \\/ Sin marco \\/ 50x70\",\"unit_amount\":{\"currency_code\":\"EUR\",\"value\":\"32.95\"},\"tax\":{\"currency_code\":\"EUR\",\"value\":\"0.00\"},\"quantity\":\"1\"},{\"name\":\"Abstract I - P\u00f3ster \\/ Sin marco \\/ 40x50\",\"unit_amount\":{\"currency_code\":\"EUR\",\"value\":\"26.95\"},\"tax\":{\"currency_code\":\"EUR\",\"value\":\"0.00\"},\"quantity\":\"1\"},{\"name\":\"Save the whales (1973) vintage poster by Vint Lawrence - P\u00f3ster \\/ Sin marco \\/ 60x90\",\"unit_amount\":{\"currency_code\":\"EUR\",\"value\":\"39.95\"},\"tax\":{\"currency_code\":\"EUR\",\"value\":\"0.00\"},\"quantity\":\"1\"}],\"shipping\":{\"name\":{\"full_name\":\"Chris Steden\"},\"address\":{\"address_line_1\":\"Lausitzer Stra\u00dfe 48\",\"admin_area_2\":\"Berlin\",\"postal_code\":\"10999\",\"country_code\":\"DE\"}},\"supplementary_data\":{\"tax_nexus\":[]},\"payments\":{\"captures\":[{\"id\":\"78G17665Y72605511\",\"status\":\"COMPLETED\",\"amount\":{\"currency_code\":\"EUR\",\"value\":\"138.38\"},\"final_capture\":true,\"disbursement_mode\":\"INSTANT\",\"seller_protection\":{\"status\":\"ELIGIBLE\",\"dispute_categories\":[\"ITEM_NOT_RECEIVED\",\"UNAUTHORIZED_TRANSACTION\"]},\"seller_receivable_breakdown\":{\"gross_amount\":{\"currency_code\":\"EUR\",\"value\":\"138.38\"},\"paypal_fee\":{\"currency_code\":\"EUR\",\"value\":\"4.36\"},\"net_amount\":{\"currency_code\":\"EUR\",\"value\":\"134.02\"}},\"invoice_id\":\"rOSLdP0sgZZT8ExAoNitr3d2W\",\"custom_id\":\"{\\\"shop_id\\\":751927347,\\\"session_id\\\":\\\"rOSLdP0sgZZT8ExAoNitr3d2W\\\"}\",\"links\":[{\"href\":\"https:\\/\\/api.paypal.com\\/v2\\/payments\\/captures\\/78G17665Y72605511\",\"rel\":\"self\",\"method\":\"GET\"},{\"href\":\"https:\\/\\/api.paypal.com\\/v2\\/payments\\/captures\\/78G17665Y72605511\\/refund\",\"rel\":\"refund\",\"method\":\"POST\"},{\"href\":\"https:\\/\\/api.paypal.com\\/v2\\/checkout\\/orders\\/410226424F6621941\",\"rel\":\"up\",\"method\":\"GET\"}],\"create_time\":\"2026-01-15T18:17:53Z\",\"update_time\":\"2026-01-15T18:17:53Z\"}]}}],\"payer\":{\"name\":{\"given_name\":\"Chris\",\"surname\":\"Steden\"},\"email_address\":\"chris.steden@gmx.de\",\"payer_id\":\"9E6V28FDAXFFE\",\"phone\":{\"phone_number\":{\"national_number\":\"15735159590\"}},\"address\":{\"address_line_1\":\"Lausitzer Stra\u00dfe 48\",\"admin_area_2\":\"Berlin\",\"admin_area_1\":\"Berlin\",\"postal_code\":\"10999\",\"country_code\":\"DE\"}},\"create_time\":\"2026-01-15T18:17:27Z\",\"update_time\":\"2026-01-15T18:17:53Z\",\"links\":[{\"href\":\"https:\\/\\/api.paypal.com\\/v2\\/checkout\\/orders\\/410226424F6621941\",\"rel\":\"self\",\"method\":\"GET\"}]}"</t>
  </si>
  <si>
    <t>AS-97073</t>
  </si>
  <si>
    <t>gid://shopify/Order/7512327061842</t>
  </si>
  <si>
    <t>gid://shopify/OrderTransaction/8645514756434</t>
  </si>
  <si>
    <t>2026-01-29T16:35:29Z</t>
  </si>
  <si>
    <t>ch_3SuyBrIkWweOM9jA1OCXHxzt</t>
  </si>
  <si>
    <t>rCxe3GcmJ5k7h2PBs2RayqG9C</t>
  </si>
  <si>
    <t>pi_3SuyBrIkWweOM9jA1m7bobDF</t>
  </si>
  <si>
    <t>"{\"id\":\"pi_3SuyBrIkWweOM9jA1m7bobDF\",\"object\":\"payment_intent\",\"amount\":8091,\"amount_capturable\":0,\"amount_received\":0,\"canceled_at\":null,\"cancellation_reason\":null,\"capture_method\":\"automatic\",\"latest_charge\":{\"id\":\"ch_3SuyBrIkWweOM9jA1OCXHxzt\",\"object\":\"charge\",\"amount\":8091,\"application_fee\":null,\"balance_transaction\":null,\"captured\":false,\"created\":1769704531,\"currency\":\"eur\",\"failure_code\":\"card_declined\",\"failure_message\":\"Your card has insufficient funds.\",\"fraud_details\":{},\"livemode\":true,\"metadata\":{\"payment_id\":\"rCxe3GcmJ5k7h2PBs2RayqG9C\",\"payments_extension\":\"true\",\"payments_extension_type\":\"card\",\"reconciliation_flow\":\"payments_api\",\"shop_id\":\"751927347\"},\"outcome\":{\"advice_code\":\"try_again_later\",\"network_advice_code\":null,\"network_decline_code\":\"51\",\"network_status\":\"declined_by_network\",\"reason\":\"insufficient_funds\",\"risk_level\":\"normal\",\"seller_message\":\"The bank returned the decline code `insufficient_funds`.\",\"type\":\"issuer_declined\"},\"paid\":false,\"payment_intent\":\"pi_3SuyBrIkWweOM9jA1m7bobDF\",\"payment_method\":\"pm_1SuyBrIkWweOM9jAxrdZc0m9\",\"payment_method_details\":{\"card\":{\"amount_authorized\":null,\"authorization_code\":null,\"brand\":\"mastercard\",\"checks\":{\"address_line1_check\":null,\"address_postal_code_check\":null,\"cvc_check\":null},\"country\":\"FR\",\"description\":\"Gold MasterCard Card Immediate Debit\",\"ds_transaction_id\":null,\"exp_month\":11,\"exp_year\":2026,\"extended_authorization\":{\"status\":\"disabled\"},\"fingerprint\":\"Z0zeMD9gqcNksuZB\",\"funding\":\"debit\",\"iin\":\"546031\",\"incremental_authorization\":{\"status\":\"unavailable\"},\"installments\":null,\"issuer\":\"CREDIT MUTUEL ARKEA\",\"last4\":\"0000\",\"mandate\":null,\"moto\":false,\"multicapture\":{\"status\":\"unavailable\"},\"network\":\"mastercard\",\"network_token\":{\"used\":false},\"network_transaction_id\":\"TCGDJ9GD10129\",\"overcapture\":{\"maximum_amount_capturable\":8091,\"status\":\"unavailable\"},\"payment_account_reference\":\"50017KWHFL1G9U7JYA7HFE48W7TFB\",\"regulated_status\":\"unregulated\",\"three_d_secure\":null,\"wallet\":{\"apple_pay\":{\"type\":\"apple_pay\"},\"dynamic_last4\":\"0402\",\"type\":\"apple_pay\"}},\"type\":\"card\"},\"refunded\":false,\"source\":null,\"status\":\"failed\",\"mit_params\":{\"network_transaction_id\":\"TCGDJ9GD10129\"}},\"confirmation_method\":\"manual\",\"created\":1769704531,\"currency\":\"eur\",\"customer\":null,\"last_payment_error\":{\"advice_code\":\"try_again_later\",\"charge\":\"ch_3SuyBrIkWweOM9jA1OCXHxzt\",\"code\":\"card_declined\",\"decline_code\":\"insufficient_funds\",\"doc_url\":\"https:\\/\\/stripe.com\\/docs\\/error-codes\\/card-declined\",\"message\":\"Your card has insufficient funds.\",\"network_decline_code\":\"51\",\"payment_method\":{\"id\":\"pm_1SuyBrIkWweOM9jAxrdZc0m9\",\"object\":\"payment_method\",\"card\":{\"brand\":\"mastercard\",\"checks\":{\"address_line1_check\":null,\"address_postal_code_check\":null,\"cvc_check\":null},\"country\":\"FR\",\"description\":\"Gold MasterCard Card Immediate Debit\",\"display_brand\":\"mastercard\",\"exp_month\":11,\"exp_year\":2026,\"fingerprint\":\"Z0zeMD9gqcNksuZB\",\"funding\":\"debit\",\"generated_from\":null,\"iin\":\"546031\",\"issuer\":\"CREDIT MUTUEL ARKEA\",\"last4\":\"0000\",\"network_token\":null,\"networks\":{\"available\":[\"mastercard\"],\"preferred\":null},\"payment_account_reference\":null,\"regulated_status\":\"unregulated\",\"three_d_secure_usage\":{\"supported\":true},\"wallet\":{\"apple_pay\":{\"type\":\"apple_pay\"},\"dynamic_last4\":\"0402\",\"type\":\"apple_pay\"}},\"created\":1769704531,\"livemode\":true,\"metadata\":{},\"type\":\"card\"},\"type\":\"card_error\"},\"livemode\":true,\"metadata\":{\"payment_id\":\"rCxe3GcmJ5k7h2PBs2RayqG9C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</si>
  <si>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gid://shopify/OrderTransaction/8645522063698</t>
  </si>
  <si>
    <t>2026-01-29T16:36:50Z</t>
  </si>
  <si>
    <t>ch_3SuyD9IkWweOM9jA2vcQ6xnk</t>
  </si>
  <si>
    <t>rT69gg0eUlwdcF9qWi1IlYYog</t>
  </si>
  <si>
    <t>pi_3SuyD9IkWweOM9jA2NT9HlzX</t>
  </si>
  <si>
    <t>"{\"id\":\"pi_3SuyD9IkWweOM9jA2NT9HlzX\",\"object\":\"payment_intent\",\"amount\":8091,\"amount_capturable\":0,\"amount_received\":0,\"canceled_at\":null,\"cancellation_reason\":null,\"capture_method\":\"automatic\",\"latest_charge\":{\"id\":\"ch_3SuyD9IkWweOM9jA2vcQ6xnk\",\"object\":\"charge\",\"amount\":8091,\"application_fee\":null,\"balance_transaction\":null,\"captured\":false,\"created\":1769704613,\"currency\":\"eur\",\"failure_code\":\"card_declined\",\"failure_message\":\"Your card has insufficient funds.\",\"fraud_details\":{},\"livemode\":true,\"metadata\":{\"payment_id\":\"rT69gg0eUlwdcF9qWi1IlYYog\",\"payments_extension\":\"true\",\"payments_extension_type\":\"card\",\"reconciliation_flow\":\"payments_api\",\"shop_id\":\"751927347\"},\"outcome\":{\"advice_code\":\"try_again_later\",\"network_advice_code\":null,\"network_decline_code\":\"51\",\"network_status\":\"declined_by_network\",\"reason\":\"insufficient_funds\",\"risk_level\":\"normal\",\"seller_message\":\"The bank returned the decline code `insufficient_funds`.\",\"type\":\"issuer_declined\"},\"paid\":false,\"payment_intent\":\"pi_3SuyD9IkWweOM9jA2NT9HlzX\",\"payment_method\":\"pm_1SuyD9IkWweOM9jAHtI8ZJrC\",\"payment_method_details\":{\"card\":{\"amount_authorized\":null,\"authorization_code\":null,\"brand\":\"mastercard\",\"checks\":{\"address_line1_check\":\"unavailable\",\"address_postal_code_check\":\"unavailable\",\"cvc_check\":null},\"country\":\"FR\",\"description\":\"MasterCard Standard Card Immediate Debit\",\"ds_transaction_id\":null,\"exp_month\":3,\"exp_year\":2026,\"extended_authorization\":{\"status\":\"disabled\"},\"fingerprint\":\"nMcJuye1fz0pGHTX\",\"funding\":\"debit\",\"iin\":\"513029\",\"incremental_authorization\":{\"status\":\"unavailable\"},\"installments\":null,\"issuer\":\"CREDIT MUTUEL ARKEA\",\"last4\":\"7265\",\"mandate\":null,\"moto\":false,\"multicapture\":{\"status\":\"unavailable\"},\"network\":\"mastercard\",\"network_token\":{\"used\":false},\"network_transaction_id\":\"TCSKRKQOI0129\",\"overcapture\":{\"maximum_amount_capturable\":8091,\"status\":\"unavailable\"},\"payment_account_reference\":\"50015J21NMFKNJUZ08ZG7FSC1T4W8\",\"regulated_status\":\"unregulated\",\"three_d_secure\":{\"authentication_flow\":\"frictionless\",\"electronic_commerce_indicator\":\"06\",\"exemption_indicator\":null,\"result\":\"exempted\",\"result_reason\":null,\"transaction_id\":\"f2f8081b-229f-4c1c-84f9-5ca45a5e534e\",\"version\":\"2.2.0\"},\"wallet\":null},\"type\":\"card\"},\"refunded\":false,\"source\":null,\"status\":\"failed\",\"mit_params\":{\"network_transaction_id\":\"TCSKRKQOI0129\"}},\"confirmation_method\":\"manual\",\"created\":1769704611,\"currency\":\"eur\",\"customer\":null,\"last_payment_error\":{\"advice_code\":\"try_again_later\",\"charge\":\"ch_3SuyD9IkWweOM9jA2vcQ6xnk\",\"code\":\"card_declined\",\"decline_code\":\"insufficient_funds\",\"doc_url\":\"https:\\/\\/stripe.com\\/docs\\/error-codes\\/card-declined\",\"message\":\"Your card has insufficient funds.\",\"network_decline_code\":\"51\",\"payment_method\":{\"id\":\"pm_1SuyD9IkWweOM9jAHtI8ZJrC\",\"object\":\"payment_method\",\"card\":{\"brand\":\"mastercard\",\"checks\":{\"address_line1_check\":\"unavailable\",\"address_postal_code_check\":\"unavailable\",\"cvc_check\":null},\"country\":\"FR\",\"description\":\"MasterCard Standard Card Immediate Debit\",\"display_brand\":\"mastercard\",\"exp_month\":3,\"exp_year\":2026,\"fingerprint\":\"nMcJuye1fz0pGHTX\",\"funding\":\"debit\",\"generated_from\":null,\"iin\":\"513029\",\"issuer\":\"CREDIT MUTUEL ARKEA\",\"last4\":\"7265\",\"network_token\":null,\"networks\":{\"available\":[\"mastercard\"],\"preferred\":null},\"payment_account_reference\":null,\"regulated_status\":\"unregulated\",\"three_d_secure_usage\":{\"supported\":true},\"wallet\":null},\"created\":1769704611,\"livemode\":true,\"metadata\":{},\"type\":\"card\"},\"type\":\"card_error\"},\"livemode\":true,\"metadata\":{\"payment_id\":\"rT69gg0eUlwdcF9qWi1IlYYog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</si>
  <si>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gid://shopify/OrderTransaction/8645524062546</t>
  </si>
  <si>
    <t>2026-01-29T16:37:39Z</t>
  </si>
  <si>
    <t>ch_3SuyDwIkWweOM9jA0pGEmgbm</t>
  </si>
  <si>
    <t>rq57LFNRmt3XuBTZBbzPTAtVg</t>
  </si>
  <si>
    <t>pi_3SuyDwIkWweOM9jA0ojqmKbT</t>
  </si>
  <si>
    <t>"{\"id\":\"pi_3SuyDwIkWweOM9jA0ojqmKbT\",\"object\":\"payment_intent\",\"amount\":8091,\"amount_capturable\":0,\"amount_received\":8091,\"canceled_at\":null,\"cancellation_reason\":null,\"capture_method\":\"automatic\",\"latest_charge\":{\"id\":\"ch_3SuyDwIkWweOM9jA0pGEmgbm\",\"object\":\"charge\",\"amount\":8091,\"application_fee\":\"fee_1SuyDxIkWweOM9jAKL2jNCK2\",\"balance_transaction\":\"txn_3SuyDwIkWweOM9jA0uzegEVT\",\"captured\":true,\"created\":1769704660,\"currency\":\"eur\",\"failure_code\":null,\"failure_message\":null,\"fraud_details\":{},\"livemode\":true,\"metadata\":{\"payment_id\":\"rq57LFNRmt3XuBTZBbzPTAtV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yDwIkWweOM9jA0ojqmKbT\",\"payment_method\":\"pm_1SuyDwIkWweOM9jAxlKyHflJ\",\"payment_method_details\":{\"card\":{\"amount_authorized\":8091,\"authorization_code\":\"374030\",\"brand\":\"mastercard\",\"checks\":{\"address_line1_check\":null,\"address_postal_code_check\":null,\"cvc_check\":null},\"country\":\"FR\",\"description\":\"Gold MasterCard Card Immediate Debit\",\"ds_transaction_id\":null,\"exp_month\":11,\"exp_year\":2026,\"extended_authorization\":{\"status\":\"disabled\"},\"fingerprint\":\"Z0zeMD9gqcNksuZB\",\"funding\":\"debit\",\"iin\":\"546031\",\"incremental_authorization\":{\"status\":\"unavailable\"},\"installments\":null,\"issuer\":\"CREDIT MUTUEL ARKEA\",\"last4\":\"0000\",\"mandate\":null,\"moto\":false,\"multicapture\":{\"status\":\"unavailable\"},\"network\":\"mastercard\",\"network_token\":{\"used\":false},\"network_transaction_id\":\"TCGDT5BD10129\",\"overcapture\":{\"maximum_amount_capturable\":8091,\"status\":\"unavailable\"},\"payment_account_reference\":\"50017KWHFL1G9U7JYA7HFE48W7TFB\",\"regulated_status\":\"unregulated\",\"three_d_secure\":null,\"wallet\":{\"apple_pay\":{\"type\":\"apple_pay\"},\"dynamic_last4\":\"0402\",\"type\":\"apple_pay\"}},\"type\":\"card\"},\"refunded\":false,\"source\":null,\"status\":\"succeeded\",\"mit_params\":{\"network_transaction_id\":\"TCGDT5BD10129\"}},\"confirmation_method\":\"manual\",\"created\":1769704660,\"currency\":\"eur\",\"customer\":null,\"last_payment_error\":null,\"livemode\":true,\"metadata\":{\"payment_id\":\"rq57LFNRmt3XuBTZBbzPTAtVg\",\"payments_extension\":\"true\",\"payments_extension_type\":\"card\",\"reconciliation_flow\":\"payments_api\",\"shop_id\":\"751927347\"},\"next_action\":null,\"payment_method\":\"pm_1SuyDwIkWweOM9jAxlKyHflJ\",\"payment_method_types\":[\"card\"],\"source\":null,\"status\":\"succeeded\"}"</t>
  </si>
  <si>
    <t>AS-96383</t>
  </si>
  <si>
    <t>gid://shopify/Order/7443679510866</t>
  </si>
  <si>
    <t>gid://shopify/OrderTransaction/8620442386770</t>
  </si>
  <si>
    <t>2026-01-20T11:30:37Z</t>
  </si>
  <si>
    <t>ch_3Srd8sIkWweOM9jA1VPl9epS</t>
  </si>
  <si>
    <t>rbG7NiSiwCwjxjRBMJrr3s6Ho</t>
  </si>
  <si>
    <t>pi_3Srd8sIkWweOM9jA1TWi4MGc</t>
  </si>
  <si>
    <t>"{\"id\":\"pi_3Srd8sIkWweOM9jA1TWi4MGc\",\"object\":\"payment_intent\",\"amount\":4490,\"amount_capturable\":0,\"amount_received\":4490,\"canceled_at\":null,\"cancellation_reason\":null,\"capture_method\":\"automatic\",\"latest_charge\":{\"id\":\"ch_3Srd8sIkWweOM9jA1VPl9epS\",\"object\":\"charge\",\"amount\":4490,\"application_fee\":\"fee_1Srd8uIkWweOM9jA49ZsxxX8\",\"balance_transaction\":\"txn_3Srd8sIkWweOM9jA1W8S1BZK\",\"captured\":true,\"created\":1768908639,\"currency\":\"eur\",\"failure_code\":null,\"failure_message\":null,\"fraud_details\":{},\"livemode\":true,\"metadata\":{\"payment_id\":\"rbG7NiSiwCwjxjRBMJrr3s6H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d8sIkWweOM9jA1TWi4MGc\",\"payment_method\":\"pm_1Srd8sIkWweOM9jA9JNtdAGT\",\"payment_method_details\":{\"card\":{\"amount_authorized\":4490,\"authorization_code\":\"967463\",\"brand\":\"mastercard\",\"checks\":{\"address_line1_check\":null,\"address_postal_code_check\":null,\"cvc_check\":null},\"country\":\"ES\",\"description\":\"Platinum MasterCard Immediate Debit\",\"ds_transaction_id\":null,\"exp_month\":2,\"exp_year\":2027,\"extended_authorization\":{\"status\":\"disabled\"},\"fingerprint\":\"UhuCm7HKSfhjZQ4L\",\"funding\":\"debit\",\"iin\":\"525681\",\"incremental_authorization\":{\"status\":\"unavailable\"},\"installments\":null,\"issuer\":\"ING BANK N.V.\",\"last4\":\"0000\",\"mandate\":null,\"moto\":false,\"multicapture\":{\"status\":\"unavailable\"},\"network\":\"mastercard\",\"network_token\":{\"used\":false},\"network_transaction_id\":\"TPLZE1OU10120\",\"overcapture\":{\"maximum_amount_capturable\":4490,\"status\":\"unavailable\"},\"payment_account_reference\":\"50013JZSSLIPEUM2A6ZLGRY3GYK9N\",\"regulated_status\":\"unregulated\",\"three_d_secure\":null,\"wallet\":{\"apple_pay\":{\"type\":\"apple_pay\"},\"dynamic_last4\":\"1223\",\"type\":\"apple_pay\"}},\"type\":\"card\"},\"refunded\":false,\"source\":null,\"status\":\"succeeded\",\"mit_params\":{\"network_transaction_id\":\"TPLZE1OU10120\"}},\"confirmation_method\":\"manual\",\"created\":1768908638,\"currency\":\"eur\",\"customer\":null,\"last_payment_error\":null,\"livemode\":true,\"metadata\":{\"payment_id\":\"rbG7NiSiwCwjxjRBMJrr3s6Ho\",\"payments_extension\":\"true\",\"payments_extension_type\":\"card\",\"reconciliation_flow\":\"payments_api\",\"shop_id\":\"751927347\"},\"next_action\":null,\"payment_method\":\"pm_1Srd8sIkWweOM9jA9JNtdAGT\",\"payment_method_types\":[\"card\"],\"source\":null,\"status\":\"succeeded\"}"</t>
  </si>
  <si>
    <t>AS-95812</t>
  </si>
  <si>
    <t>AS-96774</t>
  </si>
  <si>
    <t>gid://shopify/Order/7494555861330</t>
  </si>
  <si>
    <t>gid://shopify/OrderTransaction/8634065977682</t>
  </si>
  <si>
    <t>2026-01-25T18:13:50Z</t>
  </si>
  <si>
    <t>ch_3StXooIkWweOM9jA0jeHFKqg</t>
  </si>
  <si>
    <t>rTyTSiBRUCWCXoXnlkbhTlguZ</t>
  </si>
  <si>
    <t>pi_3StXooIkWweOM9jA0ED6PtDY</t>
  </si>
  <si>
    <t>"{\"id\":\"pi_3StXooIkWweOM9jA0ED6PtDY\",\"object\":\"payment_intent\",\"amount\":2490,\"amount_capturable\":0,\"amount_received\":2490,\"canceled_at\":null,\"cancellation_reason\":null,\"capture_method\":\"automatic\",\"latest_charge\":{\"id\":\"ch_3StXooIkWweOM9jA0jeHFKqg\",\"object\":\"charge\",\"amount\":2490,\"application_fee\":\"fee_1StXorIkWweOM9jAt8kIuUCy\",\"balance_transaction\":\"txn_3StXooIkWweOM9jA0bavNDt6\",\"captured\":true,\"created\":1769364832,\"currency\":\"eur\",\"failure_code\":null,\"failure_message\":null,\"fraud_details\":{},\"livemode\":true,\"metadata\":{\"payment_id\":\"rTyTSiBRUCWCXoXnlkbhTlgu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XooIkWweOM9jA0ED6PtDY\",\"payment_method\":\"pm_1StXooIkWweOM9jAZmE3bnhf\",\"payment_method_details\":{\"card\":{\"amount_authorized\":2490,\"authorization_code\":\"123566\",\"brand\":\"visa\",\"checks\":{\"address_line1_check\":\"fail\",\"address_postal_code_check\":\"fail\",\"cvc_check\":\"pass\"},\"country\":\"FR\",\"description\":\"Visa Classic\",\"ds_transaction_id\":null,\"exp_month\":2,\"exp_year\":2028,\"extended_authorization\":{\"status\":\"disabled\"},\"fingerprint\":\"oHkVbaWViZ3PBTgd\",\"funding\":\"debit\",\"iin\":\"497380\",\"incremental_authorization\":{\"status\":\"unavailable\"},\"installments\":null,\"issuer\":\"BPCE\",\"last4\":\"0168\",\"mandate\":null,\"moto\":false,\"multicapture\":{\"status\":\"unavailable\"},\"network\":\"visa\",\"network_token\":{\"used\":false},\"network_transaction_id\":\"486025656330984\",\"overcapture\":{\"maximum_amount_capturable\":2490,\"status\":\"unavailable\"},\"payment_account_reference\":\"V001AACC213012022022279550455\",\"regulated_status\":\"unregulated\",\"three_d_secure\":{\"authentication_flow\":\"frictionless\",\"electronic_commerce_indicator\":\"07\",\"exemption_indicator\":null,\"result\":\"exempted\",\"result_reason\":null,\"transaction_id\":\"664bd3c7-6ce2-4fd7-a26c-a46b2d4cc3a9\",\"version\":\"2.2.0\"},\"wallet\":null},\"type\":\"card\"},\"refunded\":false,\"source\":null,\"status\":\"succeeded\",\"mit_params\":{\"network_transaction_id\":\"486025656330984\"}},\"confirmation_method\":\"manual\",\"created\":1769364830,\"currency\":\"eur\",\"customer\":null,\"last_payment_error\":null,\"livemode\":true,\"metadata\":{\"payment_id\":\"rTyTSiBRUCWCXoXnlkbhTlguZ\",\"payments_extension\":\"true\",\"payments_extension_type\":\"card\",\"reconciliation_flow\":\"payments_api\",\"shop_id\":\"751927347\"},\"next_action\":null,\"payment_method\":\"pm_1StXooIkWweOM9jAZmE3bnhf\",\"payment_method_types\":[\"card\"],\"source\":null,\"status\":\"succeeded\"}"</t>
  </si>
  <si>
    <t>AS-95354</t>
  </si>
  <si>
    <t>AS-95557</t>
  </si>
  <si>
    <t>gid://shopify/Order/7419015168338</t>
  </si>
  <si>
    <t>gid://shopify/OrderTransaction/8592048292178</t>
  </si>
  <si>
    <t>2026-01-10T15:33:58Z</t>
  </si>
  <si>
    <t>ch_3So4AtIkWweOM9jA0YFm089k</t>
  </si>
  <si>
    <t>rSvd07fYNexnoz342pH6xzjZV</t>
  </si>
  <si>
    <t>pi_3So4AtIkWweOM9jA0axn3y7Y</t>
  </si>
  <si>
    <t>"{\"id\":\"pi_3So4AtIkWweOM9jA0axn3y7Y\",\"object\":\"payment_intent\",\"amount\":10585,\"amount_capturable\":0,\"amount_received\":10585,\"canceled_at\":null,\"cancellation_reason\":null,\"capture_method\":\"automatic\",\"latest_charge\":{\"id\":\"ch_3So4AtIkWweOM9jA0YFm089k\",\"object\":\"charge\",\"amount\":10585,\"application_fee\":\"fee_1So4AwIkWweOM9jA8cPBY1TA\",\"balance_transaction\":\"txn_3So4AtIkWweOM9jA0tMqHMfj\",\"captured\":true,\"created\":1768059241,\"currency\":\"eur\",\"failure_code\":null,\"failure_message\":null,\"fraud_details\":{},\"livemode\":true,\"metadata\":{\"payment_id\":\"rSvd07fYNexnoz342pH6xzjZ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4AtIkWweOM9jA0axn3y7Y\",\"payment_method\":\"pm_1So4AtIkWweOM9jAi1FM9SVd\",\"payment_method_details\":{\"card\":{\"amount_authorized\":10585,\"authorization_code\":\"340182\",\"brand\":\"visa\",\"checks\":{\"address_line1_check\":\"unavailable\",\"address_postal_code_check\":\"unavailable\",\"cvc_check\":\"pass\"},\"country\":\"ES\",\"description\":\"Visa Classic\",\"ds_transaction_id\":null,\"exp_month\":9,\"exp_year\":2029,\"extended_authorization\":{\"status\":\"disabled\"},\"fingerprint\":\"2UqRmp2ZBizzV9fI\",\"funding\":\"debit\",\"iin\":\"459981\",\"incremental_authorization\":{\"status\":\"unavailable\"},\"installments\":null,\"issuer\":\"BANCO COOPERATIVO ESPANOL S.A.\",\"last4\":\"8713\",\"mandate\":null,\"moto\":false,\"multicapture\":{\"status\":\"unavailable\"},\"network\":\"visa\",\"network_token\":{\"used\":false},\"network_transaction_id\":\"486010560415997\",\"overcapture\":{\"maximum_amount_capturable\":10585,\"status\":\"unavailable\"},\"payment_account_reference\":\"V0010013825276265522003451928\",\"regulated_status\":\"unregulated\",\"three_d_secure\":null,\"wallet\":null},\"type\":\"card\"},\"refunded\":false,\"source\":null,\"status\":\"succeeded\",\"mit_params\":{\"network_transaction_id\":\"486010560415997\"}},\"confirmation_method\":\"manual\",\"created\":1768059239,\"currency\":\"eur\",\"customer\":null,\"last_payment_error\":null,\"livemode\":true,\"metadata\":{\"payment_id\":\"rSvd07fYNexnoz342pH6xzjZV\",\"payments_extension\":\"true\",\"payments_extension_type\":\"card\",\"reconciliation_flow\":\"payments_api\",\"shop_id\":\"751927347\"},\"next_action\":null,\"payment_method\":\"pm_1So4AtIkWweOM9jAi1FM9SVd\",\"payment_method_types\":[\"card\"],\"source\":null,\"status\":\"succeeded\"}"</t>
  </si>
  <si>
    <t>AS-94896</t>
  </si>
  <si>
    <t>gid://shopify/Order/7395568812370</t>
  </si>
  <si>
    <t>gid://shopify/OrderTransaction/8570243187026</t>
  </si>
  <si>
    <t>2026-01-02T16:12:40Z</t>
  </si>
  <si>
    <t>ch_3SlAxxIkWweOM9jA0qTU7Kxq</t>
  </si>
  <si>
    <t>r0Kf4KxCKRpMn3L0pW7XW5YjB</t>
  </si>
  <si>
    <t>pi_3SlAxxIkWweOM9jA0bLfMFtW</t>
  </si>
  <si>
    <t>"{\"id\":\"pi_3SlAxxIkWweOM9jA0bLfMFtW\",\"object\":\"payment_intent\",\"amount\":4490,\"amount_capturable\":0,\"amount_received\":4490,\"canceled_at\":null,\"cancellation_reason\":null,\"capture_method\":\"automatic\",\"latest_charge\":{\"id\":\"ch_3SlAxxIkWweOM9jA0qTU7Kxq\",\"object\":\"charge\",\"amount\":4490,\"application_fee\":\"fee_1SlAxzIkWweOM9jAR3vSGWn4\",\"balance_transaction\":\"txn_3SlAxxIkWweOM9jA0bV4V6Mn\",\"captured\":true,\"created\":1767370362,\"currency\":\"eur\",\"failure_code\":null,\"failure_message\":null,\"fraud_details\":{},\"livemode\":true,\"metadata\":{\"payment_id\":\"r0Kf4KxCKRpMn3L0pW7XW5Yj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AxxIkWweOM9jA0bLfMFtW\",\"payment_method\":\"pm_1SlAxxIkWweOM9jAIjDTMUvH\",\"payment_method_details\":{\"card\":{\"amount_authorized\":4490,\"authorization_code\":\"541833\",\"brand\":\"mastercard\",\"checks\":{\"address_line1_check\":\"unavailable\",\"address_postal_code_check\":\"unavailable\",\"cvc_check\":\"pass\"},\"country\":\"ES\",\"description\":\"MasterCard New World Immediate Debit\",\"ds_transaction_id\":null,\"exp_month\":10,\"exp_year\":2029,\"extended_authorization\":{\"status\":\"disabled\"},\"fingerprint\":\"3zTM9rkS64R7W1Aa\",\"funding\":\"debit\",\"iin\":\"540205\",\"incremental_authorization\":{\"status\":\"unavailable\"},\"installments\":null,\"issuer\":\"BANCO SABADELL S.A.\",\"last4\":\"1014\",\"mandate\":null,\"moto\":false,\"multicapture\":{\"status\":\"unavailable\"},\"network\":\"mastercard\",\"network_token\":{\"used\":false},\"network_transaction_id\":\"TNWSFZ1KK0102\",\"overcapture\":{\"maximum_amount_capturable\":4490,\"status\":\"unavailable\"},\"payment_account_reference\":\"50018IBS9EE47A5FZ31BOEJZPEH6M\",\"regulated_status\":\"unregulated\",\"three_d_secure\":null,\"wallet\":null},\"type\":\"card\"},\"refunded\":false,\"source\":null,\"status\":\"succeeded\",\"mit_params\":{\"network_transaction_id\":\"TNWSFZ1KK0102\"}},\"confirmation_method\":\"manual\",\"created\":1767370361,\"currency\":\"eur\",\"customer\":null,\"last_payment_error\":null,\"livemode\":true,\"metadata\":{\"payment_id\":\"r0Kf4KxCKRpMn3L0pW7XW5YjB\",\"payments_extension\":\"true\",\"payments_extension_type\":\"card\",\"reconciliation_flow\":\"payments_api\",\"shop_id\":\"751927347\"},\"next_action\":null,\"payment_method\":\"pm_1SlAxxIkWweOM9jAIjDTMUvH\",\"payment_method_types\":[\"card\"],\"source\":null,\"status\":\"succeeded\"}"</t>
  </si>
  <si>
    <t>AS-96339</t>
  </si>
  <si>
    <t>gid://shopify/Order/7442362663250</t>
  </si>
  <si>
    <t>gid://shopify/OrderTransaction/8618732585298</t>
  </si>
  <si>
    <t>2026-01-19T17:52:23Z</t>
  </si>
  <si>
    <t>ch_3SrMcmIkWweOM9jA2Hgc3Hm7</t>
  </si>
  <si>
    <t>rfSbTSOH1aJEH7kzDqG5OMTFq</t>
  </si>
  <si>
    <t>pi_3SrMcmIkWweOM9jA22qETzWW</t>
  </si>
  <si>
    <t>"{\"id\":\"pi_3SrMcmIkWweOM9jA22qETzWW\",\"object\":\"payment_intent\",\"amount\":2490,\"amount_capturable\":0,\"amount_received\":2490,\"canceled_at\":null,\"cancellation_reason\":null,\"capture_method\":\"automatic\",\"latest_charge\":{\"id\":\"ch_3SrMcmIkWweOM9jA2Hgc3Hm7\",\"object\":\"charge\",\"amount\":2490,\"application_fee\":\"fee_1SrMcnIkWweOM9jAEFg1O2Fz\",\"balance_transaction\":\"txn_3SrMcmIkWweOM9jA25drKFzk\",\"captured\":true,\"created\":1768845144,\"currency\":\"eur\",\"failure_code\":null,\"failure_message\":null,\"fraud_details\":{},\"livemode\":true,\"metadata\":{\"payment_id\":\"rfSbTSOH1aJEH7kzDqG5OMTF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McmIkWweOM9jA22qETzWW\",\"payment_method\":\"pm_1SrMcmIkWweOM9jAYUAASnU8\",\"payment_method_details\":{\"card\":{\"amount_authorized\":2490,\"authorization_code\":\"069898\",\"brand\":\"visa\",\"checks\":{\"address_line1_check\":\"unavailable\",\"address_postal_code_check\":\"unavailable\",\"cvc_check\":null},\"country\":\"DE\",\"description\":\"Visa Classic\",\"ds_transaction_id\":null,\"exp_month\":9,\"exp_year\":2026,\"extended_authorization\":{\"status\":\"disabled\"},\"fingerprint\":\"ITiYTxe5RF6juI39\",\"funding\":\"debit\",\"iin\":\"422174\",\"incremental_authorization\":{\"status\":\"unavailable\"},\"installments\":null,\"issuer\":\"DEUTSCHE KREDITBANK AG\",\"last4\":\"2260\",\"mandate\":null,\"moto\":false,\"multicapture\":{\"status\":\"unavailable\"},\"network\":\"visa\",\"network_token\":{\"used\":true},\"network_transaction_id\":\"486019643442514\",\"overcapture\":{\"maximum_amount_capturable\":2490,\"status\":\"unavailable\"},\"payment_account_reference\":\"V0010013022045587477179024690\",\"regulated_status\":\"unregulated\",\"three_d_secure\":null,\"wallet\":null},\"type\":\"card\"},\"refunded\":false,\"source\":null,\"status\":\"succeeded\",\"mit_params\":{\"network_transaction_id\":\"486019643442514\"}},\"confirmation_method\":\"manual\",\"created\":1768845144,\"currency\":\"eur\",\"customer\":null,\"last_payment_error\":null,\"livemode\":true,\"metadata\":{\"payment_id\":\"rfSbTSOH1aJEH7kzDqG5OMTFq\",\"payments_extension\":\"true\",\"payments_extension_type\":\"card\",\"reconciliation_flow\":\"payments_api\",\"shop_id\":\"751927347\"},\"next_action\":null,\"payment_method\":\"pm_1SrMcmIkWweOM9jAYUAASnU8\",\"payment_method_types\":[\"card\"],\"source\":null,\"status\":\"succeeded\"}"</t>
  </si>
  <si>
    <t>AS-95607</t>
  </si>
  <si>
    <t>gid://shopify/Order/7419903607122</t>
  </si>
  <si>
    <t>gid://shopify/OrderTransaction/8593095590226</t>
  </si>
  <si>
    <t>2026-01-11T00:50:41Z</t>
  </si>
  <si>
    <t>ch_3SoCreIkWweOM9jA0zrOYH8E</t>
  </si>
  <si>
    <t>rJ3aSb0FjTZQP37L05xpg25LT</t>
  </si>
  <si>
    <t>pi_3SoCreIkWweOM9jA0R0AKCwv</t>
  </si>
  <si>
    <t>"{\"id\":\"pi_3SoCreIkWweOM9jA0R0AKCwv\",\"object\":\"payment_intent\",\"amount\":3490,\"amount_capturable\":0,\"amount_received\":3490,\"canceled_at\":null,\"cancellation_reason\":null,\"capture_method\":\"automatic\",\"latest_charge\":{\"id\":\"ch_3SoCreIkWweOM9jA0zrOYH8E\",\"object\":\"charge\",\"amount\":3490,\"application_fee\":\"fee_1SoCrgIkWweOM9jAs4PtWjyX\",\"balance_transaction\":\"txn_3SoCreIkWweOM9jA0G4lIeRX\",\"captured\":true,\"created\":1768092643,\"currency\":\"eur\",\"failure_code\":null,\"failure_message\":null,\"fraud_details\":{},\"livemode\":true,\"metadata\":{\"payment_id\":\"rJ3aSb0FjTZQP37L05xpg25L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CreIkWweOM9jA0R0AKCwv\",\"payment_method\":\"pm_1SoCreIkWweOM9jAEJjXH0nM\",\"payment_method_details\":{\"card\":{\"amount_authorized\":3490,\"authorization_code\":\"940435\",\"brand\":\"mastercard\",\"checks\":{\"address_line1_check\":\"unavailable\",\"address_postal_code_check\":\"unavailable\",\"cvc_check\":\"pass\"},\"country\":\"IT\",\"description\":\"Debit MasterCard\",\"ds_transaction_id\":null,\"exp_month\":2,\"exp_year\":2027,\"extended_authorization\":{\"status\":\"disabled\"},\"fingerprint\":\"H2zKIgVuEWyqE4Bx\",\"funding\":\"debit\",\"iin\":\"516795\",\"incremental_authorization\":{\"status\":\"unavailable\"},\"installments\":null,\"issuer\":\"INTESA SANPAOLO SPA\",\"last4\":\"5669\",\"mandate\":null,\"moto\":false,\"multicapture\":{\"status\":\"unavailable\"},\"network\":\"mastercard\",\"network_token\":{\"used\":false},\"network_transaction_id\":\"MDUJYYXE70110\",\"overcapture\":{\"maximum_amount_capturable\":3490,\"status\":\"unavailable\"},\"payment_account_reference\":\"50013VIBLB4JO8VR05UCPW5BVQ9PM\",\"regulated_status\":\"unregulated\",\"three_d_secure\":null,\"wallet\":null},\"type\":\"card\"},\"refunded\":false,\"source\":null,\"status\":\"succeeded\",\"mit_params\":{\"network_transaction_id\":\"MDUJYYXE70110\"}},\"confirmation_method\":\"manual\",\"created\":1768092642,\"currency\":\"eur\",\"customer\":null,\"last_payment_error\":null,\"livemode\":true,\"metadata\":{\"payment_id\":\"rJ3aSb0FjTZQP37L05xpg25LT\",\"payments_extension\":\"true\",\"payments_extension_type\":\"card\",\"reconciliation_flow\":\"payments_api\",\"shop_id\":\"751927347\"},\"next_action\":null,\"payment_method\":\"pm_1SoCreIkWweOM9jAEJjXH0nM\",\"payment_method_types\":[\"card\"],\"source\":null,\"status\":\"succeeded\"}"</t>
  </si>
  <si>
    <t>AS-95370</t>
  </si>
  <si>
    <t>gid://shopify/Order/7413939863890</t>
  </si>
  <si>
    <t>gid://shopify/OrderTransaction/8586064036178</t>
  </si>
  <si>
    <t>2026-01-08T11:36:52Z</t>
  </si>
  <si>
    <t>ch_3SnHWKIkWweOM9jA025kxIlh</t>
  </si>
  <si>
    <t>r7azUPTwavOtsfHJbcoYnPVuB</t>
  </si>
  <si>
    <t>pi_3SnHWKIkWweOM9jA0NLrDajr</t>
  </si>
  <si>
    <t>"{\"id\":\"pi_3SnHWKIkWweOM9jA0NLrDajr\",\"object\":\"payment_intent\",\"amount\":22990,\"amount_capturable\":0,\"amount_received\":22990,\"canceled_at\":null,\"cancellation_reason\":null,\"capture_method\":\"automatic\",\"latest_charge\":{\"id\":\"ch_3SnHWKIkWweOM9jA025kxIlh\",\"object\":\"charge\",\"amount\":22990,\"application_fee\":\"fee_1SnHXDIkWweOM9jAMS3Tk1b6\",\"balance_transaction\":\"txn_3SnHWKIkWweOM9jA01kXt93s\",\"captured\":true,\"created\":1767872266,\"currency\":\"eur\",\"failure_code\":null,\"failure_message\":null,\"fraud_details\":{},\"livemode\":true,\"metadata\":{\"payment_id\":\"r7azUPTwavOtsfHJbcoYnPVu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HWKIkWweOM9jA0NLrDajr\",\"payment_method\":\"pm_1SnHWKIkWweOM9jAOYg5Mb4J\",\"payment_method_details\":{\"card\":{\"amount_authorized\":22990,\"authorization_code\":\"533721\",\"brand\":\"visa\",\"checks\":{\"address_line1_check\":\"unavailable\",\"address_postal_code_check\":\"unavailable\",\"cvc_check\":null},\"country\":\"FR\",\"description\":\"Visa Gold\",\"ds_transaction_id\":null,\"exp_month\":12,\"exp_year\":2027,\"extended_authorization\":{\"status\":\"disabled\"},\"fingerprint\":\"pOSf2e63IH7y08Va\",\"funding\":\"credit\",\"iin\":\"497278\",\"incremental_authorization\":{\"status\":\"unavailable\"},\"installments\":null,\"issuer\":\"LE CREDIT LYONNAIS\",\"last4\":\"9104\",\"mandate\":null,\"moto\":false,\"multicapture\":{\"status\":\"unavailable\"},\"network\":\"visa\",\"network_token\":{\"used\":false},\"network_transaction_id\":\"486008418666730\",\"overcapture\":{\"maximum_amount_capturable\":22990,\"status\":\"unavailable\"},\"payment_account_reference\":null,\"regulated_status\":\"unregulated\",\"three_d_secure\":{\"authentication_flow\":\"challenge\",\"electronic_commerce_indicator\":\"05\",\"exemption_indicator\":null,\"result\":\"authenticated\",\"result_reason\":null,\"transaction_id\":\"801dc2d1-3806-4305-87ac-41e5f55190dc\",\"version\":\"2.2.0\"},\"wallet\":null},\"type\":\"card\"},\"refunded\":false,\"source\":null,\"status\":\"succeeded\",\"mit_params\":{\"network_transaction_id\":\"486008418666730\"}},\"confirmation_method\":\"manual\",\"created\":1767872212,\"currency\":\"eur\",\"customer\":null,\"last_payment_error\":null,\"livemode\":true,\"metadata\":{\"payment_id\":\"r7azUPTwavOtsfHJbcoYnPVuB\",\"payments_extension\":\"true\",\"payments_extension_type\":\"card\",\"reconciliation_flow\":\"payments_api\",\"shop_id\":\"751927347\"},\"next_action\":null,\"payment_method\":\"pm_1SnHWKIkWweOM9jAOYg5Mb4J\",\"payment_method_types\":[\"card\"],\"source\":null,\"status\":\"succeeded\"}"</t>
  </si>
  <si>
    <t>AS-95227</t>
  </si>
  <si>
    <t>gid://shopify/Order/7410522489170</t>
  </si>
  <si>
    <t>gid://shopify/OrderTransaction/8581756027218</t>
  </si>
  <si>
    <t>2026-01-06T18:06:55Z</t>
  </si>
  <si>
    <t>ch_3SmeeiIkWweOM9jA2JCuv0qi</t>
  </si>
  <si>
    <t>r8n9CQa7IqiQjxvTcjZrTgY0F</t>
  </si>
  <si>
    <t>pi_3SmeeiIkWweOM9jA2qdxvfeU</t>
  </si>
  <si>
    <t>"{\"id\":\"pi_3SmeeiIkWweOM9jA2qdxvfeU\",\"object\":\"payment_intent\",\"amount\":4990,\"amount_capturable\":0,\"amount_received\":4990,\"canceled_at\":null,\"cancellation_reason\":null,\"capture_method\":\"automatic\",\"latest_charge\":{\"id\":\"ch_3SmeeiIkWweOM9jA2JCuv0qi\",\"object\":\"charge\",\"amount\":4990,\"application_fee\":\"fee_1SmeejIkWweOM9jAWzBU6mcv\",\"balance_transaction\":\"txn_3SmeeiIkWweOM9jA2PUbDwBf\",\"captured\":true,\"created\":1767722816,\"currency\":\"eur\",\"failure_code\":null,\"failure_message\":null,\"fraud_details\":{},\"livemode\":true,\"metadata\":{\"payment_id\":\"r8n9CQa7IqiQjxvTcjZrTgY0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eeiIkWweOM9jA2qdxvfeU\",\"payment_method\":\"pm_1SmeeiIkWweOM9jAo2LOkSHa\",\"payment_method_details\":{\"card\":{\"amount_authorized\":4990,\"authorization_code\":\"971636\",\"brand\":\"mastercard\",\"checks\":{\"address_line1_check\":null,\"address_postal_code_check\":null,\"cvc_check\":null},\"country\":\"IT\",\"description\":\"Debit MasterCard\",\"ds_transaction_id\":null,\"exp_month\":11,\"exp_year\":2028,\"extended_authorization\":{\"status\":\"disabled\"},\"fingerprint\":\"BHOql0oVJB1otCWY\",\"funding\":\"debit\",\"iin\":\"537236\",\"incremental_authorization\":{\"status\":\"unavailable\"},\"installments\":null,\"issuer\":\"INTESA SANPAOLO SPA\",\"last4\":\"0000\",\"mandate\":null,\"moto\":false,\"multicapture\":{\"status\":\"unavailable\"},\"network\":\"mastercard\",\"network_token\":{\"used\":false},\"network_transaction_id\":\"MDU65TO760106\",\"overcapture\":{\"maximum_amount_capturable\":4990,\"status\":\"unavailable\"},\"payment_account_reference\":\"5001D98KWT4HEDN4FZ2ZMEVT31VL0\",\"regulated_status\":\"unregulated\",\"three_d_secure\":null,\"wallet\":{\"apple_pay\":{\"type\":\"apple_pay\"},\"dynamic_last4\":\"9800\",\"type\":\"apple_pay\"}},\"type\":\"card\"},\"refunded\":false,\"source\":null,\"status\":\"succeeded\",\"mit_params\":{\"network_transaction_id\":\"MDU65TO760106\"}},\"confirmation_method\":\"manual\",\"created\":1767722816,\"currency\":\"eur\",\"customer\":null,\"last_payment_error\":null,\"livemode\":true,\"metadata\":{\"payment_id\":\"r8n9CQa7IqiQjxvTcjZrTgY0F\",\"payments_extension\":\"true\",\"payments_extension_type\":\"card\",\"reconciliation_flow\":\"payments_api\",\"shop_id\":\"751927347\"},\"next_action\":null,\"payment_method\":\"pm_1SmeeiIkWweOM9jAo2LOkSHa\",\"payment_method_types\":[\"card\"],\"source\":null,\"status\":\"succeeded\"}"</t>
  </si>
  <si>
    <t>AS-95236</t>
  </si>
  <si>
    <t>gid://shopify/Order/7410951717202</t>
  </si>
  <si>
    <t>gid://shopify/OrderTransaction/8582217531730</t>
  </si>
  <si>
    <t>2026-01-06T19:44:46Z</t>
  </si>
  <si>
    <t>71M88269J6208190N</t>
  </si>
  <si>
    <t>"{\"id\":\"71M88269J6208190N\",\"intent\":\"CAPTURE\",\"status\":\"COMPLETED\",\"payment_source\":{\"paypal\":{\"email_address\":\"Lara.Geschke@gmx.de\",\"account_id\":\"2G72Z2MPWNV36\",\"account_status\":\"VERIFIED\",\"name\":{\"given_name\":\"Lara\",\"surname\":\"Geschke\"},\"phone_number\":{\"national_number\":\"4916098181349\"},\"address\":{\"address_line_1\":\"von-vietinghoff.strasse 7\",\"admin_area_2\":\"Much\",\"admin_area_1\":\"Nordrhein-Westfalen\",\"postal_code\":\"53804\",\"country_code\":\"DE\"}}},\"purchase_units\":[{\"reference_id\":\"default\",\"amount\":{\"currency_code\":\"EUR\",\"value\":\"76.37\",\"breakdown\":{\"item_total\":{\"currency_code\":\"EUR\",\"value\":\"84.85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8.48\"}}},\"payee\":{\"email_address\":\"info@artestaposters.com\",\"merchant_id\":\"CZQCEKGVW6QGG\",\"display_data\":{\"brand_name\":\"Artesta\"}},\"payment_instruction\":{\"disbursement_mode\":\"INSTANT\"},\"description\":\"Study Sketch for Cafe\u0301 Terrace at Night (Special Edition) - Vincent van Gogh - P\u00f3ster \\/ Madera roble natural \\/ 40x50\",\"custom_id\":\"{\\\"shop_id\\\":751927347,\\\"session_id\\\":\\\"rAbQxDPdk3yJ5bZ5275bxLL9L\\\"}\",\"invoice_id\":\"rAbQxDPdk3yJ5bZ5275bxLL9L\",\"items\":[{\"name\":\"Study Sketch for Cafe\u0301 Terrace at Night (Special Edition) - Vincent van Gogh - P\u00f3ster \\/ Madera roble natural \\/ 40x50\",\"unit_amount\":{\"currency_code\":\"EUR\",\"value\":\"58.95\"},\"tax\":{\"currency_code\":\"EUR\",\"value\":\"0.00\"},\"quantity\":\"1\"},{\"name\":\"Floral 1 - Dan Hobday - P\u00f3ster \\/ Sin marco \\/ 20x30\",\"unit_amount\":{\"currency_code\":\"EUR\",\"value\":\"12.95\"},\"tax\":{\"currency_code\":\"EUR\",\"value\":\"0.00\"},\"quantity\":\"1\"},{\"name\":\"Floral 2 - Dan Hobday - P\u00f3ster \\/ Sin marco \\/ 20x30\",\"unit_amount\":{\"currency_code\":\"EUR\",\"value\":\"12.95\"},\"tax\":{\"currency_code\":\"EUR\",\"value\":\"0.00\"},\"quantity\":\"1\"}],\"shipping\":{\"name\":{\"full_name\":\"Lara Geschke\"},\"address\":{\"address_line_1\":\"Reichenstein 58\",\"admin_area_2\":\"Much\",\"postal_code\":\"53804\",\"country_code\":\"DE\"}},\"supplementary_data\":{\"tax_nexus\":[]},\"payments\":{\"captures\":[{\"id\":\"1PJ14344SC3868035\",\"status\":\"COMPLETED\",\"amount\":{\"currency_code\":\"EUR\",\"value\":\"76.37\"},\"final_capture\":true,\"disbursement_mode\":\"INSTANT\",\"seller_protection\":{\"status\":\"ELIGIBLE\",\"dispute_categories\":[\"ITEM_NOT_RECEIVED\",\"UNAUTHORIZED_TRANSACTION\"]},\"seller_receivable_breakdown\":{\"gross_amount\":{\"currency_code\":\"EUR\",\"value\":\"76.37\"},\"paypal_fee\":{\"currency_code\":\"EUR\",\"value\":\"2.56\"},\"net_amount\":{\"currency_code\":\"EUR\",\"value\":\"73.81\"}},\"invoice_id\":\"rAbQxDPdk3yJ5bZ5275bxLL9L\",\"custom_id\":\"{\\\"shop_id\\\":751927347,\\\"session_id\\\":\\\"rAbQxDPdk3yJ5bZ5275bxLL9L\\\"}\",\"links\":[{\"href\":\"https:\\/\\/api.paypal.com\\/v2\\/payments\\/captures\\/1PJ14344SC3868035\",\"rel\":\"self\",\"method\":\"GET\"},{\"href\":\"https:\\/\\/api.paypal.com\\/v2\\/payments\\/captures\\/1PJ14344SC3868035\\/refund\",\"rel\":\"refund\",\"method\":\"POST\"},{\"href\":\"https:\\/\\/api.paypal.com\\/v2\\/checkout\\/orders\\/71M88269J6208190N\",\"rel\":\"up\",\"method\":\"GET\"}],\"create_time\":\"2026-01-06T19:44:47Z\",\"update_time\":\"2026-01-06T19:44:47Z\"}]}}],\"payer\":{\"name\":{\"given_name\":\"Lara\",\"surname\":\"Geschke\"},\"email_address\":\"Lara.Geschke@gmx.de\",\"payer_id\":\"2G72Z2MPWNV36\",\"phone\":{\"phone_number\":{\"national_number\":\"4916098181349\"}},\"address\":{\"address_line_1\":\"von-vietinghoff.strasse 7\",\"admin_area_2\":\"Much\",\"admin_area_1\":\"Nordrhein-Westfalen\",\"postal_code\":\"53804\",\"country_code\":\"DE\"}},\"create_time\":\"2026-01-06T19:44:20Z\",\"update_time\":\"2026-01-06T19:44:47Z\",\"links\":[{\"href\":\"https:\\/\\/api.paypal.com\\/v2\\/checkout\\/orders\\/71M88269J6208190N\",\"rel\":\"self\",\"method\":\"GET\"}]}"</t>
  </si>
  <si>
    <t>gid://shopify/OrderTransaction/8582218645842</t>
  </si>
  <si>
    <t>2026-01-06T19:45:15Z</t>
  </si>
  <si>
    <t>zypd7kaeiVQLAIciGrhgjOU9q</t>
  </si>
  <si>
    <t>"{\"status\":\"COMPLETED\",\"id\":\"9SA69386DF757525K\",\"amount\":\"76.37\",\"currency\":\"EUR\",\"created_at\":\"2026-01-06T11:45:16-08:00\",\"updated_at\":\"2026-01-06T11:45:16-08:00\",\"seller_payable_breakdown\":{\"gross_amount\":{\"currency_code\":\"EUR\",\"value\":\"76.37\"},\"paypal_fee\":{\"currency_code\":\"EUR\",\"value\":\"0.00\"},\"net_amount\":{\"currency_code\":\"EUR\",\"value\":\"76.37\"},\"total_refunded_amount\":{\"currency_code\":\"EUR\",\"value\":\"76.37\"}},\"invoice_id\":{\"invoice_id\":\"rAbQxDPdk3yJ5bZ5275bxLL9L\"},\"custom_id\":{\"shop_id\":751927347,\"session_id\":\"zypd7kaeiVQLAIciGrhgjOU9q\"}}"</t>
  </si>
  <si>
    <t>AS-95350</t>
  </si>
  <si>
    <t>gid://shopify/Order/7413607235922</t>
  </si>
  <si>
    <t>gid://shopify/OrderTransaction/8585594503506</t>
  </si>
  <si>
    <t>2026-01-08T08:10:53Z</t>
  </si>
  <si>
    <t>ch_3SnEJ0IkWweOM9jA2ApP7ATe</t>
  </si>
  <si>
    <t>rUNPaAG2BzvzjnuhLAal7Wbop</t>
  </si>
  <si>
    <t>pi_3SnEJ0IkWweOM9jA2kWaqjUA</t>
  </si>
  <si>
    <t>"{\"id\":\"pi_3SnEJ0IkWweOM9jA2kWaqjUA\",\"object\":\"payment_intent\",\"amount\":129884,\"amount_capturable\":0,\"amount_received\":129884,\"canceled_at\":null,\"cancellation_reason\":null,\"capture_method\":\"automatic\",\"latest_charge\":{\"id\":\"ch_3SnEJ0IkWweOM9jA2ApP7ATe\",\"object\":\"charge\",\"amount\":129884,\"application_fee\":\"fee_1SnEJkIkWweOM9jA5eCFz7A1\",\"balance_transaction\":\"txn_3SnEJ0IkWweOM9jA2iilHWYU\",\"captured\":true,\"created\":1767859899,\"currency\":\"eur\",\"failure_code\":null,\"failure_message\":null,\"fraud_details\":{},\"livemode\":true,\"metadata\":{\"payment_id\":\"rUNPaAG2BzvzjnuhLAal7Wbo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EJ0IkWweOM9jA2kWaqjUA\",\"payment_method\":\"pm_1SnEJ0IkWweOM9jAbMg0XkPo\",\"payment_method_details\":{\"card\":{\"amount_authorized\":129884,\"authorization_code\":\"358350\",\"brand\":\"mastercard\",\"checks\":{\"address_line1_check\":\"unavailable\",\"address_postal_code_check\":\"unavailable\",\"cvc_check\":\"unavailable\"},\"country\":\"ES\",\"description\":\"Platinum MasterCard Immediate Debit\",\"ds_transaction_id\":null,\"exp_month\":11,\"exp_year\":2028,\"extended_authorization\":{\"status\":\"disabled\"},\"fingerprint\":\"5NJJ2g12Wzb6zHSC\",\"funding\":\"debit\",\"iin\":\"515857\",\"incremental_authorization\":{\"status\":\"unavailable\"},\"installments\":null,\"issuer\":\"BANCA MARCH, S.A.\",\"last4\":\"1513\",\"mandate\":null,\"moto\":false,\"multicapture\":{\"status\":\"unavailable\"},\"network\":\"mastercard\",\"network_token\":{\"used\":false},\"network_transaction_id\":\"TPL5JKP830108\",\"overcapture\":{\"maximum_amount_capturable\":129884,\"status\":\"unavailable\"},\"payment_account_reference\":\"50016JCF607OHXEXZKHQJU3BB8AXQ\",\"regulated_status\":\"unregulated\",\"three_d_secure\":{\"authentication_flow\":\"challenge\",\"electronic_commerce_indicator\":\"02\",\"exemption_indicator\":null,\"result\":\"authenticated\",\"result_reason\":null,\"transaction_id\":\"6e49b9b0-4523-43e8-a4b5-e11c68e6398b\",\"version\":\"2.2.0\"},\"wallet\":null},\"type\":\"card\"},\"refunded\":false,\"source\":null,\"status\":\"succeeded\",\"mit_params\":{\"network_transaction_id\":\"TPL5JKP830108\"}},\"confirmation_method\":\"manual\",\"created\":1767859854,\"currency\":\"eur\",\"customer\":null,\"last_payment_error\":null,\"livemode\":true,\"metadata\":{\"payment_id\":\"rUNPaAG2BzvzjnuhLAal7Wbop\",\"payments_extension\":\"true\",\"payments_extension_type\":\"card\",\"reconciliation_flow\":\"payments_api\",\"shop_id\":\"751927347\"},\"next_action\":null,\"payment_method\":\"pm_1SnEJ0IkWweOM9jAbMg0XkPo\",\"payment_method_types\":[\"card\"],\"source\":null,\"status\":\"succeeded\"}"</t>
  </si>
  <si>
    <t>AS-97058</t>
  </si>
  <si>
    <t>gid://shopify/Order/7512019042642</t>
  </si>
  <si>
    <t>gid://shopify/OrderTransaction/8645040275794</t>
  </si>
  <si>
    <t>2026-01-29T13:39:33Z</t>
  </si>
  <si>
    <t>ch_3SuvRaIkWweOM9jA1e7N1S8R</t>
  </si>
  <si>
    <t>rXSSiNmlJ0yEqolc0uC1TmgU9</t>
  </si>
  <si>
    <t>pi_3SuvRaIkWweOM9jA1ce2CFZ2</t>
  </si>
  <si>
    <t>"{\"id\":\"pi_3SuvRaIkWweOM9jA1ce2CFZ2\",\"object\":\"payment_intent\",\"amount\":6795,\"amount_capturable\":0,\"amount_received\":6795,\"canceled_at\":null,\"cancellation_reason\":null,\"capture_method\":\"automatic\",\"latest_charge\":{\"id\":\"ch_3SuvRaIkWweOM9jA1e7N1S8R\",\"object\":\"charge\",\"amount\":6795,\"application_fee\":\"fee_1SuvRcIkWweOM9jAZ3dZgD3n\",\"balance_transaction\":\"txn_3SuvRaIkWweOM9jA1gYTL5B3\",\"captured\":true,\"created\":1769693975,\"currency\":\"eur\",\"failure_code\":null,\"failure_message\":null,\"fraud_details\":{},\"livemode\":true,\"metadata\":{\"payment_id\":\"rXSSiNmlJ0yEqolc0uC1TmgU9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vRaIkWweOM9jA1ce2CFZ2\",\"payment_method\":\"pm_1SuvRaIkWweOM9jAjLy0m0oy\",\"payment_method_details\":{\"card\":{\"amount_authorized\":6795,\"authorization_code\":\"866725\",\"brand\":\"mastercard\",\"checks\":{\"address_line1_check\":\"unavailable\",\"address_postal_code_check\":\"unavailable\",\"cvc_check\":\"pass\"},\"country\":\"IT\",\"description\":\"Debit MasterCard\",\"ds_transaction_id\":null,\"exp_month\":11,\"exp_year\":2029,\"extended_authorization\":{\"status\":\"disabled\"},\"fingerprint\":\"7V7OgecPyCjYGWER\",\"funding\":\"debit\",\"iin\":\"552854\",\"incremental_authorization\":{\"status\":\"unavailable\"},\"installments\":null,\"issuer\":\"BANCA NAZIONALE DEL LAVORO S.P\",\"last4\":\"1991\",\"mandate\":null,\"moto\":false,\"multicapture\":{\"status\":\"unavailable\"},\"network\":\"mastercard\",\"network_token\":{\"used\":false},\"network_transaction_id\":\"MDSPJX5770129\",\"overcapture\":{\"maximum_amount_capturable\":6795,\"status\":\"unavailable\"},\"payment_account_reference\":\"50017UG49K1HU07BYNZZZHIYN5EWB\",\"regulated_status\":\"unregulated\",\"three_d_secure\":null,\"wallet\":null},\"type\":\"card\"},\"refunded\":false,\"source\":null,\"status\":\"succeeded\",\"mit_params\":{\"network_transaction_id\":\"MDSPJX5770129\"}},\"confirmation_method\":\"manual\",\"created\":1769693974,\"currency\":\"eur\",\"customer\":null,\"last_payment_error\":null,\"livemode\":true,\"metadata\":{\"payment_id\":\"rXSSiNmlJ0yEqolc0uC1TmgU9\",\"payments_extension\":\"true\",\"payments_extension_type\":\"card\",\"reconciliation_flow\":\"payments_api\",\"shop_id\":\"751927347\"},\"next_action\":null,\"payment_method\":\"pm_1SuvRaIkWweOM9jAjLy0m0oy\",\"payment_method_types\":[\"card\"],\"source\":null,\"status\":\"succeeded\"}"</t>
  </si>
  <si>
    <t>AS-96030</t>
  </si>
  <si>
    <t>gid://shopify/Order/7431574225234</t>
  </si>
  <si>
    <t>gid://shopify/OrderTransaction/8605961814354</t>
  </si>
  <si>
    <t>2026-01-15T22:26:27Z</t>
  </si>
  <si>
    <t>ch_3SpyznIkWweOM9jA22eXMzPk</t>
  </si>
  <si>
    <t>r10IyTtwfOM9GcJRAyH19XTSi</t>
  </si>
  <si>
    <t>pi_3SpyznIkWweOM9jA2dppFX5i</t>
  </si>
  <si>
    <t>"{\"id\":\"pi_3SpyznIkWweOM9jA2dppFX5i\",\"object\":\"payment_intent\",\"amount\":4986,\"amount_capturable\":0,\"amount_received\":4986,\"canceled_at\":null,\"cancellation_reason\":null,\"capture_method\":\"automatic\",\"latest_charge\":{\"id\":\"ch_3SpyznIkWweOM9jA22eXMzPk\",\"object\":\"charge\",\"amount\":4986,\"application_fee\":\"fee_1SpyzoIkWweOM9jAxXJ0LJxN\",\"balance_transaction\":\"txn_3SpyznIkWweOM9jA2OLyU7GH\",\"captured\":true,\"created\":1768515988,\"currency\":\"eur\",\"failure_code\":null,\"failure_message\":null,\"fraud_details\":{},\"livemode\":true,\"metadata\":{\"payment_id\":\"r10IyTtwfOM9GcJRAyH19XTS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yznIkWweOM9jA2dppFX5i\",\"payment_method\":\"pm_1SpyznIkWweOM9jA6mR3xHEM\",\"payment_method_details\":{\"card\":{\"amount_authorized\":4986,\"authorization_code\":\"076177\",\"brand\":\"mastercard\",\"checks\":{\"address_line1_check\":\"unavailable\",\"address_postal_code_check\":\"unavailable\",\"cvc_check\":\"pass\"},\"country\":\"ES\",\"description\":\"Platinum MasterCard Immediate Debit\",\"ds_transaction_id\":null,\"exp_month\":7,\"exp_year\":2030,\"extended_authorization\":{\"status\":\"disabled\"},\"fingerprint\":\"K8iBHVvxOy0yhynP\",\"funding\":\"debit\",\"iin\":\"535120\",\"incremental_authorization\":{\"status\":\"unavailable\"},\"installments\":null,\"issuer\":\"ING BANK N.V.\",\"last4\":\"7083\",\"mandate\":null,\"moto\":false,\"multicapture\":{\"status\":\"unavailable\"},\"network\":\"mastercard\",\"network_token\":{\"used\":false},\"network_transaction_id\":\"TPLCIBAT20115\",\"overcapture\":{\"maximum_amount_capturable\":4986,\"status\":\"unavailable\"},\"payment_account_reference\":\"5001C50C6DNBVZ9GX53JR5TH3JUCT\",\"regulated_status\":\"unregulated\",\"three_d_secure\":null,\"wallet\":null},\"type\":\"card\"},\"refunded\":false,\"source\":null,\"status\":\"succeeded\",\"mit_params\":{\"network_transaction_id\":\"TPLCIBAT20115\"}},\"confirmation_method\":\"manual\",\"created\":1768515987,\"currency\":\"eur\",\"customer\":null,\"last_payment_error\":null,\"livemode\":true,\"metadata\":{\"payment_id\":\"r10IyTtwfOM9GcJRAyH19XTSi\",\"payments_extension\":\"true\",\"payments_extension_type\":\"card\",\"reconciliation_flow\":\"payments_api\",\"shop_id\":\"751927347\"},\"next_action\":null,\"payment_method\":\"pm_1SpyznIkWweOM9jA6mR3xHEM\",\"payment_method_types\":[\"card\"],\"source\":null,\"status\":\"succeeded\"}"</t>
  </si>
  <si>
    <t>gid://shopify/OrderTransaction/8622725038418</t>
  </si>
  <si>
    <t>2026-01-21T10:27:17Z</t>
  </si>
  <si>
    <t>re_3SpyznIkWweOM9jA2a58Ul5t</t>
  </si>
  <si>
    <t>zptsYW0newqJYeBUo6pc6YlHp</t>
  </si>
  <si>
    <t>"{\"id\":\"re_3SpyznIkWweOM9jA2a58Ul5t\",\"amount\":4986,\"balance_transaction\":\"txn_3SpyznIkWweOM9jA23ZXmyV0\",\"charge\":{\"id\":\"ch_3SpyznIkWweOM9jA22eXMzPk\",\"object\":\"charge\",\"amount\":4986,\"application_fee\":\"fee_1SpyzoIkWweOM9jAxXJ0LJxN\",\"balance_transaction\":\"txn_3SpyznIkWweOM9jA2OLyU7GH\",\"captured\":true,\"created\":1768515988,\"currency\":\"eur\",\"failure_code\":null,\"failure_message\":null,\"fraud_details\":{},\"livemode\":true,\"metadata\":{\"payment_id\":\"r10IyTtwfOM9GcJRAyH19XTS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yznIkWweOM9jA2dppFX5i\",\"payment_method\":\"pm_1SpyznIkWweOM9jA6mR3xHEM\",\"payment_method_details\":{\"card\":{\"amount_authorized\":4986,\"authorization_code\":\"076177\",\"brand\":\"mastercard\",\"checks\":{\"address_line1_check\":\"unavailable\",\"address_postal_code_check\":\"unavailable\",\"cvc_check\":\"pass\"},\"country\":\"ES\",\"description\":\"Platinum MasterCard Immediate Debit\",\"ds_transaction_id\":null,\"exp_month\":7,\"exp_year\":2030,\"extended_authorization\":{\"status\":\"disabled\"},\"fingerprint\":\"K8iBHVvxOy0yhynP\",\"funding\":\"debit\",\"iin\":\"535120\",\"incremental_authorization\":{\"status\":\"unavailable\"},\"installments\":null,\"issuer\":\"ING BANK N.V.\",\"last4\":\"7083\",\"mandate\":null,\"moto\":false,\"multicapture\":{\"status\":\"unavailable\"},\"network\":\"mastercard\",\"network_token\":{\"used\":false},\"network_transaction_id\":\"TPLCIBAT20115\",\"overcapture\":{\"maximum_amount_capturable\":4986,\"status\":\"unavailable\"},\"payment_account_reference\":\"5001C50C6DNBVZ9GX53JR5TH3JUCT\",\"regulated_status\":\"unregulated\",\"three_d_secure\":null,\"wallet\":null},\"type\":\"card\"},\"refunded\":true,\"source\":null,\"status\":\"succeeded\",\"mit_params\":{\"network_transaction_id\":\"TPLCIBAT20115\"}},\"object\":\"refund\",\"reason\":null,\"status\":\"succeeded\",\"created\":1768991237,\"currency\":\"eur\",\"metadata\":{\"payments_extension\":\"true\",\"payments_extension_type\":\"card\",\"reconciliation_flow\":\"payments_api\",\"refund_id\":\"zptsYW0newqJYeBUo6pc6YlHp\"},\"payment_method_details\":{\"card\":{\"acquirer_reference_number\":null,\"acquirer_reference_number_status\":\"pending\"},\"type\":\"card\"},\"mit_params\":{}}"</t>
  </si>
  <si>
    <t>AS-95395</t>
  </si>
  <si>
    <t>gid://shopify/Order/7414653026642</t>
  </si>
  <si>
    <t>gid://shopify/OrderTransaction/8587036688722</t>
  </si>
  <si>
    <t>2026-01-08T18:15:08Z</t>
  </si>
  <si>
    <t>ch_3SnNjkIkWweOM9jA2PANCgMI</t>
  </si>
  <si>
    <t>rUElD1XeHMHYGNdgwWc01jUJu</t>
  </si>
  <si>
    <t>pi_3SnNjkIkWweOM9jA2YB96Y43</t>
  </si>
  <si>
    <t>"{\"id\":\"pi_3SnNjkIkWweOM9jA2YB96Y43\",\"object\":\"payment_intent\",\"amount\":4490,\"amount_capturable\":0,\"amount_received\":4490,\"canceled_at\":null,\"cancellation_reason\":null,\"capture_method\":\"automatic\",\"latest_charge\":{\"id\":\"ch_3SnNjkIkWweOM9jA2PANCgMI\",\"object\":\"charge\",\"amount\":4490,\"application_fee\":\"fee_1SnNkRIkWweOM9jAaTpkuQbS\",\"balance_transaction\":\"txn_3SnNjkIkWweOM9jA2v5mSom3\",\"captured\":true,\"created\":1767896150,\"currency\":\"eur\",\"failure_code\":null,\"failure_message\":null,\"fraud_details\":{},\"livemode\":true,\"metadata\":{\"payment_id\":\"rUElD1XeHMHYGNdgwWc01jUJ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NjkIkWweOM9jA2YB96Y43\",\"payment_method\":\"pm_1SnNjkIkWweOM9jANWdxbk5V\",\"payment_method_details\":{\"card\":{\"amount_authorized\":4490,\"authorization_code\":\"852238\",\"brand\":\"mastercard\",\"checks\":{\"address_line1_check\":\"unavailable\",\"address_postal_code_check\":\"unavailable\",\"cvc_check\":\"pass\"},\"country\":\"FR\",\"description\":\"MasterCard BusinessCard Card\",\"ds_transaction_id\":null,\"exp_month\":12,\"exp_year\":2028,\"extended_authorization\":{\"status\":\"disabled\"},\"fingerprint\":\"Xf51lBxMc2z8Ovdm\",\"funding\":\"credit\",\"iin\":\"513778\",\"incremental_authorization\":{\"status\":\"unavailable\"},\"installments\":null,\"issuer\":\"CREDIT AGRICOLE S.A.\",\"last4\":\"3457\",\"mandate\":null,\"moto\":false,\"multicapture\":{\"status\":\"unavailable\"},\"network\":\"mastercard\",\"network_token\":{\"used\":false},\"network_transaction_id\":\"MCBPEDQSD0108\",\"overcapture\":{\"maximum_amount_capturable\":4490,\"status\":\"unavailable\"},\"payment_account_reference\":\"5001E4Y25N1KBZ4QG8I0WZRD69LLQ\",\"regulated_status\":\"unregulated\",\"three_d_secure\":{\"authentication_flow\":\"challenge\",\"electronic_commerce_indicator\":\"02\",\"exemption_indicator\":null,\"result\":\"authenticated\",\"result_reason\":null,\"transaction_id\":\"82a6feb2-d8fa-45ff-89b6-644e5748599e\",\"version\":\"2.2.0\"},\"wallet\":null},\"type\":\"card\"},\"refunded\":false,\"source\":null,\"status\":\"succeeded\",\"mit_params\":{\"network_transaction_id\":\"MCBPEDQSD0108\"}},\"confirmation_method\":\"manual\",\"created\":1767896108,\"currency\":\"eur\",\"customer\":null,\"last_payment_error\":null,\"livemode\":true,\"metadata\":{\"payment_id\":\"rUElD1XeHMHYGNdgwWc01jUJu\",\"payments_extension\":\"true\",\"payments_extension_type\":\"card\",\"reconciliation_flow\":\"payments_api\",\"shop_id\":\"751927347\"},\"next_action\":null,\"payment_method\":\"pm_1SnNjkIkWweOM9jANWdxbk5V\",\"payment_method_types\":[\"card\"],\"source\":null,\"status\":\"succeeded\"}"</t>
  </si>
  <si>
    <t>AS-96216</t>
  </si>
  <si>
    <t>gid://shopify/Order/7438834172242</t>
  </si>
  <si>
    <t>gid://shopify/OrderTransaction/8614436012370</t>
  </si>
  <si>
    <t>2026-01-18T09:23:01Z</t>
  </si>
  <si>
    <t>py_3SqsCIIkWweOM9jA26gJ98KV</t>
  </si>
  <si>
    <t>rwE1H586RLT0xEEyR6KIWmK7S</t>
  </si>
  <si>
    <t>pi_3SqsCIIkWweOM9jA2nqVj7JK</t>
  </si>
  <si>
    <t>"{\"id\":\"pi_3SqsCIIkWweOM9jA2nqVj7JK\",\"object\":\"payment_intent\",\"amount\":3790,\"amount_capturable\":0,\"amount_received\":3790,\"canceled_at\":null,\"cancellation_reason\":null,\"capture_method\":\"automatic\",\"charges\":{\"object\":\"list\",\"data\":[{\"id\":\"py_3SqsCIIkWweOM9jA26gJ98KV\",\"object\":\"charge\",\"amount\":3790,\"application_fee\":\"fee_1SqsCjIkWweOM9jAbmRrWsuo\",\"balance_transaction\":\"txn_3SqsCIIkWweOM9jA2h00yu1D\",\"captured\":true,\"created\":1768728209,\"currency\":\"eur\",\"failure_code\":null,\"failure_message\":null,\"fraud_details\":{},\"livemode\":true,\"metadata\":{\"payments_extension_type\":\"klarna\",\"payments_extension\":\"true\",\"shop_id\":\"751927347\",\"reconciliation_flow\":\"payments_api\",\"payment_id\":\"rwE1H586RLT0xEEyR6KIWmK7S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qsCIIkWweOM9jA2nqVj7JK\",\"payment_method\":\"pm_1SqsCIIkWweOM9jA43ECkRWI\",\"payment_method_details\":{\"klarna\":{\"payer_details\":{\"address\":{\"country\":\"DE\"}},\"payment_method_category\":\"pay_later\",\"preferred_locale\":\"en-DE\"},\"type\":\"klarna\"},\"refunded\":false,\"source\":null,\"status\":\"succeeded\"}],\"has_more\":false,\"total_count\":1,\"url\":\"\\/v1\\/charges?payment_intent=pi_3SqsCIIkWweOM9jA2nqVj7JK\"},\"latest_charge\":\"py_3SqsCIIkWweOM9jA26gJ98KV\",\"confirmation_method\":\"automatic\",\"created\":1768728182,\"currency\":\"eur\",\"customer\":null,\"last_payment_error\":null,\"livemode\":true,\"metadata\":{\"payments_extension_type\":\"klarna\",\"payments_extension\":\"true\",\"shop_id\":\"751927347\",\"reconciliation_flow\":\"payments_api\",\"payment_id\":\"rwE1H586RLT0xEEyR6KIWmK7S\"},\"next_action\":null,\"payment_method\":\"pm_1SqsCIIkWweOM9jA43ECkRWI\",\"payment_method_types\":[\"klarna\"],\"source\":null,\"status\":\"succeeded\"}"</t>
  </si>
  <si>
    <t>AS-95538</t>
  </si>
  <si>
    <t>gid://shopify/Order/7418427081042</t>
  </si>
  <si>
    <t>gid://shopify/OrderTransaction/8591335031122</t>
  </si>
  <si>
    <t>2026-01-10T10:48:41Z</t>
  </si>
  <si>
    <t>ch_3SnzioIkWweOM9jA1ENTv2ER</t>
  </si>
  <si>
    <t>rW4WRnDegd3cNDUWMoG0D9qr3</t>
  </si>
  <si>
    <t>pi_3SnzioIkWweOM9jA1Y4NCoxA</t>
  </si>
  <si>
    <t>"{\"id\":\"pi_3SnzioIkWweOM9jA1Y4NCoxA\",\"object\":\"payment_intent\",\"amount\":4790,\"amount_capturable\":0,\"amount_received\":4790,\"canceled_at\":null,\"cancellation_reason\":null,\"capture_method\":\"automatic\",\"latest_charge\":{\"id\":\"ch_3SnzioIkWweOM9jA1ENTv2ER\",\"object\":\"charge\",\"amount\":4790,\"application_fee\":\"fee_1SnziqIkWweOM9jAiAgapl75\",\"balance_transaction\":\"txn_3SnzioIkWweOM9jA12EXCGJX\",\"captured\":true,\"created\":1768042123,\"currency\":\"eur\",\"failure_code\":null,\"failure_message\":null,\"fraud_details\":{},\"livemode\":true,\"metadata\":{\"payment_id\":\"rW4WRnDegd3cNDUWMoG0D9qr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zioIkWweOM9jA1Y4NCoxA\",\"payment_method\":\"pm_1SnzioIkWweOM9jAgAhfq0LK\",\"payment_method_details\":{\"card\":{\"amount_authorized\":4790,\"authorization_code\":\"859073\",\"brand\":\"visa\",\"checks\":{\"address_line1_check\":\"fail\",\"address_postal_code_check\":\"pass\",\"cvc_check\":\"pass\"},\"country\":\"DE\",\"description\":\"Visa Classic\",\"ds_transaction_id\":null,\"exp_month\":1,\"exp_year\":2029,\"extended_authorization\":{\"status\":\"disabled\"},\"fingerprint\":\"bYW8xSm4ylbSdiih\",\"funding\":\"credit\",\"iin\":\"426354\",\"incremental_authorization\":{\"status\":\"unavailable\"},\"installments\":null,\"issuer\":\"COMMERZBANK AG\",\"last4\":\"3551\",\"mandate\":null,\"moto\":false,\"multicapture\":{\"status\":\"unavailable\"},\"network\":\"visa\",\"network_token\":{\"used\":false},\"network_transaction_id\":\"486010389233979\",\"overcapture\":{\"maximum_amount_capturable\":4790,\"status\":\"unavailable\"},\"payment_account_reference\":\"V0010015824179703436192124838\",\"regulated_status\":\"unregulated\",\"three_d_secure\":null,\"wallet\":null},\"type\":\"card\"},\"refunded\":false,\"source\":null,\"status\":\"succeeded\",\"mit_params\":{\"network_transaction_id\":\"486010389233979\"}},\"confirmation_method\":\"manual\",\"created\":1768042122,\"currency\":\"eur\",\"customer\":null,\"last_payment_error\":null,\"livemode\":true,\"metadata\":{\"payment_id\":\"rW4WRnDegd3cNDUWMoG0D9qr3\",\"payments_extension\":\"true\",\"payments_extension_type\":\"card\",\"reconciliation_flow\":\"payments_api\",\"shop_id\":\"751927347\"},\"next_action\":null,\"payment_method\":\"pm_1SnzioIkWweOM9jAgAhfq0LK\",\"payment_method_types\":[\"card\"],\"source\":null,\"status\":\"succeeded\"}"</t>
  </si>
  <si>
    <t>AS-95656</t>
  </si>
  <si>
    <t>gid://shopify/Order/7420912435538</t>
  </si>
  <si>
    <t>gid://shopify/OrderTransaction/8594259804498</t>
  </si>
  <si>
    <t>2026-01-11T14:48:56Z</t>
  </si>
  <si>
    <t>ch_3SoPwrIkWweOM9jA1KNLJDHU</t>
  </si>
  <si>
    <t>r2QJMVDH8OxirJVcygIVgJtwZ</t>
  </si>
  <si>
    <t>pi_3SoPwrIkWweOM9jA1nORZH0p</t>
  </si>
  <si>
    <t>"{\"id\":\"pi_3SoPwrIkWweOM9jA1nORZH0p\",\"object\":\"payment_intent\",\"amount\":3190,\"amount_capturable\":0,\"amount_received\":3190,\"canceled_at\":null,\"cancellation_reason\":null,\"capture_method\":\"automatic\",\"latest_charge\":{\"id\":\"ch_3SoPwrIkWweOM9jA1KNLJDHU\",\"object\":\"charge\",\"amount\":3190,\"application_fee\":\"fee_1SoPwsIkWweOM9jAEu6zUAaY\",\"balance_transaction\":\"txn_3SoPwrIkWweOM9jA1hQYi9je\",\"captured\":true,\"created\":1768142937,\"currency\":\"eur\",\"failure_code\":null,\"failure_message\":null,\"fraud_details\":{},\"livemode\":true,\"metadata\":{\"payment_id\":\"r2QJMVDH8OxirJVcygIVgJtw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PwrIkWweOM9jA1nORZH0p\",\"payment_method\":\"pm_1SoPwrIkWweOM9jArdljLUZ7\",\"payment_method_details\":{\"card\":{\"amount_authorized\":3190,\"authorization_code\":\"591846\",\"brand\":\"visa\",\"checks\":{\"address_line1_check\":\"unavailable\",\"address_postal_code_check\":\"unavailable\",\"cvc_check\":null},\"country\":\"ES\",\"description\":\"Visa Classic\",\"ds_transaction_id\":null,\"exp_month\":6,\"exp_year\":2029,\"extended_authorization\":{\"status\":\"disabled\"},\"fingerprint\":\"llNbGw8Ens7bCMcj\",\"funding\":\"credit\",\"iin\":\"492163\",\"incremental_authorization\":{\"status\":\"unavailable\"},\"installments\":null,\"issuer\":\"IBERCAJA BANCO S.A\",\"last4\":\"7156\",\"mandate\":null,\"moto\":false,\"multicapture\":{\"status\":\"unavailable\"},\"network\":\"visa\",\"network_token\":{\"used\":true},\"network_transaction_id\":\"486011533374921\",\"overcapture\":{\"maximum_amount_capturable\":3190,\"status\":\"unavailable\"},\"payment_account_reference\":\"V0010013820284461420340446134\",\"regulated_status\":\"unregulated\",\"three_d_secure\":null,\"wallet\":null},\"type\":\"card\"},\"refunded\":false,\"source\":null,\"status\":\"succeeded\",\"mit_params\":{\"network_transaction_id\":\"486011533374921\"}},\"confirmation_method\":\"manual\",\"created\":1768142937,\"currency\":\"eur\",\"customer\":null,\"last_payment_error\":null,\"livemode\":true,\"metadata\":{\"payment_id\":\"r2QJMVDH8OxirJVcygIVgJtwZ\",\"payments_extension\":\"true\",\"payments_extension_type\":\"card\",\"reconciliation_flow\":\"payments_api\",\"shop_id\":\"751927347\"},\"next_action\":null,\"payment_method\":\"pm_1SoPwrIkWweOM9jArdljLUZ7\",\"payment_method_types\":[\"card\"],\"source\":null,\"status\":\"succeeded\"}"</t>
  </si>
  <si>
    <t>AS-96327</t>
  </si>
  <si>
    <t>gid://shopify/Order/7441846272338</t>
  </si>
  <si>
    <t>gid://shopify/OrderTransaction/8618091970898</t>
  </si>
  <si>
    <t>2026-01-19T15:02:50Z</t>
  </si>
  <si>
    <t>ch_3SrJyhIkWweOM9jA2Un7vGOF</t>
  </si>
  <si>
    <t>rcmLDU27wFPVS164sD0L0LLUi</t>
  </si>
  <si>
    <t>pi_3SrJyhIkWweOM9jA2FN11JeP</t>
  </si>
  <si>
    <t>"{\"id\":\"pi_3SrJyhIkWweOM9jA2FN11JeP\",\"object\":\"payment_intent\",\"amount\":3085,\"amount_capturable\":0,\"amount_received\":3085,\"canceled_at\":null,\"cancellation_reason\":null,\"capture_method\":\"automatic\",\"latest_charge\":{\"id\":\"ch_3SrJyhIkWweOM9jA2Un7vGOF\",\"object\":\"charge\",\"amount\":3085,\"application_fee\":\"fee_1SrJyjIkWweOM9jAzx6ODXGB\",\"balance_transaction\":\"txn_3SrJyhIkWweOM9jA2EyhZZuF\",\"captured\":true,\"created\":1768834972,\"currency\":\"eur\",\"failure_code\":null,\"failure_message\":null,\"fraud_details\":{},\"livemode\":true,\"metadata\":{\"payment_id\":\"rcmLDU27wFPVS164sD0L0LLU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JyhIkWweOM9jA2FN11JeP\",\"payment_method\":\"pm_1SrJyhIkWweOM9jAKhKAEZbc\",\"payment_method_details\":{\"card\":{\"amount_authorized\":3085,\"authorization_code\":\"N6SRGI\",\"brand\":\"mastercard\",\"checks\":{\"address_line1_check\":\"unavailable\",\"address_postal_code_check\":\"unavailable\",\"cvc_check\":\"pass\"},\"country\":\"ES\",\"description\":\"World Debit Embossed MasterCard Card\",\"ds_transaction_id\":null,\"exp_month\":9,\"exp_year\":2029,\"extended_authorization\":{\"status\":\"disabled\"},\"fingerprint\":\"LPvwlOmOGhJHqMLY\",\"funding\":\"debit\",\"iin\":\"535585\",\"incremental_authorization\":{\"status\":\"unavailable\"},\"installments\":null,\"issuer\":\"N26 BANK AG\",\"last4\":\"8226\",\"mandate\":null,\"moto\":false,\"multicapture\":{\"status\":\"unavailable\"},\"network\":\"mastercard\",\"network_token\":{\"used\":false},\"network_transaction_id\":\"MDHFCQODE0119\",\"overcapture\":{\"maximum_amount_capturable\":3085,\"status\":\"unavailable\"},\"payment_account_reference\":\"5001552T9JOBM1MW3GRH5HEW71JZX\",\"regulated_status\":\"unregulated\",\"three_d_secure\":null,\"wallet\":null},\"type\":\"card\"},\"refunded\":false,\"source\":null,\"status\":\"succeeded\",\"mit_params\":{\"network_transaction_id\":\"MDHFCQODE0119\"}},\"confirmation_method\":\"manual\",\"created\":1768834971,\"currency\":\"eur\",\"customer\":null,\"last_payment_error\":null,\"livemode\":true,\"metadata\":{\"payment_id\":\"rcmLDU27wFPVS164sD0L0LLUi\",\"payments_extension\":\"true\",\"payments_extension_type\":\"card\",\"reconciliation_flow\":\"payments_api\",\"shop_id\":\"751927347\"},\"next_action\":null,\"payment_method\":\"pm_1SrJyhIkWweOM9jAKhKAEZbc\",\"payment_method_types\":[\"card\"],\"source\":null,\"status\":\"succeeded\"}"</t>
  </si>
  <si>
    <t>AS-97056</t>
  </si>
  <si>
    <t>gid://shopify/Order/7511999840594</t>
  </si>
  <si>
    <t>gid://shopify/OrderTransaction/8645011013970</t>
  </si>
  <si>
    <t>2026-01-29T13:27:54Z</t>
  </si>
  <si>
    <t>ch_3SuvGJIkWweOM9jA05Exc5oq</t>
  </si>
  <si>
    <t>rGEppGByoyLtfEyrz2uagl738</t>
  </si>
  <si>
    <t>pi_3SuvGJIkWweOM9jA0aFNtBai</t>
  </si>
  <si>
    <t>"{\"id\":\"pi_3SuvGJIkWweOM9jA0aFNtBai\",\"object\":\"payment_intent\",\"amount\":9885,\"amount_capturable\":0,\"amount_received\":9885,\"canceled_at\":null,\"cancellation_reason\":null,\"capture_method\":\"automatic\",\"latest_charge\":{\"id\":\"ch_3SuvGJIkWweOM9jA05Exc5oq\",\"object\":\"charge\",\"amount\":9885,\"application_fee\":\"fee_1SuvGMIkWweOM9jA6fpzyvVm\",\"balance_transaction\":\"txn_3SuvGJIkWweOM9jA02pGruGm\",\"captured\":true,\"created\":1769693277,\"currency\":\"eur\",\"failure_code\":null,\"failure_message\":null,\"fraud_details\":{},\"livemode\":true,\"metadata\":{\"payment_id\":\"rGEppGByoyLtfEyrz2uagl738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vGJIkWweOM9jA0aFNtBai\",\"payment_method\":\"pm_1SuvGJIkWweOM9jATNLu4FJs\",\"payment_method_details\":{\"card\":{\"amount_authorized\":9885,\"authorization_code\":\"205675\",\"brand\":\"mastercard\",\"checks\":{\"address_line1_check\":\"unavailable\",\"address_postal_code_check\":\"unavailable\",\"cvc_check\":\"pass\"},\"country\":\"FR\",\"description\":\"MasterCard BusinessCard Card\",\"ds_transaction_id\":null,\"exp_month\":12,\"exp_year\":2027,\"extended_authorization\":{\"status\":\"disabled\"},\"fingerprint\":\"ycS7RIVbfXfzFPIQ\",\"funding\":\"credit\",\"iin\":\"513607\",\"incremental_authorization\":{\"status\":\"unavailable\"},\"installments\":null,\"issuer\":\"BANQUE FEDERATIVE DU CREDIT MU\",\"last4\":\"1808\",\"mandate\":null,\"moto\":false,\"multicapture\":{\"status\":\"unavailable\"},\"network\":\"mastercard\",\"network_token\":{\"used\":false},\"network_transaction_id\":\"MCBOI15770129\",\"overcapture\":{\"maximum_amount_capturable\":9885,\"status\":\"unavailable\"},\"payment_account_reference\":\"500162FWKJRFCKQCXN2ONDPENQV0H\",\"regulated_status\":\"unregulated\",\"three_d_secure\":{\"authentication_flow\":\"frictionless\",\"electronic_commerce_indicator\":\"06\",\"exemption_indicator\":null,\"result\":\"exempted\",\"result_reason\":null,\"transaction_id\":\"262b7859-23ba-4a79-868d-db09031553d8\",\"version\":\"2.2.0\"},\"wallet\":null},\"type\":\"card\"},\"refunded\":false,\"source\":null,\"status\":\"succeeded\",\"mit_params\":{\"network_transaction_id\":\"MCBOI15770129\"}},\"confirmation_method\":\"manual\",\"created\":1769693275,\"currency\":\"eur\",\"customer\":null,\"last_payment_error\":null,\"livemode\":true,\"metadata\":{\"payment_id\":\"rGEppGByoyLtfEyrz2uagl738\",\"payments_extension\":\"true\",\"payments_extension_type\":\"card\",\"reconciliation_flow\":\"payments_api\",\"shop_id\":\"751927347\"},\"next_action\":null,\"payment_method\":\"pm_1SuvGJIkWweOM9jATNLu4FJs\",\"payment_method_types\":[\"card\"],\"source\":null,\"status\":\"succeeded\"}"</t>
  </si>
  <si>
    <t>AS-94935</t>
  </si>
  <si>
    <t>gid://shopify/Order/7396380344658</t>
  </si>
  <si>
    <t>gid://shopify/OrderTransaction/8571641692498</t>
  </si>
  <si>
    <t>2026-01-02T23:45:59Z</t>
  </si>
  <si>
    <t>2SY20600XE164141M</t>
  </si>
  <si>
    <t>"{\"id\":\"2SY20600XE164141M\",\"intent\":\"CAPTURE\",\"status\":\"COMPLETED\",\"payment_source\":{\"paypal\":{\"email_address\":\"juan.atero.g@gmail.com\",\"account_id\":\"ABAC6WN4ZKD5S\",\"account_status\":\"VERIFIED\",\"name\":{\"given_name\":\"JUAN\",\"surname\":\"ATERO GOMEZ\"},\"phone_number\":{\"national_number\":\"34627529132\"},\"address\":{\"address_line_1\":\"C\\/ PEZ VOLADOR 9\",\"admin_area_2\":\"MADRID\",\"admin_area_1\":\"Madrid\",\"postal_code\":\"28007\",\"country_code\":\"ES\"}}},\"purchase_units\":[{\"reference_id\":\"default\",\"amount\":{\"currency_code\":\"EUR\",\"value\":\"84.95\",\"breakdown\":{\"item_total\":{\"currency_code\":\"EUR\",\"value\":\"84.95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adrid - P\u00f3ster \\/ Madera blanco \\/ 60x90\",\"custom_id\":\"{\\\"shop_id\\\":751927347,\\\"session_id\\\":\\\"rTHJBsWfcgUCM3H7WQUKSznVr\\\"}\",\"invoice_id\":\"rTHJBsWfcgUCM3H7WQUKSznVr\",\"soft_descriptor\":\"PAYPAL *ARTESTASTOR AR\",\"items\":[{\"name\":\"Madrid - P\u00f3ster \\/ Madera blanco \\/ 60x90\",\"unit_amount\":{\"currency_code\":\"EUR\",\"value\":\"84.95\"},\"tax\":{\"currency_code\":\"EUR\",\"value\":\"0.00\"},\"quantity\":\"1\"}],\"shipping\":{\"name\":{\"full_name\":\"JUAN ATERO CLINICA U. NAVARRA (Entrega L a V de 8 a 14h)\"},\"address\":{\"address_line_1\":\"Calle del Marquesado de Santa Marta 1\",\"admin_area_2\":\"Madrid\",\"admin_area_1\":\"Madrid\",\"postal_code\":\"28027\",\"country_code\":\"ES\"}},\"supplementary_data\":{\"tax_nexus\":[]},\"payments\":{\"captures\":[{\"id\":\"13G125280N556394C\",\"status\":\"COMPLETED\",\"amount\":{\"currency_code\":\"EUR\",\"value\":\"84.95\"},\"final_capture\":true,\"disbursement_mode\":\"INSTANT\",\"seller_protection\":{\"status\":\"ELIGIBLE\",\"dispute_categories\":[\"ITEM_NOT_RECEIVED\",\"UNAUTHORIZED_TRANSACTION\"]},\"seller_receivable_breakdown\":{\"gross_amount\":{\"currency_code\":\"EUR\",\"value\":\"84.95\"},\"paypal_fee\":{\"currency_code\":\"EUR\",\"value\":\"2.81\"},\"net_amount\":{\"currency_code\":\"EUR\",\"value\":\"82.14\"}},\"invoice_id\":\"rTHJBsWfcgUCM3H7WQUKSznVr\",\"custom_id\":\"{\\\"shop_id\\\":751927347,\\\"session_id\\\":\\\"rTHJBsWfcgUCM3H7WQUKSznVr\\\"}\",\"links\":[{\"href\":\"https:\\/\\/api.paypal.com\\/v2\\/payments\\/captures\\/13G125280N556394C\",\"rel\":\"self\",\"method\":\"GET\"},{\"href\":\"https:\\/\\/api.paypal.com\\/v2\\/payments\\/captures\\/13G125280N556394C\\/refund\",\"rel\":\"refund\",\"method\":\"POST\"},{\"href\":\"https:\\/\\/api.paypal.com\\/v2\\/checkout\\/orders\\/2SY20600XE164141M\",\"rel\":\"up\",\"method\":\"GET\"}],\"create_time\":\"2026-01-02T23:46:01Z\",\"update_time\":\"2026-01-02T23:46:01Z\"}]}}],\"payer\":{\"name\":{\"given_name\":\"JUAN\",\"surname\":\"ATERO GOMEZ\"},\"email_address\":\"juan.atero.g@gmail.com\",\"payer_id\":\"ABAC6WN4ZKD5S\",\"phone\":{\"phone_number\":{\"national_number\":\"34627529132\"}},\"address\":{\"address_line_1\":\"C\\/ PEZ VOLADOR 9\",\"admin_area_2\":\"MADRID\",\"admin_area_1\":\"Madrid\",\"postal_code\":\"28007\",\"country_code\":\"ES\"}},\"create_time\":\"2026-01-02T23:45:12Z\",\"update_time\":\"2026-01-02T23:46:01Z\",\"links\":[{\"href\":\"https:\\/\\/api.paypal.com\\/v2\\/checkout\\/orders\\/2SY20600XE164141M\",\"rel\":\"self\",\"method\":\"GET\"}]}"</t>
  </si>
  <si>
    <t>AS-97187</t>
  </si>
  <si>
    <t>gid://shopify/Order/7515399651666</t>
  </si>
  <si>
    <t>gid://shopify/OrderTransaction/8649740452178</t>
  </si>
  <si>
    <t>2026-01-31T11:21:26Z</t>
  </si>
  <si>
    <t>ch_3SvcF2IkWweOM9jA2gSzfDbN</t>
  </si>
  <si>
    <t>ru4ryJVezNixazXCeoGe4Zhf9</t>
  </si>
  <si>
    <t>pi_3SvcF2IkWweOM9jA2DamRv0H</t>
  </si>
  <si>
    <t>"{\"id\":\"pi_3SvcF2IkWweOM9jA2DamRv0H\",\"object\":\"payment_intent\",\"amount\":8091,\"amount_capturable\":0,\"amount_received\":8091,\"canceled_at\":null,\"cancellation_reason\":null,\"capture_method\":\"automatic\",\"latest_charge\":{\"id\":\"ch_3SvcF2IkWweOM9jA2gSzfDbN\",\"object\":\"charge\",\"amount\":8091,\"application_fee\":\"fee_1SvcF2IkWweOM9jA9fYdgN62\",\"balance_transaction\":\"txn_3SvcF2IkWweOM9jA2wiNd080\",\"captured\":true,\"created\":1769858488,\"currency\":\"eur\",\"failure_code\":null,\"failure_message\":null,\"fraud_details\":{},\"livemode\":true,\"metadata\":{\"payment_id\":\"ru4ryJVezNixazXCeoGe4Zhf9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cF2IkWweOM9jA2DamRv0H\",\"payment_method\":\"pm_1SvcF2IkWweOM9jA5pV93HWC\",\"payment_method_details\":{\"card\":{\"amount_authorized\":8091,\"authorization_code\":\"812221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38fpSljgQOuRMSDy\",\"funding\":\"debit\",\"iin\":\"435785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486031408885020\",\"overcapture\":{\"maximum_amount_capturable\":8091,\"status\":\"unavailable\"},\"payment_account_reference\":\"V0010013826007512256979942532\",\"regulated_status\":\"unregulated\",\"three_d_secure\":null,\"wallet\":{\"apple_pay\":{\"type\":\"apple_pay\"},\"dynamic_last4\":\"3103\",\"type\":\"apple_pay\"}},\"type\":\"card\"},\"refunded\":false,\"source\":null,\"status\":\"succeeded\",\"mit_params\":{\"network_transaction_id\":\"486031408885020\"}},\"confirmation_method\":\"manual\",\"created\":1769858488,\"currency\":\"eur\",\"customer\":null,\"last_payment_error\":null,\"livemode\":true,\"metadata\":{\"payment_id\":\"ru4ryJVezNixazXCeoGe4Zhf9\",\"payments_extension\":\"true\",\"payments_extension_type\":\"card\",\"reconciliation_flow\":\"payments_api\",\"shop_id\":\"751927347\"},\"next_action\":null,\"payment_method\":\"pm_1SvcF2IkWweOM9jA5pV93HWC\",\"payment_method_types\":[\"card\"],\"source\":null,\"status\":\"succeeded\"}"</t>
  </si>
  <si>
    <t>AS-95221</t>
  </si>
  <si>
    <t>gid://shopify/Order/7410039783762</t>
  </si>
  <si>
    <t>gid://shopify/OrderTransaction/8581257298258</t>
  </si>
  <si>
    <t>2026-01-06T17:22:08Z</t>
  </si>
  <si>
    <t>5LJ49653LF718954Y</t>
  </si>
  <si>
    <t>"{\"id\":\"5LJ49653LF718954Y\",\"intent\":\"CAPTURE\",\"status\":\"COMPLETED\",\"payment_source\":{\"paypal\":{\"email_address\":\"elehuerta@hotmail.com\",\"account_id\":\"2HHVN3Q8H8QGG\",\"account_status\":\"VERIFIED\",\"name\":{\"given_name\":\"Elena\",\"surname\":\"S\u00e1nchez Huerta\"},\"phone_number\":{\"national_number\":\"34658338554\"},\"address\":{\"address_line_1\":\"Calle Manuel Estrada n 7 2 C\",\"admin_area_2\":\"Oviedo\",\"admin_area_1\":\"ASTURIAS\",\"postal_code\":\"33006\",\"country_code\":\"ES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Animals Drawings the cat Esquisse D\u2019un F\u00e9lin - P\u00f3ster \\/ Madera negro \\/ 50x70\",\"custom_id\":\"{\\\"shop_id\\\":751927347,\\\"session_id\\\":\\\"rFzIX2BsxD8NSWJj1AlbFg4i0\\\"}\",\"invoice_id\":\"rFzIX2BsxD8NSWJj1AlbFg4i0\",\"soft_descriptor\":\"PAYPAL *ARTESTASTOR AR\",\"items\":[{\"name\":\"Pablo Picasso Animals Drawings the cat Esquisse D\u2019un F\u00e9lin - P\u00f3ster \\/ Madera negro \\/ 50x70\",\"unit_amount\":{\"currency_code\":\"EUR\",\"value\":\"67.95\"},\"tax\":{\"currency_code\":\"EUR\",\"value\":\"0.00\"},\"quantity\":\"1\"}],\"shipping\":{\"name\":{\"full_name\":\"Elena S\u00e1nchez Huerta\"},\"address\":{\"address_line_1\":\"Calle Manuel Estrada 7 2\u00b0C\",\"admin_area_2\":\"Oviedo\",\"admin_area_1\":\"Asturias\",\"postal_code\":\"33006\",\"country_code\":\"ES\"}},\"supplementary_data\":{\"tax_nexus\":[]},\"payments\":{\"captures\":[{\"id\":\"69A07617R8088615A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FzIX2BsxD8NSWJj1AlbFg4i0\",\"custom_id\":\"{\\\"shop_id\\\":751927347,\\\"session_id\\\":\\\"rFzIX2BsxD8NSWJj1AlbFg4i0\\\"}\",\"links\":[{\"href\":\"https:\\/\\/api.paypal.com\\/v2\\/payments\\/captures\\/69A07617R8088615A\",\"rel\":\"self\",\"method\":\"GET\"},{\"href\":\"https:\\/\\/api.paypal.com\\/v2\\/payments\\/captures\\/69A07617R8088615A\\/refund\",\"rel\":\"refund\",\"method\":\"POST\"},{\"href\":\"https:\\/\\/api.paypal.com\\/v2\\/checkout\\/orders\\/5LJ49653LF718954Y\",\"rel\":\"up\",\"method\":\"GET\"}],\"create_time\":\"2026-01-06T17:22:10Z\",\"update_time\":\"2026-01-06T17:22:10Z\"}]}}],\"payer\":{\"name\":{\"given_name\":\"Elena\",\"surname\":\"S\u00e1nchez Huerta\"},\"email_address\":\"elehuerta@hotmail.com\",\"payer_id\":\"2HHVN3Q8H8QGG\",\"phone\":{\"phone_number\":{\"national_number\":\"34658338554\"}},\"address\":{\"address_line_1\":\"Calle Manuel Estrada n 7 2 C\",\"admin_area_2\":\"Oviedo\",\"admin_area_1\":\"ASTURIAS\",\"postal_code\":\"33006\",\"country_code\":\"ES\"}},\"create_time\":\"2026-01-06T17:20:24Z\",\"update_time\":\"2026-01-06T17:22:10Z\",\"links\":[{\"href\":\"https:\\/\\/api.paypal.com\\/v2\\/checkout\\/orders\\/5LJ49653LF718954Y\",\"rel\":\"self\",\"method\":\"GET\"}]}"</t>
  </si>
  <si>
    <t>AS-96621</t>
  </si>
  <si>
    <t>gid://shopify/Order/7490328985938</t>
  </si>
  <si>
    <t>gid://shopify/OrderTransaction/8628874477906</t>
  </si>
  <si>
    <t>2026-01-23T18:57:46Z</t>
  </si>
  <si>
    <t>ch_3SspYFIkWweOM9jA10flqQVg</t>
  </si>
  <si>
    <t>rJqVEJDlGYcGVEtd0pDvOd0Su</t>
  </si>
  <si>
    <t>pi_3SspYFIkWweOM9jA1lmWyTv3</t>
  </si>
  <si>
    <t>"{\"id\":\"pi_3SspYFIkWweOM9jA1lmWyTv3\",\"object\":\"payment_intent\",\"amount\":3790,\"amount_capturable\":0,\"amount_received\":3790,\"canceled_at\":null,\"cancellation_reason\":null,\"capture_method\":\"automatic\",\"latest_charge\":{\"id\":\"ch_3SspYFIkWweOM9jA10flqQVg\",\"object\":\"charge\",\"amount\":3790,\"application_fee\":\"fee_1SspYGIkWweOM9jAsDfcpXkl\",\"balance_transaction\":\"txn_3SspYFIkWweOM9jA1526FL7m\",\"captured\":true,\"created\":1769194667,\"currency\":\"eur\",\"failure_code\":null,\"failure_message\":null,\"fraud_details\":{},\"livemode\":true,\"metadata\":{\"payment_id\":\"rJqVEJDlGYcGVEtd0pDvOd0S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pYFIkWweOM9jA1lmWyTv3\",\"payment_method\":\"pm_1SspYFIkWweOM9jAV3gJGeYE\",\"payment_method_details\":{\"card\":{\"amount_authorized\":3790,\"authorization_code\":\"068492\",\"brand\":\"mastercard\",\"checks\":{\"address_line1_check\":\"unavailable\",\"address_postal_code_check\":\"unavailable\",\"cvc_check\":null},\"country\":\"ES\",\"description\":\"MasterCard Standard Card Immediate Debit\",\"ds_transaction_id\":null,\"exp_month\":10,\"exp_year\":2026,\"extended_authorization\":{\"status\":\"disabled\"},\"fingerprint\":\"wxZiVBVOZrvxSEwC\",\"funding\":\"debit\",\"iin\":\"548913\",\"incremental_authorization\":{\"status\":\"unavailable\"},\"installments\":null,\"issuer\":\"OPEN BANK S.A.\",\"last4\":\"0523\",\"mandate\":null,\"moto\":false,\"multicapture\":{\"status\":\"unavailable\"},\"network\":\"mastercard\",\"network_token\":{\"used\":true},\"network_transaction_id\":\"TCSUD10NM0123\",\"overcapture\":{\"maximum_amount_capturable\":3790,\"status\":\"unavailable\"},\"payment_account_reference\":\"5001A8WGPBSWD6CLBCJQSYNO8U1BH\",\"regulated_status\":\"unregulated\",\"three_d_secure\":null,\"wallet\":null},\"type\":\"card\"},\"refunded\":false,\"source\":null,\"status\":\"succeeded\",\"mit_params\":{\"network_transaction_id\":\"TCSUD10NM0123\"}},\"confirmation_method\":\"manual\",\"created\":1769194667,\"currency\":\"eur\",\"customer\":null,\"last_payment_error\":null,\"livemode\":true,\"metadata\":{\"payment_id\":\"rJqVEJDlGYcGVEtd0pDvOd0Su\",\"payments_extension\":\"true\",\"payments_extension_type\":\"card\",\"reconciliation_flow\":\"payments_api\",\"shop_id\":\"751927347\"},\"next_action\":null,\"payment_method\":\"pm_1SspYFIkWweOM9jAV3gJGeYE\",\"payment_method_types\":[\"card\"],\"source\":null,\"status\":\"succeeded\"}"</t>
  </si>
  <si>
    <t>AS-95848</t>
  </si>
  <si>
    <t>gid://shopify/Order/7426390163794</t>
  </si>
  <si>
    <t>gid://shopify/OrderTransaction/8599630381394</t>
  </si>
  <si>
    <t>2026-01-13T16:06:29Z</t>
  </si>
  <si>
    <t>ch_3SpA70IkWweOM9jA0G7jGprI</t>
  </si>
  <si>
    <t>rjMSLEMGEHWsoUfSLyCNRyxFG</t>
  </si>
  <si>
    <t>pi_3SpA70IkWweOM9jA0B0o1cPl</t>
  </si>
  <si>
    <t>"{\"id\":\"pi_3SpA70IkWweOM9jA0B0o1cPl\",\"object\":\"payment_intent\",\"amount\":3085,\"amount_capturable\":0,\"amount_received\":3085,\"canceled_at\":null,\"cancellation_reason\":null,\"capture_method\":\"automatic\",\"latest_charge\":{\"id\":\"ch_3SpA70IkWweOM9jA0G7jGprI\",\"object\":\"charge\",\"amount\":3085,\"application_fee\":\"fee_1SpA71IkWweOM9jAnmSRX2KC\",\"balance_transaction\":\"txn_3SpA70IkWweOM9jA0TMsbl02\",\"captured\":true,\"created\":1768320390,\"currency\":\"eur\",\"failure_code\":null,\"failure_message\":null,\"fraud_details\":{},\"livemode\":true,\"metadata\":{\"payment_id\":\"rjMSLEMGEHWsoUfSLyCNRyxF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A70IkWweOM9jA0B0o1cPl\",\"payment_method\":\"pm_1SpA70IkWweOM9jAKwksfWd9\",\"payment_method_details\":{\"card\":{\"amount_authorized\":3085,\"authorization_code\":\"852675\",\"brand\":\"mastercard\",\"checks\":{\"address_line1_check\":\"unavailable\",\"address_postal_code_check\":\"unavailable\",\"cvc_check\":\"pass\"},\"country\":\"ES\",\"description\":\"Platinum MasterCard Immediate Debit\",\"ds_transaction_id\":null,\"exp_month\":10,\"exp_year\":2031,\"extended_authorization\":{\"status\":\"disabled\"},\"fingerprint\":\"yy9bQnHg6xJM5728\",\"funding\":\"debit\",\"iin\":\"553962\",\"incremental_authorization\":{\"status\":\"unavailable\"},\"installments\":null,\"issuer\":\"MASTERCAJAS S.A.\",\"last4\":\"1259\",\"mandate\":null,\"moto\":false,\"multicapture\":{\"status\":\"unavailable\"},\"network\":\"mastercard\",\"network_token\":{\"used\":false},\"network_transaction_id\":\"TPLE684A70113\",\"overcapture\":{\"maximum_amount_capturable\":3085,\"status\":\"unavailable\"},\"payment_account_reference\":\"50011L9VMXD4FO8HKFYO683KUQVHE\",\"regulated_status\":\"unregulated\",\"three_d_secure\":null,\"wallet\":null},\"type\":\"card\"},\"refunded\":false,\"source\":null,\"status\":\"succeeded\",\"mit_params\":{\"network_transaction_id\":\"TPLE684A70113\"}},\"confirmation_method\":\"manual\",\"created\":1768320390,\"currency\":\"eur\",\"customer\":null,\"last_payment_error\":null,\"livemode\":true,\"metadata\":{\"payment_id\":\"rjMSLEMGEHWsoUfSLyCNRyxFG\",\"payments_extension\":\"true\",\"payments_extension_type\":\"card\",\"reconciliation_flow\":\"payments_api\",\"shop_id\":\"751927347\"},\"next_action\":null,\"payment_method\":\"pm_1SpA70IkWweOM9jAKwksfWd9\",\"payment_method_types\":[\"card\"],\"source\":null,\"status\":\"succeeded\"}"</t>
  </si>
  <si>
    <t>AS-95712</t>
  </si>
  <si>
    <t>gid://shopify/Order/7421763420498</t>
  </si>
  <si>
    <t>gid://shopify/OrderTransaction/8595190710610</t>
  </si>
  <si>
    <t>2026-01-11T21:26:17Z</t>
  </si>
  <si>
    <t>ch_3SoW9NIkWweOM9jA02x5YSWq</t>
  </si>
  <si>
    <t>r1czQweDDvEdsZqyX2VLJCRRf</t>
  </si>
  <si>
    <t>pi_3SoW9NIkWweOM9jA01Qv3NDA</t>
  </si>
  <si>
    <t>"{\"id\":\"pi_3SoW9NIkWweOM9jA01Qv3NDA\",\"object\":\"payment_intent\",\"amount\":2990,\"amount_capturable\":0,\"amount_received\":2990,\"canceled_at\":null,\"cancellation_reason\":null,\"capture_method\":\"automatic\",\"latest_charge\":{\"id\":\"ch_3SoW9NIkWweOM9jA02x5YSWq\",\"object\":\"charge\",\"amount\":2990,\"application_fee\":\"fee_1SoW9PIkWweOM9jAba4M8LMn\",\"balance_transaction\":\"txn_3SoW9NIkWweOM9jA0hLDtp2L\",\"captured\":true,\"created\":1768166778,\"currency\":\"eur\",\"failure_code\":null,\"failure_message\":null,\"fraud_details\":{},\"livemode\":true,\"metadata\":{\"payment_id\":\"r1czQweDDvEdsZqyX2VLJCRR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W9NIkWweOM9jA01Qv3NDA\",\"payment_method\":\"pm_1SoW9NIkWweOM9jAkCxPcVMn\",\"payment_method_details\":{\"card\":{\"amount_authorized\":2990,\"authorization_code\":\"NVI5ZI\",\"brand\":\"visa\",\"checks\":{\"address_line1_check\":\"pass\",\"address_postal_code_check\":\"fail\",\"cvc_check\":\"pass\"},\"country\":\"ES\",\"description\":\"Visa Infinite\",\"ds_transaction_id\":null,\"exp_month\":10,\"exp_year\":2028,\"extended_authorization\":{\"status\":\"disabled\"},\"fingerprint\":\"1oEA2b0vW24lXCXU\",\"funding\":\"debit\",\"iin\":\"416598\",\"incremental_authorization\":{\"status\":\"unavailable\"},\"installments\":null,\"issuer\":\"REVOLUT BANK UAB\",\"last4\":\"9846\",\"mandate\":null,\"moto\":false,\"multicapture\":{\"status\":\"unavailable\"},\"network\":\"visa\",\"network_token\":{\"used\":false},\"network_transaction_id\":\"486011771797629\",\"overcapture\":{\"maximum_amount_capturable\":2990,\"status\":\"unavailable\"},\"payment_account_reference\":\"V0010014623306244385095835614\",\"regulated_status\":\"unregulated\",\"three_d_secure\":{\"authentication_flow\":\"frictionless\",\"electronic_commerce_indicator\":\"05\",\"exemption_indicator\":null,\"result\":\"authenticated\",\"result_reason\":null,\"transaction_id\":\"7dbb521c-e554-4a5f-8a73-7c753d8c9870\",\"version\":\"2.2.0\"},\"wallet\":null},\"type\":\"card\"},\"refunded\":false,\"source\":null,\"status\":\"succeeded\",\"mit_params\":{\"network_transaction_id\":\"486011771797629\"}},\"confirmation_method\":\"manual\",\"created\":1768166777,\"currency\":\"eur\",\"customer\":null,\"last_payment_error\":null,\"livemode\":true,\"metadata\":{\"payment_id\":\"r1czQweDDvEdsZqyX2VLJCRRf\",\"payments_extension\":\"true\",\"payments_extension_type\":\"card\",\"reconciliation_flow\":\"payments_api\",\"shop_id\":\"751927347\"},\"next_action\":null,\"payment_method\":\"pm_1SoW9NIkWweOM9jAkCxPcVMn\",\"payment_method_types\":[\"card\"],\"source\":null,\"status\":\"succeeded\"}"</t>
  </si>
  <si>
    <t>AS-96545</t>
  </si>
  <si>
    <t>gid://shopify/Order/7488305791314</t>
  </si>
  <si>
    <t>gid://shopify/OrderTransaction/8626211782994</t>
  </si>
  <si>
    <t>2026-01-22T18:13:35Z</t>
  </si>
  <si>
    <t>1GC61189XV539954G</t>
  </si>
  <si>
    <t>"{\"id\":\"1GC61189XV539954G\",\"intent\":\"CAPTURE\",\"status\":\"COMPLETED\",\"payment_source\":{\"paypal\":{\"email_address\":\"anneklingelhoefer@gmail.com\",\"account_id\":\"7GMCRVEZVTW8C\",\"account_status\":\"VERIFIED\",\"name\":{\"given_name\":\"Anne\",\"surname\":\"Klingelh\u00f6fer\"},\"phone_number\":{\"national_number\":\"49017620993921\"},\"address\":{\"address_line_1\":\"Wasserstr. 410\",\"admin_area_2\":\"Bochum\",\"postal_code\":\"44795\",\"country_code\":\"DE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Jimmy detailed world map with cities - P\u00f3ster \\/ Sin marco \\/ 40x50\",\"custom_id\":\"{\\\"shop_id\\\":751927347,\\\"session_id\\\":\\\"rpIwK3DQBQGnwxDli2OD0BDYw\\\"}\",\"invoice_id\":\"rpIwK3DQBQGnwxDli2OD0BDYw\",\"soft_descriptor\":\"ARTESTASTOR ARTESTASTO\",\"items\":[{\"name\":\"Jimmy detailed world map with cities - P\u00f3ster \\/ Sin marco \\/ 40x50\",\"unit_amount\":{\"currency_code\":\"EUR\",\"value\":\"26.95\"},\"tax\":{\"currency_code\":\"EUR\",\"value\":\"0.00\"},\"quantity\":\"1\"}],\"shipping\":{\"name\":{\"full_name\":\"Anne Klingelh\u00f6fer\"},\"address\":{\"address_line_1\":\"Wasserstra\u00dfe 410\",\"admin_area_2\":\"Bochum\",\"postal_code\":\"44795\",\"country_code\":\"DE\"}},\"supplementary_data\":{\"tax_nexus\":[]},\"payments\":{\"captures\":[{\"id\":\"79H57694Y8510734Y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pIwK3DQBQGnwxDli2OD0BDYw\",\"custom_id\":\"{\\\"shop_id\\\":751927347,\\\"session_id\\\":\\\"rpIwK3DQBQGnwxDli2OD0BDYw\\\"}\",\"links\":[{\"href\":\"https:\\/\\/api.paypal.com\\/v2\\/payments\\/captures\\/79H57694Y8510734Y\",\"rel\":\"self\",\"method\":\"GET\"},{\"href\":\"https:\\/\\/api.paypal.com\\/v2\\/payments\\/captures\\/79H57694Y8510734Y\\/refund\",\"rel\":\"refund\",\"method\":\"POST\"},{\"href\":\"https:\\/\\/api.paypal.com\\/v2\\/checkout\\/orders\\/1GC61189XV539954G\",\"rel\":\"up\",\"method\":\"GET\"}],\"create_time\":\"2026-01-22T18:13:37Z\",\"update_time\":\"2026-01-22T18:13:37Z\"}]}}],\"payer\":{\"name\":{\"given_name\":\"Anne\",\"surname\":\"Klingelh\u00f6fer\"},\"email_address\":\"anneklingelhoefer@gmail.com\",\"payer_id\":\"7GMCRVEZVTW8C\",\"phone\":{\"phone_number\":{\"national_number\":\"49017620993921\"}},\"address\":{\"address_line_1\":\"Wasserstr. 410\",\"admin_area_2\":\"Bochum\",\"postal_code\":\"44795\",\"country_code\":\"DE\"}},\"create_time\":\"2026-01-22T18:12:32Z\",\"update_time\":\"2026-01-22T18:13:37Z\",\"links\":[{\"href\":\"https:\\/\\/api.paypal.com\\/v2\\/checkout\\/orders\\/1GC61189XV539954G\",\"rel\":\"self\",\"method\":\"GET\"}]}"</t>
  </si>
  <si>
    <t>AS-95454</t>
  </si>
  <si>
    <t>gid://shopify/Order/7416310464850</t>
  </si>
  <si>
    <t>gid://shopify/OrderTransaction/8589052870994</t>
  </si>
  <si>
    <t>2026-01-09T12:17:42Z</t>
  </si>
  <si>
    <t>ch_3SnedPIkWweOM9jA2uLePExo</t>
  </si>
  <si>
    <t>rv13yPGwPkswFoE71xhssBR5M</t>
  </si>
  <si>
    <t>pi_3SnedPIkWweOM9jA2cSFxQgg</t>
  </si>
  <si>
    <t>"{\"id\":\"pi_3SnedPIkWweOM9jA2cSFxQgg\",\"object\":\"payment_intent\",\"amount\":6495,\"amount_capturable\":0,\"amount_received\":6495,\"canceled_at\":null,\"cancellation_reason\":null,\"capture_method\":\"automatic\",\"latest_charge\":{\"id\":\"ch_3SnedPIkWweOM9jA2uLePExo\",\"object\":\"charge\",\"amount\":6495,\"application_fee\":\"fee_1SnedRIkWweOM9jAHIICRsio\",\"balance_transaction\":\"txn_3SnedPIkWweOM9jA2EhiFuzS\",\"captured\":true,\"created\":1767961064,\"currency\":\"eur\",\"failure_code\":null,\"failure_message\":null,\"fraud_details\":{},\"livemode\":true,\"metadata\":{\"payment_id\":\"rv13yPGwPkswFoE71xhssBR5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edPIkWweOM9jA2cSFxQgg\",\"payment_method\":\"pm_1SnedPIkWweOM9jAC7ZeCBRV\",\"payment_method_details\":{\"card\":{\"amount_authorized\":6495,\"authorization_code\":\"491788\",\"brand\":\"mastercard\",\"checks\":{\"address_line1_check\":null,\"address_postal_code_check\":null,\"cvc_check\":null},\"country\":\"AT\",\"description\":\"Debit MasterCard\",\"ds_transaction_id\":null,\"exp_month\":11,\"exp_year\":2028,\"extended_authorization\":{\"status\":\"disabled\"},\"fingerprint\":\"nLquh6ZgNoB3kd52\",\"funding\":\"debit\",\"iin\":\"537219\",\"incremental_authorization\":{\"status\":\"unavailable\"},\"installments\":null,\"issuer\":\"PSA PAYMENT SERVICES AUSTRIA G\",\"last4\":\"0000\",\"mandate\":null,\"moto\":false,\"multicapture\":{\"status\":\"unavailable\"},\"network\":\"mastercard\",\"network_token\":{\"used\":false},\"network_transaction_id\":\"MDSMZW5DF0109\",\"overcapture\":{\"maximum_amount_capturable\":6495,\"status\":\"unavailable\"},\"payment_account_reference\":\"50010XW6BR72L3CQYCZKSF13BZ9KB\",\"regulated_status\":\"unregulated\",\"three_d_secure\":null,\"wallet\":{\"apple_pay\":{\"type\":\"apple_pay\"},\"dynamic_last4\":\"6646\",\"type\":\"apple_pay\"}},\"type\":\"card\"},\"refunded\":false,\"source\":null,\"status\":\"succeeded\",\"mit_params\":{\"network_transaction_id\":\"MDSMZW5DF0109\"}},\"confirmation_method\":\"manual\",\"created\":1767961063,\"currency\":\"eur\",\"customer\":null,\"last_payment_error\":null,\"livemode\":true,\"metadata\":{\"payment_id\":\"rv13yPGwPkswFoE71xhssBR5M\",\"payments_extension\":\"true\",\"payments_extension_type\":\"card\",\"reconciliation_flow\":\"payments_api\",\"shop_id\":\"751927347\"},\"next_action\":null,\"payment_method\":\"pm_1SnedPIkWweOM9jAC7ZeCBRV\",\"payment_method_types\":[\"card\"],\"source\":null,\"status\":\"succeeded\"}"</t>
  </si>
  <si>
    <t>AS-97115</t>
  </si>
  <si>
    <t>gid://shopify/Order/7513491571026</t>
  </si>
  <si>
    <t>gid://shopify/OrderTransaction/8647164100946</t>
  </si>
  <si>
    <t>2026-01-30T10:15:25Z</t>
  </si>
  <si>
    <t>1MC51203RP317402U</t>
  </si>
  <si>
    <t>"{\"id\":\"1MC51203RP317402U\",\"intent\":\"CAPTURE\",\"status\":\"COMPLETED\",\"payment_source\":{\"paypal\":{\"email_address\":\"lucialamann1994@gmail.com\",\"account_id\":\"RLHFHQUCQJ4R4\",\"account_status\":\"VERIFIED\",\"name\":{\"given_name\":\"Lucia\",\"surname\":\"Lamanna\"},\"phone_number\":{\"national_number\":\"393202826954\"},\"address\":{\"address_line_1\":\"Via Lippolis  9\",\"admin_area_2\":\"Conversano\",\"admin_area_1\":\"BA\",\"postal_code\":\"70014\",\"country_code\":\"IT\"}}},\"purchase_units\":[{\"reference_id\":\"default\",\"amount\":{\"currency_code\":\"EUR\",\"value\":\"58.82\",\"breakdown\":{\"item_total\":{\"currency_code\":\"EUR\",\"value\":\"59.85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5.98\"}}},\"payee\":{\"email_address\":\"info@artestaposters.com\",\"merchant_id\":\"CZQCEKGVW6QGG\",\"display_data\":{\"brand_name\":\"Artesta\"}},\"payment_instruction\":{\"disbursement_mode\":\"INSTANT\"},\"description\":\"Mellow No2 - Dan Hobday - P\u00f3ster \\/ Sin marco \\/ 30x40\",\"custom_id\":\"{\\\"shop_id\\\":751927347,\\\"session_id\\\":\\\"rKVipAipZ4xevMVLgGcqHrwDw\\\"}\",\"invoice_id\":\"rKVipAipZ4xevMVLgGcqHrwDw\",\"soft_descriptor\":\"PAYPAL *ARTESTASTOR AR\",\"items\":[{\"name\":\"Mellow No2 - Dan Hobday - P\u00f3ster \\/ Sin marco \\/ 30x40\",\"unit_amount\":{\"currency_code\":\"EUR\",\"value\":\"19.95\"},\"tax\":{\"currency_code\":\"EUR\",\"value\":\"0.00\"},\"quantity\":\"1\"},{\"name\":\"Wine time - Tara Royle - P\u00f3ster \\/ Sin marco \\/ 30x40\",\"unit_amount\":{\"currency_code\":\"EUR\",\"value\":\"19.95\"},\"tax\":{\"currency_code\":\"EUR\",\"value\":\"0.00\"},\"quantity\":\"1\"},{\"name\":\"Life Simple simple pleasures - Bonjour mon amour - P\u00f3ster \\/ Sin marco \\/ 30x40\",\"unit_amount\":{\"currency_code\":\"EUR\",\"value\":\"19.95\"},\"tax\":{\"currency_code\":\"EUR\",\"value\":\"0.00\"},\"quantity\":\"1\"}],\"shipping\":{\"name\":{\"full_name\":\"Lucia Lamanna\"},\"address\":{\"address_line_1\":\"Via Mongrando 2 bis (cognome Mulas)\",\"admin_area_2\":\"Torino\",\"admin_area_1\":\"Torino\",\"postal_code\":\"10153\",\"country_code\":\"IT\"}},\"payments\":{\"captures\":[{\"id\":\"8H886173Y02253015\",\"status\":\"COMPLETED\",\"amount\":{\"currency_code\":\"EUR\",\"value\":\"58.82\"},\"final_capture\":true,\"disbursement_mode\":\"INSTANT\",\"seller_protection\":{\"status\":\"ELIGIBLE\",\"dispute_categories\":[\"ITEM_NOT_RECEIVED\",\"UNAUTHORIZED_TRANSACTION\"]},\"seller_receivable_breakdown\":{\"gross_amount\":{\"currency_code\":\"EUR\",\"value\":\"58.82\"},\"paypal_fee\":{\"currency_code\":\"EUR\",\"value\":\"2.06\"},\"net_amount\":{\"currency_code\":\"EUR\",\"value\":\"56.76\"}},\"invoice_id\":\"rKVipAipZ4xevMVLgGcqHrwDw\",\"custom_id\":\"{\\\"shop_id\\\":751927347,\\\"session_id\\\":\\\"rKVipAipZ4xevMVLgGcqHrwDw\\\"}\",\"links\":[{\"href\":\"https:\\/\\/api.paypal.com\\/v2\\/payments\\/captures\\/8H886173Y02253015\",\"rel\":\"self\",\"method\":\"GET\"},{\"href\":\"https:\\/\\/api.paypal.com\\/v2\\/payments\\/captures\\/8H886173Y02253015\\/refund\",\"rel\":\"refund\",\"method\":\"POST\"},{\"href\":\"https:\\/\\/api.paypal.com\\/v2\\/checkout\\/orders\\/1MC51203RP317402U\",\"rel\":\"up\",\"method\":\"GET\"}],\"create_time\":\"2026-01-30T10:15:27Z\",\"update_time\":\"2026-01-30T10:15:27Z\"}]}}],\"payer\":{\"name\":{\"given_name\":\"Lucia\",\"surname\":\"Lamanna\"},\"email_address\":\"lucialamann1994@gmail.com\",\"payer_id\":\"RLHFHQUCQJ4R4\",\"phone\":{\"phone_number\":{\"national_number\":\"393202826954\"}},\"address\":{\"address_line_1\":\"Via Lippolis  9\",\"admin_area_2\":\"Conversano\",\"admin_area_1\":\"BA\",\"postal_code\":\"70014\",\"country_code\":\"IT\"}},\"create_time\":\"2026-01-30T10:15:03Z\",\"update_time\":\"2026-01-30T10:15:27Z\",\"links\":[{\"href\":\"https:\\/\\/api.paypal.com\\/v2\\/checkout\\/orders\\/1MC51203RP317402U\",\"rel\":\"self\",\"method\":\"GET\"}]}"</t>
  </si>
  <si>
    <t>AS-96226</t>
  </si>
  <si>
    <t>gid://shopify/Order/7438958526802</t>
  </si>
  <si>
    <t>gid://shopify/OrderTransaction/8614584877394</t>
  </si>
  <si>
    <t>ch_3SqtPrIkWweOM9jA1lWaaywJ</t>
  </si>
  <si>
    <t>r0jDylm6xSwVspg5cp7WQfvef</t>
  </si>
  <si>
    <t>pi_3SqtPrIkWweOM9jA1K80iZ4Y</t>
  </si>
  <si>
    <t>"{\"id\":\"pi_3SqtPrIkWweOM9jA1K80iZ4Y\",\"object\":\"payment_intent\",\"amount\":7092,\"amount_capturable\":0,\"amount_received\":7092,\"canceled_at\":null,\"cancellation_reason\":null,\"capture_method\":\"automatic\",\"latest_charge\":{\"id\":\"ch_3SqtPrIkWweOM9jA1lWaaywJ\",\"object\":\"charge\",\"amount\":7092,\"application_fee\":\"fee_1SqtPsIkWweOM9jAgbJkAuNz\",\"balance_transaction\":\"txn_3SqtPrIkWweOM9jA1st3Zu7M\",\"captured\":true,\"created\":1768732867,\"currency\":\"eur\",\"failure_code\":null,\"failure_message\":null,\"fraud_details\":{},\"livemode\":true,\"metadata\":{\"payment_id\":\"r0jDylm6xSwVspg5cp7WQfve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tPrIkWweOM9jA1K80iZ4Y\",\"payment_method\":\"pm_1SqtPrIkWweOM9jAhDTycmlv\",\"payment_method_details\":{\"card\":{\"amount_authorized\":7092,\"authorization_code\":\"560404\",\"brand\":\"mastercard\",\"checks\":{\"address_line1_check\":\"unavailable\",\"address_postal_code_check\":\"unavailable\",\"cvc_check\":\"pass\"},\"country\":\"ES\",\"description\":\"MasterCard New World Immediate Debit\",\"ds_transaction_id\":null,\"exp_month\":2,\"exp_year\":2028,\"extended_authorization\":{\"status\":\"disabled\"},\"fingerprint\":\"9lGhhQJPp8BqJPVU\",\"funding\":\"debit\",\"iin\":\"540205\",\"incremental_authorization\":{\"status\":\"unavailable\"},\"installments\":null,\"issuer\":\"BANCO SABADELL S.A.\",\"last4\":\"1026\",\"mandate\":null,\"moto\":false,\"multicapture\":{\"status\":\"unavailable\"},\"network\":\"mastercard\",\"network_token\":{\"used\":false},\"network_transaction_id\":\"TNWUOSSPC0118\",\"overcapture\":{\"maximum_amount_capturable\":7092,\"status\":\"unavailable\"},\"payment_account_reference\":\"500131FKY0XT1JLAONWIGYB9R3KO3\",\"regulated_status\":\"unregulated\",\"three_d_secure\":null,\"wallet\":null},\"type\":\"card\"},\"refunded\":false,\"source\":null,\"status\":\"succeeded\",\"mit_params\":{\"network_transaction_id\":\"TNWUOSSPC0118\"}},\"confirmation_method\":\"manual\",\"created\":1768732867,\"currency\":\"eur\",\"customer\":null,\"last_payment_error\":null,\"livemode\":true,\"metadata\":{\"payment_id\":\"r0jDylm6xSwVspg5cp7WQfvef\",\"payments_extension\":\"true\",\"payments_extension_type\":\"card\",\"reconciliation_flow\":\"payments_api\",\"shop_id\":\"751927347\"},\"next_action\":null,\"payment_method\":\"pm_1SqtPrIkWweOM9jAhDTycmlv\",\"payment_method_types\":[\"card\"],\"source\":null,\"status\":\"succeeded\"}"</t>
  </si>
  <si>
    <t>AS-95183</t>
  </si>
  <si>
    <t>gid://shopify/Order/7409052516690</t>
  </si>
  <si>
    <t>gid://shopify/OrderTransaction/8580049338706</t>
  </si>
  <si>
    <t>2026-01-06T10:17:09Z</t>
  </si>
  <si>
    <t>60E01013KJ485320M</t>
  </si>
  <si>
    <t>"{\"id\":\"60E01013KJ485320M\",\"intent\":\"CAPTURE\",\"status\":\"COMPLETED\",\"payment_source\":{\"paypal\":{\"email_address\":\"correocarlos2010@gmail.com\",\"account_id\":\"8VQYATY28RZKL\",\"account_status\":\"VERIFIED\",\"name\":{\"given_name\":\"CARLOS\",\"surname\":\"GONZALEZ RIVERA\"},\"phone_number\":{\"national_number\":\"34647427632\"},\"address\":{\"address_line_1\":\"ctra snata creu de calafell 73\",\"admin_area_2\":\"sant boi\",\"admin_area_1\":\"BARCELONA\",\"postal_code\":\"08830\",\"country_code\":\"ES\"}}},\"purchase_units\":[{\"reference_id\":\"default\",\"amount\":{\"currency_code\":\"EUR\",\"value\":\"89.90\",\"breakdown\":{\"item_total\":{\"currency_code\":\"EUR\",\"value\":\"89.90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Keukenhof 01 - Lienzo \\/ Madera roble natural \\/ 20x30\",\"custom_id\":\"{\\\"shop_id\\\":751927347,\\\"session_id\\\":\\\"rVwJ5Vo7Izhbu9XibUSHcXk9i\\\"}\",\"invoice_id\":\"rVwJ5Vo7Izhbu9XibUSHcXk9i\",\"soft_descriptor\":\"PAYPAL *ARTESTASTOR AR\",\"items\":[{\"name\":\"Keukenhof 01 - Lienzo \\/ Madera roble natural \\/ 20x30\",\"unit_amount\":{\"currency_code\":\"EUR\",\"value\":\"44.95\"},\"tax\":{\"currency_code\":\"EUR\",\"value\":\"0.00\"},\"quantity\":\"1\"},{\"name\":\"Pulp Fiction dance - Lienzo \\/ Madera roble natural \\/ 20x30\",\"unit_amount\":{\"currency_code\":\"EUR\",\"value\":\"44.95\"},\"tax\":{\"currency_code\":\"EUR\",\"value\":\"0.00\"},\"quantity\":\"1\"}],\"shipping\":{\"name\":{\"full_name\":\"Carlos Gonzalez\"},\"address\":{\"address_line_1\":\"Carretera de la Santa Creu de Calafell 75 RTE DIVERSUS\",\"admin_area_2\":\"Sant Boi de Llobregat\",\"admin_area_1\":\"Barcelona\",\"postal_code\":\"08830\",\"country_code\":\"ES\"}},\"supplementary_data\":{\"tax_nexus\":[]},\"payments\":{\"captures\":[{\"id\":\"2DG58317FX4421028\",\"status\":\"COMPLETED\",\"amount\":{\"currency_code\":\"EUR\",\"value\":\"89.90\"},\"final_capture\":true,\"disbursement_mode\":\"INSTANT\",\"seller_protection\":{\"status\":\"ELIGIBLE\",\"dispute_categories\":[\"ITEM_NOT_RECEIVED\",\"UNAUTHORIZED_TRANSACTION\"]},\"seller_receivable_breakdown\":{\"gross_amount\":{\"currency_code\":\"EUR\",\"value\":\"89.90\"},\"paypal_fee\":{\"currency_code\":\"EUR\",\"value\":\"2.96\"},\"net_amount\":{\"currency_code\":\"EUR\",\"value\":\"86.94\"}},\"invoice_id\":\"rVwJ5Vo7Izhbu9XibUSHcXk9i\",\"custom_id\":\"{\\\"shop_id\\\":751927347,\\\"session_id\\\":\\\"rVwJ5Vo7Izhbu9XibUSHcXk9i\\\"}\",\"links\":[{\"href\":\"https:\\/\\/api.paypal.com\\/v2\\/payments\\/captures\\/2DG58317FX4421028\",\"rel\":\"self\",\"method\":\"GET\"},{\"href\":\"https:\\/\\/api.paypal.com\\/v2\\/payments\\/captures\\/2DG58317FX4421028\\/refund\",\"rel\":\"refund\",\"method\":\"POST\"},{\"href\":\"https:\\/\\/api.paypal.com\\/v2\\/checkout\\/orders\\/60E01013KJ485320M\",\"rel\":\"up\",\"method\":\"GET\"}],\"create_time\":\"2026-01-06T10:17:12Z\",\"update_time\":\"2026-01-06T10:17:12Z\"}]}}],\"payer\":{\"name\":{\"given_name\":\"CARLOS\",\"surname\":\"GONZALEZ RIVERA\"},\"email_address\":\"correocarlos2010@gmail.com\",\"payer_id\":\"8VQYATY28RZKL\",\"phone\":{\"phone_number\":{\"national_number\":\"34647427632\"}},\"address\":{\"address_line_1\":\"ctra snata creu de calafell 73\",\"admin_area_2\":\"sant boi\",\"admin_area_1\":\"BARCELONA\",\"postal_code\":\"08830\",\"country_code\":\"ES\"}},\"create_time\":\"2026-01-06T10:16:57Z\",\"update_time\":\"2026-01-06T10:17:12Z\",\"links\":[{\"href\":\"https:\\/\\/api.paypal.com\\/v2\\/checkout\\/orders\\/60E01013KJ485320M\",\"rel\":\"self\",\"method\":\"GET\"}]}"</t>
  </si>
  <si>
    <t>gid://shopify/OrderTransaction/8622618116434</t>
  </si>
  <si>
    <t>2026-01-21T09:41:19Z</t>
  </si>
  <si>
    <t>zk31RuFbL3gQOciyWNBrgt8ou</t>
  </si>
  <si>
    <t>"{\"status\":\"COMPLETED\",\"id\":\"5V888436RH022932M\",\"amount\":\"13.50\",\"currency\":\"EUR\",\"created_at\":\"2026-01-21T01:41:20-08:00\",\"updated_at\":\"2026-01-21T01:41:20-08:00\",\"seller_payable_breakdown\":{\"gross_amount\":{\"currency_code\":\"EUR\",\"value\":\"13.50\"},\"paypal_fee\":{\"currency_code\":\"EUR\",\"value\":\"0.00\"},\"net_amount\":{\"currency_code\":\"EUR\",\"value\":\"13.50\"},\"total_refunded_amount\":{\"currency_code\":\"EUR\",\"value\":\"13.50\"}},\"invoice_id\":{\"invoice_id\":\"rVwJ5Vo7Izhbu9XibUSHcXk9i\"},\"custom_id\":{\"shop_id\":751927347,\"session_id\":\"zk31RuFbL3gQOciyWNBrgt8ou\"}}"</t>
  </si>
  <si>
    <t>"{\"id\":\"pi_3ShsGDIkWweOM9jA0JBQdZ3M\",\"object\":\"payment_intent\",\"amount\":8091,\"amount_capturable\":0,\"amount_received\":8091,\"canceled_at\":null,\"cancellation_reason\":null,\"capture_method\":\"automatic\",\"charges\":{\"object\":\"list\",\"data\":[{\"id\":\"py_3ShsGDIkWweOM9jA0RE5umOw\",\"object\":\"charge\",\"amount\":8091,\"application_fee\":\"fee_1ShsHEIkWweOM9jABfq3H3b3\",\"balance_transaction\":\"txn_3ShsGDIkWweOM9jA0qwvVd8q\",\"captured\":true,\"created\":1766583536,\"currency\":\"eur\",\"failure_code\":null,\"failure_message\":null,\"fraud_details\":{},\"livemode\":true,\"metadata\":{\"payments_extension_type\":\"klarna\",\"payments_extension\":\"true\",\"shop_id\":\"751927347\",\"reconciliation_flow\":\"payments_api\",\"payment_id\":\"rWZYucr2bI3CWYcYbLWlEPNbd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hsGDIkWweOM9jA0JBQdZ3M\",\"payment_method\":\"pm_1ShsGDIkWweOM9jA63OWf56d\",\"payment_method_details\":{\"klarna\":{\"payer_details\":{\"address\":{\"country\":\"DE\"}},\"payment_method_category\":\"pay_later\",\"preferred_locale\":\"de-DE\"},\"type\":\"klarna\"},\"refunded\":false,\"source\":null,\"status\":\"succeeded\"}],\"has_more\":false,\"total_count\":1,\"url\":\"\\/v1\\/charges?payment_intent=pi_3ShsGDIkWweOM9jA0JBQdZ3M\"},\"latest_charge\":\"py_3ShsGDIkWweOM9jA0RE5umOw\",\"confirmation_method\":\"automatic\",\"created\":1766583473,\"currency\":\"eur\",\"customer\":null,\"last_payment_error\":null,\"livemode\":true,\"metadata\":{\"payments_extension_type\":\"klarna\",\"payments_extension\":\"true\",\"shop_id\":\"751927347\",\"reconciliation_flow\":\"payments_api\",\"payment_id\":\"rWZYucr2bI3CWYcYbLWlEPNbd\"},\"next_action\":null,\"payment_method\":\"pm_1ShsGDIkWweOM9jA63OWf56d\",\"payment_method_types\":[\"klarna\"],\"source\":null,\"status\":\"succeeded\"}"</t>
  </si>
  <si>
    <t>gid://shopify/OrderTransaction/8585704046930</t>
  </si>
  <si>
    <t>2026-01-08T09:13:19Z</t>
  </si>
  <si>
    <t>pyr_1SnFHQIkWweOM9jAUNuUccGX</t>
  </si>
  <si>
    <t>zUXaavI97PftdeFcKuydE9GRA</t>
  </si>
  <si>
    <t>"{\"id\":\"pyr_1SnFHQIkWweOM9jAUNuUccGX\",\"amount\":810,\"balance_transaction\":\"txn_1SnFHQIkWweOM9jA8ZL64L3v\",\"charge\":\"py_3ShsGDIkWweOM9jA0RE5umOw\",\"object\":\"refund\",\"reason\":null,\"status\":\"succeeded\",\"created\":1767863600,\"currency\":\"eur\",\"metadata\":{\"payments_extension_type\":\"klarna\",\"reconciliation_flow\":\"payments_api\",\"payments_extension\":\"true\",\"refund_id\":\"zUXaavI97PftdeFcKuydE9GRA\"}}"</t>
  </si>
  <si>
    <t>AS-94968</t>
  </si>
  <si>
    <t>gid://shopify/Order/7397599609170</t>
  </si>
  <si>
    <t>gid://shopify/OrderTransaction/8573978378578</t>
  </si>
  <si>
    <t>2026-01-03T15:39:57Z</t>
  </si>
  <si>
    <t>py_3SlWvpIkWweOM9jA0r1FGncg</t>
  </si>
  <si>
    <t>rZeyXt3Hjetelh0ltCPjod6R4</t>
  </si>
  <si>
    <t>pi_3SlWvpIkWweOM9jA0OGowwJv</t>
  </si>
  <si>
    <t>"{\"id\":\"pi_3SlWvpIkWweOM9jA0OGowwJv\",\"object\":\"payment_intent\",\"amount\":10980,\"amount_capturable\":0,\"amount_received\":10980,\"canceled_at\":null,\"cancellation_reason\":null,\"capture_method\":\"automatic\",\"charges\":{\"object\":\"list\",\"data\":[{\"id\":\"py_3SlWvpIkWweOM9jA0r1FGncg\",\"object\":\"charge\",\"amount\":10980,\"application_fee\":\"fee_1SlWwNIkWweOM9jAaPSEtMR1\",\"balance_transaction\":\"txn_3SlWvpIkWweOM9jA0PL3m6SL\",\"captured\":true,\"created\":1767454830,\"currency\":\"eur\",\"failure_code\":null,\"failure_message\":null,\"fraud_details\":{},\"livemode\":true,\"metadata\":{\"payments_extension_type\":\"klarna\",\"payments_extension\":\"true\",\"shop_id\":\"751927347\",\"reconciliation_flow\":\"payments_api\",\"payment_id\":\"rZeyXt3Hjetelh0ltCPjod6R4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lWvpIkWweOM9jA0OGowwJv\",\"payment_method\":\"pm_1SlWvpIkWweOM9jA6Gi2KvpT\",\"payment_method_details\":{\"klarna\":{\"payer_details\":{\"address\":{\"country\":\"DE\"}},\"payment_method_category\":\"pay_with_financing\",\"preferred_locale\":\"de-DE\"},\"type\":\"klarna\"},\"refunded\":false,\"source\":null,\"status\":\"succeeded\"}],\"has_more\":false,\"total_count\":1,\"url\":\"\\/v1\\/charges?payment_intent=pi_3SlWvpIkWweOM9jA0OGowwJv\"},\"latest_charge\":\"py_3SlWvpIkWweOM9jA0r1FGncg\",\"confirmation_method\":\"automatic\",\"created\":1767454797,\"currency\":\"eur\",\"customer\":null,\"last_payment_error\":null,\"livemode\":true,\"metadata\":{\"payments_extension_type\":\"klarna\",\"payments_extension\":\"true\",\"shop_id\":\"751927347\",\"reconciliation_flow\":\"payments_api\",\"payment_id\":\"rZeyXt3Hjetelh0ltCPjod6R4\"},\"next_action\":null,\"payment_method\":\"pm_1SlWvpIkWweOM9jA6Gi2KvpT\",\"payment_method_types\":[\"klarna\"],\"source\":null,\"status\":\"succeeded\"}"</t>
  </si>
  <si>
    <t>gid://shopify/OrderTransaction/8574027071826</t>
  </si>
  <si>
    <t>2026-01-03T15:58:43Z</t>
  </si>
  <si>
    <t>pyr_1SlXDzIkWweOM9jAMSy7ALNT</t>
  </si>
  <si>
    <t>zSGUGjDvYc9s08BtDnlSx6AtL</t>
  </si>
  <si>
    <t>"{\"id\":\"pyr_1SlXDzIkWweOM9jAMSy7ALNT\",\"amount\":10980,\"balance_transaction\":\"txn_1SlXE0IkWweOM9jAoG1wQUIE\",\"charge\":\"py_3SlWvpIkWweOM9jA0r1FGncg\",\"object\":\"refund\",\"reason\":null,\"status\":\"succeeded\",\"created\":1767455923,\"currency\":\"eur\",\"metadata\":{\"payments_extension_type\":\"klarna\",\"reconciliation_flow\":\"payments_api\",\"payments_extension\":\"true\",\"refund_id\":\"zSGUGjDvYc9s08BtDnlSx6AtL\"}}"</t>
  </si>
  <si>
    <t>AS-95902</t>
  </si>
  <si>
    <t>gid://shopify/Order/7427728605522</t>
  </si>
  <si>
    <t>gid://shopify/OrderTransaction/8601375506770</t>
  </si>
  <si>
    <t>2026-01-14T10:24:40Z</t>
  </si>
  <si>
    <t>ch_3SpRFlIkWweOM9jA1JpxdUMR</t>
  </si>
  <si>
    <t>rTI49Zoc0HFp72yMbtEPoXITJ</t>
  </si>
  <si>
    <t>pi_3SpRFlIkWweOM9jA1cMMiEsU</t>
  </si>
  <si>
    <t>"{\"id\":\"pi_3SpRFlIkWweOM9jA1cMMiEsU\",\"object\":\"payment_intent\",\"amount\":5880,\"amount_capturable\":0,\"amount_received\":5880,\"canceled_at\":null,\"cancellation_reason\":null,\"capture_method\":\"automatic\",\"latest_charge\":{\"id\":\"ch_3SpRFlIkWweOM9jA1JpxdUMR\",\"object\":\"charge\",\"amount\":5880,\"application_fee\":\"fee_1SpRFmIkWweOM9jAehuG8IzB\",\"balance_transaction\":\"txn_3SpRFlIkWweOM9jA19uLqKwO\",\"captured\":true,\"created\":1768386281,\"currency\":\"eur\",\"failure_code\":null,\"failure_message\":null,\"fraud_details\":{},\"livemode\":true,\"metadata\":{\"payment_id\":\"rTI49Zoc0HFp72yMbtEPoXIT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RFlIkWweOM9jA1cMMiEsU\",\"payment_method\":\"pm_1SpRFlIkWweOM9jA8qR31vmi\",\"payment_method_details\":{\"card\":{\"amount_authorized\":5880,\"authorization_code\":\"BJOO1Y\",\"brand\":\"mastercard\",\"checks\":{\"address_line1_check\":null,\"address_postal_code_check\":null,\"cvc_check\":null},\"country\":\"ES\",\"description\":\"World Debit Embossed MasterCard Card\",\"ds_transaction_id\":null,\"exp_month\":7,\"exp_year\":2028,\"extended_authorization\":{\"status\":\"disabled\"},\"fingerprint\":\"9VQo6ejFcN7fL3Q4\",\"funding\":\"debit\",\"iin\":\"530354\",\"incremental_authorization\":{\"status\":\"unavailable\"},\"installments\":null,\"issuer\":\"REVOLUT LTD\",\"last4\":\"0000\",\"mandate\":null,\"moto\":false,\"multicapture\":{\"status\":\"unavailable\"},\"network\":\"mastercard\",\"network_token\":{\"used\":false},\"network_transaction_id\":\"MDHKYWIPF0114\",\"overcapture\":{\"maximum_amount_capturable\":5880,\"status\":\"unavailable\"},\"payment_account_reference\":\"5001EDNRX5LTNUCWHJ7DHINOLK59T\",\"regulated_status\":\"unregulated\",\"three_d_secure\":null,\"wallet\":{\"apple_pay\":{\"type\":\"apple_pay\"},\"dynamic_last4\":\"3748\",\"type\":\"apple_pay\"}},\"type\":\"card\"},\"refunded\":false,\"source\":null,\"status\":\"succeeded\",\"mit_params\":{\"network_transaction_id\":\"MDHKYWIPF0114\"}},\"confirmation_method\":\"manual\",\"created\":1768386281,\"currency\":\"eur\",\"customer\":null,\"last_payment_error\":null,\"livemode\":true,\"metadata\":{\"payment_id\":\"rTI49Zoc0HFp72yMbtEPoXITJ\",\"payments_extension\":\"true\",\"payments_extension_type\":\"card\",\"reconciliation_flow\":\"payments_api\",\"shop_id\":\"751927347\"},\"next_action\":null,\"payment_method\":\"pm_1SpRFlIkWweOM9jA8qR31vmi\",\"payment_method_types\":[\"card\"],\"source\":null,\"status\":\"succeeded\"}"</t>
  </si>
  <si>
    <t>AS-95117</t>
  </si>
  <si>
    <t>gid://shopify/Order/7404145508690</t>
  </si>
  <si>
    <t>gid://shopify/OrderTransaction/8577846968658</t>
  </si>
  <si>
    <t>2026-01-05T11:07:37Z</t>
  </si>
  <si>
    <t>8J538132RL192803W</t>
  </si>
  <si>
    <t>"{\"id\":\"8J538132RL192803W\",\"intent\":\"CAPTURE\",\"status\":\"COMPLETED\",\"payment_source\":{\"paypal\":{\"email_address\":\"edoardo.pecchini@gmail.com\",\"account_id\":\"QJ43VERA2XP7G\",\"account_status\":\"VERIFIED\",\"name\":{\"given_name\":\"Edoardo\",\"surname\":\"Pecchini\"},\"phone_number\":{\"national_number\":\"3478435513\"},\"address\":{\"address_line_1\":\"Strada Maggiore 22\",\"admin_area_2\":\"Bologna\",\"admin_area_1\":\"Bologna\",\"postal_code\":\"40125\",\"country_code\":\"IT\"}}},\"purchase_units\":[{\"reference_id\":\"default\",\"amount\":{\"currency_code\":\"EUR\",\"value\":\"77.31\",\"breakdown\":{\"item_total\":{\"currency_code\":\"EUR\",\"value\":\"85.90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8.59\"}}},\"payee\":{\"email_address\":\"info@artestaposters.com\",\"merchant_id\":\"CZQCEKGVW6QGG\",\"display_data\":{\"brand_name\":\"Artesta\"}},\"payment_instruction\":{\"disbursement_mode\":\"INSTANT\"},\"description\":\"Pablo Picasso Animals Drawings the cat Esquisse D\u2019un F\u00e9lin - P\u00f3ster \\/ Madera naranja \\/ 30x40\",\"custom_id\":\"{\\\"shop_id\\\":751927347,\\\"session_id\\\":\\\"rXGqxPWDiHKZCZ234sjSHbl6a\\\"}\",\"invoice_id\":\"rXGqxPWDiHKZCZ234sjSHbl6a\",\"soft_descriptor\":\"PAYPAL *ARTESTASTOR AR\",\"items\":[{\"name\":\"Pablo Picasso Animals Drawings the cat Esquisse D\u2019un F\u00e9lin - P\u00f3ster \\/ Madera naranja \\/ 30x40\",\"unit_amount\":{\"currency_code\":\"EUR\",\"value\":\"42.95\"},\"tax\":{\"currency_code\":\"EUR\",\"value\":\"0.00\"},\"quantity\":\"1\"},{\"name\":\"Pablo Picasso Animals Drawings the elephant - P\u00f3ster \\/ Madera naranja \\/ 30x40\",\"unit_amount\":{\"currency_code\":\"EUR\",\"value\":\"42.95\"},\"tax\":{\"currency_code\":\"EUR\",\"value\":\"0.00\"},\"quantity\":\"1\"}],\"shipping\":{\"name\":{\"full_name\":\"Edoardo Pecchini\"},\"address\":{\"address_line_1\":\"Strada Maggiore, 22\",\"admin_area_2\":\"Bologna\",\"admin_area_1\":\"Bologna\",\"postal_code\":\"40125\",\"country_code\":\"IT\"}},\"supplementary_data\":{\"tax_nexus\":[]},\"payments\":{\"captures\":[{\"id\":\"8DP32423WX1709803\",\"status\":\"COMPLETED\",\"amount\":{\"currency_code\":\"EUR\",\"value\":\"77.31\"},\"final_capture\":true,\"disbursement_mode\":\"INSTANT\",\"seller_protection\":{\"status\":\"ELIGIBLE\",\"dispute_categories\":[\"ITEM_NOT_RECEIVED\",\"UNAUTHORIZED_TRANSACTION\"]},\"seller_receivable_breakdown\":{\"gross_amount\":{\"currency_code\":\"EUR\",\"value\":\"77.31\"},\"paypal_fee\":{\"currency_code\":\"EUR\",\"value\":\"2.59\"},\"net_amount\":{\"currency_code\":\"EUR\",\"value\":\"74.72\"}},\"invoice_id\":\"rXGqxPWDiHKZCZ234sjSHbl6a\",\"custom_id\":\"{\\\"shop_id\\\":751927347,\\\"session_id\\\":\\\"rXGqxPWDiHKZCZ234sjSHbl6a\\\"}\",\"links\":[{\"href\":\"https:\\/\\/api.paypal.com\\/v2\\/payments\\/captures\\/8DP32423WX1709803\",\"rel\":\"self\",\"method\":\"GET\"},{\"href\":\"https:\\/\\/api.paypal.com\\/v2\\/payments\\/captures\\/8DP32423WX1709803\\/refund\",\"rel\":\"refund\",\"method\":\"POST\"},{\"href\":\"https:\\/\\/api.paypal.com\\/v2\\/checkout\\/orders\\/8J538132RL192803W\",\"rel\":\"up\",\"method\":\"GET\"}],\"create_time\":\"2026-01-05T11:07:40Z\",\"update_time\":\"2026-01-05T11:07:40Z\"}]}}],\"payer\":{\"name\":{\"given_name\":\"Edoardo\",\"surname\":\"Pecchini\"},\"email_address\":\"edoardo.pecchini@gmail.com\",\"payer_id\":\"QJ43VERA2XP7G\",\"phone\":{\"phone_number\":{\"national_number\":\"3478435513\"}},\"address\":{\"address_line_1\":\"Strada Maggiore 22\",\"admin_area_2\":\"Bologna\",\"admin_area_1\":\"Bologna\",\"postal_code\":\"40125\",\"country_code\":\"IT\"}},\"create_time\":\"2026-01-05T11:07:15Z\",\"update_time\":\"2026-01-05T11:07:40Z\",\"links\":[{\"href\":\"https:\\/\\/api.paypal.com\\/v2\\/checkout\\/orders\\/8J538132RL192803W\",\"rel\":\"self\",\"method\":\"GET\"}]}"</t>
  </si>
  <si>
    <t>gid://shopify/OrderTransaction/8600097947986</t>
  </si>
  <si>
    <t>2026-01-13T19:09:48Z</t>
  </si>
  <si>
    <t>zrvncuc9AoNpxAbbFQAFRAeVS</t>
  </si>
  <si>
    <t>"{\"status\":\"COMPLETED\",\"id\":\"32G539013E1268251\",\"amount\":\"77.31\",\"currency\":\"EUR\",\"created_at\":\"2026-01-13T11:09:49-08:00\",\"updated_at\":\"2026-01-13T11:09:49-08:00\",\"seller_payable_breakdown\":{\"gross_amount\":{\"currency_code\":\"EUR\",\"value\":\"77.31\"},\"paypal_fee\":{\"currency_code\":\"EUR\",\"value\":\"0.00\"},\"net_amount\":{\"currency_code\":\"EUR\",\"value\":\"77.31\"},\"total_refunded_amount\":{\"currency_code\":\"EUR\",\"value\":\"77.31\"}},\"invoice_id\":{\"invoice_id\":\"rXGqxPWDiHKZCZ234sjSHbl6a\"},\"custom_id\":{\"shop_id\":751927347,\"session_id\":\"zrvncuc9AoNpxAbbFQAFRAeVS\"}}"</t>
  </si>
  <si>
    <t>AS-96636</t>
  </si>
  <si>
    <t>gid://shopify/Order/7491618275666</t>
  </si>
  <si>
    <t>gid://shopify/OrderTransaction/8630437151058</t>
  </si>
  <si>
    <t>2026-01-24T11:04:52Z</t>
  </si>
  <si>
    <t>ch_3St4e9IkWweOM9jA2DOCNp5Q</t>
  </si>
  <si>
    <t>raVu5zrHD7T36X413zACr9WKa</t>
  </si>
  <si>
    <t>pi_3St4e9IkWweOM9jA2GAy85Fp</t>
  </si>
  <si>
    <t>"{\"id\":\"pi_3St4e9IkWweOM9jA2GAy85Fp\",\"object\":\"payment_intent\",\"amount\":9995,\"amount_capturable\":0,\"amount_received\":9995,\"canceled_at\":null,\"cancellation_reason\":null,\"capture_method\":\"automatic\",\"latest_charge\":{\"id\":\"ch_3St4e9IkWweOM9jA2DOCNp5Q\",\"object\":\"charge\",\"amount\":9995,\"application_fee\":\"fee_1St4eBIkWweOM9jAvp0hcn3q\",\"balance_transaction\":\"txn_3St4e9IkWweOM9jA2P8NiDX6\",\"captured\":true,\"created\":1769252695,\"currency\":\"eur\",\"failure_code\":null,\"failure_message\":null,\"fraud_details\":{},\"livemode\":true,\"metadata\":{\"payment_id\":\"raVu5zrHD7T36X413zACr9WK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4e9IkWweOM9jA2GAy85Fp\",\"payment_method\":\"pm_1St4e9IkWweOM9jABzNEVnnG\",\"payment_method_details\":{\"card\":{\"amount_authorized\":9995,\"authorization_code\":\"875589\",\"brand\":\"visa\",\"checks\":{\"address_line1_check\":\"unavailable\",\"address_postal_code_check\":\"unavailable\",\"cvc_check\":null},\"country\":\"ES\",\"description\":\"Visa Gold\",\"ds_transaction_id\":null,\"exp_month\":10,\"exp_year\":2029,\"extended_authorization\":{\"status\":\"disabled\"},\"fingerprint\":\"FUzaw6GCunXwnBtu\",\"funding\":\"credit\",\"iin\":\"455233\",\"incremental_authorization\":{\"status\":\"unavailable\"},\"installments\":null,\"issuer\":\"KUTXABANK, S.A.\",\"last4\":\"0003\",\"mandate\":null,\"moto\":false,\"multicapture\":{\"status\":\"unavailable\"},\"network\":\"visa\",\"network_token\":{\"used\":true},\"network_transaction_id\":\"486024398957691\",\"overcapture\":{\"maximum_amount_capturable\":9995,\"status\":\"unavailable\"},\"payment_account_reference\":\"V0010013819312509748429936309\",\"regulated_status\":\"unregulated\",\"three_d_secure\":null,\"wallet\":null},\"type\":\"card\"},\"refunded\":false,\"source\":null,\"status\":\"succeeded\",\"mit_params\":{\"network_transaction_id\":\"486024398957691\"}},\"confirmation_method\":\"manual\",\"created\":1769252693,\"currency\":\"eur\",\"customer\":null,\"last_payment_error\":null,\"livemode\":true,\"metadata\":{\"payment_id\":\"raVu5zrHD7T36X413zACr9WKa\",\"payments_extension\":\"true\",\"payments_extension_type\":\"card\",\"reconciliation_flow\":\"payments_api\",\"shop_id\":\"751927347\"},\"next_action\":null,\"payment_method\":\"pm_1St4e9IkWweOM9jABzNEVnnG\",\"payment_method_types\":[\"card\"],\"source\":null,\"status\":\"succeeded\"}"</t>
  </si>
  <si>
    <t>AS-95014</t>
  </si>
  <si>
    <t>gid://shopify/Order/7398760218962</t>
  </si>
  <si>
    <t>gid://shopify/OrderTransaction/8575383470418</t>
  </si>
  <si>
    <t>2026-01-04T10:17:13Z</t>
  </si>
  <si>
    <t>py_3SloN3IkWweOM9jA1jHYHT8I</t>
  </si>
  <si>
    <t>r6iGQXaBpEjiQufhH6mpHCUDk</t>
  </si>
  <si>
    <t>"{\"id\":\"py_3SloN3IkWweOM9jA1jHYHT8I\",\"object\":\"charge\",\"amount\":9995,\"application_fee\":\"fee_1SloNnIkWweOM9jAUcDwZjde\",\"balance_transaction\":\"txn_3SloN3IkWweOM9jA11R430wN\",\"captured\":true,\"created\":1767521879,\"currency\":\"eur\",\"failure_code\":null,\"failure_message\":null,\"fraud_details\":{},\"livemode\":true,\"metadata\":{\"payments_extension_type\":\"klarna\",\"payments_extension\":\"true\",\"shop_id\":\"751927347\",\"reconciliation_flow\":\"payments_api\",\"payment_id\":\"r6iGQXaBpEjiQufhH6mpHCUDk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loN3IkWweOM9jA1l1thQY4\",\"payment_method\":\"pm_1SloN3IkWweOM9jAefxoYcXi\",\"payment_method_details\":{\"klarna\":{\"payer_details\":{\"address\":{\"country\":\"DE\"}},\"payment_method_category\":\"pay_later\",\"preferred_locale\":\"de-DE\"},\"type\":\"klarna\"},\"refunded\":false,\"source\":null,\"status\":\"succeeded\"}"</t>
  </si>
  <si>
    <t>gid://shopify/OrderTransaction/8631157162322</t>
  </si>
  <si>
    <t>2026-01-24T15:06:03Z</t>
  </si>
  <si>
    <t>pyr_1St8PYIkWweOM9jAtUB4mjOc</t>
  </si>
  <si>
    <t>zNsmP9hYKSD1UMNqVeejkytQQ</t>
  </si>
  <si>
    <t>"{\"id\":\"pyr_1St8PYIkWweOM9jAtUB4mjOc\",\"amount\":9995,\"balance_transaction\":\"txn_1St8PYIkWweOM9jA84ifiJhW\",\"charge\":\"py_3SloN3IkWweOM9jA1jHYHT8I\",\"object\":\"refund\",\"reason\":null,\"status\":\"succeeded\",\"created\":1769267164,\"currency\":\"eur\",\"metadata\":{\"payments_extension_type\":\"klarna\",\"reconciliation_flow\":\"payments_api\",\"payments_extension\":\"true\",\"refund_id\":\"zNsmP9hYKSD1UMNqVeejkytQQ\"}}"</t>
  </si>
  <si>
    <t>AS-96988</t>
  </si>
  <si>
    <t>gid://shopify/Order/7507234554194</t>
  </si>
  <si>
    <t>gid://shopify/OrderTransaction/8642036859218</t>
  </si>
  <si>
    <t>2026-01-28T15:05:08Z</t>
  </si>
  <si>
    <t>ch_3SuaIrIkWweOM9jA1wN8lBoc</t>
  </si>
  <si>
    <t>rtzwXCKUtjDo8vTV7iwJenKYH</t>
  </si>
  <si>
    <t>pi_3SuaIrIkWweOM9jA141zpAkU</t>
  </si>
  <si>
    <t>"{\"id\":\"pi_3SuaIrIkWweOM9jA141zpAkU\",\"object\":\"payment_intent\",\"amount\":8495,\"amount_capturable\":0,\"amount_received\":8495,\"canceled_at\":null,\"cancellation_reason\":null,\"capture_method\":\"automatic\",\"latest_charge\":{\"id\":\"ch_3SuaIrIkWweOM9jA1wN8lBoc\",\"object\":\"charge\",\"amount\":8495,\"application_fee\":\"fee_1SuaItIkWweOM9jAMhLHzr0w\",\"balance_transaction\":\"txn_3SuaIrIkWweOM9jA1yqn8ap6\",\"captured\":true,\"created\":1769612711,\"currency\":\"eur\",\"failure_code\":null,\"failure_message\":null,\"fraud_details\":{},\"livemode\":true,\"metadata\":{\"payment_id\":\"rtzwXCKUtjDo8vTV7iwJenKY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aIrIkWweOM9jA141zpAkU\",\"payment_method\":\"pm_1SuaIrIkWweOM9jAYAnLoHVP\",\"payment_method_details\":{\"card\":{\"amount_authorized\":8495,\"authorization_code\":\"440589\",\"brand\":\"visa\",\"checks\":{\"address_line1_check\":\"unavailable\",\"address_postal_code_check\":\"unavailable\",\"cvc_check\":\"pass\"},\"country\":\"FR\",\"description\":\"Visa Classic\",\"ds_transaction_id\":null,\"exp_month\":9,\"exp_year\":2027,\"extended_authorization\":{\"status\":\"disabled\"},\"fingerprint\":\"tEq4fSBsGPBd2zeu\",\"funding\":\"credit\",\"iin\":\"497402\",\"incremental_authorization\":{\"status\":\"unavailable\"},\"installments\":null,\"issuer\":\"BNP PARIBAS\",\"last4\":\"1335\",\"mandate\":null,\"moto\":false,\"multicapture\":{\"status\":\"unavailable\"},\"network\":\"visa\",\"network_token\":{\"used\":false},\"network_transaction_id\":\"486028543118504\",\"overcapture\":{\"maximum_amount_capturable\":8495,\"status\":\"unavailable\"},\"payment_account_reference\":\"V001AABA102012024091155198547\",\"regulated_status\":\"unregulated\",\"three_d_secure\":{\"authentication_flow\":\"frictionless\",\"electronic_commerce_indicator\":\"05\",\"exemption_indicator\":null,\"result\":\"authenticated\",\"result_reason\":null,\"transaction_id\":\"f1e65840-5da3-45f3-b1be-6e00b33219a1\",\"version\":\"2.2.0\"},\"wallet\":null},\"type\":\"card\"},\"refunded\":false,\"source\":null,\"status\":\"succeeded\",\"mit_params\":{\"network_transaction_id\":\"486028543118504\"}},\"confirmation_method\":\"manual\",\"created\":1769612709,\"currency\":\"eur\",\"customer\":null,\"last_payment_error\":null,\"livemode\":true,\"metadata\":{\"payment_id\":\"rtzwXCKUtjDo8vTV7iwJenKYH\",\"payments_extension\":\"true\",\"payments_extension_type\":\"card\",\"reconciliation_flow\":\"payments_api\",\"shop_id\":\"751927347\"},\"next_action\":null,\"payment_method\":\"pm_1SuaIrIkWweOM9jAYAnLoHVP\",\"payment_method_types\":[\"card\"],\"source\":null,\"status\":\"succeeded\"}"</t>
  </si>
  <si>
    <t>AS-97132</t>
  </si>
  <si>
    <t>gid://shopify/Order/7513784516946</t>
  </si>
  <si>
    <t>gid://shopify/OrderTransaction/8647567212882</t>
  </si>
  <si>
    <t>2026-01-30T13:02:04Z</t>
  </si>
  <si>
    <t>ch_3SvHKrIkWweOM9jA12SROdZ0</t>
  </si>
  <si>
    <t>rJzkmyU3EImr2mQkAiN02WoRA</t>
  </si>
  <si>
    <t>pi_3SvHKrIkWweOM9jA1Bji93Rn</t>
  </si>
  <si>
    <t>"{\"id\":\"pi_3SvHKrIkWweOM9jA1Bji93Rn\",\"object\":\"payment_intent\",\"amount\":3190,\"amount_capturable\":0,\"amount_received\":3190,\"canceled_at\":null,\"cancellation_reason\":null,\"capture_method\":\"automatic\",\"latest_charge\":{\"id\":\"ch_3SvHKrIkWweOM9jA12SROdZ0\",\"object\":\"charge\",\"amount\":3190,\"application_fee\":\"fee_1SvHKtIkWweOM9jA3fDEEFWQ\",\"balance_transaction\":\"txn_3SvHKrIkWweOM9jA1SrZldVF\",\"captured\":true,\"created\":1769778126,\"currency\":\"eur\",\"failure_code\":null,\"failure_message\":null,\"fraud_details\":{},\"livemode\":true,\"metadata\":{\"payment_id\":\"rJzkmyU3EImr2mQkAiN02WoR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HKrIkWweOM9jA1Bji93Rn\",\"payment_method\":\"pm_1SvHKrIkWweOM9jArRyiKnsC\",\"payment_method_details\":{\"card\":{\"amount_authorized\":3190,\"authorization_code\":\"423562\",\"brand\":\"visa\",\"checks\":{\"address_line1_check\":\"fail\",\"address_postal_code_check\":\"fail\",\"cvc_check\":null},\"country\":\"FR\",\"description\":\"Visa Gold\",\"ds_transaction_id\":null,\"exp_month\":9,\"exp_year\":2027,\"extended_authorization\":{\"status\":\"disabled\"},\"fingerprint\":\"BMkE2YhnlGhp3XED\",\"funding\":\"debit\",\"iin\":\"463343\",\"incremental_authorization\":{\"status\":\"unavailable\"},\"installments\":null,\"issuer\":\"BPCE\",\"last4\":\"8407\",\"mandate\":null,\"moto\":false,\"multicapture\":{\"status\":\"unavailable\"},\"network\":\"visa\",\"network_token\":{\"used\":true},\"network_transaction_id\":\"486030469276670\",\"overcapture\":{\"maximum_amount_capturable\":3190,\"status\":\"unavailable\"},\"payment_account_reference\":\"V001AACB068012023102674538770\",\"regulated_status\":\"unregulated\",\"three_d_secure\":{\"authentication_flow\":\"frictionless\",\"electronic_commerce_indicator\":\"07\",\"exemption_indicator\":null,\"result\":\"exempted\",\"result_reason\":null,\"transaction_id\":\"ecd0e532-05fb-4ef6-aec2-7f2f1a44e0dc\",\"version\":\"2.2.0\"},\"wallet\":null},\"type\":\"card\"},\"refunded\":false,\"source\":null,\"status\":\"succeeded\",\"mit_params\":{\"network_transaction_id\":\"486030469276670\"}},\"confirmation_method\":\"manual\",\"created\":1769778125,\"currency\":\"eur\",\"customer\":null,\"last_payment_error\":null,\"livemode\":true,\"metadata\":{\"payment_id\":\"rJzkmyU3EImr2mQkAiN02WoRA\",\"payments_extension\":\"true\",\"payments_extension_type\":\"card\",\"reconciliation_flow\":\"payments_api\",\"shop_id\":\"751927347\"},\"next_action\":null,\"payment_method\":\"pm_1SvHKrIkWweOM9jArRyiKnsC\",\"payment_method_types\":[\"card\"],\"source\":null,\"status\":\"succeeded\"}"</t>
  </si>
  <si>
    <t>AS-96753</t>
  </si>
  <si>
    <t>gid://shopify/Order/7494240108882</t>
  </si>
  <si>
    <t>gid://shopify/OrderTransaction/8633671483730</t>
  </si>
  <si>
    <t>2026-01-25T15:32:58Z</t>
  </si>
  <si>
    <t>ch_3StVJ8IkWweOM9jA2wVtOhqm</t>
  </si>
  <si>
    <t>rOzpVDVzc2YE45O6DylTdutNa</t>
  </si>
  <si>
    <t>pi_3StVJ8IkWweOM9jA2SaLWcog</t>
  </si>
  <si>
    <t>"{\"id\":\"pi_3StVJ8IkWweOM9jA2SaLWcog\",\"object\":\"payment_intent\",\"amount\":3190,\"amount_capturable\":0,\"amount_received\":3190,\"canceled_at\":null,\"cancellation_reason\":null,\"capture_method\":\"automatic\",\"latest_charge\":{\"id\":\"ch_3StVJ8IkWweOM9jA2wVtOhqm\",\"object\":\"charge\",\"amount\":3190,\"application_fee\":\"fee_1StVJAIkWweOM9jAxwyKjRI6\",\"balance_transaction\":\"txn_3StVJ8IkWweOM9jA2kqMbr92\",\"captured\":true,\"created\":1769355179,\"currency\":\"eur\",\"failure_code\":null,\"failure_message\":null,\"fraud_details\":{},\"livemode\":true,\"metadata\":{\"payment_id\":\"rOzpVDVzc2YE45O6DylTdutN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VJ8IkWweOM9jA2SaLWcog\",\"payment_method\":\"pm_1StVJ8IkWweOM9jAZCjtSZij\",\"payment_method_details\":{\"card\":{\"amount_authorized\":3190,\"authorization_code\":\"248093\",\"brand\":\"mastercard\",\"checks\":{\"address_line1_check\":\"unavailable\",\"address_postal_code_check\":\"unavailable\",\"cvc_check\":\"pass\"},\"country\":\"ES\",\"description\":\"Platinum MasterCard Immediate Debit\",\"ds_transaction_id\":null,\"exp_month\":6,\"exp_year\":2030,\"extended_authorization\":{\"status\":\"disabled\"},\"fingerprint\":\"urKAU7SDsNg5Z2BX\",\"funding\":\"debit\",\"iin\":\"535120\",\"incremental_authorization\":{\"status\":\"unavailable\"},\"installments\":null,\"issuer\":\"ING BANK N.V.\",\"last4\":\"8029\",\"mandate\":null,\"moto\":false,\"multicapture\":{\"status\":\"unavailable\"},\"network\":\"mastercard\",\"network_token\":{\"used\":false},\"network_transaction_id\":\"TPLVPDZI70125\",\"overcapture\":{\"maximum_amount_capturable\":3190,\"status\":\"unavailable\"},\"payment_account_reference\":\"5001BS5I4OVILAW2ZNG8LGOCQPFEW\",\"regulated_status\":\"unregulated\",\"three_d_secure\":null,\"wallet\":null},\"type\":\"card\"},\"refunded\":false,\"source\":null,\"status\":\"succeeded\",\"mit_params\":{\"network_transaction_id\":\"TPLVPDZI70125\"}},\"confirmation_method\":\"manual\",\"created\":1769355178,\"currency\":\"eur\",\"customer\":null,\"last_payment_error\":null,\"livemode\":true,\"metadata\":{\"payment_id\":\"rOzpVDVzc2YE45O6DylTdutNa\",\"payments_extension\":\"true\",\"payments_extension_type\":\"card\",\"reconciliation_flow\":\"payments_api\",\"shop_id\":\"751927347\"},\"next_action\":null,\"payment_method\":\"pm_1StVJ8IkWweOM9jAZCjtSZij\",\"payment_method_types\":[\"card\"],\"source\":null,\"status\":\"succeeded\"}"</t>
  </si>
  <si>
    <t>AS-95389</t>
  </si>
  <si>
    <t>gid://shopify/Order/7414519497042</t>
  </si>
  <si>
    <t>gid://shopify/OrderTransaction/8586872062290</t>
  </si>
  <si>
    <t>2026-01-08T17:02:53Z</t>
  </si>
  <si>
    <t>ch_3SnMbpIkWweOM9jA0Da2OP1k</t>
  </si>
  <si>
    <t>r0EKtn6n6l3TV2Sp3gc3oSBH3</t>
  </si>
  <si>
    <t>pi_3SnMbpIkWweOM9jA0acFaR3E</t>
  </si>
  <si>
    <t>"{\"id\":\"pi_3SnMbpIkWweOM9jA0acFaR3E\",\"object\":\"payment_intent\",\"amount\":4990,\"amount_capturable\":0,\"amount_received\":4990,\"canceled_at\":null,\"cancellation_reason\":null,\"capture_method\":\"automatic\",\"latest_charge\":{\"id\":\"ch_3SnMbpIkWweOM9jA0Da2OP1k\",\"object\":\"charge\",\"amount\":4990,\"application_fee\":\"fee_1SnMcUIkWweOM9jARH87UkEY\",\"balance_transaction\":\"txn_3SnMbpIkWweOM9jA0I1r094y\",\"captured\":true,\"created\":1767891813,\"currency\":\"eur\",\"failure_code\":null,\"failure_message\":null,\"fraud_details\":{},\"livemode\":true,\"metadata\":{\"payment_id\":\"r0EKtn6n6l3TV2Sp3gc3oSBH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MbpIkWweOM9jA0acFaR3E\",\"payment_method\":\"pm_1SnMbpIkWweOM9jACChY0qHX\",\"payment_method_details\":{\"card\":{\"amount_authorized\":4990,\"authorization_code\":\"912101\",\"brand\":\"visa\",\"checks\":{\"address_line1_check\":\"fail\",\"address_postal_code_check\":\"fail\",\"cvc_check\":\"pass\"},\"country\":\"FR\",\"description\":\"Visa Gold\",\"ds_transaction_id\":null,\"exp_month\":11,\"exp_year\":2026,\"extended_authorization\":{\"status\":\"disabled\"},\"fingerprint\":\"O7jiqf4638qTX3DI\",\"funding\":\"debit\",\"iin\":\"463344\",\"incremental_authorization\":{\"status\":\"unavailable\"},\"installments\":null,\"issuer\":\"BPCE\",\"last4\":\"4103\",\"mandate\":null,\"moto\":false,\"multicapture\":{\"status\":\"unavailable\"},\"network\":\"visa\",\"network_token\":{\"used\":false},\"network_transaction_id\":\"486008614149940\",\"overcapture\":{\"maximum_amount_capturable\":4990,\"status\":\"unavailable\"},\"payment_account_reference\":\"V001AACC336012020110555816375\",\"regulated_status\":\"unregulated\",\"three_d_secure\":{\"authentication_flow\":\"challenge\",\"electronic_commerce_indicator\":\"05\",\"exemption_indicator\":null,\"result\":\"authenticated\",\"result_reason\":null,\"transaction_id\":\"9cdbb005-0d82-4306-9d1c-51ed8c7afbc2\",\"version\":\"2.2.0\"},\"wallet\":null},\"type\":\"card\"},\"refunded\":false,\"source\":null,\"status\":\"succeeded\",\"mit_params\":{\"network_transaction_id\":\"486008614149940\"}},\"confirmation_method\":\"manual\",\"created\":1767891773,\"currency\":\"eur\",\"customer\":null,\"last_payment_error\":null,\"livemode\":true,\"metadata\":{\"payment_id\":\"r0EKtn6n6l3TV2Sp3gc3oSBH3\",\"payments_extension\":\"true\",\"payments_extension_type\":\"card\",\"reconciliation_flow\":\"payments_api\",\"shop_id\":\"751927347\"},\"next_action\":null,\"payment_method\":\"pm_1SnMbpIkWweOM9jACChY0qHX\",\"payment_method_types\":[\"card\"],\"source\":null,\"status\":\"succeeded\"}"</t>
  </si>
  <si>
    <t>AS-95784</t>
  </si>
  <si>
    <t>gid://shopify/Order/7424914129234</t>
  </si>
  <si>
    <t>gid://shopify/OrderTransaction/8597575041362</t>
  </si>
  <si>
    <t>2026-01-12T20:20:22Z</t>
  </si>
  <si>
    <t>ch_3Sorb8IkWweOM9jA1d4ll9xm</t>
  </si>
  <si>
    <t>r1fzBFgCbHLA9bT81Yq2rFWNO</t>
  </si>
  <si>
    <t>pi_3Sorb8IkWweOM9jA1pmyGZry</t>
  </si>
  <si>
    <t>"{\"id\":\"pi_3Sorb8IkWweOM9jA1pmyGZry\",\"object\":\"payment_intent\",\"amount\":9885,\"amount_capturable\":0,\"amount_received\":9885,\"canceled_at\":null,\"cancellation_reason\":null,\"capture_method\":\"automatic\",\"latest_charge\":{\"id\":\"ch_3Sorb8IkWweOM9jA1d4ll9xm\",\"object\":\"charge\",\"amount\":9885,\"application_fee\":\"fee_1SorbAIkWweOM9jADahw1xkT\",\"balance_transaction\":\"txn_3Sorb8IkWweOM9jA1e8tznWV\",\"captured\":true,\"created\":1768249223,\"currency\":\"eur\",\"failure_code\":null,\"failure_message\":null,\"fraud_details\":{},\"livemode\":true,\"metadata\":{\"payment_id\":\"r1fzBFgCbHLA9bT81Yq2rFWN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rb8IkWweOM9jA1pmyGZry\",\"payment_method\":\"pm_1Sorb8IkWweOM9jAsgUdDEed\",\"payment_method_details\":{\"card\":{\"amount_authorized\":9885,\"authorization_code\":\"YELYH9\",\"brand\":\"visa\",\"checks\":{\"address_line1_check\":\"fail\",\"address_postal_code_check\":\"fail\",\"cvc_check\":\"pass\"},\"country\":\"IT\",\"description\":\"Visa Infinite\",\"ds_transaction_id\":null,\"exp_month\":5,\"exp_year\":2028,\"extended_authorization\":{\"status\":\"disabled\"},\"fingerprint\":\"yjXxjLSi86Gg5rS3\",\"funding\":\"debit\",\"iin\":\"416598\",\"incremental_authorization\":{\"status\":\"unavailable\"},\"installments\":null,\"issuer\":\"REVOLUT BANK UAB\",\"last4\":\"2188\",\"mandate\":null,\"moto\":false,\"multicapture\":{\"status\":\"unavailable\"},\"network\":\"visa\",\"network_token\":{\"used\":false},\"network_transaction_id\":\"486012732247780\",\"overcapture\":{\"maximum_amount_capturable\":9885,\"status\":\"unavailable\"},\"payment_account_reference\":\"V0010013023128576457206273703\",\"regulated_status\":\"unregulated\",\"three_d_secure\":{\"authentication_flow\":\"frictionless\",\"electronic_commerce_indicator\":\"05\",\"exemption_indicator\":null,\"result\":\"authenticated\",\"result_reason\":null,\"transaction_id\":\"15defb28-8394-441f-9f5a-116424460b5a\",\"version\":\"2.2.0\"},\"wallet\":null},\"type\":\"card\"},\"refunded\":false,\"source\":null,\"status\":\"succeeded\",\"mit_params\":{\"network_transaction_id\":\"486012732247780\"}},\"confirmation_method\":\"manual\",\"created\":1768249222,\"currency\":\"eur\",\"customer\":null,\"last_payment_error\":null,\"livemode\":true,\"metadata\":{\"payment_id\":\"r1fzBFgCbHLA9bT81Yq2rFWNO\",\"payments_extension\":\"true\",\"payments_extension_type\":\"card\",\"reconciliation_flow\":\"payments_api\",\"shop_id\":\"751927347\"},\"next_action\":null,\"payment_method\":\"pm_1Sorb8IkWweOM9jAsgUdDEed\",\"payment_method_types\":[\"card\"],\"source\":null,\"status\":\"succeeded\"}"</t>
  </si>
  <si>
    <t>AS-97173</t>
  </si>
  <si>
    <t>gid://shopify/Order/7515176304978</t>
  </si>
  <si>
    <t>gid://shopify/OrderTransaction/8649456222546</t>
  </si>
  <si>
    <t>2026-01-31T09:24:28Z</t>
  </si>
  <si>
    <t>ch_3SvaPpIkWweOM9jA2pOIcDnB</t>
  </si>
  <si>
    <t>rHpPHrW9NkWFnM70nkaLL2zOe</t>
  </si>
  <si>
    <t>pi_3SvaPpIkWweOM9jA209xhVCh</t>
  </si>
  <si>
    <t>"{\"id\":\"pi_3SvaPpIkWweOM9jA209xhVCh\",\"object\":\"payment_intent\",\"amount\":2895,\"amount_capturable\":0,\"amount_received\":2895,\"canceled_at\":null,\"cancellation_reason\":null,\"capture_method\":\"automatic\",\"latest_charge\":{\"id\":\"ch_3SvaPpIkWweOM9jA2pOIcDnB\",\"object\":\"charge\",\"amount\":2895,\"application_fee\":\"fee_1SvaPrIkWweOM9jA1AT09J4H\",\"balance_transaction\":\"txn_3SvaPpIkWweOM9jA236YRBTP\",\"captured\":true,\"created\":1769851470,\"currency\":\"eur\",\"failure_code\":null,\"failure_message\":null,\"fraud_details\":{},\"livemode\":true,\"metadata\":{\"payment_id\":\"rHpPHrW9NkWFnM70nkaLL2zO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aPpIkWweOM9jA209xhVCh\",\"payment_method\":\"pm_1SvaPpIkWweOM9jAJe91G88r\",\"payment_method_details\":{\"card\":{\"amount_authorized\":2895,\"authorization_code\":\"561767\",\"brand\":\"mastercard\",\"checks\":{\"address_line1_check\":\"unavailable\",\"address_postal_code_check\":\"unavailable\",\"cvc_check\":null},\"country\":\"ES\",\"description\":\"MasterCard New World Immediate Debit\",\"ds_transaction_id\":null,\"exp_month\":3,\"exp_year\":2030,\"extended_authorization\":{\"status\":\"disabled\"},\"fingerprint\":\"eM38SC7UF2zy8vfg\",\"funding\":\"debit\",\"iin\":\"540205\",\"incremental_authorization\":{\"status\":\"unavailable\"},\"installments\":null,\"issuer\":\"BANCO SABADELL S.A.\",\"last4\":\"9042\",\"mandate\":null,\"moto\":false,\"multicapture\":{\"status\":\"unavailable\"},\"network\":\"mastercard\",\"network_token\":{\"used\":false},\"network_transaction_id\":\"TNWF03NS70131\",\"overcapture\":{\"maximum_amount_capturable\":2895,\"status\":\"unavailable\"},\"payment_account_reference\":\"50012919Z1UFFPYT28EOH05ID1OB0\",\"regulated_status\":\"unregulated\",\"three_d_secure\":null,\"wallet\":null},\"type\":\"card\"},\"refunded\":false,\"source\":null,\"status\":\"succeeded\",\"mit_params\":{\"network_transaction_id\":\"TNWF03NS70131\"}},\"confirmation_method\":\"manual\",\"created\":1769851469,\"currency\":\"eur\",\"customer\":null,\"last_payment_error\":null,\"livemode\":true,\"metadata\":{\"payment_id\":\"rHpPHrW9NkWFnM70nkaLL2zOe\",\"payments_extension\":\"true\",\"payments_extension_type\":\"card\",\"reconciliation_flow\":\"payments_api\",\"shop_id\":\"751927347\"},\"next_action\":null,\"payment_method\":\"pm_1SvaPpIkWweOM9jAJe91G88r\",\"payment_method_types\":[\"card\"],\"source\":null,\"status\":\"succeeded\"}"</t>
  </si>
  <si>
    <t>AS-95197</t>
  </si>
  <si>
    <t>gid://shopify/Order/7409345954130</t>
  </si>
  <si>
    <t>gid://shopify/OrderTransaction/8580430692690</t>
  </si>
  <si>
    <t>2026-01-06T13:09:07Z</t>
  </si>
  <si>
    <t>ch_3Sma0VIkWweOM9jA2RjQm143</t>
  </si>
  <si>
    <t>rh3GF7nMqCVRtgkz4qfjGNxvh</t>
  </si>
  <si>
    <t>pi_3Sma0VIkWweOM9jA2b00l4li</t>
  </si>
  <si>
    <t>"{\"id\":\"pi_3Sma0VIkWweOM9jA2b00l4li\",\"object\":\"payment_intent\",\"amount\":6341,\"amount_capturable\":0,\"amount_received\":6341,\"canceled_at\":null,\"cancellation_reason\":null,\"capture_method\":\"automatic\",\"latest_charge\":{\"id\":\"ch_3Sma0VIkWweOM9jA2RjQm143\",\"object\":\"charge\",\"amount\":6341,\"application_fee\":\"fee_1Sma0WIkWweOM9jAnPDv6VUQ\",\"balance_transaction\":\"txn_3Sma0VIkWweOM9jA2XZoFdwS\",\"captured\":true,\"created\":1767704948,\"currency\":\"eur\",\"failure_code\":null,\"failure_message\":null,\"fraud_details\":{},\"livemode\":true,\"metadata\":{\"payment_id\":\"rh3GF7nMqCVRtgkz4qfjGNxv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a0VIkWweOM9jA2b00l4li\",\"payment_method\":\"pm_1Sma0VIkWweOM9jA3A8ARQq4\",\"payment_method_details\":{\"card\":{\"amount_authorized\":6341,\"authorization_code\":\"H21244\",\"brand\":\"mastercard\",\"checks\":{\"address_line1_check\":\"unavailable\",\"address_postal_code_check\":\"unavailable\",\"cvc_check\":null},\"country\":\"IT\",\"description\":\"Standard MasterCard Card\",\"ds_transaction_id\":null,\"exp_month\":3,\"exp_year\":2026,\"extended_authorization\":{\"status\":\"disabled\"},\"fingerprint\":\"zcW4IxCqn3j5AvXO\",\"funding\":\"credit\",\"iin\":\"525610\",\"incremental_authorization\":{\"status\":\"unavailable\"},\"installments\":null,\"issuer\":\"UNICREDIT SPA\",\"last4\":\"9319\",\"mandate\":null,\"moto\":false,\"multicapture\":{\"status\":\"unavailable\"},\"network\":\"mastercard\",\"network_token\":{\"used\":true},\"network_transaction_id\":\"MCSZ921CB0106\",\"overcapture\":{\"maximum_amount_capturable\":6341,\"status\":\"unavailable\"},\"payment_account_reference\":\"5001AXVK6HHWZNZ01U29FFTV4VK4C\",\"regulated_status\":\"unregulated\",\"three_d_secure\":null,\"wallet\":null},\"type\":\"card\"},\"refunded\":false,\"source\":null,\"status\":\"succeeded\",\"mit_params\":{\"network_transaction_id\":\"MCSZ921CB0106\"}},\"confirmation_method\":\"manual\",\"created\":1767704947,\"currency\":\"eur\",\"customer\":null,\"last_payment_error\":null,\"livemode\":true,\"metadata\":{\"payment_id\":\"rh3GF7nMqCVRtgkz4qfjGNxvh\",\"payments_extension\":\"true\",\"payments_extension_type\":\"card\",\"reconciliation_flow\":\"payments_api\",\"shop_id\":\"751927347\"},\"next_action\":null,\"payment_method\":\"pm_1Sma0VIkWweOM9jA3A8ARQq4\",\"payment_method_types\":[\"card\"],\"source\":null,\"status\":\"succeeded\"}"</t>
  </si>
  <si>
    <t>AS-95492</t>
  </si>
  <si>
    <t>gid://shopify/Order/7417450692946</t>
  </si>
  <si>
    <t>gid://shopify/OrderTransaction/8590054228306</t>
  </si>
  <si>
    <t>2026-01-09T18:40:29Z</t>
  </si>
  <si>
    <t>239868125K8031450</t>
  </si>
  <si>
    <t>"{\"id\":\"239868125K8031450\",\"intent\":\"CAPTURE\",\"status\":\"COMPLETED\",\"payment_source\":{\"paypal\":{\"email_address\":\"philipp-lemme@gmx.de\",\"account_id\":\"YJCFQVSLT6B72\",\"account_status\":\"VERIFIED\",\"name\":{\"given_name\":\"Philipp\",\"surname\":\"Lemme\"},\"phone_number\":{\"national_number\":\"491711473393\"},\"address\":{\"address_line_1\":\"Raimundstra\u00dfe 56\",\"address_line_2\":\" \",\"admin_area_2\":\"Frankfurt am Main\",\"postal_code\":\"60431\",\"country_code\":\"DE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Underwater Dream VI - P\u00f3ster \\/ Sin marco \\/ 30x40\",\"custom_id\":\"{\\\"shop_id\\\":751927347,\\\"session_id\\\":\\\"rptaIw9t9EgAnGgzC3dZELYIr\\\"}\",\"invoice_id\":\"rptaIw9t9EgAnGgzC3dZELYIr\",\"items\":[{\"name\":\"Underwater Dream VI - P\u00f3ster \\/ Sin marco \\/ 30x40\",\"unit_amount\":{\"currency_code\":\"EUR\",\"value\":\"19.95\"},\"tax\":{\"currency_code\":\"EUR\",\"value\":\"0.00\"},\"quantity\":\"1\"}],\"shipping\":{\"name\":{\"full_name\":\"Philipp Lemme\"},\"address\":{\"address_line_1\":\"Francstra\u00dfe 8\",\"admin_area_2\":\"Frankfurt am Main\",\"postal_code\":\"60320\",\"country_code\":\"DE\"}},\"supplementary_data\":{\"tax_nexus\":[]},\"payments\":{\"captures\":[{\"id\":\"65Y33349TY8633135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ptaIw9t9EgAnGgzC3dZELYIr\",\"custom_id\":\"{\\\"shop_id\\\":751927347,\\\"session_id\\\":\\\"rptaIw9t9EgAnGgzC3dZELYIr\\\"}\",\"links\":[{\"href\":\"https:\\/\\/api.paypal.com\\/v2\\/payments\\/captures\\/65Y33349TY8633135\",\"rel\":\"self\",\"method\":\"GET\"},{\"href\":\"https:\\/\\/api.paypal.com\\/v2\\/payments\\/captures\\/65Y33349TY8633135\\/refund\",\"rel\":\"refund\",\"method\":\"POST\"},{\"href\":\"https:\\/\\/api.paypal.com\\/v2\\/checkout\\/orders\\/239868125K8031450\",\"rel\":\"up\",\"method\":\"GET\"}],\"create_time\":\"2026-01-09T18:40:31Z\",\"update_time\":\"2026-01-09T18:40:31Z\"}]}}],\"payer\":{\"name\":{\"given_name\":\"Philipp\",\"surname\":\"Lemme\"},\"email_address\":\"philipp-lemme@gmx.de\",\"payer_id\":\"YJCFQVSLT6B72\",\"phone\":{\"phone_number\":{\"national_number\":\"491711473393\"}},\"address\":{\"address_line_1\":\"Raimundstra\u00dfe 56\",\"address_line_2\":\" \",\"admin_area_2\":\"Frankfurt am Main\",\"postal_code\":\"60431\",\"country_code\":\"DE\"}},\"create_time\":\"2026-01-09T18:39:50Z\",\"update_time\":\"2026-01-09T18:40:31Z\",\"links\":[{\"href\":\"https:\\/\\/api.paypal.com\\/v2\\/checkout\\/orders\\/239868125K8031450\",\"rel\":\"self\",\"method\":\"GET\"}]}"</t>
  </si>
  <si>
    <t>AS-94817</t>
  </si>
  <si>
    <t>gid://shopify/Order/7393463730514</t>
  </si>
  <si>
    <t>gid://shopify/OrderTransaction/8566416179538</t>
  </si>
  <si>
    <t>2026-01-01T16:46:15Z</t>
  </si>
  <si>
    <t>ch_3Skp0vIkWweOM9jA2zspveyj</t>
  </si>
  <si>
    <t>rMi0sQtwm1jLIgm7ZMdPsi202</t>
  </si>
  <si>
    <t>pi_3Skp0vIkWweOM9jA2R3PEkJp</t>
  </si>
  <si>
    <t>"{\"id\":\"pi_3Skp0vIkWweOM9jA2R3PEkJp\",\"object\":\"payment_intent\",\"amount\":2990,\"amount_capturable\":0,\"amount_received\":2990,\"canceled_at\":null,\"cancellation_reason\":null,\"capture_method\":\"automatic\",\"latest_charge\":{\"id\":\"ch_3Skp0vIkWweOM9jA2zspveyj\",\"object\":\"charge\",\"amount\":2990,\"application_fee\":\"fee_1Skp0wIkWweOM9jAS1fYFN5b\",\"balance_transaction\":\"txn_3Skp0vIkWweOM9jA2lBAKtH3\",\"captured\":true,\"created\":1767285977,\"currency\":\"eur\",\"failure_code\":null,\"failure_message\":null,\"fraud_details\":{},\"livemode\":true,\"metadata\":{\"payment_id\":\"rMi0sQtwm1jLIgm7ZMdPsi202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p0vIkWweOM9jA2R3PEkJp\",\"payment_method\":\"pm_1Skp0vIkWweOM9jA6ipa6d4G\",\"payment_method_details\":{\"card\":{\"amount_authorized\":2990,\"authorization_code\":\"461796\",\"brand\":\"mastercard\",\"checks\":{\"address_line1_check\":null,\"address_postal_code_check\":null,\"cvc_check\":null},\"country\":\"ES\",\"description\":\"MasterCard World Card\",\"ds_transaction_id\":null,\"exp_month\":8,\"exp_year\":2027,\"extended_authorization\":{\"status\":\"disabled\"},\"fingerprint\":\"Giap7xO9f1iXruvu\",\"funding\":\"credit\",\"iin\":\"525356\",\"incremental_authorization\":{\"status\":\"unavailable\"},\"installments\":null,\"issuer\":\"SERVIRED, SOCIEDAD ESPANOLA DE\",\"last4\":\"0000\",\"mandate\":null,\"moto\":false,\"multicapture\":{\"status\":\"unavailable\"},\"network\":\"mastercard\",\"network_token\":{\"used\":false},\"network_transaction_id\":\"MNWMFM0ZX0101\",\"overcapture\":{\"maximum_amount_capturable\":2990,\"status\":\"unavailable\"},\"payment_account_reference\":\"5001E36NZFWYNCGYZVM4KEXKPYN93\",\"regulated_status\":\"unregulated\",\"three_d_secure\":null,\"wallet\":{\"dynamic_last4\":\"2585\",\"google_pay\":{},\"type\":\"google_pay\"}},\"type\":\"card\"},\"refunded\":false,\"source\":null,\"status\":\"succeeded\",\"mit_params\":{\"network_transaction_id\":\"MNWMFM0ZX0101\"}},\"confirmation_method\":\"manual\",\"created\":1767285977,\"currency\":\"eur\",\"customer\":null,\"last_payment_error\":null,\"livemode\":true,\"metadata\":{\"payment_id\":\"rMi0sQtwm1jLIgm7ZMdPsi202\",\"payments_extension\":\"true\",\"payments_extension_type\":\"card\",\"reconciliation_flow\":\"payments_api\",\"shop_id\":\"751927347\"},\"next_action\":null,\"payment_method\":\"pm_1Skp0vIkWweOM9jA6ipa6d4G\",\"payment_method_types\":[\"card\"],\"source\":null,\"status\":\"succeeded\"}"</t>
  </si>
  <si>
    <t>AS-95828</t>
  </si>
  <si>
    <t>gid://shopify/Order/7425976631634</t>
  </si>
  <si>
    <t>gid://shopify/OrderTransaction/8598964207954</t>
  </si>
  <si>
    <t>2026-01-13T12:06:09Z</t>
  </si>
  <si>
    <t>ch_3Sp6MQIkWweOM9jA1vo1r7HB</t>
  </si>
  <si>
    <t>rFkS63Y4tF6UJGacHbW9GdUVX</t>
  </si>
  <si>
    <t>pi_3Sp6MQIkWweOM9jA1eaFeSoG</t>
  </si>
  <si>
    <t>"{\"id\":\"pi_3Sp6MQIkWweOM9jA1eaFeSoG\",\"object\":\"payment_intent\",\"amount\":7731,\"amount_capturable\":0,\"amount_received\":7731,\"canceled_at\":null,\"cancellation_reason\":null,\"capture_method\":\"automatic\",\"latest_charge\":{\"id\":\"ch_3Sp6MQIkWweOM9jA1vo1r7HB\",\"object\":\"charge\",\"amount\":7731,\"application_fee\":\"fee_1Sp6MSIkWweOM9jAGMWDUyel\",\"balance_transaction\":\"txn_3Sp6MQIkWweOM9jA1j5Mct5g\",\"captured\":true,\"created\":1768305971,\"currency\":\"eur\",\"failure_code\":null,\"failure_message\":null,\"fraud_details\":{},\"livemode\":true,\"metadata\":{\"payment_id\":\"rFkS63Y4tF6UJGacHbW9GdUV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6MQIkWweOM9jA1eaFeSoG\",\"payment_method\":\"pm_1Sp6MQIkWweOM9jAdpNxAKCX\",\"payment_method_details\":{\"card\":{\"amount_authorized\":7731,\"authorization_code\":\"263101\",\"brand\":\"visa\",\"checks\":{\"address_line1_check\":\"unavailable\",\"address_postal_code_check\":\"unavailable\",\"cvc_check\":\"pass\"},\"country\":\"ES\",\"description\":\"Visa Classic\",\"ds_transaction_id\":null,\"exp_month\":11,\"exp_year\":2031,\"extended_authorization\":{\"status\":\"disabled\"},\"fingerprint\":\"6TPDC6ILjsP2Uf8p\",\"funding\":\"credit\",\"iin\":\"455223\",\"incremental_authorization\":{\"status\":\"unavailable\"},\"installments\":null,\"issuer\":\"BANCO BILBAO VIZCAYA ARGENTARIA S.A. (BBVA)\",\"last4\":\"7648\",\"mandate\":null,\"moto\":false,\"multicapture\":{\"status\":\"unavailable\"},\"network\":\"visa\",\"network_token\":{\"used\":false},\"network_transaction_id\":\"486013435724845\",\"overcapture\":{\"maximum_amount_capturable\":7731,\"status\":\"unavailable\"},\"payment_account_reference\":\"V0010013025012493905759063485\",\"regulated_status\":\"unregulated\",\"three_d_secure\":null,\"wallet\":null},\"type\":\"card\"},\"refunded\":false,\"source\":null,\"status\":\"succeeded\",\"mit_params\":{\"network_transaction_id\":\"486013435724845\"}},\"confirmation_method\":\"manual\",\"created\":1768305970,\"currency\":\"eur\",\"customer\":null,\"last_payment_error\":null,\"livemode\":true,\"metadata\":{\"payment_id\":\"rFkS63Y4tF6UJGacHbW9GdUVX\",\"payments_extension\":\"true\",\"payments_extension_type\":\"card\",\"reconciliation_flow\":\"payments_api\",\"shop_id\":\"751927347\"},\"next_action\":null,\"payment_method\":\"pm_1Sp6MQIkWweOM9jAdpNxAKCX\",\"payment_method_types\":[\"card\"],\"source\":null,\"status\":\"succeeded\"}"</t>
  </si>
  <si>
    <t>AS-96189</t>
  </si>
  <si>
    <t>gid://shopify/Order/7437701906770</t>
  </si>
  <si>
    <t>gid://shopify/OrderTransaction/8613047861586</t>
  </si>
  <si>
    <t>2026-01-17T19:54:37Z</t>
  </si>
  <si>
    <t>ch_3SqfZyIkWweOM9jA0rEz2cYB</t>
  </si>
  <si>
    <t>raOzH5jSPLFRyjkg5dUmqf9hC</t>
  </si>
  <si>
    <t>pi_3SqfZyIkWweOM9jA01Bzgg1y</t>
  </si>
  <si>
    <t>"{\"id\":\"pi_3SqfZyIkWweOM9jA01Bzgg1y\",\"object\":\"payment_intent\",\"amount\":15685,\"amount_capturable\":0,\"amount_received\":15685,\"canceled_at\":null,\"cancellation_reason\":null,\"capture_method\":\"automatic\",\"latest_charge\":{\"id\":\"ch_3SqfZyIkWweOM9jA0rEz2cYB\",\"object\":\"charge\",\"amount\":15685,\"application_fee\":\"fee_1SqfZzIkWweOM9jAwoj5Q7uk\",\"balance_transaction\":\"txn_3SqfZyIkWweOM9jA0xMeVOlQ\",\"captured\":true,\"created\":1768679679,\"currency\":\"eur\",\"failure_code\":null,\"failure_message\":null,\"fraud_details\":{},\"livemode\":true,\"metadata\":{\"payment_id\":\"raOzH5jSPLFRyjkg5dUmqf9h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fZyIkWweOM9jA01Bzgg1y\",\"payment_method\":\"pm_1SqfZyIkWweOM9jAFi3zh8Zs\",\"payment_method_details\":{\"card\":{\"amount_authorized\":15685,\"authorization_code\":\"079647\",\"brand\":\"mastercard\",\"checks\":{\"address_line1_check\":null,\"address_postal_code_check\":null,\"cvc_check\":null},\"country\":\"ES\",\"description\":\"Platinum MasterCard Immediate Debit\",\"ds_transaction_id\":null,\"exp_month\":3,\"exp_year\":2027,\"extended_authorization\":{\"status\":\"disabled\"},\"fingerprint\":\"gbgoFFjGkN0DjWUL\",\"funding\":\"debit\",\"iin\":\"516398\",\"incremental_authorization\":{\"status\":\"unavailable\"},\"installments\":null,\"issuer\":\"BANCO SANTANDER S.A.\",\"last4\":\"0000\",\"mandate\":null,\"moto\":false,\"multicapture\":{\"status\":\"unavailable\"},\"network\":\"mastercard\",\"network_token\":{\"used\":false},\"network_transaction_id\":\"TPLNOW17N0117\",\"overcapture\":{\"maximum_amount_capturable\":15685,\"status\":\"unavailable\"},\"payment_account_reference\":\"5001BGE3YEKCTWJ2CK6QT05X9TYP0\",\"regulated_status\":\"unregulated\",\"three_d_secure\":null,\"wallet\":{\"apple_pay\":{\"type\":\"apple_pay\"},\"dynamic_last4\":\"1950\",\"type\":\"apple_pay\"}},\"type\":\"card\"},\"refunded\":false,\"source\":null,\"status\":\"succeeded\",\"mit_params\":{\"network_transaction_id\":\"TPLNOW17N0117\"}},\"confirmation_method\":\"manual\",\"created\":1768679678,\"currency\":\"eur\",\"customer\":null,\"last_payment_error\":null,\"livemode\":true,\"metadata\":{\"payment_id\":\"raOzH5jSPLFRyjkg5dUmqf9hC\",\"payments_extension\":\"true\",\"payments_extension_type\":\"card\",\"reconciliation_flow\":\"payments_api\",\"shop_id\":\"751927347\"},\"next_action\":null,\"payment_method\":\"pm_1SqfZyIkWweOM9jAFi3zh8Zs\",\"payment_method_types\":[\"card\"],\"source\":null,\"status\":\"succeeded\"}"</t>
  </si>
  <si>
    <t>AS-96693</t>
  </si>
  <si>
    <t>gid://shopify/Order/7492918214994</t>
  </si>
  <si>
    <t>gid://shopify/OrderTransaction/8631996318034</t>
  </si>
  <si>
    <t>2026-01-24T20:26:58Z</t>
  </si>
  <si>
    <t>9M531444C8363381V</t>
  </si>
  <si>
    <t>"{\"id\":\"9M531444C8363381V\",\"intent\":\"CAPTURE\",\"status\":\"COMPLETED\",\"payment_source\":{\"paypal\":{\"email_address\":\"jegro2000@web.de\",\"account_id\":\"XB7SESG4TYTLJ\",\"account_status\":\"VERIFIED\",\"name\":{\"given_name\":\"Jens-Ferdinand\",\"surname\":\"Gro\u00df\"},\"phone_number\":{\"national_number\":\"1787071020\"},\"address\":{\"address_line_1\":\"Dr.-Leewog-Str. 2\",\"admin_area_2\":\"Rhauderfehn\",\"admin_area_1\":\"Niedersachsen\",\"postal_code\":\"26817\",\"country_code\":\"DE\"}}},\"purchase_units\":[{\"reference_id\":\"default\",\"amount\":{\"currency_code\":\"EUR\",\"value\":\"49.90\",\"breakdown\":{\"item_total\":{\"currency_code\":\"EUR\",\"value\":\"44.95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laude Monet THE ARTIST\u2019S GARDEN IN GIVERNY, 1900 - P\u00f3ster \\/ Sin marco \\/ 70x100\",\"custom_id\":\"{\\\"shop_id\\\":751927347,\\\"session_id\\\":\\\"rY1SRgpMG4unDcmZuzKGtH8Mk\\\"}\",\"invoice_id\":\"rY1SRgpMG4unDcmZuzKGtH8Mk\",\"items\":[{\"name\":\"Claude Monet THE ARTIST\u2019S GARDEN IN GIVERNY, 1900 - P\u00f3ster \\/ Sin marco \\/ 70x100\",\"unit_amount\":{\"currency_code\":\"EUR\",\"value\":\"44.95\"},\"tax\":{\"currency_code\":\"EUR\",\"value\":\"0.00\"},\"quantity\":\"1\"}],\"shipping\":{\"name\":{\"full_name\":\"Jens-Ferdinand Gro\u00df\"},\"address\":{\"address_line_1\":\"Dr.-Leewog-Str. 2\",\"admin_area_2\":\"Rhauderfehn\",\"postal_code\":\"26817\",\"country_code\":\"DE\"}},\"supplementary_data\":{\"tax_nexus\":[]},\"payments\":{\"captures\":[{\"id\":\"07P70990B6875505B\",\"status\":\"COMPLETED\",\"amount\":{\"currency_code\":\"EUR\",\"value\":\"49.90\"},\"final_capture\":true,\"disbursement_mode\":\"INSTANT\",\"seller_protection\":{\"status\":\"ELIGIBLE\",\"dispute_categories\":[\"ITEM_NOT_RECEIVED\",\"UNAUTHORIZED_TRANSACTION\"]},\"seller_receivable_breakdown\":{\"gross_amount\":{\"currency_code\":\"EUR\",\"value\":\"49.90\"},\"paypal_fee\":{\"currency_code\":\"EUR\",\"value\":\"1.80\"},\"net_amount\":{\"currency_code\":\"EUR\",\"value\":\"48.10\"}},\"invoice_id\":\"rY1SRgpMG4unDcmZuzKGtH8Mk\",\"custom_id\":\"{\\\"shop_id\\\":751927347,\\\"session_id\\\":\\\"rY1SRgpMG4unDcmZuzKGtH8Mk\\\"}\",\"links\":[{\"href\":\"https:\\/\\/api.paypal.com\\/v2\\/payments\\/captures\\/07P70990B6875505B\",\"rel\":\"self\",\"method\":\"GET\"},{\"href\":\"https:\\/\\/api.paypal.com\\/v2\\/payments\\/captures\\/07P70990B6875505B\\/refund\",\"rel\":\"refund\",\"method\":\"POST\"},{\"href\":\"https:\\/\\/api.paypal.com\\/v2\\/checkout\\/orders\\/9M531444C8363381V\",\"rel\":\"up\",\"method\":\"GET\"}],\"create_time\":\"2026-01-24T20:27:00Z\",\"update_time\":\"2026-01-24T20:27:00Z\"}]}}],\"payer\":{\"name\":{\"given_name\":\"Jens-Ferdinand\",\"surname\":\"Gro\u00df\"},\"email_address\":\"jegro2000@web.de\",\"payer_id\":\"XB7SESG4TYTLJ\",\"phone\":{\"phone_number\":{\"national_number\":\"1787071020\"}},\"address\":{\"address_line_1\":\"Dr.-Leewog-Str. 2\",\"admin_area_2\":\"Rhauderfehn\",\"admin_area_1\":\"Niedersachsen\",\"postal_code\":\"26817\",\"country_code\":\"DE\"}},\"create_time\":\"2026-01-24T20:26:01Z\",\"update_time\":\"2026-01-24T20:27:00Z\",\"links\":[{\"href\":\"https:\\/\\/api.paypal.com\\/v2\\/checkout\\/orders\\/9M531444C8363381V\",\"rel\":\"self\",\"method\":\"GET\"}]}"</t>
  </si>
  <si>
    <t>AS-95710</t>
  </si>
  <si>
    <t>gid://shopify/Order/7421732847954</t>
  </si>
  <si>
    <t>gid://shopify/OrderTransaction/8595157352786</t>
  </si>
  <si>
    <t>2026-01-11T21:11:30Z</t>
  </si>
  <si>
    <t>ch_3SoVv5IkWweOM9jA0eRRDjN5</t>
  </si>
  <si>
    <t>rHYd0kSzhJU2xXaFttNXnnYIJ</t>
  </si>
  <si>
    <t>pi_3SoVv5IkWweOM9jA0EWU8DlE</t>
  </si>
  <si>
    <t>"{\"id\":\"pi_3SoVv5IkWweOM9jA0EWU8DlE\",\"object\":\"payment_intent\",\"amount\":9171,\"amount_capturable\":0,\"amount_received\":9171,\"canceled_at\":null,\"cancellation_reason\":null,\"capture_method\":\"automatic\",\"latest_charge\":{\"id\":\"ch_3SoVv5IkWweOM9jA0eRRDjN5\",\"object\":\"charge\",\"amount\":9171,\"application_fee\":\"fee_1SoVv7IkWweOM9jAPh1RSyOM\",\"balance_transaction\":\"txn_3SoVv5IkWweOM9jA03tfn5x6\",\"captured\":true,\"created\":1768165893,\"currency\":\"eur\",\"failure_code\":null,\"failure_message\":null,\"fraud_details\":{},\"livemode\":true,\"metadata\":{\"payment_id\":\"rHYd0kSzhJU2xXaFttNXnnYI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Vv5IkWweOM9jA0EWU8DlE\",\"payment_method\":\"pm_1SoVv5IkWweOM9jAXdQegAEc\",\"payment_method_details\":{\"card\":{\"amount_authorized\":9171,\"authorization_code\":\"125536\",\"brand\":\"visa\",\"checks\":{\"address_line1_check\":\"unavailable\",\"address_postal_code_check\":\"unavailable\",\"cvc_check\":null},\"country\":\"ES\",\"description\":\"Visa Classic\",\"ds_transaction_id\":null,\"exp_month\":12,\"exp_year\":2029,\"extended_authorization\":{\"status\":\"disabled\"},\"fingerprint\":\"3csniixDVodXkWyZ\",\"funding\":\"credit\",\"iin\":\"476663\",\"incremental_authorization\":{\"status\":\"unavailable\"},\"installments\":null,\"issuer\":\"CAIXABANK S.A.\",\"last4\":\"2047\",\"mandate\":null,\"moto\":false,\"multicapture\":{\"status\":\"unavailable\"},\"network\":\"visa\",\"network_token\":{\"used\":true},\"network_transaction_id\":\"486011762934803\",\"overcapture\":{\"maximum_amount_capturable\":9171,\"status\":\"unavailable\"},\"payment_account_reference\":\"V0010015823235383974424161146\",\"regulated_status\":\"unregulated\",\"three_d_secure\":null,\"wallet\":null},\"type\":\"card\"},\"refunded\":false,\"source\":null,\"status\":\"succeeded\",\"mit_params\":{\"network_transaction_id\":\"486011762934803\"}},\"confirmation_method\":\"manual\",\"created\":1768165891,\"currency\":\"eur\",\"customer\":null,\"last_payment_error\":null,\"livemode\":true,\"metadata\":{\"payment_id\":\"rHYd0kSzhJU2xXaFttNXnnYIJ\",\"payments_extension\":\"true\",\"payments_extension_type\":\"card\",\"reconciliation_flow\":\"payments_api\",\"shop_id\":\"751927347\"},\"next_action\":null,\"payment_method\":\"pm_1SoVv5IkWweOM9jAXdQegAEc\",\"payment_method_types\":[\"card\"],\"source\":null,\"status\":\"succeeded\"}"</t>
  </si>
  <si>
    <t>AS-96225</t>
  </si>
  <si>
    <t>gid://shopify/Order/7438928150866</t>
  </si>
  <si>
    <t>gid://shopify/OrderTransaction/8614545555794</t>
  </si>
  <si>
    <t>2026-01-18T10:21:19Z</t>
  </si>
  <si>
    <t>py_3Sqt6iIkWweOM9jA1jR0LZln</t>
  </si>
  <si>
    <t>rRji6r4DCIoEkaPE8PQkn54LD</t>
  </si>
  <si>
    <t>"{\"id\":\"py_3Sqt6iIkWweOM9jA1jR0LZln\",\"object\":\"charge\",\"amount\":26690,\"application_fee\":\"fee_1Sqt7ZIkWweOM9jA2D0wI8i5\",\"balance_transaction\":\"txn_3Sqt6iIkWweOM9jA1zxZCZ2M\",\"captured\":true,\"created\":1768731733,\"currency\":\"eur\",\"failure_code\":null,\"failure_message\":null,\"fraud_details\":{},\"livemode\":true,\"metadata\":{\"payments_extension_type\":\"klarna\",\"reconciliation_flow\":\"payments_api\",\"shop_id\":\"751927347\",\"payments_extension\":\"true\",\"payment_id\":\"rRji6r4DCIoEkaPE8PQkn54LD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qt6iIkWweOM9jA1MXGN2FY\",\"payment_method\":\"pm_1Sqt6iIkWweOM9jAgLvU9V5E\",\"payment_method_details\":{\"klarna\":{\"payer_details\":{\"address\":{\"country\":\"IT\"}},\"payment_method_category\":\"pay_in_installments\",\"preferred_locale\":\"it-IT\"},\"type\":\"klarna\"},\"refunded\":false,\"source\":null,\"status\":\"succeeded\"}"</t>
  </si>
  <si>
    <t>AS-96172</t>
  </si>
  <si>
    <t>gid://shopify/Order/7437251248466</t>
  </si>
  <si>
    <t>gid://shopify/OrderTransaction/8612503519570</t>
  </si>
  <si>
    <t>2026-01-17T17:37:30Z</t>
  </si>
  <si>
    <t>ch_3SqdRGIkWweOM9jA0sUO2d4t</t>
  </si>
  <si>
    <t>rwBWsdls3anWCQ3aEK303r53T</t>
  </si>
  <si>
    <t>pi_3SqdRGIkWweOM9jA03XEImFW</t>
  </si>
  <si>
    <t>"{\"id\":\"pi_3SqdRGIkWweOM9jA03XEImFW\",\"object\":\"payment_intent\",\"amount\":17685,\"amount_capturable\":0,\"amount_received\":0,\"canceled_at\":null,\"cancellation_reason\":null,\"capture_method\":\"automatic\",\"latest_charge\":{\"id\":\"ch_3SqdRGIkWweOM9jA0sUO2d4t\",\"object\":\"charge\",\"amount\":17685,\"application_fee\":null,\"balance_transaction\":null,\"captured\":false,\"created\":1768671568,\"currency\":\"eur\",\"failure_code\":\"card_declined\",\"failure_message\":\"Your card was declined.\",\"fraud_details\":{},\"livemode\":true,\"metadata\":{\"payment_id\":\"rwBWsdls3anWCQ3aEK303r53T\",\"payments_extension\":\"true\",\"payments_extension_type\":\"card\",\"reconciliation_flow\":\"payments_api\",\"shop_id\":\"751927347\"},\"outcome\":{\"advice_code\":\"confirm_card_data\",\"network_advice_code\":\"01\",\"network_decline_code\":\"83\",\"network_status\":\"declined_by_network\",\"reason\":\"generic_decline\",\"risk_level\":\"normal\",\"seller_message\":\"The bank did not return any further details with this decline.\",\"type\":\"issuer_declined\"},\"paid\":false,\"payment_intent\":\"pi_3SqdRGIkWweOM9jA03XEImFW\",\"payment_method\":\"pm_1SqdRGIkWweOM9jAQiC539Wl\",\"payment_method_details\":{\"card\":{\"amount_authorized\":null,\"authorization_code\":null,\"brand\":\"mastercard\",\"checks\":{\"address_line1_check\":\"unavailable\",\"address_postal_code_check\":\"unavailable\",\"cvc_check\":\"fail\"},\"country\":\"IT\",\"description\":\"MasterCard Prepaid Card (Non-US)\",\"ds_transaction_id\":null,\"exp_month\":11,\"exp_year\":2027,\"extended_authorization\":{\"status\":\"disabled\"},\"fingerprint\":\"oPnaCrdxRK3F1xWV\",\"funding\":\"prepaid\",\"iin\":\"516499\",\"incremental_authorization\":{\"status\":\"unavailable\"},\"installments\":null,\"issuer\":\"NUMIA SPA\",\"last4\":\"3021\",\"mandate\":null,\"moto\":false,\"multicapture\":{\"status\":\"unavailable\"},\"network\":\"mastercard\",\"network_token\":{\"used\":false},\"network_transaction_id\":\"MRG7UEW320117\",\"overcapture\":{\"maximum_amount_capturable\":17685,\"status\":\"unavailable\"},\"payment_account_reference\":\"50019Y9AYV9FYEBFJN4ORB855GVIX\",\"regulated_status\":\"unregulated\",\"three_d_secure\":{\"authentication_flow\":\"challenge\",\"electronic_commerce_indicator\":\"02\",\"exemption_indicator\":null,\"result\":\"authenticated\",\"result_reason\":null,\"transaction_id\":\"2b4c678f-7521-43ae-9631-76ae9e22dd2b\",\"version\":\"2.2.0\"},\"wallet\":null},\"type\":\"card\"},\"refunded\":false,\"source\":null,\"status\":\"failed\",\"mit_params\":{\"network_transaction_id\":\"MRG7UEW320117\"}},\"confirmation_method\":\"manual\",\"created\":1768671450,\"currency\":\"eur\",\"customer\":null,\"last_payment_error\":{\"advice_code\":\"confirm_card_data\",\"charge\":\"ch_3SqdRGIkWweOM9jA0sUO2d4t\",\"code\":\"card_declined\",\"decline_code\":\"generic_decline\",\"doc_url\":\"https:\\/\\/stripe.com\\/docs\\/error-codes\\/card-declined\",\"message\":\"Your card was declined.\",\"network_advice_code\":\"01\",\"network_decline_code\":\"83\",\"payment_method\":{\"id\":\"pm_1SqdRGIkWweOM9jAQiC539Wl\",\"object\":\"payment_method\",\"card\":{\"brand\":\"mastercard\",\"checks\":{\"address_line1_check\":\"unavailable\",\"address_postal_code_check\":\"unavailable\",\"cvc_check\":\"fail\"},\"country\":\"IT\",\"description\":\"MasterCard Prepaid Card (Non-US)\",\"display_brand\":\"mastercard\",\"exp_month\":11,\"exp_year\":2027,\"fingerprint\":\"oPnaCrdxRK3F1xWV\",\"funding\":\"prepaid\",\"generated_from\":null,\"iin\":\"516499\",\"issuer\":\"NUMIA SPA\",\"last4\":\"3021\",\"network_token\":null,\"networks\":{\"available\":[\"mastercard\"],\"preferred\":null},\"payment_account_reference\":null,\"regulated_status\":\"unregulated\",\"three_d_secure_usage\":{\"supported\":true},\"wallet\":null},\"created\":1768671450,\"livemode\":true,\"metadata\":{},\"type\":\"card\"},\"type\":\"card_error\"},\"livemode\":true,\"metadata\":{\"payment_id\":\"rwBWsdls3anWCQ3aEK303r53T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</si>
  <si>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gid://shopify/OrderTransaction/8612532846930</t>
  </si>
  <si>
    <t>2026-01-17T17:44:33Z</t>
  </si>
  <si>
    <t>ch_3SqdY6IkWweOM9jA24FJnOXM</t>
  </si>
  <si>
    <t>ra5z7yCXCfit4vjhWuhGalz2v</t>
  </si>
  <si>
    <t>pi_3SqdY6IkWweOM9jA2zAeutWu</t>
  </si>
  <si>
    <t>"{\"id\":\"pi_3SqdY6IkWweOM9jA2zAeutWu\",\"object\":\"payment_intent\",\"amount\":17685,\"amount_capturable\":0,\"amount_received\":17685,\"canceled_at\":null,\"cancellation_reason\":null,\"capture_method\":\"automatic\",\"latest_charge\":{\"id\":\"ch_3SqdY6IkWweOM9jA24FJnOXM\",\"object\":\"charge\",\"amount\":17685,\"application_fee\":\"fee_1SqdY8IkWweOM9jApgs5vQpC\",\"balance_transaction\":\"txn_3SqdY6IkWweOM9jA2S7PxX7W\",\"captured\":true,\"created\":1768671875,\"currency\":\"eur\",\"failure_code\":null,\"failure_message\":null,\"fraud_details\":{},\"livemode\":true,\"metadata\":{\"payment_id\":\"ra5z7yCXCfit4vjhWuhGalz2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dY6IkWweOM9jA2zAeutWu\",\"payment_method\":\"pm_1SqdY6IkWweOM9jAY1CyYSOv\",\"payment_method_details\":{\"card\":{\"amount_authorized\":17685,\"authorization_code\":\"T47201\",\"brand\":\"mastercard\",\"checks\":{\"address_line1_check\":\"unavailable\",\"address_postal_code_check\":\"unavailable\",\"cvc_check\":\"pass\"},\"country\":\"IT\",\"description\":\"MasterCard Prepaid Card (Non-US)\",\"ds_transaction_id\":null,\"exp_month\":11,\"exp_year\":2027,\"extended_authorization\":{\"status\":\"disabled\"},\"fingerprint\":\"oPnaCrdxRK3F1xWV\",\"funding\":\"prepaid\",\"iin\":\"516499\",\"incremental_authorization\":{\"status\":\"unavailable\"},\"installments\":null,\"issuer\":\"NUMIA SPA\",\"last4\":\"3021\",\"mandate\":null,\"moto\":false,\"multicapture\":{\"status\":\"unavailable\"},\"network\":\"mastercard\",\"network_token\":{\"used\":false},\"network_transaction_id\":\"MRGJG9X0P0117\",\"overcapture\":{\"maximum_amount_capturable\":17685,\"status\":\"unavailable\"},\"payment_account_reference\":\"50019Y9AYV9FYEBFJN4ORB855GVIX\",\"regulated_status\":\"unregulated\",\"three_d_secure\":null,\"wallet\":null},\"type\":\"card\"},\"refunded\":false,\"source\":null,\"status\":\"succeeded\",\"mit_params\":{\"network_transaction_id\":\"MRGJG9X0P0117\"}},\"confirmation_method\":\"manual\",\"created\":1768671874,\"currency\":\"eur\",\"customer\":null,\"last_payment_error\":null,\"livemode\":true,\"metadata\":{\"payment_id\":\"ra5z7yCXCfit4vjhWuhGalz2v\",\"payments_extension\":\"true\",\"payments_extension_type\":\"card\",\"reconciliation_flow\":\"payments_api\",\"shop_id\":\"751927347\"},\"next_action\":null,\"payment_method\":\"pm_1SqdY6IkWweOM9jAY1CyYSOv\",\"payment_method_types\":[\"card\"],\"source\":null,\"status\":\"succeeded\"}"</t>
  </si>
  <si>
    <t>AS-96600</t>
  </si>
  <si>
    <t>gid://shopify/Order/7489658093906</t>
  </si>
  <si>
    <t>gid://shopify/OrderTransaction/8628025000274</t>
  </si>
  <si>
    <t>2026-01-23T13:40:22Z</t>
  </si>
  <si>
    <t>ch_3Sskb5IkWweOM9jA2rDihzY6</t>
  </si>
  <si>
    <t>r1Po2DqLSrhMQYEzPliE74CAc</t>
  </si>
  <si>
    <t>pi_3Sskb5IkWweOM9jA2nOJfAeu</t>
  </si>
  <si>
    <t>"{\"id\":\"pi_3Sskb5IkWweOM9jA2nOJfAeu\",\"object\":\"payment_intent\",\"amount\":10785,\"amount_capturable\":0,\"amount_received\":10785,\"canceled_at\":null,\"cancellation_reason\":null,\"capture_method\":\"automatic\",\"latest_charge\":{\"id\":\"ch_3Sskb5IkWweOM9jA2rDihzY6\",\"object\":\"charge\",\"amount\":10785,\"application_fee\":\"fee_1Sskb6IkWweOM9jAbGTMuR0x\",\"balance_transaction\":\"txn_3Sskb5IkWweOM9jA2ZzE4oaX\",\"captured\":true,\"created\":1769175623,\"currency\":\"eur\",\"failure_code\":null,\"failure_message\":null,\"fraud_details\":{},\"livemode\":true,\"metadata\":{\"payment_id\":\"r1Po2DqLSrhMQYEzPliE74CA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kb5IkWweOM9jA2nOJfAeu\",\"payment_method\":\"pm_1Sskb5IkWweOM9jAHXAWd4bI\",\"payment_method_details\":{\"card\":{\"amount_authorized\":10785,\"authorization_code\":\"366528\",\"brand\":\"mastercard\",\"checks\":{\"address_line1_check\":\"unavailable\",\"address_postal_code_check\":\"unavailable\",\"cvc_check\":\"pass\"},\"country\":\"ES\",\"description\":\"Platinum MasterCard Immediate Debit\",\"ds_transaction_id\":null,\"exp_month\":11,\"exp_year\":2029,\"extended_authorization\":{\"status\":\"disabled\"},\"fingerprint\":\"0QQCZfstHXrSBUjK\",\"funding\":\"debit\",\"iin\":\"527434\",\"incremental_authorization\":{\"status\":\"unavailable\"},\"installments\":null,\"issuer\":\"MASTERCAJAS S.A.\",\"last4\":\"8377\",\"mandate\":null,\"moto\":false,\"multicapture\":{\"status\":\"unavailable\"},\"network\":\"mastercard\",\"network_token\":{\"used\":false},\"network_transaction_id\":\"TPLJU4K1Y0123\",\"overcapture\":{\"maximum_amount_capturable\":10785,\"status\":\"unavailable\"},\"payment_account_reference\":\"50011C8YJ1K67TVH60IQTHRQ9M66P\",\"regulated_status\":\"unregulated\",\"three_d_secure\":null,\"wallet\":null},\"type\":\"card\"},\"refunded\":false,\"source\":null,\"status\":\"succeeded\",\"mit_params\":{\"network_transaction_id\":\"TPLJU4K1Y0123\"}},\"confirmation_method\":\"manual\",\"created\":1769175623,\"currency\":\"eur\",\"customer\":null,\"last_payment_error\":null,\"livemode\":true,\"metadata\":{\"payment_id\":\"r1Po2DqLSrhMQYEzPliE74CAc\",\"payments_extension\":\"true\",\"payments_extension_type\":\"card\",\"reconciliation_flow\":\"payments_api\",\"shop_id\":\"751927347\"},\"next_action\":null,\"payment_method\":\"pm_1Sskb5IkWweOM9jAHXAWd4bI\",\"payment_method_types\":[\"card\"],\"source\":null,\"status\":\"succeeded\"}"</t>
  </si>
  <si>
    <t>AS-95064</t>
  </si>
  <si>
    <t>gid://shopify/Order/7399658193234</t>
  </si>
  <si>
    <t>gid://shopify/OrderTransaction/8576459735378</t>
  </si>
  <si>
    <t>2026-01-04T18:13:11Z</t>
  </si>
  <si>
    <t>ch_3SlvngIkWweOM9jA0mgXQfDc</t>
  </si>
  <si>
    <t>rDtEYg4QE258WHSulaL3YPgF9</t>
  </si>
  <si>
    <t>pi_3SlvngIkWweOM9jA0Z6dpBKT</t>
  </si>
  <si>
    <t>"{\"id\":\"pi_3SlvngIkWweOM9jA0Z6dpBKT\",\"object\":\"payment_intent\",\"amount\":2490,\"amount_capturable\":0,\"amount_received\":2490,\"canceled_at\":null,\"cancellation_reason\":null,\"capture_method\":\"automatic\",\"latest_charge\":{\"id\":\"ch_3SlvngIkWweOM9jA0mgXQfDc\",\"object\":\"charge\",\"amount\":2490,\"application_fee\":\"fee_1SlvnhIkWweOM9jAp7zi8cAG\",\"balance_transaction\":\"txn_3SlvngIkWweOM9jA0Lz9qvl6\",\"captured\":true,\"created\":1767550392,\"currency\":\"eur\",\"failure_code\":null,\"failure_message\":null,\"fraud_details\":{},\"livemode\":true,\"metadata\":{\"payment_id\":\"rDtEYg4QE258WHSulaL3YPgF9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vngIkWweOM9jA0Z6dpBKT\",\"payment_method\":\"pm_1SlvngIkWweOM9jA7s97DqK9\",\"payment_method_details\":{\"card\":{\"amount_authorized\":2490,\"authorization_code\":\"003514\",\"brand\":\"visa\",\"checks\":{\"address_line1_check\":\"pass\",\"address_postal_code_check\":\"pass\",\"cvc_check\":null},\"country\":\"DE\",\"description\":\"Visa Gold\",\"ds_transaction_id\":null,\"exp_month\":3,\"exp_year\":2027,\"extended_authorization\":{\"status\":\"disabled\"},\"fingerprint\":\"p1g5fPfniHNAKmyz\",\"funding\":\"credit\",\"iin\":\"490638\",\"incremental_authorization\":{\"status\":\"unavailable\"},\"installments\":null,\"issuer\":\"BAWAG P.S.K. BANK FUER ARBEIT UND WIRTSCHAFT UND OSTERREICHISCHE POSTSPARKASSE A\",\"last4\":\"9358\",\"mandate\":null,\"moto\":false,\"multicapture\":{\"status\":\"unavailable\"},\"network\":\"visa\",\"network_token\":{\"used\":true},\"network_transaction_id\":\"486004655937007\",\"overcapture\":{\"maximum_amount_capturable\":2490,\"status\":\"unavailable\"},\"payment_account_reference\":\"V0010014622083550509292403605\",\"regulated_status\":\"unregulated\",\"three_d_secure\":null,\"wallet\":null},\"type\":\"card\"},\"refunded\":false,\"source\":null,\"status\":\"succeeded\",\"mit_params\":{\"network_transaction_id\":\"486004655937007\"}},\"confirmation_method\":\"manual\",\"created\":1767550392,\"currency\":\"eur\",\"customer\":null,\"last_payment_error\":null,\"livemode\":true,\"metadata\":{\"payment_id\":\"rDtEYg4QE258WHSulaL3YPgF9\",\"payments_extension\":\"true\",\"payments_extension_type\":\"card\",\"reconciliation_flow\":\"payments_api\",\"shop_id\":\"751927347\"},\"next_action\":null,\"payment_method\":\"pm_1SlvngIkWweOM9jA7s97DqK9\",\"payment_method_types\":[\"card\"],\"source\":null,\"status\":\"succeeded\"}"</t>
  </si>
  <si>
    <t>AS-95299</t>
  </si>
  <si>
    <t>gid://shopify/Order/7412587037010</t>
  </si>
  <si>
    <t>gid://shopify/OrderTransaction/8584344043858</t>
  </si>
  <si>
    <t>2026-01-07T16:32:20Z</t>
  </si>
  <si>
    <t>97A34871MX423573K</t>
  </si>
  <si>
    <t>"{\"id\":\"97A34871MX423573K\",\"intent\":\"CAPTURE\",\"status\":\"COMPLETED\",\"payment_source\":{\"paypal\":{\"email_address\":\"madeleine.fey@web.de\",\"account_id\":\"6LHG78BM246M4\",\"account_status\":\"VERIFIED\",\"name\":{\"given_name\":\"Madeleine\",\"surname\":\"Fey\"},\"phone_number\":{\"national_number\":\"49015159854945\"},\"address\":{\"address_line_1\":\"Altenmarkt 5\",\"admin_area_2\":\"Pr\u00fcm\",\"postal_code\":\"54595\",\"country_code\":\"DE\"}}},\"purchase_units\":[{\"reference_id\":\"default\",\"amount\":{\"currency_code\":\"EUR\",\"value\":\"63.90\",\"breakdown\":{\"item_total\":{\"currency_code\":\"EUR\",\"value\":\"58.95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ardines Tin Can - Baroo Bloom - P\u00f3ster \\/ Madera naranja \\/ 40x50\",\"custom_id\":\"{\\\"shop_id\\\":751927347,\\\"session_id\\\":\\\"rLZwAFD3GnyzghEy9pvm0ng1B\\\"}\",\"invoice_id\":\"rLZwAFD3GnyzghEy9pvm0ng1B\",\"items\":[{\"name\":\"Sardines Tin Can - Baroo Bloom - P\u00f3ster \\/ Madera naranja \\/ 40x50\",\"unit_amount\":{\"currency_code\":\"EUR\",\"value\":\"58.95\"},\"tax\":{\"currency_code\":\"EUR\",\"value\":\"0.00\"},\"quantity\":\"1\"}],\"shipping\":{\"name\":{\"full_name\":\"Madeleine Fey\"},\"address\":{\"address_line_1\":\"Altenmarkt 5\",\"admin_area_2\":\"Pr\u00fcm\",\"postal_code\":\"54595\",\"country_code\":\"DE\"}},\"supplementary_data\":{\"tax_nexus\":[]},\"payments\":{\"captures\":[{\"id\":\"1TF2698579235414H\",\"status\":\"COMPLETED\",\"amount\":{\"currency_code\":\"EUR\",\"value\":\"63.90\"},\"final_capture\":true,\"disbursement_mode\":\"INSTANT\",\"seller_protection\":{\"status\":\"ELIGIBLE\",\"dispute_categories\":[\"ITEM_NOT_RECEIVED\",\"UNAUTHORIZED_TRANSACTION\"]},\"seller_receivable_breakdown\":{\"gross_amount\":{\"currency_code\":\"EUR\",\"value\":\"63.90\"},\"paypal_fee\":{\"currency_code\":\"EUR\",\"value\":\"2.20\"},\"net_amount\":{\"currency_code\":\"EUR\",\"value\":\"61.70\"}},\"invoice_id\":\"rLZwAFD3GnyzghEy9pvm0ng1B\",\"custom_id\":\"{\\\"shop_id\\\":751927347,\\\"session_id\\\":\\\"rLZwAFD3GnyzghEy9pvm0ng1B\\\"}\",\"links\":[{\"href\":\"https:\\/\\/api.paypal.com\\/v2\\/payments\\/captures\\/1TF2698579235414H\",\"rel\":\"self\",\"method\":\"GET\"},{\"href\":\"https:\\/\\/api.paypal.com\\/v2\\/payments\\/captures\\/1TF2698579235414H\\/refund\",\"rel\":\"refund\",\"method\":\"POST\"},{\"href\":\"https:\\/\\/api.paypal.com\\/v2\\/checkout\\/orders\\/97A34871MX423573K\",\"rel\":\"up\",\"method\":\"GET\"}],\"create_time\":\"2026-01-07T16:32:22Z\",\"update_time\":\"2026-01-07T16:32:22Z\"}]}}],\"payer\":{\"name\":{\"given_name\":\"Madeleine\",\"surname\":\"Fey\"},\"email_address\":\"madeleine.fey@web.de\",\"payer_id\":\"6LHG78BM246M4\",\"phone\":{\"phone_number\":{\"national_number\":\"49015159854945\"}},\"address\":{\"address_line_1\":\"Altenmarkt 5\",\"admin_area_2\":\"Pr\u00fcm\",\"postal_code\":\"54595\",\"country_code\":\"DE\"}},\"create_time\":\"2026-01-07T16:31:20Z\",\"update_time\":\"2026-01-07T16:32:22Z\",\"links\":[{\"href\":\"https:\\/\\/api.paypal.com\\/v2\\/checkout\\/orders\\/97A34871MX423573K\",\"rel\":\"self\",\"method\":\"GET\"}]}"</t>
  </si>
  <si>
    <t>AS-97133</t>
  </si>
  <si>
    <t>gid://shopify/Order/7513838322002</t>
  </si>
  <si>
    <t>gid://shopify/OrderTransaction/8647648903506</t>
  </si>
  <si>
    <t>2026-01-30T13:33:21Z</t>
  </si>
  <si>
    <t>8CP68120MS178845W</t>
  </si>
  <si>
    <t>"{\"id\":\"8CP68120MS178845W\",\"intent\":\"CAPTURE\",\"status\":\"COMPLETED\",\"payment_source\":{\"paypal\":{\"email_address\":\"koetter-altenstadt@t-online.de\",\"account_id\":\"2E52XT4DXGUPU\",\"account_status\":\"VERIFIED\",\"name\":{\"given_name\":\"Erwin\",\"surname\":\"K\u00f6tter\"},\"phone_number\":{\"national_number\":\"1631867081\"},\"address\":{\"address_line_1\":\"Obergasse14a\",\"admin_area_2\":\"Altenstadt\",\"postal_code\":\"63674\",\"country_code\":\"DE\"}}},\"purchase_units\":[{\"reference_id\":\"default\",\"amount\":{\"currency_code\":\"EUR\",\"value\":\"158.70\",\"breakdown\":{\"item_total\":{\"currency_code\":\"EUR\",\"value\":\"158.70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auhaus Ausstellung - Retrodrome 2 - P\u00f3ster \\/ Sin marco \\/ 50x70\",\"custom_id\":\"{\\\"shop_id\\\":751927347,\\\"session_id\\\":\\\"rbUqpovbU9aQ4URiAF79PYtBB\\\"}\",\"invoice_id\":\"rbUqpovbU9aQ4URiAF79PYtBB\",\"items\":[{\"name\":\"Bauhaus Ausstellung - Retrodrome 2 - P\u00f3ster \\/ Sin marco \\/ 50x70\",\"unit_amount\":{\"currency_code\":\"EUR\",\"value\":\"32.95\"},\"tax\":{\"currency_code\":\"EUR\",\"value\":\"0.00\"},\"quantity\":\"1\"},{\"name\":\"Van Life - P\u00f3ster \\/ Sin marco \\/ 30x40\",\"unit_amount\":{\"currency_code\":\"EUR\",\"value\":\"19.95\"},\"tax\":{\"currency_code\":\"EUR\",\"value\":\"0.00\"},\"quantity\":\"1\"},{\"name\":\"Pablo Picasso Animals Drawings the elephant - P\u00f3ster \\/ Sin marco \\/ 30x40\",\"unit_amount\":{\"currency_code\":\"EUR\",\"value\":\"19.95\"},\"tax\":{\"currency_code\":\"EUR\",\"value\":\"0.00\"},\"quantity\":\"1\"},{\"name\":\"Bauhaus Running man - P\u00f3ster \\/ Sin marco \\/ 50x70\",\"unit_amount\":{\"currency_code\":\"EUR\",\"value\":\"32.95\"},\"tax\":{\"currency_code\":\"EUR\",\"value\":\"0.00\"},\"quantity\":\"1\"},{\"name\":\"Bauhaus bicycle - P\u00f3ster \\/ Sin marco \\/ 50x70\",\"unit_amount\":{\"currency_code\":\"EUR\",\"value\":\"32.95\"},\"tax\":{\"currency_code\":\"EUR\",\"value\":\"0.00\"},\"quantity\":\"1\"},{\"name\":\"Pablo Picasso  Bouquet Of Peace - P\u00f3ster \\/ Sin marco \\/ 30x40\",\"unit_amount\":{\"currency_code\":\"EUR\",\"value\":\"19.95\"},\"tax\":{\"currency_code\":\"EUR\",\"value\":\"0.00\"},\"quantity\":\"1\"}],\"shipping\":{\"name\":{\"full_name\":\"Sigrid K\u00f6tter\"},\"address\":{\"address_line_1\":\"Obergasse 14 a\",\"admin_area_2\":\"Altenstadt\",\"postal_code\":\"63674\",\"country_code\":\"DE\"}},\"payments\":{\"captures\":[{\"id\":\"34T61537H32559539\",\"status\":\"COMPLETED\",\"amount\":{\"currency_code\":\"EUR\",\"value\":\"158.70\"},\"final_capture\":true,\"disbursement_mode\":\"INSTANT\",\"seller_protection\":{\"status\":\"ELIGIBLE\",\"dispute_categories\":[\"ITEM_NOT_RECEIVED\",\"UNAUTHORIZED_TRANSACTION\"]},\"seller_receivable_breakdown\":{\"gross_amount\":{\"currency_code\":\"EUR\",\"value\":\"158.70\"},\"paypal_fee\":{\"currency_code\":\"EUR\",\"value\":\"4.95\"},\"net_amount\":{\"currency_code\":\"EUR\",\"value\":\"153.75\"}},\"invoice_id\":\"rbUqpovbU9aQ4URiAF79PYtBB\",\"custom_id\":\"{\\\"shop_id\\\":751927347,\\\"session_id\\\":\\\"rbUqpovbU9aQ4URiAF79PYtBB\\\"}\",\"links\":[{\"href\":\"https:\\/\\/api.paypal.com\\/v2\\/payments\\/captures\\/34T61537H32559539\",\"rel\":\"self\",\"method\":\"GET\"},{\"href\":\"https:\\/\\/api.paypal.com\\/v2\\/payments\\/captures\\/34T61537H32559539\\/refund\",\"rel\":\"refund\",\"method\":\"POST\"},{\"href\":\"https:\\/\\/api.paypal.com\\/v2\\/checkout\\/orders\\/8CP68120MS178845W\",\"rel\":\"up\",\"method\":\"GET\"}],\"create_time\":\"2026-01-30T13:33:23Z\",\"update_time\":\"2026-01-30T13:33:23Z\"}]}}],\"payer\":{\"name\":{\"given_name\":\"Erwin\",\"surname\":\"K\u00f6tter\"},\"email_address\":\"koetter-altenstadt@t-online.de\",\"payer_id\":\"2E52XT4DXGUPU\",\"phone\":{\"phone_number\":{\"national_number\":\"1631867081\"}},\"address\":{\"address_line_1\":\"Obergasse14a\",\"admin_area_2\":\"Altenstadt\",\"postal_code\":\"63674\",\"country_code\":\"DE\"}},\"create_time\":\"2026-01-30T13:32:10Z\",\"update_time\":\"2026-01-30T13:33:23Z\",\"links\":[{\"href\":\"https:\\/\\/api.paypal.com\\/v2\\/checkout\\/orders\\/8CP68120MS178845W\",\"rel\":\"self\",\"method\":\"GET\"}]}"</t>
  </si>
  <si>
    <t>AS-96419</t>
  </si>
  <si>
    <t>gid://shopify/Order/7444623032658</t>
  </si>
  <si>
    <t>gid://shopify/OrderTransaction/8621709394258</t>
  </si>
  <si>
    <t>2026-01-20T20:56:21Z</t>
  </si>
  <si>
    <t>ch_3SrlyMIkWweOM9jA00Gx4jRF</t>
  </si>
  <si>
    <t>rkNKQ5FS67uI1vLOqaazBhkGN</t>
  </si>
  <si>
    <t>pi_3SrlyMIkWweOM9jA0PF4E36L</t>
  </si>
  <si>
    <t>"{\"id\":\"pi_3SrlyMIkWweOM9jA0PF4E36L\",\"object\":\"payment_intent\",\"amount\":6737,\"amount_capturable\":0,\"amount_received\":6737,\"canceled_at\":null,\"cancellation_reason\":null,\"capture_method\":\"automatic\",\"latest_charge\":{\"id\":\"ch_3SrlyMIkWweOM9jA00Gx4jRF\",\"object\":\"charge\",\"amount\":6737,\"application_fee\":\"fee_1SrlyOIkWweOM9jAuo9BT2g5\",\"balance_transaction\":\"txn_3SrlyMIkWweOM9jA0skfdQ6r\",\"captured\":true,\"created\":1768942583,\"currency\":\"eur\",\"failure_code\":null,\"failure_message\":null,\"fraud_details\":{},\"livemode\":true,\"metadata\":{\"payment_id\":\"rkNKQ5FS67uI1vLOqaazBhkG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lyMIkWweOM9jA0PF4E36L\",\"payment_method\":\"pm_1SrlyMIkWweOM9jAdwbKqsRE\",\"payment_method_details\":{\"card\":{\"amount_authorized\":6737,\"authorization_code\":\"331363\",\"brand\":\"visa\",\"checks\":{\"address_line1_check\":\"unavailable\",\"address_postal_code_check\":\"unavailable\",\"cvc_check\":\"pass\"},\"country\":\"ES\",\"description\":\"Visa Classic\",\"ds_transaction_id\":null,\"exp_month\":11,\"exp_year\":2028,\"extended_authorization\":{\"status\":\"disabled\"},\"fingerprint\":\"Wos72RhrxXREd1Gi\",\"funding\":\"credit\",\"iin\":\"492107\",\"incremental_authorization\":{\"status\":\"unavailable\"},\"installments\":null,\"issuer\":\"KUTXABANK, S.A.\",\"last4\":\"3706\",\"mandate\":null,\"moto\":false,\"multicapture\":{\"status\":\"unavailable\"},\"network\":\"visa\",\"network_token\":{\"used\":false},\"network_transaction_id\":\"486020753843720\",\"overcapture\":{\"maximum_amount_capturable\":6737,\"status\":\"unavailable\"},\"payment_account_reference\":\"V0010014625007421737413451677\",\"regulated_status\":\"unregulated\",\"three_d_secure\":null,\"wallet\":null},\"type\":\"card\"},\"refunded\":false,\"source\":null,\"status\":\"succeeded\",\"mit_params\":{\"network_transaction_id\":\"486020753843720\"}},\"confirmation_method\":\"manual\",\"created\":1768942582,\"currency\":\"eur\",\"customer\":null,\"last_payment_error\":null,\"livemode\":true,\"metadata\":{\"payment_id\":\"rkNKQ5FS67uI1vLOqaazBhkGN\",\"payments_extension\":\"true\",\"payments_extension_type\":\"card\",\"reconciliation_flow\":\"payments_api\",\"shop_id\":\"751927347\"},\"next_action\":null,\"payment_method\":\"pm_1SrlyMIkWweOM9jAdwbKqsRE\",\"payment_method_types\":[\"card\"],\"source\":null,\"status\":\"succeeded\"}"</t>
  </si>
  <si>
    <t>AS-96799</t>
  </si>
  <si>
    <t>gid://shopify/Order/7495105970514</t>
  </si>
  <si>
    <t>gid://shopify/OrderTransaction/8634737295698</t>
  </si>
  <si>
    <t>2026-01-25T23:33:48Z</t>
  </si>
  <si>
    <t>ch_3StcoTIkWweOM9jA0eA3XZJJ</t>
  </si>
  <si>
    <t>rIimISdi1RmP6D8jWM5qyX0b2</t>
  </si>
  <si>
    <t>pi_3StcoTIkWweOM9jA0wHV7nGX</t>
  </si>
  <si>
    <t>"{\"id\":\"pi_3StcoTIkWweOM9jA0wHV7nGX\",\"object\":\"payment_intent\",\"amount\":7911,\"amount_capturable\":0,\"amount_received\":7911,\"canceled_at\":null,\"cancellation_reason\":null,\"capture_method\":\"automatic\",\"latest_charge\":{\"id\":\"ch_3StcoTIkWweOM9jA0eA3XZJJ\",\"object\":\"charge\",\"amount\":7911,\"application_fee\":\"fee_1StcoWIkWweOM9jA4fo13jok\",\"balance_transaction\":\"txn_3StcoTIkWweOM9jA0P5OwOv5\",\"captured\":true,\"created\":1769384031,\"currency\":\"eur\",\"failure_code\":null,\"failure_message\":null,\"fraud_details\":{},\"livemode\":true,\"metadata\":{\"payment_id\":\"rIimISdi1RmP6D8jWM5qyX0b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coTIkWweOM9jA0wHV7nGX\",\"payment_method\":\"pm_1StcoTIkWweOM9jAqVKknLHS\",\"payment_method_details\":{\"card\":{\"amount_authorized\":7911,\"authorization_code\":\"556810\",\"brand\":\"visa\",\"checks\":{\"address_line1_check\":\"unavailable\",\"address_postal_code_check\":\"unavailable\",\"cvc_check\":\"pass\"},\"country\":\"FR\",\"description\":\"Visa Classic\",\"ds_transaction_id\":null,\"exp_month\":3,\"exp_year\":2027,\"extended_authorization\":{\"status\":\"disabled\"},\"fingerprint\":\"mNlCUc5O20SPhLze\",\"funding\":\"debit\",\"iin\":\"497187\",\"incremental_authorization\":{\"status\":\"unavailable\"},\"installments\":null,\"issuer\":\"CCF\",\"last4\":\"5288\",\"mandate\":null,\"moto\":false,\"multicapture\":{\"status\":\"unavailable\"},\"network\":\"visa\",\"network_token\":{\"used\":false},\"network_transaction_id\":\"486025848318762\",\"overcapture\":{\"maximum_amount_capturable\":7911,\"status\":\"unavailable\"},\"payment_account_reference\":\"V0010013024120320854156130087\",\"regulated_status\":\"unregulated\",\"three_d_secure\":null,\"wallet\":null},\"type\":\"card\"},\"refunded\":false,\"source\":null,\"status\":\"succeeded\",\"mit_params\":{\"network_transaction_id\":\"486025848318762\"}},\"confirmation_method\":\"manual\",\"created\":1769384029,\"currency\":\"eur\",\"customer\":null,\"last_payment_error\":null,\"livemode\":true,\"metadata\":{\"payment_id\":\"rIimISdi1RmP6D8jWM5qyX0b2\",\"payments_extension\":\"true\",\"payments_extension_type\":\"card\",\"reconciliation_flow\":\"payments_api\",\"shop_id\":\"751927347\"},\"next_action\":null,\"payment_method\":\"pm_1StcoTIkWweOM9jAqVKknLHS\",\"payment_method_types\":[\"card\"],\"source\":null,\"status\":\"succeeded\"}"</t>
  </si>
  <si>
    <t>AS-96108</t>
  </si>
  <si>
    <t>gid://shopify/Order/7434949919058</t>
  </si>
  <si>
    <t>gid://shopify/OrderTransaction/8609860092242</t>
  </si>
  <si>
    <t>2026-01-17T07:37:16Z</t>
  </si>
  <si>
    <t>ch_3SqU4OIkWweOM9jA2nTbSvJb</t>
  </si>
  <si>
    <t>r02NU8hjo6XfiI2vd38iOQqm6</t>
  </si>
  <si>
    <t>pi_3SqU4OIkWweOM9jA2a64NPAO</t>
  </si>
  <si>
    <t>"{\"id\":\"pi_3SqU4OIkWweOM9jA2a64NPAO\",\"object\":\"payment_intent\",\"amount\":10611,\"amount_capturable\":0,\"amount_received\":10611,\"canceled_at\":null,\"cancellation_reason\":null,\"capture_method\":\"automatic\",\"latest_charge\":{\"id\":\"ch_3SqU4OIkWweOM9jA2nTbSvJb\",\"object\":\"charge\",\"amount\":10611,\"application_fee\":\"fee_1SqU4QIkWweOM9jAQwLXcvdI\",\"balance_transaction\":\"txn_3SqU4OIkWweOM9jA25uDGJT2\",\"captured\":true,\"created\":1768635437,\"currency\":\"eur\",\"failure_code\":null,\"failure_message\":null,\"fraud_details\":{},\"livemode\":true,\"metadata\":{\"payment_id\":\"r02NU8hjo6XfiI2vd38iOQqm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U4OIkWweOM9jA2a64NPAO\",\"payment_method\":\"pm_1SqU4OIkWweOM9jA62HVWQx7\",\"payment_method_details\":{\"card\":{\"amount_authorized\":10611,\"authorization_code\":\"731038\",\"brand\":\"mastercard\",\"checks\":{\"address_line1_check\":\"unavailable\",\"address_postal_code_check\":\"unavailable\",\"cvc_check\":\"pass\"},\"country\":\"IT\",\"description\":\"Standard MasterCard Card\",\"ds_transaction_id\":null,\"exp_month\":9,\"exp_year\":2027,\"extended_authorization\":{\"status\":\"disabled\"},\"fingerprint\":\"qaqfPKZYPmV1vgIV\",\"funding\":\"credit\",\"iin\":\"543013\",\"incremental_authorization\":{\"status\":\"unavailable\"},\"installments\":null,\"issuer\":\"BANCA NAZIONALE DEL LAVORO S.P\",\"last4\":\"1575\",\"mandate\":null,\"moto\":false,\"multicapture\":{\"status\":\"unavailable\"},\"network\":\"mastercard\",\"network_token\":{\"used\":false},\"network_transaction_id\":\"MCSBB0RTK0117\",\"overcapture\":{\"maximum_amount_capturable\":10611,\"status\":\"unavailable\"},\"payment_account_reference\":\"50016REG6A1ZI9Y4VGIR5XJL41D40\",\"regulated_status\":\"unregulated\",\"three_d_secure\":null,\"wallet\":null},\"type\":\"card\"},\"refunded\":false,\"source\":null,\"status\":\"succeeded\",\"mit_params\":{\"network_transaction_id\":\"MCSBB0RTK0117\"}},\"confirmation_method\":\"manual\",\"created\":1768635436,\"currency\":\"eur\",\"customer\":null,\"last_payment_error\":null,\"livemode\":true,\"metadata\":{\"payment_id\":\"r02NU8hjo6XfiI2vd38iOQqm6\",\"payments_extension\":\"true\",\"payments_extension_type\":\"card\",\"reconciliation_flow\":\"payments_api\",\"shop_id\":\"751927347\"},\"next_action\":null,\"payment_method\":\"pm_1SqU4OIkWweOM9jA62HVWQx7\",\"payment_method_types\":[\"card\"],\"source\":null,\"status\":\"succeeded\"}"</t>
  </si>
  <si>
    <t>AS-95031</t>
  </si>
  <si>
    <t>gid://shopify/Order/7399230210386</t>
  </si>
  <si>
    <t>gid://shopify/OrderTransaction/8575947899218</t>
  </si>
  <si>
    <t>2026-01-04T14:28:07Z</t>
  </si>
  <si>
    <t>ch_3SlsHsIkWweOM9jA0mJUFwSK</t>
  </si>
  <si>
    <t>rP4Amou2Ku8g87wmrsBsDUJsV</t>
  </si>
  <si>
    <t>pi_3SlsHsIkWweOM9jA0EQVdkmp</t>
  </si>
  <si>
    <t>"{\"id\":\"pi_3SlsHsIkWweOM9jA0EQVdkmp\",\"object\":\"payment_intent\",\"amount\":8991,\"amount_capturable\":0,\"amount_received\":8991,\"canceled_at\":null,\"cancellation_reason\":null,\"capture_method\":\"automatic\",\"latest_charge\":{\"id\":\"ch_3SlsHsIkWweOM9jA0mJUFwSK\",\"object\":\"charge\",\"amount\":8991,\"application_fee\":\"fee_1SlsHuIkWweOM9jALPwfSJY2\",\"balance_transaction\":\"txn_3SlsHsIkWweOM9jA0QNbFTXP\",\"captured\":true,\"created\":1767536889,\"currency\":\"eur\",\"failure_code\":null,\"failure_message\":null,\"fraud_details\":{},\"livemode\":true,\"metadata\":{\"payment_id\":\"rP4Amou2Ku8g87wmrsBsDUJs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sHsIkWweOM9jA0EQVdkmp\",\"payment_method\":\"pm_1SlsHsIkWweOM9jAD9vGZC0n\",\"payment_method_details\":{\"card\":{\"amount_authorized\":8991,\"authorization_code\":\"455689\",\"brand\":\"mastercard\",\"checks\":{\"address_line1_check\":\"unavailable\",\"address_postal_code_check\":\"unavailable\",\"cvc_check\":null},\"country\":\"IT\",\"description\":\"MasterCard Credit Card (mixed BIN)\",\"ds_transaction_id\":null,\"exp_month\":6,\"exp_year\":2027,\"extended_authorization\":{\"status\":\"disabled\"},\"fingerprint\":\"YRyiUwCiB0a1UQpk\",\"funding\":\"credit\",\"iin\":\"525500\",\"incremental_authorization\":{\"status\":\"unavailable\"},\"installments\":null,\"issuer\":\"NEXI PAYMENTS SPA\",\"last4\":\"1323\",\"mandate\":null,\"moto\":false,\"multicapture\":{\"status\":\"unavailable\"},\"network\":\"mastercard\",\"network_token\":{\"used\":false},\"network_transaction_id\":\"MCCN5G06H0104\",\"overcapture\":{\"maximum_amount_capturable\":8991,\"status\":\"unavailable\"},\"payment_account_reference\":\"50011H6OW05OCPB4V3CFE1YQJM9CX\",\"regulated_status\":\"unregulated\",\"three_d_secure\":null,\"wallet\":null},\"type\":\"card\"},\"refunded\":false,\"source\":null,\"status\":\"succeeded\",\"mit_params\":{\"network_transaction_id\":\"MCCN5G06H0104\"}},\"confirmation_method\":\"manual\",\"created\":1767536888,\"currency\":\"eur\",\"customer\":null,\"last_payment_error\":null,\"livemode\":true,\"metadata\":{\"payment_id\":\"rP4Amou2Ku8g87wmrsBsDUJsV\",\"payments_extension\":\"true\",\"payments_extension_type\":\"card\",\"reconciliation_flow\":\"payments_api\",\"shop_id\":\"751927347\"},\"next_action\":null,\"payment_method\":\"pm_1SlsHsIkWweOM9jAD9vGZC0n\",\"payment_method_types\":[\"card\"],\"source\":null,\"status\":\"succeeded\"}"</t>
  </si>
  <si>
    <t>AS-95195</t>
  </si>
  <si>
    <t>gid://shopify/Order/7409328718162</t>
  </si>
  <si>
    <t>gid://shopify/OrderTransaction/8580409590098</t>
  </si>
  <si>
    <t>2026-01-06T13:01:17Z</t>
  </si>
  <si>
    <t>0XH81692SH6150356</t>
  </si>
  <si>
    <t>"{\"id\":\"0XH81692SH6150356\",\"intent\":\"CAPTURE\",\"status\":\"COMPLETED\",\"payment_source\":{\"paypal\":{\"email_address\":\"davoust.adrien95@gmail.com\",\"account_id\":\"5768YYYQVX8QY\",\"account_status\":\"VERIFIED\",\"name\":{\"given_name\":\"Adrien\",\"surname\":\"Davoust\"},\"phone_number\":{\"national_number\":\"33638983591\"},\"address\":{\"address_line_1\":\"92 Rue du G\u00e9n\u00e9ral Leclerc\",\"admin_area_2\":\"Franconville\",\"postal_code\":\"95130\",\"country_code\":\"FR\"}}},\"purchase_units\":[{\"reference_id\":\"default\",\"amount\":{\"currency_code\":\"EUR\",\"value\":\"54.85\",\"breakdown\":{\"item_total\":{\"currency_code\":\"EUR\",\"value\":\"49.90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The Italian Menu - Rosi Feist - P\u00f3ster \\/ Madera roble natural \\/ 20x30\",\"custom_id\":\"{\\\"shop_id\\\":751927347,\\\"session_id\\\":\\\"rVu0dcgAGtLrQl54SYSi8OGCE\\\"}\",\"invoice_id\":\"rVu0dcgAGtLrQl54SYSi8OGCE\",\"soft_descriptor\":\"ARTESTASTOR ARTESTASTO\",\"items\":[{\"name\":\"The Italian Menu - Rosi Feist - P\u00f3ster \\/ Madera roble natural \\/ 20x30\",\"unit_amount\":{\"currency_code\":\"EUR\",\"value\":\"24.95\"},\"tax\":{\"currency_code\":\"EUR\",\"value\":\"0.00\"},\"quantity\":\"1\"},{\"name\":\"La Dolce Vita - P\u00f3ster \\/ Madera roble oscuro \\/ 20x30\",\"unit_amount\":{\"currency_code\":\"EUR\",\"value\":\"24.95\"},\"tax\":{\"currency_code\":\"EUR\",\"value\":\"0.00\"},\"quantity\":\"1\"}],\"shipping\":{\"name\":{\"full_name\":\"Adrien Davoust\"},\"address\":{\"address_line_1\":\"129 rue de la chapelle \",\"admin_area_2\":\"Argenteuil \",\"postal_code\":\"95100\",\"country_code\":\"FR\"}},\"supplementary_data\":{\"tax_nexus\":[]},\"payments\":{\"captures\":[{\"id\":\"0K352681JB722783W\",\"status\":\"COMPLETED\",\"amount\":{\"currency_code\":\"EUR\",\"value\":\"54.85\"},\"final_capture\":true,\"disbursement_mode\":\"INSTANT\",\"seller_protection\":{\"status\":\"ELIGIBLE\",\"dispute_categories\":[\"ITEM_NOT_RECEIVED\",\"UNAUTHORIZED_TRANSACTION\"]},\"seller_receivable_breakdown\":{\"gross_amount\":{\"currency_code\":\"EUR\",\"value\":\"54.85\"},\"paypal_fee\":{\"currency_code\":\"EUR\",\"value\":\"1.94\"},\"net_amount\":{\"currency_code\":\"EUR\",\"value\":\"52.91\"}},\"invoice_id\":\"rVu0dcgAGtLrQl54SYSi8OGCE\",\"custom_id\":\"{\\\"shop_id\\\":751927347,\\\"session_id\\\":\\\"rVu0dcgAGtLrQl54SYSi8OGCE\\\"}\",\"links\":[{\"href\":\"https:\\/\\/api.paypal.com\\/v2\\/payments\\/captures\\/0K352681JB722783W\",\"rel\":\"self\",\"method\":\"GET\"},{\"href\":\"https:\\/\\/api.paypal.com\\/v2\\/payments\\/captures\\/0K352681JB722783W\\/refund\",\"rel\":\"refund\",\"method\":\"POST\"},{\"href\":\"https:\\/\\/api.paypal.com\\/v2\\/checkout\\/orders\\/0XH81692SH6150356\",\"rel\":\"up\",\"method\":\"GET\"}],\"create_time\":\"2026-01-06T13:01:18Z\",\"update_time\":\"2026-01-06T13:01:18Z\"}]}}],\"payer\":{\"name\":{\"given_name\":\"Adrien\",\"surname\":\"Davoust\"},\"email_address\":\"davoust.adrien95@gmail.com\",\"payer_id\":\"5768YYYQVX8QY\",\"phone\":{\"phone_number\":{\"national_number\":\"33638983591\"}},\"address\":{\"address_line_1\":\"92 Rue du G\u00e9n\u00e9ral Leclerc\",\"admin_area_2\":\"Franconville\",\"postal_code\":\"95130\",\"country_code\":\"FR\"}},\"create_time\":\"2026-01-06T13:00:34Z\",\"update_time\":\"2026-01-06T13:01:18Z\",\"links\":[{\"href\":\"https:\\/\\/api.paypal.com\\/v2\\/checkout\\/orders\\/0XH81692SH6150356\",\"rel\":\"self\",\"method\":\"GET\"}]}"</t>
  </si>
  <si>
    <t>AS-96909</t>
  </si>
  <si>
    <t>gid://shopify/Order/7498471080274</t>
  </si>
  <si>
    <t>gid://shopify/OrderTransaction/8639071289682</t>
  </si>
  <si>
    <t>2026-01-27T11:48:29Z</t>
  </si>
  <si>
    <t>ch_3SuAl0IkWweOM9jA1FvI7Ilj</t>
  </si>
  <si>
    <t>rPaa6UncSXscNaw4cQtcDUZJ7</t>
  </si>
  <si>
    <t>pi_3SuAl0IkWweOM9jA192bmJ6x</t>
  </si>
  <si>
    <t>"{\"id\":\"pi_3SuAl0IkWweOM9jA192bmJ6x\",\"object\":\"payment_intent\",\"amount\":12231,\"amount_capturable\":0,\"amount_received\":12231,\"canceled_at\":null,\"cancellation_reason\":null,\"capture_method\":\"automatic\",\"latest_charge\":{\"id\":\"ch_3SuAl0IkWweOM9jA1FvI7Ilj\",\"object\":\"charge\",\"amount\":12231,\"application_fee\":\"fee_1SuAl2IkWweOM9jAInmnLOVj\",\"balance_transaction\":\"txn_3SuAl0IkWweOM9jA1MUpKVmW\",\"captured\":true,\"created\":1769514510,\"currency\":\"eur\",\"failure_code\":null,\"failure_message\":null,\"fraud_details\":{},\"livemode\":true,\"metadata\":{\"payment_id\":\"rPaa6UncSXscNaw4cQtcDUZJ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Al0IkWweOM9jA192bmJ6x\",\"payment_method\":\"pm_1SuAl0IkWweOM9jAWce3w3wj\",\"payment_method_details\":{\"card\":{\"amount_authorized\":12231,\"authorization_code\":\"641100\",\"brand\":\"mastercard\",\"checks\":{\"address_line1_check\":\"unavailable\",\"address_postal_code_check\":\"unavailable\",\"cvc_check\":\"pass\"},\"country\":\"MX\",\"description\":\"Debit MasterCard\",\"ds_transaction_id\":null,\"exp_month\":12,\"exp_year\":2027,\"extended_authorization\":{\"status\":\"disabled\"},\"fingerprint\":\"ZW0Ssiw0sP03QMCi\",\"funding\":\"debit\",\"iin\":\"559213\",\"incremental_authorization\":{\"status\":\"unavailable\"},\"installments\":null,\"issuer\":\"INTELIGENCIA EN FINANZAS SAPI\",\"last4\":\"1369\",\"mandate\":null,\"moto\":false,\"multicapture\":{\"status\":\"unavailable\"},\"network\":\"mastercard\",\"network_token\":{\"used\":false},\"network_transaction_id\":\"MDSX2MFM90127\",\"overcapture\":{\"maximum_amount_capturable\":12231,\"status\":\"unavailable\"},\"payment_account_reference\":\"5001B799U1GVJD0BQ4YI7444CNQQH\",\"regulated_status\":\"unregulated\",\"three_d_secure\":null,\"wallet\":null},\"type\":\"card\"},\"refunded\":false,\"source\":null,\"status\":\"succeeded\",\"mit_params\":{\"network_transaction_id\":\"MDSX2MFM90127\"}},\"confirmation_method\":\"manual\",\"created\":1769514510,\"currency\":\"eur\",\"customer\":null,\"last_payment_error\":null,\"livemode\":true,\"metadata\":{\"payment_id\":\"rPaa6UncSXscNaw4cQtcDUZJ7\",\"payments_extension\":\"true\",\"payments_extension_type\":\"card\",\"reconciliation_flow\":\"payments_api\",\"shop_id\":\"751927347\"},\"next_action\":null,\"payment_method\":\"pm_1SuAl0IkWweOM9jAWce3w3wj\",\"payment_method_types\":[\"card\"],\"source\":null,\"status\":\"succeeded\"}"</t>
  </si>
  <si>
    <t>AS-96596</t>
  </si>
  <si>
    <t>gid://shopify/Order/7489517846866</t>
  </si>
  <si>
    <t>gid://shopify/OrderTransaction/8627840254290</t>
  </si>
  <si>
    <t>2026-01-23T12:33:07Z</t>
  </si>
  <si>
    <t>ch_3SsjXzIkWweOM9jA0cGRrHEX</t>
  </si>
  <si>
    <t>rM5ZKnEWPMLBaUTSzqvKfwrp4</t>
  </si>
  <si>
    <t>pi_3SsjXzIkWweOM9jA0n2qgMb6</t>
  </si>
  <si>
    <t>"{\"id\":\"pi_3SsjXzIkWweOM9jA0n2qgMb6\",\"object\":\"payment_intent\",\"amount\":3190,\"amount_capturable\":0,\"amount_received\":3190,\"canceled_at\":null,\"cancellation_reason\":null,\"capture_method\":\"automatic\",\"latest_charge\":{\"id\":\"ch_3SsjXzIkWweOM9jA0cGRrHEX\",\"object\":\"charge\",\"amount\":3190,\"application_fee\":\"fee_1SsjY3IkWweOM9jAGLGXzsvJ\",\"balance_transaction\":\"txn_3SsjXzIkWweOM9jA0EjJmopY\",\"captured\":true,\"created\":1769171590,\"currency\":\"eur\",\"failure_code\":null,\"failure_message\":null,\"fraud_details\":{},\"livemode\":true,\"metadata\":{\"payment_id\":\"rM5ZKnEWPMLBaUTSzqvKfwrp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jXzIkWweOM9jA0n2qgMb6\",\"payment_method\":\"pm_1SsjXzIkWweOM9jAqORE3JFh\",\"payment_method_details\":{\"card\":{\"amount_authorized\":3190,\"authorization_code\":\"057560\",\"brand\":\"mastercard\",\"checks\":{\"address_line1_check\":\"unavailable\",\"address_postal_code_check\":\"unavailable\",\"cvc_check\":\"pass\"},\"country\":\"FR\",\"description\":\"MasterCard Standard Card Immediate Debit\",\"ds_transaction_id\":null,\"exp_month\":9,\"exp_year\":2028,\"extended_authorization\":{\"status\":\"disabled\"},\"fingerprint\":\"uMwyfd4Mibaa6U42\",\"funding\":\"debit\",\"iin\":\"513283\",\"incremental_authorization\":{\"status\":\"unavailable\"},\"installments\":null,\"issuer\":\"BANQUE FEDERATIVE DU CREDIT MU\",\"last4\":\"9618\",\"mandate\":null,\"moto\":false,\"multicapture\":{\"status\":\"unavailable\"},\"network\":\"mastercard\",\"network_token\":{\"used\":false},\"network_transaction_id\":\"TCSDJHS1Y0123\",\"overcapture\":{\"maximum_amount_capturable\":3190,\"status\":\"unavailable\"},\"payment_account_reference\":\"50019X4HTKSVXZKCN83AXGRS3L734\",\"regulated_status\":\"unregulated\",\"three_d_secure\":{\"authentication_flow\":\"frictionless\",\"electronic_commerce_indicator\":\"06\",\"exemption_indicator\":null,\"result\":\"exempted\",\"result_reason\":null,\"transaction_id\":\"d8c4e15a-9266-4ca6-a160-284fe68c7e64\",\"version\":\"2.2.0\"},\"wallet\":null},\"type\":\"card\"},\"refunded\":false,\"source\":null,\"status\":\"succeeded\",\"mit_params\":{\"network_transaction_id\":\"TCSDJHS1Y0123\"}},\"confirmation_method\":\"manual\",\"created\":1769171587,\"currency\":\"eur\",\"customer\":null,\"last_payment_error\":null,\"livemode\":true,\"metadata\":{\"payment_id\":\"rM5ZKnEWPMLBaUTSzqvKfwrp4\",\"payments_extension\":\"true\",\"payments_extension_type\":\"card\",\"reconciliation_flow\":\"payments_api\",\"shop_id\":\"751927347\"},\"next_action\":null,\"payment_method\":\"pm_1SsjXzIkWweOM9jAqORE3JFh\",\"payment_method_types\":[\"card\"],\"source\":null,\"status\":\"succeeded\"}"</t>
  </si>
  <si>
    <t>AS-97000</t>
  </si>
  <si>
    <t>gid://shopify/Order/7509785182546</t>
  </si>
  <si>
    <t>gid://shopify/OrderTransaction/8642410545490</t>
  </si>
  <si>
    <t>2026-01-28T17:25:07Z</t>
  </si>
  <si>
    <t>ch_3SucUKIkWweOM9jA2YfefrKf</t>
  </si>
  <si>
    <t>rt9ZhDtZgMG51AZMO7TjBl2ry</t>
  </si>
  <si>
    <t>pi_3SucUKIkWweOM9jA2ipoIyaw</t>
  </si>
  <si>
    <t>"{\"id\":\"pi_3SucUKIkWweOM9jA2ipoIyaw\",\"object\":\"payment_intent\",\"amount\":3190,\"amount_capturable\":0,\"amount_received\":3190,\"canceled_at\":null,\"cancellation_reason\":null,\"capture_method\":\"automatic\",\"latest_charge\":{\"id\":\"ch_3SucUKIkWweOM9jA2YfefrKf\",\"object\":\"charge\",\"amount\":3190,\"application_fee\":\"fee_1SucUOIkWweOM9jALSSpsPsB\",\"balance_transaction\":\"txn_3SucUKIkWweOM9jA2nmvIj4L\",\"captured\":true,\"created\":1769621111,\"currency\":\"eur\",\"failure_code\":null,\"failure_message\":null,\"fraud_details\":{},\"livemode\":true,\"metadata\":{\"payment_id\":\"rt9ZhDtZgMG51AZMO7TjBl2r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cUKIkWweOM9jA2ipoIyaw\",\"payment_method\":\"pm_1SucUKIkWweOM9jAdI9cHvAB\",\"payment_method_details\":{\"card\":{\"amount_authorized\":3190,\"authorization_code\":\"175195\",\"brand\":\"visa\",\"checks\":{\"address_line1_check\":\"unavailable\",\"address_postal_code_check\":\"unavailable\",\"cvc_check\":\"pass\"},\"country\":\"IT\",\"description\":\"Visa Classic\",\"ds_transaction_id\":null,\"exp_month\":1,\"exp_year\":2029,\"extended_authorization\":{\"status\":\"disabled\"},\"fingerprint\":\"3naIve9N1oxceX90\",\"funding\":\"debit\",\"iin\":\"480161\",\"incremental_authorization\":{\"status\":\"unavailable\"},\"installments\":null,\"issuer\":\"BANCO BPM SOCIETA PER AZIONI\",\"last4\":\"9541\",\"mandate\":null,\"moto\":false,\"multicapture\":{\"status\":\"unavailable\"},\"network\":\"visa\",\"network_token\":{\"used\":false},\"network_transaction_id\":\"486028627119792\",\"overcapture\":{\"maximum_amount_capturable\":3190,\"status\":\"unavailable\"},\"payment_account_reference\":\"V0010013824073488440695852813\",\"regulated_status\":\"unregulated\",\"three_d_secure\":null,\"wallet\":null},\"type\":\"card\"},\"refunded\":false,\"source\":null,\"status\":\"succeeded\",\"mit_params\":{\"network_transaction_id\":\"486028627119792\"}},\"confirmation_method\":\"manual\",\"created\":1769621108,\"currency\":\"eur\",\"customer\":null,\"last_payment_error\":null,\"livemode\":true,\"metadata\":{\"payment_id\":\"rt9ZhDtZgMG51AZMO7TjBl2ry\",\"payments_extension\":\"true\",\"payments_extension_type\":\"card\",\"reconciliation_flow\":\"payments_api\",\"shop_id\":\"751927347\"},\"next_action\":null,\"payment_method\":\"pm_1SucUKIkWweOM9jAdI9cHvAB\",\"payment_method_types\":[\"card\"],\"source\":null,\"status\":\"succeeded\"}"</t>
  </si>
  <si>
    <t>AS-96319</t>
  </si>
  <si>
    <t>gid://shopify/Order/7441325228370</t>
  </si>
  <si>
    <t>gid://shopify/OrderTransaction/8617450373458</t>
  </si>
  <si>
    <t>2026-01-19T11:59:49Z</t>
  </si>
  <si>
    <t>ch_3SrH7aIkWweOM9jA2p8HoqEP</t>
  </si>
  <si>
    <t>rkL9ocobjn1hUi2cgkHku8m8k</t>
  </si>
  <si>
    <t>pi_3SrH7aIkWweOM9jA2VeL7xL4</t>
  </si>
  <si>
    <t>"{\"id\":\"pi_3SrH7aIkWweOM9jA2VeL7xL4\",\"object\":\"payment_intent\",\"amount\":5993,\"amount_capturable\":0,\"amount_received\":5993,\"canceled_at\":null,\"cancellation_reason\":null,\"capture_method\":\"automatic\",\"latest_charge\":{\"id\":\"ch_3SrH7aIkWweOM9jA2p8HoqEP\",\"object\":\"charge\",\"amount\":5993,\"application_fee\":\"fee_1SrH7aIkWweOM9jAXqB4PQES\",\"balance_transaction\":\"txn_3SrH7aIkWweOM9jA2gp38v9w\",\"captured\":true,\"created\":1768823990,\"currency\":\"eur\",\"failure_code\":null,\"failure_message\":null,\"fraud_details\":{},\"livemode\":true,\"metadata\":{\"payment_id\":\"rkL9ocobjn1hUi2cgkHku8m8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H7aIkWweOM9jA2VeL7xL4\",\"payment_method\":\"pm_1SrH7aIkWweOM9jAi9U7eJRQ\",\"payment_method_details\":{\"card\":{\"amount_authorized\":5993,\"authorization_code\":\"536813\",\"brand\":\"visa\",\"checks\":{\"address_line1_check\":\"unavailable\",\"address_postal_code_check\":\"unavailable\",\"cvc_check\":null},\"country\":\"ES\",\"description\":\"Visa Business\",\"ds_transaction_id\":null,\"exp_month\":11,\"exp_year\":2028,\"extended_authorization\":{\"status\":\"disabled\"},\"fingerprint\":\"713oRaR6o1CSMZ2X\",\"funding\":\"credit\",\"iin\":\"425566\",\"incremental_authorization\":{\"status\":\"unavailable\"},\"installments\":null,\"issuer\":\"BANKINTER S.A.\",\"last4\":\"1470\",\"mandate\":null,\"moto\":false,\"multicapture\":{\"status\":\"unavailable\"},\"network\":\"visa\",\"network_token\":{\"used\":true},\"network_transaction_id\":\"486019431906936\",\"overcapture\":{\"maximum_amount_capturable\":5993,\"status\":\"unavailable\"},\"payment_account_reference\":\"V0010014625318604866679379568\",\"regulated_status\":\"unregulated\",\"three_d_secure\":null,\"wallet\":null},\"type\":\"card\"},\"refunded\":false,\"source\":null,\"status\":\"succeeded\",\"mit_params\":{\"network_transaction_id\":\"486019431906936\"}},\"confirmation_method\":\"manual\",\"created\":1768823990,\"currency\":\"eur\",\"customer\":null,\"last_payment_error\":null,\"livemode\":true,\"metadata\":{\"payment_id\":\"rkL9ocobjn1hUi2cgkHku8m8k\",\"payments_extension\":\"true\",\"payments_extension_type\":\"card\",\"reconciliation_flow\":\"payments_api\",\"shop_id\":\"751927347\"},\"next_action\":null,\"payment_method\":\"pm_1SrH7aIkWweOM9jAi9U7eJRQ\",\"payment_method_types\":[\"card\"],\"source\":null,\"status\":\"succeeded\"}"</t>
  </si>
  <si>
    <t>AS-96061</t>
  </si>
  <si>
    <t>gid://shopify/Order/7433103737170</t>
  </si>
  <si>
    <t>gid://shopify/OrderTransaction/8607508922706</t>
  </si>
  <si>
    <t>2026-01-16T11:18:46Z</t>
  </si>
  <si>
    <t>ch_3SqB3DIkWweOM9jA2A5Baz77</t>
  </si>
  <si>
    <t>rrfWgLCWlDVXPBFr8ixhtRDz4</t>
  </si>
  <si>
    <t>pi_3SqB3DIkWweOM9jA2VtDiWW7</t>
  </si>
  <si>
    <t>"{\"id\":\"pi_3SqB3DIkWweOM9jA2VtDiWW7\",\"object\":\"payment_intent\",\"amount\":26532,\"amount_capturable\":0,\"amount_received\":26532,\"canceled_at\":null,\"cancellation_reason\":null,\"capture_method\":\"automatic\",\"latest_charge\":{\"id\":\"ch_3SqB3DIkWweOM9jA2A5Baz77\",\"object\":\"charge\",\"amount\":26532,\"application_fee\":\"fee_1SqB3EIkWweOM9jAeepcBaJi\",\"balance_transaction\":\"txn_3SqB3DIkWweOM9jA2CXYr3VH\",\"captured\":true,\"created\":1768562327,\"currency\":\"eur\",\"failure_code\":null,\"failure_message\":null,\"fraud_details\":{},\"livemode\":true,\"metadata\":{\"payment_id\":\"rrfWgLCWlDVXPBFr8ixhtRDz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B3DIkWweOM9jA2VtDiWW7\",\"payment_method\":\"pm_1SqB3DIkWweOM9jAwkc4pWv2\",\"payment_method_details\":{\"card\":{\"amount_authorized\":26532,\"authorization_code\":\"372363\",\"brand\":\"visa\",\"checks\":{\"address_line1_check\":\"unavailable\",\"address_postal_code_check\":\"unavailable\",\"cvc_check\":null},\"country\":\"ES\",\"description\":\"Visa Business\",\"ds_transaction_id\":null,\"exp_month\":11,\"exp_year\":2028,\"extended_authorization\":{\"status\":\"disabled\"},\"fingerprint\":\"713oRaR6o1CSMZ2X\",\"funding\":\"credit\",\"iin\":\"425566\",\"incremental_authorization\":{\"status\":\"unavailable\"},\"installments\":null,\"issuer\":\"BANKINTER S.A.\",\"last4\":\"1470\",\"mandate\":null,\"moto\":false,\"multicapture\":{\"status\":\"unavailable\"},\"network\":\"visa\",\"network_token\":{\"used\":true},\"network_transaction_id\":\"486016407274040\",\"overcapture\":{\"maximum_amount_capturable\":26532,\"status\":\"unavailable\"},\"payment_account_reference\":\"V0010014625318604866679379568\",\"regulated_status\":\"unregulated\",\"three_d_secure\":null,\"wallet\":null},\"type\":\"card\"},\"refunded\":false,\"source\":null,\"status\":\"succeeded\",\"mit_params\":{\"network_transaction_id\":\"486016407274040\"}},\"confirmation_method\":\"manual\",\"created\":1768562327,\"currency\":\"eur\",\"customer\":null,\"last_payment_error\":null,\"livemode\":true,\"metadata\":{\"payment_id\":\"rrfWgLCWlDVXPBFr8ixhtRDz4\",\"payments_extension\":\"true\",\"payments_extension_type\":\"card\",\"reconciliation_flow\":\"payments_api\",\"shop_id\":\"751927347\"},\"next_action\":null,\"payment_method\":\"pm_1SqB3DIkWweOM9jAwkc4pWv2\",\"payment_method_types\":[\"card\"],\"source\":null,\"status\":\"succeeded\"}"</t>
  </si>
  <si>
    <t>AS-96180</t>
  </si>
  <si>
    <t>gid://shopify/Order/7437401555282</t>
  </si>
  <si>
    <t>gid://shopify/OrderTransaction/8612704911698</t>
  </si>
  <si>
    <t>2026-01-17T18:25:04Z</t>
  </si>
  <si>
    <t>ch_3SqeBJIkWweOM9jA1O4URsLs</t>
  </si>
  <si>
    <t>rzsAf7egHzXQkvO2EOoO6KoEA</t>
  </si>
  <si>
    <t>pi_3SqeBJIkWweOM9jA13Jyqa9b</t>
  </si>
  <si>
    <t>"{\"id\":\"pi_3SqeBJIkWweOM9jA13Jyqa9b\",\"object\":\"payment_intent\",\"amount\":3790,\"amount_capturable\":0,\"amount_received\":3790,\"canceled_at\":null,\"cancellation_reason\":null,\"capture_method\":\"automatic\",\"latest_charge\":{\"id\":\"ch_3SqeBJIkWweOM9jA1O4URsLs\",\"object\":\"charge\",\"amount\":3790,\"application_fee\":\"fee_1SqeBMIkWweOM9jA37gpNWha\",\"balance_transaction\":\"txn_3SqeBJIkWweOM9jA1v0J2iVo\",\"captured\":true,\"created\":1768674306,\"currency\":\"eur\",\"failure_code\":null,\"failure_message\":null,\"fraud_details\":{},\"livemode\":true,\"metadata\":{\"payment_id\":\"rzsAf7egHzXQkvO2EOoO6KoE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eBJIkWweOM9jA13Jyqa9b\",\"payment_method\":\"pm_1SqeBJIkWweOM9jA9KuBvjY0\",\"payment_method_details\":{\"card\":{\"amount_authorized\":3790,\"authorization_code\":\"455135\",\"brand\":\"visa\",\"checks\":{\"address_line1_check\":\"pass\",\"address_postal_code_check\":\"pass\",\"cvc_check\":\"pass\"},\"country\":\"FR\",\"description\":\"Visa Classic\",\"ds_transaction_id\":null,\"exp_month\":10,\"exp_year\":2028,\"extended_authorization\":{\"status\":\"disabled\"},\"fingerprint\":\"rryPsTow0oOQwTvc\",\"funding\":\"debit\",\"iin\":\"478554\",\"incremental_authorization\":{\"status\":\"unavailable\"},\"installments\":null,\"issuer\":\"LYDIA SOLUTIONS SAS\",\"last4\":\"3208\",\"mandate\":null,\"moto\":false,\"multicapture\":{\"status\":\"unavailable\"},\"network\":\"visa\",\"network_token\":{\"used\":false},\"network_transaction_id\":\"486017663078658\",\"overcapture\":{\"maximum_amount_capturable\":3790,\"status\":\"unavailable\"},\"payment_account_reference\":\"V0010013022329254278572264084\",\"regulated_status\":\"unregulated\",\"three_d_secure\":null,\"wallet\":null},\"type\":\"card\"},\"refunded\":false,\"source\":null,\"status\":\"succeeded\",\"mit_params\":{\"network_transaction_id\":\"486017663078658\"}},\"confirmation_method\":\"manual\",\"created\":1768674305,\"currency\":\"eur\",\"customer\":null,\"last_payment_error\":null,\"livemode\":true,\"metadata\":{\"payment_id\":\"rzsAf7egHzXQkvO2EOoO6KoEA\",\"payments_extension\":\"true\",\"payments_extension_type\":\"card\",\"reconciliation_flow\":\"payments_api\",\"shop_id\":\"751927347\"},\"next_action\":null,\"payment_method\":\"pm_1SqeBJIkWweOM9jA9KuBvjY0\",\"payment_method_types\":[\"card\"],\"source\":null,\"status\":\"succeeded\"}"</t>
  </si>
  <si>
    <t>gid://shopify/OrderTransaction/8612759798098</t>
  </si>
  <si>
    <t>2026-01-17T18:37:46Z</t>
  </si>
  <si>
    <t>re_3SqeBJIkWweOM9jA1rGSv4Pd</t>
  </si>
  <si>
    <t>zDkz4lPqOAlvqibZzg4Qcftp3</t>
  </si>
  <si>
    <t>"{\"id\":\"re_3SqeBJIkWweOM9jA1rGSv4Pd\",\"amount\":3790,\"balance_transaction\":\"txn_3SqeBJIkWweOM9jA1AV2EKlQ\",\"charge\":{\"id\":\"ch_3SqeBJIkWweOM9jA1O4URsLs\",\"object\":\"charge\",\"amount\":3790,\"application_fee\":\"fee_1SqeBMIkWweOM9jA37gpNWha\",\"balance_transaction\":\"txn_3SqeBJIkWweOM9jA1v0J2iVo\",\"captured\":true,\"created\":1768674306,\"currency\":\"eur\",\"failure_code\":null,\"failure_message\":null,\"fraud_details\":{},\"livemode\":true,\"metadata\":{\"payment_id\":\"rzsAf7egHzXQkvO2EOoO6KoE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eBJIkWweOM9jA13Jyqa9b\",\"payment_method\":\"pm_1SqeBJIkWweOM9jA9KuBvjY0\",\"payment_method_details\":{\"card\":{\"amount_authorized\":3790,\"authorization_code\":\"455135\",\"brand\":\"visa\",\"checks\":{\"address_line1_check\":\"pass\",\"address_postal_code_check\":\"pass\",\"cvc_check\":\"pass\"},\"country\":\"FR\",\"description\":\"Visa Classic\",\"ds_transaction_id\":null,\"exp_month\":10,\"exp_year\":2028,\"extended_authorization\":{\"status\":\"disabled\"},\"fingerprint\":\"rryPsTow0oOQwTvc\",\"funding\":\"debit\",\"iin\":\"478554\",\"incremental_authorization\":{\"status\":\"unavailable\"},\"installments\":null,\"issuer\":\"LYDIA SOLUTIONS SAS\",\"last4\":\"3208\",\"mandate\":null,\"moto\":false,\"multicapture\":{\"status\":\"unavailable\"},\"network\":\"visa\",\"network_token\":{\"used\":false},\"network_transaction_id\":\"486017663078658\",\"overcapture\":{\"maximum_amount_capturable\":3790,\"status\":\"unavailable\"},\"payment_account_reference\":\"V0010013022329254278572264084\",\"regulated_status\":\"unregulated\",\"three_d_secure\":null,\"wallet\":null},\"type\":\"card\"},\"refunded\":true,\"source\":null,\"status\":\"succeeded\",\"mit_params\":{\"network_transaction_id\":\"486017663078658\"}},\"object\":\"refund\",\"reason\":null,\"status\":\"succeeded\",\"created\":1768675067,\"currency\":\"eur\",\"metadata\":{\"payments_extension\":\"true\",\"payments_extension_type\":\"card\",\"reconciliation_flow\":\"payments_api\",\"refund_id\":\"zDkz4lPqOAlvqibZzg4Qcftp3\"},\"payment_method_details\":{\"card\":{\"acquirer_reference_number\":null,\"acquirer_reference_number_status\":\"unavailable\"},\"type\":\"card\"},\"mit_params\":{}}"</t>
  </si>
  <si>
    <t>AS-95598</t>
  </si>
  <si>
    <t>gid://shopify/Order/7419727151442</t>
  </si>
  <si>
    <t>gid://shopify/OrderTransaction/8592898916690</t>
  </si>
  <si>
    <t>2026-01-10T21:42:13Z</t>
  </si>
  <si>
    <t>py_3So9vFIkWweOM9jA1tPDZFak</t>
  </si>
  <si>
    <t>r3YObr8NEejYfjQeTlg9v7xJw</t>
  </si>
  <si>
    <t>"{\"id\":\"py_3So9vFIkWweOM9jA1tPDZFak\",\"object\":\"charge\",\"amount\":24282,\"application_fee\":\"fee_1So9wOIkWweOM9jAUmMrWW86\",\"balance_transaction\":\"txn_3So9vFIkWweOM9jA1RhQbstZ\",\"captured\":true,\"created\":1768081404,\"currency\":\"eur\",\"failure_code\":null,\"failure_message\":null,\"fraud_details\":{},\"livemode\":true,\"metadata\":{\"payments_extension_type\":\"klarna\",\"reconciliation_flow\":\"payments_api\",\"shop_id\":\"751927347\",\"payments_extension\":\"true\",\"payment_id\":\"r3YObr8NEejYfjQeTlg9v7xJw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o9vFIkWweOM9jA1UDhWBGr\",\"payment_method\":\"pm_1So9vFIkWweOM9jASgSr8c5R\",\"payment_method_details\":{\"klarna\":{\"payer_details\":{\"address\":{\"country\":\"ES\"}},\"payment_method_category\":\"pay_in_installments\",\"preferred_locale\":\"es-ES\"},\"type\":\"klarna\"},\"refunded\":false,\"source\":null,\"status\":\"succeeded\"}"</t>
  </si>
  <si>
    <t>gid://shopify/OrderTransaction/8647144407378</t>
  </si>
  <si>
    <t>2026-01-30T10:07:24Z</t>
  </si>
  <si>
    <t>pyr_1SvEbpIkWweOM9jAQKKMzJ1z</t>
  </si>
  <si>
    <t>zYrSjj4CO6F4W7b5My0TJSufL</t>
  </si>
  <si>
    <t>"{\"id\":\"pyr_1SvEbpIkWweOM9jAQKKMzJ1z\",\"amount\":5037,\"balance_transaction\":\"txn_1SvEbpIkWweOM9jADt177BrR\",\"charge\":\"py_3So9vFIkWweOM9jA1tPDZFak\",\"object\":\"refund\",\"reason\":null,\"status\":\"succeeded\",\"created\":1769767645,\"currency\":\"eur\",\"metadata\":{\"payments_extension_type\":\"klarna\",\"reconciliation_flow\":\"payments_api\",\"payments_extension\":\"true\",\"refund_id\":\"zYrSjj4CO6F4W7b5My0TJSufL\"}}"</t>
  </si>
  <si>
    <t>AS-95866</t>
  </si>
  <si>
    <t>"{\"id\":\"pi_3SdtL9IkWweOM9jA29wnELBq\",\"object\":\"payment_intent\",\"amount\":8495,\"amount_capturable\":0,\"amount_received\":8495,\"canceled_at\":null,\"cancellation_reason\":null,\"capture_method\":\"automatic\",\"latest_charge\":{\"id\":\"ch_3SdtL9IkWweOM9jA2Y3tza2A\",\"object\":\"charge\",\"amount\":8495,\"application_fee\":\"fee_1SdtLBIkWweOM9jAgWqQEnTf\",\"balance_transaction\":\"txn_3SdtL9IkWweOM9jA2gt8QtTH\",\"captured\":true,\"created\":1765634313,\"currency\":\"eur\",\"failure_code\":null,\"failure_message\":null,\"fraud_details\":{},\"livemode\":true,\"metadata\":{\"payment_id\":\"rAgrSFNeLF2PrRw9DqEOgfCS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dtL9IkWweOM9jA29wnELBq\",\"payment_method\":\"pm_1SdtL9IkWweOM9jAls1Seafd\",\"payment_method_details\":{\"card\":{\"amount_authorized\":8495,\"authorization_code\":\"598979\",\"brand\":\"visa\",\"checks\":{\"address_line1_check\":\"unavailable\",\"address_postal_code_check\":\"unavailable\",\"cvc_check\":\"pass\"},\"country\":\"ES\",\"description\":\"Visa Classic\",\"ds_transaction_id\":null,\"exp_month\":2,\"exp_year\":2030,\"extended_authorization\":{\"status\":\"disabled\"},\"fingerprint\":\"eKcMlncV51XO64pW\",\"funding\":\"credit\",\"iin\":\"476663\",\"incremental_authorization\":{\"status\":\"unavailable\"},\"installments\":null,\"issuer\":\"CAIXABANK S.A.\",\"last4\":\"4390\",\"mandate\":null,\"moto\":false,\"multicapture\":{\"status\":\"unavailable\"},\"network\":\"visa\",\"network_token\":{\"used\":false},\"network_transaction_id\":\"485347503131368\",\"overcapture\":{\"maximum_amount_capturable\":8495,\"status\":\"unavailable\"},\"payment_account_reference\":\"V0010014623220598595409871018\",\"regulated_status\":\"unregulated\",\"three_d_secure\":null,\"wallet\":null},\"type\":\"card\"},\"refunded\":false,\"source\":null,\"status\":\"succeeded\",\"mit_params\":{\"network_transaction_id\":\"485347503131368\"}},\"confirmation_method\":\"manual\",\"created\":1765634311,\"currency\":\"eur\",\"customer\":null,\"last_payment_error\":null,\"livemode\":true,\"metadata\":{\"payment_id\":\"rAgrSFNeLF2PrRw9DqEOgfCS2\",\"payments_extension\":\"true\",\"payments_extension_type\":\"card\",\"reconciliation_flow\":\"payments_api\",\"shop_id\":\"751927347\"},\"next_action\":null,\"payment_method\":\"pm_1SdtL9IkWweOM9jAls1Seafd\",\"payment_method_types\":[\"card\"],\"source\":null,\"status\":\"succeeded\"}"</t>
  </si>
  <si>
    <t>gid://shopify/OrderTransaction/8644487348562</t>
  </si>
  <si>
    <t>2026-01-29T09:45:13Z</t>
  </si>
  <si>
    <t>re_3SdtL9IkWweOM9jA2qoNMQjR</t>
  </si>
  <si>
    <t>zMVhG8W9vdFxWe1TFKs6fQa2I</t>
  </si>
  <si>
    <t>"{\"id\":\"re_3SdtL9IkWweOM9jA2qoNMQjR\",\"amount\":8495,\"balance_transaction\":\"txn_3SdtL9IkWweOM9jA2CbG411s\",\"charge\":{\"id\":\"ch_3SdtL9IkWweOM9jA2Y3tza2A\",\"object\":\"charge\",\"amount\":8495,\"application_fee\":\"fee_1SdtLBIkWweOM9jAgWqQEnTf\",\"balance_transaction\":\"txn_3SdtL9IkWweOM9jA2gt8QtTH\",\"captured\":true,\"created\":1765634313,\"currency\":\"eur\",\"failure_code\":null,\"failure_message\":null,\"fraud_details\":{},\"livemode\":true,\"metadata\":{\"payment_id\":\"rAgrSFNeLF2PrRw9DqEOgfCS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dtL9IkWweOM9jA29wnELBq\",\"payment_method\":\"pm_1SdtL9IkWweOM9jAls1Seafd\",\"payment_method_details\":{\"card\":{\"amount_authorized\":8495,\"authorization_code\":\"598979\",\"brand\":\"visa\",\"checks\":{\"address_line1_check\":\"unavailable\",\"address_postal_code_check\":\"unavailable\",\"cvc_check\":\"pass\"},\"country\":\"ES\",\"description\":\"Visa Classic\",\"ds_transaction_id\":null,\"exp_month\":2,\"exp_year\":2030,\"extended_authorization\":{\"status\":\"disabled\"},\"fingerprint\":\"eKcMlncV51XO64pW\",\"funding\":\"credit\",\"iin\":\"476663\",\"incremental_authorization\":{\"status\":\"unavailable\"},\"installments\":null,\"issuer\":\"CAIXABANK S.A.\",\"last4\":\"4390\",\"mandate\":null,\"moto\":false,\"multicapture\":{\"status\":\"unavailable\"},\"network\":\"visa\",\"network_token\":{\"used\":false},\"network_transaction_id\":\"485347503131368\",\"overcapture\":{\"maximum_amount_capturable\":8495,\"status\":\"unavailable\"},\"payment_account_reference\":\"V0010014623220598595409871018\",\"regulated_status\":\"unregulated\",\"three_d_secure\":null,\"wallet\":null},\"type\":\"card\"},\"refunded\":true,\"source\":null,\"status\":\"succeeded\",\"mit_params\":{\"network_transaction_id\":\"485347503131368\"}},\"object\":\"refund\",\"reason\":null,\"status\":\"succeeded\",\"created\":1769679914,\"currency\":\"eur\",\"metadata\":{\"payments_extension\":\"true\",\"payments_extension_type\":\"card\",\"reconciliation_flow\":\"payments_api\",\"refund_id\":\"zMVhG8W9vdFxWe1TFKs6fQa2I\"},\"payment_method_details\":{\"card\":{\"acquirer_reference_number\":null,\"acquirer_reference_number_status\":\"pending\"},\"type\":\"card\"},\"mit_params\":{}}"</t>
  </si>
  <si>
    <t>AS-95845</t>
  </si>
  <si>
    <t>gid://shopify/Order/7426350219602</t>
  </si>
  <si>
    <t>gid://shopify/OrderTransaction/8599572218194</t>
  </si>
  <si>
    <t>2026-01-13T15:43:54Z</t>
  </si>
  <si>
    <t>ch_3Sp9l9IkWweOM9jA0fRucYRG</t>
  </si>
  <si>
    <t>rHljjvxpjfAq9cbiTEQxkFq0N</t>
  </si>
  <si>
    <t>pi_3Sp9l9IkWweOM9jA0tPi5cyO</t>
  </si>
  <si>
    <t>"{\"id\":\"pi_3Sp9l9IkWweOM9jA0tPi5cyO\",\"object\":\"payment_intent\",\"amount\":2490,\"amount_capturable\":0,\"amount_received\":2490,\"canceled_at\":null,\"cancellation_reason\":null,\"capture_method\":\"automatic\",\"latest_charge\":{\"id\":\"ch_3Sp9l9IkWweOM9jA0fRucYRG\",\"object\":\"charge\",\"amount\":2490,\"application_fee\":\"fee_1Sp9lBIkWweOM9jA0epJdPRQ\",\"balance_transaction\":\"txn_3Sp9l9IkWweOM9jA02AxVhq6\",\"captured\":true,\"created\":1768319037,\"currency\":\"eur\",\"failure_code\":null,\"failure_message\":null,\"fraud_details\":{},\"livemode\":true,\"metadata\":{\"payment_id\":\"rHljjvxpjfAq9cbiTEQxkFq0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9l9IkWweOM9jA0tPi5cyO\",\"payment_method\":\"pm_1Sp9l9IkWweOM9jAOV8n1ikb\",\"payment_method_details\":{\"card\":{\"amount_authorized\":2490,\"authorization_code\":\"658011\",\"brand\":\"visa\",\"checks\":{\"address_line1_check\":\"unavailable\",\"address_postal_code_check\":\"unavailable\",\"cvc_check\":\"pass\"},\"country\":\"FR\",\"description\":\"Visa Classic\",\"ds_transaction_id\":null,\"exp_month\":10,\"exp_year\":2029,\"extended_authorization\":{\"status\":\"disabled\"},\"fingerprint\":\"5v5dFtAoqzylg9Xj\",\"funding\":\"debit\",\"iin\":\"453304\",\"incremental_authorization\":{\"status\":\"unavailable\"},\"installments\":null,\"issuer\":\"CREDIT AGRICOLE SOCIETE ANONYME\",\"last4\":\"9164\",\"mandate\":null,\"moto\":false,\"multicapture\":{\"status\":\"unavailable\"},\"network\":\"visa\",\"network_token\":{\"used\":false},\"network_transaction_id\":\"486013566378776\",\"overcapture\":{\"maximum_amount_capturable\":2490,\"status\":\"unavailable\"},\"payment_account_reference\":\"V0010013025278546502080072879\",\"regulated_status\":\"unregulated\",\"three_d_secure\":{\"authentication_flow\":\"frictionless\",\"electronic_commerce_indicator\":\"07\",\"exemption_indicator\":null,\"result\":\"exempted\",\"result_reason\":null,\"transaction_id\":\"38dd9aab-a753-4905-b251-398db9fb0503\",\"version\":\"2.2.0\"},\"wallet\":null},\"type\":\"card\"},\"refunded\":false,\"source\":null,\"status\":\"succeeded\",\"mit_params\":{\"network_transaction_id\":\"486013566378776\"}},\"confirmation_method\":\"manual\",\"created\":1768319035,\"currency\":\"eur\",\"customer\":null,\"last_payment_error\":null,\"livemode\":true,\"metadata\":{\"payment_id\":\"rHljjvxpjfAq9cbiTEQxkFq0N\",\"payments_extension\":\"true\",\"payments_extension_type\":\"card\",\"reconciliation_flow\":\"payments_api\",\"shop_id\":\"751927347\"},\"next_action\":null,\"payment_method\":\"pm_1Sp9l9IkWweOM9jAOV8n1ikb\",\"payment_method_types\":[\"card\"],\"source\":null,\"status\":\"succeeded\"}"</t>
  </si>
  <si>
    <t>AS-96482</t>
  </si>
  <si>
    <t>gid://shopify/Order/7446154019154</t>
  </si>
  <si>
    <t>gid://shopify/OrderTransaction/8623829287250</t>
  </si>
  <si>
    <t>2026-01-21T17:51:33Z</t>
  </si>
  <si>
    <t>ch_3Ss5Z3IkWweOM9jA2gceqySk</t>
  </si>
  <si>
    <t>rzjgNfZIzkaq2bPQx8eb9u4H7</t>
  </si>
  <si>
    <t>pi_3Ss5Z3IkWweOM9jA2XL97pgS</t>
  </si>
  <si>
    <t>"{\"id\":\"pi_3Ss5Z3IkWweOM9jA2XL97pgS\",\"object\":\"payment_intent\",\"amount\":5885,\"amount_capturable\":0,\"amount_received\":5885,\"canceled_at\":null,\"cancellation_reason\":null,\"capture_method\":\"automatic\",\"latest_charge\":{\"id\":\"ch_3Ss5Z3IkWweOM9jA2gceqySk\",\"object\":\"charge\",\"amount\":5885,\"application_fee\":\"fee_1Ss5Z6IkWweOM9jAbNWomoZ7\",\"balance_transaction\":\"txn_3Ss5Z3IkWweOM9jA2iqbO2eH\",\"captured\":true,\"created\":1769017895,\"currency\":\"eur\",\"failure_code\":null,\"failure_message\":null,\"fraud_details\":{},\"livemode\":true,\"metadata\":{\"payment_id\":\"rzjgNfZIzkaq2bPQx8eb9u4H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5Z3IkWweOM9jA2XL97pgS\",\"payment_method\":\"pm_1Ss5Z3IkWweOM9jAq7DDBGHv\",\"payment_method_details\":{\"card\":{\"amount_authorized\":5885,\"authorization_code\":\"203184\",\"brand\":\"visa\",\"checks\":{\"address_line1_check\":\"unavailable\",\"address_postal_code_check\":\"unavailable\",\"cvc_check\":null},\"country\":\"ES\",\"description\":\"Visa Classic\",\"ds_transaction_id\":null,\"exp_month\":8,\"exp_year\":2030,\"extended_authorization\":{\"status\":\"disabled\"},\"fingerprint\":\"AxI6Gw2MZcfLULuh\",\"funding\":\"debit\",\"iin\":\"450827\",\"incremental_authorization\":{\"status\":\"unavailable\"},\"installments\":null,\"issuer\":\"CAJA LABORAL POPULAR COOP. DE CREDITO\",\"last4\":\"8038\",\"mandate\":null,\"moto\":false,\"multicapture\":{\"status\":\"unavailable\"},\"network\":\"visa\",\"network_token\":{\"used\":false},\"network_transaction_id\":\"486021642957770\",\"overcapture\":{\"maximum_amount_capturable\":5885,\"status\":\"unavailable\"},\"payment_account_reference\":\"V0010014625247383822859057036\",\"regulated_status\":\"unregulated\",\"three_d_secure\":null,\"wallet\":null},\"type\":\"card\"},\"refunded\":false,\"source\":null,\"status\":\"succeeded\",\"mit_params\":{\"network_transaction_id\":\"486021642957770\"}},\"confirmation_method\":\"manual\",\"created\":1769017893,\"currency\":\"eur\",\"customer\":null,\"last_payment_error\":null,\"livemode\":true,\"metadata\":{\"payment_id\":\"rzjgNfZIzkaq2bPQx8eb9u4H7\",\"payments_extension\":\"true\",\"payments_extension_type\":\"card\",\"reconciliation_flow\":\"payments_api\",\"shop_id\":\"751927347\"},\"next_action\":null,\"payment_method\":\"pm_1Ss5Z3IkWweOM9jAq7DDBGHv\",\"payment_method_types\":[\"card\"],\"source\":null,\"status\":\"succeeded\"}"</t>
  </si>
  <si>
    <t>AS-97193</t>
  </si>
  <si>
    <t>gid://shopify/Order/7515528593746</t>
  </si>
  <si>
    <t>gid://shopify/OrderTransaction/8649902260562</t>
  </si>
  <si>
    <t>2026-01-31T12:23:46Z</t>
  </si>
  <si>
    <t>2EW95113KX0950543</t>
  </si>
  <si>
    <t>"{\"id\":\"2EW95113KX0950543\",\"intent\":\"CAPTURE\",\"status\":\"COMPLETED\",\"payment_source\":{\"paypal\":{\"email_address\":\"manjaniederlag@gmx.de\",\"account_id\":\"PGXY2R9GRVKWS\",\"account_status\":\"VERIFIED\",\"name\":{\"given_name\":\"Manja\",\"surname\":\"Niederlag\"},\"phone_number\":{\"national_number\":\"4901729186992\"},\"address\":{\"address_line_1\":\"Rottwerndorfer Stra\u00dfe 6\",\"admin_area_2\":\"Pirna\",\"postal_code\":\"01796\",\"country_code\":\"DE\"}}},\"purchase_units\":[{\"reference_id\":\"default\",\"amount\":{\"currency_code\":\"EUR\",\"value\":\"79.90\",\"breakdown\":{\"item_total\":{\"currency_code\":\"EUR\",\"value\":\"79.90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Underwater Dream IV - P\u00f3ster \\/ Sin marco \\/ 60x90\",\"custom_id\":\"{\\\"shop_id\\\":751927347,\\\"session_id\\\":\\\"rHPM5FS8ALlgEYOAxOw9C6u8o\\\"}\",\"invoice_id\":\"rHPM5FS8ALlgEYOAxOw9C6u8o\",\"items\":[{\"name\":\"Underwater Dream IV - P\u00f3ster \\/ Sin marco \\/ 60x90\",\"unit_amount\":{\"currency_code\":\"EUR\",\"value\":\"39.95\"},\"tax\":{\"currency_code\":\"EUR\",\"value\":\"0.00\"},\"quantity\":\"1\"},{\"name\":\"Metallic Jellyfish III - P\u00f3ster \\/ Sin marco \\/ 60x90\",\"unit_amount\":{\"currency_code\":\"EUR\",\"value\":\"39.95\"},\"tax\":{\"currency_code\":\"EUR\",\"value\":\"0.00\"},\"quantity\":\"1\"}],\"shipping\":{\"name\":{\"full_name\":\"Manja Niederlag\"},\"address\":{\"address_line_1\":\"Rottwerndorfer Stra\u00dfe 6\",\"admin_area_2\":\"Pirna\",\"postal_code\":\"01796\",\"country_code\":\"DE\"}},\"payments\":{\"captures\":[{\"id\":\"88M097982M358800J\",\"status\":\"COMPLETED\",\"amount\":{\"currency_code\":\"EUR\",\"value\":\"79.90\"},\"final_capture\":true,\"disbursement_mode\":\"INSTANT\",\"seller_protection\":{\"status\":\"ELIGIBLE\",\"dispute_categories\":[\"ITEM_NOT_RECEIVED\",\"UNAUTHORIZED_TRANSACTION\"]},\"seller_receivable_breakdown\":{\"gross_amount\":{\"currency_code\":\"EUR\",\"value\":\"79.90\"},\"paypal_fee\":{\"currency_code\":\"EUR\",\"value\":\"2.67\"},\"net_amount\":{\"currency_code\":\"EUR\",\"value\":\"77.23\"}},\"invoice_id\":\"rHPM5FS8ALlgEYOAxOw9C6u8o\",\"custom_id\":\"{\\\"shop_id\\\":751927347,\\\"session_id\\\":\\\"rHPM5FS8ALlgEYOAxOw9C6u8o\\\"}\",\"links\":[{\"href\":\"https:\\/\\/api.paypal.com\\/v2\\/payments\\/captures\\/88M097982M358800J\",\"rel\":\"self\",\"method\":\"GET\"},{\"href\":\"https:\\/\\/api.paypal.com\\/v2\\/payments\\/captures\\/88M097982M358800J\\/refund\",\"rel\":\"refund\",\"method\":\"POST\"},{\"href\":\"https:\\/\\/api.paypal.com\\/v2\\/checkout\\/orders\\/2EW95113KX0950543\",\"rel\":\"up\",\"method\":\"GET\"}],\"create_time\":\"2026-01-31T12:23:48Z\",\"update_time\":\"2026-01-31T12:23:48Z\"}]}}],\"payer\":{\"name\":{\"given_name\":\"Manja\",\"surname\":\"Niederlag\"},\"email_address\":\"manjaniederlag@gmx.de\",\"payer_id\":\"PGXY2R9GRVKWS\",\"phone\":{\"phone_number\":{\"national_number\":\"4901729186992\"}},\"address\":{\"address_line_1\":\"Rottwerndorfer Stra\u00dfe 6\",\"admin_area_2\":\"Pirna\",\"postal_code\":\"01796\",\"country_code\":\"DE\"}},\"create_time\":\"2026-01-31T12:23:09Z\",\"update_time\":\"2026-01-31T12:23:48Z\",\"links\":[{\"href\":\"https:\\/\\/api.paypal.com\\/v2\\/checkout\\/orders\\/2EW95113KX0950543\",\"rel\":\"self\",\"method\":\"GET\"}]}"</t>
  </si>
  <si>
    <t>AS-96639</t>
  </si>
  <si>
    <t>gid://shopify/Order/7491686236498</t>
  </si>
  <si>
    <t>gid://shopify/OrderTransaction/8630445474130</t>
  </si>
  <si>
    <t>2026-01-24T11:07:44Z</t>
  </si>
  <si>
    <t>rlrbnWRTUyZNtkB9kzaAU5lsz</t>
  </si>
  <si>
    <t>pi_3St4gvIkWweOM9jA1O6ftG6g</t>
  </si>
  <si>
    <t>"{\"id\":\"pi_3St4gvIkWweOM9jA1O6ftG6g\",\"object\":\"payment_intent\",\"amount\":29985,\"amount_capturable\":0,\"amount_received\":0,\"canceled_at\":null,\"cancellation_reason\":null,\"capture_method\":\"automatic\",\"latest_charge\":null,\"confirmation_method\":\"manual\",\"created\":1769252865,\"currency\":\"eur\",\"customer\":null,\"last_payment_error\":{\"code\":\"payment_intent_authentication_failure\",\"doc_url\":\"https:\\/\\/stripe.com\\/docs\\/error-codes\\/payment-intent-authentication-failure\",\"message\":\"The provided PaymentMethod has failed authentication. You can provide payment_method_data or a new PaymentMethod to attempt to fulfill this PaymentIntent again.\",\"payment_method\":{\"id\":\"pm_1St4gvIkWweOM9jA6UAhGHWI\",\"object\":\"payment_method\",\"card\":{\"brand\":\"mastercard\",\"checks\":{\"address_line1_check\":\"unavailable\",\"address_postal_code_check\":\"unavailable\",\"cvc_check\":\"pass\"},\"country\":\"ES\",\"description\":\"MasterCard Corporate Card\",\"display_brand\":\"mastercard\",\"exp_month\":10,\"exp_year\":2031,\"fingerprint\":\"Am5P0IcK8cJk8ZMe\",\"funding\":\"credit\",\"generated_from\":null,\"iin\":\"553108\",\"issuer\":\"CAIXABANK S.A.\",\"last4\":\"4967\",\"network_token\":null,\"networks\":{\"available\":[\"mastercard\"],\"preferred\":null},\"payment_account_reference\":null,\"regulated_status\":\"unregulated\",\"three_d_secure_usage\":{\"supported\":true},\"wallet\":null},\"created\":1769252865,\"livemode\":true,\"metadata\":{},\"type\":\"card\"},\"type\":\"invalid_request_error\"},\"livemode\":true,\"metadata\":{\"payment_id\":\"rlrbnWRTUyZNtkB9kzaAU5lsz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</si>
  <si>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gid://shopify/OrderTransaction/8630515401042</t>
  </si>
  <si>
    <t>2026-01-24T11:31:08Z</t>
  </si>
  <si>
    <t>ch_3St53ZIkWweOM9jA0PLp8APJ</t>
  </si>
  <si>
    <t>rp31GblhebC2AHLezbuSijgLW</t>
  </si>
  <si>
    <t>pi_3St53ZIkWweOM9jA0JECck7E</t>
  </si>
  <si>
    <t>"{\"id\":\"pi_3St53ZIkWweOM9jA0JECck7E\",\"object\":\"payment_intent\",\"amount\":29985,\"amount_capturable\":0,\"amount_received\":29985,\"canceled_at\":null,\"cancellation_reason\":null,\"capture_method\":\"automatic\",\"latest_charge\":{\"id\":\"ch_3St53ZIkWweOM9jA0PLp8APJ\",\"object\":\"charge\",\"amount\":29985,\"application_fee\":\"fee_1St55SIkWweOM9jAph6uAXai\",\"balance_transaction\":\"txn_3St53ZIkWweOM9jA0aNEWJIv\",\"captured\":true,\"created\":1769254385,\"currency\":\"eur\",\"failure_code\":null,\"failure_message\":null,\"fraud_details\":{},\"livemode\":true,\"metadata\":{\"payment_id\":\"rp31GblhebC2AHLezbuSijgL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53ZIkWweOM9jA0JECck7E\",\"payment_method\":\"pm_1St53ZIkWweOM9jA9J7L3Hjs\",\"payment_method_details\":{\"card\":{\"amount_authorized\":29985,\"authorization_code\":\"578860\",\"brand\":\"mastercard\",\"checks\":{\"address_line1_check\":\"unavailable\",\"address_postal_code_check\":\"unavailable\",\"cvc_check\":\"unavailable\"},\"country\":\"ES\",\"description\":\"MasterCard Corporate Card\",\"ds_transaction_id\":null,\"exp_month\":10,\"exp_year\":2031,\"extended_authorization\":{\"status\":\"disabled\"},\"fingerprint\":\"Am5P0IcK8cJk8ZMe\",\"funding\":\"credit\",\"iin\":\"553108\",\"incremental_authorization\":{\"status\":\"unavailable\"},\"installments\":null,\"issuer\":\"CAIXABANK S.A.\",\"last4\":\"4967\",\"mandate\":null,\"moto\":false,\"multicapture\":{\"status\":\"unavailable\"},\"network\":\"mastercard\",\"network_token\":{\"used\":false},\"network_transaction_id\":\"MCOSBWAT20124\",\"overcapture\":{\"maximum_amount_capturable\":29985,\"status\":\"unavailable\"},\"payment_account_reference\":\"5001DMGJ1CRERYQ6HJC0ZIAJ3UOQ8\",\"regulated_status\":\"unregulated\",\"three_d_secure\":{\"authentication_flow\":\"challenge\",\"electronic_commerce_indicator\":\"02\",\"exemption_indicator\":null,\"result\":\"authenticated\",\"result_reason\":null,\"transaction_id\":\"7089306c-4155-4a40-8f9a-36a10e542e78\",\"version\":\"2.2.0\"},\"wallet\":null},\"type\":\"card\"},\"refunded\":false,\"source\":null,\"status\":\"succeeded\",\"mit_params\":{\"network_transaction_id\":\"MCOSBWAT20124\"}},\"confirmation_method\":\"manual\",\"created\":1769254269,\"currency\":\"eur\",\"customer\":null,\"last_payment_error\":null,\"livemode\":true,\"metadata\":{\"payment_id\":\"rp31GblhebC2AHLezbuSijgLW\",\"payments_extension\":\"true\",\"payments_extension_type\":\"card\",\"reconciliation_flow\":\"payments_api\",\"shop_id\":\"751927347\"},\"next_action\":null,\"payment_method\":\"pm_1St53ZIkWweOM9jA9J7L3Hjs\",\"payment_method_types\":[\"card\"],\"source\":null,\"status\":\"succeeded\"}"</t>
  </si>
  <si>
    <t>AS-95739</t>
  </si>
  <si>
    <t>gid://shopify/Order/7422493458770</t>
  </si>
  <si>
    <t>gid://shopify/OrderTransaction/8596007027026</t>
  </si>
  <si>
    <t>2026-01-12T09:51:34Z</t>
  </si>
  <si>
    <t>6JC98657R8719072W</t>
  </si>
  <si>
    <t>"{\"id\":\"6JC98657R8719072W\",\"intent\":\"CAPTURE\",\"status\":\"COMPLETED\",\"payment_source\":{\"paypal\":{\"email_address\":\"t.sandrine17@yahoo.com\",\"account_id\":\"7L5ZDYRUDDBS2\",\"account_status\":\"VERIFIED\",\"name\":{\"given_name\":\"Sandrine\",\"surname\":\"Tiefenb\u00f6ck\"},\"phone_number\":{\"national_number\":\"4915123264467\"},\"address\":{\"address_line_1\":\"Freidling 14\",\"admin_area_2\":\"Teisendorf\",\"admin_area_1\":\"Bayern\",\"postal_code\":\"83317\",\"country_code\":\"DE\"}}},\"purchase_units\":[{\"reference_id\":\"default\",\"amount\":{\"currency_code\":\"EUR\",\"value\":\"84.95\",\"breakdown\":{\"item_total\":{\"currency_code\":\"EUR\",\"value\":\"84.95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age green Boho Sunrise 1 - Lienzo \\/ Sin marco \\/ 60x90\",\"custom_id\":\"{\\\"shop_id\\\":751927347,\\\"session_id\\\":\\\"ryRgS3xdb7NucaupxPH8P49sg\\\"}\",\"invoice_id\":\"ryRgS3xdb7NucaupxPH8P49sg\",\"soft_descriptor\":\"ARTESTASTOR ARTESTASTO\",\"items\":[{\"name\":\"Sage green Boho Sunrise 1 - Lienzo \\/ Sin marco \\/ 60x90\",\"unit_amount\":{\"currency_code\":\"EUR\",\"value\":\"84.95\"},\"tax\":{\"currency_code\":\"EUR\",\"value\":\"0.00\"},\"quantity\":\"1\"}],\"shipping\":{\"name\":{\"full_name\":\"Sandrine Tiefenb\u00f6ck\"},\"address\":{\"address_line_1\":\"Barer Stra\u00dfe 50A\",\"admin_area_2\":\"M\u00fcnchen\",\"postal_code\":\"80799\",\"country_code\":\"DE\"}},\"supplementary_data\":{\"tax_nexus\":[]},\"payments\":{\"captures\":[{\"id\":\"9V703091UN711201S\",\"status\":\"COMPLETED\",\"amount\":{\"currency_code\":\"EUR\",\"value\":\"84.95\"},\"final_capture\":true,\"disbursement_mode\":\"INSTANT\",\"seller_protection\":{\"status\":\"ELIGIBLE\",\"dispute_categories\":[\"ITEM_NOT_RECEIVED\",\"UNAUTHORIZED_TRANSACTION\"]},\"seller_receivable_breakdown\":{\"gross_amount\":{\"currency_code\":\"EUR\",\"value\":\"84.95\"},\"paypal_fee\":{\"currency_code\":\"EUR\",\"value\":\"2.81\"},\"net_amount\":{\"currency_code\":\"EUR\",\"value\":\"82.14\"}},\"invoice_id\":\"ryRgS3xdb7NucaupxPH8P49sg\",\"custom_id\":\"{\\\"shop_id\\\":751927347,\\\"session_id\\\":\\\"ryRgS3xdb7NucaupxPH8P49sg\\\"}\",\"links\":[{\"href\":\"https:\\/\\/api.paypal.com\\/v2\\/payments\\/captures\\/9V703091UN711201S\",\"rel\":\"self\",\"method\":\"GET\"},{\"href\":\"https:\\/\\/api.paypal.com\\/v2\\/payments\\/captures\\/9V703091UN711201S\\/refund\",\"rel\":\"refund\",\"method\":\"POST\"},{\"href\":\"https:\\/\\/api.paypal.com\\/v2\\/checkout\\/orders\\/6JC98657R8719072W\",\"rel\":\"up\",\"method\":\"GET\"}],\"create_time\":\"2026-01-12T09:51:36Z\",\"update_time\":\"2026-01-12T09:51:36Z\"}]}}],\"payer\":{\"name\":{\"given_name\":\"Sandrine\",\"surname\":\"Tiefenb\u00f6ck\"},\"email_address\":\"t.sandrine17@yahoo.com\",\"payer_id\":\"7L5ZDYRUDDBS2\",\"phone\":{\"phone_number\":{\"national_number\":\"4915123264467\"}},\"address\":{\"address_line_1\":\"Freidling 14\",\"admin_area_2\":\"Teisendorf\",\"admin_area_1\":\"Bayern\",\"postal_code\":\"83317\",\"country_code\":\"DE\"}},\"create_time\":\"2026-01-12T09:50:12Z\",\"update_time\":\"2026-01-12T09:51:36Z\",\"links\":[{\"href\":\"https:\\/\\/api.paypal.com\\/v2\\/checkout\\/orders\\/6JC98657R8719072W\",\"rel\":\"self\",\"method\":\"GET\"}]}"</t>
  </si>
  <si>
    <t>gid://shopify/OrderTransaction/8620642566482</t>
  </si>
  <si>
    <t>2026-01-20T13:03:37Z</t>
  </si>
  <si>
    <t>zEymqUzBafWiB7RgYLH7B9wd2</t>
  </si>
  <si>
    <t>"{\"status\":\"COMPLETED\",\"id\":\"3AR97617JG156722N\",\"amount\":\"84.95\",\"currency\":\"EUR\",\"created_at\":\"2026-01-20T05:03:38-08:00\",\"updated_at\":\"2026-01-20T05:03:38-08:00\",\"seller_payable_breakdown\":{\"gross_amount\":{\"currency_code\":\"EUR\",\"value\":\"84.95\"},\"paypal_fee\":{\"currency_code\":\"EUR\",\"value\":\"0.00\"},\"net_amount\":{\"currency_code\":\"EUR\",\"value\":\"84.95\"},\"total_refunded_amount\":{\"currency_code\":\"EUR\",\"value\":\"84.95\"}},\"invoice_id\":{\"invoice_id\":\"ryRgS3xdb7NucaupxPH8P49sg\"},\"custom_id\":{\"shop_id\":751927347,\"session_id\":\"zEymqUzBafWiB7RgYLH7B9wd2\"}}"</t>
  </si>
  <si>
    <t>AS-95676</t>
  </si>
  <si>
    <t>gid://shopify/Order/7421221437778</t>
  </si>
  <si>
    <t>gid://shopify/OrderTransaction/8594610782546</t>
  </si>
  <si>
    <t>2026-01-11T17:21:05Z</t>
  </si>
  <si>
    <t>ch_3SoSK7IkWweOM9jA0W2an084</t>
  </si>
  <si>
    <t>rOWqkNEd1Dbx2h7OSAI2PIa3a</t>
  </si>
  <si>
    <t>pi_3SoSK7IkWweOM9jA0i9chm0M</t>
  </si>
  <si>
    <t>"{\"id\":\"pi_3SoSK7IkWweOM9jA0i9chm0M\",\"object\":\"payment_intent\",\"amount\":11691,\"amount_capturable\":0,\"amount_received\":11691,\"canceled_at\":null,\"cancellation_reason\":null,\"capture_method\":\"automatic\",\"latest_charge\":{\"id\":\"ch_3SoSK7IkWweOM9jA0W2an084\",\"object\":\"charge\",\"amount\":11691,\"application_fee\":\"fee_1SoSK8IkWweOM9jAbDOS9CL2\",\"balance_transaction\":\"txn_3SoSK7IkWweOM9jA0PP1TU1m\",\"captured\":true,\"created\":1768152067,\"currency\":\"eur\",\"failure_code\":null,\"failure_message\":null,\"fraud_details\":{},\"livemode\":true,\"metadata\":{\"payment_id\":\"rOWqkNEd1Dbx2h7OSAI2PIa3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SK7IkWweOM9jA0i9chm0M\",\"payment_method\":\"pm_1SoSK7IkWweOM9jAeV8Ln2mk\",\"payment_method_details\":{\"card\":{\"amount_authorized\":11691,\"authorization_code\":\"373504\",\"brand\":\"mastercard\",\"checks\":{\"address_line1_check\":null,\"address_postal_code_check\":null,\"cvc_check\":null},\"country\":\"FR\",\"description\":\"Gold MasterCard Card Immediate Debit\",\"ds_transaction_id\":null,\"exp_month\":1,\"exp_year\":2028,\"extended_authorization\":{\"status\":\"disabled\"},\"fingerprint\":\"lFMk2U6WKTAsPkKZ\",\"funding\":\"debit\",\"iin\":\"545840\",\"incremental_authorization\":{\"status\":\"unavailable\"},\"installments\":null,\"issuer\":\"CREDIT AGRICOLE S.A.\",\"last4\":\"0000\",\"mandate\":null,\"moto\":false,\"multicapture\":{\"status\":\"unavailable\"},\"network\":\"mastercard\",\"network_token\":{\"used\":false},\"network_transaction_id\":\"TCGWKDT0J0111\",\"overcapture\":{\"maximum_amount_capturable\":11691,\"status\":\"unavailable\"},\"payment_account_reference\":\"5001EY7E763AOQBAETMY4K1ZR75VZ\",\"regulated_status\":\"unregulated\",\"three_d_secure\":null,\"wallet\":{\"apple_pay\":{\"type\":\"apple_pay\"},\"dynamic_last4\":\"3997\",\"type\":\"apple_pay\"}},\"type\":\"card\"},\"refunded\":false,\"source\":null,\"status\":\"succeeded\",\"mit_params\":{\"network_transaction_id\":\"TCGWKDT0J0111\"}},\"confirmation_method\":\"manual\",\"created\":1768152067,\"currency\":\"eur\",\"customer\":null,\"last_payment_error\":null,\"livemode\":true,\"metadata\":{\"payment_id\":\"rOWqkNEd1Dbx2h7OSAI2PIa3a\",\"payments_extension\":\"true\",\"payments_extension_type\":\"card\",\"reconciliation_flow\":\"payments_api\",\"shop_id\":\"751927347\"},\"next_action\":null,\"payment_method\":\"pm_1SoSK7IkWweOM9jAeV8Ln2mk\",\"payment_method_types\":[\"card\"],\"source\":null,\"status\":\"succeeded\"}"</t>
  </si>
  <si>
    <t>AS-95871</t>
  </si>
  <si>
    <t>gid://shopify/Order/7426828730706</t>
  </si>
  <si>
    <t>gid://shopify/OrderTransaction/8600233410898</t>
  </si>
  <si>
    <t>2026-01-13T20:11:24Z</t>
  </si>
  <si>
    <t>py_3SpDw1IkWweOM9jA0VsK7lhM</t>
  </si>
  <si>
    <t>r5wJPvMj0M42gTPaGK0slOH5v</t>
  </si>
  <si>
    <t>pi_3SpDw1IkWweOM9jA0abpsFKr</t>
  </si>
  <si>
    <t>"{\"id\":\"pi_3SpDw1IkWweOM9jA0abpsFKr\",\"object\":\"payment_intent\",\"amount\":9995,\"amount_capturable\":0,\"amount_received\":9995,\"canceled_at\":null,\"cancellation_reason\":null,\"capture_method\":\"automatic\",\"charges\":{\"object\":\"list\",\"data\":[{\"id\":\"py_3SpDw1IkWweOM9jA0VsK7lhM\",\"object\":\"charge\",\"amount\":9995,\"application_fee\":\"fee_1SpDxhIkWweOM9jAThVA9VGi\",\"balance_transaction\":\"txn_3SpDw1IkWweOM9jA0Ltd9OYp\",\"captured\":true,\"created\":1768335189,\"currency\":\"eur\",\"failure_code\":null,\"failure_message\":null,\"fraud_details\":{},\"livemode\":true,\"metadata\":{\"payments_extension_type\":\"klarna\",\"reconciliation_flow\":\"payments_api\",\"shop_id\":\"751927347\",\"payments_extension\":\"true\",\"payment_id\":\"r5wJPvMj0M42gTPaGK0slOH5v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pDw1IkWweOM9jA0abpsFKr\",\"payment_method\":\"pm_1SpDw1IkWweOM9jAmbaYUJ80\",\"payment_method_details\":{\"klarna\":{\"payer_details\":{\"address\":{\"country\":\"DE\"}},\"payment_method_category\":\"pay_with_financing\",\"preferred_locale\":\"de-DE\"},\"type\":\"klarna\"},\"refunded\":false,\"source\":null,\"status\":\"succeeded\"}],\"has_more\":false,\"total_count\":1,\"url\":\"\\/v1\\/charges?payment_intent=pi_3SpDw1IkWweOM9jA0abpsFKr\"},\"latest_charge\":\"py_3SpDw1IkWweOM9jA0VsK7lhM\",\"confirmation_method\":\"automatic\",\"created\":1768335085,\"currency\":\"eur\",\"customer\":null,\"last_payment_error\":null,\"livemode\":true,\"metadata\":{\"payments_extension_type\":\"klarna\",\"reconciliation_flow\":\"payments_api\",\"shop_id\":\"751927347\",\"payments_extension\":\"true\",\"payment_id\":\"r5wJPvMj0M42gTPaGK0slOH5v\"},\"next_action\":null,\"payment_method\":\"pm_1SpDw1IkWweOM9jAmbaYUJ80\",\"payment_method_types\":[\"klarna\"],\"source\":null,\"status\":\"succeeded\"}"</t>
  </si>
  <si>
    <t>AS-95292</t>
  </si>
  <si>
    <t>gid://shopify/Order/7412496367954</t>
  </si>
  <si>
    <t>gid://shopify/OrderTransaction/8584227946834</t>
  </si>
  <si>
    <t>2026-01-07T15:48:44Z</t>
  </si>
  <si>
    <t>25N19531XN604472X</t>
  </si>
  <si>
    <t>"{\"id\":\"25N19531XN604472X\",\"intent\":\"CAPTURE\",\"status\":\"COMPLETED\",\"payment_source\":{\"paypal\":{\"email_address\":\"klaus.vogt@berlin.de\",\"account_id\":\"JBY4UHG9B9NPJ\",\"account_status\":\"VERIFIED\",\"name\":{\"given_name\":\"Klaus\",\"surname\":\"Vogt\"},\"phone_number\":{\"national_number\":\"4903062208030\"},\"address\":{\"address_line_1\":\"Grolmanstr. 14\",\"admin_area_2\":\"Berlin\",\"postal_code\":\"10623\",\"country_code\":\"DE\"}}},\"purchase_units\":[{\"reference_id\":\"default\",\"amount\":{\"currency_code\":\"EUR\",\"value\":\"30.85\",\"breakdown\":{\"item_total\":{\"currency_code\":\"EUR\",\"value\":\"25.90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ulp Fiction Extended - P\u00f3ster \\/ Sin marco \\/ 20x30\",\"custom_id\":\"{\\\"shop_id\\\":751927347,\\\"session_id\\\":\\\"rTnUpgU6RkoCf5pKQ124C7TpI\\\"}\",\"invoice_id\":\"rTnUpgU6RkoCf5pKQ124C7TpI\",\"soft_descriptor\":\"PAYPAL *ARTESTASTOR AR\",\"items\":[{\"name\":\"Pulp Fiction Extended - P\u00f3ster \\/ Sin marco \\/ 20x30\",\"unit_amount\":{\"currency_code\":\"EUR\",\"value\":\"12.95\"},\"tax\":{\"currency_code\":\"EUR\",\"value\":\"0.00\"},\"quantity\":\"1\"},{\"name\":\"Pulp Fiction dance - P\u00f3ster \\/ Sin marco \\/ 20x30\",\"unit_amount\":{\"currency_code\":\"EUR\",\"value\":\"12.95\"},\"tax\":{\"currency_code\":\"EUR\",\"value\":\"0.00\"},\"quantity\":\"1\"}],\"shipping\":{\"name\":{\"full_name\":\"Vogt Klaus\"},\"address\":{\"address_line_1\":\"Grolmanstr. 14\",\"admin_area_2\":\"Berlin\",\"postal_code\":\"10623\",\"country_code\":\"DE\"}},\"supplementary_data\":{\"tax_nexus\":[]},\"payments\":{\"captures\":[{\"id\":\"7K533778926845004\",\"status\":\"COMPLETED\",\"amount\":{\"currency_code\":\"EUR\",\"value\":\"30.85\"},\"final_capture\":true,\"disbursement_mode\":\"INSTANT\",\"seller_protection\":{\"status\":\"ELIGIBLE\",\"dispute_categories\":[\"ITEM_NOT_RECEIVED\",\"UNAUTHORIZED_TRANSACTION\"]},\"seller_receivable_breakdown\":{\"gross_amount\":{\"currency_code\":\"EUR\",\"value\":\"30.85\"},\"paypal_fee\":{\"currency_code\":\"EUR\",\"value\":\"1.24\"},\"net_amount\":{\"currency_code\":\"EUR\",\"value\":\"29.61\"}},\"invoice_id\":\"rTnUpgU6RkoCf5pKQ124C7TpI\",\"custom_id\":\"{\\\"shop_id\\\":751927347,\\\"session_id\\\":\\\"rTnUpgU6RkoCf5pKQ124C7TpI\\\"}\",\"links\":[{\"href\":\"https:\\/\\/api.paypal.com\\/v2\\/payments\\/captures\\/7K533778926845004\",\"rel\":\"self\",\"method\":\"GET\"},{\"href\":\"https:\\/\\/api.paypal.com\\/v2\\/payments\\/captures\\/7K533778926845004\\/refund\",\"rel\":\"refund\",\"method\":\"POST\"},{\"href\":\"https:\\/\\/api.paypal.com\\/v2\\/checkout\\/orders\\/25N19531XN604472X\",\"rel\":\"up\",\"method\":\"GET\"}],\"create_time\":\"2026-01-07T15:48:46Z\",\"update_time\":\"2026-01-07T15:48:46Z\"}]}}],\"payer\":{\"name\":{\"given_name\":\"Klaus\",\"surname\":\"Vogt\"},\"email_address\":\"klaus.vogt@berlin.de\",\"payer_id\":\"JBY4UHG9B9NPJ\",\"phone\":{\"phone_number\":{\"national_number\":\"4903062208030\"}},\"address\":{\"address_line_1\":\"Grolmanstr. 14\",\"admin_area_2\":\"Berlin\",\"postal_code\":\"10623\",\"country_code\":\"DE\"}},\"create_time\":\"2026-01-07T15:47:33Z\",\"update_time\":\"2026-01-07T15:48:46Z\",\"links\":[{\"href\":\"https:\\/\\/api.paypal.com\\/v2\\/checkout\\/orders\\/25N19531XN604472X\",\"rel\":\"self\",\"method\":\"GET\"}]}"</t>
  </si>
  <si>
    <t>AS-96664</t>
  </si>
  <si>
    <t>gid://shopify/Order/7492225270098</t>
  </si>
  <si>
    <t>gid://shopify/OrderTransaction/8631173316946</t>
  </si>
  <si>
    <t>2026-01-24T15:11:50Z</t>
  </si>
  <si>
    <t>6VN971540X254211K</t>
  </si>
  <si>
    <t>"{\"id\":\"6VN971540X254211K\",\"intent\":\"CAPTURE\",\"status\":\"COMPLETED\",\"payment_source\":{\"paypal\":{\"email_address\":\"corinne.arpentinier@gmail.com\",\"account_id\":\"54UZ8LPVC6FWS\",\"account_status\":\"VERIFIED\",\"name\":{\"given_name\":\"corinne\",\"surname\":\"arpentinier\"},\"phone_number\":{\"national_number\":\"33611353641\"},\"address\":{\"address_line_1\":\"73 avenue de grasse\",\"address_line_2\":\"B\u00e2t A , domaine de l'oasis\",\"admin_area_2\":\"CAGNES SUR MER\",\"postal_code\":\"06800\",\"country_code\":\"FR\"}}},\"purchase_units\":[{\"reference_id\":\"default\",\"amount\":{\"currency_code\":\"EUR\",\"value\":\"64.95\",\"breakdown\":{\"item_total\":{\"currency_code\":\"EUR\",\"value\":\"64.95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Animals Drawings the cat Esquisse D\u2019un F\u00e9lin - Lienzo \\/ Sin marco \\/ 50x70\",\"custom_id\":\"{\\\"shop_id\\\":751927347,\\\"session_id\\\":\\\"rZ2kIYwQf7HvdhKGWlqkcrJBz\\\"}\",\"invoice_id\":\"rZ2kIYwQf7HvdhKGWlqkcrJBz\",\"soft_descriptor\":\"PAYPAL *ARTESTASTOR AR\",\"items\":[{\"name\":\"Pablo Picasso Animals Drawings the cat Esquisse D\u2019un F\u00e9lin - Lienzo \\/ Sin marco \\/ 50x70\",\"unit_amount\":{\"currency_code\":\"EUR\",\"value\":\"64.95\"},\"tax\":{\"currency_code\":\"EUR\",\"value\":\"0.00\"},\"quantity\":\"1\"}],\"shipping\":{\"name\":{\"full_name\":\"Corinne Arpentinier\"},\"address\":{\"address_line_1\":\"73 AVENUE DE GRASSE\",\"address_line_2\":\"B\u00e2t A domaine de l'oasis \",\"admin_area_2\":\"CAGNES SUR MER\",\"postal_code\":\"06800\",\"country_code\":\"FR\"}},\"supplementary_data\":{\"tax_nexus\":[]},\"payments\":{\"captures\":[{\"id\":\"5DT30560SF461274J\",\"status\":\"COMPLETED\",\"amount\":{\"currency_code\":\"EUR\",\"value\":\"64.95\"},\"final_capture\":true,\"disbursement_mode\":\"INSTANT\",\"seller_protection\":{\"status\":\"ELIGIBLE\",\"dispute_categories\":[\"ITEM_NOT_RECEIVED\",\"UNAUTHORIZED_TRANSACTION\"]},\"seller_receivable_breakdown\":{\"gross_amount\":{\"currency_code\":\"EUR\",\"value\":\"64.95\"},\"paypal_fee\":{\"currency_code\":\"EUR\",\"value\":\"2.23\"},\"net_amount\":{\"currency_code\":\"EUR\",\"value\":\"62.72\"}},\"invoice_id\":\"rZ2kIYwQf7HvdhKGWlqkcrJBz\",\"custom_id\":\"{\\\"shop_id\\\":751927347,\\\"session_id\\\":\\\"rZ2kIYwQf7HvdhKGWlqkcrJBz\\\"}\",\"links\":[{\"href\":\"https:\\/\\/api.paypal.com\\/v2\\/payments\\/captures\\/5DT30560SF461274J\",\"rel\":\"self\",\"method\":\"GET\"},{\"href\":\"https:\\/\\/api.paypal.com\\/v2\\/payments\\/captures\\/5DT30560SF461274J\\/refund\",\"rel\":\"refund\",\"method\":\"POST\"},{\"href\":\"https:\\/\\/api.paypal.com\\/v2\\/checkout\\/orders\\/6VN971540X254211K\",\"rel\":\"up\",\"method\":\"GET\"}],\"create_time\":\"2026-01-24T15:11:51Z\",\"update_time\":\"2026-01-24T15:11:51Z\"}]}}],\"payer\":{\"name\":{\"given_name\":\"corinne\",\"surname\":\"arpentinier\"},\"email_address\":\"corinne.arpentinier@gmail.com\",\"payer_id\":\"54UZ8LPVC6FWS\",\"phone\":{\"phone_number\":{\"national_number\":\"33611353641\"}},\"address\":{\"address_line_1\":\"73 avenue de grasse\",\"address_line_2\":\"B\u00e2t A , domaine de l'oasis\",\"admin_area_2\":\"CAGNES SUR MER\",\"postal_code\":\"06800\",\"country_code\":\"FR\"}},\"create_time\":\"2026-01-24T15:10:55Z\",\"update_time\":\"2026-01-24T15:11:51Z\",\"links\":[{\"href\":\"https:\\/\\/api.paypal.com\\/v2\\/checkout\\/orders\\/6VN971540X254211K\",\"rel\":\"self\",\"method\":\"GET\"}]}"</t>
  </si>
  <si>
    <t>AS-96661</t>
  </si>
  <si>
    <t>gid://shopify/Order/7492143120722</t>
  </si>
  <si>
    <t>gid://shopify/OrderTransaction/8631072424274</t>
  </si>
  <si>
    <t>2026-01-24T14:38:21Z</t>
  </si>
  <si>
    <t>py_3St7ykIkWweOM9jA1hd0qQQN</t>
  </si>
  <si>
    <t>rlhA3DDkJtkiLAs1rWP3aNj3w</t>
  </si>
  <si>
    <t>pi_3St7ykIkWweOM9jA1EgmTJmM</t>
  </si>
  <si>
    <t>"{\"id\":\"pi_3St7ykIkWweOM9jA1EgmTJmM\",\"object\":\"payment_intent\",\"amount\":8495,\"amount_capturable\":0,\"amount_received\":8495,\"canceled_at\":null,\"cancellation_reason\":null,\"capture_method\":\"automatic\",\"charges\":{\"object\":\"list\",\"data\":[{\"id\":\"py_3St7ykIkWweOM9jA1hd0qQQN\",\"object\":\"charge\",\"amount\":8495,\"application_fee\":\"fee_1St7zVIkWweOM9jAKWMveIvd\",\"balance_transaction\":\"txn_3St7ykIkWweOM9jA1ilsqArm\",\"captured\":true,\"created\":1769265549,\"currency\":\"eur\",\"failure_code\":null,\"failure_message\":null,\"fraud_details\":{},\"livemode\":true,\"metadata\":{\"payments_extension_type\":\"klarna\",\"payments_extension\":\"true\",\"shop_id\":\"751927347\",\"reconciliation_flow\":\"payments_api\",\"payment_id\":\"rlhA3DDkJtkiLAs1rWP3aNj3w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t7ykIkWweOM9jA1EgmTJmM\",\"payment_method\":\"pm_1St7ykIkWweOM9jAdKwBajst\",\"payment_method_details\":{\"klarna\":{\"payer_details\":{\"address\":{\"country\":\"DE\"}},\"payment_method_category\":\"pay_later\",\"preferred_locale\":\"de-DE\"},\"type\":\"klarna\"},\"refunded\":false,\"source\":null,\"status\":\"succeeded\"}],\"has_more\":false,\"total_count\":1,\"url\":\"\\/v1\\/charges?payment_intent=pi_3St7ykIkWweOM9jA1EgmTJmM\"},\"latest_charge\":\"py_3St7ykIkWweOM9jA1hd0qQQN\",\"confirmation_method\":\"automatic\",\"created\":1769265502,\"currency\":\"eur\",\"customer\":null,\"last_payment_error\":null,\"livemode\":true,\"metadata\":{\"payments_extension_type\":\"klarna\",\"payments_extension\":\"true\",\"shop_id\":\"751927347\",\"reconciliation_flow\":\"payments_api\",\"payment_id\":\"rlhA3DDkJtkiLAs1rWP3aNj3w\"},\"next_action\":null,\"payment_method\":\"pm_1St7ykIkWweOM9jAdKwBajst\",\"payment_method_types\":[\"klarna\"],\"source\":null,\"status\":\"succeeded\"}"</t>
  </si>
  <si>
    <t>AS-95890</t>
  </si>
  <si>
    <t>gid://shopify/Order/7427506405714</t>
  </si>
  <si>
    <t>gid://shopify/OrderTransaction/8601067389266</t>
  </si>
  <si>
    <t>2026-01-14T08:09:59Z</t>
  </si>
  <si>
    <t>ch_3SpP9QIkWweOM9jA1ZT0IRvy</t>
  </si>
  <si>
    <t>rf7RoGZ6BAZKc8UK9ljiRnFC9</t>
  </si>
  <si>
    <t>pi_3SpP9QIkWweOM9jA1vmvudAM</t>
  </si>
  <si>
    <t>"{\"id\":\"pi_3SpP9QIkWweOM9jA1vmvudAM\",\"object\":\"payment_intent\",\"amount\":6495,\"amount_capturable\":0,\"amount_received\":6495,\"canceled_at\":null,\"cancellation_reason\":null,\"capture_method\":\"automatic\",\"latest_charge\":{\"id\":\"ch_3SpP9QIkWweOM9jA1ZT0IRvy\",\"object\":\"charge\",\"amount\":6495,\"application_fee\":\"fee_1SpP9UIkWweOM9jAhYZ2OFoe\",\"balance_transaction\":\"txn_3SpP9QIkWweOM9jA1p3Cu01p\",\"captured\":true,\"created\":1768378203,\"currency\":\"eur\",\"failure_code\":null,\"failure_message\":null,\"fraud_details\":{},\"livemode\":true,\"metadata\":{\"payment_id\":\"rf7RoGZ6BAZKc8UK9ljiRnFC9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P9QIkWweOM9jA1vmvudAM\",\"payment_method\":\"pm_1SpP9QIkWweOM9jAzqteJnAv\",\"payment_method_details\":{\"card\":{\"amount_authorized\":6495,\"authorization_code\":\"023961\",\"brand\":\"visa\",\"checks\":{\"address_line1_check\":\"unavailable\",\"address_postal_code_check\":\"unavailable\",\"cvc_check\":\"pass\"},\"country\":\"IT\",\"description\":\"Visa Business\",\"ds_transaction_id\":null,\"exp_month\":4,\"exp_year\":2026,\"extended_authorization\":{\"status\":\"disabled\"},\"fingerprint\":\"bQ1CE7A3SshJfr3b\",\"funding\":\"debit\",\"iin\":\"469170\",\"incremental_authorization\":{\"status\":\"unavailable\"},\"installments\":null,\"issuer\":\"BANCO BPM SOCIETA PER AZIONI\",\"last4\":\"8130\",\"mandate\":null,\"moto\":false,\"multicapture\":{\"status\":\"unavailable\"},\"network\":\"visa\",\"network_token\":{\"used\":false},\"network_transaction_id\":\"486014294045281\",\"overcapture\":{\"maximum_amount_capturable\":6495,\"status\":\"unavailable\"},\"payment_account_reference\":\"V0010014623072383972049067733\",\"regulated_status\":\"unregulated\",\"three_d_secure\":null,\"wallet\":null},\"type\":\"card\"},\"refunded\":false,\"source\":null,\"status\":\"succeeded\",\"mit_params\":{\"network_transaction_id\":\"486014294045281\"}},\"confirmation_method\":\"manual\",\"created\":1768378200,\"currency\":\"eur\",\"customer\":null,\"last_payment_error\":null,\"livemode\":true,\"metadata\":{\"payment_id\":\"rf7RoGZ6BAZKc8UK9ljiRnFC9\",\"payments_extension\":\"true\",\"payments_extension_type\":\"card\",\"reconciliation_flow\":\"payments_api\",\"shop_id\":\"751927347\"},\"next_action\":null,\"payment_method\":\"pm_1SpP9QIkWweOM9jAzqteJnAv\",\"payment_method_types\":[\"card\"],\"source\":null,\"status\":\"succeeded\"}"</t>
  </si>
  <si>
    <t>AS-95194</t>
  </si>
  <si>
    <t>gid://shopify/Order/7409263771986</t>
  </si>
  <si>
    <t>gid://shopify/OrderTransaction/8580324327762</t>
  </si>
  <si>
    <t>2026-01-06T12:23:15Z</t>
  </si>
  <si>
    <t>ch_3SmZI8IkWweOM9jA0aXKrco7</t>
  </si>
  <si>
    <t>r3LwhwtL8xWg7Y1VI8uGBx1Nf</t>
  </si>
  <si>
    <t>pi_3SmZI8IkWweOM9jA0NIBlC5V</t>
  </si>
  <si>
    <t>"{\"id\":\"pi_3SmZI8IkWweOM9jA0NIBlC5V\",\"object\":\"payment_intent\",\"amount\":2990,\"amount_capturable\":0,\"amount_received\":2990,\"canceled_at\":null,\"cancellation_reason\":null,\"capture_method\":\"automatic\",\"latest_charge\":{\"id\":\"ch_3SmZI8IkWweOM9jA0aXKrco7\",\"object\":\"charge\",\"amount\":2990,\"application_fee\":\"fee_1SmZI9IkWweOM9jApMp2F6IS\",\"balance_transaction\":\"txn_3SmZI8IkWweOM9jA0irAvoWG\",\"captured\":true,\"created\":1767702196,\"currency\":\"eur\",\"failure_code\":null,\"failure_message\":null,\"fraud_details\":{},\"livemode\":true,\"metadata\":{\"payment_id\":\"r3LwhwtL8xWg7Y1VI8uGBx1N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ZI8IkWweOM9jA0NIBlC5V\",\"payment_method\":\"pm_1SmZI8IkWweOM9jAotyS9el5\",\"payment_method_details\":{\"card\":{\"amount_authorized\":2990,\"authorization_code\":\"132316\",\"brand\":\"mastercard\",\"checks\":{\"address_line1_check\":\"unavailable\",\"address_postal_code_check\":\"unavailable\",\"cvc_check\":null},\"country\":\"DE\",\"description\":\"Debit MasterCard\",\"ds_transaction_id\":null,\"exp_month\":12,\"exp_year\":2029,\"extended_authorization\":{\"status\":\"disabled\"},\"fingerprint\":\"FouLUeyQliGRYaPp\",\"funding\":\"debit\",\"iin\":\"537428\",\"incremental_authorization\":{\"status\":\"unavailable\"},\"installments\":null,\"issuer\":\"DEUTSCHER SPARKASSEN- UND GIRO\",\"last4\":\"9801\",\"mandate\":null,\"moto\":false,\"multicapture\":{\"status\":\"unavailable\"},\"network\":\"mastercard\",\"network_token\":{\"used\":false},\"network_transaction_id\":\"MDSKQBJCD0106\",\"overcapture\":{\"maximum_amount_capturable\":2990,\"status\":\"unavailable\"},\"payment_account_reference\":\"5001776GNAHHCUFOATJ87C1PPEBS1\",\"regulated_status\":\"unregulated\",\"three_d_secure\":null,\"wallet\":null},\"type\":\"card\"},\"refunded\":false,\"source\":null,\"status\":\"succeeded\",\"mit_params\":{\"network_transaction_id\":\"MDSKQBJCD0106\"}},\"confirmation_method\":\"manual\",\"created\":1767702196,\"currency\":\"eur\",\"customer\":null,\"last_payment_error\":null,\"livemode\":true,\"metadata\":{\"payment_id\":\"r3LwhwtL8xWg7Y1VI8uGBx1Nf\",\"payments_extension\":\"true\",\"payments_extension_type\":\"card\",\"reconciliation_flow\":\"payments_api\",\"shop_id\":\"751927347\"},\"next_action\":null,\"payment_method\":\"pm_1SmZI8IkWweOM9jAotyS9el5\",\"payment_method_types\":[\"card\"],\"source\":null,\"status\":\"succeeded\"}"</t>
  </si>
  <si>
    <t>gid://shopify/OrderTransaction/8580327637330</t>
  </si>
  <si>
    <t>2026-01-06T12:25:07Z</t>
  </si>
  <si>
    <t>re_3SmZI8IkWweOM9jA0R1o3Z4a</t>
  </si>
  <si>
    <t>zx8vrFMrgbDSPApNzFumUkDzY</t>
  </si>
  <si>
    <t>"{\"id\":\"re_3SmZI8IkWweOM9jA0R1o3Z4a\",\"amount\":2990,\"balance_transaction\":\"txn_3SmZI8IkWweOM9jA0azUNwgl\",\"charge\":{\"id\":\"ch_3SmZI8IkWweOM9jA0aXKrco7\",\"object\":\"charge\",\"amount\":2990,\"application_fee\":\"fee_1SmZI9IkWweOM9jApMp2F6IS\",\"balance_transaction\":\"txn_3SmZI8IkWweOM9jA0irAvoWG\",\"captured\":true,\"created\":1767702196,\"currency\":\"eur\",\"failure_code\":null,\"failure_message\":null,\"fraud_details\":{},\"livemode\":true,\"metadata\":{\"payment_id\":\"r3LwhwtL8xWg7Y1VI8uGBx1N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ZI8IkWweOM9jA0NIBlC5V\",\"payment_method\":\"pm_1SmZI8IkWweOM9jAotyS9el5\",\"payment_method_details\":{\"card\":{\"amount_authorized\":2990,\"authorization_code\":\"132316\",\"brand\":\"mastercard\",\"checks\":{\"address_line1_check\":\"unavailable\",\"address_postal_code_check\":\"unavailable\",\"cvc_check\":null},\"country\":\"DE\",\"description\":\"Debit MasterCard\",\"ds_transaction_id\":null,\"exp_month\":12,\"exp_year\":2029,\"extended_authorization\":{\"status\":\"disabled\"},\"fingerprint\":\"FouLUeyQliGRYaPp\",\"funding\":\"debit\",\"iin\":\"537428\",\"incremental_authorization\":{\"status\":\"unavailable\"},\"installments\":null,\"issuer\":\"DEUTSCHER SPARKASSEN- UND GIRO\",\"last4\":\"9801\",\"mandate\":null,\"moto\":false,\"multicapture\":{\"status\":\"unavailable\"},\"network\":\"mastercard\",\"network_token\":{\"used\":false},\"network_transaction_id\":\"MDSKQBJCD0106\",\"overcapture\":{\"maximum_amount_capturable\":2990,\"status\":\"unavailable\"},\"payment_account_reference\":\"5001776GNAHHCUFOATJ87C1PPEBS1\",\"regulated_status\":\"unregulated\",\"three_d_secure\":null,\"wallet\":null},\"type\":\"card\"},\"refunded\":true,\"source\":null,\"status\":\"succeeded\",\"mit_params\":{\"network_transaction_id\":\"MDSKQBJCD0106\"}},\"object\":\"refund\",\"reason\":null,\"status\":\"succeeded\",\"created\":1767702308,\"currency\":\"eur\",\"metadata\":{\"payments_extension\":\"true\",\"payments_extension_type\":\"card\",\"reconciliation_flow\":\"payments_api\",\"refund_id\":\"zx8vrFMrgbDSPApNzFumUkDzY\"},\"payment_method_details\":{\"card\":{\"acquirer_reference_number\":null,\"acquirer_reference_number_status\":\"unavailable\"},\"type\":\"card\"},\"mit_params\":{}}"</t>
  </si>
  <si>
    <t>AS-96411</t>
  </si>
  <si>
    <t>gid://shopify/Order/7444434256210</t>
  </si>
  <si>
    <t>gid://shopify/OrderTransaction/8621484573010</t>
  </si>
  <si>
    <t>2026-01-20T19:13:03Z</t>
  </si>
  <si>
    <t>5E039258FA6266904</t>
  </si>
  <si>
    <t>"{\"id\":\"5E039258FA6266904\",\"intent\":\"CAPTURE\",\"status\":\"COMPLETED\",\"payment_source\":{\"paypal\":{\"email_address\":\"Luisalbertto89@gmail.com\",\"account_id\":\"KHLXYW4M4LTGU\",\"account_status\":\"VERIFIED\",\"name\":{\"given_name\":\"Luis Alberto\",\"surname\":\"Crespo\"},\"phone_number\":{\"national_number\":\"34699598825\"},\"address\":{\"address_line_1\":\"Barrio\\/ La Regata 171\",\"address_line_2\":\"Ir\u00faz\",\"admin_area_2\":\"Santiurde de Toranzo\",\"admin_area_1\":\"CANTABRIA\",\"postal_code\":\"39691\",\"country_code\":\"ES\"}}},\"purchase_units\":[{\"reference_id\":\"default\",\"amount\":{\"currency_code\":\"EUR\",\"value\":\"60.17\",\"breakdown\":{\"item_total\":{\"currency_code\":\"EUR\",\"value\":\"66.85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6.68\"}}},\"payee\":{\"email_address\":\"info@artestaposters.com\",\"merchant_id\":\"CZQCEKGVW6QGG\",\"display_data\":{\"brand_name\":\"Artesta\"}},\"payment_instruction\":{\"disbursement_mode\":\"INSTANT\"},\"description\":\"Vinyl II - P\u00f3ster \\/ Sin marco \\/ 30x40\",\"custom_id\":\"{\\\"shop_id\\\":751927347,\\\"session_id\\\":\\\"rIt2MJsvaEK5hfUj0fDNuqBIQ\\\"}\",\"invoice_id\":\"rIt2MJsvaEK5hfUj0fDNuqBIQ\",\"items\":[{\"name\":\"Vinyl II - P\u00f3ster \\/ Sin marco \\/ 30x40\",\"unit_amount\":{\"currency_code\":\"EUR\",\"value\":\"19.95\"},\"tax\":{\"currency_code\":\"EUR\",\"value\":\"0.00\"},\"quantity\":\"1\"},{\"name\":\"Pulp Fiction dance - P\u00f3ster \\/ Sin marco \\/ 30x40\",\"unit_amount\":{\"currency_code\":\"EUR\",\"value\":\"19.95\"},\"tax\":{\"currency_code\":\"EUR\",\"value\":\"0.00\"},\"quantity\":\"1\"},{\"name\":\"Orange Strokes - Ejaaz Haniff - P\u00f3ster \\/ Sin marco \\/ 40x50\",\"unit_amount\":{\"currency_code\":\"EUR\",\"value\":\"26.95\"},\"tax\":{\"currency_code\":\"EUR\",\"value\":\"0.00\"},\"quantity\":\"1\"}],\"shipping\":{\"name\":{\"full_name\":\"Luis Alberto Ortiz Crespo\"},\"address\":{\"address_line_1\":\"La Regata, 171\",\"admin_area_2\":\"Iruz\",\"admin_area_1\":\"CANTABRIA\",\"postal_code\":\"39691\",\"country_code\":\"ES\"}},\"supplementary_data\":{\"tax_nexus\":[]},\"payments\":{\"captures\":[{\"id\":\"2TT601644C200730T\",\"status\":\"COMPLETED\",\"amount\":{\"currency_code\":\"EUR\",\"value\":\"60.17\"},\"final_capture\":true,\"disbursement_mode\":\"INSTANT\",\"seller_protection\":{\"status\":\"ELIGIBLE\",\"dispute_categories\":[\"ITEM_NOT_RECEIVED\",\"UNAUTHORIZED_TRANSACTION\"]},\"seller_receivable_breakdown\":{\"gross_amount\":{\"currency_code\":\"EUR\",\"value\":\"60.17\"},\"paypal_fee\":{\"currency_code\":\"EUR\",\"value\":\"2.09\"},\"net_amount\":{\"currency_code\":\"EUR\",\"value\":\"58.08\"}},\"invoice_id\":\"rIt2MJsvaEK5hfUj0fDNuqBIQ\",\"custom_id\":\"{\\\"shop_id\\\":751927347,\\\"session_id\\\":\\\"rIt2MJsvaEK5hfUj0fDNuqBIQ\\\"}\",\"links\":[{\"href\":\"https:\\/\\/api.paypal.com\\/v2\\/payments\\/captures\\/2TT601644C200730T\",\"rel\":\"self\",\"method\":\"GET\"},{\"href\":\"https:\\/\\/api.paypal.com\\/v2\\/payments\\/captures\\/2TT601644C200730T\\/refund\",\"rel\":\"refund\",\"method\":\"POST\"},{\"href\":\"https:\\/\\/api.paypal.com\\/v2\\/checkout\\/orders\\/5E039258FA6266904\",\"rel\":\"up\",\"method\":\"GET\"}],\"create_time\":\"2026-01-20T19:13:05Z\",\"update_time\":\"2026-01-20T19:13:05Z\"}]}}],\"payer\":{\"name\":{\"given_name\":\"Luis Alberto\",\"surname\":\"Crespo\"},\"email_address\":\"Luisalbertto89@gmail.com\",\"payer_id\":\"KHLXYW4M4LTGU\",\"phone\":{\"phone_number\":{\"national_number\":\"34699598825\"}},\"address\":{\"address_line_1\":\"Barrio\\/ La Regata 171\",\"address_line_2\":\"Ir\u00faz\",\"admin_area_2\":\"Santiurde de Toranzo\",\"admin_area_1\":\"CANTABRIA\",\"postal_code\":\"39691\",\"country_code\":\"ES\"}},\"create_time\":\"2026-01-20T19:12:37Z\",\"update_time\":\"2026-01-20T19:13:05Z\",\"links\":[{\"href\":\"https:\\/\\/api.paypal.com\\/v2\\/checkout\\/orders\\/5E039258FA6266904\",\"rel\":\"self\",\"method\":\"GET\"}]}"</t>
  </si>
  <si>
    <t>AS-95406</t>
  </si>
  <si>
    <t>gid://shopify/Order/7414830956882</t>
  </si>
  <si>
    <t>gid://shopify/OrderTransaction/8587242275154</t>
  </si>
  <si>
    <t>2026-01-08T19:53:12Z</t>
  </si>
  <si>
    <t>ch_3SnPGfIkWweOM9jA0jpNaLGc</t>
  </si>
  <si>
    <t>rYD0VB1YLILtLyGUW1ljgMcA5</t>
  </si>
  <si>
    <t>pi_3SnPGfIkWweOM9jA0rlZlUyA</t>
  </si>
  <si>
    <t>"{\"id\":\"pi_3SnPGfIkWweOM9jA0rlZlUyA\",\"object\":\"payment_intent\",\"amount\":3790,\"amount_capturable\":0,\"amount_received\":3790,\"canceled_at\":null,\"cancellation_reason\":null,\"capture_method\":\"automatic\",\"latest_charge\":{\"id\":\"ch_3SnPGfIkWweOM9jA0jpNaLGc\",\"object\":\"charge\",\"amount\":3790,\"application_fee\":\"fee_1SnPGgIkWweOM9jAN3VkiJb0\",\"balance_transaction\":\"txn_3SnPGfIkWweOM9jA0u3bswpO\",\"captured\":true,\"created\":1767901993,\"currency\":\"eur\",\"failure_code\":null,\"failure_message\":null,\"fraud_details\":{},\"livemode\":true,\"metadata\":{\"payment_id\":\"rYD0VB1YLILtLyGUW1ljgMcA5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PGfIkWweOM9jA0rlZlUyA\",\"payment_method\":\"pm_1SnPGfIkWweOM9jAqIc0gaDX\",\"payment_method_details\":{\"card\":{\"amount_authorized\":3790,\"authorization_code\":\"165406\",\"brand\":\"mastercard\",\"checks\":{\"address_line1_check\":null,\"address_postal_code_check\":null,\"cvc_check\":null},\"country\":\"FR\",\"description\":\"Gold MasterCard Card Immediate Debit\",\"ds_transaction_id\":null,\"exp_month\":8,\"exp_year\":2028,\"extended_authorization\":{\"status\":\"disabled\"},\"fingerprint\":\"LPBFhNTNUhQdsVjO\",\"funding\":\"debit\",\"iin\":\"520633\",\"incremental_authorization\":{\"status\":\"unavailable\"},\"installments\":null,\"issuer\":\"CREDIT AGRICOLE S.A.\",\"last4\":\"0000\",\"mandate\":null,\"moto\":false,\"multicapture\":{\"status\":\"unavailable\"},\"network\":\"mastercard\",\"network_token\":{\"used\":false},\"network_transaction_id\":\"TCGHYWXUV0108\",\"overcapture\":{\"maximum_amount_capturable\":3790,\"status\":\"unavailable\"},\"payment_account_reference\":\"50017OERJU3UT9HPHJ05WE1NVR722\",\"regulated_status\":\"unregulated\",\"three_d_secure\":null,\"wallet\":{\"apple_pay\":{\"type\":\"apple_pay\"},\"dynamic_last4\":\"8871\",\"type\":\"apple_pay\"}},\"type\":\"card\"},\"refunded\":false,\"source\":null,\"status\":\"succeeded\",\"mit_params\":{\"network_transaction_id\":\"TCGHYWXUV0108\"}},\"confirmation_method\":\"manual\",\"created\":1767901993,\"currency\":\"eur\",\"customer\":null,\"last_payment_error\":null,\"livemode\":true,\"metadata\":{\"payment_id\":\"rYD0VB1YLILtLyGUW1ljgMcA5\",\"payments_extension\":\"true\",\"payments_extension_type\":\"card\",\"reconciliation_flow\":\"payments_api\",\"shop_id\":\"751927347\"},\"next_action\":null,\"payment_method\":\"pm_1SnPGfIkWweOM9jAqIc0gaDX\",\"payment_method_types\":[\"card\"],\"source\":null,\"status\":\"succeeded\"}"</t>
  </si>
  <si>
    <t>AS-96559</t>
  </si>
  <si>
    <t>gid://shopify/Order/7488457310546</t>
  </si>
  <si>
    <t>gid://shopify/OrderTransaction/8626397544786</t>
  </si>
  <si>
    <t>2026-01-22T19:46:22Z</t>
  </si>
  <si>
    <t>ch_3SsTpjIkWweOM9jA0j5AKDaM</t>
  </si>
  <si>
    <t>rE3y6et88lboxLoiAs30RsT4N</t>
  </si>
  <si>
    <t>pi_3SsTpjIkWweOM9jA0HlCIAzg</t>
  </si>
  <si>
    <t>"{\"id\":\"pi_3SsTpjIkWweOM9jA0HlCIAzg\",\"object\":\"payment_intent\",\"amount\":11495,\"amount_capturable\":0,\"amount_received\":11495,\"canceled_at\":null,\"cancellation_reason\":null,\"capture_method\":\"automatic\",\"latest_charge\":{\"id\":\"ch_3SsTpjIkWweOM9jA0j5AKDaM\",\"object\":\"charge\",\"amount\":11495,\"application_fee\":\"fee_1SsTpkIkWweOM9jAaD4qWn6i\",\"balance_transaction\":\"txn_3SsTpjIkWweOM9jA0n6PODEZ\",\"captured\":true,\"created\":1769111183,\"currency\":\"eur\",\"failure_code\":null,\"failure_message\":null,\"fraud_details\":{},\"livemode\":true,\"metadata\":{\"payment_id\":\"rE3y6et88lboxLoiAs30RsT4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TpjIkWweOM9jA0HlCIAzg\",\"payment_method\":\"pm_1SsTpjIkWweOM9jAOiYPdbcu\",\"payment_method_details\":{\"card\":{\"amount_authorized\":11495,\"authorization_code\":\"89269P\",\"brand\":\"mastercard\",\"checks\":{\"address_line1_check\":\"fail\",\"address_postal_code_check\":\"fail\",\"cvc_check\":\"pass\"},\"country\":\"US\",\"description\":\"World MasterCard Card\",\"ds_transaction_id\":null,\"exp_month\":6,\"exp_year\":2029,\"extended_authorization\":{\"status\":\"disabled\"},\"fingerprint\":\"RU4DUtEKopw2EXIV\",\"funding\":\"credit\",\"iin\":\"546616\",\"incremental_authorization\":{\"status\":\"unavailable\"},\"installments\":null,\"issuer\":\"CITIBANK N.A.\",\"last4\":\"2373\",\"mandate\":null,\"moto\":false,\"multicapture\":{\"status\":\"unavailable\"},\"network\":\"mastercard\",\"network_token\":{\"used\":false},\"network_transaction_id\":\"MWEN0XEI40122\",\"overcapture\":{\"maximum_amount_capturable\":11495,\"status\":\"unavailable\"},\"payment_account_reference\":\"5001AMTB1AXI7DKAGBVVXDDIFW6BP\",\"regulated_status\":\"unregulated\",\"three_d_secure\":null,\"wallet\":null},\"type\":\"card\"},\"refunded\":false,\"source\":null,\"status\":\"succeeded\",\"mit_params\":{\"network_transaction_id\":\"MWEN0XEI40122\"}},\"confirmation_method\":\"manual\",\"created\":1769111183,\"currency\":\"eur\",\"customer\":null,\"last_payment_error\":null,\"livemode\":true,\"metadata\":{\"payment_id\":\"rE3y6et88lboxLoiAs30RsT4N\",\"payments_extension\":\"true\",\"payments_extension_type\":\"card\",\"reconciliation_flow\":\"payments_api\",\"shop_id\":\"751927347\"},\"next_action\":null,\"payment_method\":\"pm_1SsTpjIkWweOM9jAOiYPdbcu\",\"payment_method_types\":[\"card\"],\"source\":null,\"status\":\"succeeded\"}"</t>
  </si>
  <si>
    <t>AS-97074</t>
  </si>
  <si>
    <t>gid://shopify/Order/7512343445842</t>
  </si>
  <si>
    <t>gid://shopify/OrderTransaction/8645546475858</t>
  </si>
  <si>
    <t>2026-01-29T16:46:55Z</t>
  </si>
  <si>
    <t>ch_3SuyMuIkWweOM9jA1g4djxAc</t>
  </si>
  <si>
    <t>r67t4CsPKPJwF9WrmxWZASlJr</t>
  </si>
  <si>
    <t>pi_3SuyMuIkWweOM9jA1HWaMgGw</t>
  </si>
  <si>
    <t>"{\"id\":\"pi_3SuyMuIkWweOM9jA1HWaMgGw\",\"object\":\"payment_intent\",\"amount\":8790,\"amount_capturable\":0,\"amount_received\":8790,\"canceled_at\":null,\"cancellation_reason\":null,\"capture_method\":\"automatic\",\"latest_charge\":{\"id\":\"ch_3SuyMuIkWweOM9jA1g4djxAc\",\"object\":\"charge\",\"amount\":8790,\"application_fee\":\"fee_1SuyMwIkWweOM9jAj0fXPf4w\",\"balance_transaction\":\"txn_3SuyMuIkWweOM9jA1CYi85Ts\",\"captured\":true,\"created\":1769705217,\"currency\":\"eur\",\"failure_code\":null,\"failure_message\":null,\"fraud_details\":{},\"livemode\":true,\"metadata\":{\"payment_id\":\"r67t4CsPKPJwF9WrmxWZASlJ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yMuIkWweOM9jA1HWaMgGw\",\"payment_method\":\"pm_1SuyMuIkWweOM9jAVQvakMLZ\",\"payment_method_details\":{\"card\":{\"amount_authorized\":8790,\"authorization_code\":\"307660\",\"brand\":\"mastercard\",\"checks\":{\"address_line1_check\":\"unavailable\",\"address_postal_code_check\":\"unavailable\",\"cvc_check\":\"pass\"},\"country\":\"ES\",\"description\":\"Platinum MasterCard Card\",\"ds_transaction_id\":null,\"exp_month\":1,\"exp_year\":2031,\"extended_authorization\":{\"status\":\"disabled\"},\"fingerprint\":\"jHpDb52xMUMqCbRO\",\"funding\":\"credit\",\"iin\":\"549928\",\"incremental_authorization\":{\"status\":\"unavailable\"},\"installments\":null,\"issuer\":\"SERVICIOS FINANCIEROS CARREFOU\",\"last4\":\"7135\",\"mandate\":null,\"moto\":false,\"multicapture\":{\"status\":\"unavailable\"},\"network\":\"mastercard\",\"network_token\":{\"used\":false},\"network_transaction_id\":\"MPLE14JD10129\",\"overcapture\":{\"maximum_amount_capturable\":8790,\"status\":\"unavailable\"},\"payment_account_reference\":\"50016VJAMF9FVB5CXQEOJWGSDPZUH\",\"regulated_status\":\"unregulated\",\"three_d_secure\":null,\"wallet\":null},\"type\":\"card\"},\"refunded\":false,\"source\":null,\"status\":\"succeeded\",\"mit_params\":{\"network_transaction_id\":\"MPLE14JD10129\"}},\"confirmation_method\":\"manual\",\"created\":1769705216,\"currency\":\"eur\",\"customer\":null,\"last_payment_error\":null,\"livemode\":true,\"metadata\":{\"payment_id\":\"r67t4CsPKPJwF9WrmxWZASlJr\",\"payments_extension\":\"true\",\"payments_extension_type\":\"card\",\"reconciliation_flow\":\"payments_api\",\"shop_id\":\"751927347\"},\"next_action\":null,\"payment_method\":\"pm_1SuyMuIkWweOM9jAVQvakMLZ\",\"payment_method_types\":[\"card\"],\"source\":null,\"status\":\"succeeded\"}"</t>
  </si>
  <si>
    <t>gid://shopify/OrderTransaction/8647152533842</t>
  </si>
  <si>
    <t>2026-01-30T10:09:35Z</t>
  </si>
  <si>
    <t>re_3SuyMuIkWweOM9jA1XdvwzAP</t>
  </si>
  <si>
    <t>z0MRdngTdB0jV82u2I6TEiLIW</t>
  </si>
  <si>
    <t>"{\"id\":\"re_3SuyMuIkWweOM9jA1XdvwzAP\",\"amount\":879,\"balance_transaction\":\"txn_3SuyMuIkWweOM9jA147tgNSV\",\"charge\":{\"id\":\"ch_3SuyMuIkWweOM9jA1g4djxAc\",\"object\":\"charge\",\"amount\":8790,\"application_fee\":\"fee_1SuyMwIkWweOM9jAj0fXPf4w\",\"balance_transaction\":\"txn_3SuyMuIkWweOM9jA1CYi85Ts\",\"captured\":true,\"created\":1769705217,\"currency\":\"eur\",\"failure_code\":null,\"failure_message\":null,\"fraud_details\":{},\"livemode\":true,\"metadata\":{\"payment_id\":\"r67t4CsPKPJwF9WrmxWZASlJ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yMuIkWweOM9jA1HWaMgGw\",\"payment_method\":\"pm_1SuyMuIkWweOM9jAVQvakMLZ\",\"payment_method_details\":{\"card\":{\"amount_authorized\":8790,\"authorization_code\":\"307660\",\"brand\":\"mastercard\",\"checks\":{\"address_line1_check\":\"unavailable\",\"address_postal_code_check\":\"unavailable\",\"cvc_check\":\"pass\"},\"country\":\"ES\",\"description\":\"Platinum MasterCard Card\",\"ds_transaction_id\":null,\"exp_month\":1,\"exp_year\":2031,\"extended_authorization\":{\"status\":\"disabled\"},\"fingerprint\":\"jHpDb52xMUMqCbRO\",\"funding\":\"credit\",\"iin\":\"549928\",\"incremental_authorization\":{\"status\":\"unavailable\"},\"installments\":null,\"issuer\":\"SERVICIOS FINANCIEROS CARREFOU\",\"last4\":\"7135\",\"mandate\":null,\"moto\":false,\"multicapture\":{\"status\":\"unavailable\"},\"network\":\"mastercard\",\"network_token\":{\"used\":false},\"network_transaction_id\":\"MPLE14JD10129\",\"overcapture\":{\"maximum_amount_capturable\":8790,\"status\":\"unavailable\"},\"payment_account_reference\":\"50016VJAMF9FVB5CXQEOJWGSDPZUH\",\"regulated_status\":\"unregulated\",\"three_d_secure\":null,\"wallet\":null},\"type\":\"card\"},\"refunded\":false,\"source\":null,\"status\":\"succeeded\",\"mit_params\":{\"network_transaction_id\":\"MPLE14JD10129\"}},\"object\":\"refund\",\"reason\":null,\"status\":\"succeeded\",\"created\":1769767776,\"currency\":\"eur\",\"metadata\":{\"payments_extension\":\"true\",\"payments_extension_type\":\"card\",\"reconciliation_flow\":\"payments_api\",\"refund_id\":\"z0MRdngTdB0jV82u2I6TEiLIW\"},\"payment_method_details\":{\"card\":{\"acquirer_reference_number\":null,\"acquirer_reference_number_status\":\"pending\"},\"type\":\"card\"},\"mit_params\":{}}"</t>
  </si>
  <si>
    <t>AS-96055</t>
  </si>
  <si>
    <t>gid://shopify/Order/7433054454098</t>
  </si>
  <si>
    <t>gid://shopify/OrderTransaction/8607438733650</t>
  </si>
  <si>
    <t>2026-01-16T10:48:41Z</t>
  </si>
  <si>
    <t>ch_3SqAa6IkWweOM9jA0zq7DgUj</t>
  </si>
  <si>
    <t>rRob9zaqkZyWtMu0Alk98QJPV</t>
  </si>
  <si>
    <t>pi_3SqAa6IkWweOM9jA0SUO1vgf</t>
  </si>
  <si>
    <t>"{\"id\":\"pi_3SqAa6IkWweOM9jA0SUO1vgf\",\"object\":\"payment_intent\",\"amount\":53965,\"amount_capturable\":0,\"amount_received\":53965,\"canceled_at\":null,\"cancellation_reason\":null,\"capture_method\":\"automatic\",\"latest_charge\":{\"id\":\"ch_3SqAa6IkWweOM9jA0zq7DgUj\",\"object\":\"charge\",\"amount\":53965,\"application_fee\":\"fee_1SqAatIkWweOM9jAkdCbbdUh\",\"balance_transaction\":\"txn_3SqAa6IkWweOM9jA0Hic0ZbM\",\"captured\":true,\"created\":1768560570,\"currency\":\"eur\",\"failure_code\":null,\"failure_message\":null,\"fraud_details\":{},\"livemode\":true,\"metadata\":{\"payment_id\":\"rRob9zaqkZyWtMu0Alk98QJP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Aa6IkWweOM9jA0SUO1vgf\",\"payment_method\":\"pm_1SqAa6IkWweOM9jAW18u0rJc\",\"payment_method_details\":{\"card\":{\"amount_authorized\":53965,\"authorization_code\":\"970992\",\"brand\":\"mastercard\",\"checks\":{\"address_line1_check\":\"unavailable\",\"address_postal_code_check\":\"unavailable\",\"cvc_check\":null},\"country\":\"ES\",\"description\":\"Platinum MasterCard Immediate Debit\",\"ds_transaction_id\":null,\"exp_month\":2,\"exp_year\":2030,\"extended_authorization\":{\"status\":\"disabled\"},\"fingerprint\":\"o66aEZQCBmKWNn6p\",\"funding\":\"debit\",\"iin\":\"548901\",\"incremental_authorization\":{\"status\":\"unavailable\"},\"installments\":null,\"issuer\":\"BANCO SANTANDER S.A.\",\"last4\":\"1673\",\"mandate\":null,\"moto\":false,\"multicapture\":{\"status\":\"unavailable\"},\"network\":\"mastercard\",\"network_token\":{\"used\":false},\"network_transaction_id\":\"TPLC4C15H0116\",\"overcapture\":{\"maximum_amount_capturable\":53965,\"status\":\"unavailable\"},\"payment_account_reference\":\"50017Z1U687N5K9GC58SZXZ3V1ZXC\",\"regulated_status\":\"unregulated\",\"three_d_secure\":{\"authentication_flow\":\"challenge\",\"electronic_commerce_indicator\":\"02\",\"exemption_indicator\":null,\"result\":\"authenticated\",\"result_reason\":null,\"transaction_id\":\"774f8f84-0e4a-412b-925b-63c65860326f\",\"version\":\"2.2.0\"},\"wallet\":null},\"type\":\"card\"},\"refunded\":false,\"source\":null,\"status\":\"succeeded\",\"mit_params\":{\"network_transaction_id\":\"TPLC4C15H0116\"}},\"confirmation_method\":\"manual\",\"created\":1768560522,\"currency\":\"eur\",\"customer\":null,\"last_payment_error\":null,\"livemode\":true,\"metadata\":{\"payment_id\":\"rRob9zaqkZyWtMu0Alk98QJPV\",\"payments_extension\":\"true\",\"payments_extension_type\":\"card\",\"reconciliation_flow\":\"payments_api\",\"shop_id\":\"751927347\"},\"next_action\":null,\"payment_method\":\"pm_1SqAa6IkWweOM9jAW18u0rJc\",\"payment_method_types\":[\"card\"],\"source\":null,\"status\":\"succeeded\"}"</t>
  </si>
  <si>
    <t>AS-95603</t>
  </si>
  <si>
    <t>gid://shopify/Order/7419822604626</t>
  </si>
  <si>
    <t>gid://shopify/OrderTransaction/8593000399186</t>
  </si>
  <si>
    <t>2026-01-10T23:05:40Z</t>
  </si>
  <si>
    <t>ch_3SoBE1IkWweOM9jA0sq1kTZZ</t>
  </si>
  <si>
    <t>raWKkrEbGgcorc2Fsdh1ZPPbb</t>
  </si>
  <si>
    <t>pi_3SoBE1IkWweOM9jA07ZvWooC</t>
  </si>
  <si>
    <t>"{\"id\":\"pi_3SoBE1IkWweOM9jA07ZvWooC\",\"object\":\"payment_intent\",\"amount\":13590,\"amount_capturable\":0,\"amount_received\":13590,\"canceled_at\":null,\"cancellation_reason\":null,\"capture_method\":\"automatic\",\"latest_charge\":{\"id\":\"ch_3SoBE1IkWweOM9jA0sq1kTZZ\",\"object\":\"charge\",\"amount\":13590,\"application_fee\":\"fee_1SoBE2IkWweOM9jAy2SdFp2p\",\"balance_transaction\":\"txn_3SoBE1IkWweOM9jA0FYnCJAF\",\"captured\":true,\"created\":1768086341,\"currency\":\"eur\",\"failure_code\":null,\"failure_message\":null,\"fraud_details\":{},\"livemode\":true,\"metadata\":{\"payment_id\":\"raWKkrEbGgcorc2Fsdh1ZPPb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BE1IkWweOM9jA07ZvWooC\",\"payment_method\":\"pm_1SoBE1IkWweOM9jA968ulwJ9\",\"payment_method_details\":{\"card\":{\"amount_authorized\":13590,\"authorization_code\":\"H24029\",\"brand\":\"mastercard\",\"checks\":{\"address_line1_check\":\"unavailable\",\"address_postal_code_check\":\"unavailable\",\"cvc_check\":null},\"country\":\"IT\",\"description\":\"Debit MasterCard\",\"ds_transaction_id\":null,\"exp_month\":4,\"exp_year\":2027,\"extended_authorization\":{\"status\":\"disabled\"},\"fingerprint\":\"wFudWdoNJM3RnvKJ\",\"funding\":\"debit\",\"iin\":\"535552\",\"incremental_authorization\":{\"status\":\"unavailable\"},\"installments\":null,\"issuer\":\"UNICREDIT SPA\",\"last4\":\"6646\",\"mandate\":null,\"moto\":false,\"multicapture\":{\"status\":\"unavailable\"},\"network\":\"mastercard\",\"network_token\":{\"used\":false},\"network_transaction_id\":\"MDSGT9TE60110\",\"overcapture\":{\"maximum_amount_capturable\":13590,\"status\":\"unavailable\"},\"payment_account_reference\":\"50015ZYDXK3BK6I0YD12HNSIZ9RDX\",\"regulated_status\":\"unregulated\",\"three_d_secure\":null,\"wallet\":null},\"type\":\"card\"},\"refunded\":false,\"source\":null,\"status\":\"succeeded\",\"mit_params\":{\"network_transaction_id\":\"MDSGT9TE60110\"}},\"confirmation_method\":\"manual\",\"created\":1768086341,\"currency\":\"eur\",\"customer\":null,\"last_payment_error\":null,\"livemode\":true,\"metadata\":{\"payment_id\":\"raWKkrEbGgcorc2Fsdh1ZPPbb\",\"payments_extension\":\"true\",\"payments_extension_type\":\"card\",\"reconciliation_flow\":\"payments_api\",\"shop_id\":\"751927347\"},\"next_action\":null,\"payment_method\":\"pm_1SoBE1IkWweOM9jA968ulwJ9\",\"payment_method_types\":[\"card\"],\"source\":null,\"status\":\"succeeded\"}"</t>
  </si>
  <si>
    <t>gid://shopify/OrderTransaction/8593011835218</t>
  </si>
  <si>
    <t>2026-01-10T23:13:48Z</t>
  </si>
  <si>
    <t>re_3SoBE1IkWweOM9jA0tC0yBWv</t>
  </si>
  <si>
    <t>zu4EUAL87nlyEmH8q7EG1d7cD</t>
  </si>
  <si>
    <t>"{\"id\":\"re_3SoBE1IkWweOM9jA0tC0yBWv\",\"amount\":13590,\"balance_transaction\":\"txn_3SoBE1IkWweOM9jA08ELrByC\",\"charge\":{\"id\":\"ch_3SoBE1IkWweOM9jA0sq1kTZZ\",\"object\":\"charge\",\"amount\":13590,\"application_fee\":\"fee_1SoBE2IkWweOM9jAy2SdFp2p\",\"balance_transaction\":\"txn_3SoBE1IkWweOM9jA0FYnCJAF\",\"captured\":true,\"created\":1768086341,\"currency\":\"eur\",\"failure_code\":null,\"failure_message\":null,\"fraud_details\":{},\"livemode\":true,\"metadata\":{\"payment_id\":\"raWKkrEbGgcorc2Fsdh1ZPPb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BE1IkWweOM9jA07ZvWooC\",\"payment_method\":\"pm_1SoBE1IkWweOM9jA968ulwJ9\",\"payment_method_details\":{\"card\":{\"amount_authorized\":13590,\"authorization_code\":\"H24029\",\"brand\":\"mastercard\",\"checks\":{\"address_line1_check\":\"unavailable\",\"address_postal_code_check\":\"unavailable\",\"cvc_check\":null},\"country\":\"IT\",\"description\":\"Debit MasterCard\",\"ds_transaction_id\":null,\"exp_month\":4,\"exp_year\":2027,\"extended_authorization\":{\"status\":\"disabled\"},\"fingerprint\":\"wFudWdoNJM3RnvKJ\",\"funding\":\"debit\",\"iin\":\"535552\",\"incremental_authorization\":{\"status\":\"unavailable\"},\"installments\":null,\"issuer\":\"UNICREDIT SPA\",\"last4\":\"6646\",\"mandate\":null,\"moto\":false,\"multicapture\":{\"status\":\"unavailable\"},\"network\":\"mastercard\",\"network_token\":{\"used\":false},\"network_transaction_id\":\"MDSGT9TE60110\",\"overcapture\":{\"maximum_amount_capturable\":13590,\"status\":\"unavailable\"},\"payment_account_reference\":\"50015ZYDXK3BK6I0YD12HNSIZ9RDX\",\"regulated_status\":\"unregulated\",\"three_d_secure\":null,\"wallet\":null},\"type\":\"card\"},\"refunded\":true,\"source\":null,\"status\":\"succeeded\",\"mit_params\":{\"network_transaction_id\":\"MDSGT9TE60110\"}},\"object\":\"refund\",\"reason\":null,\"status\":\"succeeded\",\"created\":1768086829,\"currency\":\"eur\",\"metadata\":{\"payments_extension\":\"true\",\"payments_extension_type\":\"card\",\"reconciliation_flow\":\"payments_api\",\"refund_id\":\"zu4EUAL87nlyEmH8q7EG1d7cD\"},\"payment_method_details\":{\"card\":{\"acquirer_reference_number\":null,\"acquirer_reference_number_status\":\"unavailable\"},\"type\":\"card\"},\"mit_params\":{}}"</t>
  </si>
  <si>
    <t>AS-95439</t>
  </si>
  <si>
    <t>AS-96092</t>
  </si>
  <si>
    <t>gid://shopify/Order/7433972056402</t>
  </si>
  <si>
    <t>gid://shopify/OrderTransaction/8608667894098</t>
  </si>
  <si>
    <t>2026-01-16T19:00:20Z</t>
  </si>
  <si>
    <t>9XB02428HC4130358</t>
  </si>
  <si>
    <t>"{\"id\":\"9XB02428HC4130358\",\"intent\":\"CAPTURE\",\"status\":\"COMPLETED\",\"payment_source\":{\"paypal\":{\"email_address\":\"corinnemirre@gmail.com\",\"account_id\":\"US9S5UVGUHA2W\",\"account_status\":\"VERIFIED\",\"name\":{\"given_name\":\"Corinne\",\"surname\":\"Mirre\"},\"phone_number\":{\"national_number\":\"33660441655\"},\"address\":{\"address_line_1\":\"20 rue de l\u2019observance\",\"address_line_2\":\"Cit\u00e9 jean Fran\u00e7ois leca\",\"admin_area_2\":\"Marseille\",\"postal_code\":\"13002\",\"country_code\":\"FR\"}}},\"purchase_units\":[{\"reference_id\":\"default\",\"amount\":{\"currency_code\":\"EUR\",\"value\":\"30.85\",\"breakdown\":{\"item_total\":{\"currency_code\":\"EUR\",\"value\":\"25.90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Natureye - P\u00f3ster \\/ Sin marco \\/ 20x30\",\"custom_id\":\"{\\\"shop_id\\\":751927347,\\\"session_id\\\":\\\"r0wvvAdQ5cFsDGUdl8ShQOy6M\\\"}\",\"invoice_id\":\"r0wvvAdQ5cFsDGUdl8ShQOy6M\",\"soft_descriptor\":\"PAYPAL *ARTESTASTOR AR\",\"items\":[{\"name\":\"Natureye - P\u00f3ster \\/ Sin marco \\/ 20x30\",\"unit_amount\":{\"currency_code\":\"EUR\",\"value\":\"12.95\"},\"tax\":{\"currency_code\":\"EUR\",\"value\":\"0.00\"},\"quantity\":\"1\"},{\"name\":\"Body Sketch N 3 Black \\u0026 White - P\u00f3ster \\/ Sin marco \\/ 20x30\",\"unit_amount\":{\"currency_code\":\"EUR\",\"value\":\"12.95\"},\"tax\":{\"currency_code\":\"EUR\",\"value\":\"0.00\"},\"quantity\":\"1\"}],\"shipping\":{\"name\":{\"full_name\":\"Corinne Mirre\"},\"address\":{\"address_line_1\":\"20, Rue De L\u2019observance, 13002 Marseille\",\"admin_area_2\":\"Marseille\",\"postal_code\":\"13002\",\"country_code\":\"FR\"}},\"supplementary_data\":{\"tax_nexus\":[]},\"payments\":{\"captures\":[{\"id\":\"4JF545491K3461343\",\"status\":\"COMPLETED\",\"amount\":{\"currency_code\":\"EUR\",\"value\":\"30.85\"},\"final_capture\":true,\"disbursement_mode\":\"INSTANT\",\"seller_protection\":{\"status\":\"ELIGIBLE\",\"dispute_categories\":[\"ITEM_NOT_RECEIVED\",\"UNAUTHORIZED_TRANSACTION\"]},\"seller_receivable_breakdown\":{\"gross_amount\":{\"currency_code\":\"EUR\",\"value\":\"30.85\"},\"paypal_fee\":{\"currency_code\":\"EUR\",\"value\":\"1.24\"},\"net_amount\":{\"currency_code\":\"EUR\",\"value\":\"29.61\"}},\"invoice_id\":\"r0wvvAdQ5cFsDGUdl8ShQOy6M\",\"custom_id\":\"{\\\"shop_id\\\":751927347,\\\"session_id\\\":\\\"r0wvvAdQ5cFsDGUdl8ShQOy6M\\\"}\",\"links\":[{\"href\":\"https:\\/\\/api.paypal.com\\/v2\\/payments\\/captures\\/4JF545491K3461343\",\"rel\":\"self\",\"method\":\"GET\"},{\"href\":\"https:\\/\\/api.paypal.com\\/v2\\/payments\\/captures\\/4JF545491K3461343\\/refund\",\"rel\":\"refund\",\"method\":\"POST\"},{\"href\":\"https:\\/\\/api.paypal.com\\/v2\\/checkout\\/orders\\/9XB02428HC4130358\",\"rel\":\"up\",\"method\":\"GET\"}],\"create_time\":\"2026-01-16T19:00:22Z\",\"update_time\":\"2026-01-16T19:00:22Z\"}]}}],\"payer\":{\"name\":{\"given_name\":\"Corinne\",\"surname\":\"Mirre\"},\"email_address\":\"corinnemirre@gmail.com\",\"payer_id\":\"US9S5UVGUHA2W\",\"phone\":{\"phone_number\":{\"national_number\":\"33660441655\"}},\"address\":{\"address_line_1\":\"20 rue de l\u2019observance\",\"address_line_2\":\"Cit\u00e9 jean Fran\u00e7ois leca\",\"admin_area_2\":\"Marseille\",\"postal_code\":\"13002\",\"country_code\":\"FR\"}},\"create_time\":\"2026-01-16T18:58:41Z\",\"update_time\":\"2026-01-16T19:00:22Z\",\"links\":[{\"href\":\"https:\\/\\/api.paypal.com\\/v2\\/checkout\\/orders\\/9XB02428HC4130358\",\"rel\":\"self\",\"method\":\"GET\"}]}"</t>
  </si>
  <si>
    <t>AS-96102</t>
  </si>
  <si>
    <t>gid://shopify/Order/7434227679570</t>
  </si>
  <si>
    <t>gid://shopify/OrderTransaction/8608980140370</t>
  </si>
  <si>
    <t>2026-01-16T21:38:27Z</t>
  </si>
  <si>
    <t>ch_3SqKitIkWweOM9jA0LO0nE3b</t>
  </si>
  <si>
    <t>rGZMaoqB7UmtzgYrDFKfbYbHt</t>
  </si>
  <si>
    <t>pi_3SqKitIkWweOM9jA0tDkfRsJ</t>
  </si>
  <si>
    <t>"{\"id\":\"pi_3SqKitIkWweOM9jA0tDkfRsJ\",\"object\":\"payment_intent\",\"amount\":6390,\"amount_capturable\":0,\"amount_received\":6390,\"canceled_at\":null,\"cancellation_reason\":null,\"capture_method\":\"automatic\",\"latest_charge\":{\"id\":\"ch_3SqKitIkWweOM9jA0LO0nE3b\",\"object\":\"charge\",\"amount\":6390,\"application_fee\":\"fee_1SqKivIkWweOM9jA7rxVeNGA\",\"balance_transaction\":\"txn_3SqKitIkWweOM9jA0a3z6DAO\",\"captured\":true,\"created\":1768599508,\"currency\":\"eur\",\"failure_code\":null,\"failure_message\":null,\"fraud_details\":{},\"livemode\":true,\"metadata\":{\"payment_id\":\"rGZMaoqB7UmtzgYrDFKfbYbH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KitIkWweOM9jA0tDkfRsJ\",\"payment_method\":\"pm_1SqKitIkWweOM9jAFmeb7q1H\",\"payment_method_details\":{\"card\":{\"amount_authorized\":6390,\"authorization_code\":\"522029\",\"brand\":\"visa\",\"checks\":{\"address_line1_check\":\"unavailable\",\"address_postal_code_check\":\"unavailable\",\"cvc_check\":null},\"country\":\"FR\",\"description\":\"Visa Gold\",\"ds_transaction_id\":null,\"exp_month\":11,\"exp_year\":2029,\"extended_authorization\":{\"status\":\"disabled\"},\"fingerprint\":\"RAXrxGstpnqOfQVh\",\"funding\":\"debit\",\"iin\":\"497043\",\"incremental_authorization\":{\"status\":\"unavailable\"},\"installments\":null,\"issuer\":\"LA BANQUE POSTALE\",\"last4\":\"0396\",\"mandate\":null,\"moto\":false,\"multicapture\":{\"status\":\"unavailable\"},\"network\":\"visa\",\"network_token\":{\"used\":true},\"network_transaction_id\":\"486016779084428\",\"overcapture\":{\"maximum_amount_capturable\":6390,\"status\":\"unavailable\"},\"payment_account_reference\":\"V001AADBP30000441741970000000\",\"regulated_status\":\"unregulated\",\"three_d_secure\":null,\"wallet\":null},\"type\":\"card\"},\"refunded\":false,\"source\":null,\"status\":\"succeeded\",\"mit_params\":{\"network_transaction_id\":\"486016779084428\"}},\"confirmation_method\":\"manual\",\"created\":1768599507,\"currency\":\"eur\",\"customer\":null,\"last_payment_error\":null,\"livemode\":true,\"metadata\":{\"payment_id\":\"rGZMaoqB7UmtzgYrDFKfbYbHt\",\"payments_extension\":\"true\",\"payments_extension_type\":\"card\",\"reconciliation_flow\":\"payments_api\",\"shop_id\":\"751927347\"},\"next_action\":null,\"payment_method\":\"pm_1SqKitIkWweOM9jAFmeb7q1H\",\"payment_method_types\":[\"card\"],\"source\":null,\"status\":\"succeeded\"}"</t>
  </si>
  <si>
    <t>AS-95753</t>
  </si>
  <si>
    <t>gid://shopify/Order/7423666651474</t>
  </si>
  <si>
    <t>gid://shopify/OrderTransaction/8596525351250</t>
  </si>
  <si>
    <t>2026-01-12T13:25:33Z</t>
  </si>
  <si>
    <t>58C66548YR301354B</t>
  </si>
  <si>
    <t>"{\"id\":\"58C66548YR301354B\",\"intent\":\"CAPTURE\",\"status\":\"COMPLETED\",\"payment_source\":{\"paypal\":{\"email_address\":\"amaia_sanmiguel@hotmail.com\",\"account_id\":\"6GQ83RKPHQ5WJ\",\"account_status\":\"UNVERIFIED\",\"name\":{\"given_name\":\"AMAIA\",\"surname\":\"SAN MIGUEL UGARTE\"},\"phone_number\":{\"national_number\":\"666790197\"},\"address\":{\"address_line_1\":\"Kale Goiena 5, PB A\",\"admin_area_2\":\"O\u00f1ati\",\"admin_area_1\":\"GIPUZKOA\",\"postal_code\":\"20560\",\"country_code\":\"ES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ki day - chairlift - P\u00f3ster \\/ Madera roble natural \\/ 50x70\",\"custom_id\":\"{\\\"shop_id\\\":751927347,\\\"session_id\\\":\\\"ruw05QBddQfFPAwZv3oD23EUb\\\"}\",\"invoice_id\":\"ruw05QBddQfFPAwZv3oD23EUb\",\"soft_descriptor\":\"PAYPAL *ARTESTASTOR AR\",\"items\":[{\"name\":\"Ski day - chairlift - P\u00f3ster \\/ Madera roble natural \\/ 50x70\",\"unit_amount\":{\"currency_code\":\"EUR\",\"value\":\"67.95\"},\"tax\":{\"currency_code\":\"EUR\",\"value\":\"0.00\"},\"quantity\":\"1\"}],\"shipping\":{\"name\":{\"full_name\":\"AMAIA SAN MIGUEL UGARTE\"},\"address\":{\"address_line_1\":\"Kalegoiena 5, Bajo A\",\"admin_area_2\":\"O\u00f1ati\",\"admin_area_1\":\"Guip\u00fazcoa\",\"postal_code\":\"20560\",\"country_code\":\"ES\"}},\"supplementary_data\":{\"tax_nexus\":[]},\"payments\":{\"captures\":[{\"id\":\"23767695YK761881A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uw05QBddQfFPAwZv3oD23EUb\",\"custom_id\":\"{\\\"shop_id\\\":751927347,\\\"session_id\\\":\\\"ruw05QBddQfFPAwZv3oD23EUb\\\"}\",\"links\":[{\"href\":\"https:\\/\\/api.paypal.com\\/v2\\/payments\\/captures\\/23767695YK761881A\",\"rel\":\"self\",\"method\":\"GET\"},{\"href\":\"https:\\/\\/api.paypal.com\\/v2\\/payments\\/captures\\/23767695YK761881A\\/refund\",\"rel\":\"refund\",\"method\":\"POST\"},{\"href\":\"https:\\/\\/api.paypal.com\\/v2\\/checkout\\/orders\\/58C66548YR301354B\",\"rel\":\"up\",\"method\":\"GET\"}],\"create_time\":\"2026-01-12T13:25:35Z\",\"update_time\":\"2026-01-12T13:25:35Z\"}]}}],\"payer\":{\"name\":{\"given_name\":\"AMAIA\",\"surname\":\"SAN MIGUEL UGARTE\"},\"email_address\":\"amaia_sanmiguel@hotmail.com\",\"payer_id\":\"6GQ83RKPHQ5WJ\",\"phone\":{\"phone_number\":{\"national_number\":\"666790197\"}},\"address\":{\"address_line_1\":\"Kale Goiena 5, PB A\",\"admin_area_2\":\"O\u00f1ati\",\"admin_area_1\":\"GIPUZKOA\",\"postal_code\":\"20560\",\"country_code\":\"ES\"}},\"create_time\":\"2026-01-12T13:25:00Z\",\"update_time\":\"2026-01-12T13:25:35Z\",\"links\":[{\"href\":\"https:\\/\\/api.paypal.com\\/v2\\/checkout\\/orders\\/58C66548YR301354B\",\"rel\":\"self\",\"method\":\"GET\"}]}"</t>
  </si>
  <si>
    <t>AS-95330</t>
  </si>
  <si>
    <t>gid://shopify/Order/7413136654674</t>
  </si>
  <si>
    <t>gid://shopify/OrderTransaction/8585006055762</t>
  </si>
  <si>
    <t>2026-01-07T21:16:58Z</t>
  </si>
  <si>
    <t>2UH624748L154922D</t>
  </si>
  <si>
    <t>"{\"id\":\"2UH624748L154922D\",\"intent\":\"CAPTURE\",\"status\":\"COMPLETED\",\"payment_source\":{\"paypal\":{\"email_address\":\"amandine.orts579@gmail.com\",\"account_id\":\"VFGP7QFGPB37C\",\"account_status\":\"VERIFIED\",\"name\":{\"given_name\":\"Amandine\",\"surname\":\"Orts\"},\"phone_number\":{\"national_number\":\"33680066811\"},\"address\":{\"address_line_1\":\"689 Chemin du Mas de Favet\",\"admin_area_2\":\"Lunel\",\"postal_code\":\"34400\",\"country_code\":\"FR\"}}},\"purchase_units\":[{\"reference_id\":\"default\",\"amount\":{\"currency_code\":\"EUR\",\"value\":\"53.46\",\"breakdown\":{\"item_total\":{\"currency_code\":\"EUR\",\"value\":\"53.90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5.39\"}}},\"payee\":{\"email_address\":\"info@artestaposters.com\",\"merchant_id\":\"CZQCEKGVW6QGG\",\"display_data\":{\"brand_name\":\"Artesta\"}},\"payment_instruction\":{\"disbursement_mode\":\"INSTANT\"},\"description\":\"Life Simple simple pleasures - Sardines - P\u00f3ster \\/ Sin marco \\/ 40x50\",\"custom_id\":\"{\\\"shop_id\\\":751927347,\\\"session_id\\\":\\\"r3VrCcZPxNQvDg6T0vYpEKcUu\\\"}\",\"invoice_id\":\"r3VrCcZPxNQvDg6T0vYpEKcUu\",\"soft_descriptor\":\"ARTESTASTOR ARTESTASTO\",\"items\":[{\"name\":\"Life Simple simple pleasures - Sardines - P\u00f3ster \\/ Sin marco \\/ 40x50\",\"unit_amount\":{\"currency_code\":\"EUR\",\"value\":\"26.95\"},\"tax\":{\"currency_code\":\"EUR\",\"value\":\"0.00\"},\"quantity\":\"1\"},{\"name\":\"Life Simple simple pleasures - Pomodoro - P\u00f3ster \\/ Sin marco \\/ 40x50\",\"unit_amount\":{\"currency_code\":\"EUR\",\"value\":\"26.95\"},\"tax\":{\"currency_code\":\"EUR\",\"value\":\"0.00\"},\"quantity\":\"1\"}],\"shipping\":{\"name\":{\"full_name\":\"Amandine Orts\"},\"address\":{\"address_line_1\":\"689 Chemin du Mas de Favet\",\"admin_area_2\":\"Lunel\",\"postal_code\":\"34400\",\"country_code\":\"FR\"}},\"supplementary_data\":{\"tax_nexus\":[]},\"payments\":{\"captures\":[{\"id\":\"6T299207BJ1457008\",\"status\":\"COMPLETED\",\"amount\":{\"currency_code\":\"EUR\",\"value\":\"53.46\"},\"final_capture\":true,\"disbursement_mode\":\"INSTANT\",\"seller_protection\":{\"status\":\"ELIGIBLE\",\"dispute_categories\":[\"ITEM_NOT_RECEIVED\",\"UNAUTHORIZED_TRANSACTION\"]},\"seller_receivable_breakdown\":{\"gross_amount\":{\"currency_code\":\"EUR\",\"value\":\"53.46\"},\"paypal_fee\":{\"currency_code\":\"EUR\",\"value\":\"1.90\"},\"net_amount\":{\"currency_code\":\"EUR\",\"value\":\"51.56\"}},\"invoice_id\":\"r3VrCcZPxNQvDg6T0vYpEKcUu\",\"custom_id\":\"{\\\"shop_id\\\":751927347,\\\"session_id\\\":\\\"r3VrCcZPxNQvDg6T0vYpEKcUu\\\"}\",\"links\":[{\"href\":\"https:\\/\\/api.paypal.com\\/v2\\/payments\\/captures\\/6T299207BJ1457008\",\"rel\":\"self\",\"method\":\"GET\"},{\"href\":\"https:\\/\\/api.paypal.com\\/v2\\/payments\\/captures\\/6T299207BJ1457008\\/refund\",\"rel\":\"refund\",\"method\":\"POST\"},{\"href\":\"https:\\/\\/api.paypal.com\\/v2\\/checkout\\/orders\\/2UH624748L154922D\",\"rel\":\"up\",\"method\":\"GET\"}],\"create_time\":\"2026-01-07T21:17:00Z\",\"update_time\":\"2026-01-07T21:17:00Z\"}]}}],\"payer\":{\"name\":{\"given_name\":\"Amandine\",\"surname\":\"Orts\"},\"email_address\":\"amandine.orts579@gmail.com\",\"payer_id\":\"VFGP7QFGPB37C\",\"phone\":{\"phone_number\":{\"national_number\":\"33680066811\"}},\"address\":{\"address_line_1\":\"689 Chemin du Mas de Favet\",\"admin_area_2\":\"Lunel\",\"postal_code\":\"34400\",\"country_code\":\"FR\"}},\"create_time\":\"2026-01-07T21:15:40Z\",\"update_time\":\"2026-01-07T21:17:00Z\",\"links\":[{\"href\":\"https:\\/\\/api.paypal.com\\/v2\\/checkout\\/orders\\/2UH624748L154922D\",\"rel\":\"self\",\"method\":\"GET\"}]}"</t>
  </si>
  <si>
    <t>AS-95865</t>
  </si>
  <si>
    <t>gid://shopify/Order/7426743501138</t>
  </si>
  <si>
    <t>gid://shopify/OrderTransaction/8600140874066</t>
  </si>
  <si>
    <t>2026-01-13T19:28:25Z</t>
  </si>
  <si>
    <t>ch_3SpDGPIkWweOM9jA1fFNQYNR</t>
  </si>
  <si>
    <t>rv0ywONMvFa7fERJeIWpCDUhx</t>
  </si>
  <si>
    <t>pi_3SpDGPIkWweOM9jA1A3l43Ly</t>
  </si>
  <si>
    <t>"{\"id\":\"pi_3SpDGPIkWweOM9jA1A3l43Ly\",\"object\":\"payment_intent\",\"amount\":2990,\"amount_capturable\":0,\"amount_received\":2990,\"canceled_at\":null,\"cancellation_reason\":null,\"capture_method\":\"automatic\",\"latest_charge\":{\"id\":\"ch_3SpDGPIkWweOM9jA1fFNQYNR\",\"object\":\"charge\",\"amount\":2990,\"application_fee\":\"fee_1SpDGQIkWweOM9jAJTPm16FC\",\"balance_transaction\":\"txn_3SpDGPIkWweOM9jA17Vk0drC\",\"captured\":true,\"created\":1768332506,\"currency\":\"eur\",\"failure_code\":null,\"failure_message\":null,\"fraud_details\":{},\"livemode\":true,\"metadata\":{\"payment_id\":\"rv0ywONMvFa7fERJeIWpCDUh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DGPIkWweOM9jA1A3l43Ly\",\"payment_method\":\"pm_1SpDGPIkWweOM9jAvi92glAv\",\"payment_method_details\":{\"card\":{\"amount_authorized\":2990,\"authorization_code\":\"968897\",\"brand\":\"visa\",\"checks\":{\"address_line1_check\":\"unavailable\",\"address_postal_code_check\":\"unavailable\",\"cvc_check\":\"pass\"},\"country\":\"ES\",\"description\":\"Visa Classic\",\"ds_transaction_id\":null,\"exp_month\":11,\"exp_year\":2028,\"extended_authorization\":{\"status\":\"disabled\"},\"fingerprint\":\"Esm5SH4HJry287rv\",\"funding\":\"debit\",\"iin\":\"421102\",\"incremental_authorization\":{\"status\":\"unavailable\"},\"installments\":null,\"issuer\":\"BANCO MEDIOLANUM S.A.\",\"last4\":\"0003\",\"mandate\":null,\"moto\":false,\"multicapture\":{\"status\":\"unavailable\"},\"network\":\"visa\",\"network_token\":{\"used\":false},\"network_transaction_id\":\"486013701061485\",\"overcapture\":{\"maximum_amount_capturable\":2990,\"status\":\"unavailable\"},\"payment_account_reference\":\"V0010015824241649014645009446\",\"regulated_status\":\"unregulated\",\"three_d_secure\":null,\"wallet\":null},\"type\":\"card\"},\"refunded\":false,\"source\":null,\"status\":\"succeeded\",\"mit_params\":{\"network_transaction_id\":\"486013701061485\"}},\"confirmation_method\":\"manual\",\"created\":1768332505,\"currency\":\"eur\",\"customer\":null,\"last_payment_error\":null,\"livemode\":true,\"metadata\":{\"payment_id\":\"rv0ywONMvFa7fERJeIWpCDUhx\",\"payments_extension\":\"true\",\"payments_extension_type\":\"card\",\"reconciliation_flow\":\"payments_api\",\"shop_id\":\"751927347\"},\"next_action\":null,\"payment_method\":\"pm_1SpDGPIkWweOM9jAvi92glAv\",\"payment_method_types\":[\"card\"],\"source\":null,\"status\":\"succeeded\"}"</t>
  </si>
  <si>
    <t>AS-95827</t>
  </si>
  <si>
    <t>gid://shopify/Order/7425976336722</t>
  </si>
  <si>
    <t>gid://shopify/OrderTransaction/8598963847506</t>
  </si>
  <si>
    <t>2026-01-13T12:05:55Z</t>
  </si>
  <si>
    <t>ch_3Sp6MCIkWweOM9jA2g5ASikl</t>
  </si>
  <si>
    <t>ruzLCau27Ra7HGFNPj003xOVQ</t>
  </si>
  <si>
    <t>pi_3Sp6MCIkWweOM9jA2gEZyjCS</t>
  </si>
  <si>
    <t>"{\"id\":\"pi_3Sp6MCIkWweOM9jA2gEZyjCS\",\"object\":\"payment_intent\",\"amount\":22365,\"amount_capturable\":0,\"amount_received\":22365,\"canceled_at\":null,\"cancellation_reason\":null,\"capture_method\":\"automatic\",\"latest_charge\":{\"id\":\"ch_3Sp6MCIkWweOM9jA2g5ASikl\",\"object\":\"charge\",\"amount\":22365,\"application_fee\":\"fee_1Sp6MEIkWweOM9jAiM2Ve8jW\",\"balance_transaction\":\"txn_3Sp6MCIkWweOM9jA2rjWcmvx\",\"captured\":true,\"created\":1768305957,\"currency\":\"eur\",\"failure_code\":null,\"failure_message\":null,\"fraud_details\":{},\"livemode\":true,\"metadata\":{\"payment_id\":\"ruzLCau27Ra7HGFNPj003xOV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6MCIkWweOM9jA2gEZyjCS\",\"payment_method\":\"pm_1Sp6MCIkWweOM9jAn2N22kil\",\"payment_method_details\":{\"card\":{\"amount_authorized\":22365,\"authorization_code\":\"611537\",\"brand\":\"mastercard\",\"checks\":{\"address_line1_check\":\"unavailable\",\"address_postal_code_check\":\"unavailable\",\"cvc_check\":\"pass\"},\"country\":\"ES\",\"description\":\"MasterCard Corporate Card\",\"ds_transaction_id\":null,\"exp_month\":2,\"exp_year\":2029,\"extended_authorization\":{\"status\":\"disabled\"},\"fingerprint\":\"RKZAx0JkMHLelT5s\",\"funding\":\"credit\",\"iin\":\"519159\",\"incremental_authorization\":{\"status\":\"unavailable\"},\"installments\":null,\"issuer\":\"PLEO FINANCIAL SERVICES APS\",\"last4\":\"3379\",\"mandate\":null,\"moto\":false,\"multicapture\":{\"status\":\"unavailable\"},\"network\":\"mastercard\",\"network_token\":{\"used\":false},\"network_transaction_id\":\"MCO9EEF140113\",\"overcapture\":{\"maximum_amount_capturable\":22365,\"status\":\"unavailable\"},\"payment_account_reference\":\"500189OF5NFIFL94T4QS4654DWXXT\",\"regulated_status\":\"unregulated\",\"three_d_secure\":null,\"wallet\":null},\"type\":\"card\"},\"refunded\":false,\"source\":null,\"status\":\"succeeded\",\"mit_params\":{\"network_transaction_id\":\"MCO9EEF140113\"}},\"confirmation_method\":\"manual\",\"created\":1768305956,\"currency\":\"eur\",\"customer\":null,\"last_payment_error\":null,\"livemode\":true,\"metadata\":{\"payment_id\":\"ruzLCau27Ra7HGFNPj003xOVQ\",\"payments_extension\":\"true\",\"payments_extension_type\":\"card\",\"reconciliation_flow\":\"payments_api\",\"shop_id\":\"751927347\"},\"next_action\":null,\"payment_method\":\"pm_1Sp6MCIkWweOM9jAn2N22kil\",\"payment_method_types\":[\"card\"],\"source\":null,\"status\":\"succeeded\"}"</t>
  </si>
  <si>
    <t>AS-94859</t>
  </si>
  <si>
    <t>gid://shopify/Order/7394653700434</t>
  </si>
  <si>
    <t>gid://shopify/OrderTransaction/8568718164306</t>
  </si>
  <si>
    <t>2026-01-02T09:12:32Z</t>
  </si>
  <si>
    <t>ch_3Sl4PNIkWweOM9jA1fLdLBoB</t>
  </si>
  <si>
    <t>rTTSlpgsqyL1K5HT7runnpYlL</t>
  </si>
  <si>
    <t>pi_3Sl4PNIkWweOM9jA1phQ4d5b</t>
  </si>
  <si>
    <t>"{\"id\":\"pi_3Sl4PNIkWweOM9jA1phQ4d5b\",\"object\":\"payment_intent\",\"amount\":6111,\"amount_capturable\":0,\"amount_received\":6111,\"canceled_at\":null,\"cancellation_reason\":null,\"capture_method\":\"automatic\",\"latest_charge\":{\"id\":\"ch_3Sl4PNIkWweOM9jA1fLdLBoB\",\"object\":\"charge\",\"amount\":6111,\"application_fee\":\"fee_1Sl4PPIkWweOM9jAZnRSPORw\",\"balance_transaction\":\"txn_3Sl4PNIkWweOM9jA1WMqK5tq\",\"captured\":true,\"created\":1767345154,\"currency\":\"eur\",\"failure_code\":null,\"failure_message\":null,\"fraud_details\":{},\"livemode\":true,\"metadata\":{\"payment_id\":\"rTTSlpgsqyL1K5HT7runnpYl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4PNIkWweOM9jA1phQ4d5b\",\"payment_method\":\"pm_1Sl4PNIkWweOM9jA0ddOTDf0\",\"payment_method_details\":{\"card\":{\"amount_authorized\":6111,\"authorization_code\":\"236755\",\"brand\":\"visa\",\"checks\":{\"address_line1_check\":\"fail\",\"address_postal_code_check\":\"pass\",\"cvc_check\":null},\"country\":\"IT\",\"description\":\"Visa Classic\",\"ds_transaction_id\":null,\"exp_month\":10,\"exp_year\":2028,\"extended_authorization\":{\"status\":\"disabled\"},\"fingerprint\":\"3U90HaOVG6pX0QPg\",\"funding\":\"credit\",\"iin\":\"453997\",\"incremental_authorization\":{\"status\":\"unavailable\"},\"installments\":null,\"issuer\":\"NEXI PAYMENTS S.P.A.\",\"last4\":\"2820\",\"mandate\":null,\"moto\":false,\"multicapture\":{\"status\":\"unavailable\"},\"network\":\"visa\",\"network_token\":{\"used\":true},\"network_transaction_id\":\"486002331554557\",\"overcapture\":{\"maximum_amount_capturable\":6111,\"status\":\"unavailable\"},\"payment_account_reference\":\"V0010013018291840203066568419\",\"regulated_status\":\"unregulated\",\"three_d_secure\":null,\"wallet\":null},\"type\":\"card\"},\"refunded\":false,\"source\":null,\"status\":\"succeeded\",\"mit_params\":{\"network_transaction_id\":\"486002331554557\"}},\"confirmation_method\":\"manual\",\"created\":1767345153,\"currency\":\"eur\",\"customer\":null,\"last_payment_error\":null,\"livemode\":true,\"metadata\":{\"payment_id\":\"rTTSlpgsqyL1K5HT7runnpYlL\",\"payments_extension\":\"true\",\"payments_extension_type\":\"card\",\"reconciliation_flow\":\"payments_api\",\"shop_id\":\"751927347\"},\"next_action\":null,\"payment_method\":\"pm_1Sl4PNIkWweOM9jA0ddOTDf0\",\"payment_method_types\":[\"card\"],\"source\":null,\"status\":\"succeeded\"}"</t>
  </si>
  <si>
    <t>AS-96459</t>
  </si>
  <si>
    <t>gid://shopify/Order/7445444985170</t>
  </si>
  <si>
    <t>gid://shopify/OrderTransaction/8622850343250</t>
  </si>
  <si>
    <t>2026-01-21T11:17:37Z</t>
  </si>
  <si>
    <t>ch_3SrzPqIkWweOM9jA1VjHYtUw</t>
  </si>
  <si>
    <t>r9YI5Veed5wNOEMG1RpIewXl5</t>
  </si>
  <si>
    <t>pi_3SrzPqIkWweOM9jA15OYpuvT</t>
  </si>
  <si>
    <t>"{\"id\":\"pi_3SrzPqIkWweOM9jA15OYpuvT\",\"object\":\"payment_intent\",\"amount\":2990,\"amount_capturable\":0,\"amount_received\":2990,\"canceled_at\":null,\"cancellation_reason\":null,\"capture_method\":\"automatic\",\"latest_charge\":{\"id\":\"ch_3SrzPqIkWweOM9jA1VjHYtUw\",\"object\":\"charge\",\"amount\":2990,\"application_fee\":\"fee_1SrzPsIkWweOM9jAmHK3ulZi\",\"balance_transaction\":\"txn_3SrzPqIkWweOM9jA1qRjWIVw\",\"captured\":true,\"created\":1768994259,\"currency\":\"eur\",\"failure_code\":null,\"failure_message\":null,\"fraud_details\":{},\"livemode\":true,\"metadata\":{\"payment_id\":\"r9YI5Veed5wNOEMG1RpIewXl5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zPqIkWweOM9jA15OYpuvT\",\"payment_method\":\"pm_1SrzPqIkWweOM9jASs4KfvxI\",\"payment_method_details\":{\"card\":{\"amount_authorized\":2990,\"authorization_code\":\"072411\",\"brand\":\"mastercard\",\"checks\":{\"address_line1_check\":\"unavailable\",\"address_postal_code_check\":\"unavailable\",\"cvc_check\":\"pass\"},\"country\":\"ES\",\"description\":\"Standard MasterCard Card\",\"ds_transaction_id\":null,\"exp_month\":9,\"exp_year\":2030,\"extended_authorization\":{\"status\":\"disabled\"},\"fingerprint\":\"TG4hfCgRoHtjtOqr\",\"funding\":\"credit\",\"iin\":\"537819\",\"incremental_authorization\":{\"status\":\"unavailable\"},\"installments\":null,\"issuer\":\"BANCO BILBAO VIZCAYA ARGENTARI\",\"last4\":\"5126\",\"mandate\":null,\"moto\":false,\"multicapture\":{\"status\":\"unavailable\"},\"network\":\"mastercard\",\"network_token\":{\"used\":false},\"network_transaction_id\":\"MCSMPD9F20121\",\"overcapture\":{\"maximum_amount_capturable\":2990,\"status\":\"unavailable\"},\"payment_account_reference\":\"50016LAKTESB0IPFVHPGJPY21VS7H\",\"regulated_status\":\"unregulated\",\"three_d_secure\":null,\"wallet\":null},\"type\":\"card\"},\"refunded\":false,\"source\":null,\"status\":\"succeeded\",\"mit_params\":{\"network_transaction_id\":\"MCSMPD9F20121\"}},\"confirmation_method\":\"manual\",\"created\":1768994258,\"currency\":\"eur\",\"customer\":null,\"last_payment_error\":null,\"livemode\":true,\"metadata\":{\"payment_id\":\"r9YI5Veed5wNOEMG1RpIewXl5\",\"payments_extension\":\"true\",\"payments_extension_type\":\"card\",\"reconciliation_flow\":\"payments_api\",\"shop_id\":\"751927347\"},\"next_action\":null,\"payment_method\":\"pm_1SrzPqIkWweOM9jASs4KfvxI\",\"payment_method_types\":[\"card\"],\"source\":null,\"status\":\"succeeded\"}"</t>
  </si>
  <si>
    <t>AS-97097</t>
  </si>
  <si>
    <t>gid://shopify/Order/7512830083410</t>
  </si>
  <si>
    <t>gid://shopify/OrderTransaction/8646208061778</t>
  </si>
  <si>
    <t>2026-01-29T21:18:28Z</t>
  </si>
  <si>
    <t>62A53846MN555604T</t>
  </si>
  <si>
    <t>"{\"id\":\"62A53846MN555604T\",\"intent\":\"CAPTURE\",\"status\":\"COMPLETED\",\"payment_source\":{\"paypal\":{\"email_address\":\"elodie.salbanera@yahoo.fr\",\"account_id\":\"XHT2ZY8PMPL3L\",\"account_status\":\"VERIFIED\",\"name\":{\"given_name\":\"Elodie\",\"surname\":\"SALBANERA\"},\"phone_number\":{\"national_number\":\"33669613666\"},\"address\":{\"address_line_1\":\"44 rue George Sand\",\"admin_area_2\":\"corneilla del vercol\",\"postal_code\":\"66200\",\"country_code\":\"FR\"}}},\"purchase_units\":[{\"reference_id\":\"default\",\"amount\":{\"currency_code\":\"EUR\",\"value\":\"84.42\",\"breakdown\":{\"item_total\":{\"currency_code\":\"EUR\",\"value\":\"93.80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9.38\"}}},\"payee\":{\"email_address\":\"info@artestaposters.com\",\"merchant_id\":\"CZQCEKGVW6QGG\",\"display_data\":{\"brand_name\":\"Artesta\"}},\"payment_instruction\":{\"disbursement_mode\":\"INSTANT\"},\"description\":\"Chirping And Chilling (At Night) - P\u00f3ster \\/ Sin marco \\/ 20x30\",\"custom_id\":\"{\\\"shop_id\\\":751927347,\\\"session_id\\\":\\\"rqFstkWjBeTrTIwRJh1QtPsEw\\\"}\",\"invoice_id\":\"rqFstkWjBeTrTIwRJh1QtPsEw\",\"items\":[{\"name\":\"Chirping And Chilling (At Night) - P\u00f3ster \\/ Sin marco \\/ 20x30\",\"unit_amount\":{\"currency_code\":\"EUR\",\"value\":\"12.95\"},\"tax\":{\"currency_code\":\"EUR\",\"value\":\"0.00\"},\"quantity\":\"1\"},{\"name\":\"Sardines Tin Can - Baroo Bloom - P\u00f3ster \\/ Sin marco \\/ 40x50\",\"unit_amount\":{\"currency_code\":\"EUR\",\"value\":\"26.95\"},\"tax\":{\"currency_code\":\"EUR\",\"value\":\"0.00\"},\"quantity\":\"1\"},{\"name\":\"Cheers To You - Arty Guava - P\u00f3ster \\/ Sin marco \\/ 40x50\",\"unit_amount\":{\"currency_code\":\"EUR\",\"value\":\"26.95\"},\"tax\":{\"currency_code\":\"EUR\",\"value\":\"0.00\"},\"quantity\":\"1\"},{\"name\":\"Maddies Mood - jotadejai - P\u00f3ster \\/ Sin marco \\/ 40x50\",\"unit_amount\":{\"currency_code\":\"EUR\",\"value\":\"26.95\"},\"tax\":{\"currency_code\":\"EUR\",\"value\":\"0.00\"},\"quantity\":\"1\"}],\"shipping\":{\"name\":{\"full_name\":\"Elodie SALBANERA\"},\"address\":{\"address_line_1\":\"44 rue George Sand\",\"admin_area_2\":\"corneilla del vercol\",\"postal_code\":\"66200\",\"country_code\":\"FR\"}},\"payments\":{\"captures\":[{\"id\":\"7CE331231A6713155\",\"status\":\"COMPLETED\",\"amount\":{\"currency_code\":\"EUR\",\"value\":\"84.42\"},\"final_capture\":true,\"disbursement_mode\":\"INSTANT\",\"seller_protection\":{\"status\":\"ELIGIBLE\",\"dispute_categories\":[\"ITEM_NOT_RECEIVED\",\"UNAUTHORIZED_TRANSACTION\"]},\"seller_receivable_breakdown\":{\"gross_amount\":{\"currency_code\":\"EUR\",\"value\":\"84.42\"},\"paypal_fee\":{\"currency_code\":\"EUR\",\"value\":\"2.80\"},\"net_amount\":{\"currency_code\":\"EUR\",\"value\":\"81.62\"}},\"invoice_id\":\"rqFstkWjBeTrTIwRJh1QtPsEw\",\"custom_id\":\"{\\\"shop_id\\\":751927347,\\\"session_id\\\":\\\"rqFstkWjBeTrTIwRJh1QtPsEw\\\"}\",\"links\":[{\"href\":\"https:\\/\\/api.paypal.com\\/v2\\/payments\\/captures\\/7CE331231A6713155\",\"rel\":\"self\",\"method\":\"GET\"},{\"href\":\"https:\\/\\/api.paypal.com\\/v2\\/payments\\/captures\\/7CE331231A6713155\\/refund\",\"rel\":\"refund\",\"method\":\"POST\"},{\"href\":\"https:\\/\\/api.paypal.com\\/v2\\/checkout\\/orders\\/62A53846MN555604T\",\"rel\":\"up\",\"method\":\"GET\"}],\"create_time\":\"2026-01-29T21:18:30Z\",\"update_time\":\"2026-01-29T21:18:30Z\"}]}}],\"payer\":{\"name\":{\"given_name\":\"Elodie\",\"surname\":\"SALBANERA\"},\"email_address\":\"elodie.salbanera@yahoo.fr\",\"payer_id\":\"XHT2ZY8PMPL3L\",\"phone\":{\"phone_number\":{\"national_number\":\"33669613666\"}},\"address\":{\"address_line_1\":\"44 rue George Sand\",\"admin_area_2\":\"corneilla del vercol\",\"postal_code\":\"66200\",\"country_code\":\"FR\"}},\"create_time\":\"2026-01-29T21:17:26Z\",\"update_time\":\"2026-01-29T21:18:30Z\",\"links\":[{\"href\":\"https:\\/\\/api.paypal.com\\/v2\\/checkout\\/orders\\/62A53846MN555604T\",\"rel\":\"self\",\"method\":\"GET\"}]}"</t>
  </si>
  <si>
    <t>AS-96610</t>
  </si>
  <si>
    <t>gid://shopify/Order/7489831076178</t>
  </si>
  <si>
    <t>gid://shopify/OrderTransaction/8628252868946</t>
  </si>
  <si>
    <t>2026-01-23T14:57:39Z</t>
  </si>
  <si>
    <t>ch_3SslnrIkWweOM9jA1YtFDvVF</t>
  </si>
  <si>
    <t>rE4hwUL98x5abYDdVWotEAKaQ</t>
  </si>
  <si>
    <t>pi_3SslnrIkWweOM9jA1MMjoFWd</t>
  </si>
  <si>
    <t>"{\"id\":\"pi_3SslnrIkWweOM9jA1MMjoFWd\",\"object\":\"payment_intent\",\"amount\":94158,\"amount_capturable\":0,\"amount_received\":94158,\"canceled_at\":null,\"cancellation_reason\":null,\"capture_method\":\"automatic\",\"latest_charge\":{\"id\":\"ch_3SslnrIkWweOM9jA1YtFDvVF\",\"object\":\"charge\",\"amount\":94158,\"application_fee\":\"fee_1Sslt0IkWweOM9jAk44fkf0y\",\"balance_transaction\":\"txn_3SslnrIkWweOM9jA1fBPQ1wl\",\"captured\":true,\"created\":1769180577,\"currency\":\"eur\",\"failure_code\":null,\"failure_message\":null,\"fraud_details\":{},\"livemode\":true,\"metadata\":{\"payment_id\":\"rE4hwUL98x5abYDdVWotEAKa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lnrIkWweOM9jA1MMjoFWd\",\"payment_method\":\"pm_1SslnrIkWweOM9jAWYnG9jgg\",\"payment_method_details\":{\"card\":{\"amount_authorized\":94158,\"authorization_code\":\"978394\",\"brand\":\"visa\",\"checks\":{\"address_line1_check\":\"unavailable\",\"address_postal_code_check\":\"unavailable\",\"cvc_check\":null},\"country\":\"ES\",\"description\":\"Visa Business\",\"ds_transaction_id\":null,\"exp_month\":11,\"exp_year\":2031,\"extended_authorization\":{\"status\":\"disabled\"},\"fingerprint\":\"c9QTMUVSLnf0DgTm\",\"funding\":\"credit\",\"iin\":\"427305\",\"incremental_authorization\":{\"status\":\"unavailable\"},\"installments\":null,\"issuer\":\"BANCO SANTANDER S.A.\",\"last4\":\"4407\",\"mandate\":null,\"moto\":false,\"multicapture\":{\"status\":\"unavailable\"},\"network\":\"visa\",\"network_token\":{\"used\":true},\"network_transaction_id\":\"486023541775698\",\"overcapture\":{\"maximum_amount_capturable\":94158,\"status\":\"unavailable\"},\"payment_account_reference\":\"V0010015825003422268108594636\",\"regulated_status\":\"unregulated\",\"three_d_secure\":{\"authentication_flow\":\"challenge\",\"electronic_commerce_indicator\":\"05\",\"exemption_indicator\":null,\"result\":\"authenticated\",\"result_reason\":null,\"transaction_id\":\"216e327a-cf42-445b-9436-547397635e6e\",\"version\":\"2.2.0\"},\"wallet\":null},\"type\":\"card\"},\"refunded\":false,\"source\":null,\"status\":\"succeeded\",\"mit_params\":{\"network_transaction_id\":\"486023541775698\"}},\"confirmation_method\":\"manual\",\"created\":1769180259,\"currency\":\"eur\",\"customer\":null,\"last_payment_error\":null,\"livemode\":true,\"metadata\":{\"payment_id\":\"rE4hwUL98x5abYDdVWotEAKaQ\",\"payments_extension\":\"true\",\"payments_extension_type\":\"card\",\"reconciliation_flow\":\"payments_api\",\"shop_id\":\"751927347\"},\"next_action\":null,\"payment_method\":\"pm_1SslnrIkWweOM9jAWYnG9jgg\",\"payment_method_types\":[\"card\"],\"source\":null,\"status\":\"succeeded\"}"</t>
  </si>
  <si>
    <t>AS-96675</t>
  </si>
  <si>
    <t>gid://shopify/Order/7492435476818</t>
  </si>
  <si>
    <t>gid://shopify/OrderTransaction/8631421436242</t>
  </si>
  <si>
    <t>2026-01-24T16:37:28Z</t>
  </si>
  <si>
    <t>0PP907287F705414J</t>
  </si>
  <si>
    <t>"{\"id\":\"0PP907287F705414J\",\"intent\":\"CAPTURE\",\"status\":\"COMPLETED\",\"payment_source\":{\"paypal\":{\"email_address\":\"judith.vanZadel@web.de\",\"account_id\":\"Y9GXEP2MVLPWA\",\"account_status\":\"VERIFIED\",\"name\":{\"given_name\":\"Judith\",\"surname\":\"Van Zadel\"},\"phone_number\":{\"national_number\":\"15128821884\"},\"address\":{\"address_line_1\":\"Ostersteg 9\",\"admin_area_2\":\"Leer\",\"postal_code\":\"26789\",\"country_code\":\"DE\"}}},\"purchase_units\":[{\"reference_id\":\"default\",\"amount\":{\"currency_code\":\"EUR\",\"value\":\"161.60\",\"breakdown\":{\"item_total\":{\"currency_code\":\"EUR\",\"value\":\"179.55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17.95\"}}},\"payee\":{\"email_address\":\"info@artestaposters.com\",\"merchant_id\":\"CZQCEKGVW6QGG\",\"display_data\":{\"brand_name\":\"Artesta\"}},\"payment_instruction\":{\"disbursement_mode\":\"INSTANT\"},\"description\":\"Summer View No2 - Dan Hobday - P\u00f3ster \\/ Sin marco \\/ 30x40\",\"custom_id\":\"{\\\"shop_id\\\":751927347,\\\"session_id\\\":\\\"rKNl4uTyzlDYs37zLx8FhOej1\\\"}\",\"invoice_id\":\"rKNl4uTyzlDYs37zLx8FhOej1\",\"items\":[{\"name\":\"Summer View No2 - Dan Hobday - P\u00f3ster \\/ Sin marco \\/ 30x40\",\"unit_amount\":{\"currency_code\":\"EUR\",\"value\":\"19.95\"},\"tax\":{\"currency_code\":\"EUR\",\"value\":\"0.00\"},\"quantity\":\"1\"},{\"name\":\"Summer View - Dan Hobday - P\u00f3ster \\/ Sin marco \\/ 30x40\",\"unit_amount\":{\"currency_code\":\"EUR\",\"value\":\"19.95\"},\"tax\":{\"currency_code\":\"EUR\",\"value\":\"0.00\"},\"quantity\":\"1\"},{\"name\":\"Haunted forest - P\u00f3ster \\/ Sin marco \\/ 20x30\",\"unit_amount\":{\"currency_code\":\"EUR\",\"value\":\"12.95\"},\"tax\":{\"currency_code\":\"EUR\",\"value\":\"0.00\"},\"quantity\":\"1\"},{\"name\":\"Morning sun BW - P\u00f3ster \\/ Sin marco \\/ 20x30\",\"unit_amount\":{\"currency_code\":\"EUR\",\"value\":\"12.95\"},\"tax\":{\"currency_code\":\"EUR\",\"value\":\"0.00\"},\"quantity\":\"1\"},{\"name\":\"winter is coming - Mario Pucic - P\u00f3ster \\/ Sin marco \\/ 40x50\",\"unit_amount\":{\"currency_code\":\"EUR\",\"value\":\"26.95\"},\"tax\":{\"currency_code\":\"EUR\",\"value\":\"0.00\"},\"quantity\":\"1\"},{\"name\":\"Keep Calm and Drink Tea - P\u00f3ster \\/ Sin marco \\/ 30x40\",\"unit_amount\":{\"currency_code\":\"EUR\",\"value\":\"19.95\"},\"tax\":{\"currency_code\":\"EUR\",\"value\":\"0.00\"},\"quantity\":\"1\"},{\"name\":\"Life is short. Eat the cake - P\u00f3ster \\/ Sin marco \\/ 30x40\",\"unit_amount\":{\"currency_code\":\"EUR\",\"value\":\"19.95\"},\"tax\":{\"currency_code\":\"EUR\",\"value\":\"0.00\"},\"quantity\":\"1\"},{\"name\":\"It's getting hot in here - P\u00f3ster \\/ Sin marco \\/ 30x40\",\"unit_amount\":{\"currency_code\":\"EUR\",\"value\":\"19.95\"},\"tax\":{\"currency_code\":\"EUR\",\"value\":\"0.00\"},\"quantity\":\"1\"},{\"name\":\"The cat - P\u00f3ster \\/ Sin marco \\/ 40x50\",\"unit_amount\":{\"currency_code\":\"EUR\",\"value\":\"26.95\"},\"tax\":{\"currency_code\":\"EUR\",\"value\":\"0.00\"},\"quantity\":\"1\"}],\"shipping\":{\"name\":{\"full_name\":\"Judith van Zadel\"},\"address\":{\"address_line_1\":\"Wei\u00dfdornweg 33\",\"admin_area_2\":\"Holtland\",\"postal_code\":\"26835\",\"country_code\":\"DE\"}},\"supplementary_data\":{\"tax_nexus\":[]},\"payments\":{\"captures\":[{\"id\":\"80305760KR903830H\",\"status\":\"COMPLETED\",\"amount\":{\"currency_code\":\"EUR\",\"value\":\"161.60\"},\"final_capture\":true,\"disbursement_mode\":\"INSTANT\",\"seller_protection\":{\"status\":\"ELIGIBLE\",\"dispute_categories\":[\"ITEM_NOT_RECEIVED\",\"UNAUTHORIZED_TRANSACTION\"]},\"seller_receivable_breakdown\":{\"gross_amount\":{\"currency_code\":\"EUR\",\"value\":\"161.60\"},\"paypal_fee\":{\"currency_code\":\"EUR\",\"value\":\"5.04\"},\"net_amount\":{\"currency_code\":\"EUR\",\"value\":\"156.56\"}},\"invoice_id\":\"rKNl4uTyzlDYs37zLx8FhOej1\",\"custom_id\":\"{\\\"shop_id\\\":751927347,\\\"session_id\\\":\\\"rKNl4uTyzlDYs37zLx8FhOej1\\\"}\",\"links\":[{\"href\":\"https:\\/\\/api.paypal.com\\/v2\\/payments\\/captures\\/80305760KR903830H\",\"rel\":\"self\",\"method\":\"GET\"},{\"href\":\"https:\\/\\/api.paypal.com\\/v2\\/payments\\/captures\\/80305760KR903830H\\/refund\",\"rel\":\"refund\",\"method\":\"POST\"},{\"href\":\"https:\\/\\/api.paypal.com\\/v2\\/checkout\\/orders\\/0PP907287F705414J\",\"rel\":\"up\",\"method\":\"GET\"}],\"create_time\":\"2026-01-24T16:37:29Z\",\"update_time\":\"2026-01-24T16:37:29Z\"}]}}],\"payer\":{\"name\":{\"given_name\":\"Judith\",\"surname\":\"Van Zadel\"},\"email_address\":\"judith.vanZadel@web.de\",\"payer_id\":\"Y9GXEP2MVLPWA\",\"phone\":{\"phone_number\":{\"national_number\":\"15128821884\"}},\"address\":{\"address_line_1\":\"Ostersteg 9\",\"admin_area_2\":\"Leer\",\"postal_code\":\"26789\",\"country_code\":\"DE\"}},\"create_time\":\"2026-01-24T16:36:57Z\",\"update_time\":\"2026-01-24T16:37:29Z\",\"links\":[{\"href\":\"https:\\/\\/api.paypal.com\\/v2\\/checkout\\/orders\\/0PP907287F705414J\",\"rel\":\"self\",\"method\":\"GET\"}]}"</t>
  </si>
  <si>
    <t>AS-95416</t>
  </si>
  <si>
    <t>gid://shopify/Order/7415012917586</t>
  </si>
  <si>
    <t>gid://shopify/OrderTransaction/8587447763282</t>
  </si>
  <si>
    <t>2026-01-08T21:33:54Z</t>
  </si>
  <si>
    <t>ch_3SnQq7IkWweOM9jA2Bc6YBPd</t>
  </si>
  <si>
    <t>rPSspFtY1sSsV0LrqD27RRAxr</t>
  </si>
  <si>
    <t>pi_3SnQq7IkWweOM9jA2W9UzXA5</t>
  </si>
  <si>
    <t>"{\"id\":\"pi_3SnQq7IkWweOM9jA2W9UzXA5\",\"object\":\"payment_intent\",\"amount\":7731,\"amount_capturable\":0,\"amount_received\":7731,\"canceled_at\":null,\"cancellation_reason\":null,\"capture_method\":\"automatic\",\"latest_charge\":{\"id\":\"ch_3SnQq7IkWweOM9jA2Bc6YBPd\",\"object\":\"charge\",\"amount\":7731,\"application_fee\":\"fee_1SnQq8IkWweOM9jAAmQDMtuQ\",\"balance_transaction\":\"txn_3SnQq7IkWweOM9jA2fOoMj2o\",\"captured\":true,\"created\":1767908035,\"currency\":\"eur\",\"failure_code\":null,\"failure_message\":null,\"fraud_details\":{},\"livemode\":true,\"metadata\":{\"payment_id\":\"rPSspFtY1sSsV0LrqD27RRAx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Qq7IkWweOM9jA2W9UzXA5\",\"payment_method\":\"pm_1SnQq7IkWweOM9jA3f0pq2Qi\",\"payment_method_details\":{\"card\":{\"amount_authorized\":7731,\"authorization_code\":\"751475\",\"brand\":\"mastercard\",\"checks\":{\"address_line1_check\":null,\"address_postal_code_check\":null,\"cvc_check\":null},\"country\":\"ES\",\"description\":\"Platinum MasterCard Immediate Debit\",\"ds_transaction_id\":null,\"exp_month\":9,\"exp_year\":2028,\"extended_authorization\":{\"status\":\"disabled\"},\"fingerprint\":\"mciTp5pvVteNmKBU\",\"funding\":\"debit\",\"iin\":\"525681\",\"incremental_authorization\":{\"status\":\"unavailable\"},\"installments\":null,\"issuer\":\"ING BANK N.V.\",\"last4\":\"0000\",\"mandate\":null,\"moto\":false,\"multicapture\":{\"status\":\"unavailable\"},\"network\":\"mastercard\",\"network_token\":{\"used\":false},\"network_transaction_id\":\"TPLF1XPM20108\",\"overcapture\":{\"maximum_amount_capturable\":7731,\"status\":\"unavailable\"},\"payment_account_reference\":\"50013DYP51MRWJYTOE0NB6WG8JH51\",\"regulated_status\":\"unregulated\",\"three_d_secure\":null,\"wallet\":{\"apple_pay\":{\"type\":\"apple_pay\"},\"dynamic_last4\":\"1620\",\"type\":\"apple_pay\"}},\"type\":\"card\"},\"refunded\":false,\"source\":null,\"status\":\"succeeded\",\"mit_params\":{\"network_transaction_id\":\"TPLF1XPM20108\"}},\"confirmation_method\":\"manual\",\"created\":1767908035,\"currency\":\"eur\",\"customer\":null,\"last_payment_error\":null,\"livemode\":true,\"metadata\":{\"payment_id\":\"rPSspFtY1sSsV0LrqD27RRAxr\",\"payments_extension\":\"true\",\"payments_extension_type\":\"card\",\"reconciliation_flow\":\"payments_api\",\"shop_id\":\"751927347\"},\"next_action\":null,\"payment_method\":\"pm_1SnQq7IkWweOM9jA3f0pq2Qi\",\"payment_method_types\":[\"card\"],\"source\":null,\"status\":\"succeeded\"}"</t>
  </si>
  <si>
    <t>AS-96580</t>
  </si>
  <si>
    <t>gid://shopify/Order/7489230143826</t>
  </si>
  <si>
    <t>gid://shopify/OrderTransaction/8627459195218</t>
  </si>
  <si>
    <t>2026-01-23T10:03:43Z</t>
  </si>
  <si>
    <t>ch_3SshDQIkWweOM9jA25MTOuuf</t>
  </si>
  <si>
    <t>rd9oDUXMIq3v6VKlZ5vq8kJbM</t>
  </si>
  <si>
    <t>pi_3SshDQIkWweOM9jA2Lxqvq7B</t>
  </si>
  <si>
    <t>"{\"id\":\"pi_3SshDQIkWweOM9jA2Lxqvq7B\",\"object\":\"payment_intent\",\"amount\":12990,\"amount_capturable\":0,\"amount_received\":12990,\"canceled_at\":null,\"cancellation_reason\":null,\"capture_method\":\"automatic\",\"latest_charge\":{\"id\":\"ch_3SshDQIkWweOM9jA25MTOuuf\",\"object\":\"charge\",\"amount\":12990,\"application_fee\":\"fee_1SshDQIkWweOM9jAaFgsVdup\",\"balance_transaction\":\"txn_3SshDQIkWweOM9jA2rokJwMU\",\"captured\":true,\"created\":1769162624,\"currency\":\"eur\",\"failure_code\":null,\"failure_message\":null,\"fraud_details\":{},\"livemode\":true,\"metadata\":{\"payment_id\":\"rd9oDUXMIq3v6VKlZ5vq8kJb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hDQIkWweOM9jA2Lxqvq7B\",\"payment_method\":\"pm_1SshDQIkWweOM9jASPkNlwvc\",\"payment_method_details\":{\"card\":{\"amount_authorized\":12990,\"authorization_code\":\"152244\",\"brand\":\"visa\",\"checks\":{\"address_line1_check\":null,\"address_postal_code_check\":null,\"cvc_check\":null},\"country\":\"FR\",\"description\":\"Visa Classic\",\"ds_transaction_id\":null,\"exp_month\":12,\"exp_year\":2031,\"extended_authorization\":{\"status\":\"disabled\"},\"fingerprint\":\"pgoZwICLwymZjG7R\",\"funding\":\"credit\",\"iin\":\"465451\",\"incremental_authorization\":{\"status\":\"unavailable\"},\"installments\":null,\"issuer\":\"Le Credit Lyonnais\",\"last4\":\"0000\",\"mandate\":null,\"moto\":false,\"multicapture\":{\"status\":\"unavailable\"},\"network\":\"visa\",\"network_token\":{\"used\":false},\"network_transaction_id\":\"486023362248992\",\"overcapture\":{\"maximum_amount_capturable\":12990,\"status\":\"unavailable\"},\"payment_account_reference\":\"V0010014625010350947454232961\",\"regulated_status\":\"unregulated\",\"three_d_secure\":null,\"wallet\":{\"apple_pay\":{\"type\":\"apple_pay\"},\"dynamic_last4\":\"1162\",\"type\":\"apple_pay\"}},\"type\":\"card\"},\"refunded\":false,\"source\":null,\"status\":\"succeeded\",\"mit_params\":{\"network_transaction_id\":\"486023362248992\"}},\"confirmation_method\":\"manual\",\"created\":1769162624,\"currency\":\"eur\",\"customer\":null,\"last_payment_error\":null,\"livemode\":true,\"metadata\":{\"payment_id\":\"rd9oDUXMIq3v6VKlZ5vq8kJbM\",\"payments_extension\":\"true\",\"payments_extension_type\":\"card\",\"reconciliation_flow\":\"payments_api\",\"shop_id\":\"751927347\"},\"next_action\":null,\"payment_method\":\"pm_1SshDQIkWweOM9jASPkNlwvc\",\"payment_method_types\":[\"card\"],\"source\":null,\"status\":\"succeeded\"}"</t>
  </si>
  <si>
    <t>AS-96476</t>
  </si>
  <si>
    <t>gid://shopify/Order/7445998207314</t>
  </si>
  <si>
    <t>gid://shopify/OrderTransaction/8623621701970</t>
  </si>
  <si>
    <t>2026-01-21T16:23:37Z</t>
  </si>
  <si>
    <t>ch_3Ss4ByIkWweOM9jA0rQR0OG8</t>
  </si>
  <si>
    <t>rAkwm2BzKkdvGzdB5kfV4WoYl</t>
  </si>
  <si>
    <t>pi_3Ss4ByIkWweOM9jA0bGikUWb</t>
  </si>
  <si>
    <t>"{\"id\":\"pi_3Ss4ByIkWweOM9jA0bGikUWb\",\"object\":\"payment_intent\",\"amount\":3790,\"amount_capturable\":0,\"amount_received\":3790,\"canceled_at\":null,\"cancellation_reason\":null,\"capture_method\":\"automatic\",\"latest_charge\":{\"id\":\"ch_3Ss4ByIkWweOM9jA0rQR0OG8\",\"object\":\"charge\",\"amount\":3790,\"application_fee\":\"fee_1Ss4BzIkWweOM9jA6wllqnTk\",\"balance_transaction\":\"txn_3Ss4ByIkWweOM9jA09iABBFt\",\"captured\":true,\"created\":1769012618,\"currency\":\"eur\",\"failure_code\":null,\"failure_message\":null,\"fraud_details\":{},\"livemode\":true,\"metadata\":{\"payment_id\":\"rAkwm2BzKkdvGzdB5kfV4WoY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4ByIkWweOM9jA0bGikUWb\",\"payment_method\":\"pm_1Ss4ByIkWweOM9jANvfUvy4H\",\"payment_method_details\":{\"card\":{\"amount_authorized\":3790,\"authorization_code\":\"439834\",\"brand\":\"mastercard\",\"checks\":{\"address_line1_check\":\"unavailable\",\"address_postal_code_check\":\"unavailable\",\"cvc_check\":\"pass\"},\"country\":\"ES\",\"description\":\"Platinum MasterCard Immediate Debit\",\"ds_transaction_id\":null,\"exp_month\":8,\"exp_year\":2027,\"extended_authorization\":{\"status\":\"disabled\"},\"fingerprint\":\"skFWHjd0tCYtFiGF\",\"funding\":\"debit\",\"iin\":\"527434\",\"incremental_authorization\":{\"status\":\"unavailable\"},\"installments\":null,\"issuer\":\"MASTERCAJAS S.A.\",\"last4\":\"0048\",\"mandate\":null,\"moto\":false,\"multicapture\":{\"status\":\"unavailable\"},\"network\":\"mastercard\",\"network_token\":{\"used\":false},\"network_transaction_id\":\"TPLDRMPVF0121\",\"overcapture\":{\"maximum_amount_capturable\":3790,\"status\":\"unavailable\"},\"payment_account_reference\":\"50012J2DA9TZQ02SXC3IE4S34BH7A\",\"regulated_status\":\"unregulated\",\"three_d_secure\":null,\"wallet\":null},\"type\":\"card\"},\"refunded\":false,\"source\":null,\"status\":\"succeeded\",\"mit_params\":{\"network_transaction_id\":\"TPLDRMPVF0121\"}},\"confirmation_method\":\"manual\",\"created\":1769012618,\"currency\":\"eur\",\"customer\":null,\"last_payment_error\":null,\"livemode\":true,\"metadata\":{\"payment_id\":\"rAkwm2BzKkdvGzdB5kfV4WoYl\",\"payments_extension\":\"true\",\"payments_extension_type\":\"card\",\"reconciliation_flow\":\"payments_api\",\"shop_id\":\"751927347\"},\"next_action\":null,\"payment_method\":\"pm_1Ss4ByIkWweOM9jANvfUvy4H\",\"payment_method_types\":[\"card\"],\"source\":null,\"status\":\"succeeded\"}"</t>
  </si>
  <si>
    <t>AS-96883</t>
  </si>
  <si>
    <t>gid://shopify/Order/7497735995730</t>
  </si>
  <si>
    <t>gid://shopify/OrderTransaction/8638017438034</t>
  </si>
  <si>
    <t>2026-01-26T21:50:36Z</t>
  </si>
  <si>
    <t>195689831R069700B</t>
  </si>
  <si>
    <t>"{\"id\":\"195689831R069700B\",\"intent\":\"CAPTURE\",\"status\":\"COMPLETED\",\"payment_source\":{\"paypal\":{\"email_address\":\"lucianothorel@gmail.com\",\"account_id\":\"8NYTDEDH8M66Q\",\"account_status\":\"VERIFIED\",\"name\":{\"given_name\":\"Luciano\",\"surname\":\"Thorel\"},\"phone_number\":{\"national_number\":\"393460192786\"},\"address\":{\"address_line_1\":\"Via Dell'Istria 114\",\"admin_area_2\":\"Trieste\",\"admin_area_1\":\"TS\",\"postal_code\":\"34137\",\"country_code\":\"IT\"}}},\"purchase_units\":[{\"reference_id\":\"default\",\"amount\":{\"currency_code\":\"EUR\",\"value\":\"122.31\",\"breakdown\":{\"item_total\":{\"currency_code\":\"EUR\",\"value\":\"135.90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13.59\"}}},\"payee\":{\"email_address\":\"info@artestaposters.com\",\"merchant_id\":\"CZQCEKGVW6QGG\",\"display_data\":{\"brand_name\":\"Artesta\"}},\"payment_instruction\":{\"disbursement_mode\":\"INSTANT\"},\"description\":\"Frida - P\u00f3ster \\/ Madera roble natural \\/ 50x70\",\"custom_id\":\"{\\\"shop_id\\\":751927347,\\\"session_id\\\":\\\"rSOi0vDPKOY8hcF1AUr85yTHo\\\"}\",\"invoice_id\":\"rSOi0vDPKOY8hcF1AUr85yTHo\",\"soft_descriptor\":\"PAYPAL *ARTESTASTOR AR\",\"items\":[{\"name\":\"Frida - P\u00f3ster \\/ Madera roble natural \\/ 50x70\",\"unit_amount\":{\"currency_code\":\"EUR\",\"value\":\"67.95\"},\"tax\":{\"currency_code\":\"EUR\",\"value\":\"0.00\"},\"quantity\":\"1\"},{\"name\":\"Gustav Klimt Garden Cat Print - P\u00f3ster \\/ Madera naranja \\/ 50x70\",\"unit_amount\":{\"currency_code\":\"EUR\",\"value\":\"67.95\"},\"tax\":{\"currency_code\":\"EUR\",\"value\":\"0.00\"},\"quantity\":\"1\"}],\"shipping\":{\"name\":{\"full_name\":\"Luciano Thorel\"},\"address\":{\"address_line_1\":\"Via dell'Istria 114\",\"admin_area_2\":\"Trieste\",\"admin_area_1\":\"Trieste\",\"postal_code\":\"34137\",\"country_code\":\"IT\"}},\"payments\":{\"captures\":[{\"id\":\"8UJ82695UM6176403\",\"status\":\"COMPLETED\",\"amount\":{\"currency_code\":\"EUR\",\"value\":\"122.31\"},\"final_capture\":true,\"disbursement_mode\":\"INSTANT\",\"seller_protection\":{\"status\":\"ELIGIBLE\",\"dispute_categories\":[\"ITEM_NOT_RECEIVED\",\"UNAUTHORIZED_TRANSACTION\"]},\"seller_receivable_breakdown\":{\"gross_amount\":{\"currency_code\":\"EUR\",\"value\":\"122.31\"},\"paypal_fee\":{\"currency_code\":\"EUR\",\"value\":\"3.90\"},\"net_amount\":{\"currency_code\":\"EUR\",\"value\":\"118.41\"}},\"invoice_id\":\"rSOi0vDPKOY8hcF1AUr85yTHo\",\"custom_id\":\"{\\\"shop_id\\\":751927347,\\\"session_id\\\":\\\"rSOi0vDPKOY8hcF1AUr85yTHo\\\"}\",\"links\":[{\"href\":\"https:\\/\\/api.paypal.com\\/v2\\/payments\\/captures\\/8UJ82695UM6176403\",\"rel\":\"self\",\"method\":\"GET\"},{\"href\":\"https:\\/\\/api.paypal.com\\/v2\\/payments\\/captures\\/8UJ82695UM6176403\\/refund\",\"rel\":\"refund\",\"method\":\"POST\"},{\"href\":\"https:\\/\\/api.paypal.com\\/v2\\/checkout\\/orders\\/195689831R069700B\",\"rel\":\"up\",\"method\":\"GET\"}],\"create_time\":\"2026-01-26T21:50:38Z\",\"update_time\":\"2026-01-26T21:50:38Z\"}]}}],\"payer\":{\"name\":{\"given_name\":\"Luciano\",\"surname\":\"Thorel\"},\"email_address\":\"lucianothorel@gmail.com\",\"payer_id\":\"8NYTDEDH8M66Q\",\"phone\":{\"phone_number\":{\"national_number\":\"393460192786\"}},\"address\":{\"address_line_1\":\"Via Dell'Istria 114\",\"admin_area_2\":\"Trieste\",\"admin_area_1\":\"TS\",\"postal_code\":\"34137\",\"country_code\":\"IT\"}},\"create_time\":\"2026-01-26T21:48:30Z\",\"update_time\":\"2026-01-26T21:50:38Z\",\"links\":[{\"href\":\"https:\\/\\/api.paypal.com\\/v2\\/checkout\\/orders\\/195689831R069700B\",\"rel\":\"self\",\"method\":\"GET\"}]}"</t>
  </si>
  <si>
    <t>AS-96644</t>
  </si>
  <si>
    <t>gid://shopify/Order/7491738894674</t>
  </si>
  <si>
    <t>gid://shopify/OrderTransaction/8630586278226</t>
  </si>
  <si>
    <t>2026-01-24T11:54:08Z</t>
  </si>
  <si>
    <t>4V707629D2430942D</t>
  </si>
  <si>
    <t>"{\"id\":\"4V707629D2430942D\",\"intent\":\"CAPTURE\",\"status\":\"COMPLETED\",\"payment_source\":{\"paypal\":{\"email_address\":\"eilts.annika@gmail.com\",\"account_id\":\"ZGN5YDF3Y458G\",\"account_status\":\"VERIFIED\",\"name\":{\"given_name\":\"Annika\",\"surname\":\"Eilts\"},\"phone_number\":{\"national_number\":\"49015258634320\"},\"address\":{\"address_line_1\":\"Kopenhagener Str. 42\",\"admin_area_2\":\"Berlin\",\"postal_code\":\"10437\",\"country_code\":\"DE\"}}},\"purchase_units\":[{\"reference_id\":\"default\",\"amount\":{\"currency_code\":\"EUR\",\"value\":\"82.67\",\"breakdown\":{\"item_total\":{\"currency_code\":\"EUR\",\"value\":\"91.85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9.18\"}}},\"payee\":{\"email_address\":\"info@artestaposters.com\",\"merchant_id\":\"CZQCEKGVW6QGG\",\"display_data\":{\"brand_name\":\"Artesta\"}},\"payment_instruction\":{\"disbursement_mode\":\"INSTANT\"},\"description\":\"Solitude 1 - P\u00f3ster \\/ Sin marco \\/ 30x40\",\"custom_id\":\"{\\\"shop_id\\\":751927347,\\\"session_id\\\":\\\"rRf9P8uwvXKbHb3bGKo6xavYb\\\"}\",\"invoice_id\":\"rRf9P8uwvXKbHb3bGKo6xavYb\",\"items\":[{\"name\":\"Solitude 1 - P\u00f3ster \\/ Sin marco \\/ 30x40\",\"unit_amount\":{\"currency_code\":\"EUR\",\"value\":\"19.95\"},\"tax\":{\"currency_code\":\"EUR\",\"value\":\"0.00\"},\"quantity\":\"1\"},{\"name\":\"Book lover 6 - P\u00f3ster \\/ Sin marco \\/ 70x100\",\"unit_amount\":{\"currency_code\":\"EUR\",\"value\":\"44.95\"},\"tax\":{\"currency_code\":\"EUR\",\"value\":\"0.00\"},\"quantity\":\"1\"},{\"name\":\"Bodeg\u00f3n del sXXI - M\u00aa \u00c1ngeles Mart\u00ednez - P\u00f3ster \\/ Sin marco \\/ 40x50\",\"unit_amount\":{\"currency_code\":\"EUR\",\"value\":\"26.95\"},\"tax\":{\"currency_code\":\"EUR\",\"value\":\"0.00\"},\"quantity\":\"1\"}],\"shipping\":{\"name\":{\"full_name\":\"Annika Eilts\"},\"address\":{\"address_line_1\":\"Kopenhagener Str. 42\",\"admin_area_2\":\"Berlin\",\"postal_code\":\"10437\",\"country_code\":\"DE\"}},\"supplementary_data\":{\"tax_nexus\":[]},\"payments\":{\"captures\":[{\"id\":\"1S087954E9700010E\",\"status\":\"COMPLETED\",\"amount\":{\"currency_code\":\"EUR\",\"value\":\"82.67\"},\"final_capture\":true,\"disbursement_mode\":\"INSTANT\",\"seller_protection\":{\"status\":\"ELIGIBLE\",\"dispute_categories\":[\"ITEM_NOT_RECEIVED\",\"UNAUTHORIZED_TRANSACTION\"]},\"seller_receivable_breakdown\":{\"gross_amount\":{\"currency_code\":\"EUR\",\"value\":\"82.67\"},\"paypal_fee\":{\"currency_code\":\"EUR\",\"value\":\"2.75\"},\"net_amount\":{\"currency_code\":\"EUR\",\"value\":\"79.92\"}},\"invoice_id\":\"rRf9P8uwvXKbHb3bGKo6xavYb\",\"custom_id\":\"{\\\"shop_id\\\":751927347,\\\"session_id\\\":\\\"rRf9P8uwvXKbHb3bGKo6xavYb\\\"}\",\"links\":[{\"href\":\"https:\\/\\/api.paypal.com\\/v2\\/payments\\/captures\\/1S087954E9700010E\",\"rel\":\"self\",\"method\":\"GET\"},{\"href\":\"https:\\/\\/api.paypal.com\\/v2\\/payments\\/captures\\/1S087954E9700010E\\/refund\",\"rel\":\"refund\",\"method\":\"POST\"},{\"href\":\"https:\\/\\/api.paypal.com\\/v2\\/checkout\\/orders\\/4V707629D2430942D\",\"rel\":\"up\",\"method\":\"GET\"}],\"create_time\":\"2026-01-24T11:54:10Z\",\"update_time\":\"2026-01-24T11:54:10Z\"}]}}],\"payer\":{\"name\":{\"given_name\":\"Annika\",\"surname\":\"Eilts\"},\"email_address\":\"eilts.annika@gmail.com\",\"payer_id\":\"ZGN5YDF3Y458G\",\"phone\":{\"phone_number\":{\"national_number\":\"49015258634320\"}},\"address\":{\"address_line_1\":\"Kopenhagener Str. 42\",\"admin_area_2\":\"Berlin\",\"postal_code\":\"10437\",\"country_code\":\"DE\"}},\"create_time\":\"2026-01-24T11:53:32Z\",\"update_time\":\"2026-01-24T11:54:10Z\",\"links\":[{\"href\":\"https:\\/\\/api.paypal.com\\/v2\\/checkout\\/orders\\/4V707629D2430942D\",\"rel\":\"self\",\"method\":\"GET\"}]}"</t>
  </si>
  <si>
    <t>AS-96526</t>
  </si>
  <si>
    <t>gid://shopify/Order/7447272751442</t>
  </si>
  <si>
    <t>gid://shopify/OrderTransaction/8625372168530</t>
  </si>
  <si>
    <t>2026-01-22T11:50:03Z</t>
  </si>
  <si>
    <t>ch_3SsMOmIkWweOM9jA03VmemE2</t>
  </si>
  <si>
    <t>rBv1Btc6uQNNpaHIMVMWLWmrM</t>
  </si>
  <si>
    <t>pi_3SsMOmIkWweOM9jA0vqhqeon</t>
  </si>
  <si>
    <t>"{\"id\":\"pi_3SsMOmIkWweOM9jA0vqhqeon\",\"object\":\"payment_intent\",\"amount\":6795,\"amount_capturable\":0,\"amount_received\":6795,\"canceled_at\":null,\"cancellation_reason\":null,\"capture_method\":\"automatic\",\"latest_charge\":{\"id\":\"ch_3SsMOmIkWweOM9jA03VmemE2\",\"object\":\"charge\",\"amount\":6795,\"application_fee\":\"fee_1SsMOnIkWweOM9jAaQ6qHZPX\",\"balance_transaction\":\"txn_3SsMOmIkWweOM9jA0k4pkGz8\",\"captured\":true,\"created\":1769082604,\"currency\":\"eur\",\"failure_code\":null,\"failure_message\":null,\"fraud_details\":{},\"livemode\":true,\"metadata\":{\"payment_id\":\"rBv1Btc6uQNNpaHIMVMWLWmr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MOmIkWweOM9jA0vqhqeon\",\"payment_method\":\"pm_1SsMOmIkWweOM9jAf04DYV7g\",\"payment_method_details\":{\"card\":{\"amount_authorized\":6795,\"authorization_code\":\"941440\",\"brand\":\"mastercard\",\"checks\":{\"address_line1_check\":\"unavailable\",\"address_postal_code_check\":\"unavailable\",\"cvc_check\":null},\"country\":\"ES\",\"description\":\"Platinum MasterCard Immediate Debit\",\"ds_transaction_id\":null,\"exp_month\":3,\"exp_year\":2027,\"extended_authorization\":{\"status\":\"disabled\"},\"fingerprint\":\"Wfq95qCqPZibctET\",\"funding\":\"debit\",\"iin\":\"527434\",\"incremental_authorization\":{\"status\":\"unavailable\"},\"installments\":null,\"issuer\":\"MASTERCAJAS S.A.\",\"last4\":\"5057\",\"mandate\":null,\"moto\":false,\"multicapture\":{\"status\":\"unavailable\"},\"network\":\"mastercard\",\"network_token\":{\"used\":true},\"network_transaction_id\":\"TPLBYFLEL0122\",\"overcapture\":{\"maximum_amount_capturable\":6795,\"status\":\"unavailable\"},\"payment_account_reference\":\"500116A5TRFZ7IJUR174LZY7TT4PU\",\"regulated_status\":\"unregulated\",\"three_d_secure\":null,\"wallet\":null},\"type\":\"card\"},\"refunded\":false,\"source\":null,\"status\":\"succeeded\",\"mit_params\":{\"network_transaction_id\":\"TPLBYFLEL0122\"}},\"confirmation_method\":\"manual\",\"created\":1769082604,\"currency\":\"eur\",\"customer\":null,\"last_payment_error\":null,\"livemode\":true,\"metadata\":{\"payment_id\":\"rBv1Btc6uQNNpaHIMVMWLWmrM\",\"payments_extension\":\"true\",\"payments_extension_type\":\"card\",\"reconciliation_flow\":\"payments_api\",\"shop_id\":\"751927347\"},\"next_action\":null,\"payment_method\":\"pm_1SsMOmIkWweOM9jAf04DYV7g\",\"payment_method_types\":[\"card\"],\"source\":null,\"status\":\"succeeded\"}"</t>
  </si>
  <si>
    <t>AS-96895</t>
  </si>
  <si>
    <t>gid://shopify/Order/7498227286354</t>
  </si>
  <si>
    <t>gid://shopify/OrderTransaction/8638693802322</t>
  </si>
  <si>
    <t>2026-01-27T09:13:17Z</t>
  </si>
  <si>
    <t>1HD685913T4479206</t>
  </si>
  <si>
    <t>"{\"id\":\"1HD685913T4479206\",\"intent\":\"CAPTURE\",\"status\":\"COMPLETED\",\"payment_source\":{\"paypal\":{\"email_address\":\"marco.turconi07@gmail.com\",\"account_id\":\"MSR9VTBJ9A7LQ\",\"account_status\":\"VERIFIED\",\"name\":{\"given_name\":\"Marco\",\"surname\":\"Turconi\"},\"phone_number\":{\"national_number\":\"393341585988\"},\"address\":{\"address_line_1\":\"Piazza dell'Olmo 2\",\"admin_area_2\":\"Cornaredo\",\"admin_area_1\":\"MI\",\"postal_code\":\"20007\",\"country_code\":\"IT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Hipster Vincent - P\u00f3ster \\/ Sin marco \\/ 50x70\",\"custom_id\":\"{\\\"shop_id\\\":751927347,\\\"session_id\\\":\\\"raVTJNLofVD07Locq2d7wAjpC\\\"}\",\"invoice_id\":\"raVTJNLofVD07Locq2d7wAjpC\",\"soft_descriptor\":\"ARTESTASTOR ARTESTASTO\",\"items\":[{\"name\":\"Hipster Vincent - P\u00f3ster \\/ Sin marco \\/ 50x70\",\"unit_amount\":{\"currency_code\":\"EUR\",\"value\":\"32.95\"},\"tax\":{\"currency_code\":\"EUR\",\"value\":\"0.00\"},\"quantity\":\"1\"}],\"shipping\":{\"name\":{\"full_name\":\"Marco Turconi\"},\"address\":{\"address_line_1\":\"Piazzetta dell'Olmo 6\",\"admin_area_2\":\"Cornaredo\",\"admin_area_1\":\"Milano\",\"postal_code\":\"20007\",\"country_code\":\"IT\"}},\"payments\":{\"captures\":[{\"id\":\"9KV786360Y728914F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aVTJNLofVD07Locq2d7wAjpC\",\"custom_id\":\"{\\\"shop_id\\\":751927347,\\\"session_id\\\":\\\"raVTJNLofVD07Locq2d7wAjpC\\\"}\",\"links\":[{\"href\":\"https:\\/\\/api.paypal.com\\/v2\\/payments\\/captures\\/9KV786360Y728914F\",\"rel\":\"self\",\"method\":\"GET\"},{\"href\":\"https:\\/\\/api.paypal.com\\/v2\\/payments\\/captures\\/9KV786360Y728914F\\/refund\",\"rel\":\"refund\",\"method\":\"POST\"},{\"href\":\"https:\\/\\/api.paypal.com\\/v2\\/checkout\\/orders\\/1HD685913T4479206\",\"rel\":\"up\",\"method\":\"GET\"}],\"create_time\":\"2026-01-27T09:13:19Z\",\"update_time\":\"2026-01-27T09:13:19Z\"}]}}],\"payer\":{\"name\":{\"given_name\":\"Marco\",\"surname\":\"Turconi\"},\"email_address\":\"marco.turconi07@gmail.com\",\"payer_id\":\"MSR9VTBJ9A7LQ\",\"phone\":{\"phone_number\":{\"national_number\":\"393341585988\"}},\"address\":{\"address_line_1\":\"Piazza dell'Olmo 2\",\"admin_area_2\":\"Cornaredo\",\"admin_area_1\":\"MI\",\"postal_code\":\"20007\",\"country_code\":\"IT\"}},\"create_time\":\"2026-01-27T09:10:29Z\",\"update_time\":\"2026-01-27T09:13:19Z\",\"links\":[{\"href\":\"https:\\/\\/api.paypal.com\\/v2\\/checkout\\/orders\\/1HD685913T4479206\",\"rel\":\"self\",\"method\":\"GET\"}]}"</t>
  </si>
  <si>
    <t>AS-95387</t>
  </si>
  <si>
    <t>gid://shopify/Order/7414472245586</t>
  </si>
  <si>
    <t>gid://shopify/OrderTransaction/8586817438034</t>
  </si>
  <si>
    <t>2026-01-08T16:38:09Z</t>
  </si>
  <si>
    <t>80B476848R147290G</t>
  </si>
  <si>
    <t>"{\"id\":\"80B476848R147290G\",\"intent\":\"CAPTURE\",\"status\":\"COMPLETED\",\"payment_source\":{\"paypal\":{\"email_address\":\"daniel.stumpp77@web.de\",\"account_id\":\"NQPKEFG9R2G9E\",\"account_status\":\"VERIFIED\",\"name\":{\"given_name\":\"Daniel\",\"surname\":\"Stumpp\"},\"phone_number\":{\"national_number\":\"491721999677\"},\"address\":{\"address_line_1\":\"M\u00fcnsterstr.91\",\"admin_area_2\":\"Greven\",\"postal_code\":\"48268\",\"country_code\":\"DE\"}}},\"purchase_units\":[{\"reference_id\":\"default\",\"amount\":{\"currency_code\":\"EUR\",\"value\":\"73.85\",\"breakdown\":{\"item_total\":{\"currency_code\":\"EUR\",\"value\":\"73.85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ife Simple simple pleasures - La Dolce Vita, Pasta e vino - P\u00f3ster \\/ Sin marco \\/ 30x40\",\"custom_id\":\"{\\\"shop_id\\\":751927347,\\\"session_id\\\":\\\"rHdsFS9RVCNBOvHWTJBSB7vya\\\"}\",\"invoice_id\":\"rHdsFS9RVCNBOvHWTJBSB7vya\",\"items\":[{\"name\":\"Life Simple simple pleasures - La Dolce Vita, Pasta e vino - P\u00f3ster \\/ Sin marco \\/ 30x40\",\"unit_amount\":{\"currency_code\":\"EUR\",\"value\":\"19.95\"},\"tax\":{\"currency_code\":\"EUR\",\"value\":\"0.00\"},\"quantity\":\"1\"},{\"name\":\"Caf\u00e9 Terrace at Night - Van Gogh - P\u00f3ster \\/ Sin marco \\/ 40x50\",\"unit_amount\":{\"currency_code\":\"EUR\",\"value\":\"26.95\"},\"tax\":{\"currency_code\":\"EUR\",\"value\":\"0.00\"},\"quantity\":\"1\"},{\"name\":\"Barcelona - P\u00f3ster \\/ Sin marco \\/ 40x50\",\"unit_amount\":{\"currency_code\":\"EUR\",\"value\":\"26.95\"},\"tax\":{\"currency_code\":\"EUR\",\"value\":\"0.00\"},\"quantity\":\"1\"}],\"shipping\":{\"name\":{\"full_name\":\"Daniel Stumpp\"},\"address\":{\"address_line_1\":\"M\u00fcnsterstr.91\",\"admin_area_2\":\"Greven\",\"postal_code\":\"48268\",\"country_code\":\"DE\"}},\"supplementary_data\":{\"tax_nexus\":[]},\"payments\":{\"captures\":[{\"id\":\"20F98775K7786410F\",\"status\":\"COMPLETED\",\"amount\":{\"currency_code\":\"EUR\",\"value\":\"73.85\"},\"final_capture\":true,\"disbursement_mode\":\"INSTANT\",\"seller_protection\":{\"status\":\"ELIGIBLE\",\"dispute_categories\":[\"ITEM_NOT_RECEIVED\",\"UNAUTHORIZED_TRANSACTION\"]},\"seller_receivable_breakdown\":{\"gross_amount\":{\"currency_code\":\"EUR\",\"value\":\"73.85\"},\"paypal_fee\":{\"currency_code\":\"EUR\",\"value\":\"2.49\"},\"net_amount\":{\"currency_code\":\"EUR\",\"value\":\"71.36\"}},\"invoice_id\":\"rHdsFS9RVCNBOvHWTJBSB7vya\",\"custom_id\":\"{\\\"shop_id\\\":751927347,\\\"session_id\\\":\\\"rHdsFS9RVCNBOvHWTJBSB7vya\\\"}\",\"links\":[{\"href\":\"https:\\/\\/api.paypal.com\\/v2\\/payments\\/captures\\/20F98775K7786410F\",\"rel\":\"self\",\"method\":\"GET\"},{\"href\":\"https:\\/\\/api.paypal.com\\/v2\\/payments\\/captures\\/20F98775K7786410F\\/refund\",\"rel\":\"refund\",\"method\":\"POST\"},{\"href\":\"https:\\/\\/api.paypal.com\\/v2\\/checkout\\/orders\\/80B476848R147290G\",\"rel\":\"up\",\"method\":\"GET\"}],\"create_time\":\"2026-01-08T16:38:10Z\",\"update_time\":\"2026-01-08T16:38:10Z\"}]}}],\"payer\":{\"name\":{\"given_name\":\"Daniel\",\"surname\":\"Stumpp\"},\"email_address\":\"daniel.stumpp77@web.de\",\"payer_id\":\"NQPKEFG9R2G9E\",\"phone\":{\"phone_number\":{\"national_number\":\"491721999677\"}},\"address\":{\"address_line_1\":\"M\u00fcnsterstr.91\",\"admin_area_2\":\"Greven\",\"postal_code\":\"48268\",\"country_code\":\"DE\"}},\"create_time\":\"2026-01-08T16:35:48Z\",\"update_time\":\"2026-01-08T16:38:10Z\",\"links\":[{\"href\":\"https:\\/\\/api.paypal.com\\/v2\\/checkout\\/orders\\/80B476848R147290G\",\"rel\":\"self\",\"method\":\"GET\"}]}"</t>
  </si>
  <si>
    <t>AS-95112</t>
  </si>
  <si>
    <t>gid://shopify/Order/7401689121106</t>
  </si>
  <si>
    <t>gid://shopify/OrderTransaction/8577648165202</t>
  </si>
  <si>
    <t>2026-01-05T09:51:08Z</t>
  </si>
  <si>
    <t>py_3SmARMIkWweOM9jA0YrtyHXL</t>
  </si>
  <si>
    <t>rQ3aH4T8FEgKtJSre0pE9gzbj</t>
  </si>
  <si>
    <t>"{\"id\":\"py_3SmARMIkWweOM9jA0YrtyHXL\",\"object\":\"charge\",\"amount\":5922,\"application_fee\":\"fee_1SmAS0IkWweOM9jAZv99uGX3\",\"balance_transaction\":\"txn_3SmARMIkWweOM9jA0LAhkf6R\",\"captured\":true,\"created\":1767606708,\"currency\":\"eur\",\"failure_code\":null,\"failure_message\":null,\"fraud_details\":{},\"livemode\":true,\"metadata\":{\"payments_extension_type\":\"klarna\",\"payments_extension\":\"true\",\"shop_id\":\"751927347\",\"reconciliation_flow\":\"payments_api\",\"payment_id\":\"rQ3aH4T8FEgKtJSre0pE9gzbj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mARMIkWweOM9jA0mjY7O0f\",\"payment_method\":\"pm_1SmARMIkWweOM9jARmVldAXc\",\"payment_method_details\":{\"klarna\":{\"payer_details\":{\"address\":{\"country\":\"IT\"}},\"payment_method_category\":\"pay_in_installments\",\"preferred_locale\":\"it-IT\"},\"type\":\"klarna\"},\"refunded\":false,\"source\":null,\"status\":\"succeeded\"}"</t>
  </si>
  <si>
    <t>gid://shopify/OrderTransaction/8577651769682</t>
  </si>
  <si>
    <t>2026-01-05T09:52:29Z</t>
  </si>
  <si>
    <t>pyr_1SmASgIkWweOM9jAiVU0K5A7</t>
  </si>
  <si>
    <t>zybd1vXJ6EAyLUeoo5xkuWYoK</t>
  </si>
  <si>
    <t>"{\"id\":\"pyr_1SmASgIkWweOM9jAiVU0K5A7\",\"amount\":5922,\"balance_transaction\":\"txn_1SmASgIkWweOM9jATSyT97Gt\",\"charge\":\"py_3SmARMIkWweOM9jA0YrtyHXL\",\"object\":\"refund\",\"reason\":null,\"status\":\"succeeded\",\"created\":1767606750,\"currency\":\"eur\",\"metadata\":{\"payments_extension_type\":\"klarna\",\"payments_extension\":\"true\",\"reconciliation_flow\":\"payments_api\",\"refund_id\":\"zybd1vXJ6EAyLUeoo5xkuWYoK\"}}"</t>
  </si>
  <si>
    <t>AS-95667</t>
  </si>
  <si>
    <t>gid://shopify/Order/7421076767058</t>
  </si>
  <si>
    <t>gid://shopify/OrderTransaction/8594450219346</t>
  </si>
  <si>
    <t>2026-01-11T16:11:07Z</t>
  </si>
  <si>
    <t>31G78569B3515774N</t>
  </si>
  <si>
    <t>"{\"id\":\"31G78569B3515774N\",\"intent\":\"CAPTURE\",\"status\":\"COMPLETED\",\"payment_source\":{\"paypal\":{\"email_address\":\"horst-krueger@t-online.de\",\"account_id\":\"73UKXKDE2M2CQ\",\"account_status\":\"VERIFIED\",\"name\":{\"given_name\":\"Horst\",\"surname\":\"Kr\u00fcger\"},\"phone_number\":{\"national_number\":\"15731707907\"},\"address\":{\"address_line_1\":\"Botdingweg 20\",\"admin_area_2\":\"Dortmund\",\"admin_area_1\":\"Nordrhein-Westfalen\",\"postal_code\":\"44309\",\"country_code\":\"DE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Animals Drawings the cat Esquisse D\u2019un F\u00e9lin - P\u00f3ster \\/ Madera negro \\/ 50x70\",\"custom_id\":\"{\\\"shop_id\\\":751927347,\\\"session_id\\\":\\\"rpF7hM6x1qCzwdyO36ZW8AZUr\\\"}\",\"invoice_id\":\"rpF7hM6x1qCzwdyO36ZW8AZUr\",\"items\":[{\"name\":\"Pablo Picasso Animals Drawings the cat Esquisse D\u2019un F\u00e9lin - P\u00f3ster \\/ Madera negro \\/ 50x70\",\"unit_amount\":{\"currency_code\":\"EUR\",\"value\":\"67.95\"},\"tax\":{\"currency_code\":\"EUR\",\"value\":\"0.00\"},\"quantity\":\"1\"}],\"shipping\":{\"name\":{\"full_name\":\"Horst Kr\u00fcger\"},\"address\":{\"address_line_1\":\"Botdingweg 20\",\"admin_area_2\":\"Dortmund\",\"postal_code\":\"44309\",\"country_code\":\"DE\"}},\"supplementary_data\":{\"tax_nexus\":[]},\"payments\":{\"captures\":[{\"id\":\"5KS222210G634745D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pF7hM6x1qCzwdyO36ZW8AZUr\",\"custom_id\":\"{\\\"shop_id\\\":751927347,\\\"session_id\\\":\\\"rpF7hM6x1qCzwdyO36ZW8AZUr\\\"}\",\"links\":[{\"href\":\"https:\\/\\/api.paypal.com\\/v2\\/payments\\/captures\\/5KS222210G634745D\",\"rel\":\"self\",\"method\":\"GET\"},{\"href\":\"https:\\/\\/api.paypal.com\\/v2\\/payments\\/captures\\/5KS222210G634745D\\/refund\",\"rel\":\"refund\",\"method\":\"POST\"},{\"href\":\"https:\\/\\/api.paypal.com\\/v2\\/checkout\\/orders\\/31G78569B3515774N\",\"rel\":\"up\",\"method\":\"GET\"}],\"create_time\":\"2026-01-11T16:11:09Z\",\"update_time\":\"2026-01-11T16:11:09Z\"}]}}],\"payer\":{\"name\":{\"given_name\":\"Horst\",\"surname\":\"Kr\u00fcger\"},\"email_address\":\"horst-krueger@t-online.de\",\"payer_id\":\"73UKXKDE2M2CQ\",\"phone\":{\"phone_number\":{\"national_number\":\"15731707907\"}},\"address\":{\"address_line_1\":\"Botdingweg 20\",\"admin_area_2\":\"Dortmund\",\"admin_area_1\":\"Nordrhein-Westfalen\",\"postal_code\":\"44309\",\"country_code\":\"DE\"}},\"create_time\":\"2026-01-11T16:09:36Z\",\"update_time\":\"2026-01-11T16:11:09Z\",\"links\":[{\"href\":\"https:\\/\\/api.paypal.com\\/v2\\/checkout\\/orders\\/31G78569B3515774N\",\"rel\":\"self\",\"method\":\"GET\"}]}"</t>
  </si>
  <si>
    <t>"{\"id\":\"pi_3SjGcDIkWweOM9jA1VA6BFFw\",\"object\":\"payment_intent\",\"amount\":18513,\"amount_capturable\":0,\"amount_received\":18513,\"canceled_at\":null,\"cancellation_reason\":null,\"capture_method\":\"automatic\",\"latest_charge\":{\"id\":\"ch_3SjGcDIkWweOM9jA1KEYMYRV\",\"object\":\"charge\",\"amount\":18513,\"application_fee\":\"fee_1SjGcFIkWweOM9jAJ5P5utnQ\",\"balance_transaction\":\"txn_3SjGcDIkWweOM9jA1CBMedPH\",\"captured\":true,\"created\":1766915422,\"currency\":\"eur\",\"failure_code\":null,\"failure_message\":null,\"fraud_details\":{},\"livemode\":true,\"metadata\":{\"payment_id\":\"rHn4kaP8MqhNVlEf6l6NE5Ob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jGcDIkWweOM9jA1VA6BFFw\",\"payment_method\":\"pm_1SjGcDIkWweOM9jAYQ9BBhd7\",\"payment_method_details\":{\"card\":{\"amount_authorized\":18513,\"authorization_code\":\"048743\",\"brand\":\"visa\",\"checks\":{\"address_line1_check\":\"fail\",\"address_postal_code_check\":\"fail\",\"cvc_check\":\"pass\"},\"country\":\"AT\",\"description\":\"Visa Gold\",\"ds_transaction_id\":null,\"exp_month\":7,\"exp_year\":2026,\"extended_authorization\":{\"status\":\"disabled\"},\"fingerprint\":\"EwpiVqRFzHQmNHmB\",\"funding\":\"credit\",\"iin\":\"422093\",\"incremental_authorization\":{\"status\":\"unavailable\"},\"installments\":null,\"issuer\":\"ERSTE BANK DER OESTERREICHISCHEN SPARKASSEN AG\",\"last4\":\"4624\",\"mandate\":null,\"moto\":false,\"multicapture\":{\"status\":\"unavailable\"},\"network\":\"visa\",\"network_token\":{\"used\":false},\"network_transaction_id\":\"485362354225354\",\"overcapture\":{\"maximum_amount_capturable\":18513,\"status\":\"unavailable\"},\"payment_account_reference\":\"V0010013018293258033878870928\",\"regulated_status\":\"unregulated\",\"three_d_secure\":null,\"wallet\":null},\"type\":\"card\"},\"refunded\":false,\"source\":null,\"status\":\"succeeded\",\"mit_params\":{\"network_transaction_id\":\"485362354225354\"}},\"confirmation_method\":\"manual\",\"created\":1766915421,\"currency\":\"eur\",\"customer\":null,\"last_payment_error\":null,\"livemode\":true,\"metadata\":{\"payment_id\":\"rHn4kaP8MqhNVlEf6l6NE5Obk\",\"payments_extension\":\"true\",\"payments_extension_type\":\"card\",\"reconciliation_flow\":\"payments_api\",\"shop_id\":\"751927347\"},\"next_action\":null,\"payment_method\":\"pm_1SjGcDIkWweOM9jAYQ9BBhd7\",\"payment_method_types\":[\"card\"],\"source\":null,\"status\":\"succeeded\"}"</t>
  </si>
  <si>
    <t>gid://shopify/OrderTransaction/8635329315154</t>
  </si>
  <si>
    <t>2026-01-26T09:29:16Z</t>
  </si>
  <si>
    <t>re_3SjGcDIkWweOM9jA1wpNgpzK</t>
  </si>
  <si>
    <t>zDQ7Gngwv5aq3uyR7oCyNDC0U</t>
  </si>
  <si>
    <t>"{\"id\":\"re_3SjGcDIkWweOM9jA1wpNgpzK\",\"amount\":7726,\"balance_transaction\":\"txn_3SjGcDIkWweOM9jA1nWpEPVs\",\"charge\":{\"id\":\"ch_3SjGcDIkWweOM9jA1KEYMYRV\",\"object\":\"charge\",\"amount\":18513,\"application_fee\":\"fee_1SjGcFIkWweOM9jAJ5P5utnQ\",\"balance_transaction\":\"txn_3SjGcDIkWweOM9jA1CBMedPH\",\"captured\":true,\"created\":1766915422,\"currency\":\"eur\",\"failure_code\":null,\"failure_message\":null,\"fraud_details\":{},\"livemode\":true,\"metadata\":{\"payment_id\":\"rHn4kaP8MqhNVlEf6l6NE5Ob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jGcDIkWweOM9jA1VA6BFFw\",\"payment_method\":\"pm_1SjGcDIkWweOM9jAYQ9BBhd7\",\"payment_method_details\":{\"card\":{\"amount_authorized\":18513,\"authorization_code\":\"048743\",\"brand\":\"visa\",\"checks\":{\"address_line1_check\":\"fail\",\"address_postal_code_check\":\"fail\",\"cvc_check\":\"pass\"},\"country\":\"AT\",\"description\":\"Visa Gold\",\"ds_transaction_id\":null,\"exp_month\":7,\"exp_year\":2026,\"extended_authorization\":{\"status\":\"disabled\"},\"fingerprint\":\"EwpiVqRFzHQmNHmB\",\"funding\":\"credit\",\"iin\":\"422093\",\"incremental_authorization\":{\"status\":\"unavailable\"},\"installments\":null,\"issuer\":\"ERSTE BANK DER OESTERREICHISCHEN SPARKASSEN AG\",\"last4\":\"4624\",\"mandate\":null,\"moto\":false,\"multicapture\":{\"status\":\"unavailable\"},\"network\":\"visa\",\"network_token\":{\"used\":false},\"network_transaction_id\":\"485362354225354\",\"overcapture\":{\"maximum_amount_capturable\":18513,\"status\":\"unavailable\"},\"payment_account_reference\":\"V0010013018293258033878870928\",\"regulated_status\":\"unregulated\",\"three_d_secure\":null,\"wallet\":null},\"type\":\"card\"},\"refunded\":false,\"source\":null,\"status\":\"succeeded\",\"mit_params\":{\"network_transaction_id\":\"485362354225354\"}},\"object\":\"refund\",\"reason\":null,\"status\":\"succeeded\",\"created\":1769419756,\"currency\":\"eur\",\"metadata\":{\"payments_extension\":\"true\",\"payments_extension_type\":\"card\",\"reconciliation_flow\":\"payments_api\",\"refund_id\":\"zDQ7Gngwv5aq3uyR7oCyNDC0U\"},\"payment_method_details\":{\"card\":{\"acquirer_reference_number\":null,\"acquirer_reference_number_status\":\"pending\"},\"type\":\"card\"},\"mit_params\":{}}"</t>
  </si>
  <si>
    <t>AS-96123</t>
  </si>
  <si>
    <t>gid://shopify/Order/7435654889810</t>
  </si>
  <si>
    <t>gid://shopify/OrderTransaction/8610670838098</t>
  </si>
  <si>
    <t>2026-01-17T10:54:18Z</t>
  </si>
  <si>
    <t>ch_3SqX95IkWweOM9jA2zj0ZYCk</t>
  </si>
  <si>
    <t>r3nOR2PphbXGoojxNs7AKcTzI</t>
  </si>
  <si>
    <t>pi_3SqX95IkWweOM9jA2vDnwV6f</t>
  </si>
  <si>
    <t>"{\"id\":\"pi_3SqX95IkWweOM9jA2vDnwV6f\",\"object\":\"payment_intent\",\"amount\":3790,\"amount_capturable\":0,\"amount_received\":3790,\"canceled_at\":null,\"cancellation_reason\":null,\"capture_method\":\"automatic\",\"latest_charge\":{\"id\":\"ch_3SqX95IkWweOM9jA2zj0ZYCk\",\"object\":\"charge\",\"amount\":3790,\"application_fee\":\"fee_1SqX97IkWweOM9jAdHUNak4j\",\"balance_transaction\":\"txn_3SqX95IkWweOM9jA2Nwgvn4e\",\"captured\":true,\"created\":1768647260,\"currency\":\"eur\",\"failure_code\":null,\"failure_message\":null,\"fraud_details\":{},\"livemode\":true,\"metadata\":{\"payment_id\":\"r3nOR2PphbXGoojxNs7AKcTz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X95IkWweOM9jA2vDnwV6f\",\"payment_method\":\"pm_1SqX95IkWweOM9jA5SPC68Z3\",\"payment_method_details\":{\"card\":{\"amount_authorized\":3790,\"authorization_code\":\"532451\",\"brand\":\"visa\",\"checks\":{\"address_line1_check\":\"fail\",\"address_postal_code_check\":\"pass\",\"cvc_check\":\"pass\"},\"country\":\"FR\",\"description\":\"Visa Classic\",\"ds_transaction_id\":null,\"exp_month\":5,\"exp_year\":2027,\"extended_authorization\":{\"status\":\"disabled\"},\"fingerprint\":\"WeJaCMvPzmb0XNhV\",\"funding\":\"debit\",\"iin\":\"416538\",\"incremental_authorization\":{\"status\":\"unavailable\"},\"installments\":null,\"issuer\":\"BOURSORAMA BANQUE\",\"last4\":\"3476\",\"mandate\":null,\"moto\":false,\"multicapture\":{\"status\":\"unavailable\"},\"network\":\"visa\",\"network_token\":{\"used\":false},\"network_transaction_id\":\"486017392610016\",\"overcapture\":{\"maximum_amount_capturable\":3790,\"status\":\"unavailable\"},\"payment_account_reference\":\"V001AAG8038410008115665000000\",\"regulated_status\":\"unregulated\",\"three_d_secure\":{\"authentication_flow\":\"frictionless\",\"electronic_commerce_indicator\":\"07\",\"exemption_indicator\":null,\"result\":\"exempted\",\"result_reason\":null,\"transaction_id\":\"3f255ac0-10bc-460b-9ac5-56f0538bd3cd\",\"version\":\"2.2.0\"},\"wallet\":null},\"type\":\"card\"},\"refunded\":false,\"source\":null,\"status\":\"succeeded\",\"mit_params\":{\"network_transaction_id\":\"486017392610016\"}},\"confirmation_method\":\"manual\",\"created\":1768647259,\"currency\":\"eur\",\"customer\":null,\"last_payment_error\":null,\"livemode\":true,\"metadata\":{\"payment_id\":\"r3nOR2PphbXGoojxNs7AKcTzI\",\"payments_extension\":\"true\",\"payments_extension_type\":\"card\",\"reconciliation_flow\":\"payments_api\",\"shop_id\":\"751927347\"},\"next_action\":null,\"payment_method\":\"pm_1SqX95IkWweOM9jA5SPC68Z3\",\"payment_method_types\":[\"card\"],\"source\":null,\"status\":\"succeeded\"}"</t>
  </si>
  <si>
    <t>AS-96835</t>
  </si>
  <si>
    <t>gid://shopify/Order/7495871824210</t>
  </si>
  <si>
    <t>gid://shopify/OrderTransaction/8635761885522</t>
  </si>
  <si>
    <t>2026-01-26T12:35:22Z</t>
  </si>
  <si>
    <t>ch_3Stp0pIkWweOM9jA0y8L8XsL</t>
  </si>
  <si>
    <t>rzpTchAHeyDVUwrDE2kZgX6t5</t>
  </si>
  <si>
    <t>pi_3Stp0pIkWweOM9jA0uwHUXKW</t>
  </si>
  <si>
    <t>"{\"id\":\"pi_3Stp0pIkWweOM9jA0uwHUXKW\",\"object\":\"payment_intent\",\"amount\":3990,\"amount_capturable\":0,\"amount_received\":3990,\"canceled_at\":null,\"cancellation_reason\":null,\"capture_method\":\"automatic\",\"latest_charge\":{\"id\":\"ch_3Stp0pIkWweOM9jA0y8L8XsL\",\"object\":\"charge\",\"amount\":3990,\"application_fee\":\"fee_1Stp0rIkWweOM9jA1sNDDD31\",\"balance_transaction\":\"txn_3Stp0pIkWweOM9jA0r73VaHY\",\"captured\":true,\"created\":1769430924,\"currency\":\"eur\",\"failure_code\":null,\"failure_message\":null,\"fraud_details\":{},\"livemode\":true,\"metadata\":{\"payment_id\":\"rzpTchAHeyDVUwrDE2kZgX6t5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p0pIkWweOM9jA0uwHUXKW\",\"payment_method\":\"pm_1Stp0pIkWweOM9jAVop71ZrM\",\"payment_method_details\":{\"card\":{\"amount_authorized\":3990,\"authorization_code\":\"T80289\",\"brand\":\"mastercard\",\"checks\":{\"address_line1_check\":\"unavailable\",\"address_postal_code_check\":\"unavailable\",\"cvc_check\":null},\"country\":\"IT\",\"description\":\"MasterCard Prepaid Card (Non-US)\",\"ds_transaction_id\":null,\"exp_month\":5,\"exp_year\":2026,\"extended_authorization\":{\"status\":\"disabled\"},\"fingerprint\":\"5kk1tOxVu5UmfRk1\",\"funding\":\"prepaid\",\"iin\":\"516499\",\"incremental_authorization\":{\"status\":\"unavailable\"},\"installments\":null,\"issuer\":\"NUMIA SPA\",\"last4\":\"4432\",\"mandate\":null,\"moto\":false,\"multicapture\":{\"status\":\"unavailable\"},\"network\":\"mastercard\",\"network_token\":{\"used\":false},\"network_transaction_id\":\"MRGOA7WA00126\",\"overcapture\":{\"maximum_amount_capturable\":3990,\"status\":\"unavailable\"},\"payment_account_reference\":\"5001DUV979S7EDSJDAOIQ0PF40JWA\",\"regulated_status\":\"unregulated\",\"three_d_secure\":null,\"wallet\":null},\"type\":\"card\"},\"refunded\":false,\"source\":null,\"status\":\"succeeded\",\"mit_params\":{\"network_transaction_id\":\"MRGOA7WA00126\"}},\"confirmation_method\":\"manual\",\"created\":1769430923,\"currency\":\"eur\",\"customer\":null,\"last_payment_error\":null,\"livemode\":true,\"metadata\":{\"payment_id\":\"rzpTchAHeyDVUwrDE2kZgX6t5\",\"payments_extension\":\"true\",\"payments_extension_type\":\"card\",\"reconciliation_flow\":\"payments_api\",\"shop_id\":\"751927347\"},\"next_action\":null,\"payment_method\":\"pm_1Stp0pIkWweOM9jAVop71ZrM\",\"payment_method_types\":[\"card\"],\"source\":null,\"status\":\"succeeded\"}"</t>
  </si>
  <si>
    <t>AS-96330</t>
  </si>
  <si>
    <t>gid://shopify/Order/7441917280594</t>
  </si>
  <si>
    <t>gid://shopify/OrderTransaction/8618176741714</t>
  </si>
  <si>
    <t>2026-01-19T15:25:10Z</t>
  </si>
  <si>
    <t>42C09023T6955302B</t>
  </si>
  <si>
    <t>"{\"id\":\"42C09023T6955302B\",\"intent\":\"CAPTURE\",\"status\":\"COMPLETED\",\"payment_source\":{\"paypal\":{\"email_address\":\"katrinspost@icloud.com\",\"account_id\":\"S724HKEYBGB2N\",\"account_status\":\"VERIFIED\",\"name\":{\"given_name\":\"Katrin\",\"surname\":\"Thies\"},\"phone_number\":{\"national_number\":\"1724615501\"},\"address\":{\"address_line_1\":\"Geffckenstrasse  18\",\"address_line_2\":\" \",\"admin_area_2\":\"Hamburg\",\"postal_code\":\"20249\",\"country_code\":\"DE\"}}},\"purchase_units\":[{\"reference_id\":\"default\",\"amount\":{\"currency_code\":\"EUR\",\"value\":\"44.85\",\"breakdown\":{\"item_total\":{\"currency_code\":\"EUR\",\"value\":\"39.90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lack Montmartre - French Street - P\u00f3ster \\/ Sin marco \\/ 30x40\",\"custom_id\":\"{\\\"shop_id\\\":751927347,\\\"session_id\\\":\\\"rjTPkk1mHk3DIQOUPl3lTVFiT\\\"}\",\"invoice_id\":\"rjTPkk1mHk3DIQOUPl3lTVFiT\",\"items\":[{\"name\":\"Black Montmartre - French Street - P\u00f3ster \\/ Sin marco \\/ 30x40\",\"unit_amount\":{\"currency_code\":\"EUR\",\"value\":\"19.95\"},\"tax\":{\"currency_code\":\"EUR\",\"value\":\"0.00\"},\"quantity\":\"1\"},{\"name\":\"Black Montmartre - Metropolitain - P\u00f3ster \\/ Sin marco \\/ 30x40\",\"unit_amount\":{\"currency_code\":\"EUR\",\"value\":\"19.95\"},\"tax\":{\"currency_code\":\"EUR\",\"value\":\"0.00\"},\"quantity\":\"1\"}],\"shipping\":{\"name\":{\"full_name\":\"Katrin Thies\"},\"address\":{\"address_line_1\":\"Geffckenstrasse  18\",\"admin_area_2\":\"Hamburg\",\"postal_code\":\"20249\",\"country_code\":\"DE\"}},\"supplementary_data\":{\"tax_nexus\":[]},\"payments\":{\"captures\":[{\"id\":\"09029628GC3477415\",\"status\":\"COMPLETED\",\"amount\":{\"currency_code\":\"EUR\",\"value\":\"44.85\"},\"final_capture\":true,\"disbursement_mode\":\"INSTANT\",\"seller_protection\":{\"status\":\"ELIGIBLE\",\"dispute_categories\":[\"ITEM_NOT_RECEIVED\",\"UNAUTHORIZED_TRANSACTION\"]},\"seller_receivable_breakdown\":{\"gross_amount\":{\"currency_code\":\"EUR\",\"value\":\"44.85\"},\"paypal_fee\":{\"currency_code\":\"EUR\",\"value\":\"1.65\"},\"net_amount\":{\"currency_code\":\"EUR\",\"value\":\"43.20\"}},\"invoice_id\":\"rjTPkk1mHk3DIQOUPl3lTVFiT\",\"custom_id\":\"{\\\"shop_id\\\":751927347,\\\"session_id\\\":\\\"rjTPkk1mHk3DIQOUPl3lTVFiT\\\"}\",\"links\":[{\"href\":\"https:\\/\\/api.paypal.com\\/v2\\/payments\\/captures\\/09029628GC3477415\",\"rel\":\"self\",\"method\":\"GET\"},{\"href\":\"https:\\/\\/api.paypal.com\\/v2\\/payments\\/captures\\/09029628GC3477415\\/refund\",\"rel\":\"refund\",\"method\":\"POST\"},{\"href\":\"https:\\/\\/api.paypal.com\\/v2\\/checkout\\/orders\\/42C09023T6955302B\",\"rel\":\"up\",\"method\":\"GET\"}],\"create_time\":\"2026-01-19T15:25:11Z\",\"update_time\":\"2026-01-19T15:25:11Z\"}]}}],\"payer\":{\"name\":{\"given_name\":\"Katrin\",\"surname\":\"Thies\"},\"email_address\":\"katrinspost@icloud.com\",\"payer_id\":\"S724HKEYBGB2N\",\"phone\":{\"phone_number\":{\"national_number\":\"1724615501\"}},\"address\":{\"address_line_1\":\"Geffckenstrasse  18\",\"address_line_2\":\" \",\"admin_area_2\":\"Hamburg\",\"postal_code\":\"20249\",\"country_code\":\"DE\"}},\"create_time\":\"2026-01-19T15:24:35Z\",\"update_time\":\"2026-01-19T15:25:11Z\",\"links\":[{\"href\":\"https:\\/\\/api.paypal.com\\/v2\\/checkout\\/orders\\/42C09023T6955302B\",\"rel\":\"self\",\"method\":\"GET\"}]}"</t>
  </si>
  <si>
    <t>AS-96113</t>
  </si>
  <si>
    <t>AS-95649</t>
  </si>
  <si>
    <t>gid://shopify/Order/7420796043602</t>
  </si>
  <si>
    <t>gid://shopify/OrderTransaction/8594122768722</t>
  </si>
  <si>
    <t>2026-01-11T13:50:24Z</t>
  </si>
  <si>
    <t>4VT18659H3670935N</t>
  </si>
  <si>
    <t>"{\"id\":\"4VT18659H3670935N\",\"intent\":\"CAPTURE\",\"status\":\"COMPLETED\",\"payment_source\":{\"paypal\":{\"email_address\":\"team@kindopia.com\",\"account_id\":\"DMYCLMUEBECZQ\",\"account_status\":\"VERIFIED\",\"name\":{\"given_name\":\"Walid\",\"surname\":\"Guetarni\"},\"business_name\":\"kindopia\",\"phone_number\":{\"national_number\":\"0646161190\"},\"address\":{\"address_line_1\":\"16 rue du Comminges\",\"admin_area_2\":\"Fonsorbes\",\"postal_code\":\"31470\",\"country_code\":\"FR\"}}},\"purchase_units\":[{\"reference_id\":\"default\",\"amount\":{\"currency_code\":\"EUR\",\"value\":\"47.90\",\"breakdown\":{\"item_total\":{\"currency_code\":\"EUR\",\"value\":\"42.95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a Dolce Vita - P\u00f3ster \\/ Madera rojo \\/ 30x40\",\"custom_id\":\"{\\\"shop_id\\\":751927347,\\\"session_id\\\":\\\"r2WxVgWOVnx0bd6zCQmFSg5na\\\"}\",\"invoice_id\":\"r2WxVgWOVnx0bd6zCQmFSg5na\",\"soft_descriptor\":\"PAYPAL *ARTESTASTOR AR\",\"items\":[{\"name\":\"La Dolce Vita - P\u00f3ster \\/ Madera rojo \\/ 30x40\",\"unit_amount\":{\"currency_code\":\"EUR\",\"value\":\"42.95\"},\"tax\":{\"currency_code\":\"EUR\",\"value\":\"0.00\"},\"quantity\":\"1\"}],\"shipping\":{\"name\":{\"full_name\":\"Walid Guetarni\"},\"address\":{\"address_line_1\":\"16 rue du Comminges\",\"admin_area_2\":\"Fonsorbes\",\"postal_code\":\"31470\",\"country_code\":\"FR\"}},\"supplementary_data\":{\"tax_nexus\":[]},\"payments\":{\"captures\":[{\"id\":\"0X6772893D8315012\",\"status\":\"COMPLETED\",\"amount\":{\"currency_code\":\"EUR\",\"value\":\"47.90\"},\"final_capture\":true,\"disbursement_mode\":\"INSTANT\",\"seller_protection\":{\"status\":\"ELIGIBLE\",\"dispute_categories\":[\"ITEM_NOT_RECEIVED\",\"UNAUTHORIZED_TRANSACTION\"]},\"seller_receivable_breakdown\":{\"gross_amount\":{\"currency_code\":\"EUR\",\"value\":\"47.90\"},\"paypal_fee\":{\"currency_code\":\"EUR\",\"value\":\"1.74\"},\"net_amount\":{\"currency_code\":\"EUR\",\"value\":\"46.16\"}},\"invoice_id\":\"r2WxVgWOVnx0bd6zCQmFSg5na\",\"custom_id\":\"{\\\"shop_id\\\":751927347,\\\"session_id\\\":\\\"r2WxVgWOVnx0bd6zCQmFSg5na\\\"}\",\"links\":[{\"href\":\"https:\\/\\/api.paypal.com\\/v2\\/payments\\/captures\\/0X6772893D8315012\",\"rel\":\"self\",\"method\":\"GET\"},{\"href\":\"https:\\/\\/api.paypal.com\\/v2\\/payments\\/captures\\/0X6772893D8315012\\/refund\",\"rel\":\"refund\",\"method\":\"POST\"},{\"href\":\"https:\\/\\/api.paypal.com\\/v2\\/checkout\\/orders\\/4VT18659H3670935N\",\"rel\":\"up\",\"method\":\"GET\"}],\"create_time\":\"2026-01-11T13:50:26Z\",\"update_time\":\"2026-01-11T13:50:26Z\"}]}}],\"payer\":{\"name\":{\"given_name\":\"Walid\",\"surname\":\"Guetarni\"},\"email_address\":\"team@kindopia.com\",\"payer_id\":\"DMYCLMUEBECZQ\",\"phone\":{\"phone_number\":{\"national_number\":\"0646161190\"}},\"address\":{\"address_line_1\":\"16 rue du Comminges\",\"admin_area_2\":\"Fonsorbes\",\"postal_code\":\"31470\",\"country_code\":\"FR\"}},\"create_time\":\"2026-01-11T13:50:03Z\",\"update_time\":\"2026-01-11T13:50:26Z\",\"links\":[{\"href\":\"https:\\/\\/api.paypal.com\\/v2\\/checkout\\/orders\\/4VT18659H3670935N\",\"rel\":\"self\",\"method\":\"GET\"}]}"</t>
  </si>
  <si>
    <t>AS-96273</t>
  </si>
  <si>
    <t>gid://shopify/Order/7439772385618</t>
  </si>
  <si>
    <t>gid://shopify/OrderTransaction/8615572078930</t>
  </si>
  <si>
    <t>2026-01-18T18:18:48Z</t>
  </si>
  <si>
    <t>ch_3Sr0YnIkWweOM9jA1cUNpZlz</t>
  </si>
  <si>
    <t>radpFCI2uHT60F5EmGg2FJX9P</t>
  </si>
  <si>
    <t>pi_3Sr0YnIkWweOM9jA1UiVfs9G</t>
  </si>
  <si>
    <t>"{\"id\":\"pi_3Sr0YnIkWweOM9jA1UiVfs9G\",\"object\":\"payment_intent\",\"amount\":8085,\"amount_capturable\":0,\"amount_received\":8085,\"canceled_at\":null,\"cancellation_reason\":null,\"capture_method\":\"automatic\",\"latest_charge\":{\"id\":\"ch_3Sr0YnIkWweOM9jA1cUNpZlz\",\"object\":\"charge\",\"amount\":8085,\"application_fee\":\"fee_1Sr0YoIkWweOM9jAJ9HtmxhE\",\"balance_transaction\":\"txn_3Sr0YnIkWweOM9jA1Nv2pWXv\",\"captured\":true,\"created\":1768760330,\"currency\":\"eur\",\"failure_code\":null,\"failure_message\":null,\"fraud_details\":{},\"livemode\":true,\"metadata\":{\"payment_id\":\"radpFCI2uHT60F5EmGg2FJX9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0YnIkWweOM9jA1UiVfs9G\",\"payment_method\":\"pm_1Sr0YnIkWweOM9jAOsGa69DD\",\"payment_method_details\":{\"card\":{\"amount_authorized\":8085,\"authorization_code\":\"088807\",\"brand\":\"mastercard\",\"checks\":{\"address_line1_check\":\"unavailable\",\"address_postal_code_check\":\"unavailable\",\"cvc_check\":\"pass\"},\"country\":\"ES\",\"description\":\"MasterCard Credit Card (mixed BIN)\",\"ds_transaction_id\":null,\"exp_month\":1,\"exp_year\":2028,\"extended_authorization\":{\"status\":\"disabled\"},\"fingerprint\":\"I934jEiuos5xGMZT\",\"funding\":\"credit\",\"iin\":\"526827\",\"incremental_authorization\":{\"status\":\"unavailable\"},\"installments\":null,\"issuer\":\"BANKINTER S.A.\",\"last4\":\"3553\",\"mandate\":null,\"moto\":false,\"multicapture\":{\"status\":\"unavailable\"},\"network\":\"mastercard\",\"network_token\":{\"used\":false},\"network_transaction_id\":\"MCCDZPAMU0118\",\"overcapture\":{\"maximum_amount_capturable\":8085,\"status\":\"unavailable\"},\"payment_account_reference\":\"50018CIKKZX000QJ5MMHRXT8OLC7Y\",\"regulated_status\":\"unregulated\",\"three_d_secure\":null,\"wallet\":null},\"type\":\"card\"},\"refunded\":false,\"source\":null,\"status\":\"succeeded\",\"mit_params\":{\"network_transaction_id\":\"MCCDZPAMU0118\"}},\"confirmation_method\":\"manual\",\"created\":1768760329,\"currency\":\"eur\",\"customer\":null,\"last_payment_error\":null,\"livemode\":true,\"metadata\":{\"payment_id\":\"radpFCI2uHT60F5EmGg2FJX9P\",\"payments_extension\":\"true\",\"payments_extension_type\":\"card\",\"reconciliation_flow\":\"payments_api\",\"shop_id\":\"751927347\"},\"next_action\":null,\"payment_method\":\"pm_1Sr0YnIkWweOM9jAOsGa69DD\",\"payment_method_types\":[\"card\"],\"source\":null,\"status\":\"succeeded\"}"</t>
  </si>
  <si>
    <t>AS-94856</t>
  </si>
  <si>
    <t>gid://shopify/Order/7394590163282</t>
  </si>
  <si>
    <t>gid://shopify/OrderTransaction/8568615141714</t>
  </si>
  <si>
    <t>2026-01-02T08:34:31Z</t>
  </si>
  <si>
    <t>70L12480PB541391Y</t>
  </si>
  <si>
    <t>"{\"id\":\"70L12480PB541391Y\",\"intent\":\"CAPTURE\",\"status\":\"COMPLETED\",\"payment_source\":{\"paypal\":{\"email_address\":\"Rolf.Bernau@alice.de\",\"account_id\":\"N4PVG49WXRH6W\",\"account_status\":\"VERIFIED\",\"name\":{\"given_name\":\"Rolf\",\"surname\":\"Bernau\"},\"phone_number\":{\"national_number\":\"4901703436160\"},\"address\":{\"address_line_1\":\"Freimuthstr. 8 b\",\"admin_area_2\":\"Falkensee\",\"admin_area_1\":\"Brandenburg\",\"postal_code\":\"14612\",\"country_code\":\"DE\"}}},\"purchase_units\":[{\"reference_id\":\"default\",\"amount\":{\"currency_code\":\"EUR\",\"value\":\"63.90\",\"breakdown\":{\"item_total\":{\"currency_code\":\"EUR\",\"value\":\"58.95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Gustav Klimt Garden Cat Print - P\u00f3ster \\/ Madera azul \\/ 40x50\",\"custom_id\":\"{\\\"shop_id\\\":751927347,\\\"session_id\\\":\\\"rLI3K6gh3jmkEQgW96GQK41mA\\\"}\",\"invoice_id\":\"rLI3K6gh3jmkEQgW96GQK41mA\",\"items\":[{\"name\":\"Gustav Klimt Garden Cat Print - P\u00f3ster \\/ Madera azul \\/ 40x50\",\"unit_amount\":{\"currency_code\":\"EUR\",\"value\":\"58.95\"},\"tax\":{\"currency_code\":\"EUR\",\"value\":\"0.00\"},\"quantity\":\"1\"}],\"shipping\":{\"name\":{\"full_name\":\"Herr Rolf Bernau\"},\"address\":{\"address_line_1\":\"Freimuthstr. 8b\",\"admin_area_2\":\"Falkensee\",\"postal_code\":\"14612\",\"country_code\":\"DE\"}},\"supplementary_data\":{\"tax_nexus\":[]},\"payments\":{\"captures\":[{\"id\":\"9V1082071N1257400\",\"status\":\"COMPLETED\",\"amount\":{\"currency_code\":\"EUR\",\"value\":\"63.90\"},\"final_capture\":true,\"disbursement_mode\":\"INSTANT\",\"seller_protection\":{\"status\":\"ELIGIBLE\",\"dispute_categories\":[\"ITEM_NOT_RECEIVED\",\"UNAUTHORIZED_TRANSACTION\"]},\"seller_receivable_breakdown\":{\"gross_amount\":{\"currency_code\":\"EUR\",\"value\":\"63.90\"},\"paypal_fee\":{\"currency_code\":\"EUR\",\"value\":\"2.20\"},\"net_amount\":{\"currency_code\":\"EUR\",\"value\":\"61.70\"}},\"invoice_id\":\"rLI3K6gh3jmkEQgW96GQK41mA\",\"custom_id\":\"{\\\"shop_id\\\":751927347,\\\"session_id\\\":\\\"rLI3K6gh3jmkEQgW96GQK41mA\\\"}\",\"links\":[{\"href\":\"https:\\/\\/api.paypal.com\\/v2\\/payments\\/captures\\/9V1082071N1257400\",\"rel\":\"self\",\"method\":\"GET\"},{\"href\":\"https:\\/\\/api.paypal.com\\/v2\\/payments\\/captures\\/9V1082071N1257400\\/refund\",\"rel\":\"refund\",\"method\":\"POST\"},{\"href\":\"https:\\/\\/api.paypal.com\\/v2\\/checkout\\/orders\\/70L12480PB541391Y\",\"rel\":\"up\",\"method\":\"GET\"}],\"create_time\":\"2026-01-02T08:34:33Z\",\"update_time\":\"2026-01-02T08:34:33Z\"}]}}],\"payer\":{\"name\":{\"given_name\":\"Rolf\",\"surname\":\"Bernau\"},\"email_address\":\"Rolf.Bernau@alice.de\",\"payer_id\":\"N4PVG49WXRH6W\",\"phone\":{\"phone_number\":{\"national_number\":\"4901703436160\"}},\"address\":{\"address_line_1\":\"Freimuthstr. 8 b\",\"admin_area_2\":\"Falkensee\",\"admin_area_1\":\"Brandenburg\",\"postal_code\":\"14612\",\"country_code\":\"DE\"}},\"create_time\":\"2026-01-02T08:32:33Z\",\"update_time\":\"2026-01-02T08:34:33Z\",\"links\":[{\"href\":\"https:\\/\\/api.paypal.com\\/v2\\/checkout\\/orders\\/70L12480PB541391Y\",\"rel\":\"self\",\"method\":\"GET\"}]}"</t>
  </si>
  <si>
    <t>AS-95397</t>
  </si>
  <si>
    <t>AS-95992</t>
  </si>
  <si>
    <t>gid://shopify/Order/7430160646482</t>
  </si>
  <si>
    <t>gid://shopify/OrderTransaction/8604619440466</t>
  </si>
  <si>
    <t>2026-01-15T13:59:42Z</t>
  </si>
  <si>
    <t>ch_3Spr5PIkWweOM9jA29GjUDcP</t>
  </si>
  <si>
    <t>rstrPUSfrCeIzG0VbUSXDGEYS</t>
  </si>
  <si>
    <t>pi_3Spr5PIkWweOM9jA2h2NuHDt</t>
  </si>
  <si>
    <t>"{\"id\":\"pi_3Spr5PIkWweOM9jA2h2NuHDt\",\"object\":\"payment_intent\",\"amount\":7911,\"amount_capturable\":0,\"amount_received\":7911,\"canceled_at\":null,\"cancellation_reason\":null,\"capture_method\":\"automatic\",\"latest_charge\":{\"id\":\"ch_3Spr5PIkWweOM9jA29GjUDcP\",\"object\":\"charge\",\"amount\":7911,\"application_fee\":\"fee_1Spr5QIkWweOM9jA1n7VCy5p\",\"balance_transaction\":\"txn_3Spr5PIkWweOM9jA2Z8Udv2G\",\"captured\":true,\"created\":1768485583,\"currency\":\"eur\",\"failure_code\":null,\"failure_message\":null,\"fraud_details\":{},\"livemode\":true,\"metadata\":{\"payment_id\":\"rstrPUSfrCeIzG0VbUSXDGEY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r5PIkWweOM9jA2h2NuHDt\",\"payment_method\":\"pm_1Spr5PIkWweOM9jAH03JTRdt\",\"payment_method_details\":{\"card\":{\"amount_authorized\":7911,\"authorization_code\":\"621314\",\"brand\":\"mastercard\",\"checks\":{\"address_line1_check\":null,\"address_postal_code_check\":null,\"cvc_check\":null},\"country\":\"ES\",\"description\":\"MasterCard New World Immediate Debit\",\"ds_transaction_id\":null,\"exp_month\":9,\"exp_year\":2026,\"extended_authorization\":{\"status\":\"disabled\"},\"fingerprint\":\"FU5iTcCotAMjIKC2\",\"funding\":\"debit\",\"iin\":\"515896\",\"incremental_authorization\":{\"status\":\"unavailable\"},\"installments\":null,\"issuer\":\"BANCO SABADELL S.A.\",\"last4\":\"0000\",\"mandate\":null,\"moto\":false,\"multicapture\":{\"status\":\"unavailable\"},\"network\":\"mastercard\",\"network_token\":{\"used\":false},\"network_transaction_id\":\"TNWB6YXNB0115\",\"overcapture\":{\"maximum_amount_capturable\":7911,\"status\":\"unavailable\"},\"payment_account_reference\":\"5001B2ZF7IBW1JLCLL78P9QNUNIZ8\",\"regulated_status\":\"unregulated\",\"three_d_secure\":null,\"wallet\":{\"apple_pay\":{\"type\":\"apple_pay\"},\"dynamic_last4\":\"1146\",\"type\":\"apple_pay\"}},\"type\":\"card\"},\"refunded\":false,\"source\":null,\"status\":\"succeeded\",\"mit_params\":{\"network_transaction_id\":\"TNWB6YXNB0115\"}},\"confirmation_method\":\"manual\",\"created\":1768485583,\"currency\":\"eur\",\"customer\":null,\"last_payment_error\":null,\"livemode\":true,\"metadata\":{\"payment_id\":\"rstrPUSfrCeIzG0VbUSXDGEYS\",\"payments_extension\":\"true\",\"payments_extension_type\":\"card\",\"reconciliation_flow\":\"payments_api\",\"shop_id\":\"751927347\"},\"next_action\":null,\"payment_method\":\"pm_1Spr5PIkWweOM9jAH03JTRdt\",\"payment_method_types\":[\"card\"],\"source\":null,\"status\":\"succeeded\"}"</t>
  </si>
  <si>
    <t>AS-96368</t>
  </si>
  <si>
    <t>gid://shopify/Order/7443424936274</t>
  </si>
  <si>
    <t>gid://shopify/OrderTransaction/8620058837330</t>
  </si>
  <si>
    <t>2026-01-20T08:35:02Z</t>
  </si>
  <si>
    <t>ch_3SraOwIkWweOM9jA2010EBSJ</t>
  </si>
  <si>
    <t>rxXBJVOXNqrMxk2sNeZPytJsw</t>
  </si>
  <si>
    <t>pi_3SraOwIkWweOM9jA2FC8fQCo</t>
  </si>
  <si>
    <t>"{\"id\":\"pi_3SraOwIkWweOM9jA2FC8fQCo\",\"object\":\"payment_intent\",\"amount\":10990,\"amount_capturable\":0,\"amount_received\":10990,\"canceled_at\":null,\"cancellation_reason\":null,\"capture_method\":\"automatic\",\"latest_charge\":{\"id\":\"ch_3SraOwIkWweOM9jA2010EBSJ\",\"object\":\"charge\",\"amount\":10990,\"application_fee\":\"fee_1SraOzIkWweOM9jAqKF4qoWr\",\"balance_transaction\":\"txn_3SraOwIkWweOM9jA2GXzT7tp\",\"captured\":true,\"created\":1768898104,\"currency\":\"eur\",\"failure_code\":null,\"failure_message\":null,\"fraud_details\":{},\"livemode\":true,\"metadata\":{\"payment_id\":\"rxXBJVOXNqrMxk2sNeZPytJs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aOwIkWweOM9jA2FC8fQCo\",\"payment_method\":\"pm_1SraOwIkWweOM9jAR2DD1evv\",\"payment_method_details\":{\"card\":{\"amount_authorized\":10990,\"authorization_code\":\"284456\",\"brand\":\"visa\",\"checks\":{\"address_line1_check\":\"unavailable\",\"address_postal_code_check\":\"unavailable\",\"cvc_check\":\"pass\"},\"country\":\"FR\",\"description\":\"Visa Classic\",\"ds_transaction_id\":null,\"exp_month\":12,\"exp_year\":2027,\"extended_authorization\":{\"status\":\"disabled\"},\"fingerprint\":\"6N4hrbBB4wOFtC0H\",\"funding\":\"debit\",\"iin\":\"497401\",\"incremental_authorization\":{\"status\":\"unavailable\"},\"installments\":null,\"issuer\":\"BNP PARIBAS\",\"last4\":\"2659\",\"mandate\":null,\"moto\":false,\"multicapture\":{\"status\":\"unavailable\"},\"network\":\"visa\",\"network_token\":{\"used\":false},\"network_transaction_id\":\"486020309044229\",\"overcapture\":{\"maximum_amount_capturable\":10990,\"status\":\"unavailable\"},\"payment_account_reference\":\"V001AABA102012021072341949299\",\"regulated_status\":\"unregulated\",\"three_d_secure\":{\"authentication_flow\":\"frictionless\",\"electronic_commerce_indicator\":\"05\",\"exemption_indicator\":null,\"result\":\"authenticated\",\"result_reason\":null,\"transaction_id\":\"7f0b29de-f092-45a8-bddf-5dc9dfec74f4\",\"version\":\"2.2.0\"},\"wallet\":null},\"type\":\"card\"},\"refunded\":false,\"source\":null,\"status\":\"succeeded\",\"mit_params\":{\"network_transaction_id\":\"486020309044229\"}},\"confirmation_method\":\"manual\",\"created\":1768898102,\"currency\":\"eur\",\"customer\":null,\"last_payment_error\":null,\"livemode\":true,\"metadata\":{\"payment_id\":\"rxXBJVOXNqrMxk2sNeZPytJsw\",\"payments_extension\":\"true\",\"payments_extension_type\":\"card\",\"reconciliation_flow\":\"payments_api\",\"shop_id\":\"751927347\"},\"next_action\":null,\"payment_method\":\"pm_1SraOwIkWweOM9jAR2DD1evv\",\"payment_method_types\":[\"card\"],\"source\":null,\"status\":\"succeeded\"}"</t>
  </si>
  <si>
    <t>AS-97037</t>
  </si>
  <si>
    <t>gid://shopify/Order/7511691592018</t>
  </si>
  <si>
    <t>gid://shopify/OrderTransaction/8644574118226</t>
  </si>
  <si>
    <t>2026-01-29T10:24:05Z</t>
  </si>
  <si>
    <t>ch_3SusOQIkWweOM9jA0CqLetIh</t>
  </si>
  <si>
    <t>rU4OpxRKstc2tkZUJrs1sGOor</t>
  </si>
  <si>
    <t>pi_3SusOQIkWweOM9jA0twz1lvf</t>
  </si>
  <si>
    <t>"{\"id\":\"pi_3SusOQIkWweOM9jA0twz1lvf\",\"object\":\"payment_intent\",\"amount\":4380,\"amount_capturable\":0,\"amount_received\":4380,\"canceled_at\":null,\"cancellation_reason\":null,\"capture_method\":\"automatic\",\"latest_charge\":{\"id\":\"ch_3SusOQIkWweOM9jA0CqLetIh\",\"object\":\"charge\",\"amount\":4380,\"application_fee\":\"fee_1SusORIkWweOM9jAyrnhqags\",\"balance_transaction\":\"txn_3SusOQIkWweOM9jA0tGJuLtQ\",\"captured\":true,\"created\":1769682246,\"currency\":\"eur\",\"failure_code\":null,\"failure_message\":null,\"fraud_details\":{},\"livemode\":true,\"metadata\":{\"payment_id\":\"rU4OpxRKstc2tkZUJrs1sGOo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sOQIkWweOM9jA0twz1lvf\",\"payment_method\":\"pm_1SusOQIkWweOM9jAcuY0xYk4\",\"payment_method_details\":{\"card\":{\"amount_authorized\":4380,\"authorization_code\":\"093412\",\"brand\":\"visa\",\"checks\":{\"address_line1_check\":null,\"address_postal_code_check\":null,\"cvc_check\":null},\"country\":\"US\",\"description\":\"Visa Classic\",\"ds_transaction_id\":null,\"exp_month\":3,\"exp_year\":2031,\"extended_authorization\":{\"status\":\"disabled\"},\"fingerprint\":\"z44k1T5OLY7DMYVw\",\"funding\":\"debit\",\"iin\":\"411539\",\"incremental_authorization\":{\"status\":\"unavailable\"},\"installments\":null,\"issuer\":\"Wells Fargo Bank, National Association\",\"last4\":\"0000\",\"mandate\":null,\"moto\":false,\"multicapture\":{\"status\":\"unavailable\"},\"network\":\"visa\",\"network_token\":{\"used\":false},\"network_transaction_id\":\"466029374479568\",\"overcapture\":{\"maximum_amount_capturable\":4380,\"status\":\"unavailable\"},\"payment_account_reference\":\"V0010013824092026051122594815\",\"regulated_status\":\"regulated\",\"three_d_secure\":null,\"wallet\":{\"apple_pay\":{\"type\":\"apple_pay\"},\"dynamic_last4\":\"4066\",\"type\":\"apple_pay\"}},\"type\":\"card\"},\"refunded\":false,\"source\":null,\"status\":\"succeeded\",\"mit_params\":{\"network_transaction_id\":\"466029374479568\"}},\"confirmation_method\":\"manual\",\"created\":1769682246,\"currency\":\"eur\",\"customer\":null,\"last_payment_error\":null,\"livemode\":true,\"metadata\":{\"payment_id\":\"rU4OpxRKstc2tkZUJrs1sGOor\",\"payments_extension\":\"true\",\"payments_extension_type\":\"card\",\"reconciliation_flow\":\"payments_api\",\"shop_id\":\"751927347\"},\"next_action\":null,\"payment_method\":\"pm_1SusOQIkWweOM9jAcuY0xYk4\",\"payment_method_types\":[\"card\"],\"source\":null,\"status\":\"succeeded\"}"</t>
  </si>
  <si>
    <t>AS-97076</t>
  </si>
  <si>
    <t>gid://shopify/Order/7512433328466</t>
  </si>
  <si>
    <t>gid://shopify/OrderTransaction/8645677154642</t>
  </si>
  <si>
    <t>2026-01-29T17:38:04Z</t>
  </si>
  <si>
    <t>ch_3SuzAPIkWweOM9jA2i0uVTCg</t>
  </si>
  <si>
    <t>reeSzy56YLW9IBX6XN7HeB9Sq</t>
  </si>
  <si>
    <t>pi_3SuzAPIkWweOM9jA2LD9uPEJ</t>
  </si>
  <si>
    <t>"{\"id\":\"pi_3SuzAPIkWweOM9jA2LD9uPEJ\",\"object\":\"payment_intent\",\"amount\":10090,\"amount_capturable\":0,\"amount_received\":10090,\"canceled_at\":null,\"cancellation_reason\":null,\"capture_method\":\"automatic\",\"latest_charge\":{\"id\":\"ch_3SuzAPIkWweOM9jA2i0uVTCg\",\"object\":\"charge\",\"amount\":10090,\"application_fee\":\"fee_1SuzAQIkWweOM9jAgi5XOGhh\",\"balance_transaction\":\"txn_3SuzAPIkWweOM9jA22o7Qb5J\",\"captured\":true,\"created\":1769708285,\"currency\":\"eur\",\"failure_code\":null,\"failure_message\":null,\"fraud_details\":{},\"livemode\":true,\"metadata\":{\"payment_id\":\"reeSzy56YLW9IBX6XN7HeB9S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zAPIkWweOM9jA2LD9uPEJ\",\"payment_method\":\"pm_1SuzAPIkWweOM9jAuBxm3YRf\",\"payment_method_details\":{\"card\":{\"amount_authorized\":10090,\"authorization_code\":\"863616\",\"brand\":\"mastercard\",\"checks\":{\"address_line1_check\":null,\"address_postal_code_check\":null,\"cvc_check\":null},\"country\":\"FR\",\"description\":\"Gold MasterCard Card Immediate Debit\",\"ds_transaction_id\":null,\"exp_month\":1,\"exp_year\":2029,\"extended_authorization\":{\"status\":\"disabled\"},\"fingerprint\":\"4uNmf31v3B69NFpy\",\"funding\":\"debit\",\"iin\":\"546031\",\"incremental_authorization\":{\"status\":\"unavailable\"},\"installments\":null,\"issuer\":\"CREDIT MUTUEL ARKEA\",\"last4\":\"0000\",\"mandate\":null,\"moto\":false,\"multicapture\":{\"status\":\"unavailable\"},\"network\":\"mastercard\",\"network_token\":{\"used\":false},\"network_transaction_id\":\"TCGFYJUD20129\",\"overcapture\":{\"maximum_amount_capturable\":10090,\"status\":\"unavailable\"},\"payment_account_reference\":\"50013YZ70U4IOSAJ3LUV3NPHURSMY\",\"regulated_status\":\"unregulated\",\"three_d_secure\":null,\"wallet\":{\"apple_pay\":{\"type\":\"apple_pay\"},\"dynamic_last4\":\"5911\",\"type\":\"apple_pay\"}},\"type\":\"card\"},\"refunded\":false,\"source\":null,\"status\":\"succeeded\",\"mit_params\":{\"network_transaction_id\":\"TCGFYJUD20129\"}},\"confirmation_method\":\"manual\",\"created\":1769708285,\"currency\":\"eur\",\"customer\":null,\"last_payment_error\":null,\"livemode\":true,\"metadata\":{\"payment_id\":\"reeSzy56YLW9IBX6XN7HeB9Sq\",\"payments_extension\":\"true\",\"payments_extension_type\":\"card\",\"reconciliation_flow\":\"payments_api\",\"shop_id\":\"751927347\"},\"next_action\":null,\"payment_method\":\"pm_1SuzAPIkWweOM9jAuBxm3YRf\",\"payment_method_types\":[\"card\"],\"source\":null,\"status\":\"succeeded\"}"</t>
  </si>
  <si>
    <t>AS-95443</t>
  </si>
  <si>
    <t>AS-96149</t>
  </si>
  <si>
    <t>gid://shopify/Order/7436451676498</t>
  </si>
  <si>
    <t>gid://shopify/OrderTransaction/8611600695634</t>
  </si>
  <si>
    <t>2026-01-17T14:18:10Z</t>
  </si>
  <si>
    <t>ch_3SqaKNIkWweOM9jA1clUxo9T</t>
  </si>
  <si>
    <t>rhzS5frkCd67jRT1N6ESVggSR</t>
  </si>
  <si>
    <t>pi_3SqaKNIkWweOM9jA1lJBxac2</t>
  </si>
  <si>
    <t>"{\"id\":\"pi_3SqaKNIkWweOM9jA1lJBxac2\",\"object\":\"payment_intent\",\"amount\":9280,\"amount_capturable\":0,\"amount_received\":9280,\"canceled_at\":null,\"cancellation_reason\":null,\"capture_method\":\"automatic\",\"latest_charge\":{\"id\":\"ch_3SqaKNIkWweOM9jA1clUxo9T\",\"object\":\"charge\",\"amount\":9280,\"application_fee\":\"fee_1SqaKPIkWweOM9jAdSYnL0RR\",\"balance_transaction\":\"txn_3SqaKNIkWweOM9jA1KeJXmBm\",\"captured\":true,\"created\":1768659493,\"currency\":\"eur\",\"failure_code\":null,\"failure_message\":null,\"fraud_details\":{},\"livemode\":true,\"metadata\":{\"payment_id\":\"rhzS5frkCd67jRT1N6ESVggS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aKNIkWweOM9jA1lJBxac2\",\"payment_method\":\"pm_1SqaKNIkWweOM9jAteQUba6w\",\"payment_method_details\":{\"card\":{\"amount_authorized\":9280,\"authorization_code\":\"705426\",\"brand\":\"visa\",\"checks\":{\"address_line1_check\":\"unavailable\",\"address_postal_code_check\":\"unavailable\",\"cvc_check\":null},\"country\":\"FR\",\"description\":\"Visa Gold\",\"ds_transaction_id\":null,\"exp_month\":11,\"exp_year\":2027,\"extended_authorization\":{\"status\":\"disabled\"},\"fingerprint\":\"5Gp6VKDbFhWb2K92\",\"funding\":\"debit\",\"iin\":\"497414\",\"incremental_authorization\":{\"status\":\"unavailable\"},\"installments\":null,\"issuer\":\"BNP PARIBAS\",\"last4\":\"5433\",\"mandate\":null,\"moto\":false,\"multicapture\":{\"status\":\"unavailable\"},\"network\":\"visa\",\"network_token\":{\"used\":false},\"network_transaction_id\":\"486017514933118\",\"overcapture\":{\"maximum_amount_capturable\":9280,\"status\":\"unavailable\"},\"payment_account_reference\":\"V001AABA102012021070848256102\",\"regulated_status\":\"unregulated\",\"three_d_secure\":{\"authentication_flow\":\"frictionless\",\"electronic_commerce_indicator\":\"05\",\"exemption_indicator\":null,\"result\":\"authenticated\",\"result_reason\":null,\"transaction_id\":\"91cb0571-69c4-4e88-abfe-92ee5b6c827c\",\"version\":\"2.2.0\"},\"wallet\":null},\"type\":\"card\"},\"refunded\":false,\"source\":null,\"status\":\"succeeded\",\"mit_params\":{\"network_transaction_id\":\"486017514933118\"}},\"confirmation_method\":\"manual\",\"created\":1768659491,\"currency\":\"eur\",\"customer\":null,\"last_payment_error\":null,\"livemode\":true,\"metadata\":{\"payment_id\":\"rhzS5frkCd67jRT1N6ESVggSR\",\"payments_extension\":\"true\",\"payments_extension_type\":\"card\",\"reconciliation_flow\":\"payments_api\",\"shop_id\":\"751927347\"},\"next_action\":null,\"payment_method\":\"pm_1SqaKNIkWweOM9jAteQUba6w\",\"payment_method_types\":[\"card\"],\"source\":null,\"status\":\"succeeded\"}"</t>
  </si>
  <si>
    <t>AS-96927</t>
  </si>
  <si>
    <t>gid://shopify/Order/7498961387858</t>
  </si>
  <si>
    <t>gid://shopify/OrderTransaction/8639783698770</t>
  </si>
  <si>
    <t>2026-01-27T16:40:05Z</t>
  </si>
  <si>
    <t>ch_3SuFJCIkWweOM9jA1A8PZBwi</t>
  </si>
  <si>
    <t>rT7UUQrJOhzQ7EvU4RhmEutvp</t>
  </si>
  <si>
    <t>pi_3SuFJCIkWweOM9jA1iDrms6b</t>
  </si>
  <si>
    <t>"{\"id\":\"pi_3SuFJCIkWweOM9jA1iDrms6b\",\"object\":\"payment_intent\",\"amount\":1790,\"amount_capturable\":0,\"amount_received\":1790,\"canceled_at\":null,\"cancellation_reason\":null,\"capture_method\":\"automatic\",\"latest_charge\":{\"id\":\"ch_3SuFJCIkWweOM9jA1A8PZBwi\",\"object\":\"charge\",\"amount\":1790,\"application_fee\":\"fee_1SuFJDIkWweOM9jA7aUmY7SS\",\"balance_transaction\":\"txn_3SuFJCIkWweOM9jA1RSQWz5N\",\"captured\":true,\"created\":1769532006,\"currency\":\"eur\",\"failure_code\":null,\"failure_message\":null,\"fraud_details\":{},\"livemode\":true,\"metadata\":{\"payment_id\":\"rT7UUQrJOhzQ7EvU4RhmEutv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FJCIkWweOM9jA1iDrms6b\",\"payment_method\":\"pm_1SuFJCIkWweOM9jA0abH08yu\",\"payment_method_details\":{\"card\":{\"amount_authorized\":1790,\"authorization_code\":\"TAQXN5\",\"brand\":\"visa\",\"checks\":{\"address_line1_check\":null,\"address_postal_code_check\":null,\"cvc_check\":null},\"country\":\"FR\",\"description\":\"Visa Infinite\",\"ds_transaction_id\":null,\"exp_month\":12,\"exp_year\":2031,\"extended_authorization\":{\"status\":\"disabled\"},\"fingerprint\":\"UWX4kjgz321BVbav\",\"funding\":\"debit\",\"iin\":\"438877\",\"incremental_authorization\":{\"status\":\"unavailable\"},\"installments\":null,\"issuer\":\"Revolut Bank UAB\",\"last4\":\"0000\",\"mandate\":null,\"moto\":false,\"multicapture\":{\"status\":\"unavailable\"},\"network\":\"visa\",\"network_token\":{\"used\":false},\"network_transaction_id\":\"486027600069931\",\"overcapture\":{\"maximum_amount_capturable\":1790,\"status\":\"unavailable\"},\"payment_account_reference\":\"V0010013025309516603268650342\",\"regulated_status\":\"unregulated\",\"three_d_secure\":null,\"wallet\":{\"apple_pay\":{\"type\":\"apple_pay\"},\"dynamic_last4\":\"5622\",\"type\":\"apple_pay\"}},\"type\":\"card\"},\"refunded\":false,\"source\":null,\"status\":\"succeeded\",\"mit_params\":{\"network_transaction_id\":\"486027600069931\"}},\"confirmation_method\":\"manual\",\"created\":1769532006,\"currency\":\"eur\",\"customer\":null,\"last_payment_error\":null,\"livemode\":true,\"metadata\":{\"payment_id\":\"rT7UUQrJOhzQ7EvU4RhmEutvp\",\"payments_extension\":\"true\",\"payments_extension_type\":\"card\",\"reconciliation_flow\":\"payments_api\",\"shop_id\":\"751927347\"},\"next_action\":null,\"payment_method\":\"pm_1SuFJCIkWweOM9jA0abH08yu\",\"payment_method_types\":[\"card\"],\"source\":null,\"status\":\"succeeded\"}"</t>
  </si>
  <si>
    <t>AS-94925</t>
  </si>
  <si>
    <t>gid://shopify/Order/7396203331922</t>
  </si>
  <si>
    <t>gid://shopify/OrderTransaction/8571319615826</t>
  </si>
  <si>
    <t>2026-01-02T21:29:20Z</t>
  </si>
  <si>
    <t>ch_3SlFuPIkWweOM9jA1TG5D5Li</t>
  </si>
  <si>
    <t>r1t1rt5N9IKYyDfihNBy1LjqA</t>
  </si>
  <si>
    <t>pi_3SlFuPIkWweOM9jA1GUE76j5</t>
  </si>
  <si>
    <t>"{\"id\":\"pi_3SlFuPIkWweOM9jA1GUE76j5\",\"object\":\"payment_intent\",\"amount\":13980,\"amount_capturable\":0,\"amount_received\":13980,\"canceled_at\":null,\"cancellation_reason\":null,\"capture_method\":\"automatic\",\"latest_charge\":{\"id\":\"ch_3SlFuPIkWweOM9jA1TG5D5Li\",\"object\":\"charge\",\"amount\":13980,\"application_fee\":\"fee_1SlFuRIkWweOM9jAZejYk4v9\",\"balance_transaction\":\"txn_3SlFuPIkWweOM9jA1V36n1uM\",\"captured\":true,\"created\":1767389363,\"currency\":\"eur\",\"failure_code\":null,\"failure_message\":null,\"fraud_details\":{},\"livemode\":true,\"metadata\":{\"payment_id\":\"r1t1rt5N9IKYyDfihNBy1Ljq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FuPIkWweOM9jA1GUE76j5\",\"payment_method\":\"pm_1SlFuPIkWweOM9jACaz57ytW\",\"payment_method_details\":{\"card\":{\"amount_authorized\":13980,\"authorization_code\":\"392222\",\"brand\":\"visa\",\"checks\":{\"address_line1_check\":\"unavailable\",\"address_postal_code_check\":\"unavailable\",\"cvc_check\":\"pass\"},\"country\":\"ES\",\"description\":\"Visa Classic\",\"ds_transaction_id\":null,\"exp_month\":10,\"exp_year\":2031,\"extended_authorization\":{\"status\":\"disabled\"},\"fingerprint\":\"fiZzaIeyyfWvAOup\",\"funding\":\"credit\",\"iin\":\"455223\",\"incremental_authorization\":{\"status\":\"unavailable\"},\"installments\":null,\"issuer\":\"BANCO BILBAO VIZCAYA ARGENTARIA S.A. (BBVA)\",\"last4\":\"8411\",\"mandate\":null,\"moto\":false,\"multicapture\":{\"status\":\"unavailable\"},\"network\":\"visa\",\"network_token\":{\"used\":false},\"network_transaction_id\":\"486002773639248\",\"overcapture\":{\"maximum_amount_capturable\":13980,\"status\":\"unavailable\"},\"payment_account_reference\":\"V0010015824306463183323810216\",\"regulated_status\":\"unregulated\",\"three_d_secure\":{\"authentication_flow\":\"frictionless\",\"electronic_commerce_indicator\":\"07\",\"exemption_indicator\":null,\"result\":\"exempted\",\"result_reason\":null,\"transaction_id\":\"0932d2a0-a320-4e99-a644-e96ee5925c80\",\"version\":\"2.2.0\"},\"wallet\":null},\"type\":\"card\"},\"refunded\":false,\"source\":null,\"status\":\"succeeded\",\"mit_params\":{\"network_transaction_id\":\"486002773639248\"}},\"confirmation_method\":\"manual\",\"created\":1767389361,\"currency\":\"eur\",\"customer\":null,\"last_payment_error\":null,\"livemode\":true,\"metadata\":{\"payment_id\":\"r1t1rt5N9IKYyDfihNBy1LjqA\",\"payments_extension\":\"true\",\"payments_extension_type\":\"card\",\"reconciliation_flow\":\"payments_api\",\"shop_id\":\"751927347\"},\"next_action\":null,\"payment_method\":\"pm_1SlFuPIkWweOM9jACaz57ytW\",\"payment_method_types\":[\"card\"],\"source\":null,\"status\":\"succeeded\"}"</t>
  </si>
  <si>
    <t>AS-96890</t>
  </si>
  <si>
    <t>AS-96881</t>
  </si>
  <si>
    <t>gid://shopify/Order/7497663938898</t>
  </si>
  <si>
    <t>gid://shopify/OrderTransaction/8637928309074</t>
  </si>
  <si>
    <t>2026-01-26T21:08:24Z</t>
  </si>
  <si>
    <t>60393621GF7735025</t>
  </si>
  <si>
    <t>"{\"id\":\"60393621GF7735025\",\"intent\":\"CAPTURE\",\"status\":\"COMPLETED\",\"payment_source\":{\"paypal\":{\"email_address\":\"s.sticky@web.de\",\"account_id\":\"JNVLTRT7FJKVE\",\"account_status\":\"VERIFIED\",\"name\":{\"given_name\":\"Sebastian\",\"surname\":\"Geese\"},\"phone_number\":{\"national_number\":\"495317014707\"},\"address\":{\"address_line_1\":\"Adolfstra\u00dfe 18\",\"admin_area_2\":\"BRAUNSCHWEIG\",\"postal_code\":\"38102\",\"country_code\":\"DE\"}}},\"purchase_units\":[{\"reference_id\":\"default\",\"amount\":{\"currency_code\":\"EUR\",\"value\":\"47.90\",\"breakdown\":{\"item_total\":{\"currency_code\":\"EUR\",\"value\":\"42.95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Hey donkey BW - P\u00f3ster \\/ Madera roble natural \\/ 30x40\",\"custom_id\":\"{\\\"shop_id\\\":751927347,\\\"session_id\\\":\\\"rJmdK2qlgfRnwmSEgOS7J7V82\\\"}\",\"invoice_id\":\"rJmdK2qlgfRnwmSEgOS7J7V82\",\"items\":[{\"name\":\"Hey donkey BW - P\u00f3ster \\/ Madera roble natural \\/ 30x40\",\"unit_amount\":{\"currency_code\":\"EUR\",\"value\":\"42.95\"},\"tax\":{\"currency_code\":\"EUR\",\"value\":\"0.00\"},\"quantity\":\"1\"}],\"shipping\":{\"name\":{\"full_name\":\"SEBASTIAN GEESE\"},\"address\":{\"address_line_1\":\"Adolfstr. 35\",\"admin_area_2\":\"Braunschweig\",\"postal_code\":\"38102\",\"country_code\":\"DE\"}},\"payments\":{\"captures\":[{\"id\":\"95W38554A78764502\",\"status\":\"COMPLETED\",\"amount\":{\"currency_code\":\"EUR\",\"value\":\"47.90\"},\"final_capture\":true,\"disbursement_mode\":\"INSTANT\",\"seller_protection\":{\"status\":\"ELIGIBLE\",\"dispute_categories\":[\"ITEM_NOT_RECEIVED\",\"UNAUTHORIZED_TRANSACTION\"]},\"seller_receivable_breakdown\":{\"gross_amount\":{\"currency_code\":\"EUR\",\"value\":\"47.90\"},\"paypal_fee\":{\"currency_code\":\"EUR\",\"value\":\"1.74\"},\"net_amount\":{\"currency_code\":\"EUR\",\"value\":\"46.16\"}},\"invoice_id\":\"rJmdK2qlgfRnwmSEgOS7J7V82\",\"custom_id\":\"{\\\"shop_id\\\":751927347,\\\"session_id\\\":\\\"rJmdK2qlgfRnwmSEgOS7J7V82\\\"}\",\"links\":[{\"href\":\"https:\\/\\/api.paypal.com\\/v2\\/payments\\/captures\\/95W38554A78764502\",\"rel\":\"self\",\"method\":\"GET\"},{\"href\":\"https:\\/\\/api.paypal.com\\/v2\\/payments\\/captures\\/95W38554A78764502\\/refund\",\"rel\":\"refund\",\"method\":\"POST\"},{\"href\":\"https:\\/\\/api.paypal.com\\/v2\\/checkout\\/orders\\/60393621GF7735025\",\"rel\":\"up\",\"method\":\"GET\"}],\"create_time\":\"2026-01-26T21:08:25Z\",\"update_time\":\"2026-01-26T21:08:25Z\"}]}}],\"payer\":{\"name\":{\"given_name\":\"Sebastian\",\"surname\":\"Geese\"},\"email_address\":\"s.sticky@web.de\",\"payer_id\":\"JNVLTRT7FJKVE\",\"phone\":{\"phone_number\":{\"national_number\":\"495317014707\"}},\"address\":{\"address_line_1\":\"Adolfstra\u00dfe 18\",\"admin_area_2\":\"BRAUNSCHWEIG\",\"postal_code\":\"38102\",\"country_code\":\"DE\"}},\"create_time\":\"2026-01-26T21:07:44Z\",\"update_time\":\"2026-01-26T21:08:25Z\",\"links\":[{\"href\":\"https:\\/\\/api.paypal.com\\/v2\\/checkout\\/orders\\/60393621GF7735025\",\"rel\":\"self\",\"method\":\"GET\"}]}"</t>
  </si>
  <si>
    <t>AS-96770</t>
  </si>
  <si>
    <t>gid://shopify/Order/7494484754770</t>
  </si>
  <si>
    <t>gid://shopify/OrderTransaction/8633980649810</t>
  </si>
  <si>
    <t>2026-01-25T17:38:49Z</t>
  </si>
  <si>
    <t>ch_3StXGwIkWweOM9jA0lY2gjcB</t>
  </si>
  <si>
    <t>rgBtP3rk1zB1vsnLOsl6HVPZ8</t>
  </si>
  <si>
    <t>pi_3StXGwIkWweOM9jA0jevC8kl</t>
  </si>
  <si>
    <t>"{\"id\":\"pi_3StXGwIkWweOM9jA0jevC8kl\",\"object\":\"payment_intent\",\"amount\":8888,\"amount_capturable\":0,\"amount_received\":8888,\"canceled_at\":null,\"cancellation_reason\":null,\"capture_method\":\"automatic\",\"latest_charge\":{\"id\":\"ch_3StXGwIkWweOM9jA0lY2gjcB\",\"object\":\"charge\",\"amount\":8888,\"application_fee\":\"fee_1StXGyIkWweOM9jAyU6s0R9u\",\"balance_transaction\":\"txn_3StXGwIkWweOM9jA0LfHIwAE\",\"captured\":true,\"created\":1769362731,\"currency\":\"eur\",\"failure_code\":null,\"failure_message\":null,\"fraud_details\":{},\"livemode\":true,\"metadata\":{\"payment_id\":\"rgBtP3rk1zB1vsnLOsl6HVPZ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XGwIkWweOM9jA0jevC8kl\",\"payment_method\":\"pm_1StXGwIkWweOM9jATUydypcz\",\"payment_method_details\":{\"card\":{\"amount_authorized\":8888,\"authorization_code\":\"076971\",\"brand\":\"mastercard\",\"checks\":{\"address_line1_check\":\"unavailable\",\"address_postal_code_check\":\"unavailable\",\"cvc_check\":null},\"country\":\"ES\",\"description\":\"Platinum MasterCard Immediate Debit\",\"ds_transaction_id\":null,\"exp_month\":1,\"exp_year\":2028,\"extended_authorization\":{\"status\":\"disabled\"},\"fingerprint\":\"GeZRjNWaVHHIalAj\",\"funding\":\"debit\",\"iin\":\"535120\",\"incremental_authorization\":{\"status\":\"unavailable\"},\"installments\":null,\"issuer\":\"ING BANK N.V.\",\"last4\":\"9016\",\"mandate\":null,\"moto\":false,\"multicapture\":{\"status\":\"unavailable\"},\"network\":\"mastercard\",\"network_token\":{\"used\":false},\"network_transaction_id\":\"TPLSYPIVQ0125\",\"overcapture\":{\"maximum_amount_capturable\":8888,\"status\":\"unavailable\"},\"payment_account_reference\":\"50015DTJ8WJ9HG1P9QTDDZWJ6J1XI\",\"regulated_status\":\"unregulated\",\"three_d_secure\":null,\"wallet\":null},\"type\":\"card\"},\"refunded\":false,\"source\":null,\"status\":\"succeeded\",\"mit_params\":{\"network_transaction_id\":\"TPLSYPIVQ0125\"}},\"confirmation_method\":\"manual\",\"created\":1769362730,\"currency\":\"eur\",\"customer\":null,\"last_payment_error\":null,\"livemode\":true,\"metadata\":{\"payment_id\":\"rgBtP3rk1zB1vsnLOsl6HVPZ8\",\"payments_extension\":\"true\",\"payments_extension_type\":\"card\",\"reconciliation_flow\":\"payments_api\",\"shop_id\":\"751927347\"},\"next_action\":null,\"payment_method\":\"pm_1StXGwIkWweOM9jATUydypcz\",\"payment_method_types\":[\"card\"],\"source\":null,\"status\":\"succeeded\"}"</t>
  </si>
  <si>
    <t>AS-94843</t>
  </si>
  <si>
    <t>gid://shopify/Order/7393915470162</t>
  </si>
  <si>
    <t>gid://shopify/OrderTransaction/8567195795794</t>
  </si>
  <si>
    <t>2026-01-01T21:23:41Z</t>
  </si>
  <si>
    <t>23W44848MT226261L</t>
  </si>
  <si>
    <t>"{\"id\":\"23W44848MT226261L\",\"intent\":\"CAPTURE\",\"status\":\"COMPLETED\",\"payment_source\":{\"paypal\":{\"email_address\":\"doreen.epstein@yahoo.de\",\"account_id\":\"GWD6PM4AMVLLW\",\"account_status\":\"VERIFIED\",\"name\":{\"given_name\":\"Doreen\",\"surname\":\"Epstein\"},\"phone_number\":{\"national_number\":\"4917670067582\"},\"address\":{\"address_line_1\":\"B\u00fcrschgartenstra\u00dfe 13\",\"address_line_2\":\"Sonnenberg\",\"admin_area_2\":\"Wiesbaden\",\"postal_code\":\"65193\",\"country_code\":\"DE\"}}},\"purchase_units\":[{\"reference_id\":\"default\",\"amount\":{\"currency_code\":\"EUR\",\"value\":\"84.95\",\"breakdown\":{\"item_total\":{\"currency_code\":\"EUR\",\"value\":\"84.95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a vie en France,  St Tropez - P\u00f3ster \\/ Madera roble natural \\/ 60x90\",\"custom_id\":\"{\\\"shop_id\\\":751927347,\\\"session_id\\\":\\\"rnDbfCSBaL9MVyHPi73lToJBJ\\\"}\",\"invoice_id\":\"rnDbfCSBaL9MVyHPi73lToJBJ\",\"soft_descriptor\":\"PAYPAL *ARTESTASTOR AR\",\"items\":[{\"name\":\"La vie en France,  St Tropez - P\u00f3ster \\/ Madera roble natural \\/ 60x90\",\"unit_amount\":{\"currency_code\":\"EUR\",\"value\":\"84.95\"},\"tax\":{\"currency_code\":\"EUR\",\"value\":\"0.00\"},\"quantity\":\"1\"}],\"shipping\":{\"name\":{\"full_name\":\"Doreen Epstein\"},\"address\":{\"address_line_1\":\"B\u00fcrschgartenstra\u00dfe 13\",\"admin_area_2\":\"Wiesbaden\",\"postal_code\":\"65193\",\"country_code\":\"DE\"}},\"supplementary_data\":{\"tax_nexus\":[]},\"payments\":{\"captures\":[{\"id\":\"2FT21109V73915801\",\"status\":\"COMPLETED\",\"amount\":{\"currency_code\":\"EUR\",\"value\":\"84.95\"},\"final_capture\":true,\"disbursement_mode\":\"INSTANT\",\"seller_protection\":{\"status\":\"ELIGIBLE\",\"dispute_categories\":[\"ITEM_NOT_RECEIVED\",\"UNAUTHORIZED_TRANSACTION\"]},\"seller_receivable_breakdown\":{\"gross_amount\":{\"currency_code\":\"EUR\",\"value\":\"84.95\"},\"paypal_fee\":{\"currency_code\":\"EUR\",\"value\":\"2.81\"},\"net_amount\":{\"currency_code\":\"EUR\",\"value\":\"82.14\"}},\"invoice_id\":\"rnDbfCSBaL9MVyHPi73lToJBJ\",\"custom_id\":\"{\\\"shop_id\\\":751927347,\\\"session_id\\\":\\\"rnDbfCSBaL9MVyHPi73lToJBJ\\\"}\",\"links\":[{\"href\":\"https:\\/\\/api.paypal.com\\/v2\\/payments\\/captures\\/2FT21109V73915801\",\"rel\":\"self\",\"method\":\"GET\"},{\"href\":\"https:\\/\\/api.paypal.com\\/v2\\/payments\\/captures\\/2FT21109V73915801\\/refund\",\"rel\":\"refund\",\"method\":\"POST\"},{\"href\":\"https:\\/\\/api.paypal.com\\/v2\\/checkout\\/orders\\/23W44848MT226261L\",\"rel\":\"up\",\"method\":\"GET\"}],\"create_time\":\"2026-01-01T21:23:43Z\",\"update_time\":\"2026-01-01T21:23:43Z\"}]}}],\"payer\":{\"name\":{\"given_name\":\"Doreen\",\"surname\":\"Epstein\"},\"email_address\":\"doreen.epstein@yahoo.de\",\"payer_id\":\"GWD6PM4AMVLLW\",\"phone\":{\"phone_number\":{\"national_number\":\"4917670067582\"}},\"address\":{\"address_line_1\":\"B\u00fcrschgartenstra\u00dfe 13\",\"address_line_2\":\"Sonnenberg\",\"admin_area_2\":\"Wiesbaden\",\"postal_code\":\"65193\",\"country_code\":\"DE\"}},\"create_time\":\"2026-01-01T21:23:08Z\",\"update_time\":\"2026-01-01T21:23:43Z\",\"links\":[{\"href\":\"https:\\/\\/api.paypal.com\\/v2\\/checkout\\/orders\\/23W44848MT226261L\",\"rel\":\"self\",\"method\":\"GET\"}]}"</t>
  </si>
  <si>
    <t>AS-96370</t>
  </si>
  <si>
    <t>gid://shopify/Order/7443462586706</t>
  </si>
  <si>
    <t>gid://shopify/OrderTransaction/8620111298898</t>
  </si>
  <si>
    <t>2026-01-20T09:03:43Z</t>
  </si>
  <si>
    <t>py_3SraqiIkWweOM9jA2wf8zyE5</t>
  </si>
  <si>
    <t>rCo2OJhwBH0iaNrxLU55suWT5</t>
  </si>
  <si>
    <t>"{\"id\":\"py_3SraqiIkWweOM9jA2wf8zyE5\",\"object\":\"charge\",\"amount\":18347,\"application_fee\":\"fee_1Srar9IkWweOM9jAHCXgGSps\",\"balance_transaction\":\"txn_3SraqiIkWweOM9jA2AWP5c2M\",\"captured\":true,\"created\":1768899851,\"currency\":\"eur\",\"failure_code\":null,\"failure_message\":null,\"fraud_details\":{},\"livemode\":true,\"metadata\":{\"payments_extension_type\":\"klarna\",\"payments_extension\":\"true\",\"shop_id\":\"751927347\",\"reconciliation_flow\":\"payments_api\",\"payment_id\":\"rCo2OJhwBH0iaNrxLU55suWT5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raqiIkWweOM9jA2skBklgS\",\"payment_method\":\"pm_1SraqiIkWweOM9jA3dYEKliT\",\"payment_method_details\":{\"klarna\":{\"payer_details\":{\"address\":{\"country\":\"ES\"}},\"payment_method_category\":\"pay_in_installments\",\"preferred_locale\":\"es-ES\"},\"type\":\"klarna\"},\"refunded\":false,\"source\":null,\"status\":\"succeeded\"}"</t>
  </si>
  <si>
    <t>AS-95090</t>
  </si>
  <si>
    <t>gid://shopify/Order/7400034697554</t>
  </si>
  <si>
    <t>gid://shopify/OrderTransaction/8576898728274</t>
  </si>
  <si>
    <t>2026-01-04T21:40:21Z</t>
  </si>
  <si>
    <t>ch_3Slz2AIkWweOM9jA2MyVckci</t>
  </si>
  <si>
    <t>ry2ZmMACeVVMuqIlrlp92AXus</t>
  </si>
  <si>
    <t>pi_3Slz2AIkWweOM9jA2VZvAAT9</t>
  </si>
  <si>
    <t>"{\"id\":\"pi_3Slz2AIkWweOM9jA2VZvAAT9\",\"object\":\"payment_intent\",\"amount\":7485,\"amount_capturable\":0,\"amount_received\":7485,\"canceled_at\":null,\"cancellation_reason\":null,\"capture_method\":\"automatic\",\"latest_charge\":{\"id\":\"ch_3Slz2AIkWweOM9jA2MyVckci\",\"object\":\"charge\",\"amount\":7485,\"application_fee\":\"fee_1Slz2CIkWweOM9jA7Dppl3jb\",\"balance_transaction\":\"txn_3Slz2AIkWweOM9jA2hu5P4AW\",\"captured\":true,\"created\":1767562823,\"currency\":\"eur\",\"failure_code\":null,\"failure_message\":null,\"fraud_details\":{},\"livemode\":true,\"metadata\":{\"payment_id\":\"ry2ZmMACeVVMuqIlrlp92AXu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z2AIkWweOM9jA2VZvAAT9\",\"payment_method\":\"pm_1Slz2AIkWweOM9jAzpNYxlJT\",\"payment_method_details\":{\"card\":{\"amount_authorized\":7485,\"authorization_code\":\"402242\",\"brand\":\"visa\",\"checks\":{\"address_line1_check\":\"unavailable\",\"address_postal_code_check\":\"unavailable\",\"cvc_check\":\"pass\"},\"country\":\"ES\",\"description\":\"Visa Classic\",\"ds_transaction_id\":null,\"exp_month\":2,\"exp_year\":2031,\"extended_authorization\":{\"status\":\"disabled\"},\"fingerprint\":\"cPwI41Ypbm3pgriA\",\"funding\":\"debit\",\"iin\":\"494019\",\"incremental_authorization\":{\"status\":\"unavailable\"},\"installments\":null,\"issuer\":\"BANCO BILBAO VIZCAYA ARGENTARIA S.A. (BBVA)\",\"last4\":\"7043\",\"mandate\":null,\"moto\":false,\"multicapture\":{\"status\":\"unavailable\"},\"network\":\"visa\",\"network_token\":{\"used\":false},\"network_transaction_id\":\"486004780249027\",\"overcapture\":{\"maximum_amount_capturable\":7485,\"status\":\"unavailable\"},\"payment_account_reference\":\"V0010015824051698833103717842\",\"regulated_status\":\"unregulated\",\"three_d_secure\":null,\"wallet\":null},\"type\":\"card\"},\"refunded\":false,\"source\":null,\"status\":\"succeeded\",\"mit_params\":{\"network_transaction_id\":\"486004780249027\"}},\"confirmation_method\":\"manual\",\"created\":1767562822,\"currency\":\"eur\",\"customer\":null,\"last_payment_error\":null,\"livemode\":true,\"metadata\":{\"payment_id\":\"ry2ZmMACeVVMuqIlrlp92AXus\",\"payments_extension\":\"true\",\"payments_extension_type\":\"card\",\"reconciliation_flow\":\"payments_api\",\"shop_id\":\"751927347\"},\"next_action\":null,\"payment_method\":\"pm_1Slz2AIkWweOM9jAzpNYxlJT\",\"payment_method_types\":[\"card\"],\"source\":null,\"status\":\"succeeded\"}"</t>
  </si>
  <si>
    <t>AS-89528</t>
  </si>
  <si>
    <t>hulkapps, REVER returns</t>
  </si>
  <si>
    <t>gid://shopify/Order/7113574383954</t>
  </si>
  <si>
    <t>gid://shopify/OrderTransaction/8350883905874</t>
  </si>
  <si>
    <t>2025-11-13T17:02:59Z</t>
  </si>
  <si>
    <t>ch_3ST3vEIkWweOM9jA1AR6idix</t>
  </si>
  <si>
    <t>rLyZu8AEWOQGom7iEI7NpPaOY</t>
  </si>
  <si>
    <t>pi_3ST3vEIkWweOM9jA1YQyyetq</t>
  </si>
  <si>
    <t>"{\"id\":\"pi_3ST3vEIkWweOM9jA1YQyyetq\",\"object\":\"payment_intent\",\"amount\":24581,\"amount_capturable\":0,\"amount_received\":24581,\"canceled_at\":null,\"cancellation_reason\":null,\"capture_method\":\"automatic\",\"latest_charge\":{\"id\":\"ch_3ST3vEIkWweOM9jA1AR6idix\",\"object\":\"charge\",\"amount\":24581,\"application_fee\":\"fee_1ST3vGIkWweOM9jATx3KH50B\",\"balance_transaction\":\"txn_3ST3vEIkWweOM9jA1h7k8ENP\",\"captured\":true,\"created\":1763053381,\"currency\":\"eur\",\"failure_code\":null,\"failure_message\":null,\"fraud_details\":{},\"livemode\":true,\"metadata\":{\"payment_id\":\"rLyZu8AEWOQGom7iEI7NpPaO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3vEIkWweOM9jA1YQyyetq\",\"payment_method\":\"pm_1ST3vEIkWweOM9jAT9HbLYVt\",\"payment_method_details\":{\"card\":{\"amount_authorized\":24581,\"authorization_code\":\"069217\",\"brand\":\"visa\",\"checks\":{\"address_line1_check\":\"unavailable\",\"address_postal_code_check\":\"unavailable\",\"cvc_check\":null},\"country\":\"ES\",\"description\":\"Visa Business\",\"ds_transaction_id\":null,\"exp_month\":1,\"exp_year\":2027,\"extended_authorization\":{\"status\":\"disabled\"},\"fingerprint\":\"d8ybwzALgjNwcY1e\",\"funding\":\"credit\",\"iin\":\"427730\",\"incremental_authorization\":{\"status\":\"unavailable\"},\"installments\":null,\"issuer\":\"BANKINTER S.A.\",\"last4\":\"8464\",\"mandate\":null,\"moto\":false,\"multicapture\":{\"status\":\"unavailable\"},\"network\":\"visa\",\"network_token\":{\"used\":true},\"network_transaction_id\":\"485317613812223\",\"overcapture\":{\"maximum_amount_capturable\":24581,\"status\":\"unavailable\"},\"payment_account_reference\":\"V0010013023033473913269428567\",\"regulated_status\":\"unregulated\",\"three_d_secure\":null,\"wallet\":null},\"type\":\"card\"},\"refunded\":false,\"source\":null,\"status\":\"succeeded\",\"mit_params\":{\"network_transaction_id\":\"485317613812223\"}},\"confirmation_method\":\"manual\",\"created\":1763053380,\"currency\":\"eur\",\"customer\":null,\"last_payment_error\":null,\"livemode\":true,\"metadata\":{\"payment_id\":\"rLyZu8AEWOQGom7iEI7NpPaOY\",\"payments_extension\":\"true\",\"payments_extension_type\":\"card\",\"reconciliation_flow\":\"payments_api\",\"shop_id\":\"751927347\"},\"next_action\":null,\"payment_method\":\"pm_1ST3vEIkWweOM9jAT9HbLYVt\",\"payment_method_types\":[\"card\"],\"source\":null,\"status\":\"succeeded\"}"</t>
  </si>
  <si>
    <t>gid://shopify/OrderTransaction/8598936125778</t>
  </si>
  <si>
    <t>2026-01-13T11:54:06Z</t>
  </si>
  <si>
    <t>re_3ST3vEIkWweOM9jA1f7ll0rZ</t>
  </si>
  <si>
    <t>zzPlv718F4lprByq1GHDqVraQ</t>
  </si>
  <si>
    <t>"{\"id\":\"re_3ST3vEIkWweOM9jA1f7ll0rZ\",\"amount\":972,\"balance_transaction\":\"txn_3ST3vEIkWweOM9jA1EUs2k4M\",\"charge\":{\"id\":\"ch_3ST3vEIkWweOM9jA1AR6idix\",\"object\":\"charge\",\"amount\":24581,\"application_fee\":\"fee_1ST3vGIkWweOM9jATx3KH50B\",\"balance_transaction\":\"txn_3ST3vEIkWweOM9jA1h7k8ENP\",\"captured\":true,\"created\":1763053381,\"currency\":\"eur\",\"failure_code\":null,\"failure_message\":null,\"fraud_details\":{},\"livemode\":true,\"metadata\":{\"payment_id\":\"rLyZu8AEWOQGom7iEI7NpPaO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3vEIkWweOM9jA1YQyyetq\",\"payment_method\":\"pm_1ST3vEIkWweOM9jAT9HbLYVt\",\"payment_method_details\":{\"card\":{\"amount_authorized\":24581,\"authorization_code\":\"069217\",\"brand\":\"visa\",\"checks\":{\"address_line1_check\":\"unavailable\",\"address_postal_code_check\":\"unavailable\",\"cvc_check\":null},\"country\":\"ES\",\"description\":\"Visa Business\",\"ds_transaction_id\":null,\"exp_month\":1,\"exp_year\":2027,\"extended_authorization\":{\"status\":\"disabled\"},\"fingerprint\":\"d8ybwzALgjNwcY1e\",\"funding\":\"credit\",\"iin\":\"427730\",\"incremental_authorization\":{\"status\":\"unavailable\"},\"installments\":null,\"issuer\":\"BANKINTER S.A.\",\"last4\":\"8464\",\"mandate\":null,\"moto\":false,\"multicapture\":{\"status\":\"unavailable\"},\"network\":\"visa\",\"network_token\":{\"used\":true},\"network_transaction_id\":\"485317613812223\",\"overcapture\":{\"maximum_amount_capturable\":24581,\"status\":\"unavailable\"},\"payment_account_reference\":\"V0010013023033473913269428567\",\"regulated_status\":\"unregulated\",\"three_d_secure\":null,\"wallet\":null},\"type\":\"card\"},\"refunded\":false,\"source\":null,\"status\":\"succeeded\",\"mit_params\":{\"network_transaction_id\":\"485317613812223\"}},\"object\":\"refund\",\"reason\":null,\"status\":\"succeeded\",\"created\":1768305247,\"currency\":\"eur\",\"metadata\":{\"payments_extension\":\"true\",\"payments_extension_type\":\"card\",\"reconciliation_flow\":\"payments_api\",\"refund_id\":\"zzPlv718F4lprByq1GHDqVraQ\"},\"payment_method_details\":{\"card\":{\"acquirer_reference_number\":null,\"acquirer_reference_number_status\":\"pending\"},\"type\":\"card\"},\"mit_params\":{}}"</t>
  </si>
  <si>
    <t>AS-95128</t>
  </si>
  <si>
    <t>gid://shopify/Order/7407735308626</t>
  </si>
  <si>
    <t>gid://shopify/OrderTransaction/8578362179922</t>
  </si>
  <si>
    <t>2026-01-05T14:27:06Z</t>
  </si>
  <si>
    <t>07S19671YY126001G</t>
  </si>
  <si>
    <t>"{\"id\":\"07S19671YY126001G\",\"intent\":\"CAPTURE\",\"status\":\"COMPLETED\",\"payment_source\":{\"paypal\":{\"email_address\":\"elisaquiri@gmail.com\",\"account_id\":\"2TPTGLU4R36GG\",\"account_status\":\"VERIFIED\",\"name\":{\"given_name\":\"Elisa\",\"surname\":\"Quiri\"},\"phone_number\":{\"national_number\":\"3495298978\"},\"address\":{\"address_line_1\":\"Via Bassa, 36\\/B\",\"admin_area_2\":\"Vallese di Oppeano\",\"admin_area_1\":\"Verona\",\"postal_code\":\"37050\",\"country_code\":\"IT\"}}},\"purchase_units\":[{\"reference_id\":\"default\",\"amount\":{\"currency_code\":\"EUR\",\"value\":\"196.88\",\"breakdown\":{\"item_total\":{\"currency_code\":\"EUR\",\"value\":\"218.75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21.87\"}}},\"payee\":{\"email_address\":\"info@artestaposters.com\",\"merchant_id\":\"CZQCEKGVW6QGG\",\"display_data\":{\"brand_name\":\"Artesta\"}},\"payment_instruction\":{\"disbursement_mode\":\"INSTANT\"},\"description\":\"COLORFUL BAUHAUS NO.2 POSTER - P\u00f3ster \\/ Madera roble natural \\/ 20x30\",\"custom_id\":\"{\\\"shop_id\\\":751927347,\\\"session_id\\\":\\\"rvy4Etep7MpviATsy8buN83HP\\\"}\",\"invoice_id\":\"rvy4Etep7MpviATsy8buN83HP\",\"soft_descriptor\":\"ARTESTASTOR ARTESTASTO\",\"items\":[{\"name\":\"COLORFUL BAUHAUS NO.2 POSTER - P\u00f3ster \\/ Madera roble natural \\/ 20x30\",\"unit_amount\":{\"currency_code\":\"EUR\",\"value\":\"24.95\"},\"tax\":{\"currency_code\":\"EUR\",\"value\":\"0.00\"},\"quantity\":\"1\"},{\"name\":\"Bauhaus Green Exhibition Poster - P\u00f3ster \\/ Madera roble natural \\/ 60x90\",\"unit_amount\":{\"currency_code\":\"EUR\",\"value\":\"84.95\"},\"tax\":{\"currency_code\":\"EUR\",\"value\":\"0.00\"},\"quantity\":\"1\"},{\"name\":\"Bauhaus Green Circle - P\u00f3ster \\/ Madera roble natural \\/ 40x50\",\"unit_amount\":{\"currency_code\":\"EUR\",\"value\":\"58.95\"},\"tax\":{\"currency_code\":\"EUR\",\"value\":\"0.00\"},\"quantity\":\"1\"},{\"name\":\"Henri Matisse, Les Fleurs - P\u00f3ster \\/ Madera negro \\/ 20x30\",\"unit_amount\":{\"currency_code\":\"EUR\",\"value\":\"24.95\"},\"tax\":{\"currency_code\":\"EUR\",\"value\":\"0.00\"},\"quantity\":\"1\"},{\"name\":\"Henri Matisse, Berggruen and Cie III - P\u00f3ster \\/ Madera negro \\/ 20x30\",\"unit_amount\":{\"currency_code\":\"EUR\",\"value\":\"24.95\"},\"tax\":{\"currency_code\":\"EUR\",\"value\":\"0.00\"},\"quantity\":\"1\"}],\"shipping\":{\"name\":{\"full_name\":\"Elisa Quiri\"},\"address\":{\"address_line_1\":\"Via Bassa, 36\\/B\",\"admin_area_2\":\"Vallese di Oppeano\",\"admin_area_1\":\"Verona\",\"postal_code\":\"37050\",\"country_code\":\"IT\"}},\"supplementary_data\":{\"tax_nexus\":[]},\"payments\":{\"captures\":[{\"id\":\"73M29154RG9083531\",\"status\":\"COMPLETED\",\"amount\":{\"currency_code\":\"EUR\",\"value\":\"196.88\"},\"final_capture\":true,\"disbursement_mode\":\"INSTANT\",\"seller_protection\":{\"status\":\"ELIGIBLE\",\"dispute_categories\":[\"ITEM_NOT_RECEIVED\",\"UNAUTHORIZED_TRANSACTION\"]},\"seller_receivable_breakdown\":{\"gross_amount\":{\"currency_code\":\"EUR\",\"value\":\"196.88\"},\"paypal_fee\":{\"currency_code\":\"EUR\",\"value\":\"6.06\"},\"net_amount\":{\"currency_code\":\"EUR\",\"value\":\"190.82\"}},\"invoice_id\":\"rvy4Etep7MpviATsy8buN83HP\",\"custom_id\":\"{\\\"shop_id\\\":751927347,\\\"session_id\\\":\\\"rvy4Etep7MpviATsy8buN83HP\\\"}\",\"links\":[{\"href\":\"https:\\/\\/api.paypal.com\\/v2\\/payments\\/captures\\/73M29154RG9083531\",\"rel\":\"self\",\"method\":\"GET\"},{\"href\":\"https:\\/\\/api.paypal.com\\/v2\\/payments\\/captures\\/73M29154RG9083531\\/refund\",\"rel\":\"refund\",\"method\":\"POST\"},{\"href\":\"https:\\/\\/api.paypal.com\\/v2\\/checkout\\/orders\\/07S19671YY126001G\",\"rel\":\"up\",\"method\":\"GET\"}],\"create_time\":\"2026-01-05T14:27:08Z\",\"update_time\":\"2026-01-05T14:27:08Z\"}]}}],\"payer\":{\"name\":{\"given_name\":\"Elisa\",\"surname\":\"Quiri\"},\"email_address\":\"elisaquiri@gmail.com\",\"payer_id\":\"2TPTGLU4R36GG\",\"phone\":{\"phone_number\":{\"national_number\":\"3495298978\"}},\"address\":{\"address_line_1\":\"Via Bassa, 36\\/B\",\"admin_area_2\":\"Vallese di Oppeano\",\"admin_area_1\":\"Verona\",\"postal_code\":\"37050\",\"country_code\":\"IT\"}},\"create_time\":\"2026-01-05T14:25:48Z\",\"update_time\":\"2026-01-05T14:27:08Z\",\"links\":[{\"href\":\"https:\\/\\/api.paypal.com\\/v2\\/checkout\\/orders\\/07S19671YY126001G\",\"rel\":\"self\",\"method\":\"GET\"}]}"</t>
  </si>
  <si>
    <t>AS-96284</t>
  </si>
  <si>
    <t>gid://shopify/Order/7439929114962</t>
  </si>
  <si>
    <t>gid://shopify/OrderTransaction/8615759249746</t>
  </si>
  <si>
    <t>2026-01-18T19:44:50Z</t>
  </si>
  <si>
    <t>ch_3Sr1u3IkWweOM9jA2SJqqT0b</t>
  </si>
  <si>
    <t>r5udzbI92rcU37Is9YA5Itkmx</t>
  </si>
  <si>
    <t>pi_3Sr1u3IkWweOM9jA2wkaLc9Z</t>
  </si>
  <si>
    <t>"{\"id\":\"pi_3Sr1u3IkWweOM9jA2wkaLc9Z\",\"object\":\"payment_intent\",\"amount\":14580,\"amount_capturable\":0,\"amount_received\":14580,\"canceled_at\":null,\"cancellation_reason\":null,\"capture_method\":\"automatic\",\"latest_charge\":{\"id\":\"ch_3Sr1u3IkWweOM9jA2SJqqT0b\",\"object\":\"charge\",\"amount\":14580,\"application_fee\":\"fee_1Sr1u4IkWweOM9jAO85KCAJ6\",\"balance_transaction\":\"txn_3Sr1u3IkWweOM9jA2PkRIlC7\",\"captured\":true,\"created\":1768765491,\"currency\":\"eur\",\"failure_code\":null,\"failure_message\":null,\"fraud_details\":{},\"livemode\":true,\"metadata\":{\"payment_id\":\"r5udzbI92rcU37Is9YA5Itkm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1u3IkWweOM9jA2wkaLc9Z\",\"payment_method\":\"pm_1Sr1u3IkWweOM9jAw0wFtalE\",\"payment_method_details\":{\"card\":{\"amount_authorized\":14580,\"authorization_code\":\"140542\",\"brand\":\"visa\",\"checks\":{\"address_line1_check\":\"unavailable\",\"address_postal_code_check\":\"unavailable\",\"cvc_check\":\"pass\"},\"country\":\"ES\",\"description\":\"Visa Classic\",\"ds_transaction_id\":null,\"exp_month\":1,\"exp_year\":2033,\"extended_authorization\":{\"status\":\"disabled\"},\"fingerprint\":\"ur4MHIzmSMIsuPKC\",\"funding\":\"debit\",\"iin\":\"460332\",\"incremental_authorization\":{\"status\":\"unavailable\"},\"installments\":null,\"issuer\":\"BANCO BILBAO VIZCAYA ARGENTARIA S.A. (BBVA)\",\"last4\":\"4370\",\"mandate\":null,\"moto\":false,\"multicapture\":{\"status\":\"unavailable\"},\"network\":\"visa\",\"network_token\":{\"used\":false},\"network_transaction_id\":\"486018710917544\",\"overcapture\":{\"maximum_amount_capturable\":14580,\"status\":\"unavailable\"},\"payment_account_reference\":\"V0010013026010717290023246666\",\"regulated_status\":\"unregulated\",\"three_d_secure\":null,\"wallet\":null},\"type\":\"card\"},\"refunded\":false,\"source\":null,\"status\":\"succeeded\",\"mit_params\":{\"network_transaction_id\":\"486018710917544\"}},\"confirmation_method\":\"manual\",\"created\":1768765491,\"currency\":\"eur\",\"customer\":null,\"last_payment_error\":null,\"livemode\":true,\"metadata\":{\"payment_id\":\"r5udzbI92rcU37Is9YA5Itkmx\",\"payments_extension\":\"true\",\"payments_extension_type\":\"card\",\"reconciliation_flow\":\"payments_api\",\"shop_id\":\"751927347\"},\"next_action\":null,\"payment_method\":\"pm_1Sr1u3IkWweOM9jAw0wFtalE\",\"payment_method_types\":[\"card\"],\"source\":null,\"status\":\"succeeded\"}"</t>
  </si>
  <si>
    <t>AS-96719</t>
  </si>
  <si>
    <t>gid://shopify/Order/7493514527058</t>
  </si>
  <si>
    <t>gid://shopify/OrderTransaction/8632799625554</t>
  </si>
  <si>
    <t>2026-01-25T09:15:29Z</t>
  </si>
  <si>
    <t>ch_3StPPpIkWweOM9jA1Nx1pj5t</t>
  </si>
  <si>
    <t>rXl6tb3zxqPVbvizLjdFpMsE4</t>
  </si>
  <si>
    <t>pi_3StPPpIkWweOM9jA1rjjhS4H</t>
  </si>
  <si>
    <t>"{\"id\":\"pi_3StPPpIkWweOM9jA1rjjhS4H\",\"object\":\"payment_intent\",\"amount\":3790,\"amount_capturable\":0,\"amount_received\":3790,\"canceled_at\":null,\"cancellation_reason\":null,\"capture_method\":\"automatic\",\"latest_charge\":{\"id\":\"ch_3StPPpIkWweOM9jA1Nx1pj5t\",\"object\":\"charge\",\"amount\":3790,\"application_fee\":\"fee_1StPPqIkWweOM9jA4SLb4MHh\",\"balance_transaction\":\"txn_3StPPpIkWweOM9jA1EQyT9oM\",\"captured\":true,\"created\":1769332529,\"currency\":\"eur\",\"failure_code\":null,\"failure_message\":null,\"fraud_details\":{},\"livemode\":true,\"metadata\":{\"payment_id\":\"rXl6tb3zxqPVbvizLjdFpMsE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PPpIkWweOM9jA1rjjhS4H\",\"payment_method\":\"pm_1StPPpIkWweOM9jAovF9XRse\",\"payment_method_details\":{\"card\":{\"amount_authorized\":3790,\"authorization_code\":\"101530\",\"brand\":\"mastercard\",\"checks\":{\"address_line1_check\":\"unavailable\",\"address_postal_code_check\":\"unavailable\",\"cvc_check\":\"pass\"},\"country\":\"DE\",\"description\":\"Debit MasterCard\",\"ds_transaction_id\":null,\"exp_month\":12,\"exp_year\":2028,\"extended_authorization\":{\"status\":\"disabled\"},\"fingerprint\":\"PZBNOpmsNRopzU4p\",\"funding\":\"debit\",\"iin\":\"537428\",\"incremental_authorization\":{\"status\":\"unavailable\"},\"installments\":null,\"issuer\":\"DEUTSCHER SPARKASSEN- UND GIRO\",\"last4\":\"0507\",\"mandate\":null,\"moto\":false,\"multicapture\":{\"status\":\"unavailable\"},\"network\":\"mastercard\",\"network_token\":{\"used\":false},\"network_transaction_id\":\"MDSHLJCPM0125\",\"overcapture\":{\"maximum_amount_capturable\":3790,\"status\":\"unavailable\"},\"payment_account_reference\":\"50010IHHABH8PUKY3N8L4E2MF2GRV\",\"regulated_status\":\"unregulated\",\"three_d_secure\":null,\"wallet\":null},\"type\":\"card\"},\"refunded\":false,\"source\":null,\"status\":\"succeeded\",\"mit_params\":{\"network_transaction_id\":\"MDSHLJCPM0125\"}},\"confirmation_method\":\"manual\",\"created\":1769332529,\"currency\":\"eur\",\"customer\":null,\"last_payment_error\":null,\"livemode\":true,\"metadata\":{\"payment_id\":\"rXl6tb3zxqPVbvizLjdFpMsE4\",\"payments_extension\":\"true\",\"payments_extension_type\":\"card\",\"reconciliation_flow\":\"payments_api\",\"shop_id\":\"751927347\"},\"next_action\":null,\"payment_method\":\"pm_1StPPpIkWweOM9jAovF9XRse\",\"payment_method_types\":[\"card\"],\"source\":null,\"status\":\"succeeded\"}"</t>
  </si>
  <si>
    <t>gid://shopify/OrderTransaction/8633774834002</t>
  </si>
  <si>
    <t>2026-01-25T16:13:13Z</t>
  </si>
  <si>
    <t>re_3StPPpIkWweOM9jA1io3OlDO</t>
  </si>
  <si>
    <t>ziTXggpd8ytLBiroBnLFvdsxq</t>
  </si>
  <si>
    <t>"{\"id\":\"re_3StPPpIkWweOM9jA1io3OlDO\",\"amount\":3790,\"balance_transaction\":\"txn_3StPPpIkWweOM9jA1C7rWVBs\",\"charge\":{\"id\":\"ch_3StPPpIkWweOM9jA1Nx1pj5t\",\"object\":\"charge\",\"amount\":3790,\"application_fee\":\"fee_1StPPqIkWweOM9jA4SLb4MHh\",\"balance_transaction\":\"txn_3StPPpIkWweOM9jA1EQyT9oM\",\"captured\":true,\"created\":1769332529,\"currency\":\"eur\",\"failure_code\":null,\"failure_message\":null,\"fraud_details\":{},\"livemode\":true,\"metadata\":{\"payment_id\":\"rXl6tb3zxqPVbvizLjdFpMsE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PPpIkWweOM9jA1rjjhS4H\",\"payment_method\":\"pm_1StPPpIkWweOM9jAovF9XRse\",\"payment_method_details\":{\"card\":{\"amount_authorized\":3790,\"authorization_code\":\"101530\",\"brand\":\"mastercard\",\"checks\":{\"address_line1_check\":\"unavailable\",\"address_postal_code_check\":\"unavailable\",\"cvc_check\":\"pass\"},\"country\":\"DE\",\"description\":\"Debit MasterCard\",\"ds_transaction_id\":null,\"exp_month\":12,\"exp_year\":2028,\"extended_authorization\":{\"status\":\"disabled\"},\"fingerprint\":\"PZBNOpmsNRopzU4p\",\"funding\":\"debit\",\"iin\":\"537428\",\"incremental_authorization\":{\"status\":\"unavailable\"},\"installments\":null,\"issuer\":\"DEUTSCHER SPARKASSEN- UND GIRO\",\"last4\":\"0507\",\"mandate\":null,\"moto\":false,\"multicapture\":{\"status\":\"unavailable\"},\"network\":\"mastercard\",\"network_token\":{\"used\":false},\"network_transaction_id\":\"MDSHLJCPM0125\",\"overcapture\":{\"maximum_amount_capturable\":3790,\"status\":\"unavailable\"},\"payment_account_reference\":\"50010IHHABH8PUKY3N8L4E2MF2GRV\",\"regulated_status\":\"unregulated\",\"three_d_secure\":null,\"wallet\":null},\"type\":\"card\"},\"refunded\":true,\"source\":null,\"status\":\"succeeded\",\"mit_params\":{\"network_transaction_id\":\"MDSHLJCPM0125\"}},\"object\":\"refund\",\"reason\":null,\"status\":\"succeeded\",\"created\":1769357594,\"currency\":\"eur\",\"metadata\":{\"payments_extension\":\"true\",\"payments_extension_type\":\"card\",\"reconciliation_flow\":\"payments_api\",\"refund_id\":\"ziTXggpd8ytLBiroBnLFvdsxq\"},\"payment_method_details\":{\"card\":{\"acquirer_reference_number\":null,\"acquirer_reference_number_status\":\"unavailable\"},\"type\":\"card\"},\"mit_params\":{}}"</t>
  </si>
  <si>
    <t>AS-96537</t>
  </si>
  <si>
    <t>gid://shopify/Order/7487617040722</t>
  </si>
  <si>
    <t>gid://shopify/OrderTransaction/8625852776786</t>
  </si>
  <si>
    <t>2026-01-22T15:23:40Z</t>
  </si>
  <si>
    <t>ch_3SsPjUIkWweOM9jA279euJ9G</t>
  </si>
  <si>
    <t>rrIIs9lvAoiZ8qbuS1dkuGjFE</t>
  </si>
  <si>
    <t>pi_3SsPjUIkWweOM9jA2eZXfWg9</t>
  </si>
  <si>
    <t>"{\"id\":\"pi_3SsPjUIkWweOM9jA2eZXfWg9\",\"object\":\"payment_intent\",\"amount\":39569,\"amount_capturable\":0,\"amount_received\":39569,\"canceled_at\":null,\"cancellation_reason\":null,\"capture_method\":\"automatic\",\"latest_charge\":{\"id\":\"ch_3SsPjUIkWweOM9jA279euJ9G\",\"object\":\"charge\",\"amount\":39569,\"application_fee\":\"fee_1SsPpYIkWweOM9jAu3TSmXDt\",\"balance_transaction\":\"txn_3SsPjUIkWweOM9jA2pEVpvRO\",\"captured\":true,\"created\":1769095795,\"currency\":\"eur\",\"failure_code\":null,\"failure_message\":null,\"fraud_details\":{},\"livemode\":true,\"metadata\":{\"payment_id\":\"rrIIs9lvAoiZ8qbuS1dkuGjF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PjUIkWweOM9jA2eZXfWg9\",\"payment_method\":\"pm_1SsPjUIkWweOM9jAVuqWX24E\",\"payment_method_details\":{\"card\":{\"amount_authorized\":39569,\"authorization_code\":\"195961\",\"brand\":\"visa\",\"checks\":{\"address_line1_check\":\"unavailable\",\"address_postal_code_check\":\"unavailable\",\"cvc_check\":null},\"country\":\"ES\",\"description\":\"Visa Business\",\"ds_transaction_id\":null,\"exp_month\":11,\"exp_year\":2031,\"extended_authorization\":{\"status\":\"disabled\"},\"fingerprint\":\"c9QTMUVSLnf0DgTm\",\"funding\":\"credit\",\"iin\":\"427305\",\"incremental_authorization\":{\"status\":\"unavailable\"},\"installments\":null,\"issuer\":\"BANCO SANTANDER S.A.\",\"last4\":\"4407\",\"mandate\":null,\"moto\":false,\"multicapture\":{\"status\":\"unavailable\"},\"network\":\"visa\",\"network_token\":{\"used\":true},\"network_transaction_id\":\"486022557957147\",\"overcapture\":{\"maximum_amount_capturable\":39569,\"status\":\"unavailable\"},\"payment_account_reference\":\"V0010015825003422268108594636\",\"regulated_status\":\"unregulated\",\"three_d_secure\":{\"authentication_flow\":\"challenge\",\"electronic_commerce_indicator\":\"05\",\"exemption_indicator\":null,\"result\":\"authenticated\",\"result_reason\":null,\"transaction_id\":\"328c462e-64a2-4279-bed7-3dff046a76e7\",\"version\":\"2.2.0\"},\"wallet\":null},\"type\":\"card\"},\"refunded\":false,\"source\":null,\"status\":\"succeeded\",\"mit_params\":{\"network_transaction_id\":\"486022557957147\"}},\"confirmation_method\":\"manual\",\"created\":1769095420,\"currency\":\"eur\",\"customer\":null,\"last_payment_error\":null,\"livemode\":true,\"metadata\":{\"payment_id\":\"rrIIs9lvAoiZ8qbuS1dkuGjFE\",\"payments_extension\":\"true\",\"payments_extension_type\":\"card\",\"reconciliation_flow\":\"payments_api\",\"shop_id\":\"751927347\"},\"next_action\":null,\"payment_method\":\"pm_1SsPjUIkWweOM9jAVuqWX24E\",\"payment_method_types\":[\"card\"],\"source\":null,\"status\":\"succeeded\"}"</t>
  </si>
  <si>
    <t>AS-96401</t>
  </si>
  <si>
    <t>AS-95878</t>
  </si>
  <si>
    <t>gid://shopify/Order/7426984116562</t>
  </si>
  <si>
    <t>gid://shopify/OrderTransaction/8600425660754</t>
  </si>
  <si>
    <t>2026-01-13T21:43:19Z</t>
  </si>
  <si>
    <t>0JJ18273JM662244X</t>
  </si>
  <si>
    <t>"{\"id\":\"0JJ18273JM662244X\",\"intent\":\"CAPTURE\",\"status\":\"COMPLETED\",\"payment_source\":{\"paypal\":{\"email_address\":\"hike_h@web.de\",\"account_id\":\"QA7N48VK3FB3E\",\"account_status\":\"VERIFIED\",\"name\":{\"given_name\":\"Henrike\",\"surname\":\"Hilbert\"},\"phone_number\":{\"national_number\":\"1786808393\"},\"address\":{\"address_line_1\":\"Bernadottestr 121a\",\"admin_area_2\":\"Hamburg\",\"admin_area_1\":\"Hamburg\",\"postal_code\":\"22605\",\"country_code\":\"DE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loth BW - P\u00f3ster \\/ Sin marco \\/ 30x40\",\"custom_id\":\"{\\\"shop_id\\\":751927347,\\\"session_id\\\":\\\"rUrL7WF4qfVZq6CTDoOcFG67n\\\"}\",\"invoice_id\":\"rUrL7WF4qfVZq6CTDoOcFG67n\",\"items\":[{\"name\":\"Sloth BW - P\u00f3ster \\/ Sin marco \\/ 30x40\",\"unit_amount\":{\"currency_code\":\"EUR\",\"value\":\"19.95\"},\"tax\":{\"currency_code\":\"EUR\",\"value\":\"0.00\"},\"quantity\":\"1\"}],\"shipping\":{\"name\":{\"full_name\":\"Henrike Hilbert\"},\"address\":{\"address_line_1\":\"Bernadottestr 121a\",\"admin_area_2\":\"Hamburg \",\"postal_code\":\"22605\",\"country_code\":\"DE\"}},\"supplementary_data\":{\"tax_nexus\":[]},\"payments\":{\"captures\":[{\"id\":\"1A102211YY3787215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UrL7WF4qfVZq6CTDoOcFG67n\",\"custom_id\":\"{\\\"shop_id\\\":751927347,\\\"session_id\\\":\\\"rUrL7WF4qfVZq6CTDoOcFG67n\\\"}\",\"links\":[{\"href\":\"https:\\/\\/api.paypal.com\\/v2\\/payments\\/captures\\/1A102211YY3787215\",\"rel\":\"self\",\"method\":\"GET\"},{\"href\":\"https:\\/\\/api.paypal.com\\/v2\\/payments\\/captures\\/1A102211YY3787215\\/refund\",\"rel\":\"refund\",\"method\":\"POST\"},{\"href\":\"https:\\/\\/api.paypal.com\\/v2\\/checkout\\/orders\\/0JJ18273JM662244X\",\"rel\":\"up\",\"method\":\"GET\"}],\"create_time\":\"2026-01-13T21:43:21Z\",\"update_time\":\"2026-01-13T21:43:21Z\"}]}}],\"payer\":{\"name\":{\"given_name\":\"Henrike\",\"surname\":\"Hilbert\"},\"email_address\":\"hike_h@web.de\",\"payer_id\":\"QA7N48VK3FB3E\",\"phone\":{\"phone_number\":{\"national_number\":\"1786808393\"}},\"address\":{\"address_line_1\":\"Bernadottestr 121a\",\"admin_area_2\":\"Hamburg\",\"admin_area_1\":\"Hamburg\",\"postal_code\":\"22605\",\"country_code\":\"DE\"}},\"create_time\":\"2026-01-13T21:41:03Z\",\"update_time\":\"2026-01-13T21:43:21Z\",\"links\":[{\"href\":\"https:\\/\\/api.paypal.com\\/v2\\/checkout\\/orders\\/0JJ18273JM662244X\",\"rel\":\"self\",\"method\":\"GET\"}]}"</t>
  </si>
  <si>
    <t>AS-96553</t>
  </si>
  <si>
    <t>gid://shopify/Order/7488397443410</t>
  </si>
  <si>
    <t>gid://shopify/OrderTransaction/8626325029202</t>
  </si>
  <si>
    <t>2026-01-22T19:10:54Z</t>
  </si>
  <si>
    <t>ch_3SsTHOIkWweOM9jA2jbljBC8</t>
  </si>
  <si>
    <t>r0dXJgsiwhNP4z2P1FqcoAphs</t>
  </si>
  <si>
    <t>pi_3SsTHOIkWweOM9jA2ZqN1o6g</t>
  </si>
  <si>
    <t>"{\"id\":\"pi_3SsTHOIkWweOM9jA2ZqN1o6g\",\"object\":\"payment_intent\",\"amount\":4790,\"amount_capturable\":0,\"amount_received\":4790,\"canceled_at\":null,\"cancellation_reason\":null,\"capture_method\":\"automatic\",\"latest_charge\":{\"id\":\"ch_3SsTHOIkWweOM9jA2jbljBC8\",\"object\":\"charge\",\"amount\":4790,\"application_fee\":\"fee_1SsTHRIkWweOM9jAlDuEWnRu\",\"balance_transaction\":\"txn_3SsTHOIkWweOM9jA2imi0jtg\",\"captured\":true,\"created\":1769109056,\"currency\":\"eur\",\"failure_code\":null,\"failure_message\":null,\"fraud_details\":{},\"livemode\":true,\"metadata\":{\"payment_id\":\"r0dXJgsiwhNP4z2P1FqcoAph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THOIkWweOM9jA2ZqN1o6g\",\"payment_method\":\"pm_1SsTHOIkWweOM9jA4mKCW5KP\",\"payment_method_details\":{\"card\":{\"amount_authorized\":4790,\"authorization_code\":\"347098\",\"brand\":\"visa\",\"checks\":{\"address_line1_check\":\"unavailable\",\"address_postal_code_check\":\"unavailable\",\"cvc_check\":\"pass\"},\"country\":\"ES\",\"description\":\"Visa Classic\",\"ds_transaction_id\":null,\"exp_month\":3,\"exp_year\":2027,\"extended_authorization\":{\"status\":\"disabled\"},\"fingerprint\":\"rUAqbDAxYZqAm7g8\",\"funding\":\"debit\",\"iin\":\"459985\",\"incremental_authorization\":{\"status\":\"unavailable\"},\"installments\":null,\"issuer\":\"CAIXABANK S.A.\",\"last4\":\"4802\",\"mandate\":null,\"moto\":false,\"multicapture\":{\"status\":\"unavailable\"},\"network\":\"visa\",\"network_token\":{\"used\":false},\"network_transaction_id\":\"486022690567126\",\"overcapture\":{\"maximum_amount_capturable\":4790,\"status\":\"unavailable\"},\"payment_account_reference\":\"V0010014622244310788627594722\",\"regulated_status\":\"unregulated\",\"three_d_secure\":null,\"wallet\":null},\"type\":\"card\"},\"refunded\":false,\"source\":null,\"status\":\"succeeded\",\"mit_params\":{\"network_transaction_id\":\"486022690567126\"}},\"confirmation_method\":\"manual\",\"created\":1769109054,\"currency\":\"eur\",\"customer\":null,\"last_payment_error\":null,\"livemode\":true,\"metadata\":{\"payment_id\":\"r0dXJgsiwhNP4z2P1FqcoAphs\",\"payments_extension\":\"true\",\"payments_extension_type\":\"card\",\"reconciliation_flow\":\"payments_api\",\"shop_id\":\"751927347\"},\"next_action\":null,\"payment_method\":\"pm_1SsTHOIkWweOM9jA4mKCW5KP\",\"payment_method_types\":[\"card\"],\"source\":null,\"status\":\"succeeded\"}"</t>
  </si>
  <si>
    <t>AS-95222</t>
  </si>
  <si>
    <t>gid://shopify/Order/7410062164306</t>
  </si>
  <si>
    <t>gid://shopify/OrderTransaction/8581282267474</t>
  </si>
  <si>
    <t>2026-01-06T17:33:08Z</t>
  </si>
  <si>
    <t>ch_3Sme81IkWweOM9jA0N9ZHLDe</t>
  </si>
  <si>
    <t>rqrGrZfD0vEGsbhLLyKck2z0k</t>
  </si>
  <si>
    <t>pi_3Sme81IkWweOM9jA0mVbc03Q</t>
  </si>
  <si>
    <t>"{\"id\":\"pi_3Sme81IkWweOM9jA0mVbc03Q\",\"object\":\"payment_intent\",\"amount\":2990,\"amount_capturable\":0,\"amount_received\":2990,\"canceled_at\":null,\"cancellation_reason\":null,\"capture_method\":\"automatic\",\"latest_charge\":{\"id\":\"ch_3Sme81IkWweOM9jA0N9ZHLDe\",\"object\":\"charge\",\"amount\":2990,\"application_fee\":\"fee_1Sme82IkWweOM9jA4cBkReMP\",\"balance_transaction\":\"txn_3Sme81IkWweOM9jA08LzgdcC\",\"captured\":true,\"created\":1767720789,\"currency\":\"eur\",\"failure_code\":null,\"failure_message\":null,\"fraud_details\":{},\"livemode\":true,\"metadata\":{\"payment_id\":\"rqrGrZfD0vEGsbhLLyKck2z0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e81IkWweOM9jA0mVbc03Q\",\"payment_method\":\"pm_1Sme81IkWweOM9jA6fNh3LHs\",\"payment_method_details\":{\"card\":{\"amount_authorized\":2990,\"authorization_code\":\"183309\",\"brand\":\"mastercard\",\"checks\":{\"address_line1_check\":\"unavailable\",\"address_postal_code_check\":\"unavailable\",\"cvc_check\":\"pass\"},\"country\":\"DE\",\"description\":\"Debit MasterCard\",\"ds_transaction_id\":null,\"exp_month\":12,\"exp_year\":2029,\"extended_authorization\":{\"status\":\"disabled\"},\"fingerprint\":\"FouLUeyQliGRYaPp\",\"funding\":\"debit\",\"iin\":\"537428\",\"incremental_authorization\":{\"status\":\"unavailable\"},\"installments\":null,\"issuer\":\"DEUTSCHER SPARKASSEN- UND GIRO\",\"last4\":\"9801\",\"mandate\":null,\"moto\":false,\"multicapture\":{\"status\":\"unavailable\"},\"network\":\"mastercard\",\"network_token\":{\"used\":false},\"network_transaction_id\":\"MDSVHBE790106\",\"overcapture\":{\"maximum_amount_capturable\":2990,\"status\":\"unavailable\"},\"payment_account_reference\":\"5001776GNAHHCUFOATJ87C1PPEBS1\",\"regulated_status\":\"unregulated\",\"three_d_secure\":null,\"wallet\":null},\"type\":\"card\"},\"refunded\":false,\"source\":null,\"status\":\"succeeded\",\"mit_params\":{\"network_transaction_id\":\"MDSVHBE790106\"}},\"confirmation_method\":\"manual\",\"created\":1767720789,\"currency\":\"eur\",\"customer\":null,\"last_payment_error\":null,\"livemode\":true,\"metadata\":{\"payment_id\":\"rqrGrZfD0vEGsbhLLyKck2z0k\",\"payments_extension\":\"true\",\"payments_extension_type\":\"card\",\"reconciliation_flow\":\"payments_api\",\"shop_id\":\"751927347\"},\"next_action\":null,\"payment_method\":\"pm_1Sme81IkWweOM9jA6fNh3LHs\",\"payment_method_types\":[\"card\"],\"source\":null,\"status\":\"succeeded\"}"</t>
  </si>
  <si>
    <t>AS-96126</t>
  </si>
  <si>
    <t>gid://shopify/Order/7435803427154</t>
  </si>
  <si>
    <t>gid://shopify/OrderTransaction/8610836414802</t>
  </si>
  <si>
    <t>2026-01-17T11:30:07Z</t>
  </si>
  <si>
    <t>py_3SqXhjIkWweOM9jA2db9A8Wn</t>
  </si>
  <si>
    <t>rdcYOmHaQFNnbHXAVwxYt8AKJ</t>
  </si>
  <si>
    <t>"{\"id\":\"py_3SqXhjIkWweOM9jA2db9A8Wn\",\"object\":\"charge\",\"amount\":11090,\"application_fee\":\"fee_1SqXiEIkWweOM9jA7ucW8VrO\",\"balance_transaction\":\"txn_3SqXhjIkWweOM9jA26QIDvQa\",\"captured\":true,\"created\":1768649438,\"currency\":\"eur\",\"failure_code\":null,\"failure_message\":null,\"fraud_details\":{},\"livemode\":true,\"metadata\":{\"payments_extension_type\":\"klarna\",\"reconciliation_flow\":\"payments_api\",\"shop_id\":\"751927347\",\"payments_extension\":\"true\",\"payment_id\":\"rdcYOmHaQFNnbHXAVwxYt8AKJ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qXhjIkWweOM9jA2iPFFXK4\",\"payment_method\":\"pm_1SqXhjIkWweOM9jAtkhRetsn\",\"payment_method_details\":{\"klarna\":{\"payer_details\":{\"address\":{\"country\":\"AT\"}},\"payment_method_category\":\"pay_later\",\"preferred_locale\":\"de-AT\"},\"type\":\"klarna\"},\"refunded\":false,\"source\":null,\"status\":\"succeeded\"}"</t>
  </si>
  <si>
    <t>AS-96041</t>
  </si>
  <si>
    <t>gid://shopify/Order/7432750760274</t>
  </si>
  <si>
    <t>gid://shopify/OrderTransaction/8607071633746</t>
  </si>
  <si>
    <t>2026-01-16T08:42:06Z</t>
  </si>
  <si>
    <t>ch_3Sq8bbIkWweOM9jA0WgrCCkS</t>
  </si>
  <si>
    <t>rfbwwq9s84ME6fvZw2efixd26</t>
  </si>
  <si>
    <t>pi_3Sq8bbIkWweOM9jA0N5oe9ku</t>
  </si>
  <si>
    <t>"{\"id\":\"pi_3Sq8bbIkWweOM9jA0N5oe9ku\",\"object\":\"payment_intent\",\"amount\":4485,\"amount_capturable\":0,\"amount_received\":4485,\"canceled_at\":null,\"cancellation_reason\":null,\"capture_method\":\"automatic\",\"latest_charge\":{\"id\":\"ch_3Sq8bbIkWweOM9jA0WgrCCkS\",\"object\":\"charge\",\"amount\":4485,\"application_fee\":\"fee_1Sq8bdIkWweOM9jADNKXGQIf\",\"balance_transaction\":\"txn_3Sq8bbIkWweOM9jA0ESEUr4V\",\"captured\":true,\"created\":1768552928,\"currency\":\"eur\",\"failure_code\":null,\"failure_message\":null,\"fraud_details\":{},\"livemode\":true,\"metadata\":{\"payment_id\":\"rfbwwq9s84ME6fvZw2efixd26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8bbIkWweOM9jA0N5oe9ku\",\"payment_method\":\"pm_1Sq8bbIkWweOM9jAMPVGWYa0\",\"payment_method_details\":{\"card\":{\"amount_authorized\":4485,\"authorization_code\":\"420887\",\"brand\":\"visa\",\"checks\":{\"address_line1_check\":\"unavailable\",\"address_postal_code_check\":\"unavailable\",\"cvc_check\":\"pass\"},\"country\":\"ES\",\"description\":\"Visa Classic\",\"ds_transaction_id\":null,\"exp_month\":5,\"exp_year\":2029,\"extended_authorization\":{\"status\":\"disabled\"},\"fingerprint\":\"2Ucm3Ur7ANK51HRH\",\"funding\":\"debit\",\"iin\":\"459981\",\"incremental_authorization\":{\"status\":\"unavailable\"},\"installments\":null,\"issuer\":\"BANCO COOPERATIVO ESPANOL S.A.\",\"last4\":\"1168\",\"mandate\":null,\"moto\":false,\"multicapture\":{\"status\":\"unavailable\"},\"network\":\"visa\",\"network_token\":{\"used\":false},\"network_transaction_id\":\"486016313283510\",\"overcapture\":{\"maximum_amount_capturable\":4485,\"status\":\"unavailable\"},\"payment_account_reference\":\"V0010013025166694294190912575\",\"regulated_status\":\"unregulated\",\"three_d_secure\":null,\"wallet\":null},\"type\":\"card\"},\"refunded\":false,\"source\":null,\"status\":\"succeeded\",\"mit_params\":{\"network_transaction_id\":\"486016313283510\"}},\"confirmation_method\":\"manual\",\"created\":1768552927,\"currency\":\"eur\",\"customer\":null,\"last_payment_error\":null,\"livemode\":true,\"metadata\":{\"payment_id\":\"rfbwwq9s84ME6fvZw2efixd26\",\"payments_extension\":\"true\",\"payments_extension_type\":\"card\",\"reconciliation_flow\":\"payments_api\",\"shop_id\":\"751927347\"},\"next_action\":null,\"payment_method\":\"pm_1Sq8bbIkWweOM9jAMPVGWYa0\",\"payment_method_types\":[\"card\"],\"source\":null,\"status\":\"succeeded\"}"</t>
  </si>
  <si>
    <t>AS-95686</t>
  </si>
  <si>
    <t>AS-97019</t>
  </si>
  <si>
    <t>gid://shopify/Order/7510275621202</t>
  </si>
  <si>
    <t>gid://shopify/OrderTransaction/8643000435026</t>
  </si>
  <si>
    <t>2026-01-28T21:33:47Z</t>
  </si>
  <si>
    <t>ch_3SugMxIkWweOM9jA2yKxhory</t>
  </si>
  <si>
    <t>roSDNIo5aAPJ4scW7O8VXpRek</t>
  </si>
  <si>
    <t>pi_3SugMxIkWweOM9jA2zlZxkTq</t>
  </si>
  <si>
    <t>"{\"id\":\"pi_3SugMxIkWweOM9jA2zlZxkTq\",\"object\":\"payment_intent\",\"amount\":16985,\"amount_capturable\":0,\"amount_received\":0,\"canceled_at\":null,\"cancellation_reason\":null,\"capture_method\":\"automatic\",\"latest_charge\":{\"id\":\"ch_3SugMxIkWweOM9jA2yKxhory\",\"object\":\"charge\",\"amount\":16985,\"application_fee\":null,\"balance_transaction\":null,\"captured\":false,\"created\":1769636029,\"currency\":\"eur\",\"failure_code\":\"card_declined\",\"failure_message\":\"Your card was declined for making repeated attempts too frequently or exceeding its amount limit.\",\"fraud_details\":{},\"livemode\":true,\"metadata\":{\"payment_id\":\"roSDNIo5aAPJ4scW7O8VXpRek\",\"payments_extension\":\"true\",\"payments_extension_type\":\"card\",\"reconciliation_flow\":\"payments_api\",\"shop_id\":\"751927347\"},\"outcome\":{\"advice_code\":\"try_again_later\",\"network_advice_code\":\"02\",\"network_decline_code\":\"61\",\"network_status\":\"declined_by_network\",\"reason\":\"card_velocity_exceeded\",\"risk_level\":\"normal\",\"seller_message\":\"The bank returned the decline code `card_velocity_exceeded`.\",\"type\":\"issuer_declined\"},\"paid\":false,\"payment_intent\":\"pi_3SugMxIkWweOM9jA2zlZxkTq\",\"payment_method\":\"pm_1SugMxIkWweOM9jA0xPGVru5\",\"payment_method_details\":{\"card\":{\"amount_authorized\":null,\"authorization_code\":null,\"brand\":\"visa\",\"checks\":{\"address_line1_check\":\"unavailable\",\"address_postal_code_check\":\"unavailable\",\"cvc_check\":null},\"country\":\"ES\",\"description\":\"Visa Classic\",\"ds_transaction_id\":null,\"exp_month\":11,\"exp_year\":2028,\"extended_authorization\":{\"status\":\"disabled\"},\"fingerprint\":\"22MCYeCRlyAaLJia\",\"funding\":\"credit\",\"iin\":\"459984\",\"incremental_authorization\":{\"status\":\"unavailable\"},\"installments\":null,\"issuer\":\"BANCO COOPERATIVO ESPANOL S.A.\",\"last4\":\"8525\",\"mandate\":null,\"moto\":false,\"multicapture\":{\"status\":\"unavailable\"},\"network\":\"visa\",\"network_token\":{\"used\":true},\"network_transaction_id\":\"486028776290390\",\"overcapture\":{\"maximum_amount_capturable\":16985,\"status\":\"unavailable\"},\"payment_account_reference\":\"V0010013020350533798279558162\",\"regulated_status\":\"unregulated\",\"three_d_secure\":null,\"wallet\":null},\"type\":\"card\"},\"refunded\":false,\"source\":null,\"status\":\"failed\",\"mit_params\":{\"network_transaction_id\":\"486028776290390\"}},\"confirmation_method\":\"manual\",\"created\":1769636027,\"currency\":\"eur\",\"customer\":null,\"last_payment_error\":{\"advice_code\":\"try_again_later\",\"charge\":\"ch_3SugMxIkWweOM9jA2yKxhory\",\"code\":\"card_declined\",\"decline_code\":\"card_velocity_exceeded\",\"doc_url\":\"https:\\/\\/stripe.com\\/docs\\/error-codes\\/card-declined\",\"message\":\"Your card was declined for making repeated attempts too frequently or exceeding its amount limit.\",\"network_advice_code\":\"02\",\"network_decline_code\":\"61\",\"payment_method\":{\"id\":\"pm_1SugMxIkWweOM9jA0xPGVru5\",\"object\":\"payment_method\",\"card\":{\"brand\":\"visa\",\"checks\":{\"address_line1_check\":\"unavailable\",\"address_postal_code_check\":\"unavailable\",\"cvc_check\":null},\"country\":\"ES\",\"description\":\"Visa Classic\",\"display_brand\":\"visa\",\"exp_month\":11,\"exp_year\":2028,\"fingerprint\":\"22MCYeCRlyAaLJia\",\"funding\":\"credit\",\"generated_from\":null,\"iin\":\"459984\",\"issuer\":\"BANCO COOPERATIVO ESPANOL S.A.\",\"last4\":\"8525\",\"network_token\":null,\"networks\":{\"available\":[\"visa\"],\"preferred\":null},\"payment_account_reference\":null,\"regulated_status\":\"unregulated\",\"three_d_secure_usage\":{\"supported\":true},\"wallet\":null},\"created\":1769636027,\"livemode\":true,\"metadata\":{},\"type\":\"card\"},\"type\":\"card_error\"},\"livemode\":true,\"metadata\":{\"payment_id\":\"roSDNIo5aAPJ4scW7O8VXpRek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</si>
  <si>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gid://shopify/OrderTransaction/8643003580754</t>
  </si>
  <si>
    <t>2026-01-28T21:35:27Z</t>
  </si>
  <si>
    <t>1W04738631862213L</t>
  </si>
  <si>
    <t>"{\"id\":\"1W04738631862213L\",\"intent\":\"CAPTURE\",\"status\":\"COMPLETED\",\"payment_source\":{\"paypal\":{\"email_address\":\"doradiazpa@gmail.com\",\"account_id\":\"LTG5VD3DMJX7C\",\"account_status\":\"VERIFIED\",\"name\":{\"given_name\":\"Amadora\",\"surname\":\"Palacios\"},\"phone_number\":{\"national_number\":\"34686436926\"},\"address\":{\"address_line_1\":\"Hermosilla 144\",\"admin_area_2\":\"Madrid\",\"admin_area_1\":\"MADRID\",\"postal_code\":\"28028\",\"country_code\":\"ES\"}}},\"purchase_units\":[{\"reference_id\":\"default\",\"amount\":{\"currency_code\":\"EUR\",\"value\":\"169.85\",\"breakdown\":{\"item_total\":{\"currency_code\":\"EUR\",\"value\":\"169.85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inimalist horizon in beige tones - P\u00f3ster \\/ Madera roble natural \\/ 30x40\",\"custom_id\":\"{\\\"shop_id\\\":751927347,\\\"session_id\\\":\\\"r6fOg49kGVWU3WLWF8tq1Ot90\\\"}\",\"invoice_id\":\"r6fOg49kGVWU3WLWF8tq1Ot90\",\"soft_descriptor\":\"PAYPAL *ARTESTASTOR AR\",\"items\":[{\"name\":\"Minimalist horizon in beige tones - P\u00f3ster \\/ Madera roble natural \\/ 30x40\",\"unit_amount\":{\"currency_code\":\"EUR\",\"value\":\"42.95\"},\"tax\":{\"currency_code\":\"EUR\",\"value\":\"0.00\"},\"quantity\":\"1\"},{\"name\":\"Paris - P\u00f3ster \\/ Madera roble natural \\/ 40x50\",\"unit_amount\":{\"currency_code\":\"EUR\",\"value\":\"58.95\"},\"tax\":{\"currency_code\":\"EUR\",\"value\":\"0.00\"},\"quantity\":\"1\"},{\"name\":\"Salvador Dali fleurs I - P\u00f3ster \\/ Madera blanco \\/ 50x70\",\"unit_amount\":{\"currency_code\":\"EUR\",\"value\":\"67.95\"},\"tax\":{\"currency_code\":\"EUR\",\"value\":\"0.00\"},\"quantity\":\"1\"}],\"shipping\":{\"name\":{\"full_name\":\"Dora D\u00edaz Palacios\"},\"address\":{\"address_line_1\":\"HERMOSILLA 144\",\"address_line_2\":\"5\u00b0B\",\"admin_area_2\":\"Madrid\",\"admin_area_1\":\"Madrid\",\"postal_code\":\"28028\",\"country_code\":\"ES\"}},\"payments\":{\"captures\":[{\"id\":\"1VE750307Y542503B\",\"status\":\"COMPLETED\",\"amount\":{\"currency_code\":\"EUR\",\"value\":\"169.85\"},\"final_capture\":true,\"disbursement_mode\":\"INSTANT\",\"seller_protection\":{\"status\":\"ELIGIBLE\",\"dispute_categories\":[\"ITEM_NOT_RECEIVED\",\"UNAUTHORIZED_TRANSACTION\"]},\"seller_receivable_breakdown\":{\"gross_amount\":{\"currency_code\":\"EUR\",\"value\":\"169.85\"},\"paypal_fee\":{\"currency_code\":\"EUR\",\"value\":\"5.28\"},\"net_amount\":{\"currency_code\":\"EUR\",\"value\":\"164.57\"}},\"invoice_id\":\"r6fOg49kGVWU3WLWF8tq1Ot90\",\"custom_id\":\"{\\\"shop_id\\\":751927347,\\\"session_id\\\":\\\"r6fOg49kGVWU3WLWF8tq1Ot90\\\"}\",\"links\":[{\"href\":\"https:\\/\\/api.paypal.com\\/v2\\/payments\\/captures\\/1VE750307Y542503B\",\"rel\":\"self\",\"method\":\"GET\"},{\"href\":\"https:\\/\\/api.paypal.com\\/v2\\/payments\\/captures\\/1VE750307Y542503B\\/refund\",\"rel\":\"refund\",\"method\":\"POST\"},{\"href\":\"https:\\/\\/api.paypal.com\\/v2\\/checkout\\/orders\\/1W04738631862213L\",\"rel\":\"up\",\"method\":\"GET\"}],\"create_time\":\"2026-01-28T21:35:28Z\",\"update_time\":\"2026-01-28T21:35:28Z\"}]}}],\"payer\":{\"name\":{\"given_name\":\"Amadora\",\"surname\":\"Palacios\"},\"email_address\":\"doradiazpa@gmail.com\",\"payer_id\":\"LTG5VD3DMJX7C\",\"phone\":{\"phone_number\":{\"national_number\":\"34686436926\"}},\"address\":{\"address_line_1\":\"Hermosilla 144\",\"admin_area_2\":\"Madrid\",\"admin_area_1\":\"MADRID\",\"postal_code\":\"28028\",\"country_code\":\"ES\"}},\"create_time\":\"2026-01-28T21:34:21Z\",\"update_time\":\"2026-01-28T21:35:29Z\",\"links\":[{\"href\":\"https:\\/\\/api.paypal.com\\/v2\\/checkout\\/orders\\/1W04738631862213L\",\"rel\":\"self\",\"method\":\"GET\"}]}"</t>
  </si>
  <si>
    <t>AS-96470</t>
  </si>
  <si>
    <t>gid://shopify/Order/7445833122130</t>
  </si>
  <si>
    <t>gid://shopify/OrderTransaction/8623376204114</t>
  </si>
  <si>
    <t>2026-01-21T14:45:56Z</t>
  </si>
  <si>
    <t>ch_3Ss2fRIkWweOM9jA08oBZjBY</t>
  </si>
  <si>
    <t>rENXN2WCDrPofRPVCtBE30NiK</t>
  </si>
  <si>
    <t>pi_3Ss2fRIkWweOM9jA0ucFCNxe</t>
  </si>
  <si>
    <t>"{\"id\":\"pi_3Ss2fRIkWweOM9jA0ucFCNxe\",\"object\":\"payment_intent\",\"amount\":3190,\"amount_capturable\":0,\"amount_received\":3190,\"canceled_at\":null,\"cancellation_reason\":null,\"capture_method\":\"automatic\",\"latest_charge\":{\"id\":\"ch_3Ss2fRIkWweOM9jA08oBZjBY\",\"object\":\"charge\",\"amount\":3190,\"application_fee\":\"fee_1Ss2fUIkWweOM9jA5mPIzfkU\",\"balance_transaction\":\"txn_3Ss2fRIkWweOM9jA09RK4XWq\",\"captured\":true,\"created\":1769006759,\"currency\":\"eur\",\"failure_code\":null,\"failure_message\":null,\"fraud_details\":{},\"livemode\":true,\"metadata\":{\"payment_id\":\"rENXN2WCDrPofRPVCtBE30Ni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2fRIkWweOM9jA0ucFCNxe\",\"payment_method\":\"pm_1Ss2fRIkWweOM9jArEOqT2bd\",\"payment_method_details\":{\"card\":{\"amount_authorized\":3190,\"authorization_code\":\"606248\",\"brand\":\"visa\",\"checks\":{\"address_line1_check\":\"fail\",\"address_postal_code_check\":\"pass\",\"cvc_check\":\"pass\"},\"country\":\"FR\",\"description\":\"Visa Gold\",\"ds_transaction_id\":null,\"exp_month\":9,\"exp_year\":2028,\"extended_authorization\":{\"status\":\"disabled\"},\"fingerprint\":\"BWOEye7MfyXkGBMj\",\"funding\":\"debit\",\"iin\":\"497043\",\"incremental_authorization\":{\"status\":\"unavailable\"},\"installments\":null,\"issuer\":\"LA BANQUE POSTALE\",\"last4\":\"6128\",\"mandate\":null,\"moto\":false,\"multicapture\":{\"status\":\"unavailable\"},\"network\":\"visa\",\"network_token\":{\"used\":false},\"network_transaction_id\":\"486021531595576\",\"overcapture\":{\"maximum_amount_capturable\":3190,\"status\":\"unavailable\"},\"payment_account_reference\":\"V001AADBP30000336602230000000\",\"regulated_status\":\"unregulated\",\"three_d_secure\":{\"authentication_flow\":\"frictionless\",\"electronic_commerce_indicator\":\"07\",\"exemption_indicator\":null,\"result\":\"exempted\",\"result_reason\":null,\"transaction_id\":\"8ea05279-8cbb-4980-adb9-e21dee50fa24\",\"version\":\"2.2.0\"},\"wallet\":null},\"type\":\"card\"},\"refunded\":false,\"source\":null,\"status\":\"succeeded\",\"mit_params\":{\"network_transaction_id\":\"486021531595576\"}},\"confirmation_method\":\"manual\",\"created\":1769006757,\"currency\":\"eur\",\"customer\":null,\"last_payment_error\":null,\"livemode\":true,\"metadata\":{\"payment_id\":\"rENXN2WCDrPofRPVCtBE30NiK\",\"payments_extension\":\"true\",\"payments_extension_type\":\"card\",\"reconciliation_flow\":\"payments_api\",\"shop_id\":\"751927347\"},\"next_action\":null,\"payment_method\":\"pm_1Ss2fRIkWweOM9jArEOqT2bd\",\"payment_method_types\":[\"card\"],\"source\":null,\"status\":\"succeeded\"}"</t>
  </si>
  <si>
    <t>AS-95525</t>
  </si>
  <si>
    <t>gid://shopify/Order/7418157400402</t>
  </si>
  <si>
    <t>gid://shopify/OrderTransaction/8591016231250</t>
  </si>
  <si>
    <t>2026-01-10T08:11:02Z</t>
  </si>
  <si>
    <t>ch_3SnxGFIkWweOM9jA2OogVwVz</t>
  </si>
  <si>
    <t>rgy2PqMYc472V1zGCO4FMDYzA</t>
  </si>
  <si>
    <t>pi_3SnxGFIkWweOM9jA20MFbW2v</t>
  </si>
  <si>
    <t>"{\"id\":\"pi_3SnxGFIkWweOM9jA20MFbW2v\",\"object\":\"payment_intent\",\"amount\":1790,\"amount_capturable\":0,\"amount_received\":1790,\"canceled_at\":null,\"cancellation_reason\":null,\"capture_method\":\"automatic\",\"latest_charge\":{\"id\":\"ch_3SnxGFIkWweOM9jA2OogVwVz\",\"object\":\"charge\",\"amount\":1790,\"application_fee\":\"fee_1SnxH7IkWweOM9jAS2dZQL6c\",\"balance_transaction\":\"txn_3SnxGFIkWweOM9jA2UR47Bvn\",\"captured\":true,\"created\":1768032716,\"currency\":\"eur\",\"failure_code\":null,\"failure_message\":null,\"fraud_details\":{},\"livemode\":true,\"metadata\":{\"payment_id\":\"rgy2PqMYc472V1zGCO4FMDYz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xGFIkWweOM9jA20MFbW2v\",\"payment_method\":\"pm_1SnxGFIkWweOM9jAtESzBBsd\",\"payment_method_details\":{\"card\":{\"amount_authorized\":1790,\"authorization_code\":\"522648\",\"brand\":\"visa\",\"checks\":{\"address_line1_check\":\"fail\",\"address_postal_code_check\":\"fail\",\"cvc_check\":\"pass\"},\"country\":\"FR\",\"description\":\"Visa Gold\",\"ds_transaction_id\":null,\"exp_month\":12,\"exp_year\":2026,\"extended_authorization\":{\"status\":\"disabled\"},\"fingerprint\":\"eEA18WQTfQwNNArD\",\"funding\":\"credit\",\"iin\":\"412523\",\"incremental_authorization\":{\"status\":\"unavailable\"},\"installments\":null,\"issuer\":\"BPCE\",\"last4\":\"7819\",\"mandate\":null,\"moto\":false,\"multicapture\":{\"status\":\"unavailable\"},\"network\":\"visa\",\"network_token\":{\"used\":false},\"network_transaction_id\":\"486010295165489\",\"overcapture\":{\"maximum_amount_capturable\":1790,\"status\":\"unavailable\"},\"payment_account_reference\":\"V001AACB009012020080810498767\",\"regulated_status\":\"unregulated\",\"three_d_secure\":{\"authentication_flow\":\"challenge\",\"electronic_commerce_indicator\":\"05\",\"exemption_indicator\":null,\"result\":\"authenticated\",\"result_reason\":null,\"transaction_id\":\"55613ab2-046a-446c-8a31-a81e3e9c3553\",\"version\":\"2.2.0\"},\"wallet\":null},\"type\":\"card\"},\"refunded\":false,\"source\":null,\"status\":\"succeeded\",\"mit_params\":{\"network_transaction_id\":\"486010295165489\"}},\"confirmation_method\":\"manual\",\"created\":1768032663,\"currency\":\"eur\",\"customer\":null,\"last_payment_error\":null,\"livemode\":true,\"metadata\":{\"payment_id\":\"rgy2PqMYc472V1zGCO4FMDYzA\",\"payments_extension\":\"true\",\"payments_extension_type\":\"card\",\"reconciliation_flow\":\"payments_api\",\"shop_id\":\"751927347\"},\"next_action\":null,\"payment_method\":\"pm_1SnxGFIkWweOM9jAtESzBBsd\",\"payment_method_types\":[\"card\"],\"source\":null,\"status\":\"succeeded\"}"</t>
  </si>
  <si>
    <t>AS-96480</t>
  </si>
  <si>
    <t>gid://shopify/Order/7446112436562</t>
  </si>
  <si>
    <t>gid://shopify/OrderTransaction/8623780200786</t>
  </si>
  <si>
    <t>2026-01-21T17:28:16Z</t>
  </si>
  <si>
    <t>ch_3Ss5CWIkWweOM9jA0q6nUf7E</t>
  </si>
  <si>
    <t>rlvaI73Zm5Am0c2nbyS5FDH0y</t>
  </si>
  <si>
    <t>pi_3Ss5CWIkWweOM9jA0QD8x0hY</t>
  </si>
  <si>
    <t>"{\"id\":\"pi_3Ss5CWIkWweOM9jA0QD8x0hY\",\"object\":\"payment_intent\",\"amount\":9995,\"amount_capturable\":0,\"amount_received\":9995,\"canceled_at\":null,\"cancellation_reason\":null,\"capture_method\":\"automatic\",\"latest_charge\":{\"id\":\"ch_3Ss5CWIkWweOM9jA0q6nUf7E\",\"object\":\"charge\",\"amount\":9995,\"application_fee\":\"fee_1Ss5CZIkWweOM9jAMsRqmO6v\",\"balance_transaction\":\"txn_3Ss5CWIkWweOM9jA0cRPbH1y\",\"captured\":true,\"created\":1769016498,\"currency\":\"eur\",\"failure_code\":null,\"failure_message\":null,\"fraud_details\":{},\"livemode\":true,\"metadata\":{\"payment_id\":\"rlvaI73Zm5Am0c2nbyS5FDH0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5CWIkWweOM9jA0QD8x0hY\",\"payment_method\":\"pm_1Ss5CWIkWweOM9jAXyI2JZLr\",\"payment_method_details\":{\"card\":{\"amount_authorized\":9995,\"authorization_code\":\"855477\",\"brand\":\"visa\",\"checks\":{\"address_line1_check\":\"unavailable\",\"address_postal_code_check\":\"unavailable\",\"cvc_check\":null},\"country\":\"FR\",\"description\":\"Visa Classic\",\"ds_transaction_id\":null,\"exp_month\":9,\"exp_year\":2028,\"extended_authorization\":{\"status\":\"disabled\"},\"fingerprint\":\"Jg5w6XCgIzw0Jgyw\",\"funding\":\"credit\",\"iin\":\"497291\",\"incremental_authorization\":{\"status\":\"unavailable\"},\"installments\":null,\"issuer\":\"LE CREDIT LYONNAIS\",\"last4\":\"4957\",\"mandate\":null,\"moto\":false,\"multicapture\":{\"status\":\"unavailable\"},\"network\":\"visa\",\"network_token\":{\"used\":true},\"network_transaction_id\":\"486021628981563\",\"overcapture\":{\"maximum_amount_capturable\":9995,\"status\":\"unavailable\"},\"payment_account_reference\":\"V0010013824279501389455434632\",\"regulated_status\":\"unregulated\",\"three_d_secure\":{\"authentication_flow\":\"frictionless\",\"electronic_commerce_indicator\":\"07\",\"exemption_indicator\":null,\"result\":\"exempted\",\"result_reason\":null,\"transaction_id\":\"52afda67-d12b-453a-b29e-9ed42281b668\",\"version\":\"2.2.0\"},\"wallet\":null},\"type\":\"card\"},\"refunded\":false,\"source\":null,\"status\":\"succeeded\",\"mit_params\":{\"network_transaction_id\":\"486021628981563\"}},\"confirmation_method\":\"manual\",\"created\":1769016496,\"currency\":\"eur\",\"customer\":null,\"last_payment_error\":null,\"livemode\":true,\"metadata\":{\"payment_id\":\"rlvaI73Zm5Am0c2nbyS5FDH0y\",\"payments_extension\":\"true\",\"payments_extension_type\":\"card\",\"reconciliation_flow\":\"payments_api\",\"shop_id\":\"751927347\"},\"next_action\":null,\"payment_method\":\"pm_1Ss5CWIkWweOM9jAXyI2JZLr\",\"payment_method_types\":[\"card\"],\"source\":null,\"status\":\"succeeded\"}"</t>
  </si>
  <si>
    <t>AS-96283</t>
  </si>
  <si>
    <t>gid://shopify/Order/7439925444946</t>
  </si>
  <si>
    <t>gid://shopify/OrderTransaction/8615754629458</t>
  </si>
  <si>
    <t>2026-01-18T19:42:40Z</t>
  </si>
  <si>
    <t>ch_3Sr1rxIkWweOM9jA1j5APLoH</t>
  </si>
  <si>
    <t>r8cFySTOEUI6LkBH8YQs4to3f</t>
  </si>
  <si>
    <t>pi_3Sr1rxIkWweOM9jA1i7hJbpC</t>
  </si>
  <si>
    <t>"{\"id\":\"pi_3Sr1rxIkWweOM9jA1i7hJbpC\",\"object\":\"payment_intent\",\"amount\":2490,\"amount_capturable\":0,\"amount_received\":2490,\"canceled_at\":null,\"cancellation_reason\":null,\"capture_method\":\"automatic\",\"latest_charge\":{\"id\":\"ch_3Sr1rxIkWweOM9jA1j5APLoH\",\"object\":\"charge\",\"amount\":2490,\"application_fee\":\"fee_1Sr1s0IkWweOM9jAARqGdchm\",\"balance_transaction\":\"txn_3Sr1rxIkWweOM9jA1JVDyWuw\",\"captured\":true,\"created\":1768765363,\"currency\":\"eur\",\"failure_code\":null,\"failure_message\":null,\"fraud_details\":{},\"livemode\":true,\"metadata\":{\"payment_id\":\"r8cFySTOEUI6LkBH8YQs4to3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1rxIkWweOM9jA1i7hJbpC\",\"payment_method\":\"pm_1Sr1rxIkWweOM9jAdn3gC3tr\",\"payment_method_details\":{\"card\":{\"amount_authorized\":2490,\"authorization_code\":\"429366\",\"brand\":\"visa\",\"checks\":{\"address_line1_check\":\"fail\",\"address_postal_code_check\":\"pass\",\"cvc_check\":\"pass\"},\"country\":\"FR\",\"description\":\"Visa Classic\",\"ds_transaction_id\":null,\"exp_month\":10,\"exp_year\":2029,\"extended_authorization\":{\"status\":\"disabled\"},\"fingerprint\":\"i6Dj6LznHNSdfV7G\",\"funding\":\"debit\",\"iin\":\"497040\",\"incremental_authorization\":{\"status\":\"unavailable\"},\"installments\":null,\"issuer\":\"LA BANQUE POSTALE\",\"last4\":\"3366\",\"mandate\":null,\"moto\":false,\"multicapture\":{\"status\":\"unavailable\"},\"network\":\"visa\",\"network_token\":{\"used\":false},\"network_transaction_id\":\"486018709632963\",\"overcapture\":{\"maximum_amount_capturable\":2490,\"status\":\"unavailable\"},\"payment_account_reference\":\"V001AADBP30000388176570000000\",\"regulated_status\":\"unregulated\",\"three_d_secure\":{\"authentication_flow\":\"frictionless\",\"electronic_commerce_indicator\":\"07\",\"exemption_indicator\":null,\"result\":\"exempted\",\"result_reason\":null,\"transaction_id\":\"daa10836-64f3-43a4-a012-77dd352dd264\",\"version\":\"2.2.0\"},\"wallet\":null},\"type\":\"card\"},\"refunded\":false,\"source\":null,\"status\":\"succeeded\",\"mit_params\":{\"network_transaction_id\":\"486018709632963\"}},\"confirmation_method\":\"manual\",\"created\":1768765361,\"currency\":\"eur\",\"customer\":null,\"last_payment_error\":null,\"livemode\":true,\"metadata\":{\"payment_id\":\"r8cFySTOEUI6LkBH8YQs4to3f\",\"payments_extension\":\"true\",\"payments_extension_type\":\"card\",\"reconciliation_flow\":\"payments_api\",\"shop_id\":\"751927347\"},\"next_action\":null,\"payment_method\":\"pm_1Sr1rxIkWweOM9jAdn3gC3tr\",\"payment_method_types\":[\"card\"],\"source\":null,\"status\":\"succeeded\"}"</t>
  </si>
  <si>
    <t>AS-95300</t>
  </si>
  <si>
    <t>gid://shopify/Order/7412669219154</t>
  </si>
  <si>
    <t>gid://shopify/OrderTransaction/8584445559122</t>
  </si>
  <si>
    <t>2026-01-07T17:13:06Z</t>
  </si>
  <si>
    <t>6FA04076RV689715G</t>
  </si>
  <si>
    <t>"{\"id\":\"6FA04076RV689715G\",\"intent\":\"CAPTURE\",\"status\":\"COMPLETED\",\"payment_source\":{\"paypal\":{\"email_address\":\"laura.cabras@gmx.de\",\"account_id\":\"9GBG82V6WNKGA\",\"account_status\":\"VERIFIED\",\"name\":{\"given_name\":\"Laura\",\"surname\":\"Cabras\"},\"phone_number\":{\"national_number\":\"4915208497104\"},\"address\":{\"address_line_1\":\"Radlweg 2\",\"admin_area_2\":\"Pfaffenhofen \",\"postal_code\":\"85276\",\"country_code\":\"DE\"}}},\"purchase_units\":[{\"reference_id\":\"default\",\"amount\":{\"currency_code\":\"EUR\",\"value\":\"64.75\",\"breakdown\":{\"item_total\":{\"currency_code\":\"EUR\",\"value\":\"64.75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Vintage palm trees at sunset - P\u00f3ster \\/ Sin marco \\/ 20x30\",\"custom_id\":\"{\\\"shop_id\\\":751927347,\\\"session_id\\\":\\\"rproHvH2BpbQz9NPuoSks7Gno\\\"}\",\"invoice_id\":\"rproHvH2BpbQz9NPuoSks7Gno\",\"items\":[{\"name\":\"Vintage palm trees at sunset - P\u00f3ster \\/ Sin marco \\/ 20x30\",\"unit_amount\":{\"currency_code\":\"EUR\",\"value\":\"12.95\"},\"tax\":{\"currency_code\":\"EUR\",\"value\":\"0.00\"},\"quantity\":\"1\"},{\"name\":\"Pink beach sunset - P\u00f3ster \\/ Sin marco \\/ 20x30\",\"unit_amount\":{\"currency_code\":\"EUR\",\"value\":\"12.95\"},\"tax\":{\"currency_code\":\"EUR\",\"value\":\"0.00\"},\"quantity\":\"1\"},{\"name\":\"La lune - P\u00f3ster \\/ Sin marco \\/ 20x30\",\"unit_amount\":{\"currency_code\":\"EUR\",\"value\":\"12.95\"},\"tax\":{\"currency_code\":\"EUR\",\"value\":\"0.00\"},\"quantity\":\"1\"},{\"name\":\"Phases of the moon - P\u00f3ster \\/ Sin marco \\/ 20x30\",\"unit_amount\":{\"currency_code\":\"EUR\",\"value\":\"12.95\"},\"tax\":{\"currency_code\":\"EUR\",\"value\":\"0.00\"},\"quantity\":\"1\"},{\"name\":\"Black and white World Map - P\u00f3ster \\/ Sin marco \\/ 20x30\",\"unit_amount\":{\"currency_code\":\"EUR\",\"value\":\"12.95\"},\"tax\":{\"currency_code\":\"EUR\",\"value\":\"0.00\"},\"quantity\":\"1\"}],\"shipping\":{\"name\":{\"full_name\":\"Laura  Cabras \"},\"address\":{\"address_line_1\":\" Burgfriedenstra\u00dfe 48\",\"admin_area_2\":\"Pfaffenhofen an der Ilm\",\"postal_code\":\"85276\",\"country_code\":\"DE\"}},\"supplementary_data\":{\"tax_nexus\":[]},\"payments\":{\"captures\":[{\"id\":\"9UX97946WC934450J\",\"status\":\"COMPLETED\",\"amount\":{\"currency_code\":\"EUR\",\"value\":\"64.75\"},\"final_capture\":true,\"disbursement_mode\":\"INSTANT\",\"seller_protection\":{\"status\":\"ELIGIBLE\",\"dispute_categories\":[\"ITEM_NOT_RECEIVED\",\"UNAUTHORIZED_TRANSACTION\"]},\"seller_receivable_breakdown\":{\"gross_amount\":{\"currency_code\":\"EUR\",\"value\":\"64.75\"},\"paypal_fee\":{\"currency_code\":\"EUR\",\"value\":\"2.23\"},\"net_amount\":{\"currency_code\":\"EUR\",\"value\":\"62.52\"}},\"invoice_id\":\"rproHvH2BpbQz9NPuoSks7Gno\",\"custom_id\":\"{\\\"shop_id\\\":751927347,\\\"session_id\\\":\\\"rproHvH2BpbQz9NPuoSks7Gno\\\"}\",\"links\":[{\"href\":\"https:\\/\\/api.paypal.com\\/v2\\/payments\\/captures\\/9UX97946WC934450J\",\"rel\":\"self\",\"method\":\"GET\"},{\"href\":\"https:\\/\\/api.paypal.com\\/v2\\/payments\\/captures\\/9UX97946WC934450J\\/refund\",\"rel\":\"refund\",\"method\":\"POST\"},{\"href\":\"https:\\/\\/api.paypal.com\\/v2\\/checkout\\/orders\\/6FA04076RV689715G\",\"rel\":\"up\",\"method\":\"GET\"}],\"create_time\":\"2026-01-07T17:13:08Z\",\"update_time\":\"2026-01-07T17:13:08Z\"}]}}],\"payer\":{\"name\":{\"given_name\":\"Laura\",\"surname\":\"Cabras\"},\"email_address\":\"laura.cabras@gmx.de\",\"payer_id\":\"9GBG82V6WNKGA\",\"phone\":{\"phone_number\":{\"national_number\":\"4915208497104\"}},\"address\":{\"address_line_1\":\"Radlweg 2\",\"admin_area_2\":\"Pfaffenhofen \",\"postal_code\":\"85276\",\"country_code\":\"DE\"}},\"create_time\":\"2026-01-07T17:12:43Z\",\"update_time\":\"2026-01-07T17:13:08Z\",\"links\":[{\"href\":\"https:\\/\\/api.paypal.com\\/v2\\/checkout\\/orders\\/6FA04076RV689715G\",\"rel\":\"self\",\"method\":\"GET\"}]}"</t>
  </si>
  <si>
    <t>AS-95864</t>
  </si>
  <si>
    <t>gid://shopify/Order/7426735604050</t>
  </si>
  <si>
    <t>gid://shopify/OrderTransaction/8600130847058</t>
  </si>
  <si>
    <t>2026-01-13T19:23:15Z</t>
  </si>
  <si>
    <t>rZxn3ZAyc7G2x7iK1RBksqQi7</t>
  </si>
  <si>
    <t>pi_3SpDBQIkWweOM9jA1Uxbakxm</t>
  </si>
  <si>
    <t>"{\"id\":\"pi_3SpDBQIkWweOM9jA1Uxbakxm\",\"object\":\"payment_intent\",\"amount\":7011,\"amount_capturable\":0,\"amount_received\":0,\"canceled_at\":null,\"cancellation_reason\":null,\"capture_method\":\"automatic\",\"latest_charge\":null,\"confirmation_method\":\"manual\",\"created\":1768332196,\"currency\":\"eur\",\"customer\":null,\"last_payment_error\":{\"code\":\"payment_intent_authentication_failure\",\"doc_url\":\"https:\\/\\/stripe.com\\/docs\\/error-codes\\/payment-intent-authentication-failure\",\"message\":\"The provided PaymentMethod has failed authentication. You can provide payment_method_data or a new PaymentMethod to attempt to fulfill this PaymentIntent again.\",\"payment_method\":{\"id\":\"pm_1SpDBQIkWweOM9jAswA3YAwN\",\"object\":\"payment_method\",\"card\":{\"brand\":\"mastercard\",\"checks\":{\"address_line1_check\":\"unavailable\",\"address_postal_code_check\":\"unavailable\",\"cvc_check\":null},\"country\":\"ES\",\"description\":\"Platinum MasterCard Immediate Debit\",\"display_brand\":\"mastercard\",\"exp_month\":7,\"exp_year\":2030,\"fingerprint\":\"tVMtjBqSvyHTJZpp\",\"funding\":\"debit\",\"generated_from\":null,\"iin\":\"548901\",\"issuer\":\"BANCO SANTANDER S.A.\",\"last4\":\"0547\",\"network_token\":null,\"networks\":{\"available\":[\"mastercard\"],\"preferred\":null},\"payment_account_reference\":null,\"regulated_status\":\"unregulated\",\"three_d_secure_usage\":{\"supported\":true},\"wallet\":null},\"created\":1768332196,\"livemode\":true,\"metadata\":{},\"type\":\"card\"},\"type\":\"invalid_request_error\"},\"livemode\":true,\"metadata\":{\"payment_id\":\"rZxn3ZAyc7G2x7iK1RBksqQi7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</si>
  <si>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gid://shopify/OrderTransaction/8600132354386</t>
  </si>
  <si>
    <t>2026-01-13T19:23:56Z</t>
  </si>
  <si>
    <t>ch_3SpDC5IkWweOM9jA18KYzxD9</t>
  </si>
  <si>
    <t>rw1VgZTzt8Ff83JWernZJDMKx</t>
  </si>
  <si>
    <t>pi_3SpDC5IkWweOM9jA1Nc8ysOw</t>
  </si>
  <si>
    <t>"{\"id\":\"pi_3SpDC5IkWweOM9jA1Nc8ysOw\",\"object\":\"payment_intent\",\"amount\":7011,\"amount_capturable\":0,\"amount_received\":7011,\"canceled_at\":null,\"cancellation_reason\":null,\"capture_method\":\"automatic\",\"latest_charge\":{\"id\":\"ch_3SpDC5IkWweOM9jA18KYzxD9\",\"object\":\"charge\",\"amount\":7011,\"application_fee\":\"fee_1SpDC6IkWweOM9jAfQO3JyLW\",\"balance_transaction\":\"txn_3SpDC5IkWweOM9jA1k2ecQxy\",\"captured\":true,\"created\":1768332237,\"currency\":\"eur\",\"failure_code\":null,\"failure_message\":null,\"fraud_details\":{},\"livemode\":true,\"metadata\":{\"payment_id\":\"rw1VgZTzt8Ff83JWernZJDMK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DC5IkWweOM9jA1Nc8ysOw\",\"payment_method\":\"pm_1SpDC5IkWweOM9jADjeexwyY\",\"payment_method_details\":{\"card\":{\"amount_authorized\":7011,\"authorization_code\":\"830522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safmuu9J44YH9Q65\",\"funding\":\"debit\",\"iin\":\"435785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486013698376430\",\"overcapture\":{\"maximum_amount_capturable\":7011,\"status\":\"unavailable\"},\"payment_account_reference\":\"V0010015824276629045189766315\",\"regulated_status\":\"unregulated\",\"three_d_secure\":null,\"wallet\":{\"apple_pay\":{\"type\":\"apple_pay\"},\"dynamic_last4\":\"3799\",\"type\":\"apple_pay\"}},\"type\":\"card\"},\"refunded\":false,\"source\":null,\"status\":\"succeeded\",\"mit_params\":{\"network_transaction_id\":\"486013698376430\"}},\"confirmation_method\":\"manual\",\"created\":1768332237,\"currency\":\"eur\",\"customer\":null,\"last_payment_error\":null,\"livemode\":true,\"metadata\":{\"payment_id\":\"rw1VgZTzt8Ff83JWernZJDMKx\",\"payments_extension\":\"true\",\"payments_extension_type\":\"card\",\"reconciliation_flow\":\"payments_api\",\"shop_id\":\"751927347\"},\"next_action\":null,\"payment_method\":\"pm_1SpDC5IkWweOM9jADjeexwyY\",\"payment_method_types\":[\"card\"],\"source\":null,\"status\":\"succeeded\"}"</t>
  </si>
  <si>
    <t>AS-97190</t>
  </si>
  <si>
    <t>gid://shopify/Order/7515442151762</t>
  </si>
  <si>
    <t>gid://shopify/OrderTransaction/8649794421074</t>
  </si>
  <si>
    <t>2026-01-31T11:42:11Z</t>
  </si>
  <si>
    <t>7JV96424U88961341</t>
  </si>
  <si>
    <t>"{\"id\":\"7JV96424U88961341\",\"intent\":\"CAPTURE\",\"status\":\"COMPLETED\",\"payment_source\":{\"paypal\":{\"email_address\":\"b.wieschebrock@web.de\",\"account_id\":\"L84VR3Z35Q4K6\",\"account_status\":\"VERIFIED\",\"name\":{\"given_name\":\"Beate\",\"surname\":\"Wieschebrock\"},\"phone_number\":{\"national_number\":\"4915122916097\"},\"address\":{\"address_line_1\":\"Kolpingstr. 5\",\"address_line_2\":\" \",\"admin_area_2\":\"Tecklenburg\",\"postal_code\":\"49545\",\"country_code\":\"DE\"}}},\"purchase_units\":[{\"reference_id\":\"default\",\"amount\":{\"currency_code\":\"EUR\",\"value\":\"199.95\",\"breakdown\":{\"item_total\":{\"currency_code\":\"EUR\",\"value\":\"199.95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inimalist horizon in soft olive green and sepia - Lienzo \\/ Madera roble natural \\/ 70x100\",\"custom_id\":\"{\\\"shop_id\\\":751927347,\\\"session_id\\\":\\\"rlLaJDvdNsxKM3RPvI4uMI4J9\\\"}\",\"invoice_id\":\"rlLaJDvdNsxKM3RPvI4uMI4J9\",\"items\":[{\"name\":\"Minimalist horizon in soft olive green and sepia - Lienzo \\/ Madera roble natural \\/ 70x100\",\"unit_amount\":{\"currency_code\":\"EUR\",\"value\":\"199.95\"},\"tax\":{\"currency_code\":\"EUR\",\"value\":\"0.00\"},\"quantity\":\"1\"}],\"shipping\":{\"name\":{\"full_name\":\"Beate Wieschebrock\"},\"address\":{\"address_line_1\":\"Kolpingstr. 5\",\"admin_area_2\":\"Tecklenburg\",\"postal_code\":\"49545\",\"country_code\":\"DE\"}},\"payments\":{\"captures\":[{\"id\":\"8M7732241T525845C\",\"status\":\"COMPLETED\",\"amount\":{\"currency_code\":\"EUR\",\"value\":\"199.95\"},\"final_capture\":true,\"disbursement_mode\":\"INSTANT\",\"seller_protection\":{\"status\":\"ELIGIBLE\",\"dispute_categories\":[\"ITEM_NOT_RECEIVED\",\"UNAUTHORIZED_TRANSACTION\"]},\"seller_receivable_breakdown\":{\"gross_amount\":{\"currency_code\":\"EUR\",\"value\":\"199.95\"},\"paypal_fee\":{\"currency_code\":\"EUR\",\"value\":\"6.15\"},\"net_amount\":{\"currency_code\":\"EUR\",\"value\":\"193.80\"}},\"invoice_id\":\"rlLaJDvdNsxKM3RPvI4uMI4J9\",\"custom_id\":\"{\\\"shop_id\\\":751927347,\\\"session_id\\\":\\\"rlLaJDvdNsxKM3RPvI4uMI4J9\\\"}\",\"links\":[{\"href\":\"https:\\/\\/api.paypal.com\\/v2\\/payments\\/captures\\/8M7732241T525845C\",\"rel\":\"self\",\"method\":\"GET\"},{\"href\":\"https:\\/\\/api.paypal.com\\/v2\\/payments\\/captures\\/8M7732241T525845C\\/refund\",\"rel\":\"refund\",\"method\":\"POST\"},{\"href\":\"https:\\/\\/api.paypal.com\\/v2\\/checkout\\/orders\\/7JV96424U88961341\",\"rel\":\"up\",\"method\":\"GET\"}],\"create_time\":\"2026-01-31T11:42:13Z\",\"update_time\":\"2026-01-31T11:42:13Z\"}]}}],\"payer\":{\"name\":{\"given_name\":\"Beate\",\"surname\":\"Wieschebrock\"},\"email_address\":\"b.wieschebrock@web.de\",\"payer_id\":\"L84VR3Z35Q4K6\",\"phone\":{\"phone_number\":{\"national_number\":\"4915122916097\"}},\"address\":{\"address_line_1\":\"Kolpingstr. 5\",\"address_line_2\":\" \",\"admin_area_2\":\"Tecklenburg\",\"postal_code\":\"49545\",\"country_code\":\"DE\"}},\"create_time\":\"2026-01-31T11:40:20Z\",\"update_time\":\"2026-01-31T11:42:13Z\",\"links\":[{\"href\":\"https:\\/\\/api.paypal.com\\/v2\\/checkout\\/orders\\/7JV96424U88961341\",\"rel\":\"self\",\"method\":\"GET\"}]}"</t>
  </si>
  <si>
    <t>AS-94918</t>
  </si>
  <si>
    <t>gid://shopify/Order/7396105290066</t>
  </si>
  <si>
    <t>gid://shopify/OrderTransaction/8571148501330</t>
  </si>
  <si>
    <t>2026-01-02T20:31:18Z</t>
  </si>
  <si>
    <t>1ES66308W5773940M</t>
  </si>
  <si>
    <t>"{\"id\":\"1ES66308W5773940M\",\"intent\":\"CAPTURE\",\"status\":\"COMPLETED\",\"payment_source\":{\"paypal\":{\"email_address\":\"matthias0577@googlemail.com\",\"account_id\":\"PV8MA3LR3T9SU\",\"account_status\":\"VERIFIED\",\"name\":{\"given_name\":\"Matthias\",\"surname\":\"Burkhardt\"},\"phone_number\":{\"national_number\":\"491744180292\"},\"address\":{\"address_line_1\":\"Lochhamer Str.75\",\"admin_area_2\":\"Gr\u00e4felfing\",\"postal_code\":\"82166\",\"country_code\":\"DE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Gustav Klimt Garden Cat Print - P\u00f3ster \\/ Sin marco \\/ 50x70\",\"custom_id\":\"{\\\"shop_id\\\":751927347,\\\"session_id\\\":\\\"ret27jTOqzWh6UHL8EJQFwbJS\\\"}\",\"invoice_id\":\"ret27jTOqzWh6UHL8EJQFwbJS\",\"soft_descriptor\":\"PAYPAL *ARTESTASTOR AR\",\"items\":[{\"name\":\"Gustav Klimt Garden Cat Print - P\u00f3ster \\/ Sin marco \\/ 50x70\",\"unit_amount\":{\"currency_code\":\"EUR\",\"value\":\"32.95\"},\"tax\":{\"currency_code\":\"EUR\",\"value\":\"0.00\"},\"quantity\":\"1\"}],\"shipping\":{\"name\":{\"full_name\":\"Matthias Burkhardt\"},\"address\":{\"address_line_1\":\"Lochhamer Str. 75\",\"admin_area_2\":\"Gr\u00e4felfing\",\"postal_code\":\"82166\",\"country_code\":\"DE\"}},\"supplementary_data\":{\"tax_nexus\":[]},\"payments\":{\"captures\":[{\"id\":\"6FS01087VG082243S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et27jTOqzWh6UHL8EJQFwbJS\",\"custom_id\":\"{\\\"shop_id\\\":751927347,\\\"session_id\\\":\\\"ret27jTOqzWh6UHL8EJQFwbJS\\\"}\",\"links\":[{\"href\":\"https:\\/\\/api.paypal.com\\/v2\\/payments\\/captures\\/6FS01087VG082243S\",\"rel\":\"self\",\"method\":\"GET\"},{\"href\":\"https:\\/\\/api.paypal.com\\/v2\\/payments\\/captures\\/6FS01087VG082243S\\/refund\",\"rel\":\"refund\",\"method\":\"POST\"},{\"href\":\"https:\\/\\/api.paypal.com\\/v2\\/checkout\\/orders\\/1ES66308W5773940M\",\"rel\":\"up\",\"method\":\"GET\"}],\"create_time\":\"2026-01-02T20:31:20Z\",\"update_time\":\"2026-01-02T20:31:20Z\"}]}}],\"payer\":{\"name\":{\"given_name\":\"Matthias\",\"surname\":\"Burkhardt\"},\"email_address\":\"matthias0577@googlemail.com\",\"payer_id\":\"PV8MA3LR3T9SU\",\"phone\":{\"phone_number\":{\"national_number\":\"491744180292\"}},\"address\":{\"address_line_1\":\"Lochhamer Str.75\",\"admin_area_2\":\"Gr\u00e4felfing\",\"postal_code\":\"82166\",\"country_code\":\"DE\"}},\"create_time\":\"2026-01-02T20:30:23Z\",\"update_time\":\"2026-01-02T20:31:20Z\",\"links\":[{\"href\":\"https:\\/\\/api.paypal.com\\/v2\\/checkout\\/orders\\/1ES66308W5773940M\",\"rel\":\"self\",\"method\":\"GET\"}]}"</t>
  </si>
  <si>
    <t>AS-95510</t>
  </si>
  <si>
    <t>gid://shopify/Order/7417806192978</t>
  </si>
  <si>
    <t>gid://shopify/OrderTransaction/8590496334162</t>
  </si>
  <si>
    <t>2026-01-09T22:22:16Z</t>
  </si>
  <si>
    <t>ch_3Sno4SIkWweOM9jA2PfG8B9k</t>
  </si>
  <si>
    <t>rbPcUaDUwhn2V3PNz1xxt6TkB</t>
  </si>
  <si>
    <t>pi_3Sno4SIkWweOM9jA29gyszpC</t>
  </si>
  <si>
    <t>"{\"id\":\"pi_3Sno4SIkWweOM9jA29gyszpC\",\"object\":\"payment_intent\",\"amount\":9441,\"amount_capturable\":0,\"amount_received\":9441,\"canceled_at\":null,\"cancellation_reason\":null,\"capture_method\":\"automatic\",\"latest_charge\":{\"id\":\"ch_3Sno4SIkWweOM9jA2PfG8B9k\",\"object\":\"charge\",\"amount\":9441,\"application_fee\":\"fee_1Sno4UIkWweOM9jAxJDT91lF\",\"balance_transaction\":\"txn_3Sno4SIkWweOM9jA2RON1IzF\",\"captured\":true,\"created\":1767997337,\"currency\":\"eur\",\"failure_code\":null,\"failure_message\":null,\"fraud_details\":{},\"livemode\":true,\"metadata\":{\"payment_id\":\"rbPcUaDUwhn2V3PNz1xxt6Tk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o4SIkWweOM9jA29gyszpC\",\"payment_method\":\"pm_1Sno4SIkWweOM9jANzanOUND\",\"payment_method_details\":{\"card\":{\"amount_authorized\":9441,\"authorization_code\":\"447667\",\"brand\":\"visa\",\"checks\":{\"address_line1_check\":\"unavailable\",\"address_postal_code_check\":\"unavailable\",\"cvc_check\":\"pass\"},\"country\":\"ES\",\"description\":\"Visa Classic\",\"ds_transaction_id\":null,\"exp_month\":9,\"exp_year\":2028,\"extended_authorization\":{\"status\":\"disabled\"},\"fingerprint\":\"Aplra0TUuTUCyG2t\",\"funding\":\"debit\",\"iin\":\"421102\",\"incremental_authorization\":{\"status\":\"unavailable\"},\"installments\":null,\"issuer\":\"BANCO MEDIOLANUM S.A.\",\"last4\":\"0008\",\"mandate\":null,\"moto\":false,\"multicapture\":{\"status\":\"unavailable\"},\"network\":\"visa\",\"network_token\":{\"used\":false},\"network_transaction_id\":\"486009805375546\",\"overcapture\":{\"maximum_amount_capturable\":9441,\"status\":\"unavailable\"},\"payment_account_reference\":\"V0010013019007708258833359979\",\"regulated_status\":\"unregulated\",\"three_d_secure\":null,\"wallet\":null},\"type\":\"card\"},\"refunded\":false,\"source\":null,\"status\":\"succeeded\",\"mit_params\":{\"network_transaction_id\":\"486009805375546\"}},\"confirmation_method\":\"manual\",\"created\":1767997336,\"currency\":\"eur\",\"customer\":null,\"last_payment_error\":null,\"livemode\":true,\"metadata\":{\"payment_id\":\"rbPcUaDUwhn2V3PNz1xxt6TkB\",\"payments_extension\":\"true\",\"payments_extension_type\":\"card\",\"reconciliation_flow\":\"payments_api\",\"shop_id\":\"751927347\"},\"next_action\":null,\"payment_method\":\"pm_1Sno4SIkWweOM9jANzanOUND\",\"payment_method_types\":[\"card\"],\"source\":null,\"status\":\"succeeded\"}"</t>
  </si>
  <si>
    <t>AS-96099</t>
  </si>
  <si>
    <t>gid://shopify/Order/7434180165970</t>
  </si>
  <si>
    <t>gid://shopify/OrderTransaction/8608911819090</t>
  </si>
  <si>
    <t>2026-01-16T21:07:32Z</t>
  </si>
  <si>
    <t>py_3SqKEyIkWweOM9jA0yugsIfu</t>
  </si>
  <si>
    <t>r0phkWoQ6unXsUwy7HkyFNYBK</t>
  </si>
  <si>
    <t>"{\"id\":\"py_3SqKEyIkWweOM9jA0yugsIfu\",\"object\":\"charge\",\"amount\":6795,\"application_fee\":\"fee_1SqKFKIkWweOM9jALpmNIiEv\",\"balance_transaction\":\"txn_3SqKEyIkWweOM9jA0jIzJ5PR\",\"captured\":true,\"created\":1768597674,\"currency\":\"eur\",\"failure_code\":null,\"failure_message\":null,\"fraud_details\":{},\"livemode\":true,\"metadata\":{\"payments_extension_type\":\"klarna\",\"payments_extension\":\"true\",\"shop_id\":\"751927347\",\"reconciliation_flow\":\"payments_api\",\"payment_id\":\"r0phkWoQ6unXsUwy7HkyFNYBK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qKEyIkWweOM9jA0gu6KTwH\",\"payment_method\":\"pm_1SqKEyIkWweOM9jA6y4A3FBl\",\"payment_method_details\":{\"klarna\":{\"payer_details\":{\"address\":{\"country\":\"FR\"}},\"payment_method_category\":\"pay_in_installments\",\"preferred_locale\":\"fr-FR\"},\"type\":\"klarna\"},\"refunded\":false,\"source\":null,\"status\":\"succeeded\"}"</t>
  </si>
  <si>
    <t>AS-94931</t>
  </si>
  <si>
    <t>gid://shopify/Order/7396253827410</t>
  </si>
  <si>
    <t>gid://shopify/OrderTransaction/8571402289490</t>
  </si>
  <si>
    <t>2026-01-02T22:02:18Z</t>
  </si>
  <si>
    <t>ch_3SlGQJIkWweOM9jA1VGsmmfT</t>
  </si>
  <si>
    <t>rNPqnBjlqE8EfumVMpwoGUxL2</t>
  </si>
  <si>
    <t>pi_3SlGQJIkWweOM9jA1J4n4eyr</t>
  </si>
  <si>
    <t>"{\"id\":\"pi_3SlGQJIkWweOM9jA1J4n4eyr\",\"object\":\"payment_intent\",\"amount\":2490,\"amount_capturable\":0,\"amount_received\":2490,\"canceled_at\":null,\"cancellation_reason\":null,\"capture_method\":\"automatic\",\"latest_charge\":{\"id\":\"ch_3SlGQJIkWweOM9jA1VGsmmfT\",\"object\":\"charge\",\"amount\":2490,\"application_fee\":\"fee_1SlGQKIkWweOM9jA8dtxXoCu\",\"balance_transaction\":\"txn_3SlGQJIkWweOM9jA1EP81oR9\",\"captured\":true,\"created\":1767391340,\"currency\":\"eur\",\"failure_code\":null,\"failure_message\":null,\"fraud_details\":{},\"livemode\":true,\"metadata\":{\"payment_id\":\"rNPqnBjlqE8EfumVMpwoGUxL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GQJIkWweOM9jA1J4n4eyr\",\"payment_method\":\"pm_1SlGQJIkWweOM9jAYxuobp3W\",\"payment_method_details\":{\"card\":{\"amount_authorized\":2490,\"authorization_code\":\"023202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4sXWI0nXpbeUbUdq\",\"funding\":\"debit\",\"iin\":\"480056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486002793402521\",\"overcapture\":{\"maximum_amount_capturable\":2490,\"status\":\"unavailable\"},\"payment_account_reference\":\"V0010013825123376066216100914\",\"regulated_status\":\"unregulated\",\"three_d_secure\":null,\"wallet\":{\"apple_pay\":{\"type\":\"apple_pay\"},\"dynamic_last4\":\"2110\",\"type\":\"apple_pay\"}},\"type\":\"card\"},\"refunded\":false,\"source\":null,\"status\":\"succeeded\",\"mit_params\":{\"network_transaction_id\":\"486002793402521\"}},\"confirmation_method\":\"manual\",\"created\":1767391339,\"currency\":\"eur\",\"customer\":null,\"last_payment_error\":null,\"livemode\":true,\"metadata\":{\"payment_id\":\"rNPqnBjlqE8EfumVMpwoGUxL2\",\"payments_extension\":\"true\",\"payments_extension_type\":\"card\",\"reconciliation_flow\":\"payments_api\",\"shop_id\":\"751927347\"},\"next_action\":null,\"payment_method\":\"pm_1SlGQJIkWweOM9jAYxuobp3W\",\"payment_method_types\":[\"card\"],\"source\":null,\"status\":\"succeeded\"}"</t>
  </si>
  <si>
    <t>AS-96122</t>
  </si>
  <si>
    <t>gid://shopify/Order/7435603149138</t>
  </si>
  <si>
    <t>gid://shopify/OrderTransaction/8610613428562</t>
  </si>
  <si>
    <t>2026-01-17T10:41:40Z</t>
  </si>
  <si>
    <t>ch_3SqWwrIkWweOM9jA0aoWrjjJ</t>
  </si>
  <si>
    <t>rcicjL6hvF6BPCrAMlzneBbTn</t>
  </si>
  <si>
    <t>pi_3SqWwrIkWweOM9jA095CJTfU</t>
  </si>
  <si>
    <t>"{\"id\":\"pi_3SqWwrIkWweOM9jA095CJTfU\",\"object\":\"payment_intent\",\"amount\":3190,\"amount_capturable\":0,\"amount_received\":3190,\"canceled_at\":null,\"cancellation_reason\":null,\"capture_method\":\"automatic\",\"latest_charge\":{\"id\":\"ch_3SqWwrIkWweOM9jA0aoWrjjJ\",\"object\":\"charge\",\"amount\":3190,\"application_fee\":\"fee_1SqWwrIkWweOM9jARGxDZ4YG\",\"balance_transaction\":\"txn_3SqWwrIkWweOM9jA0Ua74vwF\",\"captured\":true,\"created\":1768646501,\"currency\":\"eur\",\"failure_code\":null,\"failure_message\":null,\"fraud_details\":{},\"livemode\":true,\"metadata\":{\"payment_id\":\"rcicjL6hvF6BPCrAMlzneBbT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WwrIkWweOM9jA095CJTfU\",\"payment_method\":\"pm_1SqWwrIkWweOM9jAnIzER2dG\",\"payment_method_details\":{\"card\":{\"amount_authorized\":3190,\"authorization_code\":\"414185\",\"brand\":\"visa\",\"checks\":{\"address_line1_check\":\"unavailable\",\"address_postal_code_check\":\"unavailable\",\"cvc_check\":null},\"country\":\"ES\",\"description\":\"Visa Classic\",\"ds_transaction_id\":null,\"exp_month\":12,\"exp_year\":2027,\"extended_authorization\":{\"status\":\"disabled\"},\"fingerprint\":\"tzq0eB4tXuvngd3p\",\"funding\":\"debit\",\"iin\":\"459981\",\"incremental_authorization\":{\"status\":\"unavailable\"},\"installments\":null,\"issuer\":\"BANCO COOPERATIVO ESPANOL S.A.\",\"last4\":\"0577\",\"mandate\":null,\"moto\":false,\"multicapture\":{\"status\":\"unavailable\"},\"network\":\"visa\",\"network_token\":{\"used\":true},\"network_transaction_id\":\"486017385012606\",\"overcapture\":{\"maximum_amount_capturable\":3190,\"status\":\"unavailable\"},\"payment_account_reference\":\"V0010013822082423589539365105\",\"regulated_status\":\"unregulated\",\"three_d_secure\":null,\"wallet\":null},\"type\":\"card\"},\"refunded\":false,\"source\":null,\"status\":\"succeeded\",\"mit_params\":{\"network_transaction_id\":\"486017385012606\"}},\"confirmation_method\":\"manual\",\"created\":1768646501,\"currency\":\"eur\",\"customer\":null,\"last_payment_error\":null,\"livemode\":true,\"metadata\":{\"payment_id\":\"rcicjL6hvF6BPCrAMlzneBbTn\",\"payments_extension\":\"true\",\"payments_extension_type\":\"card\",\"reconciliation_flow\":\"payments_api\",\"shop_id\":\"751927347\"},\"next_action\":null,\"payment_method\":\"pm_1SqWwrIkWweOM9jAnIzER2dG\",\"payment_method_types\":[\"card\"],\"source\":null,\"status\":\"succeeded\"}"</t>
  </si>
  <si>
    <t>AS-94959</t>
  </si>
  <si>
    <t>gid://shopify/Order/7397418959186</t>
  </si>
  <si>
    <t>gid://shopify/OrderTransaction/8573722001746</t>
  </si>
  <si>
    <t>2026-01-03T14:08:07Z</t>
  </si>
  <si>
    <t>ch_3SlVUxIkWweOM9jA0HxMdJnu</t>
  </si>
  <si>
    <t>rN74tRkoTHAHmDtNuTU0pEk7w</t>
  </si>
  <si>
    <t>pi_3SlVUxIkWweOM9jA0rlHp1Tg</t>
  </si>
  <si>
    <t>"{\"id\":\"pi_3SlVUxIkWweOM9jA0rlHp1Tg\",\"object\":\"payment_intent\",\"amount\":6390,\"amount_capturable\":0,\"amount_received\":6390,\"canceled_at\":null,\"cancellation_reason\":null,\"capture_method\":\"automatic\",\"latest_charge\":{\"id\":\"ch_3SlVUxIkWweOM9jA0HxMdJnu\",\"object\":\"charge\",\"amount\":6390,\"application_fee\":\"fee_1SlVV0IkWweOM9jAsQizWUnG\",\"balance_transaction\":\"txn_3SlVUxIkWweOM9jA0feGRxon\",\"captured\":true,\"created\":1767449289,\"currency\":\"eur\",\"failure_code\":null,\"failure_message\":null,\"fraud_details\":{},\"livemode\":true,\"metadata\":{\"payment_id\":\"rN74tRkoTHAHmDtNuTU0pEk7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VUxIkWweOM9jA0rlHp1Tg\",\"payment_method\":\"pm_1SlVUxIkWweOM9jAFPXstvIm\",\"payment_method_details\":{\"card\":{\"amount_authorized\":6390,\"authorization_code\":\"186800\",\"brand\":\"visa\",\"checks\":{\"address_line1_check\":\"fail\",\"address_postal_code_check\":\"fail\",\"cvc_check\":\"pass\"},\"country\":\"FR\",\"description\":\"Visa Classic\",\"ds_transaction_id\":null,\"exp_month\":11,\"exp_year\":2026,\"extended_authorization\":{\"status\":\"disabled\"},\"fingerprint\":\"YvIB34VXrEPFJa7v\",\"funding\":\"debit\",\"iin\":\"499022\",\"incremental_authorization\":{\"status\":\"unavailable\"},\"installments\":null,\"issuer\":\"BPCE\",\"last4\":\"3703\",\"mandate\":null,\"moto\":false,\"multicapture\":{\"status\":\"unavailable\"},\"network\":\"visa\",\"network_token\":{\"used\":false},\"network_transaction_id\":\"486003508893020\",\"overcapture\":{\"maximum_amount_capturable\":6390,\"status\":\"unavailable\"},\"payment_account_reference\":\"V001AACB009012020110224300622\",\"regulated_status\":\"unregulated\",\"three_d_secure\":{\"authentication_flow\":\"frictionless\",\"electronic_commerce_indicator\":\"07\",\"exemption_indicator\":null,\"result\":\"exempted\",\"result_reason\":null,\"transaction_id\":\"1dc9bece-b54d-4cf9-badf-615de797d721\",\"version\":\"2.2.0\"},\"wallet\":null},\"type\":\"card\"},\"refunded\":false,\"source\":null,\"status\":\"succeeded\",\"mit_params\":{\"network_transaction_id\":\"486003508893020\"}},\"confirmation_method\":\"manual\",\"created\":1767449287,\"currency\":\"eur\",\"customer\":null,\"last_payment_error\":null,\"livemode\":true,\"metadata\":{\"payment_id\":\"rN74tRkoTHAHmDtNuTU0pEk7w\",\"payments_extension\":\"true\",\"payments_extension_type\":\"card\",\"reconciliation_flow\":\"payments_api\",\"shop_id\":\"751927347\"},\"next_action\":null,\"payment_method\":\"pm_1SlVUxIkWweOM9jAFPXstvIm\",\"payment_method_types\":[\"card\"],\"source\":null,\"status\":\"succeeded\"}"</t>
  </si>
  <si>
    <t>AS-96367</t>
  </si>
  <si>
    <t>gid://shopify/Order/7443321225554</t>
  </si>
  <si>
    <t>gid://shopify/OrderTransaction/8619916099922</t>
  </si>
  <si>
    <t>2026-01-20T06:58:34Z</t>
  </si>
  <si>
    <t>92H20000FH1659130</t>
  </si>
  <si>
    <t>"{\"id\":\"92H20000FH1659130\",\"intent\":\"CAPTURE\",\"status\":\"COMPLETED\",\"payment_source\":{\"paypal\":{\"email_address\":\"rathfelderdressur@gmx.de\",\"account_id\":\"FNY99UV73ZG2S\",\"account_status\":\"VERIFIED\",\"name\":{\"given_name\":\"Martin\",\"surname\":\"Rathfelder\"},\"phone_number\":{\"national_number\":\"491715470098\"},\"address\":{\"address_line_1\":\"Hohenwischer Str. 145b\",\"admin_area_2\":\"Hamburg\",\"postal_code\":\"21129\",\"country_code\":\"DE\"}}},\"purchase_units\":[{\"reference_id\":\"default\",\"amount\":{\"currency_code\":\"EUR\",\"value\":\"99.95\",\"breakdown\":{\"item_total\":{\"currency_code\":\"EUR\",\"value\":\"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eekaboo bunny - P\u00f3ster \\/ Madera roble oscuro \\/ 70x100\",\"custom_id\":\"{\\\"shop_id\\\":751927347,\\\"session_id\\\":\\\"rEWGAsrOitZiHsSKZzRdbisRq\\\"}\",\"invoice_id\":\"rEWGAsrOitZiHsSKZzRdbisRq\",\"items\":[{\"name\":\"Peekaboo bunny - P\u00f3ster \\/ Madera roble oscuro \\/ 70x100\",\"unit_amount\":{\"currency_code\":\"EUR\",\"value\":\"99.95\"},\"tax\":{\"currency_code\":\"EUR\",\"value\":\"0.00\"},\"quantity\":\"1\"}],\"shipping\":{\"name\":{\"full_name\":\"Martin Rathfelder\"},\"address\":{\"address_line_1\":\"Heimerdinger Stra\u00dfe 55\",\"admin_area_2\":\"Rutesheim\",\"postal_code\":\"71277\",\"country_code\":\"DE\"}},\"supplementary_data\":{\"tax_nexus\":[]},\"payments\":{\"captures\":[{\"id\":\"42S66923NU857745W\",\"status\":\"COMPLETED\",\"amount\":{\"currency_code\":\"EUR\",\"value\":\"99.95\"},\"final_capture\":true,\"disbursement_mode\":\"INSTANT\",\"seller_protection\":{\"status\":\"ELIGIBLE\",\"dispute_categories\":[\"ITEM_NOT_RECEIVED\",\"UNAUTHORIZED_TRANSACTION\"]},\"seller_receivable_breakdown\":{\"gross_amount\":{\"currency_code\":\"EUR\",\"value\":\"99.95\"},\"paypal_fee\":{\"currency_code\":\"EUR\",\"value\":\"3.25\"},\"net_amount\":{\"currency_code\":\"EUR\",\"value\":\"96.70\"}},\"invoice_id\":\"rEWGAsrOitZiHsSKZzRdbisRq\",\"custom_id\":\"{\\\"shop_id\\\":751927347,\\\"session_id\\\":\\\"rEWGAsrOitZiHsSKZzRdbisRq\\\"}\",\"links\":[{\"href\":\"https:\\/\\/api.paypal.com\\/v2\\/payments\\/captures\\/42S66923NU857745W\",\"rel\":\"self\",\"method\":\"GET\"},{\"href\":\"https:\\/\\/api.paypal.com\\/v2\\/payments\\/captures\\/42S66923NU857745W\\/refund\",\"rel\":\"refund\",\"method\":\"POST\"},{\"href\":\"https:\\/\\/api.paypal.com\\/v2\\/checkout\\/orders\\/92H20000FH1659130\",\"rel\":\"up\",\"method\":\"GET\"}],\"create_time\":\"2026-01-20T06:58:36Z\",\"update_time\":\"2026-01-20T06:58:36Z\"}]}}],\"payer\":{\"name\":{\"given_name\":\"Martin\",\"surname\":\"Rathfelder\"},\"email_address\":\"rathfelderdressur@gmx.de\",\"payer_id\":\"FNY99UV73ZG2S\",\"phone\":{\"phone_number\":{\"national_number\":\"491715470098\"}},\"address\":{\"address_line_1\":\"Hohenwischer Str. 145b\",\"admin_area_2\":\"Hamburg\",\"postal_code\":\"21129\",\"country_code\":\"DE\"}},\"create_time\":\"2026-01-20T06:57:46Z\",\"update_time\":\"2026-01-20T06:58:36Z\",\"links\":[{\"href\":\"https:\\/\\/api.paypal.com\\/v2\\/checkout\\/orders\\/92H20000FH1659130\",\"rel\":\"self\",\"method\":\"GET\"}]}"</t>
  </si>
  <si>
    <t>AS-94926</t>
  </si>
  <si>
    <t>gid://shopify/Order/7396219421010</t>
  </si>
  <si>
    <t>gid://shopify/OrderTransaction/8571339309394</t>
  </si>
  <si>
    <t>2026-01-02T21:39:34Z</t>
  </si>
  <si>
    <t>py_3SlG4JIkWweOM9jA1Uue2NSp</t>
  </si>
  <si>
    <t>rxqFfGTnJt1fDKQ7KLgYV1gwf</t>
  </si>
  <si>
    <t>"{\"id\":\"py_3SlG4JIkWweOM9jA1Uue2NSp\",\"object\":\"charge\",\"amount\":3190,\"application_fee\":\"fee_1SlG4cIkWweOM9jAgBqeQvbn\",\"balance_transaction\":\"txn_3SlG4JIkWweOM9jA1LYRtD73\",\"captured\":true,\"created\":1767389994,\"currency\":\"eur\",\"failure_code\":null,\"failure_message\":null,\"fraud_details\":{},\"livemode\":true,\"metadata\":{\"payments_extension_type\":\"klarna\",\"reconciliation_flow\":\"payments_api\",\"shop_id\":\"751927347\",\"payments_extension\":\"true\",\"payment_id\":\"rxqFfGTnJt1fDKQ7KLgYV1gwf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lG4JIkWweOM9jA1xiObldO\",\"payment_method\":\"pm_1SlG4JIkWweOM9jAvRH6pyNK\",\"payment_method_details\":{\"klarna\":{\"payer_details\":{\"address\":{\"country\":\"DE\"}},\"payment_method_category\":\"pay_later\",\"preferred_locale\":\"en-DE\"},\"type\":\"klarna\"},\"refunded\":false,\"source\":null,\"status\":\"succeeded\"}"</t>
  </si>
  <si>
    <t>AS-96794</t>
  </si>
  <si>
    <t>gid://shopify/Order/7494935675218</t>
  </si>
  <si>
    <t>gid://shopify/OrderTransaction/8634519683410</t>
  </si>
  <si>
    <t>2026-01-25T21:24:07Z</t>
  </si>
  <si>
    <t>ch_3StamyIkWweOM9jA0oIrbrSW</t>
  </si>
  <si>
    <t>rD4m5uedwXNZhDK1toIUhQ6LL</t>
  </si>
  <si>
    <t>pi_3StamyIkWweOM9jA0U3jva2C</t>
  </si>
  <si>
    <t>"{\"id\":\"pi_3StamyIkWweOM9jA0U3jva2C\",\"object\":\"payment_intent\",\"amount\":6017,\"amount_capturable\":0,\"amount_received\":6017,\"canceled_at\":null,\"cancellation_reason\":null,\"capture_method\":\"automatic\",\"latest_charge\":{\"id\":\"ch_3StamyIkWweOM9jA0oIrbrSW\",\"object\":\"charge\",\"amount\":6017,\"application_fee\":\"fee_1StamzIkWweOM9jAM14uQ6Pj\",\"balance_transaction\":\"txn_3StamyIkWweOM9jA0Fu9XyCX\",\"captured\":true,\"created\":1769376249,\"currency\":\"eur\",\"failure_code\":null,\"failure_message\":null,\"fraud_details\":{},\"livemode\":true,\"metadata\":{\"payment_id\":\"rD4m5uedwXNZhDK1toIUhQ6L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amyIkWweOM9jA0U3jva2C\",\"payment_method\":\"pm_1StamyIkWweOM9jAS6uFsgkn\",\"payment_method_details\":{\"card\":{\"amount_authorized\":6017,\"authorization_code\":\"948435\",\"brand\":\"visa\",\"checks\":{\"address_line1_check\":\"unavailable\",\"address_postal_code_check\":\"unavailable\",\"cvc_check\":\"pass\"},\"country\":\"ES\",\"description\":\"Visa Platinum\",\"ds_transaction_id\":null,\"exp_month\":11,\"exp_year\":2027,\"extended_authorization\":{\"status\":\"disabled\"},\"fingerprint\":\"fxnEdkCWlA5o1NbQ\",\"funding\":\"credit\",\"iin\":\"436196\",\"incremental_authorization\":{\"status\":\"unavailable\"},\"installments\":null,\"issuer\":\"SOCIEDAD CONJUNTA PARA LA EMISION Y GESTION DE MEDIOS DE PAGO, E.F.C., S.A.\",\"last4\":\"0007\",\"mandate\":null,\"moto\":false,\"multicapture\":{\"status\":\"unavailable\"},\"network\":\"visa\",\"network_token\":{\"used\":false},\"network_transaction_id\":\"486025770490382\",\"overcapture\":{\"maximum_amount_capturable\":6017,\"status\":\"unavailable\"},\"payment_account_reference\":\"V0010015818358608639716926823\",\"regulated_status\":\"unregulated\",\"three_d_secure\":null,\"wallet\":null},\"type\":\"card\"},\"refunded\":false,\"source\":null,\"status\":\"succeeded\",\"mit_params\":{\"network_transaction_id\":\"486025770490382\"}},\"confirmation_method\":\"manual\",\"created\":1769376248,\"currency\":\"eur\",\"customer\":null,\"last_payment_error\":null,\"livemode\":true,\"metadata\":{\"payment_id\":\"rD4m5uedwXNZhDK1toIUhQ6LL\",\"payments_extension\":\"true\",\"payments_extension_type\":\"card\",\"reconciliation_flow\":\"payments_api\",\"shop_id\":\"751927347\"},\"next_action\":null,\"payment_method\":\"pm_1StamyIkWweOM9jAS6uFsgkn\",\"payment_method_types\":[\"card\"],\"source\":null,\"status\":\"succeeded\"}"</t>
  </si>
  <si>
    <t>AS-97135</t>
  </si>
  <si>
    <t>gid://shopify/Order/7513907069266</t>
  </si>
  <si>
    <t>gid://shopify/OrderTransaction/8647748125010</t>
  </si>
  <si>
    <t>2026-01-30T14:12:00Z</t>
  </si>
  <si>
    <t>ch_3SvIQXIkWweOM9jA0k1Gmhwg</t>
  </si>
  <si>
    <t>rH0hNJOUjDcmOmLC34xBEMR5k</t>
  </si>
  <si>
    <t>pi_3SvIQXIkWweOM9jA0KPqpf1h</t>
  </si>
  <si>
    <t>"{\"id\":\"pi_3SvIQXIkWweOM9jA0KPqpf1h\",\"object\":\"payment_intent\",\"amount\":5885,\"amount_capturable\":0,\"amount_received\":5885,\"canceled_at\":null,\"cancellation_reason\":null,\"capture_method\":\"automatic\",\"latest_charge\":{\"id\":\"ch_3SvIQXIkWweOM9jA0k1Gmhwg\",\"object\":\"charge\",\"amount\":5885,\"application_fee\":\"fee_1SvIQYIkWweOM9jA5Myjx0kk\",\"balance_transaction\":\"txn_3SvIQXIkWweOM9jA0qMDb0X8\",\"captured\":true,\"created\":1769782322,\"currency\":\"eur\",\"failure_code\":null,\"failure_message\":null,\"fraud_details\":{},\"livemode\":true,\"metadata\":{\"payment_id\":\"rH0hNJOUjDcmOmLC34xBEMR5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IQXIkWweOM9jA0KPqpf1h\",\"payment_method\":\"pm_1SvIQXIkWweOM9jACqA8Bp8j\",\"payment_method_details\":{\"card\":{\"amount_authorized\":5885,\"authorization_code\":\"246914\",\"brand\":\"visa\",\"checks\":{\"address_line1_check\":null,\"address_postal_code_check\":null,\"cvc_check\":null},\"country\":\"FR\",\"description\":\"Visa Classic\",\"ds_transaction_id\":null,\"exp_month\":9,\"exp_year\":2027,\"extended_authorization\":{\"status\":\"disabled\"},\"fingerprint\":\"etvBsNktEyC7BJ13\",\"funding\":\"debit\",\"iin\":\"442001\",\"incremental_authorization\":{\"status\":\"unavailable\"},\"installments\":null,\"issuer\":\"BPCE\",\"last4\":\"0000\",\"mandate\":null,\"moto\":false,\"multicapture\":{\"status\":\"unavailable\"},\"network\":\"visa\",\"network_token\":{\"used\":false},\"network_transaction_id\":\"486030511225124\",\"overcapture\":{\"maximum_amount_capturable\":5885,\"status\":\"unavailable\"},\"payment_account_reference\":\"V001AACC334012021042800238316\",\"regulated_status\":\"unregulated\",\"three_d_secure\":null,\"wallet\":{\"apple_pay\":{\"type\":\"apple_pay\"},\"dynamic_last4\":\"0481\",\"type\":\"apple_pay\"}},\"type\":\"card\"},\"refunded\":false,\"source\":null,\"status\":\"succeeded\",\"mit_params\":{\"network_transaction_id\":\"486030511225124\"}},\"confirmation_method\":\"manual\",\"created\":1769782321,\"currency\":\"eur\",\"customer\":null,\"last_payment_error\":null,\"livemode\":true,\"metadata\":{\"payment_id\":\"rH0hNJOUjDcmOmLC34xBEMR5k\",\"payments_extension\":\"true\",\"payments_extension_type\":\"card\",\"reconciliation_flow\":\"payments_api\",\"shop_id\":\"751927347\"},\"next_action\":null,\"payment_method\":\"pm_1SvIQXIkWweOM9jACqA8Bp8j\",\"payment_method_types\":[\"card\"],\"source\":null,\"status\":\"succeeded\"}"</t>
  </si>
  <si>
    <t>AS-96695</t>
  </si>
  <si>
    <t>gid://shopify/Order/7492921950546</t>
  </si>
  <si>
    <t>gid://shopify/OrderTransaction/8631995793746</t>
  </si>
  <si>
    <t>2026-01-24T20:26:54Z</t>
  </si>
  <si>
    <t>ch_3StDQ3IkWweOM9jA1QLOsWom</t>
  </si>
  <si>
    <t>rWQUVJj9lisetNU83VDYgCGLD</t>
  </si>
  <si>
    <t>"{\"id\":\"ch_3StDQ3IkWweOM9jA1QLOsWom\",\"object\":\"charge\",\"amount\":3190,\"application_fee\":null,\"balance_transaction\":null,\"captured\":false,\"created\":1769286457,\"currency\":\"eur\",\"failure_code\":\"card_declined\",\"failure_message\":\"Your card was declined.\",\"fraud_details\":{},\"livemode\":true,\"metadata\":{\"payments_extension_type\":\"card\",\"reconciliation_flow\":\"payments_api\",\"shop_id\":\"751927347\",\"payments_extension\":\"true\",\"payment_id\":\"rWQUVJj9lisetNU83VDYgCGLD\"},\"outcome\":{\"advice_code\":\"try_again_later\",\"network_advice_code\":\"02\",\"network_decline_code\":\"82\",\"network_status\":\"declined_by_network\",\"reason\":\"try_again_later\",\"risk_level\":\"normal\",\"seller_message\":\"The bank returned the decline code `try_again_later`.\",\"type\":\"issuer_declined\"},\"paid\":false,\"payment_intent\":\"pi_3StDQ3IkWweOM9jA1bjn2vLV\",\"payment_method\":\"pm_1StDQ3IkWweOM9jAxRtVMR2S\",\"payment_method_details\":{\"card\":{\"amount_authorized\":null,\"authorization_code\":null,\"brand\":\"mastercard\",\"checks\":{\"address_line1_check\":\"unavailable\",\"address_postal_code_check\":\"unavailable\",\"cvc_check\":\"unavailable\"},\"country\":\"FR\",\"exp_month\":10,\"exp_year\":2026,\"extended_authorization\":{\"status\":\"disabled\"},\"fingerprint\":\"Vcy1g46TQhaQoR7c\",\"funding\":\"debit\",\"incremental_authorization\":{\"status\":\"unavailable\"},\"installments\":null,\"last4\":\"8224\",\"mandate\":null,\"multicapture\":{\"status\":\"unavailable\"},\"network\":\"mastercard\",\"network_token\":{\"used\":false},\"network_transaction_id\":\"TIUBBCG8W0124\",\"overcapture\":{\"maximum_amount_capturable\":3190,\"status\":\"unavailable\"},\"regulated_status\":\"unregulated\",\"three_d_secure\":{\"authentication_flow\":\"challenge\",\"electronic_commerce_indicator\":\"02\",\"exemption_indicator\":null,\"result\":\"authenticated\",\"result_reason\":null,\"transaction_id\":\"62181ced-1fd9-40bd-83c1-57518f7af60e\",\"version\":\"2.2.0\"},\"wallet\":null,\"description\":\"MasterCard Standard Card Immediate Debit\",\"ds_transaction_id\":null,\"iin\":\"534102\",\"issuer\":\"CREDIT AGRICOLE S.A.\",\"moto\":false,\"payment_account_reference\":\"5001E3YCVEVVTXVRJWPCYTBJ7U237\"},\"type\":\"card\"},\"refunded\":false,\"source\":null,\"status\":\"failed\",\"mit_params\":{\"network_transaction_id\":\"TIUBBCG8W0124\"}}"</t>
  </si>
  <si>
    <t>gid://shopify/OrderTransaction/8631999267154</t>
  </si>
  <si>
    <t>2026-01-24T20:28:19Z</t>
  </si>
  <si>
    <t>py_3StDRPIkWweOM9jA0Mmrszrk</t>
  </si>
  <si>
    <t>rzKWBdjndI9VYhSnnKZAUWPl9</t>
  </si>
  <si>
    <t>"{\"id\":\"py_3StDRPIkWweOM9jA0Mmrszrk\",\"object\":\"charge\",\"amount\":3190,\"application_fee\":\"fee_1StDSBIkWweOM9jAXUHEeLAd\",\"balance_transaction\":\"txn_3StDRPIkWweOM9jA05J8iwOU\",\"captured\":true,\"created\":1769286547,\"currency\":\"eur\",\"failure_code\":null,\"failure_message\":null,\"fraud_details\":{},\"livemode\":true,\"metadata\":{\"payments_extension_type\":\"klarna\",\"payments_extension\":\"true\",\"shop_id\":\"751927347\",\"reconciliation_flow\":\"payments_api\",\"payment_id\":\"rzKWBdjndI9VYhSnnKZAUWPl9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tDRPIkWweOM9jA0nNS7lQZ\",\"payment_method\":\"pm_1StDRPIkWweOM9jAEFdeiPvX\",\"payment_method_details\":{\"klarna\":{\"payer_details\":{\"address\":{\"country\":\"FR\"}},\"payment_method_category\":\"pay_in_installments\",\"preferred_locale\":\"fr-FR\"},\"type\":\"klarna\"},\"refunded\":false,\"source\":null,\"status\":\"succeeded\"}"</t>
  </si>
  <si>
    <t>AS-96305</t>
  </si>
  <si>
    <t>gid://shopify/Order/7440202137938</t>
  </si>
  <si>
    <t>gid://shopify/OrderTransaction/8616093745490</t>
  </si>
  <si>
    <t>2026-01-18T22:31:39Z</t>
  </si>
  <si>
    <t>32W67160D92038047</t>
  </si>
  <si>
    <t>"{\"id\":\"32W67160D92038047\",\"intent\":\"CAPTURE\",\"status\":\"COMPLETED\",\"payment_source\":{\"paypal\":{\"email_address\":\"lm.schulteloh@googlemail.com\",\"account_id\":\"44ZJTRSGYJKRY\",\"account_status\":\"VERIFIED\",\"name\":{\"given_name\":\"Lisa-Maria Johanna Katharina\",\"surname\":\"Schulte-Loh\"},\"phone_number\":{\"national_number\":\"4901636575601\"},\"address\":{\"address_line_1\":\"Disselhook 15\",\"admin_area_2\":\"L\u00fcdinghausen\",\"postal_code\":\"59348\",\"country_code\":\"DE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Animals Drawings the elephant - P\u00f3ster \\/ Sin marco \\/ 30x40\",\"custom_id\":\"{\\\"shop_id\\\":751927347,\\\"session_id\\\":\\\"rH5riUz7NoTlebAZtJ4Ecytvn\\\"}\",\"invoice_id\":\"rH5riUz7NoTlebAZtJ4Ecytvn\",\"soft_descriptor\":\"PAYPAL *ARTESTASTOR AR\",\"items\":[{\"name\":\"Pablo Picasso Animals Drawings the elephant - P\u00f3ster \\/ Sin marco \\/ 30x40\",\"unit_amount\":{\"currency_code\":\"EUR\",\"value\":\"19.95\"},\"tax\":{\"currency_code\":\"EUR\",\"value\":\"0.00\"},\"quantity\":\"1\"}],\"shipping\":{\"name\":{\"full_name\":\"Lisa-Maria Schulte-Loh\"},\"address\":{\"address_line_1\":\" Disselhook 15\",\"admin_area_2\":\"L\u00fcdinghausen\",\"postal_code\":\"59348\",\"country_code\":\"DE\"}},\"supplementary_data\":{\"tax_nexus\":[]},\"payments\":{\"captures\":[{\"id\":\"6XV573049N9577610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H5riUz7NoTlebAZtJ4Ecytvn\",\"custom_id\":\"{\\\"shop_id\\\":751927347,\\\"session_id\\\":\\\"rH5riUz7NoTlebAZtJ4Ecytvn\\\"}\",\"links\":[{\"href\":\"https:\\/\\/api.paypal.com\\/v2\\/payments\\/captures\\/6XV573049N9577610\",\"rel\":\"self\",\"method\":\"GET\"},{\"href\":\"https:\\/\\/api.paypal.com\\/v2\\/payments\\/captures\\/6XV573049N9577610\\/refund\",\"rel\":\"refund\",\"method\":\"POST\"},{\"href\":\"https:\\/\\/api.paypal.com\\/v2\\/checkout\\/orders\\/32W67160D92038047\",\"rel\":\"up\",\"method\":\"GET\"}],\"create_time\":\"2026-01-18T22:31:41Z\",\"update_time\":\"2026-01-18T22:31:41Z\"}]}}],\"payer\":{\"name\":{\"given_name\":\"Lisa-Maria Johanna Katharina\",\"surname\":\"Schulte-Loh\"},\"email_address\":\"lm.schulteloh@googlemail.com\",\"payer_id\":\"44ZJTRSGYJKRY\",\"phone\":{\"phone_number\":{\"national_number\":\"4901636575601\"}},\"address\":{\"address_line_1\":\"Disselhook 15\",\"admin_area_2\":\"L\u00fcdinghausen\",\"postal_code\":\"59348\",\"country_code\":\"DE\"}},\"create_time\":\"2026-01-18T22:31:19Z\",\"update_time\":\"2026-01-18T22:31:41Z\",\"links\":[{\"href\":\"https:\\/\\/api.paypal.com\\/v2\\/checkout\\/orders\\/32W67160D92038047\",\"rel\":\"self\",\"method\":\"GET\"}]}"</t>
  </si>
  <si>
    <t>AS-95882</t>
  </si>
  <si>
    <t>gid://shopify/Order/7427011182930</t>
  </si>
  <si>
    <t>gid://shopify/OrderTransaction/8600455446866</t>
  </si>
  <si>
    <t>2026-01-13T21:58:57Z</t>
  </si>
  <si>
    <t>py_3SpFc5IkWweOM9jA1Yveg3bs</t>
  </si>
  <si>
    <t>rkSwdbU6G5Yn10xRGv7GT2ShL</t>
  </si>
  <si>
    <t>"{\"id\":\"py_3SpFc5IkWweOM9jA1Yveg3bs\",\"object\":\"charge\",\"amount\":3790,\"application_fee\":\"fee_1SpFdeIkWweOM9jACOGZZXiX\",\"balance_transaction\":\"txn_3SpFc5IkWweOM9jA1gSqmMuE\",\"captured\":true,\"created\":1768341634,\"currency\":\"eur\",\"failure_code\":null,\"failure_message\":null,\"fraud_details\":{},\"livemode\":true,\"metadata\":{\"payments_extension_type\":\"klarna\",\"reconciliation_flow\":\"payments_api\",\"shop_id\":\"751927347\",\"payments_extension\":\"true\",\"payment_id\":\"rkSwdbU6G5Yn10xRGv7GT2ShL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pFc5IkWweOM9jA1QZjd3Fs\",\"payment_method\":\"pm_1SpFc5IkWweOM9jACmx3CT2r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</si>
  <si>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AS-95543</t>
  </si>
  <si>
    <t>gid://shopify/Order/7418567590226</t>
  </si>
  <si>
    <t>gid://shopify/OrderTransaction/8591505817938</t>
  </si>
  <si>
    <t>2026-01-10T11:58:13Z</t>
  </si>
  <si>
    <t>ch_3So0o5IkWweOM9jA0DDayAtO</t>
  </si>
  <si>
    <t>rLBKFgZ1jslRMUP078pPiNOub</t>
  </si>
  <si>
    <t>pi_3So0o5IkWweOM9jA0QqUtyaS</t>
  </si>
  <si>
    <t>"{\"id\":\"pi_3So0o5IkWweOM9jA0QqUtyaS\",\"object\":\"payment_intent\",\"amount\":5614,\"amount_capturable\":0,\"amount_received\":5614,\"canceled_at\":null,\"cancellation_reason\":null,\"capture_method\":\"automatic\",\"latest_charge\":{\"id\":\"ch_3So0o5IkWweOM9jA0DDayAtO\",\"object\":\"charge\",\"amount\":5614,\"application_fee\":\"fee_1So0o8IkWweOM9jAIRgLA8Hz\",\"balance_transaction\":\"txn_3So0o5IkWweOM9jA08Y7pRRP\",\"captured\":true,\"created\":1768046296,\"currency\":\"eur\",\"failure_code\":null,\"failure_message\":null,\"fraud_details\":{},\"livemode\":true,\"metadata\":{\"payment_id\":\"rLBKFgZ1jslRMUP078pPiNOu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0o5IkWweOM9jA0QqUtyaS\",\"payment_method\":\"pm_1So0o5IkWweOM9jAE1psnIQS\",\"payment_method_details\":{\"card\":{\"amount_authorized\":5614,\"authorization_code\":\"457726\",\"brand\":\"visa\",\"checks\":{\"address_line1_check\":\"unavailable\",\"address_postal_code_check\":\"unavailable\",\"cvc_check\":\"pass\"},\"country\":\"ES\",\"description\":\"Visa Business\",\"ds_transaction_id\":null,\"exp_month\":5,\"exp_year\":2028,\"extended_authorization\":{\"status\":\"disabled\"},\"fingerprint\":\"Ah38EIUh4BjNXbt9\",\"funding\":\"credit\",\"iin\":\"425566\",\"incremental_authorization\":{\"status\":\"unavailable\"},\"installments\":null,\"issuer\":\"BANKINTER S.A.\",\"last4\":\"1796\",\"mandate\":null,\"moto\":false,\"multicapture\":{\"status\":\"unavailable\"},\"network\":\"visa\",\"network_token\":{\"used\":false},\"network_transaction_id\":\"486010430967090\",\"overcapture\":{\"maximum_amount_capturable\":5614,\"status\":\"unavailable\"},\"payment_account_reference\":\"V0010013025181549187655494947\",\"regulated_status\":\"unregulated\",\"three_d_secure\":null,\"wallet\":null},\"type\":\"card\"},\"refunded\":false,\"source\":null,\"status\":\"succeeded\",\"mit_params\":{\"network_transaction_id\":\"486010430967090\"}},\"confirmation_method\":\"manual\",\"created\":1768046293,\"currency\":\"eur\",\"customer\":null,\"last_payment_error\":null,\"livemode\":true,\"metadata\":{\"payment_id\":\"rLBKFgZ1jslRMUP078pPiNOub\",\"payments_extension\":\"true\",\"payments_extension_type\":\"card\",\"reconciliation_flow\":\"payments_api\",\"shop_id\":\"751927347\"},\"next_action\":null,\"payment_method\":\"pm_1So0o5IkWweOM9jAE1psnIQS\",\"payment_method_types\":[\"card\"],\"source\":null,\"status\":\"succeeded\"}"</t>
  </si>
  <si>
    <t>AS-95451</t>
  </si>
  <si>
    <t>AS-96285</t>
  </si>
  <si>
    <t>gid://shopify/Order/7440007332178</t>
  </si>
  <si>
    <t>gid://shopify/OrderTransaction/8615851655506</t>
  </si>
  <si>
    <t>2026-01-18T20:25:58Z</t>
  </si>
  <si>
    <t>py_3Sr2XrIkWweOM9jA0BU7uy6K</t>
  </si>
  <si>
    <t>rrhUO7FcLxpLPGDasTaXadxc0</t>
  </si>
  <si>
    <t>"{\"id\":\"py_3Sr2XrIkWweOM9jA0BU7uy6K\",\"object\":\"charge\",\"amount\":9380,\"application_fee\":\"fee_1Sr2YKIkWweOM9jAmWdUmuPm\",\"balance_transaction\":\"txn_3Sr2XrIkWweOM9jA0kUQMSU1\",\"captured\":true,\"created\":1768767988,\"currency\":\"eur\",\"failure_code\":null,\"failure_message\":null,\"fraud_details\":{},\"livemode\":true,\"metadata\":{\"payments_extension_type\":\"klarna\",\"reconciliation_flow\":\"payments_api\",\"shop_id\":\"751927347\",\"payments_extension\":\"true\",\"payment_id\":\"rrhUO7FcLxpLPGDasTaXadxc0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r2XrIkWweOM9jA0rr1mA0b\",\"payment_method\":\"pm_1Sr2XrIkWweOM9jAPSxjnhMU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</si>
  <si>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AS-96015</t>
  </si>
  <si>
    <t>gid://shopify/Order/7431049773394</t>
  </si>
  <si>
    <t>gid://shopify/OrderTransaction/8605464854866</t>
  </si>
  <si>
    <t>2026-01-15T19:30:25Z</t>
  </si>
  <si>
    <t>ch_3SpwFRIkWweOM9jA0Xv9xPV7</t>
  </si>
  <si>
    <t>r3vhyUNrMEPr00hi3M0pwefA1</t>
  </si>
  <si>
    <t>pi_3SpwFRIkWweOM9jA0JvxND2B</t>
  </si>
  <si>
    <t>"{\"id\":\"pi_3SpwFRIkWweOM9jA0JvxND2B\",\"object\":\"payment_intent\",\"amount\":6580,\"amount_capturable\":0,\"amount_received\":6580,\"canceled_at\":null,\"cancellation_reason\":null,\"capture_method\":\"automatic\",\"latest_charge\":{\"id\":\"ch_3SpwFRIkWweOM9jA0Xv9xPV7\",\"object\":\"charge\",\"amount\":6580,\"application_fee\":\"fee_1SpwFTIkWweOM9jAyM0fsrh8\",\"balance_transaction\":\"txn_3SpwFRIkWweOM9jA0UfxsRsY\",\"captured\":true,\"created\":1768505426,\"currency\":\"eur\",\"failure_code\":null,\"failure_message\":null,\"fraud_details\":{},\"livemode\":true,\"metadata\":{\"payment_id\":\"r3vhyUNrMEPr00hi3M0pwefA1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wFRIkWweOM9jA0JvxND2B\",\"payment_method\":\"pm_1SpwFRIkWweOM9jAnuROUBYq\",\"payment_method_details\":{\"card\":{\"amount_authorized\":6580,\"authorization_code\":\"008142\",\"brand\":\"mastercard\",\"checks\":{\"address_line1_check\":\"pass\",\"address_postal_code_check\":\"pass\",\"cvc_check\":null},\"country\":\"GB\",\"description\":\"Platinum MasterCard Card\",\"ds_transaction_id\":null,\"exp_month\":8,\"exp_year\":2029,\"extended_authorization\":{\"status\":\"disabled\"},\"fingerprint\":\"6AFdzGTsnuUkL5Mr\",\"funding\":\"credit\",\"iin\":\"527669\",\"incremental_authorization\":{\"status\":\"unavailable\"},\"installments\":null,\"issuer\":\"CLYDESDALE BANK PLC.\",\"last4\":\"4852\",\"mandate\":null,\"moto\":false,\"multicapture\":{\"status\":\"unavailable\"},\"network\":\"mastercard\",\"network_token\":{\"used\":false},\"network_transaction_id\":\"MPLAJK8KC0115\",\"overcapture\":{\"maximum_amount_capturable\":6580,\"status\":\"unavailable\"},\"payment_account_reference\":\"50014XZ7S9NE7YOFB2PW2XSOWOR8Z\",\"regulated_status\":\"unregulated\",\"three_d_secure\":null,\"wallet\":null},\"type\":\"card\"},\"refunded\":false,\"source\":null,\"status\":\"succeeded\",\"mit_params\":{\"network_transaction_id\":\"MPLAJK8KC0115\"}},\"confirmation_method\":\"manual\",\"created\":1768505425,\"currency\":\"eur\",\"customer\":null,\"last_payment_error\":null,\"livemode\":true,\"metadata\":{\"payment_id\":\"r3vhyUNrMEPr00hi3M0pwefA1\",\"payments_extension\":\"true\",\"payments_extension_type\":\"card\",\"reconciliation_flow\":\"payments_api\",\"shop_id\":\"751927347\"},\"next_action\":null,\"payment_method\":\"pm_1SpwFRIkWweOM9jAnuROUBYq\",\"payment_method_types\":[\"card\"],\"source\":null,\"status\":\"succeeded\"}"</t>
  </si>
  <si>
    <t>AS-94945</t>
  </si>
  <si>
    <t>gid://shopify/Order/7397095178578</t>
  </si>
  <si>
    <t>gid://shopify/OrderTransaction/8573181722962</t>
  </si>
  <si>
    <t>2026-01-03T11:38:33Z</t>
  </si>
  <si>
    <t>ch_3SlTADIkWweOM9jA1I59HPsx</t>
  </si>
  <si>
    <t>rWHBqfHOUIyrGnvj0sVBOvitm</t>
  </si>
  <si>
    <t>pi_3SlTADIkWweOM9jA1Fu9Suts</t>
  </si>
  <si>
    <t>"{\"id\":\"pi_3SlTADIkWweOM9jA1Fu9Suts\",\"object\":\"payment_intent\",\"amount\":2490,\"amount_capturable\":0,\"amount_received\":2490,\"canceled_at\":null,\"cancellation_reason\":null,\"capture_method\":\"automatic\",\"latest_charge\":{\"id\":\"ch_3SlTADIkWweOM9jA1I59HPsx\",\"object\":\"charge\",\"amount\":2490,\"application_fee\":\"fee_1SlTAEIkWweOM9jAjYFxBWvD\",\"balance_transaction\":\"txn_3SlTADIkWweOM9jA1J0H2BDN\",\"captured\":true,\"created\":1767440313,\"currency\":\"eur\",\"failure_code\":null,\"failure_message\":null,\"fraud_details\":{},\"livemode\":true,\"metadata\":{\"payment_id\":\"rWHBqfHOUIyrGnvj0sVBOvit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TADIkWweOM9jA1Fu9Suts\",\"payment_method\":\"pm_1SlTADIkWweOM9jAjFHCmNad\",\"payment_method_details\":{\"card\":{\"amount_authorized\":2490,\"authorization_code\":\"565399\",\"brand\":\"visa\",\"checks\":{\"address_line1_check\":\"unavailable\",\"address_postal_code_check\":\"unavailable\",\"cvc_check\":\"pass\"},\"country\":\"ES\",\"description\":\"Visa Classic\",\"ds_transaction_id\":null,\"exp_month\":12,\"exp_year\":2029,\"extended_authorization\":{\"status\":\"disabled\"},\"fingerprint\":\"lL27WqYo2JujUG7M\",\"funding\":\"credit\",\"iin\":\"476663\",\"incremental_authorization\":{\"status\":\"unavailable\"},\"installments\":null,\"issuer\":\"CAIXABANK S.A.\",\"last4\":\"1803\",\"mandate\":null,\"moto\":false,\"multicapture\":{\"status\":\"unavailable\"},\"network\":\"visa\",\"network_token\":{\"used\":false},\"network_transaction_id\":\"486003419149076\",\"overcapture\":{\"maximum_amount_capturable\":2490,\"status\":\"unavailable\"},\"payment_account_reference\":\"V0010015824019580167141194350\",\"regulated_status\":\"unregulated\",\"three_d_secure\":null,\"wallet\":null},\"type\":\"card\"},\"refunded\":false,\"source\":null,\"status\":\"succeeded\",\"mit_params\":{\"network_transaction_id\":\"486003419149076\"}},\"confirmation_method\":\"manual\",\"created\":1767440313,\"currency\":\"eur\",\"customer\":null,\"last_payment_error\":null,\"livemode\":true,\"metadata\":{\"payment_id\":\"rWHBqfHOUIyrGnvj0sVBOvitm\",\"payments_extension\":\"true\",\"payments_extension_type\":\"card\",\"reconciliation_flow\":\"payments_api\",\"shop_id\":\"751927347\"},\"next_action\":null,\"payment_method\":\"pm_1SlTADIkWweOM9jAjFHCmNad\",\"payment_method_types\":[\"card\"],\"source\":null,\"status\":\"succeeded\"}"</t>
  </si>
  <si>
    <t>AS-95982</t>
  </si>
  <si>
    <t>gid://shopify/Order/7429857804626</t>
  </si>
  <si>
    <t>gid://shopify/OrderTransaction/8604218294610</t>
  </si>
  <si>
    <t>2026-01-15T11:28:48Z</t>
  </si>
  <si>
    <t>5E9056031C263532K</t>
  </si>
  <si>
    <t>"{\"id\":\"5E9056031C263532K\",\"intent\":\"CAPTURE\",\"status\":\"COMPLETED\",\"payment_source\":{\"paypal\":{\"email_address\":\"jenn.halsdorf@gmail.com\",\"account_id\":\"6VZKQ9SWYLRTA\",\"account_status\":\"VERIFIED\",\"name\":{\"given_name\":\"Jennifer\",\"surname\":\"Halsdorf\"},\"phone_number\":{\"national_number\":\"33695126051\"},\"address\":{\"address_line_1\":\"18 A rue  Saint Michel\",\"admin_area_2\":\"Audun le Tiche\",\"postal_code\":\"57390\",\"country_code\":\"FR\"}}},\"purchase_units\":[{\"reference_id\":\"default\",\"amount\":{\"currency_code\":\"EUR\",\"value\":\"122.31\",\"breakdown\":{\"item_total\":{\"currency_code\":\"EUR\",\"value\":\"135.90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13.59\"}}},\"payee\":{\"email_address\":\"info@artestaposters.com\",\"merchant_id\":\"CZQCEKGVW6QGG\",\"display_data\":{\"brand_name\":\"Artesta\"}},\"payment_instruction\":{\"disbursement_mode\":\"INSTANT\"},\"description\":\"Watercolor abstraction N3 - P\u00f3ster \\/ Madera negro \\/ 50x70\",\"custom_id\":\"{\\\"shop_id\\\":751927347,\\\"session_id\\\":\\\"ry1wRbjEaMPcFeJgdpSPHxqEk\\\"}\",\"invoice_id\":\"ry1wRbjEaMPcFeJgdpSPHxqEk\",\"soft_descriptor\":\"PAYPAL *ARTESTASTOR AR\",\"items\":[{\"name\":\"Watercolor abstraction N3 - P\u00f3ster \\/ Madera negro \\/ 50x70\",\"unit_amount\":{\"currency_code\":\"EUR\",\"value\":\"67.95\"},\"tax\":{\"currency_code\":\"EUR\",\"value\":\"0.00\"},\"quantity\":\"1\"},{\"name\":\"Abstract N1 - P\u00f3ster \\/ Madera negro \\/ 50x70\",\"unit_amount\":{\"currency_code\":\"EUR\",\"value\":\"67.95\"},\"tax\":{\"currency_code\":\"EUR\",\"value\":\"0.00\"},\"quantity\":\"1\"}],\"shipping\":{\"name\":{\"full_name\":\"Jennifer Halsdorf\"},\"address\":{\"address_line_1\":\"18 A rue  Saint Michel\",\"admin_area_2\":\"Audun le Tiche\",\"postal_code\":\"57390\",\"country_code\":\"FR\"}},\"supplementary_data\":{\"tax_nexus\":[]},\"payments\":{\"captures\":[{\"id\":\"997118952R1331603\",\"status\":\"COMPLETED\",\"amount\":{\"currency_code\":\"EUR\",\"value\":\"122.31\"},\"final_capture\":true,\"disbursement_mode\":\"INSTANT\",\"seller_protection\":{\"status\":\"ELIGIBLE\",\"dispute_categories\":[\"ITEM_NOT_RECEIVED\",\"UNAUTHORIZED_TRANSACTION\"]},\"seller_receivable_breakdown\":{\"gross_amount\":{\"currency_code\":\"EUR\",\"value\":\"122.31\"},\"paypal_fee\":{\"currency_code\":\"EUR\",\"value\":\"3.90\"},\"net_amount\":{\"currency_code\":\"EUR\",\"value\":\"118.41\"}},\"invoice_id\":\"ry1wRbjEaMPcFeJgdpSPHxqEk\",\"custom_id\":\"{\\\"shop_id\\\":751927347,\\\"session_id\\\":\\\"ry1wRbjEaMPcFeJgdpSPHxqEk\\\"}\",\"links\":[{\"href\":\"https:\\/\\/api.paypal.com\\/v2\\/payments\\/captures\\/997118952R1331603\",\"rel\":\"self\",\"method\":\"GET\"},{\"href\":\"https:\\/\\/api.paypal.com\\/v2\\/payments\\/captures\\/997118952R1331603\\/refund\",\"rel\":\"refund\",\"method\":\"POST\"},{\"href\":\"https:\\/\\/api.paypal.com\\/v2\\/checkout\\/orders\\/5E9056031C263532K\",\"rel\":\"up\",\"method\":\"GET\"}],\"create_time\":\"2026-01-15T11:28:49Z\",\"update_time\":\"2026-01-15T11:28:49Z\"}]}}],\"payer\":{\"name\":{\"given_name\":\"Jennifer\",\"surname\":\"Halsdorf\"},\"email_address\":\"jenn.halsdorf@gmail.com\",\"payer_id\":\"6VZKQ9SWYLRTA\",\"phone\":{\"phone_number\":{\"national_number\":\"33695126051\"}},\"address\":{\"address_line_1\":\"18 A rue  Saint Michel\",\"admin_area_2\":\"Audun le Tiche\",\"postal_code\":\"57390\",\"country_code\":\"FR\"}},\"create_time\":\"2026-01-15T11:28:17Z\",\"update_time\":\"2026-01-15T11:28:49Z\",\"links\":[{\"href\":\"https:\\/\\/api.paypal.com\\/v2\\/checkout\\/orders\\/5E9056031C263532K\",\"rel\":\"self\",\"method\":\"GET\"}]}"</t>
  </si>
  <si>
    <t>"{\"id\":\"pi_3SaKirIkWweOM9jA2p0hFQ2q\",\"object\":\"payment_intent\",\"amount\":4986,\"amount_capturable\":0,\"amount_received\":4986,\"canceled_at\":null,\"cancellation_reason\":null,\"capture_method\":\"automatic\",\"latest_charge\":{\"id\":\"ch_3SaKirIkWweOM9jA2oTPPd88\",\"object\":\"charge\",\"amount\":4986,\"application_fee\":\"fee_1SaKisIkWweOM9jA0u9CD28y\",\"balance_transaction\":\"txn_3SaKirIkWweOM9jA2gDHeZK8\",\"captured\":true,\"created\":1764786257,\"currency\":\"eur\",\"failure_code\":null,\"failure_message\":null,\"fraud_details\":{},\"livemode\":true,\"metadata\":{\"payment_id\":\"rphYHlZhzh3xITHfh7OrDZ16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aKirIkWweOM9jA2p0hFQ2q\",\"payment_method\":\"pm_1SaKirIkWweOM9jA1G6YfbRi\",\"payment_method_details\":{\"card\":{\"amount_authorized\":4986,\"authorization_code\":\"916993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I58ibUx1HifsyuBV\",\"funding\":\"debit\",\"iin\":\"480025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485337662573750\",\"overcapture\":{\"maximum_amount_capturable\":4986,\"status\":\"unavailable\"},\"payment_account_reference\":\"V0010015819015790371735565547\",\"regulated_status\":\"unregulated\",\"three_d_secure\":null,\"wallet\":{\"apple_pay\":{\"type\":\"apple_pay\"},\"dynamic_last4\":\"0446\",\"type\":\"apple_pay\"}},\"type\":\"card\"},\"refunded\":false,\"source\":null,\"status\":\"succeeded\",\"mit_params\":{\"network_transaction_id\":\"485337662573750\"}},\"confirmation_method\":\"manual\",\"created\":1764786257,\"currency\":\"eur\",\"customer\":null,\"last_payment_error\":null,\"livemode\":true,\"metadata\":{\"payment_id\":\"rphYHlZhzh3xITHfh7OrDZ16e\",\"payments_extension\":\"true\",\"payments_extension_type\":\"card\",\"reconciliation_flow\":\"payments_api\",\"shop_id\":\"751927347\"},\"next_action\":null,\"payment_method\":\"pm_1SaKirIkWweOM9jA1G6YfbRi\",\"payment_method_types\":[\"card\"],\"source\":null,\"status\":\"succeeded\"}"</t>
  </si>
  <si>
    <t>gid://shopify/OrderTransaction/8617372025170</t>
  </si>
  <si>
    <t>2026-01-19T11:35:55Z</t>
  </si>
  <si>
    <t>re_3SaKirIkWweOM9jA2pQ6sVCC</t>
  </si>
  <si>
    <t>zBUZy5GGj3L18geucqEVSzOuG</t>
  </si>
  <si>
    <t>"{\"id\":\"re_3SaKirIkWweOM9jA2pQ6sVCC\",\"amount\":4491,\"balance_transaction\":\"txn_3SaKirIkWweOM9jA25TD4PiE\",\"charge\":{\"id\":\"ch_3SaKirIkWweOM9jA2oTPPd88\",\"object\":\"charge\",\"amount\":4986,\"application_fee\":\"fee_1SaKisIkWweOM9jA0u9CD28y\",\"balance_transaction\":\"txn_3SaKirIkWweOM9jA2gDHeZK8\",\"captured\":true,\"created\":1764786257,\"currency\":\"eur\",\"failure_code\":null,\"failure_message\":null,\"fraud_details\":{},\"livemode\":true,\"metadata\":{\"payment_id\":\"rphYHlZhzh3xITHfh7OrDZ16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aKirIkWweOM9jA2p0hFQ2q\",\"payment_method\":\"pm_1SaKirIkWweOM9jA1G6YfbRi\",\"payment_method_details\":{\"card\":{\"amount_authorized\":4986,\"authorization_code\":\"916993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I58ibUx1HifsyuBV\",\"funding\":\"debit\",\"iin\":\"480025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485337662573750\",\"overcapture\":{\"maximum_amount_capturable\":4986,\"status\":\"unavailable\"},\"payment_account_reference\":\"V0010015819015790371735565547\",\"regulated_status\":\"unregulated\",\"three_d_secure\":null,\"wallet\":{\"apple_pay\":{\"type\":\"apple_pay\"},\"dynamic_last4\":\"0446\",\"type\":\"apple_pay\"}},\"type\":\"card\"},\"refunded\":false,\"source\":null,\"status\":\"succeeded\",\"mit_params\":{\"network_transaction_id\":\"485337662573750\"}},\"object\":\"refund\",\"reason\":null,\"status\":\"succeeded\",\"created\":1768822556,\"currency\":\"eur\",\"metadata\":{\"payments_extension\":\"true\",\"payments_extension_type\":\"card\",\"reconciliation_flow\":\"payments_api\",\"refund_id\":\"zBUZy5GGj3L18geucqEVSzOuG\"},\"payment_method_details\":{\"card\":{\"acquirer_reference_number\":null,\"acquirer_reference_number_status\":\"pending\"},\"type\":\"card\"},\"mit_params\":{}}"</t>
  </si>
  <si>
    <t>AS-95091</t>
  </si>
  <si>
    <t>gid://shopify/Order/7400039612754</t>
  </si>
  <si>
    <t>gid://shopify/OrderTransaction/8576905085266</t>
  </si>
  <si>
    <t>2026-01-04T21:43:35Z</t>
  </si>
  <si>
    <t>ch_3Slz5HIkWweOM9jA1aIWLdeH</t>
  </si>
  <si>
    <t>rtOhySCcmNLIMFBO6CEqrmoNa</t>
  </si>
  <si>
    <t>pi_3Slz5HIkWweOM9jA1g8lPdIe</t>
  </si>
  <si>
    <t>"{\"id\":\"pi_3Slz5HIkWweOM9jA1g8lPdIe\",\"object\":\"payment_intent\",\"amount\":8091,\"amount_capturable\":0,\"amount_received\":8091,\"canceled_at\":null,\"cancellation_reason\":null,\"capture_method\":\"automatic\",\"latest_charge\":{\"id\":\"ch_3Slz5HIkWweOM9jA1aIWLdeH\",\"object\":\"charge\",\"amount\":8091,\"application_fee\":\"fee_1Slz5JIkWweOM9jAN2uJzkkI\",\"balance_transaction\":\"txn_3Slz5HIkWweOM9jA1zuIS4gb\",\"captured\":true,\"created\":1767563016,\"currency\":\"eur\",\"failure_code\":null,\"failure_message\":null,\"fraud_details\":{},\"livemode\":true,\"metadata\":{\"payment_id\":\"rtOhySCcmNLIMFBO6CEqrmoN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z5HIkWweOM9jA1g8lPdIe\",\"payment_method\":\"pm_1Slz5HIkWweOM9jAFvRiDQZh\",\"payment_method_details\":{\"card\":{\"amount_authorized\":8091,\"authorization_code\":\"668856\",\"brand\":\"mastercard\",\"checks\":{\"address_line1_check\":\"unavailable\",\"address_postal_code_check\":\"unavailable\",\"cvc_check\":\"pass\"},\"country\":\"AT\",\"description\":\"World MasterCard Card\",\"ds_transaction_id\":null,\"exp_month\":2,\"exp_year\":2029,\"extended_authorization\":{\"status\":\"disabled\"},\"fingerprint\":\"nCigmMkMr9RuYIgW\",\"funding\":\"credit\",\"iin\":\"510045\",\"incremental_authorization\":{\"status\":\"unavailable\"},\"installments\":null,\"issuer\":\"ERSTE BANK DER OSTERREICHISCHE\",\"last4\":\"2965\",\"mandate\":null,\"moto\":false,\"multicapture\":{\"status\":\"unavailable\"},\"network\":\"mastercard\",\"network_token\":{\"used\":false},\"network_transaction_id\":\"MCWITEYAW0104\",\"overcapture\":{\"maximum_amount_capturable\":8091,\"status\":\"unavailable\"},\"payment_account_reference\":\"5001ELMJ0G8EN3PYH9I7GI9SN5PV6\",\"regulated_status\":\"unregulated\",\"three_d_secure\":null,\"wallet\":null},\"type\":\"card\"},\"refunded\":false,\"source\":null,\"status\":\"succeeded\",\"mit_params\":{\"network_transaction_id\":\"MCWITEYAW0104\"}},\"confirmation_method\":\"manual\",\"created\":1767563015,\"currency\":\"eur\",\"customer\":null,\"last_payment_error\":null,\"livemode\":true,\"metadata\":{\"payment_id\":\"rtOhySCcmNLIMFBO6CEqrmoNa\",\"payments_extension\":\"true\",\"payments_extension_type\":\"card\",\"reconciliation_flow\":\"payments_api\",\"shop_id\":\"751927347\"},\"next_action\":null,\"payment_method\":\"pm_1Slz5HIkWweOM9jAFvRiDQZh\",\"payment_method_types\":[\"card\"],\"source\":null,\"status\":\"succeeded\"}"</t>
  </si>
  <si>
    <t>AS-97209</t>
  </si>
  <si>
    <t>cancel-Wrong-product, customer-edit</t>
  </si>
  <si>
    <t>gid://shopify/Order/7516457730386</t>
  </si>
  <si>
    <t>gid://shopify/OrderTransaction/8650284073298</t>
  </si>
  <si>
    <t>2026-01-31T14:47:20Z</t>
  </si>
  <si>
    <t>ch_3SvfSGIkWweOM9jA2C49q6im</t>
  </si>
  <si>
    <t>rRkz6aDEypO7ytEPfuVzC4B1G</t>
  </si>
  <si>
    <t>pi_3SvfSGIkWweOM9jA23iN5rF8</t>
  </si>
  <si>
    <t>"{\"id\":\"pi_3SvfSGIkWweOM9jA23iN5rF8\",\"object\":\"payment_intent\",\"amount\":24107,\"amount_capturable\":0,\"amount_received\":24107,\"canceled_at\":null,\"cancellation_reason\":null,\"capture_method\":\"automatic\",\"latest_charge\":{\"id\":\"ch_3SvfSGIkWweOM9jA2C49q6im\",\"object\":\"charge\",\"amount\":24107,\"application_fee\":\"fee_1SvfSIIkWweOM9jA9bwQVCO9\",\"balance_transaction\":\"txn_3SvfSGIkWweOM9jA26TY7F3n\",\"captured\":true,\"created\":1769870842,\"currency\":\"eur\",\"failure_code\":null,\"failure_message\":null,\"fraud_details\":{},\"livemode\":true,\"metadata\":{\"payment_id\":\"rRkz6aDEypO7ytEPfuVzC4B1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fSGIkWweOM9jA23iN5rF8\",\"payment_method\":\"pm_1SvfSGIkWweOM9jAqfQ4tn5x\",\"payment_method_details\":{\"card\":{\"amount_authorized\":24107,\"authorization_code\":\"242591\",\"brand\":\"mastercard\",\"checks\":{\"address_line1_check\":\"unavailable\",\"address_postal_code_check\":\"unavailable\",\"cvc_check\":\"pass\"},\"country\":\"ES\",\"description\":\"Platinum MasterCard Immediate Debit\",\"ds_transaction_id\":null,\"exp_month\":7,\"exp_year\":2032,\"extended_authorization\":{\"status\":\"disabled\"},\"fingerprint\":\"FANRgBBMTDk9F96q\",\"funding\":\"debit\",\"iin\":\"548901\",\"incremental_authorization\":{\"status\":\"unavailable\"},\"installments\":null,\"issuer\":\"BANCO SANTANDER S.A.\",\"last4\":\"0636\",\"mandate\":null,\"moto\":false,\"multicapture\":{\"status\":\"unavailable\"},\"network\":\"mastercard\",\"network_token\":{\"used\":false},\"network_transaction_id\":\"TPLJFP3W90131\",\"overcapture\":{\"maximum_amount_capturable\":24107,\"status\":\"unavailable\"},\"payment_account_reference\":\"50013U6LU19J72SWLAI6I1WTCA1PF\",\"regulated_status\":\"unregulated\",\"three_d_secure\":null,\"wallet\":null},\"type\":\"card\"},\"refunded\":false,\"source\":null,\"status\":\"succeeded\",\"mit_params\":{\"network_transaction_id\":\"TPLJFP3W90131\"}},\"confirmation_method\":\"manual\",\"created\":1769870840,\"currency\":\"eur\",\"customer\":null,\"last_payment_error\":null,\"livemode\":true,\"metadata\":{\"payment_id\":\"rRkz6aDEypO7ytEPfuVzC4B1G\",\"payments_extension\":\"true\",\"payments_extension_type\":\"card\",\"reconciliation_flow\":\"payments_api\",\"shop_id\":\"751927347\"},\"next_action\":null,\"payment_method\":\"pm_1SvfSGIkWweOM9jAqfQ4tn5x\",\"payment_method_types\":[\"card\"],\"source\":null,\"status\":\"succeeded\"}"</t>
  </si>
  <si>
    <t>gid://shopify/OrderTransaction/8650315235666</t>
  </si>
  <si>
    <t>2026-01-31T14:59:38Z</t>
  </si>
  <si>
    <t>re_3SvfSGIkWweOM9jA2RfQd4Sq</t>
  </si>
  <si>
    <t>z5YSd30ONAAnlgyzsc6EYSNwj</t>
  </si>
  <si>
    <t>"{\"id\":\"re_3SvfSGIkWweOM9jA2RfQd4Sq\",\"amount\":24107,\"balance_transaction\":\"txn_3SvfSGIkWweOM9jA26F3lFNQ\",\"charge\":{\"id\":\"ch_3SvfSGIkWweOM9jA2C49q6im\",\"object\":\"charge\",\"amount\":24107,\"application_fee\":\"fee_1SvfSIIkWweOM9jA9bwQVCO9\",\"balance_transaction\":\"txn_3SvfSGIkWweOM9jA26TY7F3n\",\"captured\":true,\"created\":1769870842,\"currency\":\"eur\",\"failure_code\":null,\"failure_message\":null,\"fraud_details\":{},\"livemode\":true,\"metadata\":{\"payment_id\":\"rRkz6aDEypO7ytEPfuVzC4B1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fSGIkWweOM9jA23iN5rF8\",\"payment_method\":\"pm_1SvfSGIkWweOM9jAqfQ4tn5x\",\"payment_method_details\":{\"card\":{\"amount_authorized\":24107,\"authorization_code\":\"242591\",\"brand\":\"mastercard\",\"checks\":{\"address_line1_check\":\"unavailable\",\"address_postal_code_check\":\"unavailable\",\"cvc_check\":\"pass\"},\"country\":\"ES\",\"description\":\"Platinum MasterCard Immediate Debit\",\"ds_transaction_id\":null,\"exp_month\":7,\"exp_year\":2032,\"extended_authorization\":{\"status\":\"disabled\"},\"fingerprint\":\"FANRgBBMTDk9F96q\",\"funding\":\"debit\",\"iin\":\"548901\",\"incremental_authorization\":{\"status\":\"unavailable\"},\"installments\":null,\"issuer\":\"BANCO SANTANDER S.A.\",\"last4\":\"0636\",\"mandate\":null,\"moto\":false,\"multicapture\":{\"status\":\"unavailable\"},\"network\":\"mastercard\",\"network_token\":{\"used\":false},\"network_transaction_id\":\"TPLJFP3W90131\",\"overcapture\":{\"maximum_amount_capturable\":24107,\"status\":\"unavailable\"},\"payment_account_reference\":\"50013U6LU19J72SWLAI6I1WTCA1PF\",\"regulated_status\":\"unregulated\",\"three_d_secure\":null,\"wallet\":null},\"type\":\"card\"},\"refunded\":true,\"source\":null,\"status\":\"succeeded\",\"mit_params\":{\"network_transaction_id\":\"TPLJFP3W90131\"}},\"object\":\"refund\",\"reason\":null,\"status\":\"succeeded\",\"created\":1769871578,\"currency\":\"eur\",\"metadata\":{\"payments_extension\":\"true\",\"payments_extension_type\":\"card\",\"reconciliation_flow\":\"payments_api\",\"refund_id\":\"z5YSd30ONAAnlgyzsc6EYSNwj\"},\"payment_method_details\":{\"card\":{\"acquirer_reference_number\":null,\"acquirer_reference_number_status\":\"unavailable\"},\"type\":\"card\"},\"mit_params\":{}}"</t>
  </si>
  <si>
    <t>AS-96877</t>
  </si>
  <si>
    <t>gid://shopify/Order/7497555607890</t>
  </si>
  <si>
    <t>gid://shopify/OrderTransaction/8637799694674</t>
  </si>
  <si>
    <t>2026-01-26T20:09:44Z</t>
  </si>
  <si>
    <t>1UW3725529299851Y</t>
  </si>
  <si>
    <t>"{\"id\":\"1UW3725529299851Y\",\"intent\":\"CAPTURE\",\"status\":\"COMPLETED\",\"payment_source\":{\"paypal\":{\"email_address\":\"agnesemaria.loser@gmail.com\",\"account_id\":\"W2BNFDT89VEW6\",\"account_status\":\"VERIFIED\",\"name\":{\"given_name\":\"agnese\",\"surname\":\"loser\"},\"phone_number\":{\"national_number\":\"393299466289\"},\"address\":{\"address_line_1\":\"via bronzetti 8\",\"admin_area_2\":\"milano\",\"admin_area_1\":\"MI\",\"postal_code\":\"20129\",\"country_code\":\"IT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Audrey Hepburn Breakfast at Tiffanys 1961 film poster - P\u00f3ster \\/ Sin marco \\/ 30x40\",\"custom_id\":\"{\\\"shop_id\\\":751927347,\\\"session_id\\\":\\\"rnnr8Pig2nknkcRavUXr0DQZP\\\"}\",\"invoice_id\":\"rnnr8Pig2nknkcRavUXr0DQZP\",\"soft_descriptor\":\"PAYPAL *ARTESTASTOR AR\",\"items\":[{\"name\":\"Audrey Hepburn Breakfast at Tiffanys 1961 film poster - P\u00f3ster \\/ Sin marco \\/ 30x40\",\"unit_amount\":{\"currency_code\":\"EUR\",\"value\":\"19.95\"},\"tax\":{\"currency_code\":\"EUR\",\"value\":\"0.00\"},\"quantity\":\"1\"}],\"shipping\":{\"name\":{\"full_name\":\"Eco Contract loeser\"},\"address\":{\"address_line_1\":\"Corso Venezia 48\",\"admin_area_2\":\"Milano\",\"admin_area_1\":\"Milano\",\"postal_code\":\"20121\",\"country_code\":\"IT\"}},\"payments\":{\"captures\":[{\"id\":\"9VD8945183766452P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nnr8Pig2nknkcRavUXr0DQZP\",\"custom_id\":\"{\\\"shop_id\\\":751927347,\\\"session_id\\\":\\\"rnnr8Pig2nknkcRavUXr0DQZP\\\"}\",\"links\":[{\"href\":\"https:\\/\\/api.paypal.com\\/v2\\/payments\\/captures\\/9VD8945183766452P\",\"rel\":\"self\",\"method\":\"GET\"},{\"href\":\"https:\\/\\/api.paypal.com\\/v2\\/payments\\/captures\\/9VD8945183766452P\\/refund\",\"rel\":\"refund\",\"method\":\"POST\"},{\"href\":\"https:\\/\\/api.paypal.com\\/v2\\/checkout\\/orders\\/1UW3725529299851Y\",\"rel\":\"up\",\"method\":\"GET\"}],\"create_time\":\"2026-01-26T20:09:47Z\",\"update_time\":\"2026-01-26T20:09:47Z\"}]}}],\"payer\":{\"name\":{\"given_name\":\"agnese\",\"surname\":\"loser\"},\"email_address\":\"agnesemaria.loser@gmail.com\",\"payer_id\":\"W2BNFDT89VEW6\",\"phone\":{\"phone_number\":{\"national_number\":\"393299466289\"}},\"address\":{\"address_line_1\":\"via bronzetti 8\",\"admin_area_2\":\"milano\",\"admin_area_1\":\"MI\",\"postal_code\":\"20129\",\"country_code\":\"IT\"}},\"create_time\":\"2026-01-26T20:08:06Z\",\"update_time\":\"2026-01-26T20:09:47Z\",\"links\":[{\"href\":\"https:\\/\\/api.paypal.com\\/v2\\/checkout\\/orders\\/1UW3725529299851Y\",\"rel\":\"self\",\"method\":\"GET\"}]}"</t>
  </si>
  <si>
    <t>AS-96963</t>
  </si>
  <si>
    <t>gid://shopify/Order/7500004000082</t>
  </si>
  <si>
    <t>gid://shopify/OrderTransaction/8640957743442</t>
  </si>
  <si>
    <t>2026-01-28T07:29:37Z</t>
  </si>
  <si>
    <t>py_3SuTC2IkWweOM9jA2Do8IRdm</t>
  </si>
  <si>
    <t>r3hEfXTxvAkfLLz4EYI2XX0KT</t>
  </si>
  <si>
    <t>pi_3SuTC2IkWweOM9jA2AWXURiZ</t>
  </si>
  <si>
    <t>"{\"id\":\"pi_3SuTC2IkWweOM9jA2AWXURiZ\",\"object\":\"payment_intent\",\"amount\":8892,\"amount_capturable\":0,\"amount_received\":8892,\"canceled_at\":null,\"cancellation_reason\":null,\"capture_method\":\"automatic\",\"charges\":{\"object\":\"list\",\"data\":[{\"id\":\"py_3SuTC2IkWweOM9jA2Do8IRdm\",\"object\":\"charge\",\"amount\":8892,\"application_fee\":\"fee_1SuTCNIkWweOM9jAd8r6uKks\",\"balance_transaction\":\"txn_3SuTC2IkWweOM9jA2v9pqT1M\",\"captured\":true,\"created\":1769585399,\"currency\":\"eur\",\"failure_code\":null,\"failure_message\":null,\"fraud_details\":{},\"livemode\":true,\"metadata\":{\"payments_extension_type\":\"klarna\",\"payments_extension\":\"true\",\"shop_id\":\"751927347\",\"reconciliation_flow\":\"payments_api\",\"payment_id\":\"r3hEfXTxvAkfLLz4EYI2XX0KT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uTC2IkWweOM9jA2AWXURiZ\",\"payment_method\":\"pm_1SuTC2IkWweOM9jAdxJO8TC7\",\"payment_method_details\":{\"klarna\":{\"payer_details\":{\"address\":{\"country\":\"IT\"}},\"payment_method_category\":\"pay_in_installments\",\"preferred_locale\":\"it-IT\"},\"type\":\"klarna\"},\"refunded\":false,\"source\":null,\"status\":\"succeeded\"}],\"has_more\":false,\"total_count\":1,\"url\":\"\\/v1\\/charges?payment_intent=pi_3SuTC2IkWweOM9jA2AWXURiZ\"},\"latest_charge\":\"py_3SuTC2IkWweOM9jA2Do8IRdm\",\"confirmation_method\":\"automatic\",\"created\":1769585378,\"currency\":\"eur\",\"customer\":null,\"last_payment_error\":null,\"livemode\":true,\"metadata\":{\"payments_extension_type\":\"klarna\",\"payments_extension\":\"true\",\"shop_id\":\"751927347\",\"reconciliation_flow\":\"payments_api\",\"payment_id\":\"r3hEfXTxvAkfLLz4EYI2XX0KT\"},\"next_action\":null,\"payment_method\":\"pm_1SuTC2IkWweOM9jAdxJO8TC7\",\"payment_method_types\":[\"klarna\"],\"source\":null,\"status\":\"succeeded\"}"</t>
  </si>
  <si>
    <t>AS-96208</t>
  </si>
  <si>
    <t>gid://shopify/Order/7438687928658</t>
  </si>
  <si>
    <t>gid://shopify/OrderTransaction/8614264078674</t>
  </si>
  <si>
    <t>2026-01-18T07:27:20Z</t>
  </si>
  <si>
    <t>py_3SqqOKIkWweOM9jA0suhZe0j</t>
  </si>
  <si>
    <t>r10tgDyQWPeXlfMBYKaOIqMwC</t>
  </si>
  <si>
    <t>"{\"id\":\"py_3SqqOKIkWweOM9jA0suhZe0j\",\"object\":\"charge\",\"amount\":8897,\"application_fee\":\"fee_1SqqP3IkWweOM9jAO9RbtdGI\",\"balance_transaction\":\"txn_3SqqOKIkWweOM9jA0cknsTRI\",\"captured\":true,\"created\":1768721284,\"currency\":\"eur\",\"failure_code\":null,\"failure_message\":null,\"fraud_details\":{},\"livemode\":true,\"metadata\":{\"payments_extension_type\":\"klarna\",\"reconciliation_flow\":\"payments_api\",\"shop_id\":\"751927347\",\"payments_extension\":\"true\",\"payment_id\":\"r10tgDyQWPeXlfMBYKaOIqMwC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qqOKIkWweOM9jA0yekxUQk\",\"payment_method\":\"pm_1SqqOKIkWweOM9jA29FwzsWx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</si>
  <si>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AS-96729</t>
  </si>
  <si>
    <t>gid://shopify/Order/7493770248530</t>
  </si>
  <si>
    <t>gid://shopify/OrderTransaction/8633100206418</t>
  </si>
  <si>
    <t>2026-01-25T11:31:41Z</t>
  </si>
  <si>
    <t>ch_3StRXdIkWweOM9jA0a3fML8M</t>
  </si>
  <si>
    <t>rs6O6vDubfCVe1vgkFyBQXi9D</t>
  </si>
  <si>
    <t>pi_3StRXdIkWweOM9jA0hasRskf</t>
  </si>
  <si>
    <t>"{\"id\":\"pi_3StRXdIkWweOM9jA0hasRskf\",\"object\":\"payment_intent\",\"amount\":9995,\"amount_capturable\":0,\"amount_received\":9995,\"canceled_at\":null,\"cancellation_reason\":null,\"capture_method\":\"automatic\",\"latest_charge\":{\"id\":\"ch_3StRXdIkWweOM9jA0a3fML8M\",\"object\":\"charge\",\"amount\":9995,\"application_fee\":\"fee_1StRXfIkWweOM9jAuHbLG5yj\",\"balance_transaction\":\"txn_3StRXdIkWweOM9jA0Kh4shZg\",\"captured\":true,\"created\":1769340702,\"currency\":\"eur\",\"failure_code\":null,\"failure_message\":null,\"fraud_details\":{},\"livemode\":true,\"metadata\":{\"payment_id\":\"rs6O6vDubfCVe1vgkFyBQXi9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RXdIkWweOM9jA0hasRskf\",\"payment_method\":\"pm_1StRXdIkWweOM9jAd20ppFzD\",\"payment_method_details\":{\"card\":{\"amount_authorized\":9995,\"authorization_code\":\"103295\",\"brand\":\"mastercard\",\"checks\":{\"address_line1_check\":\"unavailable\",\"address_postal_code_check\":\"unavailable\",\"cvc_check\":null},\"country\":\"ES\",\"description\":\"Platinum MasterCard Immediate Debit\",\"ds_transaction_id\":null,\"exp_month\":5,\"exp_year\":2030,\"extended_authorization\":{\"status\":\"disabled\"},\"fingerprint\":\"wYVqJWLUbdzp3JSt\",\"funding\":\"debit\",\"iin\":\"548901\",\"incremental_authorization\":{\"status\":\"unavailable\"},\"installments\":null,\"issuer\":\"BANCO SANTANDER S.A.\",\"last4\":\"1189\",\"mandate\":null,\"moto\":false,\"multicapture\":{\"status\":\"unavailable\"},\"network\":\"mastercard\",\"network_token\":{\"used\":false},\"network_transaction_id\":\"TPLJ2QHPN0125\",\"overcapture\":{\"maximum_amount_capturable\":9995,\"status\":\"unavailable\"},\"payment_account_reference\":\"5001APZD3HB8W5OBTODBX66DQ2ANI\",\"regulated_status\":\"unregulated\",\"three_d_secure\":null,\"wallet\":null},\"type\":\"card\"},\"refunded\":false,\"source\":null,\"status\":\"succeeded\",\"mit_params\":{\"network_transaction_id\":\"TPLJ2QHPN0125\"}},\"confirmation_method\":\"manual\",\"created\":1769340701,\"currency\":\"eur\",\"customer\":null,\"last_payment_error\":null,\"livemode\":true,\"metadata\":{\"payment_id\":\"rs6O6vDubfCVe1vgkFyBQXi9D\",\"payments_extension\":\"true\",\"payments_extension_type\":\"card\",\"reconciliation_flow\":\"payments_api\",\"shop_id\":\"751927347\"},\"next_action\":null,\"payment_method\":\"pm_1StRXdIkWweOM9jAd20ppFzD\",\"payment_method_types\":[\"card\"],\"source\":null,\"status\":\"succeeded\"}"</t>
  </si>
  <si>
    <t>AS-95524</t>
  </si>
  <si>
    <t>gid://shopify/Order/7418136166738</t>
  </si>
  <si>
    <t>gid://shopify/OrderTransaction/8590991917394</t>
  </si>
  <si>
    <t>2026-01-10T07:55:38Z</t>
  </si>
  <si>
    <t>5YN06089TK008621E</t>
  </si>
  <si>
    <t>"{\"id\":\"5YN06089TK008621E\",\"intent\":\"CAPTURE\",\"status\":\"COMPLETED\",\"payment_source\":{\"paypal\":{\"email_address\":\"rs@futurenetjugend.de\",\"account_id\":\"4PEATMHTG68XA\",\"account_status\":\"VERIFIED\",\"name\":{\"given_name\":\"Roger\",\"surname\":\"Scharlach\"},\"phone_number\":{\"national_number\":\"4915253954476\"},\"address\":{\"address_line_1\":\"Spielbergstra\u00dfe 3A\",\"admin_area_2\":\"Rosenheim\",\"postal_code\":\"83026\",\"country_code\":\"DE\"}}},\"purchase_units\":[{\"reference_id\":\"default\",\"amount\":{\"currency_code\":\"EUR\",\"value\":\"43.80\",\"breakdown\":{\"item_total\":{\"currency_code\":\"EUR\",\"value\":\"38.85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a vie en France, Nice - P\u00f3ster \\/ Sin marco \\/ 20x30\",\"custom_id\":\"{\\\"shop_id\\\":751927347,\\\"session_id\\\":\\\"rVIr4ZnExxYjpj8v2twjaGegg\\\"}\",\"invoice_id\":\"rVIr4ZnExxYjpj8v2twjaGegg\",\"items\":[{\"name\":\"La vie en France, Nice - P\u00f3ster \\/ Sin marco \\/ 20x30\",\"unit_amount\":{\"currency_code\":\"EUR\",\"value\":\"12.95\"},\"tax\":{\"currency_code\":\"EUR\",\"value\":\"0.00\"},\"quantity\":\"1\"},{\"name\":\"Van life - ocean view - P\u00f3ster \\/ Sin marco \\/ 20x30\",\"unit_amount\":{\"currency_code\":\"EUR\",\"value\":\"12.95\"},\"tax\":{\"currency_code\":\"EUR\",\"value\":\"0.00\"},\"quantity\":\"1\"},{\"name\":\"Cinque Terre, Italy - P\u00f3ster \\/ Sin marco \\/ 20x30\",\"unit_amount\":{\"currency_code\":\"EUR\",\"value\":\"12.95\"},\"tax\":{\"currency_code\":\"EUR\",\"value\":\"0.00\"},\"quantity\":\"1\"}],\"shipping\":{\"name\":{\"full_name\":\"Roger Scharlach\"},\"address\":{\"address_line_1\":\"Fehlbachweg 6\",\"admin_area_2\":\"Unterw\u00f6ssen\",\"postal_code\":\"83246\",\"country_code\":\"DE\"}},\"supplementary_data\":{\"tax_nexus\":[]},\"payments\":{\"captures\":[{\"id\":\"2DX95752JD311131E\",\"status\":\"COMPLETED\",\"amount\":{\"currency_code\":\"EUR\",\"value\":\"43.80\"},\"final_capture\":true,\"disbursement_mode\":\"INSTANT\",\"seller_protection\":{\"status\":\"ELIGIBLE\",\"dispute_categories\":[\"ITEM_NOT_RECEIVED\",\"UNAUTHORIZED_TRANSACTION\"]},\"seller_receivable_breakdown\":{\"gross_amount\":{\"currency_code\":\"EUR\",\"value\":\"43.80\"},\"paypal_fee\":{\"currency_code\":\"EUR\",\"value\":\"1.62\"},\"net_amount\":{\"currency_code\":\"EUR\",\"value\":\"42.18\"}},\"invoice_id\":\"rVIr4ZnExxYjpj8v2twjaGegg\",\"custom_id\":\"{\\\"shop_id\\\":751927347,\\\"session_id\\\":\\\"rVIr4ZnExxYjpj8v2twjaGegg\\\"}\",\"links\":[{\"href\":\"https:\\/\\/api.paypal.com\\/v2\\/payments\\/captures\\/2DX95752JD311131E\",\"rel\":\"self\",\"method\":\"GET\"},{\"href\":\"https:\\/\\/api.paypal.com\\/v2\\/payments\\/captures\\/2DX95752JD311131E\\/refund\",\"rel\":\"refund\",\"method\":\"POST\"},{\"href\":\"https:\\/\\/api.paypal.com\\/v2\\/checkout\\/orders\\/5YN06089TK008621E\",\"rel\":\"up\",\"method\":\"GET\"}],\"create_time\":\"2026-01-10T07:55:41Z\",\"update_time\":\"2026-01-10T07:55:41Z\"}]}}],\"payer\":{\"name\":{\"given_name\":\"Roger\",\"surname\":\"Scharlach\"},\"email_address\":\"rs@futurenetjugend.de\",\"payer_id\":\"4PEATMHTG68XA\",\"phone\":{\"phone_number\":{\"national_number\":\"4915253954476\"}},\"address\":{\"address_line_1\":\"Spielbergstra\u00dfe 3A\",\"admin_area_2\":\"Rosenheim\",\"postal_code\":\"83026\",\"country_code\":\"DE\"}},\"create_time\":\"2026-01-10T07:53:54Z\",\"update_time\":\"2026-01-10T07:55:41Z\",\"links\":[{\"href\":\"https:\\/\\/api.paypal.com\\/v2\\/checkout\\/orders\\/5YN06089TK008621E\",\"rel\":\"self\",\"method\":\"GET\"}]}"</t>
  </si>
  <si>
    <t>AS-96124</t>
  </si>
  <si>
    <t>gid://shopify/Order/7435674583378</t>
  </si>
  <si>
    <t>gid://shopify/OrderTransaction/8610692170066</t>
  </si>
  <si>
    <t>2026-01-17T10:59:19Z</t>
  </si>
  <si>
    <t>1U344351R4374531K</t>
  </si>
  <si>
    <t>"{\"id\":\"1U344351R4374531K\",\"intent\":\"CAPTURE\",\"status\":\"COMPLETED\",\"payment_source\":{\"paypal\":{\"email_address\":\"bencivenga.tiziano@gmail.com\",\"account_id\":\"6A8QRNR2QBWG6\",\"account_status\":\"VERIFIED\",\"name\":{\"given_name\":\"tiziano\",\"surname\":\"bencivenga\"},\"phone_number\":{\"national_number\":\"393393803685\"},\"address\":{\"address_line_1\":\"via soffredini\",\"address_line_2\":\"77\",\"admin_area_2\":\"milano\",\"admin_area_1\":\"MI\",\"postal_code\":\"20126\",\"country_code\":\"IT\"}}},\"purchase_units\":[{\"reference_id\":\"default\",\"amount\":{\"currency_code\":\"EUR\",\"value\":\"40.86\",\"breakdown\":{\"item_total\":{\"currency_code\":\"EUR\",\"value\":\"39.90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3.99\"}}},\"payee\":{\"email_address\":\"info@artestaposters.com\",\"merchant_id\":\"CZQCEKGVW6QGG\",\"display_data\":{\"brand_name\":\"Artesta\"}},\"payment_instruction\":{\"disbursement_mode\":\"INSTANT\"},\"description\":\"Pa amb tomaquet - P\u00f3ster \\/ Sin marco \\/ 30x40\",\"custom_id\":\"{\\\"shop_id\\\":751927347,\\\"session_id\\\":\\\"rHwVEorsrrJwhtRvEuAhyp3UF\\\"}\",\"invoice_id\":\"rHwVEorsrrJwhtRvEuAhyp3UF\",\"soft_descriptor\":\"PAYPAL *ARTESTASTOR AR\",\"items\":[{\"name\":\"Pa amb tomaquet - P\u00f3ster \\/ Sin marco \\/ 30x40\",\"unit_amount\":{\"currency_code\":\"EUR\",\"value\":\"19.95\"},\"tax\":{\"currency_code\":\"EUR\",\"value\":\"0.00\"},\"quantity\":\"1\"},{\"name\":\"The Italian Menu - Rosi Feist - P\u00f3ster \\/ Sin marco \\/ 30x40\",\"unit_amount\":{\"currency_code\":\"EUR\",\"value\":\"19.95\"},\"tax\":{\"currency_code\":\"EUR\",\"value\":\"0.00\"},\"quantity\":\"1\"}],\"shipping\":{\"name\":{\"full_name\":\"tiziano bencivenga\"},\"address\":{\"address_line_1\":\"Via Gioacchino Murat 76\",\"admin_area_2\":\"Milano\",\"admin_area_1\":\"Milano\",\"postal_code\":\"20159\",\"country_code\":\"IT\"}},\"supplementary_data\":{\"tax_nexus\":[]},\"payments\":{\"captures\":[{\"id\":\"712940352P7535513\",\"status\":\"COMPLETED\",\"amount\":{\"currency_code\":\"EUR\",\"value\":\"40.86\"},\"final_capture\":true,\"disbursement_mode\":\"INSTANT\",\"seller_protection\":{\"status\":\"ELIGIBLE\",\"dispute_categories\":[\"ITEM_NOT_RECEIVED\",\"UNAUTHORIZED_TRANSACTION\"]},\"seller_receivable_breakdown\":{\"gross_amount\":{\"currency_code\":\"EUR\",\"value\":\"40.86\"},\"paypal_fee\":{\"currency_code\":\"EUR\",\"value\":\"1.53\"},\"net_amount\":{\"currency_code\":\"EUR\",\"value\":\"39.33\"}},\"invoice_id\":\"rHwVEorsrrJwhtRvEuAhyp3UF\",\"custom_id\":\"{\\\"shop_id\\\":751927347,\\\"session_id\\\":\\\"rHwVEorsrrJwhtRvEuAhyp3UF\\\"}\",\"links\":[{\"href\":\"https:\\/\\/api.paypal.com\\/v2\\/payments\\/captures\\/712940352P7535513\",\"rel\":\"self\",\"method\":\"GET\"},{\"href\":\"https:\\/\\/api.paypal.com\\/v2\\/payments\\/captures\\/712940352P7535513\\/refund\",\"rel\":\"refund\",\"method\":\"POST\"},{\"href\":\"https:\\/\\/api.paypal.com\\/v2\\/checkout\\/orders\\/1U344351R4374531K\",\"rel\":\"up\",\"method\":\"GET\"}],\"create_time\":\"2026-01-17T10:59:21Z\",\"update_time\":\"2026-01-17T10:59:21Z\"}]}}],\"payer\":{\"name\":{\"given_name\":\"tiziano\",\"surname\":\"bencivenga\"},\"email_address\":\"bencivenga.tiziano@gmail.com\",\"payer_id\":\"6A8QRNR2QBWG6\",\"phone\":{\"phone_number\":{\"national_number\":\"393393803685\"}},\"address\":{\"address_line_1\":\"via soffredini\",\"address_line_2\":\"77\",\"admin_area_2\":\"milano\",\"admin_area_1\":\"MI\",\"postal_code\":\"20126\",\"country_code\":\"IT\"}},\"create_time\":\"2026-01-17T10:56:29Z\",\"update_time\":\"2026-01-17T10:59:21Z\",\"links\":[{\"href\":\"https:\\/\\/api.paypal.com\\/v2\\/checkout\\/orders\\/1U344351R4374531K\",\"rel\":\"self\",\"method\":\"GET\"}]}"</t>
  </si>
  <si>
    <t>AS-96034</t>
  </si>
  <si>
    <t>gid://shopify/Order/7432456864082</t>
  </si>
  <si>
    <t>gid://shopify/OrderTransaction/8606806770002</t>
  </si>
  <si>
    <t>2026-01-16T06:46:37Z</t>
  </si>
  <si>
    <t>py_3Sq6npIkWweOM9jA1TzPvzQ1</t>
  </si>
  <si>
    <t>rrfEECupguV1pZUU6SkkHKtKt</t>
  </si>
  <si>
    <t>"{\"id\":\"py_3Sq6npIkWweOM9jA1TzPvzQ1\",\"object\":\"charge\",\"amount\":9990,\"application_fee\":\"fee_1Sq6o7IkWweOM9jAwgyaqK0S\",\"balance_transaction\":\"txn_3Sq6npIkWweOM9jA1KwAsCeY\",\"captured\":true,\"created\":1768546015,\"currency\":\"eur\",\"failure_code\":null,\"failure_message\":null,\"fraud_details\":{},\"livemode\":true,\"metadata\":{\"payments_extension_type\":\"klarna\",\"payments_extension\":\"true\",\"shop_id\":\"751927347\",\"reconciliation_flow\":\"payments_api\",\"payment_id\":\"rrfEECupguV1pZUU6SkkHKtKt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q6npIkWweOM9jA1wOX7cGc\",\"payment_method\":\"pm_1Sq6npIkWweOM9jAIHhwmIVt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</si>
  <si>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AS-94840</t>
  </si>
  <si>
    <t>gid://shopify/Order/7393856323922</t>
  </si>
  <si>
    <t>gid://shopify/OrderTransaction/8567086022994</t>
  </si>
  <si>
    <t>2026-01-01T20:44:37Z</t>
  </si>
  <si>
    <t>06L94613UE4481616</t>
  </si>
  <si>
    <t>"{\"id\":\"06L94613UE4481616\",\"intent\":\"CAPTURE\",\"status\":\"COMPLETED\",\"payment_source\":{\"paypal\":{\"email_address\":\"leslie.clostermann@gmail.com\",\"account_id\":\"NHGC3K5KGLGF6\",\"account_status\":\"VERIFIED\",\"name\":{\"given_name\":\"rolf\",\"surname\":\"clostermann\"},\"phone_number\":{\"national_number\":\"1739710027\"},\"address\":{\"address_line_1\":\"J\u00f6ckern  2\",\"address_line_2\":\" \",\"admin_area_2\":\"Wesel\",\"postal_code\":\"46487\",\"country_code\":\"DE\"}}},\"purchase_units\":[{\"reference_id\":\"default\",\"amount\":{\"currency_code\":\"EUR\",\"value\":\"114.95\",\"breakdown\":{\"item_total\":{\"currency_code\":\"EUR\",\"value\":\"114.95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id Century Blue II - Lienzo \\/ Madera negro \\/ 50x70\",\"custom_id\":\"{\\\"shop_id\\\":751927347,\\\"session_id\\\":\\\"rH6WAmFf83ZbXZf2icWvwM9oM\\\"}\",\"invoice_id\":\"rH6WAmFf83ZbXZf2icWvwM9oM\",\"items\":[{\"name\":\"Mid Century Blue II - Lienzo \\/ Madera negro \\/ 50x70\",\"unit_amount\":{\"currency_code\":\"EUR\",\"value\":\"114.95\"},\"tax\":{\"currency_code\":\"EUR\",\"value\":\"0.00\"},\"quantity\":\"1\"}],\"shipping\":{\"name\":{\"full_name\":\"Leslie Clostermann\"},\"address\":{\"address_line_1\":\"Gabainstr. 6\",\"admin_area_2\":\"Wesel\",\"postal_code\":\"46483\",\"country_code\":\"DE\"}},\"supplementary_data\":{\"tax_nexus\":[]},\"payments\":{\"captures\":[{\"id\":\"8HR26733VV295503E\",\"status\":\"COMPLETED\",\"amount\":{\"currency_code\":\"EUR\",\"value\":\"114.95\"},\"final_capture\":true,\"disbursement_mode\":\"INSTANT\",\"seller_protection\":{\"status\":\"ELIGIBLE\",\"dispute_categories\":[\"ITEM_NOT_RECEIVED\",\"UNAUTHORIZED_TRANSACTION\"]},\"seller_receivable_breakdown\":{\"gross_amount\":{\"currency_code\":\"EUR\",\"value\":\"114.95\"},\"paypal_fee\":{\"currency_code\":\"EUR\",\"value\":\"3.68\"},\"net_amount\":{\"currency_code\":\"EUR\",\"value\":\"111.27\"}},\"invoice_id\":\"rH6WAmFf83ZbXZf2icWvwM9oM\",\"custom_id\":\"{\\\"shop_id\\\":751927347,\\\"session_id\\\":\\\"rH6WAmFf83ZbXZf2icWvwM9oM\\\"}\",\"links\":[{\"href\":\"https:\\/\\/api.paypal.com\\/v2\\/payments\\/captures\\/8HR26733VV295503E\",\"rel\":\"self\",\"method\":\"GET\"},{\"href\":\"https:\\/\\/api.paypal.com\\/v2\\/payments\\/captures\\/8HR26733VV295503E\\/refund\",\"rel\":\"refund\",\"method\":\"POST\"},{\"href\":\"https:\\/\\/api.paypal.com\\/v2\\/checkout\\/orders\\/06L94613UE4481616\",\"rel\":\"up\",\"method\":\"GET\"}],\"create_time\":\"2026-01-01T20:44:39Z\",\"update_time\":\"2026-01-01T20:44:39Z\"}]}}],\"payer\":{\"name\":{\"given_name\":\"rolf\",\"surname\":\"clostermann\"},\"email_address\":\"leslie.clostermann@gmail.com\",\"payer_id\":\"NHGC3K5KGLGF6\",\"phone\":{\"phone_number\":{\"national_number\":\"1739710027\"}},\"address\":{\"address_line_1\":\"J\u00f6ckern  2\",\"address_line_2\":\" \",\"admin_area_2\":\"Wesel\",\"postal_code\":\"46487\",\"country_code\":\"DE\"}},\"create_time\":\"2026-01-01T20:43:00Z\",\"update_time\":\"2026-01-01T20:44:39Z\",\"links\":[{\"href\":\"https:\\/\\/api.paypal.com\\/v2\\/checkout\\/orders\\/06L94613UE4481616\",\"rel\":\"self\",\"method\":\"GET\"}]}"</t>
  </si>
  <si>
    <t>AS-96001</t>
  </si>
  <si>
    <t>gid://shopify/Order/7430397133138</t>
  </si>
  <si>
    <t>gid://shopify/OrderTransaction/8604896231762</t>
  </si>
  <si>
    <t>2026-01-15T15:42:30Z</t>
  </si>
  <si>
    <t>ch_3SpsgtIkWweOM9jA0cCrXOQl</t>
  </si>
  <si>
    <t>r8wVXgWePduKYKkKPy55G06fy</t>
  </si>
  <si>
    <t>pi_3SpsgtIkWweOM9jA0cdMMdbL</t>
  </si>
  <si>
    <t>"{\"id\":\"pi_3SpsgtIkWweOM9jA0cdMMdbL\",\"object\":\"payment_intent\",\"amount\":52080,\"amount_capturable\":0,\"amount_received\":52080,\"canceled_at\":null,\"cancellation_reason\":null,\"capture_method\":\"automatic\",\"latest_charge\":{\"id\":\"ch_3SpsgtIkWweOM9jA0cCrXOQl\",\"object\":\"charge\",\"amount\":52080,\"application_fee\":\"fee_1SpsgvIkWweOM9jA9rgVtiQO\",\"balance_transaction\":\"txn_3SpsgtIkWweOM9jA012JYfDi\",\"captured\":true,\"created\":1768491751,\"currency\":\"eur\",\"failure_code\":null,\"failure_message\":null,\"fraud_details\":{},\"livemode\":true,\"metadata\":{\"payment_id\":\"r8wVXgWePduKYKkKPy55G06f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sgtIkWweOM9jA0cdMMdbL\",\"payment_method\":\"pm_1SpsgtIkWweOM9jAyJ3oySxm\",\"payment_method_details\":{\"card\":{\"amount_authorized\":52080,\"authorization_code\":\"746978\",\"brand\":\"visa\",\"checks\":{\"address_line1_check\":\"pass\",\"address_postal_code_check\":\"pass\",\"cvc_check\":\"pass\"},\"country\":\"DE\",\"description\":\"Visa Business Enhanced (US Only)\",\"ds_transaction_id\":null,\"exp_month\":6,\"exp_year\":2029,\"extended_authorization\":{\"status\":\"disabled\"},\"fingerprint\":\"cjpspbTVNjAF8Pps\",\"funding\":\"credit\",\"iin\":\"417057\",\"incremental_authorization\":{\"status\":\"unavailable\"},\"installments\":null,\"issuer\":\"PAYHAWK FINANCIAL SERVICES UAB\",\"last4\":\"4761\",\"mandate\":null,\"moto\":false,\"multicapture\":{\"status\":\"unavailable\"},\"network\":\"visa\",\"network_token\":{\"used\":false},\"network_transaction_id\":\"486015565514876\",\"overcapture\":{\"maximum_amount_capturable\":52080,\"status\":\"unavailable\"},\"payment_account_reference\":\"V0010013825182385910831421988\",\"regulated_status\":\"unregulated\",\"three_d_secure\":null,\"wallet\":null},\"type\":\"card\"},\"refunded\":false,\"source\":null,\"status\":\"succeeded\",\"mit_params\":{\"network_transaction_id\":\"486015565514876\"}},\"confirmation_method\":\"manual\",\"created\":1768491751,\"currency\":\"eur\",\"customer\":null,\"last_payment_error\":null,\"livemode\":true,\"metadata\":{\"payment_id\":\"r8wVXgWePduKYKkKPy55G06fy\",\"payments_extension\":\"true\",\"payments_extension_type\":\"card\",\"reconciliation_flow\":\"payments_api\",\"shop_id\":\"751927347\"},\"next_action\":null,\"payment_method\":\"pm_1SpsgtIkWweOM9jAyJ3oySxm\",\"payment_method_types\":[\"card\"],\"source\":null,\"status\":\"succeeded\"}"</t>
  </si>
  <si>
    <t>AS-95978</t>
  </si>
  <si>
    <t>gid://shopify/Order/7429803901266</t>
  </si>
  <si>
    <t>gid://shopify/OrderTransaction/8604149743954</t>
  </si>
  <si>
    <t>2026-01-15T11:01:53Z</t>
  </si>
  <si>
    <t>2BG8517164307360L</t>
  </si>
  <si>
    <t>"{\"id\":\"2BG8517164307360L\",\"intent\":\"CAPTURE\",\"status\":\"COMPLETED\",\"payment_source\":{\"paypal\":{\"email_address\":\"annacarina03@yahoo.de\",\"account_id\":\"6MHDLMQVG9MSJ\",\"account_status\":\"VERIFIED\",\"name\":{\"given_name\":\"Anna Carina\",\"surname\":\"Wei\u00df\"},\"phone_number\":{\"national_number\":\"4916090205466\"},\"address\":{\"address_line_1\":\"Johannastra\u00dfe 38\",\"admin_area_2\":\"Essen\",\"postal_code\":\"45130\",\"country_code\":\"DE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inimal Landscape Pink and Navy Blue 01 - P\u00f3ster \\/ Sin marco \\/ 40x50\",\"custom_id\":\"{\\\"shop_id\\\":751927347,\\\"session_id\\\":\\\"r9ZB46WRN1WJiujd4ISKz4UzD\\\"}\",\"invoice_id\":\"r9ZB46WRN1WJiujd4ISKz4UzD\",\"items\":[{\"name\":\"Minimal Landscape Pink and Navy Blue 01 - P\u00f3ster \\/ Sin marco \\/ 40x50\",\"unit_amount\":{\"currency_code\":\"EUR\",\"value\":\"26.95\"},\"tax\":{\"currency_code\":\"EUR\",\"value\":\"0.00\"},\"quantity\":\"1\"}],\"shipping\":{\"name\":{\"full_name\":\"Anna Carina Wei\u00df\"},\"address\":{\"address_line_1\":\"Johannastra\u00dfe 38\",\"admin_area_2\":\"Essen\",\"postal_code\":\"45130\",\"country_code\":\"DE\"}},\"supplementary_data\":{\"tax_nexus\":[]},\"payments\":{\"captures\":[{\"id\":\"7GR34412KP6062247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9ZB46WRN1WJiujd4ISKz4UzD\",\"custom_id\":\"{\\\"shop_id\\\":751927347,\\\"session_id\\\":\\\"r9ZB46WRN1WJiujd4ISKz4UzD\\\"}\",\"links\":[{\"href\":\"https:\\/\\/api.paypal.com\\/v2\\/payments\\/captures\\/7GR34412KP6062247\",\"rel\":\"self\",\"method\":\"GET\"},{\"href\":\"https:\\/\\/api.paypal.com\\/v2\\/payments\\/captures\\/7GR34412KP6062247\\/refund\",\"rel\":\"refund\",\"method\":\"POST\"},{\"href\":\"https:\\/\\/api.paypal.com\\/v2\\/checkout\\/orders\\/2BG8517164307360L\",\"rel\":\"up\",\"method\":\"GET\"}],\"create_time\":\"2026-01-15T11:01:55Z\",\"update_time\":\"2026-01-15T11:01:55Z\"}]}}],\"payer\":{\"name\":{\"given_name\":\"Anna Carina\",\"surname\":\"Wei\u00df\"},\"email_address\":\"annacarina03@yahoo.de\",\"payer_id\":\"6MHDLMQVG9MSJ\",\"phone\":{\"phone_number\":{\"national_number\":\"4916090205466\"}},\"address\":{\"address_line_1\":\"Johannastra\u00dfe 38\",\"admin_area_2\":\"Essen\",\"postal_code\":\"45130\",\"country_code\":\"DE\"}},\"create_time\":\"2026-01-15T11:00:37Z\",\"update_time\":\"2026-01-15T11:01:55Z\",\"links\":[{\"href\":\"https:\\/\\/api.paypal.com\\/v2\\/checkout\\/orders\\/2BG8517164307360L\",\"rel\":\"self\",\"method\":\"GET\"}]}"</t>
  </si>
  <si>
    <t>AS-95196</t>
  </si>
  <si>
    <t>gid://shopify/Order/7409331175762</t>
  </si>
  <si>
    <t>gid://shopify/OrderTransaction/8580412834130</t>
  </si>
  <si>
    <t>2026-01-06T13:02:46Z</t>
  </si>
  <si>
    <t>ch_3SmZuNIkWweOM9jA1fSopYea</t>
  </si>
  <si>
    <t>razBdvengCYUWad7F0Nuehgz1</t>
  </si>
  <si>
    <t>pi_3SmZuNIkWweOM9jA1EGE09hS</t>
  </si>
  <si>
    <t>"{\"id\":\"pi_3SmZuNIkWweOM9jA1EGE09hS\",\"object\":\"payment_intent\",\"amount\":8537,\"amount_capturable\":0,\"amount_received\":8537,\"canceled_at\":null,\"cancellation_reason\":null,\"capture_method\":\"automatic\",\"latest_charge\":{\"id\":\"ch_3SmZuNIkWweOM9jA1fSopYea\",\"object\":\"charge\",\"amount\":8537,\"application_fee\":\"fee_1SmZuPIkWweOM9jAQgfWxd6n\",\"balance_transaction\":\"txn_3SmZuNIkWweOM9jA16agtzFV\",\"captured\":true,\"created\":1767704568,\"currency\":\"eur\",\"failure_code\":null,\"failure_message\":null,\"fraud_details\":{},\"livemode\":true,\"metadata\":{\"payment_id\":\"razBdvengCYUWad7F0Nuehgz1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ZuNIkWweOM9jA1EGE09hS\",\"payment_method\":\"pm_1SmZuNIkWweOM9jAYdtOD6J6\",\"payment_method_details\":{\"card\":{\"amount_authorized\":8537,\"authorization_code\":\"507162\",\"brand\":\"visa\",\"checks\":{\"address_line1_check\":\"fail\",\"address_postal_code_check\":\"fail\",\"cvc_check\":\"pass\"},\"country\":\"AT\",\"description\":\"Visa Gold\",\"ds_transaction_id\":null,\"exp_month\":7,\"exp_year\":2026,\"extended_authorization\":{\"status\":\"disabled\"},\"fingerprint\":\"EwpiVqRFzHQmNHmB\",\"funding\":\"credit\",\"iin\":\"422093\",\"incremental_authorization\":{\"status\":\"unavailable\"},\"installments\":null,\"issuer\":\"ERSTE BANK DER OESTERREICHISCHEN SPARKASSEN AG\",\"last4\":\"4624\",\"mandate\":null,\"moto\":false,\"multicapture\":{\"status\":\"unavailable\"},\"network\":\"visa\",\"network_token\":{\"used\":false},\"network_transaction_id\":\"486006469683074\",\"overcapture\":{\"maximum_amount_capturable\":8537,\"status\":\"unavailable\"},\"payment_account_reference\":\"V0010013018293258033878870928\",\"regulated_status\":\"unregulated\",\"three_d_secure\":null,\"wallet\":null},\"type\":\"card\"},\"refunded\":false,\"source\":null,\"status\":\"succeeded\",\"mit_params\":{\"network_transaction_id\":\"486006469683074\"}},\"confirmation_method\":\"manual\",\"created\":1767704567,\"currency\":\"eur\",\"customer\":null,\"last_payment_error\":null,\"livemode\":true,\"metadata\":{\"payment_id\":\"razBdvengCYUWad7F0Nuehgz1\",\"payments_extension\":\"true\",\"payments_extension_type\":\"card\",\"reconciliation_flow\":\"payments_api\",\"shop_id\":\"751927347\"},\"next_action\":null,\"payment_method\":\"pm_1SmZuNIkWweOM9jAYdtOD6J6\",\"payment_method_types\":[\"card\"],\"source\":null,\"status\":\"succeeded\"}"</t>
  </si>
  <si>
    <t>AS-95877</t>
  </si>
  <si>
    <t>gid://shopify/Order/7426957148498</t>
  </si>
  <si>
    <t>gid://shopify/OrderTransaction/8600392302930</t>
  </si>
  <si>
    <t>2026-01-13T21:25:55Z</t>
  </si>
  <si>
    <t>ch_3SpF67IkWweOM9jA0KDD3ig7</t>
  </si>
  <si>
    <t>rUlBXACNvZIMRAThMlXRiWrj9</t>
  </si>
  <si>
    <t>pi_3SpF67IkWweOM9jA0LFIOwar</t>
  </si>
  <si>
    <t>"{\"id\":\"pi_3SpF67IkWweOM9jA0LFIOwar\",\"object\":\"payment_intent\",\"amount\":5080,\"amount_capturable\":0,\"amount_received\":5080,\"canceled_at\":null,\"cancellation_reason\":null,\"capture_method\":\"automatic\",\"latest_charge\":{\"id\":\"ch_3SpF67IkWweOM9jA0KDD3ig7\",\"object\":\"charge\",\"amount\":5080,\"application_fee\":\"fee_1SpF6AIkWweOM9jAWzw7oXhB\",\"balance_transaction\":\"txn_3SpF67IkWweOM9jA0n8ZZMAK\",\"captured\":true,\"created\":1768339557,\"currency\":\"eur\",\"failure_code\":null,\"failure_message\":null,\"fraud_details\":{},\"livemode\":true,\"metadata\":{\"payment_id\":\"rUlBXACNvZIMRAThMlXRiWrj9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F67IkWweOM9jA0LFIOwar\",\"payment_method\":\"pm_1SpF67IkWweOM9jAtzPuSzVU\",\"payment_method_details\":{\"card\":{\"amount_authorized\":5080,\"authorization_code\":\"445405\",\"brand\":\"visa\",\"checks\":{\"address_line1_check\":\"unavailable\",\"address_postal_code_check\":\"unavailable\",\"cvc_check\":\"pass\"},\"country\":\"FR\",\"description\":\"Visa Business\",\"ds_transaction_id\":null,\"exp_month\":11,\"exp_year\":2027,\"extended_authorization\":{\"status\":\"disabled\"},\"fingerprint\":\"QRNj2aK4rxjU1bNm\",\"funding\":\"credit\",\"iin\":\"497492\",\"incremental_authorization\":{\"status\":\"unavailable\"},\"installments\":null,\"issuer\":\"BNP PARIBAS\",\"last4\":\"9703\",\"mandate\":null,\"moto\":false,\"multicapture\":{\"status\":\"unavailable\"},\"network\":\"visa\",\"network_token\":{\"used\":false},\"network_transaction_id\":\"486013771577621\",\"overcapture\":{\"maximum_amount_capturable\":5080,\"status\":\"unavailable\"},\"payment_account_reference\":\"V001AABA102012024111477058871\",\"regulated_status\":\"unregulated\",\"three_d_secure\":{\"authentication_flow\":\"frictionless\",\"electronic_commerce_indicator\":\"05\",\"exemption_indicator\":null,\"result\":\"authenticated\",\"result_reason\":null,\"transaction_id\":\"826036d7-9ad2-49e5-bcf1-eeb46cfc1da6\",\"version\":\"2.2.0\"},\"wallet\":null},\"type\":\"card\"},\"refunded\":false,\"source\":null,\"status\":\"succeeded\",\"mit_params\":{\"network_transaction_id\":\"486013771577621\"}},\"confirmation_method\":\"manual\",\"created\":1768339555,\"currency\":\"eur\",\"customer\":null,\"last_payment_error\":null,\"livemode\":true,\"metadata\":{\"payment_id\":\"rUlBXACNvZIMRAThMlXRiWrj9\",\"payments_extension\":\"true\",\"payments_extension_type\":\"card\",\"reconciliation_flow\":\"payments_api\",\"shop_id\":\"751927347\"},\"next_action\":null,\"payment_method\":\"pm_1SpF67IkWweOM9jAtzPuSzVU\",\"payment_method_types\":[\"card\"],\"source\":null,\"status\":\"succeeded\"}"</t>
  </si>
  <si>
    <t>AS-96900</t>
  </si>
  <si>
    <t>gid://shopify/Order/7498352558418</t>
  </si>
  <si>
    <t>gid://shopify/OrderTransaction/8638878482770</t>
  </si>
  <si>
    <t>2026-01-27T10:35:53Z</t>
  </si>
  <si>
    <t>ch_3Su9ckIkWweOM9jA0oRVPrhI</t>
  </si>
  <si>
    <t>rrLAvFpPivGNTOjJPiNNme6Gs</t>
  </si>
  <si>
    <t>pi_3Su9ckIkWweOM9jA0KVHZD25</t>
  </si>
  <si>
    <t>"{\"id\":\"pi_3Su9ckIkWweOM9jA0KVHZD25\",\"object\":\"payment_intent\",\"amount\":5931,\"amount_capturable\":0,\"amount_received\":5931,\"canceled_at\":null,\"cancellation_reason\":null,\"capture_method\":\"automatic\",\"latest_charge\":{\"id\":\"ch_3Su9ckIkWweOM9jA0oRVPrhI\",\"object\":\"charge\",\"amount\":5931,\"application_fee\":\"fee_1Su9clIkWweOM9jAj6Kllxey\",\"balance_transaction\":\"txn_3Su9ckIkWweOM9jA0owZOZY7\",\"captured\":true,\"created\":1769510154,\"currency\":\"eur\",\"failure_code\":null,\"failure_message\":null,\"fraud_details\":{},\"livemode\":true,\"metadata\":{\"payment_id\":\"rrLAvFpPivGNTOjJPiNNme6G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9ckIkWweOM9jA0KVHZD25\",\"payment_method\":\"pm_1Su9ckIkWweOM9jA0pMqvfgZ\",\"payment_method_details\":{\"card\":{\"amount_authorized\":5931,\"authorization_code\":\"344435\",\"brand\":\"visa\",\"checks\":{\"address_line1_check\":null,\"address_postal_code_check\":null,\"cvc_check\":null},\"country\":\"FR\",\"description\":\"Visa Classic\",\"ds_transaction_id\":null,\"exp_month\":3,\"exp_year\":2028,\"extended_authorization\":{\"status\":\"disabled\"},\"fingerprint\":\"21IBrRNFNqy8ICg1\",\"funding\":\"debit\",\"iin\":\"463661\",\"incremental_authorization\":{\"status\":\"unavailable\"},\"installments\":null,\"issuer\":\"Caisse Federale De Credit Mutuel\",\"last4\":\"0000\",\"mandate\":null,\"moto\":false,\"multicapture\":{\"status\":\"unavailable\"},\"network\":\"visa\",\"network_token\":{\"used\":false},\"network_transaction_id\":\"486027381555293\",\"overcapture\":{\"maximum_amount_capturable\":5931,\"status\":\"unavailable\"},\"payment_account_reference\":null,\"regulated_status\":\"unregulated\",\"three_d_secure\":null,\"wallet\":{\"apple_pay\":{\"type\":\"apple_pay\"},\"dynamic_last4\":\"9873\",\"type\":\"apple_pay\"}},\"type\":\"card\"},\"refunded\":false,\"source\":null,\"status\":\"succeeded\",\"mit_params\":{\"network_transaction_id\":\"486027381555293\"}},\"confirmation_method\":\"manual\",\"created\":1769510154,\"currency\":\"eur\",\"customer\":null,\"last_payment_error\":null,\"livemode\":true,\"metadata\":{\"payment_id\":\"rrLAvFpPivGNTOjJPiNNme6Gs\",\"payments_extension\":\"true\",\"payments_extension_type\":\"card\",\"reconciliation_flow\":\"payments_api\",\"shop_id\":\"751927347\"},\"next_action\":null,\"payment_method\":\"pm_1Su9ckIkWweOM9jA0pMqvfgZ\",\"payment_method_types\":[\"card\"],\"source\":null,\"status\":\"succeeded\"}"</t>
  </si>
  <si>
    <t>AS-96720</t>
  </si>
  <si>
    <t>gid://shopify/Order/7493569708370</t>
  </si>
  <si>
    <t>gid://shopify/OrderTransaction/8632866963794</t>
  </si>
  <si>
    <t>2026-01-25T09:46:35Z</t>
  </si>
  <si>
    <t>ch_3StPtwIkWweOM9jA0LzKIrUh</t>
  </si>
  <si>
    <t>rBcH9MN90nfSL5Fk8ZPr4LUjR</t>
  </si>
  <si>
    <t>pi_3StPtwIkWweOM9jA0KCPWQ2Z</t>
  </si>
  <si>
    <t>"{\"id\":\"pi_3StPtwIkWweOM9jA0KCPWQ2Z\",\"object\":\"payment_intent\",\"amount\":2990,\"amount_capturable\":0,\"amount_received\":2990,\"canceled_at\":null,\"cancellation_reason\":null,\"capture_method\":\"automatic\",\"latest_charge\":{\"id\":\"ch_3StPtwIkWweOM9jA0LzKIrUh\",\"object\":\"charge\",\"amount\":2990,\"application_fee\":\"fee_1StPtyIkWweOM9jATGAV0DUW\",\"balance_transaction\":\"txn_3StPtwIkWweOM9jA0rjQJs2k\",\"captured\":true,\"created\":1769334397,\"currency\":\"eur\",\"failure_code\":null,\"failure_message\":null,\"fraud_details\":{},\"livemode\":true,\"metadata\":{\"payment_id\":\"rBcH9MN90nfSL5Fk8ZPr4LUj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PtwIkWweOM9jA0KCPWQ2Z\",\"payment_method\":\"pm_1StPtwIkWweOM9jAM7CPYD0A\",\"payment_method_details\":{\"card\":{\"amount_authorized\":2990,\"authorization_code\":\"NY5XS7\",\"brand\":\"mastercard\",\"checks\":{\"address_line1_check\":\"unavailable\",\"address_postal_code_check\":\"unavailable\",\"cvc_check\":\"pass\"},\"country\":\"ES\",\"description\":\"Debit MasterCard\",\"ds_transaction_id\":null,\"exp_month\":3,\"exp_year\":2026,\"extended_authorization\":{\"status\":\"disabled\"},\"fingerprint\":\"tnFkWJEx1F5FDpqk\",\"funding\":\"debit\",\"iin\":\"535584\",\"incremental_authorization\":{\"status\":\"unavailable\"},\"installments\":null,\"issuer\":\"N26 BANK AG\",\"last4\":\"5599\",\"mandate\":null,\"moto\":false,\"multicapture\":{\"status\":\"unavailable\"},\"network\":\"mastercard\",\"network_token\":{\"used\":false},\"network_transaction_id\":\"MDSPFOGPL0125\",\"overcapture\":{\"maximum_amount_capturable\":2990,\"status\":\"unavailable\"},\"payment_account_reference\":\"50012UR8XNDZU2UZP2B65HOPU5NLL\",\"regulated_status\":\"unregulated\",\"three_d_secure\":null,\"wallet\":null},\"type\":\"card\"},\"refunded\":false,\"source\":null,\"status\":\"succeeded\",\"mit_params\":{\"network_transaction_id\":\"MDSPFOGPL0125\"}},\"confirmation_method\":\"manual\",\"created\":1769334396,\"currency\":\"eur\",\"customer\":null,\"last_payment_error\":null,\"livemode\":true,\"metadata\":{\"payment_id\":\"rBcH9MN90nfSL5Fk8ZPr4LUjR\",\"payments_extension\":\"true\",\"payments_extension_type\":\"card\",\"reconciliation_flow\":\"payments_api\",\"shop_id\":\"751927347\"},\"next_action\":null,\"payment_method\":\"pm_1StPtwIkWweOM9jAM7CPYD0A\",\"payment_method_types\":[\"card\"],\"source\":null,\"status\":\"succeeded\"}"</t>
  </si>
  <si>
    <t>AS-96341</t>
  </si>
  <si>
    <t>gid://shopify/Order/7442410537298</t>
  </si>
  <si>
    <t>gid://shopify/OrderTransaction/8618791010642</t>
  </si>
  <si>
    <t>2026-01-19T18:08:19Z</t>
  </si>
  <si>
    <t>ch_3SrMsCIkWweOM9jA21mAjl7j</t>
  </si>
  <si>
    <t>r2MB5iqFKXn2kagJV0aYiLcxl</t>
  </si>
  <si>
    <t>pi_3SrMsCIkWweOM9jA2xD6jVIK</t>
  </si>
  <si>
    <t>"{\"id\":\"pi_3SrMsCIkWweOM9jA2xD6jVIK\",\"object\":\"payment_intent\",\"amount\":2990,\"amount_capturable\":0,\"amount_received\":2990,\"canceled_at\":null,\"cancellation_reason\":null,\"capture_method\":\"automatic\",\"latest_charge\":{\"id\":\"ch_3SrMsCIkWweOM9jA21mAjl7j\",\"object\":\"charge\",\"amount\":2990,\"application_fee\":\"fee_1SrMsFIkWweOM9jArwQaPusx\",\"balance_transaction\":\"txn_3SrMsCIkWweOM9jA2OX4cQOS\",\"captured\":true,\"created\":1768846102,\"currency\":\"eur\",\"failure_code\":null,\"failure_message\":null,\"fraud_details\":{},\"livemode\":true,\"metadata\":{\"payment_id\":\"r2MB5iqFKXn2kagJV0aYiLcx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MsCIkWweOM9jA2xD6jVIK\",\"payment_method\":\"pm_1SrMsCIkWweOM9jAKfjm6JXX\",\"payment_method_details\":{\"card\":{\"amount_authorized\":2990,\"authorization_code\":\"124327\",\"brand\":\"visa\",\"checks\":{\"address_line1_check\":\"fail\",\"address_postal_code_check\":\"pass\",\"cvc_check\":\"pass\"},\"country\":\"FR\",\"description\":\"Visa Classic\",\"ds_transaction_id\":null,\"exp_month\":12,\"exp_year\":2026,\"extended_authorization\":{\"status\":\"disabled\"},\"fingerprint\":\"zC1NcaaSqruYER4y\",\"funding\":\"debit\",\"iin\":\"497040\",\"incremental_authorization\":{\"status\":\"unavailable\"},\"installments\":null,\"issuer\":\"LA BANQUE POSTALE\",\"last4\":\"3668\",\"mandate\":null,\"moto\":false,\"multicapture\":{\"status\":\"unavailable\"},\"network\":\"visa\",\"network_token\":{\"used\":false},\"network_transaction_id\":\"486019653026231\",\"overcapture\":{\"maximum_amount_capturable\":2990,\"status\":\"unavailable\"},\"payment_account_reference\":\"V001AADBP30000152938240000000\",\"regulated_status\":\"unregulated\",\"three_d_secure\":{\"authentication_flow\":\"frictionless\",\"electronic_commerce_indicator\":\"07\",\"exemption_indicator\":null,\"result\":\"exempted\",\"result_reason\":null,\"transaction_id\":\"064eae4d-0f7e-4c0e-b527-f9a08418e7b3\",\"version\":\"2.2.0\"},\"wallet\":null},\"type\":\"card\"},\"refunded\":false,\"source\":null,\"status\":\"succeeded\",\"mit_params\":{\"network_transaction_id\":\"486019653026231\"}},\"confirmation_method\":\"manual\",\"created\":1768846100,\"currency\":\"eur\",\"customer\":null,\"last_payment_error\":null,\"livemode\":true,\"metadata\":{\"payment_id\":\"r2MB5iqFKXn2kagJV0aYiLcxl\",\"payments_extension\":\"true\",\"payments_extension_type\":\"card\",\"reconciliation_flow\":\"payments_api\",\"shop_id\":\"751927347\"},\"next_action\":null,\"payment_method\":\"pm_1SrMsCIkWweOM9jAKfjm6JXX\",\"payment_method_types\":[\"card\"],\"source\":null,\"status\":\"succeeded\"}"</t>
  </si>
  <si>
    <t>AS-96255</t>
  </si>
  <si>
    <t>gid://shopify/Order/7439488123218</t>
  </si>
  <si>
    <t>gid://shopify/OrderTransaction/8615224050002</t>
  </si>
  <si>
    <t>2026-01-18T15:41:28Z</t>
  </si>
  <si>
    <t>ch_3Sqy6XIkWweOM9jA0gfAIJm6</t>
  </si>
  <si>
    <t>rBCYXqFC84MvNwn0c0jwoHSJL</t>
  </si>
  <si>
    <t>pi_3Sqy6XIkWweOM9jA0shsF3Ue</t>
  </si>
  <si>
    <t>"{\"id\":\"pi_3Sqy6XIkWweOM9jA0shsF3Ue\",\"object\":\"payment_intent\",\"amount\":4990,\"amount_capturable\":0,\"amount_received\":4990,\"canceled_at\":null,\"cancellation_reason\":null,\"capture_method\":\"automatic\",\"latest_charge\":{\"id\":\"ch_3Sqy6XIkWweOM9jA0gfAIJm6\",\"object\":\"charge\",\"amount\":4990,\"application_fee\":\"fee_1Sqy6ZIkWweOM9jA6ZVPGqz5\",\"balance_transaction\":\"txn_3Sqy6XIkWweOM9jA05br24KD\",\"captured\":true,\"created\":1768750891,\"currency\":\"eur\",\"failure_code\":null,\"failure_message\":null,\"fraud_details\":{},\"livemode\":true,\"metadata\":{\"payment_id\":\"rBCYXqFC84MvNwn0c0jwoHSJ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y6XIkWweOM9jA0shsF3Ue\",\"payment_method\":\"pm_1Sqy6XIkWweOM9jACyyFyUvB\",\"payment_method_details\":{\"card\":{\"amount_authorized\":4990,\"authorization_code\":\"122578\",\"brand\":\"visa\",\"checks\":{\"address_line1_check\":\"unavailable\",\"address_postal_code_check\":\"unavailable\",\"cvc_check\":\"pass\"},\"country\":\"FR\",\"description\":\"Visa Classic\",\"ds_transaction_id\":null,\"exp_month\":6,\"exp_year\":2026,\"extended_authorization\":{\"status\":\"disabled\"},\"fingerprint\":\"suDMmXYj2IShMNfk\",\"funding\":\"debit\",\"iin\":\"453304\",\"incremental_authorization\":{\"status\":\"unavailable\"},\"installments\":null,\"issuer\":\"CREDIT AGRICOLE SOCIETE ANONYME\",\"last4\":\"8488\",\"mandate\":null,\"moto\":false,\"multicapture\":{\"status\":\"unavailable\"},\"network\":\"visa\",\"network_token\":{\"used\":false},\"network_transaction_id\":\"486018564915713\",\"overcapture\":{\"maximum_amount_capturable\":4990,\"status\":\"unavailable\"},\"payment_account_reference\":\"V0010013023184621653071865149\",\"regulated_status\":\"unregulated\",\"three_d_secure\":{\"authentication_flow\":\"frictionless\",\"electronic_commerce_indicator\":\"07\",\"exemption_indicator\":null,\"result\":\"exempted\",\"result_reason\":null,\"transaction_id\":\"a68c1293-1a6b-4d1f-9117-29875b5816bf\",\"version\":\"2.2.0\"},\"wallet\":null},\"type\":\"card\"},\"refunded\":false,\"source\":null,\"status\":\"succeeded\",\"mit_params\":{\"network_transaction_id\":\"486018564915713\"}},\"confirmation_method\":\"manual\",\"created\":1768750889,\"currency\":\"eur\",\"customer\":null,\"last_payment_error\":null,\"livemode\":true,\"metadata\":{\"payment_id\":\"rBCYXqFC84MvNwn0c0jwoHSJL\",\"payments_extension\":\"true\",\"payments_extension_type\":\"card\",\"reconciliation_flow\":\"payments_api\",\"shop_id\":\"751927347\"},\"next_action\":null,\"payment_method\":\"pm_1Sqy6XIkWweOM9jACyyFyUvB\",\"payment_method_types\":[\"card\"],\"source\":null,\"status\":\"succeeded\"}"</t>
  </si>
  <si>
    <t>AS-95973</t>
  </si>
  <si>
    <t>gid://shopify/Order/7429764251986</t>
  </si>
  <si>
    <t>gid://shopify/OrderTransaction/8604084371794</t>
  </si>
  <si>
    <t>2026-01-15T10:35:47Z</t>
  </si>
  <si>
    <t>py_3Spnu3IkWweOM9jA0Tz4KlMU</t>
  </si>
  <si>
    <t>rXaIivlna7rZJvAKOXzg11uTz</t>
  </si>
  <si>
    <t>"{\"id\":\"py_3Spnu3IkWweOM9jA0Tz4KlMU\",\"object\":\"charge\",\"amount\":8495,\"application_fee\":\"fee_1SpnzSIkWweOM9jAsa2rEiAH\",\"balance_transaction\":\"txn_3Spnu3IkWweOM9jA041RIgWs\",\"captured\":true,\"created\":1768473681,\"currency\":\"eur\",\"failure_code\":null,\"failure_message\":null,\"fraud_details\":{},\"livemode\":true,\"metadata\":{\"payments_extension_type\":\"klarna\",\"reconciliation_flow\":\"payments_api\",\"shop_id\":\"751927347\",\"payments_extension\":\"true\",\"payment_id\":\"rXaIivlna7rZJvAKOXzg11uTz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pnu3IkWweOM9jA0JAI9ZbT\",\"payment_method\":\"pm_1Spnu3IkWweOM9jAEt85wChH\",\"payment_method_details\":{\"klarna\":{\"payer_details\":{\"address\":{\"country\":\"DE\"}},\"payment_method_category\":\"pay_later\",\"preferred_locale\":\"de-DE\"},\"type\":\"klarna\"},\"refunded\":false,\"source\":null,\"status\":\"succeeded\"}"</t>
  </si>
  <si>
    <t>gid://shopify/OrderTransaction/8635544895826</t>
  </si>
  <si>
    <t>2026-01-26T11:05:10Z</t>
  </si>
  <si>
    <t>pyr_1StnbXIkWweOM9jAacNGMEn6</t>
  </si>
  <si>
    <t>ztKj70OFz6F9T63H8skPIhsfF</t>
  </si>
  <si>
    <t>"{\"id\":\"pyr_1StnbXIkWweOM9jAacNGMEn6\",\"amount\":8495,\"balance_transaction\":\"txn_1StnbXIkWweOM9jAwOPy7yjv\",\"charge\":\"py_3Spnu3IkWweOM9jA0Tz4KlMU\",\"object\":\"refund\",\"reason\":null,\"status\":\"succeeded\",\"created\":1769425511,\"currency\":\"eur\",\"metadata\":{\"payments_extension_type\":\"klarna\",\"reconciliation_flow\":\"payments_api\",\"payments_extension\":\"true\",\"refund_id\":\"ztKj70OFz6F9T63H8skPIhsfF\"}}"</t>
  </si>
  <si>
    <t>AS-95289</t>
  </si>
  <si>
    <t>gid://shopify/Order/7412445282642</t>
  </si>
  <si>
    <t>gid://shopify/OrderTransaction/8584161329490</t>
  </si>
  <si>
    <t>2026-01-07T15:22:50Z</t>
  </si>
  <si>
    <t>ch_3SmyZTIkWweOM9jA2nhXQjmR</t>
  </si>
  <si>
    <t>ruvF3XDmADcdWkMVgjl07Wee9</t>
  </si>
  <si>
    <t>pi_3SmyZTIkWweOM9jA2SFq3eQp</t>
  </si>
  <si>
    <t>"{\"id\":\"pi_3SmyZTIkWweOM9jA2SFq3eQp\",\"object\":\"payment_intent\",\"amount\":3190,\"amount_capturable\":0,\"amount_received\":3190,\"canceled_at\":null,\"cancellation_reason\":null,\"capture_method\":\"automatic\",\"latest_charge\":{\"id\":\"ch_3SmyZTIkWweOM9jA2nhXQjmR\",\"object\":\"charge\",\"amount\":3190,\"application_fee\":\"fee_1SmyZUIkWweOM9jAtoaQiAfG\",\"balance_transaction\":\"txn_3SmyZTIkWweOM9jA2Lhc10Xl\",\"captured\":true,\"created\":1767799372,\"currency\":\"eur\",\"failure_code\":null,\"failure_message\":null,\"fraud_details\":{},\"livemode\":true,\"metadata\":{\"payment_id\":\"ruvF3XDmADcdWkMVgjl07Wee9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yZTIkWweOM9jA2SFq3eQp\",\"payment_method\":\"pm_1SmyZTIkWweOM9jAuPSFHPhX\",\"payment_method_details\":{\"card\":{\"amount_authorized\":3190,\"authorization_code\":\"861683\",\"brand\":\"mastercard\",\"checks\":{\"address_line1_check\":\"unavailable\",\"address_postal_code_check\":\"unavailable\",\"cvc_check\":\"pass\"},\"country\":\"GB\",\"description\":\"Debit MasterCard\",\"ds_transaction_id\":null,\"exp_month\":8,\"exp_year\":2030,\"extended_authorization\":{\"status\":\"disabled\"},\"fingerprint\":\"ym04nd2u1jxgEfLn\",\"funding\":\"debit\",\"iin\":\"535666\",\"incremental_authorization\":{\"status\":\"unavailable\"},\"installments\":null,\"issuer\":\"SANTANDER UK PLC\",\"last4\":\"6066\",\"mandate\":null,\"moto\":false,\"multicapture\":{\"status\":\"unavailable\"},\"network\":\"mastercard\",\"network_token\":{\"used\":false},\"network_transaction_id\":\"MDSH8GB3L0107\",\"overcapture\":{\"maximum_amount_capturable\":3190,\"status\":\"unavailable\"},\"payment_account_reference\":\"5001520L6Q4YXR66RG4PPYNLI9H0U\",\"regulated_status\":\"unregulated\",\"three_d_secure\":null,\"wallet\":null},\"type\":\"card\"},\"refunded\":false,\"source\":null,\"status\":\"succeeded\",\"mit_params\":{\"network_transaction_id\":\"MDSH8GB3L0107\"}},\"confirmation_method\":\"manual\",\"created\":1767799371,\"currency\":\"eur\",\"customer\":null,\"last_payment_error\":null,\"livemode\":true,\"metadata\":{\"payment_id\":\"ruvF3XDmADcdWkMVgjl07Wee9\",\"payments_extension\":\"true\",\"payments_extension_type\":\"card\",\"reconciliation_flow\":\"payments_api\",\"shop_id\":\"751927347\"},\"next_action\":null,\"payment_method\":\"pm_1SmyZTIkWweOM9jAuPSFHPhX\",\"payment_method_types\":[\"card\"],\"source\":null,\"status\":\"succeeded\"}"</t>
  </si>
  <si>
    <t>AS-96983</t>
  </si>
  <si>
    <t>gid://shopify/Order/7506005885266</t>
  </si>
  <si>
    <t>gid://shopify/OrderTransaction/8641910899026</t>
  </si>
  <si>
    <t>2026-01-28T14:16:30Z</t>
  </si>
  <si>
    <t>ch_3SuZXnIkWweOM9jA0ESxmTEU</t>
  </si>
  <si>
    <t>rJYXM5SlmfzX0xmgOuQXSfpN3</t>
  </si>
  <si>
    <t>pi_3SuZXnIkWweOM9jA0vRkh1tP</t>
  </si>
  <si>
    <t>"{\"id\":\"pi_3SuZXnIkWweOM9jA0vRkh1tP\",\"object\":\"payment_intent\",\"amount\":9995,\"amount_capturable\":0,\"amount_received\":9995,\"canceled_at\":null,\"cancellation_reason\":null,\"capture_method\":\"automatic\",\"latest_charge\":{\"id\":\"ch_3SuZXnIkWweOM9jA0ESxmTEU\",\"object\":\"charge\",\"amount\":9995,\"application_fee\":\"fee_1SuZXoIkWweOM9jAHArFsPni\",\"balance_transaction\":\"txn_3SuZXnIkWweOM9jA00LkLjaq\",\"captured\":true,\"created\":1769609791,\"currency\":\"eur\",\"failure_code\":null,\"failure_message\":null,\"fraud_details\":{},\"livemode\":true,\"metadata\":{\"payment_id\":\"rJYXM5SlmfzX0xmgOuQXSfpN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ZXnIkWweOM9jA0vRkh1tP\",\"payment_method\":\"pm_1SuZXnIkWweOM9jAZoyh0KIW\",\"payment_method_details\":{\"card\":{\"amount_authorized\":9995,\"authorization_code\":\"265311\",\"brand\":\"visa\",\"checks\":{\"address_line1_check\":\"unavailable\",\"address_postal_code_check\":\"unavailable\",\"cvc_check\":null},\"country\":\"ES\",\"description\":\"Visa Classic\",\"ds_transaction_id\":null,\"exp_month\":6,\"exp_year\":2029,\"extended_authorization\":{\"status\":\"disabled\"},\"fingerprint\":\"mVFIHUh7qHKz96PH\",\"funding\":\"debit\",\"iin\":\"491850\",\"incremental_authorization\":{\"status\":\"unavailable\"},\"installments\":null,\"issuer\":\"BANCO BILBAO VIZCAYA ARGENTARIA S.A. (BBVA)\",\"last4\":\"6840\",\"mandate\":null,\"moto\":false,\"multicapture\":{\"status\":\"unavailable\"},\"network\":\"visa\",\"network_token\":{\"used\":true},\"network_transaction_id\":\"486028513918702\",\"overcapture\":{\"maximum_amount_capturable\":9995,\"status\":\"unavailable\"},\"payment_account_reference\":\"V0010013024326410259904626912\",\"regulated_status\":\"unregulated\",\"three_d_secure\":null,\"wallet\":null},\"type\":\"card\"},\"refunded\":false,\"source\":null,\"status\":\"succeeded\",\"mit_params\":{\"network_transaction_id\":\"486028513918702\"}},\"confirmation_method\":\"manual\",\"created\":1769609791,\"currency\":\"eur\",\"customer\":null,\"last_payment_error\":null,\"livemode\":true,\"metadata\":{\"payment_id\":\"rJYXM5SlmfzX0xmgOuQXSfpN3\",\"payments_extension\":\"true\",\"payments_extension_type\":\"card\",\"reconciliation_flow\":\"payments_api\",\"shop_id\":\"751927347\"},\"next_action\":null,\"payment_method\":\"pm_1SuZXnIkWweOM9jAZoyh0KIW\",\"payment_method_types\":[\"card\"],\"source\":null,\"status\":\"succeeded\"}"</t>
  </si>
  <si>
    <t>AS-97087</t>
  </si>
  <si>
    <t>gid://shopify/Order/7512717885778</t>
  </si>
  <si>
    <t>gid://shopify/OrderTransaction/8646067650898</t>
  </si>
  <si>
    <t>2026-01-29T20:12:55Z</t>
  </si>
  <si>
    <t>8T917131C7245674F</t>
  </si>
  <si>
    <t>"{\"id\":\"8T917131C7245674F\",\"intent\":\"CAPTURE\",\"status\":\"COMPLETED\",\"payment_source\":{\"paypal\":{\"email_address\":\"eva.hellmuth@gmail.com\",\"account_id\":\"X7D9HTVA9BF66\",\"account_status\":\"VERIFIED\",\"name\":{\"given_name\":\"Eva\",\"surname\":\"Grau geb. Hellmuth\"},\"phone_number\":{\"national_number\":\"17620162870\"},\"address\":{\"address_line_1\":\"Herdweg 16\",\"admin_area_2\":\"Wernau\",\"postal_code\":\"73249\",\"country_code\":\"DE\"}}},\"purchase_units\":[{\"reference_id\":\"default\",\"amount\":{\"currency_code\":\"EUR\",\"value\":\"44.85\",\"breakdown\":{\"item_total\":{\"currency_code\":\"EUR\",\"value\":\"39.90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ardines Tin Can - Baroo Bloom - P\u00f3ster \\/ Sin marco \\/ 30x40\",\"custom_id\":\"{\\\"shop_id\\\":751927347,\\\"session_id\\\":\\\"rY0wRAkNzwDmQZabtYTToPHDV\\\"}\",\"invoice_id\":\"rY0wRAkNzwDmQZabtYTToPHDV\",\"items\":[{\"name\":\"Sardines Tin Can - Baroo Bloom - P\u00f3ster \\/ Sin marco \\/ 30x40\",\"unit_amount\":{\"currency_code\":\"EUR\",\"value\":\"19.95\"},\"tax\":{\"currency_code\":\"EUR\",\"value\":\"0.00\"},\"quantity\":\"1\"},{\"name\":\"Roland Sardinas - Studio Mandariini - P\u00f3ster \\/ Sin marco \\/ 30x40\",\"unit_amount\":{\"currency_code\":\"EUR\",\"value\":\"19.95\"},\"tax\":{\"currency_code\":\"EUR\",\"value\":\"0.00\"},\"quantity\":\"1\"}],\"shipping\":{\"name\":{\"full_name\":\"Eva Grau\"},\"address\":{\"address_line_1\":\"Herdweg 16\",\"admin_area_2\":\"Wernau\",\"postal_code\":\"73249\",\"country_code\":\"DE\"}},\"payments\":{\"captures\":[{\"id\":\"7R389840Y9316141R\",\"status\":\"COMPLETED\",\"amount\":{\"currency_code\":\"EUR\",\"value\":\"44.85\"},\"final_capture\":true,\"disbursement_mode\":\"INSTANT\",\"seller_protection\":{\"status\":\"ELIGIBLE\",\"dispute_categories\":[\"ITEM_NOT_RECEIVED\",\"UNAUTHORIZED_TRANSACTION\"]},\"seller_receivable_breakdown\":{\"gross_amount\":{\"currency_code\":\"EUR\",\"value\":\"44.85\"},\"paypal_fee\":{\"currency_code\":\"EUR\",\"value\":\"1.65\"},\"net_amount\":{\"currency_code\":\"EUR\",\"value\":\"43.20\"}},\"invoice_id\":\"rY0wRAkNzwDmQZabtYTToPHDV\",\"custom_id\":\"{\\\"shop_id\\\":751927347,\\\"session_id\\\":\\\"rY0wRAkNzwDmQZabtYTToPHDV\\\"}\",\"links\":[{\"href\":\"https:\\/\\/api.paypal.com\\/v2\\/payments\\/captures\\/7R389840Y9316141R\",\"rel\":\"self\",\"method\":\"GET\"},{\"href\":\"https:\\/\\/api.paypal.com\\/v2\\/payments\\/captures\\/7R389840Y9316141R\\/refund\",\"rel\":\"refund\",\"method\":\"POST\"},{\"href\":\"https:\\/\\/api.paypal.com\\/v2\\/checkout\\/orders\\/8T917131C7245674F\",\"rel\":\"up\",\"method\":\"GET\"}],\"create_time\":\"2026-01-29T20:12:57Z\",\"update_time\":\"2026-01-29T20:12:57Z\"}]}}],\"payer\":{\"name\":{\"given_name\":\"Eva\",\"surname\":\"Grau geb. Hellmuth\"},\"email_address\":\"eva.hellmuth@gmail.com\",\"payer_id\":\"X7D9HTVA9BF66\",\"phone\":{\"phone_number\":{\"national_number\":\"17620162870\"}},\"address\":{\"address_line_1\":\"Herdweg 16\",\"admin_area_2\":\"Wernau\",\"postal_code\":\"73249\",\"country_code\":\"DE\"}},\"create_time\":\"2026-01-29T20:12:27Z\",\"update_time\":\"2026-01-29T20:12:57Z\",\"links\":[{\"href\":\"https:\\/\\/api.paypal.com\\/v2\\/checkout\\/orders\\/8T917131C7245674F\",\"rel\":\"self\",\"method\":\"GET\"}]}"</t>
  </si>
  <si>
    <t>AS-95883</t>
  </si>
  <si>
    <t>gid://shopify/Order/7427028648274</t>
  </si>
  <si>
    <t>gid://shopify/OrderTransaction/8600480055634</t>
  </si>
  <si>
    <t>2026-01-13T22:13:30Z</t>
  </si>
  <si>
    <t>6SE488949K005920Y</t>
  </si>
  <si>
    <t>"{\"id\":\"6SE488949K005920Y\",\"intent\":\"CAPTURE\",\"status\":\"COMPLETED\",\"payment_source\":{\"paypal\":{\"email_address\":\"sarou64@orange.fr\",\"account_id\":\"QTVNWUAHDZ2GG\",\"account_status\":\"VERIFIED\",\"name\":{\"given_name\":\"Sarah\",\"surname\":\"Le Dauphin\"},\"phone_number\":{\"national_number\":\"33677209938\"},\"address\":{\"address_line_1\":\"2 Rue des Bergeronnettes\",\"admin_area_2\":\"Idron\",\"postal_code\":\"64320\",\"country_code\":\"FR\"}}},\"purchase_units\":[{\"reference_id\":\"default\",\"amount\":{\"currency_code\":\"EUR\",\"value\":\"59.85\",\"breakdown\":{\"item_total\":{\"currency_code\":\"EUR\",\"value\":\"59.85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unny Floral Blue - Miho Art Studio - P\u00f3ster \\/ Sin marco \\/ 30x40\",\"custom_id\":\"{\\\"shop_id\\\":751927347,\\\"session_id\\\":\\\"rSi0yYp03qaodzYpNLwk0cMXw\\\"}\",\"invoice_id\":\"rSi0yYp03qaodzYpNLwk0cMXw\",\"items\":[{\"name\":\"Sunny Floral Blue - Miho Art Studio - P\u00f3ster \\/ Sin marco \\/ 30x40\",\"unit_amount\":{\"currency_code\":\"EUR\",\"value\":\"19.95\"},\"tax\":{\"currency_code\":\"EUR\",\"value\":\"0.00\"},\"quantity\":\"1\"},{\"name\":\"Best Friends - Oju Design - P\u00f3ster \\/ Sin marco \\/ 30x40\",\"unit_amount\":{\"currency_code\":\"EUR\",\"value\":\"19.95\"},\"tax\":{\"currency_code\":\"EUR\",\"value\":\"0.00\"},\"quantity\":\"1\"},{\"name\":\"Save Plants - Miho Art Studio - P\u00f3ster \\/ Sin marco \\/ 30x40\",\"unit_amount\":{\"currency_code\":\"EUR\",\"value\":\"19.95\"},\"tax\":{\"currency_code\":\"EUR\",\"value\":\"0.00\"},\"quantity\":\"1\"}],\"shipping\":{\"name\":{\"full_name\":\"Sarah Le Dauphin\"},\"address\":{\"address_line_1\":\"2 Rue des Bergeronnettes\",\"admin_area_2\":\"Idron\",\"postal_code\":\"64320\",\"country_code\":\"FR\"}},\"supplementary_data\":{\"tax_nexus\":[]},\"payments\":{\"captures\":[{\"id\":\"3WM721909V8981715\",\"status\":\"COMPLETED\",\"amount\":{\"currency_code\":\"EUR\",\"value\":\"59.85\"},\"final_capture\":true,\"disbursement_mode\":\"INSTANT\",\"seller_protection\":{\"status\":\"ELIGIBLE\",\"dispute_categories\":[\"ITEM_NOT_RECEIVED\",\"UNAUTHORIZED_TRANSACTION\"]},\"seller_receivable_breakdown\":{\"gross_amount\":{\"currency_code\":\"EUR\",\"value\":\"59.85\"},\"paypal_fee\":{\"currency_code\":\"EUR\",\"value\":\"2.09\"},\"net_amount\":{\"currency_code\":\"EUR\",\"value\":\"57.76\"}},\"invoice_id\":\"rSi0yYp03qaodzYpNLwk0cMXw\",\"custom_id\":\"{\\\"shop_id\\\":751927347,\\\"session_id\\\":\\\"rSi0yYp03qaodzYpNLwk0cMXw\\\"}\",\"links\":[{\"href\":\"https:\\/\\/api.paypal.com\\/v2\\/payments\\/captures\\/3WM721909V8981715\",\"rel\":\"self\",\"method\":\"GET\"},{\"href\":\"https:\\/\\/api.paypal.com\\/v2\\/payments\\/captures\\/3WM721909V8981715\\/refund\",\"rel\":\"refund\",\"method\":\"POST\"},{\"href\":\"https:\\/\\/api.paypal.com\\/v2\\/checkout\\/orders\\/6SE488949K005920Y\",\"rel\":\"up\",\"method\":\"GET\"}],\"create_time\":\"2026-01-13T22:13:33Z\",\"update_time\":\"2026-01-13T22:13:33Z\"}]}}],\"payer\":{\"name\":{\"given_name\":\"Sarah\",\"surname\":\"Le Dauphin\"},\"email_address\":\"sarou64@orange.fr\",\"payer_id\":\"QTVNWUAHDZ2GG\",\"phone\":{\"phone_number\":{\"national_number\":\"33677209938\"}},\"address\":{\"address_line_1\":\"2 Rue des Bergeronnettes\",\"admin_area_2\":\"Idron\",\"postal_code\":\"64320\",\"country_code\":\"FR\"}},\"create_time\":\"2026-01-13T22:13:18Z\",\"update_time\":\"2026-01-13T22:13:33Z\",\"links\":[{\"href\":\"https:\\/\\/api.paypal.com\\/v2\\/checkout\\/orders\\/6SE488949K005920Y\",\"rel\":\"self\",\"method\":\"GET\"}]}"</t>
  </si>
  <si>
    <t>AS-95802</t>
  </si>
  <si>
    <t>gid://shopify/Order/7425301709138</t>
  </si>
  <si>
    <t>gid://shopify/OrderTransaction/8598047326546</t>
  </si>
  <si>
    <t>2026-01-13T01:25:57Z</t>
  </si>
  <si>
    <t>ch_3SowMsIkWweOM9jA0IT5QW3j</t>
  </si>
  <si>
    <t>rTnXQvRwXm2pILMIWXHCHc8Kc</t>
  </si>
  <si>
    <t>pi_3SowMsIkWweOM9jA0BupxZ0G</t>
  </si>
  <si>
    <t>"{\"id\":\"pi_3SowMsIkWweOM9jA0BupxZ0G\",\"object\":\"payment_intent\",\"amount\":6390,\"amount_capturable\":0,\"amount_received\":6390,\"canceled_at\":null,\"cancellation_reason\":null,\"capture_method\":\"automatic\",\"latest_charge\":{\"id\":\"ch_3SowMsIkWweOM9jA0IT5QW3j\",\"object\":\"charge\",\"amount\":6390,\"application_fee\":\"fee_1SowMuIkWweOM9jA3Ul9IJmw\",\"balance_transaction\":\"txn_3SowMsIkWweOM9jA0iEuPBQW\",\"captured\":true,\"created\":1768267559,\"currency\":\"eur\",\"failure_code\":null,\"failure_message\":null,\"fraud_details\":{},\"livemode\":true,\"metadata\":{\"payment_id\":\"rTnXQvRwXm2pILMIWXHCHc8K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wMsIkWweOM9jA0BupxZ0G\",\"payment_method\":\"pm_1SowMsIkWweOM9jAfA8VGyQK\",\"payment_method_details\":{\"card\":{\"amount_authorized\":6390,\"authorization_code\":\"NEP1RW\",\"brand\":\"mastercard\",\"checks\":{\"address_line1_check\":null,\"address_postal_code_check\":null,\"cvc_check\":null},\"country\":\"ES\",\"description\":\"Debit MasterCard\",\"ds_transaction_id\":null,\"exp_month\":11,\"exp_year\":2028,\"extended_authorization\":{\"status\":\"disabled\"},\"fingerprint\":\"qOVzOsCqKmgdHxzJ\",\"funding\":\"debit\",\"iin\":\"535560\",\"incremental_authorization\":{\"status\":\"unavailable\"},\"installments\":null,\"issuer\":\"N26 BANK AG\",\"last4\":\"0000\",\"mandate\":null,\"moto\":false,\"multicapture\":{\"status\":\"unavailable\"},\"network\":\"mastercard\",\"network_token\":{\"used\":false},\"network_transaction_id\":\"MDSZAN4SS0112\",\"overcapture\":{\"maximum_amount_capturable\":6390,\"status\":\"unavailable\"},\"payment_account_reference\":\"5001ABSX96JTT8E8652JTZQ0D05UT\",\"regulated_status\":\"unregulated\",\"three_d_secure\":null,\"wallet\":{\"apple_pay\":{\"type\":\"apple_pay\"},\"dynamic_last4\":\"8965\",\"type\":\"apple_pay\"}},\"type\":\"card\"},\"refunded\":false,\"source\":null,\"status\":\"succeeded\",\"mit_params\":{\"network_transaction_id\":\"MDSZAN4SS0112\"}},\"confirmation_method\":\"manual\",\"created\":1768267558,\"currency\":\"eur\",\"customer\":null,\"last_payment_error\":null,\"livemode\":true,\"metadata\":{\"payment_id\":\"rTnXQvRwXm2pILMIWXHCHc8Kc\",\"payments_extension\":\"true\",\"payments_extension_type\":\"card\",\"reconciliation_flow\":\"payments_api\",\"shop_id\":\"751927347\"},\"next_action\":null,\"payment_method\":\"pm_1SowMsIkWweOM9jAfA8VGyQK\",\"payment_method_types\":[\"card\"],\"source\":null,\"status\":\"succeeded\"}"</t>
  </si>
  <si>
    <t>AS-97068</t>
  </si>
  <si>
    <t>gid://shopify/Order/7512172822866</t>
  </si>
  <si>
    <t>gid://shopify/OrderTransaction/8645273125202</t>
  </si>
  <si>
    <t>2026-01-29T15:09:36Z</t>
  </si>
  <si>
    <t>ch_3SuwqiIkWweOM9jA1a3FV3Hp</t>
  </si>
  <si>
    <t>ryPBk1RSsOcOvwNns4ekHat04</t>
  </si>
  <si>
    <t>pi_3SuwqiIkWweOM9jA1AeDzvOt</t>
  </si>
  <si>
    <t>"{\"id\":\"pi_3SuwqiIkWweOM9jA1AeDzvOt\",\"object\":\"payment_intent\",\"amount\":9280,\"amount_capturable\":0,\"amount_received\":9280,\"canceled_at\":null,\"cancellation_reason\":null,\"capture_method\":\"automatic\",\"latest_charge\":{\"id\":\"ch_3SuwqiIkWweOM9jA1a3FV3Hp\",\"object\":\"charge\",\"amount\":9280,\"application_fee\":\"fee_1SuwqlIkWweOM9jALeSJJXBi\",\"balance_transaction\":\"txn_3SuwqiIkWweOM9jA1mTy5QCN\",\"captured\":true,\"created\":1769699378,\"currency\":\"eur\",\"failure_code\":null,\"failure_message\":null,\"fraud_details\":{},\"livemode\":true,\"metadata\":{\"payment_id\":\"ryPBk1RSsOcOvwNns4ekHat04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wqiIkWweOM9jA1AeDzvOt\",\"payment_method\":\"pm_1SuwqiIkWweOM9jAea9kcqG8\",\"payment_method_details\":{\"card\":{\"amount_authorized\":9280,\"authorization_code\":\"514707\",\"brand\":\"visa\",\"checks\":{\"address_line1_check\":\"unavailable\",\"address_postal_code_check\":\"unavailable\",\"cvc_check\":\"pass\"},\"country\":\"ES\",\"description\":\"Visa Classic\",\"ds_transaction_id\":null,\"exp_month\":5,\"exp_year\":2030,\"extended_authorization\":{\"status\":\"disabled\"},\"fingerprint\":\"GigmS5fOHhH0E62F\",\"funding\":\"debit\",\"iin\":\"476664\",\"incremental_authorization\":{\"status\":\"unavailable\"},\"installments\":null,\"issuer\":\"CAIXABANK S.A.\",\"last4\":\"4933\",\"mandate\":null,\"moto\":false,\"multicapture\":{\"status\":\"unavailable\"},\"network\":\"visa\",\"network_token\":{\"used\":false},\"network_transaction_id\":\"486029545798296\",\"overcapture\":{\"maximum_amount_capturable\":9280,\"status\":\"unavailable\"},\"payment_account_reference\":\"V0010013823125468902756132372\",\"regulated_status\":\"unregulated\",\"three_d_secure\":null,\"wallet\":null},\"type\":\"card\"},\"refunded\":false,\"source\":null,\"status\":\"succeeded\",\"mit_params\":{\"network_transaction_id\":\"486029545798296\"}},\"confirmation_method\":\"manual\",\"created\":1769699376,\"currency\":\"eur\",\"customer\":null,\"last_payment_error\":null,\"livemode\":true,\"metadata\":{\"payment_id\":\"ryPBk1RSsOcOvwNns4ekHat04\",\"payments_extension\":\"true\",\"payments_extension_type\":\"card\",\"reconciliation_flow\":\"payments_api\",\"shop_id\":\"751927347\"},\"next_action\":null,\"payment_method\":\"pm_1SuwqiIkWweOM9jAea9kcqG8\",\"payment_method_types\":[\"card\"],\"source\":null,\"status\":\"succeeded\"}"</t>
  </si>
  <si>
    <t>AS-96017</t>
  </si>
  <si>
    <t>gid://shopify/Order/7431126876498</t>
  </si>
  <si>
    <t>gid://shopify/OrderTransaction/8605544055122</t>
  </si>
  <si>
    <t>2026-01-15T19:56:50Z</t>
  </si>
  <si>
    <t>ch_3Spwf1IkWweOM9jA2rGpydTo</t>
  </si>
  <si>
    <t>rJBNV1Egf7ebSv28hQE8tUm4S</t>
  </si>
  <si>
    <t>pi_3Spwf1IkWweOM9jA2lo9JDIp</t>
  </si>
  <si>
    <t>"{\"id\":\"pi_3Spwf1IkWweOM9jA2lo9JDIp\",\"object\":\"payment_intent\",\"amount\":15995,\"amount_capturable\":0,\"amount_received\":15995,\"canceled_at\":null,\"cancellation_reason\":null,\"capture_method\":\"automatic\",\"latest_charge\":{\"id\":\"ch_3Spwf1IkWweOM9jA2rGpydTo\",\"object\":\"charge\",\"amount\":15995,\"application_fee\":\"fee_1Spwf3IkWweOM9jAl5YM76Kr\",\"balance_transaction\":\"txn_3Spwf1IkWweOM9jA2PhtFZAU\",\"captured\":true,\"created\":1768507012,\"currency\":\"eur\",\"failure_code\":null,\"failure_message\":null,\"fraud_details\":{},\"livemode\":true,\"metadata\":{\"payment_id\":\"rJBNV1Egf7ebSv28hQE8tUm4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wf1IkWweOM9jA2lo9JDIp\",\"payment_method\":\"pm_1Spwf1IkWweOM9jAiaA1DNNI\",\"payment_method_details\":{\"card\":{\"amount_authorized\":15995,\"authorization_code\":\"412807\",\"brand\":\"mastercard\",\"checks\":{\"address_line1_check\":\"unavailable\",\"address_postal_code_check\":\"unavailable\",\"cvc_check\":null},\"country\":\"ES\",\"description\":\"MasterCard Credit Card (mixed BIN)\",\"ds_transaction_id\":null,\"exp_month\":6,\"exp_year\":2031,\"extended_authorization\":{\"status\":\"disabled\"},\"fingerprint\":\"Kw4AKN6HUYf8M55i\",\"funding\":\"credit\",\"iin\":\"541541\",\"incremental_authorization\":{\"status\":\"unavailable\"},\"installments\":null,\"issuer\":\"BANCO SANTANDER S.A.\",\"last4\":\"2226\",\"mandate\":null,\"moto\":false,\"multicapture\":{\"status\":\"unavailable\"},\"network\":\"mastercard\",\"network_token\":{\"used\":false},\"network_transaction_id\":\"MCCUIHJSC0115\",\"overcapture\":{\"maximum_amount_capturable\":15995,\"status\":\"unavailable\"},\"payment_account_reference\":\"500169C99G0R35E7WHN15QN0NA6YS\",\"regulated_status\":\"unregulated\",\"three_d_secure\":null,\"wallet\":null},\"type\":\"card\"},\"refunded\":false,\"source\":null,\"status\":\"succeeded\",\"mit_params\":{\"network_transaction_id\":\"MCCUIHJSC0115\"}},\"confirmation_method\":\"manual\",\"created\":1768507011,\"currency\":\"eur\",\"customer\":null,\"last_payment_error\":null,\"livemode\":true,\"metadata\":{\"payment_id\":\"rJBNV1Egf7ebSv28hQE8tUm4S\",\"payments_extension\":\"true\",\"payments_extension_type\":\"card\",\"reconciliation_flow\":\"payments_api\",\"shop_id\":\"751927347\"},\"next_action\":null,\"payment_method\":\"pm_1Spwf1IkWweOM9jAiaA1DNNI\",\"payment_method_types\":[\"card\"],\"source\":null,\"status\":\"succeeded\"}"</t>
  </si>
  <si>
    <t>AS-95381</t>
  </si>
  <si>
    <t>gid://shopify/Order/7414235201874</t>
  </si>
  <si>
    <t>gid://shopify/OrderTransaction/8586477928786</t>
  </si>
  <si>
    <t>2026-01-08T14:25:52Z</t>
  </si>
  <si>
    <t>9M726662FP7984931</t>
  </si>
  <si>
    <t>"{\"id\":\"9M726662FP7984931\",\"intent\":\"CAPTURE\",\"status\":\"COMPLETED\",\"payment_source\":{\"paypal\":{\"email_address\":\"angelicamunaro@libero.it\",\"account_id\":\"SN743LH5QAA4C\",\"account_status\":\"VERIFIED\",\"name\":{\"given_name\":\"angelica\",\"surname\":\"munaro\"},\"phone_number\":{\"national_number\":\"3400900613\"},\"address\":{\"address_line_1\":\"Via Montegrappa 24\\/a\",\"admin_area_2\":\"Vedelago\",\"admin_area_1\":\"TV\",\"postal_code\":\"31050\",\"country_code\":\"IT\"}}},\"purchase_units\":[{\"reference_id\":\"default\",\"amount\":{\"currency_code\":\"EUR\",\"value\":\"37.85\",\"breakdown\":{\"item_total\":{\"currency_code\":\"EUR\",\"value\":\"32.90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The Kiss - Gustav Klimt - P\u00f3ster \\/ Sin marco \\/ 30x40\",\"custom_id\":\"{\\\"shop_id\\\":751927347,\\\"session_id\\\":\\\"rvQyYi6zBeSkPk9KhIgdu4ge6\\\"}\",\"invoice_id\":\"rvQyYi6zBeSkPk9KhIgdu4ge6\",\"items\":[{\"name\":\"The Kiss - Gustav Klimt - P\u00f3ster \\/ Sin marco \\/ 30x40\",\"unit_amount\":{\"currency_code\":\"EUR\",\"value\":\"19.95\"},\"tax\":{\"currency_code\":\"EUR\",\"value\":\"0.00\"},\"quantity\":\"1\"},{\"name\":\"No stress - P\u00f3ster \\/ Sin marco \\/ 20x30\",\"unit_amount\":{\"currency_code\":\"EUR\",\"value\":\"12.95\"},\"tax\":{\"currency_code\":\"EUR\",\"value\":\"0.00\"},\"quantity\":\"1\"}],\"shipping\":{\"name\":{\"full_name\":\"Angelica Munaro\"},\"address\":{\"address_line_1\":\"Monte Grappa,24\\/A\",\"admin_area_2\":\"Vedelago\",\"admin_area_1\":\"Treviso\",\"postal_code\":\"31050\",\"country_code\":\"IT\"}},\"supplementary_data\":{\"tax_nexus\":[]},\"payments\":{\"captures\":[{\"id\":\"28U95156PW000434K\",\"status\":\"COMPLETED\",\"amount\":{\"currency_code\":\"EUR\",\"value\":\"37.85\"},\"final_capture\":true,\"disbursement_mode\":\"INSTANT\",\"seller_protection\":{\"status\":\"ELIGIBLE\",\"dispute_categories\":[\"ITEM_NOT_RECEIVED\",\"UNAUTHORIZED_TRANSACTION\"]},\"seller_receivable_breakdown\":{\"gross_amount\":{\"currency_code\":\"EUR\",\"value\":\"37.85\"},\"paypal_fee\":{\"currency_code\":\"EUR\",\"value\":\"1.45\"},\"net_amount\":{\"currency_code\":\"EUR\",\"value\":\"36.40\"}},\"invoice_id\":\"rvQyYi6zBeSkPk9KhIgdu4ge6\",\"custom_id\":\"{\\\"shop_id\\\":751927347,\\\"session_id\\\":\\\"rvQyYi6zBeSkPk9KhIgdu4ge6\\\"}\",\"links\":[{\"href\":\"https:\\/\\/api.paypal.com\\/v2\\/payments\\/captures\\/28U95156PW000434K\",\"rel\":\"self\",\"method\":\"GET\"},{\"href\":\"https:\\/\\/api.paypal.com\\/v2\\/payments\\/captures\\/28U95156PW000434K\\/refund\",\"rel\":\"refund\",\"method\":\"POST\"},{\"href\":\"https:\\/\\/api.paypal.com\\/v2\\/checkout\\/orders\\/9M726662FP7984931\",\"rel\":\"up\",\"method\":\"GET\"}],\"create_time\":\"2026-01-08T14:25:53Z\",\"update_time\":\"2026-01-08T14:25:53Z\"}]}}],\"payer\":{\"name\":{\"given_name\":\"angelica\",\"surname\":\"munaro\"},\"email_address\":\"angelicamunaro@libero.it\",\"payer_id\":\"SN743LH5QAA4C\",\"phone\":{\"phone_number\":{\"national_number\":\"3400900613\"}},\"address\":{\"address_line_1\":\"Via Montegrappa 24\\/a\",\"admin_area_2\":\"Vedelago\",\"admin_area_1\":\"TV\",\"postal_code\":\"31050\",\"country_code\":\"IT\"}},\"create_time\":\"2026-01-08T14:23:31Z\",\"update_time\":\"2026-01-08T14:25:53Z\",\"links\":[{\"href\":\"https:\\/\\/api.paypal.com\\/v2\\/checkout\\/orders\\/9M726662FP7984931\",\"rel\":\"self\",\"method\":\"GET\"}]}"</t>
  </si>
  <si>
    <t>AS-97143</t>
  </si>
  <si>
    <t>gid://shopify/Order/7514290356562</t>
  </si>
  <si>
    <t>gid://shopify/OrderTransaction/8648271987026</t>
  </si>
  <si>
    <t>2026-01-30T17:38:58Z</t>
  </si>
  <si>
    <t>3KM44894D08368643</t>
  </si>
  <si>
    <t>"{\"id\":\"3KM44894D08368643\",\"intent\":\"CAPTURE\",\"status\":\"COMPLETED\",\"payment_source\":{\"paypal\":{\"email_address\":\"ikan_4@hotmail.fr\",\"account_id\":\"R2CJBV5M3LJKG\",\"account_status\":\"VERIFIED\",\"name\":{\"given_name\":\"Eliane\",\"surname\":\"KONIK\"},\"phone_number\":{\"national_number\":\"0660808446\"},\"address\":{\"address_line_1\":\"3 Rue de la R\u00e9sistance\",\"admin_area_2\":\"L'ETRAT\",\"postal_code\":\"42580\",\"country_code\":\"FR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eace Now poster, 1970 - P\u00f3ster \\/ Madera roble oscuro \\/ 50x70\",\"custom_id\":\"{\\\"shop_id\\\":751927347,\\\"session_id\\\":\\\"r4ZkZ62hEg56zWLWgocX2LKhE\\\"}\",\"invoice_id\":\"r4ZkZ62hEg56zWLWgocX2LKhE\",\"soft_descriptor\":\"PAYPAL *ARTESTASTOR AR\",\"items\":[{\"name\":\"Peace Now poster, 1970 - P\u00f3ster \\/ Madera roble oscuro \\/ 50x70\",\"unit_amount\":{\"currency_code\":\"EUR\",\"value\":\"67.95\"},\"tax\":{\"currency_code\":\"EUR\",\"value\":\"0.00\"},\"quantity\":\"1\"}],\"shipping\":{\"name\":{\"full_name\":\"Eliane KONIK\"},\"address\":{\"address_line_1\":\"1er \u00e9tage\",\"admin_area_2\":\"L'\u00c9TRAT\",\"postal_code\":\"42580\",\"country_code\":\"FR\"}},\"payments\":{\"captures\":[{\"id\":\"9UA41946N31967216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4ZkZ62hEg56zWLWgocX2LKhE\",\"custom_id\":\"{\\\"shop_id\\\":751927347,\\\"session_id\\\":\\\"r4ZkZ62hEg56zWLWgocX2LKhE\\\"}\",\"links\":[{\"href\":\"https:\\/\\/api.paypal.com\\/v2\\/payments\\/captures\\/9UA41946N31967216\",\"rel\":\"self\",\"method\":\"GET\"},{\"href\":\"https:\\/\\/api.paypal.com\\/v2\\/payments\\/captures\\/9UA41946N31967216\\/refund\",\"rel\":\"refund\",\"method\":\"POST\"},{\"href\":\"https:\\/\\/api.paypal.com\\/v2\\/checkout\\/orders\\/3KM44894D08368643\",\"rel\":\"up\",\"method\":\"GET\"}],\"create_time\":\"2026-01-30T17:39:00Z\",\"update_time\":\"2026-01-30T17:39:00Z\"}]}}],\"payer\":{\"name\":{\"given_name\":\"Eliane\",\"surname\":\"KONIK\"},\"email_address\":\"ikan_4@hotmail.fr\",\"payer_id\":\"R2CJBV5M3LJKG\",\"phone\":{\"phone_number\":{\"national_number\":\"0660808446\"}},\"address\":{\"address_line_1\":\"3 Rue de la R\u00e9sistance\",\"admin_area_2\":\"L'ETRAT\",\"postal_code\":\"42580\",\"country_code\":\"FR\"}},\"create_time\":\"2026-01-30T17:38:26Z\",\"update_time\":\"2026-01-30T17:39:00Z\",\"links\":[{\"href\":\"https:\\/\\/api.paypal.com\\/v2\\/checkout\\/orders\\/3KM44894D08368643\",\"rel\":\"self\",\"method\":\"GET\"}]}"</t>
  </si>
  <si>
    <t>AS-94852</t>
  </si>
  <si>
    <t>gid://shopify/Order/7394293973330</t>
  </si>
  <si>
    <t>gid://shopify/OrderTransaction/8567899324754</t>
  </si>
  <si>
    <t>2026-01-02T02:06:02Z</t>
  </si>
  <si>
    <t>7LP21003KU666952F</t>
  </si>
  <si>
    <t>"{\"id\":\"7LP21003KU666952F\",\"intent\":\"CAPTURE\",\"status\":\"COMPLETED\",\"payment_source\":{\"paypal\":{\"email_address\":\"juditheuer@web.de\",\"account_id\":\"FEKH8N6VPDDWU\",\"account_status\":\"VERIFIED\",\"name\":{\"given_name\":\"Judith\",\"surname\":\"Heuer\"},\"phone_number\":{\"national_number\":\"7617070086\"},\"address\":{\"address_line_1\":\"Bollerstaudenstrasse 6\",\"admin_area_2\":\"Freiburg\",\"postal_code\":\"79111\",\"country_code\":\"DE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inocut Tree - Alisa Galitsyna - P\u00f3ster \\/ Sin marco \\/ 30x40\",\"custom_id\":\"{\\\"shop_id\\\":751927347,\\\"session_id\\\":\\\"r4vSAwDFqAFODjgyeQwb7YqUE\\\"}\",\"invoice_id\":\"r4vSAwDFqAFODjgyeQwb7YqUE\",\"items\":[{\"name\":\"Linocut Tree - Alisa Galitsyna - P\u00f3ster \\/ Sin marco \\/ 30x40\",\"unit_amount\":{\"currency_code\":\"EUR\",\"value\":\"19.95\"},\"tax\":{\"currency_code\":\"EUR\",\"value\":\"0.00\"},\"quantity\":\"1\"}],\"shipping\":{\"name\":{\"full_name\":\"Judith Heuer\"},\"address\":{\"address_line_1\":\"Bollerstaudenstrasse 6\",\"admin_area_2\":\"Freiburg\",\"postal_code\":\"79111\",\"country_code\":\"DE\"}},\"supplementary_data\":{\"tax_nexus\":[]},\"payments\":{\"captures\":[{\"id\":\"0H471785HL184274D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4vSAwDFqAFODjgyeQwb7YqUE\",\"custom_id\":\"{\\\"shop_id\\\":751927347,\\\"session_id\\\":\\\"r4vSAwDFqAFODjgyeQwb7YqUE\\\"}\",\"links\":[{\"href\":\"https:\\/\\/api.paypal.com\\/v2\\/payments\\/captures\\/0H471785HL184274D\",\"rel\":\"self\",\"method\":\"GET\"},{\"href\":\"https:\\/\\/api.paypal.com\\/v2\\/payments\\/captures\\/0H471785HL184274D\\/refund\",\"rel\":\"refund\",\"method\":\"POST\"},{\"href\":\"https:\\/\\/api.paypal.com\\/v2\\/checkout\\/orders\\/7LP21003KU666952F\",\"rel\":\"up\",\"method\":\"GET\"}],\"create_time\":\"2026-01-02T02:06:04Z\",\"update_time\":\"2026-01-02T02:06:04Z\"}]}}],\"payer\":{\"name\":{\"given_name\":\"Judith\",\"surname\":\"Heuer\"},\"email_address\":\"juditheuer@web.de\",\"payer_id\":\"FEKH8N6VPDDWU\",\"phone\":{\"phone_number\":{\"national_number\":\"7617070086\"}},\"address\":{\"address_line_1\":\"Bollerstaudenstrasse 6\",\"admin_area_2\":\"Freiburg\",\"postal_code\":\"79111\",\"country_code\":\"DE\"}},\"create_time\":\"2026-01-02T02:05:28Z\",\"update_time\":\"2026-01-02T02:06:04Z\",\"links\":[{\"href\":\"https:\\/\\/api.paypal.com\\/v2\\/checkout\\/orders\\/7LP21003KU666952F\",\"rel\":\"self\",\"method\":\"GET\"}]}"</t>
  </si>
  <si>
    <t>AS-95690</t>
  </si>
  <si>
    <t>gid://shopify/Order/7421478928722</t>
  </si>
  <si>
    <t>gid://shopify/OrderTransaction/8594884133202</t>
  </si>
  <si>
    <t>2026-01-11T19:16:16Z</t>
  </si>
  <si>
    <t>ch_3SoU7ZIkWweOM9jA1ycMpYh8</t>
  </si>
  <si>
    <t>rw3py7yatsfeOWm0NdyUMtBZC</t>
  </si>
  <si>
    <t>"{\"id\":\"ch_3SoU7ZIkWweOM9jA1ycMpYh8\",\"object\":\"charge\",\"amount\":5990,\"application_fee\":\"fee_1SoU7jIkWweOM9jAs5yWXpjW\",\"balance_transaction\":\"txn_3SoU7ZIkWweOM9jA19cf8JGH\",\"captured\":true,\"created\":1768158985,\"currency\":\"eur\",\"failure_code\":null,\"failure_message\":null,\"fraud_details\":{},\"livemode\":true,\"metadata\":{\"payments_extension_type\":\"card\",\"reconciliation_flow\":\"payments_api\",\"shop_id\":\"751927347\",\"payments_extension\":\"true\",\"payment_id\":\"rw3py7yatsfeOWm0NdyUMtBZC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U7ZIkWweOM9jA154HcgPr\",\"payment_method\":\"pm_1SoU7ZIkWweOM9jA0alHuSzs\",\"payment_method_details\":{\"card\":{\"amount_authorized\":5990,\"authorization_code\":\"165738\",\"brand\":\"visa\",\"checks\":{\"address_line1_check\":\"fail\",\"address_postal_code_check\":\"pass\",\"cvc_check\":null},\"country\":\"FR\",\"exp_month\":5,\"exp_year\":2027,\"extended_authorization\":{\"status\":\"disabled\"},\"fingerprint\":\"l3phJj7vwp1ZrGFM\",\"funding\":\"debit\",\"incremental_authorization\":{\"status\":\"unavailable\"},\"installments\":null,\"last4\":\"8926\",\"mandate\":null,\"multicapture\":{\"status\":\"unavailable\"},\"network\":\"visa\",\"network_token\":{\"used\":true},\"network_transaction_id\":\"486011693861574\",\"overcapture\":{\"maximum_amount_capturable\":5990,\"status\":\"unavailable\"},\"regulated_status\":\"unregulated\",\"three_d_secure\":null,\"wallet\":null,\"description\":\"Visa Classic\",\"ds_transaction_id\":null,\"iin\":\"416538\",\"issuer\":\"BOURSORAMA BANQUE\",\"moto\":false,\"payment_account_reference\":\"V001AAG8032710002994471000000\"},\"type\":\"card\"},\"refunded\":false,\"source\":null,\"status\":\"succeeded\",\"mit_params\":{\"network_transaction_id\":\"486011693861574\"}}"</t>
  </si>
  <si>
    <t>AS-96084</t>
  </si>
  <si>
    <t>gid://shopify/Order/7433782886738</t>
  </si>
  <si>
    <t>gid://shopify/OrderTransaction/8608419053906</t>
  </si>
  <si>
    <t>2026-01-16T17:13:22Z</t>
  </si>
  <si>
    <t>ch_3SqGaMIkWweOM9jA2xS5HKST</t>
  </si>
  <si>
    <t>r05JgwSbvQz2JdrJoAZYhUblT</t>
  </si>
  <si>
    <t>pi_3SqGaMIkWweOM9jA27ZNkAwz</t>
  </si>
  <si>
    <t>"{\"id\":\"pi_3SqGaMIkWweOM9jA27ZNkAwz\",\"object\":\"payment_intent\",\"amount\":9995,\"amount_capturable\":0,\"amount_received\":0,\"canceled_at\":null,\"cancellation_reason\":null,\"capture_method\":\"automatic\",\"latest_charge\":{\"id\":\"ch_3SqGaMIkWweOM9jA2xS5HKST\",\"object\":\"charge\",\"amount\":9995,\"application_fee\":null,\"balance_transaction\":null,\"captured\":false,\"created\":1768583603,\"currency\":\"eur\",\"failure_code\":\"card_declined\",\"failure_message\":\"Your card was declined for making repeated attempts too frequently or exceeding its amount limit.\",\"fraud_details\":{},\"livemode\":true,\"metadata\":{\"payment_id\":\"r05JgwSbvQz2JdrJoAZYhUblT\",\"payments_extension\":\"true\",\"payments_extension_type\":\"card\",\"reconciliation_flow\":\"payments_api\",\"shop_id\":\"751927347\"},\"outcome\":{\"advice_code\":\"try_again_later\",\"network_advice_code\":\"02\",\"network_decline_code\":\"61\",\"network_status\":\"declined_by_network\",\"reason\":\"card_velocity_exceeded\",\"risk_level\":\"normal\",\"seller_message\":\"The bank returned the decline code `card_velocity_exceeded`.\",\"type\":\"issuer_declined\"},\"paid\":false,\"payment_intent\":\"pi_3SqGaMIkWweOM9jA27ZNkAwz\",\"payment_method\":\"pm_1SqGaMIkWweOM9jA3sKtOcmo\",\"payment_method_details\":{\"card\":{\"amount_authorized\":null,\"authorization_code\":null,\"brand\":\"visa\",\"checks\":{\"address_line1_check\":\"unavailable\",\"address_postal_code_check\":\"unavailable\",\"cvc_check\":\"unavailable\"},\"country\":\"ES\",\"description\":\"Visa Classic\",\"ds_transaction_id\":null,\"exp_month\":2,\"exp_year\":2026,\"extended_authorization\":{\"status\":\"disabled\"},\"fingerprint\":\"3nLAlxMANPyq2ZIE\",\"funding\":\"credit\",\"iin\":\"427278\",\"incremental_authorization\":{\"status\":\"unavailable\"},\"installments\":null,\"issuer\":\"ABANCA CORPORACION BANCARIA, S.A\",\"last4\":\"9016\",\"mandate\":null,\"moto\":false,\"multicapture\":{\"status\":\"unavailable\"},\"network\":\"visa\",\"network_token\":{\"used\":false},\"network_transaction_id\":\"486016620039186\",\"overcapture\":{\"maximum_amount_capturable\":9995,\"status\":\"unavailable\"},\"payment_account_reference\":\"V0010014626016620032573148353\",\"regulated_status\":\"unregulated\",\"three_d_secure\":null,\"wallet\":null},\"type\":\"card\"},\"refunded\":false,\"source\":null,\"status\":\"failed\",\"mit_params\":{\"network_transaction_id\":\"486016620039186\"}},\"confirmation_method\":\"manual\",\"created\":1768583602,\"currency\":\"eur\",\"customer\":null,\"last_payment_error\":{\"advice_code\":\"try_again_later\",\"charge\":\"ch_3SqGaMIkWweOM9jA2xS5HKST\",\"code\":\"card_declined\",\"decline_code\":\"card_velocity_exceeded\",\"doc_url\":\"https:\\/\\/stripe.com\\/docs\\/error-codes\\/card-declined\",\"message\":\"Your card was declined for making repeated attempts too frequently or exceeding its amount limit.\",\"network_advice_code\":\"02\",\"network_decline_code\":\"61\",\"payment_method\":{\"id\":\"pm_1SqGaMIkWweOM9jA3sKtOcmo\",\"object\":\"payment_method\",\"card\":{\"brand\":\"visa\",\"checks\":{\"address_line1_check\":\"unavailable\",\"address_postal_code_check\":\"unavailable\",\"cvc_check\":\"unavailable\"},\"country\":\"ES\",\"description\":\"Visa Classic\",\"display_brand\":\"visa\",\"exp_month\":2,\"exp_year\":2026,\"fingerprint\":\"3nLAlxMANPyq2ZIE\",\"funding\":\"credit\",\"generated_from\":null,\"iin\":\"427278\",\"issuer\":\"ABANCA CORPORACION BANCARIA, S.A\",\"last4\":\"9016\",\"network_token\":null,\"networks\":{\"available\":[\"visa\"],\"preferred\":null},\"payment_account_reference\":null,\"regulated_status\":\"unregulated\",\"three_d_secure_usage\":{\"supported\":true},\"wallet\":null},\"created\":1768583603,\"livemode\":true,\"metadata\":{},\"type\":\"card\"},\"type\":\"card_error\"},\"livemode\":true,\"metadata\":{\"payment_id\":\"r05JgwSbvQz2JdrJoAZYhUblT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</si>
  <si>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gid://shopify/OrderTransaction/8608438550866</t>
  </si>
  <si>
    <t>2026-01-16T17:22:09Z</t>
  </si>
  <si>
    <t>ch_3SqGirIkWweOM9jA2LAOd47P</t>
  </si>
  <si>
    <t>reJV9qoivnABXPMADXTrSjRMk</t>
  </si>
  <si>
    <t>pi_3SqGirIkWweOM9jA2m8i6LtT</t>
  </si>
  <si>
    <t>"{\"id\":\"pi_3SqGirIkWweOM9jA2m8i6LtT\",\"object\":\"payment_intent\",\"amount\":9995,\"amount_capturable\":0,\"amount_received\":9995,\"canceled_at\":null,\"cancellation_reason\":null,\"capture_method\":\"automatic\",\"latest_charge\":{\"id\":\"ch_3SqGirIkWweOM9jA2LAOd47P\",\"object\":\"charge\",\"amount\":9995,\"application_fee\":\"fee_1SqGisIkWweOM9jAvREahYts\",\"balance_transaction\":\"txn_3SqGirIkWweOM9jA20PbuGw8\",\"captured\":true,\"created\":1768584130,\"currency\":\"eur\",\"failure_code\":null,\"failure_message\":null,\"fraud_details\":{},\"livemode\":true,\"metadata\":{\"payment_id\":\"reJV9qoivnABXPMADXTrSjRM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GirIkWweOM9jA2m8i6LtT\",\"payment_method\":\"pm_1SqGirIkWweOM9jAFCRhwpiE\",\"payment_method_details\":{\"card\":{\"amount_authorized\":9995,\"authorization_code\":\"038452\",\"brand\":\"visa\",\"checks\":{\"address_line1_check\":\"unavailable\",\"address_postal_code_check\":\"unavailable\",\"cvc_check\":\"pass\"},\"country\":\"ES\",\"description\":\"Visa Classic\",\"ds_transaction_id\":null,\"exp_month\":2,\"exp_year\":2026,\"extended_authorization\":{\"status\":\"disabled\"},\"fingerprint\":\"FTyBiQeb4Gpb8Ltk\",\"funding\":\"credit\",\"iin\":\"427278\",\"incremental_authorization\":{\"status\":\"unavailable\"},\"installments\":null,\"issuer\":\"ABANCA CORPORACION BANCARIA, S.A\",\"last4\":\"6506\",\"mandate\":null,\"moto\":false,\"multicapture\":{\"status\":\"unavailable\"},\"network\":\"visa\",\"network_token\":{\"used\":false},\"network_transaction_id\":\"486016625308385\",\"overcapture\":{\"maximum_amount_capturable\":9995,\"status\":\"unavailable\"},\"payment_account_reference\":\"V0010013026016625306169263981\",\"regulated_status\":\"unregulated\",\"three_d_secure\":null,\"wallet\":null},\"type\":\"card\"},\"refunded\":false,\"source\":null,\"status\":\"succeeded\",\"mit_params\":{\"network_transaction_id\":\"486016625308385\"}},\"confirmation_method\":\"manual\",\"created\":1768584129,\"currency\":\"eur\",\"customer\":null,\"last_payment_error\":null,\"livemode\":true,\"metadata\":{\"payment_id\":\"reJV9qoivnABXPMADXTrSjRMk\",\"payments_extension\":\"true\",\"payments_extension_type\":\"card\",\"reconciliation_flow\":\"payments_api\",\"shop_id\":\"751927347\"},\"next_action\":null,\"payment_method\":\"pm_1SqGirIkWweOM9jAFCRhwpiE\",\"payment_method_types\":[\"card\"],\"source\":null,\"status\":\"succeeded\"}"</t>
  </si>
  <si>
    <t>AS-95320</t>
  </si>
  <si>
    <t>gid://shopify/Order/7412961706322</t>
  </si>
  <si>
    <t>gid://shopify/OrderTransaction/8584805155154</t>
  </si>
  <si>
    <t>2026-01-07T19:44:42Z</t>
  </si>
  <si>
    <t>ch_3Sn2etIkWweOM9jA0uRpRcon</t>
  </si>
  <si>
    <t>rggJyVlNCNn2HanZyPCjnXXED</t>
  </si>
  <si>
    <t>pi_3Sn2etIkWweOM9jA0QiIn9mY</t>
  </si>
  <si>
    <t>"{\"id\":\"pi_3Sn2etIkWweOM9jA0QiIn9mY\",\"object\":\"payment_intent\",\"amount\":9275,\"amount_capturable\":0,\"amount_received\":9275,\"canceled_at\":null,\"cancellation_reason\":null,\"capture_method\":\"automatic\",\"latest_charge\":{\"id\":\"ch_3Sn2etIkWweOM9jA0uRpRcon\",\"object\":\"charge\",\"amount\":9275,\"application_fee\":\"fee_1Sn2evIkWweOM9jApE6pAOYi\",\"balance_transaction\":\"txn_3Sn2etIkWweOM9jA06lNv4qA\",\"captured\":true,\"created\":1767815084,\"currency\":\"eur\",\"failure_code\":null,\"failure_message\":null,\"fraud_details\":{},\"livemode\":true,\"metadata\":{\"payment_id\":\"rggJyVlNCNn2HanZyPCjnXXE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2etIkWweOM9jA0QiIn9mY\",\"payment_method\":\"pm_1Sn2etIkWweOM9jAtZziuLCG\",\"payment_method_details\":{\"card\":{\"amount_authorized\":9275,\"authorization_code\":\"440442\",\"brand\":\"visa\",\"checks\":{\"address_line1_check\":\"unavailable\",\"address_postal_code_check\":\"unavailable\",\"cvc_check\":\"pass\"},\"country\":\"ES\",\"description\":\"Visa Classic\",\"ds_transaction_id\":null,\"exp_month\":3,\"exp_year\":2030,\"extended_authorization\":{\"status\":\"disabled\"},\"fingerprint\":\"kvV7YSqHIAcDdaPR\",\"funding\":\"debit\",\"iin\":\"418820\",\"incremental_authorization\":{\"status\":\"unavailable\"},\"installments\":null,\"issuer\":\"BANCO BILBAO VIZCAYA ARGENTARIA S.A. (BBVA)\",\"last4\":\"0222\",\"mandate\":null,\"moto\":false,\"multicapture\":{\"status\":\"unavailable\"},\"network\":\"visa\",\"network_token\":{\"used\":false},\"network_transaction_id\":\"486007710842417\",\"overcapture\":{\"maximum_amount_capturable\":9275,\"status\":\"unavailable\"},\"payment_account_reference\":\"V0010014623198541654003710691\",\"regulated_status\":\"unregulated\",\"three_d_secure\":null,\"wallet\":null},\"type\":\"card\"},\"refunded\":false,\"source\":null,\"status\":\"succeeded\",\"mit_params\":{\"network_transaction_id\":\"486007710842417\"}},\"confirmation_method\":\"manual\",\"created\":1767815083,\"currency\":\"eur\",\"customer\":null,\"last_payment_error\":null,\"livemode\":true,\"metadata\":{\"payment_id\":\"rggJyVlNCNn2HanZyPCjnXXED\",\"payments_extension\":\"true\",\"payments_extension_type\":\"card\",\"reconciliation_flow\":\"payments_api\",\"shop_id\":\"751927347\"},\"next_action\":null,\"payment_method\":\"pm_1Sn2etIkWweOM9jAtZziuLCG\",\"payment_method_types\":[\"card\"],\"source\":null,\"status\":\"succeeded\"}"</t>
  </si>
  <si>
    <t>AS-95042</t>
  </si>
  <si>
    <t>gid://shopify/Order/7399405584722</t>
  </si>
  <si>
    <t>gid://shopify/OrderTransaction/8576153092434</t>
  </si>
  <si>
    <t>2026-01-04T16:00:33Z</t>
  </si>
  <si>
    <t>6RM473247W0019836</t>
  </si>
  <si>
    <t>"{\"id\":\"6RM473247W0019836\",\"intent\":\"CAPTURE\",\"status\":\"COMPLETED\",\"payment_source\":{\"paypal\":{\"email_address\":\"paypal@marlen-grimm.de\",\"account_id\":\"G69URBKV5Z7M4\",\"account_status\":\"VERIFIED\",\"name\":{\"given_name\":\"Marlen\",\"surname\":\"Grimm\"},\"phone_number\":{\"national_number\":\"491703446350\"},\"address\":{\"address_line_1\":\"K\u00f6hnholz 38\",\"admin_area_2\":\"Elmshorn\",\"postal_code\":\"25336\",\"country_code\":\"DE\"}}},\"purchase_units\":[{\"reference_id\":\"default\",\"amount\":{\"currency_code\":\"EUR\",\"value\":\"29.90\",\"breakdown\":{\"item_total\":{\"currency_code\":\"EUR\",\"value\":\"24.95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Inspirational Ocean Life Quotes - P\u00f3ster \\/ Madera blanco \\/ 20x30\",\"custom_id\":\"{\\\"shop_id\\\":751927347,\\\"session_id\\\":\\\"rWbHobjsBMGW0uV51L6v3Tgki\\\"}\",\"invoice_id\":\"rWbHobjsBMGW0uV51L6v3Tgki\",\"soft_descriptor\":\"PAYPAL *ARTESTASTOR AR\",\"items\":[{\"name\":\"Inspirational Ocean Life Quotes - P\u00f3ster \\/ Madera blanco \\/ 20x30\",\"unit_amount\":{\"currency_code\":\"EUR\",\"value\":\"24.95\"},\"tax\":{\"currency_code\":\"EUR\",\"value\":\"0.00\"},\"quantity\":\"1\"}],\"shipping\":{\"name\":{\"full_name\":\"Marlen Grimm\"},\"address\":{\"address_line_1\":\"Zeughausmarkt 31\",\"admin_area_2\":\"Hamburg\",\"postal_code\":\"20459\",\"country_code\":\"DE\"}},\"supplementary_data\":{\"tax_nexus\":[]},\"payments\":{\"captures\":[{\"id\":\"0WF41202S1618914A\",\"status\":\"COMPLETED\",\"amount\":{\"currency_code\":\"EUR\",\"value\":\"29.90\"},\"final_capture\":true,\"disbursement_mode\":\"INSTANT\",\"seller_protection\":{\"status\":\"ELIGIBLE\",\"dispute_categories\":[\"ITEM_NOT_RECEIVED\",\"UNAUTHORIZED_TRANSACTION\"]},\"seller_receivable_breakdown\":{\"gross_amount\":{\"currency_code\":\"EUR\",\"value\":\"29.90\"},\"paypal_fee\":{\"currency_code\":\"EUR\",\"value\":\"1.22\"},\"net_amount\":{\"currency_code\":\"EUR\",\"value\":\"28.68\"}},\"invoice_id\":\"rWbHobjsBMGW0uV51L6v3Tgki\",\"custom_id\":\"{\\\"shop_id\\\":751927347,\\\"session_id\\\":\\\"rWbHobjsBMGW0uV51L6v3Tgki\\\"}\",\"links\":[{\"href\":\"https:\\/\\/api.paypal.com\\/v2\\/payments\\/captures\\/0WF41202S1618914A\",\"rel\":\"self\",\"method\":\"GET\"},{\"href\":\"https:\\/\\/api.paypal.com\\/v2\\/payments\\/captures\\/0WF41202S1618914A\\/refund\",\"rel\":\"refund\",\"method\":\"POST\"},{\"href\":\"https:\\/\\/api.paypal.com\\/v2\\/checkout\\/orders\\/6RM473247W0019836\",\"rel\":\"up\",\"method\":\"GET\"}],\"create_time\":\"2026-01-04T16:00:35Z\",\"update_time\":\"2026-01-04T16:00:35Z\"}]}}],\"payer\":{\"name\":{\"given_name\":\"Marlen\",\"surname\":\"Grimm\"},\"email_address\":\"paypal@marlen-grimm.de\",\"payer_id\":\"G69URBKV5Z7M4\",\"phone\":{\"phone_number\":{\"national_number\":\"491703446350\"}},\"address\":{\"address_line_1\":\"K\u00f6hnholz 38\",\"admin_area_2\":\"Elmshorn\",\"postal_code\":\"25336\",\"country_code\":\"DE\"}},\"create_time\":\"2026-01-04T15:59:41Z\",\"update_time\":\"2026-01-04T16:00:35Z\",\"links\":[{\"href\":\"https:\\/\\/api.paypal.com\\/v2\\/checkout\\/orders\\/6RM473247W0019836\",\"rel\":\"self\",\"method\":\"GET\"}]}"</t>
  </si>
  <si>
    <t>AS-94844</t>
  </si>
  <si>
    <t>gid://shopify/Order/7393925431634</t>
  </si>
  <si>
    <t>gid://shopify/OrderTransaction/8567223877970</t>
  </si>
  <si>
    <t>2026-01-01T21:29:36Z</t>
  </si>
  <si>
    <t>ch_3SktR7IkWweOM9jA1svrwavn</t>
  </si>
  <si>
    <t>rvwh7FQNJqM4UBSsJLEOrb3DI</t>
  </si>
  <si>
    <t>pi_3SktR7IkWweOM9jA1YDkey7J</t>
  </si>
  <si>
    <t>"{\"id\":\"pi_3SktR7IkWweOM9jA1YDkey7J\",\"object\":\"payment_intent\",\"amount\":6390,\"amount_capturable\":0,\"amount_received\":6390,\"canceled_at\":null,\"cancellation_reason\":null,\"capture_method\":\"automatic\",\"latest_charge\":{\"id\":\"ch_3SktR7IkWweOM9jA1svrwavn\",\"object\":\"charge\",\"amount\":6390,\"application_fee\":\"fee_1SktRmIkWweOM9jAUkHk4hzw\",\"balance_transaction\":\"txn_3SktR7IkWweOM9jA1JNkwLYV\",\"captured\":true,\"created\":1767303017,\"currency\":\"eur\",\"failure_code\":null,\"failure_message\":null,\"fraud_details\":{},\"livemode\":true,\"metadata\":{\"payment_id\":\"rvwh7FQNJqM4UBSsJLEOrb3D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tR7IkWweOM9jA1YDkey7J\",\"payment_method\":\"pm_1SktR7IkWweOM9jAjiIW7793\",\"payment_method_details\":{\"card\":{\"amount_authorized\":6390,\"authorization_code\":\"543934\",\"brand\":\"mastercard\",\"checks\":{\"address_line1_check\":\"unavailable\",\"address_postal_code_check\":\"unavailable\",\"cvc_check\":\"pass\"},\"country\":\"FR\",\"description\":\"MasterCard Standard Card Immediate Debit\",\"ds_transaction_id\":null,\"exp_month\":2,\"exp_year\":2026,\"extended_authorization\":{\"status\":\"disabled\"},\"fingerprint\":\"fqvBqMTDHizTIY3C\",\"funding\":\"debit\",\"iin\":\"513029\",\"incremental_authorization\":{\"status\":\"unavailable\"},\"installments\":null,\"issuer\":\"CREDIT MUTUEL ARKEA\",\"last4\":\"8472\",\"mandate\":null,\"moto\":false,\"multicapture\":{\"status\":\"unavailable\"},\"network\":\"mastercard\",\"network_token\":{\"used\":false},\"network_transaction_id\":\"TCSNKOGBJ0101\",\"overcapture\":{\"maximum_amount_capturable\":6390,\"status\":\"unavailable\"},\"payment_account_reference\":\"5001BALBAILGYOVM83S6QLOKQPNXR\",\"regulated_status\":\"unregulated\",\"three_d_secure\":{\"authentication_flow\":\"challenge\",\"electronic_commerce_indicator\":\"02\",\"exemption_indicator\":null,\"result\":\"authenticated\",\"result_reason\":null,\"transaction_id\":\"0b1989e5-7198-46e9-9ac0-86440010e01f\",\"version\":\"2.2.0\"},\"wallet\":null},\"type\":\"card\"},\"refunded\":false,\"source\":null,\"status\":\"succeeded\",\"mit_params\":{\"network_transaction_id\":\"TCSNKOGBJ0101\"}},\"confirmation_method\":\"manual\",\"created\":1767302977,\"currency\":\"eur\",\"customer\":null,\"last_payment_error\":null,\"livemode\":true,\"metadata\":{\"payment_id\":\"rvwh7FQNJqM4UBSsJLEOrb3DI\",\"payments_extension\":\"true\",\"payments_extension_type\":\"card\",\"reconciliation_flow\":\"payments_api\",\"shop_id\":\"751927347\"},\"next_action\":null,\"payment_method\":\"pm_1SktR7IkWweOM9jAjiIW7793\",\"payment_method_types\":[\"card\"],\"source\":null,\"status\":\"succeeded\"}"</t>
  </si>
  <si>
    <t>AS-95975</t>
  </si>
  <si>
    <t>Stock</t>
  </si>
  <si>
    <t>AS-95424</t>
  </si>
  <si>
    <t>gid://shopify/Order/7415189209426</t>
  </si>
  <si>
    <t>gid://shopify/OrderTransaction/8587645780306</t>
  </si>
  <si>
    <t>2026-01-09T00:01:12Z</t>
  </si>
  <si>
    <t>94H017962C2278332</t>
  </si>
  <si>
    <t>"{\"id\":\"94H017962C2278332\",\"intent\":\"CAPTURE\",\"status\":\"COMPLETED\",\"payment_source\":{\"paypal\":{\"email_address\":\"danitxu69@hotmail.com\",\"account_id\":\"P3RV5HJT34CSY\",\"account_status\":\"VERIFIED\",\"name\":{\"given_name\":\"Daniel\",\"surname\":\"Cazorla Zoco\"},\"phone_number\":{\"national_number\":\"34944733626\"},\"address\":{\"address_line_1\":\"Goikoetxe 18-C\",\"admin_area_2\":\"Sopela\",\"admin_area_1\":\"Bizkaia\",\"postal_code\":\"48600\",\"country_code\":\"ES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ulp Fiction Extended - P\u00f3ster \\/ Sin marco \\/ 40x50\",\"custom_id\":\"{\\\"shop_id\\\":751927347,\\\"session_id\\\":\\\"rBJjO5f14LkL7SGhMe21bV6J8\\\"}\",\"invoice_id\":\"rBJjO5f14LkL7SGhMe21bV6J8\",\"items\":[{\"name\":\"Pulp Fiction Extended - P\u00f3ster \\/ Sin marco \\/ 40x50\",\"unit_amount\":{\"currency_code\":\"EUR\",\"value\":\"26.95\"},\"tax\":{\"currency_code\":\"EUR\",\"value\":\"0.00\"},\"quantity\":\"1\"}],\"shipping\":{\"name\":{\"full_name\":\"Daniel Cazorla Zoco\"},\"address\":{\"address_line_1\":\"Goikoetxe kalea 18-c\",\"admin_area_2\":\"Sopela\",\"admin_area_1\":\"Vizcaya\",\"postal_code\":\"48600\",\"country_code\":\"ES\"}},\"supplementary_data\":{\"tax_nexus\":[]},\"payments\":{\"captures\":[{\"id\":\"7H5098943A667254H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BJjO5f14LkL7SGhMe21bV6J8\",\"custom_id\":\"{\\\"shop_id\\\":751927347,\\\"session_id\\\":\\\"rBJjO5f14LkL7SGhMe21bV6J8\\\"}\",\"links\":[{\"href\":\"https:\\/\\/api.paypal.com\\/v2\\/payments\\/captures\\/7H5098943A667254H\",\"rel\":\"self\",\"method\":\"GET\"},{\"href\":\"https:\\/\\/api.paypal.com\\/v2\\/payments\\/captures\\/7H5098943A667254H\\/refund\",\"rel\":\"refund\",\"method\":\"POST\"},{\"href\":\"https:\\/\\/api.paypal.com\\/v2\\/checkout\\/orders\\/94H017962C2278332\",\"rel\":\"up\",\"method\":\"GET\"}],\"create_time\":\"2026-01-09T00:01:15Z\",\"update_time\":\"2026-01-09T00:01:15Z\"}]}}],\"payer\":{\"name\":{\"given_name\":\"Daniel\",\"surname\":\"Cazorla Zoco\"},\"email_address\":\"danitxu69@hotmail.com\",\"payer_id\":\"P3RV5HJT34CSY\",\"phone\":{\"phone_number\":{\"national_number\":\"34944733626\"}},\"address\":{\"address_line_1\":\"Goikoetxe 18-C\",\"admin_area_2\":\"Sopela\",\"admin_area_1\":\"Bizkaia\",\"postal_code\":\"48600\",\"country_code\":\"ES\"}},\"create_time\":\"2026-01-08T23:58:37Z\",\"update_time\":\"2026-01-09T00:01:15Z\",\"links\":[{\"href\":\"https:\\/\\/api.paypal.com\\/v2\\/checkout\\/orders\\/94H017962C2278332\",\"rel\":\"self\",\"method\":\"GET\"}]}"</t>
  </si>
  <si>
    <t>AS-96570</t>
  </si>
  <si>
    <t>gid://shopify/Order/7488992117074</t>
  </si>
  <si>
    <t>gid://shopify/OrderTransaction/8627131613522</t>
  </si>
  <si>
    <t>2026-01-23T07:07:34Z</t>
  </si>
  <si>
    <t>ch_3SseSxIkWweOM9jA19aFDc1r</t>
  </si>
  <si>
    <t>r7PxWpawTaSyeTIJkxL0RxJPn</t>
  </si>
  <si>
    <t>pi_3SseSxIkWweOM9jA1twHbGEe</t>
  </si>
  <si>
    <t>"{\"id\":\"pi_3SseSxIkWweOM9jA1twHbGEe\",\"object\":\"payment_intent\",\"amount\":6495,\"amount_capturable\":0,\"amount_received\":6495,\"canceled_at\":null,\"cancellation_reason\":null,\"capture_method\":\"automatic\",\"latest_charge\":{\"id\":\"ch_3SseSxIkWweOM9jA19aFDc1r\",\"object\":\"charge\",\"amount\":6495,\"application_fee\":\"fee_1SseSzIkWweOM9jAaZMgA6sY\",\"balance_transaction\":\"txn_3SseSxIkWweOM9jA1VDNJguf\",\"captured\":true,\"created\":1769152056,\"currency\":\"eur\",\"failure_code\":null,\"failure_message\":null,\"fraud_details\":{},\"livemode\":true,\"metadata\":{\"payment_id\":\"r7PxWpawTaSyeTIJkxL0RxJP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eSxIkWweOM9jA1twHbGEe\",\"payment_method\":\"pm_1SseSxIkWweOM9jAZxX947ju\",\"payment_method_details\":{\"card\":{\"amount_authorized\":6495,\"authorization_code\":\"329256\",\"brand\":\"mastercard\",\"checks\":{\"address_line1_check\":\"unavailable\",\"address_postal_code_check\":\"unavailable\",\"cvc_check\":\"pass\"},\"country\":\"IT\",\"description\":\"MasterCard Prepaid Card (Non-US)\",\"ds_transaction_id\":null,\"exp_month\":5,\"exp_year\":2027,\"extended_authorization\":{\"status\":\"disabled\"},\"fingerprint\":\"QjpLm7s7uiliVQjw\",\"funding\":\"prepaid\",\"iin\":\"517504\",\"incremental_authorization\":{\"status\":\"unavailable\"},\"installments\":null,\"issuer\":\"BANCA MONTE DEI PASCHI DI SIEN\",\"last4\":\"1671\",\"mandate\":null,\"moto\":false,\"multicapture\":{\"status\":\"unavailable\"},\"network\":\"mastercard\",\"network_token\":{\"used\":false},\"network_transaction_id\":\"MRGU51WXJ0123\",\"overcapture\":{\"maximum_amount_capturable\":6495,\"status\":\"unavailable\"},\"payment_account_reference\":\"50015A2LQRP2SWMB1KY1W294YRT7K\",\"regulated_status\":\"unregulated\",\"three_d_secure\":null,\"wallet\":null},\"type\":\"card\"},\"refunded\":false,\"source\":null,\"status\":\"succeeded\",\"mit_params\":{\"network_transaction_id\":\"MRGU51WXJ0123\"}},\"confirmation_method\":\"manual\",\"created\":1769152055,\"currency\":\"eur\",\"customer\":null,\"last_payment_error\":null,\"livemode\":true,\"metadata\":{\"payment_id\":\"r7PxWpawTaSyeTIJkxL0RxJPn\",\"payments_extension\":\"true\",\"payments_extension_type\":\"card\",\"reconciliation_flow\":\"payments_api\",\"shop_id\":\"751927347\"},\"next_action\":null,\"payment_method\":\"pm_1SseSxIkWweOM9jAZxX947ju\",\"payment_method_types\":[\"card\"],\"source\":null,\"status\":\"succeeded\"}"</t>
  </si>
  <si>
    <t>AS-97122</t>
  </si>
  <si>
    <t>gid://shopify/Order/7513686245714</t>
  </si>
  <si>
    <t>gid://shopify/OrderTransaction/8647424934226</t>
  </si>
  <si>
    <t>2026-01-30T12:06:07Z</t>
  </si>
  <si>
    <t>ch_3SvGShIkWweOM9jA2UWdxeDJ</t>
  </si>
  <si>
    <t>rX3U9oF4vV8vSz6xFd4GAF8DN</t>
  </si>
  <si>
    <t>pi_3SvGShIkWweOM9jA2b3v1dKd</t>
  </si>
  <si>
    <t>"{\"id\":\"pi_3SvGShIkWweOM9jA2b3v1dKd\",\"object\":\"payment_intent\",\"amount\":4490,\"amount_capturable\":0,\"amount_received\":4490,\"canceled_at\":null,\"cancellation_reason\":null,\"capture_method\":\"automatic\",\"latest_charge\":{\"id\":\"ch_3SvGShIkWweOM9jA2UWdxeDJ\",\"object\":\"charge\",\"amount\":4490,\"application_fee\":\"fee_1SvGTOIkWweOM9jAUJ1nGYQ5\",\"balance_transaction\":\"txn_3SvGShIkWweOM9jA21TQu5pB\",\"captured\":true,\"created\":1769774809,\"currency\":\"eur\",\"failure_code\":null,\"failure_message\":null,\"fraud_details\":{},\"livemode\":true,\"metadata\":{\"payment_id\":\"rX3U9oF4vV8vSz6xFd4GAF8D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GShIkWweOM9jA2b3v1dKd\",\"payment_method\":\"pm_1SvGShIkWweOM9jAAo5viunF\",\"payment_method_details\":{\"card\":{\"amount_authorized\":4490,\"authorization_code\":\"919846\",\"brand\":\"visa\",\"checks\":{\"address_line1_check\":\"unavailable\",\"address_postal_code_check\":\"unavailable\",\"cvc_check\":\"pass\"},\"country\":\"FR\",\"description\":\"Visa Classic\",\"ds_transaction_id\":null,\"exp_month\":5,\"exp_year\":2027,\"extended_authorization\":{\"status\":\"disabled\"},\"fingerprint\":\"BklTrDoYH9JMjQcH\",\"funding\":\"credit\",\"iin\":\"497402\",\"incremental_authorization\":{\"status\":\"unavailable\"},\"installments\":null,\"issuer\":\"BNP PARIBAS\",\"last4\":\"2661\",\"mandate\":null,\"moto\":false,\"multicapture\":{\"status\":\"unavailable\"},\"network\":\"visa\",\"network_token\":{\"used\":false},\"network_transaction_id\":\"486030436109498\",\"overcapture\":{\"maximum_amount_capturable\":4490,\"status\":\"unavailable\"},\"payment_account_reference\":\"V001AABA102012021042146915740\",\"regulated_status\":\"unregulated\",\"three_d_secure\":{\"authentication_flow\":\"challenge\",\"electronic_commerce_indicator\":\"05\",\"exemption_indicator\":null,\"result\":\"authenticated\",\"result_reason\":null,\"transaction_id\":\"55e8c179-af29-49e8-a1fb-25ddc1cdb6c1\",\"version\":\"2.2.0\"},\"wallet\":null},\"type\":\"card\"},\"refunded\":false,\"source\":null,\"status\":\"succeeded\",\"mit_params\":{\"network_transaction_id\":\"486030436109498\"}},\"confirmation_method\":\"manual\",\"created\":1769774767,\"currency\":\"eur\",\"customer\":null,\"last_payment_error\":null,\"livemode\":true,\"metadata\":{\"payment_id\":\"rX3U9oF4vV8vSz6xFd4GAF8DN\",\"payments_extension\":\"true\",\"payments_extension_type\":\"card\",\"reconciliation_flow\":\"payments_api\",\"shop_id\":\"751927347\"},\"next_action\":null,\"payment_method\":\"pm_1SvGShIkWweOM9jAAo5viunF\",\"payment_method_types\":[\"card\"],\"source\":null,\"status\":\"succeeded\"}"</t>
  </si>
  <si>
    <t>AS-96593</t>
  </si>
  <si>
    <t>gid://shopify/Order/7489392312658</t>
  </si>
  <si>
    <t>gid://shopify/OrderTransaction/8627678576978</t>
  </si>
  <si>
    <t>2026-01-23T11:33:25Z</t>
  </si>
  <si>
    <t>ch_3SsicEIkWweOM9jA0Gcdec5M</t>
  </si>
  <si>
    <t>r4AXIqXImdT15HogWuZKYpuvu</t>
  </si>
  <si>
    <t>pi_3SsicEIkWweOM9jA0TXxaQe4</t>
  </si>
  <si>
    <t>"{\"id\":\"pi_3SsicEIkWweOM9jA0TXxaQe4\",\"object\":\"payment_intent\",\"amount\":20691,\"amount_capturable\":0,\"amount_received\":20691,\"canceled_at\":null,\"cancellation_reason\":null,\"capture_method\":\"automatic\",\"latest_charge\":{\"id\":\"ch_3SsicEIkWweOM9jA0Gcdec5M\",\"object\":\"charge\",\"amount\":20691,\"application_fee\":\"fee_1SsicGIkWweOM9jAsT79nKTf\",\"balance_transaction\":\"txn_3SsicEIkWweOM9jA0fhX35wv\",\"captured\":true,\"created\":1769168007,\"currency\":\"eur\",\"failure_code\":null,\"failure_message\":null,\"fraud_details\":{},\"livemode\":true,\"metadata\":{\"payment_id\":\"r4AXIqXImdT15HogWuZKYpuv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icEIkWweOM9jA0TXxaQe4\",\"payment_method\":\"pm_1SsicEIkWweOM9jAMlQRVvUz\",\"payment_method_details\":{\"card\":{\"amount_authorized\":20691,\"authorization_code\":\"123327\",\"brand\":\"mastercard\",\"checks\":{\"address_line1_check\":null,\"address_postal_code_check\":null,\"cvc_check\":null},\"country\":\"DE\",\"description\":\"Debit MasterCard\",\"ds_transaction_id\":null,\"exp_month\":12,\"exp_year\":2027,\"extended_authorization\":{\"status\":\"disabled\"},\"fingerprint\":\"ltMH3FM3U5tQP0wk\",\"funding\":\"debit\",\"iin\":\"537416\",\"incremental_authorization\":{\"status\":\"unavailable\"},\"installments\":null,\"issuer\":\"DEUTSCHER SPARKASSEN- UND GIRO\",\"last4\":\"0000\",\"mandate\":null,\"moto\":false,\"multicapture\":{\"status\":\"unavailable\"},\"network\":\"mastercard\",\"network_token\":{\"used\":false},\"network_transaction_id\":\"MDSEI391X0123\",\"overcapture\":{\"maximum_amount_capturable\":20691,\"status\":\"unavailable\"},\"payment_account_reference\":\"5001DZUZB95RHO1MWRI8RAW3K8RAD\",\"regulated_status\":\"unregulated\",\"three_d_secure\":null,\"wallet\":{\"apple_pay\":{\"type\":\"apple_pay\"},\"dynamic_last4\":\"0076\",\"type\":\"apple_pay\"}},\"type\":\"card\"},\"refunded\":false,\"source\":null,\"status\":\"succeeded\",\"mit_params\":{\"network_transaction_id\":\"MDSEI391X0123\"}},\"confirmation_method\":\"manual\",\"created\":1769168006,\"currency\":\"eur\",\"customer\":null,\"last_payment_error\":null,\"livemode\":true,\"metadata\":{\"payment_id\":\"r4AXIqXImdT15HogWuZKYpuvu\",\"payments_extension\":\"true\",\"payments_extension_type\":\"card\",\"reconciliation_flow\":\"payments_api\",\"shop_id\":\"751927347\"},\"next_action\":null,\"payment_method\":\"pm_1SsicEIkWweOM9jAMlQRVvUz\",\"payment_method_types\":[\"card\"],\"source\":null,\"status\":\"succeeded\"}"</t>
  </si>
  <si>
    <t>AS-95277</t>
  </si>
  <si>
    <t>gid://shopify/Order/7412081131858</t>
  </si>
  <si>
    <t>gid://shopify/OrderTransaction/8583668367698</t>
  </si>
  <si>
    <t>2026-01-07T12:27:55Z</t>
  </si>
  <si>
    <t>1JD84305UV001214M</t>
  </si>
  <si>
    <t>"{\"id\":\"1JD84305UV001214M\",\"intent\":\"CAPTURE\",\"status\":\"COMPLETED\",\"payment_source\":{\"paypal\":{\"email_address\":\"mueller.silke@icloud.com\",\"account_id\":\"XL847L8DBEUJ6\",\"account_status\":\"VERIFIED\",\"name\":{\"given_name\":\"Silke\",\"surname\":\"M\u00fcller\"},\"phone_number\":{\"national_number\":\"4915146449442\"},\"address\":{\"address_line_1\":\"Alemannenweg 17\",\"admin_area_2\":\"Esslingen am Neckar\",\"admin_area_1\":\"Baden-W\u00fcrttemberg\",\"postal_code\":\"73730\",\"country_code\":\"DE\"}}},\"purchase_units\":[{\"reference_id\":\"default\",\"amount\":{\"currency_code\":\"EUR\",\"value\":\"44.90\",\"breakdown\":{\"item_total\":{\"currency_code\":\"EUR\",\"value\":\"39.95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Nighthawks - Edward Hopper - P\u00f3ster \\/ Sin marco \\/ 60x90\",\"custom_id\":\"{\\\"shop_id\\\":751927347,\\\"session_id\\\":\\\"rw82PIBv34zqECBw0MNZerVq3\\\"}\",\"invoice_id\":\"rw82PIBv34zqECBw0MNZerVq3\",\"items\":[{\"name\":\"Nighthawks - Edward Hopper - P\u00f3ster \\/ Sin marco \\/ 60x90\",\"unit_amount\":{\"currency_code\":\"EUR\",\"value\":\"39.95\"},\"tax\":{\"currency_code\":\"EUR\",\"value\":\"0.00\"},\"quantity\":\"1\"}],\"shipping\":{\"name\":{\"full_name\":\"Silke M\u00fcller\"},\"address\":{\"address_line_1\":\"Alemannenweg 17\",\"admin_area_2\":\"Esslingen\",\"postal_code\":\"73730\",\"country_code\":\"DE\"}},\"supplementary_data\":{\"tax_nexus\":[]},\"payments\":{\"captures\":[{\"id\":\"99F74576YV624501G\",\"status\":\"COMPLETED\",\"amount\":{\"currency_code\":\"EUR\",\"value\":\"44.90\"},\"final_capture\":true,\"disbursement_mode\":\"INSTANT\",\"seller_protection\":{\"status\":\"ELIGIBLE\",\"dispute_categories\":[\"ITEM_NOT_RECEIVED\",\"UNAUTHORIZED_TRANSACTION\"]},\"seller_receivable_breakdown\":{\"gross_amount\":{\"currency_code\":\"EUR\",\"value\":\"44.90\"},\"paypal_fee\":{\"currency_code\":\"EUR\",\"value\":\"1.65\"},\"net_amount\":{\"currency_code\":\"EUR\",\"value\":\"43.25\"}},\"invoice_id\":\"rw82PIBv34zqECBw0MNZerVq3\",\"custom_id\":\"{\\\"shop_id\\\":751927347,\\\"session_id\\\":\\\"rw82PIBv34zqECBw0MNZerVq3\\\"}\",\"links\":[{\"href\":\"https:\\/\\/api.paypal.com\\/v2\\/payments\\/captures\\/99F74576YV624501G\",\"rel\":\"self\",\"method\":\"GET\"},{\"href\":\"https:\\/\\/api.paypal.com\\/v2\\/payments\\/captures\\/99F74576YV624501G\\/refund\",\"rel\":\"refund\",\"method\":\"POST\"},{\"href\":\"https:\\/\\/api.paypal.com\\/v2\\/checkout\\/orders\\/1JD84305UV001214M\",\"rel\":\"up\",\"method\":\"GET\"}],\"create_time\":\"2026-01-07T12:27:57Z\",\"update_time\":\"2026-01-07T12:27:57Z\"}]}}],\"payer\":{\"name\":{\"given_name\":\"Silke\",\"surname\":\"M\u00fcller\"},\"email_address\":\"mueller.silke@icloud.com\",\"payer_id\":\"XL847L8DBEUJ6\",\"phone\":{\"phone_number\":{\"national_number\":\"4915146449442\"}},\"address\":{\"address_line_1\":\"Alemannenweg 17\",\"admin_area_2\":\"Esslingen am Neckar\",\"admin_area_1\":\"Baden-W\u00fcrttemberg\",\"postal_code\":\"73730\",\"country_code\":\"DE\"}},\"create_time\":\"2026-01-07T12:27:32Z\",\"update_time\":\"2026-01-07T12:27:57Z\",\"links\":[{\"href\":\"https:\\/\\/api.paypal.com\\/v2\\/checkout\\/orders\\/1JD84305UV001214M\",\"rel\":\"self\",\"method\":\"GET\"}]}"</t>
  </si>
  <si>
    <t>AS-96181</t>
  </si>
  <si>
    <t>gid://shopify/Order/7437439304018</t>
  </si>
  <si>
    <t>gid://shopify/OrderTransaction/8612749476178</t>
  </si>
  <si>
    <t>2026-01-17T18:35:39Z</t>
  </si>
  <si>
    <t>62B32368KV8172000</t>
  </si>
  <si>
    <t>"{\"id\":\"62B32368KV8172000\",\"intent\":\"CAPTURE\",\"status\":\"COMPLETED\",\"payment_source\":{\"paypal\":{\"email_address\":\"cdominguezpereira@yahoo.es\",\"account_id\":\"UB3C7K3KW7YDA\",\"account_status\":\"VERIFIED\",\"name\":{\"given_name\":\"carmen\",\"surname\":\"dominguez pereira\"},\"phone_number\":{\"national_number\":\"34654131299\"},\"address\":{\"address_line_1\":\"monte de santa pola 30, 76\",\"admin_area_2\":\"santa pola\",\"admin_area_1\":\"Alicante\",\"postal_code\":\"03130\",\"country_code\":\"ES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himsy N\u00ba6 - Ash Gray - P\u00f3ster \\/ Sin marco \\/ 40x50\",\"custom_id\":\"{\\\"shop_id\\\":751927347,\\\"session_id\\\":\\\"rNX6OT17CCBbVQ2g8ZEi97WPa\\\"}\",\"invoice_id\":\"rNX6OT17CCBbVQ2g8ZEi97WPa\",\"soft_descriptor\":\"PAYPAL *ARTESTASTOR AR\",\"items\":[{\"name\":\"Whimsy N\u00ba6 - Ash Gray - P\u00f3ster \\/ Sin marco \\/ 40x50\",\"unit_amount\":{\"currency_code\":\"EUR\",\"value\":\"26.95\"},\"tax\":{\"currency_code\":\"EUR\",\"value\":\"0.00\"},\"quantity\":\"1\"}],\"shipping\":{\"name\":{\"full_name\":\"Carmen Dominguez Pereira\"},\"address\":{\"address_line_1\":\"Calle Monte de Santa Pola 30,n. 76\",\"admin_area_2\":\"Gran Alacant\",\"admin_area_1\":\"Alicante\",\"postal_code\":\"03130\",\"country_code\":\"ES\"}},\"supplementary_data\":{\"tax_nexus\":[]},\"payments\":{\"captures\":[{\"id\":\"97483049Y2532842W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NX6OT17CCBbVQ2g8ZEi97WPa\",\"custom_id\":\"{\\\"shop_id\\\":751927347,\\\"session_id\\\":\\\"rNX6OT17CCBbVQ2g8ZEi97WPa\\\"}\",\"links\":[{\"href\":\"https:\\/\\/api.paypal.com\\/v2\\/payments\\/captures\\/97483049Y2532842W\",\"rel\":\"self\",\"method\":\"GET\"},{\"href\":\"https:\\/\\/api.paypal.com\\/v2\\/payments\\/captures\\/97483049Y2532842W\\/refund\",\"rel\":\"refund\",\"method\":\"POST\"},{\"href\":\"https:\\/\\/api.paypal.com\\/v2\\/checkout\\/orders\\/62B32368KV8172000\",\"rel\":\"up\",\"method\":\"GET\"}],\"create_time\":\"2026-01-17T18:35:42Z\",\"update_time\":\"2026-01-17T18:35:42Z\"}]}}],\"payer\":{\"name\":{\"given_name\":\"carmen\",\"surname\":\"dominguez pereira\"},\"email_address\":\"cdominguezpereira@yahoo.es\",\"payer_id\":\"UB3C7K3KW7YDA\",\"phone\":{\"phone_number\":{\"national_number\":\"34654131299\"}},\"address\":{\"address_line_1\":\"monte de santa pola 30, 76\",\"admin_area_2\":\"santa pola\",\"admin_area_1\":\"Alicante\",\"postal_code\":\"03130\",\"country_code\":\"ES\"}},\"create_time\":\"2026-01-17T18:35:20Z\",\"update_time\":\"2026-01-17T18:35:42Z\",\"links\":[{\"href\":\"https:\\/\\/api.paypal.com\\/v2\\/checkout\\/orders\\/62B32368KV8172000\",\"rel\":\"self\",\"method\":\"GET\"}]}"</t>
  </si>
  <si>
    <t>AS-96154</t>
  </si>
  <si>
    <t>gid://shopify/Order/7436620661074</t>
  </si>
  <si>
    <t>gid://shopify/OrderTransaction/8611796222290</t>
  </si>
  <si>
    <t>2026-01-17T15:00:47Z</t>
  </si>
  <si>
    <t>ch_3SqazcIkWweOM9jA2FJOLJFY</t>
  </si>
  <si>
    <t>rmoG9nCoZFzCdKyFSqj6otJMz</t>
  </si>
  <si>
    <t>pi_3SqazcIkWweOM9jA2djkAuMt</t>
  </si>
  <si>
    <t>"{\"id\":\"pi_3SqazcIkWweOM9jA2djkAuMt\",\"object\":\"payment_intent\",\"amount\":18570,\"amount_capturable\":0,\"amount_received\":18570,\"canceled_at\":null,\"cancellation_reason\":null,\"capture_method\":\"automatic\",\"latest_charge\":{\"id\":\"ch_3SqazcIkWweOM9jA2FJOLJFY\",\"object\":\"charge\",\"amount\":18570,\"application_fee\":\"fee_1SqazeIkWweOM9jAQRb7kP2j\",\"balance_transaction\":\"txn_3SqazcIkWweOM9jA2qCbuaPs\",\"captured\":true,\"created\":1768662049,\"currency\":\"eur\",\"failure_code\":null,\"failure_message\":null,\"fraud_details\":{},\"livemode\":true,\"metadata\":{\"payment_id\":\"rmoG9nCoZFzCdKyFSqj6otJM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azcIkWweOM9jA2djkAuMt\",\"payment_method\":\"pm_1SqazcIkWweOM9jAfEm0QXLX\",\"payment_method_details\":{\"card\":{\"amount_authorized\":18570,\"authorization_code\":\"893032\",\"brand\":\"mastercard\",\"checks\":{\"address_line1_check\":\"unavailable\",\"address_postal_code_check\":\"unavailable\",\"cvc_check\":\"pass\"},\"country\":\"ES\",\"description\":\"MasterCard World Card\",\"ds_transaction_id\":null,\"exp_month\":1,\"exp_year\":2029,\"extended_authorization\":{\"status\":\"disabled\"},\"fingerprint\":\"xva0t9jlqQPdL5eN\",\"funding\":\"credit\",\"iin\":\"516097\",\"incremental_authorization\":{\"status\":\"unavailable\"},\"installments\":null,\"issuer\":\"ING BANK N.V.\",\"last4\":\"6055\",\"mandate\":null,\"moto\":false,\"multicapture\":{\"status\":\"unavailable\"},\"network\":\"mastercard\",\"network_token\":{\"used\":false},\"network_transaction_id\":\"MNWVPEOW80117\",\"overcapture\":{\"maximum_amount_capturable\":18570,\"status\":\"unavailable\"},\"payment_account_reference\":\"5001775KC9US6992YCSS4D0XGG54M\",\"regulated_status\":\"unregulated\",\"three_d_secure\":null,\"wallet\":null},\"type\":\"card\"},\"refunded\":false,\"source\":null,\"status\":\"succeeded\",\"mit_params\":{\"network_transaction_id\":\"MNWVPEOW80117\"}},\"confirmation_method\":\"manual\",\"created\":1768662048,\"currency\":\"eur\",\"customer\":null,\"last_payment_error\":null,\"livemode\":true,\"metadata\":{\"payment_id\":\"rmoG9nCoZFzCdKyFSqj6otJMz\",\"payments_extension\":\"true\",\"payments_extension_type\":\"card\",\"reconciliation_flow\":\"payments_api\",\"shop_id\":\"751927347\"},\"next_action\":null,\"payment_method\":\"pm_1SqazcIkWweOM9jAfEm0QXLX\",\"payment_method_types\":[\"card\"],\"source\":null,\"status\":\"succeeded\"}"</t>
  </si>
  <si>
    <t>AS-95703</t>
  </si>
  <si>
    <t>gid://shopify/Order/7421645455698</t>
  </si>
  <si>
    <t>gid://shopify/OrderTransaction/8595063800146</t>
  </si>
  <si>
    <t>2026-01-11T20:29:28Z</t>
  </si>
  <si>
    <t>8NR65906E9241805P</t>
  </si>
  <si>
    <t>"{\"id\":\"8NR65906E9241805P\",\"intent\":\"CAPTURE\",\"status\":\"COMPLETED\",\"payment_source\":{\"paypal\":{\"email_address\":\"alina.breuer@gmx.de\",\"account_id\":\"CKCK3YAT5UDV6\",\"account_status\":\"VERIFIED\",\"name\":{\"given_name\":\"Alina\",\"surname\":\"Breuer\"},\"phone_number\":{\"national_number\":\"1725659251\"},\"address\":{\"address_line_1\":\"Dr. Lausbergstra\u00dfe 1b\",\"admin_area_2\":\"Alsdorf\",\"postal_code\":\"52477\",\"country_code\":\"DE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Animals Drawing Dog - P\u00f3ster \\/ Madera negro \\/ 50x70\",\"custom_id\":\"{\\\"shop_id\\\":751927347,\\\"session_id\\\":\\\"rO126dfy2FLyhjNcIFnbfi29g\\\"}\",\"invoice_id\":\"rO126dfy2FLyhjNcIFnbfi29g\",\"items\":[{\"name\":\"Pablo Picasso Animals Drawing Dog - P\u00f3ster \\/ Madera negro \\/ 50x70\",\"unit_amount\":{\"currency_code\":\"EUR\",\"value\":\"67.95\"},\"tax\":{\"currency_code\":\"EUR\",\"value\":\"0.00\"},\"quantity\":\"1\"}],\"shipping\":{\"name\":{\"full_name\":\"Alina Breuer\"},\"address\":{\"address_line_1\":\"Leo-Meurer-Weg 5\",\"admin_area_2\":\"Alsdorf\",\"postal_code\":\"52477\",\"country_code\":\"DE\"}},\"supplementary_data\":{\"tax_nexus\":[]},\"payments\":{\"captures\":[{\"id\":\"4YM295421V8818019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O126dfy2FLyhjNcIFnbfi29g\",\"custom_id\":\"{\\\"shop_id\\\":751927347,\\\"session_id\\\":\\\"rO126dfy2FLyhjNcIFnbfi29g\\\"}\",\"links\":[{\"href\":\"https:\\/\\/api.paypal.com\\/v2\\/payments\\/captures\\/4YM295421V8818019\",\"rel\":\"self\",\"method\":\"GET\"},{\"href\":\"https:\\/\\/api.paypal.com\\/v2\\/payments\\/captures\\/4YM295421V8818019\\/refund\",\"rel\":\"refund\",\"method\":\"POST\"},{\"href\":\"https:\\/\\/api.paypal.com\\/v2\\/checkout\\/orders\\/8NR65906E9241805P\",\"rel\":\"up\",\"method\":\"GET\"}],\"create_time\":\"2026-01-11T20:29:30Z\",\"update_time\":\"2026-01-11T20:29:30Z\"}]}}],\"payer\":{\"name\":{\"given_name\":\"Alina\",\"surname\":\"Breuer\"},\"email_address\":\"alina.breuer@gmx.de\",\"payer_id\":\"CKCK3YAT5UDV6\",\"phone\":{\"phone_number\":{\"national_number\":\"1725659251\"}},\"address\":{\"address_line_1\":\"Dr. Lausbergstra\u00dfe 1b\",\"admin_area_2\":\"Alsdorf\",\"postal_code\":\"52477\",\"country_code\":\"DE\"}},\"create_time\":\"2026-01-11T20:28:56Z\",\"update_time\":\"2026-01-11T20:29:30Z\",\"links\":[{\"href\":\"https:\\/\\/api.paypal.com\\/v2\\/checkout\\/orders\\/8NR65906E9241805P\",\"rel\":\"self\",\"method\":\"GET\"}]}"</t>
  </si>
  <si>
    <t>AS-96045</t>
  </si>
  <si>
    <t>gid://shopify/Order/7432829993298</t>
  </si>
  <si>
    <t>gid://shopify/OrderTransaction/8607158698322</t>
  </si>
  <si>
    <t>2026-01-16T09:13:36Z</t>
  </si>
  <si>
    <t>1093443825782644P</t>
  </si>
  <si>
    <t>"{\"id\":\"1093443825782644P\",\"intent\":\"CAPTURE\",\"status\":\"COMPLETED\",\"payment_source\":{\"paypal\":{\"email_address\":\"maike.schaeffer@gmx.de\",\"account_id\":\"ZR29R4XSEHZ8G\",\"account_status\":\"VERIFIED\",\"name\":{\"given_name\":\"Maike\",\"surname\":\"Sch\u00e4ffer\"},\"phone_number\":{\"national_number\":\"4915115269390\"},\"address\":{\"address_line_1\":\"Johann-Harnischfeger-Weg 10\",\"admin_area_2\":\"Gladbeck\",\"postal_code\":\"45964\",\"country_code\":\"DE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Animals Drawings the elephant - P\u00f3ster \\/ Sin marco \\/ 40x50\",\"custom_id\":\"{\\\"shop_id\\\":751927347,\\\"session_id\\\":\\\"r8z1rx1L6z3OSl96B9OumXtMZ\\\"}\",\"invoice_id\":\"r8z1rx1L6z3OSl96B9OumXtMZ\",\"items\":[{\"name\":\"Pablo Picasso Animals Drawings the elephant - P\u00f3ster \\/ Sin marco \\/ 40x50\",\"unit_amount\":{\"currency_code\":\"EUR\",\"value\":\"26.95\"},\"tax\":{\"currency_code\":\"EUR\",\"value\":\"0.00\"},\"quantity\":\"1\"}],\"shipping\":{\"name\":{\"full_name\":\"Maike Sch\u00e4ffer\"},\"address\":{\"address_line_1\":\"Schellingstra\u00dfe 104\",\"admin_area_2\":\"Hamburg\",\"postal_code\":\"22089\",\"country_code\":\"DE\"}},\"supplementary_data\":{\"tax_nexus\":[]},\"payments\":{\"captures\":[{\"id\":\"36G5188502606780N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8z1rx1L6z3OSl96B9OumXtMZ\",\"custom_id\":\"{\\\"shop_id\\\":751927347,\\\"session_id\\\":\\\"r8z1rx1L6z3OSl96B9OumXtMZ\\\"}\",\"links\":[{\"href\":\"https:\\/\\/api.paypal.com\\/v2\\/payments\\/captures\\/36G5188502606780N\",\"rel\":\"self\",\"method\":\"GET\"},{\"href\":\"https:\\/\\/api.paypal.com\\/v2\\/payments\\/captures\\/36G5188502606780N\\/refund\",\"rel\":\"refund\",\"method\":\"POST\"},{\"href\":\"https:\\/\\/api.paypal.com\\/v2\\/checkout\\/orders\\/1093443825782644P\",\"rel\":\"up\",\"method\":\"GET\"}],\"create_time\":\"2026-01-16T09:13:38Z\",\"update_time\":\"2026-01-16T09:13:38Z\"}]}}],\"payer\":{\"name\":{\"given_name\":\"Maike\",\"surname\":\"Sch\u00e4ffer\"},\"email_address\":\"maike.schaeffer@gmx.de\",\"payer_id\":\"ZR29R4XSEHZ8G\",\"phone\":{\"phone_number\":{\"national_number\":\"4915115269390\"}},\"address\":{\"address_line_1\":\"Johann-Harnischfeger-Weg 10\",\"admin_area_2\":\"Gladbeck\",\"postal_code\":\"45964\",\"country_code\":\"DE\"}},\"create_time\":\"2026-01-16T09:12:31Z\",\"update_time\":\"2026-01-16T09:13:38Z\",\"links\":[{\"href\":\"https:\\/\\/api.paypal.com\\/v2\\/checkout\\/orders\\/1093443825782644P\",\"rel\":\"self\",\"method\":\"GET\"}]}"</t>
  </si>
  <si>
    <t>AS-96303</t>
  </si>
  <si>
    <t>gid://shopify/Order/7440194208082</t>
  </si>
  <si>
    <t>gid://shopify/OrderTransaction/8616084537682</t>
  </si>
  <si>
    <t>2026-01-18T22:24:18Z</t>
  </si>
  <si>
    <t>ch_3Sr4ONIkWweOM9jA1ZRIVA2I</t>
  </si>
  <si>
    <t>r3SFFCZCcxDRM5Pc9cftCDkCs</t>
  </si>
  <si>
    <t>pi_3Sr4ONIkWweOM9jA1tmscSei</t>
  </si>
  <si>
    <t>"{\"id\":\"pi_3Sr4ONIkWweOM9jA1tmscSei\",\"object\":\"payment_intent\",\"amount\":7980,\"amount_capturable\":0,\"amount_received\":7980,\"canceled_at\":null,\"cancellation_reason\":null,\"capture_method\":\"automatic\",\"latest_charge\":{\"id\":\"ch_3Sr4ONIkWweOM9jA1ZRIVA2I\",\"object\":\"charge\",\"amount\":7980,\"application_fee\":\"fee_1Sr4OcIkWweOM9jAz6Njcejk\",\"balance_transaction\":\"txn_3Sr4ONIkWweOM9jA1oIp54tA\",\"captured\":true,\"created\":1768775074,\"currency\":\"eur\",\"failure_code\":null,\"failure_message\":null,\"fraud_details\":{},\"livemode\":true,\"metadata\":{\"payment_id\":\"r3SFFCZCcxDRM5Pc9cftCDkC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4ONIkWweOM9jA1tmscSei\",\"payment_method\":\"pm_1Sr4ONIkWweOM9jAJo8D9LGU\",\"payment_method_details\":{\"card\":{\"amount_authorized\":7980,\"authorization_code\":\"291313\",\"brand\":\"mastercard\",\"checks\":{\"address_line1_check\":\"unavailable\",\"address_postal_code_check\":\"unavailable\",\"cvc_check\":\"pass\"},\"country\":\"FR\",\"description\":\"MasterCard Standard Card Immediate Debit\",\"ds_transaction_id\":null,\"exp_month\":9,\"exp_year\":2028,\"extended_authorization\":{\"status\":\"disabled\"},\"fingerprint\":\"qsMQfqQK5gFLjaXm\",\"funding\":\"debit\",\"iin\":\"513162\",\"incremental_authorization\":{\"status\":\"unavailable\"},\"installments\":null,\"issuer\":\"CREDIT AGRICOLE S.A.\",\"last4\":\"9907\",\"mandate\":null,\"moto\":false,\"multicapture\":{\"status\":\"unavailable\"},\"network\":\"mastercard\",\"network_token\":{\"used\":false},\"network_transaction_id\":\"TCSFSUN4C0118\",\"overcapture\":{\"maximum_amount_capturable\":7980,\"status\":\"unavailable\"},\"payment_account_reference\":\"50015JQSMPAKBHA8YW7ZZTQM8TVJL\",\"regulated_status\":\"unregulated\",\"three_d_secure\":{\"authentication_flow\":\"frictionless\",\"electronic_commerce_indicator\":\"06\",\"exemption_indicator\":null,\"result\":\"exempted\",\"result_reason\":null,\"transaction_id\":\"2d515805-e448-4610-bfe3-949d207a5b91\",\"version\":\"2.2.0\"},\"wallet\":null},\"type\":\"card\"},\"refunded\":false,\"source\":null,\"status\":\"succeeded\",\"mit_params\":{\"network_transaction_id\":\"TCSFSUN4C0118\"}},\"confirmation_method\":\"manual\",\"created\":1768775059,\"currency\":\"eur\",\"customer\":null,\"last_payment_error\":null,\"livemode\":true,\"metadata\":{\"payment_id\":\"r3SFFCZCcxDRM5Pc9cftCDkCs\",\"payments_extension\":\"true\",\"payments_extension_type\":\"card\",\"reconciliation_flow\":\"payments_api\",\"shop_id\":\"751927347\"},\"next_action\":null,\"payment_method\":\"pm_1Sr4ONIkWweOM9jAJo8D9LGU\",\"payment_method_types\":[\"card\"],\"source\":null,\"status\":\"succeeded\"}"</t>
  </si>
  <si>
    <t>AS-95521</t>
  </si>
  <si>
    <t>gid://shopify/Order/7418113917266</t>
  </si>
  <si>
    <t>gid://shopify/OrderTransaction/8590963966290</t>
  </si>
  <si>
    <t>2026-01-10T07:35:28Z</t>
  </si>
  <si>
    <t>2N960932ND766161E</t>
  </si>
  <si>
    <t>"{\"id\":\"2N960932ND766161E\",\"intent\":\"CAPTURE\",\"status\":\"COMPLETED\",\"payment_source\":{\"paypal\":{\"email_address\":\"angelikadiehm@web.de\",\"account_id\":\"ZGQZWFB4U4GRN\",\"account_status\":\"VERIFIED\",\"name\":{\"given_name\":\"Angelika\",\"surname\":\"Diehm\"},\"phone_number\":{\"national_number\":\"49495912469\"},\"address\":{\"address_line_1\":\"Werner-von-Siemens-Str. 11\",\"admin_area_2\":\"Lingen (Ems)\",\"admin_area_1\":\"Niedersachsen\",\"postal_code\":\"49809\",\"country_code\":\"DE\"}}},\"purchase_units\":[{\"reference_id\":\"default\",\"amount\":{\"currency_code\":\"EUR\",\"value\":\"70.85\",\"breakdown\":{\"item_total\":{\"currency_code\":\"EUR\",\"value\":\"70.85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 Bouquet Of Peace - P\u00f3ster \\/ Madera blanco \\/ 20x30\",\"custom_id\":\"{\\\"shop_id\\\":751927347,\\\"session_id\\\":\\\"r2hy9Z2VGz5RjxkVeMmMBkQn8\\\"}\",\"invoice_id\":\"r2hy9Z2VGz5RjxkVeMmMBkQn8\",\"items\":[{\"name\":\"Pablo Picasso  Bouquet Of Peace - P\u00f3ster \\/ Madera blanco \\/ 20x30\",\"unit_amount\":{\"currency_code\":\"EUR\",\"value\":\"24.95\"},\"tax\":{\"currency_code\":\"EUR\",\"value\":\"0.00\"},\"quantity\":\"1\"},{\"name\":\"Claude Monet THE ARTIST\u2019S GARDEN IN GIVERNY, 1900 - P\u00f3ster \\/ Sin marco \\/ 50x70\",\"unit_amount\":{\"currency_code\":\"EUR\",\"value\":\"32.95\"},\"tax\":{\"currency_code\":\"EUR\",\"value\":\"0.00\"},\"quantity\":\"1\"},{\"name\":\"Pablo Picasso Animals Drawings the cat Esquisse D\u2019un F\u00e9lin - P\u00f3ster \\/ Sin marco \\/ 20x30\",\"unit_amount\":{\"currency_code\":\"EUR\",\"value\":\"12.95\"},\"tax\":{\"currency_code\":\"EUR\",\"value\":\"0.00\"},\"quantity\":\"1\"}],\"shipping\":{\"name\":{\"full_name\":\"Angelika Diehm\"},\"address\":{\"address_line_1\":\"Werner- von-Siemens-Str.11\",\"admin_area_2\":\"Lingen\",\"postal_code\":\"49809\",\"country_code\":\"DE\"}},\"supplementary_data\":{\"tax_nexus\":[]},\"payments\":{\"captures\":[{\"id\":\"1DK589147D028751R\",\"status\":\"COMPLETED\",\"amount\":{\"currency_code\":\"EUR\",\"value\":\"70.85\"},\"final_capture\":true,\"disbursement_mode\":\"INSTANT\",\"seller_protection\":{\"status\":\"ELIGIBLE\",\"dispute_categories\":[\"ITEM_NOT_RECEIVED\",\"UNAUTHORIZED_TRANSACTION\"]},\"seller_receivable_breakdown\":{\"gross_amount\":{\"currency_code\":\"EUR\",\"value\":\"70.85\"},\"paypal_fee\":{\"currency_code\":\"EUR\",\"value\":\"2.40\"},\"net_amount\":{\"currency_code\":\"EUR\",\"value\":\"68.45\"}},\"invoice_id\":\"r2hy9Z2VGz5RjxkVeMmMBkQn8\",\"custom_id\":\"{\\\"shop_id\\\":751927347,\\\"session_id\\\":\\\"r2hy9Z2VGz5RjxkVeMmMBkQn8\\\"}\",\"links\":[{\"href\":\"https:\\/\\/api.paypal.com\\/v2\\/payments\\/captures\\/1DK589147D028751R\",\"rel\":\"self\",\"method\":\"GET\"},{\"href\":\"https:\\/\\/api.paypal.com\\/v2\\/payments\\/captures\\/1DK589147D028751R\\/refund\",\"rel\":\"refund\",\"method\":\"POST\"},{\"href\":\"https:\\/\\/api.paypal.com\\/v2\\/checkout\\/orders\\/2N960932ND766161E\",\"rel\":\"up\",\"method\":\"GET\"}],\"create_time\":\"2026-01-10T07:35:30Z\",\"update_time\":\"2026-01-10T07:35:30Z\"}]}}],\"payer\":{\"name\":{\"given_name\":\"Angelika\",\"surname\":\"Diehm\"},\"email_address\":\"angelikadiehm@web.de\",\"payer_id\":\"ZGQZWFB4U4GRN\",\"phone\":{\"phone_number\":{\"national_number\":\"49495912469\"}},\"address\":{\"address_line_1\":\"Werner-von-Siemens-Str. 11\",\"admin_area_2\":\"Lingen (Ems)\",\"admin_area_1\":\"Niedersachsen\",\"postal_code\":\"49809\",\"country_code\":\"DE\"}},\"create_time\":\"2026-01-10T07:34:52Z\",\"update_time\":\"2026-01-10T07:35:30Z\",\"links\":[{\"href\":\"https:\\/\\/api.paypal.com\\/v2\\/checkout\\/orders\\/2N960932ND766161E\",\"rel\":\"self\",\"method\":\"GET\"}]}"</t>
  </si>
  <si>
    <t>AS-95432</t>
  </si>
  <si>
    <t>AS-95210</t>
  </si>
  <si>
    <t>gid://shopify/Order/7409526178130</t>
  </si>
  <si>
    <t>gid://shopify/OrderTransaction/8580679860562</t>
  </si>
  <si>
    <t>2026-01-06T14:58:51Z</t>
  </si>
  <si>
    <t>8TG54801W8729042U</t>
  </si>
  <si>
    <t>"{\"id\":\"8TG54801W8729042U\",\"intent\":\"CAPTURE\",\"status\":\"COMPLETED\",\"payment_source\":{\"paypal\":{\"email_address\":\"al.alesanti@gmail.com\",\"account_id\":\"D97KNTTXCVRG2\",\"account_status\":\"VERIFIED\",\"name\":{\"given_name\":\"Alessandro\",\"surname\":\"Santi\"},\"phone_number\":{\"national_number\":\"3665713874\"},\"address\":{\"address_line_1\":\"Tito Speri n42\",\"admin_area_2\":\"Travagliato\",\"admin_area_1\":\"Brescia\",\"postal_code\":\"25039\",\"country_code\":\"IT\"}}},\"purchase_units\":[{\"reference_id\":\"default\",\"amount\":{\"currency_code\":\"EUR\",\"value\":\"299.95\",\"breakdown\":{\"item_total\":{\"currency_code\":\"EUR\",\"value\":\"299.95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ond II - Lienzo \\/ Madera negro \\/ 100x140\",\"custom_id\":\"{\\\"shop_id\\\":751927347,\\\"session_id\\\":\\\"rb0EWhdUIoUUL0KuPWyIRSF3O\\\"}\",\"invoice_id\":\"rb0EWhdUIoUUL0KuPWyIRSF3O\",\"soft_descriptor\":\"ARTESTASTOR ARTESTASTO\",\"items\":[{\"name\":\"Bond II - Lienzo \\/ Madera negro \\/ 100x140\",\"unit_amount\":{\"currency_code\":\"EUR\",\"value\":\"299.95\"},\"tax\":{\"currency_code\":\"EUR\",\"value\":\"0.00\"},\"quantity\":\"1\"}],\"shipping\":{\"name\":{\"full_name\":\"Alessandro Santi\"},\"address\":{\"address_line_1\":\"VIA CIPRO 138\",\"admin_area_2\":\"Brescia\",\"admin_area_1\":\"Brescia\",\"postal_code\":\"25124\",\"country_code\":\"IT\"}},\"supplementary_data\":{\"tax_nexus\":[]},\"payments\":{\"captures\":[{\"id\":\"38Y767525A2320536\",\"status\":\"COMPLETED\",\"amount\":{\"currency_code\":\"EUR\",\"value\":\"299.95\"},\"final_capture\":true,\"disbursement_mode\":\"INSTANT\",\"seller_protection\":{\"status\":\"ELIGIBLE\",\"dispute_categories\":[\"ITEM_NOT_RECEIVED\",\"UNAUTHORIZED_TRANSACTION\"]},\"seller_receivable_breakdown\":{\"gross_amount\":{\"currency_code\":\"EUR\",\"value\":\"299.95\"},\"paypal_fee\":{\"currency_code\":\"EUR\",\"value\":\"9.05\"},\"net_amount\":{\"currency_code\":\"EUR\",\"value\":\"290.90\"}},\"invoice_id\":\"rb0EWhdUIoUUL0KuPWyIRSF3O\",\"custom_id\":\"{\\\"shop_id\\\":751927347,\\\"session_id\\\":\\\"rb0EWhdUIoUUL0KuPWyIRSF3O\\\"}\",\"links\":[{\"href\":\"https:\\/\\/api.paypal.com\\/v2\\/payments\\/captures\\/38Y767525A2320536\",\"rel\":\"self\",\"method\":\"GET\"},{\"href\":\"https:\\/\\/api.paypal.com\\/v2\\/payments\\/captures\\/38Y767525A2320536\\/refund\",\"rel\":\"refund\",\"method\":\"POST\"},{\"href\":\"https:\\/\\/api.paypal.com\\/v2\\/checkout\\/orders\\/8TG54801W8729042U\",\"rel\":\"up\",\"method\":\"GET\"}],\"create_time\":\"2026-01-06T14:58:54Z\",\"update_time\":\"2026-01-06T14:58:54Z\"}]}}],\"payer\":{\"name\":{\"given_name\":\"Alessandro\",\"surname\":\"Santi\"},\"email_address\":\"al.alesanti@gmail.com\",\"payer_id\":\"D97KNTTXCVRG2\",\"phone\":{\"phone_number\":{\"national_number\":\"3665713874\"}},\"address\":{\"address_line_1\":\"Tito Speri n42\",\"admin_area_2\":\"Travagliato\",\"admin_area_1\":\"Brescia\",\"postal_code\":\"25039\",\"country_code\":\"IT\"}},\"create_time\":\"2026-01-06T14:53:53Z\",\"update_time\":\"2026-01-06T14:58:54Z\",\"links\":[{\"href\":\"https:\\/\\/api.paypal.com\\/v2\\/checkout\\/orders\\/8TG54801W8729042U\",\"rel\":\"self\",\"method\":\"GET\"}]}"</t>
  </si>
  <si>
    <t>AS-95680</t>
  </si>
  <si>
    <t>gid://shopify/Order/7421402317138</t>
  </si>
  <si>
    <t>gid://shopify/OrderTransaction/8594802016594</t>
  </si>
  <si>
    <t>2026-01-11T18:41:07Z</t>
  </si>
  <si>
    <t>ch_3SoTZYIkWweOM9jA0t3VJXf5</t>
  </si>
  <si>
    <t>rEN6eTRWO7lpl8PEFTJ2BiQKM</t>
  </si>
  <si>
    <t>pi_3SoTZYIkWweOM9jA0r07HaNJ</t>
  </si>
  <si>
    <t>"{\"id\":\"pi_3SoTZYIkWweOM9jA0r07HaNJ\",\"object\":\"payment_intent\",\"amount\":2490,\"amount_capturable\":0,\"amount_received\":2490,\"canceled_at\":null,\"cancellation_reason\":null,\"capture_method\":\"automatic\",\"latest_charge\":{\"id\":\"ch_3SoTZYIkWweOM9jA0t3VJXf5\",\"object\":\"charge\",\"amount\":2490,\"application_fee\":\"fee_1SoTZZIkWweOM9jA9SoBhJKp\",\"balance_transaction\":\"txn_3SoTZYIkWweOM9jA0Ykw8P4V\",\"captured\":true,\"created\":1768156868,\"currency\":\"eur\",\"failure_code\":null,\"failure_message\":null,\"fraud_details\":{},\"livemode\":true,\"metadata\":{\"payment_id\":\"rEN6eTRWO7lpl8PEFTJ2BiQK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TZYIkWweOM9jA0r07HaNJ\",\"payment_method\":\"pm_1SoTZYIkWweOM9jAk5k2fqhr\",\"payment_method_details\":{\"card\":{\"amount_authorized\":2490,\"authorization_code\":\"705503\",\"brand\":\"mastercard\",\"checks\":{\"address_line1_check\":\"unavailable\",\"address_postal_code_check\":\"unavailable\",\"cvc_check\":\"pass\"},\"country\":\"ES\",\"description\":\"Platinum MasterCard Immediate Debit\",\"ds_transaction_id\":null,\"exp_month\":8,\"exp_year\":2027,\"extended_authorization\":{\"status\":\"disabled\"},\"fingerprint\":\"OmYQNYWcqmg36tU4\",\"funding\":\"debit\",\"iin\":\"535120\",\"incremental_authorization\":{\"status\":\"unavailable\"},\"installments\":null,\"issuer\":\"ING BANK N.V.\",\"last4\":\"4022\",\"mandate\":null,\"moto\":false,\"multicapture\":{\"status\":\"unavailable\"},\"network\":\"mastercard\",\"network_token\":{\"used\":false},\"network_transaction_id\":\"TPLRLMKU60111\",\"overcapture\":{\"maximum_amount_capturable\":2490,\"status\":\"unavailable\"},\"payment_account_reference\":\"500175HZ6FXPYARM0T0SF5MYK6RP6\",\"regulated_status\":\"unregulated\",\"three_d_secure\":null,\"wallet\":null},\"type\":\"card\"},\"refunded\":false,\"source\":null,\"status\":\"succeeded\",\"mit_params\":{\"network_transaction_id\":\"TPLRLMKU60111\"}},\"confirmation_method\":\"manual\",\"created\":1768156868,\"currency\":\"eur\",\"customer\":null,\"last_payment_error\":null,\"livemode\":true,\"metadata\":{\"payment_id\":\"rEN6eTRWO7lpl8PEFTJ2BiQKM\",\"payments_extension\":\"true\",\"payments_extension_type\":\"card\",\"reconciliation_flow\":\"payments_api\",\"shop_id\":\"751927347\"},\"next_action\":null,\"payment_method\":\"pm_1SoTZYIkWweOM9jAk5k2fqhr\",\"payment_method_types\":[\"card\"],\"source\":null,\"status\":\"succeeded\"}"</t>
  </si>
  <si>
    <t>AS-96586</t>
  </si>
  <si>
    <t>gid://shopify/Order/7489301053778</t>
  </si>
  <si>
    <t>gid://shopify/OrderTransaction/8627553468754</t>
  </si>
  <si>
    <t>2026-01-23T10:43:42Z</t>
  </si>
  <si>
    <t>py_3Sshq6IkWweOM9jA0nzFJNZs</t>
  </si>
  <si>
    <t>rDtyY4NZztbRS8NWPlzMpnE0r</t>
  </si>
  <si>
    <t>"{\"id\":\"py_3Sshq6IkWweOM9jA0nzFJNZs\",\"object\":\"charge\",\"amount\":14790,\"application_fee\":\"fee_1SshqrIkWweOM9jAHv6PGfLr\",\"balance_transaction\":\"txn_3Sshq6IkWweOM9jA0RmDjk6q\",\"captured\":true,\"created\":1769165069,\"currency\":\"eur\",\"failure_code\":null,\"failure_message\":null,\"fraud_details\":{},\"livemode\":true,\"metadata\":{\"payments_extension_type\":\"klarna\",\"reconciliation_flow\":\"payments_api\",\"shop_id\":\"751927347\",\"payments_extension\":\"true\",\"payment_id\":\"rDtyY4NZztbRS8NWPlzMpnE0r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shq6IkWweOM9jA0atqaF1I\",\"payment_method\":\"pm_1Sshq6IkWweOM9jAPehQFsea\",\"payment_method_details\":{\"klarna\":{\"payer_details\":{\"address\":{\"country\":\"ES\"}},\"payment_method_category\":\"pay_in_installments\",\"preferred_locale\":\"es-ES\"},\"type\":\"klarna\"},\"refunded\":false,\"source\":null,\"status\":\"succeeded\"}"</t>
  </si>
  <si>
    <t>AS-95825</t>
  </si>
  <si>
    <t>gid://shopify/Order/7425840972114</t>
  </si>
  <si>
    <t>gid://shopify/OrderTransaction/8598782148946</t>
  </si>
  <si>
    <t>2026-01-13T10:50:05Z</t>
  </si>
  <si>
    <t>ch_3Sp5AoIkWweOM9jA1hgE0JcW</t>
  </si>
  <si>
    <t>rh1gqBLSjWb1kXRfzwiZ4lQA8</t>
  </si>
  <si>
    <t>pi_3Sp5AoIkWweOM9jA1fiGPs9H</t>
  </si>
  <si>
    <t>"{\"id\":\"pi_3Sp5AoIkWweOM9jA1fiGPs9H\",\"object\":\"payment_intent\",\"amount\":4790,\"amount_capturable\":0,\"amount_received\":4790,\"canceled_at\":null,\"cancellation_reason\":null,\"capture_method\":\"automatic\",\"latest_charge\":{\"id\":\"ch_3Sp5AoIkWweOM9jA1hgE0JcW\",\"object\":\"charge\",\"amount\":4790,\"application_fee\":\"fee_1Sp5ApIkWweOM9jAYsrsmoN9\",\"balance_transaction\":\"txn_3Sp5AoIkWweOM9jA1oO5C7vE\",\"captured\":true,\"created\":1768301406,\"currency\":\"eur\",\"failure_code\":null,\"failure_message\":null,\"fraud_details\":{},\"livemode\":true,\"metadata\":{\"payment_id\":\"rh1gqBLSjWb1kXRfzwiZ4lQA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5AoIkWweOM9jA1fiGPs9H\",\"payment_method\":\"pm_1Sp5AoIkWweOM9jAXRvGAGiL\",\"payment_method_details\":{\"card\":{\"amount_authorized\":4790,\"authorization_code\":\"034085\",\"brand\":\"mastercard\",\"checks\":{\"address_line1_check\":null,\"address_postal_code_check\":null,\"cvc_check\":null},\"country\":\"FR\",\"description\":\"World Signia Immediate Debit\",\"ds_transaction_id\":null,\"exp_month\":12,\"exp_year\":2026,\"extended_authorization\":{\"status\":\"disabled\"},\"fingerprint\":\"Q1SuQ8bS8IgZELu0\",\"funding\":\"debit\",\"iin\":\"557073\",\"incremental_authorization\":{\"status\":\"unavailable\"},\"installments\":null,\"issuer\":\"BANQUE FEDERATIVE DU CREDIT MU\",\"last4\":\"0000\",\"mandate\":null,\"moto\":false,\"multicapture\":{\"status\":\"unavailable\"},\"network\":\"mastercard\",\"network_token\":{\"used\":false},\"network_transaction_id\":\"TCWGYBVM80113\",\"overcapture\":{\"maximum_amount_capturable\":4790,\"status\":\"unavailable\"},\"payment_account_reference\":\"50019C2G7Z2BTR9750YCMOWN3CDE2\",\"regulated_status\":\"unregulated\",\"three_d_secure\":null,\"wallet\":{\"apple_pay\":{\"type\":\"apple_pay\"},\"dynamic_last4\":\"9122\",\"type\":\"apple_pay\"}},\"type\":\"card\"},\"refunded\":false,\"source\":null,\"status\":\"succeeded\",\"mit_params\":{\"network_transaction_id\":\"TCWGYBVM80113\"}},\"confirmation_method\":\"manual\",\"created\":1768301406,\"currency\":\"eur\",\"customer\":null,\"last_payment_error\":null,\"livemode\":true,\"metadata\":{\"payment_id\":\"rh1gqBLSjWb1kXRfzwiZ4lQA8\",\"payments_extension\":\"true\",\"payments_extension_type\":\"card\",\"reconciliation_flow\":\"payments_api\",\"shop_id\":\"751927347\"},\"next_action\":null,\"payment_method\":\"pm_1Sp5AoIkWweOM9jAXRvGAGiL\",\"payment_method_types\":[\"card\"],\"source\":null,\"status\":\"succeeded\"}"</t>
  </si>
  <si>
    <t>AS-95976</t>
  </si>
  <si>
    <t>AS-95929</t>
  </si>
  <si>
    <t>gid://shopify/Order/7428283662674</t>
  </si>
  <si>
    <t>gid://shopify/OrderTransaction/8602191659346</t>
  </si>
  <si>
    <t>2026-01-14T15:24:30Z</t>
  </si>
  <si>
    <t>ch_3SpVvvIkWweOM9jA16rG10pS</t>
  </si>
  <si>
    <t>rytbUKaQ34rUAn8xh5uGHKxdx</t>
  </si>
  <si>
    <t>pi_3SpVvvIkWweOM9jA1ZE0TY4t</t>
  </si>
  <si>
    <t>"{\"id\":\"pi_3SpVvvIkWweOM9jA1ZE0TY4t\",\"object\":\"payment_intent\",\"amount\":4790,\"amount_capturable\":0,\"amount_received\":4790,\"canceled_at\":null,\"cancellation_reason\":null,\"capture_method\":\"automatic\",\"latest_charge\":{\"id\":\"ch_3SpVvvIkWweOM9jA16rG10pS\",\"object\":\"charge\",\"amount\":4790,\"application_fee\":\"fee_1SpVvwIkWweOM9jAa2plGXIF\",\"balance_transaction\":\"txn_3SpVvvIkWweOM9jA1sMPxJBU\",\"captured\":true,\"created\":1768404271,\"currency\":\"eur\",\"failure_code\":null,\"failure_message\":null,\"fraud_details\":{},\"livemode\":true,\"metadata\":{\"payment_id\":\"rytbUKaQ34rUAn8xh5uGHKxd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VvvIkWweOM9jA1ZE0TY4t\",\"payment_method\":\"pm_1SpVvvIkWweOM9jAyAtO6uf3\",\"payment_method_details\":{\"card\":{\"amount_authorized\":4790,\"authorization_code\":\"856909\",\"brand\":\"mastercard\",\"checks\":{\"address_line1_check\":\"unavailable\",\"address_postal_code_check\":\"unavailable\",\"cvc_check\":\"pass\"},\"country\":\"ES\",\"description\":\"MasterCard Corporate Immediate Debit\",\"ds_transaction_id\":null,\"exp_month\":6,\"exp_year\":2030,\"extended_authorization\":{\"status\":\"disabled\"},\"fingerprint\":\"bOcjlFRKZzHnAOO8\",\"funding\":\"debit\",\"iin\":\"553153\",\"incremental_authorization\":{\"status\":\"unavailable\"},\"installments\":null,\"issuer\":\"CAIXABANK S.A.\",\"last4\":\"4177\",\"mandate\":null,\"moto\":false,\"multicapture\":{\"status\":\"unavailable\"},\"network\":\"mastercard\",\"network_token\":{\"used\":false},\"network_transaction_id\":\"TCBW0BNVN0114\",\"overcapture\":{\"maximum_amount_capturable\":4790,\"status\":\"unavailable\"},\"payment_account_reference\":\"50010ZGCFHJJP5FOS9KXWUUH8BP8L\",\"regulated_status\":\"unregulated\",\"three_d_secure\":null,\"wallet\":null},\"type\":\"card\"},\"refunded\":false,\"source\":null,\"status\":\"succeeded\",\"mit_params\":{\"network_transaction_id\":\"TCBW0BNVN0114\"}},\"confirmation_method\":\"manual\",\"created\":1768404271,\"currency\":\"eur\",\"customer\":null,\"last_payment_error\":null,\"livemode\":true,\"metadata\":{\"payment_id\":\"rytbUKaQ34rUAn8xh5uGHKxdx\",\"payments_extension\":\"true\",\"payments_extension_type\":\"card\",\"reconciliation_flow\":\"payments_api\",\"shop_id\":\"751927347\"},\"next_action\":null,\"payment_method\":\"pm_1SpVvvIkWweOM9jAyAtO6uf3\",\"payment_method_types\":[\"card\"],\"source\":null,\"status\":\"succeeded\"}"</t>
  </si>
  <si>
    <t>AS-96787</t>
  </si>
  <si>
    <t>gid://shopify/Order/7494760169810</t>
  </si>
  <si>
    <t>gid://shopify/OrderTransaction/8634311737682</t>
  </si>
  <si>
    <t>2026-01-25T19:55:35Z</t>
  </si>
  <si>
    <t>ch_3StZPIIkWweOM9jA0fMOqGbO</t>
  </si>
  <si>
    <t>reZBtQrlHrj642L00g9KutIoP</t>
  </si>
  <si>
    <t>pi_3StZPIIkWweOM9jA04qLyVt4</t>
  </si>
  <si>
    <t>"{\"id\":\"pi_3StZPIIkWweOM9jA04qLyVt4\",\"object\":\"payment_intent\",\"amount\":5157,\"amount_capturable\":0,\"amount_received\":5157,\"canceled_at\":null,\"cancellation_reason\":null,\"capture_method\":\"automatic\",\"latest_charge\":{\"id\":\"ch_3StZPIIkWweOM9jA0fMOqGbO\",\"object\":\"charge\",\"amount\":5157,\"application_fee\":\"fee_1StZPJIkWweOM9jAdnrBjMXv\",\"balance_transaction\":\"txn_3StZPIIkWweOM9jA0AmTVA3F\",\"captured\":true,\"created\":1769370936,\"currency\":\"eur\",\"failure_code\":null,\"failure_message\":null,\"fraud_details\":{},\"livemode\":true,\"metadata\":{\"payment_id\":\"reZBtQrlHrj642L00g9KutIo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ZPIIkWweOM9jA04qLyVt4\",\"payment_method\":\"pm_1StZPIIkWweOM9jA2IIildxX\",\"payment_method_details\":{\"card\":{\"amount_authorized\":5157,\"authorization_code\":\"222517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a3Kou8tZusyRgkvD\",\"funding\":\"credit\",\"iin\":\"480055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486025717370945\",\"overcapture\":{\"maximum_amount_capturable\":5157,\"status\":\"unavailable\"},\"payment_account_reference\":\"V0010015819191578301912981069\",\"regulated_status\":\"unregulated\",\"three_d_secure\":null,\"wallet\":{\"apple_pay\":{\"type\":\"apple_pay\"},\"dynamic_last4\":\"3701\",\"type\":\"apple_pay\"}},\"type\":\"card\"},\"refunded\":false,\"source\":null,\"status\":\"succeeded\",\"mit_params\":{\"network_transaction_id\":\"486025717370945\"}},\"confirmation_method\":\"manual\",\"created\":1769370936,\"currency\":\"eur\",\"customer\":null,\"last_payment_error\":null,\"livemode\":true,\"metadata\":{\"payment_id\":\"reZBtQrlHrj642L00g9KutIoP\",\"payments_extension\":\"true\",\"payments_extension_type\":\"card\",\"reconciliation_flow\":\"payments_api\",\"shop_id\":\"751927347\"},\"next_action\":null,\"payment_method\":\"pm_1StZPIIkWweOM9jA2IIildxX\",\"payment_method_types\":[\"card\"],\"source\":null,\"status\":\"succeeded\"}"</t>
  </si>
  <si>
    <t>AS-95166</t>
  </si>
  <si>
    <t>gid://shopify/Order/7408518496594</t>
  </si>
  <si>
    <t>gid://shopify/OrderTransaction/8579341943122</t>
  </si>
  <si>
    <t>2026-01-05T22:01:28Z</t>
  </si>
  <si>
    <t>ch_3SmLq9IkWweOM9jA03d07or4</t>
  </si>
  <si>
    <t>rzTTall83tsOZWmMrh1OpfCLF</t>
  </si>
  <si>
    <t>pi_3SmLq9IkWweOM9jA0b9gU1Ct</t>
  </si>
  <si>
    <t>"{\"id\":\"pi_3SmLq9IkWweOM9jA0b9gU1Ct\",\"object\":\"payment_intent\",\"amount\":6590,\"amount_capturable\":0,\"amount_received\":6590,\"canceled_at\":null,\"cancellation_reason\":null,\"capture_method\":\"automatic\",\"latest_charge\":{\"id\":\"ch_3SmLq9IkWweOM9jA03d07or4\",\"object\":\"charge\",\"amount\":6590,\"application_fee\":\"fee_1SmLqAIkWweOM9jAV2EU8mNp\",\"balance_transaction\":\"txn_3SmLq9IkWweOM9jA0oeMhAwU\",\"captured\":true,\"created\":1767650490,\"currency\":\"eur\",\"failure_code\":null,\"failure_message\":null,\"fraud_details\":{},\"livemode\":true,\"metadata\":{\"payment_id\":\"rzTTall83tsOZWmMrh1OpfCL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Lq9IkWweOM9jA0b9gU1Ct\",\"payment_method\":\"pm_1SmLq9IkWweOM9jAqIvrKHPE\",\"payment_method_details\":{\"card\":{\"amount_authorized\":6590,\"authorization_code\":\"064687\",\"brand\":\"visa\",\"checks\":{\"address_line1_check\":null,\"address_postal_code_check\":null,\"cvc_check\":null},\"country\":\"ES\",\"description\":\"Visa Classic\",\"ds_transaction_id\":null,\"exp_month\":11,\"exp_year\":2031,\"extended_authorization\":{\"status\":\"disabled\"},\"fingerprint\":\"Hfvt1S9s1SJiSJEG\",\"funding\":\"debit\",\"iin\":\"479342\",\"incremental_authorization\":{\"status\":\"unavailable\"},\"installments\":null,\"issuer\":\"Bankinter S.A.\",\"last4\":\"0000\",\"mandate\":null,\"moto\":false,\"multicapture\":{\"status\":\"unavailable\"},\"network\":\"visa\",\"network_token\":{\"used\":false},\"network_transaction_id\":\"486005792909002\",\"overcapture\":{\"maximum_amount_capturable\":6590,\"status\":\"unavailable\"},\"payment_account_reference\":\"V0010014625315310534256837167\",\"regulated_status\":\"unregulated\",\"three_d_secure\":null,\"wallet\":{\"apple_pay\":{\"type\":\"apple_pay\"},\"dynamic_last4\":\"1469\",\"type\":\"apple_pay\"}},\"type\":\"card\"},\"refunded\":false,\"source\":null,\"status\":\"succeeded\",\"mit_params\":{\"network_transaction_id\":\"486005792909002\"}},\"confirmation_method\":\"manual\",\"created\":1767650489,\"currency\":\"eur\",\"customer\":null,\"last_payment_error\":null,\"livemode\":true,\"metadata\":{\"payment_id\":\"rzTTall83tsOZWmMrh1OpfCLF\",\"payments_extension\":\"true\",\"payments_extension_type\":\"card\",\"reconciliation_flow\":\"payments_api\",\"shop_id\":\"751927347\"},\"next_action\":null,\"payment_method\":\"pm_1SmLq9IkWweOM9jAqIvrKHPE\",\"payment_method_types\":[\"card\"],\"source\":null,\"status\":\"succeeded\"}"</t>
  </si>
  <si>
    <t>AS-96562</t>
  </si>
  <si>
    <t>gid://shopify/Order/7488510329170</t>
  </si>
  <si>
    <t>gid://shopify/OrderTransaction/8626460459346</t>
  </si>
  <si>
    <t>2026-01-22T20:17:06Z</t>
  </si>
  <si>
    <t>ch_3SsUJSIkWweOM9jA18tw0bZH</t>
  </si>
  <si>
    <t>rQAYG7FG4REP32LyhAt73aZv5</t>
  </si>
  <si>
    <t>pi_3SsUJSIkWweOM9jA1oBU2wLv</t>
  </si>
  <si>
    <t>"{\"id\":\"pi_3SsUJSIkWweOM9jA1oBU2wLv\",\"object\":\"payment_intent\",\"amount\":5490,\"amount_capturable\":0,\"amount_received\":5490,\"canceled_at\":null,\"cancellation_reason\":null,\"capture_method\":\"automatic\",\"latest_charge\":{\"id\":\"ch_3SsUJSIkWweOM9jA18tw0bZH\",\"object\":\"charge\",\"amount\":5490,\"application_fee\":\"fee_1SsUKDIkWweOM9jAZeaRE1eM\",\"balance_transaction\":\"txn_3SsUJSIkWweOM9jA1NWIkhaf\",\"captured\":true,\"created\":1769113072,\"currency\":\"eur\",\"failure_code\":null,\"failure_message\":null,\"fraud_details\":{},\"livemode\":true,\"metadata\":{\"payment_id\":\"rQAYG7FG4REP32LyhAt73aZv5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UJSIkWweOM9jA1oBU2wLv\",\"payment_method\":\"pm_1SsUJSIkWweOM9jAapG594AQ\",\"payment_method_details\":{\"card\":{\"amount_authorized\":5490,\"authorization_code\":\"054767\",\"brand\":\"visa\",\"checks\":{\"address_line1_check\":\"unavailable\",\"address_postal_code_check\":\"unavailable\",\"cvc_check\":\"pass\"},\"country\":\"FR\",\"description\":\"Visa Business\",\"ds_transaction_id\":null,\"exp_month\":11,\"exp_year\":2029,\"extended_authorization\":{\"status\":\"disabled\"},\"fingerprint\":\"cWsYW8PMlzYQ3Hkc\",\"funding\":\"debit\",\"iin\":\"497204\",\"incremental_authorization\":{\"status\":\"unavailable\"},\"installments\":null,\"issuer\":\"LE CREDIT LYONNAIS\",\"last4\":\"5265\",\"mandate\":null,\"moto\":false,\"multicapture\":{\"status\":\"unavailable\"},\"network\":\"visa\",\"network_token\":{\"used\":false},\"network_transaction_id\":\"486022730736988\",\"overcapture\":{\"maximum_amount_capturable\":5490,\"status\":\"unavailable\"},\"payment_account_reference\":null,\"regulated_status\":\"unregulated\",\"three_d_secure\":{\"authentication_flow\":\"challenge\",\"electronic_commerce_indicator\":\"05\",\"exemption_indicator\":null,\"result\":\"authenticated\",\"result_reason\":null,\"transaction_id\":\"b2672a80-988a-460e-9f81-ad4a35555e4f\",\"version\":\"2.2.0\"},\"wallet\":null},\"type\":\"card\"},\"refunded\":false,\"source\":null,\"status\":\"succeeded\",\"mit_params\":{\"network_transaction_id\":\"486022730736988\"}},\"confirmation_method\":\"manual\",\"created\":1769113026,\"currency\":\"eur\",\"customer\":null,\"last_payment_error\":null,\"livemode\":true,\"metadata\":{\"payment_id\":\"rQAYG7FG4REP32LyhAt73aZv5\",\"payments_extension\":\"true\",\"payments_extension_type\":\"card\",\"reconciliation_flow\":\"payments_api\",\"shop_id\":\"751927347\"},\"next_action\":null,\"payment_method\":\"pm_1SsUJSIkWweOM9jAapG594AQ\",\"payment_method_types\":[\"card\"],\"source\":null,\"status\":\"succeeded\"}"</t>
  </si>
  <si>
    <t>AS-95789</t>
  </si>
  <si>
    <t>gid://shopify/Order/7425095434578</t>
  </si>
  <si>
    <t>gid://shopify/OrderTransaction/8597802746194</t>
  </si>
  <si>
    <t>2026-01-12T21:54:19Z</t>
  </si>
  <si>
    <t>ch_3Sot44IkWweOM9jA1yIKV3Ec</t>
  </si>
  <si>
    <t>rqTcI3I00ZhVYBFGgqJX66LPy</t>
  </si>
  <si>
    <t>pi_3Sot44IkWweOM9jA1kQ1hz8S</t>
  </si>
  <si>
    <t>"{\"id\":\"pi_3Sot44IkWweOM9jA1kQ1hz8S\",\"object\":\"payment_intent\",\"amount\":9522,\"amount_capturable\":0,\"amount_received\":9522,\"canceled_at\":null,\"cancellation_reason\":null,\"capture_method\":\"automatic\",\"latest_charge\":{\"id\":\"ch_3Sot44IkWweOM9jA1yIKV3Ec\",\"object\":\"charge\",\"amount\":9522,\"application_fee\":\"fee_1Sot46IkWweOM9jASYblikzm\",\"balance_transaction\":\"txn_3Sot44IkWweOM9jA16tnGl4A\",\"captured\":true,\"created\":1768254861,\"currency\":\"eur\",\"failure_code\":null,\"failure_message\":null,\"fraud_details\":{},\"livemode\":true,\"metadata\":{\"payment_id\":\"rqTcI3I00ZhVYBFGgqJX66LP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t44IkWweOM9jA1kQ1hz8S\",\"payment_method\":\"pm_1Sot44IkWweOM9jAYwFxWtbk\",\"payment_method_details\":{\"card\":{\"amount_authorized\":9522,\"authorization_code\":\"282462\",\"brand\":\"visa\",\"checks\":{\"address_line1_check\":\"fail\",\"address_postal_code_check\":\"pass\",\"cvc_check\":null},\"country\":\"IT\",\"description\":\"Visa Classic\",\"ds_transaction_id\":null,\"exp_month\":11,\"exp_year\":2026,\"extended_authorization\":{\"status\":\"disabled\"},\"fingerprint\":\"y7v3zEVBu0fDyBDj\",\"funding\":\"credit\",\"iin\":\"453997\",\"incremental_authorization\":{\"status\":\"unavailable\"},\"installments\":null,\"issuer\":\"NEXI PAYMENTS S.P.A.\",\"last4\":\"6694\",\"mandate\":null,\"moto\":false,\"multicapture\":{\"status\":\"unavailable\"},\"network\":\"visa\",\"network_token\":{\"used\":true},\"network_transaction_id\":\"486012788619845\",\"overcapture\":{\"maximum_amount_capturable\":9522,\"status\":\"unavailable\"},\"payment_account_reference\":\"V0010014621234285868852367691\",\"regulated_status\":\"unregulated\",\"three_d_secure\":null,\"wallet\":null},\"type\":\"card\"},\"refunded\":false,\"source\":null,\"status\":\"succeeded\",\"mit_params\":{\"network_transaction_id\":\"486012788619845\"}},\"confirmation_method\":\"manual\",\"created\":1768254860,\"currency\":\"eur\",\"customer\":null,\"last_payment_error\":null,\"livemode\":true,\"metadata\":{\"payment_id\":\"rqTcI3I00ZhVYBFGgqJX66LPy\",\"payments_extension\":\"true\",\"payments_extension_type\":\"card\",\"reconciliation_flow\":\"payments_api\",\"shop_id\":\"751927347\"},\"next_action\":null,\"payment_method\":\"pm_1Sot44IkWweOM9jAYwFxWtbk\",\"payment_method_types\":[\"card\"],\"source\":null,\"status\":\"succeeded\"}"</t>
  </si>
  <si>
    <t>AS-96050</t>
  </si>
  <si>
    <t>AS-96054</t>
  </si>
  <si>
    <t>gid://shopify/Order/7433036824914</t>
  </si>
  <si>
    <t>gid://shopify/OrderTransaction/8607416287570</t>
  </si>
  <si>
    <t>2026-01-16T10:39:34Z</t>
  </si>
  <si>
    <t>ch_3SqARHIkWweOM9jA0fdWCgYS</t>
  </si>
  <si>
    <t>ryT9iOROs6vtG31KJCjLoh6Tz</t>
  </si>
  <si>
    <t>pi_3SqARHIkWweOM9jA0sBM6pQp</t>
  </si>
  <si>
    <t>"{\"id\":\"pi_3SqARHIkWweOM9jA0sBM6pQp\",\"object\":\"payment_intent\",\"amount\":1790,\"amount_capturable\":0,\"amount_received\":1790,\"canceled_at\":null,\"cancellation_reason\":null,\"capture_method\":\"automatic\",\"latest_charge\":{\"id\":\"ch_3SqARHIkWweOM9jA0fdWCgYS\",\"object\":\"charge\",\"amount\":1790,\"application_fee\":\"fee_1SqARHIkWweOM9jADBc4pLYp\",\"balance_transaction\":\"txn_3SqARHIkWweOM9jA0iyaMwUY\",\"captured\":true,\"created\":1768559975,\"currency\":\"eur\",\"failure_code\":null,\"failure_message\":null,\"fraud_details\":{},\"livemode\":true,\"metadata\":{\"payment_id\":\"ryT9iOROs6vtG31KJCjLoh6T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ARHIkWweOM9jA0sBM6pQp\",\"payment_method\":\"pm_1SqARHIkWweOM9jA8k6FFWMV\",\"payment_method_details\":{\"card\":{\"amount_authorized\":1790,\"authorization_code\":\"393583\",\"brand\":\"visa\",\"checks\":{\"address_line1_check\":\"unavailable\",\"address_postal_code_check\":\"unavailable\",\"cvc_check\":\"pass\"},\"country\":\"ES\",\"description\":\"Visa Classic\",\"ds_transaction_id\":null,\"exp_month\":2,\"exp_year\":2028,\"extended_authorization\":{\"status\":\"disabled\"},\"fingerprint\":\"hFcF3ryZwJwocKQn\",\"funding\":\"credit\",\"iin\":\"459961\",\"incremental_authorization\":{\"status\":\"unavailable\"},\"installments\":null,\"issuer\":\"BANCO COOPERATIVO ESPANOL S.A.\",\"last4\":\"7365\",\"mandate\":null,\"moto\":false,\"multicapture\":{\"status\":\"unavailable\"},\"network\":\"visa\",\"network_token\":{\"used\":false},\"network_transaction_id\":\"486016383755787\",\"overcapture\":{\"maximum_amount_capturable\":1790,\"status\":\"unavailable\"},\"payment_account_reference\":\"V0010013825017652792447718939\",\"regulated_status\":\"unregulated\",\"three_d_secure\":null,\"wallet\":null},\"type\":\"card\"},\"refunded\":false,\"source\":null,\"status\":\"succeeded\",\"mit_params\":{\"network_transaction_id\":\"486016383755787\"}},\"confirmation_method\":\"manual\",\"created\":1768559975,\"currency\":\"eur\",\"customer\":null,\"last_payment_error\":null,\"livemode\":true,\"metadata\":{\"payment_id\":\"ryT9iOROs6vtG31KJCjLoh6Tz\",\"payments_extension\":\"true\",\"payments_extension_type\":\"card\",\"reconciliation_flow\":\"payments_api\",\"shop_id\":\"751927347\"},\"next_action\":null,\"payment_method\":\"pm_1SqARHIkWweOM9jA8k6FFWMV\",\"payment_method_types\":[\"card\"],\"source\":null,\"status\":\"succeeded\"}"</t>
  </si>
  <si>
    <t>AS-96150</t>
  </si>
  <si>
    <t>gid://shopify/Order/7436461703506</t>
  </si>
  <si>
    <t>gid://shopify/OrderTransaction/8611612819794</t>
  </si>
  <si>
    <t>2026-01-17T14:20:38Z</t>
  </si>
  <si>
    <t>ch_3SqaMkIkWweOM9jA16IHoiNY</t>
  </si>
  <si>
    <t>r0Kk44zuDGbUM0VqWRAFEAXQA</t>
  </si>
  <si>
    <t>pi_3SqaMkIkWweOM9jA1QODKuhG</t>
  </si>
  <si>
    <t>"{\"id\":\"pi_3SqaMkIkWweOM9jA1QODKuhG\",\"object\":\"payment_intent\",\"amount\":11691,\"amount_capturable\":0,\"amount_received\":11691,\"canceled_at\":null,\"cancellation_reason\":null,\"capture_method\":\"automatic\",\"latest_charge\":{\"id\":\"ch_3SqaMkIkWweOM9jA16IHoiNY\",\"object\":\"charge\",\"amount\":11691,\"application_fee\":\"fee_1SqaMlIkWweOM9jAUIRG4tAB\",\"balance_transaction\":\"txn_3SqaMkIkWweOM9jA1iA26KAY\",\"captured\":true,\"created\":1768659639,\"currency\":\"eur\",\"failure_code\":null,\"failure_message\":null,\"fraud_details\":{},\"livemode\":true,\"metadata\":{\"payment_id\":\"r0Kk44zuDGbUM0VqWRAFEAXQ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aMkIkWweOM9jA1QODKuhG\",\"payment_method\":\"pm_1SqaMkIkWweOM9jAckaiNQ5e\",\"payment_method_details\":{\"card\":{\"amount_authorized\":11691,\"authorization_code\":\"479499\",\"brand\":\"mastercard\",\"checks\":{\"address_line1_check\":\"unavailable\",\"address_postal_code_check\":\"unavailable\",\"cvc_check\":\"pass\"},\"country\":\"ES\",\"description\":\"Platinum MasterCard Immediate Debit\",\"ds_transaction_id\":null,\"exp_month\":5,\"exp_year\":2028,\"extended_authorization\":{\"status\":\"disabled\"},\"fingerprint\":\"z9JBGUtPOriceKLK\",\"funding\":\"debit\",\"iin\":\"535120\",\"incremental_authorization\":{\"status\":\"unavailable\"},\"installments\":null,\"issuer\":\"ING BANK N.V.\",\"last4\":\"2024\",\"mandate\":null,\"moto\":false,\"multicapture\":{\"status\":\"unavailable\"},\"network\":\"mastercard\",\"network_token\":{\"used\":false},\"network_transaction_id\":\"TPLS5ST5D0117\",\"overcapture\":{\"maximum_amount_capturable\":11691,\"status\":\"unavailable\"},\"payment_account_reference\":\"500179JEMIQ94FRW6B81EL8L45C9H\",\"regulated_status\":\"unregulated\",\"three_d_secure\":null,\"wallet\":null},\"type\":\"card\"},\"refunded\":false,\"source\":null,\"status\":\"succeeded\",\"mit_params\":{\"network_transaction_id\":\"TPLS5ST5D0117\"}},\"confirmation_method\":\"manual\",\"created\":1768659638,\"currency\":\"eur\",\"customer\":null,\"last_payment_error\":null,\"livemode\":true,\"metadata\":{\"payment_id\":\"r0Kk44zuDGbUM0VqWRAFEAXQA\",\"payments_extension\":\"true\",\"payments_extension_type\":\"card\",\"reconciliation_flow\":\"payments_api\",\"shop_id\":\"751927347\"},\"next_action\":null,\"payment_method\":\"pm_1SqaMkIkWweOM9jAckaiNQ5e\",\"payment_method_types\":[\"card\"],\"source\":null,\"status\":\"succeeded\"}"</t>
  </si>
  <si>
    <t>AS-95504</t>
  </si>
  <si>
    <t>gid://shopify/Order/7417629081938</t>
  </si>
  <si>
    <t>gid://shopify/OrderTransaction/8590272299346</t>
  </si>
  <si>
    <t>2026-01-09T20:22:48Z</t>
  </si>
  <si>
    <t>06V15392VV701241D</t>
  </si>
  <si>
    <t>"{\"id\":\"06V15392VV701241D\",\"intent\":\"CAPTURE\",\"status\":\"COMPLETED\",\"payment_source\":{\"paypal\":{\"email_address\":\"Valesca@gmx.de\",\"account_id\":\"A9MXZK8ZUT6YA\",\"account_status\":\"VERIFIED\",\"name\":{\"given_name\":\"Valesca\",\"surname\":\"F\u00fcllbeck\"},\"phone_number\":{\"national_number\":\"4917662354187\"},\"address\":{\"address_line_1\":\"Weserdamm 55\",\"admin_area_2\":\"BREMEN\",\"postal_code\":\"28207\",\"country_code\":\"DE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eap - sea swimming adventure - P\u00f3ster \\/ Sin marco \\/ 50x70\",\"custom_id\":\"{\\\"shop_id\\\":751927347,\\\"session_id\\\":\\\"rFLPNd9oa3Hzhvqm8Qqx6FdwC\\\"}\",\"invoice_id\":\"rFLPNd9oa3Hzhvqm8Qqx6FdwC\",\"items\":[{\"name\":\"Leap - sea swimming adventure - P\u00f3ster \\/ Sin marco \\/ 50x70\",\"unit_amount\":{\"currency_code\":\"EUR\",\"value\":\"32.95\"},\"tax\":{\"currency_code\":\"EUR\",\"value\":\"0.00\"},\"quantity\":\"1\"}],\"shipping\":{\"name\":{\"full_name\":\"Valesca F\u00fcllbeck\"},\"address\":{\"address_line_1\":\"Weserdamm 55\",\"admin_area_2\":\"Bremen\",\"postal_code\":\"28207\",\"country_code\":\"DE\"}},\"supplementary_data\":{\"tax_nexus\":[]},\"payments\":{\"captures\":[{\"id\":\"13G93870BA906970F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FLPNd9oa3Hzhvqm8Qqx6FdwC\",\"custom_id\":\"{\\\"shop_id\\\":751927347,\\\"session_id\\\":\\\"rFLPNd9oa3Hzhvqm8Qqx6FdwC\\\"}\",\"links\":[{\"href\":\"https:\\/\\/api.paypal.com\\/v2\\/payments\\/captures\\/13G93870BA906970F\",\"rel\":\"self\",\"method\":\"GET\"},{\"href\":\"https:\\/\\/api.paypal.com\\/v2\\/payments\\/captures\\/13G93870BA906970F\\/refund\",\"rel\":\"refund\",\"method\":\"POST\"},{\"href\":\"https:\\/\\/api.paypal.com\\/v2\\/checkout\\/orders\\/06V15392VV701241D\",\"rel\":\"up\",\"method\":\"GET\"}],\"create_time\":\"2026-01-09T20:22:50Z\",\"update_time\":\"2026-01-09T20:22:50Z\"}]}}],\"payer\":{\"name\":{\"given_name\":\"Valesca\",\"surname\":\"F\u00fcllbeck\"},\"email_address\":\"Valesca@gmx.de\",\"payer_id\":\"A9MXZK8ZUT6YA\",\"phone\":{\"phone_number\":{\"national_number\":\"4917662354187\"}},\"address\":{\"address_line_1\":\"Weserdamm 55\",\"admin_area_2\":\"BREMEN\",\"postal_code\":\"28207\",\"country_code\":\"DE\"}},\"create_time\":\"2026-01-09T20:18:34Z\",\"update_time\":\"2026-01-09T20:22:50Z\",\"links\":[{\"href\":\"https:\\/\\/api.paypal.com\\/v2\\/checkout\\/orders\\/06V15392VV701241D\",\"rel\":\"self\",\"method\":\"GET\"}]}"</t>
  </si>
  <si>
    <t>AS-95256</t>
  </si>
  <si>
    <t>gid://shopify/Order/7411340673362</t>
  </si>
  <si>
    <t>gid://shopify/OrderTransaction/8582670156114</t>
  </si>
  <si>
    <t>2026-01-07T01:04:26Z</t>
  </si>
  <si>
    <t>ch_3SmlAkIkWweOM9jA07IvrS1E</t>
  </si>
  <si>
    <t>rHCUPpKlLEawLunDSAhfERHTm</t>
  </si>
  <si>
    <t>pi_3SmlAkIkWweOM9jA0ZV3u58k</t>
  </si>
  <si>
    <t>"{\"id\":\"pi_3SmlAkIkWweOM9jA0ZV3u58k\",\"object\":\"payment_intent\",\"amount\":6590,\"amount_capturable\":0,\"amount_received\":6590,\"canceled_at\":null,\"cancellation_reason\":null,\"capture_method\":\"automatic\",\"latest_charge\":{\"id\":\"ch_3SmlAkIkWweOM9jA07IvrS1E\",\"object\":\"charge\",\"amount\":6590,\"application_fee\":\"fee_1SmlBNIkWweOM9jAgRRciKiQ\",\"balance_transaction\":\"txn_3SmlAkIkWweOM9jA0FPxuawz\",\"captured\":true,\"created\":1767747904,\"currency\":\"eur\",\"failure_code\":null,\"failure_message\":null,\"fraud_details\":{},\"livemode\":true,\"metadata\":{\"payment_id\":\"rHCUPpKlLEawLunDSAhfERHT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lAkIkWweOM9jA0ZV3u58k\",\"payment_method\":\"pm_1SmlAkIkWweOM9jAYWD92sIb\",\"payment_method_details\":{\"card\":{\"amount_authorized\":6590,\"authorization_code\":\"727304\",\"brand\":\"mastercard\",\"checks\":{\"address_line1_check\":\"unavailable\",\"address_postal_code_check\":\"unavailable\",\"cvc_check\":null},\"country\":\"ES\",\"description\":\"MasterCard World Card\",\"ds_transaction_id\":null,\"exp_month\":12,\"exp_year\":2027,\"extended_authorization\":{\"status\":\"disabled\"},\"fingerprint\":\"UkGEeG7EJWb5bzyr\",\"funding\":\"credit\",\"iin\":\"516097\",\"incremental_authorization\":{\"status\":\"unavailable\"},\"installments\":null,\"issuer\":\"ING BANK N.V.\",\"last4\":\"9034\",\"mandate\":null,\"moto\":false,\"multicapture\":{\"status\":\"unavailable\"},\"network\":\"mastercard\",\"network_token\":{\"used\":true},\"network_transaction_id\":\"MNWZFIPP60106\",\"overcapture\":{\"maximum_amount_capturable\":6590,\"status\":\"unavailable\"},\"payment_account_reference\":\"50017BD6TY2RYE0FES7FQPEB3F9AM\",\"regulated_status\":\"unregulated\",\"three_d_secure\":{\"authentication_flow\":\"challenge\",\"electronic_commerce_indicator\":\"02\",\"exemption_indicator\":null,\"result\":\"authenticated\",\"result_reason\":null,\"transaction_id\":\"53689c50-5887-4a55-a6b3-14f474ecb79f\",\"version\":\"2.2.0\"},\"wallet\":null},\"type\":\"card\"},\"refunded\":false,\"source\":null,\"status\":\"succeeded\",\"mit_params\":{\"network_transaction_id\":\"MNWZFIPP60106\"}},\"confirmation_method\":\"manual\",\"created\":1767747866,\"currency\":\"eur\",\"customer\":null,\"last_payment_error\":null,\"livemode\":true,\"metadata\":{\"payment_id\":\"rHCUPpKlLEawLunDSAhfERHTm\",\"payments_extension\":\"true\",\"payments_extension_type\":\"card\",\"reconciliation_flow\":\"payments_api\",\"shop_id\":\"751927347\"},\"next_action\":null,\"payment_method\":\"pm_1SmlAkIkWweOM9jAYWD92sIb\",\"payment_method_types\":[\"card\"],\"source\":null,\"status\":\"succeeded\"}"</t>
  </si>
  <si>
    <t>AS-95704</t>
  </si>
  <si>
    <t>gid://shopify/Order/7421646471506</t>
  </si>
  <si>
    <t>gid://shopify/OrderTransaction/8595064947026</t>
  </si>
  <si>
    <t>2026-01-11T20:29:53Z</t>
  </si>
  <si>
    <t>ch_3SoVGnIkWweOM9jA1KdGcktB</t>
  </si>
  <si>
    <t>rsk3NpO27moSmgZHURaf6D9pR</t>
  </si>
  <si>
    <t>pi_3SoVGnIkWweOM9jA1DKYwruY</t>
  </si>
  <si>
    <t>"{\"id\":\"pi_3SoVGnIkWweOM9jA1DKYwruY\",\"object\":\"payment_intent\",\"amount\":8085,\"amount_capturable\":0,\"amount_received\":8085,\"canceled_at\":null,\"cancellation_reason\":null,\"capture_method\":\"automatic\",\"latest_charge\":{\"id\":\"ch_3SoVGnIkWweOM9jA1KdGcktB\",\"object\":\"charge\",\"amount\":8085,\"application_fee\":\"fee_1SoVGqIkWweOM9jAbbdrGKJH\",\"balance_transaction\":\"txn_3SoVGnIkWweOM9jA1mk1U5BW\",\"captured\":true,\"created\":1768163395,\"currency\":\"eur\",\"failure_code\":null,\"failure_message\":null,\"fraud_details\":{},\"livemode\":true,\"metadata\":{\"payment_id\":\"rsk3NpO27moSmgZHURaf6D9p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VGnIkWweOM9jA1DKYwruY\",\"payment_method\":\"pm_1SoVGnIkWweOM9jA7aPQzFhV\",\"payment_method_details\":{\"card\":{\"amount_authorized\":8085,\"authorization_code\":\"423508\",\"brand\":\"visa\",\"checks\":{\"address_line1_check\":\"unavailable\",\"address_postal_code_check\":\"unavailable\",\"cvc_check\":\"pass\"},\"country\":\"ES\",\"description\":\"Visa Classic\",\"ds_transaction_id\":null,\"exp_month\":7,\"exp_year\":2030,\"extended_authorization\":{\"status\":\"disabled\"},\"fingerprint\":\"SLRvrFg0IgZruvO3\",\"funding\":\"credit\",\"iin\":\"476663\",\"incremental_authorization\":{\"status\":\"unavailable\"},\"installments\":null,\"issuer\":\"CAIXABANK S.A.\",\"last4\":\"9521\",\"mandate\":null,\"moto\":false,\"multicapture\":{\"status\":\"unavailable\"},\"network\":\"visa\",\"network_token\":{\"used\":false},\"network_transaction_id\":\"486011737956116\",\"overcapture\":{\"maximum_amount_capturable\":8085,\"status\":\"unavailable\"},\"payment_account_reference\":\"V0010013824196734670731854743\",\"regulated_status\":\"unregulated\",\"three_d_secure\":null,\"wallet\":null},\"type\":\"card\"},\"refunded\":false,\"source\":null,\"status\":\"succeeded\",\"mit_params\":{\"network_transaction_id\":\"486011737956116\"}},\"confirmation_method\":\"manual\",\"created\":1768163393,\"currency\":\"eur\",\"customer\":null,\"last_payment_error\":null,\"livemode\":true,\"metadata\":{\"payment_id\":\"rsk3NpO27moSmgZHURaf6D9pR\",\"payments_extension\":\"true\",\"payments_extension_type\":\"card\",\"reconciliation_flow\":\"payments_api\",\"shop_id\":\"751927347\"},\"next_action\":null,\"payment_method\":\"pm_1SoVGnIkWweOM9jA7aPQzFhV\",\"payment_method_types\":[\"card\"],\"source\":null,\"status\":\"succeeded\"}"</t>
  </si>
  <si>
    <t>AS-96966</t>
  </si>
  <si>
    <t>gid://shopify/Order/7500304515410</t>
  </si>
  <si>
    <t>gid://shopify/OrderTransaction/8641116143954</t>
  </si>
  <si>
    <t>2026-01-28T08:51:29Z</t>
  </si>
  <si>
    <t>ch_3SuUTFIkWweOM9jA0RpY7wbd</t>
  </si>
  <si>
    <t>r2mpvep0umOikVaJDb1SBZ31H</t>
  </si>
  <si>
    <t>pi_3SuUTFIkWweOM9jA0vGk3rDd</t>
  </si>
  <si>
    <t>"{\"id\":\"pi_3SuUTFIkWweOM9jA0vGk3rDd\",\"object\":\"payment_intent\",\"amount\":5837,\"amount_capturable\":0,\"amount_received\":5837,\"canceled_at\":null,\"cancellation_reason\":null,\"capture_method\":\"automatic\",\"latest_charge\":{\"id\":\"ch_3SuUTFIkWweOM9jA0RpY7wbd\",\"object\":\"charge\",\"amount\":5837,\"application_fee\":\"fee_1SuUTIIkWweOM9jA8iWjNGS9\",\"balance_transaction\":\"txn_3SuUTFIkWweOM9jA0SurBAN2\",\"captured\":true,\"created\":1769590291,\"currency\":\"eur\",\"failure_code\":null,\"failure_message\":null,\"fraud_details\":{},\"livemode\":true,\"metadata\":{\"payment_id\":\"r2mpvep0umOikVaJDb1SBZ31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UTFIkWweOM9jA0vGk3rDd\",\"payment_method\":\"pm_1SuUTFIkWweOM9jAzRtK2LOb\",\"payment_method_details\":{\"card\":{\"amount_authorized\":5837,\"authorization_code\":\"793891\",\"brand\":\"visa\",\"checks\":{\"address_line1_check\":\"unavailable\",\"address_postal_code_check\":\"unavailable\",\"cvc_check\":\"pass\"},\"country\":\"ES\",\"description\":\"Visa Business\",\"ds_transaction_id\":null,\"exp_month\":10,\"exp_year\":2027,\"extended_authorization\":{\"status\":\"disabled\"},\"fingerprint\":\"WBWDIg0FYwpJOK5r\",\"funding\":\"credit\",\"iin\":\"427367\",\"incremental_authorization\":{\"status\":\"unavailable\"},\"installments\":null,\"issuer\":\"CAIXABANK S.A.\",\"last4\":\"4060\",\"mandate\":null,\"moto\":false,\"multicapture\":{\"status\":\"unavailable\"},\"network\":\"visa\",\"network_token\":{\"used\":false},\"network_transaction_id\":\"486028318924116\",\"overcapture\":{\"maximum_amount_capturable\":5837,\"status\":\"unavailable\"},\"payment_account_reference\":\"V0010013022314439685612281074\",\"regulated_status\":\"unregulated\",\"three_d_secure\":null,\"wallet\":null},\"type\":\"card\"},\"refunded\":false,\"source\":null,\"status\":\"succeeded\",\"mit_params\":{\"network_transaction_id\":\"486028318924116\"}},\"confirmation_method\":\"manual\",\"created\":1769590289,\"currency\":\"eur\",\"customer\":null,\"last_payment_error\":null,\"livemode\":true,\"metadata\":{\"payment_id\":\"r2mpvep0umOikVaJDb1SBZ31H\",\"payments_extension\":\"true\",\"payments_extension_type\":\"card\",\"reconciliation_flow\":\"payments_api\",\"shop_id\":\"751927347\"},\"next_action\":null,\"payment_method\":\"pm_1SuUTFIkWweOM9jAzRtK2LOb\",\"payment_method_types\":[\"card\"],\"source\":null,\"status\":\"succeeded\"}"</t>
  </si>
  <si>
    <t>AS-95295</t>
  </si>
  <si>
    <t>gid://shopify/Order/7412553089362</t>
  </si>
  <si>
    <t>gid://shopify/OrderTransaction/8584301740370</t>
  </si>
  <si>
    <t>2026-01-07T16:16:23Z</t>
  </si>
  <si>
    <t>9CJ6107689609625K</t>
  </si>
  <si>
    <t>"{\"id\":\"9CJ6107689609625K\",\"intent\":\"CAPTURE\",\"status\":\"COMPLETED\",\"payment_source\":{\"paypal\":{\"email_address\":\"costaenrico87@gmail.com\",\"account_id\":\"CMDSQ9DSETZLL\",\"account_status\":\"UNVERIFIED\",\"name\":{\"given_name\":\"enrico\",\"surname\":\"costa\"},\"phone_number\":{\"national_number\":\"393336864629\"},\"address\":{\"address_line_1\":\"via giuseppina 182\",\"admin_area_2\":\"cingia de' botti\",\"admin_area_1\":\"CR\",\"postal_code\":\"26042\",\"country_code\":\"IT\"}}},\"purchase_units\":[{\"reference_id\":\"default\",\"amount\":{\"currency_code\":\"EUR\",\"value\":\"64.95\",\"breakdown\":{\"item_total\":{\"currency_code\":\"EUR\",\"value\":\"64.95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Rocksteady - Lienzo \\/ Sin marco \\/ 50x70\",\"custom_id\":\"{\\\"shop_id\\\":751927347,\\\"session_id\\\":\\\"rRc9fBN1ftT422OoBSKoPA6Fl\\\"}\",\"invoice_id\":\"rRc9fBN1ftT422OoBSKoPA6Fl\",\"soft_descriptor\":\"ARTESTASTOR ARTESTASTO\",\"items\":[{\"name\":\"Rocksteady - Lienzo \\/ Sin marco \\/ 50x70\",\"unit_amount\":{\"currency_code\":\"EUR\",\"value\":\"64.95\"},\"tax\":{\"currency_code\":\"EUR\",\"value\":\"0.00\"},\"quantity\":\"1\"}],\"shipping\":{\"name\":{\"full_name\":\"enrico costa\"},\"address\":{\"address_line_1\":\"Via Carlo Martelli 2\",\"admin_area_2\":\"Casalmaggiore\",\"admin_area_1\":\"Cremona\",\"postal_code\":\"26041\",\"country_code\":\"IT\"}},\"supplementary_data\":{\"tax_nexus\":[]},\"payments\":{\"captures\":[{\"id\":\"98334976EJ808425R\",\"status\":\"COMPLETED\",\"amount\":{\"currency_code\":\"EUR\",\"value\":\"64.95\"},\"final_capture\":true,\"disbursement_mode\":\"INSTANT\",\"seller_protection\":{\"status\":\"ELIGIBLE\",\"dispute_categories\":[\"ITEM_NOT_RECEIVED\",\"UNAUTHORIZED_TRANSACTION\"]},\"seller_receivable_breakdown\":{\"gross_amount\":{\"currency_code\":\"EUR\",\"value\":\"64.95\"},\"paypal_fee\":{\"currency_code\":\"EUR\",\"value\":\"2.23\"},\"net_amount\":{\"currency_code\":\"EUR\",\"value\":\"62.72\"}},\"invoice_id\":\"rRc9fBN1ftT422OoBSKoPA6Fl\",\"custom_id\":\"{\\\"shop_id\\\":751927347,\\\"session_id\\\":\\\"rRc9fBN1ftT422OoBSKoPA6Fl\\\"}\",\"links\":[{\"href\":\"https:\\/\\/api.paypal.com\\/v2\\/payments\\/captures\\/98334976EJ808425R\",\"rel\":\"self\",\"method\":\"GET\"},{\"href\":\"https:\\/\\/api.paypal.com\\/v2\\/payments\\/captures\\/98334976EJ808425R\\/refund\",\"rel\":\"refund\",\"method\":\"POST\"},{\"href\":\"https:\\/\\/api.paypal.com\\/v2\\/checkout\\/orders\\/9CJ6107689609625K\",\"rel\":\"up\",\"method\":\"GET\"}],\"create_time\":\"2026-01-07T16:16:25Z\",\"update_time\":\"2026-01-07T16:16:25Z\"}]}}],\"payer\":{\"name\":{\"given_name\":\"enrico\",\"surname\":\"costa\"},\"email_address\":\"costaenrico87@gmail.com\",\"payer_id\":\"CMDSQ9DSETZLL\",\"phone\":{\"phone_number\":{\"national_number\":\"393336864629\"}},\"address\":{\"address_line_1\":\"via giuseppina 182\",\"admin_area_2\":\"cingia de' botti\",\"admin_area_1\":\"CR\",\"postal_code\":\"26042\",\"country_code\":\"IT\"}},\"create_time\":\"2026-01-07T16:14:48Z\",\"update_time\":\"2026-01-07T16:16:25Z\",\"links\":[{\"href\":\"https:\\/\\/api.paypal.com\\/v2\\/checkout\\/orders\\/9CJ6107689609625K\",\"rel\":\"self\",\"method\":\"GET\"}]}"</t>
  </si>
  <si>
    <t>AS-96597</t>
  </si>
  <si>
    <t>gid://shopify/Order/7489519124818</t>
  </si>
  <si>
    <t>gid://shopify/OrderTransaction/8627841925458</t>
  </si>
  <si>
    <t>2026-01-23T12:33:43Z</t>
  </si>
  <si>
    <t>ch_3SsjYaIkWweOM9jA0udUDcju</t>
  </si>
  <si>
    <t>rac6Ejjp8LUKVW3HB9h0VX3JJ</t>
  </si>
  <si>
    <t>pi_3SsjYaIkWweOM9jA08wBYFhI</t>
  </si>
  <si>
    <t>"{\"id\":\"pi_3SsjYaIkWweOM9jA08wBYFhI\",\"object\":\"payment_intent\",\"amount\":10193,\"amount_capturable\":0,\"amount_received\":10193,\"canceled_at\":null,\"cancellation_reason\":null,\"capture_method\":\"automatic\",\"latest_charge\":{\"id\":\"ch_3SsjYaIkWweOM9jA0udUDcju\",\"object\":\"charge\",\"amount\":10193,\"application_fee\":\"fee_1SsjYcIkWweOM9jAbcaqD7Ce\",\"balance_transaction\":\"txn_3SsjYaIkWweOM9jA0klSFGc3\",\"captured\":true,\"created\":1769171626,\"currency\":\"eur\",\"failure_code\":null,\"failure_message\":null,\"fraud_details\":{},\"livemode\":true,\"metadata\":{\"payment_id\":\"rac6Ejjp8LUKVW3HB9h0VX3J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jYaIkWweOM9jA08wBYFhI\",\"payment_method\":\"pm_1SsjYaIkWweOM9jAZocpzVxv\",\"payment_method_details\":{\"card\":{\"amount_authorized\":10193,\"authorization_code\":\"479880\",\"brand\":\"visa\",\"checks\":{\"address_line1_check\":\"unavailable\",\"address_postal_code_check\":\"unavailable\",\"cvc_check\":null},\"country\":\"ES\",\"description\":\"Visa Business\",\"ds_transaction_id\":null,\"exp_month\":11,\"exp_year\":2028,\"extended_authorization\":{\"status\":\"disabled\"},\"fingerprint\":\"kxkhIZBa1ZundyeM\",\"funding\":\"credit\",\"iin\":\"425566\",\"incremental_authorization\":{\"status\":\"unavailable\"},\"installments\":null,\"issuer\":\"BANKINTER S.A.\",\"last4\":\"5033\",\"mandate\":null,\"moto\":false,\"multicapture\":{\"status\":\"unavailable\"},\"network\":\"visa\",\"network_token\":{\"used\":true},\"network_transaction_id\":\"486023452269593\",\"overcapture\":{\"maximum_amount_capturable\":10193,\"status\":\"unavailable\"},\"payment_account_reference\":\"V0010013525325381757369384722\",\"regulated_status\":\"unregulated\",\"three_d_secure\":null,\"wallet\":null},\"type\":\"card\"},\"refunded\":false,\"source\":null,\"status\":\"succeeded\",\"mit_params\":{\"network_transaction_id\":\"486023452269593\"}},\"confirmation_method\":\"manual\",\"created\":1769171624,\"currency\":\"eur\",\"customer\":null,\"last_payment_error\":null,\"livemode\":true,\"metadata\":{\"payment_id\":\"rac6Ejjp8LUKVW3HB9h0VX3JJ\",\"payments_extension\":\"true\",\"payments_extension_type\":\"card\",\"reconciliation_flow\":\"payments_api\",\"shop_id\":\"751927347\"},\"next_action\":null,\"payment_method\":\"pm_1SsjYaIkWweOM9jAZocpzVxv\",\"payment_method_types\":[\"card\"],\"source\":null,\"status\":\"succeeded\"}"</t>
  </si>
  <si>
    <t>AS-96393</t>
  </si>
  <si>
    <t>gid://shopify/Order/7443887849810</t>
  </si>
  <si>
    <t>gid://shopify/OrderTransaction/8620735463762</t>
  </si>
  <si>
    <t>2026-01-20T13:42:43Z</t>
  </si>
  <si>
    <t>ch_3SrfCiIkWweOM9jA0XkgRe5l</t>
  </si>
  <si>
    <t>rby2OeQRxF5lUcyt1tpatWDC4</t>
  </si>
  <si>
    <t>pi_3SrfCiIkWweOM9jA0T1rSFiL</t>
  </si>
  <si>
    <t>"{\"id\":\"pi_3SrfCiIkWweOM9jA0T1rSFiL\",\"object\":\"payment_intent\",\"amount\":3190,\"amount_capturable\":0,\"amount_received\":3190,\"canceled_at\":null,\"cancellation_reason\":null,\"capture_method\":\"automatic\",\"latest_charge\":{\"id\":\"ch_3SrfCiIkWweOM9jA0XkgRe5l\",\"object\":\"charge\",\"amount\":3190,\"application_fee\":\"fee_1SrfClIkWweOM9jAZYP9Ce8D\",\"balance_transaction\":\"txn_3SrfCiIkWweOM9jA0mrhR0vN\",\"captured\":true,\"created\":1768916566,\"currency\":\"eur\",\"failure_code\":null,\"failure_message\":null,\"fraud_details\":{},\"livemode\":true,\"metadata\":{\"payment_id\":\"rby2OeQRxF5lUcyt1tpatWDC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fCiIkWweOM9jA0T1rSFiL\",\"payment_method\":\"pm_1SrfCiIkWweOM9jAaoud19Ww\",\"payment_method_details\":{\"card\":{\"amount_authorized\":3190,\"authorization_code\":\"726824\",\"brand\":\"visa\",\"checks\":{\"address_line1_check\":\"fail\",\"address_postal_code_check\":\"fail\",\"cvc_check\":\"pass\"},\"country\":\"FR\",\"description\":\"Visa Gold\",\"ds_transaction_id\":null,\"exp_month\":5,\"exp_year\":2027,\"extended_authorization\":{\"status\":\"disabled\"},\"fingerprint\":\"amgZSJmTgpZM5SGc\",\"funding\":\"debit\",\"iin\":\"412524\",\"incremental_authorization\":{\"status\":\"unavailable\"},\"installments\":null,\"issuer\":\"BPCE\",\"last4\":\"0107\",\"mandate\":null,\"moto\":false,\"multicapture\":{\"status\":\"unavailable\"},\"network\":\"visa\",\"network_token\":{\"used\":false},\"network_transaction_id\":\"486020493676849\",\"overcapture\":{\"maximum_amount_capturable\":3190,\"status\":\"unavailable\"},\"payment_account_reference\":\"V001AACC339012021051041191725\",\"regulated_status\":\"unregulated\",\"three_d_secure\":{\"authentication_flow\":\"frictionless\",\"electronic_commerce_indicator\":\"07\",\"exemption_indicator\":null,\"result\":\"exempted\",\"result_reason\":null,\"transaction_id\":\"209e05f4-d125-4c4b-a45d-3a820318f440\",\"version\":\"2.2.0\"},\"wallet\":null},\"type\":\"card\"},\"refunded\":false,\"source\":null,\"status\":\"succeeded\",\"mit_params\":{\"network_transaction_id\":\"486020493676849\"}},\"confirmation_method\":\"manual\",\"created\":1768916564,\"currency\":\"eur\",\"customer\":null,\"last_payment_error\":null,\"livemode\":true,\"metadata\":{\"payment_id\":\"rby2OeQRxF5lUcyt1tpatWDC4\",\"payments_extension\":\"true\",\"payments_extension_type\":\"card\",\"reconciliation_flow\":\"payments_api\",\"shop_id\":\"751927347\"},\"next_action\":null,\"payment_method\":\"pm_1SrfCiIkWweOM9jAaoud19Ww\",\"payment_method_types\":[\"card\"],\"source\":null,\"status\":\"succeeded\"}"</t>
  </si>
  <si>
    <t>AS-96761</t>
  </si>
  <si>
    <t>gid://shopify/Order/7494383370578</t>
  </si>
  <si>
    <t>gid://shopify/OrderTransaction/8633850757458</t>
  </si>
  <si>
    <t>2026-01-25T16:45:30Z</t>
  </si>
  <si>
    <t>ch_3StWRLIkWweOM9jA19aCaI76</t>
  </si>
  <si>
    <t>rV35vnux6SpUeOru6gDSyBBaR</t>
  </si>
  <si>
    <t>pi_3StWRLIkWweOM9jA1X75gAQB</t>
  </si>
  <si>
    <t>"{\"id\":\"pi_3StWRLIkWweOM9jA1X75gAQB\",\"object\":\"payment_intent\",\"amount\":13658,\"amount_capturable\":0,\"amount_received\":13658,\"canceled_at\":null,\"cancellation_reason\":null,\"capture_method\":\"automatic\",\"latest_charge\":{\"id\":\"ch_3StWRLIkWweOM9jA19aCaI76\",\"object\":\"charge\",\"amount\":13658,\"application_fee\":\"fee_1StWRNIkWweOM9jAImwfwuEk\",\"balance_transaction\":\"txn_3StWRLIkWweOM9jA1vuMUgiP\",\"captured\":true,\"created\":1769359533,\"currency\":\"eur\",\"failure_code\":null,\"failure_message\":null,\"fraud_details\":{},\"livemode\":true,\"metadata\":{\"payment_id\":\"rV35vnux6SpUeOru6gDSyBBa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WRLIkWweOM9jA1X75gAQB\",\"payment_method\":\"pm_1StWRLIkWweOM9jA0xkWyo6U\",\"payment_method_details\":{\"card\":{\"amount_authorized\":13658,\"authorization_code\":\"460337\",\"brand\":\"visa\",\"checks\":{\"address_line1_check\":\"unavailable\",\"address_postal_code_check\":\"unavailable\",\"cvc_check\":\"pass\"},\"country\":\"ES\",\"description\":\"Visa Classic\",\"ds_transaction_id\":null,\"exp_month\":11,\"exp_year\":2026,\"extended_authorization\":{\"status\":\"disabled\"},\"fingerprint\":\"naN1FKHR1j9rjNzD\",\"funding\":\"credit\",\"iin\":\"492107\",\"incremental_authorization\":{\"status\":\"unavailable\"},\"installments\":null,\"issuer\":\"KUTXABANK, S.A.\",\"last4\":\"2001\",\"mandate\":null,\"moto\":false,\"multicapture\":{\"status\":\"unavailable\"},\"network\":\"visa\",\"network_token\":{\"used\":false},\"network_transaction_id\":\"486025603333553\",\"overcapture\":{\"maximum_amount_capturable\":13658,\"status\":\"unavailable\"},\"payment_account_reference\":\"V0010013021289421123457524067\",\"regulated_status\":\"unregulated\",\"three_d_secure\":null,\"wallet\":null},\"type\":\"card\"},\"refunded\":false,\"source\":null,\"status\":\"succeeded\",\"mit_params\":{\"network_transaction_id\":\"486025603333553\"}},\"confirmation_method\":\"manual\",\"created\":1769359531,\"currency\":\"eur\",\"customer\":null,\"last_payment_error\":null,\"livemode\":true,\"metadata\":{\"payment_id\":\"rV35vnux6SpUeOru6gDSyBBaR\",\"payments_extension\":\"true\",\"payments_extension_type\":\"card\",\"reconciliation_flow\":\"payments_api\",\"shop_id\":\"751927347\"},\"next_action\":null,\"payment_method\":\"pm_1StWRLIkWweOM9jA0xkWyo6U\",\"payment_method_types\":[\"card\"],\"source\":null,\"status\":\"succeeded\"}"</t>
  </si>
  <si>
    <t>AS-95928</t>
  </si>
  <si>
    <t>gid://shopify/Order/7428283597138</t>
  </si>
  <si>
    <t>gid://shopify/OrderTransaction/8602191528274</t>
  </si>
  <si>
    <t>2026-01-14T15:24:27Z</t>
  </si>
  <si>
    <t>1TM64432TX705450L</t>
  </si>
  <si>
    <t>"{\"id\":\"1TM64432TX705450L\",\"intent\":\"CAPTURE\",\"status\":\"COMPLETED\",\"payment_source\":{\"paypal\":{\"email_address\":\"tarquino.menendez@gmail.com\",\"account_id\":\"X5B465MFDAYB6\",\"account_status\":\"VERIFIED\",\"name\":{\"given_name\":\"tarquino\",\"surname\":\"menendez fernandez\"},\"phone_number\":{\"national_number\":\"667752757\"},\"address\":{\"address_line_1\":\"urb.la vega n\u00ba1 2\u00baa\",\"admin_area_2\":\"salas\",\"admin_area_1\":\"Asturias\",\"postal_code\":\"33860\",\"country_code\":\"ES\"}}},\"purchase_units\":[{\"reference_id\":\"default\",\"amount\":{\"currency_code\":\"EUR\",\"value\":\"170.85\",\"breakdown\":{\"item_total\":{\"currency_code\":\"EUR\",\"value\":\"170.85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laude Monet THE ARTIST\u2019S GARDEN IN GIVERNY, 1900 - P\u00f3ster \\/ Madera blanco \\/ 30x40\",\"custom_id\":\"{\\\"shop_id\\\":751927347,\\\"session_id\\\":\\\"rQNw3UGnkxDtnBKmPhGuamT9y\\\"}\",\"invoice_id\":\"rQNw3UGnkxDtnBKmPhGuamT9y\",\"soft_descriptor\":\"PAYPAL *ARTESTASTOR AR\",\"items\":[{\"name\":\"Claude Monet THE ARTIST\u2019S GARDEN IN GIVERNY, 1900 - P\u00f3ster \\/ Madera blanco \\/ 30x40\",\"unit_amount\":{\"currency_code\":\"EUR\",\"value\":\"42.95\"},\"tax\":{\"currency_code\":\"EUR\",\"value\":\"0.00\"},\"quantity\":\"1\"},{\"name\":\"William Morris Four fruits pattern II - P\u00f3ster \\/ Madera blanco \\/ 30x40\",\"unit_amount\":{\"currency_code\":\"EUR\",\"value\":\"42.95\"},\"tax\":{\"currency_code\":\"EUR\",\"value\":\"0.00\"},\"quantity\":\"1\"},{\"name\":\"The Great Wave of Kanagawa - Katsushika Hokusai - P\u00f3ster \\/ Madera roble natural \\/ 60x90\",\"unit_amount\":{\"currency_code\":\"EUR\",\"value\":\"84.95\"},\"tax\":{\"currency_code\":\"EUR\",\"value\":\"0.00\"},\"quantity\":\"1\"}],\"shipping\":{\"name\":{\"full_name\":\"tarquino menendez fernandez\"},\"address\":{\"address_line_1\":\"urbanizacion la vega 1 2\u00baa\",\"admin_area_2\":\"salas\",\"admin_area_1\":\"Asturias\",\"postal_code\":\"33860\",\"country_code\":\"ES\"}},\"supplementary_data\":{\"tax_nexus\":[]},\"payments\":{\"captures\":[{\"id\":\"49G26768SK165654R\",\"status\":\"COMPLETED\",\"amount\":{\"currency_code\":\"EUR\",\"value\":\"170.85\"},\"final_capture\":true,\"disbursement_mode\":\"INSTANT\",\"seller_protection\":{\"status\":\"ELIGIBLE\",\"dispute_categories\":[\"ITEM_NOT_RECEIVED\",\"UNAUTHORIZED_TRANSACTION\"]},\"seller_receivable_breakdown\":{\"gross_amount\":{\"currency_code\":\"EUR\",\"value\":\"170.85\"},\"paypal_fee\":{\"currency_code\":\"EUR\",\"value\":\"5.30\"},\"net_amount\":{\"currency_code\":\"EUR\",\"value\":\"165.55\"}},\"invoice_id\":\"rQNw3UGnkxDtnBKmPhGuamT9y\",\"custom_id\":\"{\\\"shop_id\\\":751927347,\\\"session_id\\\":\\\"rQNw3UGnkxDtnBKmPhGuamT9y\\\"}\",\"links\":[{\"href\":\"https:\\/\\/api.paypal.com\\/v2\\/payments\\/captures\\/49G26768SK165654R\",\"rel\":\"self\",\"method\":\"GET\"},{\"href\":\"https:\\/\\/api.paypal.com\\/v2\\/payments\\/captures\\/49G26768SK165654R\\/refund\",\"rel\":\"refund\",\"method\":\"POST\"},{\"href\":\"https:\\/\\/api.paypal.com\\/v2\\/checkout\\/orders\\/1TM64432TX705450L\",\"rel\":\"up\",\"method\":\"GET\"}],\"create_time\":\"2026-01-14T15:24:29Z\",\"update_time\":\"2026-01-14T15:24:29Z\"}]}}],\"payer\":{\"name\":{\"given_name\":\"tarquino\",\"surname\":\"menendez fernandez\"},\"email_address\":\"tarquino.menendez@gmail.com\",\"payer_id\":\"X5B465MFDAYB6\",\"phone\":{\"phone_number\":{\"national_number\":\"667752757\"}},\"address\":{\"address_line_1\":\"urb.la vega n\u00ba1 2\u00baa\",\"admin_area_2\":\"salas\",\"admin_area_1\":\"Asturias\",\"postal_code\":\"33860\",\"country_code\":\"ES\"}},\"create_time\":\"2026-01-14T15:22:12Z\",\"update_time\":\"2026-01-14T15:24:29Z\",\"links\":[{\"href\":\"https:\\/\\/api.paypal.com\\/v2\\/checkout\\/orders\\/1TM64432TX705450L\",\"rel\":\"self\",\"method\":\"GET\"}]}"</t>
  </si>
  <si>
    <t>AS-96853</t>
  </si>
  <si>
    <t>gid://shopify/Order/7496222441810</t>
  </si>
  <si>
    <t>gid://shopify/OrderTransaction/8636288926034</t>
  </si>
  <si>
    <t>2026-01-26T16:03:25Z</t>
  </si>
  <si>
    <t>ch_3StsG9IkWweOM9jA25XpIKU3</t>
  </si>
  <si>
    <t>r8yILC7J7emnEhMi1kElLXsDw</t>
  </si>
  <si>
    <t>pi_3StsG9IkWweOM9jA29yEfHSu</t>
  </si>
  <si>
    <t>"{\"id\":\"pi_3StsG9IkWweOM9jA29yEfHSu\",\"object\":\"payment_intent\",\"amount\":16080,\"amount_capturable\":0,\"amount_received\":16080,\"canceled_at\":null,\"cancellation_reason\":null,\"capture_method\":\"automatic\",\"latest_charge\":{\"id\":\"ch_3StsG9IkWweOM9jA25XpIKU3\",\"object\":\"charge\",\"amount\":16080,\"application_fee\":\"fee_1StsGDIkWweOM9jAeM6HHo3L\",\"balance_transaction\":\"txn_3StsG9IkWweOM9jA2QOofLNE\",\"captured\":true,\"created\":1769443407,\"currency\":\"eur\",\"failure_code\":null,\"failure_message\":null,\"fraud_details\":{},\"livemode\":true,\"metadata\":{\"payment_id\":\"r8yILC7J7emnEhMi1kElLXsD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sG9IkWweOM9jA29yEfHSu\",\"payment_method\":\"pm_1StsG9IkWweOM9jAQUtALzdM\",\"payment_method_details\":{\"card\":{\"amount_authorized\":16080,\"authorization_code\":\"719009\",\"brand\":\"visa\",\"checks\":{\"address_line1_check\":\"unavailable\",\"address_postal_code_check\":\"unavailable\",\"cvc_check\":\"pass\"},\"country\":\"FR\",\"description\":\"Visa Business Enhanced (US Only)\",\"ds_transaction_id\":null,\"exp_month\":11,\"exp_year\":2029,\"extended_authorization\":{\"status\":\"disabled\"},\"fingerprint\":\"FHjTwDusqBs3DS4V\",\"funding\":\"debit\",\"iin\":\"456161\",\"incremental_authorization\":{\"status\":\"unavailable\"},\"installments\":null,\"issuer\":\"SPENDESK FINANCIAL SERVICES SAS\",\"last4\":\"4124\",\"mandate\":null,\"moto\":false,\"multicapture\":{\"status\":\"unavailable\"},\"network\":\"visa\",\"network_token\":{\"used\":false},\"network_transaction_id\":\"486026578078662\",\"overcapture\":{\"maximum_amount_capturable\":16080,\"status\":\"unavailable\"},\"payment_account_reference\":\"V0010013525350399280213729304\",\"regulated_status\":\"unregulated\",\"three_d_secure\":null,\"wallet\":null},\"type\":\"card\"},\"refunded\":false,\"source\":null,\"status\":\"succeeded\",\"mit_params\":{\"network_transaction_id\":\"486026578078662\"}},\"confirmation_method\":\"manual\",\"created\":1769443405,\"currency\":\"eur\",\"customer\":null,\"last_payment_error\":null,\"livemode\":true,\"metadata\":{\"payment_id\":\"r8yILC7J7emnEhMi1kElLXsDw\",\"payments_extension\":\"true\",\"payments_extension_type\":\"card\",\"reconciliation_flow\":\"payments_api\",\"shop_id\":\"751927347\"},\"next_action\":null,\"payment_method\":\"pm_1StsG9IkWweOM9jAQUtALzdM\",\"payment_method_types\":[\"card\"],\"source\":null,\"status\":\"succeeded\"}"</t>
  </si>
  <si>
    <t>AS-95480</t>
  </si>
  <si>
    <t>gid://shopify/Order/7416717115730</t>
  </si>
  <si>
    <t>gid://shopify/OrderTransaction/8589624017234</t>
  </si>
  <si>
    <t>2026-01-09T15:47:13Z</t>
  </si>
  <si>
    <t>ch_3SnhuAIkWweOM9jA2kothJex</t>
  </si>
  <si>
    <t>rbVaS5Xm9S6dX07pBXS8Dq7zB</t>
  </si>
  <si>
    <t>pi_3SnhuAIkWweOM9jA2GWusJ1n</t>
  </si>
  <si>
    <t>"{\"id\":\"pi_3SnhuAIkWweOM9jA2GWusJ1n\",\"object\":\"payment_intent\",\"amount\":5895,\"amount_capturable\":0,\"amount_received\":5895,\"canceled_at\":null,\"cancellation_reason\":null,\"capture_method\":\"automatic\",\"latest_charge\":{\"id\":\"ch_3SnhuAIkWweOM9jA2kothJex\",\"object\":\"charge\",\"amount\":5895,\"application_fee\":\"fee_1SnhuBIkWweOM9jAOVsp75Bi\",\"balance_transaction\":\"txn_3SnhuAIkWweOM9jA25pgVEK2\",\"captured\":true,\"created\":1767973634,\"currency\":\"eur\",\"failure_code\":null,\"failure_message\":null,\"fraud_details\":{},\"livemode\":true,\"metadata\":{\"payment_id\":\"rbVaS5Xm9S6dX07pBXS8Dq7z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huAIkWweOM9jA2GWusJ1n\",\"payment_method\":\"pm_1SnhuAIkWweOM9jAJbTkFlmO\",\"payment_method_details\":{\"card\":{\"amount_authorized\":5895,\"authorization_code\":\"906860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3OZWb27ukhQM8qcJ\",\"funding\":\"credit\",\"iin\":\"474678\",\"incremental_authorization\":{\"status\":\"unavailable\"},\"installments\":null,\"issuer\":\"Kutxabank, S.A.\",\"last4\":\"0000\",\"mandate\":null,\"moto\":false,\"multicapture\":{\"status\":\"unavailable\"},\"network\":\"visa\",\"network_token\":{\"used\":false},\"network_transaction_id\":\"486009568347317\",\"overcapture\":{\"maximum_amount_capturable\":5895,\"status\":\"unavailable\"},\"payment_account_reference\":\"V0010013022320450030491834572\",\"regulated_status\":\"unregulated\",\"three_d_secure\":null,\"wallet\":{\"apple_pay\":{\"type\":\"apple_pay\"},\"dynamic_last4\":\"3512\",\"type\":\"apple_pay\"}},\"type\":\"card\"},\"refunded\":false,\"source\":null,\"status\":\"succeeded\",\"mit_params\":{\"network_transaction_id\":\"486009568347317\"}},\"confirmation_method\":\"manual\",\"created\":1767973634,\"currency\":\"eur\",\"customer\":null,\"last_payment_error\":null,\"livemode\":true,\"metadata\":{\"payment_id\":\"rbVaS5Xm9S6dX07pBXS8Dq7zB\",\"payments_extension\":\"true\",\"payments_extension_type\":\"card\",\"reconciliation_flow\":\"payments_api\",\"shop_id\":\"751927347\"},\"next_action\":null,\"payment_method\":\"pm_1SnhuAIkWweOM9jAJbTkFlmO\",\"payment_method_types\":[\"card\"],\"source\":null,\"status\":\"succeeded\"}"</t>
  </si>
  <si>
    <t>gid://shopify/OrderTransaction/8596060504402</t>
  </si>
  <si>
    <t>2026-01-12T10:13:51Z</t>
  </si>
  <si>
    <t>re_3SnhuAIkWweOM9jA2AJxNLkT</t>
  </si>
  <si>
    <t>z055Tul9ox9j1pvRIJ5n1th5Q</t>
  </si>
  <si>
    <t>"{\"id\":\"re_3SnhuAIkWweOM9jA2AJxNLkT\",\"amount\":5895,\"balance_transaction\":\"txn_3SnhuAIkWweOM9jA2vdjFQrT\",\"charge\":{\"id\":\"ch_3SnhuAIkWweOM9jA2kothJex\",\"object\":\"charge\",\"amount\":5895,\"application_fee\":\"fee_1SnhuBIkWweOM9jAOVsp75Bi\",\"balance_transaction\":\"txn_3SnhuAIkWweOM9jA25pgVEK2\",\"captured\":true,\"created\":1767973634,\"currency\":\"eur\",\"failure_code\":null,\"failure_message\":null,\"fraud_details\":{},\"livemode\":true,\"metadata\":{\"payment_id\":\"rbVaS5Xm9S6dX07pBXS8Dq7z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huAIkWweOM9jA2GWusJ1n\",\"payment_method\":\"pm_1SnhuAIkWweOM9jAJbTkFlmO\",\"payment_method_details\":{\"card\":{\"amount_authorized\":5895,\"authorization_code\":\"906860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3OZWb27ukhQM8qcJ\",\"funding\":\"credit\",\"iin\":\"474678\",\"incremental_authorization\":{\"status\":\"unavailable\"},\"installments\":null,\"issuer\":\"Kutxabank, S.A.\",\"last4\":\"0000\",\"mandate\":null,\"moto\":false,\"multicapture\":{\"status\":\"unavailable\"},\"network\":\"visa\",\"network_token\":{\"used\":false},\"network_transaction_id\":\"486009568347317\",\"overcapture\":{\"maximum_amount_capturable\":5895,\"status\":\"unavailable\"},\"payment_account_reference\":\"V0010013022320450030491834572\",\"regulated_status\":\"unregulated\",\"three_d_secure\":null,\"wallet\":{\"apple_pay\":{\"type\":\"apple_pay\"},\"dynamic_last4\":\"3512\",\"type\":\"apple_pay\"}},\"type\":\"card\"},\"refunded\":true,\"source\":null,\"status\":\"succeeded\",\"mit_params\":{\"network_transaction_id\":\"486009568347317\"}},\"object\":\"refund\",\"reason\":null,\"status\":\"succeeded\",\"created\":1768212832,\"currency\":\"eur\",\"metadata\":{\"payments_extension\":\"true\",\"payments_extension_type\":\"card\",\"reconciliation_flow\":\"payments_api\",\"refund_id\":\"z055Tul9ox9j1pvRIJ5n1th5Q\"},\"payment_method_details\":{\"card\":{\"acquirer_reference_number\":null,\"acquirer_reference_number_status\":\"pending\"},\"type\":\"card\"},\"mit_params\":{}}"</t>
  </si>
  <si>
    <t>AS-96358</t>
  </si>
  <si>
    <t>gid://shopify/Order/7443032080722</t>
  </si>
  <si>
    <t>gid://shopify/OrderTransaction/8619503255890</t>
  </si>
  <si>
    <t>2026-01-19T22:25:21Z</t>
  </si>
  <si>
    <t>9WN49633ER4763300</t>
  </si>
  <si>
    <t>"{\"id\":\"9WN49633ER4763300\",\"intent\":\"CAPTURE\",\"status\":\"COMPLETED\",\"payment_source\":{\"paypal\":{\"email_address\":\"pascaline.neveu@wanadoo.fr\",\"account_id\":\"RBHNSYEB7EPLY\",\"account_status\":\"VERIFIED\",\"name\":{\"given_name\":\"Pascaline\",\"surname\":\"NEVEU\"},\"phone_number\":{\"national_number\":\"0687737476\"},\"address\":{\"address_line_1\":\"75, avenue denfert rochereau\",\"admin_area_2\":\"PARIS\",\"postal_code\":\"75014\",\"country_code\":\"FR\"}}},\"purchase_units\":[{\"reference_id\":\"default\",\"amount\":{\"currency_code\":\"EUR\",\"value\":\"17.90\",\"breakdown\":{\"item_total\":{\"currency_code\":\"EUR\",\"value\":\"12.95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Gustav Klimt Garden Cat Print - P\u00f3ster \\/ Sin marco \\/ 20x30\",\"custom_id\":\"{\\\"shop_id\\\":751927347,\\\"session_id\\\":\\\"r35hecfHbnC47qY18vgKtQW9k\\\"}\",\"invoice_id\":\"r35hecfHbnC47qY18vgKtQW9k\",\"soft_descriptor\":\"PAYPAL *ARTESTASTOR AR\",\"items\":[{\"name\":\"Gustav Klimt Garden Cat Print - P\u00f3ster \\/ Sin marco \\/ 20x30\",\"unit_amount\":{\"currency_code\":\"EUR\",\"value\":\"12.95\"},\"tax\":{\"currency_code\":\"EUR\",\"value\":\"0.00\"},\"quantity\":\"1\"}],\"shipping\":{\"name\":{\"full_name\":\"NEVEU Pascaline\"},\"address\":{\"address_line_1\":\"75, AVENUE DENFERT ROCHEREAU\",\"admin_area_2\":\"PARIS\",\"postal_code\":\"75014\",\"country_code\":\"FR\"}},\"supplementary_data\":{\"tax_nexus\":[]},\"payments\":{\"captures\":[{\"id\":\"7X310961NH220591K\",\"status\":\"COMPLETED\",\"amount\":{\"currency_code\":\"EUR\",\"value\":\"17.90\"},\"final_capture\":true,\"disbursement_mode\":\"INSTANT\",\"seller_protection\":{\"status\":\"ELIGIBLE\",\"dispute_categories\":[\"ITEM_NOT_RECEIVED\",\"UNAUTHORIZED_TRANSACTION\"]},\"seller_receivable_breakdown\":{\"gross_amount\":{\"currency_code\":\"EUR\",\"value\":\"17.90\"},\"paypal_fee\":{\"currency_code\":\"EUR\",\"value\":\"0.87\"},\"net_amount\":{\"currency_code\":\"EUR\",\"value\":\"17.03\"}},\"invoice_id\":\"r35hecfHbnC47qY18vgKtQW9k\",\"custom_id\":\"{\\\"shop_id\\\":751927347,\\\"session_id\\\":\\\"r35hecfHbnC47qY18vgKtQW9k\\\"}\",\"links\":[{\"href\":\"https:\\/\\/api.paypal.com\\/v2\\/payments\\/captures\\/7X310961NH220591K\",\"rel\":\"self\",\"method\":\"GET\"},{\"href\":\"https:\\/\\/api.paypal.com\\/v2\\/payments\\/captures\\/7X310961NH220591K\\/refund\",\"rel\":\"refund\",\"method\":\"POST\"},{\"href\":\"https:\\/\\/api.paypal.com\\/v2\\/checkout\\/orders\\/9WN49633ER4763300\",\"rel\":\"up\",\"method\":\"GET\"}],\"create_time\":\"2026-01-19T22:25:23Z\",\"update_time\":\"2026-01-19T22:25:23Z\"}]}}],\"payer\":{\"name\":{\"given_name\":\"Pascaline\",\"surname\":\"NEVEU\"},\"email_address\":\"pascaline.neveu@wanadoo.fr\",\"payer_id\":\"RBHNSYEB7EPLY\",\"phone\":{\"phone_number\":{\"national_number\":\"0687737476\"}},\"address\":{\"address_line_1\":\"75, avenue denfert rochereau\",\"admin_area_2\":\"PARIS\",\"postal_code\":\"75014\",\"country_code\":\"FR\"}},\"create_time\":\"2026-01-19T22:24:42Z\",\"update_time\":\"2026-01-19T22:25:23Z\",\"links\":[{\"href\":\"https:\\/\\/api.paypal.com\\/v2\\/checkout\\/orders\\/9WN49633ER4763300\",\"rel\":\"self\",\"method\":\"GET\"}]}"</t>
  </si>
  <si>
    <t>AS-96673</t>
  </si>
  <si>
    <t>gid://shopify/Order/7492363682130</t>
  </si>
  <si>
    <t>gid://shopify/OrderTransaction/8631337812306</t>
  </si>
  <si>
    <t>2026-01-24T16:08:09Z</t>
  </si>
  <si>
    <t>ch_3St9NeIkWweOM9jA2FWe3X25</t>
  </si>
  <si>
    <t>rrFifnzPg68tqvYSD3jYX3F3Q</t>
  </si>
  <si>
    <t>pi_3St9NeIkWweOM9jA2FEzRgSZ</t>
  </si>
  <si>
    <t>"{\"id\":\"pi_3St9NeIkWweOM9jA2FEzRgSZ\",\"object\":\"payment_intent\",\"amount\":4790,\"amount_capturable\":0,\"amount_received\":4790,\"canceled_at\":null,\"cancellation_reason\":null,\"capture_method\":\"automatic\",\"latest_charge\":{\"id\":\"ch_3St9NeIkWweOM9jA2FWe3X25\",\"object\":\"charge\",\"amount\":4790,\"application_fee\":\"fee_1St9NfIkWweOM9jAPToDitRM\",\"balance_transaction\":\"txn_3St9NeIkWweOM9jA2bgu1e3u\",\"captured\":true,\"created\":1769270890,\"currency\":\"eur\",\"failure_code\":null,\"failure_message\":null,\"fraud_details\":{},\"livemode\":true,\"metadata\":{\"payment_id\":\"rrFifnzPg68tqvYSD3jYX3F3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9NeIkWweOM9jA2FEzRgSZ\",\"payment_method\":\"pm_1St9NeIkWweOM9jAhjXMCXDg\",\"payment_method_details\":{\"card\":{\"amount_authorized\":4790,\"authorization_code\":\"006382\",\"brand\":\"visa\",\"checks\":{\"address_line1_check\":null,\"address_postal_code_check\":null,\"cvc_check\":null},\"country\":\"ES\",\"description\":\"Visa Classic\",\"ds_transaction_id\":null,\"exp_month\":10,\"exp_year\":2026,\"extended_authorization\":{\"status\":\"disabled\"},\"fingerprint\":\"JmN63BJbFlWiqXJ4\",\"funding\":\"debit\",\"iin\":\"478990\",\"incremental_authorization\":{\"status\":\"unavailable\"},\"installments\":null,\"issuer\":\"Bankinter S.A.\",\"last4\":\"0000\",\"mandate\":null,\"moto\":false,\"multicapture\":{\"status\":\"unavailable\"},\"network\":\"visa\",\"network_token\":{\"used\":false},\"network_transaction_id\":\"486024580909777\",\"overcapture\":{\"maximum_amount_capturable\":4790,\"status\":\"unavailable\"},\"payment_account_reference\":\"V0010015819283329124825589710\",\"regulated_status\":\"unregulated\",\"three_d_secure\":null,\"wallet\":{\"apple_pay\":{\"type\":\"apple_pay\"},\"dynamic_last4\":\"4801\",\"type\":\"apple_pay\"}},\"type\":\"card\"},\"refunded\":false,\"source\":null,\"status\":\"succeeded\",\"mit_params\":{\"network_transaction_id\":\"486024580909777\"}},\"confirmation_method\":\"manual\",\"created\":1769270890,\"currency\":\"eur\",\"customer\":null,\"last_payment_error\":null,\"livemode\":true,\"metadata\":{\"payment_id\":\"rrFifnzPg68tqvYSD3jYX3F3Q\",\"payments_extension\":\"true\",\"payments_extension_type\":\"card\",\"reconciliation_flow\":\"payments_api\",\"shop_id\":\"751927347\"},\"next_action\":null,\"payment_method\":\"pm_1St9NeIkWweOM9jAhjXMCXDg\",\"payment_method_types\":[\"card\"],\"source\":null,\"status\":\"succeeded\"}"</t>
  </si>
  <si>
    <t>AS-96456</t>
  </si>
  <si>
    <t>gid://shopify/Order/7445412806994</t>
  </si>
  <si>
    <t>gid://shopify/OrderTransaction/8622805057874</t>
  </si>
  <si>
    <t>2026-01-21T10:58:32Z</t>
  </si>
  <si>
    <t>rZyaJP4v76uV4ZaRxiIngsDfa</t>
  </si>
  <si>
    <t>AS-95875</t>
  </si>
  <si>
    <t>gid://shopify/Order/7426904424786</t>
  </si>
  <si>
    <t>gid://shopify/OrderTransaction/8600325718354</t>
  </si>
  <si>
    <t>2026-01-13T20:55:12Z</t>
  </si>
  <si>
    <t>ch_3SpEcPIkWweOM9jA0EUxUhfZ</t>
  </si>
  <si>
    <t>rpOSTxx6hmPkVjHEGCKGrVdRR</t>
  </si>
  <si>
    <t>pi_3SpEcPIkWweOM9jA0dxMoTeL</t>
  </si>
  <si>
    <t>"{\"id\":\"pi_3SpEcPIkWweOM9jA0dxMoTeL\",\"object\":\"payment_intent\",\"amount\":12231,\"amount_capturable\":0,\"amount_received\":12231,\"canceled_at\":null,\"cancellation_reason\":null,\"capture_method\":\"automatic\",\"latest_charge\":{\"id\":\"ch_3SpEcPIkWweOM9jA0EUxUhfZ\",\"object\":\"charge\",\"amount\":12231,\"application_fee\":\"fee_1SpEcQIkWweOM9jASIRL2FpG\",\"balance_transaction\":\"txn_3SpEcPIkWweOM9jA0uyWIZTS\",\"captured\":true,\"created\":1768337714,\"currency\":\"eur\",\"failure_code\":null,\"failure_message\":null,\"fraud_details\":{},\"livemode\":true,\"metadata\":{\"payment_id\":\"rpOSTxx6hmPkVjHEGCKGrVdR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EcPIkWweOM9jA0dxMoTeL\",\"payment_method\":\"pm_1SpEcPIkWweOM9jAZCxqKPni\",\"payment_method_details\":{\"card\":{\"amount_authorized\":12231,\"authorization_code\":\"114650\",\"brand\":\"mastercard\",\"checks\":{\"address_line1_check\":\"unavailable\",\"address_postal_code_check\":\"unavailable\",\"cvc_check\":\"pass\"},\"country\":\"ES\",\"description\":\"Platinum MasterCard Immediate Debit\",\"ds_transaction_id\":null,\"exp_month\":12,\"exp_year\":2030,\"extended_authorization\":{\"status\":\"disabled\"},\"fingerprint\":\"S70rK2R4lrExaevO\",\"funding\":\"debit\",\"iin\":\"548901\",\"incremental_authorization\":{\"status\":\"unavailable\"},\"installments\":null,\"issuer\":\"BANCO SANTANDER S.A.\",\"last4\":\"6583\",\"mandate\":null,\"moto\":false,\"multicapture\":{\"status\":\"unavailable\"},\"network\":\"mastercard\",\"network_token\":{\"used\":false},\"network_transaction_id\":\"TPLOYDMCU0113\",\"overcapture\":{\"maximum_amount_capturable\":12231,\"status\":\"unavailable\"},\"payment_account_reference\":\"50010QNO3WE37DN5B1KE1G2ATD9IF\",\"regulated_status\":\"unregulated\",\"three_d_secure\":null,\"wallet\":null},\"type\":\"card\"},\"refunded\":false,\"source\":null,\"status\":\"succeeded\",\"mit_params\":{\"network_transaction_id\":\"TPLOYDMCU0113\"}},\"confirmation_method\":\"manual\",\"created\":1768337713,\"currency\":\"eur\",\"customer\":null,\"last_payment_error\":null,\"livemode\":true,\"metadata\":{\"payment_id\":\"rpOSTxx6hmPkVjHEGCKGrVdRR\",\"payments_extension\":\"true\",\"payments_extension_type\":\"card\",\"reconciliation_flow\":\"payments_api\",\"shop_id\":\"751927347\"},\"next_action\":null,\"payment_method\":\"pm_1SpEcPIkWweOM9jAZCxqKPni\",\"payment_method_types\":[\"card\"],\"source\":null,\"status\":\"succeeded\"}"</t>
  </si>
  <si>
    <t>AS-94948</t>
  </si>
  <si>
    <t>gid://shopify/Order/7397188698450</t>
  </si>
  <si>
    <t>gid://shopify/OrderTransaction/8573328458066</t>
  </si>
  <si>
    <t>2026-01-03T12:21:41Z</t>
  </si>
  <si>
    <t>61H69752NN026881G</t>
  </si>
  <si>
    <t>"{\"id\":\"61H69752NN026881G\",\"intent\":\"CAPTURE\",\"status\":\"COMPLETED\",\"payment_source\":{\"paypal\":{\"email_address\":\"johanna.hornung@gmx.net\",\"account_id\":\"KLVBWMRUWWEDE\",\"account_status\":\"VERIFIED\",\"name\":{\"given_name\":\"Johanna\",\"surname\":\"Hornung\"},\"phone_number\":{\"national_number\":\"491704835227\"},\"address\":{\"address_line_1\":\"Lembekstra\u00dfe 5b\",\"admin_area_2\":\"Hamburg\",\"postal_code\":\"22529\",\"country_code\":\"DE\"}}},\"purchase_units\":[{\"reference_id\":\"default\",\"amount\":{\"currency_code\":\"EUR\",\"value\":\"72.85\",\"breakdown\":{\"item_total\":{\"currency_code\":\"EUR\",\"value\":\"72.85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Do Epic Shit - P\u00f3ster \\/ Sin marco \\/ 30x40\",\"custom_id\":\"{\\\"shop_id\\\":751927347,\\\"session_id\\\":\\\"r6RYzp8QxgTepTqDi7jgfOWYq\\\"}\",\"invoice_id\":\"r6RYzp8QxgTepTqDi7jgfOWYq\",\"items\":[{\"name\":\"Do Epic Shit - P\u00f3ster \\/ Sin marco \\/ 30x40\",\"unit_amount\":{\"currency_code\":\"EUR\",\"value\":\"19.95\"},\"tax\":{\"currency_code\":\"EUR\",\"value\":\"0.00\"},\"quantity\":\"1\"},{\"name\":\"Minimal Abstract Fuschia Colorfield Painting 01 - P\u00f3ster \\/ Sin marco \\/ 50x70\",\"unit_amount\":{\"currency_code\":\"EUR\",\"value\":\"32.95\"},\"tax\":{\"currency_code\":\"EUR\",\"value\":\"0.00\"},\"quantity\":\"1\"},{\"name\":\"Maddies Mood - jotadejai - P\u00f3ster \\/ Sin marco \\/ 30x40\",\"unit_amount\":{\"currency_code\":\"EUR\",\"value\":\"19.95\"},\"tax\":{\"currency_code\":\"EUR\",\"value\":\"0.00\"},\"quantity\":\"1\"}],\"shipping\":{\"name\":{\"full_name\":\"Johanna Hornung\"},\"address\":{\"address_line_1\":\"Lembekstr. 5b\",\"admin_area_2\":\"Hamburg\",\"postal_code\":\"22529\",\"country_code\":\"DE\"}},\"supplementary_data\":{\"tax_nexus\":[]},\"payments\":{\"captures\":[{\"id\":\"6S5127504P879684R\",\"status\":\"COMPLETED\",\"amount\":{\"currency_code\":\"EUR\",\"value\":\"72.85\"},\"final_capture\":true,\"disbursement_mode\":\"INSTANT\",\"seller_protection\":{\"status\":\"ELIGIBLE\",\"dispute_categories\":[\"ITEM_NOT_RECEIVED\",\"UNAUTHORIZED_TRANSACTION\"]},\"seller_receivable_breakdown\":{\"gross_amount\":{\"currency_code\":\"EUR\",\"value\":\"72.85\"},\"paypal_fee\":{\"currency_code\":\"EUR\",\"value\":\"2.46\"},\"net_amount\":{\"currency_code\":\"EUR\",\"value\":\"70.39\"}},\"invoice_id\":\"r6RYzp8QxgTepTqDi7jgfOWYq\",\"custom_id\":\"{\\\"shop_id\\\":751927347,\\\"session_id\\\":\\\"r6RYzp8QxgTepTqDi7jgfOWYq\\\"}\",\"links\":[{\"href\":\"https:\\/\\/api.paypal.com\\/v2\\/payments\\/captures\\/6S5127504P879684R\",\"rel\":\"self\",\"method\":\"GET\"},{\"href\":\"https:\\/\\/api.paypal.com\\/v2\\/payments\\/captures\\/6S5127504P879684R\\/refund\",\"rel\":\"refund\",\"method\":\"POST\"},{\"href\":\"https:\\/\\/api.paypal.com\\/v2\\/checkout\\/orders\\/61H69752NN026881G\",\"rel\":\"up\",\"method\":\"GET\"}],\"create_time\":\"2026-01-03T12:21:43Z\",\"update_time\":\"2026-01-03T12:21:43Z\"}]}}],\"payer\":{\"name\":{\"given_name\":\"Johanna\",\"surname\":\"Hornung\"},\"email_address\":\"johanna.hornung@gmx.net\",\"payer_id\":\"KLVBWMRUWWEDE\",\"phone\":{\"phone_number\":{\"national_number\":\"491704835227\"}},\"address\":{\"address_line_1\":\"Lembekstra\u00dfe 5b\",\"admin_area_2\":\"Hamburg\",\"postal_code\":\"22529\",\"country_code\":\"DE\"}},\"create_time\":\"2026-01-03T12:20:47Z\",\"update_time\":\"2026-01-03T12:21:43Z\",\"links\":[{\"href\":\"https:\\/\\/api.paypal.com\\/v2\\/checkout\\/orders\\/61H69752NN026881G\",\"rel\":\"self\",\"method\":\"GET\"}]}"</t>
  </si>
  <si>
    <t>gid://shopify/OrderTransaction/8616904819026</t>
  </si>
  <si>
    <t>2026-01-19T09:26:50Z</t>
  </si>
  <si>
    <t>zf2035GMKleUV2tChGXAKhtQ4</t>
  </si>
  <si>
    <t>"{\"status\":\"COMPLETED\",\"id\":\"5CW41335X25107723\",\"amount\":\"72.85\",\"currency\":\"EUR\",\"created_at\":\"2026-01-19T01:26:51-08:00\",\"updated_at\":\"2026-01-19T01:26:51-08:00\",\"seller_payable_breakdown\":{\"gross_amount\":{\"currency_code\":\"EUR\",\"value\":\"72.85\"},\"paypal_fee\":{\"currency_code\":\"EUR\",\"value\":\"0.00\"},\"net_amount\":{\"currency_code\":\"EUR\",\"value\":\"72.85\"},\"total_refunded_amount\":{\"currency_code\":\"EUR\",\"value\":\"72.85\"}},\"invoice_id\":{\"invoice_id\":\"r6RYzp8QxgTepTqDi7jgfOWYq\"},\"custom_id\":{\"shop_id\":751927347,\"session_id\":\"zf2035GMKleUV2tChGXAKhtQ4\"}}"</t>
  </si>
  <si>
    <t>AS-96536</t>
  </si>
  <si>
    <t>gid://shopify/Order/7484264481106</t>
  </si>
  <si>
    <t>gid://shopify/OrderTransaction/8625853497682</t>
  </si>
  <si>
    <t>2026-01-22T15:24:04Z</t>
  </si>
  <si>
    <t>ch_3SsPjtIkWweOM9jA2sWbQV4y</t>
  </si>
  <si>
    <t>ro3iCcUBwuezgxunqgEMQKhp7</t>
  </si>
  <si>
    <t>pi_3SsPjtIkWweOM9jA2WknnOLL</t>
  </si>
  <si>
    <t>"{\"id\":\"pi_3SsPjtIkWweOM9jA2WknnOLL\",\"object\":\"payment_intent\",\"amount\":5256,\"amount_capturable\":0,\"amount_received\":0,\"canceled_at\":null,\"cancellation_reason\":null,\"capture_method\":\"automatic\",\"latest_charge\":{\"id\":\"ch_3SsPjtIkWweOM9jA2sWbQV4y\",\"object\":\"charge\",\"amount\":5256,\"application_fee\":null,\"balance_transaction\":null,\"captured\":false,\"created\":1769095445,\"currency\":\"eur\",\"failure_code\":\"card_declined\",\"failure_message\":\"Your card was declined.\",\"fraud_details\":{},\"livemode\":true,\"metadata\":{\"payment_id\":\"ro3iCcUBwuezgxunqgEMQKhp7\",\"payments_extension\":\"true\",\"payments_extension_type\":\"card\",\"reconciliation_flow\":\"payments_api\",\"shop_id\":\"751927347\"},\"outcome\":{\"advice_code\":\"do_not_try_again\",\"network_advice_code\":\"01\",\"network_decline_code\":\"41\",\"network_status\":\"declined_by_network\",\"reason\":\"lost_card\",\"risk_level\":\"normal\",\"seller_message\":\"The bank returned the decline code `lost_card`.\",\"type\":\"issuer_declined\"},\"paid\":false,\"payment_intent\":\"pi_3SsPjtIkWweOM9jA2WknnOLL\",\"payment_method\":\"pm_1SsPjtIkWweOM9jAmJqX4nOP\",\"payment_method_details\":{\"card\":{\"amount_authorized\":null,\"authorization_code\":null,\"brand\":\"visa\",\"checks\":{\"address_line1_check\":\"unavailable\",\"address_postal_code_check\":\"unavailable\",\"cvc_check\":null},\"country\":\"FR\",\"description\":\"Visa Classic\",\"ds_transaction_id\":null,\"exp_month\":12,\"exp_year\":2027,\"extended_authorization\":{\"status\":\"disabled\"},\"fingerprint\":\"Svvx56fERpZ0cRIw\",\"funding\":\"debit\",\"iin\":\"497355\",\"incremental_authorization\":{\"status\":\"unavailable\"},\"installments\":null,\"issuer\":\"SOCIETE GENERALE S.A.\",\"last4\":\"2585\",\"mandate\":null,\"moto\":false,\"multicapture\":{\"status\":\"unavailable\"},\"network\":\"visa\",\"network_token\":{\"used\":false},\"network_transaction_id\":\"486022554455114\",\"overcapture\":{\"maximum_amount_capturable\":5256,\"status\":\"unavailable\"},\"payment_account_reference\":\"V001AAG0000417093150000000000\",\"regulated_status\":\"unregulated\",\"three_d_secure\":null,\"wallet\":null},\"type\":\"card\"},\"refunded\":false,\"source\":null,\"status\":\"failed\",\"mit_params\":{\"network_transaction_id\":\"486022554455114\"}},\"confirmation_method\":\"manual\",\"created\":1769095445,\"currency\":\"eur\",\"customer\":null,\"last_payment_error\":{\"advice_code\":\"do_not_try_again\",\"charge\":\"ch_3SsPjtIkWweOM9jA2sWbQV4y\",\"code\":\"card_declined\",\"decline_code\":\"lost_card\",\"doc_url\":\"https:\\/\\/stripe.com\\/docs\\/error-codes\\/card-declined\",\"message\":\"Your card was declined.\",\"network_advice_code\":\"01\",\"network_decline_code\":\"41\",\"payment_method\":{\"id\":\"pm_1SsPjtIkWweOM9jAmJqX4nOP\",\"object\":\"payment_method\",\"card\":{\"brand\":\"visa\",\"checks\":{\"address_line1_check\":\"unavailable\",\"address_postal_code_check\":\"unavailable\",\"cvc_check\":null},\"country\":\"FR\",\"description\":\"Visa Classic\",\"display_brand\":\"visa\",\"exp_month\":12,\"exp_year\":2027,\"fingerprint\":\"Svvx56fERpZ0cRIw\",\"funding\":\"debit\",\"generated_from\":null,\"iin\":\"497355\",\"issuer\":\"SOCIETE GENERALE S.A.\",\"last4\":\"2585\",\"network_token\":null,\"networks\":{\"available\":[\"visa\"],\"preferred\":null},\"payment_account_reference\":null,\"regulated_status\":\"unregulated\",\"three_d_secure_usage\":{\"supported\":true},\"wallet\":null},\"created\":1769095445,\"livemode\":true,\"metadata\":{},\"type\":\"card\"},\"type\":\"card_error\"},\"livemode\":true,\"metadata\":{\"payment_id\":\"ro3iCcUBwuezgxunqgEMQKhp7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</si>
  <si>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gid://shopify/OrderTransaction/8625855299922</t>
  </si>
  <si>
    <t>2026-01-22T15:24:50Z</t>
  </si>
  <si>
    <t>ch_3SsPkdIkWweOM9jA22k7CAuw</t>
  </si>
  <si>
    <t>rLmi2ZAazud8k3OEIQOTNS4oL</t>
  </si>
  <si>
    <t>pi_3SsPkdIkWweOM9jA2q7sCQOD</t>
  </si>
  <si>
    <t>"{\"id\":\"pi_3SsPkdIkWweOM9jA2q7sCQOD\",\"object\":\"payment_intent\",\"amount\":5256,\"amount_capturable\":0,\"amount_received\":5256,\"canceled_at\":null,\"cancellation_reason\":null,\"capture_method\":\"automatic\",\"latest_charge\":{\"id\":\"ch_3SsPkdIkWweOM9jA22k7CAuw\",\"object\":\"charge\",\"amount\":5256,\"application_fee\":\"fee_1SsPkhIkWweOM9jAJshrYcjf\",\"balance_transaction\":\"txn_3SsPkdIkWweOM9jA2DwPlEjG\",\"captured\":true,\"created\":1769095494,\"currency\":\"eur\",\"failure_code\":null,\"failure_message\":null,\"fraud_details\":{},\"livemode\":true,\"metadata\":{\"payment_id\":\"rLmi2ZAazud8k3OEIQOTNS4o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PkdIkWweOM9jA2q7sCQOD\",\"payment_method\":\"pm_1SsPkdIkWweOM9jAgVyiIKns\",\"payment_method_details\":{\"card\":{\"amount_authorized\":5256,\"authorization_code\":\"048565\",\"brand\":\"visa\",\"checks\":{\"address_line1_check\":\"fail\",\"address_postal_code_check\":\"pass\",\"cvc_check\":null},\"country\":\"FR\",\"description\":\"Visa Classic\",\"ds_transaction_id\":null,\"exp_month\":4,\"exp_year\":2028,\"extended_authorization\":{\"status\":\"disabled\"},\"fingerprint\":\"V2dFjs6gZbpbmQF3\",\"funding\":\"debit\",\"iin\":\"497355\",\"incremental_authorization\":{\"status\":\"unavailable\"},\"installments\":null,\"issuer\":\"SOCIETE GENERALE S.A.\",\"last4\":\"7581\",\"mandate\":null,\"moto\":false,\"multicapture\":{\"status\":\"unavailable\"},\"network\":\"visa\",\"network_token\":{\"used\":false},\"network_transaction_id\":\"486022554948372\",\"overcapture\":{\"maximum_amount_capturable\":5256,\"status\":\"unavailable\"},\"payment_account_reference\":\"V001AAG0000422755120000000000\",\"regulated_status\":\"unregulated\",\"three_d_secure\":{\"authentication_flow\":\"frictionless\",\"electronic_commerce_indicator\":\"07\",\"exemption_indicator\":null,\"result\":\"exempted\",\"result_reason\":null,\"transaction_id\":\"b7475209-2841-44ba-8e6b-8f9f258c710a\",\"version\":\"2.2.0\"},\"wallet\":null},\"type\":\"card\"},\"refunded\":false,\"source\":null,\"status\":\"succeeded\",\"mit_params\":{\"network_transaction_id\":\"486022554948372\"}},\"confirmation_method\":\"manual\",\"created\":1769095491,\"currency\":\"eur\",\"customer\":null,\"last_payment_error\":null,\"livemode\":true,\"metadata\":{\"payment_id\":\"rLmi2ZAazud8k3OEIQOTNS4oL\",\"payments_extension\":\"true\",\"payments_extension_type\":\"card\",\"reconciliation_flow\":\"payments_api\",\"shop_id\":\"751927347\"},\"next_action\":null,\"payment_method\":\"pm_1SsPkdIkWweOM9jAgVyiIKns\",\"payment_method_types\":[\"card\"],\"source\":null,\"status\":\"succeeded\"}"</t>
  </si>
  <si>
    <t>AS-95888</t>
  </si>
  <si>
    <t>gid://shopify/Order/7427226403154</t>
  </si>
  <si>
    <t>gid://shopify/OrderTransaction/8600698716498</t>
  </si>
  <si>
    <t>2026-01-14T01:30:10Z</t>
  </si>
  <si>
    <t>ch_3SpIuVIkWweOM9jA1yL09ejV</t>
  </si>
  <si>
    <t>rEVvJcCHWiirhEekMph0DfXJV</t>
  </si>
  <si>
    <t>pi_3SpIuVIkWweOM9jA1E4GK2NQ</t>
  </si>
  <si>
    <t>"{\"id\":\"pi_3SpIuVIkWweOM9jA1E4GK2NQ\",\"object\":\"payment_intent\",\"amount\":2490,\"amount_capturable\":0,\"amount_received\":2490,\"canceled_at\":null,\"cancellation_reason\":null,\"capture_method\":\"automatic\",\"latest_charge\":{\"id\":\"ch_3SpIuVIkWweOM9jA1yL09ejV\",\"object\":\"charge\",\"amount\":2490,\"application_fee\":\"fee_1SpIuXIkWweOM9jAeYkLZrgm\",\"balance_transaction\":\"txn_3SpIuVIkWweOM9jA1MRcLYhd\",\"captured\":true,\"created\":1768354212,\"currency\":\"eur\",\"failure_code\":null,\"failure_message\":null,\"fraud_details\":{},\"livemode\":true,\"metadata\":{\"payment_id\":\"rEVvJcCHWiirhEekMph0DfXJ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IuVIkWweOM9jA1E4GK2NQ\",\"payment_method\":\"pm_1SpIuVIkWweOM9jAoWAqR8vY\",\"payment_method_details\":{\"card\":{\"amount_authorized\":2490,\"authorization_code\":\"122204\",\"brand\":\"mastercard\",\"checks\":{\"address_line1_check\":\"unavailable\",\"address_postal_code_check\":\"unavailable\",\"cvc_check\":\"pass\"},\"country\":\"IT\",\"description\":\"Debit MasterCard\",\"ds_transaction_id\":null,\"exp_month\":2,\"exp_year\":2028,\"extended_authorization\":{\"status\":\"disabled\"},\"fingerprint\":\"0ixxD2LS6lGETmZ4\",\"funding\":\"debit\",\"iin\":\"539768\",\"incremental_authorization\":{\"status\":\"unavailable\"},\"installments\":null,\"issuer\":\"INTESA SANPAOLO SPA\",\"last4\":\"8603\",\"mandate\":null,\"moto\":false,\"multicapture\":{\"status\":\"unavailable\"},\"network\":\"mastercard\",\"network_token\":{\"used\":false},\"network_transaction_id\":\"MDUD4KCEO0113\",\"overcapture\":{\"maximum_amount_capturable\":2490,\"status\":\"unavailable\"},\"payment_account_reference\":\"50012JTSL1294IS6PO0U0VAZJAHHQ\",\"regulated_status\":\"unregulated\",\"three_d_secure\":null,\"wallet\":null},\"type\":\"card\"},\"refunded\":false,\"source\":null,\"status\":\"succeeded\",\"mit_params\":{\"network_transaction_id\":\"MDUD4KCEO0113\"}},\"confirmation_method\":\"manual\",\"created\":1768354211,\"currency\":\"eur\",\"customer\":null,\"last_payment_error\":null,\"livemode\":true,\"metadata\":{\"payment_id\":\"rEVvJcCHWiirhEekMph0DfXJV\",\"payments_extension\":\"true\",\"payments_extension_type\":\"card\",\"reconciliation_flow\":\"payments_api\",\"shop_id\":\"751927347\"},\"next_action\":null,\"payment_method\":\"pm_1SpIuVIkWweOM9jAoWAqR8vY\",\"payment_method_types\":[\"card\"],\"source\":null,\"status\":\"succeeded\"}"</t>
  </si>
  <si>
    <t>AS-96168</t>
  </si>
  <si>
    <t>gid://shopify/Order/7437004898642</t>
  </si>
  <si>
    <t>gid://shopify/OrderTransaction/8612247798098</t>
  </si>
  <si>
    <t>2026-01-17T16:38:56Z</t>
  </si>
  <si>
    <t>ch_3SqcWbIkWweOM9jA0ZXo2FM5</t>
  </si>
  <si>
    <t>rldmuFmmSDBtwVEgwz8vJg9Va</t>
  </si>
  <si>
    <t>pi_3SqcWbIkWweOM9jA0pyCOhq5</t>
  </si>
  <si>
    <t>"{\"id\":\"pi_3SqcWbIkWweOM9jA0pyCOhq5\",\"object\":\"payment_intent\",\"amount\":12231,\"amount_capturable\":0,\"amount_received\":12231,\"canceled_at\":null,\"cancellation_reason\":null,\"capture_method\":\"automatic\",\"latest_charge\":{\"id\":\"ch_3SqcWbIkWweOM9jA0ZXo2FM5\",\"object\":\"charge\",\"amount\":12231,\"application_fee\":\"fee_1SqcWcIkWweOM9jAMwEekTkn\",\"balance_transaction\":\"txn_3SqcWbIkWweOM9jA0uLF2PTJ\",\"captured\":true,\"created\":1768667937,\"currency\":\"eur\",\"failure_code\":null,\"failure_message\":null,\"fraud_details\":{},\"livemode\":true,\"metadata\":{\"payment_id\":\"rldmuFmmSDBtwVEgwz8vJg9V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cWbIkWweOM9jA0pyCOhq5\",\"payment_method\":\"pm_1SqcWbIkWweOM9jALY4kfueI\",\"payment_method_details\":{\"card\":{\"amount_authorized\":12231,\"authorization_code\":\"379737\",\"brand\":\"mastercard\",\"checks\":{\"address_line1_check\":null,\"address_postal_code_check\":null,\"cvc_check\":null},\"country\":\"FR\",\"description\":\"Gold MasterCard Card Immediate Debit\",\"ds_transaction_id\":null,\"exp_month\":12,\"exp_year\":2028,\"extended_authorization\":{\"status\":\"disabled\"},\"fingerprint\":\"BUqbpqsSNHCK0fGH\",\"funding\":\"debit\",\"iin\":\"546031\",\"incremental_authorization\":{\"status\":\"unavailable\"},\"installments\":null,\"issuer\":\"CREDIT MUTUEL ARKEA\",\"last4\":\"0000\",\"mandate\":null,\"moto\":false,\"multicapture\":{\"status\":\"unavailable\"},\"network\":\"mastercard\",\"network_token\":{\"used\":false},\"network_transaction_id\":\"TCGB63T0P0117\",\"overcapture\":{\"maximum_amount_capturable\":12231,\"status\":\"unavailable\"},\"payment_account_reference\":\"50017KA8N98UB4PLUZ3CLUWTI5VT1\",\"regulated_status\":\"unregulated\",\"three_d_secure\":null,\"wallet\":{\"apple_pay\":{\"type\":\"apple_pay\"},\"dynamic_last4\":\"4045\",\"type\":\"apple_pay\"}},\"type\":\"card\"},\"refunded\":false,\"source\":null,\"status\":\"succeeded\",\"mit_params\":{\"network_transaction_id\":\"TCGB63T0P0117\"}},\"confirmation_method\":\"manual\",\"created\":1768667937,\"currency\":\"eur\",\"customer\":null,\"last_payment_error\":null,\"livemode\":true,\"metadata\":{\"payment_id\":\"rldmuFmmSDBtwVEgwz8vJg9Va\",\"payments_extension\":\"true\",\"payments_extension_type\":\"card\",\"reconciliation_flow\":\"payments_api\",\"shop_id\":\"751927347\"},\"next_action\":null,\"payment_method\":\"pm_1SqcWbIkWweOM9jALY4kfueI\",\"payment_method_types\":[\"card\"],\"source\":null,\"status\":\"succeeded\"}"</t>
  </si>
  <si>
    <t>AS-94973</t>
  </si>
  <si>
    <t>gid://shopify/Order/7397730156882</t>
  </si>
  <si>
    <t>gid://shopify/OrderTransaction/8574145790290</t>
  </si>
  <si>
    <t>2026-01-03T16:46:15Z</t>
  </si>
  <si>
    <t>py_3SlXy0IkWweOM9jA25ScIzVL</t>
  </si>
  <si>
    <t>rjdQpGWc8mPK2BES09RRqS1rA</t>
  </si>
  <si>
    <t>"{\"id\":\"py_3SlXy0IkWweOM9jA25ScIzVL\",\"object\":\"charge\",\"amount\":5485,\"application_fee\":\"fee_1SlXyIIkWweOM9jAEfAdI4fM\",\"balance_transaction\":\"txn_3SlXy0IkWweOM9jA2pGT2BxE\",\"captured\":true,\"created\":1767458794,\"currency\":\"eur\",\"failure_code\":null,\"failure_message\":null,\"fraud_details\":{},\"livemode\":true,\"metadata\":{\"payments_extension_type\":\"klarna\",\"reconciliation_flow\":\"payments_api\",\"shop_id\":\"751927347\",\"payments_extension\":\"true\",\"payment_id\":\"rjdQpGWc8mPK2BES09RRqS1rA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lXy0IkWweOM9jA2XpArB4w\",\"payment_method\":\"pm_1SlXy0IkWweOM9jAVPvBiGM9\",\"payment_method_details\":{\"klarna\":{\"payer_details\":{\"address\":{\"country\":\"DE\"}},\"payment_method_category\":\"pay_later\",\"preferred_locale\":\"de-DE\"},\"type\":\"klarna\"},\"refunded\":false,\"source\":null,\"status\":\"succeeded\"}"</t>
  </si>
  <si>
    <t>gid://shopify/OrderTransaction/8574153130322</t>
  </si>
  <si>
    <t>2026-01-03T16:49:03Z</t>
  </si>
  <si>
    <t>pyr_1SlY0iIkWweOM9jAEhCs0wJd</t>
  </si>
  <si>
    <t>z09Q9EjFcrbmkUY6doadLVwDf</t>
  </si>
  <si>
    <t>"{\"id\":\"pyr_1SlY0iIkWweOM9jAEhCs0wJd\",\"amount\":5485,\"balance_transaction\":\"txn_1SlY0iIkWweOM9jAU9LOmnDk\",\"charge\":\"py_3SlXy0IkWweOM9jA25ScIzVL\",\"object\":\"refund\",\"reason\":null,\"status\":\"succeeded\",\"created\":1767458944,\"currency\":\"eur\",\"metadata\":{\"payments_extension_type\":\"klarna\",\"reconciliation_flow\":\"payments_api\",\"payments_extension\":\"true\",\"refund_id\":\"z09Q9EjFcrbmkUY6doadLVwDf\"}}"</t>
  </si>
  <si>
    <t>AS-96851</t>
  </si>
  <si>
    <t>gid://shopify/Order/7496164442450</t>
  </si>
  <si>
    <t>gid://shopify/OrderTransaction/8636194521426</t>
  </si>
  <si>
    <t>2026-01-26T15:30:30Z</t>
  </si>
  <si>
    <t>ch_3StrkIIkWweOM9jA0Aa46Mtf</t>
  </si>
  <si>
    <t>r4KUvFrcke833czyglYsdBJBb</t>
  </si>
  <si>
    <t>pi_3StrkIIkWweOM9jA04pfypFr</t>
  </si>
  <si>
    <t>"{\"id\":\"pi_3StrkIIkWweOM9jA04pfypFr\",\"object\":\"payment_intent\",\"amount\":5995,\"amount_capturable\":0,\"amount_received\":5995,\"canceled_at\":null,\"cancellation_reason\":null,\"capture_method\":\"automatic\",\"latest_charge\":{\"id\":\"ch_3StrkIIkWweOM9jA0Aa46Mtf\",\"object\":\"charge\",\"amount\":5995,\"application_fee\":\"fee_1StrkLIkWweOM9jAedNGB5V1\",\"balance_transaction\":\"txn_3StrkIIkWweOM9jA0jH3BBV3\",\"captured\":true,\"created\":1769441433,\"currency\":\"eur\",\"failure_code\":null,\"failure_message\":null,\"fraud_details\":{},\"livemode\":true,\"metadata\":{\"payment_id\":\"r4KUvFrcke833czyglYsdBJB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rkIIkWweOM9jA04pfypFr\",\"payment_method\":\"pm_1StrkIIkWweOM9jA7DRoyB9V\",\"payment_method_details\":{\"card\":{\"amount_authorized\":5995,\"authorization_code\":\"126560\",\"brand\":\"mastercard\",\"checks\":{\"address_line1_check\":\"unavailable\",\"address_postal_code_check\":\"unavailable\",\"cvc_check\":\"pass\"},\"country\":\"FR\",\"description\":\"Standard MasterCard Card\",\"ds_transaction_id\":null,\"exp_month\":3,\"exp_year\":2028,\"extended_authorization\":{\"status\":\"disabled\"},\"fingerprint\":\"tzekMf5ME1ZD7SnK\",\"funding\":\"credit\",\"iin\":\"513138\",\"incremental_authorization\":{\"status\":\"unavailable\"},\"installments\":null,\"issuer\":\"CREDIT AGRICOLE S.A.\",\"last4\":\"8749\",\"mandate\":null,\"moto\":false,\"multicapture\":{\"status\":\"unavailable\"},\"network\":\"mastercard\",\"network_token\":{\"used\":false},\"network_transaction_id\":\"MCSCKERA10126\",\"overcapture\":{\"maximum_amount_capturable\":5995,\"status\":\"unavailable\"},\"payment_account_reference\":\"50013B3H00TR1C7ANL5WZUP2MVGBS\",\"regulated_status\":\"unregulated\",\"three_d_secure\":{\"authentication_flow\":\"frictionless\",\"electronic_commerce_indicator\":\"06\",\"exemption_indicator\":null,\"result\":\"exempted\",\"result_reason\":null,\"transaction_id\":\"5bae21e8-381b-48e5-a27c-a3b9550117bb\",\"version\":\"2.2.0\"},\"wallet\":null},\"type\":\"card\"},\"refunded\":false,\"source\":null,\"status\":\"succeeded\",\"mit_params\":{\"network_transaction_id\":\"MCSCKERA10126\"}},\"confirmation_method\":\"manual\",\"created\":1769441430,\"currency\":\"eur\",\"customer\":null,\"last_payment_error\":null,\"livemode\":true,\"metadata\":{\"payment_id\":\"r4KUvFrcke833czyglYsdBJBb\",\"payments_extension\":\"true\",\"payments_extension_type\":\"card\",\"reconciliation_flow\":\"payments_api\",\"shop_id\":\"751927347\"},\"next_action\":null,\"payment_method\":\"pm_1StrkIIkWweOM9jA7DRoyB9V\",\"payment_method_types\":[\"card\"],\"source\":null,\"status\":\"succeeded\"}"</t>
  </si>
  <si>
    <t>AS-95174</t>
  </si>
  <si>
    <t>gid://shopify/Order/7408855449938</t>
  </si>
  <si>
    <t>gid://shopify/OrderTransaction/8579807445330</t>
  </si>
  <si>
    <t>2026-01-06T08:06:45Z</t>
  </si>
  <si>
    <t>84B27581CG6501318</t>
  </si>
  <si>
    <t>"{\"id\":\"84B27581CG6501318\",\"intent\":\"CAPTURE\",\"status\":\"COMPLETED\",\"payment_source\":{\"paypal\":{\"email_address\":\"masciacaterini@gmail.com\",\"account_id\":\"M49Z4DLP5QT3N\",\"account_status\":\"VERIFIED\",\"name\":{\"given_name\":\"MASCIA\",\"surname\":\"CATERINI\"},\"phone_number\":{\"national_number\":\"393920335583\"},\"address\":{\"address_line_1\":\"via pastrengo 25\\/ter\",\"admin_area_2\":\"MONCALIERI\",\"admin_area_1\":\"TO\",\"postal_code\":\"10024\",\"country_code\":\"IT\"}}},\"purchase_units\":[{\"reference_id\":\"default\",\"amount\":{\"currency_code\":\"EUR\",\"value\":\"54.90\",\"breakdown\":{\"item_total\":{\"currency_code\":\"EUR\",\"value\":\"49.95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he Came From The Wilderness - Lienzo \\/ Sin marco \\/ 40x50\",\"custom_id\":\"{\\\"shop_id\\\":751927347,\\\"session_id\\\":\\\"rb94knHb38opKd2KT9cGb8yRX\\\"}\",\"invoice_id\":\"rb94knHb38opKd2KT9cGb8yRX\",\"soft_descriptor\":\"PAYPAL *ARTESTASTOR AR\",\"items\":[{\"name\":\"She Came From The Wilderness - Lienzo \\/ Sin marco \\/ 40x50\",\"unit_amount\":{\"currency_code\":\"EUR\",\"value\":\"49.95\"},\"tax\":{\"currency_code\":\"EUR\",\"value\":\"0.00\"},\"quantity\":\"1\"}],\"shipping\":{\"name\":{\"full_name\":\"MASCIA CATERINI\"},\"address\":{\"address_line_1\":\"Corso Savona 24\",\"address_line_2\":\"C\\/O SACOM S.R.L.\",\"admin_area_2\":\"MONCALIERI\",\"admin_area_1\":\"Tur\u00edn\",\"postal_code\":\"10024\",\"country_code\":\"IT\"}},\"supplementary_data\":{\"tax_nexus\":[]},\"payments\":{\"captures\":[{\"id\":\"2LS09808KR537492D\",\"status\":\"COMPLETED\",\"amount\":{\"currency_code\":\"EUR\",\"value\":\"54.90\"},\"final_capture\":true,\"disbursement_mode\":\"INSTANT\",\"seller_protection\":{\"status\":\"ELIGIBLE\",\"dispute_categories\":[\"ITEM_NOT_RECEIVED\",\"UNAUTHORIZED_TRANSACTION\"]},\"seller_receivable_breakdown\":{\"gross_amount\":{\"currency_code\":\"EUR\",\"value\":\"54.90\"},\"paypal_fee\":{\"currency_code\":\"EUR\",\"value\":\"1.94\"},\"net_amount\":{\"currency_code\":\"EUR\",\"value\":\"52.96\"}},\"invoice_id\":\"rb94knHb38opKd2KT9cGb8yRX\",\"custom_id\":\"{\\\"shop_id\\\":751927347,\\\"session_id\\\":\\\"rb94knHb38opKd2KT9cGb8yRX\\\"}\",\"links\":[{\"href\":\"https:\\/\\/api.paypal.com\\/v2\\/payments\\/captures\\/2LS09808KR537492D\",\"rel\":\"self\",\"method\":\"GET\"},{\"href\":\"https:\\/\\/api.paypal.com\\/v2\\/payments\\/captures\\/2LS09808KR537492D\\/refund\",\"rel\":\"refund\",\"method\":\"POST\"},{\"href\":\"https:\\/\\/api.paypal.com\\/v2\\/checkout\\/orders\\/84B27581CG6501318\",\"rel\":\"up\",\"method\":\"GET\"}],\"create_time\":\"2026-01-06T08:06:47Z\",\"update_time\":\"2026-01-06T08:06:47Z\"}]}}],\"payer\":{\"name\":{\"given_name\":\"MASCIA\",\"surname\":\"CATERINI\"},\"email_address\":\"masciacaterini@gmail.com\",\"payer_id\":\"M49Z4DLP5QT3N\",\"phone\":{\"phone_number\":{\"national_number\":\"393920335583\"}},\"address\":{\"address_line_1\":\"via pastrengo 25\\/ter\",\"admin_area_2\":\"MONCALIERI\",\"admin_area_1\":\"TO\",\"postal_code\":\"10024\",\"country_code\":\"IT\"}},\"create_time\":\"2026-01-06T08:05:44Z\",\"update_time\":\"2026-01-06T08:06:47Z\",\"links\":[{\"href\":\"https:\\/\\/api.paypal.com\\/v2\\/checkout\\/orders\\/84B27581CG6501318\",\"rel\":\"self\",\"method\":\"GET\"}]}"</t>
  </si>
  <si>
    <t>AS-94905</t>
  </si>
  <si>
    <t>gid://shopify/Order/7395783573842</t>
  </si>
  <si>
    <t>gid://shopify/OrderTransaction/8570595869010</t>
  </si>
  <si>
    <t>2026-01-02T17:43:57Z</t>
  </si>
  <si>
    <t>py_3SlCOHIkWweOM9jA05h6Phg3</t>
  </si>
  <si>
    <t>rEHaNHwfjoS3nL4Z3t61LLOQW</t>
  </si>
  <si>
    <t>"{\"id\":\"py_3SlCOHIkWweOM9jA05h6Phg3\",\"object\":\"charge\",\"amount\":27783,\"application_fee\":\"fee_1SlCP6IkWweOM9jAALWSHiZc\",\"balance_transaction\":\"txn_3SlCOHIkWweOM9jA0PKOR7Ya\",\"captured\":true,\"created\":1767375888,\"currency\":\"eur\",\"failure_code\":null,\"failure_message\":null,\"fraud_details\":{},\"livemode\":true,\"metadata\":{\"payments_extension_type\":\"klarna\",\"reconciliation_flow\":\"payments_api\",\"shop_id\":\"751927347\",\"payments_extension\":\"true\",\"payment_id\":\"rEHaNHwfjoS3nL4Z3t61LLOQW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lCOHIkWweOM9jA0UMeQaIr\",\"payment_method\":\"pm_1SlCOHIkWweOM9jAfIaMHFIO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</si>
  <si>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AS-96743</t>
  </si>
  <si>
    <t>gid://shopify/Order/7494018498898</t>
  </si>
  <si>
    <t>gid://shopify/OrderTransaction/8633395478866</t>
  </si>
  <si>
    <t>2026-01-25T13:40:57Z</t>
  </si>
  <si>
    <t>ch_3StTYkIkWweOM9jA0Bkga0Rs</t>
  </si>
  <si>
    <t>r4zETJedA3XTRgCpz0OXy8etP</t>
  </si>
  <si>
    <t>pi_3StTYkIkWweOM9jA0mgLZwiH</t>
  </si>
  <si>
    <t>"{\"id\":\"pi_3StTYkIkWweOM9jA0mgLZwiH\",\"object\":\"payment_intent\",\"amount\":11790,\"amount_capturable\":0,\"amount_received\":11790,\"canceled_at\":null,\"cancellation_reason\":null,\"capture_method\":\"automatic\",\"latest_charge\":{\"id\":\"ch_3StTYkIkWweOM9jA0Bkga0Rs\",\"object\":\"charge\",\"amount\":11790,\"application_fee\":\"fee_1StTYmIkWweOM9jAU6d76LqD\",\"balance_transaction\":\"txn_3StTYkIkWweOM9jA0lSoxjN8\",\"captured\":true,\"created\":1769348459,\"currency\":\"eur\",\"failure_code\":null,\"failure_message\":null,\"fraud_details\":{},\"livemode\":true,\"metadata\":{\"payment_id\":\"r4zETJedA3XTRgCpz0OXy8et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TYkIkWweOM9jA0mgLZwiH\",\"payment_method\":\"pm_1StTYkIkWweOM9jAVnEbaojk\",\"payment_method_details\":{\"card\":{\"amount_authorized\":11790,\"authorization_code\":\"772781\",\"brand\":\"mastercard\",\"checks\":{\"address_line1_check\":\"unavailable\",\"address_postal_code_check\":\"unavailable\",\"cvc_check\":\"pass\"},\"country\":\"IT\",\"description\":\"Prepaid Unembossed MasterCard Card (Non-US)\",\"ds_transaction_id\":null,\"exp_month\":7,\"exp_year\":2027,\"extended_authorization\":{\"status\":\"disabled\"},\"fingerprint\":\"awHCBypwmOiNn1wJ\",\"funding\":\"prepaid\",\"iin\":\"527329\",\"incremental_authorization\":{\"status\":\"unavailable\"},\"installments\":null,\"issuer\":\"CREDIT AGRICOLE ITALIA S.P.A\",\"last4\":\"1160\",\"mandate\":null,\"moto\":false,\"multicapture\":{\"status\":\"unavailable\"},\"network\":\"mastercard\",\"network_token\":{\"used\":false},\"network_transaction_id\":\"SUREUTCSP0125\",\"overcapture\":{\"maximum_amount_capturable\":11790,\"status\":\"unavailable\"},\"payment_account_reference\":\"50015IPBHZ43SOXQHBGLZTU5SR4W8\",\"regulated_status\":\"unregulated\",\"three_d_secure\":null,\"wallet\":null},\"type\":\"card\"},\"refunded\":false,\"source\":null,\"status\":\"succeeded\",\"mit_params\":{\"network_transaction_id\":\"SUREUTCSP0125\"}},\"confirmation_method\":\"manual\",\"created\":1769348458,\"currency\":\"eur\",\"customer\":null,\"last_payment_error\":null,\"livemode\":true,\"metadata\":{\"payment_id\":\"r4zETJedA3XTRgCpz0OXy8etP\",\"payments_extension\":\"true\",\"payments_extension_type\":\"card\",\"reconciliation_flow\":\"payments_api\",\"shop_id\":\"751927347\"},\"next_action\":null,\"payment_method\":\"pm_1StTYkIkWweOM9jAVnEbaojk\",\"payment_method_types\":[\"card\"],\"source\":null,\"status\":\"succeeded\"}"</t>
  </si>
  <si>
    <t>AS-94803</t>
  </si>
  <si>
    <t>gid://shopify/Order/7393027359058</t>
  </si>
  <si>
    <t>gid://shopify/OrderTransaction/8565652291922</t>
  </si>
  <si>
    <t>2026-01-01T11:50:45Z</t>
  </si>
  <si>
    <t>ch_3SkkOxIkWweOM9jA0lQDGFz6</t>
  </si>
  <si>
    <t>rzI93jZQXnPT2FXYqqlJgTIm0</t>
  </si>
  <si>
    <t>pi_3SkkOxIkWweOM9jA0QkOEG7C</t>
  </si>
  <si>
    <t>"{\"id\":\"pi_3SkkOxIkWweOM9jA0QkOEG7C\",\"object\":\"payment_intent\",\"amount\":2990,\"amount_capturable\":0,\"amount_received\":2990,\"canceled_at\":null,\"cancellation_reason\":null,\"capture_method\":\"automatic\",\"latest_charge\":{\"id\":\"ch_3SkkOxIkWweOM9jA0lQDGFz6\",\"object\":\"charge\",\"amount\":2990,\"application_fee\":\"fee_1SkkOyIkWweOM9jAQRwAnTrt\",\"balance_transaction\":\"txn_3SkkOxIkWweOM9jA0Vstoz0T\",\"captured\":true,\"created\":1767268247,\"currency\":\"eur\",\"failure_code\":null,\"failure_message\":null,\"fraud_details\":{},\"livemode\":true,\"metadata\":{\"payment_id\":\"rzI93jZQXnPT2FXYqqlJgTIm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kOxIkWweOM9jA0QkOEG7C\",\"payment_method\":\"pm_1SkkOxIkWweOM9jAmxYSo4iQ\",\"payment_method_details\":{\"card\":{\"amount_authorized\":2990,\"authorization_code\":\"647789\",\"brand\":\"mastercard\",\"checks\":{\"address_line1_check\":null,\"address_postal_code_check\":null,\"cvc_check\":null},\"country\":\"ES\",\"description\":\"Platinum MasterCard Immediate Debit\",\"ds_transaction_id\":null,\"exp_month\":7,\"exp_year\":2028,\"extended_authorization\":{\"status\":\"disabled\"},\"fingerprint\":\"xhC54OrPAUe58RIa\",\"funding\":\"debit\",\"iin\":\"516398\",\"incremental_authorization\":{\"status\":\"unavailable\"},\"installments\":null,\"issuer\":\"BANCO SANTANDER S.A.\",\"last4\":\"0000\",\"mandate\":null,\"moto\":false,\"multicapture\":{\"status\":\"unavailable\"},\"network\":\"mastercard\",\"network_token\":{\"used\":false},\"network_transaction_id\":\"TPL2QBP110101\",\"overcapture\":{\"maximum_amount_capturable\":2990,\"status\":\"unavailable\"},\"payment_account_reference\":\"50013JKCG2Y4MUWYZ67N1QVUAY9GH\",\"regulated_status\":\"unregulated\",\"three_d_secure\":null,\"wallet\":{\"apple_pay\":{\"type\":\"apple_pay\"},\"dynamic_last4\":\"2862\",\"type\":\"apple_pay\"}},\"type\":\"card\"},\"refunded\":false,\"source\":null,\"status\":\"succeeded\",\"mit_params\":{\"network_transaction_id\":\"TPL2QBP110101\"}},\"confirmation_method\":\"manual\",\"created\":1767268247,\"currency\":\"eur\",\"customer\":null,\"last_payment_error\":null,\"livemode\":true,\"metadata\":{\"payment_id\":\"rzI93jZQXnPT2FXYqqlJgTIm0\",\"payments_extension\":\"true\",\"payments_extension_type\":\"card\",\"reconciliation_flow\":\"payments_api\",\"shop_id\":\"751927347\"},\"next_action\":null,\"payment_method\":\"pm_1SkkOxIkWweOM9jAmxYSo4iQ\",\"payment_method_types\":[\"card\"],\"source\":null,\"status\":\"succeeded\"}"</t>
  </si>
  <si>
    <t>gid://shopify/OrderTransaction/8565654520146</t>
  </si>
  <si>
    <t>2026-01-01T11:51:09Z</t>
  </si>
  <si>
    <t>re_3SkkOxIkWweOM9jA0PfEztSl</t>
  </si>
  <si>
    <t>z158xMNC2z3zAHAmWoQqWUhFL</t>
  </si>
  <si>
    <t>"{\"id\":\"re_3SkkOxIkWweOM9jA0PfEztSl\",\"amount\":2990,\"balance_transaction\":\"txn_3SkkOxIkWweOM9jA0p8PVRJ3\",\"charge\":{\"id\":\"ch_3SkkOxIkWweOM9jA0lQDGFz6\",\"object\":\"charge\",\"amount\":2990,\"application_fee\":\"fee_1SkkOyIkWweOM9jAQRwAnTrt\",\"balance_transaction\":\"txn_3SkkOxIkWweOM9jA0Vstoz0T\",\"captured\":true,\"created\":1767268247,\"currency\":\"eur\",\"failure_code\":null,\"failure_message\":null,\"fraud_details\":{},\"livemode\":true,\"metadata\":{\"payment_id\":\"rzI93jZQXnPT2FXYqqlJgTIm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kOxIkWweOM9jA0QkOEG7C\",\"payment_method\":\"pm_1SkkOxIkWweOM9jAmxYSo4iQ\",\"payment_method_details\":{\"card\":{\"amount_authorized\":2990,\"authorization_code\":\"647789\",\"brand\":\"mastercard\",\"checks\":{\"address_line1_check\":null,\"address_postal_code_check\":null,\"cvc_check\":null},\"country\":\"ES\",\"description\":\"Platinum MasterCard Immediate Debit\",\"ds_transaction_id\":null,\"exp_month\":7,\"exp_year\":2028,\"extended_authorization\":{\"status\":\"disabled\"},\"fingerprint\":\"xhC54OrPAUe58RIa\",\"funding\":\"debit\",\"iin\":\"516398\",\"incremental_authorization\":{\"status\":\"unavailable\"},\"installments\":null,\"issuer\":\"BANCO SANTANDER S.A.\",\"last4\":\"0000\",\"mandate\":null,\"moto\":false,\"multicapture\":{\"status\":\"unavailable\"},\"network\":\"mastercard\",\"network_token\":{\"used\":false},\"network_transaction_id\":\"TPL2QBP110101\",\"overcapture\":{\"maximum_amount_capturable\":2990,\"status\":\"unavailable\"},\"payment_account_reference\":\"50013JKCG2Y4MUWYZ67N1QVUAY9GH\",\"regulated_status\":\"unregulated\",\"three_d_secure\":null,\"wallet\":{\"apple_pay\":{\"type\":\"apple_pay\"},\"dynamic_last4\":\"2862\",\"type\":\"apple_pay\"}},\"type\":\"card\"},\"refunded\":true,\"source\":null,\"status\":\"succeeded\",\"mit_params\":{\"network_transaction_id\":\"TPL2QBP110101\"}},\"object\":\"refund\",\"reason\":null,\"status\":\"succeeded\",\"created\":1767268270,\"currency\":\"eur\",\"metadata\":{\"payments_extension\":\"true\",\"payments_extension_type\":\"card\",\"reconciliation_flow\":\"payments_api\",\"refund_id\":\"z158xMNC2z3zAHAmWoQqWUhFL\"},\"payment_method_details\":{\"card\":{\"acquirer_reference_number\":null,\"acquirer_reference_number_status\":\"unavailable\"},\"type\":\"card\"},\"mit_params\":{}}"</t>
  </si>
  <si>
    <t>AS-96936</t>
  </si>
  <si>
    <t>gid://shopify/Order/7499140333906</t>
  </si>
  <si>
    <t>gid://shopify/OrderTransaction/8640014451026</t>
  </si>
  <si>
    <t>2026-01-27T18:22:54Z</t>
  </si>
  <si>
    <t>43W561726G145104C</t>
  </si>
  <si>
    <t>"{\"id\":\"43W561726G145104C\",\"intent\":\"CAPTURE\",\"status\":\"COMPLETED\",\"payment_source\":{\"paypal\":{\"email_address\":\"christoph.saenger@gmx.de\",\"account_id\":\"5VJ62Z5EPSUPC\",\"account_status\":\"VERIFIED\",\"name\":{\"given_name\":\"Christoph\",\"surname\":\"S\u00e4nger\"},\"phone_number\":{\"national_number\":\"15785855893\"},\"address\":{\"address_line_1\":\"Aloys-Weddeling-Stra\u00dfe 23\",\"admin_area_2\":\"Marl\",\"postal_code\":\"45768\",\"country_code\":\"DE\"}}},\"purchase_units\":[{\"reference_id\":\"default\",\"amount\":{\"currency_code\":\"EUR\",\"value\":\"34.90\",\"breakdown\":{\"item_total\":{\"currency_code\":\"EUR\",\"value\":\"29.95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Vespa - SQUARE - P\u00f3ster \\/ Sin marco \\/ 50x50\",\"custom_id\":\"{\\\"shop_id\\\":751927347,\\\"session_id\\\":\\\"rBaeP1XOIa5Ikqf0LQTLtEjRw\\\"}\",\"invoice_id\":\"rBaeP1XOIa5Ikqf0LQTLtEjRw\",\"items\":[{\"name\":\"Vespa - SQUARE - P\u00f3ster \\/ Sin marco \\/ 50x50\",\"unit_amount\":{\"currency_code\":\"EUR\",\"value\":\"29.95\"},\"tax\":{\"currency_code\":\"EUR\",\"value\":\"0.00\"},\"quantity\":\"1\"}],\"shipping\":{\"name\":{\"full_name\":\"Christoph S\u00e4nger\"},\"address\":{\"address_line_1\":\"Aloys-Weddeling-Str.23\",\"admin_area_2\":\"Marl\",\"postal_code\":\"45768\",\"country_code\":\"DE\"}},\"payments\":{\"captures\":[{\"id\":\"6DL28943Y0466343G\",\"status\":\"COMPLETED\",\"amount\":{\"currency_code\":\"EUR\",\"value\":\"34.90\"},\"final_capture\":true,\"disbursement_mode\":\"INSTANT\",\"seller_protection\":{\"status\":\"ELIGIBLE\",\"dispute_categories\":[\"ITEM_NOT_RECEIVED\",\"UNAUTHORIZED_TRANSACTION\"]},\"seller_receivable_breakdown\":{\"gross_amount\":{\"currency_code\":\"EUR\",\"value\":\"34.90\"},\"paypal_fee\":{\"currency_code\":\"EUR\",\"value\":\"1.36\"},\"net_amount\":{\"currency_code\":\"EUR\",\"value\":\"33.54\"}},\"invoice_id\":\"rBaeP1XOIa5Ikqf0LQTLtEjRw\",\"custom_id\":\"{\\\"shop_id\\\":751927347,\\\"session_id\\\":\\\"rBaeP1XOIa5Ikqf0LQTLtEjRw\\\"}\",\"links\":[{\"href\":\"https:\\/\\/api.paypal.com\\/v2\\/payments\\/captures\\/6DL28943Y0466343G\",\"rel\":\"self\",\"method\":\"GET\"},{\"href\":\"https:\\/\\/api.paypal.com\\/v2\\/payments\\/captures\\/6DL28943Y0466343G\\/refund\",\"rel\":\"refund\",\"method\":\"POST\"},{\"href\":\"https:\\/\\/api.paypal.com\\/v2\\/checkout\\/orders\\/43W561726G145104C\",\"rel\":\"up\",\"method\":\"GET\"}],\"create_time\":\"2026-01-27T18:22:55Z\",\"update_time\":\"2026-01-27T18:22:55Z\"}]}}],\"payer\":{\"name\":{\"given_name\":\"Christoph\",\"surname\":\"S\u00e4nger\"},\"email_address\":\"christoph.saenger@gmx.de\",\"payer_id\":\"5VJ62Z5EPSUPC\",\"phone\":{\"phone_number\":{\"national_number\":\"15785855893\"}},\"address\":{\"address_line_1\":\"Aloys-Weddeling-Stra\u00dfe 23\",\"admin_area_2\":\"Marl\",\"postal_code\":\"45768\",\"country_code\":\"DE\"}},\"create_time\":\"2026-01-27T18:22:11Z\",\"update_time\":\"2026-01-27T18:22:55Z\",\"links\":[{\"href\":\"https:\\/\\/api.paypal.com\\/v2\\/checkout\\/orders\\/43W561726G145104C\",\"rel\":\"self\",\"method\":\"GET\"}]}"</t>
  </si>
  <si>
    <t>AS-96467</t>
  </si>
  <si>
    <t>gid://shopify/Order/7445767094610</t>
  </si>
  <si>
    <t>gid://shopify/OrderTransaction/8623288746322</t>
  </si>
  <si>
    <t>2026-01-21T14:17:04Z</t>
  </si>
  <si>
    <t>py_3Ss2DUIkWweOM9jA0qI9xvoR</t>
  </si>
  <si>
    <t>rWo11iYjpHZjzqOjMCQIhV9DT</t>
  </si>
  <si>
    <t>"{\"id\":\"py_3Ss2DUIkWweOM9jA0qI9xvoR\",\"object\":\"charge\",\"amount\":4790,\"application_fee\":\"fee_1Ss2DuIkWweOM9jAbAslFnbx\",\"balance_transaction\":\"txn_3Ss2DUIkWweOM9jA0G4Fagox\",\"captured\":true,\"created\":1769005050,\"currency\":\"eur\",\"failure_code\":null,\"failure_message\":null,\"fraud_details\":{},\"livemode\":true,\"metadata\":{\"payments_extension_type\":\"klarna\",\"reconciliation_flow\":\"payments_api\",\"shop_id\":\"751927347\",\"payments_extension\":\"true\",\"payment_id\":\"rWo11iYjpHZjzqOjMCQIhV9DT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s2DUIkWweOM9jA0iGvkyeJ\",\"payment_method\":\"pm_1Ss2DUIkWweOM9jAip79xSpE\",\"payment_method_details\":{\"klarna\":{\"payer_details\":{\"address\":{\"country\":\"DE\"}},\"payment_method_category\":\"pay_later\",\"preferred_locale\":\"en-DE\"},\"type\":\"klarna\"},\"refunded\":false,\"source\":null,\"status\":\"succeeded\"}"</t>
  </si>
  <si>
    <t>AS-96941</t>
  </si>
  <si>
    <t>gid://shopify/Order/7499251515730</t>
  </si>
  <si>
    <t>gid://shopify/OrderTransaction/8640150896978</t>
  </si>
  <si>
    <t>2026-01-27T19:25:41Z</t>
  </si>
  <si>
    <t>0RJ756968G142832K</t>
  </si>
  <si>
    <t>"{\"id\":\"0RJ756968G142832K\",\"intent\":\"CAPTURE\",\"status\":\"COMPLETED\",\"payment_source\":{\"paypal\":{\"email_address\":\"sylvie.penalva@outlook.fr\",\"account_id\":\"R4BXU37VH9GWW\",\"account_status\":\"VERIFIED\",\"name\":{\"given_name\":\"Sylvie\",\"surname\":\"Penalva\"},\"phone_number\":{\"national_number\":\"33656724234\"},\"address\":{\"address_line_1\":\"25 Rue\",\"admin_area_2\":\"DIETWILLER\",\"postal_code\":\"68440\",\"country_code\":\"FR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Van life - ocean view - P\u00f3ster \\/ Sin marco \\/ 30x40\",\"custom_id\":\"{\\\"shop_id\\\":751927347,\\\"session_id\\\":\\\"rxTFNvdrnzkHDvSJJIuG95ayk\\\"}\",\"invoice_id\":\"rxTFNvdrnzkHDvSJJIuG95ayk\",\"soft_descriptor\":\"PAYPAL *ARTESTASTOR AR\",\"items\":[{\"name\":\"Van life - ocean view - P\u00f3ster \\/ Sin marco \\/ 30x40\",\"unit_amount\":{\"currency_code\":\"EUR\",\"value\":\"19.95\"},\"tax\":{\"currency_code\":\"EUR\",\"value\":\"0.00\"},\"quantity\":\"1\"}],\"shipping\":{\"name\":{\"full_name\":\"Sylvie Penalva\"},\"address\":{\"address_line_1\":\"25 RUE DE LA PIERRE BLEUE\",\"admin_area_2\":\"DIETWILLER\",\"postal_code\":\"68440\",\"country_code\":\"FR\"}},\"payments\":{\"captures\":[{\"id\":\"40V28597TA3470542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xTFNvdrnzkHDvSJJIuG95ayk\",\"custom_id\":\"{\\\"shop_id\\\":751927347,\\\"session_id\\\":\\\"rxTFNvdrnzkHDvSJJIuG95ayk\\\"}\",\"links\":[{\"href\":\"https:\\/\\/api.paypal.com\\/v2\\/payments\\/captures\\/40V28597TA3470542\",\"rel\":\"self\",\"method\":\"GET\"},{\"href\":\"https:\\/\\/api.paypal.com\\/v2\\/payments\\/captures\\/40V28597TA3470542\\/refund\",\"rel\":\"refund\",\"method\":\"POST\"},{\"href\":\"https:\\/\\/api.paypal.com\\/v2\\/checkout\\/orders\\/0RJ756968G142832K\",\"rel\":\"up\",\"method\":\"GET\"}],\"create_time\":\"2026-01-27T19:25:43Z\",\"update_time\":\"2026-01-27T19:25:43Z\"}]}}],\"payer\":{\"name\":{\"given_name\":\"Sylvie\",\"surname\":\"Penalva\"},\"email_address\":\"sylvie.penalva@outlook.fr\",\"payer_id\":\"R4BXU37VH9GWW\",\"phone\":{\"phone_number\":{\"national_number\":\"33656724234\"}},\"address\":{\"address_line_1\":\"25 Rue\",\"admin_area_2\":\"DIETWILLER\",\"postal_code\":\"68440\",\"country_code\":\"FR\"}},\"create_time\":\"2026-01-27T19:24:50Z\",\"update_time\":\"2026-01-27T19:25:43Z\",\"links\":[{\"href\":\"https:\\/\\/api.paypal.com\\/v2\\/checkout\\/orders\\/0RJ756968G142832K\",\"rel\":\"self\",\"method\":\"GET\"}]}"</t>
  </si>
  <si>
    <t>AS-97078</t>
  </si>
  <si>
    <t>gid://shopify/Order/7512468455762</t>
  </si>
  <si>
    <t>gid://shopify/OrderTransaction/8645729517906</t>
  </si>
  <si>
    <t>2026-01-29T17:58:55Z</t>
  </si>
  <si>
    <t>9F8360311X873434J</t>
  </si>
  <si>
    <t>"{\"id\":\"9F8360311X873434J\",\"intent\":\"CAPTURE\",\"status\":\"COMPLETED\",\"payment_source\":{\"paypal\":{\"email_address\":\"marinatrf00@gmail.com\",\"account_id\":\"TTNTRVMR4BY24\",\"account_status\":\"VERIFIED\",\"name\":{\"given_name\":\"Marina\",\"surname\":\"Traf\u00ed  Sanahuja\"},\"phone_number\":{\"national_number\":\"34676312793\"},\"address\":{\"address_line_1\":\"Carrer de las Navas de Tolosa, 309\",\"address_line_2\":\"\u00c1tico 2a\",\"admin_area_2\":\"Barcelona\",\"admin_area_1\":\"CT\",\"postal_code\":\"08026\",\"country_code\":\"ES\"}}},\"purchase_units\":[{\"reference_id\":\"default\",\"amount\":{\"currency_code\":\"EUR\",\"value\":\"68.31\",\"breakdown\":{\"item_total\":{\"currency_code\":\"EUR\",\"value\":\"75.90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7.59\"}}},\"payee\":{\"email_address\":\"info@artestaposters.com\",\"merchant_id\":\"CZQCEKGVW6QGG\",\"display_data\":{\"brand_name\":\"Artesta\"}},\"payment_instruction\":{\"disbursement_mode\":\"INSTANT\"},\"description\":\"Tree Pose - Vrikshasana - P\u00f3ster \\/ Madera roble natural \\/ 30x40\",\"custom_id\":\"{\\\"shop_id\\\":751927347,\\\"session_id\\\":\\\"rDnoa2wrjBfOwgr7vaHzTLk7A\\\"}\",\"invoice_id\":\"rDnoa2wrjBfOwgr7vaHzTLk7A\",\"soft_descriptor\":\"PAYPAL *ARTESTASTOR AR\",\"items\":[{\"name\":\"Tree Pose - Vrikshasana - P\u00f3ster \\/ Madera roble natural \\/ 30x40\",\"unit_amount\":{\"currency_code\":\"EUR\",\"value\":\"42.95\"},\"tax\":{\"currency_code\":\"EUR\",\"value\":\"0.00\"},\"quantity\":\"1\"},{\"name\":\"Abstract N 23 - P\u00f3ster \\/ Sin marco \\/ 50x70\",\"unit_amount\":{\"currency_code\":\"EUR\",\"value\":\"32.95\"},\"tax\":{\"currency_code\":\"EUR\",\"value\":\"0.00\"},\"quantity\":\"1\"}],\"shipping\":{\"name\":{\"full_name\":\"Marina Trafi\"},\"address\":{\"address_line_1\":\"Carrer de las Navas de Tolosa 309, atico 2a\",\"admin_area_2\":\"Barcelona\",\"admin_area_1\":\"Barcelona\",\"postal_code\":\"08026\",\"country_code\":\"ES\"}},\"payments\":{\"captures\":[{\"id\":\"7FW48082ES337091T\",\"status\":\"COMPLETED\",\"amount\":{\"currency_code\":\"EUR\",\"value\":\"68.31\"},\"final_capture\":true,\"disbursement_mode\":\"INSTANT\",\"seller_protection\":{\"status\":\"ELIGIBLE\",\"dispute_categories\":[\"ITEM_NOT_RECEIVED\",\"UNAUTHORIZED_TRANSACTION\"]},\"seller_receivable_breakdown\":{\"gross_amount\":{\"currency_code\":\"EUR\",\"value\":\"68.31\"},\"paypal_fee\":{\"currency_code\":\"EUR\",\"value\":\"2.33\"},\"net_amount\":{\"currency_code\":\"EUR\",\"value\":\"65.98\"}},\"invoice_id\":\"rDnoa2wrjBfOwgr7vaHzTLk7A\",\"custom_id\":\"{\\\"shop_id\\\":751927347,\\\"session_id\\\":\\\"rDnoa2wrjBfOwgr7vaHzTLk7A\\\"}\",\"links\":[{\"href\":\"https:\\/\\/api.paypal.com\\/v2\\/payments\\/captures\\/7FW48082ES337091T\",\"rel\":\"self\",\"method\":\"GET\"},{\"href\":\"https:\\/\\/api.paypal.com\\/v2\\/payments\\/captures\\/7FW48082ES337091T\\/refund\",\"rel\":\"refund\",\"method\":\"POST\"},{\"href\":\"https:\\/\\/api.paypal.com\\/v2\\/checkout\\/orders\\/9F8360311X873434J\",\"rel\":\"up\",\"method\":\"GET\"}],\"create_time\":\"2026-01-29T17:58:57Z\",\"update_time\":\"2026-01-29T17:58:57Z\"}]}}],\"payer\":{\"name\":{\"given_name\":\"Marina\",\"surname\":\"Traf\u00ed  Sanahuja\"},\"email_address\":\"marinatrf00@gmail.com\",\"payer_id\":\"TTNTRVMR4BY24\",\"phone\":{\"phone_number\":{\"national_number\":\"34676312793\"}},\"address\":{\"address_line_1\":\"Carrer de las Navas de Tolosa, 309\",\"address_line_2\":\"\u00c1tico 2a\",\"admin_area_2\":\"Barcelona\",\"admin_area_1\":\"CT\",\"postal_code\":\"08026\",\"country_code\":\"ES\"}},\"create_time\":\"2026-01-29T17:58:17Z\",\"update_time\":\"2026-01-29T17:58:57Z\",\"links\":[{\"href\":\"https:\\/\\/api.paypal.com\\/v2\\/checkout\\/orders\\/9F8360311X873434J\",\"rel\":\"self\",\"method\":\"GET\"}]}"</t>
  </si>
  <si>
    <t>AS-95279</t>
  </si>
  <si>
    <t>gid://shopify/Order/7412174455122</t>
  </si>
  <si>
    <t>gid://shopify/OrderTransaction/8583794327890</t>
  </si>
  <si>
    <t>2026-01-07T13:14:18Z</t>
  </si>
  <si>
    <t>ch_3SmwZ5IkWweOM9jA1y2OWPYh</t>
  </si>
  <si>
    <t>r1bA3BOgkdggpkkI5aXwf5QNP</t>
  </si>
  <si>
    <t>pi_3SmwZ5IkWweOM9jA1RuA4xtI</t>
  </si>
  <si>
    <t>"{\"id\":\"pi_3SmwZ5IkWweOM9jA1RuA4xtI\",\"object\":\"payment_intent\",\"amount\":2490,\"amount_capturable\":0,\"amount_received\":2490,\"canceled_at\":null,\"cancellation_reason\":null,\"capture_method\":\"automatic\",\"latest_charge\":{\"id\":\"ch_3SmwZ5IkWweOM9jA1y2OWPYh\",\"object\":\"charge\",\"amount\":2490,\"application_fee\":\"fee_1SmwZ7IkWweOM9jAgWe4pa1e\",\"balance_transaction\":\"txn_3SmwZ5IkWweOM9jA1pOC4X05\",\"captured\":true,\"created\":1767791660,\"currency\":\"eur\",\"failure_code\":null,\"failure_message\":null,\"fraud_details\":{},\"livemode\":true,\"metadata\":{\"payment_id\":\"r1bA3BOgkdggpkkI5aXwf5QN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wZ5IkWweOM9jA1RuA4xtI\",\"payment_method\":\"pm_1SmwZ5IkWweOM9jA4jWTnc9g\",\"payment_method_details\":{\"card\":{\"amount_authorized\":2490,\"authorization_code\":\"122337\",\"brand\":\"visa\",\"checks\":{\"address_line1_check\":\"fail\",\"address_postal_code_check\":\"pass\",\"cvc_check\":\"pass\"},\"country\":\"FR\",\"description\":\"Visa Gold\",\"ds_transaction_id\":null,\"exp_month\":10,\"exp_year\":2029,\"extended_authorization\":{\"status\":\"disabled\"},\"fingerprint\":\"bcuXUbGJj500yHMi\",\"funding\":\"debit\",\"iin\":\"497043\",\"incremental_authorization\":{\"status\":\"unavailable\"},\"installments\":null,\"issuer\":\"LA BANQUE POSTALE\",\"last4\":\"3474\",\"mandate\":null,\"moto\":false,\"multicapture\":{\"status\":\"unavailable\"},\"network\":\"visa\",\"network_token\":{\"used\":false},\"network_transaction_id\":\"486007476619328\",\"overcapture\":{\"maximum_amount_capturable\":2490,\"status\":\"unavailable\"},\"payment_account_reference\":\"V001AADBP30000345701390000000\",\"regulated_status\":\"unregulated\",\"three_d_secure\":{\"authentication_flow\":\"frictionless\",\"electronic_commerce_indicator\":\"07\",\"exemption_indicator\":null,\"result\":\"exempted\",\"result_reason\":null,\"transaction_id\":\"156a2070-26c8-4418-8205-33d377e93052\",\"version\":\"2.2.0\"},\"wallet\":null},\"type\":\"card\"},\"refunded\":false,\"source\":null,\"status\":\"succeeded\",\"mit_params\":{\"network_transaction_id\":\"486007476619328\"}},\"confirmation_method\":\"manual\",\"created\":1767791659,\"currency\":\"eur\",\"customer\":null,\"last_payment_error\":null,\"livemode\":true,\"metadata\":{\"payment_id\":\"r1bA3BOgkdggpkkI5aXwf5QNP\",\"payments_extension\":\"true\",\"payments_extension_type\":\"card\",\"reconciliation_flow\":\"payments_api\",\"shop_id\":\"751927347\"},\"next_action\":null,\"payment_method\":\"pm_1SmwZ5IkWweOM9jA4jWTnc9g\",\"payment_method_types\":[\"card\"],\"source\":null,\"status\":\"succeeded\"}"</t>
  </si>
  <si>
    <t>AS-90749</t>
  </si>
  <si>
    <t>gid://shopify/Order/7153377018194</t>
  </si>
  <si>
    <t>gid://shopify/OrderTransaction/8390543540562</t>
  </si>
  <si>
    <t>2025-11-24T20:57:51Z</t>
  </si>
  <si>
    <t>35F16024KU877343W</t>
  </si>
  <si>
    <t>"{\"id\":\"35F16024KU877343W\",\"intent\":\"CAPTURE\",\"status\":\"COMPLETED\",\"payment_source\":{\"paypal\":{\"email_address\":\"elodietaloub@gmail.com\",\"account_id\":\"Q5NSAELMKME6C\",\"account_status\":\"VERIFIED\",\"name\":{\"given_name\":\"Elodie\",\"surname\":\"Taloub\"},\"phone_number\":{\"national_number\":\"33688971580\"},\"address\":{\"address_line_1\":\"382 avenue de Tivoli\",\"address_line_2\":\"Apt C12 R\u00e9sidence Confidentiel\",\"admin_area_2\":\"LE BOUSCAT\",\"postal_code\":\"33110\",\"country_code\":\"FR\"}}},\"purchase_units\":[{\"reference_id\":\"default\",\"amount\":{\"currency_code\":\"EUR\",\"value\":\"59.31\",\"breakdown\":{\"item_total\":{\"currency_code\":\"EUR\",\"value\":\"67.95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13.59\"}}},\"payee\":{\"email_address\":\"info@artestaposters.com\",\"merchant_id\":\"CZQCEKGVW6QGG\",\"display_data\":{\"brand_name\":\"Artesta\"}},\"payment_instruction\":{\"disbursement_mode\":\"INSTANT\"},\"description\":\"Mexico - P\u00f3ster \\/ Madera azul \\/ 50x70\",\"custom_id\":\"{\\\"shop_id\\\":751927347,\\\"session_id\\\":\\\"rvCJzvS1NONDmLVQVVq3eUEgT\\\"}\",\"invoice_id\":\"rvCJzvS1NONDmLVQVVq3eUEgT\",\"soft_descriptor\":\"PAYPAL *ARTESTASTOR AR\",\"items\":[{\"name\":\"Mexico - P\u00f3ster \\/ Madera azul \\/ 50x70\",\"unit_amount\":{\"currency_code\":\"EUR\",\"value\":\"67.95\"},\"tax\":{\"currency_code\":\"EUR\",\"value\":\"0.00\"},\"quantity\":\"1\"}],\"shipping\":{\"name\":{\"full_name\":\"Elodie Taloub \"},\"address\":{\"address_line_1\":\"382 avenue de Tivoli Apt C12 R\u00e9sidence Confidentiel \",\"admin_area_2\":\"Le Bouscat \",\"postal_code\":\"33110\",\"country_code\":\"FR\"}},\"supplementary_data\":{\"tax_nexus\":[]},\"payments\":{\"captures\":[{\"id\":\"8HV65214A8813982J\",\"status\":\"COMPLETED\",\"amount\":{\"currency_code\":\"EUR\",\"value\":\"59.31\"},\"final_capture\":true,\"disbursement_mode\":\"INSTANT\",\"seller_protection\":{\"status\":\"ELIGIBLE\",\"dispute_categories\":[\"ITEM_NOT_RECEIVED\",\"UNAUTHORIZED_TRANSACTION\"]},\"seller_receivable_breakdown\":{\"gross_amount\":{\"currency_code\":\"EUR\",\"value\":\"59.31\"},\"paypal_fee\":{\"currency_code\":\"EUR\",\"value\":\"2.07\"},\"net_amount\":{\"currency_code\":\"EUR\",\"value\":\"57.24\"}},\"invoice_id\":\"rvCJzvS1NONDmLVQVVq3eUEgT\",\"custom_id\":\"{\\\"shop_id\\\":751927347,\\\"session_id\\\":\\\"rvCJzvS1NONDmLVQVVq3eUEgT\\\"}\",\"links\":[{\"href\":\"https:\\/\\/api.paypal.com\\/v2\\/payments\\/captures\\/8HV65214A8813982J\",\"rel\":\"self\",\"method\":\"GET\"},{\"href\":\"https:\\/\\/api.paypal.com\\/v2\\/payments\\/captures\\/8HV65214A8813982J\\/refund\",\"rel\":\"refund\",\"method\":\"POST\"},{\"href\":\"https:\\/\\/api.paypal.com\\/v2\\/checkout\\/orders\\/35F16024KU877343W\",\"rel\":\"up\",\"method\":\"GET\"}],\"create_time\":\"2025-11-24T20:57:53Z\",\"update_time\":\"2025-11-24T20:57:53Z\"}]}}],\"payer\":{\"name\":{\"given_name\":\"Elodie\",\"surname\":\"Taloub\"},\"email_address\":\"elodietaloub@gmail.com\",\"payer_id\":\"Q5NSAELMKME6C\",\"phone\":{\"phone_number\":{\"national_number\":\"33688971580\"}},\"address\":{\"address_line_1\":\"382 avenue de Tivoli\",\"address_line_2\":\"Apt C12 R\u00e9sidence Confidentiel\",\"admin_area_2\":\"LE BOUSCAT\",\"postal_code\":\"33110\",\"country_code\":\"FR\"}},\"create_time\":\"2025-11-24T20:56:29Z\",\"update_time\":\"2025-11-24T20:57:53Z\",\"links\":[{\"href\":\"https:\\/\\/api.paypal.com\\/v2\\/checkout\\/orders\\/35F16024KU877343W\",\"rel\":\"self\",\"method\":\"GET\"}]}"</t>
  </si>
  <si>
    <t>gid://shopify/OrderTransaction/8599044653394</t>
  </si>
  <si>
    <t>2026-01-13T12:36:14Z</t>
  </si>
  <si>
    <t>zYYcykenLIn4SFxGfDyXgRWbf</t>
  </si>
  <si>
    <t>"{\"status\":\"COMPLETED\",\"id\":\"1LJ17980BN0500029\",\"amount\":\"17.80\",\"currency\":\"EUR\",\"created_at\":\"2026-01-13T04:36:15-08:00\",\"updated_at\":\"2026-01-13T04:36:15-08:00\",\"seller_payable_breakdown\":{\"gross_amount\":{\"currency_code\":\"EUR\",\"value\":\"17.80\"},\"paypal_fee\":{\"currency_code\":\"EUR\",\"value\":\"0.00\"},\"net_amount\":{\"currency_code\":\"EUR\",\"value\":\"17.80\"},\"total_refunded_amount\":{\"currency_code\":\"EUR\",\"value\":\"17.80\"}},\"invoice_id\":{\"invoice_id\":\"rvCJzvS1NONDmLVQVVq3eUEgT\"},\"custom_id\":{\"shop_id\":751927347,\"session_id\":\"zYYcykenLIn4SFxGfDyXgRWbf\"}}"</t>
  </si>
  <si>
    <t>AS-97217</t>
  </si>
  <si>
    <t>gid://shopify/Order/7516656632146</t>
  </si>
  <si>
    <t>gid://shopify/OrderTransaction/8650532356434</t>
  </si>
  <si>
    <t>2026-01-31T16:15:34Z</t>
  </si>
  <si>
    <t>py_3SvgpeIkWweOM9jA2IMLJ99I</t>
  </si>
  <si>
    <t>rLBtxxGb4hYNYJAcD2711r6hu</t>
  </si>
  <si>
    <t>"{\"id\":\"py_3SvgpeIkWweOM9jA2IMLJ99I\",\"object\":\"charge\",\"amount\":3190,\"application_fee\":\"fee_1Svgq8IkWweOM9jAXg7MD2GS\",\"balance_transaction\":\"txn_3SvgpeIkWweOM9jA26r7mjOF\",\"captured\":true,\"created\":1769876164,\"currency\":\"eur\",\"failure_code\":null,\"failure_message\":null,\"fraud_details\":{},\"livemode\":true,\"metadata\":{\"payments_extension_type\":\"klarna\",\"payments_extension\":\"true\",\"shop_id\":\"751927347\",\"reconciliation_flow\":\"payments_api\",\"payment_id\":\"rLBtxxGb4hYNYJAcD2711r6hu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vgpeIkWweOM9jA2Sx5Snh2\",\"payment_method\":\"pm_1SvgpeIkWweOM9jAxXPTR5Fq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</si>
  <si>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AS-96090</t>
  </si>
  <si>
    <t>gid://shopify/Order/7433924968786</t>
  </si>
  <si>
    <t>gid://shopify/OrderTransaction/8608612712786</t>
  </si>
  <si>
    <t>2026-01-16T18:34:56Z</t>
  </si>
  <si>
    <t>ch_3SqHrJIkWweOM9jA2VbaZfyX</t>
  </si>
  <si>
    <t>rHB31MW2zXQmUmHzAPuuvTOS3</t>
  </si>
  <si>
    <t>pi_3SqHrJIkWweOM9jA2kPgb0li</t>
  </si>
  <si>
    <t>"{\"id\":\"pi_3SqHrJIkWweOM9jA2kPgb0li\",\"object\":\"payment_intent\",\"amount\":6795,\"amount_capturable\":0,\"amount_received\":6795,\"canceled_at\":null,\"cancellation_reason\":null,\"capture_method\":\"automatic\",\"latest_charge\":{\"id\":\"ch_3SqHrJIkWweOM9jA2VbaZfyX\",\"object\":\"charge\",\"amount\":6795,\"application_fee\":\"fee_1SqHrNIkWweOM9jArA78oLem\",\"balance_transaction\":\"txn_3SqHrJIkWweOM9jA2TfULNPV\",\"captured\":true,\"created\":1768588501,\"currency\":\"eur\",\"failure_code\":null,\"failure_message\":null,\"fraud_details\":{},\"livemode\":true,\"metadata\":{\"payment_id\":\"rHB31MW2zXQmUmHzAPuuvTOS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HrJIkWweOM9jA2kPgb0li\",\"payment_method\":\"pm_1SqHrJIkWweOM9jAT8RK2Rp7\",\"payment_method_details\":{\"card\":{\"amount_authorized\":6795,\"authorization_code\":\"754456\",\"brand\":\"mastercard\",\"checks\":{\"address_line1_check\":\"unavailable\",\"address_postal_code_check\":\"unavailable\",\"cvc_check\":null},\"country\":\"FR\",\"description\":\"Gold MasterCard Card Immediate Debit\",\"ds_transaction_id\":null,\"exp_month\":10,\"exp_year\":2026,\"extended_authorization\":{\"status\":\"disabled\"},\"fingerprint\":\"UIITSoVIAcOdlUwK\",\"funding\":\"debit\",\"iin\":\"513771\",\"incremental_authorization\":{\"status\":\"unavailable\"},\"installments\":null,\"issuer\":\"CREDIT AGRICOLE S.A.\",\"last4\":\"5964\",\"mandate\":null,\"moto\":false,\"multicapture\":{\"status\":\"unavailable\"},\"network\":\"mastercard\",\"network_token\":{\"used\":false},\"network_transaction_id\":\"TCGVX3PND0116\",\"overcapture\":{\"maximum_amount_capturable\":6795,\"status\":\"unavailable\"},\"payment_account_reference\":\"500170SY61YA3YZNX9158JA5T37VQ\",\"regulated_status\":\"unregulated\",\"three_d_secure\":{\"authentication_flow\":\"frictionless\",\"electronic_commerce_indicator\":\"06\",\"exemption_indicator\":null,\"result\":\"exempted\",\"result_reason\":null,\"transaction_id\":\"61a62f25-39f6-4db7-8dc9-67316b0182e9\",\"version\":\"2.2.0\"},\"wallet\":null},\"type\":\"card\"},\"refunded\":false,\"source\":null,\"status\":\"succeeded\",\"mit_params\":{\"network_transaction_id\":\"TCGVX3PND0116\"}},\"confirmation_method\":\"manual\",\"created\":1768588497,\"currency\":\"eur\",\"customer\":null,\"last_payment_error\":null,\"livemode\":true,\"metadata\":{\"payment_id\":\"rHB31MW2zXQmUmHzAPuuvTOS3\",\"payments_extension\":\"true\",\"payments_extension_type\":\"card\",\"reconciliation_flow\":\"payments_api\",\"shop_id\":\"751927347\"},\"next_action\":null,\"payment_method\":\"pm_1SqHrJIkWweOM9jAT8RK2Rp7\",\"payment_method_types\":[\"card\"],\"source\":null,\"status\":\"succeeded\"}"</t>
  </si>
  <si>
    <t>AS-97204</t>
  </si>
  <si>
    <t>gid://shopify/Order/7516393079122</t>
  </si>
  <si>
    <t>gid://shopify/OrderTransaction/8650202153298</t>
  </si>
  <si>
    <t>2026-01-31T14:16:18Z</t>
  </si>
  <si>
    <t>7T7783439N5669926</t>
  </si>
  <si>
    <t>"{\"id\":\"7T7783439N5669926\",\"intent\":\"CAPTURE\",\"status\":\"COMPLETED\",\"payment_source\":{\"paypal\":{\"email_address\":\"andrea.isidori@gmail.com\",\"account_id\":\"4G9KSPCHE6NB4\",\"account_status\":\"VERIFIED\",\"name\":{\"given_name\":\"ANDREA\",\"surname\":\"ISIDORI\"},\"phone_number\":{\"national_number\":\"3285305177\"},\"address\":{\"address_line_1\":\"Viale Anicio Gallo 196 Sc.B1 int.6\",\"admin_area_2\":\"Roma\",\"admin_area_1\":\"Roma\",\"postal_code\":\"00174\",\"country_code\":\"IT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The decoration plant - P\u00f3ster \\/ Sin marco \\/ 30x40\",\"custom_id\":\"{\\\"shop_id\\\":751927347,\\\"session_id\\\":\\\"rJ1UGMUJPJSCjCUgFSDp5VUbh\\\"}\",\"invoice_id\":\"rJ1UGMUJPJSCjCUgFSDp5VUbh\",\"items\":[{\"name\":\"The decoration plant - P\u00f3ster \\/ Sin marco \\/ 30x40\",\"unit_amount\":{\"currency_code\":\"EUR\",\"value\":\"19.95\"},\"tax\":{\"currency_code\":\"EUR\",\"value\":\"0.00\"},\"quantity\":\"1\"}],\"shipping\":{\"name\":{\"full_name\":\"andrea isidori\"},\"address\":{\"address_line_1\":\"Via Quintilio Varo 133\",\"admin_area_2\":\"Roma\",\"admin_area_1\":\"ROMA\",\"postal_code\":\"00174\",\"country_code\":\"IT\"}},\"payments\":{\"captures\":[{\"id\":\"18P91434RW849150Y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J1UGMUJPJSCjCUgFSDp5VUbh\",\"custom_id\":\"{\\\"shop_id\\\":751927347,\\\"session_id\\\":\\\"rJ1UGMUJPJSCjCUgFSDp5VUbh\\\"}\",\"links\":[{\"href\":\"https:\\/\\/api.paypal.com\\/v2\\/payments\\/captures\\/18P91434RW849150Y\",\"rel\":\"self\",\"method\":\"GET\"},{\"href\":\"https:\\/\\/api.paypal.com\\/v2\\/payments\\/captures\\/18P91434RW849150Y\\/refund\",\"rel\":\"refund\",\"method\":\"POST\"},{\"href\":\"https:\\/\\/api.paypal.com\\/v2\\/checkout\\/orders\\/7T7783439N5669926\",\"rel\":\"up\",\"method\":\"GET\"}],\"create_time\":\"2026-01-31T14:16:20Z\",\"update_time\":\"2026-01-31T14:16:20Z\"}]}}],\"payer\":{\"name\":{\"given_name\":\"ANDREA\",\"surname\":\"ISIDORI\"},\"email_address\":\"andrea.isidori@gmail.com\",\"payer_id\":\"4G9KSPCHE6NB4\",\"phone\":{\"phone_number\":{\"national_number\":\"3285305177\"}},\"address\":{\"address_line_1\":\"Viale Anicio Gallo 196 Sc.B1 int.6\",\"admin_area_2\":\"Roma\",\"admin_area_1\":\"Roma\",\"postal_code\":\"00174\",\"country_code\":\"IT\"}},\"create_time\":\"2026-01-31T14:12:43Z\",\"update_time\":\"2026-01-31T14:16:20Z\",\"links\":[{\"href\":\"https:\\/\\/api.paypal.com\\/v2\\/checkout\\/orders\\/7T7783439N5669926\",\"rel\":\"self\",\"method\":\"GET\"}]}"</t>
  </si>
  <si>
    <t>AS-95689</t>
  </si>
  <si>
    <t>gid://shopify/Order/7421475225938</t>
  </si>
  <si>
    <t>gid://shopify/OrderTransaction/8594881216850</t>
  </si>
  <si>
    <t>2026-01-11T19:14:47Z</t>
  </si>
  <si>
    <t>ch_3SoU68IkWweOM9jA1oRLtVXf</t>
  </si>
  <si>
    <t>rP4ilku8KCGfQL9knA7attg6f</t>
  </si>
  <si>
    <t>pi_3SoU68IkWweOM9jA1YPb5YXh</t>
  </si>
  <si>
    <t>"{\"id\":\"pi_3SoU68IkWweOM9jA1YPb5YXh\",\"object\":\"payment_intent\",\"amount\":4485,\"amount_capturable\":0,\"amount_received\":4485,\"canceled_at\":null,\"cancellation_reason\":null,\"capture_method\":\"automatic\",\"latest_charge\":{\"id\":\"ch_3SoU68IkWweOM9jA1oRLtVXf\",\"object\":\"charge\",\"amount\":4485,\"application_fee\":\"fee_1SoU6AIkWweOM9jAXaM9dUdM\",\"balance_transaction\":\"txn_3SoU68IkWweOM9jA1slEHZaf\",\"captured\":true,\"created\":1768158889,\"currency\":\"eur\",\"failure_code\":null,\"failure_message\":null,\"fraud_details\":{},\"livemode\":true,\"metadata\":{\"payment_id\":\"rP4ilku8KCGfQL9knA7attg6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U68IkWweOM9jA1YPb5YXh\",\"payment_method\":\"pm_1SoU68IkWweOM9jApGxlExGz\",\"payment_method_details\":{\"card\":{\"amount_authorized\":4485,\"authorization_code\":\"N6EGQ8\",\"brand\":\"mastercard\",\"checks\":{\"address_line1_check\":\"unavailable\",\"address_postal_code_check\":\"unavailable\",\"cvc_check\":\"pass\"},\"country\":\"DE\",\"description\":\"World Debit Embossed MasterCard Card\",\"ds_transaction_id\":null,\"exp_month\":6,\"exp_year\":2030,\"extended_authorization\":{\"status\":\"disabled\"},\"fingerprint\":\"0oovaXVwMC7G5f25\",\"funding\":\"debit\",\"iin\":\"535585\",\"incremental_authorization\":{\"status\":\"unavailable\"},\"installments\":null,\"issuer\":\"N26 BANK AG\",\"last4\":\"1321\",\"mandate\":null,\"moto\":false,\"multicapture\":{\"status\":\"unavailable\"},\"network\":\"mastercard\",\"network_token\":{\"used\":false},\"network_transaction_id\":\"MDHU364U60111\",\"overcapture\":{\"maximum_amount_capturable\":4485,\"status\":\"unavailable\"},\"payment_account_reference\":\"5001DEG4KMGLI1UKQMGB60R3G9KOV\",\"regulated_status\":\"unregulated\",\"three_d_secure\":null,\"wallet\":null},\"type\":\"card\"},\"refunded\":false,\"source\":null,\"status\":\"succeeded\",\"mit_params\":{\"network_transaction_id\":\"MDHU364U60111\"}},\"confirmation_method\":\"manual\",\"created\":1768158888,\"currency\":\"eur\",\"customer\":null,\"last_payment_error\":null,\"livemode\":true,\"metadata\":{\"payment_id\":\"rP4ilku8KCGfQL9knA7attg6f\",\"payments_extension\":\"true\",\"payments_extension_type\":\"card\",\"reconciliation_flow\":\"payments_api\",\"shop_id\":\"751927347\"},\"next_action\":null,\"payment_method\":\"pm_1SoU68IkWweOM9jApGxlExGz\",\"payment_method_types\":[\"card\"],\"source\":null,\"status\":\"succeeded\"}"</t>
  </si>
  <si>
    <t>AS-96903</t>
  </si>
  <si>
    <t>gid://shopify/Order/7498423206226</t>
  </si>
  <si>
    <t>gid://shopify/OrderTransaction/8639002673490</t>
  </si>
  <si>
    <t>2026-01-27T11:20:32Z</t>
  </si>
  <si>
    <t>ch_3SuAJxIkWweOM9jA1olqMuAb</t>
  </si>
  <si>
    <t>r9ynf9bXUwGflMPop2tEoT9c9</t>
  </si>
  <si>
    <t>pi_3SuAJxIkWweOM9jA1NjpJV0N</t>
  </si>
  <si>
    <t>"{\"id\":\"pi_3SuAJxIkWweOM9jA1NjpJV0N\",\"object\":\"payment_intent\",\"amount\":21578,\"amount_capturable\":0,\"amount_received\":21578,\"canceled_at\":null,\"cancellation_reason\":null,\"capture_method\":\"automatic\",\"latest_charge\":{\"id\":\"ch_3SuAJxIkWweOM9jA1olqMuAb\",\"object\":\"charge\",\"amount\":21578,\"application_fee\":\"fee_1SuAJyIkWweOM9jA7VxBkqkI\",\"balance_transaction\":\"txn_3SuAJxIkWweOM9jA1IqPVnD9\",\"captured\":true,\"created\":1769512833,\"currency\":\"eur\",\"failure_code\":null,\"failure_message\":null,\"fraud_details\":{},\"livemode\":true,\"metadata\":{\"payment_id\":\"r9ynf9bXUwGflMPop2tEoT9c9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AJxIkWweOM9jA1NjpJV0N\",\"payment_method\":\"pm_1SuAJxIkWweOM9jAsulAgz11\",\"payment_method_details\":{\"card\":{\"amount_authorized\":21578,\"authorization_code\":\"186389\",\"brand\":\"visa\",\"checks\":{\"address_line1_check\":\"pass\",\"address_postal_code_check\":\"pass\",\"cvc_check\":\"pass\"},\"country\":\"DE\",\"description\":\"Visa Business Enhanced (US Only)\",\"ds_transaction_id\":null,\"exp_month\":10,\"exp_year\":2029,\"extended_authorization\":{\"status\":\"disabled\"},\"fingerprint\":\"YPaEb0oAN6oksBTz\",\"funding\":\"credit\",\"iin\":\"417057\",\"incremental_authorization\":{\"status\":\"unavailable\"},\"installments\":null,\"issuer\":\"PAYHAWK FINANCIAL SERVICES UAB\",\"last4\":\"7401\",\"mandate\":null,\"moto\":false,\"multicapture\":{\"status\":\"unavailable\"},\"network\":\"visa\",\"network_token\":{\"used\":false},\"network_transaction_id\":\"486027408330115\",\"overcapture\":{\"maximum_amount_capturable\":21578,\"status\":\"unavailable\"},\"payment_account_reference\":\"V0010013825297323991086903417\",\"regulated_status\":\"unregulated\",\"three_d_secure\":null,\"wallet\":null},\"type\":\"card\"},\"refunded\":false,\"source\":null,\"status\":\"succeeded\",\"mit_params\":{\"network_transaction_id\":\"486027408330115\"}},\"confirmation_method\":\"manual\",\"created\":1769512833,\"currency\":\"eur\",\"customer\":null,\"last_payment_error\":null,\"livemode\":true,\"metadata\":{\"payment_id\":\"r9ynf9bXUwGflMPop2tEoT9c9\",\"payments_extension\":\"true\",\"payments_extension_type\":\"card\",\"reconciliation_flow\":\"payments_api\",\"shop_id\":\"751927347\"},\"next_action\":null,\"payment_method\":\"pm_1SuAJxIkWweOM9jAsulAgz11\",\"payment_method_types\":[\"card\"],\"source\":null,\"status\":\"succeeded\"}"</t>
  </si>
  <si>
    <t>AS-96973</t>
  </si>
  <si>
    <t>gid://shopify/Order/7500457083218</t>
  </si>
  <si>
    <t>gid://shopify/OrderTransaction/8641293156690</t>
  </si>
  <si>
    <t>2026-01-28T10:09:31Z</t>
  </si>
  <si>
    <t>70K57167YA957624A</t>
  </si>
  <si>
    <t>"{\"id\":\"70K57167YA957624A\",\"intent\":\"CAPTURE\",\"status\":\"COMPLETED\",\"payment_source\":{\"paypal\":{\"email_address\":\"biggibosch@gmx.de\",\"account_id\":\"EV44ZUTPWLKAE\",\"account_status\":\"VERIFIED\",\"name\":{\"given_name\":\"Brigitte\",\"surname\":\"Bosch\"},\"phone_number\":{\"national_number\":\"491776448471\"},\"address\":{\"address_line_1\":\"Berberitzenstrasse 77f\",\"admin_area_2\":\"M\u00fcnchen\",\"postal_code\":\"80935\",\"country_code\":\"DE\"}}},\"purchase_units\":[{\"reference_id\":\"default\",\"amount\":{\"currency_code\":\"EUR\",\"value\":\"131.09\",\"breakdown\":{\"item_total\":{\"currency_code\":\"EUR\",\"value\":\"145.65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14.56\"}}},\"payee\":{\"email_address\":\"info@artestaposters.com\",\"merchant_id\":\"CZQCEKGVW6QGG\",\"display_data\":{\"brand_name\":\"Artesta\"}},\"payment_instruction\":{\"disbursement_mode\":\"INSTANT\"},\"description\":\"Quality time - P\u00f3ster \\/ Sin marco \\/ 20x30\",\"custom_id\":\"{\\\"shop_id\\\":751927347,\\\"session_id\\\":\\\"rCVBf7DTwkpuoRgFNUtrDcYcw\\\"}\",\"invoice_id\":\"rCVBf7DTwkpuoRgFNUtrDcYcw\",\"soft_descriptor\":\"PAYPAL *ARTESTASTOR AR\",\"items\":[{\"name\":\"Quality time - P\u00f3ster \\/ Sin marco \\/ 20x30\",\"unit_amount\":{\"currency_code\":\"EUR\",\"value\":\"12.95\"},\"tax\":{\"currency_code\":\"EUR\",\"value\":\"0.00\"},\"quantity\":\"1\"},{\"name\":\"Le petit dejeuner , Made in France - P\u00f3ster \\/ Sin marco \\/ 40x50\",\"unit_amount\":{\"currency_code\":\"EUR\",\"value\":\"26.95\"},\"tax\":{\"currency_code\":\"EUR\",\"value\":\"0.00\"},\"quantity\":\"1\"},{\"name\":\"Lemon - Athene Fritsch - P\u00f3ster \\/ Sin marco \\/ 20x30\",\"unit_amount\":{\"currency_code\":\"EUR\",\"value\":\"12.95\"},\"tax\":{\"currency_code\":\"EUR\",\"value\":\"0.00\"},\"quantity\":\"1\"},{\"name\":\"Good Wine - P\u00f3ster \\/ Sin marco \\/ 30x40\",\"unit_amount\":{\"currency_code\":\"EUR\",\"value\":\"19.95\"},\"tax\":{\"currency_code\":\"EUR\",\"value\":\"0.00\"},\"quantity\":\"1\"},{\"name\":\"Vase No13 - THE MIUUS STUDIO - P\u00f3ster \\/ Sin marco \\/ 30x40\",\"unit_amount\":{\"currency_code\":\"EUR\",\"value\":\"19.95\"},\"tax\":{\"currency_code\":\"EUR\",\"value\":\"0.00\"},\"quantity\":\"1\"},{\"name\":\"Gold Blooms Still Life - P\u00f3ster \\/ Sin marco \\/ 30x40\",\"unit_amount\":{\"currency_code\":\"EUR\",\"value\":\"19.95\"},\"tax\":{\"currency_code\":\"EUR\",\"value\":\"0.00\"},\"quantity\":\"1\"},{\"name\":\"La Dolce Vita - P\u00f3ster \\/ Sin marco \\/ 50x70\",\"unit_amount\":{\"currency_code\":\"EUR\",\"value\":\"32.95\"},\"tax\":{\"currency_code\":\"EUR\",\"value\":\"0.00\"},\"quantity\":\"1\"}],\"shipping\":{\"name\":{\"full_name\":\"Brigitte Bosch\"},\"address\":{\"address_line_1\":\"Kaiserin-Augusta-Allee 102\",\"admin_area_2\":\"Berlin\",\"postal_code\":\"10553\",\"country_code\":\"DE\"}},\"payments\":{\"captures\":[{\"id\":\"8TW86110F25685005\",\"status\":\"COMPLETED\",\"amount\":{\"currency_code\":\"EUR\",\"value\":\"131.09\"},\"final_capture\":true,\"disbursement_mode\":\"INSTANT\",\"seller_protection\":{\"status\":\"ELIGIBLE\",\"dispute_categories\":[\"ITEM_NOT_RECEIVED\",\"UNAUTHORIZED_TRANSACTION\"]},\"seller_receivable_breakdown\":{\"gross_amount\":{\"currency_code\":\"EUR\",\"value\":\"131.09\"},\"paypal_fee\":{\"currency_code\":\"EUR\",\"value\":\"4.15\"},\"net_amount\":{\"currency_code\":\"EUR\",\"value\":\"126.94\"}},\"invoice_id\":\"rCVBf7DTwkpuoRgFNUtrDcYcw\",\"custom_id\":\"{\\\"shop_id\\\":751927347,\\\"session_id\\\":\\\"rCVBf7DTwkpuoRgFNUtrDcYcw\\\"}\",\"links\":[{\"href\":\"https:\\/\\/api.paypal.com\\/v2\\/payments\\/captures\\/8TW86110F25685005\",\"rel\":\"self\",\"method\":\"GET\"},{\"href\":\"https:\\/\\/api.paypal.com\\/v2\\/payments\\/captures\\/8TW86110F25685005\\/refund\",\"rel\":\"refund\",\"method\":\"POST\"},{\"href\":\"https:\\/\\/api.paypal.com\\/v2\\/checkout\\/orders\\/70K57167YA957624A\",\"rel\":\"up\",\"method\":\"GET\"}],\"create_time\":\"2026-01-28T10:09:33Z\",\"update_time\":\"2026-01-28T10:09:33Z\"}]}}],\"payer\":{\"name\":{\"given_name\":\"Brigitte\",\"surname\":\"Bosch\"},\"email_address\":\"biggibosch@gmx.de\",\"payer_id\":\"EV44ZUTPWLKAE\",\"phone\":{\"phone_number\":{\"national_number\":\"491776448471\"}},\"address\":{\"address_line_1\":\"Berberitzenstrasse 77f\",\"admin_area_2\":\"M\u00fcnchen\",\"postal_code\":\"80935\",\"country_code\":\"DE\"}},\"create_time\":\"2026-01-28T10:08:54Z\",\"update_time\":\"2026-01-28T10:09:33Z\",\"links\":[{\"href\":\"https:\\/\\/api.paypal.com\\/v2\\/checkout\\/orders\\/70K57167YA957624A\",\"rel\":\"self\",\"method\":\"GET\"}]}"</t>
  </si>
  <si>
    <t>AS-95740</t>
  </si>
  <si>
    <t>gid://shopify/Order/7422508499282</t>
  </si>
  <si>
    <t>gid://shopify/OrderTransaction/8596025311570</t>
  </si>
  <si>
    <t>2026-01-12T10:00:39Z</t>
  </si>
  <si>
    <t>87856010W3159794A</t>
  </si>
  <si>
    <t>"{\"id\":\"87856010W3159794A\",\"intent\":\"CAPTURE\",\"status\":\"COMPLETED\",\"payment_source\":{\"paypal\":{\"email_address\":\"elisabettagrossa@gmail.com\",\"account_id\":\"ATUNT685QEM86\",\"account_status\":\"VERIFIED\",\"name\":{\"given_name\":\"Elisabetta\",\"surname\":\"Grossa\"},\"phone_number\":{\"national_number\":\"393407020668\"},\"address\":{\"address_line_1\":\"Via Ancilotti 5\",\"admin_area_2\":\"Noale\",\"admin_area_1\":\"VE\",\"postal_code\":\"30033\",\"country_code\":\"IT\"}}},\"purchase_units\":[{\"reference_id\":\"default\",\"amount\":{\"currency_code\":\"EUR\",\"value\":\"28.26\",\"breakdown\":{\"item_total\":{\"currency_code\":\"EUR\",\"value\":\"25.90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2.59\"}}},\"payee\":{\"email_address\":\"info@artestaposters.com\",\"merchant_id\":\"CZQCEKGVW6QGG\",\"display_data\":{\"brand_name\":\"Artesta\"}},\"payment_instruction\":{\"disbursement_mode\":\"INSTANT\"},\"description\":\"Bauhaus Venus yellow circle - P\u00f3ster \\/ Sin marco \\/ 20x30\",\"custom_id\":\"{\\\"shop_id\\\":751927347,\\\"session_id\\\":\\\"rCbfQhqhMB5TuH0XkfwPwJrou\\\"}\",\"invoice_id\":\"rCbfQhqhMB5TuH0XkfwPwJrou\",\"soft_descriptor\":\"PAYPAL *ARTESTASTOR AR\",\"items\":[{\"name\":\"Bauhaus Venus yellow circle - P\u00f3ster \\/ Sin marco \\/ 20x30\",\"unit_amount\":{\"currency_code\":\"EUR\",\"value\":\"12.95\"},\"tax\":{\"currency_code\":\"EUR\",\"value\":\"0.00\"},\"quantity\":\"1\"},{\"name\":\"No stress - P\u00f3ster \\/ Sin marco \\/ 20x30\",\"unit_amount\":{\"currency_code\":\"EUR\",\"value\":\"12.95\"},\"tax\":{\"currency_code\":\"EUR\",\"value\":\"0.00\"},\"quantity\":\"1\"}],\"shipping\":{\"name\":{\"full_name\":\"Elisabetta Maria Grossa\"},\"address\":{\"address_line_1\":\"Via degli Ancilotti 5\",\"admin_area_2\":\"Noale\",\"admin_area_1\":\"Venezia\",\"postal_code\":\"30033\",\"country_code\":\"IT\"}},\"supplementary_data\":{\"tax_nexus\":[]},\"payments\":{\"captures\":[{\"id\":\"96V95540607714201\",\"status\":\"COMPLETED\",\"amount\":{\"currency_code\":\"EUR\",\"value\":\"28.26\"},\"final_capture\":true,\"disbursement_mode\":\"INSTANT\",\"seller_protection\":{\"status\":\"ELIGIBLE\",\"dispute_categories\":[\"ITEM_NOT_RECEIVED\",\"UNAUTHORIZED_TRANSACTION\"]},\"seller_receivable_breakdown\":{\"gross_amount\":{\"currency_code\":\"EUR\",\"value\":\"28.26\"},\"paypal_fee\":{\"currency_code\":\"EUR\",\"value\":\"1.17\"},\"net_amount\":{\"currency_code\":\"EUR\",\"value\":\"27.09\"}},\"invoice_id\":\"rCbfQhqhMB5TuH0XkfwPwJrou\",\"custom_id\":\"{\\\"shop_id\\\":751927347,\\\"session_id\\\":\\\"rCbfQhqhMB5TuH0XkfwPwJrou\\\"}\",\"links\":[{\"href\":\"https:\\/\\/api.paypal.com\\/v2\\/payments\\/captures\\/96V95540607714201\",\"rel\":\"self\",\"method\":\"GET\"},{\"href\":\"https:\\/\\/api.paypal.com\\/v2\\/payments\\/captures\\/96V95540607714201\\/refund\",\"rel\":\"refund\",\"method\":\"POST\"},{\"href\":\"https:\\/\\/api.paypal.com\\/v2\\/checkout\\/orders\\/87856010W3159794A\",\"rel\":\"up\",\"method\":\"GET\"}],\"create_time\":\"2026-01-12T10:00:41Z\",\"update_time\":\"2026-01-12T10:00:41Z\"}]}}],\"payer\":{\"name\":{\"given_name\":\"Elisabetta\",\"surname\":\"Grossa\"},\"email_address\":\"elisabettagrossa@gmail.com\",\"payer_id\":\"ATUNT685QEM86\",\"phone\":{\"phone_number\":{\"national_number\":\"393407020668\"}},\"address\":{\"address_line_1\":\"Via Ancilotti 5\",\"admin_area_2\":\"Noale\",\"admin_area_1\":\"VE\",\"postal_code\":\"30033\",\"country_code\":\"IT\"}},\"create_time\":\"2026-01-12T09:59:24Z\",\"update_time\":\"2026-01-12T10:00:41Z\",\"links\":[{\"href\":\"https:\\/\\/api.paypal.com\\/v2\\/checkout\\/orders\\/87856010W3159794A\",\"rel\":\"self\",\"method\":\"GET\"}]}"</t>
  </si>
  <si>
    <t>AS-96044</t>
  </si>
  <si>
    <t>gid://shopify/Order/7432778613074</t>
  </si>
  <si>
    <t>gid://shopify/OrderTransaction/8607103287634</t>
  </si>
  <si>
    <t>2026-01-16T08:53:45Z</t>
  </si>
  <si>
    <t>ch_3Sq8mtIkWweOM9jA0DvUyI2z</t>
  </si>
  <si>
    <t>r5FLhdwtpeyZMxgQrYh3mZh36</t>
  </si>
  <si>
    <t>pi_3Sq8mtIkWweOM9jA0JTMPodD</t>
  </si>
  <si>
    <t>"{\"id\":\"pi_3Sq8mtIkWweOM9jA0JTMPodD\",\"object\":\"payment_intent\",\"amount\":5157,\"amount_capturable\":0,\"amount_received\":5157,\"canceled_at\":null,\"cancellation_reason\":null,\"capture_method\":\"automatic\",\"latest_charge\":{\"id\":\"ch_3Sq8mtIkWweOM9jA0DvUyI2z\",\"object\":\"charge\",\"amount\":5157,\"application_fee\":\"fee_1Sq8muIkWweOM9jABKS8pGQh\",\"balance_transaction\":\"txn_3Sq8mtIkWweOM9jA0fJ8wQ79\",\"captured\":true,\"created\":1768553627,\"currency\":\"eur\",\"failure_code\":null,\"failure_message\":null,\"fraud_details\":{},\"livemode\":true,\"metadata\":{\"payment_id\":\"r5FLhdwtpeyZMxgQrYh3mZh36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8mtIkWweOM9jA0JTMPodD\",\"payment_method\":\"pm_1Sq8mtIkWweOM9jAIffCX9rI\",\"payment_method_details\":{\"card\":{\"amount_authorized\":5157,\"authorization_code\":\"606177\",\"brand\":\"mastercard\",\"checks\":{\"address_line1_check\":null,\"address_postal_code_check\":null,\"cvc_check\":null},\"country\":\"IT\",\"description\":\"Platinum Debit MasterCard Card\",\"ds_transaction_id\":null,\"exp_month\":1,\"exp_year\":2028,\"extended_authorization\":{\"status\":\"disabled\"},\"fingerprint\":\"3F08bfDgs4kcZzcx\",\"funding\":\"debit\",\"iin\":\"516764\",\"incremental_authorization\":{\"status\":\"unavailable\"},\"installments\":null,\"issuer\":\"POSTEPAY S.P.A\",\"last4\":\"0000\",\"mandate\":null,\"moto\":false,\"multicapture\":{\"status\":\"unavailable\"},\"network\":\"mastercard\",\"network_token\":{\"used\":false},\"network_transaction_id\":\"MDPCCBFXI0116\",\"overcapture\":{\"maximum_amount_capturable\":5157,\"status\":\"unavailable\"},\"payment_account_reference\":\"5001A537C4YJHIGY2KWKXBMOLPXC7\",\"regulated_status\":\"unregulated\",\"three_d_secure\":null,\"wallet\":{\"dynamic_last4\":\"7719\",\"google_pay\":{},\"type\":\"google_pay\"}},\"type\":\"card\"},\"refunded\":false,\"source\":null,\"status\":\"succeeded\",\"mit_params\":{\"network_transaction_id\":\"MDPCCBFXI0116\"}},\"confirmation_method\":\"manual\",\"created\":1768553627,\"currency\":\"eur\",\"customer\":null,\"last_payment_error\":null,\"livemode\":true,\"metadata\":{\"payment_id\":\"r5FLhdwtpeyZMxgQrYh3mZh36\",\"payments_extension\":\"true\",\"payments_extension_type\":\"card\",\"reconciliation_flow\":\"payments_api\",\"shop_id\":\"751927347\"},\"next_action\":null,\"payment_method\":\"pm_1Sq8mtIkWweOM9jAIffCX9rI\",\"payment_method_types\":[\"card\"],\"source\":null,\"status\":\"succeeded\"}"</t>
  </si>
  <si>
    <t>AS-95185</t>
  </si>
  <si>
    <t>gid://shopify/Order/7409080893778</t>
  </si>
  <si>
    <t>gid://shopify/OrderTransaction/8580084597074</t>
  </si>
  <si>
    <t>2026-01-06T10:33:53Z</t>
  </si>
  <si>
    <t>ch_3SmXaIIkWweOM9jA1ut40jLn</t>
  </si>
  <si>
    <t>rQ8szxh1Trl3F5MjXfBMWUK0y</t>
  </si>
  <si>
    <t>pi_3SmXaIIkWweOM9jA11Ij9zW7</t>
  </si>
  <si>
    <t>"{\"id\":\"pi_3SmXaIIkWweOM9jA11Ij9zW7\",\"object\":\"payment_intent\",\"amount\":6795,\"amount_capturable\":0,\"amount_received\":6795,\"canceled_at\":null,\"cancellation_reason\":null,\"capture_method\":\"automatic\",\"latest_charge\":{\"id\":\"ch_3SmXaIIkWweOM9jA1ut40jLn\",\"object\":\"charge\",\"amount\":6795,\"application_fee\":\"fee_1SmXaJIkWweOM9jAn0AfNP99\",\"balance_transaction\":\"txn_3SmXaIIkWweOM9jA1ikTgkFo\",\"captured\":true,\"created\":1767695634,\"currency\":\"eur\",\"failure_code\":null,\"failure_message\":null,\"fraud_details\":{},\"livemode\":true,\"metadata\":{\"payment_id\":\"rQ8szxh1Trl3F5MjXfBMWUK0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XaIIkWweOM9jA11Ij9zW7\",\"payment_method\":\"pm_1SmXaIIkWweOM9jAuSkCJI76\",\"payment_method_details\":{\"card\":{\"amount_authorized\":6795,\"authorization_code\":\"548085\",\"brand\":\"mastercard\",\"checks\":{\"address_line1_check\":\"unavailable\",\"address_postal_code_check\":\"unavailable\",\"cvc_check\":\"pass\"},\"country\":\"ES\",\"description\":\"MasterCard World Card\",\"ds_transaction_id\":null,\"exp_month\":5,\"exp_year\":2030,\"extended_authorization\":{\"status\":\"disabled\"},\"fingerprint\":\"pJEmH66hKRWSrHKt\",\"funding\":\"credit\",\"iin\":\"516097\",\"incremental_authorization\":{\"status\":\"unavailable\"},\"installments\":null,\"issuer\":\"ING BANK N.V.\",\"last4\":\"6028\",\"mandate\":null,\"moto\":false,\"multicapture\":{\"status\":\"unavailable\"},\"network\":\"mastercard\",\"network_token\":{\"used\":false},\"network_transaction_id\":\"MNWQOL3Y80106\",\"overcapture\":{\"maximum_amount_capturable\":6795,\"status\":\"unavailable\"},\"payment_account_reference\":\"5001ASUZ80LI1BRE0CEGO2OBHRNGG\",\"regulated_status\":\"unregulated\",\"three_d_secure\":null,\"wallet\":null},\"type\":\"card\"},\"refunded\":false,\"source\":null,\"status\":\"succeeded\",\"mit_params\":{\"network_transaction_id\":\"MNWQOL3Y80106\"}},\"confirmation_method\":\"manual\",\"created\":1767695634,\"currency\":\"eur\",\"customer\":null,\"last_payment_error\":null,\"livemode\":true,\"metadata\":{\"payment_id\":\"rQ8szxh1Trl3F5MjXfBMWUK0y\",\"payments_extension\":\"true\",\"payments_extension_type\":\"card\",\"reconciliation_flow\":\"payments_api\",\"shop_id\":\"751927347\"},\"next_action\":null,\"payment_method\":\"pm_1SmXaIIkWweOM9jAuSkCJI76\",\"payment_method_types\":[\"card\"],\"source\":null,\"status\":\"succeeded\"}"</t>
  </si>
  <si>
    <t>AS-95364</t>
  </si>
  <si>
    <t>gid://shopify/Order/7413831696722</t>
  </si>
  <si>
    <t>gid://shopify/OrderTransaction/8585900949842</t>
  </si>
  <si>
    <t>2026-01-08T10:37:03Z</t>
  </si>
  <si>
    <t>ch_3SnGaSIkWweOM9jA2JhSh1nQ</t>
  </si>
  <si>
    <t>rBmqqRo5GkUTwQWM7qthvXUnu</t>
  </si>
  <si>
    <t>pi_3SnGaSIkWweOM9jA2F1hPS2G</t>
  </si>
  <si>
    <t>"{\"id\":\"pi_3SnGaSIkWweOM9jA2F1hPS2G\",\"object\":\"payment_intent\",\"amount\":6590,\"amount_capturable\":0,\"amount_received\":6590,\"canceled_at\":null,\"cancellation_reason\":null,\"capture_method\":\"automatic\",\"latest_charge\":{\"id\":\"ch_3SnGaSIkWweOM9jA2JhSh1nQ\",\"object\":\"charge\",\"amount\":6590,\"application_fee\":\"fee_1SnGaVIkWweOM9jA65zfk0Cx\",\"balance_transaction\":\"txn_3SnGaSIkWweOM9jA2QSMOVDL\",\"captured\":true,\"created\":1767868626,\"currency\":\"eur\",\"failure_code\":null,\"failure_message\":null,\"fraud_details\":{},\"livemode\":true,\"metadata\":{\"payment_id\":\"rBmqqRo5GkUTwQWM7qthvXUn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GaSIkWweOM9jA2F1hPS2G\",\"payment_method\":\"pm_1SnGaSIkWweOM9jAnyuhDi25\",\"payment_method_details\":{\"card\":{\"amount_authorized\":6590,\"authorization_code\":\"834317\",\"brand\":\"visa\",\"checks\":{\"address_line1_check\":\"unavailable\",\"address_postal_code_check\":\"unavailable\",\"cvc_check\":null},\"country\":\"IT\",\"description\":\"Visa Business\",\"ds_transaction_id\":null,\"exp_month\":7,\"exp_year\":2028,\"extended_authorization\":{\"status\":\"disabled\"},\"fingerprint\":\"RwD90g4oEdhZKOuj\",\"funding\":\"debit\",\"iin\":\"416378\",\"incremental_authorization\":{\"status\":\"unavailable\"},\"installments\":null,\"issuer\":\"BANCA SELLA S.P.A.\",\"last4\":\"2285\",\"mandate\":null,\"moto\":false,\"multicapture\":{\"status\":\"unavailable\"},\"network\":\"visa\",\"network_token\":{\"used\":true},\"network_transaction_id\":\"486008382262674\",\"overcapture\":{\"maximum_amount_capturable\":6590,\"status\":\"unavailable\"},\"payment_account_reference\":\"V0010013825125580923804706834\",\"regulated_status\":\"unregulated\",\"three_d_secure\":null,\"wallet\":null},\"type\":\"card\"},\"refunded\":false,\"source\":null,\"status\":\"succeeded\",\"mit_params\":{\"network_transaction_id\":\"486008382262674\"}},\"confirmation_method\":\"manual\",\"created\":1767868624,\"currency\":\"eur\",\"customer\":null,\"last_payment_error\":null,\"livemode\":true,\"metadata\":{\"payment_id\":\"rBmqqRo5GkUTwQWM7qthvXUnu\",\"payments_extension\":\"true\",\"payments_extension_type\":\"card\",\"reconciliation_flow\":\"payments_api\",\"shop_id\":\"751927347\"},\"next_action\":null,\"payment_method\":\"pm_1SnGaSIkWweOM9jAnyuhDi25\",\"payment_method_types\":[\"card\"],\"source\":null,\"status\":\"succeeded\"}"</t>
  </si>
  <si>
    <t>AS-94986</t>
  </si>
  <si>
    <t>gid://shopify/Order/7398083756370</t>
  </si>
  <si>
    <t>gid://shopify/OrderTransaction/8574570430802</t>
  </si>
  <si>
    <t>2026-01-03T20:09:31Z</t>
  </si>
  <si>
    <t>ch_3Slb8iIkWweOM9jA0Puo25HM</t>
  </si>
  <si>
    <t>r6uoaLlHmEECyJKRECJO6TCnH</t>
  </si>
  <si>
    <t>pi_3Slb8iIkWweOM9jA0PcmpR72</t>
  </si>
  <si>
    <t>"{\"id\":\"pi_3Slb8iIkWweOM9jA0PcmpR72\",\"object\":\"payment_intent\",\"amount\":20385,\"amount_capturable\":0,\"amount_received\":20385,\"canceled_at\":null,\"cancellation_reason\":null,\"capture_method\":\"automatic\",\"latest_charge\":{\"id\":\"ch_3Slb8iIkWweOM9jA0Puo25HM\",\"object\":\"charge\",\"amount\":20385,\"application_fee\":\"fee_1Slb8jIkWweOM9jAQhNmKbvN\",\"balance_transaction\":\"txn_3Slb8iIkWweOM9jA0ClnxcIN\",\"captured\":true,\"created\":1767470972,\"currency\":\"eur\",\"failure_code\":null,\"failure_message\":null,\"fraud_details\":{},\"livemode\":true,\"metadata\":{\"payment_id\":\"r6uoaLlHmEECyJKRECJO6TCn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b8iIkWweOM9jA0PcmpR72\",\"payment_method\":\"pm_1Slb8iIkWweOM9jAQ6WQHne3\",\"payment_method_details\":{\"card\":{\"amount_authorized\":20385,\"authorization_code\":\"376173\",\"brand\":\"mastercard\",\"checks\":{\"address_line1_check\":\"unavailable\",\"address_postal_code_check\":\"unavailable\",\"cvc_check\":\"pass\"},\"country\":\"IT\",\"description\":\"Standard MasterCard Card\",\"ds_transaction_id\":null,\"exp_month\":11,\"exp_year\":2028,\"extended_authorization\":{\"status\":\"disabled\"},\"fingerprint\":\"N2qZyEDGVu0pjvq4\",\"funding\":\"credit\",\"iin\":\"518964\",\"incremental_authorization\":{\"status\":\"unavailable\"},\"installments\":null,\"issuer\":\"CREDITO EMILIANO S.P.A.\",\"last4\":\"9180\",\"mandate\":null,\"moto\":false,\"multicapture\":{\"status\":\"unavailable\"},\"network\":\"mastercard\",\"network_token\":{\"used\":false},\"network_transaction_id\":\"MCSE6OCIC0103\",\"overcapture\":{\"maximum_amount_capturable\":20385,\"status\":\"unavailable\"},\"payment_account_reference\":\"50019X6CRUM4KPPVE5EQSVT52LCS7\",\"regulated_status\":\"unregulated\",\"three_d_secure\":null,\"wallet\":null},\"type\":\"card\"},\"refunded\":false,\"source\":null,\"status\":\"succeeded\",\"mit_params\":{\"network_transaction_id\":\"MCSE6OCIC0103\"}},\"confirmation_method\":\"manual\",\"created\":1767470972,\"currency\":\"eur\",\"customer\":null,\"last_payment_error\":null,\"livemode\":true,\"metadata\":{\"payment_id\":\"r6uoaLlHmEECyJKRECJO6TCnH\",\"payments_extension\":\"true\",\"payments_extension_type\":\"card\",\"reconciliation_flow\":\"payments_api\",\"shop_id\":\"751927347\"},\"next_action\":null,\"payment_method\":\"pm_1Slb8iIkWweOM9jAQ6WQHne3\",\"payment_method_types\":[\"card\"],\"source\":null,\"status\":\"succeeded\"}"</t>
  </si>
  <si>
    <t>AS-96651</t>
  </si>
  <si>
    <t>gid://shopify/Order/7491871048018</t>
  </si>
  <si>
    <t>gid://shopify/OrderTransaction/8630742024530</t>
  </si>
  <si>
    <t>2026-01-24T12:48:56Z</t>
  </si>
  <si>
    <t>ch_3St6GrIkWweOM9jA086CxMeO</t>
  </si>
  <si>
    <t>rGe17daZ7NakHAQE2uxzdtlVt</t>
  </si>
  <si>
    <t>pi_3St6GrIkWweOM9jA00NHsRxc</t>
  </si>
  <si>
    <t>"{\"id\":\"pi_3St6GrIkWweOM9jA00NHsRxc\",\"object\":\"payment_intent\",\"amount\":11495,\"amount_capturable\":0,\"amount_received\":11495,\"canceled_at\":null,\"cancellation_reason\":null,\"capture_method\":\"automatic\",\"latest_charge\":{\"id\":\"ch_3St6GrIkWweOM9jA086CxMeO\",\"object\":\"charge\",\"amount\":11495,\"application_fee\":\"fee_1St6HUIkWweOM9jAjSgBg0k8\",\"balance_transaction\":\"txn_3St6GrIkWweOM9jA0GRl5ViK\",\"captured\":true,\"created\":1769258975,\"currency\":\"eur\",\"failure_code\":null,\"failure_message\":null,\"fraud_details\":{},\"livemode\":true,\"metadata\":{\"payment_id\":\"rGe17daZ7NakHAQE2uxzdtlV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6GrIkWweOM9jA00NHsRxc\",\"payment_method\":\"pm_1St6GrIkWweOM9jAdZ4vkAU1\",\"payment_method_details\":{\"card\":{\"amount_authorized\":11495,\"authorization_code\":\"694303\",\"brand\":\"visa\",\"checks\":{\"address_line1_check\":\"unavailable\",\"address_postal_code_check\":\"unavailable\",\"cvc_check\":null},\"country\":\"ES\",\"description\":\"Visa Classic\",\"ds_transaction_id\":null,\"exp_month\":8,\"exp_year\":2026,\"extended_authorization\":{\"status\":\"disabled\"},\"fingerprint\":\"misEJ6YZZgk3MicK\",\"funding\":\"credit\",\"iin\":\"429480\",\"incremental_authorization\":{\"status\":\"unavailable\"},\"installments\":null,\"issuer\":\"CAIXABANK S.A.\",\"last4\":\"1006\",\"mandate\":null,\"moto\":false,\"multicapture\":{\"status\":\"unavailable\"},\"network\":\"visa\",\"network_token\":{\"used\":true},\"network_transaction_id\":\"486024461757690\",\"overcapture\":{\"maximum_amount_capturable\":11495,\"status\":\"unavailable\"},\"payment_account_reference\":\"V0010014621256532766452897025\",\"regulated_status\":\"unregulated\",\"three_d_secure\":{\"authentication_flow\":\"challenge\",\"electronic_commerce_indicator\":\"05\",\"exemption_indicator\":null,\"result\":\"authenticated\",\"result_reason\":null,\"transaction_id\":\"fa350943-5cd6-4400-a910-655e629b09a3\",\"version\":\"2.2.0\"},\"wallet\":null},\"type\":\"card\"},\"refunded\":false,\"source\":null,\"status\":\"succeeded\",\"mit_params\":{\"network_transaction_id\":\"486024461757690\"}},\"confirmation_method\":\"manual\",\"created\":1769258937,\"currency\":\"eur\",\"customer\":null,\"last_payment_error\":null,\"livemode\":true,\"metadata\":{\"payment_id\":\"rGe17daZ7NakHAQE2uxzdtlVt\",\"payments_extension\":\"true\",\"payments_extension_type\":\"card\",\"reconciliation_flow\":\"payments_api\",\"shop_id\":\"751927347\"},\"next_action\":null,\"payment_method\":\"pm_1St6GrIkWweOM9jAdZ4vkAU1\",\"payment_method_types\":[\"card\"],\"source\":null,\"status\":\"succeeded\"}"</t>
  </si>
  <si>
    <t>AS-96309</t>
  </si>
  <si>
    <t>gid://shopify/Order/7440644309330</t>
  </si>
  <si>
    <t>gid://shopify/OrderTransaction/8616622686546</t>
  </si>
  <si>
    <t>2026-01-19T07:40:44Z</t>
  </si>
  <si>
    <t>ch_3SrD4rIkWweOM9jA1wwPCkEv</t>
  </si>
  <si>
    <t>rQEnHTqEve1DsNiEVvI5rq5Hc</t>
  </si>
  <si>
    <t>pi_3SrD4rIkWweOM9jA1l1TZCtp</t>
  </si>
  <si>
    <t>"{\"id\":\"pi_3SrD4rIkWweOM9jA1l1TZCtp\",\"object\":\"payment_intent\",\"amount\":6381,\"amount_capturable\":0,\"amount_received\":6381,\"canceled_at\":null,\"cancellation_reason\":null,\"capture_method\":\"automatic\",\"latest_charge\":{\"id\":\"ch_3SrD4rIkWweOM9jA1wwPCkEv\",\"object\":\"charge\",\"amount\":6381,\"application_fee\":\"fee_1SrD5cIkWweOM9jA01ThY2eg\",\"balance_transaction\":\"txn_3SrD4rIkWweOM9jA1UgUF92j\",\"captured\":true,\"created\":1768808491,\"currency\":\"eur\",\"failure_code\":null,\"failure_message\":null,\"fraud_details\":{},\"livemode\":true,\"metadata\":{\"payment_id\":\"rQEnHTqEve1DsNiEVvI5rq5H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D4rIkWweOM9jA1l1TZCtp\",\"payment_method\":\"pm_1SrD4rIkWweOM9jAeS1b3D27\",\"payment_method_details\":{\"card\":{\"amount_authorized\":6381,\"authorization_code\":\"129101\",\"brand\":\"visa\",\"checks\":{\"address_line1_check\":\"unavailable\",\"address_postal_code_check\":\"unavailable\",\"cvc_check\":null},\"country\":\"FR\",\"description\":\"Visa Gold\",\"ds_transaction_id\":null,\"exp_month\":10,\"exp_year\":2029,\"extended_authorization\":{\"status\":\"disabled\"},\"fingerprint\":\"DH8VQIoOQy5QCCLB\",\"funding\":\"debit\",\"iin\":\"497202\",\"incremental_authorization\":{\"status\":\"unavailable\"},\"installments\":null,\"issuer\":\"LE CREDIT LYONNAIS\",\"last4\":\"2353\",\"mandate\":null,\"moto\":false,\"multicapture\":{\"status\":\"unavailable\"},\"network\":\"visa\",\"network_token\":{\"used\":true},\"network_transaction_id\":\"486019276927575\",\"overcapture\":{\"maximum_amount_capturable\":6381,\"status\":\"unavailable\"},\"payment_account_reference\":null,\"regulated_status\":\"unregulated\",\"three_d_secure\":{\"authentication_flow\":\"challenge\",\"electronic_commerce_indicator\":\"05\",\"exemption_indicator\":null,\"result\":\"authenticated\",\"result_reason\":null,\"transaction_id\":\"8645209c-e007-4773-ba3f-566866c3774d\",\"version\":\"2.2.0\"},\"wallet\":null},\"type\":\"card\"},\"refunded\":false,\"source\":null,\"status\":\"succeeded\",\"mit_params\":{\"network_transaction_id\":\"486019276927575\"}},\"confirmation_method\":\"manual\",\"created\":1768808445,\"currency\":\"eur\",\"customer\":null,\"last_payment_error\":null,\"livemode\":true,\"metadata\":{\"payment_id\":\"rQEnHTqEve1DsNiEVvI5rq5Hc\",\"payments_extension\":\"true\",\"payments_extension_type\":\"card\",\"reconciliation_flow\":\"payments_api\",\"shop_id\":\"751927347\"},\"next_action\":null,\"payment_method\":\"pm_1SrD4rIkWweOM9jAeS1b3D27\",\"payment_method_types\":[\"card\"],\"source\":null,\"status\":\"succeeded\"}"</t>
  </si>
  <si>
    <t>AS-94847</t>
  </si>
  <si>
    <t>gid://shopify/Order/7394018263378</t>
  </si>
  <si>
    <t>gid://shopify/OrderTransaction/8567388930386</t>
  </si>
  <si>
    <t>2026-01-01T22:40:35Z</t>
  </si>
  <si>
    <t>6BY638795U429545L</t>
  </si>
  <si>
    <t>"{\"id\":\"6BY638795U429545L\",\"intent\":\"CAPTURE\",\"status\":\"COMPLETED\",\"payment_source\":{\"paypal\":{\"email_address\":\"carolin-weihrauch@gmx.de\",\"account_id\":\"UQM2ABJQQ5Q6A\",\"account_status\":\"VERIFIED\",\"name\":{\"given_name\":\"Carolin\",\"surname\":\"Weihrauch\"},\"phone_number\":{\"national_number\":\"4917630426806\"},\"address\":{\"address_line_1\":\"Giselherstra\u00dfe 13\",\"admin_area_2\":\"Weinheim \",\"postal_code\":\"69469\",\"country_code\":\"DE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addies Mood - jotadejai - P\u00f3ster \\/ Sin marco \\/ 50x70\",\"custom_id\":\"{\\\"shop_id\\\":751927347,\\\"session_id\\\":\\\"rbTKDXCCwJiLkypzQK0aXfiSm\\\"}\",\"invoice_id\":\"rbTKDXCCwJiLkypzQK0aXfiSm\",\"items\":[{\"name\":\"Maddies Mood - jotadejai - P\u00f3ster \\/ Sin marco \\/ 50x70\",\"unit_amount\":{\"currency_code\":\"EUR\",\"value\":\"32.95\"},\"tax\":{\"currency_code\":\"EUR\",\"value\":\"0.00\"},\"quantity\":\"1\"}],\"shipping\":{\"name\":{\"full_name\":\"Carolin Weihrauch\"},\"address\":{\"address_line_1\":\"Giselherstra\u00dfe 13\",\"admin_area_2\":\"Weinheim\",\"postal_code\":\"69469\",\"country_code\":\"DE\"}},\"supplementary_data\":{\"tax_nexus\":[]},\"payments\":{\"captures\":[{\"id\":\"2K825256CU025401D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bTKDXCCwJiLkypzQK0aXfiSm\",\"custom_id\":\"{\\\"shop_id\\\":751927347,\\\"session_id\\\":\\\"rbTKDXCCwJiLkypzQK0aXfiSm\\\"}\",\"links\":[{\"href\":\"https:\\/\\/api.paypal.com\\/v2\\/payments\\/captures\\/2K825256CU025401D\",\"rel\":\"self\",\"method\":\"GET\"},{\"href\":\"https:\\/\\/api.paypal.com\\/v2\\/payments\\/captures\\/2K825256CU025401D\\/refund\",\"rel\":\"refund\",\"method\":\"POST\"},{\"href\":\"https:\\/\\/api.paypal.com\\/v2\\/checkout\\/orders\\/6BY638795U429545L\",\"rel\":\"up\",\"method\":\"GET\"}],\"create_time\":\"2026-01-01T22:40:36Z\",\"update_time\":\"2026-01-01T22:40:36Z\"}]}}],\"payer\":{\"name\":{\"given_name\":\"Carolin\",\"surname\":\"Weihrauch\"},\"email_address\":\"carolin-weihrauch@gmx.de\",\"payer_id\":\"UQM2ABJQQ5Q6A\",\"phone\":{\"phone_number\":{\"national_number\":\"4917630426806\"}},\"address\":{\"address_line_1\":\"Giselherstra\u00dfe 13\",\"admin_area_2\":\"Weinheim \",\"postal_code\":\"69469\",\"country_code\":\"DE\"}},\"create_time\":\"2026-01-01T22:39:43Z\",\"update_time\":\"2026-01-01T22:40:36Z\",\"links\":[{\"href\":\"https:\\/\\/api.paypal.com\\/v2\\/checkout\\/orders\\/6BY638795U429545L\",\"rel\":\"self\",\"method\":\"GET\"}]}"</t>
  </si>
  <si>
    <t>AS-96687</t>
  </si>
  <si>
    <t>gid://shopify/Order/7492726030674</t>
  </si>
  <si>
    <t>gid://shopify/OrderTransaction/8631766810962</t>
  </si>
  <si>
    <t>2026-01-24T18:47:12Z</t>
  </si>
  <si>
    <t>5P2238037V714581J</t>
  </si>
  <si>
    <t>"{\"id\":\"5P2238037V714581J\",\"intent\":\"CAPTURE\",\"status\":\"COMPLETED\",\"payment_source\":{\"paypal\":{\"email_address\":\"asmaqueda@gmail.com\",\"account_id\":\"FVMRPMAPULR7J\",\"account_status\":\"VERIFIED\",\"name\":{\"given_name\":\"Mar\u00eda Ascensi\u00f3n\",\"surname\":\"Maqueda Blasco\"},\"phone_number\":{\"national_number\":\"34630453607\"},\"address\":{\"address_line_1\":\"Av. de Oza, 188\",\"admin_area_2\":\"La Coru\u00f1a\",\"admin_area_1\":\"GA\",\"postal_code\":\"15006\",\"country_code\":\"ES\"}}},\"purchase_units\":[{\"reference_id\":\"default\",\"amount\":{\"currency_code\":\"EUR\",\"value\":\"143.80\",\"breakdown\":{\"item_total\":{\"currency_code\":\"EUR\",\"value\":\"143.80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arigold Pattern by William Morris Exhibition - P\u00f3ster \\/ Sin marco \\/ 40x50\",\"custom_id\":\"{\\\"shop_id\\\":751927347,\\\"session_id\\\":\\\"r4ntfoExFlPM3z1eZpKgPiGpJ\\\"}\",\"invoice_id\":\"r4ntfoExFlPM3z1eZpKgPiGpJ\",\"soft_descriptor\":\"PAYPAL *ARTESTASTOR AR\",\"items\":[{\"name\":\"Marigold Pattern by William Morris Exhibition - P\u00f3ster \\/ Sin marco \\/ 40x50\",\"unit_amount\":{\"currency_code\":\"EUR\",\"value\":\"26.95\"},\"tax\":{\"currency_code\":\"EUR\",\"value\":\"0.00\"},\"quantity\":\"1\"},{\"name\":\"William Morris pattern III - P\u00f3ster \\/ Sin marco \\/ 40x50\",\"unit_amount\":{\"currency_code\":\"EUR\",\"value\":\"26.95\"},\"tax\":{\"currency_code\":\"EUR\",\"value\":\"0.00\"},\"quantity\":\"1\"},{\"name\":\"Red Fuji Exhibition White - Katsushika Hokusai - P\u00f3ster \\/ Sin marco \\/ 70x100\",\"unit_amount\":{\"currency_code\":\"EUR\",\"value\":\"44.95\"},\"tax\":{\"currency_code\":\"EUR\",\"value\":\"0.00\"},\"quantity\":\"1\"},{\"name\":\"Cabin of the Customs Watch (Special Edition) - Claude Monet - P\u00f3ster \\/ Sin marco \\/ 70x100\",\"unit_amount\":{\"currency_code\":\"EUR\",\"value\":\"44.95\"},\"tax\":{\"currency_code\":\"EUR\",\"value\":\"0.00\"},\"quantity\":\"1\"}],\"shipping\":{\"name\":{\"full_name\":\"Mar\u00eda Ascensi\u00f3n Maqueda Blasco\"},\"address\":{\"address_line_1\":\"Avenida de Oza 188, 3\u00ba Izquierda\",\"admin_area_2\":\"A Coru\u00f1a\",\"admin_area_1\":\"La Coru\u00f1a\",\"postal_code\":\"15006\",\"country_code\":\"ES\"}},\"supplementary_data\":{\"tax_nexus\":[]},\"payments\":{\"captures\":[{\"id\":\"29900451MK821823G\",\"status\":\"COMPLETED\",\"amount\":{\"currency_code\":\"EUR\",\"value\":\"143.80\"},\"final_capture\":true,\"disbursement_mode\":\"INSTANT\",\"seller_protection\":{\"status\":\"ELIGIBLE\",\"dispute_categories\":[\"ITEM_NOT_RECEIVED\",\"UNAUTHORIZED_TRANSACTION\"]},\"seller_receivable_breakdown\":{\"gross_amount\":{\"currency_code\":\"EUR\",\"value\":\"143.80\"},\"paypal_fee\":{\"currency_code\":\"EUR\",\"value\":\"4.52\"},\"net_amount\":{\"currency_code\":\"EUR\",\"value\":\"139.28\"}},\"invoice_id\":\"r4ntfoExFlPM3z1eZpKgPiGpJ\",\"custom_id\":\"{\\\"shop_id\\\":751927347,\\\"session_id\\\":\\\"r4ntfoExFlPM3z1eZpKgPiGpJ\\\"}\",\"links\":[{\"href\":\"https:\\/\\/api.paypal.com\\/v2\\/payments\\/captures\\/29900451MK821823G\",\"rel\":\"self\",\"method\":\"GET\"},{\"href\":\"https:\\/\\/api.paypal.com\\/v2\\/payments\\/captures\\/29900451MK821823G\\/refund\",\"rel\":\"refund\",\"method\":\"POST\"},{\"href\":\"https:\\/\\/api.paypal.com\\/v2\\/checkout\\/orders\\/5P2238037V714581J\",\"rel\":\"up\",\"method\":\"GET\"}],\"create_time\":\"2026-01-24T18:47:14Z\",\"update_time\":\"2026-01-24T18:47:14Z\"}]}}],\"payer\":{\"name\":{\"given_name\":\"Mar\u00eda Ascensi\u00f3n\",\"surname\":\"Maqueda Blasco\"},\"email_address\":\"asmaqueda@gmail.com\",\"payer_id\":\"FVMRPMAPULR7J\",\"phone\":{\"phone_number\":{\"national_number\":\"34630453607\"}},\"address\":{\"address_line_1\":\"Av. de Oza, 188\",\"admin_area_2\":\"La Coru\u00f1a\",\"admin_area_1\":\"GA\",\"postal_code\":\"15006\",\"country_code\":\"ES\"}},\"create_time\":\"2026-01-24T18:46:37Z\",\"update_time\":\"2026-01-24T18:47:14Z\",\"links\":[{\"href\":\"https:\\/\\/api.paypal.com\\/v2\\/checkout\\/orders\\/5P2238037V714581J\",\"rel\":\"self\",\"method\":\"GET\"}]}"</t>
  </si>
  <si>
    <t>AS-96490</t>
  </si>
  <si>
    <t>gid://shopify/Order/7446318317906</t>
  </si>
  <si>
    <t>gid://shopify/OrderTransaction/8624038478162</t>
  </si>
  <si>
    <t>2026-01-21T19:23:08Z</t>
  </si>
  <si>
    <t>ch_3Ss6zhIkWweOM9jA0X09q8KJ</t>
  </si>
  <si>
    <t>r5CIGuy7X5LRAIDQ7YofW2NLd</t>
  </si>
  <si>
    <t>pi_3Ss6zhIkWweOM9jA0mSTTMjU</t>
  </si>
  <si>
    <t>"{\"id\":\"pi_3Ss6zhIkWweOM9jA0mSTTMjU\",\"object\":\"payment_intent\",\"amount\":11495,\"amount_capturable\":0,\"amount_received\":11495,\"canceled_at\":null,\"cancellation_reason\":null,\"capture_method\":\"automatic\",\"latest_charge\":{\"id\":\"ch_3Ss6zhIkWweOM9jA0X09q8KJ\",\"object\":\"charge\",\"amount\":11495,\"application_fee\":\"fee_1Ss6ziIkWweOM9jAMhKL1cfa\",\"balance_transaction\":\"txn_3Ss6zhIkWweOM9jA0EsGGTf7\",\"captured\":true,\"created\":1769023389,\"currency\":\"eur\",\"failure_code\":null,\"failure_message\":null,\"fraud_details\":{},\"livemode\":true,\"metadata\":{\"payment_id\":\"r5CIGuy7X5LRAIDQ7YofW2NL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6zhIkWweOM9jA0mSTTMjU\",\"payment_method\":\"pm_1Ss6zhIkWweOM9jAtIGWJ7XC\",\"payment_method_details\":{\"card\":{\"amount_authorized\":11495,\"authorization_code\":\"277783\",\"brand\":\"mastercard\",\"checks\":{\"address_line1_check\":null,\"address_postal_code_check\":null,\"cvc_check\":null},\"country\":\"AT\",\"description\":\"Debit MasterCard\",\"ds_transaction_id\":null,\"exp_month\":2,\"exp_year\":2029,\"extended_authorization\":{\"status\":\"disabled\"},\"fingerprint\":\"noIkR41EOsrrtkXD\",\"funding\":\"debit\",\"iin\":\"516788\",\"incremental_authorization\":{\"status\":\"unavailable\"},\"installments\":null,\"issuer\":\"PSA PAYMENT SERVICES AUSTRIA G\",\"last4\":\"0000\",\"mandate\":null,\"moto\":false,\"multicapture\":{\"status\":\"unavailable\"},\"network\":\"mastercard\",\"network_token\":{\"used\":false},\"network_transaction_id\":\"MDSO9KC3B0121\",\"overcapture\":{\"maximum_amount_capturable\":11495,\"status\":\"unavailable\"},\"payment_account_reference\":\"5001E21BNS6HCH4FX3JV0SO5T6DTW\",\"regulated_status\":\"unregulated\",\"three_d_secure\":null,\"wallet\":{\"apple_pay\":{\"type\":\"apple_pay\"},\"dynamic_last4\":\"9712\",\"type\":\"apple_pay\"}},\"type\":\"card\"},\"refunded\":false,\"source\":null,\"status\":\"succeeded\",\"mit_params\":{\"network_transaction_id\":\"MDSO9KC3B0121\"}},\"confirmation_method\":\"manual\",\"created\":1769023389,\"currency\":\"eur\",\"customer\":null,\"last_payment_error\":null,\"livemode\":true,\"metadata\":{\"payment_id\":\"r5CIGuy7X5LRAIDQ7YofW2NLd\",\"payments_extension\":\"true\",\"payments_extension_type\":\"card\",\"reconciliation_flow\":\"payments_api\",\"shop_id\":\"751927347\"},\"next_action\":null,\"payment_method\":\"pm_1Ss6zhIkWweOM9jAtIGWJ7XC\",\"payment_method_types\":[\"card\"],\"source\":null,\"status\":\"succeeded\"}"</t>
  </si>
  <si>
    <t>AS-95377</t>
  </si>
  <si>
    <t>gid://shopify/Order/7414079816018</t>
  </si>
  <si>
    <t>gid://shopify/OrderTransaction/8586263593298</t>
  </si>
  <si>
    <t>2026-01-08T12:56:31Z</t>
  </si>
  <si>
    <t>0MD96871UB4543154</t>
  </si>
  <si>
    <t>"{\"id\":\"0MD96871UB4543154\",\"intent\":\"CAPTURE\",\"status\":\"COMPLETED\",\"payment_source\":{\"paypal\":{\"email_address\":\"einwenigkuehn@gmail.com\",\"account_id\":\"7XMWNKSSXC8B8\",\"account_status\":\"VERIFIED\",\"name\":{\"given_name\":\"Thorsten\",\"surname\":\"Kuehn\"},\"phone_number\":{\"national_number\":\"4915158761122\"},\"address\":{\"address_line_1\":\"Hirschstr. 18\",\"admin_area_2\":\"Gaildorf\",\"admin_area_1\":\"Baden-W\u00fcrttemberg\",\"postal_code\":\"74405\",\"country_code\":\"DE\"}}},\"purchase_units\":[{\"reference_id\":\"default\",\"amount\":{\"currency_code\":\"EUR\",\"value\":\"125.75\",\"breakdown\":{\"item_total\":{\"currency_code\":\"EUR\",\"value\":\"125.75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e marche fermier - PAMPLEMOUSSE ROSE - P\u00f3ster \\/ Sin marco \\/ 50x70\",\"custom_id\":\"{\\\"shop_id\\\":751927347,\\\"session_id\\\":\\\"rWQ5xhWzW60mLhIMXq8tkpEcS\\\"}\",\"invoice_id\":\"rWQ5xhWzW60mLhIMXq8tkpEcS\",\"items\":[{\"name\":\"Le marche fermier - PAMPLEMOUSSE ROSE - P\u00f3ster \\/ Sin marco \\/ 50x70\",\"unit_amount\":{\"currency_code\":\"EUR\",\"value\":\"32.95\"},\"tax\":{\"currency_code\":\"EUR\",\"value\":\"0.00\"},\"quantity\":\"1\"},{\"name\":\"Le marche fermier - Les Citrons - SQUARE - P\u00f3ster \\/ Sin marco \\/ 50x50\",\"unit_amount\":{\"currency_code\":\"EUR\",\"value\":\"29.95\"},\"tax\":{\"currency_code\":\"EUR\",\"value\":\"0.00\"},\"quantity\":\"1\"},{\"name\":\"Le marche fermier - cantaloup - P\u00f3ster \\/ Sin marco \\/ 20x30\",\"unit_amount\":{\"currency_code\":\"EUR\",\"value\":\"12.95\"},\"tax\":{\"currency_code\":\"EUR\",\"value\":\"0.00\"},\"quantity\":\"1\"},{\"name\":\"Le marche fermier - Les Citrons - P\u00f3ster \\/ Sin marco \\/ 30x40\",\"unit_amount\":{\"currency_code\":\"EUR\",\"value\":\"19.95\"},\"tax\":{\"currency_code\":\"EUR\",\"value\":\"0.00\"},\"quantity\":\"1\"},{\"name\":\"Le marche fermier - L\u2019Artichaut  - SQUARE - P\u00f3ster \\/ Sin marco \\/ 50x50\",\"unit_amount\":{\"currency_code\":\"EUR\",\"value\":\"29.95\"},\"tax\":{\"currency_code\":\"EUR\",\"value\":\"0.00\"},\"quantity\":\"1\"}],\"shipping\":{\"name\":{\"full_name\":\"Thorsten K\u00fchn\"},\"address\":{\"address_line_1\":\"M\u00f6wenstr.4\",\"admin_area_2\":\"Bodman-Ludwigshafen\",\"postal_code\":\"78351\",\"country_code\":\"DE\"}},\"supplementary_data\":{\"tax_nexus\":[]},\"payments\":{\"captures\":[{\"id\":\"2AH84067M0372805P\",\"status\":\"COMPLETED\",\"amount\":{\"currency_code\":\"EUR\",\"value\":\"125.75\"},\"final_capture\":true,\"disbursement_mode\":\"INSTANT\",\"seller_protection\":{\"status\":\"ELIGIBLE\",\"dispute_categories\":[\"ITEM_NOT_RECEIVED\",\"UNAUTHORIZED_TRANSACTION\"]},\"seller_receivable_breakdown\":{\"gross_amount\":{\"currency_code\":\"EUR\",\"value\":\"125.75\"},\"paypal_fee\":{\"currency_code\":\"EUR\",\"value\":\"4.00\"},\"net_amount\":{\"currency_code\":\"EUR\",\"value\":\"121.75\"}},\"invoice_id\":\"rWQ5xhWzW60mLhIMXq8tkpEcS\",\"custom_id\":\"{\\\"shop_id\\\":751927347,\\\"session_id\\\":\\\"rWQ5xhWzW60mLhIMXq8tkpEcS\\\"}\",\"links\":[{\"href\":\"https:\\/\\/api.paypal.com\\/v2\\/payments\\/captures\\/2AH84067M0372805P\",\"rel\":\"self\",\"method\":\"GET\"},{\"href\":\"https:\\/\\/api.paypal.com\\/v2\\/payments\\/captures\\/2AH84067M0372805P\\/refund\",\"rel\":\"refund\",\"method\":\"POST\"},{\"href\":\"https:\\/\\/api.paypal.com\\/v2\\/checkout\\/orders\\/0MD96871UB4543154\",\"rel\":\"up\",\"method\":\"GET\"}],\"create_time\":\"2026-01-08T12:56:33Z\",\"update_time\":\"2026-01-08T12:56:33Z\"}]}}],\"payer\":{\"name\":{\"given_name\":\"Thorsten\",\"surname\":\"Kuehn\"},\"email_address\":\"einwenigkuehn@gmail.com\",\"payer_id\":\"7XMWNKSSXC8B8\",\"phone\":{\"phone_number\":{\"national_number\":\"4915158761122\"}},\"address\":{\"address_line_1\":\"Hirschstr. 18\",\"admin_area_2\":\"Gaildorf\",\"admin_area_1\":\"Baden-W\u00fcrttemberg\",\"postal_code\":\"74405\",\"country_code\":\"DE\"}},\"create_time\":\"2026-01-08T12:56:07Z\",\"update_time\":\"2026-01-08T12:56:33Z\",\"links\":[{\"href\":\"https:\\/\\/api.paypal.com\\/v2\\/checkout\\/orders\\/0MD96871UB4543154\",\"rel\":\"self\",\"method\":\"GET\"}]}"</t>
  </si>
  <si>
    <t>AS-96455</t>
  </si>
  <si>
    <t>gid://shopify/Order/7445411529042</t>
  </si>
  <si>
    <t>gid://shopify/OrderTransaction/8622803190098</t>
  </si>
  <si>
    <t>2026-01-21T10:57:39Z</t>
  </si>
  <si>
    <t>25N20163UD353280E</t>
  </si>
  <si>
    <t>"{\"id\":\"25N20163UD353280E\",\"intent\":\"CAPTURE\",\"status\":\"COMPLETED\",\"payment_source\":{\"paypal\":{\"email_address\":\"andrea.cicalini@gmail.com\",\"account_id\":\"H8CMMUFETQXTY\",\"account_status\":\"VERIFIED\",\"name\":{\"given_name\":\"Andrea\",\"surname\":\"Cicalini\"},\"phone_number\":{\"national_number\":\"393391049651\"},\"address\":{\"address_line_1\":\"Piazza Nistri 2\",\"address_line_2\":\"Gello\",\"admin_area_2\":\"San Giuliano Terme\",\"admin_area_1\":\"Pisa\",\"postal_code\":\"56017\",\"country_code\":\"IT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Home is a feeling - P\u00f3ster \\/ Madera negro \\/ 50x70\",\"custom_id\":\"{\\\"shop_id\\\":751927347,\\\"session_id\\\":\\\"rMp4stJMBGVaGSZIFjGKCPy7h\\\"}\",\"invoice_id\":\"rMp4stJMBGVaGSZIFjGKCPy7h\",\"soft_descriptor\":\"PAYPAL *ARTESTASTOR AR\",\"items\":[{\"name\":\"Home is a feeling - P\u00f3ster \\/ Madera negro \\/ 50x70\",\"unit_amount\":{\"currency_code\":\"EUR\",\"value\":\"67.95\"},\"tax\":{\"currency_code\":\"EUR\",\"value\":\"0.00\"},\"quantity\":\"1\"}],\"shipping\":{\"name\":{\"full_name\":\"MARGHERITA GAGLIARDI\"},\"address\":{\"address_line_1\":\"Piazza Giovanni Nistri 2\",\"admin_area_2\":\"Gello\",\"admin_area_1\":\"Pisa\",\"postal_code\":\"56017\",\"country_code\":\"IT\"}},\"supplementary_data\":{\"tax_nexus\":[]},\"payments\":{\"captures\":[{\"id\":\"67438537N5289132H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Mp4stJMBGVaGSZIFjGKCPy7h\",\"custom_id\":\"{\\\"shop_id\\\":751927347,\\\"session_id\\\":\\\"rMp4stJMBGVaGSZIFjGKCPy7h\\\"}\",\"links\":[{\"href\":\"https:\\/\\/api.paypal.com\\/v2\\/payments\\/captures\\/67438537N5289132H\",\"rel\":\"self\",\"method\":\"GET\"},{\"href\":\"https:\\/\\/api.paypal.com\\/v2\\/payments\\/captures\\/67438537N5289132H\\/refund\",\"rel\":\"refund\",\"method\":\"POST\"},{\"href\":\"https:\\/\\/api.paypal.com\\/v2\\/checkout\\/orders\\/25N20163UD353280E\",\"rel\":\"up\",\"method\":\"GET\"}],\"create_time\":\"2026-01-21T10:57:41Z\",\"update_time\":\"2026-01-21T10:57:41Z\"}]}}],\"payer\":{\"name\":{\"given_name\":\"Andrea\",\"surname\":\"Cicalini\"},\"email_address\":\"andrea.cicalini@gmail.com\",\"payer_id\":\"H8CMMUFETQXTY\",\"phone\":{\"phone_number\":{\"national_number\":\"393391049651\"}},\"address\":{\"address_line_1\":\"Piazza Nistri 2\",\"address_line_2\":\"Gello\",\"admin_area_2\":\"San Giuliano Terme\",\"admin_area_1\":\"Pisa\",\"postal_code\":\"56017\",\"country_code\":\"IT\"}},\"create_time\":\"2026-01-21T10:56:09Z\",\"update_time\":\"2026-01-21T10:57:41Z\",\"links\":[{\"href\":\"https:\\/\\/api.paypal.com\\/v2\\/checkout\\/orders\\/25N20163UD353280E\",\"rel\":\"self\",\"method\":\"GET\"}]}"</t>
  </si>
  <si>
    <t>AS-96424</t>
  </si>
  <si>
    <t>gid://shopify/Order/7444776780114</t>
  </si>
  <si>
    <t>gid://shopify/OrderTransaction/8621899481426</t>
  </si>
  <si>
    <t>2026-01-20T22:47:07Z</t>
  </si>
  <si>
    <t>ch_3SrnhYIkWweOM9jA2CXT4Qid</t>
  </si>
  <si>
    <t>r6Nfn1TSgiCPSjs4kiMqv8UlR</t>
  </si>
  <si>
    <t>pi_3SrnhYIkWweOM9jA2V4Q1wdS</t>
  </si>
  <si>
    <t>"{\"id\":\"pi_3SrnhYIkWweOM9jA2V4Q1wdS\",\"object\":\"payment_intent\",\"amount\":1790,\"amount_capturable\":0,\"amount_received\":1790,\"canceled_at\":null,\"cancellation_reason\":null,\"capture_method\":\"automatic\",\"latest_charge\":{\"id\":\"ch_3SrnhYIkWweOM9jA2CXT4Qid\",\"object\":\"charge\",\"amount\":1790,\"application_fee\":\"fee_1SrnhaIkWweOM9jAcOtlCIGR\",\"balance_transaction\":\"txn_3SrnhYIkWweOM9jA20n50t14\",\"captured\":true,\"created\":1768949230,\"currency\":\"eur\",\"failure_code\":null,\"failure_message\":null,\"fraud_details\":{},\"livemode\":true,\"metadata\":{\"payment_id\":\"r6Nfn1TSgiCPSjs4kiMqv8Ul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nhYIkWweOM9jA2V4Q1wdS\",\"payment_method\":\"pm_1SrnhYIkWweOM9jAo8XjlsXE\",\"payment_method_details\":{\"card\":{\"amount_authorized\":1790,\"authorization_code\":\"460254\",\"brand\":\"visa\",\"checks\":{\"address_line1_check\":\"unavailable\",\"address_postal_code_check\":\"unavailable\",\"cvc_check\":\"pass\"},\"country\":\"FR\",\"description\":\"Visa Gold\",\"ds_transaction_id\":null,\"exp_month\":8,\"exp_year\":2027,\"extended_authorization\":{\"status\":\"disabled\"},\"fingerprint\":\"185aY7ZdZwT9v1l3\",\"funding\":\"debit\",\"iin\":\"497414\",\"incremental_authorization\":{\"status\":\"unavailable\"},\"installments\":null,\"issuer\":\"BNP PARIBAS\",\"last4\":\"8115\",\"mandate\":null,\"moto\":false,\"multicapture\":{\"status\":\"unavailable\"},\"network\":\"visa\",\"network_token\":{\"used\":false},\"network_transaction_id\":\"486020820301670\",\"overcapture\":{\"maximum_amount_capturable\":1790,\"status\":\"unavailable\"},\"payment_account_reference\":\"V001AABA102012021072896468476\",\"regulated_status\":\"unregulated\",\"three_d_secure\":{\"authentication_flow\":\"frictionless\",\"electronic_commerce_indicator\":\"05\",\"exemption_indicator\":null,\"result\":\"authenticated\",\"result_reason\":null,\"transaction_id\":\"36107aed-d330-4783-87ed-7ecd62467abb\",\"version\":\"2.2.0\"},\"wallet\":null},\"type\":\"card\"},\"refunded\":false,\"source\":null,\"status\":\"succeeded\",\"mit_params\":{\"network_transaction_id\":\"486020820301670\"}},\"confirmation_method\":\"manual\",\"created\":1768949228,\"currency\":\"eur\",\"customer\":null,\"last_payment_error\":null,\"livemode\":true,\"metadata\":{\"payment_id\":\"r6Nfn1TSgiCPSjs4kiMqv8UlR\",\"payments_extension\":\"true\",\"payments_extension_type\":\"card\",\"reconciliation_flow\":\"payments_api\",\"shop_id\":\"751927347\"},\"next_action\":null,\"payment_method\":\"pm_1SrnhYIkWweOM9jAo8XjlsXE\",\"payment_method_types\":[\"card\"],\"source\":null,\"status\":\"succeeded\"}"</t>
  </si>
  <si>
    <t>AS-96035</t>
  </si>
  <si>
    <t>gid://shopify/Order/7432460566866</t>
  </si>
  <si>
    <t>gid://shopify/OrderTransaction/8606810866002</t>
  </si>
  <si>
    <t>2026-01-16T06:48:59Z</t>
  </si>
  <si>
    <t>36K301315X168563P</t>
  </si>
  <si>
    <t>"{\"id\":\"36K301315X168563P\",\"intent\":\"CAPTURE\",\"status\":\"COMPLETED\",\"payment_source\":{\"paypal\":{\"email_address\":\"totorizzo@hotmail.it\",\"account_id\":\"WDC4Y2A8ZED9C\",\"account_status\":\"VERIFIED\",\"name\":{\"given_name\":\"Rizzo\",\"surname\":\"Salvatore\"},\"phone_number\":{\"national_number\":\"393386268400\"},\"address\":{\"address_line_1\":\"VIA DELLE PERGOLE 97\",\"address_line_2\":\"97\",\"admin_area_2\":\"PALERMO\",\"admin_area_1\":\"PA\",\"postal_code\":\"90134\",\"country_code\":\"IT\"}}},\"purchase_units\":[{\"reference_id\":\"default\",\"amount\":{\"currency_code\":\"EUR\",\"value\":\"84.95\",\"breakdown\":{\"item_total\":{\"currency_code\":\"EUR\",\"value\":\"84.95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osta Brava XI - P\u00f3ster \\/ Madera roble natural \\/ 60x90\",\"custom_id\":\"{\\\"shop_id\\\":751927347,\\\"session_id\\\":\\\"rBskAUUmYQlKQdMaWby97srzV\\\"}\",\"invoice_id\":\"rBskAUUmYQlKQdMaWby97srzV\",\"soft_descriptor\":\"PAYPAL *ARTESTASTOR AR\",\"items\":[{\"name\":\"Costa Brava XI - P\u00f3ster \\/ Madera roble natural \\/ 60x90\",\"unit_amount\":{\"currency_code\":\"EUR\",\"value\":\"84.95\"},\"tax\":{\"currency_code\":\"EUR\",\"value\":\"0.00\"},\"quantity\":\"1\"}],\"shipping\":{\"name\":{\"full_name\":\"Salvatore Rizzo\"},\"address\":{\"address_line_1\":\"Via Gaetano La Loggia 204\",\"admin_area_2\":\"Palermo\",\"admin_area_1\":\"Palermo\",\"postal_code\":\"90129\",\"country_code\":\"IT\"}},\"supplementary_data\":{\"tax_nexus\":[]},\"payments\":{\"captures\":[{\"id\":\"6T4623006J690471J\",\"status\":\"COMPLETED\",\"amount\":{\"currency_code\":\"EUR\",\"value\":\"84.95\"},\"final_capture\":true,\"disbursement_mode\":\"INSTANT\",\"seller_protection\":{\"status\":\"ELIGIBLE\",\"dispute_categories\":[\"ITEM_NOT_RECEIVED\",\"UNAUTHORIZED_TRANSACTION\"]},\"seller_receivable_breakdown\":{\"gross_amount\":{\"currency_code\":\"EUR\",\"value\":\"84.95\"},\"paypal_fee\":{\"currency_code\":\"EUR\",\"value\":\"2.81\"},\"net_amount\":{\"currency_code\":\"EUR\",\"value\":\"82.14\"}},\"invoice_id\":\"rBskAUUmYQlKQdMaWby97srzV\",\"custom_id\":\"{\\\"shop_id\\\":751927347,\\\"session_id\\\":\\\"rBskAUUmYQlKQdMaWby97srzV\\\"}\",\"links\":[{\"href\":\"https:\\/\\/api.paypal.com\\/v2\\/payments\\/captures\\/6T4623006J690471J\",\"rel\":\"self\",\"method\":\"GET\"},{\"href\":\"https:\\/\\/api.paypal.com\\/v2\\/payments\\/captures\\/6T4623006J690471J\\/refund\",\"rel\":\"refund\",\"method\":\"POST\"},{\"href\":\"https:\\/\\/api.paypal.com\\/v2\\/checkout\\/orders\\/36K301315X168563P\",\"rel\":\"up\",\"method\":\"GET\"}],\"create_time\":\"2026-01-16T06:49:01Z\",\"update_time\":\"2026-01-16T06:49:01Z\"}]}}],\"payer\":{\"name\":{\"given_name\":\"Rizzo\",\"surname\":\"Salvatore\"},\"email_address\":\"totorizzo@hotmail.it\",\"payer_id\":\"WDC4Y2A8ZED9C\",\"phone\":{\"phone_number\":{\"national_number\":\"393386268400\"}},\"address\":{\"address_line_1\":\"VIA DELLE PERGOLE 97\",\"address_line_2\":\"97\",\"admin_area_2\":\"PALERMO\",\"admin_area_1\":\"PA\",\"postal_code\":\"90134\",\"country_code\":\"IT\"}},\"create_time\":\"2026-01-16T06:47:59Z\",\"update_time\":\"2026-01-16T06:49:01Z\",\"links\":[{\"href\":\"https:\\/\\/api.paypal.com\\/v2\\/checkout\\/orders\\/36K301315X168563P\",\"rel\":\"self\",\"method\":\"GET\"}]}"</t>
  </si>
  <si>
    <t>AS-97175</t>
  </si>
  <si>
    <t>gid://shopify/Order/7515187970386</t>
  </si>
  <si>
    <t>gid://shopify/OrderTransaction/8649469329746</t>
  </si>
  <si>
    <t>2026-01-31T09:30:54Z</t>
  </si>
  <si>
    <t>ch_3SvaW3IkWweOM9jA1TRzL5RD</t>
  </si>
  <si>
    <t>rb1inMZRAyc3f0LiDGplruYOG</t>
  </si>
  <si>
    <t>pi_3SvaW3IkWweOM9jA1RyanhgT</t>
  </si>
  <si>
    <t>"{\"id\":\"pi_3SvaW3IkWweOM9jA1RyanhgT\",\"object\":\"payment_intent\",\"amount\":8495,\"amount_capturable\":0,\"amount_received\":8495,\"canceled_at\":null,\"cancellation_reason\":null,\"capture_method\":\"automatic\",\"latest_charge\":{\"id\":\"ch_3SvaW3IkWweOM9jA1TRzL5RD\",\"object\":\"charge\",\"amount\":8495,\"application_fee\":\"fee_1SvaW4IkWweOM9jAlERHmU7n\",\"balance_transaction\":\"txn_3SvaW3IkWweOM9jA1hAWSzte\",\"captured\":true,\"created\":1769851855,\"currency\":\"eur\",\"failure_code\":null,\"failure_message\":null,\"fraud_details\":{},\"livemode\":true,\"metadata\":{\"payment_id\":\"rb1inMZRAyc3f0LiDGplruYO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aW3IkWweOM9jA1RyanhgT\",\"payment_method\":\"pm_1SvaW3IkWweOM9jArNufivKb\",\"payment_method_details\":{\"card\":{\"amount_authorized\":8495,\"authorization_code\":\"600531\",\"brand\":\"visa\",\"checks\":{\"address_line1_check\":\"unavailable\",\"address_postal_code_check\":\"unavailable\",\"cvc_check\":\"pass\"},\"country\":\"ES\",\"description\":\"Visa Classic\",\"ds_transaction_id\":null,\"exp_month\":5,\"exp_year\":2026,\"extended_authorization\":{\"status\":\"disabled\"},\"fingerprint\":\"GeV0ZiBUuGbKERym\",\"funding\":\"debit\",\"iin\":\"491850\",\"incremental_authorization\":{\"status\":\"unavailable\"},\"installments\":null,\"issuer\":\"BANCO BILBAO VIZCAYA ARGENTARIA S.A. (BBVA)\",\"last4\":\"0945\",\"mandate\":null,\"moto\":false,\"multicapture\":{\"status\":\"unavailable\"},\"network\":\"visa\",\"network_token\":{\"used\":false},\"network_transaction_id\":\"486031342568188\",\"overcapture\":{\"maximum_amount_capturable\":8495,\"status\":\"unavailable\"},\"payment_account_reference\":\"V0010013821214755978962066174\",\"regulated_status\":\"unregulated\",\"three_d_secure\":null,\"wallet\":null},\"type\":\"card\"},\"refunded\":false,\"source\":null,\"status\":\"succeeded\",\"mit_params\":{\"network_transaction_id\":\"486031342568188\"}},\"confirmation_method\":\"manual\",\"created\":1769851855,\"currency\":\"eur\",\"customer\":null,\"last_payment_error\":null,\"livemode\":true,\"metadata\":{\"payment_id\":\"rb1inMZRAyc3f0LiDGplruYOG\",\"payments_extension\":\"true\",\"payments_extension_type\":\"card\",\"reconciliation_flow\":\"payments_api\",\"shop_id\":\"751927347\"},\"next_action\":null,\"payment_method\":\"pm_1SvaW3IkWweOM9jArNufivKb\",\"payment_method_types\":[\"card\"],\"source\":null,\"status\":\"succeeded\"}"</t>
  </si>
  <si>
    <t>AS-96878</t>
  </si>
  <si>
    <t>gid://shopify/Order/7497588375890</t>
  </si>
  <si>
    <t>gid://shopify/OrderTransaction/8637839442258</t>
  </si>
  <si>
    <t>2026-01-26T20:26:34Z</t>
  </si>
  <si>
    <t>0LK44454J6620291D</t>
  </si>
  <si>
    <t>"{\"id\":\"0LK44454J6620291D\",\"intent\":\"CAPTURE\",\"status\":\"COMPLETED\",\"payment_source\":{\"paypal\":{\"email_address\":\"alexa.landwehrs@gmail.com\",\"account_id\":\"GKZ366LGL86MJ\",\"account_status\":\"VERIFIED\",\"name\":{\"given_name\":\"Alexa Maria\",\"surname\":\"Landwehrs\"},\"phone_number\":{\"national_number\":\"491791035399\"},\"address\":{\"address_line_1\":\"Lehner M\u00fchle 58\",\"admin_area_2\":\"Leverkusen\",\"admin_area_1\":\"Nordrhein-Westfalen\",\"postal_code\":\"51381\",\"country_code\":\"DE\"}}},\"purchase_units\":[{\"reference_id\":\"default\",\"amount\":{\"currency_code\":\"EUR\",\"value\":\"29.90\",\"breakdown\":{\"item_total\":{\"currency_code\":\"EUR\",\"value\":\"24.95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Ens\u014d (on white background) - P\u00f3ster \\/ Madera negro \\/ 20x30\",\"custom_id\":\"{\\\"shop_id\\\":751927347,\\\"session_id\\\":\\\"rjRrMsAl6vyQapYRSIT4fcqJf\\\"}\",\"invoice_id\":\"rjRrMsAl6vyQapYRSIT4fcqJf\",\"items\":[{\"name\":\"Ens\u014d (on white background) - P\u00f3ster \\/ Madera negro \\/ 20x30\",\"unit_amount\":{\"currency_code\":\"EUR\",\"value\":\"24.95\"},\"tax\":{\"currency_code\":\"EUR\",\"value\":\"0.00\"},\"quantity\":\"1\"}],\"shipping\":{\"name\":{\"full_name\":\"Alexa Landwehrs\"},\"address\":{\"address_line_1\":\" Lehner M\u00fchle 58\",\"admin_area_2\":\"Leverkusen\",\"postal_code\":\"51381\",\"country_code\":\"DE\"}},\"payments\":{\"captures\":[{\"id\":\"80G39048NB278642U\",\"status\":\"COMPLETED\",\"amount\":{\"currency_code\":\"EUR\",\"value\":\"29.90\"},\"final_capture\":true,\"disbursement_mode\":\"INSTANT\",\"seller_protection\":{\"status\":\"ELIGIBLE\",\"dispute_categories\":[\"ITEM_NOT_RECEIVED\",\"UNAUTHORIZED_TRANSACTION\"]},\"seller_receivable_breakdown\":{\"gross_amount\":{\"currency_code\":\"EUR\",\"value\":\"29.90\"},\"paypal_fee\":{\"currency_code\":\"EUR\",\"value\":\"1.22\"},\"net_amount\":{\"currency_code\":\"EUR\",\"value\":\"28.68\"}},\"invoice_id\":\"rjRrMsAl6vyQapYRSIT4fcqJf\",\"custom_id\":\"{\\\"shop_id\\\":751927347,\\\"session_id\\\":\\\"rjRrMsAl6vyQapYRSIT4fcqJf\\\"}\",\"links\":[{\"href\":\"https:\\/\\/api.paypal.com\\/v2\\/payments\\/captures\\/80G39048NB278642U\",\"rel\":\"self\",\"method\":\"GET\"},{\"href\":\"https:\\/\\/api.paypal.com\\/v2\\/payments\\/captures\\/80G39048NB278642U\\/refund\",\"rel\":\"refund\",\"method\":\"POST\"},{\"href\":\"https:\\/\\/api.paypal.com\\/v2\\/checkout\\/orders\\/0LK44454J6620291D\",\"rel\":\"up\",\"method\":\"GET\"}],\"create_time\":\"2026-01-26T20:26:35Z\",\"update_time\":\"2026-01-26T20:26:35Z\"}]}}],\"payer\":{\"name\":{\"given_name\":\"Alexa Maria\",\"surname\":\"Landwehrs\"},\"email_address\":\"alexa.landwehrs@gmail.com\",\"payer_id\":\"GKZ366LGL86MJ\",\"phone\":{\"phone_number\":{\"national_number\":\"491791035399\"}},\"address\":{\"address_line_1\":\"Lehner M\u00fchle 58\",\"admin_area_2\":\"Leverkusen\",\"admin_area_1\":\"Nordrhein-Westfalen\",\"postal_code\":\"51381\",\"country_code\":\"DE\"}},\"create_time\":\"2026-01-26T20:26:00Z\",\"update_time\":\"2026-01-26T20:26:35Z\",\"links\":[{\"href\":\"https:\\/\\/api.paypal.com\\/v2\\/checkout\\/orders\\/0LK44454J6620291D\",\"rel\":\"self\",\"method\":\"GET\"}]}"</t>
  </si>
  <si>
    <t>AS-97080</t>
  </si>
  <si>
    <t>gid://shopify/Order/7512533303634</t>
  </si>
  <si>
    <t>gid://shopify/OrderTransaction/8645829427538</t>
  </si>
  <si>
    <t>2026-01-29T18:36:21Z</t>
  </si>
  <si>
    <t>py_3Sv04nIkWweOM9jA2KXzDY0K</t>
  </si>
  <si>
    <t>rPjhdc8k2AbFEnTtcu6GLAEuP</t>
  </si>
  <si>
    <t>pi_3Sv04nIkWweOM9jA2E1IbD9l</t>
  </si>
  <si>
    <t>"{\"id\":\"pi_3Sv04nIkWweOM9jA2E1IbD9l\",\"object\":\"payment_intent\",\"amount\":6795,\"amount_capturable\":0,\"amount_received\":6795,\"canceled_at\":null,\"cancellation_reason\":null,\"capture_method\":\"automatic\",\"charges\":{\"object\":\"list\",\"data\":[{\"id\":\"py_3Sv04nIkWweOM9jA2KXzDY0K\",\"object\":\"charge\",\"amount\":6795,\"application_fee\":\"fee_1Sv05DIkWweOM9jAdCsQ8OAh\",\"balance_transaction\":\"txn_3Sv04nIkWweOM9jA225x8cmK\",\"captured\":true,\"created\":1769711807,\"currency\":\"eur\",\"failure_code\":null,\"failure_message\":null,\"fraud_details\":{},\"livemode\":true,\"metadata\":{\"payments_extension_type\":\"klarna\",\"reconciliation_flow\":\"payments_api\",\"shop_id\":\"751927347\",\"payments_extension\":\"true\",\"payment_id\":\"rPjhdc8k2AbFEnTtcu6GLAEuP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v04nIkWweOM9jA2E1IbD9l\",\"payment_method\":\"pm_1Sv04nIkWweOM9jA9yz0SamJ\",\"payment_method_details\":{\"klarna\":{\"payer_details\":{\"address\":{\"country\":\"DE\"}},\"payment_method_category\":\"pay_later\",\"preferred_locale\":\"de-DE\"},\"type\":\"klarna\"},\"refunded\":false,\"source\":null,\"status\":\"succeeded\"}],\"has_more\":false,\"total_count\":1,\"url\":\"\\/v1\\/charges?payment_intent=pi_3Sv04nIkWweOM9jA2E1IbD9l\"},\"latest_charge\":\"py_3Sv04nIkWweOM9jA2KXzDY0K\",\"confirmation_method\":\"automatic\",\"created\":1769711781,\"currency\":\"eur\",\"customer\":null,\"last_payment_error\":null,\"livemode\":true,\"metadata\":{\"payments_extension_type\":\"klarna\",\"reconciliation_flow\":\"payments_api\",\"shop_id\":\"751927347\",\"payments_extension\":\"true\",\"payment_id\":\"rPjhdc8k2AbFEnTtcu6GLAEuP\"},\"next_action\":null,\"payment_method\":\"pm_1Sv04nIkWweOM9jA9yz0SamJ\",\"payment_method_types\":[\"klarna\"],\"source\":null,\"status\":\"succeeded\"}"</t>
  </si>
  <si>
    <t>AS-97043</t>
  </si>
  <si>
    <t>gid://shopify/Order/7511748739410</t>
  </si>
  <si>
    <t>gid://shopify/OrderTransaction/8644661936466</t>
  </si>
  <si>
    <t>2026-01-29T10:57:52Z</t>
  </si>
  <si>
    <t>ch_3Susv7IkWweOM9jA0NO8k96q</t>
  </si>
  <si>
    <t>rc1oGj9l7BpczZ7NOx25DHONP</t>
  </si>
  <si>
    <t>pi_3Susv7IkWweOM9jA0PDzaMJR</t>
  </si>
  <si>
    <t>"{\"id\":\"pi_3Susv7IkWweOM9jA0PDzaMJR\",\"object\":\"payment_intent\",\"amount\":2490,\"amount_capturable\":0,\"amount_received\":2490,\"canceled_at\":null,\"cancellation_reason\":null,\"capture_method\":\"automatic\",\"latest_charge\":{\"id\":\"ch_3Susv7IkWweOM9jA0NO8k96q\",\"object\":\"charge\",\"amount\":2490,\"application_fee\":\"fee_1SusvAIkWweOM9jA3dc9apVx\",\"balance_transaction\":\"txn_3Susv7IkWweOM9jA0egF8c8K\",\"captured\":true,\"created\":1769684275,\"currency\":\"eur\",\"failure_code\":null,\"failure_message\":null,\"fraud_details\":{},\"livemode\":true,\"metadata\":{\"payment_id\":\"rc1oGj9l7BpczZ7NOx25DHON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sv7IkWweOM9jA0PDzaMJR\",\"payment_method\":\"pm_1Susv7IkWweOM9jA2IKlKbvf\",\"payment_method_details\":{\"card\":{\"amount_authorized\":2490,\"authorization_code\":\"664462\",\"brand\":\"visa\",\"checks\":{\"address_line1_check\":\"fail\",\"address_postal_code_check\":\"fail\",\"cvc_check\":null},\"country\":\"FR\",\"description\":\"Visa Classic\",\"ds_transaction_id\":null,\"exp_month\":3,\"exp_year\":2027,\"extended_authorization\":{\"status\":\"disabled\"},\"fingerprint\":\"xBhZmGhlcoMl9YiA\",\"funding\":\"debit\",\"iin\":\"497886\",\"incremental_authorization\":{\"status\":\"unavailable\"},\"installments\":null,\"issuer\":\"BPCE\",\"last4\":\"8401\",\"mandate\":null,\"moto\":false,\"multicapture\":{\"status\":\"unavailable\"},\"network\":\"visa\",\"network_token\":{\"used\":true},\"network_transaction_id\":\"486029394756484\",\"overcapture\":{\"maximum_amount_capturable\":2490,\"status\":\"unavailable\"},\"payment_account_reference\":\"V001AACC332012021033044826209\",\"regulated_status\":\"unregulated\",\"three_d_secure\":{\"authentication_flow\":\"frictionless\",\"electronic_commerce_indicator\":\"07\",\"exemption_indicator\":null,\"result\":\"exempted\",\"result_reason\":null,\"transaction_id\":\"9d8c53d2-f8da-4b14-abb5-0c352f6ef04a\",\"version\":\"2.2.0\"},\"wallet\":null},\"type\":\"card\"},\"refunded\":false,\"source\":null,\"status\":\"succeeded\",\"mit_params\":{\"network_transaction_id\":\"486029394756484\"}},\"confirmation_method\":\"manual\",\"created\":1769684273,\"currency\":\"eur\",\"customer\":null,\"last_payment_error\":null,\"livemode\":true,\"metadata\":{\"payment_id\":\"rc1oGj9l7BpczZ7NOx25DHONP\",\"payments_extension\":\"true\",\"payments_extension_type\":\"card\",\"reconciliation_flow\":\"payments_api\",\"shop_id\":\"751927347\"},\"next_action\":null,\"payment_method\":\"pm_1Susv7IkWweOM9jA2IKlKbvf\",\"payment_method_types\":[\"card\"],\"source\":null,\"status\":\"succeeded\"}"</t>
  </si>
  <si>
    <t>AS-95809</t>
  </si>
  <si>
    <t>AS-95868</t>
  </si>
  <si>
    <t>gid://shopify/Order/7426799501650</t>
  </si>
  <si>
    <t>gid://shopify/OrderTransaction/8600203526482</t>
  </si>
  <si>
    <t>2026-01-13T19:57:34Z</t>
  </si>
  <si>
    <t>ch_3SpDidIkWweOM9jA1hBvC0U6</t>
  </si>
  <si>
    <t>rBWYduXnMcDIvhRXiWEkgKlzg</t>
  </si>
  <si>
    <t>pi_3SpDidIkWweOM9jA1Cy0mU1h</t>
  </si>
  <si>
    <t>"{\"id\":\"pi_3SpDidIkWweOM9jA1Cy0mU1h\",\"object\":\"payment_intent\",\"amount\":6458,\"amount_capturable\":0,\"amount_received\":6458,\"canceled_at\":null,\"cancellation_reason\":null,\"capture_method\":\"automatic\",\"latest_charge\":{\"id\":\"ch_3SpDidIkWweOM9jA1hBvC0U6\",\"object\":\"charge\",\"amount\":6458,\"application_fee\":\"fee_1SpDieIkWweOM9jAVSvs25Cz\",\"balance_transaction\":\"txn_3SpDidIkWweOM9jA1hqm74Ob\",\"captured\":true,\"created\":1768334255,\"currency\":\"eur\",\"failure_code\":null,\"failure_message\":null,\"fraud_details\":{},\"livemode\":true,\"metadata\":{\"payment_id\":\"rBWYduXnMcDIvhRXiWEkgKlz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DidIkWweOM9jA1Cy0mU1h\",\"payment_method\":\"pm_1SpDidIkWweOM9jAQmTQWbGi\",\"payment_method_details\":{\"card\":{\"amount_authorized\":6458,\"authorization_code\":\"964649\",\"brand\":\"mastercard\",\"checks\":{\"address_line1_check\":null,\"address_postal_code_check\":null,\"cvc_check\":null},\"country\":\"AT\",\"description\":\"Debit MasterCard\",\"ds_transaction_id\":null,\"exp_month\":8,\"exp_year\":2026,\"extended_authorization\":{\"status\":\"disabled\"},\"fingerprint\":\"GhEGvrFEfvj2CG4f\",\"funding\":\"debit\",\"iin\":\"516739\",\"incremental_authorization\":{\"status\":\"unavailable\"},\"installments\":null,\"issuer\":\"PSA PAYMENT SERVICES AUSTRIA G\",\"last4\":\"0000\",\"mandate\":null,\"moto\":false,\"multicapture\":{\"status\":\"unavailable\"},\"network\":\"mastercard\",\"network_token\":{\"used\":false},\"network_transaction_id\":\"MDSI822CU0113\",\"overcapture\":{\"maximum_amount_capturable\":6458,\"status\":\"unavailable\"},\"payment_account_reference\":\"50016DKWSQ4X8TN9C980IB2KLUOSM\",\"regulated_status\":\"unregulated\",\"three_d_secure\":null,\"wallet\":{\"apple_pay\":{\"type\":\"apple_pay\"},\"dynamic_last4\":\"0098\",\"type\":\"apple_pay\"}},\"type\":\"card\"},\"refunded\":false,\"source\":null,\"status\":\"succeeded\",\"mit_params\":{\"network_transaction_id\":\"MDSI822CU0113\"}},\"confirmation_method\":\"manual\",\"created\":1768334255,\"currency\":\"eur\",\"customer\":null,\"last_payment_error\":null,\"livemode\":true,\"metadata\":{\"payment_id\":\"rBWYduXnMcDIvhRXiWEkgKlzg\",\"payments_extension\":\"true\",\"payments_extension_type\":\"card\",\"reconciliation_flow\":\"payments_api\",\"shop_id\":\"751927347\"},\"next_action\":null,\"payment_method\":\"pm_1SpDidIkWweOM9jAQmTQWbGi\",\"payment_method_types\":[\"card\"],\"source\":null,\"status\":\"succeeded\"}"</t>
  </si>
  <si>
    <t>AS-94991</t>
  </si>
  <si>
    <t>gid://shopify/Order/7398253986130</t>
  </si>
  <si>
    <t>gid://shopify/OrderTransaction/8574765597010</t>
  </si>
  <si>
    <t>2026-01-03T22:15:51Z</t>
  </si>
  <si>
    <t>ch_3Sld6yIkWweOM9jA11DvkfAG</t>
  </si>
  <si>
    <t>rjmgDNci2DcLEzNxiGHViQN7Q</t>
  </si>
  <si>
    <t>pi_3Sld6yIkWweOM9jA1G2zjGPj</t>
  </si>
  <si>
    <t>"{\"id\":\"pi_3Sld6yIkWweOM9jA1G2zjGPj\",\"object\":\"payment_intent\",\"amount\":7285,\"amount_capturable\":0,\"amount_received\":7285,\"canceled_at\":null,\"cancellation_reason\":null,\"capture_method\":\"automatic\",\"latest_charge\":{\"id\":\"ch_3Sld6yIkWweOM9jA11DvkfAG\",\"object\":\"charge\",\"amount\":7285,\"application_fee\":\"fee_1Sld70IkWweOM9jAXHAsSPQH\",\"balance_transaction\":\"txn_3Sld6yIkWweOM9jA1uempexH\",\"captured\":true,\"created\":1767478553,\"currency\":\"eur\",\"failure_code\":null,\"failure_message\":null,\"fraud_details\":{},\"livemode\":true,\"metadata\":{\"payment_id\":\"rjmgDNci2DcLEzNxiGHViQN7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d6yIkWweOM9jA1G2zjGPj\",\"payment_method\":\"pm_1Sld6yIkWweOM9jAfn0GRSUG\",\"payment_method_details\":{\"card\":{\"amount_authorized\":7285,\"authorization_code\":\"939703\",\"brand\":\"mastercard\",\"checks\":{\"address_line1_check\":\"unavailable\",\"address_postal_code_check\":\"unavailable\",\"cvc_check\":null},\"country\":\"IT\",\"description\":\"Debit MasterCard\",\"ds_transaction_id\":null,\"exp_month\":9,\"exp_year\":2029,\"extended_authorization\":{\"status\":\"disabled\"},\"fingerprint\":\"EATa4wMwcmJ10Baj\",\"funding\":\"debit\",\"iin\":\"540056\",\"incremental_authorization\":{\"status\":\"unavailable\"},\"installments\":null,\"issuer\":\"NUMIA SPA\",\"last4\":\"4960\",\"mandate\":null,\"moto\":false,\"multicapture\":{\"status\":\"unavailable\"},\"network\":\"mastercard\",\"network_token\":{\"used\":true},\"network_transaction_id\":\"MDUTGT1JS0103\",\"overcapture\":{\"maximum_amount_capturable\":7285,\"status\":\"unavailable\"},\"payment_account_reference\":\"50019FDIIMLK5R4IAKL4KF24CQJ1J\",\"regulated_status\":\"unregulated\",\"three_d_secure\":null,\"wallet\":null},\"type\":\"card\"},\"refunded\":false,\"source\":null,\"status\":\"succeeded\",\"mit_params\":{\"network_transaction_id\":\"MDUTGT1JS0103\"}},\"confirmation_method\":\"manual\",\"created\":1767478552,\"currency\":\"eur\",\"customer\":null,\"last_payment_error\":null,\"livemode\":true,\"metadata\":{\"payment_id\":\"rjmgDNci2DcLEzNxiGHViQN7Q\",\"payments_extension\":\"true\",\"payments_extension_type\":\"card\",\"reconciliation_flow\":\"payments_api\",\"shop_id\":\"751927347\"},\"next_action\":null,\"payment_method\":\"pm_1Sld6yIkWweOM9jAfn0GRSUG\",\"payment_method_types\":[\"card\"],\"source\":null,\"status\":\"succeeded\"}"</t>
  </si>
  <si>
    <t>AS-96961</t>
  </si>
  <si>
    <t>gid://shopify/Order/7499781407058</t>
  </si>
  <si>
    <t>gid://shopify/OrderTransaction/8640847249746</t>
  </si>
  <si>
    <t>2026-01-28T05:49:34Z</t>
  </si>
  <si>
    <t>ch_3SuRdDIkWweOM9jA1Sr8qFzF</t>
  </si>
  <si>
    <t>rwwklu4VvQswIG3rJ4uuasWCY</t>
  </si>
  <si>
    <t>pi_3SuRdDIkWweOM9jA1hEPIjQ0</t>
  </si>
  <si>
    <t>"{\"id\":\"pi_3SuRdDIkWweOM9jA1hEPIjQ0\",\"object\":\"payment_intent\",\"amount\":4790,\"amount_capturable\":0,\"amount_received\":4790,\"canceled_at\":null,\"cancellation_reason\":null,\"capture_method\":\"automatic\",\"latest_charge\":{\"id\":\"ch_3SuRdDIkWweOM9jA1Sr8qFzF\",\"object\":\"charge\",\"amount\":4790,\"application_fee\":\"fee_1SuRdEIkWweOM9jAjBTLElsH\",\"balance_transaction\":\"txn_3SuRdDIkWweOM9jA1bpIuKYF\",\"captured\":true,\"created\":1769579375,\"currency\":\"eur\",\"failure_code\":null,\"failure_message\":null,\"fraud_details\":{},\"livemode\":true,\"metadata\":{\"payment_id\":\"rwwklu4VvQswIG3rJ4uuasWC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RdDIkWweOM9jA1hEPIjQ0\",\"payment_method\":\"pm_1SuRdDIkWweOM9jArHkOYgL1\",\"payment_method_details\":{\"card\":{\"amount_authorized\":4790,\"authorization_code\":\"694854\",\"brand\":\"mastercard\",\"checks\":{\"address_line1_check\":\"unavailable\",\"address_postal_code_check\":\"unavailable\",\"cvc_check\":\"pass\"},\"country\":\"ES\",\"description\":\"Platinum MasterCard Card\",\"ds_transaction_id\":null,\"exp_month\":1,\"exp_year\":2031,\"extended_authorization\":{\"status\":\"disabled\"},\"fingerprint\":\"pPO9kkBpGr3fyOAT\",\"funding\":\"credit\",\"iin\":\"549821\",\"incremental_authorization\":{\"status\":\"unavailable\"},\"installments\":null,\"issuer\":\"SERVICIOS FINANCIEROS CARREFOU\",\"last4\":\"4132\",\"mandate\":null,\"moto\":false,\"multicapture\":{\"status\":\"unavailable\"},\"network\":\"mastercard\",\"network_token\":{\"used\":false},\"network_transaction_id\":\"MPLP047CJ0127\",\"overcapture\":{\"maximum_amount_capturable\":4790,\"status\":\"unavailable\"},\"payment_account_reference\":\"50018DVFQM95I0PKDBUP3CW21J01S\",\"regulated_status\":\"unregulated\",\"three_d_secure\":null,\"wallet\":null},\"type\":\"card\"},\"refunded\":false,\"source\":null,\"status\":\"succeeded\",\"mit_params\":{\"network_transaction_id\":\"MPLP047CJ0127\"}},\"confirmation_method\":\"manual\",\"created\":1769579375,\"currency\":\"eur\",\"customer\":null,\"last_payment_error\":null,\"livemode\":true,\"metadata\":{\"payment_id\":\"rwwklu4VvQswIG3rJ4uuasWCY\",\"payments_extension\":\"true\",\"payments_extension_type\":\"card\",\"reconciliation_flow\":\"payments_api\",\"shop_id\":\"751927347\"},\"next_action\":null,\"payment_method\":\"pm_1SuRdDIkWweOM9jArHkOYgL1\",\"payment_method_types\":[\"card\"],\"source\":null,\"status\":\"succeeded\"}"</t>
  </si>
  <si>
    <t>AS-96177</t>
  </si>
  <si>
    <t>gid://shopify/Order/7437343457618</t>
  </si>
  <si>
    <t>gid://shopify/OrderTransaction/8612637868370</t>
  </si>
  <si>
    <t>2026-01-17T18:09:19Z</t>
  </si>
  <si>
    <t>1NR02813LY861772S</t>
  </si>
  <si>
    <t>"{\"id\":\"1NR02813LY861772S\",\"intent\":\"CAPTURE\",\"status\":\"COMPLETED\",\"payment_source\":{\"paypal\":{\"email_address\":\"maryka2004@libero.it\",\"account_id\":\"7QJLTDJE6AWMW\",\"account_status\":\"VERIFIED\",\"name\":{\"given_name\":\"Marica\",\"surname\":\"Fischietti\"},\"phone_number\":{\"national_number\":\"393805297436\"},\"address\":{\"address_line_1\":\"Via privata Umbria 3\",\"admin_area_2\":\"Pogliano Milanese\",\"admin_area_1\":\"Milano\",\"postal_code\":\"20005\",\"country_code\":\"IT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Frida Floral - P\u00f3ster \\/ Madera blanco \\/ 50x70\",\"custom_id\":\"{\\\"shop_id\\\":751927347,\\\"session_id\\\":\\\"rzSu7h2V358fQwywHOpxMGbkq\\\"}\",\"invoice_id\":\"rzSu7h2V358fQwywHOpxMGbkq\",\"items\":[{\"name\":\"Frida Floral - P\u00f3ster \\/ Madera blanco \\/ 50x70\",\"unit_amount\":{\"currency_code\":\"EUR\",\"value\":\"67.95\"},\"tax\":{\"currency_code\":\"EUR\",\"value\":\"0.00\"},\"quantity\":\"1\"}],\"shipping\":{\"name\":{\"full_name\":\"MARICA FISCHIETTI\"},\"address\":{\"address_line_1\":\"Via Privata Toscana 4\",\"admin_area_2\":\"Pogliano Milanese\",\"admin_area_1\":\"Mil\u00e1n\",\"postal_code\":\"20005\",\"country_code\":\"IT\"}},\"supplementary_data\":{\"tax_nexus\":[]},\"payments\":{\"captures\":[{\"id\":\"7KK192743H747462L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zSu7h2V358fQwywHOpxMGbkq\",\"custom_id\":\"{\\\"shop_id\\\":751927347,\\\"session_id\\\":\\\"rzSu7h2V358fQwywHOpxMGbkq\\\"}\",\"links\":[{\"href\":\"https:\\/\\/api.paypal.com\\/v2\\/payments\\/captures\\/7KK192743H747462L\",\"rel\":\"self\",\"method\":\"GET\"},{\"href\":\"https:\\/\\/api.paypal.com\\/v2\\/payments\\/captures\\/7KK192743H747462L\\/refund\",\"rel\":\"refund\",\"method\":\"POST\"},{\"href\":\"https:\\/\\/api.paypal.com\\/v2\\/checkout\\/orders\\/1NR02813LY861772S\",\"rel\":\"up\",\"method\":\"GET\"}],\"create_time\":\"2026-01-17T18:09:21Z\",\"update_time\":\"2026-01-17T18:09:21Z\"}]}}],\"payer\":{\"name\":{\"given_name\":\"Marica\",\"surname\":\"Fischietti\"},\"email_address\":\"maryka2004@libero.it\",\"payer_id\":\"7QJLTDJE6AWMW\",\"phone\":{\"phone_number\":{\"national_number\":\"393805297436\"}},\"address\":{\"address_line_1\":\"Via privata Umbria 3\",\"admin_area_2\":\"Pogliano Milanese\",\"admin_area_1\":\"Milano\",\"postal_code\":\"20005\",\"country_code\":\"IT\"}},\"create_time\":\"2026-01-17T18:05:28Z\",\"update_time\":\"2026-01-17T18:09:21Z\",\"links\":[{\"href\":\"https:\\/\\/api.paypal.com\\/v2\\/checkout\\/orders\\/1NR02813LY861772S\",\"rel\":\"self\",\"method\":\"GET\"}]}"</t>
  </si>
  <si>
    <t>AS-95200</t>
  </si>
  <si>
    <t>gid://shopify/Order/7409374101842</t>
  </si>
  <si>
    <t>gid://shopify/OrderTransaction/8580468244818</t>
  </si>
  <si>
    <t>2026-01-06T13:23:40Z</t>
  </si>
  <si>
    <t>19K3615605658943P</t>
  </si>
  <si>
    <t>"{\"id\":\"19K3615605658943P\",\"intent\":\"CAPTURE\",\"status\":\"COMPLETED\",\"payment_source\":{\"paypal\":{\"email_address\":\"vanessa.reimche@yahoo.de\",\"account_id\":\"CYYRXDDRF7A42\",\"account_status\":\"VERIFIED\",\"name\":{\"given_name\":\"Vanessa\",\"surname\":\"Reimche\"},\"phone_number\":{\"national_number\":\"4917670650688\"},\"address\":{\"address_line_1\":\"Weberstube 13\",\"admin_area_2\":\"Alzey \",\"postal_code\":\"55235\",\"country_code\":\"DE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a Dolce Vita - P\u00f3ster \\/ Madera naranja \\/ 50x70\",\"custom_id\":\"{\\\"shop_id\\\":751927347,\\\"session_id\\\":\\\"rDcYDIcIRVxfeP7PgKKmil77b\\\"}\",\"invoice_id\":\"rDcYDIcIRVxfeP7PgKKmil77b\",\"items\":[{\"name\":\"La Dolce Vita - P\u00f3ster \\/ Madera naranja \\/ 50x70\",\"unit_amount\":{\"currency_code\":\"EUR\",\"value\":\"67.95\"},\"tax\":{\"currency_code\":\"EUR\",\"value\":\"0.00\"},\"quantity\":\"1\"}],\"shipping\":{\"name\":{\"full_name\":\"Vanessa Reimche\"},\"address\":{\"address_line_1\":\"Heidelbergerfa\u00dfgasse 15\",\"admin_area_2\":\"MZ\",\"postal_code\":\"55116\",\"country_code\":\"DE\"}},\"supplementary_data\":{\"tax_nexus\":[]},\"payments\":{\"captures\":[{\"id\":\"9727393791288193V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DcYDIcIRVxfeP7PgKKmil77b\",\"custom_id\":\"{\\\"shop_id\\\":751927347,\\\"session_id\\\":\\\"rDcYDIcIRVxfeP7PgKKmil77b\\\"}\",\"links\":[{\"href\":\"https:\\/\\/api.paypal.com\\/v2\\/payments\\/captures\\/9727393791288193V\",\"rel\":\"self\",\"method\":\"GET\"},{\"href\":\"https:\\/\\/api.paypal.com\\/v2\\/payments\\/captures\\/9727393791288193V\\/refund\",\"rel\":\"refund\",\"method\":\"POST\"},{\"href\":\"https:\\/\\/api.paypal.com\\/v2\\/checkout\\/orders\\/19K3615605658943P\",\"rel\":\"up\",\"method\":\"GET\"}],\"create_time\":\"2026-01-06T13:23:42Z\",\"update_time\":\"2026-01-06T13:23:42Z\"}]}}],\"payer\":{\"name\":{\"given_name\":\"Vanessa\",\"surname\":\"Reimche\"},\"email_address\":\"vanessa.reimche@yahoo.de\",\"payer_id\":\"CYYRXDDRF7A42\",\"phone\":{\"phone_number\":{\"national_number\":\"4917670650688\"}},\"address\":{\"address_line_1\":\"Weberstube 13\",\"admin_area_2\":\"Alzey \",\"postal_code\":\"55235\",\"country_code\":\"DE\"}},\"create_time\":\"2026-01-06T13:21:33Z\",\"update_time\":\"2026-01-06T13:23:42Z\",\"links\":[{\"href\":\"https:\\/\\/api.paypal.com\\/v2\\/checkout\\/orders\\/19K3615605658943P\",\"rel\":\"self\",\"method\":\"GET\"}]}"</t>
  </si>
  <si>
    <t>AS-95202</t>
  </si>
  <si>
    <t>gid://shopify/Order/7409392451922</t>
  </si>
  <si>
    <t>gid://shopify/OrderTransaction/8580493345106</t>
  </si>
  <si>
    <t>2026-01-06T13:35:15Z</t>
  </si>
  <si>
    <t>ch_3SmaPnIkWweOM9jA1ZE3JFgN</t>
  </si>
  <si>
    <t>rHp6y6JvlgiYAuxR44rcC5Kbm</t>
  </si>
  <si>
    <t>pi_3SmaPnIkWweOM9jA11VhXZwx</t>
  </si>
  <si>
    <t>"{\"id\":\"pi_3SmaPnIkWweOM9jA11VhXZwx\",\"object\":\"payment_intent\",\"amount\":5567,\"amount_capturable\":0,\"amount_received\":5567,\"canceled_at\":null,\"cancellation_reason\":null,\"capture_method\":\"automatic\",\"latest_charge\":{\"id\":\"ch_3SmaPnIkWweOM9jA1ZE3JFgN\",\"object\":\"charge\",\"amount\":5567,\"application_fee\":\"fee_1SmaPpIkWweOM9jAGoKYMpSp\",\"balance_transaction\":\"txn_3SmaPnIkWweOM9jA1fMy6eqX\",\"captured\":true,\"created\":1767706516,\"currency\":\"eur\",\"failure_code\":null,\"failure_message\":null,\"fraud_details\":{},\"livemode\":true,\"metadata\":{\"payment_id\":\"rHp6y6JvlgiYAuxR44rcC5Kb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aPnIkWweOM9jA11VhXZwx\",\"payment_method\":\"pm_1SmaPnIkWweOM9jAs493tj5v\",\"payment_method_details\":{\"card\":{\"amount_authorized\":5567,\"authorization_code\":\"211881\",\"brand\":\"mastercard\",\"checks\":{\"address_line1_check\":\"unavailable\",\"address_postal_code_check\":\"unavailable\",\"cvc_check\":\"pass\"},\"country\":\"ES\",\"description\":\"Platinum MasterCard Immediate Debit\",\"ds_transaction_id\":null,\"exp_month\":12,\"exp_year\":2026,\"extended_authorization\":{\"status\":\"disabled\"},\"fingerprint\":\"3VunpxcRrHrTR2NG\",\"funding\":\"debit\",\"iin\":\"535120\",\"incremental_authorization\":{\"status\":\"unavailable\"},\"installments\":null,\"issuer\":\"ING BANK N.V.\",\"last4\":\"0056\",\"mandate\":null,\"moto\":false,\"multicapture\":{\"status\":\"unavailable\"},\"network\":\"mastercard\",\"network_token\":{\"used\":false},\"network_transaction_id\":\"TPLQIQGCD0106\",\"overcapture\":{\"maximum_amount_capturable\":5567,\"status\":\"unavailable\"},\"payment_account_reference\":\"50013NEXGH5OMSURUJS9R7BUESTG9\",\"regulated_status\":\"unregulated\",\"three_d_secure\":null,\"wallet\":null},\"type\":\"card\"},\"refunded\":false,\"source\":null,\"status\":\"succeeded\",\"mit_params\":{\"network_transaction_id\":\"TPLQIQGCD0106\"}},\"confirmation_method\":\"manual\",\"created\":1767706515,\"currency\":\"eur\",\"customer\":null,\"last_payment_error\":null,\"livemode\":true,\"metadata\":{\"payment_id\":\"rHp6y6JvlgiYAuxR44rcC5Kbm\",\"payments_extension\":\"true\",\"payments_extension_type\":\"card\",\"reconciliation_flow\":\"payments_api\",\"shop_id\":\"751927347\"},\"next_action\":null,\"payment_method\":\"pm_1SmaPnIkWweOM9jAs493tj5v\",\"payment_method_types\":[\"card\"],\"source\":null,\"status\":\"succeeded\"}"</t>
  </si>
  <si>
    <t>AS-95134</t>
  </si>
  <si>
    <t>AS-96238</t>
  </si>
  <si>
    <t>gid://shopify/Order/7439206416722</t>
  </si>
  <si>
    <t>gid://shopify/OrderTransaction/8614882509138</t>
  </si>
  <si>
    <t>2026-01-18T13:03:28Z</t>
  </si>
  <si>
    <t>py_3SqvddIkWweOM9jA2ujwq1tX</t>
  </si>
  <si>
    <t>re3OUuBRKwUpEp9vPZZRbjtKw</t>
  </si>
  <si>
    <t>"{\"id\":\"py_3SqvddIkWweOM9jA2ujwq1tX\",\"object\":\"charge\",\"amount\":5490,\"application_fee\":\"fee_1SqvdyIkWweOM9jAWQH9oVtc\",\"balance_transaction\":\"txn_3SqvddIkWweOM9jA2iIrbvJP\",\"captured\":true,\"created\":1768741430,\"currency\":\"eur\",\"failure_code\":null,\"failure_message\":null,\"fraud_details\":{},\"livemode\":true,\"metadata\":{\"payments_extension_type\":\"klarna\",\"reconciliation_flow\":\"payments_api\",\"shop_id\":\"751927347\",\"payments_extension\":\"true\",\"payment_id\":\"re3OUuBRKwUpEp9vPZZRbjtKw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qvddIkWweOM9jA2vAdPWQw\",\"payment_method\":\"pm_1SqvddIkWweOM9jAciAHAsB8\",\"payment_method_details\":{\"klarna\":{\"payer_details\":{\"address\":{\"country\":\"DE\"}},\"payment_method_category\":\"pay_later\",\"preferred_locale\":\"en-DE\"},\"type\":\"klarna\"},\"refunded\":false,\"source\":null,\"status\":\"succeeded\"}"</t>
  </si>
  <si>
    <t>AS-95830</t>
  </si>
  <si>
    <t>gid://shopify/Order/7426020933970</t>
  </si>
  <si>
    <t>gid://shopify/OrderTransaction/8599032332626</t>
  </si>
  <si>
    <t>2026-01-13T12:31:04Z</t>
  </si>
  <si>
    <t>7VL51960C92150231</t>
  </si>
  <si>
    <t>"{\"id\":\"7VL51960C92150231\",\"intent\":\"CAPTURE\",\"status\":\"COMPLETED\",\"payment_source\":{\"paypal\":{\"email_address\":\"carsughifederica@gmail.com\",\"account_id\":\"PYVYTT6G4NYQU\",\"account_status\":\"VERIFIED\",\"name\":{\"given_name\":\"Federica\",\"surname\":\"Carsughi\"},\"phone_number\":{\"national_number\":\"393343278871\"},\"address\":{\"address_line_1\":\"Via ferrovia dell'Appennino 54\",\"admin_area_2\":\"Sansepolcro\",\"admin_area_1\":\"AR\",\"postal_code\":\"52037\",\"country_code\":\"IT\"}}},\"purchase_units\":[{\"reference_id\":\"default\",\"amount\":{\"currency_code\":\"EUR\",\"value\":\"117.90\",\"breakdown\":{\"item_total\":{\"currency_code\":\"EUR\",\"value\":\"117.90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es plantes N\u00ba2 - P\u00f3ster \\/ Madera roble natural \\/ 40x50\",\"custom_id\":\"{\\\"shop_id\\\":751927347,\\\"session_id\\\":\\\"r2nn9aaKBNt4yCJPxlA6E6DFC\\\"}\",\"invoice_id\":\"r2nn9aaKBNt4yCJPxlA6E6DFC\",\"soft_descriptor\":\"PAYPAL *ARTESTASTOR AR\",\"items\":[{\"name\":\"Les plantes N\u00ba2 - P\u00f3ster \\/ Madera roble natural \\/ 40x50\",\"unit_amount\":{\"currency_code\":\"EUR\",\"value\":\"58.95\"},\"tax\":{\"currency_code\":\"EUR\",\"value\":\"0.00\"},\"quantity\":\"1\"},{\"name\":\"Les plantes N\u00ba4 - P\u00f3ster \\/ Madera roble natural \\/ 40x50\",\"unit_amount\":{\"currency_code\":\"EUR\",\"value\":\"58.95\"},\"tax\":{\"currency_code\":\"EUR\",\"value\":\"0.00\"},\"quantity\":\"1\"}],\"shipping\":{\"name\":{\"full_name\":\"Federica Carsughi\"},\"address\":{\"address_line_1\":\"Via ferrovia dell'Appennino 54\",\"admin_area_2\":\"Sansepolcro\",\"admin_area_1\":\"Arezzo\",\"postal_code\":\"52037\",\"country_code\":\"IT\"}},\"supplementary_data\":{\"tax_nexus\":[]},\"payments\":{\"captures\":[{\"id\":\"4PP94089989970834\",\"status\":\"COMPLETED\",\"amount\":{\"currency_code\":\"EUR\",\"value\":\"117.90\"},\"final_capture\":true,\"disbursement_mode\":\"INSTANT\",\"seller_protection\":{\"status\":\"ELIGIBLE\",\"dispute_categories\":[\"ITEM_NOT_RECEIVED\",\"UNAUTHORIZED_TRANSACTION\"]},\"seller_receivable_breakdown\":{\"gross_amount\":{\"currency_code\":\"EUR\",\"value\":\"117.90\"},\"paypal_fee\":{\"currency_code\":\"EUR\",\"value\":\"3.77\"},\"net_amount\":{\"currency_code\":\"EUR\",\"value\":\"114.13\"}},\"invoice_id\":\"r2nn9aaKBNt4yCJPxlA6E6DFC\",\"custom_id\":\"{\\\"shop_id\\\":751927347,\\\"session_id\\\":\\\"r2nn9aaKBNt4yCJPxlA6E6DFC\\\"}\",\"links\":[{\"href\":\"https:\\/\\/api.paypal.com\\/v2\\/payments\\/captures\\/4PP94089989970834\",\"rel\":\"self\",\"method\":\"GET\"},{\"href\":\"https:\\/\\/api.paypal.com\\/v2\\/payments\\/captures\\/4PP94089989970834\\/refund\",\"rel\":\"refund\",\"method\":\"POST\"},{\"href\":\"https:\\/\\/api.paypal.com\\/v2\\/checkout\\/orders\\/7VL51960C92150231\",\"rel\":\"up\",\"method\":\"GET\"}],\"create_time\":\"2026-01-13T12:31:09Z\",\"update_time\":\"2026-01-13T12:31:09Z\"}]}}],\"payer\":{\"name\":{\"given_name\":\"Federica\",\"surname\":\"Carsughi\"},\"email_address\":\"carsughifederica@gmail.com\",\"payer_id\":\"PYVYTT6G4NYQU\",\"phone\":{\"phone_number\":{\"national_number\":\"393343278871\"}},\"address\":{\"address_line_1\":\"Via ferrovia dell'Appennino 54\",\"admin_area_2\":\"Sansepolcro\",\"admin_area_1\":\"AR\",\"postal_code\":\"52037\",\"country_code\":\"IT\"}},\"create_time\":\"2026-01-13T12:30:40Z\",\"update_time\":\"2026-01-13T12:31:09Z\",\"links\":[{\"href\":\"https:\\/\\/api.paypal.com\\/v2\\/checkout\\/orders\\/7VL51960C92150231\",\"rel\":\"self\",\"method\":\"GET\"}]}"</t>
  </si>
  <si>
    <t>AS-94927</t>
  </si>
  <si>
    <t>gid://shopify/Order/7396230201682</t>
  </si>
  <si>
    <t>gid://shopify/OrderTransaction/8571355431250</t>
  </si>
  <si>
    <t>2026-01-02T21:46:01Z</t>
  </si>
  <si>
    <t>6UH20500L3308700S</t>
  </si>
  <si>
    <t>"{\"id\":\"6UH20500L3308700S\",\"intent\":\"CAPTURE\",\"status\":\"COMPLETED\",\"payment_source\":{\"paypal\":{\"email_address\":\"amadorzorrilla@hotmail.com\",\"account_id\":\"2T7475YJ7DMGS\",\"account_status\":\"VERIFIED\",\"name\":{\"given_name\":\"AMADOR\",\"surname\":\"ZORRILLA LOPEZ\"},\"phone_number\":{\"national_number\":\"34630756640\"},\"address\":{\"address_line_1\":\"CALLE PRIMAVERA 4 2-3\",\"admin_area_2\":\"MADRID\",\"admin_area_1\":\"MADRID\",\"postal_code\":\"28012\",\"country_code\":\"ES\"}}},\"purchase_units\":[{\"reference_id\":\"default\",\"amount\":{\"currency_code\":\"EUR\",\"value\":\"98.85\",\"breakdown\":{\"item_total\":{\"currency_code\":\"EUR\",\"value\":\"98.85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unlight - P\u00f3ster \\/ Sin marco \\/ 50x70\",\"custom_id\":\"{\\\"shop_id\\\":751927347,\\\"session_id\\\":\\\"r39nQjLuTX8JH9qKsvxADnyTd\\\"}\",\"invoice_id\":\"r39nQjLuTX8JH9qKsvxADnyTd\",\"soft_descriptor\":\"PAYPAL *ARTESTASTOR AR\",\"items\":[{\"name\":\"Sunlight - P\u00f3ster \\/ Sin marco \\/ 50x70\",\"unit_amount\":{\"currency_code\":\"EUR\",\"value\":\"32.95\"},\"tax\":{\"currency_code\":\"EUR\",\"value\":\"0.00\"},\"quantity\":\"1\"},{\"name\":\"Chirping And Chilling (At Night) - P\u00f3ster \\/ Sin marco \\/ 50x70\",\"unit_amount\":{\"currency_code\":\"EUR\",\"value\":\"32.95\"},\"tax\":{\"currency_code\":\"EUR\",\"value\":\"0.00\"},\"quantity\":\"1\"},{\"name\":\"Watercolor Landscape N 21 - P\u00f3ster \\/ Sin marco \\/ 50x70\",\"unit_amount\":{\"currency_code\":\"EUR\",\"value\":\"32.95\"},\"tax\":{\"currency_code\":\"EUR\",\"value\":\"0.00\"},\"quantity\":\"1\"}],\"shipping\":{\"name\":{\"full_name\":\"KARMAYNOA SL\"},\"address\":{\"address_line_1\":\"calle juan trejo 1 bajo\",\"admin_area_2\":\"TARIFA\",\"admin_area_1\":\"C\u00e1diz\",\"postal_code\":\"11380\",\"country_code\":\"ES\"}},\"supplementary_data\":{\"tax_nexus\":[]},\"payments\":{\"captures\":[{\"id\":\"5CE80692BF644000W\",\"status\":\"COMPLETED\",\"amount\":{\"currency_code\":\"EUR\",\"value\":\"98.85\"},\"final_capture\":true,\"disbursement_mode\":\"INSTANT\",\"seller_protection\":{\"status\":\"ELIGIBLE\",\"dispute_categories\":[\"ITEM_NOT_RECEIVED\",\"UNAUTHORIZED_TRANSACTION\"]},\"seller_receivable_breakdown\":{\"gross_amount\":{\"currency_code\":\"EUR\",\"value\":\"98.85\"},\"paypal_fee\":{\"currency_code\":\"EUR\",\"value\":\"3.22\"},\"net_amount\":{\"currency_code\":\"EUR\",\"value\":\"95.63\"}},\"invoice_id\":\"r39nQjLuTX8JH9qKsvxADnyTd\",\"custom_id\":\"{\\\"shop_id\\\":751927347,\\\"session_id\\\":\\\"r39nQjLuTX8JH9qKsvxADnyTd\\\"}\",\"links\":[{\"href\":\"https:\\/\\/api.paypal.com\\/v2\\/payments\\/captures\\/5CE80692BF644000W\",\"rel\":\"self\",\"method\":\"GET\"},{\"href\":\"https:\\/\\/api.paypal.com\\/v2\\/payments\\/captures\\/5CE80692BF644000W\\/refund\",\"rel\":\"refund\",\"method\":\"POST\"},{\"href\":\"https:\\/\\/api.paypal.com\\/v2\\/checkout\\/orders\\/6UH20500L3308700S\",\"rel\":\"up\",\"method\":\"GET\"}],\"create_time\":\"2026-01-02T21:46:03Z\",\"update_time\":\"2026-01-02T21:46:03Z\"}]}}],\"payer\":{\"name\":{\"given_name\":\"AMADOR\",\"surname\":\"ZORRILLA LOPEZ\"},\"email_address\":\"amadorzorrilla@hotmail.com\",\"payer_id\":\"2T7475YJ7DMGS\",\"phone\":{\"phone_number\":{\"national_number\":\"34630756640\"}},\"address\":{\"address_line_1\":\"CALLE PRIMAVERA 4 2-3\",\"admin_area_2\":\"MADRID\",\"admin_area_1\":\"MADRID\",\"postal_code\":\"28012\",\"country_code\":\"ES\"}},\"create_time\":\"2026-01-02T21:45:43Z\",\"update_time\":\"2026-01-02T21:46:03Z\",\"links\":[{\"href\":\"https:\\/\\/api.paypal.com\\/v2\\/checkout\\/orders\\/6UH20500L3308700S\",\"rel\":\"self\",\"method\":\"GET\"}]}"</t>
  </si>
  <si>
    <t>AS-95511</t>
  </si>
  <si>
    <t>gid://shopify/Order/7417824280914</t>
  </si>
  <si>
    <t>gid://shopify/OrderTransaction/8590517338450</t>
  </si>
  <si>
    <t>2026-01-09T22:37:48Z</t>
  </si>
  <si>
    <t>5RH26713595455457</t>
  </si>
  <si>
    <t>"{\"id\":\"5RH26713595455457\",\"intent\":\"CAPTURE\",\"status\":\"COMPLETED\",\"payment_source\":{\"paypal\":{\"email_address\":\"manuellopez.soy@gmail.com\",\"account_id\":\"DCV3RXN4QFMAU\",\"account_status\":\"VERIFIED\",\"name\":{\"given_name\":\"Manuel\",\"surname\":\"Lopez Almena\"},\"phone_number\":{\"national_number\":\"34615487858\"},\"address\":{\"address_line_1\":\"Calle Libertad 1B 4A\",\"admin_area_2\":\"Zamora\",\"admin_area_1\":\"ZAMORA\",\"postal_code\":\"49007\",\"country_code\":\"ES\"}}},\"purchase_units\":[{\"reference_id\":\"default\",\"amount\":{\"currency_code\":\"EUR\",\"value\":\"179.96\",\"breakdown\":{\"item_total\":{\"currency_code\":\"EUR\",\"value\":\"199.95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19.99\"}}},\"payee\":{\"email_address\":\"info@artestaposters.com\",\"merchant_id\":\"CZQCEKGVW6QGG\",\"display_data\":{\"brand_name\":\"Artesta\"}},\"payment_instruction\":{\"disbursement_mode\":\"INSTANT\"},\"description\":\"New York Skyline multicolor - Lienzo \\/ Madera negro \\/ 70x100\",\"custom_id\":\"{\\\"shop_id\\\":751927347,\\\"session_id\\\":\\\"r4G7NMbZnY30IQAJD9pAxROZb\\\"}\",\"invoice_id\":\"r4G7NMbZnY30IQAJD9pAxROZb\",\"soft_descriptor\":\"PAYPAL *ARTESTASTOR AR\",\"items\":[{\"name\":\"New York Skyline multicolor - Lienzo \\/ Madera negro \\/ 70x100\",\"unit_amount\":{\"currency_code\":\"EUR\",\"value\":\"199.95\"},\"tax\":{\"currency_code\":\"EUR\",\"value\":\"0.00\"},\"quantity\":\"1\"}],\"shipping\":{\"name\":{\"full_name\":\"Manuel L\u00f3pez Almena\"},\"address\":{\"address_line_1\":\"Calle de la Libertad, portal 1b 4\u00baA\",\"admin_area_2\":\"Zamora\",\"admin_area_1\":\"Zamora\",\"postal_code\":\"49007\",\"country_code\":\"ES\"}},\"supplementary_data\":{\"tax_nexus\":[]},\"payments\":{\"captures\":[{\"id\":\"7EP4328909417032V\",\"status\":\"COMPLETED\",\"amount\":{\"currency_code\":\"EUR\",\"value\":\"179.96\"},\"final_capture\":true,\"disbursement_mode\":\"INSTANT\",\"seller_protection\":{\"status\":\"ELIGIBLE\",\"dispute_categories\":[\"ITEM_NOT_RECEIVED\",\"UNAUTHORIZED_TRANSACTION\"]},\"seller_receivable_breakdown\":{\"gross_amount\":{\"currency_code\":\"EUR\",\"value\":\"179.96\"},\"paypal_fee\":{\"currency_code\":\"EUR\",\"value\":\"5.57\"},\"net_amount\":{\"currency_code\":\"EUR\",\"value\":\"174.39\"}},\"invoice_id\":\"r4G7NMbZnY30IQAJD9pAxROZb\",\"custom_id\":\"{\\\"shop_id\\\":751927347,\\\"session_id\\\":\\\"r4G7NMbZnY30IQAJD9pAxROZb\\\"}\",\"links\":[{\"href\":\"https:\\/\\/api.paypal.com\\/v2\\/payments\\/captures\\/7EP4328909417032V\",\"rel\":\"self\",\"method\":\"GET\"},{\"href\":\"https:\\/\\/api.paypal.com\\/v2\\/payments\\/captures\\/7EP4328909417032V\\/refund\",\"rel\":\"refund\",\"method\":\"POST\"},{\"href\":\"https:\\/\\/api.paypal.com\\/v2\\/checkout\\/orders\\/5RH26713595455457\",\"rel\":\"up\",\"method\":\"GET\"}],\"create_time\":\"2026-01-09T22:37:51Z\",\"update_time\":\"2026-01-09T22:37:51Z\"}]}}],\"payer\":{\"name\":{\"given_name\":\"Manuel\",\"surname\":\"Lopez Almena\"},\"email_address\":\"manuellopez.soy@gmail.com\",\"payer_id\":\"DCV3RXN4QFMAU\",\"phone\":{\"phone_number\":{\"national_number\":\"34615487858\"}},\"address\":{\"address_line_1\":\"Calle Libertad 1B 4A\",\"admin_area_2\":\"Zamora\",\"admin_area_1\":\"ZAMORA\",\"postal_code\":\"49007\",\"country_code\":\"ES\"}},\"create_time\":\"2026-01-09T22:37:26Z\",\"update_time\":\"2026-01-09T22:37:51Z\",\"links\":[{\"href\":\"https:\\/\\/api.paypal.com\\/v2\\/checkout\\/orders\\/5RH26713595455457\",\"rel\":\"self\",\"method\":\"GET\"}]}"</t>
  </si>
  <si>
    <t>gid://shopify/OrderTransaction/8625040818514</t>
  </si>
  <si>
    <t>2026-01-22T09:22:32Z</t>
  </si>
  <si>
    <t>zrEZrxqOtvhZQdvFqEzmhHrIu</t>
  </si>
  <si>
    <t>"{\"status\":\"COMPLETED\",\"id\":\"3P101016YH031813M\",\"amount\":\"54.00\",\"currency\":\"EUR\",\"created_at\":\"2026-01-22T01:22:33-08:00\",\"updated_at\":\"2026-01-22T01:22:33-08:00\",\"seller_payable_breakdown\":{\"gross_amount\":{\"currency_code\":\"EUR\",\"value\":\"54.00\"},\"paypal_fee\":{\"currency_code\":\"EUR\",\"value\":\"0.00\"},\"net_amount\":{\"currency_code\":\"EUR\",\"value\":\"54.00\"},\"total_refunded_amount\":{\"currency_code\":\"EUR\",\"value\":\"54.00\"}},\"invoice_id\":{\"invoice_id\":\"r4G7NMbZnY30IQAJD9pAxROZb\"},\"custom_id\":{\"shop_id\":751927347,\"session_id\":\"zrEZrxqOtvhZQdvFqEzmhHrIu\"}}"</t>
  </si>
  <si>
    <t>AS-96236</t>
  </si>
  <si>
    <t>gid://shopify/Order/7439137997138</t>
  </si>
  <si>
    <t>gid://shopify/OrderTransaction/8614800163154</t>
  </si>
  <si>
    <t>2026-01-18T12:23:27Z</t>
  </si>
  <si>
    <t>ch_3Sqv0uIkWweOM9jA2R3yyUiG</t>
  </si>
  <si>
    <t>rM5vVZgrayxezuUdbjAZOrI2k</t>
  </si>
  <si>
    <t>pi_3Sqv0uIkWweOM9jA2Z6NCg7E</t>
  </si>
  <si>
    <t>"{\"id\":\"pi_3Sqv0uIkWweOM9jA2Z6NCg7E\",\"object\":\"payment_intent\",\"amount\":5346,\"amount_capturable\":0,\"amount_received\":5346,\"canceled_at\":null,\"cancellation_reason\":null,\"capture_method\":\"automatic\",\"latest_charge\":{\"id\":\"ch_3Sqv0uIkWweOM9jA2R3yyUiG\",\"object\":\"charge\",\"amount\":5346,\"application_fee\":\"fee_1Sqv0wIkWweOM9jAD92v0VDA\",\"balance_transaction\":\"txn_3Sqv0uIkWweOM9jA2qX1kslb\",\"captured\":true,\"created\":1768739010,\"currency\":\"eur\",\"failure_code\":null,\"failure_message\":null,\"fraud_details\":{},\"livemode\":true,\"metadata\":{\"payment_id\":\"rM5vVZgrayxezuUdbjAZOrI2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v0uIkWweOM9jA2Z6NCg7E\",\"payment_method\":\"pm_1Sqv0uIkWweOM9jA4OjC2UTV\",\"payment_method_details\":{\"card\":{\"amount_authorized\":5346,\"authorization_code\":\"969357\",\"brand\":\"visa\",\"checks\":{\"address_line1_check\":\"unavailable\",\"address_postal_code_check\":\"unavailable\",\"cvc_check\":\"pass\"},\"country\":\"ES\",\"description\":\"Visa Classic\",\"ds_transaction_id\":null,\"exp_month\":2,\"exp_year\":2030,\"extended_authorization\":{\"status\":\"disabled\"},\"fingerprint\":\"GbtElTlVZDVxLhNh\",\"funding\":\"debit\",\"iin\":\"476664\",\"incremental_authorization\":{\"status\":\"unavailable\"},\"installments\":null,\"issuer\":\"CAIXABANK S.A.\",\"last4\":\"6332\",\"mandate\":null,\"moto\":false,\"multicapture\":{\"status\":\"unavailable\"},\"network\":\"visa\",\"network_token\":{\"used\":false},\"network_transaction_id\":\"486018446103344\",\"overcapture\":{\"maximum_amount_capturable\":5346,\"status\":\"unavailable\"},\"payment_account_reference\":\"V0010013018288240496070082621\",\"regulated_status\":\"unregulated\",\"three_d_secure\":null,\"wallet\":null},\"type\":\"card\"},\"refunded\":false,\"source\":null,\"status\":\"succeeded\",\"mit_params\":{\"network_transaction_id\":\"486018446103344\"}},\"confirmation_method\":\"manual\",\"created\":1768739008,\"currency\":\"eur\",\"customer\":null,\"last_payment_error\":null,\"livemode\":true,\"metadata\":{\"payment_id\":\"rM5vVZgrayxezuUdbjAZOrI2k\",\"payments_extension\":\"true\",\"payments_extension_type\":\"card\",\"reconciliation_flow\":\"payments_api\",\"shop_id\":\"751927347\"},\"next_action\":null,\"payment_method\":\"pm_1Sqv0uIkWweOM9jA4OjC2UTV\",\"payment_method_types\":[\"card\"],\"source\":null,\"status\":\"succeeded\"}"</t>
  </si>
  <si>
    <t>AS-96347</t>
  </si>
  <si>
    <t>gid://shopify/Order/7442728649042</t>
  </si>
  <si>
    <t>gid://shopify/OrderTransaction/8619132780882</t>
  </si>
  <si>
    <t>2026-01-19T19:42:34Z</t>
  </si>
  <si>
    <t>ch_3SrOLPIkWweOM9jA1DeIjfjR</t>
  </si>
  <si>
    <t>rj1b3z1FZCWTW7SZ9PlOXkoS8</t>
  </si>
  <si>
    <t>pi_3SrOLPIkWweOM9jA1zbXuCUJ</t>
  </si>
  <si>
    <t>"{\"id\":\"pi_3SrOLPIkWweOM9jA1zbXuCUJ\",\"object\":\"payment_intent\",\"amount\":1790,\"amount_capturable\":0,\"amount_received\":0,\"canceled_at\":null,\"cancellation_reason\":null,\"capture_method\":\"automatic\",\"latest_charge\":{\"id\":\"ch_3SrOLPIkWweOM9jA1DeIjfjR\",\"object\":\"charge\",\"amount\":1790,\"application_fee\":null,\"balance_transaction\":null,\"captured\":false,\"created\":1768851757,\"currency\":\"eur\",\"failure_code\":\"card_declined\",\"failure_message\":\"Your card was declined.\",\"fraud_details\":{},\"livemode\":true,\"metadata\":{\"payment_id\":\"rj1b3z1FZCWTW7SZ9PlOXkoS8\",\"payments_extension\":\"true\",\"payments_extension_type\":\"card\",\"reconciliation_flow\":\"payments_api\",\"shop_id\":\"751927347\"},\"outcome\":{\"advice_code\":\"try_again_later\",\"network_advice_code\":\"02\",\"network_decline_code\":\"59\",\"network_status\":\"declined_by_network\",\"reason\":\"do_not_honor\",\"risk_level\":\"normal\",\"seller_message\":\"The bank returned the decline code `do_not_honor`.\",\"type\":\"issuer_declined\"},\"paid\":false,\"payment_intent\":\"pi_3SrOLPIkWweOM9jA1zbXuCUJ\",\"payment_method\":\"pm_1SrOLPIkWweOM9jAXEI6s71f\",\"payment_method_details\":{\"card\":{\"amount_authorized\":null,\"authorization_code\":null,\"brand\":\"visa\",\"checks\":{\"address_line1_check\":\"fail\",\"address_postal_code_check\":\"fail\",\"cvc_check\":\"fail\"},\"country\":\"FR\",\"description\":\"Visa Classic\",\"ds_transaction_id\":null,\"exp_month\":12,\"exp_year\":2028,\"extended_authorization\":{\"status\":\"disabled\"},\"fingerprint\":\"7vXwQ23kiPFhMmuE\",\"funding\":\"debit\",\"iin\":\"499001\",\"incremental_authorization\":{\"status\":\"unavailable\"},\"installments\":null,\"issuer\":\"BPCE\",\"last4\":\"7409\",\"mandate\":null,\"moto\":false,\"multicapture\":{\"status\":\"unavailable\"},\"network\":\"visa\",\"network_token\":{\"used\":false},\"network_transaction_id\":\"486019709575317\",\"overcapture\":{\"maximum_amount_capturable\":1790,\"status\":\"unavailable\"},\"payment_account_reference\":\"V001AACB001012024041100261220\",\"regulated_status\":\"unregulated\",\"three_d_secure\":{\"authentication_flow\":\"frictionless\",\"electronic_commerce_indicator\":\"07\",\"exemption_indicator\":null,\"result\":\"exempted\",\"result_reason\":null,\"transaction_id\":\"5574adc7-32bd-480c-a83d-b149e99970b1\",\"version\":\"2.2.0\"},\"wallet\":null},\"type\":\"card\"},\"refunded\":false,\"source\":null,\"status\":\"failed\",\"mit_params\":{\"network_transaction_id\":\"486019709575317\"}},\"confirmation_method\":\"manual\",\"created\":1768851755,\"currency\":\"eur\",\"customer\":null,\"last_payment_error\":{\"advice_code\":\"try_again_later\",\"charge\":\"ch_3SrOLPIkWweOM9jA1DeIjfjR\",\"code\":\"card_declined\",\"decline_code\":\"do_not_honor\",\"doc_url\":\"https:\\/\\/stripe.com\\/docs\\/error-codes\\/card-declined\",\"message\":\"Your card was declined.\",\"network_advice_code\":\"02\",\"network_decline_code\":\"59\",\"payment_method\":{\"id\":\"pm_1SrOLPIkWweOM9jAXEI6s71f\",\"object\":\"payment_method\",\"card\":{\"brand\":\"visa\",\"checks\":{\"address_line1_check\":\"fail\",\"address_postal_code_check\":\"fail\",\"cvc_check\":\"fail\"},\"country\":\"FR\",\"description\":\"Visa Classic\",\"display_brand\":\"visa\",\"exp_month\":12,\"exp_year\":2028,\"fingerprint\":\"7vXwQ23kiPFhMmuE\",\"funding\":\"debit\",\"generated_from\":null,\"iin\":\"499001\",\"issuer\":\"BPCE\",\"last4\":\"7409\",\"network_token\":null,\"networks\":{\"available\":[\"visa\"],\"preferred\":null},\"payment_account_reference\":null,\"regulated_status\":\"unregulated\",\"three_d_secure_usage\":{\"supported\":true},\"wallet\":null},\"created\":1768851755,\"livemode\":true,\"metadata\":{},\"type\":\"card\"},\"type\":\"card_error\"},\"livemode\":true,\"metadata\":{\"payment_id\":\"rj1b3z1FZCWTW7SZ9PlOXkoS8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</si>
  <si>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gid://shopify/OrderTransaction/8619135959378</t>
  </si>
  <si>
    <t>2026-01-19T19:43:43Z</t>
  </si>
  <si>
    <t>ch_3SrOMVIkWweOM9jA0qkOyQE3</t>
  </si>
  <si>
    <t>rvHD8dejft23zGbypfL3c8CkK</t>
  </si>
  <si>
    <t>pi_3SrOMVIkWweOM9jA0TmYyVGO</t>
  </si>
  <si>
    <t>"{\"id\":\"pi_3SrOMVIkWweOM9jA0TmYyVGO\",\"object\":\"payment_intent\",\"amount\":1790,\"amount_capturable\":0,\"amount_received\":1790,\"canceled_at\":null,\"cancellation_reason\":null,\"capture_method\":\"automatic\",\"latest_charge\":{\"id\":\"ch_3SrOMVIkWweOM9jA0qkOyQE3\",\"object\":\"charge\",\"amount\":1790,\"application_fee\":\"fee_1SrOMYIkWweOM9jAZEpGXvzo\",\"balance_transaction\":\"txn_3SrOMVIkWweOM9jA0kzy48dU\",\"captured\":true,\"created\":1768851825,\"currency\":\"eur\",\"failure_code\":null,\"failure_message\":null,\"fraud_details\":{},\"livemode\":true,\"metadata\":{\"payment_id\":\"rvHD8dejft23zGbypfL3c8Ck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OMVIkWweOM9jA0TmYyVGO\",\"payment_method\":\"pm_1SrOMVIkWweOM9jAyJIvjh57\",\"payment_method_details\":{\"card\":{\"amount_authorized\":1790,\"authorization_code\":\"615556\",\"brand\":\"visa\",\"checks\":{\"address_line1_check\":\"fail\",\"address_postal_code_check\":\"fail\",\"cvc_check\":\"pass\"},\"country\":\"FR\",\"description\":\"Visa Classic\",\"ds_transaction_id\":null,\"exp_month\":12,\"exp_year\":2028,\"extended_authorization\":{\"status\":\"disabled\"},\"fingerprint\":\"7vXwQ23kiPFhMmuE\",\"funding\":\"debit\",\"iin\":\"499001\",\"incremental_authorization\":{\"status\":\"unavailable\"},\"installments\":null,\"issuer\":\"BPCE\",\"last4\":\"7409\",\"mandate\":null,\"moto\":false,\"multicapture\":{\"status\":\"unavailable\"},\"network\":\"visa\",\"network_token\":{\"used\":false},\"network_transaction_id\":\"486019710266630\",\"overcapture\":{\"maximum_amount_capturable\":1790,\"status\":\"unavailable\"},\"payment_account_reference\":\"V001AACB001012024041100261220\",\"regulated_status\":\"unregulated\",\"three_d_secure\":{\"authentication_flow\":\"frictionless\",\"electronic_commerce_indicator\":\"07\",\"exemption_indicator\":null,\"result\":\"exempted\",\"result_reason\":null,\"transaction_id\":\"a5212112-8581-4bc9-8c14-dd0eebde7c19\",\"version\":\"2.2.0\"},\"wallet\":null},\"type\":\"card\"},\"refunded\":false,\"source\":null,\"status\":\"succeeded\",\"mit_params\":{\"network_transaction_id\":\"486019710266630\"}},\"confirmation_method\":\"manual\",\"created\":1768851823,\"currency\":\"eur\",\"customer\":null,\"last_payment_error\":null,\"livemode\":true,\"metadata\":{\"payment_id\":\"rvHD8dejft23zGbypfL3c8CkK\",\"payments_extension\":\"true\",\"payments_extension_type\":\"card\",\"reconciliation_flow\":\"payments_api\",\"shop_id\":\"751927347\"},\"next_action\":null,\"payment_method\":\"pm_1SrOMVIkWweOM9jAyJIvjh57\",\"payment_method_types\":[\"card\"],\"source\":null,\"status\":\"succeeded\"}"</t>
  </si>
  <si>
    <t>AS-96129</t>
  </si>
  <si>
    <t>gid://shopify/Order/7435901370706</t>
  </si>
  <si>
    <t>gid://shopify/OrderTransaction/8610953396562</t>
  </si>
  <si>
    <t>2026-01-17T11:55:43Z</t>
  </si>
  <si>
    <t>ch_3SqY6WIkWweOM9jA1hMlE0Ms</t>
  </si>
  <si>
    <t>rEWu6jit3lF5keyn1Hd0pXgei</t>
  </si>
  <si>
    <t>pi_3SqY6WIkWweOM9jA1UKIkfyx</t>
  </si>
  <si>
    <t>"{\"id\":\"pi_3SqY6WIkWweOM9jA1UKIkfyx\",\"object\":\"payment_intent\",\"amount\":15291,\"amount_capturable\":0,\"amount_received\":15291,\"canceled_at\":null,\"cancellation_reason\":null,\"capture_method\":\"automatic\",\"latest_charge\":{\"id\":\"ch_3SqY6WIkWweOM9jA1hMlE0Ms\",\"object\":\"charge\",\"amount\":15291,\"application_fee\":\"fee_1SqY6ZIkWweOM9jAAiFIipG7\",\"balance_transaction\":\"txn_3SqY6WIkWweOM9jA1wRaRxok\",\"captured\":true,\"created\":1768650946,\"currency\":\"eur\",\"failure_code\":null,\"failure_message\":null,\"fraud_details\":{},\"livemode\":true,\"metadata\":{\"payment_id\":\"rEWu6jit3lF5keyn1Hd0pXge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Y6WIkWweOM9jA1UKIkfyx\",\"payment_method\":\"pm_1SqY6WIkWweOM9jA1Cv4Gyu0\",\"payment_method_details\":{\"card\":{\"amount_authorized\":15291,\"authorization_code\":\"279067\",\"brand\":\"visa\",\"checks\":{\"address_line1_check\":\"unavailable\",\"address_postal_code_check\":\"unavailable\",\"cvc_check\":\"pass\"},\"country\":\"ES\",\"description\":\"Visa Classic\",\"ds_transaction_id\":null,\"exp_month\":2,\"exp_year\":2032,\"extended_authorization\":{\"status\":\"disabled\"},\"fingerprint\":\"mcoGc0FgnUl1tY6u\",\"funding\":\"credit\",\"iin\":\"476663\",\"incremental_authorization\":{\"status\":\"unavailable\"},\"installments\":null,\"issuer\":\"CAIXABANK S.A.\",\"last4\":\"6127\",\"mandate\":null,\"moto\":false,\"multicapture\":{\"status\":\"unavailable\"},\"network\":\"visa\",\"network_token\":{\"used\":false},\"network_transaction_id\":\"486017429465253\",\"overcapture\":{\"maximum_amount_capturable\":15291,\"status\":\"unavailable\"},\"payment_account_reference\":\"V0010015825247458437241523077\",\"regulated_status\":\"unregulated\",\"three_d_secure\":null,\"wallet\":null},\"type\":\"card\"},\"refunded\":false,\"source\":null,\"status\":\"succeeded\",\"mit_params\":{\"network_transaction_id\":\"486017429465253\"}},\"confirmation_method\":\"manual\",\"created\":1768650944,\"currency\":\"eur\",\"customer\":null,\"last_payment_error\":null,\"livemode\":true,\"metadata\":{\"payment_id\":\"rEWu6jit3lF5keyn1Hd0pXgei\",\"payments_extension\":\"true\",\"payments_extension_type\":\"card\",\"reconciliation_flow\":\"payments_api\",\"shop_id\":\"751927347\"},\"next_action\":null,\"payment_method\":\"pm_1SqY6WIkWweOM9jA1Cv4Gyu0\",\"payment_method_types\":[\"card\"],\"source\":null,\"status\":\"succeeded\"}"</t>
  </si>
  <si>
    <t>AS-95453</t>
  </si>
  <si>
    <t>gid://shopify/Order/7416296866130</t>
  </si>
  <si>
    <t>gid://shopify/OrderTransaction/8589029736786</t>
  </si>
  <si>
    <t>2026-01-09T12:09:28Z</t>
  </si>
  <si>
    <t>ch_3SneVQIkWweOM9jA2oYpBYue</t>
  </si>
  <si>
    <t>rNzMMRG2uQRkWpAUsDE3a4AWv</t>
  </si>
  <si>
    <t>pi_3SneVQIkWweOM9jA2yIROBqU</t>
  </si>
  <si>
    <t>"{\"id\":\"pi_3SneVQIkWweOM9jA2yIROBqU\",\"object\":\"payment_intent\",\"amount\":11985,\"amount_capturable\":0,\"amount_received\":11985,\"canceled_at\":null,\"cancellation_reason\":null,\"capture_method\":\"automatic\",\"latest_charge\":{\"id\":\"ch_3SneVQIkWweOM9jA2oYpBYue\",\"object\":\"charge\",\"amount\":11985,\"application_fee\":\"fee_1SneVTIkWweOM9jAyVqHNxwh\",\"balance_transaction\":\"txn_3SneVQIkWweOM9jA2X09qnE6\",\"captured\":true,\"created\":1767960570,\"currency\":\"eur\",\"failure_code\":null,\"failure_message\":null,\"fraud_details\":{},\"livemode\":true,\"metadata\":{\"payment_id\":\"rNzMMRG2uQRkWpAUsDE3a4AW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eVQIkWweOM9jA2yIROBqU\",\"payment_method\":\"pm_1SneVQIkWweOM9jA3XHGoHeK\",\"payment_method_details\":{\"card\":{\"amount_authorized\":11985,\"authorization_code\":\"611876\",\"brand\":\"visa\",\"checks\":{\"address_line1_check\":\"unavailable\",\"address_postal_code_check\":\"unavailable\",\"cvc_check\":\"pass\"},\"country\":\"ES\",\"description\":\"Visa Classic\",\"ds_transaction_id\":null,\"exp_month\":4,\"exp_year\":2026,\"extended_authorization\":{\"status\":\"disabled\"},\"fingerprint\":\"5d1LwgHzpHG5rr8w\",\"funding\":\"debit\",\"iin\":\"450827\",\"incremental_authorization\":{\"status\":\"unavailable\"},\"installments\":null,\"issuer\":\"CAJA LABORAL POPULAR COOP. DE CREDITO\",\"last4\":\"8008\",\"mandate\":null,\"moto\":false,\"multicapture\":{\"status\":\"unavailable\"},\"network\":\"visa\",\"network_token\":{\"used\":false},\"network_transaction_id\":\"486009437705469\",\"overcapture\":{\"maximum_amount_capturable\":11985,\"status\":\"unavailable\"},\"payment_account_reference\":\"V0010013021105417901268001877\",\"regulated_status\":\"unregulated\",\"three_d_secure\":null,\"wallet\":null},\"type\":\"card\"},\"refunded\":false,\"source\":null,\"status\":\"succeeded\",\"mit_params\":{\"network_transaction_id\":\"486009437705469\"}},\"confirmation_method\":\"manual\",\"created\":1767960568,\"currency\":\"eur\",\"customer\":null,\"last_payment_error\":null,\"livemode\":true,\"metadata\":{\"payment_id\":\"rNzMMRG2uQRkWpAUsDE3a4AWv\",\"payments_extension\":\"true\",\"payments_extension_type\":\"card\",\"reconciliation_flow\":\"payments_api\",\"shop_id\":\"751927347\"},\"next_action\":null,\"payment_method\":\"pm_1SneVQIkWweOM9jA3XHGoHeK\",\"payment_method_types\":[\"card\"],\"source\":null,\"status\":\"succeeded\"}"</t>
  </si>
  <si>
    <t>AS-96429</t>
  </si>
  <si>
    <t>gid://shopify/Order/7444841169234</t>
  </si>
  <si>
    <t>gid://shopify/OrderTransaction/8621985202514</t>
  </si>
  <si>
    <t>2026-01-20T23:57:14Z</t>
  </si>
  <si>
    <t>ch_3SronPIkWweOM9jA1vyi8eTB</t>
  </si>
  <si>
    <t>reHHB27VUrPmDlE4JD9sgwZ4G</t>
  </si>
  <si>
    <t>pi_3SronPIkWweOM9jA1oahtNdP</t>
  </si>
  <si>
    <t>"{\"id\":\"pi_3SronPIkWweOM9jA1oahtNdP\",\"object\":\"payment_intent\",\"amount\":3190,\"amount_capturable\":0,\"amount_received\":3190,\"canceled_at\":null,\"cancellation_reason\":null,\"capture_method\":\"automatic\",\"latest_charge\":{\"id\":\"ch_3SronPIkWweOM9jA1vyi8eTB\",\"object\":\"charge\",\"amount\":3190,\"application_fee\":\"fee_1SronQIkWweOM9jAu0xHR77F\",\"balance_transaction\":\"txn_3SronPIkWweOM9jA1MU0VyhX\",\"captured\":true,\"created\":1768953435,\"currency\":\"eur\",\"failure_code\":null,\"failure_message\":null,\"fraud_details\":{},\"livemode\":true,\"metadata\":{\"payment_id\":\"reHHB27VUrPmDlE4JD9sgwZ4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onPIkWweOM9jA1oahtNdP\",\"payment_method\":\"pm_1SronPIkWweOM9jAeSE49p2L\",\"payment_method_details\":{\"card\":{\"amount_authorized\":3190,\"authorization_code\":\"670150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DD0Hhbp7Kxw7WDy2\",\"funding\":\"debit\",\"iin\":\"482438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486020862350394\",\"overcapture\":{\"maximum_amount_capturable\":3190,\"status\":\"unavailable\"},\"payment_account_reference\":\"V0010013020186154884164362619\",\"regulated_status\":\"unregulated\",\"three_d_secure\":null,\"wallet\":{\"apple_pay\":{\"type\":\"apple_pay\"},\"dynamic_last4\":\"5840\",\"type\":\"apple_pay\"}},\"type\":\"card\"},\"refunded\":false,\"source\":null,\"status\":\"succeeded\",\"mit_params\":{\"network_transaction_id\":\"486020862350394\"}},\"confirmation_method\":\"manual\",\"created\":1768953435,\"currency\":\"eur\",\"customer\":null,\"last_payment_error\":null,\"livemode\":true,\"metadata\":{\"payment_id\":\"reHHB27VUrPmDlE4JD9sgwZ4G\",\"payments_extension\":\"true\",\"payments_extension_type\":\"card\",\"reconciliation_flow\":\"payments_api\",\"shop_id\":\"751927347\"},\"next_action\":null,\"payment_method\":\"pm_1SronPIkWweOM9jAeSE49p2L\",\"payment_method_types\":[\"card\"],\"source\":null,\"status\":\"succeeded\"}"</t>
  </si>
  <si>
    <t>"{\"id\":\"pi_3SbgZCIkWweOM9jA2EumCK7u\",\"object\":\"payment_intent\",\"amount\":3190,\"amount_capturable\":0,\"amount_received\":3190,\"canceled_at\":null,\"cancellation_reason\":null,\"capture_method\":\"automatic\",\"latest_charge\":{\"id\":\"ch_3SbgZCIkWweOM9jA21JHoAlo\",\"object\":\"charge\",\"amount\":3190,\"application_fee\":\"fee_1SbgZFIkWweOM9jAlmkhipru\",\"balance_transaction\":\"txn_3SbgZCIkWweOM9jA2qbPu0lM\",\"captured\":true,\"created\":1765108556,\"currency\":\"eur\",\"failure_code\":null,\"failure_message\":null,\"fraud_details\":{},\"livemode\":true,\"metadata\":{\"payment_id\":\"rIgccCOhkxcJUP2pd7ocCwZS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bgZCIkWweOM9jA2EumCK7u\",\"payment_method\":\"pm_1SbgZCIkWweOM9jAAjZTsYHc\",\"payment_method_details\":{\"card\":{\"amount_authorized\":3190,\"authorization_code\":\"455475\",\"brand\":\"visa\",\"checks\":{\"address_line1_check\":\"fail\",\"address_postal_code_check\":\"fail\",\"cvc_check\":\"pass\"},\"country\":\"FR\",\"description\":\"Visa Classic\",\"ds_transaction_id\":null,\"exp_month\":2,\"exp_year\":2028,\"extended_authorization\":{\"status\":\"disabled\"},\"fingerprint\":\"gt6SjrPYA2d8fyfO\",\"funding\":\"debit\",\"iin\":\"499022\",\"incremental_authorization\":{\"status\":\"unavailable\"},\"installments\":null,\"issuer\":\"BPCE\",\"last4\":\"9545\",\"mandate\":null,\"moto\":false,\"multicapture\":{\"status\":\"unavailable\"},\"network\":\"visa\",\"network_token\":{\"used\":false},\"network_transaction_id\":\"485341429564944\",\"overcapture\":{\"maximum_amount_capturable\":3190,\"status\":\"unavailable\"},\"payment_account_reference\":\"V001AACB038012025012488636362\",\"regulated_status\":\"unregulated\",\"three_d_secure\":{\"authentication_flow\":\"frictionless\",\"electronic_commerce_indicator\":\"07\",\"exemption_indicator\":null,\"result\":\"exempted\",\"result_reason\":null,\"transaction_id\":\"9d99331f-29ed-49cf-9a8c-a0798e356774\",\"version\":\"2.2.0\"},\"wallet\":null},\"type\":\"card\"},\"refunded\":false,\"source\":null,\"status\":\"succeeded\",\"mit_params\":{\"network_transaction_id\":\"485341429564944\"}},\"confirmation_method\":\"manual\",\"created\":1765108554,\"currency\":\"eur\",\"customer\":null,\"last_payment_error\":null,\"livemode\":true,\"metadata\":{\"payment_id\":\"rIgccCOhkxcJUP2pd7ocCwZSy\",\"payments_extension\":\"true\",\"payments_extension_type\":\"card\",\"reconciliation_flow\":\"payments_api\",\"shop_id\":\"751927347\"},\"next_action\":null,\"payment_method\":\"pm_1SbgZCIkWweOM9jAAjZTsYHc\",\"payment_method_types\":[\"card\"],\"source\":null,\"status\":\"succeeded\"}"</t>
  </si>
  <si>
    <t>gid://shopify/OrderTransaction/8586650419538</t>
  </si>
  <si>
    <t>2026-01-08T15:29:49Z</t>
  </si>
  <si>
    <t>re_3SbgZCIkWweOM9jA2Pkaq3ft</t>
  </si>
  <si>
    <t>zMY7MolfhRta6xeLScNTzQm7v</t>
  </si>
  <si>
    <t>"{\"id\":\"re_3SbgZCIkWweOM9jA2Pkaq3ft\",\"amount\":2695,\"balance_transaction\":\"txn_3SbgZCIkWweOM9jA2wSKWXDF\",\"charge\":{\"id\":\"ch_3SbgZCIkWweOM9jA21JHoAlo\",\"object\":\"charge\",\"amount\":3190,\"application_fee\":\"fee_1SbgZFIkWweOM9jAlmkhipru\",\"balance_transaction\":\"txn_3SbgZCIkWweOM9jA2qbPu0lM\",\"captured\":true,\"created\":1765108556,\"currency\":\"eur\",\"failure_code\":null,\"failure_message\":null,\"fraud_details\":{},\"livemode\":true,\"metadata\":{\"payment_id\":\"rIgccCOhkxcJUP2pd7ocCwZS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bgZCIkWweOM9jA2EumCK7u\",\"payment_method\":\"pm_1SbgZCIkWweOM9jAAjZTsYHc\",\"payment_method_details\":{\"card\":{\"amount_authorized\":3190,\"authorization_code\":\"455475\",\"brand\":\"visa\",\"checks\":{\"address_line1_check\":\"fail\",\"address_postal_code_check\":\"fail\",\"cvc_check\":\"pass\"},\"country\":\"FR\",\"description\":\"Visa Classic\",\"ds_transaction_id\":null,\"exp_month\":2,\"exp_year\":2028,\"extended_authorization\":{\"status\":\"disabled\"},\"fingerprint\":\"gt6SjrPYA2d8fyfO\",\"funding\":\"debit\",\"iin\":\"499022\",\"incremental_authorization\":{\"status\":\"unavailable\"},\"installments\":null,\"issuer\":\"BPCE\",\"last4\":\"9545\",\"mandate\":null,\"moto\":false,\"multicapture\":{\"status\":\"unavailable\"},\"network\":\"visa\",\"network_token\":{\"used\":false},\"network_transaction_id\":\"485341429564944\",\"overcapture\":{\"maximum_amount_capturable\":3190,\"status\":\"unavailable\"},\"payment_account_reference\":\"V001AACB038012025012488636362\",\"regulated_status\":\"unregulated\",\"three_d_secure\":{\"authentication_flow\":\"frictionless\",\"electronic_commerce_indicator\":\"07\",\"exemption_indicator\":null,\"result\":\"exempted\",\"result_reason\":null,\"transaction_id\":\"9d99331f-29ed-49cf-9a8c-a0798e356774\",\"version\":\"2.2.0\"},\"wallet\":null},\"type\":\"card\"},\"refunded\":false,\"source\":null,\"status\":\"succeeded\",\"mit_params\":{\"network_transaction_id\":\"485341429564944\"}},\"object\":\"refund\",\"reason\":null,\"status\":\"succeeded\",\"created\":1767886189,\"currency\":\"eur\",\"metadata\":{\"payments_extension\":\"true\",\"payments_extension_type\":\"card\",\"reconciliation_flow\":\"payments_api\",\"refund_id\":\"zMY7MolfhRta6xeLScNTzQm7v\"},\"payment_method_details\":{\"card\":{\"acquirer_reference_number\":null,\"acquirer_reference_number_status\":\"pending\"},\"type\":\"card\"},\"mit_params\":{}}"</t>
  </si>
  <si>
    <t>AS-97246</t>
  </si>
  <si>
    <t>gid://shopify/Order/7517196616018</t>
  </si>
  <si>
    <t>gid://shopify/OrderTransaction/8651202265426</t>
  </si>
  <si>
    <t>2026-01-31T21:33:18Z</t>
  </si>
  <si>
    <t>ch_3Svln9IkWweOM9jA26sdwmu8</t>
  </si>
  <si>
    <t>rrqDZ9E79xdYSFzKpNNLh8xuF</t>
  </si>
  <si>
    <t>pi_3Svln9IkWweOM9jA2TQAm6m7</t>
  </si>
  <si>
    <t>"{\"id\":\"pi_3Svln9IkWweOM9jA2TQAm6m7\",\"object\":\"payment_intent\",\"amount\":9975,\"amount_capturable\":0,\"amount_received\":9975,\"canceled_at\":null,\"cancellation_reason\":null,\"capture_method\":\"automatic\",\"latest_charge\":{\"id\":\"ch_3Svln9IkWweOM9jA26sdwmu8\",\"object\":\"charge\",\"amount\":9975,\"application_fee\":\"fee_1SvlnAIkWweOM9jATdn42Yrc\",\"balance_transaction\":\"txn_3Svln9IkWweOM9jA2qJbsnh0\",\"captured\":true,\"created\":1769895199,\"currency\":\"eur\",\"failure_code\":null,\"failure_message\":null,\"fraud_details\":{},\"livemode\":true,\"metadata\":{\"payment_id\":\"rrqDZ9E79xdYSFzKpNNLh8xu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ln9IkWweOM9jA2TQAm6m7\",\"payment_method\":\"pm_1Svln9IkWweOM9jACNdvubtt\",\"payment_method_details\":{\"card\":{\"amount_authorized\":9975,\"authorization_code\":\"572427\",\"brand\":\"mastercard\",\"checks\":{\"address_line1_check\":\"unavailable\",\"address_postal_code_check\":\"unavailable\",\"cvc_check\":\"pass\"},\"country\":\"ES\",\"description\":\"MasterCard Prepaid Card (Non-US)\",\"ds_transaction_id\":null,\"exp_month\":4,\"exp_year\":2028,\"extended_authorization\":{\"status\":\"disabled\"},\"fingerprint\":\"pOIjAkUFu2Mo0dti\",\"funding\":\"prepaid\",\"iin\":\"510087\",\"incremental_authorization\":{\"status\":\"unavailable\"},\"installments\":null,\"issuer\":\"BANCO SANTANDER S.A.\",\"last4\":\"1904\",\"mandate\":null,\"moto\":false,\"multicapture\":{\"status\":\"unavailable\"},\"network\":\"mastercard\",\"network_token\":{\"used\":false},\"network_transaction_id\":\"MRGFT8T010131\",\"overcapture\":{\"maximum_amount_capturable\":9975,\"status\":\"unavailable\"},\"payment_account_reference\":\"5001BZMV2HD2ATPO0DIFOOIPVQ9LW\",\"regulated_status\":\"unregulated\",\"three_d_secure\":null,\"wallet\":null},\"type\":\"card\"},\"refunded\":false,\"source\":null,\"status\":\"succeeded\",\"mit_params\":{\"network_transaction_id\":\"MRGFT8T010131\"}},\"confirmation_method\":\"manual\",\"created\":1769895199,\"currency\":\"eur\",\"customer\":null,\"last_payment_error\":null,\"livemode\":true,\"metadata\":{\"payment_id\":\"rrqDZ9E79xdYSFzKpNNLh8xuF\",\"payments_extension\":\"true\",\"payments_extension_type\":\"card\",\"reconciliation_flow\":\"payments_api\",\"shop_id\":\"751927347\"},\"next_action\":null,\"payment_method\":\"pm_1Svln9IkWweOM9jACNdvubtt\",\"payment_method_types\":[\"card\"],\"source\":null,\"status\":\"succeeded\"}"</t>
  </si>
  <si>
    <t>AS-97010</t>
  </si>
  <si>
    <t>gid://shopify/Order/7510067380562</t>
  </si>
  <si>
    <t>gid://shopify/OrderTransaction/8642754216274</t>
  </si>
  <si>
    <t>2026-01-28T19:43:07Z</t>
  </si>
  <si>
    <t>ch_3SuedsIkWweOM9jA0dCd61aE</t>
  </si>
  <si>
    <t>rzpaBgtDUVIhK7sqEpWVQaHO4</t>
  </si>
  <si>
    <t>pi_3SuedsIkWweOM9jA0QyHAEMa</t>
  </si>
  <si>
    <t>"{\"id\":\"pi_3SuedsIkWweOM9jA0QyHAEMa\",\"object\":\"payment_intent\",\"amount\":5931,\"amount_capturable\":0,\"amount_received\":5931,\"canceled_at\":null,\"cancellation_reason\":null,\"capture_method\":\"automatic\",\"latest_charge\":{\"id\":\"ch_3SuedsIkWweOM9jA0dCd61aE\",\"object\":\"charge\",\"amount\":5931,\"application_fee\":\"fee_1SuedtIkWweOM9jAvfNIzppk\",\"balance_transaction\":\"txn_3SuedsIkWweOM9jA0iLrZvrK\",\"captured\":true,\"created\":1769629389,\"currency\":\"eur\",\"failure_code\":null,\"failure_message\":null,\"fraud_details\":{},\"livemode\":true,\"metadata\":{\"payment_id\":\"rzpaBgtDUVIhK7sqEpWVQaHO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edsIkWweOM9jA0QyHAEMa\",\"payment_method\":\"pm_1SuedsIkWweOM9jAtU13QhlY\",\"payment_method_details\":{\"card\":{\"amount_authorized\":5931,\"authorization_code\":\"731703\",\"brand\":\"mastercard\",\"checks\":{\"address_line1_check\":\"unavailable\",\"address_postal_code_check\":\"unavailable\",\"cvc_check\":null},\"country\":\"AT\",\"description\":\"Debit MasterCard\",\"ds_transaction_id\":null,\"exp_month\":12,\"exp_year\":2029,\"extended_authorization\":{\"status\":\"disabled\"},\"fingerprint\":\"ykABkHPD837audSN\",\"funding\":\"debit\",\"iin\":\"535685\",\"incremental_authorization\":{\"status\":\"unavailable\"},\"installments\":null,\"issuer\":\"PSA PAYMENT SERVICES AUSTRIA G\",\"last4\":\"4191\",\"mandate\":null,\"moto\":false,\"multicapture\":{\"status\":\"unavailable\"},\"network\":\"mastercard\",\"network_token\":{\"used\":false},\"network_transaction_id\":\"MDSWOPKLG0128\",\"overcapture\":{\"maximum_amount_capturable\":5931,\"status\":\"unavailable\"},\"payment_account_reference\":\"50012FFQHRJJW22Q1ZNSCFPTPQV78\",\"regulated_status\":\"unregulated\",\"three_d_secure\":null,\"wallet\":null},\"type\":\"card\"},\"refunded\":false,\"source\":null,\"status\":\"succeeded\",\"mit_params\":{\"network_transaction_id\":\"MDSWOPKLG0128\"}},\"confirmation_method\":\"manual\",\"created\":1769629388,\"currency\":\"eur\",\"customer\":null,\"last_payment_error\":null,\"livemode\":true,\"metadata\":{\"payment_id\":\"rzpaBgtDUVIhK7sqEpWVQaHO4\",\"payments_extension\":\"true\",\"payments_extension_type\":\"card\",\"reconciliation_flow\":\"payments_api\",\"shop_id\":\"751927347\"},\"next_action\":null,\"payment_method\":\"pm_1SuedsIkWweOM9jAtU13QhlY\",\"payment_method_types\":[\"card\"],\"source\":null,\"status\":\"succeeded\"}"</t>
  </si>
  <si>
    <t>AS-95532</t>
  </si>
  <si>
    <t>gid://shopify/Order/7418337165650</t>
  </si>
  <si>
    <t>gid://shopify/OrderTransaction/8591228600658</t>
  </si>
  <si>
    <t>2026-01-10T10:03:21Z</t>
  </si>
  <si>
    <t>ch_3Snz0wIkWweOM9jA0nStOhHa</t>
  </si>
  <si>
    <t>r4ftXkxnOJEMse9HGqdRgGbZT</t>
  </si>
  <si>
    <t>pi_3Snz0wIkWweOM9jA0ukMDMIe</t>
  </si>
  <si>
    <t>"{\"id\":\"pi_3Snz0wIkWweOM9jA0ukMDMIe\",\"object\":\"payment_intent\",\"amount\":15291,\"amount_capturable\":0,\"amount_received\":15291,\"canceled_at\":null,\"cancellation_reason\":null,\"capture_method\":\"automatic\",\"latest_charge\":{\"id\":\"ch_3Snz0wIkWweOM9jA0nStOhHa\",\"object\":\"charge\",\"amount\":15291,\"application_fee\":\"fee_1Snz0yIkWweOM9jAPng7PofJ\",\"balance_transaction\":\"txn_3Snz0wIkWweOM9jA0OGsVsYK\",\"captured\":true,\"created\":1768039403,\"currency\":\"eur\",\"failure_code\":null,\"failure_message\":null,\"fraud_details\":{},\"livemode\":true,\"metadata\":{\"payment_id\":\"r4ftXkxnOJEMse9HGqdRgGbZ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z0wIkWweOM9jA0ukMDMIe\",\"payment_method\":\"pm_1Snz0wIkWweOM9jA0JhP1LFH\",\"payment_method_details\":{\"card\":{\"amount_authorized\":15291,\"authorization_code\":\"431201\",\"brand\":\"visa\",\"checks\":{\"address_line1_check\":\"unavailable\",\"address_postal_code_check\":\"unavailable\",\"cvc_check\":\"pass\"},\"country\":\"ES\",\"description\":\"Visa Classic\",\"ds_transaction_id\":null,\"exp_month\":6,\"exp_year\":2029,\"extended_authorization\":{\"status\":\"disabled\"},\"fingerprint\":\"AqTxCnSs2LPxfucf\",\"funding\":\"debit\",\"iin\":\"491850\",\"incremental_authorization\":{\"status\":\"unavailable\"},\"installments\":null,\"issuer\":\"BANCO BILBAO VIZCAYA ARGENTARIA S.A. (BBVA)\",\"last4\":\"0381\",\"mandate\":null,\"moto\":false,\"multicapture\":{\"status\":\"unavailable\"},\"network\":\"visa\",\"network_token\":{\"used\":false},\"network_transaction_id\":\"486010362033281\",\"overcapture\":{\"maximum_amount_capturable\":15291,\"status\":\"unavailable\"},\"payment_account_reference\":\"V0010013824202693465184762042\",\"regulated_status\":\"unregulated\",\"three_d_secure\":{\"authentication_flow\":\"frictionless\",\"electronic_commerce_indicator\":\"07\",\"exemption_indicator\":null,\"result\":\"exempted\",\"result_reason\":null,\"transaction_id\":\"51fe5746-df21-47cd-802c-58b86cd089e4\",\"version\":\"2.2.0\"},\"wallet\":null},\"type\":\"card\"},\"refunded\":false,\"source\":null,\"status\":\"succeeded\",\"mit_params\":{\"network_transaction_id\":\"486010362033281\"}},\"confirmation_method\":\"manual\",\"created\":1768039402,\"currency\":\"eur\",\"customer\":null,\"last_payment_error\":null,\"livemode\":true,\"metadata\":{\"payment_id\":\"r4ftXkxnOJEMse9HGqdRgGbZT\",\"payments_extension\":\"true\",\"payments_extension_type\":\"card\",\"reconciliation_flow\":\"payments_api\",\"shop_id\":\"751927347\"},\"next_action\":null,\"payment_method\":\"pm_1Snz0wIkWweOM9jA0JhP1LFH\",\"payment_method_types\":[\"card\"],\"source\":null,\"status\":\"succeeded\"}"</t>
  </si>
  <si>
    <t>AS-95296</t>
  </si>
  <si>
    <t>gid://shopify/Order/7412558135634</t>
  </si>
  <si>
    <t>gid://shopify/OrderTransaction/8584308523346</t>
  </si>
  <si>
    <t>2026-01-07T16:18:54Z</t>
  </si>
  <si>
    <t>18837337LM893573N</t>
  </si>
  <si>
    <t>"{\"id\":\"18837337LM893573N\",\"intent\":\"CAPTURE\",\"status\":\"COMPLETED\",\"payment_source\":{\"paypal\":{\"email_address\":\"birrustyle@gmail.com\",\"account_id\":\"M6CM49QQ3GDDE\",\"account_status\":\"VERIFIED\",\"name\":{\"given_name\":\"Rub\u00e9n\",\"surname\":\"Montero Rodr\u00edguez\"},\"phone_number\":{\"national_number\":\"34648258997\"},\"address\":{\"address_line_1\":\"Calle Alejandro Casona, 4, bloque 6, 3\u00ba A\",\"admin_area_2\":\"San Sebasti\u00e1n de los Reyes\",\"admin_area_1\":\"MADRID\",\"postal_code\":\"28702\",\"country_code\":\"ES\"}}},\"purchase_units\":[{\"reference_id\":\"default\",\"amount\":{\"currency_code\":\"EUR\",\"value\":\"79.95\",\"breakdown\":{\"item_total\":{\"currency_code\":\"EUR\",\"value\":\"79.95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ady in Stripe - Arty Guava - Lienzo \\/ Madera roble natural \\/ 40x50\",\"custom_id\":\"{\\\"shop_id\\\":751927347,\\\"session_id\\\":\\\"rJkWQgXa2jBeGmibOqvg7I8lK\\\"}\",\"invoice_id\":\"rJkWQgXa2jBeGmibOqvg7I8lK\",\"soft_descriptor\":\"PAYPAL *ARTESTASTOR AR\",\"items\":[{\"name\":\"Lady in Stripe - Arty Guava - Lienzo \\/ Madera roble natural \\/ 40x50\",\"unit_amount\":{\"currency_code\":\"EUR\",\"value\":\"79.95\"},\"tax\":{\"currency_code\":\"EUR\",\"value\":\"0.00\"},\"quantity\":\"1\"}],\"shipping\":{\"name\":{\"full_name\":\"Rub\u00e9n Montero Rodr\u00edguez\"},\"address\":{\"address_line_1\":\"Calle Alejandro Casona 4, Portal 6, 3\u00baA\",\"admin_area_2\":\"San Sebasti\u00e1n de los Reyes\",\"admin_area_1\":\"Madrid\",\"postal_code\":\"28702\",\"country_code\":\"ES\"}},\"supplementary_data\":{\"tax_nexus\":[]},\"payments\":{\"captures\":[{\"id\":\"4PX85874SD262025R\",\"status\":\"COMPLETED\",\"amount\":{\"currency_code\":\"EUR\",\"value\":\"79.95\"},\"final_capture\":true,\"disbursement_mode\":\"INSTANT\",\"seller_protection\":{\"status\":\"ELIGIBLE\",\"dispute_categories\":[\"ITEM_NOT_RECEIVED\",\"UNAUTHORIZED_TRANSACTION\"]},\"seller_receivable_breakdown\":{\"gross_amount\":{\"currency_code\":\"EUR\",\"value\":\"79.95\"},\"paypal_fee\":{\"currency_code\":\"EUR\",\"value\":\"2.67\"},\"net_amount\":{\"currency_code\":\"EUR\",\"value\":\"77.28\"}},\"invoice_id\":\"rJkWQgXa2jBeGmibOqvg7I8lK\",\"custom_id\":\"{\\\"shop_id\\\":751927347,\\\"session_id\\\":\\\"rJkWQgXa2jBeGmibOqvg7I8lK\\\"}\",\"links\":[{\"href\":\"https:\\/\\/api.paypal.com\\/v2\\/payments\\/captures\\/4PX85874SD262025R\",\"rel\":\"self\",\"method\":\"GET\"},{\"href\":\"https:\\/\\/api.paypal.com\\/v2\\/payments\\/captures\\/4PX85874SD262025R\\/refund\",\"rel\":\"refund\",\"method\":\"POST\"},{\"href\":\"https:\\/\\/api.paypal.com\\/v2\\/checkout\\/orders\\/18837337LM893573N\",\"rel\":\"up\",\"method\":\"GET\"}],\"create_time\":\"2026-01-07T16:18:56Z\",\"update_time\":\"2026-01-07T16:18:56Z\"}]}}],\"payer\":{\"name\":{\"given_name\":\"Rub\u00e9n\",\"surname\":\"Montero Rodr\u00edguez\"},\"email_address\":\"birrustyle@gmail.com\",\"payer_id\":\"M6CM49QQ3GDDE\",\"phone\":{\"phone_number\":{\"national_number\":\"34648258997\"}},\"address\":{\"address_line_1\":\"Calle Alejandro Casona, 4, bloque 6, 3\u00ba A\",\"admin_area_2\":\"San Sebasti\u00e1n de los Reyes\",\"admin_area_1\":\"MADRID\",\"postal_code\":\"28702\",\"country_code\":\"ES\"}},\"create_time\":\"2026-01-07T16:17:09Z\",\"update_time\":\"2026-01-07T16:18:56Z\",\"links\":[{\"href\":\"https:\\/\\/api.paypal.com\\/v2\\/checkout\\/orders\\/18837337LM893573N\",\"rel\":\"self\",\"method\":\"GET\"}]}"</t>
  </si>
  <si>
    <t>AS-91496</t>
  </si>
  <si>
    <t>gid://shopify/Order/7168353403218</t>
  </si>
  <si>
    <t>gid://shopify/OrderTransaction/8416390545746</t>
  </si>
  <si>
    <t>2025-11-29T10:21:53Z</t>
  </si>
  <si>
    <t>ch_3SYlHpIkWweOM9jA11ERIIH5</t>
  </si>
  <si>
    <t>rFGmlx7VUcJrpKVAcAdHfodj3</t>
  </si>
  <si>
    <t>pi_3SYlHpIkWweOM9jA1ev4dttF</t>
  </si>
  <si>
    <t>"{\"id\":\"pi_3SYlHpIkWweOM9jA1ev4dttF\",\"object\":\"payment_intent\",\"amount\":364212,\"amount_capturable\":0,\"amount_received\":364212,\"canceled_at\":null,\"cancellation_reason\":null,\"capture_method\":\"automatic\",\"latest_charge\":{\"id\":\"ch_3SYlHpIkWweOM9jA11ERIIH5\",\"object\":\"charge\",\"amount\":364212,\"application_fee\":\"fee_1SYlIVIkWweOM9jAFPTqbjxh\",\"balance_transaction\":\"txn_3SYlHpIkWweOM9jA1iKQcw4b\",\"captured\":true,\"created\":1764411755,\"currency\":\"eur\",\"failure_code\":null,\"failure_message\":null,\"fraud_details\":{},\"livemode\":true,\"metadata\":{\"payment_id\":\"rFGmlx7VUcJrpKVAcAdHfodj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YlHpIkWweOM9jA1ev4dttF\",\"payment_method\":\"pm_1SYlHpIkWweOM9jAqbbx3L5v\",\"payment_method_details\":{\"card\":{\"amount_authorized\":364212,\"authorization_code\":\"750133\",\"brand\":\"visa\",\"checks\":{\"address_line1_check\":\"unavailable\",\"address_postal_code_check\":\"unavailable\",\"cvc_check\":null},\"country\":\"ES\",\"description\":\"Visa Business\",\"ds_transaction_id\":null,\"exp_month\":2,\"exp_year\":2028,\"extended_authorization\":{\"status\":\"disabled\"},\"fingerprint\":\"ogywbm3O19pbu8ov\",\"funding\":\"debit\",\"iin\":\"427369\",\"incremental_authorization\":{\"status\":\"unavailable\"},\"installments\":null,\"issuer\":\"CAIXABANK S.A.\",\"last4\":\"4540\",\"mandate\":null,\"moto\":false,\"multicapture\":{\"status\":\"unavailable\"},\"network\":\"visa\",\"network_token\":{\"used\":true},\"network_transaction_id\":\"485333373552349\",\"overcapture\":{\"maximum_amount_capturable\":364212,\"status\":\"unavailable\"},\"payment_account_reference\":\"V0010013023310561460642093001\",\"regulated_status\":\"unregulated\",\"three_d_secure\":{\"authentication_flow\":\"challenge\",\"electronic_commerce_indicator\":\"05\",\"exemption_indicator\":null,\"result\":\"authenticated\",\"result_reason\":null,\"transaction_id\":\"c0940c27-5841-48a8-bb20-b8f53c44ec76\",\"version\":\"2.2.0\"},\"wallet\":null},\"type\":\"card\"},\"refunded\":false,\"source\":null,\"status\":\"succeeded\",\"mit_params\":{\"network_transaction_id\":\"485333373552349\"}},\"confirmation_method\":\"manual\",\"created\":1764411713,\"currency\":\"eur\",\"customer\":null,\"last_payment_error\":null,\"livemode\":true,\"metadata\":{\"payment_id\":\"rFGmlx7VUcJrpKVAcAdHfodj3\",\"payments_extension\":\"true\",\"payments_extension_type\":\"card\",\"reconciliation_flow\":\"payments_api\",\"shop_id\":\"751927347\"},\"next_action\":null,\"payment_method\":\"pm_1SYlHpIkWweOM9jAqbbx3L5v\",\"payment_method_types\":[\"card\"],\"source\":null,\"status\":\"succeeded\"}"</t>
  </si>
  <si>
    <t>gid://shopify/OrderTransaction/8587466277202</t>
  </si>
  <si>
    <t>2026-01-08T21:43:53Z</t>
  </si>
  <si>
    <t>re_3SYlHpIkWweOM9jA1Vcugxri</t>
  </si>
  <si>
    <t>zj3nrslX8QVtZm19PHpbgQqiT</t>
  </si>
  <si>
    <t>"{\"id\":\"re_3SYlHpIkWweOM9jA1Vcugxri\",\"amount\":364212,\"balance_transaction\":\"txn_3SYlHpIkWweOM9jA1OWyJ07Y\",\"charge\":{\"id\":\"ch_3SYlHpIkWweOM9jA11ERIIH5\",\"object\":\"charge\",\"amount\":364212,\"application_fee\":\"fee_1SYlIVIkWweOM9jAFPTqbjxh\",\"balance_transaction\":\"txn_3SYlHpIkWweOM9jA1iKQcw4b\",\"captured\":true,\"created\":1764411755,\"currency\":\"eur\",\"failure_code\":null,\"failure_message\":null,\"fraud_details\":{},\"livemode\":true,\"metadata\":{\"payment_id\":\"rFGmlx7VUcJrpKVAcAdHfodj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YlHpIkWweOM9jA1ev4dttF\",\"payment_method\":\"pm_1SYlHpIkWweOM9jAqbbx3L5v\",\"payment_method_details\":{\"card\":{\"amount_authorized\":364212,\"authorization_code\":\"750133\",\"brand\":\"visa\",\"checks\":{\"address_line1_check\":\"unavailable\",\"address_postal_code_check\":\"unavailable\",\"cvc_check\":null},\"country\":\"ES\",\"description\":\"Visa Business\",\"ds_transaction_id\":null,\"exp_month\":2,\"exp_year\":2028,\"extended_authorization\":{\"status\":\"disabled\"},\"fingerprint\":\"ogywbm3O19pbu8ov\",\"funding\":\"debit\",\"iin\":\"427369\",\"incremental_authorization\":{\"status\":\"unavailable\"},\"installments\":null,\"issuer\":\"CAIXABANK S.A.\",\"last4\":\"4540\",\"mandate\":null,\"moto\":false,\"multicapture\":{\"status\":\"unavailable\"},\"network\":\"visa\",\"network_token\":{\"used\":true},\"network_transaction_id\":\"485333373552349\",\"overcapture\":{\"maximum_amount_capturable\":364212,\"status\":\"unavailable\"},\"payment_account_reference\":\"V0010013023310561460642093001\",\"regulated_status\":\"unregulated\",\"three_d_secure\":{\"authentication_flow\":\"challenge\",\"electronic_commerce_indicator\":\"05\",\"exemption_indicator\":null,\"result\":\"authenticated\",\"result_reason\":null,\"transaction_id\":\"c0940c27-5841-48a8-bb20-b8f53c44ec76\",\"version\":\"2.2.0\"},\"wallet\":null},\"type\":\"card\"},\"refunded\":true,\"source\":null,\"status\":\"succeeded\",\"mit_params\":{\"network_transaction_id\":\"485333373552349\"}},\"object\":\"refund\",\"reason\":null,\"status\":\"succeeded\",\"created\":1767908634,\"currency\":\"eur\",\"metadata\":{\"payments_extension\":\"true\",\"payments_extension_type\":\"card\",\"reconciliation_flow\":\"payments_api\",\"refund_id\":\"zj3nrslX8QVtZm19PHpbgQqiT\"},\"payment_method_details\":{\"card\":{\"acquirer_reference_number\":null,\"acquirer_reference_number_status\":\"pending\"},\"type\":\"card\"},\"mit_params\":{}}"</t>
  </si>
  <si>
    <t>AS-96521</t>
  </si>
  <si>
    <t>gid://shopify/Order/7447089054034</t>
  </si>
  <si>
    <t>gid://shopify/OrderTransaction/8625112842578</t>
  </si>
  <si>
    <t>2026-01-22T09:58:03Z</t>
  </si>
  <si>
    <t>ch_3SsKeOIkWweOM9jA2owAd5LE</t>
  </si>
  <si>
    <t>rvkxrV3YOFCbWDdU7R8aq4plv</t>
  </si>
  <si>
    <t>pi_3SsKeOIkWweOM9jA2nunEMm2</t>
  </si>
  <si>
    <t>"{\"id\":\"pi_3SsKeOIkWweOM9jA2nunEMm2\",\"object\":\"payment_intent\",\"amount\":104140,\"amount_capturable\":0,\"amount_received\":104140,\"canceled_at\":null,\"cancellation_reason\":null,\"capture_method\":\"automatic\",\"latest_charge\":{\"id\":\"ch_3SsKeOIkWweOM9jA2owAd5LE\",\"object\":\"charge\",\"amount\":104140,\"application_fee\":\"fee_1SsKf9IkWweOM9jAGS6TI49K\",\"balance_transaction\":\"txn_3SsKeOIkWweOM9jA2WPmOGpS\",\"captured\":true,\"created\":1769075931,\"currency\":\"eur\",\"failure_code\":null,\"failure_message\":null,\"fraud_details\":{},\"livemode\":true,\"metadata\":{\"payment_id\":\"rvkxrV3YOFCbWDdU7R8aq4pl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KeOIkWweOM9jA2nunEMm2\",\"payment_method\":\"pm_1SsKeOIkWweOM9jAjMHJx7OD\",\"payment_method_details\":{\"card\":{\"amount_authorized\":104140,\"authorization_code\":\"485020\",\"brand\":\"mastercard\",\"checks\":{\"address_line1_check\":\"unavailable\",\"address_postal_code_check\":\"unavailable\",\"cvc_check\":\"unavailable\"},\"country\":\"ES\",\"description\":\"MasterCard BusinessCard Card\",\"ds_transaction_id\":null,\"exp_month\":8,\"exp_year\":2026,\"extended_authorization\":{\"status\":\"disabled\"},\"fingerprint\":\"cvIZsxZwzApjlOEc\",\"funding\":\"credit\",\"iin\":\"541321\",\"incremental_authorization\":{\"status\":\"unavailable\"},\"installments\":null,\"issuer\":\"BANCA MARCH, S.A.\",\"last4\":\"9910\",\"mandate\":null,\"moto\":false,\"multicapture\":{\"status\":\"unavailable\"},\"network\":\"mastercard\",\"network_token\":{\"used\":false},\"network_transaction_id\":\"MCBH05Q6P0122\",\"overcapture\":{\"maximum_amount_capturable\":104140,\"status\":\"unavailable\"},\"payment_account_reference\":\"50014TFIXFMLWRXPATQX5JTQ6YE9I\",\"regulated_status\":\"unregulated\",\"three_d_secure\":{\"authentication_flow\":\"challenge\",\"electronic_commerce_indicator\":\"02\",\"exemption_indicator\":null,\"result\":\"authenticated\",\"result_reason\":null,\"transaction_id\":\"2df5d8eb-cc5f-44b5-b7d0-e0e6366a728a\",\"version\":\"2.2.0\"},\"wallet\":null},\"type\":\"card\"},\"refunded\":false,\"source\":null,\"status\":\"succeeded\",\"mit_params\":{\"network_transaction_id\":\"MCBH05Q6P0122\"}},\"confirmation_method\":\"manual\",\"created\":1769075884,\"currency\":\"eur\",\"customer\":null,\"last_payment_error\":null,\"livemode\":true,\"metadata\":{\"payment_id\":\"rvkxrV3YOFCbWDdU7R8aq4plv\",\"payments_extension\":\"true\",\"payments_extension_type\":\"card\",\"reconciliation_flow\":\"payments_api\",\"shop_id\":\"751927347\"},\"next_action\":null,\"payment_method\":\"pm_1SsKeOIkWweOM9jAjMHJx7OD\",\"payment_method_types\":[\"card\"],\"source\":null,\"status\":\"succeeded\"}"</t>
  </si>
  <si>
    <t>AS-96397</t>
  </si>
  <si>
    <t>gid://shopify/Order/7444077379922</t>
  </si>
  <si>
    <t>gid://shopify/OrderTransaction/8621027459410</t>
  </si>
  <si>
    <t>2026-01-20T15:39:04Z</t>
  </si>
  <si>
    <t>ch_3Srh1JIkWweOM9jA0W9Qvrbv</t>
  </si>
  <si>
    <t>rZv2WmYhEaMlvPcdxUxoiM4tE</t>
  </si>
  <si>
    <t>pi_3Srh1JIkWweOM9jA0tucLqPa</t>
  </si>
  <si>
    <t>"{\"id\":\"pi_3Srh1JIkWweOM9jA0tucLqPa\",\"object\":\"payment_intent\",\"amount\":15790,\"amount_capturable\":0,\"amount_received\":15790,\"canceled_at\":null,\"cancellation_reason\":null,\"capture_method\":\"automatic\",\"latest_charge\":{\"id\":\"ch_3Srh1JIkWweOM9jA0W9Qvrbv\",\"object\":\"charge\",\"amount\":15790,\"application_fee\":\"fee_1Srh2xIkWweOM9jABttxBYsH\",\"balance_transaction\":\"txn_3Srh1JIkWweOM9jA0NrjOh13\",\"captured\":true,\"created\":1768923647,\"currency\":\"eur\",\"failure_code\":null,\"failure_message\":null,\"fraud_details\":{},\"livemode\":true,\"metadata\":{\"payment_id\":\"rZv2WmYhEaMlvPcdxUxoiM4t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h1JIkWweOM9jA0tucLqPa\",\"payment_method\":\"pm_1Srh1JIkWweOM9jAJvHrAAWd\",\"payment_method_details\":{\"card\":{\"amount_authorized\":15790,\"authorization_code\":\"084999\",\"brand\":\"mastercard\",\"checks\":{\"address_line1_check\":\"unavailable\",\"address_postal_code_check\":\"unavailable\",\"cvc_check\":\"pass\"},\"country\":\"FR\",\"description\":\"MasterCard Standard Card Immediate Debit\",\"ds_transaction_id\":null,\"exp_month\":9,\"exp_year\":2026,\"extended_authorization\":{\"status\":\"disabled\"},\"fingerprint\":\"2cZ9LOD2TuJpE0lc\",\"funding\":\"debit\",\"iin\":\"513770\",\"incremental_authorization\":{\"status\":\"unavailable\"},\"installments\":null,\"issuer\":\"CREDIT AGRICOLE S.A.\",\"last4\":\"5648\",\"mandate\":null,\"moto\":false,\"multicapture\":{\"status\":\"unavailable\"},\"network\":\"mastercard\",\"network_token\":{\"used\":false},\"network_transaction_id\":\"TCSV6NK6K0120\",\"overcapture\":{\"maximum_amount_capturable\":15790,\"status\":\"unavailable\"},\"payment_account_reference\":\"500165VRY39LBJVU3DE94QW0WRS2K\",\"regulated_status\":\"unregulated\",\"three_d_secure\":{\"authentication_flow\":\"challenge\",\"electronic_commerce_indicator\":\"02\",\"exemption_indicator\":null,\"result\":\"authenticated\",\"result_reason\":null,\"transaction_id\":\"20534a9e-bafc-4b8b-a632-0c79efb33a8e\",\"version\":\"2.2.0\"},\"wallet\":null},\"type\":\"card\"},\"refunded\":false,\"source\":null,\"status\":\"succeeded\",\"mit_params\":{\"network_transaction_id\":\"TCSV6NK6K0120\"}},\"confirmation_method\":\"manual\",\"created\":1768923545,\"currency\":\"eur\",\"customer\":null,\"last_payment_error\":null,\"livemode\":true,\"metadata\":{\"payment_id\":\"rZv2WmYhEaMlvPcdxUxoiM4tE\",\"payments_extension\":\"true\",\"payments_extension_type\":\"card\",\"reconciliation_flow\":\"payments_api\",\"shop_id\":\"751927347\"},\"next_action\":null,\"payment_method\":\"pm_1Srh1JIkWweOM9jAJvHrAAWd\",\"payment_method_types\":[\"card\"],\"source\":null,\"status\":\"succeeded\"}"</t>
  </si>
  <si>
    <t>AS-97119</t>
  </si>
  <si>
    <t>gid://shopify/Order/7513554878802</t>
  </si>
  <si>
    <t>gid://shopify/OrderTransaction/8647253426514</t>
  </si>
  <si>
    <t>2026-01-30T10:52:02Z</t>
  </si>
  <si>
    <t>ch_3SvFJ0IkWweOM9jA2SC8z3ys</t>
  </si>
  <si>
    <t>rmTMHjsGNPTG90HiTS0FjymcI</t>
  </si>
  <si>
    <t>pi_3SvFJ0IkWweOM9jA2Usqsp76</t>
  </si>
  <si>
    <t>"{\"id\":\"pi_3SvFJ0IkWweOM9jA2Usqsp76\",\"object\":\"payment_intent\",\"amount\":9380,\"amount_capturable\":0,\"amount_received\":9380,\"canceled_at\":null,\"cancellation_reason\":null,\"capture_method\":\"automatic\",\"latest_charge\":{\"id\":\"ch_3SvFJ0IkWweOM9jA2SC8z3ys\",\"object\":\"charge\",\"amount\":9380,\"application_fee\":\"fee_1SvFJ3IkWweOM9jAmJEAwWzE\",\"balance_transaction\":\"txn_3SvFJ0IkWweOM9jA230cNL8u\",\"captured\":true,\"created\":1769770324,\"currency\":\"eur\",\"failure_code\":null,\"failure_message\":null,\"fraud_details\":{},\"livemode\":true,\"metadata\":{\"payment_id\":\"rmTMHjsGNPTG90HiTS0Fjymc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FJ0IkWweOM9jA2Usqsp76\",\"payment_method\":\"pm_1SvFJ0IkWweOM9jAy3nSAknF\",\"payment_method_details\":{\"card\":{\"amount_authorized\":9380,\"authorization_code\":\"421051\",\"brand\":\"visa\",\"checks\":{\"address_line1_check\":\"unavailable\",\"address_postal_code_check\":\"unavailable\",\"cvc_check\":\"pass\"},\"country\":\"ES\",\"description\":\"Visa Classic\",\"ds_transaction_id\":null,\"exp_month\":3,\"exp_year\":2028,\"extended_authorization\":{\"status\":\"disabled\"},\"fingerprint\":\"o2VThY2VPiBHWmTE\",\"funding\":\"debit\",\"iin\":\"494019\",\"incremental_authorization\":{\"status\":\"unavailable\"},\"installments\":null,\"issuer\":\"BANCO BILBAO VIZCAYA ARGENTARIA S.A. (BBVA)\",\"last4\":\"5014\",\"mandate\":null,\"moto\":false,\"multicapture\":{\"status\":\"unavailable\"},\"network\":\"visa\",\"network_token\":{\"used\":false},\"network_transaction_id\":\"486030391249614\",\"overcapture\":{\"maximum_amount_capturable\":9380,\"status\":\"unavailable\"},\"payment_account_reference\":\"V0010014621068805141159294125\",\"regulated_status\":\"unregulated\",\"three_d_secure\":null,\"wallet\":null},\"type\":\"card\"},\"refunded\":false,\"source\":null,\"status\":\"succeeded\",\"mit_params\":{\"network_transaction_id\":\"486030391249614\"}},\"confirmation_method\":\"manual\",\"created\":1769770322,\"currency\":\"eur\",\"customer\":null,\"last_payment_error\":null,\"livemode\":true,\"metadata\":{\"payment_id\":\"rmTMHjsGNPTG90HiTS0FjymcI\",\"payments_extension\":\"true\",\"payments_extension_type\":\"card\",\"reconciliation_flow\":\"payments_api\",\"shop_id\":\"751927347\"},\"next_action\":null,\"payment_method\":\"pm_1SvFJ0IkWweOM9jAy3nSAknF\",\"payment_method_types\":[\"card\"],\"source\":null,\"status\":\"succeeded\"}"</t>
  </si>
  <si>
    <t>AS-96885</t>
  </si>
  <si>
    <t>gid://shopify/Order/7497788522834</t>
  </si>
  <si>
    <t>gid://shopify/OrderTransaction/8638082416978</t>
  </si>
  <si>
    <t>2026-01-26T22:27:44Z</t>
  </si>
  <si>
    <t>ch_3StyG5IkWweOM9jA0hBlKDzt</t>
  </si>
  <si>
    <t>rndj2VcOeAXPX36Fy6zbFcvDq</t>
  </si>
  <si>
    <t>pi_3StyG5IkWweOM9jA0LqpSdKT</t>
  </si>
  <si>
    <t>"{\"id\":\"pi_3StyG5IkWweOM9jA0LqpSdKT\",\"object\":\"payment_intent\",\"amount\":29995,\"amount_capturable\":0,\"amount_received\":29995,\"canceled_at\":null,\"cancellation_reason\":null,\"capture_method\":\"automatic\",\"latest_charge\":{\"id\":\"ch_3StyG5IkWweOM9jA0hBlKDzt\",\"object\":\"charge\",\"amount\":29995,\"application_fee\":\"fee_1StyGvIkWweOM9jAWr4R8syb\",\"balance_transaction\":\"txn_3StyG5IkWweOM9jA0euMKQRr\",\"captured\":true,\"created\":1769466517,\"currency\":\"eur\",\"failure_code\":null,\"failure_message\":null,\"fraud_details\":{},\"livemode\":true,\"metadata\":{\"payment_id\":\"rndj2VcOeAXPX36Fy6zbFcvD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yG5IkWweOM9jA0LqpSdKT\",\"payment_method\":\"pm_1StyG5IkWweOM9jAechl3frw\",\"payment_method_details\":{\"card\":{\"amount_authorized\":29995,\"authorization_code\":\"283767\",\"brand\":\"visa\",\"checks\":{\"address_line1_check\":\"unavailable\",\"address_postal_code_check\":\"unavailable\",\"cvc_check\":null},\"country\":\"ES\",\"description\":\"Visa Classic\",\"ds_transaction_id\":null,\"exp_month\":4,\"exp_year\":2026,\"extended_authorization\":{\"status\":\"disabled\"},\"fingerprint\":\"SwA4bZNpGR8d6d9m\",\"funding\":\"debit\",\"iin\":\"403617\",\"incremental_authorization\":{\"status\":\"unavailable\"},\"installments\":null,\"issuer\":\"BANCO COOPERATIVO ESPANOL S.A.\",\"last4\":\"8829\",\"mandate\":null,\"moto\":false,\"multicapture\":{\"status\":\"unavailable\"},\"network\":\"visa\",\"network_token\":{\"used\":true},\"network_transaction_id\":\"486026809177242\",\"overcapture\":{\"maximum_amount_capturable\":29995,\"status\":\"unavailable\"},\"payment_account_reference\":\"V0010013825161417331399536112\",\"regulated_status\":\"unregulated\",\"three_d_secure\":{\"authentication_flow\":\"challenge\",\"electronic_commerce_indicator\":\"05\",\"exemption_indicator\":null,\"result\":\"authenticated\",\"result_reason\":null,\"transaction_id\":\"d3a6509d-1f65-4813-aae2-face6cb72049\",\"version\":\"2.2.0\"},\"wallet\":null},\"type\":\"card\"},\"refunded\":false,\"source\":null,\"status\":\"succeeded\",\"mit_params\":{\"network_transaction_id\":\"486026809177242\"}},\"confirmation_method\":\"manual\",\"created\":1769466465,\"currency\":\"eur\",\"customer\":null,\"last_payment_error\":null,\"livemode\":true,\"metadata\":{\"payment_id\":\"rndj2VcOeAXPX36Fy6zbFcvDq\",\"payments_extension\":\"true\",\"payments_extension_type\":\"card\",\"reconciliation_flow\":\"payments_api\",\"shop_id\":\"751927347\"},\"next_action\":null,\"payment_method\":\"pm_1StyG5IkWweOM9jAechl3frw\",\"payment_method_types\":[\"card\"],\"source\":null,\"status\":\"succeeded\"}"</t>
  </si>
  <si>
    <t>AS-96865</t>
  </si>
  <si>
    <t>gid://shopify/Order/7497291628882</t>
  </si>
  <si>
    <t>gid://shopify/OrderTransaction/8637478371666</t>
  </si>
  <si>
    <t>2026-01-26T17:42:34Z</t>
  </si>
  <si>
    <t>35225593736323401</t>
  </si>
  <si>
    <t>"{\"id\":\"35225593736323401\",\"intent\":\"CAPTURE\",\"status\":\"COMPLETED\",\"payment_source\":{\"paypal\":{\"email_address\":\"fucelli.giacomo82@gmail.com\",\"account_id\":\"4STYP5KHPVF7Q\",\"account_status\":\"VERIFIED\",\"name\":{\"given_name\":\"Giacomo\",\"surname\":\"Fucelli\"},\"phone_number\":{\"national_number\":\"3493956414\"},\"address\":{\"address_line_1\":\"39 Via Monte Catria\",\"admin_area_2\":\"Ponte Felcino\",\"admin_area_1\":\"PG\",\"postal_code\":\"06134\",\"country_code\":\"IT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emon crowd - P\u00f3ster \\/ Madera roble natural \\/ 50x70\",\"custom_id\":\"{\\\"shop_id\\\":751927347,\\\"session_id\\\":\\\"riWeKJ9dwGa8DDCIfq4fpzTtb\\\"}\",\"invoice_id\":\"riWeKJ9dwGa8DDCIfq4fpzTtb\",\"soft_descriptor\":\"ARTESTASTOR ARTESTASTO\",\"items\":[{\"name\":\"Lemon crowd - P\u00f3ster \\/ Madera roble natural \\/ 50x70\",\"unit_amount\":{\"currency_code\":\"EUR\",\"value\":\"67.95\"},\"tax\":{\"currency_code\":\"EUR\",\"value\":\"0.00\"},\"quantity\":\"1\"}],\"shipping\":{\"name\":{\"full_name\":\"Giacomo Fucelli\"},\"address\":{\"address_line_1\":\"Via Monte Catria, 39\",\"admin_area_2\":\"Ponte Felcino (PG)\",\"admin_area_1\":\"Perugia\",\"postal_code\":\"06134\",\"country_code\":\"IT\"}},\"payments\":{\"captures\":[{\"id\":\"74683121T3963081D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iWeKJ9dwGa8DDCIfq4fpzTtb\",\"custom_id\":\"{\\\"shop_id\\\":751927347,\\\"session_id\\\":\\\"riWeKJ9dwGa8DDCIfq4fpzTtb\\\"}\",\"links\":[{\"href\":\"https:\\/\\/api.paypal.com\\/v2\\/payments\\/captures\\/74683121T3963081D\",\"rel\":\"self\",\"method\":\"GET\"},{\"href\":\"https:\\/\\/api.paypal.com\\/v2\\/payments\\/captures\\/74683121T3963081D\\/refund\",\"rel\":\"refund\",\"method\":\"POST\"},{\"href\":\"https:\\/\\/api.paypal.com\\/v2\\/checkout\\/orders\\/35225593736323401\",\"rel\":\"up\",\"method\":\"GET\"}],\"create_time\":\"2026-01-26T17:42:37Z\",\"update_time\":\"2026-01-26T17:42:37Z\"}]}}],\"payer\":{\"name\":{\"given_name\":\"Giacomo\",\"surname\":\"Fucelli\"},\"email_address\":\"fucelli.giacomo82@gmail.com\",\"payer_id\":\"4STYP5KHPVF7Q\",\"phone\":{\"phone_number\":{\"national_number\":\"3493956414\"}},\"address\":{\"address_line_1\":\"39 Via Monte Catria\",\"admin_area_2\":\"Ponte Felcino\",\"admin_area_1\":\"PG\",\"postal_code\":\"06134\",\"country_code\":\"IT\"}},\"create_time\":\"2026-01-26T17:41:06Z\",\"update_time\":\"2026-01-26T17:42:37Z\",\"links\":[{\"href\":\"https:\\/\\/api.paypal.com\\/v2\\/checkout\\/orders\\/35225593736323401\",\"rel\":\"self\",\"method\":\"GET\"}]}"</t>
  </si>
  <si>
    <t>AS-96474</t>
  </si>
  <si>
    <t>gid://shopify/Order/7445959475538</t>
  </si>
  <si>
    <t>gid://shopify/OrderTransaction/8623560491346</t>
  </si>
  <si>
    <t>2026-01-21T16:00:49Z</t>
  </si>
  <si>
    <t>ch_3Ss3puIkWweOM9jA1LLNAIvm</t>
  </si>
  <si>
    <t>rPAtjuzXdE20zTb8AGVpcFEtr</t>
  </si>
  <si>
    <t>pi_3Ss3puIkWweOM9jA1gtdTH2N</t>
  </si>
  <si>
    <t>"{\"id\":\"pi_3Ss3puIkWweOM9jA1gtdTH2N\",\"object\":\"payment_intent\",\"amount\":3790,\"amount_capturable\":0,\"amount_received\":3790,\"canceled_at\":null,\"cancellation_reason\":null,\"capture_method\":\"automatic\",\"latest_charge\":{\"id\":\"ch_3Ss3puIkWweOM9jA1LLNAIvm\",\"object\":\"charge\",\"amount\":3790,\"application_fee\":\"fee_1Ss3pxIkWweOM9jAl9ufNwjM\",\"balance_transaction\":\"txn_3Ss3puIkWweOM9jA1KizH6XL\",\"captured\":true,\"created\":1769011252,\"currency\":\"eur\",\"failure_code\":null,\"failure_message\":null,\"fraud_details\":{},\"livemode\":true,\"metadata\":{\"payment_id\":\"rPAtjuzXdE20zTb8AGVpcFEt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3puIkWweOM9jA1gtdTH2N\",\"payment_method\":\"pm_1Ss3puIkWweOM9jAYvj4GlrR\",\"payment_method_details\":{\"card\":{\"amount_authorized\":3790,\"authorization_code\":\"723094\",\"brand\":\"mastercard\",\"checks\":{\"address_line1_check\":\"unavailable\",\"address_postal_code_check\":\"unavailable\",\"cvc_check\":\"pass\"},\"country\":\"FR\",\"description\":\"MasterCard Standard Card Immediate Debit\",\"ds_transaction_id\":null,\"exp_month\":2,\"exp_year\":2026,\"extended_authorization\":{\"status\":\"disabled\"},\"fingerprint\":\"P7tZ2pT0Dc6Ph2R6\",\"funding\":\"debit\",\"iin\":\"559272\",\"incremental_authorization\":{\"status\":\"unavailable\"},\"installments\":null,\"issuer\":\"CREDIT MUTUEL ARKEA\",\"last4\":\"8757\",\"mandate\":null,\"moto\":false,\"multicapture\":{\"status\":\"unavailable\"},\"network\":\"mastercard\",\"network_token\":{\"used\":false},\"network_transaction_id\":\"TIUVGLGVF0121\",\"overcapture\":{\"maximum_amount_capturable\":3790,\"status\":\"unavailable\"},\"payment_account_reference\":\"50013Q6QKF9Q481WHIEM8VFZ29ZYY\",\"regulated_status\":\"unregulated\",\"three_d_secure\":{\"authentication_flow\":\"frictionless\",\"electronic_commerce_indicator\":\"06\",\"exemption_indicator\":null,\"result\":\"exempted\",\"result_reason\":null,\"transaction_id\":\"349be4c5-5303-41a2-9a4d-365628dd2f8f\",\"version\":\"2.2.0\"},\"wallet\":null},\"type\":\"card\"},\"refunded\":false,\"source\":null,\"status\":\"succeeded\",\"mit_params\":{\"network_transaction_id\":\"TIUVGLGVF0121\"}},\"confirmation_method\":\"manual\",\"created\":1769011250,\"currency\":\"eur\",\"customer\":null,\"last_payment_error\":null,\"livemode\":true,\"metadata\":{\"payment_id\":\"rPAtjuzXdE20zTb8AGVpcFEtr\",\"payments_extension\":\"true\",\"payments_extension_type\":\"card\",\"reconciliation_flow\":\"payments_api\",\"shop_id\":\"751927347\"},\"next_action\":null,\"payment_method\":\"pm_1Ss3puIkWweOM9jAYvj4GlrR\",\"payment_method_types\":[\"card\"],\"source\":null,\"status\":\"succeeded\"}"</t>
  </si>
  <si>
    <t>AS-96715</t>
  </si>
  <si>
    <t>gid://shopify/Order/7493407605074</t>
  </si>
  <si>
    <t>gid://shopify/OrderTransaction/8632670421330</t>
  </si>
  <si>
    <t>2026-01-25T08:08:36Z</t>
  </si>
  <si>
    <t>ch_3StON8IkWweOM9jA25lkpmuK</t>
  </si>
  <si>
    <t>r1uayP9aXrtxInaoVcsJvIGt4</t>
  </si>
  <si>
    <t>pi_3StON8IkWweOM9jA2GiJFco0</t>
  </si>
  <si>
    <t>"{\"id\":\"pi_3StON8IkWweOM9jA2GiJFco0\",\"object\":\"payment_intent\",\"amount\":7880,\"amount_capturable\":0,\"amount_received\":7880,\"canceled_at\":null,\"cancellation_reason\":null,\"capture_method\":\"automatic\",\"latest_charge\":{\"id\":\"ch_3StON8IkWweOM9jA25lkpmuK\",\"object\":\"charge\",\"amount\":7880,\"application_fee\":\"fee_1StON9IkWweOM9jAUeU9MUbR\",\"balance_transaction\":\"txn_3StON8IkWweOM9jA2KJylnXR\",\"captured\":true,\"created\":1769328518,\"currency\":\"eur\",\"failure_code\":null,\"failure_message\":null,\"fraud_details\":{},\"livemode\":true,\"metadata\":{\"payment_id\":\"r1uayP9aXrtxInaoVcsJvIGt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ON8IkWweOM9jA2GiJFco0\",\"payment_method\":\"pm_1StON8IkWweOM9jAVcRBE443\",\"payment_method_details\":{\"card\":{\"amount_authorized\":7880,\"authorization_code\":\"150518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HClSV13uS3MVbdiV\",\"funding\":\"debit\",\"iin\":\"475405\",\"incremental_authorization\":{\"status\":\"unavailable\"},\"installments\":null,\"issuer\":\"BANCO DE CR\u00c9DITO SOCIAL COOPERATIVO, S.A.\",\"last4\":\"0000\",\"mandate\":null,\"moto\":false,\"multicapture\":{\"status\":\"unavailable\"},\"network\":\"visa\",\"network_token\":{\"used\":false},\"network_transaction_id\":\"486025293189907\",\"overcapture\":{\"maximum_amount_capturable\":7880,\"status\":\"unavailable\"},\"payment_account_reference\":\"V0010013825350324307776189720\",\"regulated_status\":\"unregulated\",\"three_d_secure\":null,\"wallet\":{\"apple_pay\":{\"type\":\"apple_pay\"},\"dynamic_last4\":\"3794\",\"type\":\"apple_pay\"}},\"type\":\"card\"},\"refunded\":false,\"source\":null,\"status\":\"succeeded\",\"mit_params\":{\"network_transaction_id\":\"486025293189907\"}},\"confirmation_method\":\"manual\",\"created\":1769328518,\"currency\":\"eur\",\"customer\":null,\"last_payment_error\":null,\"livemode\":true,\"metadata\":{\"payment_id\":\"r1uayP9aXrtxInaoVcsJvIGt4\",\"payments_extension\":\"true\",\"payments_extension_type\":\"card\",\"reconciliation_flow\":\"payments_api\",\"shop_id\":\"751927347\"},\"next_action\":null,\"payment_method\":\"pm_1StON8IkWweOM9jAVcRBE443\",\"payment_method_types\":[\"card\"],\"source\":null,\"status\":\"succeeded\"}"</t>
  </si>
  <si>
    <t>AS-95945</t>
  </si>
  <si>
    <t>gid://shopify/Order/7428760502610</t>
  </si>
  <si>
    <t>gid://shopify/OrderTransaction/8602798719314</t>
  </si>
  <si>
    <t>2026-01-14T19:44:03Z</t>
  </si>
  <si>
    <t>ch_3SpZz7IkWweOM9jA2N3oHEOx</t>
  </si>
  <si>
    <t>r9ULKeMJ6X3lXcNrVEzspQNAr</t>
  </si>
  <si>
    <t>pi_3SpZz7IkWweOM9jA2AmeDnf7</t>
  </si>
  <si>
    <t>"{\"id\":\"pi_3SpZz7IkWweOM9jA2AmeDnf7\",\"object\":\"payment_intent\",\"amount\":20385,\"amount_capturable\":0,\"amount_received\":20385,\"canceled_at\":null,\"cancellation_reason\":null,\"capture_method\":\"automatic\",\"latest_charge\":{\"id\":\"ch_3SpZz7IkWweOM9jA2N3oHEOx\",\"object\":\"charge\",\"amount\":20385,\"application_fee\":\"fee_1SpZz7IkWweOM9jALPLqXsCA\",\"balance_transaction\":\"txn_3SpZz7IkWweOM9jA2gQzZ1kl\",\"captured\":true,\"created\":1768419845,\"currency\":\"eur\",\"failure_code\":null,\"failure_message\":null,\"fraud_details\":{},\"livemode\":true,\"metadata\":{\"payment_id\":\"r9ULKeMJ6X3lXcNrVEzspQNA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Zz7IkWweOM9jA2AmeDnf7\",\"payment_method\":\"pm_1SpZz7IkWweOM9jA0NgHdV7i\",\"payment_method_details\":{\"card\":{\"amount_authorized\":20385,\"authorization_code\":\"394879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EKuXNUg2XRIpPRAf\",\"funding\":\"debit\",\"iin\":\"446645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486014710453962\",\"overcapture\":{\"maximum_amount_capturable\":20385,\"status\":\"unavailable\"},\"payment_account_reference\":\"V0010014624033600132734520581\",\"regulated_status\":\"unregulated\",\"three_d_secure\":null,\"wallet\":{\"apple_pay\":{\"type\":\"apple_pay\"},\"dynamic_last4\":\"4674\",\"type\":\"apple_pay\"}},\"type\":\"card\"},\"refunded\":false,\"source\":null,\"status\":\"succeeded\",\"mit_params\":{\"network_transaction_id\":\"486014710453962\"}},\"confirmation_method\":\"manual\",\"created\":1768419845,\"currency\":\"eur\",\"customer\":null,\"last_payment_error\":null,\"livemode\":true,\"metadata\":{\"payment_id\":\"r9ULKeMJ6X3lXcNrVEzspQNAr\",\"payments_extension\":\"true\",\"payments_extension_type\":\"card\",\"reconciliation_flow\":\"payments_api\",\"shop_id\":\"751927347\"},\"next_action\":null,\"payment_method\":\"pm_1SpZz7IkWweOM9jA0NgHdV7i\",\"payment_method_types\":[\"card\"],\"source\":null,\"status\":\"succeeded\"}"</t>
  </si>
  <si>
    <t>AS-96307</t>
  </si>
  <si>
    <t>gid://shopify/Order/7440610591058</t>
  </si>
  <si>
    <t>gid://shopify/OrderTransaction/8616594768210</t>
  </si>
  <si>
    <t>2026-01-19T07:20:53Z</t>
  </si>
  <si>
    <t>ch_3SrCleIkWweOM9jA2mSyXOeu</t>
  </si>
  <si>
    <t>rIAIN78XoNGySIqwcTHSJo1qe</t>
  </si>
  <si>
    <t>pi_3SrCleIkWweOM9jA2mUkTaYL</t>
  </si>
  <si>
    <t>"{\"id\":\"pi_3SrCleIkWweOM9jA2mUkTaYL\",\"object\":\"payment_intent\",\"amount\":6557,\"amount_capturable\":0,\"amount_received\":6557,\"canceled_at\":null,\"cancellation_reason\":null,\"capture_method\":\"automatic\",\"latest_charge\":{\"id\":\"ch_3SrCleIkWweOM9jA2mSyXOeu\",\"object\":\"charge\",\"amount\":6557,\"application_fee\":\"fee_1SrClhIkWweOM9jAZWONiGWG\",\"balance_transaction\":\"txn_3SrCleIkWweOM9jA2HT1twby\",\"captured\":true,\"created\":1768807257,\"currency\":\"eur\",\"failure_code\":null,\"failure_message\":null,\"fraud_details\":{},\"livemode\":true,\"metadata\":{\"payment_id\":\"rIAIN78XoNGySIqwcTHSJo1q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CleIkWweOM9jA2mUkTaYL\",\"payment_method\":\"pm_1SrCleIkWweOM9jAWqr6jMAJ\",\"payment_method_details\":{\"card\":{\"amount_authorized\":6557,\"authorization_code\":\"361201\",\"brand\":\"mastercard\",\"checks\":{\"address_line1_check\":\"unavailable\",\"address_postal_code_check\":\"unavailable\",\"cvc_check\":\"pass\"},\"country\":\"FR\",\"description\":\"MasterCard Standard Card Immediate Debit\",\"ds_transaction_id\":null,\"exp_month\":9,\"exp_year\":2029,\"extended_authorization\":{\"status\":\"disabled\"},\"fingerprint\":\"ldhRo65p8EptyHvD\",\"funding\":\"debit\",\"iin\":\"513770\",\"incremental_authorization\":{\"status\":\"unavailable\"},\"installments\":null,\"issuer\":\"CREDIT AGRICOLE S.A.\",\"last4\":\"6174\",\"mandate\":null,\"moto\":false,\"multicapture\":{\"status\":\"unavailable\"},\"network\":\"mastercard\",\"network_token\":{\"used\":false},\"network_transaction_id\":\"TCSEID4270119\",\"overcapture\":{\"maximum_amount_capturable\":6557,\"status\":\"unavailable\"},\"payment_account_reference\":\"50013NRO7S7SMEYJAI7IXENRKXKXP\",\"regulated_status\":\"unregulated\",\"three_d_secure\":{\"authentication_flow\":\"frictionless\",\"electronic_commerce_indicator\":\"06\",\"exemption_indicator\":null,\"result\":\"exempted\",\"result_reason\":null,\"transaction_id\":\"7c578b34-64da-4773-a810-24ef2e319a66\",\"version\":\"2.2.0\"},\"wallet\":null},\"type\":\"card\"},\"refunded\":false,\"source\":null,\"status\":\"succeeded\",\"mit_params\":{\"network_transaction_id\":\"TCSEID4270119\"}},\"confirmation_method\":\"manual\",\"created\":1768807254,\"currency\":\"eur\",\"customer\":null,\"last_payment_error\":null,\"livemode\":true,\"metadata\":{\"payment_id\":\"rIAIN78XoNGySIqwcTHSJo1qe\",\"payments_extension\":\"true\",\"payments_extension_type\":\"card\",\"reconciliation_flow\":\"payments_api\",\"shop_id\":\"751927347\"},\"next_action\":null,\"payment_method\":\"pm_1SrCleIkWweOM9jAWqr6jMAJ\",\"payment_method_types\":[\"card\"],\"source\":null,\"status\":\"succeeded\"}"</t>
  </si>
  <si>
    <t>AS-96251</t>
  </si>
  <si>
    <t>gid://shopify/Order/7439448670546</t>
  </si>
  <si>
    <t>gid://shopify/OrderTransaction/8615178502482</t>
  </si>
  <si>
    <t>2026-01-18T15:19:04Z</t>
  </si>
  <si>
    <t>ch_3SqxkrIkWweOM9jA1VWXTnN6</t>
  </si>
  <si>
    <t>rrR4PqXc6IIAkeHPZjhsD6Vax</t>
  </si>
  <si>
    <t>pi_3SqxkrIkWweOM9jA1XnBTMmb</t>
  </si>
  <si>
    <t>"{\"id\":\"pi_3SqxkrIkWweOM9jA1XnBTMmb\",\"object\":\"payment_intent\",\"amount\":3190,\"amount_capturable\":0,\"amount_received\":3190,\"canceled_at\":null,\"cancellation_reason\":null,\"capture_method\":\"automatic\",\"latest_charge\":{\"id\":\"ch_3SqxkrIkWweOM9jA1VWXTnN6\",\"object\":\"charge\",\"amount\":3190,\"application_fee\":\"fee_1SqxktIkWweOM9jAIGasoEUE\",\"balance_transaction\":\"txn_3SqxkrIkWweOM9jA13zYQBNf\",\"captured\":true,\"created\":1768749546,\"currency\":\"eur\",\"failure_code\":null,\"failure_message\":null,\"fraud_details\":{},\"livemode\":true,\"metadata\":{\"payment_id\":\"rrR4PqXc6IIAkeHPZjhsD6Va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xkrIkWweOM9jA1XnBTMmb\",\"payment_method\":\"pm_1SqxkrIkWweOM9jAP6ctMB3F\",\"payment_method_details\":{\"card\":{\"amount_authorized\":3190,\"authorization_code\":\"740107\",\"brand\":\"mastercard\",\"checks\":{\"address_line1_check\":\"unavailable\",\"address_postal_code_check\":\"unavailable\",\"cvc_check\":\"pass\"},\"country\":\"IT\",\"description\":\"Debit MasterCard\",\"ds_transaction_id\":null,\"exp_month\":9,\"exp_year\":2026,\"extended_authorization\":{\"status\":\"disabled\"},\"fingerprint\":\"pnzw7elFWgL5GdOH\",\"funding\":\"debit\",\"iin\":\"524694\",\"incremental_authorization\":{\"status\":\"unavailable\"},\"installments\":null,\"issuer\":\"INTESA SANPAOLO SPA\",\"last4\":\"1132\",\"mandate\":null,\"moto\":false,\"multicapture\":{\"status\":\"unavailable\"},\"network\":\"mastercard\",\"network_token\":{\"used\":false},\"network_transaction_id\":\"MDURMGTJ90118\",\"overcapture\":{\"maximum_amount_capturable\":3190,\"status\":\"unavailable\"},\"payment_account_reference\":\"5001BEHLT8U7UK3ZLEF24QSTWYRBE\",\"regulated_status\":\"unregulated\",\"three_d_secure\":null,\"wallet\":null},\"type\":\"card\"},\"refunded\":false,\"source\":null,\"status\":\"succeeded\",\"mit_params\":{\"network_transaction_id\":\"MDURMGTJ90118\"}},\"confirmation_method\":\"manual\",\"created\":1768749545,\"currency\":\"eur\",\"customer\":null,\"last_payment_error\":null,\"livemode\":true,\"metadata\":{\"payment_id\":\"rrR4PqXc6IIAkeHPZjhsD6Vax\",\"payments_extension\":\"true\",\"payments_extension_type\":\"card\",\"reconciliation_flow\":\"payments_api\",\"shop_id\":\"751927347\"},\"next_action\":null,\"payment_method\":\"pm_1SqxkrIkWweOM9jAP6ctMB3F\",\"payment_method_types\":[\"card\"],\"source\":null,\"status\":\"succeeded\"}"</t>
  </si>
  <si>
    <t>AS-95698</t>
  </si>
  <si>
    <t>gid://shopify/Order/7421578182994</t>
  </si>
  <si>
    <t>gid://shopify/OrderTransaction/8594991645010</t>
  </si>
  <si>
    <t>2026-01-11T19:59:18Z</t>
  </si>
  <si>
    <t>9DS07753NC776843N</t>
  </si>
  <si>
    <t>"{\"id\":\"9DS07753NC776843N\",\"intent\":\"CAPTURE\",\"status\":\"COMPLETED\",\"payment_source\":{\"paypal\":{\"email_address\":\"sylvie.penalva@outlook.fr\",\"account_id\":\"R4BXU37VH9GWW\",\"account_status\":\"VERIFIED\",\"name\":{\"given_name\":\"Sylvie\",\"surname\":\"Penalva\"},\"phone_number\":{\"national_number\":\"33656724234\"},\"address\":{\"address_line_1\":\"25 Rue\",\"address_line_2\":\" \",\"admin_area_2\":\"DIETWILLER\",\"postal_code\":\"68440\",\"country_code\":\"FR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eap - sea swimming adventure - P\u00f3ster \\/ Sin marco \\/ 30x40\",\"custom_id\":\"{\\\"shop_id\\\":751927347,\\\"session_id\\\":\\\"r8AD9x8PYULyVsjkH6qE1lto7\\\"}\",\"invoice_id\":\"r8AD9x8PYULyVsjkH6qE1lto7\",\"items\":[{\"name\":\"Leap - sea swimming adventure - P\u00f3ster \\/ Sin marco \\/ 30x40\",\"unit_amount\":{\"currency_code\":\"EUR\",\"value\":\"19.95\"},\"tax\":{\"currency_code\":\"EUR\",\"value\":\"0.00\"},\"quantity\":\"1\"}],\"shipping\":{\"name\":{\"full_name\":\"Sylvie Penalva\"},\"address\":{\"address_line_1\":\"25 RUE DE LA PIERRE BLEUE\",\"admin_area_2\":\"DIETWILLER\",\"postal_code\":\"68440\",\"country_code\":\"FR\"}},\"supplementary_data\":{\"tax_nexus\":[]},\"payments\":{\"captures\":[{\"id\":\"9RD02454SW5794617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8AD9x8PYULyVsjkH6qE1lto7\",\"custom_id\":\"{\\\"shop_id\\\":751927347,\\\"session_id\\\":\\\"r8AD9x8PYULyVsjkH6qE1lto7\\\"}\",\"links\":[{\"href\":\"https:\\/\\/api.paypal.com\\/v2\\/payments\\/captures\\/9RD02454SW5794617\",\"rel\":\"self\",\"method\":\"GET\"},{\"href\":\"https:\\/\\/api.paypal.com\\/v2\\/payments\\/captures\\/9RD02454SW5794617\\/refund\",\"rel\":\"refund\",\"method\":\"POST\"},{\"href\":\"https:\\/\\/api.paypal.com\\/v2\\/checkout\\/orders\\/9DS07753NC776843N\",\"rel\":\"up\",\"method\":\"GET\"}],\"create_time\":\"2026-01-11T19:59:20Z\",\"update_time\":\"2026-01-11T19:59:20Z\"}]}}],\"payer\":{\"name\":{\"given_name\":\"Sylvie\",\"surname\":\"Penalva\"},\"email_address\":\"sylvie.penalva@outlook.fr\",\"payer_id\":\"R4BXU37VH9GWW\",\"phone\":{\"phone_number\":{\"national_number\":\"33656724234\"}},\"address\":{\"address_line_1\":\"25 Rue\",\"address_line_2\":\" \",\"admin_area_2\":\"DIETWILLER\",\"postal_code\":\"68440\",\"country_code\":\"FR\"}},\"create_time\":\"2026-01-11T19:58:39Z\",\"update_time\":\"2026-01-11T19:59:20Z\",\"links\":[{\"href\":\"https:\\/\\/api.paypal.com\\/v2\\/checkout\\/orders\\/9DS07753NC776843N\",\"rel\":\"self\",\"method\":\"GET\"}]}"</t>
  </si>
  <si>
    <t>AS-96690</t>
  </si>
  <si>
    <t>gid://shopify/Order/7492879647058</t>
  </si>
  <si>
    <t>gid://shopify/OrderTransaction/8631949001042</t>
  </si>
  <si>
    <t>2026-01-24T20:06:06Z</t>
  </si>
  <si>
    <t>ch_3StD5vIkWweOM9jA05r0OSac</t>
  </si>
  <si>
    <t>rpfacY3zMJh2RNHvGg8Nu1CFq</t>
  </si>
  <si>
    <t>pi_3StD5vIkWweOM9jA0DkMZDbl</t>
  </si>
  <si>
    <t>"{\"id\":\"pi_3StD5vIkWweOM9jA0DkMZDbl\",\"object\":\"payment_intent\",\"amount\":11790,\"amount_capturable\":0,\"amount_received\":11790,\"canceled_at\":null,\"cancellation_reason\":null,\"capture_method\":\"automatic\",\"latest_charge\":{\"id\":\"ch_3StD5vIkWweOM9jA05r0OSac\",\"object\":\"charge\",\"amount\":11790,\"application_fee\":\"fee_1StD5wIkWweOM9jAAZOhkWWs\",\"balance_transaction\":\"txn_3StD5vIkWweOM9jA06LCgIoS\",\"captured\":true,\"created\":1769285167,\"currency\":\"eur\",\"failure_code\":null,\"failure_message\":null,\"fraud_details\":{},\"livemode\":true,\"metadata\":{\"payment_id\":\"rpfacY3zMJh2RNHvGg8Nu1CF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D5vIkWweOM9jA0DkMZDbl\",\"payment_method\":\"pm_1StD5vIkWweOM9jAmhh59LzD\",\"payment_method_details\":{\"card\":{\"amount_authorized\":11790,\"authorization_code\":\"600234\",\"brand\":\"mastercard\",\"checks\":{\"address_line1_check\":null,\"address_postal_code_check\":null,\"cvc_check\":null},\"country\":\"FR\",\"description\":\"MasterCard Standard Card Immediate Debit\",\"ds_transaction_id\":null,\"exp_month\":8,\"exp_year\":2028,\"extended_authorization\":{\"status\":\"disabled\"},\"fingerprint\":\"vUJVnrPSQYLlZ0nb\",\"funding\":\"debit\",\"iin\":\"535819\",\"incremental_authorization\":{\"status\":\"unavailable\"},\"installments\":null,\"issuer\":\"CREDIT AGRICOLE S.A.\",\"last4\":\"0000\",\"mandate\":null,\"moto\":false,\"multicapture\":{\"status\":\"unavailable\"},\"network\":\"mastercard\",\"network_token\":{\"used\":false},\"network_transaction_id\":\"TCST1LXAB0124\",\"overcapture\":{\"maximum_amount_capturable\":11790,\"status\":\"unavailable\"},\"payment_account_reference\":\"50014A0PIC5SJNOXIE6JNCG19NS0J\",\"regulated_status\":\"unregulated\",\"three_d_secure\":null,\"wallet\":{\"apple_pay\":{\"type\":\"apple_pay\"},\"dynamic_last4\":\"4397\",\"type\":\"apple_pay\"}},\"type\":\"card\"},\"refunded\":false,\"source\":null,\"status\":\"succeeded\",\"mit_params\":{\"network_transaction_id\":\"TCST1LXAB0124\"}},\"confirmation_method\":\"manual\",\"created\":1769285167,\"currency\":\"eur\",\"customer\":null,\"last_payment_error\":null,\"livemode\":true,\"metadata\":{\"payment_id\":\"rpfacY3zMJh2RNHvGg8Nu1CFq\",\"payments_extension\":\"true\",\"payments_extension_type\":\"card\",\"reconciliation_flow\":\"payments_api\",\"shop_id\":\"751927347\"},\"next_action\":null,\"payment_method\":\"pm_1StD5vIkWweOM9jAmhh59LzD\",\"payment_method_types\":[\"card\"],\"source\":null,\"status\":\"succeeded\"}"</t>
  </si>
  <si>
    <t>AS-95235</t>
  </si>
  <si>
    <t>gid://shopify/Order/7410944639314</t>
  </si>
  <si>
    <t>gid://shopify/OrderTransaction/8582208979282</t>
  </si>
  <si>
    <t>2026-01-06T19:40:26Z</t>
  </si>
  <si>
    <t>4RD81724BB3362422</t>
  </si>
  <si>
    <t>"{\"id\":\"4RD81724BB3362422\",\"intent\":\"CAPTURE\",\"status\":\"COMPLETED\",\"payment_source\":{\"paypal\":{\"email_address\":\"57mojo@web.de\",\"account_id\":\"L5YFLSHPMMANC\",\"account_status\":\"VERIFIED\",\"name\":{\"given_name\":\"michael\",\"surname\":\"potrykus\"},\"phone_number\":{\"national_number\":\"017663021803\"},\"address\":{\"address_line_1\":\"Lortzingstra\u00dfe 1\",\"admin_area_2\":\"Essen\",\"postal_code\":\"45128\",\"country_code\":\"DE\"}}},\"purchase_units\":[{\"reference_id\":\"default\",\"amount\":{\"currency_code\":\"EUR\",\"value\":\"49.90\",\"breakdown\":{\"item_total\":{\"currency_code\":\"EUR\",\"value\":\"44.95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oodstock 1969 Poster -  3 days of peace \\u0026 music - P\u00f3ster \\/ Sin marco \\/ 70x100\",\"custom_id\":\"{\\\"shop_id\\\":751927347,\\\"session_id\\\":\\\"rW4ELeqQzmlss77yyAwkAKH4o\\\"}\",\"invoice_id\":\"rW4ELeqQzmlss77yyAwkAKH4o\",\"items\":[{\"name\":\"Woodstock 1969 Poster -  3 days of peace \\u0026 music - P\u00f3ster \\/ Sin marco \\/ 70x100\",\"unit_amount\":{\"currency_code\":\"EUR\",\"value\":\"44.95\"},\"tax\":{\"currency_code\":\"EUR\",\"value\":\"0.00\"},\"quantity\":\"1\"}],\"shipping\":{\"name\":{\"full_name\":\"michael potrykus\"},\"address\":{\"address_line_1\":\"Max-Fiedler-Stra\u00dfe 21\",\"admin_area_2\":\"Essen\",\"postal_code\":\"45128\",\"country_code\":\"DE\"}},\"supplementary_data\":{\"tax_nexus\":[]},\"payments\":{\"captures\":[{\"id\":\"9E715003EF071324F\",\"status\":\"COMPLETED\",\"amount\":{\"currency_code\":\"EUR\",\"value\":\"49.90\"},\"final_capture\":true,\"disbursement_mode\":\"INSTANT\",\"seller_protection\":{\"status\":\"ELIGIBLE\",\"dispute_categories\":[\"ITEM_NOT_RECEIVED\",\"UNAUTHORIZED_TRANSACTION\"]},\"seller_receivable_breakdown\":{\"gross_amount\":{\"currency_code\":\"EUR\",\"value\":\"49.90\"},\"paypal_fee\":{\"currency_code\":\"EUR\",\"value\":\"1.80\"},\"net_amount\":{\"currency_code\":\"EUR\",\"value\":\"48.10\"}},\"invoice_id\":\"rW4ELeqQzmlss77yyAwkAKH4o\",\"custom_id\":\"{\\\"shop_id\\\":751927347,\\\"session_id\\\":\\\"rW4ELeqQzmlss77yyAwkAKH4o\\\"}\",\"links\":[{\"href\":\"https:\\/\\/api.paypal.com\\/v2\\/payments\\/captures\\/9E715003EF071324F\",\"rel\":\"self\",\"method\":\"GET\"},{\"href\":\"https:\\/\\/api.paypal.com\\/v2\\/payments\\/captures\\/9E715003EF071324F\\/refund\",\"rel\":\"refund\",\"method\":\"POST\"},{\"href\":\"https:\\/\\/api.paypal.com\\/v2\\/checkout\\/orders\\/4RD81724BB3362422\",\"rel\":\"up\",\"method\":\"GET\"}],\"create_time\":\"2026-01-06T19:40:28Z\",\"update_time\":\"2026-01-06T19:40:28Z\"}]}}],\"payer\":{\"name\":{\"given_name\":\"michael\",\"surname\":\"potrykus\"},\"email_address\":\"57mojo@web.de\",\"payer_id\":\"L5YFLSHPMMANC\",\"phone\":{\"phone_number\":{\"national_number\":\"017663021803\"}},\"address\":{\"address_line_1\":\"Lortzingstra\u00dfe 1\",\"admin_area_2\":\"Essen\",\"postal_code\":\"45128\",\"country_code\":\"DE\"}},\"create_time\":\"2026-01-06T19:39:11Z\",\"update_time\":\"2026-01-06T19:40:28Z\",\"links\":[{\"href\":\"https:\\/\\/api.paypal.com\\/v2\\/checkout\\/orders\\/4RD81724BB3362422\",\"rel\":\"self\",\"method\":\"GET\"}]}"</t>
  </si>
  <si>
    <t>AS-96206</t>
  </si>
  <si>
    <t>gid://shopify/Order/7438631993682</t>
  </si>
  <si>
    <t>gid://shopify/OrderTransaction/8614189302098</t>
  </si>
  <si>
    <t>2026-01-18T05:45:25Z</t>
  </si>
  <si>
    <t>ch_3SqonhIkWweOM9jA1LL1G9DI</t>
  </si>
  <si>
    <t>r8U41JWsFYGrQSNqlz2N1fRw0</t>
  </si>
  <si>
    <t>pi_3SqonhIkWweOM9jA1jOahfFB</t>
  </si>
  <si>
    <t>"{\"id\":\"pi_3SqonhIkWweOM9jA1jOahfFB\",\"object\":\"payment_intent\",\"amount\":1790,\"amount_capturable\":0,\"amount_received\":1790,\"canceled_at\":null,\"cancellation_reason\":null,\"capture_method\":\"automatic\",\"latest_charge\":{\"id\":\"ch_3SqonhIkWweOM9jA1LL1G9DI\",\"object\":\"charge\",\"amount\":1790,\"application_fee\":\"fee_1SqonjIkWweOM9jAHHkmoS3w\",\"balance_transaction\":\"txn_3SqonhIkWweOM9jA1VzdkRg5\",\"captured\":true,\"created\":1768715127,\"currency\":\"eur\",\"failure_code\":null,\"failure_message\":null,\"fraud_details\":{},\"livemode\":true,\"metadata\":{\"payment_id\":\"r8U41JWsFYGrQSNqlz2N1fRw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onhIkWweOM9jA1jOahfFB\",\"payment_method\":\"pm_1SqonhIkWweOM9jAYyv7QQnp\",\"payment_method_details\":{\"card\":{\"amount_authorized\":1790,\"authorization_code\":\"733980\",\"brand\":\"mastercard\",\"checks\":{\"address_line1_check\":\"unavailable\",\"address_postal_code_check\":\"unavailable\",\"cvc_check\":\"pass\"},\"country\":\"FR\",\"description\":\"MasterCard Standard Card Immediate Debit\",\"ds_transaction_id\":null,\"exp_month\":6,\"exp_year\":2028,\"extended_authorization\":{\"status\":\"disabled\"},\"fingerprint\":\"3IBXsA05cLNzTQE0\",\"funding\":\"debit\",\"iin\":\"559618\",\"incremental_authorization\":{\"status\":\"unavailable\"},\"installments\":null,\"issuer\":\"CREDIT MUTUEL ARKEA\",\"last4\":\"3502\",\"mandate\":null,\"moto\":false,\"multicapture\":{\"status\":\"unavailable\"},\"network\":\"mastercard\",\"network_token\":{\"used\":false},\"network_transaction_id\":\"TCSSZ3SF00117\",\"overcapture\":{\"maximum_amount_capturable\":1790,\"status\":\"unavailable\"},\"payment_account_reference\":\"5001DPU5O4GZUQ7XN8GLT7ORSTDMQ\",\"regulated_status\":\"unregulated\",\"three_d_secure\":{\"authentication_flow\":\"frictionless\",\"electronic_commerce_indicator\":\"02\",\"exemption_indicator\":null,\"result\":\"authenticated\",\"result_reason\":null,\"transaction_id\":\"f67b17bc-bc8a-43ea-a5d0-12f8ebfb40eb\",\"version\":\"2.2.0\"},\"wallet\":null},\"type\":\"card\"},\"refunded\":false,\"source\":null,\"status\":\"succeeded\",\"mit_params\":{\"network_transaction_id\":\"TCSSZ3SF00117\"}},\"confirmation_method\":\"manual\",\"created\":1768715125,\"currency\":\"eur\",\"customer\":null,\"last_payment_error\":null,\"livemode\":true,\"metadata\":{\"payment_id\":\"r8U41JWsFYGrQSNqlz2N1fRw0\",\"payments_extension\":\"true\",\"payments_extension_type\":\"card\",\"reconciliation_flow\":\"payments_api\",\"shop_id\":\"751927347\"},\"next_action\":null,\"payment_method\":\"pm_1SqonhIkWweOM9jAYyv7QQnp\",\"payment_method_types\":[\"card\"],\"source\":null,\"status\":\"succeeded\"}"</t>
  </si>
  <si>
    <t>AS-95551</t>
  </si>
  <si>
    <t>gid://shopify/Order/7418878689618</t>
  </si>
  <si>
    <t>gid://shopify/OrderTransaction/8591881830738</t>
  </si>
  <si>
    <t>2026-01-10T14:30:01Z</t>
  </si>
  <si>
    <t>ch_3So3B0IkWweOM9jA1XWkCwHg</t>
  </si>
  <si>
    <t>r9cRC0GCt4E1VWIR1FBuLsNL1</t>
  </si>
  <si>
    <t>pi_3So3B0IkWweOM9jA1Q6hJ0lt</t>
  </si>
  <si>
    <t>"{\"id\":\"pi_3So3B0IkWweOM9jA1Q6hJ0lt\",\"object\":\"payment_intent\",\"amount\":3990,\"amount_capturable\":0,\"amount_received\":3990,\"canceled_at\":null,\"cancellation_reason\":null,\"capture_method\":\"automatic\",\"latest_charge\":{\"id\":\"ch_3So3B0IkWweOM9jA1XWkCwHg\",\"object\":\"charge\",\"amount\":3990,\"application_fee\":\"fee_1So3B2IkWweOM9jAX6B0bnnx\",\"balance_transaction\":\"txn_3So3B0IkWweOM9jA1qISKWfC\",\"captured\":true,\"created\":1768055404,\"currency\":\"eur\",\"failure_code\":null,\"failure_message\":null,\"fraud_details\":{},\"livemode\":true,\"metadata\":{\"payment_id\":\"r9cRC0GCt4E1VWIR1FBuLsNL1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3B0IkWweOM9jA1Q6hJ0lt\",\"payment_method\":\"pm_1So3B0IkWweOM9jAEBV3rQSw\",\"payment_method_details\":{\"card\":{\"amount_authorized\":3990,\"authorization_code\":\"943333\",\"brand\":\"visa\",\"checks\":{\"address_line1_check\":\"unavailable\",\"address_postal_code_check\":\"unavailable\",\"cvc_check\":\"pass\"},\"country\":\"ES\",\"description\":\"Visa Classic\",\"ds_transaction_id\":null,\"exp_month\":7,\"exp_year\":2030,\"extended_authorization\":{\"status\":\"disabled\"},\"fingerprint\":\"dzfXnq6fxGulAOy3\",\"funding\":\"debit\",\"iin\":\"476664\",\"incremental_authorization\":{\"status\":\"unavailable\"},\"installments\":null,\"issuer\":\"CAIXABANK S.A.\",\"last4\":\"4549\",\"mandate\":null,\"moto\":false,\"multicapture\":{\"status\":\"unavailable\"},\"network\":\"visa\",\"network_token\":{\"used\":false},\"network_transaction_id\":\"486010522047868\",\"overcapture\":{\"maximum_amount_capturable\":3990,\"status\":\"unavailable\"},\"payment_account_reference\":\"V0010013824058783941150755443\",\"regulated_status\":\"unregulated\",\"three_d_secure\":null,\"wallet\":null},\"type\":\"card\"},\"refunded\":false,\"source\":null,\"status\":\"succeeded\",\"mit_params\":{\"network_transaction_id\":\"486010522047868\"}},\"confirmation_method\":\"manual\",\"created\":1768055402,\"currency\":\"eur\",\"customer\":null,\"last_payment_error\":null,\"livemode\":true,\"metadata\":{\"payment_id\":\"r9cRC0GCt4E1VWIR1FBuLsNL1\",\"payments_extension\":\"true\",\"payments_extension_type\":\"card\",\"reconciliation_flow\":\"payments_api\",\"shop_id\":\"751927347\"},\"next_action\":null,\"payment_method\":\"pm_1So3B0IkWweOM9jAEBV3rQSw\",\"payment_method_types\":[\"card\"],\"source\":null,\"status\":\"succeeded\"}"</t>
  </si>
  <si>
    <t>AS-95209</t>
  </si>
  <si>
    <t>gid://shopify/Order/7409521918290</t>
  </si>
  <si>
    <t>gid://shopify/OrderTransaction/8580674224466</t>
  </si>
  <si>
    <t>2026-01-06T14:55:38Z</t>
  </si>
  <si>
    <t>33465232YW3115818</t>
  </si>
  <si>
    <t>"{\"id\":\"33465232YW3115818\",\"intent\":\"CAPTURE\",\"status\":\"COMPLETED\",\"payment_source\":{\"paypal\":{\"email_address\":\"david-niemietz@t-online.de\",\"account_id\":\"6EJ5J9NA8VFPY\",\"account_status\":\"VERIFIED\",\"name\":{\"given_name\":\"David\",\"surname\":\"Niemietz\"},\"phone_number\":{\"national_number\":\"491706984355\"},\"address\":{\"address_line_1\":\"Buschh\u00f6fen 11a\",\"admin_area_2\":\"Haan\",\"admin_area_1\":\"Nordrhein-Westfalen\",\"postal_code\":\"42781\",\"country_code\":\"DE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auhaus Green Circle - P\u00f3ster \\/ Sin marco \\/ 30x40\",\"custom_id\":\"{\\\"shop_id\\\":751927347,\\\"session_id\\\":\\\"r2Wn9zqTxuPTV7WOHTygwPAdi\\\"}\",\"invoice_id\":\"r2Wn9zqTxuPTV7WOHTygwPAdi\",\"items\":[{\"name\":\"Bauhaus Green Circle - P\u00f3ster \\/ Sin marco \\/ 30x40\",\"unit_amount\":{\"currency_code\":\"EUR\",\"value\":\"19.95\"},\"tax\":{\"currency_code\":\"EUR\",\"value\":\"0.00\"},\"quantity\":\"1\"}],\"shipping\":{\"name\":{\"full_name\":\"David Niemietz\"},\"address\":{\"address_line_1\":\"Buschh\u00f6fen 11a\",\"admin_area_2\":\"Haan\",\"postal_code\":\"42781\",\"country_code\":\"DE\"}},\"supplementary_data\":{\"tax_nexus\":[]},\"payments\":{\"captures\":[{\"id\":\"4116044377224415H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2Wn9zqTxuPTV7WOHTygwPAdi\",\"custom_id\":\"{\\\"shop_id\\\":751927347,\\\"session_id\\\":\\\"r2Wn9zqTxuPTV7WOHTygwPAdi\\\"}\",\"links\":[{\"href\":\"https:\\/\\/api.paypal.com\\/v2\\/payments\\/captures\\/4116044377224415H\",\"rel\":\"self\",\"method\":\"GET\"},{\"href\":\"https:\\/\\/api.paypal.com\\/v2\\/payments\\/captures\\/4116044377224415H\\/refund\",\"rel\":\"refund\",\"method\":\"POST\"},{\"href\":\"https:\\/\\/api.paypal.com\\/v2\\/checkout\\/orders\\/33465232YW3115818\",\"rel\":\"up\",\"method\":\"GET\"}],\"create_time\":\"2026-01-06T14:55:40Z\",\"update_time\":\"2026-01-06T14:55:40Z\"}]}}],\"payer\":{\"name\":{\"given_name\":\"David\",\"surname\":\"Niemietz\"},\"email_address\":\"david-niemietz@t-online.de\",\"payer_id\":\"6EJ5J9NA8VFPY\",\"phone\":{\"phone_number\":{\"national_number\":\"491706984355\"}},\"address\":{\"address_line_1\":\"Buschh\u00f6fen 11a\",\"admin_area_2\":\"Haan\",\"admin_area_1\":\"Nordrhein-Westfalen\",\"postal_code\":\"42781\",\"country_code\":\"DE\"}},\"create_time\":\"2026-01-06T14:54:32Z\",\"update_time\":\"2026-01-06T14:55:40Z\",\"links\":[{\"href\":\"https:\\/\\/api.paypal.com\\/v2\\/checkout\\/orders\\/33465232YW3115818\",\"rel\":\"self\",\"method\":\"GET\"}]}"</t>
  </si>
  <si>
    <t>AS-96792</t>
  </si>
  <si>
    <t>gid://shopify/Order/7494907363666</t>
  </si>
  <si>
    <t>gid://shopify/OrderTransaction/8634483474770</t>
  </si>
  <si>
    <t>2026-01-25T21:08:15Z</t>
  </si>
  <si>
    <t>ch_3StaXbIkWweOM9jA1CRuxMcP</t>
  </si>
  <si>
    <t>rgZCqzV8bFuDcQ19FpyGZURPw</t>
  </si>
  <si>
    <t>pi_3StaXbIkWweOM9jA13lYvsxx</t>
  </si>
  <si>
    <t>"{\"id\":\"pi_3StaXbIkWweOM9jA13lYvsxx\",\"object\":\"payment_intent\",\"amount\":23360,\"amount_capturable\":0,\"amount_received\":23360,\"canceled_at\":null,\"cancellation_reason\":null,\"capture_method\":\"automatic\",\"latest_charge\":{\"id\":\"ch_3StaXbIkWweOM9jA1CRuxMcP\",\"object\":\"charge\",\"amount\":23360,\"application_fee\":\"fee_1StaXdIkWweOM9jAe7h4260D\",\"balance_transaction\":\"txn_3StaXbIkWweOM9jA1YeFGbLS\",\"captured\":true,\"created\":1769375296,\"currency\":\"eur\",\"failure_code\":null,\"failure_message\":null,\"fraud_details\":{},\"livemode\":true,\"metadata\":{\"payment_id\":\"rgZCqzV8bFuDcQ19FpyGZURP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aXbIkWweOM9jA13lYvsxx\",\"payment_method\":\"pm_1StaXbIkWweOM9jAC3TZwHbi\",\"payment_method_details\":{\"card\":{\"amount_authorized\":23360,\"authorization_code\":\"697100\",\"brand\":\"mastercard\",\"checks\":{\"address_line1_check\":\"unavailable\",\"address_postal_code_check\":\"unavailable\",\"cvc_check\":\"pass\"},\"country\":\"ES\",\"description\":\"Platinum MasterCard Immediate Debit\",\"ds_transaction_id\":null,\"exp_month\":7,\"exp_year\":2031,\"extended_authorization\":{\"status\":\"disabled\"},\"fingerprint\":\"xeReqetYrNJEYPYq\",\"funding\":\"debit\",\"iin\":\"548901\",\"incremental_authorization\":{\"status\":\"unavailable\"},\"installments\":null,\"issuer\":\"BANCO SANTANDER S.A.\",\"last4\":\"9978\",\"mandate\":null,\"moto\":false,\"multicapture\":{\"status\":\"unavailable\"},\"network\":\"mastercard\",\"network_token\":{\"used\":false},\"network_transaction_id\":\"TPLP6QSM90125\",\"overcapture\":{\"maximum_amount_capturable\":23360,\"status\":\"unavailable\"},\"payment_account_reference\":\"500168Z48PWFUHYRE155VGEOEZ1G5\",\"regulated_status\":\"unregulated\",\"three_d_secure\":null,\"wallet\":null},\"type\":\"card\"},\"refunded\":false,\"source\":null,\"status\":\"succeeded\",\"mit_params\":{\"network_transaction_id\":\"TPLP6QSM90125\"}},\"confirmation_method\":\"manual\",\"created\":1769375295,\"currency\":\"eur\",\"customer\":null,\"last_payment_error\":null,\"livemode\":true,\"metadata\":{\"payment_id\":\"rgZCqzV8bFuDcQ19FpyGZURPw\",\"payments_extension\":\"true\",\"payments_extension_type\":\"card\",\"reconciliation_flow\":\"payments_api\",\"shop_id\":\"751927347\"},\"next_action\":null,\"payment_method\":\"pm_1StaXbIkWweOM9jAC3TZwHbi\",\"payment_method_types\":[\"card\"],\"source\":null,\"status\":\"succeeded\"}"</t>
  </si>
  <si>
    <t>AS-96576</t>
  </si>
  <si>
    <t>gid://shopify/Order/7489132298578</t>
  </si>
  <si>
    <t>gid://shopify/OrderTransaction/8627326288210</t>
  </si>
  <si>
    <t>2026-01-23T09:00:51Z</t>
  </si>
  <si>
    <t>ch_3SsgEaIkWweOM9jA0YTLP1PV</t>
  </si>
  <si>
    <t>rmDXkW0fQkiUnv5dLoRxuBtzw</t>
  </si>
  <si>
    <t>pi_3SsgEaIkWweOM9jA0jp8HUWk</t>
  </si>
  <si>
    <t>"{\"id\":\"pi_3SsgEaIkWweOM9jA0jp8HUWk\",\"object\":\"payment_intent\",\"amount\":16097,\"amount_capturable\":0,\"amount_received\":16097,\"canceled_at\":null,\"cancellation_reason\":null,\"capture_method\":\"automatic\",\"latest_charge\":{\"id\":\"ch_3SsgEaIkWweOM9jA0YTLP1PV\",\"object\":\"charge\",\"amount\":16097,\"application_fee\":\"fee_1SsgEdIkWweOM9jApLBMcvdB\",\"balance_transaction\":\"txn_3SsgEaIkWweOM9jA0emp8vnw\",\"captured\":true,\"created\":1769158854,\"currency\":\"eur\",\"failure_code\":null,\"failure_message\":null,\"fraud_details\":{},\"livemode\":true,\"metadata\":{\"payment_id\":\"rmDXkW0fQkiUnv5dLoRxuBtz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gEaIkWweOM9jA0jp8HUWk\",\"payment_method\":\"pm_1SsgEaIkWweOM9jAa31p0PwF\",\"payment_method_details\":{\"card\":{\"amount_authorized\":16097,\"authorization_code\":\"156614\",\"brand\":\"visa\",\"checks\":{\"address_line1_check\":\"unavailable\",\"address_postal_code_check\":\"unavailable\",\"cvc_check\":\"pass\"},\"country\":\"FR\",\"description\":\"Visa Business\",\"ds_transaction_id\":null,\"exp_month\":12,\"exp_year\":2026,\"extended_authorization\":{\"status\":\"disabled\"},\"fingerprint\":\"ES9xut0f0RDYoOnd\",\"funding\":\"credit\",\"iin\":\"456295\",\"incremental_authorization\":{\"status\":\"unavailable\"},\"installments\":null,\"issuer\":\"LYONNAISE DE BANQUE\",\"last4\":\"9778\",\"mandate\":null,\"moto\":false,\"multicapture\":{\"status\":\"unavailable\"},\"network\":\"visa\",\"network_token\":{\"used\":false},\"network_transaction_id\":\"486023324558030\",\"overcapture\":{\"maximum_amount_capturable\":16097,\"status\":\"unavailable\"},\"payment_account_reference\":\"V0010014625084334264289902222\",\"regulated_status\":\"unregulated\",\"three_d_secure\":{\"authentication_flow\":\"frictionless\",\"electronic_commerce_indicator\":\"07\",\"exemption_indicator\":null,\"result\":\"exempted\",\"result_reason\":null,\"transaction_id\":\"f7f61368-39f3-402f-890c-c1fed640e653\",\"version\":\"2.2.0\"},\"wallet\":null},\"type\":\"card\"},\"refunded\":false,\"source\":null,\"status\":\"succeeded\",\"mit_params\":{\"network_transaction_id\":\"486023324558030\"}},\"confirmation_method\":\"manual\",\"created\":1769158852,\"currency\":\"eur\",\"customer\":null,\"last_payment_error\":null,\"livemode\":true,\"metadata\":{\"payment_id\":\"rmDXkW0fQkiUnv5dLoRxuBtzw\",\"payments_extension\":\"true\",\"payments_extension_type\":\"card\",\"reconciliation_flow\":\"payments_api\",\"shop_id\":\"751927347\"},\"next_action\":null,\"payment_method\":\"pm_1SsgEaIkWweOM9jAa31p0PwF\",\"payment_method_types\":[\"card\"],\"source\":null,\"status\":\"succeeded\"}"</t>
  </si>
  <si>
    <t>AS-95691</t>
  </si>
  <si>
    <t>gid://shopify/Order/7421486072146</t>
  </si>
  <si>
    <t>gid://shopify/OrderTransaction/8594895208786</t>
  </si>
  <si>
    <t>2026-01-11T19:19:52Z</t>
  </si>
  <si>
    <t>ch_3SoUB3IkWweOM9jA1bUbwsmX</t>
  </si>
  <si>
    <t>rWeHy4fQnZDjR9TPWxpzJfO2k</t>
  </si>
  <si>
    <t>pi_3SoUB3IkWweOM9jA1s2CHZWN</t>
  </si>
  <si>
    <t>"{\"id\":\"pi_3SoUB3IkWweOM9jA1s2CHZWN\",\"object\":\"payment_intent\",\"amount\":4086,\"amount_capturable\":0,\"amount_received\":4086,\"canceled_at\":null,\"cancellation_reason\":null,\"capture_method\":\"automatic\",\"latest_charge\":{\"id\":\"ch_3SoUB3IkWweOM9jA1bUbwsmX\",\"object\":\"charge\",\"amount\":4086,\"application_fee\":\"fee_1SoUB5IkWweOM9jAHCcdIXy1\",\"balance_transaction\":\"txn_3SoUB3IkWweOM9jA1MEqohY1\",\"captured\":true,\"created\":1768159193,\"currency\":\"eur\",\"failure_code\":null,\"failure_message\":null,\"fraud_details\":{},\"livemode\":true,\"metadata\":{\"payment_id\":\"rWeHy4fQnZDjR9TPWxpzJfO2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UB3IkWweOM9jA1s2CHZWN\",\"payment_method\":\"pm_1SoUB3IkWweOM9jAbCsnNpPK\",\"payment_method_details\":{\"card\":{\"amount_authorized\":4086,\"authorization_code\":\"201953\",\"brand\":\"visa\",\"checks\":{\"address_line1_check\":\"fail\",\"address_postal_code_check\":\"pass\",\"cvc_check\":null},\"country\":\"DE\",\"description\":\"Visa Classic\",\"ds_transaction_id\":null,\"exp_month\":7,\"exp_year\":2029,\"extended_authorization\":{\"status\":\"disabled\"},\"fingerprint\":\"UzUTpSO1Mv5caFaB\",\"funding\":\"debit\",\"iin\":\"454617\",\"incremental_authorization\":{\"status\":\"unavailable\"},\"installments\":null,\"issuer\":\"ING-DIBA AG\",\"last4\":\"4994\",\"mandate\":null,\"moto\":false,\"multicapture\":{\"status\":\"unavailable\"},\"network\":\"visa\",\"network_token\":{\"used\":true},\"network_transaction_id\":\"486011695941850\",\"overcapture\":{\"maximum_amount_capturable\":4086,\"status\":\"unavailable\"},\"payment_account_reference\":\"V0010014624304664946378349003\",\"regulated_status\":\"unregulated\",\"three_d_secure\":null,\"wallet\":null},\"type\":\"card\"},\"refunded\":false,\"source\":null,\"status\":\"succeeded\",\"mit_params\":{\"network_transaction_id\":\"486011695941850\"}},\"confirmation_method\":\"manual\",\"created\":1768159193,\"currency\":\"eur\",\"customer\":null,\"last_payment_error\":null,\"livemode\":true,\"metadata\":{\"payment_id\":\"rWeHy4fQnZDjR9TPWxpzJfO2k\",\"payments_extension\":\"true\",\"payments_extension_type\":\"card\",\"reconciliation_flow\":\"payments_api\",\"shop_id\":\"751927347\"},\"next_action\":null,\"payment_method\":\"pm_1SoUB3IkWweOM9jAbCsnNpPK\",\"payment_method_types\":[\"card\"],\"source\":null,\"status\":\"succeeded\"}"</t>
  </si>
  <si>
    <t>AS-95813</t>
  </si>
  <si>
    <t>AS-95254</t>
  </si>
  <si>
    <t>gid://shopify/Order/7411263930706</t>
  </si>
  <si>
    <t>gid://shopify/OrderTransaction/8582573490514</t>
  </si>
  <si>
    <t>2026-01-06T23:05:26Z</t>
  </si>
  <si>
    <t>ch_3SmjJaIkWweOM9jA1fEbkeS7</t>
  </si>
  <si>
    <t>rnJ4zbUFQLZLgw6CNzAdJxAPq</t>
  </si>
  <si>
    <t>pi_3SmjJaIkWweOM9jA1f9kHQ63</t>
  </si>
  <si>
    <t>"{\"id\":\"pi_3SmjJaIkWweOM9jA1f9kHQ63\",\"object\":\"payment_intent\",\"amount\":17955,\"amount_capturable\":0,\"amount_received\":17955,\"canceled_at\":null,\"cancellation_reason\":null,\"capture_method\":\"automatic\",\"latest_charge\":{\"id\":\"ch_3SmjJaIkWweOM9jA1fEbkeS7\",\"object\":\"charge\",\"amount\":17955,\"application_fee\":\"fee_1SmjJbIkWweOM9jALgR47TNT\",\"balance_transaction\":\"txn_3SmjJaIkWweOM9jA1af5ltfs\",\"captured\":true,\"created\":1767740727,\"currency\":\"eur\",\"failure_code\":null,\"failure_message\":null,\"fraud_details\":{},\"livemode\":true,\"metadata\":{\"payment_id\":\"rnJ4zbUFQLZLgw6CNzAdJxAP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jJaIkWweOM9jA1f9kHQ63\",\"payment_method\":\"pm_1SmjJaIkWweOM9jASLNK093G\",\"payment_method_details\":{\"card\":{\"amount_authorized\":17955,\"authorization_code\":\"750200\",\"brand\":\"visa\",\"checks\":{\"address_line1_check\":\"unavailable\",\"address_postal_code_check\":\"unavailable\",\"cvc_check\":null},\"country\":\"ES\",\"description\":\"Visa Classic\",\"ds_transaction_id\":null,\"exp_month\":8,\"exp_year\":2031,\"extended_authorization\":{\"status\":\"disabled\"},\"fingerprint\":\"1jLTE6kn3glU79m0\",\"funding\":\"debit\",\"iin\":\"418820\",\"incremental_authorization\":{\"status\":\"unavailable\"},\"installments\":null,\"issuer\":\"BANCO BILBAO VIZCAYA ARGENTARIA S.A. (BBVA)\",\"last4\":\"5950\",\"mandate\":null,\"moto\":false,\"multicapture\":{\"status\":\"unavailable\"},\"network\":\"visa\",\"network_token\":{\"used\":true},\"network_transaction_id\":\"486006831278347\",\"overcapture\":{\"maximum_amount_capturable\":17955,\"status\":\"unavailable\"},\"payment_account_reference\":\"V0010014624247644258982614125\",\"regulated_status\":\"unregulated\",\"three_d_secure\":null,\"wallet\":null},\"type\":\"card\"},\"refunded\":false,\"source\":null,\"status\":\"succeeded\",\"mit_params\":{\"network_transaction_id\":\"486006831278347\"}},\"confirmation_method\":\"manual\",\"created\":1767740726,\"currency\":\"eur\",\"customer\":null,\"last_payment_error\":null,\"livemode\":true,\"metadata\":{\"payment_id\":\"rnJ4zbUFQLZLgw6CNzAdJxAPq\",\"payments_extension\":\"true\",\"payments_extension_type\":\"card\",\"reconciliation_flow\":\"payments_api\",\"shop_id\":\"751927347\"},\"next_action\":null,\"payment_method\":\"pm_1SmjJaIkWweOM9jASLNK093G\",\"payment_method_types\":[\"card\"],\"source\":null,\"status\":\"succeeded\"}"</t>
  </si>
  <si>
    <t>AS-95046</t>
  </si>
  <si>
    <t>gid://shopify/Order/7399469252946</t>
  </si>
  <si>
    <t>gid://shopify/OrderTransaction/8576229441874</t>
  </si>
  <si>
    <t>2026-01-04T16:32:57Z</t>
  </si>
  <si>
    <t>ch_3SluEgIkWweOM9jA08rvhMaf</t>
  </si>
  <si>
    <t>rT2WPIavVYfshPGKbxItXvAaZ</t>
  </si>
  <si>
    <t>pi_3SluEgIkWweOM9jA0PQi2x9i</t>
  </si>
  <si>
    <t>"{\"id\":\"pi_3SluEgIkWweOM9jA0PQi2x9i\",\"object\":\"payment_intent\",\"amount\":3190,\"amount_capturable\":0,\"amount_received\":3190,\"canceled_at\":null,\"cancellation_reason\":null,\"capture_method\":\"automatic\",\"latest_charge\":{\"id\":\"ch_3SluEgIkWweOM9jA08rvhMaf\",\"object\":\"charge\",\"amount\":3190,\"application_fee\":\"fee_1SluEiIkWweOM9jAmSncmNZI\",\"balance_transaction\":\"txn_3SluEgIkWweOM9jA0SIKHWHd\",\"captured\":true,\"created\":1767544379,\"currency\":\"eur\",\"failure_code\":null,\"failure_message\":null,\"fraud_details\":{},\"livemode\":true,\"metadata\":{\"payment_id\":\"rT2WPIavVYfshPGKbxItXvAa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uEgIkWweOM9jA0PQi2x9i\",\"payment_method\":\"pm_1SluEgIkWweOM9jAk30whn3H\",\"payment_method_details\":{\"card\":{\"amount_authorized\":3190,\"authorization_code\":\"316122\",\"brand\":\"visa\",\"checks\":{\"address_line1_check\":null,\"address_postal_code_check\":null,\"cvc_check\":null},\"country\":\"FR\",\"description\":\"Visa Signature\",\"ds_transaction_id\":null,\"exp_month\":11,\"exp_year\":2029,\"extended_authorization\":{\"status\":\"disabled\"},\"fingerprint\":\"V6LqNWIWFE2N2wE9\",\"funding\":\"debit\",\"iin\":\"464200\",\"incremental_authorization\":{\"status\":\"unavailable\"},\"installments\":null,\"issuer\":\"Boursorama Banque\",\"last4\":\"0000\",\"mandate\":null,\"moto\":false,\"multicapture\":{\"status\":\"unavailable\"},\"network\":\"visa\",\"network_token\":{\"used\":false},\"network_transaction_id\":\"486004595797310\",\"overcapture\":{\"maximum_amount_capturable\":3190,\"status\":\"unavailable\"},\"payment_account_reference\":\"V001AAG8031810013489856000000\",\"regulated_status\":\"unregulated\",\"three_d_secure\":null,\"wallet\":{\"apple_pay\":{\"type\":\"apple_pay\"},\"dynamic_last4\":\"2135\",\"type\":\"apple_pay\"}},\"type\":\"card\"},\"refunded\":false,\"source\":null,\"status\":\"succeeded\",\"mit_params\":{\"network_transaction_id\":\"486004595797310\"}},\"confirmation_method\":\"manual\",\"created\":1767544378,\"currency\":\"eur\",\"customer\":null,\"last_payment_error\":null,\"livemode\":true,\"metadata\":{\"payment_id\":\"rT2WPIavVYfshPGKbxItXvAaZ\",\"payments_extension\":\"true\",\"payments_extension_type\":\"card\",\"reconciliation_flow\":\"payments_api\",\"shop_id\":\"751927347\"},\"next_action\":null,\"payment_method\":\"pm_1SluEgIkWweOM9jAk30whn3H\",\"payment_method_types\":[\"card\"],\"source\":null,\"status\":\"succeeded\"}"</t>
  </si>
  <si>
    <t>AS-96028</t>
  </si>
  <si>
    <t>gid://shopify/Order/7431420412242</t>
  </si>
  <si>
    <t>gid://shopify/OrderTransaction/8605825139026</t>
  </si>
  <si>
    <t>2026-01-15T21:31:02Z</t>
  </si>
  <si>
    <t>ch_3Spy8BIkWweOM9jA0FyHS6NO</t>
  </si>
  <si>
    <t>r2oqIqBuvwSt8lpouet0xXOwr</t>
  </si>
  <si>
    <t>pi_3Spy8BIkWweOM9jA0fbHOkVj</t>
  </si>
  <si>
    <t>"{\"id\":\"pi_3Spy8BIkWweOM9jA0fbHOkVj\",\"object\":\"payment_intent\",\"amount\":5387,\"amount_capturable\":0,\"amount_received\":5387,\"canceled_at\":null,\"cancellation_reason\":null,\"capture_method\":\"automatic\",\"latest_charge\":{\"id\":\"ch_3Spy8BIkWweOM9jA0FyHS6NO\",\"object\":\"charge\",\"amount\":5387,\"application_fee\":\"fee_1Spy8CIkWweOM9jAkX7aTiny\",\"balance_transaction\":\"txn_3Spy8BIkWweOM9jA0K7WxSGK\",\"captured\":true,\"created\":1768512664,\"currency\":\"eur\",\"failure_code\":null,\"failure_message\":null,\"fraud_details\":{},\"livemode\":true,\"metadata\":{\"payment_id\":\"r2oqIqBuvwSt8lpouet0xXOw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y8BIkWweOM9jA0fbHOkVj\",\"payment_method\":\"pm_1Spy8BIkWweOM9jAPZh4ZSLa\",\"payment_method_details\":{\"card\":{\"amount_authorized\":5387,\"authorization_code\":\"064729\",\"brand\":\"mastercard\",\"checks\":{\"address_line1_check\":\"unavailable\",\"address_postal_code_check\":\"unavailable\",\"cvc_check\":\"pass\"},\"country\":\"ES\",\"description\":\"MasterCard Credit Card (mixed BIN)\",\"ds_transaction_id\":null,\"exp_month\":3,\"exp_year\":2032,\"extended_authorization\":{\"status\":\"disabled\"},\"fingerprint\":\"45agUltkyDgOcwXs\",\"funding\":\"credit\",\"iin\":\"541541\",\"incremental_authorization\":{\"status\":\"unavailable\"},\"installments\":null,\"issuer\":\"BANCO SANTANDER S.A.\",\"last4\":\"0860\",\"mandate\":null,\"moto\":false,\"multicapture\":{\"status\":\"unavailable\"},\"network\":\"mastercard\",\"network_token\":{\"used\":false},\"network_transaction_id\":\"MCCUBOTT10115\",\"overcapture\":{\"maximum_amount_capturable\":5387,\"status\":\"unavailable\"},\"payment_account_reference\":\"500101LFNRR20X1X8B7WF39FCOC62\",\"regulated_status\":\"unregulated\",\"three_d_secure\":null,\"wallet\":null},\"type\":\"card\"},\"refunded\":false,\"source\":null,\"status\":\"succeeded\",\"mit_params\":{\"network_transaction_id\":\"MCCUBOTT10115\"}},\"confirmation_method\":\"manual\",\"created\":1768512663,\"currency\":\"eur\",\"customer\":null,\"last_payment_error\":null,\"livemode\":true,\"metadata\":{\"payment_id\":\"r2oqIqBuvwSt8lpouet0xXOwr\",\"payments_extension\":\"true\",\"payments_extension_type\":\"card\",\"reconciliation_flow\":\"payments_api\",\"shop_id\":\"751927347\"},\"next_action\":null,\"payment_method\":\"pm_1Spy8BIkWweOM9jAPZh4ZSLa\",\"payment_method_types\":[\"card\"],\"source\":null,\"status\":\"succeeded\"}"</t>
  </si>
  <si>
    <t>AS-96183</t>
  </si>
  <si>
    <t>gid://shopify/Order/7437542392146</t>
  </si>
  <si>
    <t>gid://shopify/OrderTransaction/8612865605970</t>
  </si>
  <si>
    <t>2026-01-17T19:04:38Z</t>
  </si>
  <si>
    <t>ch_3SqenaIkWweOM9jA1c8GJOyz</t>
  </si>
  <si>
    <t>rWUxGcBlo48e3T6xlrTJtFoKI</t>
  </si>
  <si>
    <t>pi_3SqenaIkWweOM9jA1gfCnFL6</t>
  </si>
  <si>
    <t>"{\"id\":\"pi_3SqenaIkWweOM9jA1gfCnFL6\",\"object\":\"payment_intent\",\"amount\":5895,\"amount_capturable\":0,\"amount_received\":5895,\"canceled_at\":null,\"cancellation_reason\":null,\"capture_method\":\"automatic\",\"latest_charge\":{\"id\":\"ch_3SqenaIkWweOM9jA1c8GJOyz\",\"object\":\"charge\",\"amount\":5895,\"application_fee\":\"fee_1SqendIkWweOM9jAgaOn5ey3\",\"balance_transaction\":\"txn_3SqenaIkWweOM9jA1TpGgX39\",\"captured\":true,\"created\":1768676679,\"currency\":\"eur\",\"failure_code\":null,\"failure_message\":null,\"fraud_details\":{},\"livemode\":true,\"metadata\":{\"payment_id\":\"rWUxGcBlo48e3T6xlrTJtFoK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enaIkWweOM9jA1gfCnFL6\",\"payment_method\":\"pm_1SqenaIkWweOM9jA9DW3Pln5\",\"payment_method_details\":{\"card\":{\"amount_authorized\":5895,\"authorization_code\":\"044049\",\"brand\":\"mastercard\",\"checks\":{\"address_line1_check\":\"unavailable\",\"address_postal_code_check\":\"unavailable\",\"cvc_check\":\"pass\"},\"country\":\"ES\",\"description\":\"MasterCard Standard Card Immediate Debit\",\"ds_transaction_id\":null,\"exp_month\":10,\"exp_year\":2028,\"extended_authorization\":{\"status\":\"disabled\"},\"fingerprint\":\"4S2gQ7lNdZ2MJqQO\",\"funding\":\"debit\",\"iin\":\"510133\",\"incremental_authorization\":{\"status\":\"unavailable\"},\"installments\":null,\"issuer\":\"SERVIRED, SOCIEDAD ESPANOLA DE\",\"last4\":\"4822\",\"mandate\":null,\"moto\":false,\"multicapture\":{\"status\":\"unavailable\"},\"network\":\"mastercard\",\"network_token\":{\"used\":false},\"network_transaction_id\":\"TCSMG5YBX0117\",\"overcapture\":{\"maximum_amount_capturable\":5895,\"status\":\"unavailable\"},\"payment_account_reference\":\"5001EAVRHUOJYBJE4ARQLF97NQY2E\",\"regulated_status\":\"unregulated\",\"three_d_secure\":null,\"wallet\":null},\"type\":\"card\"},\"refunded\":false,\"source\":null,\"status\":\"succeeded\",\"mit_params\":{\"network_transaction_id\":\"TCSMG5YBX0117\"}},\"confirmation_method\":\"manual\",\"created\":1768676678,\"currency\":\"eur\",\"customer\":null,\"last_payment_error\":null,\"livemode\":true,\"metadata\":{\"payment_id\":\"rWUxGcBlo48e3T6xlrTJtFoKI\",\"payments_extension\":\"true\",\"payments_extension_type\":\"card\",\"reconciliation_flow\":\"payments_api\",\"shop_id\":\"751927347\"},\"next_action\":null,\"payment_method\":\"pm_1SqenaIkWweOM9jA9DW3Pln5\",\"payment_method_types\":[\"card\"],\"source\":null,\"status\":\"succeeded\"}"</t>
  </si>
  <si>
    <t>AS-95380</t>
  </si>
  <si>
    <t>gid://shopify/Order/7414195683666</t>
  </si>
  <si>
    <t>gid://shopify/OrderTransaction/8586424418642</t>
  </si>
  <si>
    <t>2026-01-08T14:03:27Z</t>
  </si>
  <si>
    <t>31R29419XJ464043W</t>
  </si>
  <si>
    <t>"{\"id\":\"31R29419XJ464043W\",\"intent\":\"CAPTURE\",\"status\":\"COMPLETED\",\"payment_source\":{\"paypal\":{\"email_address\":\"luciiojer@hotmail.com\",\"account_id\":\"E8TNKVGH3JWYY\",\"account_status\":\"VERIFIED\",\"name\":{\"given_name\":\"Luc\u00eda\",\"surname\":\"Ojer Guerra\"},\"phone_number\":{\"national_number\":\"4915120464544\"},\"address\":{\"address_line_1\":\"Schlierseestr.\",\"address_line_2\":\"2 OG\",\"admin_area_2\":\"M\u00fcnchen\",\"postal_code\":\"81539\",\"country_code\":\"DE\"}}},\"purchase_units\":[{\"reference_id\":\"default\",\"amount\":{\"currency_code\":\"EUR\",\"value\":\"52.90\",\"breakdown\":{\"item_total\":{\"currency_code\":\"EUR\",\"value\":\"52.90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Day off from office - jotadejai - P\u00f3ster \\/ Sin marco \\/ 30x40\",\"custom_id\":\"{\\\"shop_id\\\":751927347,\\\"session_id\\\":\\\"rvu4o1mqoo6pKjJxU5DAFPVJ7\\\"}\",\"invoice_id\":\"rvu4o1mqoo6pKjJxU5DAFPVJ7\",\"items\":[{\"name\":\"Day off from office - jotadejai - P\u00f3ster \\/ Sin marco \\/ 30x40\",\"unit_amount\":{\"currency_code\":\"EUR\",\"value\":\"19.95\"},\"tax\":{\"currency_code\":\"EUR\",\"value\":\"0.00\"},\"quantity\":\"1\"},{\"name\":\"Vegan Cat - Sharyn Bursic - P\u00f3ster \\/ Sin marco \\/ 50x70\",\"unit_amount\":{\"currency_code\":\"EUR\",\"value\":\"32.95\"},\"tax\":{\"currency_code\":\"EUR\",\"value\":\"0.00\"},\"quantity\":\"1\"}],\"shipping\":{\"name\":{\"full_name\":\"Leyre Ojer Guerra\"},\"address\":{\"address_line_1\":\"Calle del Amparo 78\",\"admin_area_2\":\"Madrid\",\"admin_area_1\":\"Madrid\",\"postal_code\":\"28012\",\"country_code\":\"ES\"}},\"supplementary_data\":{\"tax_nexus\":[]},\"payments\":{\"captures\":[{\"id\":\"71S57038WH5438357\",\"status\":\"COMPLETED\",\"amount\":{\"currency_code\":\"EUR\",\"value\":\"52.90\"},\"final_capture\":true,\"disbursement_mode\":\"INSTANT\",\"seller_protection\":{\"status\":\"ELIGIBLE\",\"dispute_categories\":[\"ITEM_NOT_RECEIVED\",\"UNAUTHORIZED_TRANSACTION\"]},\"seller_receivable_breakdown\":{\"gross_amount\":{\"currency_code\":\"EUR\",\"value\":\"52.90\"},\"paypal_fee\":{\"currency_code\":\"EUR\",\"value\":\"1.88\"},\"net_amount\":{\"currency_code\":\"EUR\",\"value\":\"51.02\"}},\"invoice_id\":\"rvu4o1mqoo6pKjJxU5DAFPVJ7\",\"custom_id\":\"{\\\"shop_id\\\":751927347,\\\"session_id\\\":\\\"rvu4o1mqoo6pKjJxU5DAFPVJ7\\\"}\",\"links\":[{\"href\":\"https:\\/\\/api.paypal.com\\/v2\\/payments\\/captures\\/71S57038WH5438357\",\"rel\":\"self\",\"method\":\"GET\"},{\"href\":\"https:\\/\\/api.paypal.com\\/v2\\/payments\\/captures\\/71S57038WH5438357\\/refund\",\"rel\":\"refund\",\"method\":\"POST\"},{\"href\":\"https:\\/\\/api.paypal.com\\/v2\\/checkout\\/orders\\/31R29419XJ464043W\",\"rel\":\"up\",\"method\":\"GET\"}],\"create_time\":\"2026-01-08T14:03:29Z\",\"update_time\":\"2026-01-08T14:03:29Z\"}]}}],\"payer\":{\"name\":{\"given_name\":\"Luc\u00eda\",\"surname\":\"Ojer Guerra\"},\"email_address\":\"luciiojer@hotmail.com\",\"payer_id\":\"E8TNKVGH3JWYY\",\"phone\":{\"phone_number\":{\"national_number\":\"4915120464544\"}},\"address\":{\"address_line_1\":\"Schlierseestr.\",\"address_line_2\":\"2 OG\",\"admin_area_2\":\"M\u00fcnchen\",\"postal_code\":\"81539\",\"country_code\":\"DE\"}},\"create_time\":\"2026-01-08T14:02:47Z\",\"update_time\":\"2026-01-08T14:03:29Z\",\"links\":[{\"href\":\"https:\\/\\/api.paypal.com\\/v2\\/checkout\\/orders\\/31R29419XJ464043W\",\"rel\":\"self\",\"method\":\"GET\"}]}"</t>
  </si>
  <si>
    <t>AS-95744</t>
  </si>
  <si>
    <t>gid://shopify/Order/7422811537746</t>
  </si>
  <si>
    <t>gid://shopify/OrderTransaction/8596213891410</t>
  </si>
  <si>
    <t>2026-01-12T11:17:30Z</t>
  </si>
  <si>
    <t>ch_3Soj7nIkWweOM9jA1u1NeIfb</t>
  </si>
  <si>
    <t>rjzTdKn8SAHND8GG7F7KqtBga</t>
  </si>
  <si>
    <t>pi_3Soj7nIkWweOM9jA1YdYzbv7</t>
  </si>
  <si>
    <t>"{\"id\":\"pi_3Soj7nIkWweOM9jA1YdYzbv7\",\"object\":\"payment_intent\",\"amount\":11511,\"amount_capturable\":0,\"amount_received\":11511,\"canceled_at\":null,\"cancellation_reason\":null,\"capture_method\":\"automatic\",\"latest_charge\":{\"id\":\"ch_3Soj7nIkWweOM9jA1u1NeIfb\",\"object\":\"charge\",\"amount\":11511,\"application_fee\":\"fee_1Soj8JIkWweOM9jAeGimXJdC\",\"balance_transaction\":\"txn_3Soj7nIkWweOM9jA1Mo6OlX2\",\"captured\":true,\"created\":1768216682,\"currency\":\"eur\",\"failure_code\":null,\"failure_message\":null,\"fraud_details\":{},\"livemode\":true,\"metadata\":{\"payment_id\":\"rjzTdKn8SAHND8GG7F7KqtBg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j7nIkWweOM9jA1YdYzbv7\",\"payment_method\":\"pm_1Soj7nIkWweOM9jAjsI01YZi\",\"payment_method_details\":{\"card\":{\"amount_authorized\":11511,\"authorization_code\":\"015351\",\"brand\":\"mastercard\",\"checks\":{\"address_line1_check\":\"unavailable\",\"address_postal_code_check\":\"unavailable\",\"cvc_check\":\"pass\"},\"country\":\"FR\",\"description\":\"MasterCard Standard Card Immediate Debit\",\"ds_transaction_id\":null,\"exp_month\":6,\"exp_year\":2028,\"extended_authorization\":{\"status\":\"disabled\"},\"fingerprint\":\"tae36s2aWZiC47Bf\",\"funding\":\"debit\",\"iin\":\"513162\",\"incremental_authorization\":{\"status\":\"unavailable\"},\"installments\":null,\"issuer\":\"CREDIT AGRICOLE S.A.\",\"last4\":\"8002\",\"mandate\":null,\"moto\":false,\"multicapture\":{\"status\":\"unavailable\"},\"network\":\"mastercard\",\"network_token\":{\"used\":false},\"network_transaction_id\":\"TCSKB4K1Q0112\",\"overcapture\":{\"maximum_amount_capturable\":11511,\"status\":\"unavailable\"},\"payment_account_reference\":\"50019MQP8JXVLLYP3L4V0I9C3MUJE\",\"regulated_status\":\"unregulated\",\"three_d_secure\":{\"authentication_flow\":\"challenge\",\"electronic_commerce_indicator\":\"02\",\"exemption_indicator\":null,\"result\":\"authenticated\",\"result_reason\":null,\"transaction_id\":\"f4ba4b15-2217-41e5-b62a-dad3669a5d6e\",\"version\":\"2.2.0\"},\"wallet\":null},\"type\":\"card\"},\"refunded\":false,\"source\":null,\"status\":\"succeeded\",\"mit_params\":{\"network_transaction_id\":\"TCSKB4K1Q0112\"}},\"confirmation_method\":\"manual\",\"created\":1768216651,\"currency\":\"eur\",\"customer\":null,\"last_payment_error\":null,\"livemode\":true,\"metadata\":{\"payment_id\":\"rjzTdKn8SAHND8GG7F7KqtBga\",\"payments_extension\":\"true\",\"payments_extension_type\":\"card\",\"reconciliation_flow\":\"payments_api\",\"shop_id\":\"751927347\"},\"next_action\":null,\"payment_method\":\"pm_1Soj7nIkWweOM9jAjsI01YZi\",\"payment_method_types\":[\"card\"],\"source\":null,\"status\":\"succeeded\"}"</t>
  </si>
  <si>
    <t>AS-95664</t>
  </si>
  <si>
    <t>gid://shopify/Order/7421044097362</t>
  </si>
  <si>
    <t>gid://shopify/OrderTransaction/8594411258194</t>
  </si>
  <si>
    <t>2026-01-11T15:55:18Z</t>
  </si>
  <si>
    <t>ch_3SoQz4IkWweOM9jA1J24L3kR</t>
  </si>
  <si>
    <t>rXKy7yhoOnQ8Pe7YAKPbOFU2a</t>
  </si>
  <si>
    <t>pi_3SoQz4IkWweOM9jA1CuSw8dE</t>
  </si>
  <si>
    <t>"{\"id\":\"pi_3SoQz4IkWweOM9jA1CuSw8dE\",\"object\":\"payment_intent\",\"amount\":6285,\"amount_capturable\":0,\"amount_received\":6285,\"canceled_at\":null,\"cancellation_reason\":null,\"capture_method\":\"automatic\",\"latest_charge\":{\"id\":\"ch_3SoQz4IkWweOM9jA1J24L3kR\",\"object\":\"charge\",\"amount\":6285,\"application_fee\":\"fee_1SoQz6IkWweOM9jAEXo2fjfC\",\"balance_transaction\":\"txn_3SoQz4IkWweOM9jA15YT2dK3\",\"captured\":true,\"created\":1768146920,\"currency\":\"eur\",\"failure_code\":null,\"failure_message\":null,\"fraud_details\":{},\"livemode\":true,\"metadata\":{\"payment_id\":\"rXKy7yhoOnQ8Pe7YAKPbOFU2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Qz4IkWweOM9jA1CuSw8dE\",\"payment_method\":\"pm_1SoQz4IkWweOM9jAHZU3RRrA\",\"payment_method_details\":{\"card\":{\"amount_authorized\":6285,\"authorization_code\":\"601510\",\"brand\":\"mastercard\",\"checks\":{\"address_line1_check\":\"unavailable\",\"address_postal_code_check\":\"unavailable\",\"cvc_check\":\"pass\"},\"country\":\"IT\",\"description\":\"Platinum Debit MasterCard Card\",\"ds_transaction_id\":null,\"exp_month\":1,\"exp_year\":2026,\"extended_authorization\":{\"status\":\"disabled\"},\"fingerprint\":\"JZbBEnzbLXEEgbL1\",\"funding\":\"debit\",\"iin\":\"535574\",\"incremental_authorization\":{\"status\":\"unavailable\"},\"installments\":null,\"issuer\":\"POSTEPAY S.P.A\",\"last4\":\"0003\",\"mandate\":null,\"moto\":false,\"multicapture\":{\"status\":\"unavailable\"},\"network\":\"mastercard\",\"network_token\":{\"used\":false},\"network_transaction_id\":\"MDPR8NTLA0111\",\"overcapture\":{\"maximum_amount_capturable\":6285,\"status\":\"unavailable\"},\"payment_account_reference\":\"50010T93Y0FBWNNESK9BH7WZ78XBW\",\"regulated_status\":\"unregulated\",\"three_d_secure\":null,\"wallet\":null},\"type\":\"card\"},\"refunded\":false,\"source\":null,\"status\":\"succeeded\",\"mit_params\":{\"network_transaction_id\":\"MDPR8NTLA0111\"}},\"confirmation_method\":\"manual\",\"created\":1768146918,\"currency\":\"eur\",\"customer\":null,\"last_payment_error\":null,\"livemode\":true,\"metadata\":{\"payment_id\":\"rXKy7yhoOnQ8Pe7YAKPbOFU2a\",\"payments_extension\":\"true\",\"payments_extension_type\":\"card\",\"reconciliation_flow\":\"payments_api\",\"shop_id\":\"751927347\"},\"next_action\":null,\"payment_method\":\"pm_1SoQz4IkWweOM9jAHZU3RRrA\",\"payment_method_types\":[\"card\"],\"source\":null,\"status\":\"succeeded\"}"</t>
  </si>
  <si>
    <t>AS-96987</t>
  </si>
  <si>
    <t>gid://shopify/Order/7507143917906</t>
  </si>
  <si>
    <t>gid://shopify/OrderTransaction/8642023129426</t>
  </si>
  <si>
    <t>2026-01-28T15:00:57Z</t>
  </si>
  <si>
    <t>5RA80182H25064347</t>
  </si>
  <si>
    <t>"{\"id\":\"5RA80182H25064347\",\"intent\":\"CAPTURE\",\"status\":\"COMPLETED\",\"payment_source\":{\"paypal\":{\"email_address\":\"likaubilava1998@gmail.com\",\"account_id\":\"TASUYQ7CGP5AS\",\"account_status\":\"VERIFIED\",\"name\":{\"given_name\":\"Lika\",\"surname\":\"Ubilava\"},\"phone_number\":{\"national_number\":\"436609022225\"},\"address\":{\"address_line_1\":\"B\u00fcrgerspitalwiese 10\",\"address_line_2\":\"126\",\"admin_area_2\":\"Wien\",\"postal_code\":\"1110\",\"country_code\":\"AT\"}}},\"purchase_units\":[{\"reference_id\":\"default\",\"amount\":{\"currency_code\":\"EUR\",\"value\":\"37.85\",\"breakdown\":{\"item_total\":{\"currency_code\":\"EUR\",\"value\":\"32.90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lood Orange - P\u00f3ster \\/ Sin marco \\/ 30x40\",\"custom_id\":\"{\\\"shop_id\\\":751927347,\\\"session_id\\\":\\\"rdzm1yU9zERJYwM4SpDUIteYo\\\"}\",\"invoice_id\":\"rdzm1yU9zERJYwM4SpDUIteYo\",\"items\":[{\"name\":\"Blood Orange - P\u00f3ster \\/ Sin marco \\/ 30x40\",\"unit_amount\":{\"currency_code\":\"EUR\",\"value\":\"19.95\"},\"tax\":{\"currency_code\":\"EUR\",\"value\":\"0.00\"},\"quantity\":\"1\"},{\"name\":\"Cherry - Athene Fritsch - P\u00f3ster \\/ Sin marco \\/ 20x30\",\"unit_amount\":{\"currency_code\":\"EUR\",\"value\":\"12.95\"},\"tax\":{\"currency_code\":\"EUR\",\"value\":\"0.00\"},\"quantity\":\"1\"}],\"shipping\":{\"name\":{\"full_name\":\"Lika Ubilava\"},\"address\":{\"address_line_1\":\"B\u00fcrgerspitalwiese 10\\/126\",\"admin_area_2\":\"Wien\",\"postal_code\":\"1110\",\"country_code\":\"AT\"}},\"payments\":{\"captures\":[{\"id\":\"04861211C7490051F\",\"status\":\"COMPLETED\",\"amount\":{\"currency_code\":\"EUR\",\"value\":\"37.85\"},\"final_capture\":true,\"disbursement_mode\":\"INSTANT\",\"seller_protection\":{\"status\":\"ELIGIBLE\",\"dispute_categories\":[\"ITEM_NOT_RECEIVED\",\"UNAUTHORIZED_TRANSACTION\"]},\"seller_receivable_breakdown\":{\"gross_amount\":{\"currency_code\":\"EUR\",\"value\":\"37.85\"},\"paypal_fee\":{\"currency_code\":\"EUR\",\"value\":\"1.45\"},\"net_amount\":{\"currency_code\":\"EUR\",\"value\":\"36.40\"}},\"invoice_id\":\"rdzm1yU9zERJYwM4SpDUIteYo\",\"custom_id\":\"{\\\"shop_id\\\":751927347,\\\"session_id\\\":\\\"rdzm1yU9zERJYwM4SpDUIteYo\\\"}\",\"links\":[{\"href\":\"https:\\/\\/api.paypal.com\\/v2\\/payments\\/captures\\/04861211C7490051F\",\"rel\":\"self\",\"method\":\"GET\"},{\"href\":\"https:\\/\\/api.paypal.com\\/v2\\/payments\\/captures\\/04861211C7490051F\\/refund\",\"rel\":\"refund\",\"method\":\"POST\"},{\"href\":\"https:\\/\\/api.paypal.com\\/v2\\/checkout\\/orders\\/5RA80182H25064347\",\"rel\":\"up\",\"method\":\"GET\"}],\"create_time\":\"2026-01-28T15:00:59Z\",\"update_time\":\"2026-01-28T15:00:59Z\"}]}}],\"payer\":{\"name\":{\"given_name\":\"Lika\",\"surname\":\"Ubilava\"},\"email_address\":\"likaubilava1998@gmail.com\",\"payer_id\":\"TASUYQ7CGP5AS\",\"phone\":{\"phone_number\":{\"national_number\":\"436609022225\"}},\"address\":{\"address_line_1\":\"B\u00fcrgerspitalwiese 10\",\"address_line_2\":\"126\",\"admin_area_2\":\"Wien\",\"postal_code\":\"1110\",\"country_code\":\"AT\"}},\"create_time\":\"2026-01-28T15:00:44Z\",\"update_time\":\"2026-01-28T15:00:59Z\",\"links\":[{\"href\":\"https:\\/\\/api.paypal.com\\/v2\\/checkout\\/orders\\/5RA80182H25064347\",\"rel\":\"self\",\"method\":\"GET\"}]}"</t>
  </si>
  <si>
    <t>AS-97152</t>
  </si>
  <si>
    <t>gid://shopify/Order/7514598080850</t>
  </si>
  <si>
    <t>gid://shopify/OrderTransaction/8648660975954</t>
  </si>
  <si>
    <t>2026-01-30T20:47:35Z</t>
  </si>
  <si>
    <t>ch_3SvObLIkWweOM9jA02ViJ0zk</t>
  </si>
  <si>
    <t>rqUhAadFJfmPQK2eR4bWLpJPj</t>
  </si>
  <si>
    <t>pi_3SvObLIkWweOM9jA0LQaqOrY</t>
  </si>
  <si>
    <t>"{\"id\":\"pi_3SvObLIkWweOM9jA0LQaqOrY\",\"object\":\"payment_intent\",\"amount\":3790,\"amount_capturable\":0,\"amount_received\":3790,\"canceled_at\":null,\"cancellation_reason\":null,\"capture_method\":\"automatic\",\"latest_charge\":{\"id\":\"ch_3SvObLIkWweOM9jA02ViJ0zk\",\"object\":\"charge\",\"amount\":3790,\"application_fee\":\"fee_1SvObOIkWweOM9jA2Zqtwk3E\",\"balance_transaction\":\"txn_3SvObLIkWweOM9jA0BfAC3ql\",\"captured\":true,\"created\":1769806057,\"currency\":\"eur\",\"failure_code\":null,\"failure_message\":null,\"fraud_details\":{},\"livemode\":true,\"metadata\":{\"payment_id\":\"rqUhAadFJfmPQK2eR4bWLpJP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ObLIkWweOM9jA0LQaqOrY\",\"payment_method\":\"pm_1SvObLIkWweOM9jApBCM6IFG\",\"payment_method_details\":{\"card\":{\"amount_authorized\":3790,\"authorization_code\":\"843617\",\"brand\":\"visa\",\"checks\":{\"address_line1_check\":\"fail\",\"address_postal_code_check\":\"fail\",\"cvc_check\":\"pass\"},\"country\":\"FR\",\"description\":\"Visa Gold\",\"ds_transaction_id\":null,\"exp_month\":9,\"exp_year\":2027,\"extended_authorization\":{\"status\":\"disabled\"},\"fingerprint\":\"itANKHEcXQDjRa1h\",\"funding\":\"credit\",\"iin\":\"463342\",\"incremental_authorization\":{\"status\":\"unavailable\"},\"installments\":null,\"issuer\":\"BPCE\",\"last4\":\"7909\",\"mandate\":null,\"moto\":false,\"multicapture\":{\"status\":\"unavailable\"},\"network\":\"visa\",\"network_token\":{\"used\":false},\"network_transaction_id\":\"486030748587794\",\"overcapture\":{\"maximum_amount_capturable\":3790,\"status\":\"unavailable\"},\"payment_account_reference\":\"V001AACC334012021092256645924\",\"regulated_status\":\"unregulated\",\"three_d_secure\":{\"authentication_flow\":\"frictionless\",\"electronic_commerce_indicator\":\"07\",\"exemption_indicator\":null,\"result\":\"exempted\",\"result_reason\":null,\"transaction_id\":\"ce311871-c855-4f18-980b-a3839b0a2792\",\"version\":\"2.2.0\"},\"wallet\":null},\"type\":\"card\"},\"refunded\":false,\"source\":null,\"status\":\"succeeded\",\"mit_params\":{\"network_transaction_id\":\"486030748587794\"}},\"confirmation_method\":\"manual\",\"created\":1769806055,\"currency\":\"eur\",\"customer\":null,\"last_payment_error\":null,\"livemode\":true,\"metadata\":{\"payment_id\":\"rqUhAadFJfmPQK2eR4bWLpJPj\",\"payments_extension\":\"true\",\"payments_extension_type\":\"card\",\"reconciliation_flow\":\"payments_api\",\"shop_id\":\"751927347\"},\"next_action\":null,\"payment_method\":\"pm_1SvObLIkWweOM9jApBCM6IFG\",\"payment_method_types\":[\"card\"],\"source\":null,\"status\":\"succeeded\"}"</t>
  </si>
  <si>
    <t>AS-96300</t>
  </si>
  <si>
    <t>gid://shopify/Order/7440176709970</t>
  </si>
  <si>
    <t>gid://shopify/OrderTransaction/8616060879186</t>
  </si>
  <si>
    <t>2026-01-18T22:10:04Z</t>
  </si>
  <si>
    <t>ch_3Sr4AbIkWweOM9jA1M92ZrW4</t>
  </si>
  <si>
    <t>r0kJ7SEO3lzmHDlnDIomUAH3s</t>
  </si>
  <si>
    <t>pi_3Sr4AbIkWweOM9jA1csBg5CW</t>
  </si>
  <si>
    <t>"{\"id\":\"pi_3Sr4AbIkWweOM9jA1csBg5CW\",\"object\":\"payment_intent\",\"amount\":6107,\"amount_capturable\":0,\"amount_received\":6107,\"canceled_at\":null,\"cancellation_reason\":null,\"capture_method\":\"automatic\",\"latest_charge\":{\"id\":\"ch_3Sr4AbIkWweOM9jA1M92ZrW4\",\"object\":\"charge\",\"amount\":6107,\"application_fee\":\"fee_1Sr4AkIkWweOM9jAu7gF260K\",\"balance_transaction\":\"txn_3Sr4AbIkWweOM9jA1Y0Gy1zD\",\"captured\":true,\"created\":1768774213,\"currency\":\"eur\",\"failure_code\":null,\"failure_message\":null,\"fraud_details\":{},\"livemode\":true,\"metadata\":{\"payment_id\":\"r0kJ7SEO3lzmHDlnDIomUAH3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4AbIkWweOM9jA1csBg5CW\",\"payment_method\":\"pm_1Sr4AbIkWweOM9jAICFOIqru\",\"payment_method_details\":{\"card\":{\"amount_authorized\":6107,\"authorization_code\":\"169901\",\"brand\":\"visa\",\"checks\":{\"address_line1_check\":\"fail\",\"address_postal_code_check\":\"pass\",\"cvc_check\":\"pass\"},\"country\":\"FR\",\"description\":\"Visa Classic\",\"ds_transaction_id\":null,\"exp_month\":9,\"exp_year\":2029,\"extended_authorization\":{\"status\":\"disabled\"},\"fingerprint\":\"cTnvei8Z7rYf0jEV\",\"funding\":\"debit\",\"iin\":\"416538\",\"incremental_authorization\":{\"status\":\"unavailable\"},\"installments\":null,\"issuer\":\"BOURSORAMA BANQUE\",\"last4\":\"1416\",\"mandate\":null,\"moto\":false,\"multicapture\":{\"status\":\"unavailable\"},\"network\":\"visa\",\"network_token\":{\"used\":false},\"network_transaction_id\":\"486018798134473\",\"overcapture\":{\"maximum_amount_capturable\":6107,\"status\":\"unavailable\"},\"payment_account_reference\":\"V001AAG8044910006992868000000\",\"regulated_status\":\"unregulated\",\"three_d_secure\":{\"authentication_flow\":\"frictionless\",\"electronic_commerce_indicator\":\"07\",\"exemption_indicator\":null,\"result\":\"exempted\",\"result_reason\":null,\"transaction_id\":\"d5cd6da4-9075-4ad3-bca8-dbf0fda67173\",\"version\":\"2.2.0\"},\"wallet\":null},\"type\":\"card\"},\"refunded\":false,\"source\":null,\"status\":\"succeeded\",\"mit_params\":{\"network_transaction_id\":\"486018798134473\"}},\"confirmation_method\":\"manual\",\"created\":1768774205,\"currency\":\"eur\",\"customer\":null,\"last_payment_error\":null,\"livemode\":true,\"metadata\":{\"payment_id\":\"r0kJ7SEO3lzmHDlnDIomUAH3s\",\"payments_extension\":\"true\",\"payments_extension_type\":\"card\",\"reconciliation_flow\":\"payments_api\",\"shop_id\":\"751927347\"},\"next_action\":null,\"payment_method\":\"pm_1Sr4AbIkWweOM9jAICFOIqru\",\"payment_method_types\":[\"card\"],\"source\":null,\"status\":\"succeeded\"}"</t>
  </si>
  <si>
    <t>AS-95751</t>
  </si>
  <si>
    <t>gid://shopify/Order/7423158059346</t>
  </si>
  <si>
    <t>gid://shopify/OrderTransaction/8596398965074</t>
  </si>
  <si>
    <t>2026-01-12T12:34:00Z</t>
  </si>
  <si>
    <t>ch_3SokJpIkWweOM9jA0eFgh22l</t>
  </si>
  <si>
    <t>rRljNCO8kNHfEGqSunssDuFaO</t>
  </si>
  <si>
    <t>pi_3SokJpIkWweOM9jA0iIi7dAb</t>
  </si>
  <si>
    <t>"{\"id\":\"pi_3SokJpIkWweOM9jA0iIi7dAb\",\"object\":\"payment_intent\",\"amount\":3190,\"amount_capturable\":0,\"amount_received\":3190,\"canceled_at\":null,\"cancellation_reason\":null,\"capture_method\":\"automatic\",\"latest_charge\":{\"id\":\"ch_3SokJpIkWweOM9jA0eFgh22l\",\"object\":\"charge\",\"amount\":3190,\"application_fee\":\"fee_1SokJrIkWweOM9jAPuy7saFR\",\"balance_transaction\":\"txn_3SokJpIkWweOM9jA0F4rMwZU\",\"captured\":true,\"created\":1768221243,\"currency\":\"eur\",\"failure_code\":null,\"failure_message\":null,\"fraud_details\":{},\"livemode\":true,\"metadata\":{\"payment_id\":\"rRljNCO8kNHfEGqSunssDuFa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kJpIkWweOM9jA0iIi7dAb\",\"payment_method\":\"pm_1SokJpIkWweOM9jAIJiPXkTA\",\"payment_method_details\":{\"card\":{\"amount_authorized\":3190,\"authorization_code\":\"234141\",\"brand\":\"visa\",\"checks\":{\"address_line1_check\":\"unavailable\",\"address_postal_code_check\":\"unavailable\",\"cvc_check\":null},\"country\":\"FR\",\"description\":\"Visa Gold\",\"ds_transaction_id\":null,\"exp_month\":9,\"exp_year\":2029,\"extended_authorization\":{\"status\":\"disabled\"},\"fingerprint\":\"A739PgIdVJmyo8d6\",\"funding\":\"debit\",\"iin\":\"497202\",\"incremental_authorization\":{\"status\":\"unavailable\"},\"installments\":null,\"issuer\":\"LE CREDIT LYONNAIS\",\"last4\":\"6692\",\"mandate\":null,\"moto\":false,\"multicapture\":{\"status\":\"unavailable\"},\"network\":\"visa\",\"network_token\":{\"used\":false},\"network_transaction_id\":\"486012452438585\",\"overcapture\":{\"maximum_amount_capturable\":3190,\"status\":\"unavailable\"},\"payment_account_reference\":null,\"regulated_status\":\"unregulated\",\"three_d_secure\":{\"authentication_flow\":\"frictionless\",\"electronic_commerce_indicator\":\"07\",\"exemption_indicator\":null,\"result\":\"exempted\",\"result_reason\":null,\"transaction_id\":\"b5cd2f60-3877-4233-bbd8-2b1379143331\",\"version\":\"2.2.0\"},\"wallet\":null},\"type\":\"card\"},\"refunded\":false,\"source\":null,\"status\":\"succeeded\",\"mit_params\":{\"network_transaction_id\":\"486012452438585\"}},\"confirmation_method\":\"manual\",\"created\":1768221241,\"currency\":\"eur\",\"customer\":null,\"last_payment_error\":null,\"livemode\":true,\"metadata\":{\"payment_id\":\"rRljNCO8kNHfEGqSunssDuFaO\",\"payments_extension\":\"true\",\"payments_extension_type\":\"card\",\"reconciliation_flow\":\"payments_api\",\"shop_id\":\"751927347\"},\"next_action\":null,\"payment_method\":\"pm_1SokJpIkWweOM9jAIJiPXkTA\",\"payment_method_types\":[\"card\"],\"source\":null,\"status\":\"succeeded\"}"</t>
  </si>
  <si>
    <t>AS-96472</t>
  </si>
  <si>
    <t>gid://shopify/Order/7445905211730</t>
  </si>
  <si>
    <t>gid://shopify/OrderTransaction/8623482011986</t>
  </si>
  <si>
    <t>2026-01-21T15:28:02Z</t>
  </si>
  <si>
    <t>ch_3Ss3KBIkWweOM9jA0TR7Pthl</t>
  </si>
  <si>
    <t>rlI3ixVUAIU16JuI9qS9MHvMK</t>
  </si>
  <si>
    <t>pi_3Ss3KBIkWweOM9jA0IVPaHkX</t>
  </si>
  <si>
    <t>"{\"id\":\"pi_3Ss3KBIkWweOM9jA0IVPaHkX\",\"object\":\"payment_intent\",\"amount\":10602,\"amount_capturable\":0,\"amount_received\":10602,\"canceled_at\":null,\"cancellation_reason\":null,\"capture_method\":\"automatic\",\"latest_charge\":{\"id\":\"ch_3Ss3KBIkWweOM9jA0TR7Pthl\",\"object\":\"charge\",\"amount\":10602,\"application_fee\":\"fee_1Ss3KCIkWweOM9jAqIcCqG9v\",\"balance_transaction\":\"txn_3Ss3KBIkWweOM9jA0c9EpIeO\",\"captured\":true,\"created\":1769009283,\"currency\":\"eur\",\"failure_code\":null,\"failure_message\":null,\"fraud_details\":{},\"livemode\":true,\"metadata\":{\"payment_id\":\"rlI3ixVUAIU16JuI9qS9MHvM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3KBIkWweOM9jA0IVPaHkX\",\"payment_method\":\"pm_1Ss3KBIkWweOM9jAUCB0Yjxf\",\"payment_method_details\":{\"card\":{\"amount_authorized\":10602,\"authorization_code\":\"H54366\",\"brand\":\"mastercard\",\"checks\":{\"address_line1_check\":null,\"address_postal_code_check\":null,\"cvc_check\":null},\"country\":\"IT\",\"description\":\"Debit MasterCard\",\"ds_transaction_id\":null,\"exp_month\":5,\"exp_year\":2028,\"extended_authorization\":{\"status\":\"disabled\"},\"fingerprint\":\"xvFoXnnmEaNiOqO6\",\"funding\":\"debit\",\"iin\":\"534991\",\"incremental_authorization\":{\"status\":\"unavailable\"},\"installments\":null,\"issuer\":\"UNICREDIT SPA\",\"last4\":\"0000\",\"mandate\":null,\"moto\":false,\"multicapture\":{\"status\":\"unavailable\"},\"network\":\"mastercard\",\"network_token\":{\"used\":false},\"network_transaction_id\":\"MDSFNLVGG0121\",\"overcapture\":{\"maximum_amount_capturable\":10602,\"status\":\"unavailable\"},\"payment_account_reference\":\"50016J3BTQ6DTZU4L7F05E3IU419K\",\"regulated_status\":\"unregulated\",\"three_d_secure\":null,\"wallet\":{\"dynamic_last4\":\"7445\",\"google_pay\":{},\"type\":\"google_pay\"}},\"type\":\"card\"},\"refunded\":false,\"source\":null,\"status\":\"succeeded\",\"mit_params\":{\"network_transaction_id\":\"MDSFNLVGG0121\"}},\"confirmation_method\":\"manual\",\"created\":1769009283,\"currency\":\"eur\",\"customer\":null,\"last_payment_error\":null,\"livemode\":true,\"metadata\":{\"payment_id\":\"rlI3ixVUAIU16JuI9qS9MHvMK\",\"payments_extension\":\"true\",\"payments_extension_type\":\"card\",\"reconciliation_flow\":\"payments_api\",\"shop_id\":\"751927347\"},\"next_action\":null,\"payment_method\":\"pm_1Ss3KBIkWweOM9jAUCB0Yjxf\",\"payment_method_types\":[\"card\"],\"source\":null,\"status\":\"succeeded\"}"</t>
  </si>
  <si>
    <t>AS-96466</t>
  </si>
  <si>
    <t>gid://shopify/Order/7445747138898</t>
  </si>
  <si>
    <t>gid://shopify/OrderTransaction/8623265022290</t>
  </si>
  <si>
    <t>2026-01-21T14:08:14Z</t>
  </si>
  <si>
    <t>2T962933EL1054419</t>
  </si>
  <si>
    <t>"{\"id\":\"2T962933EL1054419\",\"intent\":\"CAPTURE\",\"status\":\"COMPLETED\",\"payment_source\":{\"paypal\":{\"email_address\":\"arnal.stephane@gmail.com\",\"account_id\":\"7K63SS7HYDHCC\",\"account_status\":\"VERIFIED\",\"name\":{\"given_name\":\"STEPHANE\",\"surname\":\"ARNAL\"},\"phone_number\":{\"national_number\":\"33650102699\"},\"address\":{\"address_line_1\":\"1 lot les genets d'or\",\"admin_area_2\":\"Lezignan la cebe\",\"postal_code\":\"34120\",\"country_code\":\"FR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Gustav Klimt Garden Cat Print - P\u00f3ster \\/ Sin marco \\/ 50x70\",\"custom_id\":\"{\\\"shop_id\\\":751927347,\\\"session_id\\\":\\\"rZQEdjq5gYhBwlMSeuJU8T3r3\\\"}\",\"invoice_id\":\"rZQEdjq5gYhBwlMSeuJU8T3r3\",\"items\":[{\"name\":\"Gustav Klimt Garden Cat Print - P\u00f3ster \\/ Sin marco \\/ 50x70\",\"unit_amount\":{\"currency_code\":\"EUR\",\"value\":\"32.95\"},\"tax\":{\"currency_code\":\"EUR\",\"value\":\"0.00\"},\"quantity\":\"1\"}],\"shipping\":{\"name\":{\"full_name\":\"St\u00e9phane ARNAL\"},\"address\":{\"address_line_1\":\"4 Rue Richelieu appt 5\",\"admin_area_2\":\"S\u00e8te\",\"postal_code\":\"34200\",\"country_code\":\"FR\"}},\"supplementary_data\":{\"tax_nexus\":[]},\"payments\":{\"captures\":[{\"id\":\"92U0522601597860K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ZQEdjq5gYhBwlMSeuJU8T3r3\",\"custom_id\":\"{\\\"shop_id\\\":751927347,\\\"session_id\\\":\\\"rZQEdjq5gYhBwlMSeuJU8T3r3\\\"}\",\"links\":[{\"href\":\"https:\\/\\/api.paypal.com\\/v2\\/payments\\/captures\\/92U0522601597860K\",\"rel\":\"self\",\"method\":\"GET\"},{\"href\":\"https:\\/\\/api.paypal.com\\/v2\\/payments\\/captures\\/92U0522601597860K\\/refund\",\"rel\":\"refund\",\"method\":\"POST\"},{\"href\":\"https:\\/\\/api.paypal.com\\/v2\\/checkout\\/orders\\/2T962933EL1054419\",\"rel\":\"up\",\"method\":\"GET\"}],\"create_time\":\"2026-01-21T14:08:16Z\",\"update_time\":\"2026-01-21T14:08:16Z\"}]}}],\"payer\":{\"name\":{\"given_name\":\"STEPHANE\",\"surname\":\"ARNAL\"},\"email_address\":\"arnal.stephane@gmail.com\",\"payer_id\":\"7K63SS7HYDHCC\",\"phone\":{\"phone_number\":{\"national_number\":\"33650102699\"}},\"address\":{\"address_line_1\":\"1 lot les genets d'or\",\"admin_area_2\":\"Lezignan la cebe\",\"postal_code\":\"34120\",\"country_code\":\"FR\"}},\"create_time\":\"2026-01-21T14:07:48Z\",\"update_time\":\"2026-01-21T14:08:16Z\",\"links\":[{\"href\":\"https:\\/\\/api.paypal.com\\/v2\\/checkout\\/orders\\/2T962933EL1054419\",\"rel\":\"self\",\"method\":\"GET\"}]}"</t>
  </si>
  <si>
    <t>AS-96590</t>
  </si>
  <si>
    <t>gid://shopify/Order/7489335361874</t>
  </si>
  <si>
    <t>gid://shopify/OrderTransaction/8627605930322</t>
  </si>
  <si>
    <t>2026-01-23T11:05:11Z</t>
  </si>
  <si>
    <t>8WA06817YD894202S</t>
  </si>
  <si>
    <t>"{\"id\":\"8WA06817YD894202S\",\"intent\":\"CAPTURE\",\"status\":\"COMPLETED\",\"payment_source\":{\"paypal\":{\"email_address\":\"groove79@gmail.com\",\"account_id\":\"NKAJUHZKANJWA\",\"account_status\":\"VERIFIED\",\"name\":{\"given_name\":\"Marco\",\"surname\":\"Carminati\"},\"phone_number\":{\"national_number\":\"393391510479\"},\"address\":{\"address_line_1\":\"VIA FRATELLI DI DIO 12\",\"admin_area_2\":\"Milano\",\"admin_area_1\":\"MI\",\"postal_code\":\"20152\",\"country_code\":\"IT\"}}},\"purchase_units\":[{\"reference_id\":\"default\",\"amount\":{\"currency_code\":\"EUR\",\"value\":\"116.91\",\"breakdown\":{\"item_total\":{\"currency_code\":\"EUR\",\"value\":\"129.90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12.99\"}}},\"payee\":{\"email_address\":\"info@artestaposters.com\",\"merchant_id\":\"CZQCEKGVW6QGG\",\"display_data\":{\"brand_name\":\"Artesta\"}},\"payment_instruction\":{\"disbursement_mode\":\"INSTANT\"},\"description\":\"Black figure #5 - Lienzo \\/ Madera negro \\/ 30x40\",\"custom_id\":\"{\\\"shop_id\\\":751927347,\\\"session_id\\\":\\\"rprCQNLxJQ0xwxundnOjd2jQq\\\"}\",\"invoice_id\":\"rprCQNLxJQ0xwxundnOjd2jQq\",\"items\":[{\"name\":\"Black figure #5 - Lienzo \\/ Madera negro \\/ 30x40\",\"unit_amount\":{\"currency_code\":\"EUR\",\"value\":\"64.95\"},\"tax\":{\"currency_code\":\"EUR\",\"value\":\"0.00\"},\"quantity\":\"1\"},{\"name\":\"Black figure #6 - Lienzo \\/ Madera negro \\/ 30x40\",\"unit_amount\":{\"currency_code\":\"EUR\",\"value\":\"64.95\"},\"tax\":{\"currency_code\":\"EUR\",\"value\":\"0.00\"},\"quantity\":\"1\"}],\"shipping\":{\"name\":{\"full_name\":\"Stefania Iacone\"},\"address\":{\"address_line_1\":\"Via Fratelli di Dio 12 scala D\",\"admin_area_2\":\"Milano\",\"admin_area_1\":\"Milano\",\"postal_code\":\"20152\",\"country_code\":\"IT\"}},\"supplementary_data\":{\"tax_nexus\":[]},\"payments\":{\"captures\":[{\"id\":\"6CM68276T1794103V\",\"status\":\"COMPLETED\",\"amount\":{\"currency_code\":\"EUR\",\"value\":\"116.91\"},\"final_capture\":true,\"disbursement_mode\":\"INSTANT\",\"seller_protection\":{\"status\":\"ELIGIBLE\",\"dispute_categories\":[\"ITEM_NOT_RECEIVED\",\"UNAUTHORIZED_TRANSACTION\"]},\"seller_receivable_breakdown\":{\"gross_amount\":{\"currency_code\":\"EUR\",\"value\":\"116.91\"},\"paypal_fee\":{\"currency_code\":\"EUR\",\"value\":\"3.74\"},\"net_amount\":{\"currency_code\":\"EUR\",\"value\":\"113.17\"}},\"invoice_id\":\"rprCQNLxJQ0xwxundnOjd2jQq\",\"custom_id\":\"{\\\"shop_id\\\":751927347,\\\"session_id\\\":\\\"rprCQNLxJQ0xwxundnOjd2jQq\\\"}\",\"links\":[{\"href\":\"https:\\/\\/api.paypal.com\\/v2\\/payments\\/captures\\/6CM68276T1794103V\",\"rel\":\"self\",\"method\":\"GET\"},{\"href\":\"https:\\/\\/api.paypal.com\\/v2\\/payments\\/captures\\/6CM68276T1794103V\\/refund\",\"rel\":\"refund\",\"method\":\"POST\"},{\"href\":\"https:\\/\\/api.paypal.com\\/v2\\/checkout\\/orders\\/8WA06817YD894202S\",\"rel\":\"up\",\"method\":\"GET\"}],\"create_time\":\"2026-01-23T11:05:13Z\",\"update_time\":\"2026-01-23T11:05:13Z\"}]}}],\"payer\":{\"name\":{\"given_name\":\"Marco\",\"surname\":\"Carminati\"},\"email_address\":\"groove79@gmail.com\",\"payer_id\":\"NKAJUHZKANJWA\",\"phone\":{\"phone_number\":{\"national_number\":\"393391510479\"}},\"address\":{\"address_line_1\":\"VIA FRATELLI DI DIO 12\",\"admin_area_2\":\"Milano\",\"admin_area_1\":\"MI\",\"postal_code\":\"20152\",\"country_code\":\"IT\"}},\"create_time\":\"2026-01-23T11:02:42Z\",\"update_time\":\"2026-01-23T11:05:13Z\",\"links\":[{\"href\":\"https:\\/\\/api.paypal.com\\/v2\\/checkout\\/orders\\/8WA06817YD894202S\",\"rel\":\"self\",\"method\":\"GET\"}]}"</t>
  </si>
  <si>
    <t>AS-95264</t>
  </si>
  <si>
    <t>gid://shopify/Order/7411725500754</t>
  </si>
  <si>
    <t>gid://shopify/OrderTransaction/8583179993426</t>
  </si>
  <si>
    <t>2026-01-07T09:28:44Z</t>
  </si>
  <si>
    <t>ch_3Smt2nIkWweOM9jA1gs2P1LN</t>
  </si>
  <si>
    <t>rOUryEJ2Mlk6qNrjbwEErZQU6</t>
  </si>
  <si>
    <t>pi_3Smt2nIkWweOM9jA1LJj2uSV</t>
  </si>
  <si>
    <t>"{\"id\":\"pi_3Smt2nIkWweOM9jA1LJj2uSV\",\"object\":\"payment_intent\",\"amount\":5252,\"amount_capturable\":0,\"amount_received\":5252,\"canceled_at\":null,\"cancellation_reason\":null,\"capture_method\":\"automatic\",\"latest_charge\":{\"id\":\"ch_3Smt2nIkWweOM9jA1gs2P1LN\",\"object\":\"charge\",\"amount\":5252,\"application_fee\":\"fee_1Smt2oIkWweOM9jA6IpFxV0F\",\"balance_transaction\":\"txn_3Smt2nIkWweOM9jA10CL5Yf5\",\"captured\":true,\"created\":1767778126,\"currency\":\"eur\",\"failure_code\":null,\"failure_message\":null,\"fraud_details\":{},\"livemode\":true,\"metadata\":{\"payment_id\":\"rOUryEJ2Mlk6qNrjbwEErZQU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t2nIkWweOM9jA1LJj2uSV\",\"payment_method\":\"pm_1Smt2nIkWweOM9jAqxj6n0yt\",\"payment_method_details\":{\"card\":{\"amount_authorized\":5252,\"authorization_code\":\"737726\",\"brand\":\"visa\",\"checks\":{\"address_line1_check\":null,\"address_postal_code_check\":null,\"cvc_check\":null},\"country\":\"IT\",\"description\":\"Visa Classic\",\"ds_transaction_id\":null,\"exp_month\":11,\"exp_year\":2027,\"extended_authorization\":{\"status\":\"disabled\"},\"fingerprint\":\"lTRptuIx61d1xqIF\",\"funding\":\"credit\",\"iin\":\"450214\",\"incremental_authorization\":{\"status\":\"unavailable\"},\"installments\":null,\"issuer\":\"Nexi Payments S.p.A.\",\"last4\":\"0000\",\"mandate\":null,\"moto\":false,\"multicapture\":{\"status\":\"unavailable\"},\"network\":\"visa\",\"network_token\":{\"used\":false},\"network_transaction_id\":\"486007341269501\",\"overcapture\":{\"maximum_amount_capturable\":5252,\"status\":\"unavailable\"},\"payment_account_reference\":\"V0010015818288152630781186665\",\"regulated_status\":\"unregulated\",\"three_d_secure\":null,\"wallet\":{\"apple_pay\":{\"type\":\"apple_pay\"},\"dynamic_last4\":\"4162\",\"type\":\"apple_pay\"}},\"type\":\"card\"},\"refunded\":false,\"source\":null,\"status\":\"succeeded\",\"mit_params\":{\"network_transaction_id\":\"486007341269501\"}},\"confirmation_method\":\"manual\",\"created\":1767778125,\"currency\":\"eur\",\"customer\":null,\"last_payment_error\":null,\"livemode\":true,\"metadata\":{\"payment_id\":\"rOUryEJ2Mlk6qNrjbwEErZQU6\",\"payments_extension\":\"true\",\"payments_extension_type\":\"card\",\"reconciliation_flow\":\"payments_api\",\"shop_id\":\"751927347\"},\"next_action\":null,\"payment_method\":\"pm_1Smt2nIkWweOM9jAqxj6n0yt\",\"payment_method_types\":[\"card\"],\"source\":null,\"status\":\"succeeded\"}"</t>
  </si>
  <si>
    <t>AS-95626</t>
  </si>
  <si>
    <t>gid://shopify/Order/7420429762898</t>
  </si>
  <si>
    <t>gid://shopify/OrderTransaction/8593711006034</t>
  </si>
  <si>
    <t>2026-01-11T10:47:14Z</t>
  </si>
  <si>
    <t>4B505864FH477743P</t>
  </si>
  <si>
    <t>"{\"id\":\"4B505864FH477743P\",\"intent\":\"CAPTURE\",\"status\":\"COMPLETED\",\"payment_source\":{\"paypal\":{\"email_address\":\"angelika.plamenig@chello.at\",\"account_id\":\"DUQ4ZFSFA6Y2N\",\"account_status\":\"VERIFIED\",\"name\":{\"given_name\":\"Angelika\",\"surname\":\"Plamenig\"},\"phone_number\":{\"national_number\":\"69919059798\"},\"address\":{\"address_line_1\":\"Georg Lora Stra\u00dfe 29\\/Stiege 3\",\"address_line_2\":\" \",\"admin_area_2\":\"Klagenfurt\",\"postal_code\":\"9020\",\"country_code\":\"AT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and - P\u00f3ster \\/ Sin marco \\/ 30x40\",\"custom_id\":\"{\\\"shop_id\\\":751927347,\\\"session_id\\\":\\\"rcTjqHyDD9HlbJRJMGQ6BSHC5\\\"}\",\"invoice_id\":\"rcTjqHyDD9HlbJRJMGQ6BSHC5\",\"items\":[{\"name\":\"Land - P\u00f3ster \\/ Sin marco \\/ 30x40\",\"unit_amount\":{\"currency_code\":\"EUR\",\"value\":\"19.95\"},\"tax\":{\"currency_code\":\"EUR\",\"value\":\"0.00\"},\"quantity\":\"1\"}],\"shipping\":{\"name\":{\"full_name\":\"Angelika Plamenig\"},\"address\":{\"address_line_1\":\"Georg-Lora-Stra\u00dfe 29\\/3\",\"admin_area_2\":\"Klagenfurt\",\"admin_area_1\":\"  \",\"postal_code\":\"9020\",\"country_code\":\"AT\"}},\"supplementary_data\":{\"tax_nexus\":[]},\"payments\":{\"captures\":[{\"id\":\"4DA39227512759402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cTjqHyDD9HlbJRJMGQ6BSHC5\",\"custom_id\":\"{\\\"shop_id\\\":751927347,\\\"session_id\\\":\\\"rcTjqHyDD9HlbJRJMGQ6BSHC5\\\"}\",\"links\":[{\"href\":\"https:\\/\\/api.paypal.com\\/v2\\/payments\\/captures\\/4DA39227512759402\",\"rel\":\"self\",\"method\":\"GET\"},{\"href\":\"https:\\/\\/api.paypal.com\\/v2\\/payments\\/captures\\/4DA39227512759402\\/refund\",\"rel\":\"refund\",\"method\":\"POST\"},{\"href\":\"https:\\/\\/api.paypal.com\\/v2\\/checkout\\/orders\\/4B505864FH477743P\",\"rel\":\"up\",\"method\":\"GET\"}],\"create_time\":\"2026-01-11T10:47:16Z\",\"update_time\":\"2026-01-11T10:47:16Z\"}]}}],\"payer\":{\"name\":{\"given_name\":\"Angelika\",\"surname\":\"Plamenig\"},\"email_address\":\"angelika.plamenig@chello.at\",\"payer_id\":\"DUQ4ZFSFA6Y2N\",\"phone\":{\"phone_number\":{\"national_number\":\"69919059798\"}},\"address\":{\"address_line_1\":\"Georg Lora Stra\u00dfe 29\\/Stiege 3\",\"address_line_2\":\" \",\"admin_area_2\":\"Klagenfurt\",\"postal_code\":\"9020\",\"country_code\":\"AT\"}},\"create_time\":\"2026-01-11T10:46:51Z\",\"update_time\":\"2026-01-11T10:47:16Z\",\"links\":[{\"href\":\"https:\\/\\/api.paypal.com\\/v2\\/checkout\\/orders\\/4B505864FH477743P\",\"rel\":\"self\",\"method\":\"GET\"}]}"</t>
  </si>
  <si>
    <t>AS-95946</t>
  </si>
  <si>
    <t>gid://shopify/Order/7428773052754</t>
  </si>
  <si>
    <t>gid://shopify/OrderTransaction/8602815398226</t>
  </si>
  <si>
    <t>2026-01-14T19:50:55Z</t>
  </si>
  <si>
    <t>ch_3Spa5kIkWweOM9jA0Obrriag</t>
  </si>
  <si>
    <t>rgTcu6IUrRhyTBU2NG6btHhnN</t>
  </si>
  <si>
    <t>pi_3Spa5kIkWweOM9jA0aA33e3i</t>
  </si>
  <si>
    <t>"{\"id\":\"pi_3Spa5kIkWweOM9jA0aA33e3i\",\"object\":\"payment_intent\",\"amount\":5390,\"amount_capturable\":0,\"amount_received\":5390,\"canceled_at\":null,\"cancellation_reason\":null,\"capture_method\":\"automatic\",\"latest_charge\":{\"id\":\"ch_3Spa5kIkWweOM9jA0Obrriag\",\"object\":\"charge\",\"amount\":5390,\"application_fee\":\"fee_1Spa5mIkWweOM9jAnHUzG8CE\",\"balance_transaction\":\"txn_3Spa5kIkWweOM9jA03549cAp\",\"captured\":true,\"created\":1768420258,\"currency\":\"eur\",\"failure_code\":null,\"failure_message\":null,\"fraud_details\":{},\"livemode\":true,\"metadata\":{\"payment_id\":\"rgTcu6IUrRhyTBU2NG6btHhn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a5kIkWweOM9jA0aA33e3i\",\"payment_method\":\"pm_1Spa5kIkWweOM9jAjpqCxSwM\",\"payment_method_details\":{\"card\":{\"amount_authorized\":5390,\"authorization_code\":\"510260\",\"brand\":\"visa\",\"checks\":{\"address_line1_check\":\"unavailable\",\"address_postal_code_check\":\"unavailable\",\"cvc_check\":\"pass\"},\"country\":\"ES\",\"description\":\"Visa Gold\",\"ds_transaction_id\":null,\"exp_month\":5,\"exp_year\":2031,\"extended_authorization\":{\"status\":\"disabled\"},\"fingerprint\":\"VovMcqiKbiEoG0p6\",\"funding\":\"debit\",\"iin\":\"432265\",\"incremental_authorization\":{\"status\":\"unavailable\"},\"installments\":null,\"issuer\":\"CAIXABANK S.A.\",\"last4\":\"9638\",\"mandate\":null,\"moto\":false,\"multicapture\":{\"status\":\"unavailable\"},\"network\":\"visa\",\"network_token\":{\"used\":false},\"network_transaction_id\":\"486014714580502\",\"overcapture\":{\"maximum_amount_capturable\":5390,\"status\":\"unavailable\"},\"payment_account_reference\":\"V0010014624153284425732347730\",\"regulated_status\":\"unregulated\",\"three_d_secure\":null,\"wallet\":null},\"type\":\"card\"},\"refunded\":false,\"source\":null,\"status\":\"succeeded\",\"mit_params\":{\"network_transaction_id\":\"486014714580502\"}},\"confirmation_method\":\"manual\",\"created\":1768420256,\"currency\":\"eur\",\"customer\":null,\"last_payment_error\":null,\"livemode\":true,\"metadata\":{\"payment_id\":\"rgTcu6IUrRhyTBU2NG6btHhnN\",\"payments_extension\":\"true\",\"payments_extension_type\":\"card\",\"reconciliation_flow\":\"payments_api\",\"shop_id\":\"751927347\"},\"next_action\":null,\"payment_method\":\"pm_1Spa5kIkWweOM9jAjpqCxSwM\",\"payment_method_types\":[\"card\"],\"source\":null,\"status\":\"succeeded\"}"</t>
  </si>
  <si>
    <t>AS-95964</t>
  </si>
  <si>
    <t>AS-94989</t>
  </si>
  <si>
    <t>gid://shopify/Order/7398235865426</t>
  </si>
  <si>
    <t>gid://shopify/OrderTransaction/8574743675218</t>
  </si>
  <si>
    <t>2026-01-03T22:00:16Z</t>
  </si>
  <si>
    <t>361010766S540393E</t>
  </si>
  <si>
    <t>"{\"id\":\"361010766S540393E\",\"intent\":\"CAPTURE\",\"status\":\"COMPLETED\",\"payment_source\":{\"paypal\":{\"email_address\":\"rouxelfanny7@gmail.com\",\"account_id\":\"8RJQFVXU4BMZJ\",\"account_status\":\"VERIFIED\",\"name\":{\"given_name\":\"Fanny\",\"surname\":\"Rrouxel\"},\"phone_number\":{\"national_number\":\"33231871091\"},\"address\":{\"address_line_1\":\"6 rue gustave flaubert\",\"address_line_2\":\" \",\"admin_area_2\":\"BLONVILLE SUR MER\",\"postal_code\":\"14910\",\"country_code\":\"FR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illiam Morris pattern III - P\u00f3ster \\/ Sin marco \\/ 50x70\",\"custom_id\":\"{\\\"shop_id\\\":751927347,\\\"session_id\\\":\\\"r0NfF9jCsUzz4p4AvNgH3m8Il\\\"}\",\"invoice_id\":\"r0NfF9jCsUzz4p4AvNgH3m8Il\",\"soft_descriptor\":\"ARTESTASTOR ARTESTASTO\",\"items\":[{\"name\":\"William Morris pattern III - P\u00f3ster \\/ Sin marco \\/ 50x70\",\"unit_amount\":{\"currency_code\":\"EUR\",\"value\":\"32.95\"},\"tax\":{\"currency_code\":\"EUR\",\"value\":\"0.00\"},\"quantity\":\"1\"}],\"shipping\":{\"name\":{\"full_name\":\"Fanny Rouxel\"},\"address\":{\"address_line_1\":\"6 rue Gustave flaubert Rue Gustave faubert\",\"admin_area_2\":\"Blonville sur mer\",\"postal_code\":\"14910\",\"country_code\":\"FR\"}},\"supplementary_data\":{\"tax_nexus\":[]},\"payments\":{\"captures\":[{\"id\":\"6FH76909L46607335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0NfF9jCsUzz4p4AvNgH3m8Il\",\"custom_id\":\"{\\\"shop_id\\\":751927347,\\\"session_id\\\":\\\"r0NfF9jCsUzz4p4AvNgH3m8Il\\\"}\",\"links\":[{\"href\":\"https:\\/\\/api.paypal.com\\/v2\\/payments\\/captures\\/6FH76909L46607335\",\"rel\":\"self\",\"method\":\"GET\"},{\"href\":\"https:\\/\\/api.paypal.com\\/v2\\/payments\\/captures\\/6FH76909L46607335\\/refund\",\"rel\":\"refund\",\"method\":\"POST\"},{\"href\":\"https:\\/\\/api.paypal.com\\/v2\\/checkout\\/orders\\/361010766S540393E\",\"rel\":\"up\",\"method\":\"GET\"}],\"create_time\":\"2026-01-03T22:00:17Z\",\"update_time\":\"2026-01-03T22:00:17Z\"}]}}],\"payer\":{\"name\":{\"given_name\":\"Fanny\",\"surname\":\"Rrouxel\"},\"email_address\":\"rouxelfanny7@gmail.com\",\"payer_id\":\"8RJQFVXU4BMZJ\",\"phone\":{\"phone_number\":{\"national_number\":\"33231871091\"}},\"address\":{\"address_line_1\":\"6 rue gustave flaubert\",\"address_line_2\":\" \",\"admin_area_2\":\"BLONVILLE SUR MER\",\"postal_code\":\"14910\",\"country_code\":\"FR\"}},\"create_time\":\"2026-01-03T21:58:20Z\",\"update_time\":\"2026-01-03T22:00:17Z\",\"links\":[{\"href\":\"https:\\/\\/api.paypal.com\\/v2\\/checkout\\/orders\\/361010766S540393E\",\"rel\":\"self\",\"method\":\"GET\"}]}"</t>
  </si>
  <si>
    <t>AS-97002</t>
  </si>
  <si>
    <t>gid://shopify/Order/7509901214034</t>
  </si>
  <si>
    <t>gid://shopify/OrderTransaction/8642552168786</t>
  </si>
  <si>
    <t>2026-01-28T18:16:58Z</t>
  </si>
  <si>
    <t>ch_3SudIVIkWweOM9jA1vZxh7rR</t>
  </si>
  <si>
    <t>rKxXy4YNaaGhDS2j9Wzopa8dA</t>
  </si>
  <si>
    <t>"{\"id\":\"ch_3SudIVIkWweOM9jA1vZxh7rR\",\"object\":\"charge\",\"amount\":4990,\"application_fee\":\"fee_1SudJLIkWweOM9jAv1BY9YBi\",\"balance_transaction\":\"txn_3SudIVIkWweOM9jA1zNMBd9T\",\"captured\":true,\"created\":1769624270,\"currency\":\"eur\",\"failure_code\":null,\"failure_message\":null,\"fraud_details\":{},\"livemode\":true,\"metadata\":{\"payments_extension_type\":\"card\",\"reconciliation_flow\":\"payments_api\",\"shop_id\":\"751927347\",\"payments_extension\":\"true\",\"payment_id\":\"rKxXy4YNaaGhDS2j9Wzopa8dA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dIVIkWweOM9jA1Mzoz0Oh\",\"payment_method\":\"pm_1SudIVIkWweOM9jAr5WH5h4k\",\"payment_method_details\":{\"card\":{\"amount_authorized\":4990,\"authorization_code\":\"999525\",\"brand\":\"visa\",\"checks\":{\"address_line1_check\":\"fail\",\"address_postal_code_check\":\"fail\",\"cvc_check\":\"pass\"},\"country\":\"FR\",\"exp_month\":4,\"exp_year\":2027,\"extended_authorization\":{\"status\":\"disabled\"},\"fingerprint\":\"3Wa11ZxOfiEGuanr\",\"funding\":\"credit\",\"incremental_authorization\":{\"status\":\"unavailable\"},\"installments\":null,\"last4\":\"1003\",\"mandate\":null,\"multicapture\":{\"status\":\"unavailable\"},\"network\":\"visa\",\"network_token\":{\"used\":false},\"network_transaction_id\":\"486028658707331\",\"overcapture\":{\"maximum_amount_capturable\":4990,\"status\":\"unavailable\"},\"regulated_status\":\"unregulated\",\"three_d_secure\":{\"authentication_flow\":\"challenge\",\"electronic_commerce_indicator\":\"05\",\"exemption_indicator\":null,\"result\":\"authenticated\",\"result_reason\":null,\"transaction_id\":\"a88c1181-6864-45dd-97d7-e92a0c170f13\",\"version\":\"2.2.0\"},\"wallet\":null,\"description\":\"Visa Business\",\"ds_transaction_id\":null,\"iin\":\"435043\",\"issuer\":\"BPCE\",\"moto\":false,\"payment_account_reference\":\"V001AACC327012022030246585902\"},\"type\":\"card\"},\"refunded\":false,\"source\":null,\"status\":\"succeeded\",\"mit_params\":{\"network_transaction_id\":\"486028658707331\"}}"</t>
  </si>
  <si>
    <t>AS-94823</t>
  </si>
  <si>
    <t>gid://shopify/Order/7393517142354</t>
  </si>
  <si>
    <t>gid://shopify/OrderTransaction/8566506029394</t>
  </si>
  <si>
    <t>2026-01-01T17:17:08Z</t>
  </si>
  <si>
    <t>ch_3SkpUmIkWweOM9jA2ttbkQQW</t>
  </si>
  <si>
    <t>rnejinnC1FufNTh0oBEn4fACw</t>
  </si>
  <si>
    <t>pi_3SkpUmIkWweOM9jA2ehdGXkN</t>
  </si>
  <si>
    <t>"{\"id\":\"pi_3SkpUmIkWweOM9jA2ehdGXkN\",\"object\":\"payment_intent\",\"amount\":3190,\"amount_capturable\":0,\"amount_received\":3190,\"canceled_at\":null,\"cancellation_reason\":null,\"capture_method\":\"automatic\",\"latest_charge\":{\"id\":\"ch_3SkpUmIkWweOM9jA2ttbkQQW\",\"object\":\"charge\",\"amount\":3190,\"application_fee\":\"fee_1SkpUpIkWweOM9jAB3f8qzBp\",\"balance_transaction\":\"txn_3SkpUmIkWweOM9jA2hM4qn5K\",\"captured\":true,\"created\":1767287830,\"currency\":\"eur\",\"failure_code\":null,\"failure_message\":null,\"fraud_details\":{},\"livemode\":true,\"metadata\":{\"payment_id\":\"rnejinnC1FufNTh0oBEn4fAC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pUmIkWweOM9jA2ehdGXkN\",\"payment_method\":\"pm_1SkpUmIkWweOM9jAgf584Yaw\",\"payment_method_details\":{\"card\":{\"amount_authorized\":3190,\"authorization_code\":\"944046\",\"brand\":\"visa\",\"checks\":{\"address_line1_check\":\"fail\",\"address_postal_code_check\":\"fail\",\"cvc_check\":\"pass\"},\"country\":\"FR\",\"description\":\"Visa Classic\",\"ds_transaction_id\":null,\"exp_month\":2,\"exp_year\":2027,\"extended_authorization\":{\"status\":\"disabled\"},\"fingerprint\":\"Tg5nUqJ4Lg2NfnVm\",\"funding\":\"debit\",\"iin\":\"499001\",\"incremental_authorization\":{\"status\":\"unavailable\"},\"installments\":null,\"issuer\":\"BPCE\",\"last4\":\"7569\",\"mandate\":null,\"moto\":false,\"multicapture\":{\"status\":\"unavailable\"},\"network\":\"visa\",\"network_token\":{\"used\":false},\"network_transaction_id\":\"486001622308783\",\"overcapture\":{\"maximum_amount_capturable\":3190,\"status\":\"unavailable\"},\"payment_account_reference\":\"V001AACB046012024021991748702\",\"regulated_status\":\"unregulated\",\"three_d_secure\":{\"authentication_flow\":\"frictionless\",\"electronic_commerce_indicator\":\"07\",\"exemption_indicator\":null,\"result\":\"exempted\",\"result_reason\":null,\"transaction_id\":\"692018c7-96a4-4d22-8d8a-17b4fdcf8ed2\",\"version\":\"2.2.0\"},\"wallet\":null},\"type\":\"card\"},\"refunded\":false,\"source\":null,\"status\":\"succeeded\",\"mit_params\":{\"network_transaction_id\":\"486001622308783\"}},\"confirmation_method\":\"manual\",\"created\":1767287828,\"currency\":\"eur\",\"customer\":null,\"last_payment_error\":null,\"livemode\":true,\"metadata\":{\"payment_id\":\"rnejinnC1FufNTh0oBEn4fACw\",\"payments_extension\":\"true\",\"payments_extension_type\":\"card\",\"reconciliation_flow\":\"payments_api\",\"shop_id\":\"751927347\"},\"next_action\":null,\"payment_method\":\"pm_1SkpUmIkWweOM9jAgf584Yaw\",\"payment_method_types\":[\"card\"],\"source\":null,\"status\":\"succeeded\"}"</t>
  </si>
  <si>
    <t>AS-95062</t>
  </si>
  <si>
    <t>gid://shopify/Order/7399652131154</t>
  </si>
  <si>
    <t>gid://shopify/OrderTransaction/8576452591954</t>
  </si>
  <si>
    <t>2026-01-04T18:09:56Z</t>
  </si>
  <si>
    <t>765189521V8461636</t>
  </si>
  <si>
    <t>"{\"id\":\"765189521V8461636\",\"intent\":\"CAPTURE\",\"status\":\"COMPLETED\",\"payment_source\":{\"paypal\":{\"email_address\":\"nlaguna85@gmail.com\",\"account_id\":\"ST9STXS3N3DDY\",\"account_status\":\"VERIFIED\",\"name\":{\"given_name\":\"ignacio\",\"surname\":\"laguna martinez\"},\"phone_number\":{\"national_number\":\"34699786277\"},\"address\":{\"address_line_1\":\"Calle Fuencemillan 39A\",\"admin_area_2\":\"Madrid\",\"admin_area_1\":\"MADRID\",\"postal_code\":\"28022\",\"country_code\":\"ES\"}}},\"purchase_units\":[{\"reference_id\":\"default\",\"amount\":{\"currency_code\":\"EUR\",\"value\":\"135.90\",\"breakdown\":{\"item_total\":{\"currency_code\":\"EUR\",\"value\":\"135.90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Audubon American Flamingo - The Birds of America - P\u00f3ster \\/ Madera negro \\/ 50x70\",\"custom_id\":\"{\\\"shop_id\\\":751927347,\\\"session_id\\\":\\\"rjOlUJdeYekPS6RhvemEIEid5\\\"}\",\"invoice_id\":\"rjOlUJdeYekPS6RhvemEIEid5\",\"soft_descriptor\":\"PAYPAL *ARTESTASTOR AR\",\"items\":[{\"name\":\"Audubon American Flamingo - The Birds of America - P\u00f3ster \\/ Madera negro \\/ 50x70\",\"unit_amount\":{\"currency_code\":\"EUR\",\"value\":\"67.95\"},\"tax\":{\"currency_code\":\"EUR\",\"value\":\"0.00\"},\"quantity\":\"1\"},{\"name\":\"Kumiko - P\u00f3ster \\/ Madera negro \\/ 50x70\",\"unit_amount\":{\"currency_code\":\"EUR\",\"value\":\"67.95\"},\"tax\":{\"currency_code\":\"EUR\",\"value\":\"0.00\"},\"quantity\":\"1\"}],\"shipping\":{\"name\":{\"full_name\":\"Ignacio Laguna\"},\"address\":{\"address_line_1\":\"Calle de Fuencemill\u00e1n 39A\",\"admin_area_2\":\"Madrid\",\"admin_area_1\":\"Madrid\",\"postal_code\":\"28022\",\"country_code\":\"ES\"}},\"supplementary_data\":{\"tax_nexus\":[]},\"payments\":{\"captures\":[{\"id\":\"7AN15380CB537463C\",\"status\":\"COMPLETED\",\"amount\":{\"currency_code\":\"EUR\",\"value\":\"135.90\"},\"final_capture\":true,\"disbursement_mode\":\"INSTANT\",\"seller_protection\":{\"status\":\"ELIGIBLE\",\"dispute_categories\":[\"ITEM_NOT_RECEIVED\",\"UNAUTHORIZED_TRANSACTION\"]},\"seller_receivable_breakdown\":{\"gross_amount\":{\"currency_code\":\"EUR\",\"value\":\"135.90\"},\"paypal_fee\":{\"currency_code\":\"EUR\",\"value\":\"4.29\"},\"net_amount\":{\"currency_code\":\"EUR\",\"value\":\"131.61\"}},\"invoice_id\":\"rjOlUJdeYekPS6RhvemEIEid5\",\"custom_id\":\"{\\\"shop_id\\\":751927347,\\\"session_id\\\":\\\"rjOlUJdeYekPS6RhvemEIEid5\\\"}\",\"links\":[{\"href\":\"https:\\/\\/api.paypal.com\\/v2\\/payments\\/captures\\/7AN15380CB537463C\",\"rel\":\"self\",\"method\":\"GET\"},{\"href\":\"https:\\/\\/api.paypal.com\\/v2\\/payments\\/captures\\/7AN15380CB537463C\\/refund\",\"rel\":\"refund\",\"method\":\"POST\"},{\"href\":\"https:\\/\\/api.paypal.com\\/v2\\/checkout\\/orders\\/765189521V8461636\",\"rel\":\"up\",\"method\":\"GET\"}],\"create_time\":\"2026-01-04T18:09:58Z\",\"update_time\":\"2026-01-04T18:09:58Z\"}]}}],\"payer\":{\"name\":{\"given_name\":\"ignacio\",\"surname\":\"laguna martinez\"},\"email_address\":\"nlaguna85@gmail.com\",\"payer_id\":\"ST9STXS3N3DDY\",\"phone\":{\"phone_number\":{\"national_number\":\"34699786277\"}},\"address\":{\"address_line_1\":\"Calle Fuencemillan 39A\",\"admin_area_2\":\"Madrid\",\"admin_area_1\":\"MADRID\",\"postal_code\":\"28022\",\"country_code\":\"ES\"}},\"create_time\":\"2026-01-04T18:09:05Z\",\"update_time\":\"2026-01-04T18:09:58Z\",\"links\":[{\"href\":\"https:\\/\\/api.paypal.com\\/v2\\/checkout\\/orders\\/765189521V8461636\",\"rel\":\"self\",\"method\":\"GET\"}]}"</t>
  </si>
  <si>
    <t>AS-96127</t>
  </si>
  <si>
    <t>gid://shopify/Order/7435821777234</t>
  </si>
  <si>
    <t>gid://shopify/OrderTransaction/8610861744466</t>
  </si>
  <si>
    <t>2026-01-17T11:35:26Z</t>
  </si>
  <si>
    <t>ch_3SqXmtIkWweOM9jA0kQWhPAt</t>
  </si>
  <si>
    <t>rh91Q9NyJb8ODGWm0nwgrIbFK</t>
  </si>
  <si>
    <t>pi_3SqXmtIkWweOM9jA0GQv1LFQ</t>
  </si>
  <si>
    <t>"{\"id\":\"pi_3SqXmtIkWweOM9jA0GQv1LFQ\",\"object\":\"payment_intent\",\"amount\":6795,\"amount_capturable\":0,\"amount_received\":6795,\"canceled_at\":null,\"cancellation_reason\":null,\"capture_method\":\"automatic\",\"latest_charge\":{\"id\":\"ch_3SqXmtIkWweOM9jA0kQWhPAt\",\"object\":\"charge\",\"amount\":6795,\"application_fee\":\"fee_1SqXmuIkWweOM9jAV1zCOBoj\",\"balance_transaction\":\"txn_3SqXmtIkWweOM9jA095BlGKT\",\"captured\":true,\"created\":1768649728,\"currency\":\"eur\",\"failure_code\":null,\"failure_message\":null,\"fraud_details\":{},\"livemode\":true,\"metadata\":{\"payment_id\":\"rh91Q9NyJb8ODGWm0nwgrIbF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XmtIkWweOM9jA0GQv1LFQ\",\"payment_method\":\"pm_1SqXmtIkWweOM9jAhOZfnnu7\",\"payment_method_details\":{\"card\":{\"amount_authorized\":6795,\"authorization_code\":\"852231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Nt3C5NIMbpeBsMMC\",\"funding\":\"debit\",\"iin\":\"465975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486017417284629\",\"overcapture\":{\"maximum_amount_capturable\":6795,\"status\":\"unavailable\"},\"payment_account_reference\":\"V0010013823086413304607184368\",\"regulated_status\":\"unregulated\",\"three_d_secure\":null,\"wallet\":{\"apple_pay\":{\"type\":\"apple_pay\"},\"dynamic_last4\":\"5403\",\"type\":\"apple_pay\"}},\"type\":\"card\"},\"refunded\":false,\"source\":null,\"status\":\"succeeded\",\"mit_params\":{\"network_transaction_id\":\"486017417284629\"}},\"confirmation_method\":\"manual\",\"created\":1768649727,\"currency\":\"eur\",\"customer\":null,\"last_payment_error\":null,\"livemode\":true,\"metadata\":{\"payment_id\":\"rh91Q9NyJb8ODGWm0nwgrIbFK\",\"payments_extension\":\"true\",\"payments_extension_type\":\"card\",\"reconciliation_flow\":\"payments_api\",\"shop_id\":\"751927347\"},\"next_action\":null,\"payment_method\":\"pm_1SqXmtIkWweOM9jAhOZfnnu7\",\"payment_method_types\":[\"card\"],\"source\":null,\"status\":\"succeeded\"}"</t>
  </si>
  <si>
    <t>AS-96387</t>
  </si>
  <si>
    <t>gid://shopify/Order/7443710771538</t>
  </si>
  <si>
    <t>gid://shopify/OrderTransaction/8620287426898</t>
  </si>
  <si>
    <t>2026-01-20T10:26:14Z</t>
  </si>
  <si>
    <t>ch_3Src8ZIkWweOM9jA1wtvzVPf</t>
  </si>
  <si>
    <t>rfsnEK6mX2HRS7Z8Jb8xS6K3J</t>
  </si>
  <si>
    <t>pi_3Src8ZIkWweOM9jA1IpLEehn</t>
  </si>
  <si>
    <t>"{\"id\":\"pi_3Src8ZIkWweOM9jA1IpLEehn\",\"object\":\"payment_intent\",\"amount\":11495,\"amount_capturable\":0,\"amount_received\":0,\"canceled_at\":null,\"cancellation_reason\":null,\"capture_method\":\"automatic\",\"latest_charge\":{\"id\":\"ch_3Src8ZIkWweOM9jA1wtvzVPf\",\"object\":\"charge\",\"amount\":11495,\"application_fee\":null,\"balance_transaction\":null,\"captured\":false,\"created\":1768904775,\"currency\":\"eur\",\"failure_code\":\"card_declined\",\"failure_message\":\"Your card was declined.\",\"fraud_details\":{},\"livemode\":true,\"metadata\":{\"payment_id\":\"rfsnEK6mX2HRS7Z8Jb8xS6K3J\",\"payments_extension\":\"true\",\"payments_extension_type\":\"card\",\"reconciliation_flow\":\"payments_api\",\"shop_id\":\"751927347\"},\"outcome\":{\"advice_code\":\"do_not_try_again\",\"network_advice_code\":\"01\",\"network_decline_code\":\"43\",\"network_status\":\"declined_by_network\",\"reason\":\"stolen_card\",\"risk_level\":\"normal\",\"seller_message\":\"The bank returned the decline code `stolen_card`.\",\"type\":\"issuer_declined\"},\"paid\":false,\"payment_intent\":\"pi_3Src8ZIkWweOM9jA1IpLEehn\",\"payment_method\":\"pm_1Src8ZIkWweOM9jAXmhCxqkm\",\"payment_method_details\":{\"card\":{\"amount_authorized\":null,\"authorization_code\":null,\"brand\":\"visa\",\"checks\":{\"address_line1_check\":\"unavailable\",\"address_postal_code_check\":\"unavailable\",\"cvc_check\":null},\"country\":\"ES\",\"description\":\"Visa Classic\",\"ds_transaction_id\":null,\"exp_month\":11,\"exp_year\":2027,\"extended_authorization\":{\"status\":\"disabled\"},\"fingerprint\":\"fBkWushu0C2dfjjW\",\"funding\":\"debit\",\"iin\":\"494019\",\"incremental_authorization\":{\"status\":\"unavailable\"},\"installments\":null,\"issuer\":\"BANCO BILBAO VIZCAYA ARGENTARIA S.A. (BBVA)\",\"last4\":\"7441\",\"mandate\":null,\"moto\":false,\"multicapture\":{\"status\":\"unavailable\"},\"network\":\"visa\",\"network_token\":{\"used\":false},\"network_transaction_id\":\"486020375764044\",\"overcapture\":{\"maximum_amount_capturable\":11495,\"status\":\"unavailable\"},\"payment_account_reference\":\"V0010013826020375768312617368\",\"regulated_status\":\"unregulated\",\"three_d_secure\":null,\"wallet\":null},\"type\":\"card\"},\"refunded\":false,\"source\":null,\"status\":\"failed\",\"mit_params\":{\"network_transaction_id\":\"486020375764044\"}},\"confirmation_method\":\"manual\",\"created\":1768904775,\"currency\":\"eur\",\"customer\":null,\"last_payment_error\":{\"advice_code\":\"do_not_try_again\",\"charge\":\"ch_3Src8ZIkWweOM9jA1wtvzVPf\",\"code\":\"card_declined\",\"decline_code\":\"stolen_card\",\"doc_url\":\"https:\\/\\/stripe.com\\/docs\\/error-codes\\/card-declined\",\"message\":\"Your card was declined.\",\"network_advice_code\":\"01\",\"network_decline_code\":\"43\",\"payment_method\":{\"id\":\"pm_1Src8ZIkWweOM9jAXmhCxqkm\",\"object\":\"payment_method\",\"card\":{\"brand\":\"visa\",\"checks\":{\"address_line1_check\":\"unavailable\",\"address_postal_code_check\":\"unavailable\",\"cvc_check\":null},\"country\":\"ES\",\"description\":\"Visa Classic\",\"display_brand\":\"visa\",\"exp_month\":11,\"exp_year\":2027,\"fingerprint\":\"fBkWushu0C2dfjjW\",\"funding\":\"debit\",\"generated_from\":null,\"iin\":\"494019\",\"issuer\":\"BANCO BILBAO VIZCAYA ARGENTARIA S.A. (BBVA)\",\"last4\":\"7441\",\"network_token\":null,\"networks\":{\"available\":[\"visa\"],\"preferred\":null},\"payment_account_reference\":null,\"regulated_status\":\"unregulated\",\"three_d_secure_usage\":{\"supported\":true},\"wallet\":null},\"created\":1768904775,\"livemode\":true,\"metadata\":{},\"type\":\"card\"},\"type\":\"card_error\"},\"livemode\":true,\"metadata\":{\"payment_id\":\"rfsnEK6mX2HRS7Z8Jb8xS6K3J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</si>
  <si>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gid://shopify/OrderTransaction/8620481937746</t>
  </si>
  <si>
    <t>2026-01-20T11:49:39Z</t>
  </si>
  <si>
    <t>rRvvX8uS5FRIVaFJ4wmXJsuqi</t>
  </si>
  <si>
    <t>pi_3SrdRIIkWweOM9jA2REdsRCn</t>
  </si>
  <si>
    <t>"{\"id\":\"pi_3SrdRIIkWweOM9jA2REdsRCn\",\"object\":\"payment_intent\",\"amount\":11495,\"amount_capturable\":0,\"amount_received\":0,\"canceled_at\":null,\"cancellation_reason\":null,\"capture_method\":\"automatic\",\"latest_charge\":null,\"confirmation_method\":\"manual\",\"created\":1768909780,\"currency\":\"eur\",\"customer\":null,\"last_payment_error\":{\"code\":\"payment_intent_authentication_failure\",\"doc_url\":\"https:\\/\\/stripe.com\\/docs\\/error-codes\\/payment-intent-authentication-failure\",\"message\":\"The provided PaymentMethod has failed authentication. You can provide payment_method_data or a new PaymentMethod to attempt to fulfill this PaymentIntent again.\",\"payment_method\":{\"id\":\"pm_1SrdRIIkWweOM9jANYSY4aqr\",\"object\":\"payment_method\",\"card\":{\"brand\":\"visa\",\"checks\":{\"address_line1_check\":\"unchecked\",\"address_postal_code_check\":\"unchecked\",\"cvc_check\":null},\"country\":\"ES\",\"description\":\"Visa Classic\",\"display_brand\":\"visa\",\"exp_month\":11,\"exp_year\":2027,\"fingerprint\":\"fBkWushu0C2dfjjW\",\"funding\":\"debit\",\"generated_from\":null,\"iin\":\"494019\",\"issuer\":\"BANCO BILBAO VIZCAYA ARGENTARIA S.A. (BBVA)\",\"last4\":\"7441\",\"network_token\":null,\"networks\":{\"available\":[\"visa\"],\"preferred\":null},\"payment_account_reference\":null,\"regulated_status\":\"unregulated\",\"three_d_secure_usage\":{\"supported\":true},\"wallet\":null},\"created\":1768909780,\"livemode\":true,\"metadata\":{},\"type\":\"card\"},\"type\":\"invalid_request_error\"},\"livemode\":true,\"metadata\":{\"payment_id\":\"rRvvX8uS5FRIVaFJ4wmXJsuqi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</si>
  <si>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gid://shopify/OrderTransaction/8620485443922</t>
  </si>
  <si>
    <t>2026-01-20T11:51:29Z</t>
  </si>
  <si>
    <t>ch_3SrdT3IkWweOM9jA0rLeJFw9</t>
  </si>
  <si>
    <t>r6ev6UKJuiilU2J4M8iwbS4Df</t>
  </si>
  <si>
    <t>pi_3SrdT3IkWweOM9jA0R0tlEnm</t>
  </si>
  <si>
    <t>"{\"id\":\"pi_3SrdT3IkWweOM9jA0R0tlEnm\",\"object\":\"payment_intent\",\"amount\":11495,\"amount_capturable\":0,\"amount_received\":11495,\"canceled_at\":null,\"cancellation_reason\":null,\"capture_method\":\"automatic\",\"latest_charge\":{\"id\":\"ch_3SrdT3IkWweOM9jA0rLeJFw9\",\"object\":\"charge\",\"amount\":11495,\"application_fee\":\"fee_1SrdT6IkWweOM9jAYZeyHxNd\",\"balance_transaction\":\"txn_3SrdT3IkWweOM9jA0Y0xZJjl\",\"captured\":true,\"created\":1768909891,\"currency\":\"eur\",\"failure_code\":null,\"failure_message\":null,\"fraud_details\":{},\"livemode\":true,\"metadata\":{\"payment_id\":\"r6ev6UKJuiilU2J4M8iwbS4D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dT3IkWweOM9jA0R0tlEnm\",\"payment_method\":\"pm_1SrdT3IkWweOM9jAhggSAdBR\",\"payment_method_details\":{\"card\":{\"amount_authorized\":11495,\"authorization_code\":\"212351\",\"brand\":\"visa\",\"checks\":{\"address_line1_check\":\"unavailable\",\"address_postal_code_check\":\"unavailable\",\"cvc_check\":null},\"country\":\"ES\",\"description\":\"Visa Classic\",\"ds_transaction_id\":null,\"exp_month\":6,\"exp_year\":2032,\"extended_authorization\":{\"status\":\"disabled\"},\"fingerprint\":\"zHGjc1vtUPRXgikf\",\"funding\":\"debit\",\"iin\":\"418820\",\"incremental_authorization\":{\"status\":\"unavailable\"},\"installments\":null,\"issuer\":\"BANCO BILBAO VIZCAYA ARGENTARIA S.A. (BBVA)\",\"last4\":\"6845\",\"mandate\":null,\"moto\":false,\"multicapture\":{\"status\":\"unavailable\"},\"network\":\"visa\",\"network_token\":{\"used\":false},\"network_transaction_id\":\"486020426913980\",\"overcapture\":{\"maximum_amount_capturable\":11495,\"status\":\"unavailable\"},\"payment_account_reference\":\"V0010013825187515857443452693\",\"regulated_status\":\"unregulated\",\"three_d_secure\":null,\"wallet\":null},\"type\":\"card\"},\"refunded\":false,\"source\":null,\"status\":\"succeeded\",\"mit_params\":{\"network_transaction_id\":\"486020426913980\"}},\"confirmation_method\":\"manual\",\"created\":1768909889,\"currency\":\"eur\",\"customer\":null,\"last_payment_error\":null,\"livemode\":true,\"metadata\":{\"payment_id\":\"r6ev6UKJuiilU2J4M8iwbS4Df\",\"payments_extension\":\"true\",\"payments_extension_type\":\"card\",\"reconciliation_flow\":\"payments_api\",\"shop_id\":\"751927347\"},\"next_action\":null,\"payment_method\":\"pm_1SrdT3IkWweOM9jAhggSAdBR\",\"payment_method_types\":[\"card\"],\"source\":null,\"status\":\"succeeded\"}"</t>
  </si>
  <si>
    <t>AS-96551</t>
  </si>
  <si>
    <t>gid://shopify/Order/7488379552082</t>
  </si>
  <si>
    <t>gid://shopify/OrderTransaction/8626303369554</t>
  </si>
  <si>
    <t>2026-01-22T18:59:29Z</t>
  </si>
  <si>
    <t>ch_3SsT6LIkWweOM9jA0wrCnUjs</t>
  </si>
  <si>
    <t>r94e9Cz0SyaANrQKf4hqXF7oK</t>
  </si>
  <si>
    <t>pi_3SsT6LIkWweOM9jA0HFy1uRF</t>
  </si>
  <si>
    <t>"{\"id\":\"pi_3SsT6LIkWweOM9jA0HFy1uRF\",\"object\":\"payment_intent\",\"amount\":4790,\"amount_capturable\":0,\"amount_received\":4790,\"canceled_at\":null,\"cancellation_reason\":null,\"capture_method\":\"automatic\",\"latest_charge\":{\"id\":\"ch_3SsT6LIkWweOM9jA0wrCnUjs\",\"object\":\"charge\",\"amount\":4790,\"application_fee\":\"fee_1SsT6NIkWweOM9jAMbsAW2wr\",\"balance_transaction\":\"txn_3SsT6LIkWweOM9jA0UpQhniG\",\"captured\":true,\"created\":1769108371,\"currency\":\"eur\",\"failure_code\":null,\"failure_message\":null,\"fraud_details\":{},\"livemode\":true,\"metadata\":{\"payment_id\":\"r94e9Cz0SyaANrQKf4hqXF7o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T6LIkWweOM9jA0HFy1uRF\",\"payment_method\":\"pm_1SsT6LIkWweOM9jAAqPjVfeV\",\"payment_method_details\":{\"card\":{\"amount_authorized\":4790,\"authorization_code\":\"978632\",\"brand\":\"visa\",\"checks\":{\"address_line1_check\":\"unavailable\",\"address_postal_code_check\":\"unavailable\",\"cvc_check\":\"pass\"},\"country\":\"ES\",\"description\":\"Visa Classic\",\"ds_transaction_id\":null,\"exp_month\":11,\"exp_year\":2026,\"extended_authorization\":{\"status\":\"disabled\"},\"fingerprint\":\"bt3vwwBhhv3P2xlG\",\"funding\":\"debit\",\"iin\":\"450827\",\"incremental_authorization\":{\"status\":\"unavailable\"},\"installments\":null,\"issuer\":\"CAJA LABORAL POPULAR COOP. DE CREDITO\",\"last4\":\"9006\",\"mandate\":null,\"moto\":false,\"multicapture\":{\"status\":\"unavailable\"},\"network\":\"visa\",\"network_token\":{\"used\":false},\"network_transaction_id\":\"486022683718285\",\"overcapture\":{\"maximum_amount_capturable\":4790,\"status\":\"unavailable\"},\"payment_account_reference\":\"V0010014621344587234654728046\",\"regulated_status\":\"unregulated\",\"three_d_secure\":null,\"wallet\":null},\"type\":\"card\"},\"refunded\":false,\"source\":null,\"status\":\"succeeded\",\"mit_params\":{\"network_transaction_id\":\"486022683718285\"}},\"confirmation_method\":\"manual\",\"created\":1769108369,\"currency\":\"eur\",\"customer\":null,\"last_payment_error\":null,\"livemode\":true,\"metadata\":{\"payment_id\":\"r94e9Cz0SyaANrQKf4hqXF7oK\",\"payments_extension\":\"true\",\"payments_extension_type\":\"card\",\"reconciliation_flow\":\"payments_api\",\"shop_id\":\"751927347\"},\"next_action\":null,\"payment_method\":\"pm_1SsT6LIkWweOM9jAAqPjVfeV\",\"payment_method_types\":[\"card\"],\"source\":null,\"status\":\"succeeded\"}"</t>
  </si>
  <si>
    <t>AS-96514</t>
  </si>
  <si>
    <t>gid://shopify/Order/7446913548626</t>
  </si>
  <si>
    <t>gid://shopify/OrderTransaction/8624872948050</t>
  </si>
  <si>
    <t>2026-01-22T07:49:05Z</t>
  </si>
  <si>
    <t>ch_3SsIdaIkWweOM9jA200d2Lf2</t>
  </si>
  <si>
    <t>ruFBZFg5Zz7PAoFfNkJvWJjJn</t>
  </si>
  <si>
    <t>pi_3SsIdaIkWweOM9jA2YBS0r92</t>
  </si>
  <si>
    <t>"{\"id\":\"pi_3SsIdaIkWweOM9jA2YBS0r92\",\"object\":\"payment_intent\",\"amount\":6790,\"amount_capturable\":0,\"amount_received\":6790,\"canceled_at\":null,\"cancellation_reason\":null,\"capture_method\":\"automatic\",\"latest_charge\":{\"id\":\"ch_3SsIdaIkWweOM9jA200d2Lf2\",\"object\":\"charge\",\"amount\":6790,\"application_fee\":\"fee_1SsIdbIkWweOM9jAcHkUn8Lg\",\"balance_transaction\":\"txn_3SsIdaIkWweOM9jA2OBjzJhg\",\"captured\":true,\"created\":1769068146,\"currency\":\"eur\",\"failure_code\":null,\"failure_message\":null,\"fraud_details\":{},\"livemode\":true,\"metadata\":{\"payment_id\":\"ruFBZFg5Zz7PAoFfNkJvWJjJ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IdaIkWweOM9jA2YBS0r92\",\"payment_method\":\"pm_1SsIdaIkWweOM9jAfEPV8aFL\",\"payment_method_details\":{\"card\":{\"amount_authorized\":6790,\"authorization_code\":\"958509\",\"brand\":\"visa\",\"checks\":{\"address_line1_check\":\"unavailable\",\"address_postal_code_check\":\"unavailable\",\"cvc_check\":\"pass\"},\"country\":\"ES\",\"description\":\"Visa Classic\",\"ds_transaction_id\":null,\"exp_month\":2,\"exp_year\":2027,\"extended_authorization\":{\"status\":\"disabled\"},\"fingerprint\":\"5opBWY8THj0W740x\",\"funding\":\"credit\",\"iin\":\"440707\",\"incremental_authorization\":{\"status\":\"unavailable\"},\"installments\":null,\"issuer\":\"ABANCA CORPORACION BANCARIA, S.A\",\"last4\":\"1005\",\"mandate\":null,\"moto\":false,\"multicapture\":{\"status\":\"unavailable\"},\"network\":\"visa\",\"network_token\":{\"used\":false},\"network_transaction_id\":\"486022281466920\",\"overcapture\":{\"maximum_amount_capturable\":6790,\"status\":\"unavailable\"},\"payment_account_reference\":\"V0010013822066727310548146551\",\"regulated_status\":\"unregulated\",\"three_d_secure\":null,\"wallet\":null},\"type\":\"card\"},\"refunded\":false,\"source\":null,\"status\":\"succeeded\",\"mit_params\":{\"network_transaction_id\":\"486022281466920\"}},\"confirmation_method\":\"manual\",\"created\":1769068146,\"currency\":\"eur\",\"customer\":null,\"last_payment_error\":null,\"livemode\":true,\"metadata\":{\"payment_id\":\"ruFBZFg5Zz7PAoFfNkJvWJjJn\",\"payments_extension\":\"true\",\"payments_extension_type\":\"card\",\"reconciliation_flow\":\"payments_api\",\"shop_id\":\"751927347\"},\"next_action\":null,\"payment_method\":\"pm_1SsIdaIkWweOM9jAfEPV8aFL\",\"payment_method_types\":[\"card\"],\"source\":null,\"status\":\"succeeded\"}"</t>
  </si>
  <si>
    <t>AS-95032</t>
  </si>
  <si>
    <t>gid://shopify/Order/7399248036178</t>
  </si>
  <si>
    <t>gid://shopify/OrderTransaction/8575966052690</t>
  </si>
  <si>
    <t>2026-01-04T14:36:11Z</t>
  </si>
  <si>
    <t>ch_3SlsPgIkWweOM9jA1NWEG9Fp</t>
  </si>
  <si>
    <t>rIjwjySvAJ2BiIe4LFjL5PxZL</t>
  </si>
  <si>
    <t>pi_3SlsPgIkWweOM9jA1CTi6U8d</t>
  </si>
  <si>
    <t>"{\"id\":\"pi_3SlsPgIkWweOM9jA1CTi6U8d\",\"object\":\"payment_intent\",\"amount\":31833,\"amount_capturable\":0,\"amount_received\":31833,\"canceled_at\":null,\"cancellation_reason\":null,\"capture_method\":\"automatic\",\"latest_charge\":{\"id\":\"ch_3SlsPgIkWweOM9jA1NWEG9Fp\",\"object\":\"charge\",\"amount\":31833,\"application_fee\":\"fee_1SlsQpIkWweOM9jACHqh9YfC\",\"balance_transaction\":\"txn_3SlsPgIkWweOM9jA113B1rl9\",\"captured\":true,\"created\":1767537442,\"currency\":\"eur\",\"failure_code\":null,\"failure_message\":null,\"fraud_details\":{},\"livemode\":true,\"metadata\":{\"payment_id\":\"rIjwjySvAJ2BiIe4LFjL5PxZ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sPgIkWweOM9jA1CTi6U8d\",\"payment_method\":\"pm_1SlsPgIkWweOM9jAXcuSjbmu\",\"payment_method_details\":{\"card\":{\"amount_authorized\":31833,\"authorization_code\":\"958464\",\"brand\":\"visa\",\"checks\":{\"address_line1_check\":\"fail\",\"address_postal_code_check\":\"pass\",\"cvc_check\":\"pass\"},\"country\":\"FR\",\"description\":\"Visa Signature\",\"ds_transaction_id\":null,\"exp_month\":4,\"exp_year\":2028,\"extended_authorization\":{\"status\":\"disabled\"},\"fingerprint\":\"XV52gM0nS6o7gQHE\",\"funding\":\"debit\",\"iin\":\"416538\",\"incremental_authorization\":{\"status\":\"unavailable\"},\"installments\":null,\"issuer\":\"BOURSORAMA BANQUE\",\"last4\":\"1279\",\"mandate\":null,\"moto\":false,\"multicapture\":{\"status\":\"unavailable\"},\"network\":\"visa\",\"network_token\":{\"used\":false},\"network_transaction_id\":\"486004526421958\",\"overcapture\":{\"maximum_amount_capturable\":31833,\"status\":\"unavailable\"},\"payment_account_reference\":\"V001AAG8031110013441716000000\",\"regulated_status\":\"unregulated\",\"three_d_secure\":{\"authentication_flow\":\"challenge\",\"electronic_commerce_indicator\":\"05\",\"exemption_indicator\":null,\"result\":\"authenticated\",\"result_reason\":null,\"transaction_id\":\"325f2fee-7ae0-4ff1-a193-3fe0d8107c5d\",\"version\":\"2.2.0\"},\"wallet\":null},\"type\":\"card\"},\"refunded\":false,\"source\":null,\"status\":\"succeeded\",\"mit_params\":{\"network_transaction_id\":\"486004526421958\"}},\"confirmation_method\":\"manual\",\"created\":1767537372,\"currency\":\"eur\",\"customer\":null,\"last_payment_error\":null,\"livemode\":true,\"metadata\":{\"payment_id\":\"rIjwjySvAJ2BiIe4LFjL5PxZL\",\"payments_extension\":\"true\",\"payments_extension_type\":\"card\",\"reconciliation_flow\":\"payments_api\",\"shop_id\":\"751927347\"},\"next_action\":null,\"payment_method\":\"pm_1SlsPgIkWweOM9jAXcuSjbmu\",\"payment_method_types\":[\"card\"],\"source\":null,\"status\":\"succeeded\"}"</t>
  </si>
  <si>
    <t>AS-96444</t>
  </si>
  <si>
    <t>gid://shopify/Order/7445349663058</t>
  </si>
  <si>
    <t>gid://shopify/OrderTransaction/8622718714194</t>
  </si>
  <si>
    <t>2026-01-21T10:24:13Z</t>
  </si>
  <si>
    <t>3HK09346TF3330251</t>
  </si>
  <si>
    <t>"{\"id\":\"3HK09346TF3330251\",\"intent\":\"CAPTURE\",\"status\":\"COMPLETED\",\"payment_source\":{\"paypal\":{\"email_address\":\"etc49@yahoo.es\",\"account_id\":\"Q4W6MMLMNGEFW\",\"account_status\":\"VERIFIED\",\"name\":{\"given_name\":\"maria elena\",\"surname\":\"tapia carrasco\"},\"phone_number\":{\"national_number\":\"34678752314\"},\"address\":{\"address_line_1\":\"Avda.Camelias 101.4\u00baI\",\"admin_area_2\":\"Vigo\",\"admin_area_1\":\"PONTEVEDRA\",\"postal_code\":\"36211\",\"country_code\":\"ES\"}}},\"purchase_units\":[{\"reference_id\":\"default\",\"amount\":{\"currency_code\":\"EUR\",\"value\":\"77.31\",\"breakdown\":{\"item_total\":{\"currency_code\":\"EUR\",\"value\":\"85.90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8.59\"}}},\"payee\":{\"email_address\":\"info@artestaposters.com\",\"merchant_id\":\"CZQCEKGVW6QGG\",\"display_data\":{\"brand_name\":\"Artesta\"}},\"payment_instruction\":{\"disbursement_mode\":\"INSTANT\"},\"description\":\"Minimal pink abstract 07 - P\u00f3ster \\/ Madera roble natural \\/ 30x40\",\"custom_id\":\"{\\\"shop_id\\\":751927347,\\\"session_id\\\":\\\"r47MWf4eEw0DHKT351zru8rio\\\"}\",\"invoice_id\":\"r47MWf4eEw0DHKT351zru8rio\",\"soft_descriptor\":\"PAYPAL *ARTESTASTOR AR\",\"items\":[{\"name\":\"Minimal pink abstract 07 - P\u00f3ster \\/ Madera roble natural \\/ 30x40\",\"unit_amount\":{\"currency_code\":\"EUR\",\"value\":\"42.95\"},\"tax\":{\"currency_code\":\"EUR\",\"value\":\"0.00\"},\"quantity\":\"1\"},{\"name\":\"Watercolor landscape N2 - P\u00f3ster \\/ Madera roble natural \\/ 30x40\",\"unit_amount\":{\"currency_code\":\"EUR\",\"value\":\"42.95\"},\"tax\":{\"currency_code\":\"EUR\",\"value\":\"0.00\"},\"quantity\":\"1\"}],\"shipping\":{\"name\":{\"full_name\":\"Elena Tapia Carrasco\"},\"address\":{\"address_line_1\":\"CALLE PALOS DE LA FRONTERA, n\u00ba 11- 2\u00ba F\",\"admin_area_2\":\"BAIONA\",\"admin_area_1\":\"PO\",\"postal_code\":\"36300\",\"country_code\":\"ES\"}},\"supplementary_data\":{\"tax_nexus\":[]},\"payments\":{\"captures\":[{\"id\":\"4FL188989M162851J\",\"status\":\"COMPLETED\",\"amount\":{\"currency_code\":\"EUR\",\"value\":\"77.31\"},\"final_capture\":true,\"disbursement_mode\":\"INSTANT\",\"seller_protection\":{\"status\":\"ELIGIBLE\",\"dispute_categories\":[\"ITEM_NOT_RECEIVED\",\"UNAUTHORIZED_TRANSACTION\"]},\"seller_receivable_breakdown\":{\"gross_amount\":{\"currency_code\":\"EUR\",\"value\":\"77.31\"},\"paypal_fee\":{\"currency_code\":\"EUR\",\"value\":\"2.59\"},\"net_amount\":{\"currency_code\":\"EUR\",\"value\":\"74.72\"}},\"invoice_id\":\"r47MWf4eEw0DHKT351zru8rio\",\"custom_id\":\"{\\\"shop_id\\\":751927347,\\\"session_id\\\":\\\"r47MWf4eEw0DHKT351zru8rio\\\"}\",\"links\":[{\"href\":\"https:\\/\\/api.paypal.com\\/v2\\/payments\\/captures\\/4FL188989M162851J\",\"rel\":\"self\",\"method\":\"GET\"},{\"href\":\"https:\\/\\/api.paypal.com\\/v2\\/payments\\/captures\\/4FL188989M162851J\\/refund\",\"rel\":\"refund\",\"method\":\"POST\"},{\"href\":\"https:\\/\\/api.paypal.com\\/v2\\/checkout\\/orders\\/3HK09346TF3330251\",\"rel\":\"up\",\"method\":\"GET\"}],\"create_time\":\"2026-01-21T10:24:15Z\",\"update_time\":\"2026-01-21T10:24:15Z\"}]}}],\"payer\":{\"name\":{\"given_name\":\"maria elena\",\"surname\":\"tapia carrasco\"},\"email_address\":\"etc49@yahoo.es\",\"payer_id\":\"Q4W6MMLMNGEFW\",\"phone\":{\"phone_number\":{\"national_number\":\"34678752314\"}},\"address\":{\"address_line_1\":\"Avda.Camelias 101.4\u00baI\",\"admin_area_2\":\"Vigo\",\"admin_area_1\":\"PONTEVEDRA\",\"postal_code\":\"36211\",\"country_code\":\"ES\"}},\"create_time\":\"2026-01-21T10:23:33Z\",\"update_time\":\"2026-01-21T10:24:15Z\",\"links\":[{\"href\":\"https:\\/\\/api.paypal.com\\/v2\\/checkout\\/orders\\/3HK09346TF3330251\",\"rel\":\"self\",\"method\":\"GET\"}]}"</t>
  </si>
  <si>
    <t>AS-97239</t>
  </si>
  <si>
    <t>gid://shopify/Order/7517074882898</t>
  </si>
  <si>
    <t>gid://shopify/OrderTransaction/8651038785874</t>
  </si>
  <si>
    <t>2026-01-31T20:06:53Z</t>
  </si>
  <si>
    <t>ch_3SvkRWIkWweOM9jA1MkZvTp8</t>
  </si>
  <si>
    <t>rxXCoXIuqVL448MSwDfrM46d7</t>
  </si>
  <si>
    <t>pi_3SvkRWIkWweOM9jA1k2erEdO</t>
  </si>
  <si>
    <t>"{\"id\":\"pi_3SvkRWIkWweOM9jA1k2erEdO\",\"object\":\"payment_intent\",\"amount\":3887,\"amount_capturable\":0,\"amount_received\":3887,\"canceled_at\":null,\"cancellation_reason\":null,\"capture_method\":\"automatic\",\"latest_charge\":{\"id\":\"ch_3SvkRWIkWweOM9jA1MkZvTp8\",\"object\":\"charge\",\"amount\":3887,\"application_fee\":\"fee_1SvkSSIkWweOM9jALhgiRnK4\",\"balance_transaction\":\"txn_3SvkRWIkWweOM9jA1CTFnHXV\",\"captured\":true,\"created\":1769890071,\"currency\":\"eur\",\"failure_code\":null,\"failure_message\":null,\"fraud_details\":{},\"livemode\":true,\"metadata\":{\"payment_id\":\"rxXCoXIuqVL448MSwDfrM46d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kRWIkWweOM9jA1k2erEdO\",\"payment_method\":\"pm_1SvkRWIkWweOM9jAGn7gQHi3\",\"payment_method_details\":{\"card\":{\"amount_authorized\":3887,\"authorization_code\":\"111458\",\"brand\":\"mastercard\",\"checks\":{\"address_line1_check\":\"unavailable\",\"address_postal_code_check\":\"unavailable\",\"cvc_check\":\"pass\"},\"country\":\"FR\",\"description\":\"MasterCard Standard Card Immediate Debit\",\"ds_transaction_id\":null,\"exp_month\":7,\"exp_year\":2027,\"extended_authorization\":{\"status\":\"disabled\"},\"fingerprint\":\"3FEQrwcWRE5Jz9Jp\",\"funding\":\"debit\",\"iin\":\"528889\",\"incremental_authorization\":{\"status\":\"unavailable\"},\"installments\":null,\"issuer\":\"CREDIT MUTUEL ARKEA\",\"last4\":\"8654\",\"mandate\":null,\"moto\":false,\"multicapture\":{\"status\":\"unavailable\"},\"network\":\"mastercard\",\"network_token\":{\"used\":false},\"network_transaction_id\":\"TCSYTOM6S0131\",\"overcapture\":{\"maximum_amount_capturable\":3887,\"status\":\"unavailable\"},\"payment_account_reference\":\"5001C30SN7CDCC1MU1Y89MRYD0AP8\",\"regulated_status\":\"unregulated\",\"three_d_secure\":{\"authentication_flow\":\"challenge\",\"electronic_commerce_indicator\":\"02\",\"exemption_indicator\":null,\"result\":\"authenticated\",\"result_reason\":null,\"transaction_id\":\"648061f5-53c4-4087-9dd1-e573092d082b\",\"version\":\"2.2.0\"},\"wallet\":null},\"type\":\"card\"},\"refunded\":false,\"source\":null,\"status\":\"succeeded\",\"mit_params\":{\"network_transaction_id\":\"TCSYTOM6S0131\"}},\"confirmation_method\":\"manual\",\"created\":1769890014,\"currency\":\"eur\",\"customer\":null,\"last_payment_error\":null,\"livemode\":true,\"metadata\":{\"payment_id\":\"rxXCoXIuqVL448MSwDfrM46d7\",\"payments_extension\":\"true\",\"payments_extension_type\":\"card\",\"reconciliation_flow\":\"payments_api\",\"shop_id\":\"751927347\"},\"next_action\":null,\"payment_method\":\"pm_1SvkRWIkWweOM9jAGn7gQHi3\",\"payment_method_types\":[\"card\"],\"source\":null,\"status\":\"succeeded\"}"</t>
  </si>
  <si>
    <t>AS-94932</t>
  </si>
  <si>
    <t>gid://shopify/Order/7396260741458</t>
  </si>
  <si>
    <t>gid://shopify/OrderTransaction/8571421000018</t>
  </si>
  <si>
    <t>2026-01-02T22:05:53Z</t>
  </si>
  <si>
    <t>ch_3SlGTmIkWweOM9jA25wazJvb</t>
  </si>
  <si>
    <t>rQue1mCwh7W1WjQYie4b9PWHn</t>
  </si>
  <si>
    <t>pi_3SlGTmIkWweOM9jA2Bf2QwZF</t>
  </si>
  <si>
    <t>"{\"id\":\"pi_3SlGTmIkWweOM9jA2Bf2QwZF\",\"object\":\"payment_intent\",\"amount\":15380,\"amount_capturable\":0,\"amount_received\":15380,\"canceled_at\":null,\"cancellation_reason\":null,\"capture_method\":\"automatic\",\"latest_charge\":{\"id\":\"ch_3SlGTmIkWweOM9jA25wazJvb\",\"object\":\"charge\",\"amount\":15380,\"application_fee\":\"fee_1SlGToIkWweOM9jA9HGC5s2o\",\"balance_transaction\":\"txn_3SlGTmIkWweOM9jA24PTQGdA\",\"captured\":true,\"created\":1767391554,\"currency\":\"eur\",\"failure_code\":null,\"failure_message\":null,\"fraud_details\":{},\"livemode\":true,\"metadata\":{\"payment_id\":\"rQue1mCwh7W1WjQYie4b9PWH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GTmIkWweOM9jA2Bf2QwZF\",\"payment_method\":\"pm_1SlGTmIkWweOM9jAiwZT1gMp\",\"payment_method_details\":{\"card\":{\"amount_authorized\":15380,\"authorization_code\":\"G2DWV1\",\"brand\":\"mastercard\",\"checks\":{\"address_line1_check\":\"unavailable\",\"address_postal_code_check\":\"unavailable\",\"cvc_check\":null},\"country\":\"DE\",\"description\":\"Debit MasterCard\",\"ds_transaction_id\":null,\"exp_month\":7,\"exp_year\":2027,\"extended_authorization\":{\"status\":\"disabled\"},\"fingerprint\":\"6XVD8KSTo0TGDzvU\",\"funding\":\"debit\",\"iin\":\"535487\",\"incremental_authorization\":{\"status\":\"unavailable\"},\"installments\":null,\"issuer\":\"DEUTSCHE BANK AG\",\"last4\":\"3966\",\"mandate\":null,\"moto\":false,\"multicapture\":{\"status\":\"unavailable\"},\"network\":\"mastercard\",\"network_token\":{\"used\":false},\"network_transaction_id\":\"MDSG2DWV10102\",\"overcapture\":{\"maximum_amount_capturable\":15380,\"status\":\"unavailable\"},\"payment_account_reference\":\"5001EM8R2IKS1W5V7214H4TRV9WDT\",\"regulated_status\":\"unregulated\",\"three_d_secure\":null,\"wallet\":null},\"type\":\"card\"},\"refunded\":false,\"source\":null,\"status\":\"succeeded\",\"mit_params\":{\"network_transaction_id\":\"MDSG2DWV10102\"}},\"confirmation_method\":\"manual\",\"created\":1767391554,\"currency\":\"eur\",\"customer\":null,\"last_payment_error\":null,\"livemode\":true,\"metadata\":{\"payment_id\":\"rQue1mCwh7W1WjQYie4b9PWHn\",\"payments_extension\":\"true\",\"payments_extension_type\":\"card\",\"reconciliation_flow\":\"payments_api\",\"shop_id\":\"751927347\"},\"next_action\":null,\"payment_method\":\"pm_1SlGTmIkWweOM9jAiwZT1gMp\",\"payment_method_types\":[\"card\"],\"source\":null,\"status\":\"succeeded\"}"</t>
  </si>
  <si>
    <t>AS-97071</t>
  </si>
  <si>
    <t>gid://shopify/Order/7512277746002</t>
  </si>
  <si>
    <t>gid://shopify/OrderTransaction/8645441978706</t>
  </si>
  <si>
    <t>2026-01-29T16:09:31Z</t>
  </si>
  <si>
    <t>ch_3SuxmiIkWweOM9jA1LbGvjkv</t>
  </si>
  <si>
    <t>rGsSKSYP1M463g3ACIrYXeu7F</t>
  </si>
  <si>
    <t>pi_3SuxmiIkWweOM9jA17ZpSSO0</t>
  </si>
  <si>
    <t>"{\"id\":\"pi_3SuxmiIkWweOM9jA17ZpSSO0\",\"object\":\"payment_intent\",\"amount\":4790,\"amount_capturable\":0,\"amount_received\":4790,\"canceled_at\":null,\"cancellation_reason\":null,\"capture_method\":\"automatic\",\"latest_charge\":{\"id\":\"ch_3SuxmiIkWweOM9jA1LbGvjkv\",\"object\":\"charge\",\"amount\":4790,\"application_fee\":\"fee_1SuxmjIkWweOM9jAPIjBlCVh\",\"balance_transaction\":\"txn_3SuxmiIkWweOM9jA1YJoioPc\",\"captured\":true,\"created\":1769702972,\"currency\":\"eur\",\"failure_code\":null,\"failure_message\":null,\"fraud_details\":{},\"livemode\":true,\"metadata\":{\"payment_id\":\"rGsSKSYP1M463g3ACIrYXeu7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xmiIkWweOM9jA17ZpSSO0\",\"payment_method\":\"pm_1SuxmiIkWweOM9jAvCzOaIPq\",\"payment_method_details\":{\"card\":{\"amount_authorized\":4790,\"authorization_code\":\"170585\",\"brand\":\"mastercard\",\"checks\":{\"address_line1_check\":\"unavailable\",\"address_postal_code_check\":\"unavailable\",\"cvc_check\":\"pass\"},\"country\":\"IT\",\"description\":\"Prepaid Unembossed MasterCard Card (Non-US)\",\"ds_transaction_id\":null,\"exp_month\":10,\"exp_year\":2029,\"extended_authorization\":{\"status\":\"disabled\"},\"fingerprint\":\"RqZM75OSCJWDIIUY\",\"funding\":\"prepaid\",\"iin\":\"530514\",\"incremental_authorization\":{\"status\":\"unavailable\"},\"installments\":null,\"issuer\":\"INTESA SANPAOLO SPA\",\"last4\":\"7922\",\"mandate\":null,\"moto\":false,\"multicapture\":{\"status\":\"unavailable\"},\"network\":\"mastercard\",\"network_token\":{\"used\":false},\"network_transaction_id\":\"SURT6PCD10129\",\"overcapture\":{\"maximum_amount_capturable\":4790,\"status\":\"unavailable\"},\"payment_account_reference\":\"5001BUHBH7EVAVXN3PCWUESCLDNHF\",\"regulated_status\":\"unregulated\",\"three_d_secure\":null,\"wallet\":null},\"type\":\"card\"},\"refunded\":false,\"source\":null,\"status\":\"succeeded\",\"mit_params\":{\"network_transaction_id\":\"SURT6PCD10129\"}},\"confirmation_method\":\"manual\",\"created\":1769702972,\"currency\":\"eur\",\"customer\":null,\"last_payment_error\":null,\"livemode\":true,\"metadata\":{\"payment_id\":\"rGsSKSYP1M463g3ACIrYXeu7F\",\"payments_extension\":\"true\",\"payments_extension_type\":\"card\",\"reconciliation_flow\":\"payments_api\",\"shop_id\":\"751927347\"},\"next_action\":null,\"payment_method\":\"pm_1SuxmiIkWweOM9jAvCzOaIPq\",\"payment_method_types\":[\"card\"],\"source\":null,\"status\":\"succeeded\"}"</t>
  </si>
  <si>
    <t>gid://shopify/OrderTransaction/8645962039634</t>
  </si>
  <si>
    <t>2026-01-29T19:30:29Z</t>
  </si>
  <si>
    <t>re_3SuxmiIkWweOM9jA1cNTTt2V</t>
  </si>
  <si>
    <t>zDMo9541ceo7yHevU4YlLbXBg</t>
  </si>
  <si>
    <t>"{\"id\":\"re_3SuxmiIkWweOM9jA1cNTTt2V\",\"amount\":4790,\"balance_transaction\":\"txn_3SuxmiIkWweOM9jA1iLokPsx\",\"charge\":{\"id\":\"ch_3SuxmiIkWweOM9jA1LbGvjkv\",\"object\":\"charge\",\"amount\":4790,\"application_fee\":\"fee_1SuxmjIkWweOM9jAPIjBlCVh\",\"balance_transaction\":\"txn_3SuxmiIkWweOM9jA1YJoioPc\",\"captured\":true,\"created\":1769702972,\"currency\":\"eur\",\"failure_code\":null,\"failure_message\":null,\"fraud_details\":{},\"livemode\":true,\"metadata\":{\"payment_id\":\"rGsSKSYP1M463g3ACIrYXeu7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xmiIkWweOM9jA17ZpSSO0\",\"payment_method\":\"pm_1SuxmiIkWweOM9jAvCzOaIPq\",\"payment_method_details\":{\"card\":{\"amount_authorized\":4790,\"authorization_code\":\"170585\",\"brand\":\"mastercard\",\"checks\":{\"address_line1_check\":\"unavailable\",\"address_postal_code_check\":\"unavailable\",\"cvc_check\":\"pass\"},\"country\":\"IT\",\"description\":\"Prepaid Unembossed MasterCard Card (Non-US)\",\"ds_transaction_id\":null,\"exp_month\":10,\"exp_year\":2029,\"extended_authorization\":{\"status\":\"disabled\"},\"fingerprint\":\"RqZM75OSCJWDIIUY\",\"funding\":\"prepaid\",\"iin\":\"530514\",\"incremental_authorization\":{\"status\":\"unavailable\"},\"installments\":null,\"issuer\":\"INTESA SANPAOLO SPA\",\"last4\":\"7922\",\"mandate\":null,\"moto\":false,\"multicapture\":{\"status\":\"unavailable\"},\"network\":\"mastercard\",\"network_token\":{\"used\":false},\"network_transaction_id\":\"SURT6PCD10129\",\"overcapture\":{\"maximum_amount_capturable\":4790,\"status\":\"unavailable\"},\"payment_account_reference\":\"5001BUHBH7EVAVXN3PCWUESCLDNHF\",\"regulated_status\":\"unregulated\",\"three_d_secure\":null,\"wallet\":null},\"type\":\"card\"},\"refunded\":true,\"source\":null,\"status\":\"succeeded\",\"mit_params\":{\"network_transaction_id\":\"SURT6PCD10129\"}},\"object\":\"refund\",\"reason\":null,\"status\":\"succeeded\",\"created\":1769715029,\"currency\":\"eur\",\"metadata\":{\"payments_extension\":\"true\",\"payments_extension_type\":\"card\",\"reconciliation_flow\":\"payments_api\",\"refund_id\":\"zDMo9541ceo7yHevU4YlLbXBg\"},\"payment_method_details\":{\"card\":{\"acquirer_reference_number\":null,\"acquirer_reference_number_status\":\"unavailable\"},\"type\":\"card\"},\"mit_params\":{}}"</t>
  </si>
  <si>
    <t>AS-96602</t>
  </si>
  <si>
    <t>gid://shopify/Order/7489679524178</t>
  </si>
  <si>
    <t>gid://shopify/OrderTransaction/8628051018066</t>
  </si>
  <si>
    <t>2026-01-23T13:50:13Z</t>
  </si>
  <si>
    <t>ch_3SskkcIkWweOM9jA0BGDaEMX</t>
  </si>
  <si>
    <t>rKevwZtQrqjWYsaLisBqF1IjK</t>
  </si>
  <si>
    <t>pi_3SskkcIkWweOM9jA00Mu3pEO</t>
  </si>
  <si>
    <t>"{\"id\":\"pi_3SskkcIkWweOM9jA00Mu3pEO\",\"object\":\"payment_intent\",\"amount\":1790,\"amount_capturable\":0,\"amount_received\":1790,\"canceled_at\":null,\"cancellation_reason\":null,\"capture_method\":\"automatic\",\"latest_charge\":{\"id\":\"ch_3SskkcIkWweOM9jA0BGDaEMX\",\"object\":\"charge\",\"amount\":1790,\"application_fee\":\"fee_1SsklNIkWweOM9jA1hAuSZhK\",\"balance_transaction\":\"txn_3SskkcIkWweOM9jA0qDcS1mQ\",\"captured\":true,\"created\":1769176261,\"currency\":\"eur\",\"failure_code\":null,\"failure_message\":null,\"fraud_details\":{},\"livemode\":true,\"metadata\":{\"payment_id\":\"rKevwZtQrqjWYsaLisBqF1Ij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kkcIkWweOM9jA00Mu3pEO\",\"payment_method\":\"pm_1SskkcIkWweOM9jAgE3QzfAh\",\"payment_method_details\":{\"card\":{\"amount_authorized\":1790,\"authorization_code\":\"133371\",\"brand\":\"visa\",\"checks\":{\"address_line1_check\":\"unavailable\",\"address_postal_code_check\":\"unavailable\",\"cvc_check\":\"pass\"},\"country\":\"FR\",\"description\":\"Visa Classic\",\"ds_transaction_id\":null,\"exp_month\":5,\"exp_year\":2027,\"extended_authorization\":{\"status\":\"disabled\"},\"fingerprint\":\"BklTrDoYH9JMjQcH\",\"funding\":\"credit\",\"iin\":\"497402\",\"incremental_authorization\":{\"status\":\"unavailable\"},\"installments\":null,\"issuer\":\"BNP PARIBAS\",\"last4\":\"2661\",\"mandate\":null,\"moto\":false,\"multicapture\":{\"status\":\"unavailable\"},\"network\":\"visa\",\"network_token\":{\"used\":false},\"network_transaction_id\":\"486023498619212\",\"overcapture\":{\"maximum_amount_capturable\":1790,\"status\":\"unavailable\"},\"payment_account_reference\":\"V001AABA102012021042146915740\",\"regulated_status\":\"unregulated\",\"three_d_secure\":{\"authentication_flow\":\"challenge\",\"electronic_commerce_indicator\":\"05\",\"exemption_indicator\":null,\"result\":\"authenticated\",\"result_reason\":null,\"transaction_id\":\"620e2243-739d-4d6c-9d90-2497ebf49565\",\"version\":\"2.2.0\"},\"wallet\":null},\"type\":\"card\"},\"refunded\":false,\"source\":null,\"status\":\"succeeded\",\"mit_params\":{\"network_transaction_id\":\"486023498619212\"}},\"confirmation_method\":\"manual\",\"created\":1769176214,\"currency\":\"eur\",\"customer\":null,\"last_payment_error\":null,\"livemode\":true,\"metadata\":{\"payment_id\":\"rKevwZtQrqjWYsaLisBqF1IjK\",\"payments_extension\":\"true\",\"payments_extension_type\":\"card\",\"reconciliation_flow\":\"payments_api\",\"shop_id\":\"751927347\"},\"next_action\":null,\"payment_method\":\"pm_1SskkcIkWweOM9jAgE3QzfAh\",\"payment_method_types\":[\"card\"],\"source\":null,\"status\":\"succeeded\"}"</t>
  </si>
  <si>
    <t>gid://shopify/OrderTransaction/8628066484562</t>
  </si>
  <si>
    <t>2026-01-23T13:54:15Z</t>
  </si>
  <si>
    <t>re_3SskkcIkWweOM9jA0sataJv7</t>
  </si>
  <si>
    <t>zuoJYb7fdjhhPGT9xethcAzzP</t>
  </si>
  <si>
    <t>"{\"id\":\"re_3SskkcIkWweOM9jA0sataJv7\",\"amount\":1790,\"balance_transaction\":\"txn_3SskkcIkWweOM9jA04GscBfW\",\"charge\":{\"id\":\"ch_3SskkcIkWweOM9jA0BGDaEMX\",\"object\":\"charge\",\"amount\":1790,\"application_fee\":\"fee_1SsklNIkWweOM9jA1hAuSZhK\",\"balance_transaction\":\"txn_3SskkcIkWweOM9jA0qDcS1mQ\",\"captured\":true,\"created\":1769176261,\"currency\":\"eur\",\"failure_code\":null,\"failure_message\":null,\"fraud_details\":{},\"livemode\":true,\"metadata\":{\"payment_id\":\"rKevwZtQrqjWYsaLisBqF1Ij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kkcIkWweOM9jA00Mu3pEO\",\"payment_method\":\"pm_1SskkcIkWweOM9jAgE3QzfAh\",\"payment_method_details\":{\"card\":{\"amount_authorized\":1790,\"authorization_code\":\"133371\",\"brand\":\"visa\",\"checks\":{\"address_line1_check\":\"unavailable\",\"address_postal_code_check\":\"unavailable\",\"cvc_check\":\"pass\"},\"country\":\"FR\",\"description\":\"Visa Classic\",\"ds_transaction_id\":null,\"exp_month\":5,\"exp_year\":2027,\"extended_authorization\":{\"status\":\"disabled\"},\"fingerprint\":\"BklTrDoYH9JMjQcH\",\"funding\":\"credit\",\"iin\":\"497402\",\"incremental_authorization\":{\"status\":\"unavailable\"},\"installments\":null,\"issuer\":\"BNP PARIBAS\",\"last4\":\"2661\",\"mandate\":null,\"moto\":false,\"multicapture\":{\"status\":\"unavailable\"},\"network\":\"visa\",\"network_token\":{\"used\":false},\"network_transaction_id\":\"486023498619212\",\"overcapture\":{\"maximum_amount_capturable\":1790,\"status\":\"unavailable\"},\"payment_account_reference\":\"V001AABA102012021042146915740\",\"regulated_status\":\"unregulated\",\"three_d_secure\":{\"authentication_flow\":\"challenge\",\"electronic_commerce_indicator\":\"05\",\"exemption_indicator\":null,\"result\":\"authenticated\",\"result_reason\":null,\"transaction_id\":\"620e2243-739d-4d6c-9d90-2497ebf49565\",\"version\":\"2.2.0\"},\"wallet\":null},\"type\":\"card\"},\"refunded\":true,\"source\":null,\"status\":\"succeeded\",\"mit_params\":{\"network_transaction_id\":\"486023498619212\"}},\"object\":\"refund\",\"reason\":null,\"status\":\"succeeded\",\"created\":1769176456,\"currency\":\"eur\",\"metadata\":{\"payments_extension\":\"true\",\"payments_extension_type\":\"card\",\"reconciliation_flow\":\"payments_api\",\"refund_id\":\"zuoJYb7fdjhhPGT9xethcAzzP\"},\"payment_method_details\":{\"card\":{\"acquirer_reference_number\":null,\"acquirer_reference_number_status\":\"unavailable\"},\"type\":\"card\"},\"mit_params\":{}}"</t>
  </si>
  <si>
    <t>AS-96518</t>
  </si>
  <si>
    <t>gid://shopify/Order/7447047045458</t>
  </si>
  <si>
    <t>gid://shopify/OrderTransaction/8625055072594</t>
  </si>
  <si>
    <t>2026-01-22T09:30:16Z</t>
  </si>
  <si>
    <t>ch_3SsKDUIkWweOM9jA0yymG4XY</t>
  </si>
  <si>
    <t>rZQSCIQkjrGjFcbDnUixAptKc</t>
  </si>
  <si>
    <t>pi_3SsKDUIkWweOM9jA0isaRmfK</t>
  </si>
  <si>
    <t>"{\"id\":\"pi_3SsKDUIkWweOM9jA0isaRmfK\",\"object\":\"payment_intent\",\"amount\":10193,\"amount_capturable\":0,\"amount_received\":0,\"canceled_at\":null,\"cancellation_reason\":null,\"capture_method\":\"automatic\",\"latest_charge\":{\"id\":\"ch_3SsKDUIkWweOM9jA0yymG4XY\",\"object\":\"charge\",\"amount\":10193,\"application_fee\":null,\"balance_transaction\":null,\"captured\":false,\"created\":1769074217,\"currency\":\"eur\",\"failure_code\":\"card_declined\",\"failure_message\":\"Your card was declined for making repeated attempts too frequently or exceeding its amount limit.\",\"fraud_details\":{},\"livemode\":true,\"metadata\":{\"payment_id\":\"rZQSCIQkjrGjFcbDnUixAptKc\",\"payments_extension\":\"true\",\"payments_extension_type\":\"card\",\"reconciliation_flow\":\"payments_api\",\"shop_id\":\"751927347\"},\"outcome\":{\"advice_code\":\"try_again_later\",\"network_advice_code\":\"02\",\"network_decline_code\":\"61\",\"network_status\":\"declined_by_network\",\"reason\":\"card_velocity_exceeded\",\"risk_level\":\"normal\",\"seller_message\":\"The bank returned the decline code `card_velocity_exceeded`.\",\"type\":\"issuer_declined\"},\"paid\":false,\"payment_intent\":\"pi_3SsKDUIkWweOM9jA0isaRmfK\",\"payment_method\":\"pm_1SsKDUIkWweOM9jAN850y2F8\",\"payment_method_details\":{\"card\":{\"amount_authorized\":null,\"authorization_code\":null,\"brand\":\"visa\",\"checks\":{\"address_line1_check\":\"unavailable\",\"address_postal_code_check\":\"unavailable\",\"cvc_check\":null},\"country\":\"ES\",\"description\":\"Visa Business\",\"ds_transaction_id\":null,\"exp_month\":11,\"exp_year\":2028,\"extended_authorization\":{\"status\":\"disabled\"},\"fingerprint\":\"713oRaR6o1CSMZ2X\",\"funding\":\"credit\",\"iin\":\"425566\",\"incremental_authorization\":{\"status\":\"unavailable\"},\"installments\":null,\"issuer\":\"BANKINTER S.A.\",\"last4\":\"1470\",\"mandate\":null,\"moto\":false,\"multicapture\":{\"status\":\"unavailable\"},\"network\":\"visa\",\"network_token\":{\"used\":false},\"network_transaction_id\":\"486022342170494\",\"overcapture\":{\"maximum_amount_capturable\":10193,\"status\":\"unavailable\"},\"payment_account_reference\":\"V0010014625318604866679379568\",\"regulated_status\":\"unregulated\",\"three_d_secure\":null,\"wallet\":null},\"type\":\"card\"},\"refunded\":false,\"source\":null,\"status\":\"failed\",\"mit_params\":{\"network_transaction_id\":\"486022342170494\"}},\"confirmation_method\":\"manual\",\"created\":1769074216,\"currency\":\"eur\",\"customer\":null,\"last_payment_error\":{\"advice_code\":\"try_again_later\",\"charge\":\"ch_3SsKDUIkWweOM9jA0yymG4XY\",\"code\":\"card_declined\",\"decline_code\":\"card_velocity_exceeded\",\"doc_url\":\"https:\\/\\/stripe.com\\/docs\\/error-codes\\/card-declined\",\"message\":\"Your card was declined for making repeated attempts too frequently or exceeding its amount limit.\",\"network_advice_code\":\"02\",\"network_decline_code\":\"61\",\"payment_method\":{\"id\":\"pm_1SsKDUIkWweOM9jAN850y2F8\",\"object\":\"payment_method\",\"card\":{\"brand\":\"visa\",\"checks\":{\"address_line1_check\":\"unavailable\",\"address_postal_code_check\":\"unavailable\",\"cvc_check\":null},\"country\":\"ES\",\"description\":\"Visa Business\",\"display_brand\":\"visa\",\"exp_month\":11,\"exp_year\":2028,\"fingerprint\":\"713oRaR6o1CSMZ2X\",\"funding\":\"credit\",\"generated_from\":null,\"iin\":\"425566\",\"issuer\":\"BANKINTER S.A.\",\"last4\":\"1470\",\"network_token\":null,\"networks\":{\"available\":[\"visa\"],\"preferred\":null},\"payment_account_reference\":null,\"regulated_status\":\"unregulated\",\"three_d_secure_usage\":{\"supported\":true},\"wallet\":null},\"created\":1769074216,\"livemode\":true,\"metadata\":{},\"type\":\"card\"},\"type\":\"card_error\"},\"livemode\":true,\"metadata\":{\"payment_id\":\"rZQSCIQkjrGjFcbDnUixAptKc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</si>
  <si>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gid://shopify/OrderTransaction/8625056481618</t>
  </si>
  <si>
    <t>2026-01-22T09:30:53Z</t>
  </si>
  <si>
    <t>ch_3SsKE5IkWweOM9jA2LnuUSts</t>
  </si>
  <si>
    <t>rWu3pYOsbHCWVe34MwzEQj97w</t>
  </si>
  <si>
    <t>pi_3SsKE5IkWweOM9jA2yPEwx4h</t>
  </si>
  <si>
    <t>"{\"id\":\"pi_3SsKE5IkWweOM9jA2yPEwx4h\",\"object\":\"payment_intent\",\"amount\":10193,\"amount_capturable\":0,\"amount_received\":10193,\"canceled_at\":null,\"cancellation_reason\":null,\"capture_method\":\"automatic\",\"latest_charge\":{\"id\":\"ch_3SsKE5IkWweOM9jA2LnuUSts\",\"object\":\"charge\",\"amount\":10193,\"application_fee\":\"fee_1SsKE7IkWweOM9jAsjwLd4Nl\",\"balance_transaction\":\"txn_3SsKE5IkWweOM9jA2G3dqCzV\",\"captured\":true,\"created\":1769074255,\"currency\":\"eur\",\"failure_code\":null,\"failure_message\":null,\"fraud_details\":{},\"livemode\":true,\"metadata\":{\"payment_id\":\"rWu3pYOsbHCWVe34MwzEQj97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KE5IkWweOM9jA2yPEwx4h\",\"payment_method\":\"pm_1SsKE5IkWweOM9jAuA7vl926\",\"payment_method_details\":{\"card\":{\"amount_authorized\":10193,\"authorization_code\":\"218212\",\"brand\":\"visa\",\"checks\":{\"address_line1_check\":\"unavailable\",\"address_postal_code_check\":\"unavailable\",\"cvc_check\":null},\"country\":\"ES\",\"description\":\"Visa Business\",\"ds_transaction_id\":null,\"exp_month\":11,\"exp_year\":2028,\"extended_authorization\":{\"status\":\"disabled\"},\"fingerprint\":\"kxkhIZBa1ZundyeM\",\"funding\":\"credit\",\"iin\":\"425566\",\"incremental_authorization\":{\"status\":\"unavailable\"},\"installments\":null,\"issuer\":\"BANKINTER S.A.\",\"last4\":\"5033\",\"mandate\":null,\"moto\":false,\"multicapture\":{\"status\":\"unavailable\"},\"network\":\"visa\",\"network_token\":{\"used\":true},\"network_transaction_id\":\"486022342559335\",\"overcapture\":{\"maximum_amount_capturable\":10193,\"status\":\"unavailable\"},\"payment_account_reference\":\"V0010013525325381757369384722\",\"regulated_status\":\"unregulated\",\"three_d_secure\":null,\"wallet\":null},\"type\":\"card\"},\"refunded\":false,\"source\":null,\"status\":\"succeeded\",\"mit_params\":{\"network_transaction_id\":\"486022342559335\"}},\"confirmation_method\":\"manual\",\"created\":1769074253,\"currency\":\"eur\",\"customer\":null,\"last_payment_error\":null,\"livemode\":true,\"metadata\":{\"payment_id\":\"rWu3pYOsbHCWVe34MwzEQj97w\",\"payments_extension\":\"true\",\"payments_extension_type\":\"card\",\"reconciliation_flow\":\"payments_api\",\"shop_id\":\"751927347\"},\"next_action\":null,\"payment_method\":\"pm_1SsKE5IkWweOM9jAuA7vl926\",\"payment_method_types\":[\"card\"],\"source\":null,\"status\":\"succeeded\"}"</t>
  </si>
  <si>
    <t>AS-95633</t>
  </si>
  <si>
    <t>gid://shopify/Order/7420572008786</t>
  </si>
  <si>
    <t>gid://shopify/OrderTransaction/8593867506002</t>
  </si>
  <si>
    <t>2026-01-11T11:57:08Z</t>
  </si>
  <si>
    <t>ch_3SoNGaIkWweOM9jA1AC7EtRK</t>
  </si>
  <si>
    <t>reLAgeijpSTCMQCyaDNoaayiI</t>
  </si>
  <si>
    <t>pi_3SoNGaIkWweOM9jA1O93A1Nd</t>
  </si>
  <si>
    <t>"{\"id\":\"pi_3SoNGaIkWweOM9jA1O93A1Nd\",\"object\":\"payment_intent\",\"amount\":5387,\"amount_capturable\":0,\"amount_received\":5387,\"canceled_at\":null,\"cancellation_reason\":null,\"capture_method\":\"automatic\",\"latest_charge\":{\"id\":\"ch_3SoNGaIkWweOM9jA1AC7EtRK\",\"object\":\"charge\",\"amount\":5387,\"application_fee\":\"fee_1SoNHOIkWweOM9jAAt6QPfbW\",\"balance_transaction\":\"txn_3SoNGaIkWweOM9jA1gBXgGPa\",\"captured\":true,\"created\":1768132678,\"currency\":\"eur\",\"failure_code\":null,\"failure_message\":null,\"fraud_details\":{},\"livemode\":true,\"metadata\":{\"payment_id\":\"reLAgeijpSTCMQCyaDNoaayi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NGaIkWweOM9jA1O93A1Nd\",\"payment_method\":\"pm_1SoNGaIkWweOM9jA0mkCXPGa\",\"payment_method_details\":{\"card\":{\"amount_authorized\":5387,\"authorization_code\":\"078666\",\"brand\":\"mastercard\",\"checks\":{\"address_line1_check\":\"unavailable\",\"address_postal_code_check\":\"unavailable\",\"cvc_check\":\"unavailable\"},\"country\":\"ES\",\"description\":\"MasterCard Credit Card (mixed BIN)\",\"ds_transaction_id\":null,\"exp_month\":3,\"exp_year\":2032,\"extended_authorization\":{\"status\":\"disabled\"},\"fingerprint\":\"45agUltkyDgOcwXs\",\"funding\":\"credit\",\"iin\":\"541541\",\"incremental_authorization\":{\"status\":\"unavailable\"},\"installments\":null,\"issuer\":\"BANCO SANTANDER S.A.\",\"last4\":\"0860\",\"mandate\":null,\"moto\":false,\"multicapture\":{\"status\":\"unavailable\"},\"network\":\"mastercard\",\"network_token\":{\"used\":false},\"network_transaction_id\":\"MCCDN0VHN0111\",\"overcapture\":{\"maximum_amount_capturable\":5387,\"status\":\"unavailable\"},\"payment_account_reference\":\"500101LFNRR20X1X8B7WF39FCOC62\",\"regulated_status\":\"unregulated\",\"three_d_secure\":{\"authentication_flow\":\"challenge\",\"electronic_commerce_indicator\":\"02\",\"exemption_indicator\":null,\"result\":\"authenticated\",\"result_reason\":null,\"transaction_id\":\"975ab895-f50c-44ea-a066-01f41cf00946\",\"version\":\"2.2.0\"},\"wallet\":null},\"type\":\"card\"},\"refunded\":false,\"source\":null,\"status\":\"succeeded\",\"mit_params\":{\"network_transaction_id\":\"MCCDN0VHN0111\"}},\"confirmation_method\":\"manual\",\"created\":1768132628,\"currency\":\"eur\",\"customer\":null,\"last_payment_error\":null,\"livemode\":true,\"metadata\":{\"payment_id\":\"reLAgeijpSTCMQCyaDNoaayiI\",\"payments_extension\":\"true\",\"payments_extension_type\":\"card\",\"reconciliation_flow\":\"payments_api\",\"shop_id\":\"751927347\"},\"next_action\":null,\"payment_method\":\"pm_1SoNGaIkWweOM9jA0mkCXPGa\",\"payment_method_types\":[\"card\"],\"source\":null,\"status\":\"succeeded\"}"</t>
  </si>
  <si>
    <t>AS-95384</t>
  </si>
  <si>
    <t>gid://shopify/Order/7414375907666</t>
  </si>
  <si>
    <t>gid://shopify/OrderTransaction/8586687086930</t>
  </si>
  <si>
    <t>2026-01-08T15:44:10Z</t>
  </si>
  <si>
    <t>37Y001344B1212721</t>
  </si>
  <si>
    <t>"{\"id\":\"37Y001344B1212721\",\"intent\":\"CAPTURE\",\"status\":\"COMPLETED\",\"payment_source\":{\"paypal\":{\"email_address\":\"siekkoetter@web.de\",\"account_id\":\"DBTJ3UJQQX3JJ\",\"account_status\":\"VERIFIED\",\"name\":{\"given_name\":\"Ute\",\"surname\":\"Siekk\u00f6tter\"},\"phone_number\":{\"national_number\":\"1776473049\"},\"address\":{\"address_line_1\":\"Mintarder Weg 63\",\"admin_area_2\":\"Ratingen\",\"postal_code\":\"40885\",\"country_code\":\"DE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aterflowers - No 2 - P\u00f3ster \\/ Sin marco \\/ 30x40\",\"custom_id\":\"{\\\"shop_id\\\":751927347,\\\"session_id\\\":\\\"rK5DlKCpRQgqU3ASl0OAph2yG\\\"}\",\"invoice_id\":\"rK5DlKCpRQgqU3ASl0OAph2yG\",\"items\":[{\"name\":\"Waterflowers - No 2 - P\u00f3ster \\/ Sin marco \\/ 30x40\",\"unit_amount\":{\"currency_code\":\"EUR\",\"value\":\"19.95\"},\"tax\":{\"currency_code\":\"EUR\",\"value\":\"0.00\"},\"quantity\":\"1\"}],\"shipping\":{\"name\":{\"full_name\":\"Ute Siekk\u00f6tter\"},\"address\":{\"address_line_1\":\"Mintarder Weg 63\",\"admin_area_2\":\"Ratingen\",\"postal_code\":\"40885\",\"country_code\":\"DE\"}},\"supplementary_data\":{\"tax_nexus\":[]},\"payments\":{\"captures\":[{\"id\":\"56X81587Y1693610D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K5DlKCpRQgqU3ASl0OAph2yG\",\"custom_id\":\"{\\\"shop_id\\\":751927347,\\\"session_id\\\":\\\"rK5DlKCpRQgqU3ASl0OAph2yG\\\"}\",\"links\":[{\"href\":\"https:\\/\\/api.paypal.com\\/v2\\/payments\\/captures\\/56X81587Y1693610D\",\"rel\":\"self\",\"method\":\"GET\"},{\"href\":\"https:\\/\\/api.paypal.com\\/v2\\/payments\\/captures\\/56X81587Y1693610D\\/refund\",\"rel\":\"refund\",\"method\":\"POST\"},{\"href\":\"https:\\/\\/api.paypal.com\\/v2\\/checkout\\/orders\\/37Y001344B1212721\",\"rel\":\"up\",\"method\":\"GET\"}],\"create_time\":\"2026-01-08T15:44:12Z\",\"update_time\":\"2026-01-08T15:44:12Z\"}]}}],\"payer\":{\"name\":{\"given_name\":\"Ute\",\"surname\":\"Siekk\u00f6tter\"},\"email_address\":\"siekkoetter@web.de\",\"payer_id\":\"DBTJ3UJQQX3JJ\",\"phone\":{\"phone_number\":{\"national_number\":\"1776473049\"}},\"address\":{\"address_line_1\":\"Mintarder Weg 63\",\"admin_area_2\":\"Ratingen\",\"postal_code\":\"40885\",\"country_code\":\"DE\"}},\"create_time\":\"2026-01-08T15:42:56Z\",\"update_time\":\"2026-01-08T15:44:12Z\",\"links\":[{\"href\":\"https:\\/\\/api.paypal.com\\/v2\\/checkout\\/orders\\/37Y001344B1212721\",\"rel\":\"self\",\"method\":\"GET\"}]}"</t>
  </si>
  <si>
    <t>AS-96965</t>
  </si>
  <si>
    <t>gid://shopify/Order/7500192579922</t>
  </si>
  <si>
    <t>gid://shopify/OrderTransaction/8641062895954</t>
  </si>
  <si>
    <t>2026-01-28T08:26:02Z</t>
  </si>
  <si>
    <t>ch_3SuU4dIkWweOM9jA039MFmtj</t>
  </si>
  <si>
    <t>rPZyTG5tHUu2UV66a5yxJYDMQ</t>
  </si>
  <si>
    <t>pi_3SuU4dIkWweOM9jA0mfyWUVT</t>
  </si>
  <si>
    <t>"{\"id\":\"pi_3SuU4dIkWweOM9jA0mfyWUVT\",\"object\":\"payment_intent\",\"amount\":8662,\"amount_capturable\":0,\"amount_received\":8662,\"canceled_at\":null,\"cancellation_reason\":null,\"capture_method\":\"automatic\",\"latest_charge\":{\"id\":\"ch_3SuU4dIkWweOM9jA039MFmtj\",\"object\":\"charge\",\"amount\":8662,\"application_fee\":\"fee_1SuU4eIkWweOM9jA52pmTYi5\",\"balance_transaction\":\"txn_3SuU4dIkWweOM9jA0vFRpw5Q\",\"captured\":true,\"created\":1769588763,\"currency\":\"eur\",\"failure_code\":null,\"failure_message\":null,\"fraud_details\":{},\"livemode\":true,\"metadata\":{\"payment_id\":\"rPZyTG5tHUu2UV66a5yxJYDM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U4dIkWweOM9jA0mfyWUVT\",\"payment_method\":\"pm_1SuU4dIkWweOM9jAwVN0w2IZ\",\"payment_method_details\":{\"card\":{\"amount_authorized\":8662,\"authorization_code\":\"630248\",\"brand\":\"visa\",\"checks\":{\"address_line1_check\":\"unavailable\",\"address_postal_code_check\":\"unavailable\",\"cvc_check\":\"pass\"},\"country\":\"ES\",\"description\":\"Visa Business\",\"ds_transaction_id\":null,\"exp_month\":3,\"exp_year\":2027,\"extended_authorization\":{\"status\":\"disabled\"},\"fingerprint\":\"npPylcn5OxZHoov2\",\"funding\":\"credit\",\"iin\":\"427367\",\"incremental_authorization\":{\"status\":\"unavailable\"},\"installments\":null,\"issuer\":\"CAIXABANK S.A.\",\"last4\":\"2862\",\"mandate\":null,\"moto\":false,\"multicapture\":{\"status\":\"unavailable\"},\"network\":\"visa\",\"network_token\":{\"used\":false},\"network_transaction_id\":\"486028303642791\",\"overcapture\":{\"maximum_amount_capturable\":8662,\"status\":\"unavailable\"},\"payment_account_reference\":\"V0010014622146298960403235418\",\"regulated_status\":\"unregulated\",\"three_d_secure\":null,\"wallet\":null},\"type\":\"card\"},\"refunded\":false,\"source\":null,\"status\":\"succeeded\",\"mit_params\":{\"network_transaction_id\":\"486028303642791\"}},\"confirmation_method\":\"manual\",\"created\":1769588763,\"currency\":\"eur\",\"customer\":null,\"last_payment_error\":null,\"livemode\":true,\"metadata\":{\"payment_id\":\"rPZyTG5tHUu2UV66a5yxJYDMQ\",\"payments_extension\":\"true\",\"payments_extension_type\":\"card\",\"reconciliation_flow\":\"payments_api\",\"shop_id\":\"751927347\"},\"next_action\":null,\"payment_method\":\"pm_1SuU4dIkWweOM9jAwVN0w2IZ\",\"payment_method_types\":[\"card\"],\"source\":null,\"status\":\"succeeded\"}"</t>
  </si>
  <si>
    <t>AS-96869</t>
  </si>
  <si>
    <t>gid://shopify/Order/7497407562066</t>
  </si>
  <si>
    <t>gid://shopify/OrderTransaction/8637622190418</t>
  </si>
  <si>
    <t>2026-01-26T18:48:28Z</t>
  </si>
  <si>
    <t>4EY02161AN5876538</t>
  </si>
  <si>
    <t>"{\"id\":\"4EY02161AN5876538\",\"intent\":\"CAPTURE\",\"status\":\"COMPLETED\",\"payment_source\":{\"paypal\":{\"email_address\":\"swl13@gmx.de\",\"account_id\":\"ASZ6D8T3EKW5L\",\"account_status\":\"VERIFIED\",\"name\":{\"given_name\":\"Klebanova\",\"surname\":\"Polina\"},\"phone_number\":{\"national_number\":\"491773397222\"},\"address\":{\"address_line_1\":\"riemannstr 36\",\"admin_area_2\":\"leipzig\",\"postal_code\":\"04107\",\"country_code\":\"DE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Espresso Guide - Dionisis Gemos - P\u00f3ster \\/ Sin marco \\/ 30x40\",\"custom_id\":\"{\\\"shop_id\\\":751927347,\\\"session_id\\\":\\\"rg5B5QDSxaXjcr123ckCFaUe4\\\"}\",\"invoice_id\":\"rg5B5QDSxaXjcr123ckCFaUe4\",\"items\":[{\"name\":\"Espresso Guide - Dionisis Gemos - P\u00f3ster \\/ Sin marco \\/ 30x40\",\"unit_amount\":{\"currency_code\":\"EUR\",\"value\":\"19.95\"},\"tax\":{\"currency_code\":\"EUR\",\"value\":\"0.00\"},\"quantity\":\"1\"}],\"shipping\":{\"name\":{\"full_name\":\"Klebanova Paulina\"},\"address\":{\"address_line_1\":\"Am Bootshaus 5 \",\"admin_area_2\":\"Wurzen\",\"postal_code\":\"04808\",\"country_code\":\"DE\"}},\"payments\":{\"captures\":[{\"id\":\"1L9193749Y637063V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g5B5QDSxaXjcr123ckCFaUe4\",\"custom_id\":\"{\\\"shop_id\\\":751927347,\\\"session_id\\\":\\\"rg5B5QDSxaXjcr123ckCFaUe4\\\"}\",\"links\":[{\"href\":\"https:\\/\\/api.paypal.com\\/v2\\/payments\\/captures\\/1L9193749Y637063V\",\"rel\":\"self\",\"method\":\"GET\"},{\"href\":\"https:\\/\\/api.paypal.com\\/v2\\/payments\\/captures\\/1L9193749Y637063V\\/refund\",\"rel\":\"refund\",\"method\":\"POST\"},{\"href\":\"https:\\/\\/api.paypal.com\\/v2\\/checkout\\/orders\\/4EY02161AN5876538\",\"rel\":\"up\",\"method\":\"GET\"}],\"create_time\":\"2026-01-26T18:48:30Z\",\"update_time\":\"2026-01-26T18:48:30Z\"}]}}],\"payer\":{\"name\":{\"given_name\":\"Klebanova\",\"surname\":\"Polina\"},\"email_address\":\"swl13@gmx.de\",\"payer_id\":\"ASZ6D8T3EKW5L\",\"phone\":{\"phone_number\":{\"national_number\":\"491773397222\"}},\"address\":{\"address_line_1\":\"riemannstr 36\",\"admin_area_2\":\"leipzig\",\"postal_code\":\"04107\",\"country_code\":\"DE\"}},\"create_time\":\"2026-01-26T18:47:42Z\",\"update_time\":\"2026-01-26T18:48:30Z\",\"links\":[{\"href\":\"https:\\/\\/api.paypal.com\\/v2\\/checkout\\/orders\\/4EY02161AN5876538\",\"rel\":\"self\",\"method\":\"GET\"}]}"</t>
  </si>
  <si>
    <t>AS-96544</t>
  </si>
  <si>
    <t>gid://shopify/Order/7488277709138</t>
  </si>
  <si>
    <t>gid://shopify/OrderTransaction/8626177442130</t>
  </si>
  <si>
    <t>2026-01-22T17:57:32Z</t>
  </si>
  <si>
    <t>ch_3SsS8PIkWweOM9jA1Yt6suFs</t>
  </si>
  <si>
    <t>rgYBUxcaI61DVIrEhaof8QQcT</t>
  </si>
  <si>
    <t>pi_3SsS8PIkWweOM9jA1z6BkyhS</t>
  </si>
  <si>
    <t>"{\"id\":\"pi_3SsS8PIkWweOM9jA1z6BkyhS\",\"object\":\"payment_intent\",\"amount\":9995,\"amount_capturable\":0,\"amount_received\":9995,\"canceled_at\":null,\"cancellation_reason\":null,\"capture_method\":\"automatic\",\"latest_charge\":{\"id\":\"ch_3SsS8PIkWweOM9jA1Yt6suFs\",\"object\":\"charge\",\"amount\":9995,\"application_fee\":\"fee_1SsS8QIkWweOM9jAZbnWkcv1\",\"balance_transaction\":\"txn_3SsS8PIkWweOM9jA1fAmS2Bl\",\"captured\":true,\"created\":1769104653,\"currency\":\"eur\",\"failure_code\":null,\"failure_message\":null,\"fraud_details\":{},\"livemode\":true,\"metadata\":{\"payment_id\":\"rgYBUxcaI61DVIrEhaof8QQc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S8PIkWweOM9jA1z6BkyhS\",\"payment_method\":\"pm_1SsS8PIkWweOM9jAO4ebaGCc\",\"payment_method_details\":{\"card\":{\"amount_authorized\":9995,\"authorization_code\":\"499131\",\"brand\":\"mastercard\",\"checks\":{\"address_line1_check\":\"unavailable\",\"address_postal_code_check\":\"unavailable\",\"cvc_check\":\"pass\"},\"country\":\"CH\",\"description\":\"MasterCard World Card\",\"ds_transaction_id\":null,\"exp_month\":5,\"exp_year\":2030,\"extended_authorization\":{\"status\":\"disabled\"},\"fingerprint\":\"Vy58t2zQr69yWoVW\",\"funding\":\"credit\",\"iin\":\"550026\",\"incremental_authorization\":{\"status\":\"unavailable\"},\"installments\":null,\"issuer\":\"VISECA PAYMENT SERVICES SA\",\"last4\":\"6236\",\"mandate\":null,\"moto\":false,\"multicapture\":{\"status\":\"unavailable\"},\"network\":\"mastercard\",\"network_token\":{\"used\":false},\"network_transaction_id\":\"MNWCS5LPY0122\",\"overcapture\":{\"maximum_amount_capturable\":9995,\"status\":\"unavailable\"},\"payment_account_reference\":\"5001BYOQCYUT6W66227DG0KS4NANA\",\"regulated_status\":\"unregulated\",\"three_d_secure\":null,\"wallet\":null},\"type\":\"card\"},\"refunded\":false,\"source\":null,\"status\":\"succeeded\",\"mit_params\":{\"network_transaction_id\":\"MNWCS5LPY0122\"}},\"confirmation_method\":\"manual\",\"created\":1769104653,\"currency\":\"eur\",\"customer\":null,\"last_payment_error\":null,\"livemode\":true,\"metadata\":{\"payment_id\":\"rgYBUxcaI61DVIrEhaof8QQcT\",\"payments_extension\":\"true\",\"payments_extension_type\":\"card\",\"reconciliation_flow\":\"payments_api\",\"shop_id\":\"751927347\"},\"next_action\":null,\"payment_method\":\"pm_1SsS8PIkWweOM9jAO4ebaGCc\",\"payment_method_types\":[\"card\"],\"source\":null,\"status\":\"succeeded\"}"</t>
  </si>
  <si>
    <t>AS-94907</t>
  </si>
  <si>
    <t>gid://shopify/Order/7395807265106</t>
  </si>
  <si>
    <t>gid://shopify/OrderTransaction/8570638434642</t>
  </si>
  <si>
    <t>2026-01-02T17:55:37Z</t>
  </si>
  <si>
    <t>ch_3SlCZaIkWweOM9jA2n4KL7h0</t>
  </si>
  <si>
    <t>rvtMW6pLhByutTHBh0EtOXno5</t>
  </si>
  <si>
    <t>pi_3SlCZaIkWweOM9jA21zmRk3h</t>
  </si>
  <si>
    <t>"{\"id\":\"pi_3SlCZaIkWweOM9jA21zmRk3h\",\"object\":\"payment_intent\",\"amount\":3790,\"amount_capturable\":0,\"amount_received\":3790,\"canceled_at\":null,\"cancellation_reason\":null,\"capture_method\":\"automatic\",\"latest_charge\":{\"id\":\"ch_3SlCZaIkWweOM9jA2n4KL7h0\",\"object\":\"charge\",\"amount\":3790,\"application_fee\":\"fee_1SlCZcIkWweOM9jAMoqk98Dg\",\"balance_transaction\":\"txn_3SlCZaIkWweOM9jA20bd1k8e\",\"captured\":true,\"created\":1767376538,\"currency\":\"eur\",\"failure_code\":null,\"failure_message\":null,\"fraud_details\":{},\"livemode\":true,\"metadata\":{\"payment_id\":\"rvtMW6pLhByutTHBh0EtOXno5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CZaIkWweOM9jA21zmRk3h\",\"payment_method\":\"pm_1SlCZaIkWweOM9jAVUjQl71O\",\"payment_method_details\":{\"card\":{\"amount_authorized\":3790,\"authorization_code\":\"318259\",\"brand\":\"mastercard\",\"checks\":{\"address_line1_check\":null,\"address_postal_code_check\":null,\"cvc_check\":null},\"country\":\"IT\",\"description\":\"Debit MasterCard\",\"ds_transaction_id\":null,\"exp_month\":1,\"exp_year\":2029,\"extended_authorization\":{\"status\":\"disabled\"},\"fingerprint\":\"3W7fUikl3oiJLsI0\",\"funding\":\"debit\",\"iin\":\"537236\",\"incremental_authorization\":{\"status\":\"unavailable\"},\"installments\":null,\"issuer\":\"INTESA SANPAOLO SPA\",\"last4\":\"0000\",\"mandate\":null,\"moto\":false,\"multicapture\":{\"status\":\"unavailable\"},\"network\":\"mastercard\",\"network_token\":{\"used\":false},\"network_transaction_id\":\"MDUKT80UD0102\",\"overcapture\":{\"maximum_amount_capturable\":3790,\"status\":\"unavailable\"},\"payment_account_reference\":\"50015JKET369PGX08DTT2CALD0GF6\",\"regulated_status\":\"unregulated\",\"three_d_secure\":null,\"wallet\":{\"apple_pay\":{\"type\":\"apple_pay\"},\"dynamic_last4\":\"4476\",\"type\":\"apple_pay\"}},\"type\":\"card\"},\"refunded\":false,\"source\":null,\"status\":\"succeeded\",\"mit_params\":{\"network_transaction_id\":\"MDUKT80UD0102\"}},\"confirmation_method\":\"manual\",\"created\":1767376538,\"currency\":\"eur\",\"customer\":null,\"last_payment_error\":null,\"livemode\":true,\"metadata\":{\"payment_id\":\"rvtMW6pLhByutTHBh0EtOXno5\",\"payments_extension\":\"true\",\"payments_extension_type\":\"card\",\"reconciliation_flow\":\"payments_api\",\"shop_id\":\"751927347\"},\"next_action\":null,\"payment_method\":\"pm_1SlCZaIkWweOM9jAVUjQl71O\",\"payment_method_types\":[\"card\"],\"source\":null,\"status\":\"succeeded\"}"</t>
  </si>
  <si>
    <t>AS-96120</t>
  </si>
  <si>
    <t>gid://shopify/Order/7435598725458</t>
  </si>
  <si>
    <t>gid://shopify/OrderTransaction/8610608513362</t>
  </si>
  <si>
    <t>2026-01-17T10:40:42Z</t>
  </si>
  <si>
    <t>8EM81097LV095163U</t>
  </si>
  <si>
    <t>"{\"id\":\"8EM81097LV095163U\",\"intent\":\"CAPTURE\",\"status\":\"COMPLETED\",\"payment_source\":{\"paypal\":{\"email_address\":\"Diana-s.nutsua@t-online.de\",\"account_id\":\"BLR2XYW9GMGJ2\",\"account_status\":\"VERIFIED\",\"name\":{\"given_name\":\"Diana-Sandrine\",\"surname\":\"Nutsua\"},\"phone_number\":{\"national_number\":\"4915170142777\"},\"address\":{\"address_line_1\":\"Baaderstra\u00dfe 56\",\"admin_area_2\":\"M\u00fcnchen \",\"postal_code\":\"80469\",\"country_code\":\"DE\"}}},\"purchase_units\":[{\"reference_id\":\"default\",\"amount\":{\"currency_code\":\"EUR\",\"value\":\"34.61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3.29\"}}},\"payee\":{\"email_address\":\"info@artestaposters.com\",\"merchant_id\":\"CZQCEKGVW6QGG\",\"display_data\":{\"brand_name\":\"Artesta\"}},\"payment_instruction\":{\"disbursement_mode\":\"INSTANT\"},\"description\":\"Pablo Picasso Animals Drawings the elephant - P\u00f3ster \\/ Sin marco \\/ 50x70\",\"custom_id\":\"{\\\"shop_id\\\":751927347,\\\"session_id\\\":\\\"rcxA4Brdnv5ZiXfMNwDqgnLYR\\\"}\",\"invoice_id\":\"rcxA4Brdnv5ZiXfMNwDqgnLYR\",\"items\":[{\"name\":\"Pablo Picasso Animals Drawings the elephant - P\u00f3ster \\/ Sin marco \\/ 50x70\",\"unit_amount\":{\"currency_code\":\"EUR\",\"value\":\"32.95\"},\"tax\":{\"currency_code\":\"EUR\",\"value\":\"0.00\"},\"quantity\":\"1\"}],\"shipping\":{\"name\":{\"full_name\":\"Diana-Sandrine Kunis\"},\"address\":{\"address_line_1\":\"Guldeinstra\u00dfe 51\",\"admin_area_2\":\"M\u00fcnchen\",\"postal_code\":\"80339\",\"country_code\":\"DE\"}},\"supplementary_data\":{\"tax_nexus\":[]},\"payments\":{\"captures\":[{\"id\":\"0D5906897P9652130\",\"status\":\"COMPLETED\",\"amount\":{\"currency_code\":\"EUR\",\"value\":\"34.61\"},\"final_capture\":true,\"disbursement_mode\":\"INSTANT\",\"seller_protection\":{\"status\":\"ELIGIBLE\",\"dispute_categories\":[\"ITEM_NOT_RECEIVED\",\"UNAUTHORIZED_TRANSACTION\"]},\"seller_receivable_breakdown\":{\"gross_amount\":{\"currency_code\":\"EUR\",\"value\":\"34.61\"},\"paypal_fee\":{\"currency_code\":\"EUR\",\"value\":\"1.35\"},\"net_amount\":{\"currency_code\":\"EUR\",\"value\":\"33.26\"}},\"invoice_id\":\"rcxA4Brdnv5ZiXfMNwDqgnLYR\",\"custom_id\":\"{\\\"shop_id\\\":751927347,\\\"session_id\\\":\\\"rcxA4Brdnv5ZiXfMNwDqgnLYR\\\"}\",\"links\":[{\"href\":\"https:\\/\\/api.paypal.com\\/v2\\/payments\\/captures\\/0D5906897P9652130\",\"rel\":\"self\",\"method\":\"GET\"},{\"href\":\"https:\\/\\/api.paypal.com\\/v2\\/payments\\/captures\\/0D5906897P9652130\\/refund\",\"rel\":\"refund\",\"method\":\"POST\"},{\"href\":\"https:\\/\\/api.paypal.com\\/v2\\/checkout\\/orders\\/8EM81097LV095163U\",\"rel\":\"up\",\"method\":\"GET\"}],\"create_time\":\"2026-01-17T10:40:44Z\",\"update_time\":\"2026-01-17T10:40:44Z\"}]}}],\"payer\":{\"name\":{\"given_name\":\"Diana-Sandrine\",\"surname\":\"Nutsua\"},\"email_address\":\"Diana-s.nutsua@t-online.de\",\"payer_id\":\"BLR2XYW9GMGJ2\",\"phone\":{\"phone_number\":{\"national_number\":\"4915170142777\"}},\"address\":{\"address_line_1\":\"Baaderstra\u00dfe 56\",\"admin_area_2\":\"M\u00fcnchen \",\"postal_code\":\"80469\",\"country_code\":\"DE\"}},\"create_time\":\"2026-01-17T10:39:06Z\",\"update_time\":\"2026-01-17T10:40:44Z\",\"links\":[{\"href\":\"https:\\/\\/api.paypal.com\\/v2\\/checkout\\/orders\\/8EM81097LV095163U\",\"rel\":\"self\",\"method\":\"GET\"}]}"</t>
  </si>
  <si>
    <t>AS-96579</t>
  </si>
  <si>
    <t>gid://shopify/Order/7489189806418</t>
  </si>
  <si>
    <t>gid://shopify/OrderTransaction/8627403555154</t>
  </si>
  <si>
    <t>2026-01-23T09:37:55Z</t>
  </si>
  <si>
    <t>ch_3SsgoSIkWweOM9jA0h44gbQB</t>
  </si>
  <si>
    <t>rUv03POPLqt288nsmkfFQoqH4</t>
  </si>
  <si>
    <t>pi_3SsgoSIkWweOM9jA0fwuvBjB</t>
  </si>
  <si>
    <t>"{\"id\":\"pi_3SsgoSIkWweOM9jA0fwuvBjB\",\"object\":\"payment_intent\",\"amount\":3190,\"amount_capturable\":0,\"amount_received\":3190,\"canceled_at\":null,\"cancellation_reason\":null,\"capture_method\":\"automatic\",\"latest_charge\":{\"id\":\"ch_3SsgoSIkWweOM9jA0h44gbQB\",\"object\":\"charge\",\"amount\":3190,\"application_fee\":\"fee_1SsgoTIkWweOM9jAYhcQpivJ\",\"balance_transaction\":\"txn_3SsgoSIkWweOM9jA0Nd0p11G\",\"captured\":true,\"created\":1769161076,\"currency\":\"eur\",\"failure_code\":null,\"failure_message\":null,\"fraud_details\":{},\"livemode\":true,\"metadata\":{\"payment_id\":\"rUv03POPLqt288nsmkfFQoqH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goSIkWweOM9jA0fwuvBjB\",\"payment_method\":\"pm_1SsgoSIkWweOM9jAExcyosGa\",\"payment_method_details\":{\"card\":{\"amount_authorized\":3190,\"authorization_code\":\"445257\",\"brand\":\"mastercard\",\"checks\":{\"address_line1_check\":null,\"address_postal_code_check\":null,\"cvc_check\":null},\"country\":\"FR\",\"description\":\"MasterCard Standard Card Immediate Debit\",\"ds_transaction_id\":null,\"exp_month\":7,\"exp_year\":2028,\"extended_authorization\":{\"status\":\"disabled\"},\"fingerprint\":\"7L8iQ2wysG7BMiKi\",\"funding\":\"debit\",\"iin\":\"542577\",\"incremental_authorization\":{\"status\":\"unavailable\"},\"installments\":null,\"issuer\":\"BANQUE FEDERATIVE DU CREDIT MU\",\"last4\":\"0000\",\"mandate\":null,\"moto\":false,\"multicapture\":{\"status\":\"unavailable\"},\"network\":\"mastercard\",\"network_token\":{\"used\":false},\"network_transaction_id\":\"TCSFMNFXK0123\",\"overcapture\":{\"maximum_amount_capturable\":3190,\"status\":\"unavailable\"},\"payment_account_reference\":\"5001E3B8QZZRUR0I0ZOMN9RITJGCT\",\"regulated_status\":\"unregulated\",\"three_d_secure\":null,\"wallet\":{\"apple_pay\":{\"type\":\"apple_pay\"},\"dynamic_last4\":\"8916\",\"type\":\"apple_pay\"}},\"type\":\"card\"},\"refunded\":false,\"source\":null,\"status\":\"succeeded\",\"mit_params\":{\"network_transaction_id\":\"TCSFMNFXK0123\"}},\"confirmation_method\":\"manual\",\"created\":1769161076,\"currency\":\"eur\",\"customer\":null,\"last_payment_error\":null,\"livemode\":true,\"metadata\":{\"payment_id\":\"rUv03POPLqt288nsmkfFQoqH4\",\"payments_extension\":\"true\",\"payments_extension_type\":\"card\",\"reconciliation_flow\":\"payments_api\",\"shop_id\":\"751927347\"},\"next_action\":null,\"payment_method\":\"pm_1SsgoSIkWweOM9jAExcyosGa\",\"payment_method_types\":[\"card\"],\"source\":null,\"status\":\"succeeded\"}"</t>
  </si>
  <si>
    <t>AS-95769</t>
  </si>
  <si>
    <t>gid://shopify/Order/7424528253266</t>
  </si>
  <si>
    <t>gid://shopify/OrderTransaction/8597094531410</t>
  </si>
  <si>
    <t>2026-01-12T17:02:41Z</t>
  </si>
  <si>
    <t>ch_3SooVqIkWweOM9jA0SEPnqqE</t>
  </si>
  <si>
    <t>rPcaNuJjL3zVFkhWgQAceHicV</t>
  </si>
  <si>
    <t>pi_3SooVqIkWweOM9jA0bX6h9Gk</t>
  </si>
  <si>
    <t>"{\"id\":\"pi_3SooVqIkWweOM9jA0bX6h9Gk\",\"object\":\"payment_intent\",\"amount\":148253,\"amount_capturable\":0,\"amount_received\":148253,\"canceled_at\":null,\"cancellation_reason\":null,\"capture_method\":\"automatic\",\"latest_charge\":{\"id\":\"ch_3SooVqIkWweOM9jA0SEPnqqE\",\"object\":\"charge\",\"amount\":148253,\"application_fee\":\"fee_1SooWNIkWweOM9jAFdtmRtwf\",\"balance_transaction\":\"txn_3SooVqIkWweOM9jA0vVlCVNo\",\"captured\":true,\"created\":1768237394,\"currency\":\"eur\",\"failure_code\":null,\"failure_message\":null,\"fraud_details\":{},\"livemode\":true,\"metadata\":{\"payment_id\":\"rPcaNuJjL3zVFkhWgQAceHic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oVqIkWweOM9jA0bX6h9Gk\",\"payment_method\":\"pm_1SooVqIkWweOM9jAtjGqCXYM\",\"payment_method_details\":{\"card\":{\"amount_authorized\":148253,\"authorization_code\":\"175147\",\"brand\":\"visa\",\"checks\":{\"address_line1_check\":\"unavailable\",\"address_postal_code_check\":\"unavailable\",\"cvc_check\":\"pass\"},\"country\":\"ES\",\"description\":\"Visa Business\",\"ds_transaction_id\":null,\"exp_month\":5,\"exp_year\":2028,\"extended_authorization\":{\"status\":\"disabled\"},\"fingerprint\":\"Ah38EIUh4BjNXbt9\",\"funding\":\"credit\",\"iin\":\"425566\",\"incremental_authorization\":{\"status\":\"unavailable\"},\"installments\":null,\"issuer\":\"BANKINTER S.A.\",\"last4\":\"1796\",\"mandate\":null,\"moto\":false,\"multicapture\":{\"status\":\"unavailable\"},\"network\":\"visa\",\"network_token\":{\"used\":false},\"network_transaction_id\":\"486012613949638\",\"overcapture\":{\"maximum_amount_capturable\":148253,\"status\":\"unavailable\"},\"payment_account_reference\":\"V0010013025181549187655494947\",\"regulated_status\":\"unregulated\",\"three_d_secure\":{\"authentication_flow\":\"challenge\",\"electronic_commerce_indicator\":\"05\",\"exemption_indicator\":null,\"result\":\"authenticated\",\"result_reason\":null,\"transaction_id\":\"1a181a7b-d118-4f03-8363-b124419934ec\",\"version\":\"2.2.0\"},\"wallet\":null},\"type\":\"card\"},\"refunded\":false,\"source\":null,\"status\":\"succeeded\",\"mit_params\":{\"network_transaction_id\":\"486012613949638\"}},\"confirmation_method\":\"manual\",\"created\":1768237362,\"currency\":\"eur\",\"customer\":null,\"last_payment_error\":null,\"livemode\":true,\"metadata\":{\"payment_id\":\"rPcaNuJjL3zVFkhWgQAceHicV\",\"payments_extension\":\"true\",\"payments_extension_type\":\"card\",\"reconciliation_flow\":\"payments_api\",\"shop_id\":\"751927347\"},\"next_action\":null,\"payment_method\":\"pm_1SooVqIkWweOM9jAtjGqCXYM\",\"payment_method_types\":[\"card\"],\"source\":null,\"status\":\"succeeded\"}"</t>
  </si>
  <si>
    <t>"{\"id\":\"8GH017491F143701Y\",\"intent\":\"CAPTURE\",\"status\":\"COMPLETED\",\"payment_source\":{\"paypal\":{\"email_address\":\"francesca.aquisti95@gmail.com\",\"account_id\":\"MJJK6YG3KWUUA\",\"account_status\":\"VERIFIED\",\"name\":{\"given_name\":\"Francesca\",\"surname\":\"Aquisti\"},\"phone_number\":{\"national_number\":\"393313837767\"},\"address\":{\"address_line_1\":\"Piazza Alberto Alessio 9\",\"address_line_2\":\"Piazza Alberto Alessio  9\",\"admin_area_2\":\"Roma\",\"admin_area_1\":\"RM\",\"postal_code\":\"00122\",\"country_code\":\"IT\"}}},\"purchase_units\":[{\"reference_id\":\"default\",\"amount\":{\"currency_code\":\"EUR\",\"value\":\"63.90\",\"breakdown\":{\"item_total\":{\"currency_code\":\"EUR\",\"value\":\"58.95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ulp Fiction dance - P\u00f3ster \\/ Madera blanco \\/ 40x50\",\"custom_id\":\"{\\\"shop_id\\\":751927347,\\\"session_id\\\":\\\"rFTb1EcvMAVzYwAs9U6jGq3Gh\\\"}\",\"invoice_id\":\"rFTb1EcvMAVzYwAs9U6jGq3Gh\",\"soft_descriptor\":\"PAYPAL *ARTESTASTOR AR\",\"items\":[{\"name\":\"Pulp Fiction dance - P\u00f3ster \\/ Madera blanco \\/ 40x50\",\"unit_amount\":{\"currency_code\":\"EUR\",\"value\":\"58.95\"},\"tax\":{\"currency_code\":\"EUR\",\"value\":\"0.00\"},\"quantity\":\"1\"}],\"shipping\":{\"name\":{\"full_name\":\"Francesca Aquisti\"},\"address\":{\"address_line_1\":\"Via Valtravaglia 50\",\"admin_area_2\":\"Roma\",\"admin_area_1\":\"Roma\",\"postal_code\":\"00141\",\"country_code\":\"IT\"}},\"supplementary_data\":{\"tax_nexus\":[]},\"payments\":{\"captures\":[{\"id\":\"4A641834W8438011T\",\"status\":\"COMPLETED\",\"amount\":{\"currency_code\":\"EUR\",\"value\":\"63.90\"},\"final_capture\":true,\"disbursement_mode\":\"INSTANT\",\"seller_protection\":{\"status\":\"ELIGIBLE\",\"dispute_categories\":[\"ITEM_NOT_RECEIVED\",\"UNAUTHORIZED_TRANSACTION\"]},\"seller_receivable_breakdown\":{\"gross_amount\":{\"currency_code\":\"EUR\",\"value\":\"63.90\"},\"paypal_fee\":{\"currency_code\":\"EUR\",\"value\":\"2.20\"},\"net_amount\":{\"currency_code\":\"EUR\",\"value\":\"61.70\"}},\"invoice_id\":\"rFTb1EcvMAVzYwAs9U6jGq3Gh\",\"custom_id\":\"{\\\"shop_id\\\":751927347,\\\"session_id\\\":\\\"rFTb1EcvMAVzYwAs9U6jGq3Gh\\\"}\",\"links\":[{\"href\":\"https:\\/\\/api.paypal.com\\/v2\\/payments\\/captures\\/4A641834W8438011T\",\"rel\":\"self\",\"method\":\"GET\"},{\"href\":\"https:\\/\\/api.paypal.com\\/v2\\/payments\\/captures\\/4A641834W8438011T\\/refund\",\"rel\":\"refund\",\"method\":\"POST\"},{\"href\":\"https:\\/\\/api.paypal.com\\/v2\\/checkout\\/orders\\/8GH017491F143701Y\",\"rel\":\"up\",\"method\":\"GET\"}],\"create_time\":\"2025-12-19T15:30:05Z\",\"update_time\":\"2025-12-19T15:30:05Z\"}]}}],\"payer\":{\"name\":{\"given_name\":\"Francesca\",\"surname\":\"Aquisti\"},\"email_address\":\"francesca.aquisti95@gmail.com\",\"payer_id\":\"MJJK6YG3KWUUA\",\"phone\":{\"phone_number\":{\"national_number\":\"393313837767\"}},\"address\":{\"address_line_1\":\"Piazza Alberto Alessio 9\",\"address_line_2\":\"Piazza Alberto Alessio  9\",\"admin_area_2\":\"Roma\",\"admin_area_1\":\"RM\",\"postal_code\":\"00122\",\"country_code\":\"IT\"}},\"create_time\":\"2025-12-19T15:29:29Z\",\"update_time\":\"2025-12-19T15:30:05Z\",\"links\":[{\"href\":\"https:\\/\\/api.paypal.com\\/v2\\/checkout\\/orders\\/8GH017491F143701Y\",\"rel\":\"self\",\"method\":\"GET\"}]}"</t>
  </si>
  <si>
    <t>gid://shopify/OrderTransaction/8622610612562</t>
  </si>
  <si>
    <t>2026-01-21T09:37:45Z</t>
  </si>
  <si>
    <t>z5yUyy53aFSvy1JE17RfBOz5S</t>
  </si>
  <si>
    <t>"{\"status\":\"COMPLETED\",\"id\":\"7D4996372C9093810\",\"amount\":\"58.95\",\"currency\":\"EUR\",\"created_at\":\"2026-01-21T01:37:46-08:00\",\"updated_at\":\"2026-01-21T01:37:46-08:00\",\"seller_payable_breakdown\":{\"gross_amount\":{\"currency_code\":\"EUR\",\"value\":\"58.95\"},\"paypal_fee\":{\"currency_code\":\"EUR\",\"value\":\"0.00\"},\"net_amount\":{\"currency_code\":\"EUR\",\"value\":\"58.95\"},\"total_refunded_amount\":{\"currency_code\":\"EUR\",\"value\":\"58.95\"}},\"invoice_id\":{\"invoice_id\":\"rFTb1EcvMAVzYwAs9U6jGq3Gh\"},\"custom_id\":{\"shop_id\":751927347,\"session_id\":\"z5yUyy53aFSvy1JE17RfBOz5S\"}}"</t>
  </si>
  <si>
    <t>AS-96618</t>
  </si>
  <si>
    <t>gid://shopify/Order/7490218426706</t>
  </si>
  <si>
    <t>gid://shopify/OrderTransaction/8628743962962</t>
  </si>
  <si>
    <t>2026-01-23T18:01:05Z</t>
  </si>
  <si>
    <t>ch_3SsofOIkWweOM9jA25RYA5RJ</t>
  </si>
  <si>
    <t>rnh92O1z36E8UUEzmpNguHm2x</t>
  </si>
  <si>
    <t>pi_3SsofOIkWweOM9jA2Ixklheo</t>
  </si>
  <si>
    <t>"{\"id\":\"pi_3SsofOIkWweOM9jA2Ixklheo\",\"object\":\"payment_intent\",\"amount\":3790,\"amount_capturable\":0,\"amount_received\":3790,\"canceled_at\":null,\"cancellation_reason\":null,\"capture_method\":\"automatic\",\"latest_charge\":{\"id\":\"ch_3SsofOIkWweOM9jA25RYA5RJ\",\"object\":\"charge\",\"amount\":3790,\"application_fee\":\"fee_1SsofPIkWweOM9jAyONSAvLW\",\"balance_transaction\":\"txn_3SsofOIkWweOM9jA2kGdowCD\",\"captured\":true,\"created\":1769191266,\"currency\":\"eur\",\"failure_code\":null,\"failure_message\":null,\"fraud_details\":{},\"livemode\":true,\"metadata\":{\"payment_id\":\"rnh92O1z36E8UUEzmpNguHm2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ofOIkWweOM9jA2Ixklheo\",\"payment_method\":\"pm_1SsofOIkWweOM9jAwLys6YDB\",\"payment_method_details\":{\"card\":{\"amount_authorized\":3790,\"authorization_code\":\"491624\",\"brand\":\"mastercard\",\"checks\":{\"address_line1_check\":null,\"address_postal_code_check\":null,\"cvc_check\":null},\"country\":\"FR\",\"description\":\"MasterCard Standard Card Immediate Debit\",\"ds_transaction_id\":null,\"exp_month\":10,\"exp_year\":2026,\"extended_authorization\":{\"status\":\"disabled\"},\"fingerprint\":\"Ei0uq0oFVdQcNeqN\",\"funding\":\"debit\",\"iin\":\"515548\",\"incremental_authorization\":{\"status\":\"unavailable\"},\"installments\":null,\"issuer\":\"BANQUE FEDERATIVE DU CREDIT MU\",\"last4\":\"0000\",\"mandate\":null,\"moto\":false,\"multicapture\":{\"status\":\"unavailable\"},\"network\":\"mastercard\",\"network_token\":{\"used\":false},\"network_transaction_id\":\"TIUS3RWNL0123\",\"overcapture\":{\"maximum_amount_capturable\":3790,\"status\":\"unavailable\"},\"payment_account_reference\":\"50010XPRS53XZ6QQBGFRHFLEZUFTY\",\"regulated_status\":\"unregulated\",\"three_d_secure\":null,\"wallet\":{\"apple_pay\":{\"type\":\"apple_pay\"},\"dynamic_last4\":\"6293\",\"type\":\"apple_pay\"}},\"type\":\"card\"},\"refunded\":false,\"source\":null,\"status\":\"succeeded\",\"mit_params\":{\"network_transaction_id\":\"TIUS3RWNL0123\"}},\"confirmation_method\":\"manual\",\"created\":1769191266,\"currency\":\"eur\",\"customer\":null,\"last_payment_error\":null,\"livemode\":true,\"metadata\":{\"payment_id\":\"rnh92O1z36E8UUEzmpNguHm2x\",\"payments_extension\":\"true\",\"payments_extension_type\":\"card\",\"reconciliation_flow\":\"payments_api\",\"shop_id\":\"751927347\"},\"next_action\":null,\"payment_method\":\"pm_1SsofOIkWweOM9jAwLys6YDB\",\"payment_method_types\":[\"card\"],\"source\":null,\"status\":\"succeeded\"}"</t>
  </si>
  <si>
    <t>AS-96026</t>
  </si>
  <si>
    <t>gid://shopify/Order/7431369851218</t>
  </si>
  <si>
    <t>gid://shopify/OrderTransaction/8605777428818</t>
  </si>
  <si>
    <t>2026-01-15T21:15:19Z</t>
  </si>
  <si>
    <t>3P182985UU125004N</t>
  </si>
  <si>
    <t>"{\"id\":\"3P182985UU125004N\",\"intent\":\"CAPTURE\",\"status\":\"COMPLETED\",\"payment_source\":{\"paypal\":{\"email_address\":\"Dario.cazzola80@gmail.com\",\"account_id\":\"RN3DCM7FEJDZN\",\"account_status\":\"VERIFIED\",\"name\":{\"given_name\":\"dario\",\"surname\":\"cazzola\"},\"phone_number\":{\"national_number\":\"393490093660\"},\"address\":{\"address_line_1\":\"via matella 22Q\",\"admin_area_2\":\"giussano\",\"admin_area_1\":\"MB\",\"postal_code\":\"20833\",\"country_code\":\"IT\"}}},\"purchase_units\":[{\"reference_id\":\"default\",\"amount\":{\"currency_code\":\"EUR\",\"value\":\"44.85\",\"breakdown\":{\"item_total\":{\"currency_code\":\"EUR\",\"value\":\"39.90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eacock - Wide - Pictufy - P\u00f3ster \\/ Sin marco \\/ 30x40\",\"custom_id\":\"{\\\"shop_id\\\":751927347,\\\"session_id\\\":\\\"rPNLn0SaAIz5Efd15zGqGDkuq\\\"}\",\"invoice_id\":\"rPNLn0SaAIz5Efd15zGqGDkuq\",\"soft_descriptor\":\"PAYPAL *ARTESTASTOR AR\",\"items\":[{\"name\":\"Peacock - Wide - Pictufy - P\u00f3ster \\/ Sin marco \\/ 30x40\",\"unit_amount\":{\"currency_code\":\"EUR\",\"value\":\"19.95\"},\"tax\":{\"currency_code\":\"EUR\",\"value\":\"0.00\"},\"quantity\":\"1\"},{\"name\":\"Ohara Koson, Two Veil Goldfish - P\u00f3ster \\/ Sin marco \\/ 30x40\",\"unit_amount\":{\"currency_code\":\"EUR\",\"value\":\"19.95\"},\"tax\":{\"currency_code\":\"EUR\",\"value\":\"0.00\"},\"quantity\":\"1\"}],\"shipping\":{\"name\":{\"full_name\":\"Ernesta Caspani\"},\"address\":{\"address_line_1\":\"Via Volontari del Sangue 71\",\"admin_area_2\":\"Lissone\",\"admin_area_1\":\"Monza e Brianza\",\"postal_code\":\"20851\",\"country_code\":\"IT\"}},\"supplementary_data\":{\"tax_nexus\":[]},\"payments\":{\"captures\":[{\"id\":\"6NW68646LC361162C\",\"status\":\"COMPLETED\",\"amount\":{\"currency_code\":\"EUR\",\"value\":\"44.85\"},\"final_capture\":true,\"disbursement_mode\":\"INSTANT\",\"seller_protection\":{\"status\":\"ELIGIBLE\",\"dispute_categories\":[\"ITEM_NOT_RECEIVED\",\"UNAUTHORIZED_TRANSACTION\"]},\"seller_receivable_breakdown\":{\"gross_amount\":{\"currency_code\":\"EUR\",\"value\":\"44.85\"},\"paypal_fee\":{\"currency_code\":\"EUR\",\"value\":\"1.65\"},\"net_amount\":{\"currency_code\":\"EUR\",\"value\":\"43.20\"}},\"invoice_id\":\"rPNLn0SaAIz5Efd15zGqGDkuq\",\"custom_id\":\"{\\\"shop_id\\\":751927347,\\\"session_id\\\":\\\"rPNLn0SaAIz5Efd15zGqGDkuq\\\"}\",\"links\":[{\"href\":\"https:\\/\\/api.paypal.com\\/v2\\/payments\\/captures\\/6NW68646LC361162C\",\"rel\":\"self\",\"method\":\"GET\"},{\"href\":\"https:\\/\\/api.paypal.com\\/v2\\/payments\\/captures\\/6NW68646LC361162C\\/refund\",\"rel\":\"refund\",\"method\":\"POST\"},{\"href\":\"https:\\/\\/api.paypal.com\\/v2\\/checkout\\/orders\\/3P182985UU125004N\",\"rel\":\"up\",\"method\":\"GET\"}],\"create_time\":\"2026-01-15T21:15:22Z\",\"update_time\":\"2026-01-15T21:15:22Z\"}]}}],\"payer\":{\"name\":{\"given_name\":\"dario\",\"surname\":\"cazzola\"},\"email_address\":\"Dario.cazzola80@gmail.com\",\"payer_id\":\"RN3DCM7FEJDZN\",\"phone\":{\"phone_number\":{\"national_number\":\"393490093660\"}},\"address\":{\"address_line_1\":\"via matella 22Q\",\"admin_area_2\":\"giussano\",\"admin_area_1\":\"MB\",\"postal_code\":\"20833\",\"country_code\":\"IT\"}},\"create_time\":\"2026-01-15T21:13:09Z\",\"update_time\":\"2026-01-15T21:15:22Z\",\"links\":[{\"href\":\"https:\\/\\/api.paypal.com\\/v2\\/checkout\\/orders\\/3P182985UU125004N\",\"rel\":\"self\",\"method\":\"GET\"}]}"</t>
  </si>
  <si>
    <t>AS-95263</t>
  </si>
  <si>
    <t>gid://shopify/Order/7411703152978</t>
  </si>
  <si>
    <t>gid://shopify/OrderTransaction/8583149093202</t>
  </si>
  <si>
    <t>2026-01-07T09:16:26Z</t>
  </si>
  <si>
    <t>ch_3SmsqsIkWweOM9jA0jhVm3MD</t>
  </si>
  <si>
    <t>r2OPsaqfi2MpV0Gzk9s9NXvDh</t>
  </si>
  <si>
    <t>pi_3SmsqsIkWweOM9jA06v797TE</t>
  </si>
  <si>
    <t>"{\"id\":\"pi_3SmsqsIkWweOM9jA06v797TE\",\"object\":\"payment_intent\",\"amount\":3190,\"amount_capturable\":0,\"amount_received\":3190,\"canceled_at\":null,\"cancellation_reason\":null,\"capture_method\":\"automatic\",\"latest_charge\":{\"id\":\"ch_3SmsqsIkWweOM9jA0jhVm3MD\",\"object\":\"charge\",\"amount\":3190,\"application_fee\":\"fee_1SmsrQIkWweOM9jAuM2eSAtN\",\"balance_transaction\":\"txn_3SmsqsIkWweOM9jA0av9oIav\",\"captured\":true,\"created\":1767777419,\"currency\":\"eur\",\"failure_code\":null,\"failure_message\":null,\"fraud_details\":{},\"livemode\":true,\"metadata\":{\"payment_id\":\"r2OPsaqfi2MpV0Gzk9s9NXvD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sqsIkWweOM9jA06v797TE\",\"payment_method\":\"pm_1SmsqsIkWweOM9jA5YgZcehr\",\"payment_method_details\":{\"card\":{\"amount_authorized\":3190,\"authorization_code\":\"995221\",\"brand\":\"visa\",\"checks\":{\"address_line1_check\":\"unavailable\",\"address_postal_code_check\":\"unavailable\",\"cvc_check\":null},\"country\":\"FR\",\"description\":\"Visa Gold\",\"ds_transaction_id\":null,\"exp_month\":5,\"exp_year\":2028,\"extended_authorization\":{\"status\":\"disabled\"},\"fingerprint\":\"6QUz6wDT78pCGzb1\",\"funding\":\"debit\",\"iin\":\"497202\",\"incremental_authorization\":{\"status\":\"unavailable\"},\"installments\":null,\"issuer\":\"LE CREDIT LYONNAIS\",\"last4\":\"3660\",\"mandate\":null,\"moto\":false,\"multicapture\":{\"status\":\"unavailable\"},\"network\":\"visa\",\"network_token\":{\"used\":false},\"network_transaction_id\":\"486007334201699\",\"overcapture\":{\"maximum_amount_capturable\":3190,\"status\":\"unavailable\"},\"payment_account_reference\":null,\"regulated_status\":\"unregulated\",\"three_d_secure\":{\"authentication_flow\":\"challenge\",\"electronic_commerce_indicator\":\"05\",\"exemption_indicator\":null,\"result\":\"authenticated\",\"result_reason\":null,\"transaction_id\":\"fbdfca54-a261-4983-bab6-2c81d4017fa0\",\"version\":\"2.2.0\"},\"wallet\":null},\"type\":\"card\"},\"refunded\":false,\"source\":null,\"status\":\"succeeded\",\"mit_params\":{\"network_transaction_id\":\"486007334201699\"}},\"confirmation_method\":\"manual\",\"created\":1767777386,\"currency\":\"eur\",\"customer\":null,\"last_payment_error\":null,\"livemode\":true,\"metadata\":{\"payment_id\":\"r2OPsaqfi2MpV0Gzk9s9NXvDh\",\"payments_extension\":\"true\",\"payments_extension_type\":\"card\",\"reconciliation_flow\":\"payments_api\",\"shop_id\":\"751927347\"},\"next_action\":null,\"payment_method\":\"pm_1SmsqsIkWweOM9jA5YgZcehr\",\"payment_method_types\":[\"card\"],\"source\":null,\"status\":\"succeeded\"}"</t>
  </si>
  <si>
    <t>AS-96575</t>
  </si>
  <si>
    <t>gid://shopify/Order/7489126859090</t>
  </si>
  <si>
    <t>gid://shopify/OrderTransaction/8627319898450</t>
  </si>
  <si>
    <t>2026-01-23T08:56:49Z</t>
  </si>
  <si>
    <t>ch_3SsgAfIkWweOM9jA1t1nVUn7</t>
  </si>
  <si>
    <t>roFS17u7bnTYq8I3ei3qBj4RQ</t>
  </si>
  <si>
    <t>pi_3SsgAfIkWweOM9jA1vJRNTiD</t>
  </si>
  <si>
    <t>"{\"id\":\"pi_3SsgAfIkWweOM9jA1vJRNTiD\",\"object\":\"payment_intent\",\"amount\":9995,\"amount_capturable\":0,\"amount_received\":9995,\"canceled_at\":null,\"cancellation_reason\":null,\"capture_method\":\"automatic\",\"latest_charge\":{\"id\":\"ch_3SsgAfIkWweOM9jA1t1nVUn7\",\"object\":\"charge\",\"amount\":9995,\"application_fee\":\"fee_1SsgAiIkWweOM9jAGfIyKaqz\",\"balance_transaction\":\"txn_3SsgAfIkWweOM9jA1ez6QhcU\",\"captured\":true,\"created\":1769158611,\"currency\":\"eur\",\"failure_code\":null,\"failure_message\":null,\"fraud_details\":{},\"livemode\":true,\"metadata\":{\"payment_id\":\"roFS17u7bnTYq8I3ei3qBj4R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gAfIkWweOM9jA1vJRNTiD\",\"payment_method\":\"pm_1SsgAfIkWweOM9jAjkAv7Zo1\",\"payment_method_details\":{\"card\":{\"amount_authorized\":9995,\"authorization_code\":\"078107\",\"brand\":\"visa\",\"checks\":{\"address_line1_check\":\"unavailable\",\"address_postal_code_check\":\"unavailable\",\"cvc_check\":\"pass\"},\"country\":\"ES\",\"description\":\"Visa Classic\",\"ds_transaction_id\":null,\"exp_month\":6,\"exp_year\":2029,\"extended_authorization\":{\"status\":\"disabled\"},\"fingerprint\":\"cMHVgmISPjVLSLT4\",\"funding\":\"prepaid\",\"iin\":\"457247\",\"incremental_authorization\":{\"status\":\"unavailable\"},\"installments\":null,\"issuer\":\"GLOBAL PAYMENTS MONEYTOPAY, EDE, S.L.\",\"last4\":\"8218\",\"mandate\":null,\"moto\":false,\"multicapture\":{\"status\":\"unavailable\"},\"network\":\"visa\",\"network_token\":{\"used\":false},\"network_transaction_id\":\"486023322126788\",\"overcapture\":{\"maximum_amount_capturable\":9995,\"status\":\"unavailable\"},\"payment_account_reference\":\"V0010014621108674564372214509\",\"regulated_status\":\"unregulated\",\"three_d_secure\":null,\"wallet\":null},\"type\":\"card\"},\"refunded\":false,\"source\":null,\"status\":\"succeeded\",\"mit_params\":{\"network_transaction_id\":\"486023322126788\"}},\"confirmation_method\":\"manual\",\"created\":1769158609,\"currency\":\"eur\",\"customer\":null,\"last_payment_error\":null,\"livemode\":true,\"metadata\":{\"payment_id\":\"roFS17u7bnTYq8I3ei3qBj4RQ\",\"payments_extension\":\"true\",\"payments_extension_type\":\"card\",\"reconciliation_flow\":\"payments_api\",\"shop_id\":\"751927347\"},\"next_action\":null,\"payment_method\":\"pm_1SsgAfIkWweOM9jAjkAv7Zo1\",\"payment_method_types\":[\"card\"],\"source\":null,\"status\":\"succeeded\"}"</t>
  </si>
  <si>
    <t>AS-95701</t>
  </si>
  <si>
    <t>gid://shopify/Order/7421621731666</t>
  </si>
  <si>
    <t>gid://shopify/OrderTransaction/8595035816274</t>
  </si>
  <si>
    <t>2026-01-11T20:18:26Z</t>
  </si>
  <si>
    <t>6SE33133S0373222V</t>
  </si>
  <si>
    <t>"{\"id\":\"6SE33133S0373222V\",\"intent\":\"CAPTURE\",\"status\":\"COMPLETED\",\"payment_source\":{\"paypal\":{\"email_address\":\"kathrin.a.meier@web.de\",\"account_id\":\"9MB93LMZW5868\",\"account_status\":\"VERIFIED\",\"name\":{\"given_name\":\"Kathrin\",\"surname\":\"Bliemsrieder\"},\"phone_number\":{\"national_number\":\"4916093026337\"},\"address\":{\"address_line_1\":\"Perlacher Str. 10\",\"admin_area_2\":\"Riegsee\",\"postal_code\":\"82418\",\"country_code\":\"DE\"}}},\"purchase_units\":[{\"reference_id\":\"default\",\"amount\":{\"currency_code\":\"EUR\",\"value\":\"114.95\",\"breakdown\":{\"item_total\":{\"currency_code\":\"EUR\",\"value\":\"114.95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age green Boho Sunrise 1 - Lienzo \\/ Madera roble natural \\/ 50x70\",\"custom_id\":\"{\\\"shop_id\\\":751927347,\\\"session_id\\\":\\\"rFqirduhhtbVGSt9I2RbAseJM\\\"}\",\"invoice_id\":\"rFqirduhhtbVGSt9I2RbAseJM\",\"items\":[{\"name\":\"Sage green Boho Sunrise 1 - Lienzo \\/ Madera roble natural \\/ 50x70\",\"unit_amount\":{\"currency_code\":\"EUR\",\"value\":\"114.95\"},\"tax\":{\"currency_code\":\"EUR\",\"value\":\"0.00\"},\"quantity\":\"1\"}],\"shipping\":{\"name\":{\"full_name\":\"Kathrin Bliemsrieder\"},\"address\":{\"address_line_1\":\"Perlacher Str. 10\",\"admin_area_2\":\"Riegsee\",\"postal_code\":\"82418\",\"country_code\":\"DE\"}},\"supplementary_data\":{\"tax_nexus\":[]},\"payments\":{\"captures\":[{\"id\":\"0UL79630L3279880R\",\"status\":\"COMPLETED\",\"amount\":{\"currency_code\":\"EUR\",\"value\":\"114.95\"},\"final_capture\":true,\"disbursement_mode\":\"INSTANT\",\"seller_protection\":{\"status\":\"ELIGIBLE\",\"dispute_categories\":[\"ITEM_NOT_RECEIVED\",\"UNAUTHORIZED_TRANSACTION\"]},\"seller_receivable_breakdown\":{\"gross_amount\":{\"currency_code\":\"EUR\",\"value\":\"114.95\"},\"paypal_fee\":{\"currency_code\":\"EUR\",\"value\":\"3.68\"},\"net_amount\":{\"currency_code\":\"EUR\",\"value\":\"111.27\"}},\"invoice_id\":\"rFqirduhhtbVGSt9I2RbAseJM\",\"custom_id\":\"{\\\"shop_id\\\":751927347,\\\"session_id\\\":\\\"rFqirduhhtbVGSt9I2RbAseJM\\\"}\",\"links\":[{\"href\":\"https:\\/\\/api.paypal.com\\/v2\\/payments\\/captures\\/0UL79630L3279880R\",\"rel\":\"self\",\"method\":\"GET\"},{\"href\":\"https:\\/\\/api.paypal.com\\/v2\\/payments\\/captures\\/0UL79630L3279880R\\/refund\",\"rel\":\"refund\",\"method\":\"POST\"},{\"href\":\"https:\\/\\/api.paypal.com\\/v2\\/checkout\\/orders\\/6SE33133S0373222V\",\"rel\":\"up\",\"method\":\"GET\"}],\"create_time\":\"2026-01-11T20:18:29Z\",\"update_time\":\"2026-01-11T20:18:29Z\"}]}}],\"payer\":{\"name\":{\"given_name\":\"Kathrin\",\"surname\":\"Bliemsrieder\"},\"email_address\":\"kathrin.a.meier@web.de\",\"payer_id\":\"9MB93LMZW5868\",\"phone\":{\"phone_number\":{\"national_number\":\"4916093026337\"}},\"address\":{\"address_line_1\":\"Perlacher Str. 10\",\"admin_area_2\":\"Riegsee\",\"postal_code\":\"82418\",\"country_code\":\"DE\"}},\"create_time\":\"2026-01-11T20:17:38Z\",\"update_time\":\"2026-01-11T20:18:29Z\",\"links\":[{\"href\":\"https:\\/\\/api.paypal.com\\/v2\\/checkout\\/orders\\/6SE33133S0373222V\",\"rel\":\"self\",\"method\":\"GET\"}]}"</t>
  </si>
  <si>
    <t>AS-97240</t>
  </si>
  <si>
    <t>gid://shopify/Order/7517087301970</t>
  </si>
  <si>
    <t>gid://shopify/OrderTransaction/8651057987922</t>
  </si>
  <si>
    <t>2026-01-31T20:16:20Z</t>
  </si>
  <si>
    <t>ch_3SvkafIkWweOM9jA1wHlQ60T</t>
  </si>
  <si>
    <t>rfQVwLI2Mhn49ZsIm83Ycm3u3</t>
  </si>
  <si>
    <t>pi_3SvkafIkWweOM9jA1MjbhV84</t>
  </si>
  <si>
    <t>"{\"id\":\"pi_3SvkafIkWweOM9jA1MjbhV84\",\"object\":\"payment_intent\",\"amount\":13491,\"amount_capturable\":0,\"amount_received\":13491,\"canceled_at\":null,\"cancellation_reason\":null,\"capture_method\":\"automatic\",\"latest_charge\":{\"id\":\"ch_3SvkafIkWweOM9jA1wHlQ60T\",\"object\":\"charge\",\"amount\":13491,\"application_fee\":\"fee_1SvkaiIkWweOM9jAV3IkERIo\",\"balance_transaction\":\"txn_3SvkafIkWweOM9jA1UrvIYmH\",\"captured\":true,\"created\":1769890583,\"currency\":\"eur\",\"failure_code\":null,\"failure_message\":null,\"fraud_details\":{},\"livemode\":true,\"metadata\":{\"payment_id\":\"rfQVwLI2Mhn49ZsIm83Ycm3u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kafIkWweOM9jA1MjbhV84\",\"payment_method\":\"pm_1SvkafIkWweOM9jAtqSM6MxP\",\"payment_method_details\":{\"card\":{\"amount_authorized\":13491,\"authorization_code\":\"402210\",\"brand\":\"mastercard\",\"checks\":{\"address_line1_check\":\"unavailable\",\"address_postal_code_check\":\"unavailable\",\"cvc_check\":\"pass\"},\"country\":\"FR\",\"description\":\"Gold MasterCard Card Immediate Debit\",\"ds_transaction_id\":null,\"exp_month\":11,\"exp_year\":2029,\"extended_authorization\":{\"status\":\"disabled\"},\"fingerprint\":\"zmCvscWLGT17o0VG\",\"funding\":\"debit\",\"iin\":\"513771\",\"incremental_authorization\":{\"status\":\"unavailable\"},\"installments\":null,\"issuer\":\"CREDIT AGRICOLE S.A.\",\"last4\":\"2852\",\"mandate\":null,\"moto\":false,\"multicapture\":{\"status\":\"unavailable\"},\"network\":\"mastercard\",\"network_token\":{\"used\":false},\"network_transaction_id\":\"TCGZR7V6S0131\",\"overcapture\":{\"maximum_amount_capturable\":13491,\"status\":\"unavailable\"},\"payment_account_reference\":\"50014IWSUVSJJX9QYNEF8IVLXUAYF\",\"regulated_status\":\"unregulated\",\"three_d_secure\":{\"authentication_flow\":\"frictionless\",\"electronic_commerce_indicator\":\"06\",\"exemption_indicator\":null,\"result\":\"exempted\",\"result_reason\":null,\"transaction_id\":\"199d6f65-f05c-48ed-9b9d-fd52d4507e22\",\"version\":\"2.2.0\"},\"wallet\":null},\"type\":\"card\"},\"refunded\":false,\"source\":null,\"status\":\"succeeded\",\"mit_params\":{\"network_transaction_id\":\"TCGZR7V6S0131\"}},\"confirmation_method\":\"manual\",\"created\":1769890581,\"currency\":\"eur\",\"customer\":null,\"last_payment_error\":null,\"livemode\":true,\"metadata\":{\"payment_id\":\"rfQVwLI2Mhn49ZsIm83Ycm3u3\",\"payments_extension\":\"true\",\"payments_extension_type\":\"card\",\"reconciliation_flow\":\"payments_api\",\"shop_id\":\"751927347\"},\"next_action\":null,\"payment_method\":\"pm_1SvkafIkWweOM9jAtqSM6MxP\",\"payment_method_types\":[\"card\"],\"source\":null,\"status\":\"succeeded\"}"</t>
  </si>
  <si>
    <t>AS-96824</t>
  </si>
  <si>
    <t>gid://shopify/Order/7495701234002</t>
  </si>
  <si>
    <t>gid://shopify/OrderTransaction/8635530019154</t>
  </si>
  <si>
    <t>2026-01-26T10:58:04Z</t>
  </si>
  <si>
    <t>ch_3StnUfIkWweOM9jA2MpPQGCX</t>
  </si>
  <si>
    <t>rZoJMoCuc3FduXsfW8rIiKsaP</t>
  </si>
  <si>
    <t>pi_3StnUfIkWweOM9jA22tqodeY</t>
  </si>
  <si>
    <t>"{\"id\":\"pi_3StnUfIkWweOM9jA22tqodeY\",\"object\":\"payment_intent\",\"amount\":3790,\"amount_capturable\":0,\"amount_received\":3790,\"canceled_at\":null,\"cancellation_reason\":null,\"capture_method\":\"automatic\",\"latest_charge\":{\"id\":\"ch_3StnUfIkWweOM9jA2MpPQGCX\",\"object\":\"charge\",\"amount\":3790,\"application_fee\":\"fee_1StnUgIkWweOM9jAzmNo0Fp2\",\"balance_transaction\":\"txn_3StnUfIkWweOM9jA2t6BRI1c\",\"captured\":true,\"created\":1769425086,\"currency\":\"eur\",\"failure_code\":null,\"failure_message\":null,\"fraud_details\":{},\"livemode\":true,\"metadata\":{\"payment_id\":\"rZoJMoCuc3FduXsfW8rIiKsa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nUfIkWweOM9jA22tqodeY\",\"payment_method\":\"pm_1StnUfIkWweOM9jAsKp0AlKP\",\"payment_method_details\":{\"card\":{\"amount_authorized\":3790,\"authorization_code\":\"643086\",\"brand\":\"mastercard\",\"checks\":{\"address_line1_check\":\"unavailable\",\"address_postal_code_check\":\"unavailable\",\"cvc_check\":null},\"country\":\"IT\",\"description\":\"Standard MasterCard Card\",\"ds_transaction_id\":null,\"exp_month\":10,\"exp_year\":2028,\"extended_authorization\":{\"status\":\"disabled\"},\"fingerprint\":\"4J700mweyPAXbFEw\",\"funding\":\"credit\",\"iin\":\"516303\",\"incremental_authorization\":{\"status\":\"unavailable\"},\"installments\":null,\"issuer\":\"NEXI PAYMENTS SPA\",\"last4\":\"2938\",\"mandate\":null,\"moto\":false,\"multicapture\":{\"status\":\"unavailable\"},\"network\":\"mastercard\",\"network_token\":{\"used\":false},\"network_transaction_id\":\"MCSJCD1Z90126\",\"overcapture\":{\"maximum_amount_capturable\":3790,\"status\":\"unavailable\"},\"payment_account_reference\":\"50013HCFXKYLCQ4BR4X8RL289N2PQ\",\"regulated_status\":\"unregulated\",\"three_d_secure\":null,\"wallet\":null},\"type\":\"card\"},\"refunded\":false,\"source\":null,\"status\":\"succeeded\",\"mit_params\":{\"network_transaction_id\":\"MCSJCD1Z90126\"}},\"confirmation_method\":\"manual\",\"created\":1769425085,\"currency\":\"eur\",\"customer\":null,\"last_payment_error\":null,\"livemode\":true,\"metadata\":{\"payment_id\":\"rZoJMoCuc3FduXsfW8rIiKsaP\",\"payments_extension\":\"true\",\"payments_extension_type\":\"card\",\"reconciliation_flow\":\"payments_api\",\"shop_id\":\"751927347\"},\"next_action\":null,\"payment_method\":\"pm_1StnUfIkWweOM9jAsKp0AlKP\",\"payment_method_types\":[\"card\"],\"source\":null,\"status\":\"succeeded\"}"</t>
  </si>
  <si>
    <t>AS-94987</t>
  </si>
  <si>
    <t>gid://shopify/Order/7398156763474</t>
  </si>
  <si>
    <t>gid://shopify/OrderTransaction/8574651040082</t>
  </si>
  <si>
    <t>2026-01-03T21:01:06Z</t>
  </si>
  <si>
    <t>py_3SlbwcIkWweOM9jA1v9GcOgp</t>
  </si>
  <si>
    <t>rR28XTSu9J9u6j3mGFkYVoSbL</t>
  </si>
  <si>
    <t>"{\"id\":\"py_3SlbwcIkWweOM9jA1v9GcOgp\",\"object\":\"charge\",\"amount\":3790,\"application_fee\":\"fee_1SlbwqIkWweOM9jAT3kuJzrF\",\"balance_transaction\":\"txn_3SlbwcIkWweOM9jA1QyZwNxX\",\"captured\":true,\"created\":1767474080,\"currency\":\"eur\",\"failure_code\":null,\"failure_message\":null,\"fraud_details\":{},\"livemode\":true,\"metadata\":{\"payments_extension_type\":\"klarna\",\"payments_extension\":\"true\",\"shop_id\":\"751927347\",\"reconciliation_flow\":\"payments_api\",\"payment_id\":\"rR28XTSu9J9u6j3mGFkYVoSbL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lbwcIkWweOM9jA1pc1N5Fw\",\"payment_method\":\"pm_1SlbwcIkWweOM9jAHdL8uDOK\",\"payment_method_details\":{\"klarna\":{\"payer_details\":{\"address\":{\"country\":\"DE\"}},\"payment_method_category\":\"pay_later\",\"preferred_locale\":\"de-DE\"},\"type\":\"klarna\"},\"refunded\":false,\"source\":null,\"status\":\"succeeded\"}"</t>
  </si>
  <si>
    <t>gid://shopify/OrderTransaction/8574713102674</t>
  </si>
  <si>
    <t>2026-01-03T21:38:26Z</t>
  </si>
  <si>
    <t>pyr_1SlcWkIkWweOM9jApNlmIaPx</t>
  </si>
  <si>
    <t>zzyn1Hhmu3sAdYrvcxtccF3FC</t>
  </si>
  <si>
    <t>"{\"id\":\"pyr_1SlcWkIkWweOM9jApNlmIaPx\",\"amount\":3790,\"balance_transaction\":\"txn_1SlcWlIkWweOM9jAoWxXk2hy\",\"charge\":\"py_3SlbwcIkWweOM9jA1v9GcOgp\",\"object\":\"refund\",\"reason\":null,\"status\":\"succeeded\",\"created\":1767476306,\"currency\":\"eur\",\"metadata\":{\"payments_extension_type\":\"klarna\",\"payments_extension\":\"true\",\"reconciliation_flow\":\"payments_api\",\"refund_id\":\"zzyn1Hhmu3sAdYrvcxtccF3FC\"}}"</t>
  </si>
  <si>
    <t>AS-95677</t>
  </si>
  <si>
    <t>gid://shopify/Order/7421232218450</t>
  </si>
  <si>
    <t>gid://shopify/OrderTransaction/8594623332690</t>
  </si>
  <si>
    <t>2026-01-11T17:26:03Z</t>
  </si>
  <si>
    <t>ch_3SoSOtIkWweOM9jA0OO6dLwz</t>
  </si>
  <si>
    <t>rBNgAbmm1G1Xidu50PdTBzaJ0</t>
  </si>
  <si>
    <t>pi_3SoSOtIkWweOM9jA08oqStbP</t>
  </si>
  <si>
    <t>"{\"id\":\"pi_3SoSOtIkWweOM9jA08oqStbP\",\"object\":\"payment_intent\",\"amount\":5931,\"amount_capturable\":0,\"amount_received\":5931,\"canceled_at\":null,\"cancellation_reason\":null,\"capture_method\":\"automatic\",\"latest_charge\":{\"id\":\"ch_3SoSOtIkWweOM9jA0OO6dLwz\",\"object\":\"charge\",\"amount\":5931,\"application_fee\":\"fee_1SoSOvIkWweOM9jAyQKecXk3\",\"balance_transaction\":\"txn_3SoSOtIkWweOM9jA0Jb6Swmp\",\"captured\":true,\"created\":1768152364,\"currency\":\"eur\",\"failure_code\":null,\"failure_message\":null,\"fraud_details\":{},\"livemode\":true,\"metadata\":{\"payment_id\":\"rBNgAbmm1G1Xidu50PdTBzaJ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SOtIkWweOM9jA08oqStbP\",\"payment_method\":\"pm_1SoSOtIkWweOM9jAw08UGQCc\",\"payment_method_details\":{\"card\":{\"amount_authorized\":5931,\"authorization_code\":\"764945\",\"brand\":\"mastercard\",\"checks\":{\"address_line1_check\":\"unavailable\",\"address_postal_code_check\":\"unavailable\",\"cvc_check\":\"pass\"},\"country\":\"ES\",\"description\":\"Platinum MasterCard Immediate Debit\",\"ds_transaction_id\":null,\"exp_month\":9,\"exp_year\":2027,\"extended_authorization\":{\"status\":\"disabled\"},\"fingerprint\":\"t0IqKOnBsV1sal9P\",\"funding\":\"debit\",\"iin\":\"557644\",\"incremental_authorization\":{\"status\":\"unavailable\"},\"installments\":null,\"issuer\":\"BANCO SANTANDER S.A.\",\"last4\":\"6637\",\"mandate\":null,\"moto\":false,\"multicapture\":{\"status\":\"unavailable\"},\"network\":\"mastercard\",\"network_token\":{\"used\":false},\"network_transaction_id\":\"TPLJ14WU60111\",\"overcapture\":{\"maximum_amount_capturable\":5931,\"status\":\"unavailable\"},\"payment_account_reference\":\"500194MXKM5KXQD9MOYZXXVBJRDPZ\",\"regulated_status\":\"unregulated\",\"three_d_secure\":null,\"wallet\":null},\"type\":\"card\"},\"refunded\":false,\"source\":null,\"status\":\"succeeded\",\"mit_params\":{\"network_transaction_id\":\"TPLJ14WU60111\"}},\"confirmation_method\":\"manual\",\"created\":1768152363,\"currency\":\"eur\",\"customer\":null,\"last_payment_error\":null,\"livemode\":true,\"metadata\":{\"payment_id\":\"rBNgAbmm1G1Xidu50PdTBzaJ0\",\"payments_extension\":\"true\",\"payments_extension_type\":\"card\",\"reconciliation_flow\":\"payments_api\",\"shop_id\":\"751927347\"},\"next_action\":null,\"payment_method\":\"pm_1SoSOtIkWweOM9jAw08UGQCc\",\"payment_method_types\":[\"card\"],\"source\":null,\"status\":\"succeeded\"}"</t>
  </si>
  <si>
    <t>AS-96415</t>
  </si>
  <si>
    <t>gid://shopify/Order/7444534821202</t>
  </si>
  <si>
    <t>gid://shopify/OrderTransaction/8621603684690</t>
  </si>
  <si>
    <t>2026-01-20T20:10:58Z</t>
  </si>
  <si>
    <t>ch_3SrlGRIkWweOM9jA2xdl8H8Y</t>
  </si>
  <si>
    <t>rzUF0M1lmU1qwwoanIvl4GuRG</t>
  </si>
  <si>
    <t>pi_3SrlGRIkWweOM9jA2zaR5zO9</t>
  </si>
  <si>
    <t>"{\"id\":\"pi_3SrlGRIkWweOM9jA2zaR5zO9\",\"object\":\"payment_intent\",\"amount\":4995,\"amount_capturable\":0,\"amount_received\":4995,\"canceled_at\":null,\"cancellation_reason\":null,\"capture_method\":\"automatic\",\"latest_charge\":{\"id\":\"ch_3SrlGRIkWweOM9jA2xdl8H8Y\",\"object\":\"charge\",\"amount\":4995,\"application_fee\":\"fee_1SrlGUIkWweOM9jAwbScUvOs\",\"balance_transaction\":\"txn_3SrlGRIkWweOM9jA2flZejY7\",\"captured\":true,\"created\":1768939862,\"currency\":\"eur\",\"failure_code\":null,\"failure_message\":null,\"fraud_details\":{},\"livemode\":true,\"metadata\":{\"payment_id\":\"rzUF0M1lmU1qwwoanIvl4GuR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lGRIkWweOM9jA2zaR5zO9\",\"payment_method\":\"pm_1SrlGRIkWweOM9jAbG6JMD26\",\"payment_method_details\":{\"card\":{\"amount_authorized\":4995,\"authorization_code\":\"636446\",\"brand\":\"visa\",\"checks\":{\"address_line1_check\":\"unavailable\",\"address_postal_code_check\":\"unavailable\",\"cvc_check\":\"pass\"},\"country\":\"ES\",\"description\":\"Visa Classic\",\"ds_transaction_id\":null,\"exp_month\":3,\"exp_year\":2026,\"extended_authorization\":{\"status\":\"disabled\"},\"fingerprint\":\"Gb075tTTrAkldeAu\",\"funding\":\"credit\",\"iin\":\"476663\",\"incremental_authorization\":{\"status\":\"unavailable\"},\"installments\":null,\"issuer\":\"CAIXABANK S.A.\",\"last4\":\"2377\",\"mandate\":null,\"moto\":false,\"multicapture\":{\"status\":\"unavailable\"},\"network\":\"visa\",\"network_token\":{\"used\":false},\"network_transaction_id\":\"486020726620719\",\"overcapture\":{\"maximum_amount_capturable\":4995,\"status\":\"unavailable\"},\"payment_account_reference\":\"V0010013821095453013132186731\",\"regulated_status\":\"unregulated\",\"three_d_secure\":null,\"wallet\":null},\"type\":\"card\"},\"refunded\":false,\"source\":null,\"status\":\"succeeded\",\"mit_params\":{\"network_transaction_id\":\"486020726620719\"}},\"confirmation_method\":\"manual\",\"created\":1768939859,\"currency\":\"eur\",\"customer\":null,\"last_payment_error\":null,\"livemode\":true,\"metadata\":{\"payment_id\":\"rzUF0M1lmU1qwwoanIvl4GuRG\",\"payments_extension\":\"true\",\"payments_extension_type\":\"card\",\"reconciliation_flow\":\"payments_api\",\"shop_id\":\"751927347\"},\"next_action\":null,\"payment_method\":\"pm_1SrlGRIkWweOM9jAbG6JMD26\",\"payment_method_types\":[\"card\"],\"source\":null,\"status\":\"succeeded\"}"</t>
  </si>
  <si>
    <t>gid://shopify/OrderTransaction/8654890598738</t>
  </si>
  <si>
    <t>2026-02-02T11:31:12Z</t>
  </si>
  <si>
    <t>re_3SrlGRIkWweOM9jA2w9ODJnO</t>
  </si>
  <si>
    <t>zuaRUj12HVGWV5KE6E7NAm8rl</t>
  </si>
  <si>
    <t>"{\"id\":\"re_3SrlGRIkWweOM9jA2w9ODJnO\",\"amount\":4995,\"balance_transaction\":\"txn_3SrlGRIkWweOM9jA25FuF34V\",\"charge\":{\"id\":\"ch_3SrlGRIkWweOM9jA2xdl8H8Y\",\"object\":\"charge\",\"amount\":4995,\"application_fee\":\"fee_1SrlGUIkWweOM9jAwbScUvOs\",\"balance_transaction\":\"txn_3SrlGRIkWweOM9jA2flZejY7\",\"captured\":true,\"created\":1768939862,\"currency\":\"eur\",\"failure_code\":null,\"failure_message\":null,\"fraud_details\":{},\"livemode\":true,\"metadata\":{\"payment_id\":\"rzUF0M1lmU1qwwoanIvl4GuR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lGRIkWweOM9jA2zaR5zO9\",\"payment_method\":\"pm_1SrlGRIkWweOM9jAbG6JMD26\",\"payment_method_details\":{\"card\":{\"amount_authorized\":4995,\"authorization_code\":\"636446\",\"brand\":\"visa\",\"checks\":{\"address_line1_check\":\"unavailable\",\"address_postal_code_check\":\"unavailable\",\"cvc_check\":\"pass\"},\"country\":\"ES\",\"description\":\"Visa Classic\",\"ds_transaction_id\":null,\"exp_month\":3,\"exp_year\":2026,\"extended_authorization\":{\"status\":\"disabled\"},\"fingerprint\":\"Gb075tTTrAkldeAu\",\"funding\":\"credit\",\"iin\":\"476663\",\"incremental_authorization\":{\"status\":\"unavailable\"},\"installments\":null,\"issuer\":\"CAIXABANK S.A.\",\"last4\":\"2377\",\"mandate\":null,\"moto\":false,\"multicapture\":{\"status\":\"unavailable\"},\"network\":\"visa\",\"network_token\":{\"used\":false},\"network_transaction_id\":\"486020726620719\",\"overcapture\":{\"maximum_amount_capturable\":4995,\"status\":\"unavailable\"},\"payment_account_reference\":\"V0010013821095453013132186731\",\"regulated_status\":\"unregulated\",\"three_d_secure\":null,\"wallet\":null},\"type\":\"card\"},\"refunded\":true,\"source\":null,\"status\":\"succeeded\",\"mit_params\":{\"network_transaction_id\":\"486020726620719\"}},\"object\":\"refund\",\"reason\":null,\"status\":\"succeeded\",\"created\":1770031873,\"currency\":\"eur\",\"metadata\":{\"payments_extension\":\"true\",\"payments_extension_type\":\"card\",\"reconciliation_flow\":\"payments_api\",\"refund_id\":\"zuaRUj12HVGWV5KE6E7NAm8rl\"},\"payment_method_details\":{\"card\":{\"acquirer_reference_number\":null,\"acquirer_reference_number_status\":\"pending\"},\"type\":\"card\"},\"mit_params\":{}}"</t>
  </si>
  <si>
    <t>AS-96308</t>
  </si>
  <si>
    <t>CZ</t>
  </si>
  <si>
    <t>gid://shopify/Order/7440637034834</t>
  </si>
  <si>
    <t>gid://shopify/OrderTransaction/8616616591698</t>
  </si>
  <si>
    <t>2026-01-19T07:36:47Z</t>
  </si>
  <si>
    <t>ch_3SrD12IkWweOM9jA0DBZVMKR</t>
  </si>
  <si>
    <t>r9uPrMXtrkur56pXYL3Rwaz4p</t>
  </si>
  <si>
    <t>pi_3SrD12IkWweOM9jA0JWB0swb</t>
  </si>
  <si>
    <t>"{\"id\":\"pi_3SrD12IkWweOM9jA0JWB0swb\",\"object\":\"payment_intent\",\"amount\":8085,\"amount_capturable\":0,\"amount_received\":8085,\"canceled_at\":null,\"cancellation_reason\":null,\"capture_method\":\"automatic\",\"latest_charge\":{\"id\":\"ch_3SrD12IkWweOM9jA0DBZVMKR\",\"object\":\"charge\",\"amount\":8085,\"application_fee\":\"fee_1SrD13IkWweOM9jA9qiQh09a\",\"balance_transaction\":\"txn_3SrD12IkWweOM9jA0hSskjyR\",\"captured\":true,\"created\":1768808208,\"currency\":\"eur\",\"failure_code\":null,\"failure_message\":null,\"fraud_details\":{},\"livemode\":true,\"metadata\":{\"payment_id\":\"r9uPrMXtrkur56pXYL3Rwaz4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D12IkWweOM9jA0JWB0swb\",\"payment_method\":\"pm_1SrD12IkWweOM9jAT4baIfme\",\"payment_method_details\":{\"card\":{\"amount_authorized\":8085,\"authorization_code\":\"990155\",\"brand\":\"visa\",\"checks\":{\"address_line1_check\":null,\"address_postal_code_check\":null,\"cvc_check\":null},\"country\":\"CZ\",\"description\":\"Visa Classic\",\"ds_transaction_id\":null,\"exp_month\":10,\"exp_year\":2031,\"extended_authorization\":{\"status\":\"disabled\"},\"fingerprint\":\"P9MouUUn0DTcxzP7\",\"funding\":\"debit\",\"iin\":\"447635\",\"incremental_authorization\":{\"status\":\"unavailable\"},\"installments\":null,\"issuer\":\"Fio Banka a.s.\",\"last4\":\"0000\",\"mandate\":null,\"moto\":false,\"multicapture\":{\"status\":\"unavailable\"},\"network\":\"visa\",\"network_token\":{\"used\":false},\"network_transaction_id\":\"486019274092934\",\"overcapture\":{\"maximum_amount_capturable\":8085,\"status\":\"unavailable\"},\"payment_account_reference\":\"V0010014625181410542208996875\",\"regulated_status\":\"unregulated\",\"three_d_secure\":null,\"wallet\":{\"apple_pay\":{\"type\":\"apple_pay\"},\"dynamic_last4\":\"6425\",\"type\":\"apple_pay\"}},\"type\":\"card\"},\"refunded\":false,\"source\":null,\"status\":\"succeeded\",\"mit_params\":{\"network_transaction_id\":\"486019274092934\"}},\"confirmation_method\":\"manual\",\"created\":1768808208,\"currency\":\"eur\",\"customer\":null,\"last_payment_error\":null,\"livemode\":true,\"metadata\":{\"payment_id\":\"r9uPrMXtrkur56pXYL3Rwaz4p\",\"payments_extension\":\"true\",\"payments_extension_type\":\"card\",\"reconciliation_flow\":\"payments_api\",\"shop_id\":\"751927347\"},\"next_action\":null,\"payment_method\":\"pm_1SrD12IkWweOM9jAT4baIfme\",\"payment_method_types\":[\"card\"],\"source\":null,\"status\":\"succeeded\"}"</t>
  </si>
  <si>
    <t>AS-95638</t>
  </si>
  <si>
    <t>gid://shopify/Order/7420611920210</t>
  </si>
  <si>
    <t>gid://shopify/OrderTransaction/8593916330322</t>
  </si>
  <si>
    <t>2026-01-11T12:18:55Z</t>
  </si>
  <si>
    <t>8F366697E0480594B</t>
  </si>
  <si>
    <t>"{\"id\":\"8F366697E0480594B\",\"intent\":\"CAPTURE\",\"status\":\"COMPLETED\",\"payment_source\":{\"paypal\":{\"email_address\":\"giada.masiero86@gmail.com\",\"account_id\":\"8274QZGP3C8JN\",\"account_status\":\"VERIFIED\",\"name\":{\"given_name\":\"Giada\",\"surname\":\"Masiero\"},\"phone_number\":{\"national_number\":\"393471983524\"},\"address\":{\"address_line_1\":\"Contr\u00e0 Chiesa San Eusebio, 4\",\"admin_area_2\":\"Bassano del Grappa\",\"admin_area_1\":\"VI\",\"postal_code\":\"36061\",\"country_code\":\"IT\"}}},\"purchase_units\":[{\"reference_id\":\"default\",\"amount\":{\"currency_code\":\"EUR\",\"value\":\"247.50\",\"breakdown\":{\"item_total\":{\"currency_code\":\"EUR\",\"value\":\"247.50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RETRO GRAPHIC NO.17 \\/ GOOD THINGS ARE COMING - The Art Concept - P\u00f3ster \\/ Sin marco \\/ 20x30\",\"custom_id\":\"{\\\"shop_id\\\":751927347,\\\"session_id\\\":\\\"r8u0abIiywe46warbDQYJTQr5\\\"}\",\"invoice_id\":\"r8u0abIiywe46warbDQYJTQr5\",\"soft_descriptor\":\"ARTESTASTOR ARTESTASTO\",\"items\":[{\"name\":\"RETRO GRAPHIC NO.17 \\/ GOOD THINGS ARE COMING - The Art Concept - P\u00f3ster \\/ Sin marco \\/ 20x30\",\"unit_amount\":{\"currency_code\":\"EUR\",\"value\":\"12.95\"},\"tax\":{\"currency_code\":\"EUR\",\"value\":\"0.00\"},\"quantity\":\"1\"},{\"name\":\"Canned Fish - Studio Mandariini - P\u00f3ster \\/ Sin marco \\/ 20x30\",\"unit_amount\":{\"currency_code\":\"EUR\",\"value\":\"12.95\"},\"tax\":{\"currency_code\":\"EUR\",\"value\":\"0.00\"},\"quantity\":\"1\"},{\"name\":\"Mixtape - P\u00f3ster \\/ Sin marco \\/ 20x30\",\"unit_amount\":{\"currency_code\":\"EUR\",\"value\":\"12.95\"},\"tax\":{\"currency_code\":\"EUR\",\"value\":\"0.00\"},\"quantity\":\"1\"},{\"name\":\"Playful universe - P\u00f3ster \\/ Sin marco \\/ 40x50\",\"unit_amount\":{\"currency_code\":\"EUR\",\"value\":\"26.95\"},\"tax\":{\"currency_code\":\"EUR\",\"value\":\"0.00\"},\"quantity\":\"1\"},{\"name\":\"Rome 73 - P\u00f3ster \\/ Sin marco \\/ 20x30\",\"unit_amount\":{\"currency_code\":\"EUR\",\"value\":\"12.95\"},\"tax\":{\"currency_code\":\"EUR\",\"value\":\"0.00\"},\"quantity\":\"1\"},{\"name\":\"Milan 77 - P\u00f3ster \\/ Sin marco \\/ 20x30\",\"unit_amount\":{\"currency_code\":\"EUR\",\"value\":\"12.95\"},\"tax\":{\"currency_code\":\"EUR\",\"value\":\"0.00\"},\"quantity\":\"1\"},{\"name\":\"Digital Nomad - Jota de jai - P\u00f3ster \\/ Madera azul \\/ 40x50\",\"unit_amount\":{\"currency_code\":\"EUR\",\"value\":\"58.95\"},\"tax\":{\"currency_code\":\"EUR\",\"value\":\"0.00\"},\"quantity\":\"1\"},{\"name\":\"Day off from office - jotadejai - P\u00f3ster \\/ Madera azul \\/ 40x50\",\"unit_amount\":{\"currency_code\":\"EUR\",\"value\":\"58.95\"},\"tax\":{\"currency_code\":\"EUR\",\"value\":\"0.00\"},\"quantity\":\"1\"},{\"name\":\"Tutto Bene - Studio Dolci - P\u00f3ster \\/ Sin marco \\/ 20x30\",\"unit_amount\":{\"currency_code\":\"EUR\",\"value\":\"12.95\"},\"tax\":{\"currency_code\":\"EUR\",\"value\":\"0.00\"},\"quantity\":\"1\"},{\"name\":\"Keukenhof 03 - P\u00f3ster \\/ Madera negro \\/ 20x30\",\"unit_amount\":{\"currency_code\":\"EUR\",\"value\":\"24.95\"},\"tax\":{\"currency_code\":\"EUR\",\"value\":\"0.00\"},\"quantity\":\"1\"}],\"shipping\":{\"name\":{\"full_name\":\"Giada Masiero\"},\"address\":{\"address_line_1\":\"giardinetto 2\",\"admin_area_2\":\"Bassano del Grappa\",\"admin_area_1\":\"Vicenza\",\"postal_code\":\"36061\",\"country_code\":\"IT\"}},\"supplementary_data\":{\"tax_nexus\":[]},\"payments\":{\"captures\":[{\"id\":\"0KF43203AC0604721\",\"status\":\"COMPLETED\",\"amount\":{\"currency_code\":\"EUR\",\"value\":\"247.50\"},\"final_capture\":true,\"disbursement_mode\":\"INSTANT\",\"seller_protection\":{\"status\":\"ELIGIBLE\",\"dispute_categories\":[\"ITEM_NOT_RECEIVED\",\"UNAUTHORIZED_TRANSACTION\"]},\"seller_receivable_breakdown\":{\"gross_amount\":{\"currency_code\":\"EUR\",\"value\":\"247.50\"},\"paypal_fee\":{\"currency_code\":\"EUR\",\"value\":\"7.53\"},\"net_amount\":{\"currency_code\":\"EUR\",\"value\":\"239.97\"}},\"invoice_id\":\"r8u0abIiywe46warbDQYJTQr5\",\"custom_id\":\"{\\\"shop_id\\\":751927347,\\\"session_id\\\":\\\"r8u0abIiywe46warbDQYJTQr5\\\"}\",\"links\":[{\"href\":\"https:\\/\\/api.paypal.com\\/v2\\/payments\\/captures\\/0KF43203AC0604721\",\"rel\":\"self\",\"method\":\"GET\"},{\"href\":\"https:\\/\\/api.paypal.com\\/v2\\/payments\\/captures\\/0KF43203AC0604721\\/refund\",\"rel\":\"refund\",\"method\":\"POST\"},{\"href\":\"https:\\/\\/api.paypal.com\\/v2\\/checkout\\/orders\\/8F366697E0480594B\",\"rel\":\"up\",\"method\":\"GET\"}],\"create_time\":\"2026-01-11T12:18:57Z\",\"update_time\":\"2026-01-11T12:18:57Z\"}]}}],\"payer\":{\"name\":{\"given_name\":\"Giada\",\"surname\":\"Masiero\"},\"email_address\":\"giada.masiero86@gmail.com\",\"payer_id\":\"8274QZGP3C8JN\",\"phone\":{\"phone_number\":{\"national_number\":\"393471983524\"}},\"address\":{\"address_line_1\":\"Contr\u00e0 Chiesa San Eusebio, 4\",\"admin_area_2\":\"Bassano del Grappa\",\"admin_area_1\":\"VI\",\"postal_code\":\"36061\",\"country_code\":\"IT\"}},\"create_time\":\"2026-01-11T12:16:08Z\",\"update_time\":\"2026-01-11T12:18:57Z\",\"links\":[{\"href\":\"https:\\/\\/api.paypal.com\\/v2\\/checkout\\/orders\\/8F366697E0480594B\",\"rel\":\"self\",\"method\":\"GET\"}]}"</t>
  </si>
  <si>
    <t>AS-95022</t>
  </si>
  <si>
    <t>gid://shopify/Order/7399056769362</t>
  </si>
  <si>
    <t>gid://shopify/OrderTransaction/8575741231442</t>
  </si>
  <si>
    <t>2026-01-04T12:54:34Z</t>
  </si>
  <si>
    <t>ch_3SlqpLIkWweOM9jA1WUMfzIJ</t>
  </si>
  <si>
    <t>rKM1fQDCdX4wYutvU4lgRtt98</t>
  </si>
  <si>
    <t>pi_3SlqpLIkWweOM9jA1YCpbuIJ</t>
  </si>
  <si>
    <t>"{\"id\":\"pi_3SlqpLIkWweOM9jA1YCpbuIJ\",\"object\":\"payment_intent\",\"amount\":3790,\"amount_capturable\":0,\"amount_received\":3790,\"canceled_at\":null,\"cancellation_reason\":null,\"capture_method\":\"automatic\",\"latest_charge\":{\"id\":\"ch_3SlqpLIkWweOM9jA1WUMfzIJ\",\"object\":\"charge\",\"amount\":3790,\"application_fee\":\"fee_1SlqpNIkWweOM9jAQgclg5BN\",\"balance_transaction\":\"txn_3SlqpLIkWweOM9jA1B1Jl56z\",\"captured\":true,\"created\":1767531277,\"currency\":\"eur\",\"failure_code\":null,\"failure_message\":null,\"fraud_details\":{},\"livemode\":true,\"metadata\":{\"payment_id\":\"rKM1fQDCdX4wYutvU4lgRtt98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qpLIkWweOM9jA1YCpbuIJ\",\"payment_method\":\"pm_1SlqpLIkWweOM9jA8fbmcm7d\",\"payment_method_details\":{\"card\":{\"amount_authorized\":3790,\"authorization_code\":\"670775\",\"brand\":\"visa\",\"checks\":{\"address_line1_check\":\"unavailable\",\"address_postal_code_check\":\"unavailable\",\"cvc_check\":\"pass\"},\"country\":\"ES\",\"description\":\"Visa Classic\",\"ds_transaction_id\":null,\"exp_month\":8,\"exp_year\":2031,\"extended_authorization\":{\"status\":\"disabled\"},\"fingerprint\":\"mYvJ0dFAXZoxBPJY\",\"funding\":\"credit\",\"iin\":\"476663\",\"incremental_authorization\":{\"status\":\"unavailable\"},\"installments\":null,\"issuer\":\"CAIXABANK S.A.\",\"last4\":\"6942\",\"mandate\":null,\"moto\":false,\"multicapture\":{\"status\":\"unavailable\"},\"network\":\"visa\",\"network_token\":{\"used\":false},\"network_transaction_id\":\"486004464777002\",\"overcapture\":{\"maximum_amount_capturable\":3790,\"status\":\"unavailable\"},\"payment_account_reference\":\"V0010014620223272337198202049\",\"regulated_status\":\"unregulated\",\"three_d_secure\":null,\"wallet\":null},\"type\":\"card\"},\"refunded\":false,\"source\":null,\"status\":\"succeeded\",\"mit_params\":{\"network_transaction_id\":\"486004464777002\"}},\"confirmation_method\":\"manual\",\"created\":1767531275,\"currency\":\"eur\",\"customer\":null,\"last_payment_error\":null,\"livemode\":true,\"metadata\":{\"payment_id\":\"rKM1fQDCdX4wYutvU4lgRtt98\",\"payments_extension\":\"true\",\"payments_extension_type\":\"card\",\"reconciliation_flow\":\"payments_api\",\"shop_id\":\"751927347\"},\"next_action\":null,\"payment_method\":\"pm_1SlqpLIkWweOM9jA8fbmcm7d\",\"payment_method_types\":[\"card\"],\"source\":null,\"status\":\"succeeded\"}"</t>
  </si>
  <si>
    <t>AS-97181</t>
  </si>
  <si>
    <t>gid://shopify/Order/7515260813650</t>
  </si>
  <si>
    <t>gid://shopify/OrderTransaction/8649561538898</t>
  </si>
  <si>
    <t>2026-01-31T10:10:44Z</t>
  </si>
  <si>
    <t>ch_3Svb8aIkWweOM9jA1u7G0lif</t>
  </si>
  <si>
    <t>rISRoJJXP8EwJ1QO4eUN1FXzU</t>
  </si>
  <si>
    <t>pi_3Svb8aIkWweOM9jA1ZvwBjxq</t>
  </si>
  <si>
    <t>"{\"id\":\"pi_3Svb8aIkWweOM9jA1ZvwBjxq\",\"object\":\"payment_intent\",\"amount\":4790,\"amount_capturable\":0,\"amount_received\":4790,\"canceled_at\":null,\"cancellation_reason\":null,\"capture_method\":\"automatic\",\"latest_charge\":{\"id\":\"ch_3Svb8aIkWweOM9jA1u7G0lif\",\"object\":\"charge\",\"amount\":4790,\"application_fee\":\"fee_1Svb8cIkWweOM9jABQ4iorsV\",\"balance_transaction\":\"txn_3Svb8aIkWweOM9jA1iAG0N2h\",\"captured\":true,\"created\":1769854245,\"currency\":\"eur\",\"failure_code\":null,\"failure_message\":null,\"fraud_details\":{},\"livemode\":true,\"metadata\":{\"payment_id\":\"rISRoJJXP8EwJ1QO4eUN1FXz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b8aIkWweOM9jA1ZvwBjxq\",\"payment_method\":\"pm_1Svb8aIkWweOM9jAXeKTMyLN\",\"payment_method_details\":{\"card\":{\"amount_authorized\":4790,\"authorization_code\":\"304018\",\"brand\":\"mastercard\",\"checks\":{\"address_line1_check\":\"unavailable\",\"address_postal_code_check\":\"unavailable\",\"cvc_check\":null},\"country\":\"IT\",\"description\":\"Debit MasterCard\",\"ds_transaction_id\":null,\"exp_month\":7,\"exp_year\":2029,\"extended_authorization\":{\"status\":\"disabled\"},\"fingerprint\":\"NNa7PA13uexFNuoF\",\"funding\":\"debit\",\"iin\":\"516795\",\"incremental_authorization\":{\"status\":\"unavailable\"},\"installments\":null,\"issuer\":\"INTESA SANPAOLO SPA\",\"last4\":\"8677\",\"mandate\":null,\"moto\":false,\"multicapture\":{\"status\":\"unavailable\"},\"network\":\"mastercard\",\"network_token\":{\"used\":false},\"network_transaction_id\":\"MDUO2H2S60131\",\"overcapture\":{\"maximum_amount_capturable\":4790,\"status\":\"unavailable\"},\"payment_account_reference\":\"50014FSPC677XI9MO9W55332RXDJ8\",\"regulated_status\":\"unregulated\",\"three_d_secure\":null,\"wallet\":null},\"type\":\"card\"},\"refunded\":false,\"source\":null,\"status\":\"succeeded\",\"mit_params\":{\"network_transaction_id\":\"MDUO2H2S60131\"}},\"confirmation_method\":\"manual\",\"created\":1769854244,\"currency\":\"eur\",\"customer\":null,\"last_payment_error\":null,\"livemode\":true,\"metadata\":{\"payment_id\":\"rISRoJJXP8EwJ1QO4eUN1FXzU\",\"payments_extension\":\"true\",\"payments_extension_type\":\"card\",\"reconciliation_flow\":\"payments_api\",\"shop_id\":\"751927347\"},\"next_action\":null,\"payment_method\":\"pm_1Svb8aIkWweOM9jAXeKTMyLN\",\"payment_method_types\":[\"card\"],\"source\":null,\"status\":\"succeeded\"}"</t>
  </si>
  <si>
    <t>AS-94827</t>
  </si>
  <si>
    <t>gid://shopify/Order/7393601356114</t>
  </si>
  <si>
    <t>gid://shopify/OrderTransaction/8566659580242</t>
  </si>
  <si>
    <t>2026-01-01T18:05:45Z</t>
  </si>
  <si>
    <t>ch_3SkqFqIkWweOM9jA0I5b5fsC</t>
  </si>
  <si>
    <t>rTOOOujbs9xnHshk7RjNhRG9W</t>
  </si>
  <si>
    <t>pi_3SkqFqIkWweOM9jA0lyMyGhr</t>
  </si>
  <si>
    <t>"{\"id\":\"pi_3SkqFqIkWweOM9jA0lyMyGhr\",\"object\":\"payment_intent\",\"amount\":11597,\"amount_capturable\":0,\"amount_received\":11597,\"canceled_at\":null,\"cancellation_reason\":null,\"capture_method\":\"automatic\",\"latest_charge\":{\"id\":\"ch_3SkqFqIkWweOM9jA0I5b5fsC\",\"object\":\"charge\",\"amount\":11597,\"application_fee\":\"fee_1SkqFrIkWweOM9jA2u2JYQ2H\",\"balance_transaction\":\"txn_3SkqFqIkWweOM9jA0xBuShgN\",\"captured\":true,\"created\":1767290746,\"currency\":\"eur\",\"failure_code\":null,\"failure_message\":null,\"fraud_details\":{},\"livemode\":true,\"metadata\":{\"payment_id\":\"rTOOOujbs9xnHshk7RjNhRG9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qFqIkWweOM9jA0lyMyGhr\",\"payment_method\":\"pm_1SkqFqIkWweOM9jApOrnMK4N\",\"payment_method_details\":{\"card\":{\"amount_authorized\":11597,\"authorization_code\":\"291642\",\"brand\":\"visa\",\"checks\":{\"address_line1_check\":null,\"address_postal_code_check\":null,\"cvc_check\":null},\"country\":\"FR\",\"description\":\"Visa Classic\",\"ds_transaction_id\":null,\"exp_month\":12,\"exp_year\":2031,\"extended_authorization\":{\"status\":\"disabled\"},\"fingerprint\":\"SLHLSAbo7c0jyMve\",\"funding\":\"debit\",\"iin\":\"455847\",\"incremental_authorization\":{\"status\":\"unavailable\"},\"installments\":null,\"issuer\":\"La Banque Postale\",\"last4\":\"0000\",\"mandate\":null,\"moto\":false,\"multicapture\":{\"status\":\"unavailable\"},\"network\":\"visa\",\"network_token\":{\"used\":false},\"network_transaction_id\":\"486001651471628\",\"overcapture\":{\"maximum_amount_capturable\":11597,\"status\":\"unavailable\"},\"payment_account_reference\":\"V001AADBP30000424323600000000\",\"regulated_status\":\"unregulated\",\"three_d_secure\":null,\"wallet\":{\"apple_pay\":{\"type\":\"apple_pay\"},\"dynamic_last4\":\"4842\",\"type\":\"apple_pay\"}},\"type\":\"card\"},\"refunded\":false,\"source\":null,\"status\":\"succeeded\",\"mit_params\":{\"network_transaction_id\":\"486001651471628\"}},\"confirmation_method\":\"manual\",\"created\":1767290746,\"currency\":\"eur\",\"customer\":null,\"last_payment_error\":null,\"livemode\":true,\"metadata\":{\"payment_id\":\"rTOOOujbs9xnHshk7RjNhRG9W\",\"payments_extension\":\"true\",\"payments_extension_type\":\"card\",\"reconciliation_flow\":\"payments_api\",\"shop_id\":\"751927347\"},\"next_action\":null,\"payment_method\":\"pm_1SkqFqIkWweOM9jApOrnMK4N\",\"payment_method_types\":[\"card\"],\"source\":null,\"status\":\"succeeded\"}"</t>
  </si>
  <si>
    <t>AS-95003</t>
  </si>
  <si>
    <t>gid://shopify/Order/7398378864978</t>
  </si>
  <si>
    <t>gid://shopify/OrderTransaction/8574918459730</t>
  </si>
  <si>
    <t>2026-01-04T00:58:22Z</t>
  </si>
  <si>
    <t>4JC52570W6970351F</t>
  </si>
  <si>
    <t>"{\"id\":\"4JC52570W6970351F\",\"intent\":\"CAPTURE\",\"status\":\"COMPLETED\",\"payment_source\":{\"paypal\":{\"email_address\":\"conte.valeria@icloud.com\",\"account_id\":\"RWZ9BWFEU8EE2\",\"account_status\":\"UNVERIFIED\",\"name\":{\"given_name\":\"Valeria\",\"surname\":\"Conte\"},\"phone_number\":{\"national_number\":\"393388223852\"},\"address\":{\"address_line_1\":\"Via Garibaldi\",\"address_line_2\":\"23\",\"admin_area_2\":\"formigine\",\"admin_area_1\":\"MO\",\"postal_code\":\"41043\",\"country_code\":\"IT\"}}},\"purchase_units\":[{\"reference_id\":\"default\",\"amount\":{\"currency_code\":\"EUR\",\"value\":\"63.36\",\"breakdown\":{\"item_total\":{\"currency_code\":\"EUR\",\"value\":\"64.90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6.49\"}}},\"payee\":{\"email_address\":\"info@artestaposters.com\",\"merchant_id\":\"CZQCEKGVW6QGG\",\"display_data\":{\"brand_name\":\"Artesta\"}},\"payment_instruction\":{\"disbursement_mode\":\"INSTANT\"},\"description\":\"Your best friends forget you get old - Lienzo \\/ Sin marco \\/ 20x30\",\"custom_id\":\"{\\\"shop_id\\\":751927347,\\\"session_id\\\":\\\"rAO8GFFPbKoPatxbemxQcQDlf\\\"}\",\"invoice_id\":\"rAO8GFFPbKoPatxbemxQcQDlf\",\"items\":[{\"name\":\"Your best friends forget you get old - Lienzo \\/ Sin marco \\/ 20x30\",\"unit_amount\":{\"currency_code\":\"EUR\",\"value\":\"29.95\"},\"tax\":{\"currency_code\":\"EUR\",\"value\":\"0.00\"},\"quantity\":\"1\"},{\"name\":\"Maddies Mood - jotadejai - Lienzo \\/ Sin marco \\/ 30x40\",\"unit_amount\":{\"currency_code\":\"EUR\",\"value\":\"34.95\"},\"tax\":{\"currency_code\":\"EUR\",\"value\":\"0.00\"},\"quantity\":\"1\"}],\"shipping\":{\"name\":{\"full_name\":\"Valeria Conte\"},\"address\":{\"address_line_1\":\"Via Giuseppe Garibaldi 23\",\"admin_area_2\":\"Formigine\",\"admin_area_1\":\"Modena\",\"postal_code\":\"41043\",\"country_code\":\"IT\"}},\"supplementary_data\":{\"tax_nexus\":[]},\"payments\":{\"captures\":[{\"id\":\"0CX339686F055481M\",\"status\":\"COMPLETED\",\"amount\":{\"currency_code\":\"EUR\",\"value\":\"63.36\"},\"final_capture\":true,\"disbursement_mode\":\"INSTANT\",\"seller_protection\":{\"status\":\"ELIGIBLE\",\"dispute_categories\":[\"ITEM_NOT_RECEIVED\",\"UNAUTHORIZED_TRANSACTION\"]},\"seller_receivable_breakdown\":{\"gross_amount\":{\"currency_code\":\"EUR\",\"value\":\"63.36\"},\"paypal_fee\":{\"currency_code\":\"EUR\",\"value\":\"2.19\"},\"net_amount\":{\"currency_code\":\"EUR\",\"value\":\"61.17\"}},\"invoice_id\":\"rAO8GFFPbKoPatxbemxQcQDlf\",\"custom_id\":\"{\\\"shop_id\\\":751927347,\\\"session_id\\\":\\\"rAO8GFFPbKoPatxbemxQcQDlf\\\"}\",\"links\":[{\"href\":\"https:\\/\\/api.paypal.com\\/v2\\/payments\\/captures\\/0CX339686F055481M\",\"rel\":\"self\",\"method\":\"GET\"},{\"href\":\"https:\\/\\/api.paypal.com\\/v2\\/payments\\/captures\\/0CX339686F055481M\\/refund\",\"rel\":\"refund\",\"method\":\"POST\"},{\"href\":\"https:\\/\\/api.paypal.com\\/v2\\/checkout\\/orders\\/4JC52570W6970351F\",\"rel\":\"up\",\"method\":\"GET\"}],\"create_time\":\"2026-01-04T00:58:24Z\",\"update_time\":\"2026-01-04T00:58:24Z\"}]}}],\"payer\":{\"name\":{\"given_name\":\"Valeria\",\"surname\":\"Conte\"},\"email_address\":\"conte.valeria@icloud.com\",\"payer_id\":\"RWZ9BWFEU8EE2\",\"phone\":{\"phone_number\":{\"national_number\":\"393388223852\"}},\"address\":{\"address_line_1\":\"Via Garibaldi\",\"address_line_2\":\"23\",\"admin_area_2\":\"formigine\",\"admin_area_1\":\"MO\",\"postal_code\":\"41043\",\"country_code\":\"IT\"}},\"create_time\":\"2026-01-04T00:55:04Z\",\"update_time\":\"2026-01-04T00:58:24Z\",\"links\":[{\"href\":\"https:\\/\\/api.paypal.com\\/v2\\/checkout\\/orders\\/4JC52570W6970351F\",\"rel\":\"self\",\"method\":\"GET\"}]}"</t>
  </si>
  <si>
    <t>AS-96831</t>
  </si>
  <si>
    <t>AS-96461</t>
  </si>
  <si>
    <t>gid://shopify/Order/7445480898898</t>
  </si>
  <si>
    <t>gid://shopify/OrderTransaction/8622900117842</t>
  </si>
  <si>
    <t>2026-01-21T11:40:02Z</t>
  </si>
  <si>
    <t>0NK900432C7066918</t>
  </si>
  <si>
    <t>"{\"id\":\"0NK900432C7066918\",\"intent\":\"CAPTURE\",\"status\":\"COMPLETED\",\"payment_source\":{\"paypal\":{\"email_address\":\"pizarroon@gmail.com\",\"account_id\":\"3QGY3ACEXCJF4\",\"account_status\":\"VERIFIED\",\"name\":{\"given_name\":\"Beatriz\",\"surname\":\"Pizarro\"},\"phone_number\":{\"national_number\":\"34659274656\"},\"address\":{\"address_line_1\":\"c\\/ Voluntarios Catalanes 67, 3\u00baC\",\"admin_area_2\":\"Madrid\",\"admin_area_1\":\"MADRID\",\"postal_code\":\"28039\",\"country_code\":\"ES\"}}},\"purchase_units\":[{\"reference_id\":\"default\",\"amount\":{\"currency_code\":\"EUR\",\"value\":\"49.90\",\"breakdown\":{\"item_total\":{\"currency_code\":\"EUR\",\"value\":\"49.90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oquer\u00f3n frito - P\u00f3ster \\/ Madera roble natural \\/ 20x30\",\"custom_id\":\"{\\\"shop_id\\\":751927347,\\\"session_id\\\":\\\"rExxomFot3XORMGFmH437hCXh\\\"}\",\"invoice_id\":\"rExxomFot3XORMGFmH437hCXh\",\"soft_descriptor\":\"PAYPAL *ARTESTASTOR AR\",\"items\":[{\"name\":\"Boquer\u00f3n frito - P\u00f3ster \\/ Madera roble natural \\/ 20x30\",\"unit_amount\":{\"currency_code\":\"EUR\",\"value\":\"24.95\"},\"tax\":{\"currency_code\":\"EUR\",\"value\":\"0.00\"},\"quantity\":\"1\"},{\"name\":\"Gilda - P\u00f3ster \\/ Madera roble natural \\/ 20x30\",\"unit_amount\":{\"currency_code\":\"EUR\",\"value\":\"24.95\"},\"tax\":{\"currency_code\":\"EUR\",\"value\":\"0.00\"},\"quantity\":\"1\"}],\"shipping\":{\"name\":{\"full_name\":\"Beatriz Pizarro\"},\"address\":{\"address_line_1\":\"C\\/ Laurel 53\",\"admin_area_2\":\"tres cantos\",\"admin_area_1\":\"MADRID\",\"postal_code\":\"28760\",\"country_code\":\"ES\"}},\"supplementary_data\":{\"tax_nexus\":[]},\"payments\":{\"captures\":[{\"id\":\"51Y40120M51363046\",\"status\":\"COMPLETED\",\"amount\":{\"currency_code\":\"EUR\",\"value\":\"49.90\"},\"final_capture\":true,\"disbursement_mode\":\"INSTANT\",\"seller_protection\":{\"status\":\"ELIGIBLE\",\"dispute_categories\":[\"ITEM_NOT_RECEIVED\",\"UNAUTHORIZED_TRANSACTION\"]},\"seller_receivable_breakdown\":{\"gross_amount\":{\"currency_code\":\"EUR\",\"value\":\"49.90\"},\"paypal_fee\":{\"currency_code\":\"EUR\",\"value\":\"1.80\"},\"net_amount\":{\"currency_code\":\"EUR\",\"value\":\"48.10\"}},\"invoice_id\":\"rExxomFot3XORMGFmH437hCXh\",\"custom_id\":\"{\\\"shop_id\\\":751927347,\\\"session_id\\\":\\\"rExxomFot3XORMGFmH437hCXh\\\"}\",\"links\":[{\"href\":\"https:\\/\\/api.paypal.com\\/v2\\/payments\\/captures\\/51Y40120M51363046\",\"rel\":\"self\",\"method\":\"GET\"},{\"href\":\"https:\\/\\/api.paypal.com\\/v2\\/payments\\/captures\\/51Y40120M51363046\\/refund\",\"rel\":\"refund\",\"method\":\"POST\"},{\"href\":\"https:\\/\\/api.paypal.com\\/v2\\/checkout\\/orders\\/0NK900432C7066918\",\"rel\":\"up\",\"method\":\"GET\"}],\"create_time\":\"2026-01-21T11:40:04Z\",\"update_time\":\"2026-01-21T11:40:04Z\"}]}}],\"payer\":{\"name\":{\"given_name\":\"Beatriz\",\"surname\":\"Pizarro\"},\"email_address\":\"pizarroon@gmail.com\",\"payer_id\":\"3QGY3ACEXCJF4\",\"phone\":{\"phone_number\":{\"national_number\":\"34659274656\"}},\"address\":{\"address_line_1\":\"c\\/ Voluntarios Catalanes 67, 3\u00baC\",\"admin_area_2\":\"Madrid\",\"admin_area_1\":\"MADRID\",\"postal_code\":\"28039\",\"country_code\":\"ES\"}},\"create_time\":\"2026-01-21T11:39:14Z\",\"update_time\":\"2026-01-21T11:40:04Z\",\"links\":[{\"href\":\"https:\\/\\/api.paypal.com\\/v2\\/checkout\\/orders\\/0NK900432C7066918\",\"rel\":\"self\",\"method\":\"GET\"}]}"</t>
  </si>
  <si>
    <t>AS-97023</t>
  </si>
  <si>
    <t>gid://shopify/Order/7510505193810</t>
  </si>
  <si>
    <t>gid://shopify/OrderTransaction/8643256811858</t>
  </si>
  <si>
    <t>2026-01-28T22:53:36Z</t>
  </si>
  <si>
    <t>ch_3SuhcDIkWweOM9jA2oiHfp6z</t>
  </si>
  <si>
    <t>rysI3KfrMmtDqHRGMB2q9t5Cq</t>
  </si>
  <si>
    <t>pi_3SuhcDIkWweOM9jA2miRtoAT</t>
  </si>
  <si>
    <t>"{\"id\":\"pi_3SuhcDIkWweOM9jA2miRtoAT\",\"object\":\"payment_intent\",\"amount\":5285,\"amount_capturable\":0,\"amount_received\":5285,\"canceled_at\":null,\"cancellation_reason\":null,\"capture_method\":\"automatic\",\"latest_charge\":{\"id\":\"ch_3SuhcDIkWweOM9jA2oiHfp6z\",\"object\":\"charge\",\"amount\":5285,\"application_fee\":\"fee_1SuhcFIkWweOM9jAP5WXjWYg\",\"balance_transaction\":\"txn_3SuhcDIkWweOM9jA2lFw2knY\",\"captured\":true,\"created\":1769640818,\"currency\":\"eur\",\"failure_code\":null,\"failure_message\":null,\"fraud_details\":{},\"livemode\":true,\"metadata\":{\"payment_id\":\"rysI3KfrMmtDqHRGMB2q9t5C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hcDIkWweOM9jA2miRtoAT\",\"payment_method\":\"pm_1SuhcDIkWweOM9jAGLUbCYUk\",\"payment_method_details\":{\"card\":{\"amount_authorized\":5285,\"authorization_code\":\"218908\",\"brand\":\"mastercard\",\"checks\":{\"address_line1_check\":\"unavailable\",\"address_postal_code_check\":\"unavailable\",\"cvc_check\":null},\"country\":\"ES\",\"description\":\"Platinum MasterCard Immediate Debit\",\"ds_transaction_id\":null,\"exp_month\":11,\"exp_year\":2026,\"extended_authorization\":{\"status\":\"disabled\"},\"fingerprint\":\"MsPNNWLEfJ0y0o7p\",\"funding\":\"debit\",\"iin\":\"516383\",\"incremental_authorization\":{\"status\":\"unavailable\"},\"installments\":null,\"issuer\":\"BANCO SANTANDER S.A.\",\"last4\":\"7096\",\"mandate\":null,\"moto\":false,\"multicapture\":{\"status\":\"unavailable\"},\"network\":\"mastercard\",\"network_token\":{\"used\":true},\"network_transaction_id\":\"TPLZ6MZX20128\",\"overcapture\":{\"maximum_amount_capturable\":5285,\"status\":\"unavailable\"},\"payment_account_reference\":\"5001CSEWN9UH72OOWRLNOSHH12BG2\",\"regulated_status\":\"unregulated\",\"three_d_secure\":null,\"wallet\":null},\"type\":\"card\"},\"refunded\":false,\"source\":null,\"status\":\"succeeded\",\"mit_params\":{\"network_transaction_id\":\"TPLZ6MZX20128\"}},\"confirmation_method\":\"manual\",\"created\":1769640817,\"currency\":\"eur\",\"customer\":null,\"last_payment_error\":null,\"livemode\":true,\"metadata\":{\"payment_id\":\"rysI3KfrMmtDqHRGMB2q9t5Cq\",\"payments_extension\":\"true\",\"payments_extension_type\":\"card\",\"reconciliation_flow\":\"payments_api\",\"shop_id\":\"751927347\"},\"next_action\":null,\"payment_method\":\"pm_1SuhcDIkWweOM9jAGLUbCYUk\",\"payment_method_types\":[\"card\"],\"source\":null,\"status\":\"succeeded\"}"</t>
  </si>
  <si>
    <t>AS-96049</t>
  </si>
  <si>
    <t>gid://shopify/Order/7432946811218</t>
  </si>
  <si>
    <t>gid://shopify/OrderTransaction/8607297339730</t>
  </si>
  <si>
    <t>2026-01-16T09:57:27Z</t>
  </si>
  <si>
    <t>ch_3Sq9mWIkWweOM9jA12xwsndh</t>
  </si>
  <si>
    <t>rnzaXTEhVvrAeLylWwWL0Byzm</t>
  </si>
  <si>
    <t>pi_3Sq9mWIkWweOM9jA1Kuri6PN</t>
  </si>
  <si>
    <t>"{\"id\":\"pi_3Sq9mWIkWweOM9jA1Kuri6PN\",\"object\":\"payment_intent\",\"amount\":8495,\"amount_capturable\":0,\"amount_received\":8495,\"canceled_at\":null,\"cancellation_reason\":null,\"capture_method\":\"automatic\",\"latest_charge\":{\"id\":\"ch_3Sq9mWIkWweOM9jA12xwsndh\",\"object\":\"charge\",\"amount\":8495,\"application_fee\":\"fee_1Sq9mZIkWweOM9jA8BOP363s\",\"balance_transaction\":\"txn_3Sq9mWIkWweOM9jA1gZxDWcC\",\"captured\":true,\"created\":1768557450,\"currency\":\"eur\",\"failure_code\":null,\"failure_message\":null,\"fraud_details\":{},\"livemode\":true,\"metadata\":{\"payment_id\":\"rnzaXTEhVvrAeLylWwWL0Byz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9mWIkWweOM9jA1Kuri6PN\",\"payment_method\":\"pm_1Sq9mWIkWweOM9jAluaEbq8S\",\"payment_method_details\":{\"card\":{\"amount_authorized\":8495,\"authorization_code\":\"484768\",\"brand\":\"visa\",\"checks\":{\"address_line1_check\":\"fail\",\"address_postal_code_check\":\"pass\",\"cvc_check\":\"pass\"},\"country\":\"FR\",\"description\":\"Visa Signature\",\"ds_transaction_id\":null,\"exp_month\":10,\"exp_year\":2028,\"extended_authorization\":{\"status\":\"disabled\"},\"fingerprint\":\"GQsKwCY6z3Zd2dKR\",\"funding\":\"debit\",\"iin\":\"416538\",\"incremental_authorization\":{\"status\":\"unavailable\"},\"installments\":null,\"issuer\":\"BOURSORAMA BANQUE\",\"last4\":\"2821\",\"mandate\":null,\"moto\":false,\"multicapture\":{\"status\":\"unavailable\"},\"network\":\"visa\",\"network_token\":{\"used\":false},\"network_transaction_id\":\"486016358505389\",\"overcapture\":{\"maximum_amount_capturable\":8495,\"status\":\"unavailable\"},\"payment_account_reference\":\"V001AAG8041510003739033000000\",\"regulated_status\":\"unregulated\",\"three_d_secure\":{\"authentication_flow\":\"frictionless\",\"electronic_commerce_indicator\":\"07\",\"exemption_indicator\":null,\"result\":\"exempted\",\"result_reason\":null,\"transaction_id\":\"1d5d189c-d145-4462-8d31-8409ccff44d9\",\"version\":\"2.2.0\"},\"wallet\":null},\"type\":\"card\"},\"refunded\":false,\"source\":null,\"status\":\"succeeded\",\"mit_params\":{\"network_transaction_id\":\"486016358505389\"}},\"confirmation_method\":\"manual\",\"created\":1768557448,\"currency\":\"eur\",\"customer\":null,\"last_payment_error\":null,\"livemode\":true,\"metadata\":{\"payment_id\":\"rnzaXTEhVvrAeLylWwWL0Byzm\",\"payments_extension\":\"true\",\"payments_extension_type\":\"card\",\"reconciliation_flow\":\"payments_api\",\"shop_id\":\"751927347\"},\"next_action\":null,\"payment_method\":\"pm_1Sq9mWIkWweOM9jAluaEbq8S\",\"payment_method_types\":[\"card\"],\"source\":null,\"status\":\"succeeded\"}"</t>
  </si>
  <si>
    <t>AS-96859</t>
  </si>
  <si>
    <t>gid://shopify/Order/7496730444114</t>
  </si>
  <si>
    <t>gid://shopify/OrderTransaction/8636864201042</t>
  </si>
  <si>
    <t>2026-01-26T16:53:11Z</t>
  </si>
  <si>
    <t>67750441XY0083338</t>
  </si>
  <si>
    <t>"{\"id\":\"67750441XY0083338\",\"intent\":\"CAPTURE\",\"status\":\"COMPLETED\",\"payment_source\":{\"paypal\":{\"email_address\":\"stephane_r_arakiri@hotmail.fr\",\"account_id\":\"T4HGG7U5GKPKN\",\"account_status\":\"VERIFIED\",\"name\":{\"given_name\":\"St\u00e9phane\",\"surname\":\"Roumeguere\"},\"phone_number\":{\"national_number\":\"0611780245\"},\"address\":{\"address_line_1\":\"27 avenue desambrois\",\"address_line_2\":\" \",\"admin_area_2\":\"nice\",\"postal_code\":\"06000\",\"country_code\":\"FR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V Pochette - P\u00f3ster \\/ Sin marco \\/ 40x50\",\"custom_id\":\"{\\\"shop_id\\\":751927347,\\\"session_id\\\":\\\"r6vuWgGsvIoU6jvEg1pXA3T4x\\\"}\",\"invoice_id\":\"r6vuWgGsvIoU6jvEg1pXA3T4x\",\"items\":[{\"name\":\"LV Pochette - P\u00f3ster \\/ Sin marco \\/ 40x50\",\"unit_amount\":{\"currency_code\":\"EUR\",\"value\":\"26.95\"},\"tax\":{\"currency_code\":\"EUR\",\"value\":\"0.00\"},\"quantity\":\"1\"}],\"shipping\":{\"name\":{\"full_name\":\"stephane roumeguere\"},\"address\":{\"address_line_1\":\"27 Av. Desambrois\",\"admin_area_2\":\"Nice\",\"postal_code\":\"06000\",\"country_code\":\"FR\"}},\"payments\":{\"captures\":[{\"id\":\"01C35096XB683460U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6vuWgGsvIoU6jvEg1pXA3T4x\",\"custom_id\":\"{\\\"shop_id\\\":751927347,\\\"session_id\\\":\\\"r6vuWgGsvIoU6jvEg1pXA3T4x\\\"}\",\"links\":[{\"href\":\"https:\\/\\/api.paypal.com\\/v2\\/payments\\/captures\\/01C35096XB683460U\",\"rel\":\"self\",\"method\":\"GET\"},{\"href\":\"https:\\/\\/api.paypal.com\\/v2\\/payments\\/captures\\/01C35096XB683460U\\/refund\",\"rel\":\"refund\",\"method\":\"POST\"},{\"href\":\"https:\\/\\/api.paypal.com\\/v2\\/checkout\\/orders\\/67750441XY0083338\",\"rel\":\"up\",\"method\":\"GET\"}],\"create_time\":\"2026-01-26T16:53:13Z\",\"update_time\":\"2026-01-26T16:53:13Z\"}]}}],\"payer\":{\"name\":{\"given_name\":\"St\u00e9phane\",\"surname\":\"Roumeguere\"},\"email_address\":\"stephane_r_arakiri@hotmail.fr\",\"payer_id\":\"T4HGG7U5GKPKN\",\"phone\":{\"phone_number\":{\"national_number\":\"0611780245\"}},\"address\":{\"address_line_1\":\"27 avenue desambrois\",\"address_line_2\":\" \",\"admin_area_2\":\"nice\",\"postal_code\":\"06000\",\"country_code\":\"FR\"}},\"create_time\":\"2026-01-26T16:52:20Z\",\"update_time\":\"2026-01-26T16:53:13Z\",\"links\":[{\"href\":\"https:\\/\\/api.paypal.com\\/v2\\/checkout\\/orders\\/67750441XY0083338\",\"rel\":\"self\",\"method\":\"GET\"}]}"</t>
  </si>
  <si>
    <t>AS-95711</t>
  </si>
  <si>
    <t>gid://shopify/Order/7421755752786</t>
  </si>
  <si>
    <t>gid://shopify/OrderTransaction/8595175309650</t>
  </si>
  <si>
    <t>2026-01-11T21:20:08Z</t>
  </si>
  <si>
    <t>py_3SoW3RIkWweOM9jA1eIcAIw2</t>
  </si>
  <si>
    <t>rHzaxurMrvIT9XUu9VdzRwOFU</t>
  </si>
  <si>
    <t>"{\"id\":\"py_3SoW3RIkWweOM9jA1eIcAIw2\",\"object\":\"charge\",\"amount\":3790,\"application_fee\":\"fee_1SoW62IkWweOM9jA79hxxQwv\",\"balance_transaction\":\"txn_3SoW3RIkWweOM9jA11imF6af\",\"captured\":true,\"created\":1768166570,\"currency\":\"eur\",\"failure_code\":null,\"failure_message\":null,\"fraud_details\":{},\"livemode\":true,\"metadata\":{\"payments_extension_type\":\"klarna\",\"reconciliation_flow\":\"payments_api\",\"shop_id\":\"751927347\",\"payments_extension\":\"true\",\"payment_id\":\"rHzaxurMrvIT9XUu9VdzRwOFU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oW3RIkWweOM9jA1wyGoig2\",\"payment_method\":\"pm_1SoW3RIkWweOM9jAZw2RGpiT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</si>
  <si>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AS-95089</t>
  </si>
  <si>
    <t>gid://shopify/Order/7400028143954</t>
  </si>
  <si>
    <t>gid://shopify/OrderTransaction/8576891421010</t>
  </si>
  <si>
    <t>2026-01-04T21:35:54Z</t>
  </si>
  <si>
    <t>ch_3SlyxrIkWweOM9jA0SjoXqpd</t>
  </si>
  <si>
    <t>rXXc0Uo5X5k7iMedf5LJ19QGH</t>
  </si>
  <si>
    <t>pi_3SlyxrIkWweOM9jA0ZoqPjgT</t>
  </si>
  <si>
    <t>"{\"id\":\"pi_3SlyxrIkWweOM9jA0ZoqPjgT\",\"object\":\"payment_intent\",\"amount\":6795,\"amount_capturable\":0,\"amount_received\":6795,\"canceled_at\":null,\"cancellation_reason\":null,\"capture_method\":\"automatic\",\"latest_charge\":{\"id\":\"ch_3SlyxrIkWweOM9jA0SjoXqpd\",\"object\":\"charge\",\"amount\":6795,\"application_fee\":\"fee_1SlyxsIkWweOM9jA0apy1rrl\",\"balance_transaction\":\"txn_3SlyxrIkWweOM9jA0a4oZMaM\",\"captured\":true,\"created\":1767562555,\"currency\":\"eur\",\"failure_code\":null,\"failure_message\":null,\"fraud_details\":{},\"livemode\":true,\"metadata\":{\"payment_id\":\"rXXc0Uo5X5k7iMedf5LJ19QG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yxrIkWweOM9jA0ZoqPjgT\",\"payment_method\":\"pm_1SlyxrIkWweOM9jAjg4jx37P\",\"payment_method_details\":{\"card\":{\"amount_authorized\":6795,\"authorization_code\":\"956456\",\"brand\":\"mastercard\",\"checks\":{\"address_line1_check\":null,\"address_postal_code_check\":null,\"cvc_check\":null},\"country\":\"ES\",\"description\":\"Platinum MasterCard Immediate Debit\",\"ds_transaction_id\":null,\"exp_month\":9,\"exp_year\":2027,\"extended_authorization\":{\"status\":\"disabled\"},\"fingerprint\":\"K9HTv1hEAe1odUsm\",\"funding\":\"debit\",\"iin\":\"516398\",\"incremental_authorization\":{\"status\":\"unavailable\"},\"installments\":null,\"issuer\":\"BANCO SANTANDER S.A.\",\"last4\":\"0000\",\"mandate\":null,\"moto\":false,\"multicapture\":{\"status\":\"unavailable\"},\"network\":\"mastercard\",\"network_token\":{\"used\":false},\"network_transaction_id\":\"TPLB2WVAX0104\",\"overcapture\":{\"maximum_amount_capturable\":6795,\"status\":\"unavailable\"},\"payment_account_reference\":\"5001E1XEH2ONIN5PETDGDIXG8U0GW\",\"regulated_status\":\"unregulated\",\"three_d_secure\":null,\"wallet\":{\"apple_pay\":{\"type\":\"apple_pay\"},\"dynamic_last4\":\"4874\",\"type\":\"apple_pay\"}},\"type\":\"card\"},\"refunded\":false,\"source\":null,\"status\":\"succeeded\",\"mit_params\":{\"network_transaction_id\":\"TPLB2WVAX0104\"}},\"confirmation_method\":\"manual\",\"created\":1767562555,\"currency\":\"eur\",\"customer\":null,\"last_payment_error\":null,\"livemode\":true,\"metadata\":{\"payment_id\":\"rXXc0Uo5X5k7iMedf5LJ19QGH\",\"payments_extension\":\"true\",\"payments_extension_type\":\"card\",\"reconciliation_flow\":\"payments_api\",\"shop_id\":\"751927347\"},\"next_action\":null,\"payment_method\":\"pm_1SlyxrIkWweOM9jAjg4jx37P\",\"payment_method_types\":[\"card\"],\"source\":null,\"status\":\"succeeded\"}"</t>
  </si>
  <si>
    <t>AS-91020</t>
  </si>
  <si>
    <t>gid://shopify/Order/7160276320594</t>
  </si>
  <si>
    <t>gid://shopify/OrderTransaction/8403379487058</t>
  </si>
  <si>
    <t>2025-11-27T10:10:27Z</t>
  </si>
  <si>
    <t>78W72978LA3203319</t>
  </si>
  <si>
    <t>"{\"id\":\"78W72978LA3203319\",\"intent\":\"CAPTURE\",\"status\":\"COMPLETED\",\"payment_source\":{\"paypal\":{\"email_address\":\"inmaperezma@hotmail.com\",\"account_id\":\"53JFZYN5VHY9G\",\"account_status\":\"VERIFIED\",\"name\":{\"given_name\":\"INMACULADA\",\"surname\":\"PEREZ MARTIN\"},\"phone_number\":{\"national_number\":\"34699417626\"},\"address\":{\"address_line_1\":\"AVDA. VI\u00d1AGRANDE, N\u00ba 29, 9\u00ba, C\",\"admin_area_2\":\"ALCORCON\",\"admin_area_1\":\"Madrid\",\"postal_code\":\"28925\",\"country_code\":\"ES\"}}},\"purchase_units\":[{\"reference_id\":\"default\",\"amount\":{\"currency_code\":\"EUR\",\"value\":\"91.96\",\"breakdown\":{\"item_total\":{\"currency_code\":\"EUR\",\"value\":\"114.95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22.99\"}}},\"payee\":{\"email_address\":\"info@artestaposters.com\",\"merchant_id\":\"CZQCEKGVW6QGG\",\"display_data\":{\"brand_name\":\"Artesta\"}},\"payment_instruction\":{\"disbursement_mode\":\"INSTANT\"},\"description\":\"William Morris Cock Pheasant - Lienzo \\/ Madera roble oscuro \\/ 50x70\",\"custom_id\":\"{\\\"shop_id\\\":751927347,\\\"session_id\\\":\\\"r1pFOOqyAGJlnbGUCKRfPSoGT\\\"}\",\"invoice_id\":\"r1pFOOqyAGJlnbGUCKRfPSoGT\",\"soft_descriptor\":\"ARTESTASTOR ARTESTASTO\",\"items\":[{\"name\":\"William Morris Cock Pheasant - Lienzo \\/ Madera roble oscuro \\/ 50x70\",\"unit_amount\":{\"currency_code\":\"EUR\",\"value\":\"114.95\"},\"tax\":{\"currency_code\":\"EUR\",\"value\":\"0.00\"},\"quantity\":\"1\"}],\"shipping\":{\"name\":{\"full_name\":\"Fernando P\u00e9rez Mart\u00edn\"},\"address\":{\"address_line_1\":\"Avenida Los Castillos, 28, 6\u00ba A\",\"admin_area_2\":\"Alcorc\u00f3n\",\"admin_area_1\":\"Madrid\",\"postal_code\":\"28925\",\"country_code\":\"ES\"}},\"supplementary_data\":{\"tax_nexus\":[]},\"payments\":{\"captures\":[{\"id\":\"29F81019HK675834N\",\"status\":\"COMPLETED\",\"amount\":{\"currency_code\":\"EUR\",\"value\":\"91.96\"},\"final_capture\":true,\"disbursement_mode\":\"INSTANT\",\"seller_protection\":{\"status\":\"ELIGIBLE\",\"dispute_categories\":[\"ITEM_NOT_RECEIVED\",\"UNAUTHORIZED_TRANSACTION\"]},\"seller_receivable_breakdown\":{\"gross_amount\":{\"currency_code\":\"EUR\",\"value\":\"91.96\"},\"paypal_fee\":{\"currency_code\":\"EUR\",\"value\":\"3.02\"},\"net_amount\":{\"currency_code\":\"EUR\",\"value\":\"88.94\"}},\"invoice_id\":\"r1pFOOqyAGJlnbGUCKRfPSoGT\",\"custom_id\":\"{\\\"shop_id\\\":751927347,\\\"session_id\\\":\\\"r1pFOOqyAGJlnbGUCKRfPSoGT\\\"}\",\"links\":[{\"href\":\"https:\\/\\/api.paypal.com\\/v2\\/payments\\/captures\\/29F81019HK675834N\",\"rel\":\"self\",\"method\":\"GET\"},{\"href\":\"https:\\/\\/api.paypal.com\\/v2\\/payments\\/captures\\/29F81019HK675834N\\/refund\",\"rel\":\"refund\",\"method\":\"POST\"},{\"href\":\"https:\\/\\/api.paypal.com\\/v2\\/checkout\\/orders\\/78W72978LA3203319\",\"rel\":\"up\",\"method\":\"GET\"}],\"create_time\":\"2025-11-27T10:10:29Z\",\"update_time\":\"2025-11-27T10:10:29Z\"}]}}],\"payer\":{\"name\":{\"given_name\":\"INMACULADA\",\"surname\":\"PEREZ MARTIN\"},\"email_address\":\"inmaperezma@hotmail.com\",\"payer_id\":\"53JFZYN5VHY9G\",\"phone\":{\"phone_number\":{\"national_number\":\"34699417626\"}},\"address\":{\"address_line_1\":\"AVDA. VI\u00d1AGRANDE, N\u00ba 29, 9\u00ba, C\",\"admin_area_2\":\"ALCORCON\",\"admin_area_1\":\"Madrid\",\"postal_code\":\"28925\",\"country_code\":\"ES\"}},\"create_time\":\"2025-11-27T10:08:47Z\",\"update_time\":\"2025-11-27T10:10:29Z\",\"links\":[{\"href\":\"https:\\/\\/api.paypal.com\\/v2\\/checkout\\/orders\\/78W72978LA3203319\",\"rel\":\"self\",\"method\":\"GET\"}]}"</t>
  </si>
  <si>
    <t>gid://shopify/OrderTransaction/8582997016914</t>
  </si>
  <si>
    <t>2026-01-07T08:10:00Z</t>
  </si>
  <si>
    <t>ziwUUAOQvWRAZmKcnVxQwsAXU</t>
  </si>
  <si>
    <t>"{\"status\":\"COMPLETED\",\"id\":\"7GM4005531971534U\",\"amount\":\"91.96\",\"currency\":\"EUR\",\"created_at\":\"2026-01-07T00:10:02-08:00\",\"updated_at\":\"2026-01-07T00:10:02-08:00\",\"seller_payable_breakdown\":{\"gross_amount\":{\"currency_code\":\"EUR\",\"value\":\"91.96\"},\"paypal_fee\":{\"currency_code\":\"EUR\",\"value\":\"0.00\"},\"net_amount\":{\"currency_code\":\"EUR\",\"value\":\"91.96\"},\"total_refunded_amount\":{\"currency_code\":\"EUR\",\"value\":\"91.96\"}},\"invoice_id\":{\"invoice_id\":\"r1pFOOqyAGJlnbGUCKRfPSoGT\"},\"custom_id\":{\"shop_id\":751927347,\"session_id\":\"ziwUUAOQvWRAZmKcnVxQwsAXU\"}}"</t>
  </si>
  <si>
    <t>AS-95620</t>
  </si>
  <si>
    <t>gid://shopify/Order/7420331950418</t>
  </si>
  <si>
    <t>gid://shopify/OrderTransaction/8593585635666</t>
  </si>
  <si>
    <t>2026-01-11T09:59:36Z</t>
  </si>
  <si>
    <t>rOJQBarRudYAn9v645QrqGDuO</t>
  </si>
  <si>
    <t>pi_3SoLQrIkWweOM9jA0q0dFUoL</t>
  </si>
  <si>
    <t>"{\"id\":\"pi_3SoLQrIkWweOM9jA0q0dFUoL\",\"object\":\"payment_intent\",\"amount\":19995,\"amount_capturable\":0,\"amount_received\":0,\"canceled_at\":null,\"cancellation_reason\":null,\"capture_method\":\"automatic\",\"charges\":{\"object\":\"list\",\"data\":[],\"has_more\":false,\"total_count\":0,\"url\":\"\\/v1\\/charges?payment_intent=pi_3SoLQrIkWweOM9jA0q0dFUoL\"},\"latest_charge\":null,\"confirmation_method\":\"automatic\",\"created\":1768125577,\"currency\":\"eur\",\"customer\":null,\"last_payment_error\":{\"code\":\"payment_intent_authentication_failure\",\"doc_url\":\"https:\\/\\/stripe.com\\/docs\\/error-codes\\/payment-method-customer-decline\",\"message\":\"Customer cancelled checkout on Klarna\",\"payment_method\":{\"id\":\"pm_1SoLQrIkWweOM9jAAmuOpl7F\",\"object\":\"payment_method\",\"created\":1768125577,\"livemode\":true,\"metadata\":{},\"type\":\"klarna\"},\"type\":\"invalid_request_error\"},\"livemode\":true,\"metadata\":{\"payments_extension_type\":\"klarna\",\"payments_extension\":\"true\",\"shop_id\":\"751927347\",\"reconciliation_flow\":\"payments_api\",\"payment_id\":\"rOJQBarRudYAn9v645QrqGDuO\"},\"next_action\":null,\"payment_method\":null,\"payment_method_types\":[\"klarna\"],\"source\":null,\"status\":\"requires_payment_method\"}"</t>
  </si>
  <si>
    <t>gid://shopify/OrderTransaction/8593602347346</t>
  </si>
  <si>
    <t>2026-01-11T10:06:30Z</t>
  </si>
  <si>
    <t>py_3SoLXXIkWweOM9jA2GLOX2Hs</t>
  </si>
  <si>
    <t>rcFLlHZVcONASYueLNsg6MMbs</t>
  </si>
  <si>
    <t>"{\"id\":\"py_3SoLXXIkWweOM9jA2GLOX2Hs\",\"object\":\"charge\",\"amount\":19995,\"application_fee\":\"fee_1SoLXvIkWweOM9jAo9mtz61Q\",\"balance_transaction\":\"txn_3SoLXXIkWweOM9jA2gWI3uZ9\",\"captured\":true,\"created\":1768126015,\"currency\":\"eur\",\"failure_code\":null,\"failure_message\":null,\"fraud_details\":{},\"livemode\":true,\"metadata\":{\"payments_extension_type\":\"klarna\",\"reconciliation_flow\":\"payments_api\",\"shop_id\":\"751927347\",\"payments_extension\":\"true\",\"payment_id\":\"rcFLlHZVcONASYueLNsg6MMbs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oLXXIkWweOM9jA2j3auvOr\",\"payment_method\":\"pm_1SoLXXIkWweOM9jA0zrwCvmj\",\"payment_method_details\":{\"klarna\":{\"payer_details\":{\"address\":{\"country\":\"ES\"}},\"payment_method_category\":\"pay_in_installments\",\"preferred_locale\":\"en-ES\"},\"type\":\"klarna\"},\"refunded\":false,\"source\":null,\"status\":\"succeeded\"}"</t>
  </si>
  <si>
    <t>AS-96776</t>
  </si>
  <si>
    <t>gid://shopify/Order/7494574473554</t>
  </si>
  <si>
    <t>gid://shopify/OrderTransaction/8634088587602</t>
  </si>
  <si>
    <t>2026-01-25T18:24:00Z</t>
  </si>
  <si>
    <t>ch_3StXyfIkWweOM9jA2x1ihDxt</t>
  </si>
  <si>
    <t>rNOmZQevnelzNYgEzwnpD3S2L</t>
  </si>
  <si>
    <t>pi_3StXyfIkWweOM9jA2SEFJ1cK</t>
  </si>
  <si>
    <t>"{\"id\":\"pi_3StXyfIkWweOM9jA2SEFJ1cK\",\"object\":\"payment_intent\",\"amount\":32075,\"amount_capturable\":0,\"amount_received\":32075,\"canceled_at\":null,\"cancellation_reason\":null,\"capture_method\":\"automatic\",\"latest_charge\":{\"id\":\"ch_3StXyfIkWweOM9jA2x1ihDxt\",\"object\":\"charge\",\"amount\":32075,\"application_fee\":\"fee_1StXygIkWweOM9jA7SZOIen9\",\"balance_transaction\":\"txn_3StXyfIkWweOM9jA2yz0ZI5N\",\"captured\":true,\"created\":1769365441,\"currency\":\"eur\",\"failure_code\":null,\"failure_message\":null,\"fraud_details\":{},\"livemode\":true,\"metadata\":{\"payment_id\":\"rNOmZQevnelzNYgEzwnpD3S2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XyfIkWweOM9jA2SEFJ1cK\",\"payment_method\":\"pm_1StXyfIkWweOM9jAVVKRfZ6Y\",\"payment_method_details\":{\"card\":{\"amount_authorized\":32075,\"authorization_code\":\"Z3H53T\",\"brand\":\"visa\",\"checks\":{\"address_line1_check\":null,\"address_postal_code_check\":null,\"cvc_check\":null},\"country\":\"ES\",\"description\":\"Visa Infinite\",\"ds_transaction_id\":null,\"exp_month\":12,\"exp_year\":2031,\"extended_authorization\":{\"status\":\"disabled\"},\"fingerprint\":\"iFiOyWpKHtHYvwab\",\"funding\":\"credit\",\"iin\":\"479181\",\"incremental_authorization\":{\"status\":\"unavailable\"},\"installments\":null,\"issuer\":\"Revolut Bank UAB\",\"last4\":\"0000\",\"mandate\":null,\"moto\":false,\"multicapture\":{\"status\":\"unavailable\"},\"network\":\"visa\",\"network_token\":{\"used\":false},\"network_transaction_id\":\"486025662422605\",\"overcapture\":{\"maximum_amount_capturable\":32075,\"status\":\"unavailable\"},\"payment_account_reference\":\"V0010015825297265553753705188\",\"regulated_status\":\"unregulated\",\"three_d_secure\":null,\"wallet\":{\"apple_pay\":{\"type\":\"apple_pay\"},\"dynamic_last4\":\"8791\",\"type\":\"apple_pay\"}},\"type\":\"card\"},\"refunded\":false,\"source\":null,\"status\":\"succeeded\",\"mit_params\":{\"network_transaction_id\":\"486025662422605\"}},\"confirmation_method\":\"manual\",\"created\":1769365441,\"currency\":\"eur\",\"customer\":null,\"last_payment_error\":null,\"livemode\":true,\"metadata\":{\"payment_id\":\"rNOmZQevnelzNYgEzwnpD3S2L\",\"payments_extension\":\"true\",\"payments_extension_type\":\"card\",\"reconciliation_flow\":\"payments_api\",\"shop_id\":\"751927347\"},\"next_action\":null,\"payment_method\":\"pm_1StXyfIkWweOM9jAVVKRfZ6Y\",\"payment_method_types\":[\"card\"],\"source\":null,\"status\":\"succeeded\"}"</t>
  </si>
  <si>
    <t>AS-96732</t>
  </si>
  <si>
    <t>gid://shopify/Order/7493814550866</t>
  </si>
  <si>
    <t>gid://shopify/OrderTransaction/8633151652178</t>
  </si>
  <si>
    <t>2026-01-25T11:54:02Z</t>
  </si>
  <si>
    <t>8Y448838WB7728905</t>
  </si>
  <si>
    <t>"{\"id\":\"8Y448838WB7728905\",\"intent\":\"CAPTURE\",\"status\":\"COMPLETED\",\"payment_source\":{\"paypal\":{\"email_address\":\"fjsantanaez@telefonica.net\",\"account_id\":\"JRVGMAUDV7PKY\",\"account_status\":\"VERIFIED\",\"name\":{\"given_name\":\"francisco javier\",\"surname\":\"santana ezquerra\"},\"phone_number\":{\"national_number\":\"669077077\"},\"address\":{\"address_line_1\":\"islas canarias 39-6b\",\"admin_area_2\":\"bilbao\",\"admin_area_1\":\"Vizcaya\",\"postal_code\":\"48015\",\"country_code\":\"ES\"}}},\"purchase_units\":[{\"reference_id\":\"default\",\"amount\":{\"currency_code\":\"EUR\",\"value\":\"229.90\",\"breakdown\":{\"item_total\":{\"currency_code\":\"EUR\",\"value\":\"229.90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Ombre Blue - Lienzo \\/ Madera roble natural \\/ 50x70\",\"custom_id\":\"{\\\"shop_id\\\":751927347,\\\"session_id\\\":\\\"rheufhPkWWu5PSffGJH2hDIFo\\\"}\",\"invoice_id\":\"rheufhPkWWu5PSffGJH2hDIFo\",\"soft_descriptor\":\"PAYPAL *ARTESTASTOR AR\",\"items\":[{\"name\":\"Ombre Blue - Lienzo \\/ Madera roble natural \\/ 50x70\",\"unit_amount\":{\"currency_code\":\"EUR\",\"value\":\"114.95\"},\"tax\":{\"currency_code\":\"EUR\",\"value\":\"0.00\"},\"quantity\":\"1\"},{\"name\":\"Geometrica No.7 - Lienzo \\/ Madera roble natural \\/ 50x70\",\"unit_amount\":{\"currency_code\":\"EUR\",\"value\":\"114.95\"},\"tax\":{\"currency_code\":\"EUR\",\"value\":\"0.00\"},\"quantity\":\"1\"}],\"shipping\":{\"name\":{\"full_name\":\"javier santana ezquerra\"},\"address\":{\"address_line_1\":\"1 ISLAS CANARIAS 39 6B\",\"admin_area_2\":\"Bilbao\",\"admin_area_1\":\"Vizcaya\",\"postal_code\":\"48015\",\"country_code\":\"ES\"}},\"supplementary_data\":{\"tax_nexus\":[]},\"payments\":{\"captures\":[{\"id\":\"3VG21147TP118423G\",\"status\":\"COMPLETED\",\"amount\":{\"currency_code\":\"EUR\",\"value\":\"229.90\"},\"final_capture\":true,\"disbursement_mode\":\"INSTANT\",\"seller_protection\":{\"status\":\"ELIGIBLE\",\"dispute_categories\":[\"ITEM_NOT_RECEIVED\",\"UNAUTHORIZED_TRANSACTION\"]},\"seller_receivable_breakdown\":{\"gross_amount\":{\"currency_code\":\"EUR\",\"value\":\"229.90\"},\"paypal_fee\":{\"currency_code\":\"EUR\",\"value\":\"7.02\"},\"net_amount\":{\"currency_code\":\"EUR\",\"value\":\"222.88\"}},\"invoice_id\":\"rheufhPkWWu5PSffGJH2hDIFo\",\"custom_id\":\"{\\\"shop_id\\\":751927347,\\\"session_id\\\":\\\"rheufhPkWWu5PSffGJH2hDIFo\\\"}\",\"links\":[{\"href\":\"https:\\/\\/api.paypal.com\\/v2\\/payments\\/captures\\/3VG21147TP118423G\",\"rel\":\"self\",\"method\":\"GET\"},{\"href\":\"https:\\/\\/api.paypal.com\\/v2\\/payments\\/captures\\/3VG21147TP118423G\\/refund\",\"rel\":\"refund\",\"method\":\"POST\"},{\"href\":\"https:\\/\\/api.paypal.com\\/v2\\/checkout\\/orders\\/8Y448838WB7728905\",\"rel\":\"up\",\"method\":\"GET\"}],\"create_time\":\"2026-01-25T11:54:04Z\",\"update_time\":\"2026-01-25T11:54:04Z\"}]}}],\"payer\":{\"name\":{\"given_name\":\"francisco javier\",\"surname\":\"santana ezquerra\"},\"email_address\":\"fjsantanaez@telefonica.net\",\"payer_id\":\"JRVGMAUDV7PKY\",\"phone\":{\"phone_number\":{\"national_number\":\"669077077\"}},\"address\":{\"address_line_1\":\"islas canarias 39-6b\",\"admin_area_2\":\"bilbao\",\"admin_area_1\":\"Vizcaya\",\"postal_code\":\"48015\",\"country_code\":\"ES\"}},\"create_time\":\"2026-01-25T11:50:33Z\",\"update_time\":\"2026-01-25T11:54:04Z\",\"links\":[{\"href\":\"https:\\/\\/api.paypal.com\\/v2\\/checkout\\/orders\\/8Y448838WB7728905\",\"rel\":\"self\",\"method\":\"GET\"}]}"</t>
  </si>
  <si>
    <t>AS-95900</t>
  </si>
  <si>
    <t>AS-95178</t>
  </si>
  <si>
    <t>gid://shopify/Order/7409006739794</t>
  </si>
  <si>
    <t>gid://shopify/OrderTransaction/8579994255698</t>
  </si>
  <si>
    <t>2026-01-06T09:50:24Z</t>
  </si>
  <si>
    <t>ch_3SmWuDIkWweOM9jA29sedUVL</t>
  </si>
  <si>
    <t>r8H4HoUIqC34xk6cpkfy7enJC</t>
  </si>
  <si>
    <t>pi_3SmWuDIkWweOM9jA2rUC0bDm</t>
  </si>
  <si>
    <t>"{\"id\":\"pi_3SmWuDIkWweOM9jA2rUC0bDm\",\"object\":\"payment_intent\",\"amount\":6795,\"amount_capturable\":0,\"amount_received\":6795,\"canceled_at\":null,\"cancellation_reason\":null,\"capture_method\":\"automatic\",\"latest_charge\":{\"id\":\"ch_3SmWuDIkWweOM9jA29sedUVL\",\"object\":\"charge\",\"amount\":6795,\"application_fee\":\"fee_1SmWuFIkWweOM9jApX1ZpyP1\",\"balance_transaction\":\"txn_3SmWuDIkWweOM9jA2TSTQI7u\",\"captured\":true,\"created\":1767693026,\"currency\":\"eur\",\"failure_code\":null,\"failure_message\":null,\"fraud_details\":{},\"livemode\":true,\"metadata\":{\"payment_id\":\"r8H4HoUIqC34xk6cpkfy7enJ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WuDIkWweOM9jA2rUC0bDm\",\"payment_method\":\"pm_1SmWuDIkWweOM9jA4NhnYiyv\",\"payment_method_details\":{\"card\":{\"amount_authorized\":6795,\"authorization_code\":\"832906\",\"brand\":\"mastercard\",\"checks\":{\"address_line1_check\":\"unavailable\",\"address_postal_code_check\":\"unavailable\",\"cvc_check\":null},\"country\":\"ES\",\"description\":\"Platinum MasterCard Immediate Debit\",\"ds_transaction_id\":null,\"exp_month\":11,\"exp_year\":2027,\"extended_authorization\":{\"status\":\"disabled\"},\"fingerprint\":\"GfxEyJIWtAA4baOC\",\"funding\":\"debit\",\"iin\":\"535120\",\"incremental_authorization\":{\"status\":\"unavailable\"},\"installments\":null,\"issuer\":\"ING BANK N.V.\",\"last4\":\"9082\",\"mandate\":null,\"moto\":false,\"multicapture\":{\"status\":\"unavailable\"},\"network\":\"mastercard\",\"network_token\":{\"used\":true},\"network_transaction_id\":\"TPLNLKKY80106\",\"overcapture\":{\"maximum_amount_capturable\":6795,\"status\":\"unavailable\"},\"payment_account_reference\":\"50015L37HP9A3C9OS2KGX3RXCP34K\",\"regulated_status\":\"unregulated\",\"three_d_secure\":null,\"wallet\":null},\"type\":\"card\"},\"refunded\":false,\"source\":null,\"status\":\"succeeded\",\"mit_params\":{\"network_transaction_id\":\"TPLNLKKY80106\"}},\"confirmation_method\":\"manual\",\"created\":1767693025,\"currency\":\"eur\",\"customer\":null,\"last_payment_error\":null,\"livemode\":true,\"metadata\":{\"payment_id\":\"r8H4HoUIqC34xk6cpkfy7enJC\",\"payments_extension\":\"true\",\"payments_extension_type\":\"card\",\"reconciliation_flow\":\"payments_api\",\"shop_id\":\"751927347\"},\"next_action\":null,\"payment_method\":\"pm_1SmWuDIkWweOM9jA4NhnYiyv\",\"payment_method_types\":[\"card\"],\"source\":null,\"status\":\"succeeded\"}"</t>
  </si>
  <si>
    <t>AS-95390</t>
  </si>
  <si>
    <t>gid://shopify/Order/7414545547602</t>
  </si>
  <si>
    <t>gid://shopify/OrderTransaction/8586907517266</t>
  </si>
  <si>
    <t>2026-01-08T17:18:37Z</t>
  </si>
  <si>
    <t>7VF31154GV894611C</t>
  </si>
  <si>
    <t>"{\"id\":\"7VF31154GV894611C\",\"intent\":\"CAPTURE\",\"status\":\"COMPLETED\",\"payment_source\":{\"paypal\":{\"email_address\":\"linda.froehlich@gmx.net\",\"account_id\":\"7CZT8C49UP2UQ\",\"account_status\":\"VERIFIED\",\"name\":{\"given_name\":\"Linda\",\"surname\":\"Fr\u00f6hlich\"},\"phone_number\":{\"national_number\":\"4942338790933\"},\"address\":{\"address_line_1\":\"Intscheder Dorfstra\u00dfe 32\",\"admin_area_2\":\"Blender\",\"postal_code\":\"27337\",\"country_code\":\"DE\"}}},\"purchase_units\":[{\"reference_id\":\"default\",\"amount\":{\"currency_code\":\"EUR\",\"value\":\"49.90\",\"breakdown\":{\"item_total\":{\"currency_code\":\"EUR\",\"value\":\"44.95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The Beauty Of Silence - P\u00f3ster \\/ Sin marco \\/ 70x100\",\"custom_id\":\"{\\\"shop_id\\\":751927347,\\\"session_id\\\":\\\"r1gpw09up4tplytq1OYpxIqTC\\\"}\",\"invoice_id\":\"r1gpw09up4tplytq1OYpxIqTC\",\"items\":[{\"name\":\"The Beauty Of Silence - P\u00f3ster \\/ Sin marco \\/ 70x100\",\"unit_amount\":{\"currency_code\":\"EUR\",\"value\":\"44.95\"},\"tax\":{\"currency_code\":\"EUR\",\"value\":\"0.00\"},\"quantity\":\"1\"}],\"shipping\":{\"name\":{\"full_name\":\"Linda  Fr\u00f6hlich\"},\"address\":{\"address_line_1\":\"Intscheder Dorfstra\u00dfe 32\",\"admin_area_2\":\"Blender\",\"postal_code\":\"27337\",\"country_code\":\"DE\"}},\"supplementary_data\":{\"tax_nexus\":[]},\"payments\":{\"captures\":[{\"id\":\"02A74226M6089245L\",\"status\":\"COMPLETED\",\"amount\":{\"currency_code\":\"EUR\",\"value\":\"49.90\"},\"final_capture\":true,\"disbursement_mode\":\"INSTANT\",\"seller_protection\":{\"status\":\"ELIGIBLE\",\"dispute_categories\":[\"ITEM_NOT_RECEIVED\",\"UNAUTHORIZED_TRANSACTION\"]},\"seller_receivable_breakdown\":{\"gross_amount\":{\"currency_code\":\"EUR\",\"value\":\"49.90\"},\"paypal_fee\":{\"currency_code\":\"EUR\",\"value\":\"1.80\"},\"net_amount\":{\"currency_code\":\"EUR\",\"value\":\"48.10\"}},\"invoice_id\":\"r1gpw09up4tplytq1OYpxIqTC\",\"custom_id\":\"{\\\"shop_id\\\":751927347,\\\"session_id\\\":\\\"r1gpw09up4tplytq1OYpxIqTC\\\"}\",\"links\":[{\"href\":\"https:\\/\\/api.paypal.com\\/v2\\/payments\\/captures\\/02A74226M6089245L\",\"rel\":\"self\",\"method\":\"GET\"},{\"href\":\"https:\\/\\/api.paypal.com\\/v2\\/payments\\/captures\\/02A74226M6089245L\\/refund\",\"rel\":\"refund\",\"method\":\"POST\"},{\"href\":\"https:\\/\\/api.paypal.com\\/v2\\/checkout\\/orders\\/7VF31154GV894611C\",\"rel\":\"up\",\"method\":\"GET\"}],\"create_time\":\"2026-01-08T17:18:38Z\",\"update_time\":\"2026-01-08T17:18:38Z\"}]}}],\"payer\":{\"name\":{\"given_name\":\"Linda\",\"surname\":\"Fr\u00f6hlich\"},\"email_address\":\"linda.froehlich@gmx.net\",\"payer_id\":\"7CZT8C49UP2UQ\",\"phone\":{\"phone_number\":{\"national_number\":\"4942338790933\"}},\"address\":{\"address_line_1\":\"Intscheder Dorfstra\u00dfe 32\",\"admin_area_2\":\"Blender\",\"postal_code\":\"27337\",\"country_code\":\"DE\"}},\"create_time\":\"2026-01-08T17:17:45Z\",\"update_time\":\"2026-01-08T17:18:38Z\",\"links\":[{\"href\":\"https:\\/\\/api.paypal.com\\/v2\\/checkout\\/orders\\/7VF31154GV894611C\",\"rel\":\"self\",\"method\":\"GET\"}]}"</t>
  </si>
  <si>
    <t>AS-96018</t>
  </si>
  <si>
    <t>gid://shopify/Order/7431134839122</t>
  </si>
  <si>
    <t>gid://shopify/OrderTransaction/8605551788370</t>
  </si>
  <si>
    <t>2026-01-15T19:59:39Z</t>
  </si>
  <si>
    <t>ch_3SpwhlIkWweOM9jA206EUt8D</t>
  </si>
  <si>
    <t>r05rU0OubM6Vwv4n898Apwf3O</t>
  </si>
  <si>
    <t>pi_3SpwhlIkWweOM9jA2QMYvoZf</t>
  </si>
  <si>
    <t>"{\"id\":\"pi_3SpwhlIkWweOM9jA2QMYvoZf\",\"object\":\"payment_intent\",\"amount\":2990,\"amount_capturable\":0,\"amount_received\":2990,\"canceled_at\":null,\"cancellation_reason\":null,\"capture_method\":\"automatic\",\"latest_charge\":{\"id\":\"ch_3SpwhlIkWweOM9jA206EUt8D\",\"object\":\"charge\",\"amount\":2990,\"application_fee\":\"fee_1SpwhlIkWweOM9jAcT0emn6m\",\"balance_transaction\":\"txn_3SpwhlIkWweOM9jA2BGdio3q\",\"captured\":true,\"created\":1768507181,\"currency\":\"eur\",\"failure_code\":null,\"failure_message\":null,\"fraud_details\":{},\"livemode\":true,\"metadata\":{\"payment_id\":\"r05rU0OubM6Vwv4n898Apwf3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whlIkWweOM9jA2QMYvoZf\",\"payment_method\":\"pm_1SpwhlIkWweOM9jATTyaJZH1\",\"payment_method_details\":{\"card\":{\"amount_authorized\":2990,\"authorization_code\":\"190452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AA1F5ql1UXg52STK\",\"funding\":\"debit\",\"iin\":\"435785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486015719819042\",\"overcapture\":{\"maximum_amount_capturable\":2990,\"status\":\"unavailable\"},\"payment_account_reference\":\"V0010013025010399418430248527\",\"regulated_status\":\"unregulated\",\"three_d_secure\":null,\"wallet\":{\"apple_pay\":{\"type\":\"apple_pay\"},\"dynamic_last4\":\"2824\",\"type\":\"apple_pay\"}},\"type\":\"card\"},\"refunded\":false,\"source\":null,\"status\":\"succeeded\",\"mit_params\":{\"network_transaction_id\":\"486015719819042\"}},\"confirmation_method\":\"manual\",\"created\":1768507181,\"currency\":\"eur\",\"customer\":null,\"last_payment_error\":null,\"livemode\":true,\"metadata\":{\"payment_id\":\"r05rU0OubM6Vwv4n898Apwf3O\",\"payments_extension\":\"true\",\"payments_extension_type\":\"card\",\"reconciliation_flow\":\"payments_api\",\"shop_id\":\"751927347\"},\"next_action\":null,\"payment_method\":\"pm_1SpwhlIkWweOM9jATTyaJZH1\",\"payment_method_types\":[\"card\"],\"source\":null,\"status\":\"succeeded\"}"</t>
  </si>
  <si>
    <t>AS-97018</t>
  </si>
  <si>
    <t>gid://shopify/Order/7510251733330</t>
  </si>
  <si>
    <t>gid://shopify/OrderTransaction/8642970255698</t>
  </si>
  <si>
    <t>2026-01-28T21:21:19Z</t>
  </si>
  <si>
    <t>ch_3SugAtIkWweOM9jA1vKfKVag</t>
  </si>
  <si>
    <t>rFRV0bd5rCuxlzlsTXWzIzr66</t>
  </si>
  <si>
    <t>pi_3SugAtIkWweOM9jA11cU3sTr</t>
  </si>
  <si>
    <t>"{\"id\":\"pi_3SugAtIkWweOM9jA11cU3sTr\",\"object\":\"payment_intent\",\"amount\":4790,\"amount_capturable\":0,\"amount_received\":4790,\"canceled_at\":null,\"cancellation_reason\":null,\"capture_method\":\"automatic\",\"latest_charge\":{\"id\":\"ch_3SugAtIkWweOM9jA1vKfKVag\",\"object\":\"charge\",\"amount\":4790,\"application_fee\":\"fee_1SugAuIkWweOM9jALAEVpqsE\",\"balance_transaction\":\"txn_3SugAtIkWweOM9jA158DblR2\",\"captured\":true,\"created\":1769635280,\"currency\":\"eur\",\"failure_code\":null,\"failure_message\":null,\"fraud_details\":{},\"livemode\":true,\"metadata\":{\"payment_id\":\"rFRV0bd5rCuxlzlsTXWzIzr66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gAtIkWweOM9jA11cU3sTr\",\"payment_method\":\"pm_1SugAtIkWweOM9jABjcXQsA3\",\"payment_method_details\":{\"card\":{\"amount_authorized\":4790,\"authorization_code\":\"538928\",\"brand\":\"mastercard\",\"checks\":{\"address_line1_check\":\"unavailable\",\"address_postal_code_check\":\"unavailable\",\"cvc_check\":\"pass\"},\"country\":\"CH\",\"description\":\"MasterCard World Card\",\"ds_transaction_id\":null,\"exp_month\":1,\"exp_year\":2031,\"extended_authorization\":{\"status\":\"disabled\"},\"fingerprint\":\"rmXLBQp0AWx4DQdz\",\"funding\":\"credit\",\"iin\":\"550018\",\"incremental_authorization\":{\"status\":\"unavailable\"},\"installments\":null,\"issuer\":\"VISECA PAYMENT SERVICES SA\",\"last4\":\"8850\",\"mandate\":null,\"moto\":false,\"multicapture\":{\"status\":\"unavailable\"},\"network\":\"mastercard\",\"network_token\":{\"used\":false},\"network_transaction_id\":\"MNWWIAIX10128\",\"overcapture\":{\"maximum_amount_capturable\":4790,\"status\":\"unavailable\"},\"payment_account_reference\":\"500183MM0VELXSAXT6IQ3RPRCBI4R\",\"regulated_status\":\"unregulated\",\"three_d_secure\":null,\"wallet\":null},\"type\":\"card\"},\"refunded\":false,\"source\":null,\"status\":\"succeeded\",\"mit_params\":{\"network_transaction_id\":\"MNWWIAIX10128\"}},\"confirmation_method\":\"manual\",\"created\":1769635279,\"currency\":\"eur\",\"customer\":null,\"last_payment_error\":null,\"livemode\":true,\"metadata\":{\"payment_id\":\"rFRV0bd5rCuxlzlsTXWzIzr66\",\"payments_extension\":\"true\",\"payments_extension_type\":\"card\",\"reconciliation_flow\":\"payments_api\",\"shop_id\":\"751927347\"},\"next_action\":null,\"payment_method\":\"pm_1SugAtIkWweOM9jABjcXQsA3\",\"payment_method_types\":[\"card\"],\"source\":null,\"status\":\"succeeded\"}"</t>
  </si>
  <si>
    <t>AS-96758</t>
  </si>
  <si>
    <t>gid://shopify/Order/7494325010770</t>
  </si>
  <si>
    <t>gid://shopify/OrderTransaction/8633779814738</t>
  </si>
  <si>
    <t>2026-01-25T16:15:35Z</t>
  </si>
  <si>
    <t>ch_3StVyOIkWweOM9jA11wBplsY</t>
  </si>
  <si>
    <t>rEjeegeX7igDgRoNExqaIP0zV</t>
  </si>
  <si>
    <t>pi_3StVyOIkWweOM9jA1kZGUbgb</t>
  </si>
  <si>
    <t>"{\"id\":\"pi_3StVyOIkWweOM9jA1kZGUbgb\",\"object\":\"payment_intent\",\"amount\":17685,\"amount_capturable\":0,\"amount_received\":17685,\"canceled_at\":null,\"cancellation_reason\":null,\"capture_method\":\"automatic\",\"latest_charge\":{\"id\":\"ch_3StVyOIkWweOM9jA11wBplsY\",\"object\":\"charge\",\"amount\":17685,\"application_fee\":\"fee_1StVyQIkWweOM9jAZOOLwDXO\",\"balance_transaction\":\"txn_3StVyOIkWweOM9jA15vG7WWm\",\"captured\":true,\"created\":1769357736,\"currency\":\"eur\",\"failure_code\":null,\"failure_message\":null,\"fraud_details\":{},\"livemode\":true,\"metadata\":{\"payment_id\":\"rEjeegeX7igDgRoNExqaIP0z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VyOIkWweOM9jA1kZGUbgb\",\"payment_method\":\"pm_1StVyOIkWweOM9jA4tTuU2Nj\",\"payment_method_details\":{\"card\":{\"amount_authorized\":17685,\"authorization_code\":\"T92137\",\"brand\":\"mastercard\",\"checks\":{\"address_line1_check\":\"unavailable\",\"address_postal_code_check\":\"unavailable\",\"cvc_check\":null},\"country\":\"IT\",\"description\":\"Standard MasterCard Card\",\"ds_transaction_id\":null,\"exp_month\":10,\"exp_year\":2028,\"extended_authorization\":{\"status\":\"disabled\"},\"fingerprint\":\"HTVNLJ5LXowdDs5a\",\"funding\":\"credit\",\"iin\":\"512774\",\"incremental_authorization\":{\"status\":\"unavailable\"},\"installments\":null,\"issuer\":\"NUMIA SPA\",\"last4\":\"7098\",\"mandate\":null,\"moto\":false,\"multicapture\":{\"status\":\"unavailable\"},\"network\":\"mastercard\",\"network_token\":{\"used\":false},\"network_transaction_id\":\"MCSFC4SI70125\",\"overcapture\":{\"maximum_amount_capturable\":17685,\"status\":\"unavailable\"},\"payment_account_reference\":\"50016X20EOIUEK3ZYXNVH5ZG6ZEV0\",\"regulated_status\":\"unregulated\",\"three_d_secure\":null,\"wallet\":null},\"type\":\"card\"},\"refunded\":false,\"source\":null,\"status\":\"succeeded\",\"mit_params\":{\"network_transaction_id\":\"MCSFC4SI70125\"}},\"confirmation_method\":\"manual\",\"created\":1769357736,\"currency\":\"eur\",\"customer\":null,\"last_payment_error\":null,\"livemode\":true,\"metadata\":{\"payment_id\":\"rEjeegeX7igDgRoNExqaIP0zV\",\"payments_extension\":\"true\",\"payments_extension_type\":\"card\",\"reconciliation_flow\":\"payments_api\",\"shop_id\":\"751927347\"},\"next_action\":null,\"payment_method\":\"pm_1StVyOIkWweOM9jA4tTuU2Nj\",\"payment_method_types\":[\"card\"],\"source\":null,\"status\":\"succeeded\"}"</t>
  </si>
  <si>
    <t>AS-95265</t>
  </si>
  <si>
    <t>gid://shopify/Order/7411736674642</t>
  </si>
  <si>
    <t>gid://shopify/OrderTransaction/8583194116434</t>
  </si>
  <si>
    <t>2026-01-07T09:34:53Z</t>
  </si>
  <si>
    <t>ch_3Smt8kIkWweOM9jA2jmv7vjS</t>
  </si>
  <si>
    <t>r2XSDpPBQLKUknVmnA33Cme6H</t>
  </si>
  <si>
    <t>pi_3Smt8kIkWweOM9jA2XIrcrBH</t>
  </si>
  <si>
    <t>"{\"id\":\"pi_3Smt8kIkWweOM9jA2XIrcrBH\",\"object\":\"payment_intent\",\"amount\":1790,\"amount_capturable\":0,\"amount_received\":1790,\"canceled_at\":null,\"cancellation_reason\":null,\"capture_method\":\"automatic\",\"latest_charge\":{\"id\":\"ch_3Smt8kIkWweOM9jA2jmv7vjS\",\"object\":\"charge\",\"amount\":1790,\"application_fee\":\"fee_1Smt8nIkWweOM9jAfIspXzjp\",\"balance_transaction\":\"txn_3Smt8kIkWweOM9jA2q1YJ00i\",\"captured\":true,\"created\":1767778496,\"currency\":\"eur\",\"failure_code\":null,\"failure_message\":null,\"fraud_details\":{},\"livemode\":true,\"metadata\":{\"payment_id\":\"r2XSDpPBQLKUknVmnA33Cme6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t8kIkWweOM9jA2XIrcrBH\",\"payment_method\":\"pm_1Smt8kIkWweOM9jAlby9T3xm\",\"payment_method_details\":{\"card\":{\"amount_authorized\":1790,\"authorization_code\":\"421652\",\"brand\":\"mastercard\",\"checks\":{\"address_line1_check\":\"unavailable\",\"address_postal_code_check\":\"unavailable\",\"cvc_check\":\"pass\"},\"country\":\"FR\",\"description\":\"MasterCard Standard Card Immediate Debit\",\"ds_transaction_id\":null,\"exp_month\":2,\"exp_year\":2028,\"extended_authorization\":{\"status\":\"disabled\"},\"fingerprint\":\"AyLbq5V2pY6tk3LU\",\"funding\":\"debit\",\"iin\":\"513770\",\"incremental_authorization\":{\"status\":\"unavailable\"},\"installments\":null,\"issuer\":\"CREDIT AGRICOLE S.A.\",\"last4\":\"2874\",\"mandate\":null,\"moto\":false,\"multicapture\":{\"status\":\"unavailable\"},\"network\":\"mastercard\",\"network_token\":{\"used\":false},\"network_transaction_id\":\"TCSS64NSN0107\",\"overcapture\":{\"maximum_amount_capturable\":1790,\"status\":\"unavailable\"},\"payment_account_reference\":\"5001EUO7M5YX92KBRT90S7J14E3PX\",\"regulated_status\":\"unregulated\",\"three_d_secure\":{\"authentication_flow\":\"frictionless\",\"electronic_commerce_indicator\":\"06\",\"exemption_indicator\":null,\"result\":\"exempted\",\"result_reason\":null,\"transaction_id\":\"194ba9c1-28a5-4f7b-b164-b9edf4788456\",\"version\":\"2.2.0\"},\"wallet\":null},\"type\":\"card\"},\"refunded\":false,\"source\":null,\"status\":\"succeeded\",\"mit_params\":{\"network_transaction_id\":\"TCSS64NSN0107\"}},\"confirmation_method\":\"manual\",\"created\":1767778494,\"currency\":\"eur\",\"customer\":null,\"last_payment_error\":null,\"livemode\":true,\"metadata\":{\"payment_id\":\"r2XSDpPBQLKUknVmnA33Cme6H\",\"payments_extension\":\"true\",\"payments_extension_type\":\"card\",\"reconciliation_flow\":\"payments_api\",\"shop_id\":\"751927347\"},\"next_action\":null,\"payment_method\":\"pm_1Smt8kIkWweOM9jAlby9T3xm\",\"payment_method_types\":[\"card\"],\"source\":null,\"status\":\"succeeded\"}"</t>
  </si>
  <si>
    <t>AS-96716</t>
  </si>
  <si>
    <t>gid://shopify/Order/7493417042258</t>
  </si>
  <si>
    <t>gid://shopify/OrderTransaction/8632680612178</t>
  </si>
  <si>
    <t>2026-01-25T08:15:50Z</t>
  </si>
  <si>
    <t>6NV874801W012213Y</t>
  </si>
  <si>
    <t>"{\"id\":\"6NV874801W012213Y\",\"intent\":\"CAPTURE\",\"status\":\"COMPLETED\",\"payment_source\":{\"paypal\":{\"email_address\":\"riccardo.bernabe@gmail.com\",\"account_id\":\"3QPVBBQD3J5CE\",\"account_status\":\"VERIFIED\",\"name\":{\"given_name\":\"Riccardo\",\"surname\":\"Bernab\u00e8 \"},\"phone_number\":{\"national_number\":\"393337890743\"},\"address\":{\"address_line_1\":\"Via Grotta delle Fate 37\",\"admin_area_2\":\"Cerro Veronese\",\"admin_area_1\":\"VR\",\"postal_code\":\"37020\",\"country_code\":\"IT\"}}},\"purchase_units\":[{\"reference_id\":\"default\",\"amount\":{\"currency_code\":\"EUR\",\"value\":\"65.90\",\"breakdown\":{\"item_total\":{\"currency_code\":\"EUR\",\"value\":\"65.90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Kaufmann Desert House Poolside - Rosi Feist - P\u00f3ster \\/ Sin marco \\/ 50x70\",\"custom_id\":\"{\\\"shop_id\\\":751927347,\\\"session_id\\\":\\\"rFQV5Tp9BErsQR615stM6ygMH\\\"}\",\"invoice_id\":\"rFQV5Tp9BErsQR615stM6ygMH\",\"soft_descriptor\":\"PAYPAL *ARTESTASTOR AR\",\"items\":[{\"name\":\"Kaufmann Desert House Poolside - Rosi Feist - P\u00f3ster \\/ Sin marco \\/ 50x70\",\"unit_amount\":{\"currency_code\":\"EUR\",\"value\":\"32.95\"},\"tax\":{\"currency_code\":\"EUR\",\"value\":\"0.00\"},\"quantity\":\"1\"},{\"name\":\"Tennis Court In the Desert - Rosi Feist - P\u00f3ster \\/ Sin marco \\/ 50x70\",\"unit_amount\":{\"currency_code\":\"EUR\",\"value\":\"32.95\"},\"tax\":{\"currency_code\":\"EUR\",\"value\":\"0.00\"},\"quantity\":\"1\"}],\"shipping\":{\"name\":{\"full_name\":\"Riccardo Bernab\u00e8\"},\"address\":{\"address_line_1\":\"Via grotta delle fate 37\",\"admin_area_2\":\"Cerro Veronese\",\"admin_area_1\":\"Verona\",\"postal_code\":\"37020\",\"country_code\":\"IT\"}},\"supplementary_data\":{\"tax_nexus\":[]},\"payments\":{\"captures\":[{\"id\":\"93L04883B37369404\",\"status\":\"COMPLETED\",\"amount\":{\"currency_code\":\"EUR\",\"value\":\"65.90\"},\"final_capture\":true,\"disbursement_mode\":\"INSTANT\",\"seller_protection\":{\"status\":\"ELIGIBLE\",\"dispute_categories\":[\"ITEM_NOT_RECEIVED\",\"UNAUTHORIZED_TRANSACTION\"]},\"seller_receivable_breakdown\":{\"gross_amount\":{\"currency_code\":\"EUR\",\"value\":\"65.90\"},\"paypal_fee\":{\"currency_code\":\"EUR\",\"value\":\"2.26\"},\"net_amount\":{\"currency_code\":\"EUR\",\"value\":\"63.64\"}},\"invoice_id\":\"rFQV5Tp9BErsQR615stM6ygMH\",\"custom_id\":\"{\\\"shop_id\\\":751927347,\\\"session_id\\\":\\\"rFQV5Tp9BErsQR615stM6ygMH\\\"}\",\"links\":[{\"href\":\"https:\\/\\/api.paypal.com\\/v2\\/payments\\/captures\\/93L04883B37369404\",\"rel\":\"self\",\"method\":\"GET\"},{\"href\":\"https:\\/\\/api.paypal.com\\/v2\\/payments\\/captures\\/93L04883B37369404\\/refund\",\"rel\":\"refund\",\"method\":\"POST\"},{\"href\":\"https:\\/\\/api.paypal.com\\/v2\\/checkout\\/orders\\/6NV874801W012213Y\",\"rel\":\"up\",\"method\":\"GET\"}],\"create_time\":\"2026-01-25T08:15:51Z\",\"update_time\":\"2026-01-25T08:15:51Z\"}]}}],\"payer\":{\"name\":{\"given_name\":\"Riccardo\",\"surname\":\"Bernab\u00e8 \"},\"email_address\":\"riccardo.bernabe@gmail.com\",\"payer_id\":\"3QPVBBQD3J5CE\",\"phone\":{\"phone_number\":{\"national_number\":\"393337890743\"}},\"address\":{\"address_line_1\":\"Via Grotta delle Fate 37\",\"admin_area_2\":\"Cerro Veronese\",\"admin_area_1\":\"VR\",\"postal_code\":\"37020\",\"country_code\":\"IT\"}},\"create_time\":\"2026-01-25T08:15:01Z\",\"update_time\":\"2026-01-25T08:15:51Z\",\"links\":[{\"href\":\"https:\\/\\/api.paypal.com\\/v2\\/checkout\\/orders\\/6NV874801W012213Y\",\"rel\":\"self\",\"method\":\"GET\"}]}"</t>
  </si>
  <si>
    <t>AS-95587</t>
  </si>
  <si>
    <t>gid://shopify/Order/7419547648338</t>
  </si>
  <si>
    <t>gid://shopify/OrderTransaction/8592662626642</t>
  </si>
  <si>
    <t>2026-01-10T19:51:42Z</t>
  </si>
  <si>
    <t>ch_3So8CIIkWweOM9jA0bbSe9rO</t>
  </si>
  <si>
    <t>rSr5xeez5s42fYvkc20YJborO</t>
  </si>
  <si>
    <t>pi_3So8CIIkWweOM9jA064eUy60</t>
  </si>
  <si>
    <t>"{\"id\":\"pi_3So8CIIkWweOM9jA064eUy60\",\"object\":\"payment_intent\",\"amount\":35249,\"amount_capturable\":0,\"amount_received\":35249,\"canceled_at\":null,\"cancellation_reason\":null,\"capture_method\":\"automatic\",\"latest_charge\":{\"id\":\"ch_3So8CIIkWweOM9jA0bbSe9rO\",\"object\":\"charge\",\"amount\":35249,\"application_fee\":\"fee_1So8D5IkWweOM9jAbRQe4tsd\",\"balance_transaction\":\"txn_3So8CIIkWweOM9jA0VxiJjJQ\",\"captured\":true,\"created\":1768074750,\"currency\":\"eur\",\"failure_code\":null,\"failure_message\":null,\"fraud_details\":{},\"livemode\":true,\"metadata\":{\"payment_id\":\"rSr5xeez5s42fYvkc20YJbor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8CIIkWweOM9jA064eUy60\",\"payment_method\":\"pm_1So8CIIkWweOM9jAXpnrIRZd\",\"payment_method_details\":{\"card\":{\"amount_authorized\":35249,\"authorization_code\":\"120352\",\"brand\":\"visa\",\"checks\":{\"address_line1_check\":\"unavailable\",\"address_postal_code_check\":\"unavailable\",\"cvc_check\":null},\"country\":\"ES\",\"description\":\"Visa Classic\",\"ds_transaction_id\":null,\"exp_month\":6,\"exp_year\":2029,\"extended_authorization\":{\"status\":\"disabled\"},\"fingerprint\":\"sQtuPEHRsHOYOzTl\",\"funding\":\"credit\",\"iin\":\"454339\",\"incremental_authorization\":{\"status\":\"unavailable\"},\"installments\":null,\"issuer\":\"BANCO BILBAO VIZCAYA ARGENTARIA S.A. (BBVA)\",\"last4\":\"2118\",\"mandate\":null,\"moto\":false,\"multicapture\":{\"status\":\"unavailable\"},\"network\":\"visa\",\"network_token\":{\"used\":true},\"network_transaction_id\":\"486010715501169\",\"overcapture\":{\"maximum_amount_capturable\":35249,\"status\":\"unavailable\"},\"payment_account_reference\":\"V0010014622153284058470861671\",\"regulated_status\":\"unregulated\",\"three_d_secure\":{\"authentication_flow\":\"challenge\",\"electronic_commerce_indicator\":\"05\",\"exemption_indicator\":null,\"result\":\"authenticated\",\"result_reason\":null,\"transaction_id\":\"3552d92f-6d90-4f33-a6bb-d9cc509d1c24\",\"version\":\"2.2.0\"},\"wallet\":null},\"type\":\"card\"},\"refunded\":false,\"source\":null,\"status\":\"succeeded\",\"mit_params\":{\"network_transaction_id\":\"486010715501169\"}},\"confirmation_method\":\"manual\",\"created\":1768074702,\"currency\":\"eur\",\"customer\":null,\"last_payment_error\":null,\"livemode\":true,\"metadata\":{\"payment_id\":\"rSr5xeez5s42fYvkc20YJborO\",\"payments_extension\":\"true\",\"payments_extension_type\":\"card\",\"reconciliation_flow\":\"payments_api\",\"shop_id\":\"751927347\"},\"next_action\":null,\"payment_method\":\"pm_1So8CIIkWweOM9jAXpnrIRZd\",\"payment_method_types\":[\"card\"],\"source\":null,\"status\":\"succeeded\"}"</t>
  </si>
  <si>
    <t>AS-96217</t>
  </si>
  <si>
    <t>gid://shopify/Order/7438849179986</t>
  </si>
  <si>
    <t>gid://shopify/OrderTransaction/8614455705938</t>
  </si>
  <si>
    <t>2026-01-18T09:33:02Z</t>
  </si>
  <si>
    <t>ch_3SqsLyIkWweOM9jA0x2LQoEA</t>
  </si>
  <si>
    <t>r8brI3Pw8oY4mnxGc29QVYFWP</t>
  </si>
  <si>
    <t>pi_3SqsLyIkWweOM9jA0zbI8XFM</t>
  </si>
  <si>
    <t>"{\"id\":\"pi_3SqsLyIkWweOM9jA0zbI8XFM\",\"object\":\"payment_intent\",\"amount\":4485,\"amount_capturable\":0,\"amount_received\":4485,\"canceled_at\":null,\"cancellation_reason\":null,\"capture_method\":\"automatic\",\"latest_charge\":{\"id\":\"ch_3SqsLyIkWweOM9jA0x2LQoEA\",\"object\":\"charge\",\"amount\":4485,\"application_fee\":\"fee_1SqsM1IkWweOM9jAbHQCj8Yk\",\"balance_transaction\":\"txn_3SqsLyIkWweOM9jA0mbUfhKU\",\"captured\":true,\"created\":1768728784,\"currency\":\"eur\",\"failure_code\":null,\"failure_message\":null,\"fraud_details\":{},\"livemode\":true,\"metadata\":{\"payment_id\":\"r8brI3Pw8oY4mnxGc29QVYFW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sLyIkWweOM9jA0zbI8XFM\",\"payment_method\":\"pm_1SqsLyIkWweOM9jA6UZ37kd8\",\"payment_method_details\":{\"card\":{\"amount_authorized\":4485,\"authorization_code\":\"433643\",\"brand\":\"visa\",\"checks\":{\"address_line1_check\":\"fail\",\"address_postal_code_check\":\"fail\",\"cvc_check\":\"pass\"},\"country\":\"FR\",\"description\":\"Visa Gold\",\"ds_transaction_id\":null,\"exp_month\":1,\"exp_year\":2027,\"extended_authorization\":{\"status\":\"disabled\"},\"fingerprint\":\"3z02Hiu5azgue720\",\"funding\":\"credit\",\"iin\":\"463341\",\"incremental_authorization\":{\"status\":\"unavailable\"},\"installments\":null,\"issuer\":\"BPCE\",\"last4\":\"9066\",\"mandate\":null,\"moto\":false,\"multicapture\":{\"status\":\"unavailable\"},\"network\":\"visa\",\"network_token\":{\"used\":false},\"network_transaction_id\":\"486018343843578\",\"overcapture\":{\"maximum_amount_capturable\":4485,\"status\":\"unavailable\"},\"payment_account_reference\":\"V001AACB001012021010621685120\",\"regulated_status\":\"unregulated\",\"three_d_secure\":{\"authentication_flow\":\"frictionless\",\"electronic_commerce_indicator\":\"07\",\"exemption_indicator\":null,\"result\":\"exempted\",\"result_reason\":null,\"transaction_id\":\"14f836bf-d9b2-4b58-ad39-1725351007cb\",\"version\":\"2.2.0\"},\"wallet\":null},\"type\":\"card\"},\"refunded\":false,\"source\":null,\"status\":\"succeeded\",\"mit_params\":{\"network_transaction_id\":\"486018343843578\"}},\"confirmation_method\":\"manual\",\"created\":1768728782,\"currency\":\"eur\",\"customer\":null,\"last_payment_error\":null,\"livemode\":true,\"metadata\":{\"payment_id\":\"r8brI3Pw8oY4mnxGc29QVYFWP\",\"payments_extension\":\"true\",\"payments_extension_type\":\"card\",\"reconciliation_flow\":\"payments_api\",\"shop_id\":\"751927347\"},\"next_action\":null,\"payment_method\":\"pm_1SqsLyIkWweOM9jA6UZ37kd8\",\"payment_method_types\":[\"card\"],\"source\":null,\"status\":\"succeeded\"}"</t>
  </si>
  <si>
    <t>AS-96929</t>
  </si>
  <si>
    <t>gid://shopify/Order/7498983014738</t>
  </si>
  <si>
    <t>gid://shopify/OrderTransaction/8639810208082</t>
  </si>
  <si>
    <t>2026-01-27T16:51:46Z</t>
  </si>
  <si>
    <t>ch_3SuFUVIkWweOM9jA0o5HTMYt</t>
  </si>
  <si>
    <t>rRI4VjEBUudfK83VaqwW4v9RS</t>
  </si>
  <si>
    <t>pi_3SuFUVIkWweOM9jA0PXVQbz3</t>
  </si>
  <si>
    <t>"{\"id\":\"pi_3SuFUVIkWweOM9jA0PXVQbz3\",\"object\":\"payment_intent\",\"amount\":13590,\"amount_capturable\":0,\"amount_received\":13590,\"canceled_at\":null,\"cancellation_reason\":null,\"capture_method\":\"automatic\",\"latest_charge\":{\"id\":\"ch_3SuFUVIkWweOM9jA0o5HTMYt\",\"object\":\"charge\",\"amount\":13590,\"application_fee\":\"fee_1SuFUWIkWweOM9jASyQ37btr\",\"balance_transaction\":\"txn_3SuFUVIkWweOM9jA0oSgDu9N\",\"captured\":true,\"created\":1769532707,\"currency\":\"eur\",\"failure_code\":null,\"failure_message\":null,\"fraud_details\":{},\"livemode\":true,\"metadata\":{\"payment_id\":\"rRI4VjEBUudfK83VaqwW4v9R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FUVIkWweOM9jA0PXVQbz3\",\"payment_method\":\"pm_1SuFUVIkWweOM9jA2nxytPIU\",\"payment_method_details\":{\"card\":{\"amount_authorized\":13590,\"authorization_code\":\"108578\",\"brand\":\"mastercard\",\"checks\":{\"address_line1_check\":\"unavailable\",\"address_postal_code_check\":\"unavailable\",\"cvc_check\":null},\"country\":\"ES\",\"description\":\"MasterCard Credit Card (mixed BIN)\",\"ds_transaction_id\":null,\"exp_month\":4,\"exp_year\":2026,\"extended_authorization\":{\"status\":\"disabled\"},\"fingerprint\":\"wfYptOfFzYAp2kNl\",\"funding\":\"credit\",\"iin\":\"541541\",\"incremental_authorization\":{\"status\":\"unavailable\"},\"installments\":null,\"issuer\":\"BANCO SANTANDER S.A.\",\"last4\":\"2903\",\"mandate\":null,\"moto\":false,\"multicapture\":{\"status\":\"unavailable\"},\"network\":\"mastercard\",\"network_token\":{\"used\":true},\"network_transaction_id\":\"MCCG56FZV0127\",\"overcapture\":{\"maximum_amount_capturable\":13590,\"status\":\"unavailable\"},\"payment_account_reference\":\"5001BMKLQM076RNRNQ7JSDOBU4UUF\",\"regulated_status\":\"unregulated\",\"three_d_secure\":null,\"wallet\":null},\"type\":\"card\"},\"refunded\":false,\"source\":null,\"status\":\"succeeded\",\"mit_params\":{\"network_transaction_id\":\"MCCG56FZV0127\"}},\"confirmation_method\":\"manual\",\"created\":1769532707,\"currency\":\"eur\",\"customer\":null,\"last_payment_error\":null,\"livemode\":true,\"metadata\":{\"payment_id\":\"rRI4VjEBUudfK83VaqwW4v9RS\",\"payments_extension\":\"true\",\"payments_extension_type\":\"card\",\"reconciliation_flow\":\"payments_api\",\"shop_id\":\"751927347\"},\"next_action\":null,\"payment_method\":\"pm_1SuFUVIkWweOM9jA2nxytPIU\",\"payment_method_types\":[\"card\"],\"source\":null,\"status\":\"succeeded\"}"</t>
  </si>
  <si>
    <t>AS-97247</t>
  </si>
  <si>
    <t>gid://shopify/Order/7517210313042</t>
  </si>
  <si>
    <t>gid://shopify/OrderTransaction/8651217764690</t>
  </si>
  <si>
    <t>2026-01-31T21:44:48Z</t>
  </si>
  <si>
    <t>05414533J1368301F</t>
  </si>
  <si>
    <t>"{\"id\":\"05414533J1368301F\",\"intent\":\"CAPTURE\",\"status\":\"COMPLETED\",\"payment_source\":{\"paypal\":{\"email_address\":\"anna.nag@web.de\",\"account_id\":\"RA4LHH2F6XGHC\",\"account_status\":\"VERIFIED\",\"name\":{\"given_name\":\"Anna\",\"surname\":\"Nagel\"},\"phone_number\":{\"national_number\":\"4917627578797\"},\"address\":{\"address_line_1\":\"Sarmanna-Stra\u00dfe 9\",\"admin_area_2\":\"Regensburg\",\"postal_code\":\"93049\",\"country_code\":\"DE\"}}},\"purchase_units\":[{\"reference_id\":\"default\",\"amount\":{\"currency_code\":\"EUR\",\"value\":\"49.90\",\"breakdown\":{\"item_total\":{\"currency_code\":\"EUR\",\"value\":\"44.95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auhaus Exhibition Poster  1923 - P\u00f3ster \\/ Sin marco \\/ 70x100\",\"custom_id\":\"{\\\"shop_id\\\":751927347,\\\"session_id\\\":\\\"ryZnZEBB23OPMH8AImrjC4Wfr\\\"}\",\"invoice_id\":\"ryZnZEBB23OPMH8AImrjC4Wfr\",\"items\":[{\"name\":\"Bauhaus Exhibition Poster  1923 - P\u00f3ster \\/ Sin marco \\/ 70x100\",\"unit_amount\":{\"currency_code\":\"EUR\",\"value\":\"44.95\"},\"tax\":{\"currency_code\":\"EUR\",\"value\":\"0.00\"},\"quantity\":\"1\"}],\"shipping\":{\"name\":{\"full_name\":\"Anna Nagel\"},\"address\":{\"address_line_1\":\"Sarmanna-Stra\u00dfe 9\",\"admin_area_2\":\"Regensburg\",\"postal_code\":\"93049\",\"country_code\":\"DE\"}},\"payments\":{\"captures\":[{\"id\":\"1NT26729W0993060M\",\"status\":\"COMPLETED\",\"amount\":{\"currency_code\":\"EUR\",\"value\":\"49.90\"},\"final_capture\":true,\"disbursement_mode\":\"INSTANT\",\"seller_protection\":{\"status\":\"ELIGIBLE\",\"dispute_categories\":[\"ITEM_NOT_RECEIVED\",\"UNAUTHORIZED_TRANSACTION\"]},\"seller_receivable_breakdown\":{\"gross_amount\":{\"currency_code\":\"EUR\",\"value\":\"49.90\"},\"paypal_fee\":{\"currency_code\":\"EUR\",\"value\":\"1.80\"},\"net_amount\":{\"currency_code\":\"EUR\",\"value\":\"48.10\"}},\"invoice_id\":\"ryZnZEBB23OPMH8AImrjC4Wfr\",\"custom_id\":\"{\\\"shop_id\\\":751927347,\\\"session_id\\\":\\\"ryZnZEBB23OPMH8AImrjC4Wfr\\\"}\",\"links\":[{\"href\":\"https:\\/\\/api.paypal.com\\/v2\\/payments\\/captures\\/1NT26729W0993060M\",\"rel\":\"self\",\"method\":\"GET\"},{\"href\":\"https:\\/\\/api.paypal.com\\/v2\\/payments\\/captures\\/1NT26729W0993060M\\/refund\",\"rel\":\"refund\",\"method\":\"POST\"},{\"href\":\"https:\\/\\/api.paypal.com\\/v2\\/checkout\\/orders\\/05414533J1368301F\",\"rel\":\"up\",\"method\":\"GET\"}],\"create_time\":\"2026-01-31T21:44:50Z\",\"update_time\":\"2026-01-31T21:44:50Z\"}]}}],\"payer\":{\"name\":{\"given_name\":\"Anna\",\"surname\":\"Nagel\"},\"email_address\":\"anna.nag@web.de\",\"payer_id\":\"RA4LHH2F6XGHC\",\"phone\":{\"phone_number\":{\"national_number\":\"4917627578797\"}},\"address\":{\"address_line_1\":\"Sarmanna-Stra\u00dfe 9\",\"admin_area_2\":\"Regensburg\",\"postal_code\":\"93049\",\"country_code\":\"DE\"}},\"create_time\":\"2026-01-31T21:44:05Z\",\"update_time\":\"2026-01-31T21:44:50Z\",\"links\":[{\"href\":\"https:\\/\\/api.paypal.com\\/v2\\/checkout\\/orders\\/05414533J1368301F\",\"rel\":\"self\",\"method\":\"GET\"}]}"</t>
  </si>
  <si>
    <t>AS-97108</t>
  </si>
  <si>
    <t>gid://shopify/Order/7513315770706</t>
  </si>
  <si>
    <t>gid://shopify/OrderTransaction/8646922305874</t>
  </si>
  <si>
    <t>2026-01-30T08:23:14Z</t>
  </si>
  <si>
    <t>ch_3SvCz1IkWweOM9jA2z5s8CAb</t>
  </si>
  <si>
    <t>rJKVM1VJy03Ad7VtgXMA30cm8</t>
  </si>
  <si>
    <t>pi_3SvCz1IkWweOM9jA2NFcKDMJ</t>
  </si>
  <si>
    <t>"{\"id\":\"pi_3SvCz1IkWweOM9jA2NFcKDMJ\",\"object\":\"payment_intent\",\"amount\":2990,\"amount_capturable\":0,\"amount_received\":2990,\"canceled_at\":null,\"cancellation_reason\":null,\"capture_method\":\"automatic\",\"latest_charge\":{\"id\":\"ch_3SvCz1IkWweOM9jA2z5s8CAb\",\"object\":\"charge\",\"amount\":2990,\"application_fee\":\"fee_1SvCz4IkWweOM9jA2JwxuimQ\",\"balance_transaction\":\"txn_3SvCz1IkWweOM9jA2UyTnRqO\",\"captured\":true,\"created\":1769761397,\"currency\":\"eur\",\"failure_code\":null,\"failure_message\":null,\"fraud_details\":{},\"livemode\":true,\"metadata\":{\"payment_id\":\"rJKVM1VJy03Ad7VtgXMA30cm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Cz1IkWweOM9jA2NFcKDMJ\",\"payment_method\":\"pm_1SvCz1IkWweOM9jAXkr7xctT\",\"payment_method_details\":{\"card\":{\"amount_authorized\":2990,\"authorization_code\":\"312252\",\"brand\":\"visa\",\"checks\":{\"address_line1_check\":\"unavailable\",\"address_postal_code_check\":\"unavailable\",\"cvc_check\":\"pass\"},\"country\":\"ES\",\"description\":\"Visa Classic\",\"ds_transaction_id\":null,\"exp_month\":1,\"exp_year\":2030,\"extended_authorization\":{\"status\":\"disabled\"},\"fingerprint\":\"pD73qf2O6lnEkg8U\",\"funding\":\"credit\",\"iin\":\"476663\",\"incremental_authorization\":{\"status\":\"unavailable\"},\"installments\":null,\"issuer\":\"CAIXABANK S.A.\",\"last4\":\"6657\",\"mandate\":null,\"moto\":false,\"multicapture\":{\"status\":\"unavailable\"},\"network\":\"visa\",\"network_token\":{\"used\":false},\"network_transaction_id\":\"486030301989224\",\"overcapture\":{\"maximum_amount_capturable\":2990,\"status\":\"unavailable\"},\"payment_account_reference\":\"V0010013823087433280004787913\",\"regulated_status\":\"unregulated\",\"three_d_secure\":null,\"wallet\":null},\"type\":\"card\"},\"refunded\":false,\"source\":null,\"status\":\"succeeded\",\"mit_params\":{\"network_transaction_id\":\"486030301989224\"}},\"confirmation_method\":\"manual\",\"created\":1769761395,\"currency\":\"eur\",\"customer\":null,\"last_payment_error\":null,\"livemode\":true,\"metadata\":{\"payment_id\":\"rJKVM1VJy03Ad7VtgXMA30cm8\",\"payments_extension\":\"true\",\"payments_extension_type\":\"card\",\"reconciliation_flow\":\"payments_api\",\"shop_id\":\"751927347\"},\"next_action\":null,\"payment_method\":\"pm_1SvCz1IkWweOM9jAXkr7xctT\",\"payment_method_types\":[\"card\"],\"source\":null,\"status\":\"succeeded\"}"</t>
  </si>
  <si>
    <t>AS-96954</t>
  </si>
  <si>
    <t>gid://shopify/Order/7499524800850</t>
  </si>
  <si>
    <t>gid://shopify/OrderTransaction/8640485491026</t>
  </si>
  <si>
    <t>2026-01-27T22:16:02Z</t>
  </si>
  <si>
    <t>ch_3SuKYJIkWweOM9jA1QRl0yY9</t>
  </si>
  <si>
    <t>rLbvIcfCvLfXHxpDjASuD1kwM</t>
  </si>
  <si>
    <t>pi_3SuKYJIkWweOM9jA1RE46t0E</t>
  </si>
  <si>
    <t>"{\"id\":\"pi_3SuKYJIkWweOM9jA1RE46t0E\",\"object\":\"payment_intent\",\"amount\":3190,\"amount_capturable\":0,\"amount_received\":3190,\"canceled_at\":null,\"cancellation_reason\":null,\"capture_method\":\"automatic\",\"latest_charge\":{\"id\":\"ch_3SuKYJIkWweOM9jA1QRl0yY9\",\"object\":\"charge\",\"amount\":3190,\"application_fee\":\"fee_1SuKYKIkWweOM9jAT1RaZcke\",\"balance_transaction\":\"txn_3SuKYJIkWweOM9jA1RgGePtE\",\"captured\":true,\"created\":1769552163,\"currency\":\"eur\",\"failure_code\":null,\"failure_message\":null,\"fraud_details\":{},\"livemode\":true,\"metadata\":{\"payment_id\":\"rLbvIcfCvLfXHxpDjASuD1kw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KYJIkWweOM9jA1RE46t0E\",\"payment_method\":\"pm_1SuKYJIkWweOM9jA0VfP7Jpe\",\"payment_method_details\":{\"card\":{\"amount_authorized\":3190,\"authorization_code\":\"819505\",\"brand\":\"visa\",\"checks\":{\"address_line1_check\":\"unavailable\",\"address_postal_code_check\":\"unavailable\",\"cvc_check\":\"pass\"},\"country\":\"ES\",\"description\":\"Visa Classic\",\"ds_transaction_id\":null,\"exp_month\":2,\"exp_year\":2026,\"extended_authorization\":{\"status\":\"disabled\"},\"fingerprint\":\"nogv9PC94OaXYq2k\",\"funding\":\"credit\",\"iin\":\"427278\",\"incremental_authorization\":{\"status\":\"unavailable\"},\"installments\":null,\"issuer\":\"ABANCA CORPORACION BANCARIA, S.A\",\"last4\":\"2583\",\"mandate\":null,\"moto\":false,\"multicapture\":{\"status\":\"unavailable\"},\"network\":\"visa\",\"network_token\":{\"used\":false},\"network_transaction_id\":\"486027801647303\",\"overcapture\":{\"maximum_amount_capturable\":3190,\"status\":\"unavailable\"},\"payment_account_reference\":\"V0010015826027801642148697519\",\"regulated_status\":\"unregulated\",\"three_d_secure\":null,\"wallet\":null},\"type\":\"card\"},\"refunded\":false,\"source\":null,\"status\":\"succeeded\",\"mit_params\":{\"network_transaction_id\":\"486027801647303\"}},\"confirmation_method\":\"manual\",\"created\":1769552163,\"currency\":\"eur\",\"customer\":null,\"last_payment_error\":null,\"livemode\":true,\"metadata\":{\"payment_id\":\"rLbvIcfCvLfXHxpDjASuD1kwM\",\"payments_extension\":\"true\",\"payments_extension_type\":\"card\",\"reconciliation_flow\":\"payments_api\",\"shop_id\":\"751927347\"},\"next_action\":null,\"payment_method\":\"pm_1SuKYJIkWweOM9jA0VfP7Jpe\",\"payment_method_types\":[\"card\"],\"source\":null,\"status\":\"succeeded\"}"</t>
  </si>
  <si>
    <t>AS-97146</t>
  </si>
  <si>
    <t>gid://shopify/Order/7514363199826</t>
  </si>
  <si>
    <t>gid://shopify/OrderTransaction/8648364753234</t>
  </si>
  <si>
    <t>2026-01-30T18:19:51Z</t>
  </si>
  <si>
    <t>85695565AP891435P</t>
  </si>
  <si>
    <t>"{\"id\":\"85695565AP891435P\",\"intent\":\"CAPTURE\",\"status\":\"COMPLETED\",\"payment_source\":{\"paypal\":{\"email_address\":\"x-anja@arcor.de\",\"account_id\":\"3N94UXY5AQA32\",\"account_status\":\"VERIFIED\",\"name\":{\"given_name\":\"Anja\",\"surname\":\"Cankirlar\"},\"phone_number\":{\"national_number\":\"49228432142\"},\"address\":{\"address_line_1\":\"Am Pappelhain 1\",\"admin_area_2\":\"Bonn\",\"postal_code\":\"53229\",\"country_code\":\"DE\"}}},\"purchase_units\":[{\"reference_id\":\"default\",\"amount\":{\"currency_code\":\"EUR\",\"value\":\"28.26\",\"breakdown\":{\"item_total\":{\"currency_code\":\"EUR\",\"value\":\"25.90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2.59\"}}},\"payee\":{\"email_address\":\"info@artestaposters.com\",\"merchant_id\":\"CZQCEKGVW6QGG\",\"display_data\":{\"brand_name\":\"Artesta\"}},\"payment_instruction\":{\"disbursement_mode\":\"INSTANT\"},\"description\":\"Poppy Field (Special Edition) - Vincent van Gogh - P\u00f3ster \\/ Sin marco \\/ 20x30\",\"custom_id\":\"{\\\"shop_id\\\":751927347,\\\"session_id\\\":\\\"rbXt15VL4MbKuc4MFs0wAkPga\\\"}\",\"invoice_id\":\"rbXt15VL4MbKuc4MFs0wAkPga\",\"items\":[{\"name\":\"Poppy Field (Special Edition) - Vincent van Gogh - P\u00f3ster \\/ Sin marco \\/ 20x30\",\"unit_amount\":{\"currency_code\":\"EUR\",\"value\":\"12.95\"},\"tax\":{\"currency_code\":\"EUR\",\"value\":\"0.00\"},\"quantity\":\"1\"},{\"name\":\"Caf\u00e9 Terrace at Night - Van Gogh - P\u00f3ster \\/ Sin marco \\/ 20x30\",\"unit_amount\":{\"currency_code\":\"EUR\",\"value\":\"12.95\"},\"tax\":{\"currency_code\":\"EUR\",\"value\":\"0.00\"},\"quantity\":\"1\"}],\"shipping\":{\"name\":{\"full_name\":\"Anja Cankirlar\"},\"address\":{\"address_line_1\":\"Am Pappelhain 1\",\"admin_area_2\":\"Bonn\",\"postal_code\":\"53229\",\"country_code\":\"DE\"}},\"payments\":{\"captures\":[{\"id\":\"1EK129019B798124W\",\"status\":\"COMPLETED\",\"amount\":{\"currency_code\":\"EUR\",\"value\":\"28.26\"},\"final_capture\":true,\"disbursement_mode\":\"INSTANT\",\"seller_protection\":{\"status\":\"ELIGIBLE\",\"dispute_categories\":[\"ITEM_NOT_RECEIVED\",\"UNAUTHORIZED_TRANSACTION\"]},\"seller_receivable_breakdown\":{\"gross_amount\":{\"currency_code\":\"EUR\",\"value\":\"28.26\"},\"paypal_fee\":{\"currency_code\":\"EUR\",\"value\":\"1.17\"},\"net_amount\":{\"currency_code\":\"EUR\",\"value\":\"27.09\"}},\"invoice_id\":\"rbXt15VL4MbKuc4MFs0wAkPga\",\"custom_id\":\"{\\\"shop_id\\\":751927347,\\\"session_id\\\":\\\"rbXt15VL4MbKuc4MFs0wAkPga\\\"}\",\"links\":[{\"href\":\"https:\\/\\/api.paypal.com\\/v2\\/payments\\/captures\\/1EK129019B798124W\",\"rel\":\"self\",\"method\":\"GET\"},{\"href\":\"https:\\/\\/api.paypal.com\\/v2\\/payments\\/captures\\/1EK129019B798124W\\/refund\",\"rel\":\"refund\",\"method\":\"POST\"},{\"href\":\"https:\\/\\/api.paypal.com\\/v2\\/checkout\\/orders\\/85695565AP891435P\",\"rel\":\"up\",\"method\":\"GET\"}],\"create_time\":\"2026-01-30T18:19:53Z\",\"update_time\":\"2026-01-30T18:19:53Z\"}]}}],\"payer\":{\"name\":{\"given_name\":\"Anja\",\"surname\":\"Cankirlar\"},\"email_address\":\"x-anja@arcor.de\",\"payer_id\":\"3N94UXY5AQA32\",\"phone\":{\"phone_number\":{\"national_number\":\"49228432142\"}},\"address\":{\"address_line_1\":\"Am Pappelhain 1\",\"admin_area_2\":\"Bonn\",\"postal_code\":\"53229\",\"country_code\":\"DE\"}},\"create_time\":\"2026-01-30T18:18:56Z\",\"update_time\":\"2026-01-30T18:19:53Z\",\"links\":[{\"href\":\"https:\\/\\/api.paypal.com\\/v2\\/checkout\\/orders\\/85695565AP891435P\",\"rel\":\"self\",\"method\":\"GET\"}]}"</t>
  </si>
  <si>
    <t>AS-96447</t>
  </si>
  <si>
    <t>gid://shopify/Order/7445365752146</t>
  </si>
  <si>
    <t>gid://shopify/OrderTransaction/8622736441682</t>
  </si>
  <si>
    <t>2026-01-21T10:30:49Z</t>
  </si>
  <si>
    <t>ch_3SrygYIkWweOM9jA1lTCxXoR</t>
  </si>
  <si>
    <t>r53DcL1IIwoAkRbdx3rfzJgd8</t>
  </si>
  <si>
    <t>pi_3SrygYIkWweOM9jA14s7e6ls</t>
  </si>
  <si>
    <t>"{\"id\":\"pi_3SrygYIkWweOM9jA14s7e6ls\",\"object\":\"payment_intent\",\"amount\":11495,\"amount_capturable\":0,\"amount_received\":11495,\"canceled_at\":null,\"cancellation_reason\":null,\"capture_method\":\"automatic\",\"latest_charge\":{\"id\":\"ch_3SrygYIkWweOM9jA1lTCxXoR\",\"object\":\"charge\",\"amount\":11495,\"application_fee\":\"fee_1SrygZIkWweOM9jAp7sjxfTn\",\"balance_transaction\":\"txn_3SrygYIkWweOM9jA1MBOytgQ\",\"captured\":true,\"created\":1768991450,\"currency\":\"eur\",\"failure_code\":null,\"failure_message\":null,\"fraud_details\":{},\"livemode\":true,\"metadata\":{\"payment_id\":\"r53DcL1IIwoAkRbdx3rfzJgd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ygYIkWweOM9jA14s7e6ls\",\"payment_method\":\"pm_1SrygYIkWweOM9jAOnYLeOhX\",\"payment_method_details\":{\"card\":{\"amount_authorized\":11495,\"authorization_code\":\"516951\",\"brand\":\"mastercard\",\"checks\":{\"address_line1_check\":null,\"address_postal_code_check\":null,\"cvc_check\":null},\"country\":\"FR\",\"description\":\"Gold MasterCard Card Immediate Debit\",\"ds_transaction_id\":null,\"exp_month\":1,\"exp_year\":2029,\"extended_authorization\":{\"status\":\"disabled\"},\"fingerprint\":\"wIy3ZrxPS72Dk0uM\",\"funding\":\"debit\",\"iin\":\"548508\",\"incremental_authorization\":{\"status\":\"unavailable\"},\"installments\":null,\"issuer\":\"CREDIT AGRICOLE S.A.\",\"last4\":\"0000\",\"mandate\":null,\"moto\":false,\"multicapture\":{\"status\":\"unavailable\"},\"network\":\"mastercard\",\"network_token\":{\"used\":false},\"network_transaction_id\":\"TCGIE4RPF0121\",\"overcapture\":{\"maximum_amount_capturable\":11495,\"status\":\"unavailable\"},\"payment_account_reference\":\"5001DN5ENWFXP4PL423VUFM7P0LRA\",\"regulated_status\":\"unregulated\",\"three_d_secure\":null,\"wallet\":{\"apple_pay\":{\"type\":\"apple_pay\"},\"dynamic_last4\":\"7087\",\"type\":\"apple_pay\"}},\"type\":\"card\"},\"refunded\":false,\"source\":null,\"status\":\"succeeded\",\"mit_params\":{\"network_transaction_id\":\"TCGIE4RPF0121\"}},\"confirmation_method\":\"manual\",\"created\":1768991450,\"currency\":\"eur\",\"customer\":null,\"last_payment_error\":null,\"livemode\":true,\"metadata\":{\"payment_id\":\"r53DcL1IIwoAkRbdx3rfzJgd8\",\"payments_extension\":\"true\",\"payments_extension_type\":\"card\",\"reconciliation_flow\":\"payments_api\",\"shop_id\":\"751927347\"},\"next_action\":null,\"payment_method\":\"pm_1SrygYIkWweOM9jAOnYLeOhX\",\"payment_method_types\":[\"card\"],\"source\":null,\"status\":\"succeeded\"}"</t>
  </si>
  <si>
    <t>AS-96178</t>
  </si>
  <si>
    <t>gid://shopify/Order/7437370294610</t>
  </si>
  <si>
    <t>gid://shopify/OrderTransaction/8612670898514</t>
  </si>
  <si>
    <t>2026-01-17T18:16:35Z</t>
  </si>
  <si>
    <t>93918572L4550060T</t>
  </si>
  <si>
    <t>"{\"id\":\"93918572L4550060T\",\"intent\":\"CAPTURE\",\"status\":\"COMPLETED\",\"payment_source\":{\"paypal\":{\"email_address\":\"t.odebrecht@t-online.de\",\"account_id\":\"3SKGX2LR2NFNE\",\"account_status\":\"VERIFIED\",\"name\":{\"given_name\":\"Tina\",\"surname\":\"Odebrecht\"},\"phone_number\":{\"national_number\":\"15254965365\"},\"address\":{\"address_line_1\":\"Zur Alten Schmiede 26\",\"admin_area_2\":\"Gifhorn\",\"postal_code\":\"38518\",\"country_code\":\"DE\"}}},\"purchase_units\":[{\"reference_id\":\"default\",\"amount\":{\"currency_code\":\"EUR\",\"value\":\"58.85\",\"breakdown\":{\"item_total\":{\"currency_code\":\"EUR\",\"value\":\"53.90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Animals Drawings the elephant - P\u00f3ster \\/ Sin marco \\/ 40x50\",\"custom_id\":\"{\\\"shop_id\\\":751927347,\\\"session_id\\\":\\\"ro4LIK1XmlUDSN98VBaZYsj7z\\\"}\",\"invoice_id\":\"ro4LIK1XmlUDSN98VBaZYsj7z\",\"items\":[{\"name\":\"Pablo Picasso Animals Drawings the elephant - P\u00f3ster \\/ Sin marco \\/ 40x50\",\"unit_amount\":{\"currency_code\":\"EUR\",\"value\":\"26.95\"},\"tax\":{\"currency_code\":\"EUR\",\"value\":\"0.00\"},\"quantity\":\"1\"},{\"name\":\"Pablo Picasso Animals Drawings Dove La colombe de paix - P\u00f3ster \\/ Sin marco \\/ 40x50\",\"unit_amount\":{\"currency_code\":\"EUR\",\"value\":\"26.95\"},\"tax\":{\"currency_code\":\"EUR\",\"value\":\"0.00\"},\"quantity\":\"1\"}],\"shipping\":{\"name\":{\"full_name\":\"Tina Odebrecht\"},\"address\":{\"address_line_1\":\"Zur Alten Schmiede 26\",\"admin_area_2\":\"Gifhorn\",\"postal_code\":\"38518\",\"country_code\":\"DE\"}},\"supplementary_data\":{\"tax_nexus\":[]},\"payments\":{\"captures\":[{\"id\":\"99M38905XF829735D\",\"status\":\"COMPLETED\",\"amount\":{\"currency_code\":\"EUR\",\"value\":\"58.85\"},\"final_capture\":true,\"disbursement_mode\":\"INSTANT\",\"seller_protection\":{\"status\":\"ELIGIBLE\",\"dispute_categories\":[\"ITEM_NOT_RECEIVED\",\"UNAUTHORIZED_TRANSACTION\"]},\"seller_receivable_breakdown\":{\"gross_amount\":{\"currency_code\":\"EUR\",\"value\":\"58.85\"},\"paypal_fee\":{\"currency_code\":\"EUR\",\"value\":\"2.06\"},\"net_amount\":{\"currency_code\":\"EUR\",\"value\":\"56.79\"}},\"invoice_id\":\"ro4LIK1XmlUDSN98VBaZYsj7z\",\"custom_id\":\"{\\\"shop_id\\\":751927347,\\\"session_id\\\":\\\"ro4LIK1XmlUDSN98VBaZYsj7z\\\"}\",\"links\":[{\"href\":\"https:\\/\\/api.paypal.com\\/v2\\/payments\\/captures\\/99M38905XF829735D\",\"rel\":\"self\",\"method\":\"GET\"},{\"href\":\"https:\\/\\/api.paypal.com\\/v2\\/payments\\/captures\\/99M38905XF829735D\\/refund\",\"rel\":\"refund\",\"method\":\"POST\"},{\"href\":\"https:\\/\\/api.paypal.com\\/v2\\/checkout\\/orders\\/93918572L4550060T\",\"rel\":\"up\",\"method\":\"GET\"}],\"create_time\":\"2026-01-17T18:16:37Z\",\"update_time\":\"2026-01-17T18:16:37Z\"}]}}],\"payer\":{\"name\":{\"given_name\":\"Tina\",\"surname\":\"Odebrecht\"},\"email_address\":\"t.odebrecht@t-online.de\",\"payer_id\":\"3SKGX2LR2NFNE\",\"phone\":{\"phone_number\":{\"national_number\":\"15254965365\"}},\"address\":{\"address_line_1\":\"Zur Alten Schmiede 26\",\"admin_area_2\":\"Gifhorn\",\"postal_code\":\"38518\",\"country_code\":\"DE\"}},\"create_time\":\"2026-01-17T18:15:10Z\",\"update_time\":\"2026-01-17T18:16:37Z\",\"links\":[{\"href\":\"https:\\/\\/api.paypal.com\\/v2\\/checkout\\/orders\\/93918572L4550060T\",\"rel\":\"self\",\"method\":\"GET\"}]}"</t>
  </si>
  <si>
    <t>AS-96349</t>
  </si>
  <si>
    <t>gid://shopify/Order/7442799690066</t>
  </si>
  <si>
    <t>gid://shopify/OrderTransaction/8619214340434</t>
  </si>
  <si>
    <t>2026-01-19T20:09:23Z</t>
  </si>
  <si>
    <t>ch_3SrOlMIkWweOM9jA0aWp8amA</t>
  </si>
  <si>
    <t>rPXJUsQl3c0fkJZxDDF20VYzA</t>
  </si>
  <si>
    <t>pi_3SrOlMIkWweOM9jA0bMGVnHs</t>
  </si>
  <si>
    <t>"{\"id\":\"pi_3SrOlMIkWweOM9jA0bMGVnHs\",\"object\":\"payment_intent\",\"amount\":4790,\"amount_capturable\":0,\"amount_received\":4790,\"canceled_at\":null,\"cancellation_reason\":null,\"capture_method\":\"automatic\",\"latest_charge\":{\"id\":\"ch_3SrOlMIkWweOM9jA0aWp8amA\",\"object\":\"charge\",\"amount\":4790,\"application_fee\":\"fee_1SrOlNIkWweOM9jA0Kly5ofU\",\"balance_transaction\":\"txn_3SrOlMIkWweOM9jA0m72PWy5\",\"captured\":true,\"created\":1768853364,\"currency\":\"eur\",\"failure_code\":null,\"failure_message\":null,\"fraud_details\":{},\"livemode\":true,\"metadata\":{\"payment_id\":\"rPXJUsQl3c0fkJZxDDF20VYz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OlMIkWweOM9jA0bMGVnHs\",\"payment_method\":\"pm_1SrOlMIkWweOM9jAiN7bSJXU\",\"payment_method_details\":{\"card\":{\"amount_authorized\":4790,\"authorization_code\":\"641647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ct2oXbmXABEfsU0v\",\"funding\":\"credit\",\"iin\":\"480046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486019725647356\",\"overcapture\":{\"maximum_amount_capturable\":4790,\"status\":\"unavailable\"},\"payment_account_reference\":\"V0010013824243527937591622869\",\"regulated_status\":\"unregulated\",\"three_d_secure\":null,\"wallet\":{\"apple_pay\":{\"type\":\"apple_pay\"},\"dynamic_last4\":\"5108\",\"type\":\"apple_pay\"}},\"type\":\"card\"},\"refunded\":false,\"source\":null,\"status\":\"succeeded\",\"mit_params\":{\"network_transaction_id\":\"486019725647356\"}},\"confirmation_method\":\"manual\",\"created\":1768853364,\"currency\":\"eur\",\"customer\":null,\"last_payment_error\":null,\"livemode\":true,\"metadata\":{\"payment_id\":\"rPXJUsQl3c0fkJZxDDF20VYzA\",\"payments_extension\":\"true\",\"payments_extension_type\":\"card\",\"reconciliation_flow\":\"payments_api\",\"shop_id\":\"751927347\"},\"next_action\":null,\"payment_method\":\"pm_1SrOlMIkWweOM9jAiN7bSJXU\",\"payment_method_types\":[\"card\"],\"source\":null,\"status\":\"succeeded\"}"</t>
  </si>
  <si>
    <t>AS-95570</t>
  </si>
  <si>
    <t>gid://shopify/Order/7419185987922</t>
  </si>
  <si>
    <t>gid://shopify/OrderTransaction/8592249127250</t>
  </si>
  <si>
    <t>2026-01-10T16:54:09Z</t>
  </si>
  <si>
    <t>2HB165372M185973D</t>
  </si>
  <si>
    <t>"{\"id\":\"2HB165372M185973D\",\"intent\":\"CAPTURE\",\"status\":\"COMPLETED\",\"payment_source\":{\"paypal\":{\"email_address\":\"inesbender@hotmail.fr\",\"account_id\":\"9PR7NDK8HABKU\",\"account_status\":\"VERIFIED\",\"name\":{\"given_name\":\"ines\",\"surname\":\"bender\"},\"phone_number\":{\"national_number\":\"33658260592\"},\"address\":{\"address_line_1\":\"l'avillanella\",\"admin_area_2\":\"poggio mezzana\",\"postal_code\":\"20230\",\"country_code\":\"FR\"}}},\"purchase_units\":[{\"reference_id\":\"default\",\"amount\":{\"currency_code\":\"EUR\",\"value\":\"46.26\",\"breakdown\":{\"item_total\":{\"currency_code\":\"EUR\",\"value\":\"45.90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4.59\"}}},\"payee\":{\"email_address\":\"info@artestaposters.com\",\"merchant_id\":\"CZQCEKGVW6QGG\",\"display_data\":{\"brand_name\":\"Artesta\"}},\"payment_instruction\":{\"disbursement_mode\":\"INSTANT\"},\"description\":\"Fashion Books - P\u00f3ster \\/ Sin marco \\/ 20x30\",\"custom_id\":\"{\\\"shop_id\\\":751927347,\\\"session_id\\\":\\\"rBnYjIuJbps8Si55IZ4XhwKuY\\\"}\",\"invoice_id\":\"rBnYjIuJbps8Si55IZ4XhwKuY\",\"items\":[{\"name\":\"Fashion Books - P\u00f3ster \\/ Sin marco \\/ 20x30\",\"unit_amount\":{\"currency_code\":\"EUR\",\"value\":\"12.95\"},\"tax\":{\"currency_code\":\"EUR\",\"value\":\"0.00\"},\"quantity\":\"1\"},{\"name\":\"Prada Marfa - P\u00f3ster \\/ Sin marco \\/ 50x70\",\"unit_amount\":{\"currency_code\":\"EUR\",\"value\":\"32.95\"},\"tax\":{\"currency_code\":\"EUR\",\"value\":\"0.00\"},\"quantity\":\"1\"}],\"shipping\":{\"name\":{\"full_name\":\"INES bender\"},\"address\":{\"address_line_1\":\"marche couvert\",\"admin_area_2\":\"POGGIO MEZZANA\",\"postal_code\":\"20230\",\"country_code\":\"FR\"}},\"supplementary_data\":{\"tax_nexus\":[]},\"payments\":{\"captures\":[{\"id\":\"7DH29374RR240761D\",\"status\":\"COMPLETED\",\"amount\":{\"currency_code\":\"EUR\",\"value\":\"46.26\"},\"final_capture\":true,\"disbursement_mode\":\"INSTANT\",\"seller_protection\":{\"status\":\"ELIGIBLE\",\"dispute_categories\":[\"ITEM_NOT_RECEIVED\",\"UNAUTHORIZED_TRANSACTION\"]},\"seller_receivable_breakdown\":{\"gross_amount\":{\"currency_code\":\"EUR\",\"value\":\"46.26\"},\"paypal_fee\":{\"currency_code\":\"EUR\",\"value\":\"1.69\"},\"net_amount\":{\"currency_code\":\"EUR\",\"value\":\"44.57\"}},\"invoice_id\":\"rBnYjIuJbps8Si55IZ4XhwKuY\",\"custom_id\":\"{\\\"shop_id\\\":751927347,\\\"session_id\\\":\\\"rBnYjIuJbps8Si55IZ4XhwKuY\\\"}\",\"links\":[{\"href\":\"https:\\/\\/api.paypal.com\\/v2\\/payments\\/captures\\/7DH29374RR240761D\",\"rel\":\"self\",\"method\":\"GET\"},{\"href\":\"https:\\/\\/api.paypal.com\\/v2\\/payments\\/captures\\/7DH29374RR240761D\\/refund\",\"rel\":\"refund\",\"method\":\"POST\"},{\"href\":\"https:\\/\\/api.paypal.com\\/v2\\/checkout\\/orders\\/2HB165372M185973D\",\"rel\":\"up\",\"method\":\"GET\"}],\"create_time\":\"2026-01-10T16:54:11Z\",\"update_time\":\"2026-01-10T16:54:11Z\"}]}}],\"payer\":{\"name\":{\"given_name\":\"ines\",\"surname\":\"bender\"},\"email_address\":\"inesbender@hotmail.fr\",\"payer_id\":\"9PR7NDK8HABKU\",\"phone\":{\"phone_number\":{\"national_number\":\"33658260592\"}},\"address\":{\"address_line_1\":\"l'avillanella\",\"admin_area_2\":\"poggio mezzana\",\"postal_code\":\"20230\",\"country_code\":\"FR\"}},\"create_time\":\"2026-01-10T16:51:59Z\",\"update_time\":\"2026-01-10T16:54:11Z\",\"links\":[{\"href\":\"https:\\/\\/api.paypal.com\\/v2\\/checkout\\/orders\\/2HB165372M185973D\",\"rel\":\"self\",\"method\":\"GET\"}]}"</t>
  </si>
  <si>
    <t>AS-96829</t>
  </si>
  <si>
    <t>gid://shopify/Order/7495809401170</t>
  </si>
  <si>
    <t>gid://shopify/OrderTransaction/8635673379154</t>
  </si>
  <si>
    <t>2026-01-26T11:59:52Z</t>
  </si>
  <si>
    <t>ch_3StoSTIkWweOM9jA2vf2fl2I</t>
  </si>
  <si>
    <t>rnm27EKQdBId2nrWyrTBzhLFG</t>
  </si>
  <si>
    <t>pi_3StoSTIkWweOM9jA2AHh80CM</t>
  </si>
  <si>
    <t>"{\"id\":\"pi_3StoSTIkWweOM9jA2AHh80CM\",\"object\":\"payment_intent\",\"amount\":4790,\"amount_capturable\":0,\"amount_received\":4790,\"canceled_at\":null,\"cancellation_reason\":null,\"capture_method\":\"automatic\",\"latest_charge\":{\"id\":\"ch_3StoSTIkWweOM9jA2vf2fl2I\",\"object\":\"charge\",\"amount\":4790,\"application_fee\":\"fee_1StoSVIkWweOM9jAxEVAYPmE\",\"balance_transaction\":\"txn_3StoSTIkWweOM9jA2Hg0KT2D\",\"captured\":true,\"created\":1769428795,\"currency\":\"eur\",\"failure_code\":null,\"failure_message\":null,\"fraud_details\":{},\"livemode\":true,\"metadata\":{\"payment_id\":\"rnm27EKQdBId2nrWyrTBzhLF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oSTIkWweOM9jA2AHh80CM\",\"payment_method\":\"pm_1StoSTIkWweOM9jAcqxVDzzQ\",\"payment_method_details\":{\"card\":{\"amount_authorized\":4790,\"authorization_code\":\"122126\",\"brand\":\"visa\",\"checks\":{\"address_line1_check\":\"unavailable\",\"address_postal_code_check\":\"unavailable\",\"cvc_check\":\"pass\"},\"country\":\"FR\",\"description\":\"Visa Classic\",\"ds_transaction_id\":null,\"exp_month\":1,\"exp_year\":2027,\"extended_authorization\":{\"status\":\"disabled\"},\"fingerprint\":\"Mci9VJoA5s1lyHoL\",\"funding\":\"debit\",\"iin\":\"497203\",\"incremental_authorization\":{\"status\":\"unavailable\"},\"installments\":null,\"issuer\":\"LE CREDIT LYONNAIS\",\"last4\":\"1513\",\"mandate\":null,\"moto\":false,\"multicapture\":{\"status\":\"unavailable\"},\"network\":\"visa\",\"network_token\":{\"used\":false},\"network_transaction_id\":\"486026431950574\",\"overcapture\":{\"maximum_amount_capturable\":4790,\"status\":\"unavailable\"},\"payment_account_reference\":\"V0010013824227516597276816133\",\"regulated_status\":\"unregulated\",\"three_d_secure\":{\"authentication_flow\":\"frictionless\",\"electronic_commerce_indicator\":\"07\",\"exemption_indicator\":null,\"result\":\"exempted\",\"result_reason\":null,\"transaction_id\":\"c7d99481-1d11-45be-b8c5-333b2d67c026\",\"version\":\"2.2.0\"},\"wallet\":null},\"type\":\"card\"},\"refunded\":false,\"source\":null,\"status\":\"succeeded\",\"mit_params\":{\"network_transaction_id\":\"486026431950574\"}},\"confirmation_method\":\"manual\",\"created\":1769428793,\"currency\":\"eur\",\"customer\":null,\"last_payment_error\":null,\"livemode\":true,\"metadata\":{\"payment_id\":\"rnm27EKQdBId2nrWyrTBzhLFG\",\"payments_extension\":\"true\",\"payments_extension_type\":\"card\",\"reconciliation_flow\":\"payments_api\",\"shop_id\":\"751927347\"},\"next_action\":null,\"payment_method\":\"pm_1StoSTIkWweOM9jAcqxVDzzQ\",\"payment_method_types\":[\"card\"],\"source\":null,\"status\":\"succeeded\"}"</t>
  </si>
  <si>
    <t>AS-96630</t>
  </si>
  <si>
    <t>gid://shopify/Order/7490717450578</t>
  </si>
  <si>
    <t>gid://shopify/OrderTransaction/8629342241106</t>
  </si>
  <si>
    <t>2026-01-23T22:44:57Z</t>
  </si>
  <si>
    <t>ch_3Sst66IkWweOM9jA04s3e26W</t>
  </si>
  <si>
    <t>rrgtxUYE2TTEhofkvUjGxT0CW</t>
  </si>
  <si>
    <t>pi_3Sst66IkWweOM9jA0MHewtgc</t>
  </si>
  <si>
    <t>"{\"id\":\"pi_3Sst66IkWweOM9jA0MHewtgc\",\"object\":\"payment_intent\",\"amount\":4485,\"amount_capturable\":0,\"amount_received\":4485,\"canceled_at\":null,\"cancellation_reason\":null,\"capture_method\":\"automatic\",\"latest_charge\":{\"id\":\"ch_3Sst66IkWweOM9jA04s3e26W\",\"object\":\"charge\",\"amount\":4485,\"application_fee\":\"fee_1Sst68IkWweOM9jAX8tUY0jZ\",\"balance_transaction\":\"txn_3Sst66IkWweOM9jA0EzLH0Zn\",\"captured\":true,\"created\":1769208299,\"currency\":\"eur\",\"failure_code\":null,\"failure_message\":null,\"fraud_details\":{},\"livemode\":true,\"metadata\":{\"payment_id\":\"rrgtxUYE2TTEhofkvUjGxT0C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t66IkWweOM9jA0MHewtgc\",\"payment_method\":\"pm_1Sst66IkWweOM9jA5O2UM7op\",\"payment_method_details\":{\"card\":{\"amount_authorized\":4485,\"authorization_code\":\"053042\",\"brand\":\"visa\",\"checks\":{\"address_line1_check\":\"unavailable\",\"address_postal_code_check\":\"unavailable\",\"cvc_check\":\"pass\"},\"country\":\"ES\",\"description\":\"Visa Classic\",\"ds_transaction_id\":null,\"exp_month\":5,\"exp_year\":2029,\"extended_authorization\":{\"status\":\"disabled\"},\"fingerprint\":\"OcukIcMb0P2gzth5\",\"funding\":\"credit\",\"iin\":\"494000\",\"incremental_authorization\":{\"status\":\"unavailable\"},\"installments\":null,\"issuer\":\"BANCO BILBAO VIZCAYA ARGENTARIA S.A. (BBVA)\",\"last4\":\"5028\",\"mandate\":null,\"moto\":false,\"multicapture\":{\"status\":\"unavailable\"},\"network\":\"visa\",\"network_token\":{\"used\":false},\"network_transaction_id\":\"486023818998486\",\"overcapture\":{\"maximum_amount_capturable\":4485,\"status\":\"unavailable\"},\"payment_account_reference\":\"V0010013020189444207708951828\",\"regulated_status\":\"unregulated\",\"three_d_secure\":null,\"wallet\":null},\"type\":\"card\"},\"refunded\":false,\"source\":null,\"status\":\"succeeded\",\"mit_params\":{\"network_transaction_id\":\"486023818998486\"}},\"confirmation_method\":\"manual\",\"created\":1769208298,\"currency\":\"eur\",\"customer\":null,\"last_payment_error\":null,\"livemode\":true,\"metadata\":{\"payment_id\":\"rrgtxUYE2TTEhofkvUjGxT0CW\",\"payments_extension\":\"true\",\"payments_extension_type\":\"card\",\"reconciliation_flow\":\"payments_api\",\"shop_id\":\"751927347\"},\"next_action\":null,\"payment_method\":\"pm_1Sst66IkWweOM9jA5O2UM7op\",\"payment_method_types\":[\"card\"],\"source\":null,\"status\":\"succeeded\"}"</t>
  </si>
  <si>
    <t>AS-96533</t>
  </si>
  <si>
    <t>gid://shopify/Order/7480956518738</t>
  </si>
  <si>
    <t>gid://shopify/OrderTransaction/8625780654418</t>
  </si>
  <si>
    <t>2026-01-22T14:53:33Z</t>
  </si>
  <si>
    <t>ch_3SsPGMIkWweOM9jA19qCIxNG</t>
  </si>
  <si>
    <t>rXAk4rOtWt4zxiQBo0wzc5bup</t>
  </si>
  <si>
    <t>pi_3SsPGMIkWweOM9jA1KmCp0xb</t>
  </si>
  <si>
    <t>"{\"id\":\"pi_3SsPGMIkWweOM9jA1KmCp0xb\",\"object\":\"payment_intent\",\"amount\":4990,\"amount_capturable\":0,\"amount_received\":4990,\"canceled_at\":null,\"cancellation_reason\":null,\"capture_method\":\"automatic\",\"latest_charge\":{\"id\":\"ch_3SsPGMIkWweOM9jA19qCIxNG\",\"object\":\"charge\",\"amount\":4990,\"application_fee\":\"fee_1SsPGNIkWweOM9jAqfQ3fieP\",\"balance_transaction\":\"txn_3SsPGMIkWweOM9jA1J8oFgYz\",\"captured\":true,\"created\":1769093615,\"currency\":\"eur\",\"failure_code\":null,\"failure_message\":null,\"fraud_details\":{},\"livemode\":true,\"metadata\":{\"payment_id\":\"rXAk4rOtWt4zxiQBo0wzc5bu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PGMIkWweOM9jA1KmCp0xb\",\"payment_method\":\"pm_1SsPGMIkWweOM9jAgVXoLnMQ\",\"payment_method_details\":{\"card\":{\"amount_authorized\":4990,\"authorization_code\":\"708469\",\"brand\":\"mastercard\",\"checks\":{\"address_line1_check\":null,\"address_postal_code_check\":null,\"cvc_check\":null},\"country\":\"ES\",\"description\":\"MasterCard New World Immediate Debit\",\"ds_transaction_id\":null,\"exp_month\":2,\"exp_year\":2029,\"extended_authorization\":{\"status\":\"disabled\"},\"fingerprint\":\"phtFyq6TfJRMl5Ky\",\"funding\":\"debit\",\"iin\":\"515896\",\"incremental_authorization\":{\"status\":\"unavailable\"},\"installments\":null,\"issuer\":\"BANCO SABADELL S.A.\",\"last4\":\"0000\",\"mandate\":null,\"moto\":false,\"multicapture\":{\"status\":\"unavailable\"},\"network\":\"mastercard\",\"network_token\":{\"used\":false},\"network_transaction_id\":\"TNWLH6ZEM0122\",\"overcapture\":{\"maximum_amount_capturable\":4990,\"status\":\"unavailable\"},\"payment_account_reference\":\"50017DMGTW3NU1D7NI9D2R50YGYAG\",\"regulated_status\":\"unregulated\",\"three_d_secure\":null,\"wallet\":{\"apple_pay\":{\"type\":\"apple_pay\"},\"dynamic_last4\":\"7807\",\"type\":\"apple_pay\"}},\"type\":\"card\"},\"refunded\":false,\"source\":null,\"status\":\"succeeded\",\"mit_params\":{\"network_transaction_id\":\"TNWLH6ZEM0122\"}},\"confirmation_method\":\"manual\",\"created\":1769093614,\"currency\":\"eur\",\"customer\":null,\"last_payment_error\":null,\"livemode\":true,\"metadata\":{\"payment_id\":\"rXAk4rOtWt4zxiQBo0wzc5bup\",\"payments_extension\":\"true\",\"payments_extension_type\":\"card\",\"reconciliation_flow\":\"payments_api\",\"shop_id\":\"751927347\"},\"next_action\":null,\"payment_method\":\"pm_1SsPGMIkWweOM9jAgVXoLnMQ\",\"payment_method_types\":[\"card\"],\"source\":null,\"status\":\"succeeded\"}"</t>
  </si>
  <si>
    <t>AS-95876</t>
  </si>
  <si>
    <t>gid://shopify/Order/7426928148818</t>
  </si>
  <si>
    <t>gid://shopify/OrderTransaction/8600354062674</t>
  </si>
  <si>
    <t>2026-01-13T21:08:49Z</t>
  </si>
  <si>
    <t>ch_3SpEpaIkWweOM9jA1vG5SEXV</t>
  </si>
  <si>
    <t>rmysaij8I5TsuRBvqN8Vt9NNG</t>
  </si>
  <si>
    <t>pi_3SpEpaIkWweOM9jA12pToclo</t>
  </si>
  <si>
    <t>"{\"id\":\"pi_3SpEpaIkWweOM9jA12pToclo\",\"object\":\"payment_intent\",\"amount\":6795,\"amount_capturable\":0,\"amount_received\":6795,\"canceled_at\":null,\"cancellation_reason\":null,\"capture_method\":\"automatic\",\"latest_charge\":{\"id\":\"ch_3SpEpaIkWweOM9jA1vG5SEXV\",\"object\":\"charge\",\"amount\":6795,\"application_fee\":\"fee_1SpEpbIkWweOM9jAVQewFj5o\",\"balance_transaction\":\"txn_3SpEpaIkWweOM9jA1OlXYM5b\",\"captured\":true,\"created\":1768338530,\"currency\":\"eur\",\"failure_code\":null,\"failure_message\":null,\"fraud_details\":{},\"livemode\":true,\"metadata\":{\"payment_id\":\"rmysaij8I5TsuRBvqN8Vt9NN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EpaIkWweOM9jA12pToclo\",\"payment_method\":\"pm_1SpEpaIkWweOM9jA7Rad0FqE\",\"payment_method_details\":{\"card\":{\"amount_authorized\":6795,\"authorization_code\":\"182502\",\"brand\":\"visa\",\"checks\":{\"address_line1_check\":\"unavailable\",\"address_postal_code_check\":\"unavailable\",\"cvc_check\":\"pass\"},\"country\":\"ES\",\"description\":\"Visa Classic\",\"ds_transaction_id\":null,\"exp_month\":1,\"exp_year\":2031,\"extended_authorization\":{\"status\":\"disabled\"},\"fingerprint\":\"UbqoeMALzed9STYv\",\"funding\":\"debit\",\"iin\":\"494019\",\"incremental_authorization\":{\"status\":\"unavailable\"},\"installments\":null,\"issuer\":\"BANCO BILBAO VIZCAYA ARGENTARIA S.A. (BBVA)\",\"last4\":\"8292\",\"mandate\":null,\"moto\":false,\"multicapture\":{\"status\":\"unavailable\"},\"network\":\"visa\",\"network_token\":{\"used\":false},\"network_transaction_id\":\"486013761316721\",\"overcapture\":{\"maximum_amount_capturable\":6795,\"status\":\"unavailable\"},\"payment_account_reference\":\"V0010013024038673586314050255\",\"regulated_status\":\"unregulated\",\"three_d_secure\":null,\"wallet\":null},\"type\":\"card\"},\"refunded\":false,\"source\":null,\"status\":\"succeeded\",\"mit_params\":{\"network_transaction_id\":\"486013761316721\"}},\"confirmation_method\":\"manual\",\"created\":1768338530,\"currency\":\"eur\",\"customer\":null,\"last_payment_error\":null,\"livemode\":true,\"metadata\":{\"payment_id\":\"rmysaij8I5TsuRBvqN8Vt9NNG\",\"payments_extension\":\"true\",\"payments_extension_type\":\"card\",\"reconciliation_flow\":\"payments_api\",\"shop_id\":\"751927347\"},\"next_action\":null,\"payment_method\":\"pm_1SpEpaIkWweOM9jA7Rad0FqE\",\"payment_method_types\":[\"card\"],\"source\":null,\"status\":\"succeeded\"}"</t>
  </si>
  <si>
    <t>AS-96713</t>
  </si>
  <si>
    <t>gid://shopify/Order/7493391614290</t>
  </si>
  <si>
    <t>gid://shopify/OrderTransaction/8632651645266</t>
  </si>
  <si>
    <t>2026-01-25T07:55:31Z</t>
  </si>
  <si>
    <t>3DD662099A464393X</t>
  </si>
  <si>
    <t>"{\"id\":\"3DD662099A464393X\",\"intent\":\"CAPTURE\",\"status\":\"COMPLETED\",\"payment_source\":{\"paypal\":{\"email_address\":\"eva.rondeau@yahoo.fr\",\"account_id\":\"ATY6BV8697WH8\",\"account_status\":\"VERIFIED\",\"name\":{\"given_name\":\"Eva\",\"surname\":\"Rondeau\"},\"phone_number\":{\"national_number\":\"33675297818\"},\"address\":{\"address_line_1\":\"247 Boulevard Jean Jaur\u00e8s\",\"address_line_2\":\"Chez Monsieur Valery Boite 19\",\"admin_area_2\":\"Boulogne-Billancourt\",\"postal_code\":\"92100\",\"country_code\":\"FR\"}}},\"purchase_units\":[{\"reference_id\":\"default\",\"amount\":{\"currency_code\":\"EUR\",\"value\":\"84.95\",\"breakdown\":{\"item_total\":{\"currency_code\":\"EUR\",\"value\":\"84.95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ine time - Tara Royle - P\u00f3ster \\/ Madera roble oscuro \\/ 60x90\",\"custom_id\":\"{\\\"shop_id\\\":751927347,\\\"session_id\\\":\\\"rslQ4vDObhFtlyTqYswto9cGL\\\"}\",\"invoice_id\":\"rslQ4vDObhFtlyTqYswto9cGL\",\"soft_descriptor\":\"ARTESTASTOR ARTESTASTO\",\"items\":[{\"name\":\"Wine time - Tara Royle - P\u00f3ster \\/ Madera roble oscuro \\/ 60x90\",\"unit_amount\":{\"currency_code\":\"EUR\",\"value\":\"84.95\"},\"tax\":{\"currency_code\":\"EUR\",\"value\":\"0.00\"},\"quantity\":\"1\"}],\"shipping\":{\"name\":{\"full_name\":\"eva rondeau\"},\"address\":{\"address_line_1\":\"47 RUE DE LA SABLIERE\",\"admin_area_2\":\"YERRES\",\"postal_code\":\"91330\",\"country_code\":\"FR\"}},\"supplementary_data\":{\"tax_nexus\":[]},\"payments\":{\"captures\":[{\"id\":\"5PJ28997TC835993N\",\"status\":\"COMPLETED\",\"amount\":{\"currency_code\":\"EUR\",\"value\":\"84.95\"},\"final_capture\":true,\"disbursement_mode\":\"INSTANT\",\"seller_protection\":{\"status\":\"ELIGIBLE\",\"dispute_categories\":[\"ITEM_NOT_RECEIVED\",\"UNAUTHORIZED_TRANSACTION\"]},\"seller_receivable_breakdown\":{\"gross_amount\":{\"currency_code\":\"EUR\",\"value\":\"84.95\"},\"paypal_fee\":{\"currency_code\":\"EUR\",\"value\":\"2.81\"},\"net_amount\":{\"currency_code\":\"EUR\",\"value\":\"82.14\"}},\"invoice_id\":\"rslQ4vDObhFtlyTqYswto9cGL\",\"custom_id\":\"{\\\"shop_id\\\":751927347,\\\"session_id\\\":\\\"rslQ4vDObhFtlyTqYswto9cGL\\\"}\",\"links\":[{\"href\":\"https:\\/\\/api.paypal.com\\/v2\\/payments\\/captures\\/5PJ28997TC835993N\",\"rel\":\"self\",\"method\":\"GET\"},{\"href\":\"https:\\/\\/api.paypal.com\\/v2\\/payments\\/captures\\/5PJ28997TC835993N\\/refund\",\"rel\":\"refund\",\"method\":\"POST\"},{\"href\":\"https:\\/\\/api.paypal.com\\/v2\\/checkout\\/orders\\/3DD662099A464393X\",\"rel\":\"up\",\"method\":\"GET\"}],\"create_time\":\"2026-01-25T07:55:33Z\",\"update_time\":\"2026-01-25T07:55:33Z\"}]}}],\"payer\":{\"name\":{\"given_name\":\"Eva\",\"surname\":\"Rondeau\"},\"email_address\":\"eva.rondeau@yahoo.fr\",\"payer_id\":\"ATY6BV8697WH8\",\"phone\":{\"phone_number\":{\"national_number\":\"33675297818\"}},\"address\":{\"address_line_1\":\"247 Boulevard Jean Jaur\u00e8s\",\"address_line_2\":\"Chez Monsieur Valery Boite 19\",\"admin_area_2\":\"Boulogne-Billancourt\",\"postal_code\":\"92100\",\"country_code\":\"FR\"}},\"create_time\":\"2026-01-25T07:53:24Z\",\"update_time\":\"2026-01-25T07:55:33Z\",\"links\":[{\"href\":\"https:\\/\\/api.paypal.com\\/v2\\/checkout\\/orders\\/3DD662099A464393X\",\"rel\":\"self\",\"method\":\"GET\"}]}"</t>
  </si>
  <si>
    <t>AS-97148</t>
  </si>
  <si>
    <t>gid://shopify/Order/7514427359570</t>
  </si>
  <si>
    <t>gid://shopify/OrderTransaction/8648443199826</t>
  </si>
  <si>
    <t>2026-01-30T18:58:12Z</t>
  </si>
  <si>
    <t>ch_3SvMtVIkWweOM9jA1HRBC1zD</t>
  </si>
  <si>
    <t>rvFIf6PptuovOnSVAoLYXvsDC</t>
  </si>
  <si>
    <t>pi_3SvMtVIkWweOM9jA1FGMOWre</t>
  </si>
  <si>
    <t>"{\"id\":\"pi_3SvMtVIkWweOM9jA1FGMOWre\",\"object\":\"payment_intent\",\"amount\":5185,\"amount_capturable\":0,\"amount_received\":5185,\"canceled_at\":null,\"cancellation_reason\":null,\"capture_method\":\"automatic\",\"latest_charge\":{\"id\":\"ch_3SvMtVIkWweOM9jA1HRBC1zD\",\"object\":\"charge\",\"amount\":5185,\"application_fee\":\"fee_1SvMtWIkWweOM9jAkIpKQpqs\",\"balance_transaction\":\"txn_3SvMtVIkWweOM9jA1YXQmj31\",\"captured\":true,\"created\":1769799493,\"currency\":\"eur\",\"failure_code\":null,\"failure_message\":null,\"fraud_details\":{},\"livemode\":true,\"metadata\":{\"payment_id\":\"rvFIf6PptuovOnSVAoLYXvsD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MtVIkWweOM9jA1FGMOWre\",\"payment_method\":\"pm_1SvMtVIkWweOM9jALqb6SgkE\",\"payment_method_details\":{\"card\":{\"amount_authorized\":5185,\"authorization_code\":\"894355\",\"brand\":\"mastercard\",\"checks\":{\"address_line1_check\":null,\"address_postal_code_check\":null,\"cvc_check\":null},\"country\":\"ES\",\"description\":\"Platinum MasterCard Immediate Debit\",\"ds_transaction_id\":null,\"exp_month\":9,\"exp_year\":2026,\"extended_authorization\":{\"status\":\"disabled\"},\"fingerprint\":\"ulYdK9GAZdZXWaGt\",\"funding\":\"debit\",\"iin\":\"516398\",\"incremental_authorization\":{\"status\":\"unavailable\"},\"installments\":null,\"issuer\":\"BANCO SANTANDER S.A.\",\"last4\":\"0000\",\"mandate\":null,\"moto\":false,\"multicapture\":{\"status\":\"unavailable\"},\"network\":\"mastercard\",\"network_token\":{\"used\":false},\"network_transaction_id\":\"TPLT42PAY0130\",\"overcapture\":{\"maximum_amount_capturable\":5185,\"status\":\"unavailable\"},\"payment_account_reference\":\"5001AHBI90UVXJZGGSW253LWRVLL7\",\"regulated_status\":\"unregulated\",\"three_d_secure\":null,\"wallet\":{\"apple_pay\":{\"type\":\"apple_pay\"},\"dynamic_last4\":\"3328\",\"type\":\"apple_pay\"}},\"type\":\"card\"},\"refunded\":false,\"source\":null,\"status\":\"succeeded\",\"mit_params\":{\"network_transaction_id\":\"TPLT42PAY0130\"}},\"confirmation_method\":\"manual\",\"created\":1769799493,\"currency\":\"eur\",\"customer\":null,\"last_payment_error\":null,\"livemode\":true,\"metadata\":{\"payment_id\":\"rvFIf6PptuovOnSVAoLYXvsDC\",\"payments_extension\":\"true\",\"payments_extension_type\":\"card\",\"reconciliation_flow\":\"payments_api\",\"shop_id\":\"751927347\"},\"next_action\":null,\"payment_method\":\"pm_1SvMtVIkWweOM9jALqb6SgkE\",\"payment_method_types\":[\"card\"],\"source\":null,\"status\":\"succeeded\"}"</t>
  </si>
  <si>
    <t>AS-94807</t>
  </si>
  <si>
    <t>gid://shopify/Order/7393133199698</t>
  </si>
  <si>
    <t>gid://shopify/OrderTransaction/8565842477394</t>
  </si>
  <si>
    <t>2026-01-01T13:04:32Z</t>
  </si>
  <si>
    <t>ch_3SklYLIkWweOM9jA07zj4XxE</t>
  </si>
  <si>
    <t>rPqUFNhOL9gmItyA80HAK0odr</t>
  </si>
  <si>
    <t>pi_3SklYLIkWweOM9jA0GEPZNNK</t>
  </si>
  <si>
    <t>"{\"id\":\"pi_3SklYLIkWweOM9jA0GEPZNNK\",\"object\":\"payment_intent\",\"amount\":4485,\"amount_capturable\":0,\"amount_received\":4485,\"canceled_at\":null,\"cancellation_reason\":null,\"capture_method\":\"automatic\",\"latest_charge\":{\"id\":\"ch_3SklYLIkWweOM9jA07zj4XxE\",\"object\":\"charge\",\"amount\":4485,\"application_fee\":\"fee_1SklYMIkWweOM9jA2LHD4XRb\",\"balance_transaction\":\"txn_3SklYLIkWweOM9jA0Irgdieb\",\"captured\":true,\"created\":1767272673,\"currency\":\"eur\",\"failure_code\":null,\"failure_message\":null,\"fraud_details\":{},\"livemode\":true,\"metadata\":{\"payment_id\":\"rPqUFNhOL9gmItyA80HAK0od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lYLIkWweOM9jA0GEPZNNK\",\"payment_method\":\"pm_1SklYLIkWweOM9jAAys9TANI\",\"payment_method_details\":{\"card\":{\"amount_authorized\":4485,\"authorization_code\":\"840395\",\"brand\":\"mastercard\",\"checks\":{\"address_line1_check\":\"unavailable\",\"address_postal_code_check\":\"unavailable\",\"cvc_check\":\"pass\"},\"country\":\"ES\",\"description\":\"MasterCard New World Immediate Debit\",\"ds_transaction_id\":null,\"exp_month\":12,\"exp_year\":2030,\"extended_authorization\":{\"status\":\"disabled\"},\"fingerprint\":\"zNqZOykJSZBF2jMi\",\"funding\":\"debit\",\"iin\":\"540205\",\"incremental_authorization\":{\"status\":\"unavailable\"},\"installments\":null,\"issuer\":\"BANCO SABADELL S.A.\",\"last4\":\"8014\",\"mandate\":null,\"moto\":false,\"multicapture\":{\"status\":\"unavailable\"},\"network\":\"mastercard\",\"network_token\":{\"used\":false},\"network_transaction_id\":\"TNWW0ZCYN0101\",\"overcapture\":{\"maximum_amount_capturable\":4485,\"status\":\"unavailable\"},\"payment_account_reference\":\"500109QFS297EL1WVNHFCW43TRBGQ\",\"regulated_status\":\"unregulated\",\"three_d_secure\":null,\"wallet\":null},\"type\":\"card\"},\"refunded\":false,\"source\":null,\"status\":\"succeeded\",\"mit_params\":{\"network_transaction_id\":\"TNWW0ZCYN0101\"}},\"confirmation_method\":\"manual\",\"created\":1767272673,\"currency\":\"eur\",\"customer\":null,\"last_payment_error\":null,\"livemode\":true,\"metadata\":{\"payment_id\":\"rPqUFNhOL9gmItyA80HAK0odr\",\"payments_extension\":\"true\",\"payments_extension_type\":\"card\",\"reconciliation_flow\":\"payments_api\",\"shop_id\":\"751927347\"},\"next_action\":null,\"payment_method\":\"pm_1SklYLIkWweOM9jAAys9TANI\",\"payment_method_types\":[\"card\"],\"source\":null,\"status\":\"succeeded\"}"</t>
  </si>
  <si>
    <t>AS-96117</t>
  </si>
  <si>
    <t>gid://shopify/Order/7435526668626</t>
  </si>
  <si>
    <t>gid://shopify/OrderTransaction/8610525348178</t>
  </si>
  <si>
    <t>2026-01-17T10:22:21Z</t>
  </si>
  <si>
    <t>ch_3SqWeAIkWweOM9jA0B7UNxa2</t>
  </si>
  <si>
    <t>rj4pslYOQvCB6dujIZRm6BhO2</t>
  </si>
  <si>
    <t>pi_3SqWeAIkWweOM9jA01RfzZZh</t>
  </si>
  <si>
    <t>"{\"id\":\"pi_3SqWeAIkWweOM9jA01RfzZZh\",\"object\":\"payment_intent\",\"amount\":3990,\"amount_capturable\":0,\"amount_received\":3990,\"canceled_at\":null,\"cancellation_reason\":null,\"capture_method\":\"automatic\",\"latest_charge\":{\"id\":\"ch_3SqWeAIkWweOM9jA0B7UNxa2\",\"object\":\"charge\",\"amount\":3990,\"application_fee\":\"fee_1SqWeBIkWweOM9jAXC04YE0Z\",\"balance_transaction\":\"txn_3SqWeAIkWweOM9jA0yAfmw2M\",\"captured\":true,\"created\":1768645343,\"currency\":\"eur\",\"failure_code\":null,\"failure_message\":null,\"fraud_details\":{},\"livemode\":true,\"metadata\":{\"payment_id\":\"rj4pslYOQvCB6dujIZRm6BhO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WeAIkWweOM9jA01RfzZZh\",\"payment_method\":\"pm_1SqWeAIkWweOM9jAdaDlxQ5o\",\"payment_method_details\":{\"card\":{\"amount_authorized\":3990,\"authorization_code\":\"H4WYXD\",\"brand\":\"visa\",\"checks\":{\"address_line1_check\":null,\"address_postal_code_check\":null,\"cvc_check\":null},\"country\":\"ES\",\"description\":\"Visa Infinite\",\"ds_transaction_id\":null,\"exp_month\":12,\"exp_year\":2031,\"extended_authorization\":{\"status\":\"disabled\"},\"fingerprint\":\"BbgAVotmiE7OWMFV\",\"funding\":\"debit\",\"iin\":\"479557\",\"incremental_authorization\":{\"status\":\"unavailable\"},\"installments\":null,\"issuer\":\"Revolut Bank UAB\",\"last4\":\"0000\",\"mandate\":null,\"moto\":false,\"multicapture\":{\"status\":\"unavailable\"},\"network\":\"visa\",\"network_token\":{\"used\":false},\"network_transaction_id\":\"486017373436543\",\"overcapture\":{\"maximum_amount_capturable\":3990,\"status\":\"unavailable\"},\"payment_account_reference\":\"V0010015825062703340994893990\",\"regulated_status\":\"unregulated\",\"three_d_secure\":null,\"wallet\":{\"apple_pay\":{\"type\":\"apple_pay\"},\"dynamic_last4\":\"2301\",\"type\":\"apple_pay\"}},\"type\":\"card\"},\"refunded\":false,\"source\":null,\"status\":\"succeeded\",\"mit_params\":{\"network_transaction_id\":\"486017373436543\"}},\"confirmation_method\":\"manual\",\"created\":1768645342,\"currency\":\"eur\",\"customer\":null,\"last_payment_error\":null,\"livemode\":true,\"metadata\":{\"payment_id\":\"rj4pslYOQvCB6dujIZRm6BhO2\",\"payments_extension\":\"true\",\"payments_extension_type\":\"card\",\"reconciliation_flow\":\"payments_api\",\"shop_id\":\"751927347\"},\"next_action\":null,\"payment_method\":\"pm_1SqWeAIkWweOM9jAdaDlxQ5o\",\"payment_method_types\":[\"card\"],\"source\":null,\"status\":\"succeeded\"}"</t>
  </si>
  <si>
    <t>AS-95440</t>
  </si>
  <si>
    <t>gid://shopify/Order/7416002740562</t>
  </si>
  <si>
    <t>gid://shopify/OrderTransaction/8588616565074</t>
  </si>
  <si>
    <t>2026-01-09T09:26:06Z</t>
  </si>
  <si>
    <t>2FN123577M6751027</t>
  </si>
  <si>
    <t>"{\"id\":\"2FN123577M6751027\",\"intent\":\"CAPTURE\",\"status\":\"COMPLETED\",\"payment_source\":{\"paypal\":{\"email_address\":\"Lisa.Brandecker@web.de\",\"account_id\":\"ALW6HKETBNDPY\",\"account_status\":\"VERIFIED\",\"name\":{\"given_name\":\"Lisa\",\"surname\":\"Brandecker\"},\"phone_number\":{\"national_number\":\"4917684172164\"},\"address\":{\"address_line_1\":\"Heiliger Weg\",\"address_line_2\":\"85\",\"admin_area_2\":\"Dortmund\",\"postal_code\":\"44141\",\"country_code\":\"DE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Ted Net Chair Red - Rosi Feist - P\u00f3ster \\/ Madera negro \\/ 50x70\",\"custom_id\":\"{\\\"shop_id\\\":751927347,\\\"session_id\\\":\\\"rBinRU6gZeVEC8GX7ptjxc3IQ\\\"}\",\"invoice_id\":\"rBinRU6gZeVEC8GX7ptjxc3IQ\",\"items\":[{\"name\":\"Ted Net Chair Red - Rosi Feist - P\u00f3ster \\/ Madera negro \\/ 50x70\",\"unit_amount\":{\"currency_code\":\"EUR\",\"value\":\"67.95\"},\"tax\":{\"currency_code\":\"EUR\",\"value\":\"0.00\"},\"quantity\":\"1\"}],\"shipping\":{\"name\":{\"full_name\":\"Lisa Brandecker\"},\"address\":{\"address_line_1\":\"Sch\u00f6nhauser Allee 146A\",\"admin_area_2\":\"Berlin\",\"postal_code\":\"10435\",\"country_code\":\"DE\"}},\"supplementary_data\":{\"tax_nexus\":[]},\"payments\":{\"captures\":[{\"id\":\"7AP70110C7750480L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BinRU6gZeVEC8GX7ptjxc3IQ\",\"custom_id\":\"{\\\"shop_id\\\":751927347,\\\"session_id\\\":\\\"rBinRU6gZeVEC8GX7ptjxc3IQ\\\"}\",\"links\":[{\"href\":\"https:\\/\\/api.paypal.com\\/v2\\/payments\\/captures\\/7AP70110C7750480L\",\"rel\":\"self\",\"method\":\"GET\"},{\"href\":\"https:\\/\\/api.paypal.com\\/v2\\/payments\\/captures\\/7AP70110C7750480L\\/refund\",\"rel\":\"refund\",\"method\":\"POST\"},{\"href\":\"https:\\/\\/api.paypal.com\\/v2\\/checkout\\/orders\\/2FN123577M6751027\",\"rel\":\"up\",\"method\":\"GET\"}],\"create_time\":\"2026-01-09T09:26:08Z\",\"update_time\":\"2026-01-09T09:26:08Z\"}]}}],\"payer\":{\"name\":{\"given_name\":\"Lisa\",\"surname\":\"Brandecker\"},\"email_address\":\"Lisa.Brandecker@web.de\",\"payer_id\":\"ALW6HKETBNDPY\",\"phone\":{\"phone_number\":{\"national_number\":\"4917684172164\"}},\"address\":{\"address_line_1\":\"Heiliger Weg\",\"address_line_2\":\"85\",\"admin_area_2\":\"Dortmund\",\"postal_code\":\"44141\",\"country_code\":\"DE\"}},\"create_time\":\"2026-01-09T09:25:31Z\",\"update_time\":\"2026-01-09T09:26:08Z\",\"links\":[{\"href\":\"https:\\/\\/api.paypal.com\\/v2\\/checkout\\/orders\\/2FN123577M6751027\",\"rel\":\"self\",\"method\":\"GET\"}]}"</t>
  </si>
  <si>
    <t>AS-96805</t>
  </si>
  <si>
    <t>gid://shopify/Order/7495476543826</t>
  </si>
  <si>
    <t>gid://shopify/OrderTransaction/8635213381970</t>
  </si>
  <si>
    <t>2026-01-26T08:34:03Z</t>
  </si>
  <si>
    <t>ch_3StlFHIkWweOM9jA2syT9rvP</t>
  </si>
  <si>
    <t>rkRgUH20D3qOq10YbfCVxMp7B</t>
  </si>
  <si>
    <t>pi_3StlFHIkWweOM9jA2NRNicFA</t>
  </si>
  <si>
    <t>"{\"id\":\"pi_3StlFHIkWweOM9jA2NRNicFA\",\"object\":\"payment_intent\",\"amount\":2990,\"amount_capturable\":0,\"amount_received\":2990,\"canceled_at\":null,\"cancellation_reason\":null,\"capture_method\":\"automatic\",\"latest_charge\":{\"id\":\"ch_3StlFHIkWweOM9jA2syT9rvP\",\"object\":\"charge\",\"amount\":2990,\"application_fee\":\"fee_1StlFJIkWweOM9jAHewcfttQ\",\"balance_transaction\":\"txn_3StlFHIkWweOM9jA2BOYFnJQ\",\"captured\":true,\"created\":1769416444,\"currency\":\"eur\",\"failure_code\":null,\"failure_message\":null,\"fraud_details\":{},\"livemode\":true,\"metadata\":{\"payment_id\":\"rkRgUH20D3qOq10YbfCVxMp7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lFHIkWweOM9jA2NRNicFA\",\"payment_method\":\"pm_1StlFHIkWweOM9jAjYD09lVA\",\"payment_method_details\":{\"card\":{\"amount_authorized\":2990,\"authorization_code\":\"618366\",\"brand\":\"visa\",\"checks\":{\"address_line1_check\":\"unavailable\",\"address_postal_code_check\":\"unavailable\",\"cvc_check\":null},\"country\":\"ES\",\"description\":\"Visa Classic\",\"ds_transaction_id\":null,\"exp_month\":12,\"exp_year\":2029,\"extended_authorization\":{\"status\":\"disabled\"},\"fingerprint\":\"KHG3PgI8gvN786w6\",\"funding\":\"debit\",\"iin\":\"421102\",\"incremental_authorization\":{\"status\":\"unavailable\"},\"installments\":null,\"issuer\":\"BANCO MEDIOLANUM S.A.\",\"last4\":\"0002\",\"mandate\":null,\"moto\":false,\"multicapture\":{\"status\":\"unavailable\"},\"network\":\"visa\",\"network_token\":{\"used\":true},\"network_transaction_id\":\"486026308441449\",\"overcapture\":{\"maximum_amount_capturable\":2990,\"status\":\"unavailable\"},\"payment_account_reference\":\"V0010014620330441817091120939\",\"regulated_status\":\"unregulated\",\"three_d_secure\":null,\"wallet\":null},\"type\":\"card\"},\"refunded\":false,\"source\":null,\"status\":\"succeeded\",\"mit_params\":{\"network_transaction_id\":\"486026308441449\"}},\"confirmation_method\":\"manual\",\"created\":1769416443,\"currency\":\"eur\",\"customer\":null,\"last_payment_error\":null,\"livemode\":true,\"metadata\":{\"payment_id\":\"rkRgUH20D3qOq10YbfCVxMp7B\",\"payments_extension\":\"true\",\"payments_extension_type\":\"card\",\"reconciliation_flow\":\"payments_api\",\"shop_id\":\"751927347\"},\"next_action\":null,\"payment_method\":\"pm_1StlFHIkWweOM9jAjYD09lVA\",\"payment_method_types\":[\"card\"],\"source\":null,\"status\":\"succeeded\"}"</t>
  </si>
  <si>
    <t>AS-94864</t>
  </si>
  <si>
    <t>gid://shopify/Order/7394837791058</t>
  </si>
  <si>
    <t>gid://shopify/OrderTransaction/8569031459154</t>
  </si>
  <si>
    <t>2026-01-02T10:47:10Z</t>
  </si>
  <si>
    <t>ch_3Sl5sxIkWweOM9jA1MmrddGO</t>
  </si>
  <si>
    <t>r4JR5TqCuRsZNCWGEPNuBSPt4</t>
  </si>
  <si>
    <t>pi_3Sl5sxIkWweOM9jA1AtkCIrK</t>
  </si>
  <si>
    <t>"{\"id\":\"pi_3Sl5sxIkWweOM9jA1AtkCIrK\",\"object\":\"payment_intent\",\"amount\":6390,\"amount_capturable\":0,\"amount_received\":6390,\"canceled_at\":null,\"cancellation_reason\":null,\"capture_method\":\"automatic\",\"latest_charge\":{\"id\":\"ch_3Sl5sxIkWweOM9jA1MmrddGO\",\"object\":\"charge\",\"amount\":6390,\"application_fee\":\"fee_1Sl5sxIkWweOM9jAwCNOkxUd\",\"balance_transaction\":\"txn_3Sl5sxIkWweOM9jA1I1MJmOK\",\"captured\":true,\"created\":1767350831,\"currency\":\"eur\",\"failure_code\":null,\"failure_message\":null,\"fraud_details\":{},\"livemode\":true,\"metadata\":{\"payment_id\":\"r4JR5TqCuRsZNCWGEPNuBSPt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5sxIkWweOM9jA1AtkCIrK\",\"payment_method\":\"pm_1Sl5sxIkWweOM9jAuNarSWWn\",\"payment_method_details\":{\"card\":{\"amount_authorized\":6390,\"authorization_code\":\"575005\",\"brand\":\"visa\",\"checks\":{\"address_line1_check\":null,\"address_postal_code_check\":null,\"cvc_check\":null},\"country\":\"FR\",\"description\":\"Visa Gold\",\"ds_transaction_id\":null,\"exp_month\":12,\"exp_year\":2031,\"extended_authorization\":{\"status\":\"disabled\"},\"fingerprint\":\"bc1R2U5iAr4LV2TU\",\"funding\":\"debit\",\"iin\":\"446325\",\"incremental_authorization\":{\"status\":\"unavailable\"},\"installments\":null,\"issuer\":\"Credit Agricole Societe Anonyme\",\"last4\":\"0000\",\"mandate\":null,\"moto\":false,\"multicapture\":{\"status\":\"unavailable\"},\"network\":\"visa\",\"network_token\":{\"used\":false},\"network_transaction_id\":\"486002388312632\",\"overcapture\":{\"maximum_amount_capturable\":6390,\"status\":\"unavailable\"},\"payment_account_reference\":null,\"regulated_status\":\"unregulated\",\"three_d_secure\":null,\"wallet\":{\"apple_pay\":{\"type\":\"apple_pay\"},\"dynamic_last4\":\"4353\",\"type\":\"apple_pay\"}},\"type\":\"card\"},\"refunded\":false,\"source\":null,\"status\":\"succeeded\",\"mit_params\":{\"network_transaction_id\":\"486002388312632\"}},\"confirmation_method\":\"manual\",\"created\":1767350831,\"currency\":\"eur\",\"customer\":null,\"last_payment_error\":null,\"livemode\":true,\"metadata\":{\"payment_id\":\"r4JR5TqCuRsZNCWGEPNuBSPt4\",\"payments_extension\":\"true\",\"payments_extension_type\":\"card\",\"reconciliation_flow\":\"payments_api\",\"shop_id\":\"751927347\"},\"next_action\":null,\"payment_method\":\"pm_1Sl5sxIkWweOM9jAuNarSWWn\",\"payment_method_types\":[\"card\"],\"source\":null,\"status\":\"succeeded\"}"</t>
  </si>
  <si>
    <t>AS-96345</t>
  </si>
  <si>
    <t>gid://shopify/Order/7442579718482</t>
  </si>
  <si>
    <t>gid://shopify/OrderTransaction/8618973823314</t>
  </si>
  <si>
    <t>2026-01-19T18:58:59Z</t>
  </si>
  <si>
    <t>ch_3SrNfDIkWweOM9jA11mo5DdW</t>
  </si>
  <si>
    <t>rO0ruJumXrcCcDFdhxRE4bZyA</t>
  </si>
  <si>
    <t>pi_3SrNfDIkWweOM9jA16BJsghs</t>
  </si>
  <si>
    <t>"{\"id\":\"pi_3SrNfDIkWweOM9jA16BJsghs\",\"object\":\"payment_intent\",\"amount\":4790,\"amount_capturable\":0,\"amount_received\":4790,\"canceled_at\":null,\"cancellation_reason\":null,\"capture_method\":\"automatic\",\"latest_charge\":{\"id\":\"ch_3SrNfDIkWweOM9jA11mo5DdW\",\"object\":\"charge\",\"amount\":4790,\"application_fee\":\"fee_1SrNgbIkWweOM9jA7jbPCFPe\",\"balance_transaction\":\"txn_3SrNfDIkWweOM9jA1bW0wexT\",\"captured\":true,\"created\":1768849225,\"currency\":\"eur\",\"failure_code\":null,\"failure_message\":null,\"fraud_details\":{},\"livemode\":true,\"metadata\":{\"payment_id\":\"rO0ruJumXrcCcDFdhxRE4bZy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NfDIkWweOM9jA16BJsghs\",\"payment_method\":\"pm_1SrNfDIkWweOM9jAHVb37rPc\",\"payment_method_details\":{\"card\":{\"amount_authorized\":4790,\"authorization_code\":\"283544\",\"brand\":\"visa\",\"checks\":{\"address_line1_check\":\"unavailable\",\"address_postal_code_check\":\"unavailable\",\"cvc_check\":null},\"country\":\"FR\",\"description\":\"Visa Gold\",\"ds_transaction_id\":null,\"exp_month\":8,\"exp_year\":2028,\"extended_authorization\":{\"status\":\"disabled\"},\"fingerprint\":\"sZc12FrrgLB8MJvx\",\"funding\":\"credit\",\"iin\":\"497490\",\"incremental_authorization\":{\"status\":\"unavailable\"},\"installments\":null,\"issuer\":\"BNP PARIBAS\",\"last4\":\"9416\",\"mandate\":null,\"moto\":false,\"multicapture\":{\"status\":\"unavailable\"},\"network\":\"visa\",\"network_token\":{\"used\":true},\"network_transaction_id\":\"486019684258746\",\"overcapture\":{\"maximum_amount_capturable\":4790,\"status\":\"unavailable\"},\"payment_account_reference\":\"V001AABA102012021011924831977\",\"regulated_status\":\"unregulated\",\"three_d_secure\":{\"authentication_flow\":\"challenge\",\"electronic_commerce_indicator\":\"05\",\"exemption_indicator\":null,\"result\":\"authenticated\",\"result_reason\":null,\"transaction_id\":\"c964406d-f085-4f4a-a027-cbbb20445bfa\",\"version\":\"2.2.0\"},\"wallet\":null},\"type\":\"card\"},\"refunded\":false,\"source\":null,\"status\":\"succeeded\",\"mit_params\":{\"network_transaction_id\":\"486019684258746\"}},\"confirmation_method\":\"manual\",\"created\":1768849139,\"currency\":\"eur\",\"customer\":null,\"last_payment_error\":null,\"livemode\":true,\"metadata\":{\"payment_id\":\"rO0ruJumXrcCcDFdhxRE4bZyA\",\"payments_extension\":\"true\",\"payments_extension_type\":\"card\",\"reconciliation_flow\":\"payments_api\",\"shop_id\":\"751927347\"},\"next_action\":null,\"payment_method\":\"pm_1SrNfDIkWweOM9jAHVb37rPc\",\"payment_method_types\":[\"card\"],\"source\":null,\"status\":\"succeeded\"}"</t>
  </si>
  <si>
    <t>AS-96304</t>
  </si>
  <si>
    <t>gid://shopify/Order/7440195846482</t>
  </si>
  <si>
    <t>gid://shopify/OrderTransaction/8616086274386</t>
  </si>
  <si>
    <t>2026-01-18T22:25:49Z</t>
  </si>
  <si>
    <t>ch_3Sr4PqIkWweOM9jA2VFXEJYi</t>
  </si>
  <si>
    <t>rQ2bw9x1gwVLpqqDL5NQKOfWc</t>
  </si>
  <si>
    <t>pi_3Sr4PqIkWweOM9jA21y8GZyS</t>
  </si>
  <si>
    <t>"{\"id\":\"pi_3Sr4PqIkWweOM9jA21y8GZyS\",\"object\":\"payment_intent\",\"amount\":4380,\"amount_capturable\":0,\"amount_received\":4380,\"canceled_at\":null,\"cancellation_reason\":null,\"capture_method\":\"automatic\",\"latest_charge\":{\"id\":\"ch_3Sr4PqIkWweOM9jA2VFXEJYi\",\"object\":\"charge\",\"amount\":4380,\"application_fee\":\"fee_1Sr4PrIkWweOM9jAB2w8q1RQ\",\"balance_transaction\":\"txn_3Sr4PqIkWweOM9jA2cr4RGPa\",\"captured\":true,\"created\":1768775150,\"currency\":\"eur\",\"failure_code\":null,\"failure_message\":null,\"fraud_details\":{},\"livemode\":true,\"metadata\":{\"payment_id\":\"rQ2bw9x1gwVLpqqDL5NQKOfW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4PqIkWweOM9jA21y8GZyS\",\"payment_method\":\"pm_1Sr4PqIkWweOM9jA4QNt1uPQ\",\"payment_method_details\":{\"card\":{\"amount_authorized\":4380,\"authorization_code\":\"232551\",\"brand\":\"visa\",\"checks\":{\"address_line1_check\":null,\"address_postal_code_check\":null,\"cvc_check\":null},\"country\":\"DE\",\"description\":\"Visa Classic\",\"ds_transaction_id\":null,\"exp_month\":12,\"exp_year\":2029,\"extended_authorization\":{\"status\":\"disabled\"},\"fingerprint\":\"tTjpP5tABxnCwuQH\",\"funding\":\"debit\",\"iin\":\"472955\",\"incremental_authorization\":{\"status\":\"unavailable\"},\"installments\":null,\"issuer\":\"Deutscher Sparkassen- und Giroverband\",\"last4\":\"0000\",\"mandate\":null,\"moto\":false,\"multicapture\":{\"status\":\"unavailable\"},\"network\":\"visa\",\"network_token\":{\"used\":false},\"network_transaction_id\":\"486018807500072\",\"overcapture\":{\"maximum_amount_capturable\":4380,\"status\":\"unavailable\"},\"payment_account_reference\":\"V0010015823341374826214709080\",\"regulated_status\":\"unregulated\",\"three_d_secure\":null,\"wallet\":{\"apple_pay\":{\"type\":\"apple_pay\"},\"dynamic_last4\":\"0252\",\"type\":\"apple_pay\"}},\"type\":\"card\"},\"refunded\":false,\"source\":null,\"status\":\"succeeded\",\"mit_params\":{\"network_transaction_id\":\"486018807500072\"}},\"confirmation_method\":\"manual\",\"created\":1768775150,\"currency\":\"eur\",\"customer\":null,\"last_payment_error\":null,\"livemode\":true,\"metadata\":{\"payment_id\":\"rQ2bw9x1gwVLpqqDL5NQKOfWc\",\"payments_extension\":\"true\",\"payments_extension_type\":\"card\",\"reconciliation_flow\":\"payments_api\",\"shop_id\":\"751927347\"},\"next_action\":null,\"payment_method\":\"pm_1Sr4PqIkWweOM9jA4QNt1uPQ\",\"payment_method_types\":[\"card\"],\"source\":null,\"status\":\"succeeded\"}"</t>
  </si>
  <si>
    <t>AS-96253</t>
  </si>
  <si>
    <t>gid://shopify/Order/7439469543762</t>
  </si>
  <si>
    <t>gid://shopify/OrderTransaction/8615201866066</t>
  </si>
  <si>
    <t>2026-01-18T15:30:24Z</t>
  </si>
  <si>
    <t>4D583452WA856044A</t>
  </si>
  <si>
    <t>"{\"id\":\"4D583452WA856044A\",\"intent\":\"CAPTURE\",\"status\":\"COMPLETED\",\"payment_source\":{\"paypal\":{\"email_address\":\"horst-krueger@t-online.de\",\"account_id\":\"73UKXKDE2M2CQ\",\"account_status\":\"VERIFIED\",\"name\":{\"given_name\":\"Horst\",\"surname\":\"Kr\u00fcger\"},\"phone_number\":{\"national_number\":\"15731707907\"},\"address\":{\"address_line_1\":\"Botdingweg 20\",\"admin_area_2\":\"Dortmund\",\"admin_area_1\":\"Nordrhein-Westfalen\",\"postal_code\":\"44309\",\"country_code\":\"DE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Animals Drawing Flamingo - P\u00f3ster \\/ Madera negro \\/ 50x70\",\"custom_id\":\"{\\\"shop_id\\\":751927347,\\\"session_id\\\":\\\"r6Cgk0uKFT0kT2slcnL4gNLwZ\\\"}\",\"invoice_id\":\"r6Cgk0uKFT0kT2slcnL4gNLwZ\",\"items\":[{\"name\":\"Pablo Picasso Animals Drawing Flamingo - P\u00f3ster \\/ Madera negro \\/ 50x70\",\"unit_amount\":{\"currency_code\":\"EUR\",\"value\":\"67.95\"},\"tax\":{\"currency_code\":\"EUR\",\"value\":\"0.00\"},\"quantity\":\"1\"}],\"shipping\":{\"name\":{\"full_name\":\"Horst Kr\u00fcger\"},\"address\":{\"address_line_1\":\"Botdingweg 20\",\"admin_area_2\":\"Dortmund\",\"postal_code\":\"44309\",\"country_code\":\"DE\"}},\"supplementary_data\":{\"tax_nexus\":[]},\"payments\":{\"captures\":[{\"id\":\"8PT16871S86047439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6Cgk0uKFT0kT2slcnL4gNLwZ\",\"custom_id\":\"{\\\"shop_id\\\":751927347,\\\"session_id\\\":\\\"r6Cgk0uKFT0kT2slcnL4gNLwZ\\\"}\",\"links\":[{\"href\":\"https:\\/\\/api.paypal.com\\/v2\\/payments\\/captures\\/8PT16871S86047439\",\"rel\":\"self\",\"method\":\"GET\"},{\"href\":\"https:\\/\\/api.paypal.com\\/v2\\/payments\\/captures\\/8PT16871S86047439\\/refund\",\"rel\":\"refund\",\"method\":\"POST\"},{\"href\":\"https:\\/\\/api.paypal.com\\/v2\\/checkout\\/orders\\/4D583452WA856044A\",\"rel\":\"up\",\"method\":\"GET\"}],\"create_time\":\"2026-01-18T15:30:26Z\",\"update_time\":\"2026-01-18T15:30:26Z\"}]}}],\"payer\":{\"name\":{\"given_name\":\"Horst\",\"surname\":\"Kr\u00fcger\"},\"email_address\":\"horst-krueger@t-online.de\",\"payer_id\":\"73UKXKDE2M2CQ\",\"phone\":{\"phone_number\":{\"national_number\":\"15731707907\"}},\"address\":{\"address_line_1\":\"Botdingweg 20\",\"admin_area_2\":\"Dortmund\",\"admin_area_1\":\"Nordrhein-Westfalen\",\"postal_code\":\"44309\",\"country_code\":\"DE\"}},\"create_time\":\"2026-01-18T15:29:05Z\",\"update_time\":\"2026-01-18T15:30:26Z\",\"links\":[{\"href\":\"https:\\/\\/api.paypal.com\\/v2\\/checkout\\/orders\\/4D583452WA856044A\",\"rel\":\"self\",\"method\":\"GET\"}]}"</t>
  </si>
  <si>
    <t>AS-95099</t>
  </si>
  <si>
    <t>gid://shopify/Order/7400141390162</t>
  </si>
  <si>
    <t>gid://shopify/OrderTransaction/8577021182290</t>
  </si>
  <si>
    <t>2026-01-04T23:05:58Z</t>
  </si>
  <si>
    <t>py_3Sm0N1IkWweOM9jA0PIAwhR7</t>
  </si>
  <si>
    <t>rAp2P1nTjPonrj3r1zaebWhCN</t>
  </si>
  <si>
    <t>"{\"id\":\"py_3Sm0N1IkWweOM9jA0PIAwhR7\",\"object\":\"charge\",\"amount\":6495,\"application_fee\":\"fee_1Sm0OQIkWweOM9jAlaKOjeDL\",\"balance_transaction\":\"txn_3Sm0N1IkWweOM9jA0RQ5u7tH\",\"captured\":true,\"created\":1767568045,\"currency\":\"eur\",\"failure_code\":null,\"failure_message\":null,\"fraud_details\":{},\"livemode\":true,\"metadata\":{\"payments_extension_type\":\"klarna\",\"reconciliation_flow\":\"payments_api\",\"shop_id\":\"751927347\",\"payments_extension\":\"true\",\"payment_id\":\"rAp2P1nTjPonrj3r1zaebWhCN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m0N1IkWweOM9jA0jQ1emls\",\"payment_method\":\"pm_1Sm0N1IkWweOM9jAGy8Z2SMh\",\"payment_method_details\":{\"klarna\":{\"payer_details\":{\"address\":{\"country\":\"ES\"}},\"payment_method_category\":\"pay_in_installments\",\"preferred_locale\":\"es-ES\"},\"type\":\"klarna\"},\"refunded\":false,\"source\":null,\"status\":\"succeeded\"}"</t>
  </si>
  <si>
    <t>AS-95179</t>
  </si>
  <si>
    <t>gid://shopify/Order/7409018011986</t>
  </si>
  <si>
    <t>gid://shopify/OrderTransaction/8580007821650</t>
  </si>
  <si>
    <t>2026-01-06T09:57:14Z</t>
  </si>
  <si>
    <t>0FD99794BD6784039</t>
  </si>
  <si>
    <t>"{\"id\":\"0FD99794BD6784039\",\"intent\":\"CAPTURE\",\"status\":\"COMPLETED\",\"payment_source\":{\"paypal\":{\"email_address\":\"elisabeth.gaupmann@gmail.com\",\"account_id\":\"NVWWUBCVQDPHQ\",\"account_status\":\"VERIFIED\",\"name\":{\"given_name\":\"Elisabeth\",\"surname\":\"Gaupmann\"},\"phone_number\":{\"national_number\":\"436804401606\"},\"address\":{\"address_line_1\":\"Annarotte 94\",\"admin_area_2\":\"Annaberg\",\"postal_code\":\"3222\",\"country_code\":\"AT\"}}},\"purchase_units\":[{\"reference_id\":\"default\",\"amount\":{\"currency_code\":\"EUR\",\"value\":\"99.95\",\"breakdown\":{\"item_total\":{\"currency_code\":\"EUR\",\"value\":\"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ki day - chairlift - Lienzo \\/ Sin marco \\/ 70x100\",\"custom_id\":\"{\\\"shop_id\\\":751927347,\\\"session_id\\\":\\\"rMWVzpLlpxhSawt1ce7avCdXv\\\"}\",\"invoice_id\":\"rMWVzpLlpxhSawt1ce7avCdXv\",\"items\":[{\"name\":\"Ski day - chairlift - Lienzo \\/ Sin marco \\/ 70x100\",\"unit_amount\":{\"currency_code\":\"EUR\",\"value\":\"99.95\"},\"tax\":{\"currency_code\":\"EUR\",\"value\":\"0.00\"},\"quantity\":\"1\"}],\"shipping\":{\"name\":{\"full_name\":\"Elisabeth Gaupmann\"},\"address\":{\"address_line_1\":\"Holochergasse 36\\/21\",\"admin_area_2\":\"Wien\",\"postal_code\":\"1150\",\"country_code\":\"AT\"}},\"supplementary_data\":{\"tax_nexus\":[]},\"payments\":{\"captures\":[{\"id\":\"71H9075540027551K\",\"status\":\"COMPLETED\",\"amount\":{\"currency_code\":\"EUR\",\"value\":\"99.95\"},\"final_capture\":true,\"disbursement_mode\":\"INSTANT\",\"seller_protection\":{\"status\":\"ELIGIBLE\",\"dispute_categories\":[\"ITEM_NOT_RECEIVED\",\"UNAUTHORIZED_TRANSACTION\"]},\"seller_receivable_breakdown\":{\"gross_amount\":{\"currency_code\":\"EUR\",\"value\":\"99.95\"},\"paypal_fee\":{\"currency_code\":\"EUR\",\"value\":\"3.25\"},\"net_amount\":{\"currency_code\":\"EUR\",\"value\":\"96.70\"}},\"invoice_id\":\"rMWVzpLlpxhSawt1ce7avCdXv\",\"custom_id\":\"{\\\"shop_id\\\":751927347,\\\"session_id\\\":\\\"rMWVzpLlpxhSawt1ce7avCdXv\\\"}\",\"links\":[{\"href\":\"https:\\/\\/api.paypal.com\\/v2\\/payments\\/captures\\/71H9075540027551K\",\"rel\":\"self\",\"method\":\"GET\"},{\"href\":\"https:\\/\\/api.paypal.com\\/v2\\/payments\\/captures\\/71H9075540027551K\\/refund\",\"rel\":\"refund\",\"method\":\"POST\"},{\"href\":\"https:\\/\\/api.paypal.com\\/v2\\/checkout\\/orders\\/0FD99794BD6784039\",\"rel\":\"up\",\"method\":\"GET\"}],\"create_time\":\"2026-01-06T09:57:16Z\",\"update_time\":\"2026-01-06T09:57:16Z\"}]}}],\"payer\":{\"name\":{\"given_name\":\"Elisabeth\",\"surname\":\"Gaupmann\"},\"email_address\":\"elisabeth.gaupmann@gmail.com\",\"payer_id\":\"NVWWUBCVQDPHQ\",\"phone\":{\"phone_number\":{\"national_number\":\"436804401606\"}},\"address\":{\"address_line_1\":\"Annarotte 94\",\"admin_area_2\":\"Annaberg\",\"postal_code\":\"3222\",\"country_code\":\"AT\"}},\"create_time\":\"2026-01-06T09:56:27Z\",\"update_time\":\"2026-01-06T09:57:16Z\",\"links\":[{\"href\":\"https:\\/\\/api.paypal.com\\/v2\\/checkout\\/orders\\/0FD99794BD6784039\",\"rel\":\"self\",\"method\":\"GET\"}]}"</t>
  </si>
  <si>
    <t>AS-97109</t>
  </si>
  <si>
    <t>gid://shopify/Order/7513356763474</t>
  </si>
  <si>
    <t>gid://shopify/OrderTransaction/8646977978706</t>
  </si>
  <si>
    <t>2026-01-30T08:51:57Z</t>
  </si>
  <si>
    <t>py_3SvDQoIkWweOM9jA199adEqI</t>
  </si>
  <si>
    <t>rK5qFiV9CYgyNXtkIKEt9RoVz</t>
  </si>
  <si>
    <t>"{\"id\":\"py_3SvDQoIkWweOM9jA199adEqI\",\"object\":\"charge\",\"amount\":10611,\"application_fee\":\"fee_1SvDR9IkWweOM9jAwyZxi7Rl\",\"balance_transaction\":\"txn_3SvDQoIkWweOM9jA15nW8Gtj\",\"captured\":true,\"created\":1769763139,\"currency\":\"eur\",\"failure_code\":null,\"failure_message\":null,\"fraud_details\":{},\"livemode\":true,\"metadata\":{\"payments_extension_type\":\"klarna\",\"reconciliation_flow\":\"payments_api\",\"shop_id\":\"751927347\",\"payments_extension\":\"true\",\"payment_id\":\"rK5qFiV9CYgyNXtkIKEt9RoVz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vDQoIkWweOM9jA1fqLHhBI\",\"payment_method\":\"pm_1SvDQoIkWweOM9jALyE4g34z\",\"payment_method_details\":{\"klarna\":{\"payer_details\":{\"address\":{\"country\":\"ES\"}},\"payment_method_category\":\"pay_in_installments\",\"preferred_locale\":\"es-ES\"},\"type\":\"klarna\"},\"refunded\":false,\"source\":null,\"status\":\"succeeded\"}"</t>
  </si>
  <si>
    <t>AS-95837</t>
  </si>
  <si>
    <t>gid://shopify/Order/7426169078098</t>
  </si>
  <si>
    <t>gid://shopify/OrderTransaction/8599241883986</t>
  </si>
  <si>
    <t>2026-01-13T13:54:53Z</t>
  </si>
  <si>
    <t>ch_3Sp83eIkWweOM9jA2YxKv3cd</t>
  </si>
  <si>
    <t>rFGPCZzgyUbbpPS8525SSi0Wi</t>
  </si>
  <si>
    <t>pi_3Sp83eIkWweOM9jA2ajoOYlF</t>
  </si>
  <si>
    <t>"{\"id\":\"pi_3Sp83eIkWweOM9jA2ajoOYlF\",\"object\":\"payment_intent\",\"amount\":27522,\"amount_capturable\":0,\"amount_received\":27522,\"canceled_at\":null,\"cancellation_reason\":null,\"capture_method\":\"automatic\",\"latest_charge\":{\"id\":\"ch_3Sp83eIkWweOM9jA2YxKv3cd\",\"object\":\"charge\",\"amount\":27522,\"application_fee\":\"fee_1Sp841IkWweOM9jAFvlRgonD\",\"balance_transaction\":\"txn_3Sp83eIkWweOM9jA2ZcuEPwd\",\"captured\":true,\"created\":1768312516,\"currency\":\"eur\",\"failure_code\":null,\"failure_message\":null,\"fraud_details\":{},\"livemode\":true,\"metadata\":{\"payment_id\":\"rFGPCZzgyUbbpPS8525SSi0W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83eIkWweOM9jA2ajoOYlF\",\"payment_method\":\"pm_1Sp83eIkWweOM9jA8JCMjgGe\",\"payment_method_details\":{\"card\":{\"amount_authorized\":27522,\"authorization_code\":\"917160\",\"brand\":\"mastercard\",\"checks\":{\"address_line1_check\":\"unavailable\",\"address_postal_code_check\":\"unavailable\",\"cvc_check\":null},\"country\":\"ES\",\"description\":\"Platinum MasterCard Immediate Debit\",\"ds_transaction_id\":null,\"exp_month\":4,\"exp_year\":2030,\"extended_authorization\":{\"status\":\"disabled\"},\"fingerprint\":\"1wbhZob8k0cWbdAt\",\"funding\":\"debit\",\"iin\":\"548901\",\"incremental_authorization\":{\"status\":\"unavailable\"},\"installments\":null,\"issuer\":\"BANCO SANTANDER S.A.\",\"last4\":\"0322\",\"mandate\":null,\"moto\":false,\"multicapture\":{\"status\":\"unavailable\"},\"network\":\"mastercard\",\"network_token\":{\"used\":false},\"network_transaction_id\":\"TPLH8QK150113\",\"overcapture\":{\"maximum_amount_capturable\":27522,\"status\":\"unavailable\"},\"payment_account_reference\":\"50017LLJ9IIOIMSLZVWQ1RNXTAFFG\",\"regulated_status\":\"unregulated\",\"three_d_secure\":{\"authentication_flow\":\"challenge\",\"electronic_commerce_indicator\":\"02\",\"exemption_indicator\":null,\"result\":\"authenticated\",\"result_reason\":null,\"transaction_id\":\"74af64ae-160b-4350-a46c-11457fe1c83f\",\"version\":\"2.2.0\"},\"wallet\":null},\"type\":\"card\"},\"refunded\":false,\"source\":null,\"status\":\"succeeded\",\"mit_params\":{\"network_transaction_id\":\"TPLH8QK150113\"}},\"confirmation_method\":\"manual\",\"created\":1768312494,\"currency\":\"eur\",\"customer\":null,\"last_payment_error\":null,\"livemode\":true,\"metadata\":{\"payment_id\":\"rFGPCZzgyUbbpPS8525SSi0Wi\",\"payments_extension\":\"true\",\"payments_extension_type\":\"card\",\"reconciliation_flow\":\"payments_api\",\"shop_id\":\"751927347\"},\"next_action\":null,\"payment_method\":\"pm_1Sp83eIkWweOM9jA8JCMjgGe\",\"payment_method_types\":[\"card\"],\"source\":null,\"status\":\"succeeded\"}"</t>
  </si>
  <si>
    <t>AS-96164</t>
  </si>
  <si>
    <t>gid://shopify/Order/7436915278162</t>
  </si>
  <si>
    <t>gid://shopify/OrderTransaction/8612142186834</t>
  </si>
  <si>
    <t>2026-01-17T16:14:53Z</t>
  </si>
  <si>
    <t>ch_3Sqc9JIkWweOM9jA2X4Cn5kD</t>
  </si>
  <si>
    <t>r9GnXMsQZheNrTgVlrkrIHZXA</t>
  </si>
  <si>
    <t>pi_3Sqc9JIkWweOM9jA209H1KHm</t>
  </si>
  <si>
    <t>"{\"id\":\"pi_3Sqc9JIkWweOM9jA209H1KHm\",\"object\":\"payment_intent\",\"amount\":6795,\"amount_capturable\":0,\"amount_received\":6795,\"canceled_at\":null,\"cancellation_reason\":null,\"capture_method\":\"automatic\",\"latest_charge\":{\"id\":\"ch_3Sqc9JIkWweOM9jA2X4Cn5kD\",\"object\":\"charge\",\"amount\":6795,\"application_fee\":\"fee_1Sqc9MIkWweOM9jAM3H72Rs5\",\"balance_transaction\":\"txn_3Sqc9JIkWweOM9jA27BKubhM\",\"captured\":true,\"created\":1768666495,\"currency\":\"eur\",\"failure_code\":null,\"failure_message\":null,\"fraud_details\":{},\"livemode\":true,\"metadata\":{\"payment_id\":\"r9GnXMsQZheNrTgVlrkrIHZX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c9JIkWweOM9jA209H1KHm\",\"payment_method\":\"pm_1Sqc9JIkWweOM9jAQYnFbqdE\",\"payment_method_details\":{\"card\":{\"amount_authorized\":6795,\"authorization_code\":\"647511\",\"brand\":\"visa\",\"checks\":{\"address_line1_check\":\"unavailable\",\"address_postal_code_check\":\"unavailable\",\"cvc_check\":null},\"country\":\"ES\",\"description\":\"Visa Classic\",\"ds_transaction_id\":null,\"exp_month\":8,\"exp_year\":2030,\"extended_authorization\":{\"status\":\"disabled\"},\"fingerprint\":\"jaIHnK8SQeXvbCmW\",\"funding\":\"debit\",\"iin\":\"494019\",\"incremental_authorization\":{\"status\":\"unavailable\"},\"installments\":null,\"issuer\":\"BANCO BILBAO VIZCAYA ARGENTARIA S.A. (BBVA)\",\"last4\":\"6953\",\"mandate\":null,\"moto\":false,\"multicapture\":{\"status\":\"unavailable\"},\"network\":\"visa\",\"network_token\":{\"used\":true},\"network_transaction_id\":\"486017584969287\",\"overcapture\":{\"maximum_amount_capturable\":6795,\"status\":\"unavailable\"},\"payment_account_reference\":\"V0010013823258806351646103238\",\"regulated_status\":\"unregulated\",\"three_d_secure\":null,\"wallet\":null},\"type\":\"card\"},\"refunded\":false,\"source\":null,\"status\":\"succeeded\",\"mit_params\":{\"network_transaction_id\":\"486017584969287\"}},\"confirmation_method\":\"manual\",\"created\":1768666493,\"currency\":\"eur\",\"customer\":null,\"last_payment_error\":null,\"livemode\":true,\"metadata\":{\"payment_id\":\"r9GnXMsQZheNrTgVlrkrIHZXA\",\"payments_extension\":\"true\",\"payments_extension_type\":\"card\",\"reconciliation_flow\":\"payments_api\",\"shop_id\":\"751927347\"},\"next_action\":null,\"payment_method\":\"pm_1Sqc9JIkWweOM9jAQYnFbqdE\",\"payment_method_types\":[\"card\"],\"source\":null,\"status\":\"succeeded\"}"</t>
  </si>
  <si>
    <t>AS-95746</t>
  </si>
  <si>
    <t>gid://shopify/Order/7422916854098</t>
  </si>
  <si>
    <t>gid://shopify/OrderTransaction/8596253507922</t>
  </si>
  <si>
    <t>2026-01-12T11:34:01Z</t>
  </si>
  <si>
    <t>ch_3SojNmIkWweOM9jA0WM81Kze</t>
  </si>
  <si>
    <t>rahykaea3gt8Mc4fgZ5PRCttH</t>
  </si>
  <si>
    <t>pi_3SojNmIkWweOM9jA0RtKZVON</t>
  </si>
  <si>
    <t>"{\"id\":\"pi_3SojNmIkWweOM9jA0RtKZVON\",\"object\":\"payment_intent\",\"amount\":2990,\"amount_capturable\":0,\"amount_received\":2990,\"canceled_at\":null,\"cancellation_reason\":null,\"capture_method\":\"automatic\",\"latest_charge\":{\"id\":\"ch_3SojNmIkWweOM9jA0WM81Kze\",\"object\":\"charge\",\"amount\":2990,\"application_fee\":\"fee_1SojNoIkWweOM9jAuLad4qkR\",\"balance_transaction\":\"txn_3SojNmIkWweOM9jA0dvrLdgO\",\"captured\":true,\"created\":1768217643,\"currency\":\"eur\",\"failure_code\":null,\"failure_message\":null,\"fraud_details\":{},\"livemode\":true,\"metadata\":{\"payment_id\":\"rahykaea3gt8Mc4fgZ5PRCtt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jNmIkWweOM9jA0RtKZVON\",\"payment_method\":\"pm_1SojNmIkWweOM9jAaPPTRLzu\",\"payment_method_details\":{\"card\":{\"amount_authorized\":2990,\"authorization_code\":\"442031\",\"brand\":\"visa\",\"checks\":{\"address_line1_check\":\"unavailable\",\"address_postal_code_check\":\"unavailable\",\"cvc_check\":null},\"country\":\"ES\",\"description\":\"Visa Classic\",\"ds_transaction_id\":null,\"exp_month\":4,\"exp_year\":2032,\"extended_authorization\":{\"status\":\"disabled\"},\"fingerprint\":\"lG9KGnu1HtQyVCcH\",\"funding\":\"debit\",\"iin\":\"494019\",\"incremental_authorization\":{\"status\":\"unavailable\"},\"installments\":null,\"issuer\":\"BANCO BILBAO VIZCAYA ARGENTARIA S.A. (BBVA)\",\"last4\":\"4252\",\"mandate\":null,\"moto\":false,\"multicapture\":{\"status\":\"unavailable\"},\"network\":\"visa\",\"network_token\":{\"used\":true},\"network_transaction_id\":\"486012416436039\",\"overcapture\":{\"maximum_amount_capturable\":2990,\"status\":\"unavailable\"},\"payment_account_reference\":\"V0010013025100664860546919561\",\"regulated_status\":\"unregulated\",\"three_d_secure\":null,\"wallet\":null},\"type\":\"card\"},\"refunded\":false,\"source\":null,\"status\":\"succeeded\",\"mit_params\":{\"network_transaction_id\":\"486012416436039\"}},\"confirmation_method\":\"manual\",\"created\":1768217642,\"currency\":\"eur\",\"customer\":null,\"last_payment_error\":null,\"livemode\":true,\"metadata\":{\"payment_id\":\"rahykaea3gt8Mc4fgZ5PRCttH\",\"payments_extension\":\"true\",\"payments_extension_type\":\"card\",\"reconciliation_flow\":\"payments_api\",\"shop_id\":\"751927347\"},\"next_action\":null,\"payment_method\":\"pm_1SojNmIkWweOM9jAaPPTRLzu\",\"payment_method_types\":[\"card\"],\"source\":null,\"status\":\"succeeded\"}"</t>
  </si>
  <si>
    <t>AS-96959</t>
  </si>
  <si>
    <t>gid://shopify/Order/7499734909266</t>
  </si>
  <si>
    <t>gid://shopify/OrderTransaction/8640783483218</t>
  </si>
  <si>
    <t>2026-01-28T04:37:15Z</t>
  </si>
  <si>
    <t>ch_3SuQVEIkWweOM9jA1iUA1Xn5</t>
  </si>
  <si>
    <t>r3X3pCJtALri2LFWaFEz5luqL</t>
  </si>
  <si>
    <t>pi_3SuQVEIkWweOM9jA1qkMkNeC</t>
  </si>
  <si>
    <t>"{\"id\":\"pi_3SuQVEIkWweOM9jA1qkMkNeC\",\"object\":\"payment_intent\",\"amount\":4790,\"amount_capturable\":0,\"amount_received\":4790,\"canceled_at\":null,\"cancellation_reason\":null,\"capture_method\":\"automatic\",\"latest_charge\":{\"id\":\"ch_3SuQVEIkWweOM9jA1iUA1Xn5\",\"object\":\"charge\",\"amount\":4790,\"application_fee\":\"fee_1SuQVFIkWweOM9jAqVety4KA\",\"balance_transaction\":\"txn_3SuQVEIkWweOM9jA1eiUo52d\",\"captured\":true,\"created\":1769575036,\"currency\":\"eur\",\"failure_code\":null,\"failure_message\":null,\"fraud_details\":{},\"livemode\":true,\"metadata\":{\"payment_id\":\"r3X3pCJtALri2LFWaFEz5luq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QVEIkWweOM9jA1qkMkNeC\",\"payment_method\":\"pm_1SuQVEIkWweOM9jAnrhE5cjI\",\"payment_method_details\":{\"card\":{\"amount_authorized\":4790,\"authorization_code\":\"NDUMQL\",\"brand\":\"visa\",\"checks\":{\"address_line1_check\":null,\"address_postal_code_check\":null,\"cvc_check\":null},\"country\":\"LU\",\"description\":\"Visa Infinite\",\"ds_transaction_id\":null,\"exp_month\":12,\"exp_year\":2031,\"extended_authorization\":{\"status\":\"disabled\"},\"fingerprint\":\"UyCEP1XAX7wLbzVS\",\"funding\":\"debit\",\"iin\":\"454793\",\"incremental_authorization\":{\"status\":\"unavailable\"},\"installments\":null,\"issuer\":\"Revolut Bank UAB\",\"last4\":\"0000\",\"mandate\":null,\"moto\":false,\"multicapture\":{\"status\":\"unavailable\"},\"network\":\"visa\",\"network_token\":{\"used\":false},\"network_transaction_id\":\"466028166378464\",\"overcapture\":{\"maximum_amount_capturable\":4790,\"status\":\"unavailable\"},\"payment_account_reference\":\"V0010015824014644768537573397\",\"regulated_status\":\"unregulated\",\"three_d_secure\":null,\"wallet\":{\"apple_pay\":{\"type\":\"apple_pay\"},\"dynamic_last4\":\"6854\",\"type\":\"apple_pay\"}},\"type\":\"card\"},\"refunded\":false,\"source\":null,\"status\":\"succeeded\",\"mit_params\":{\"network_transaction_id\":\"466028166378464\"}},\"confirmation_method\":\"manual\",\"created\":1769575036,\"currency\":\"eur\",\"customer\":null,\"last_payment_error\":null,\"livemode\":true,\"metadata\":{\"payment_id\":\"r3X3pCJtALri2LFWaFEz5luqL\",\"payments_extension\":\"true\",\"payments_extension_type\":\"card\",\"reconciliation_flow\":\"payments_api\",\"shop_id\":\"751927347\"},\"next_action\":null,\"payment_method\":\"pm_1SuQVEIkWweOM9jAnrhE5cjI\",\"payment_method_types\":[\"card\"],\"source\":null,\"status\":\"succeeded\"}"</t>
  </si>
  <si>
    <t>AS-96008</t>
  </si>
  <si>
    <t>gid://shopify/Order/7430642434386</t>
  </si>
  <si>
    <t>gid://shopify/OrderTransaction/8605107880274</t>
  </si>
  <si>
    <t>2026-01-15T17:05:25Z</t>
  </si>
  <si>
    <t>0VG18329D04241617</t>
  </si>
  <si>
    <t>"{\"id\":\"0VG18329D04241617\",\"intent\":\"CAPTURE\",\"status\":\"COMPLETED\",\"payment_source\":{\"paypal\":{\"email_address\":\"andresteinkasserer@gmail.com\",\"account_id\":\"K8XSBKJV8WE38\",\"account_status\":\"VERIFIED\",\"name\":{\"given_name\":\"Andre\",\"surname\":\"Unterwurzacher\"},\"phone_number\":{\"national_number\":\"436644374346\"},\"address\":{\"address_line_1\":\"St.Andr\u00e4 20\",\"address_line_2\":\"pr\u00e4graten\",\"admin_area_2\":\"Sankt Andr\u00e4\",\"postal_code\":\"9974\",\"country_code\":\"AT\"}}},\"purchase_units\":[{\"reference_id\":\"default\",\"amount\":{\"currency_code\":\"EUR\",\"value\":\"85.90\",\"breakdown\":{\"item_total\":{\"currency_code\":\"EUR\",\"value\":\"85.90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paceman Lost At Sea - Samantha Hearn - P\u00f3ster \\/ Madera negro \\/ 30x40\",\"custom_id\":\"{\\\"shop_id\\\":751927347,\\\"session_id\\\":\\\"r622Hk6ENW2iBnPWAtSDPRJet\\\"}\",\"invoice_id\":\"r622Hk6ENW2iBnPWAtSDPRJet\",\"soft_descriptor\":\"PAYPAL *ARTESTASTOR AR\",\"items\":[{\"name\":\"Spaceman Lost At Sea - Samantha Hearn - P\u00f3ster \\/ Madera negro \\/ 30x40\",\"unit_amount\":{\"currency_code\":\"EUR\",\"value\":\"42.95\"},\"tax\":{\"currency_code\":\"EUR\",\"value\":\"0.00\"},\"quantity\":\"1\"},{\"name\":\"Black Worm Hole Gradient - Amy Louise Baker - P\u00f3ster \\/ Madera negro \\/ 30x40\",\"unit_amount\":{\"currency_code\":\"EUR\",\"value\":\"42.95\"},\"tax\":{\"currency_code\":\"EUR\",\"value\":\"0.00\"},\"quantity\":\"1\"}],\"shipping\":{\"name\":{\"full_name\":\"Andre Unterwurzacher\"},\"address\":{\"address_line_1\":\"St.Andr\u00e4 20\",\"admin_area_2\":\"Pr\u00e4graten am gro\u00dfvenediger\",\"postal_code\":\"9974\",\"country_code\":\"AT\"}},\"supplementary_data\":{\"tax_nexus\":[]},\"payments\":{\"captures\":[{\"id\":\"4D922810MP890930J\",\"status\":\"COMPLETED\",\"amount\":{\"currency_code\":\"EUR\",\"value\":\"85.90\"},\"final_capture\":true,\"disbursement_mode\":\"INSTANT\",\"seller_protection\":{\"status\":\"ELIGIBLE\",\"dispute_categories\":[\"ITEM_NOT_RECEIVED\",\"UNAUTHORIZED_TRANSACTION\"]},\"seller_receivable_breakdown\":{\"gross_amount\":{\"currency_code\":\"EUR\",\"value\":\"85.90\"},\"paypal_fee\":{\"currency_code\":\"EUR\",\"value\":\"2.84\"},\"net_amount\":{\"currency_code\":\"EUR\",\"value\":\"83.06\"}},\"invoice_id\":\"r622Hk6ENW2iBnPWAtSDPRJet\",\"custom_id\":\"{\\\"shop_id\\\":751927347,\\\"session_id\\\":\\\"r622Hk6ENW2iBnPWAtSDPRJet\\\"}\",\"links\":[{\"href\":\"https:\\/\\/api.paypal.com\\/v2\\/payments\\/captures\\/4D922810MP890930J\",\"rel\":\"self\",\"method\":\"GET\"},{\"href\":\"https:\\/\\/api.paypal.com\\/v2\\/payments\\/captures\\/4D922810MP890930J\\/refund\",\"rel\":\"refund\",\"method\":\"POST\"},{\"href\":\"https:\\/\\/api.paypal.com\\/v2\\/checkout\\/orders\\/0VG18329D04241617\",\"rel\":\"up\",\"method\":\"GET\"}],\"create_time\":\"2026-01-15T17:05:27Z\",\"update_time\":\"2026-01-15T17:05:27Z\"}]}}],\"payer\":{\"name\":{\"given_name\":\"Andre\",\"surname\":\"Unterwurzacher\"},\"email_address\":\"andresteinkasserer@gmail.com\",\"payer_id\":\"K8XSBKJV8WE38\",\"phone\":{\"phone_number\":{\"national_number\":\"436644374346\"}},\"address\":{\"address_line_1\":\"St.Andr\u00e4 20\",\"address_line_2\":\"pr\u00e4graten\",\"admin_area_2\":\"Sankt Andr\u00e4\",\"postal_code\":\"9974\",\"country_code\":\"AT\"}},\"create_time\":\"2026-01-15T17:04:27Z\",\"update_time\":\"2026-01-15T17:05:27Z\",\"links\":[{\"href\":\"https:\\/\\/api.paypal.com\\/v2\\/checkout\\/orders\\/0VG18329D04241617\",\"rel\":\"self\",\"method\":\"GET\"}]}"</t>
  </si>
  <si>
    <t>AS-95895</t>
  </si>
  <si>
    <t>gid://shopify/Order/7427612180818</t>
  </si>
  <si>
    <t>gid://shopify/OrderTransaction/8601207832914</t>
  </si>
  <si>
    <t>2026-01-14T09:19:21Z</t>
  </si>
  <si>
    <t>ch_3SpQEYIkWweOM9jA1Jnit47j</t>
  </si>
  <si>
    <t>rKdsqmNd0Ab07XZrlUHcEVZ3j</t>
  </si>
  <si>
    <t>pi_3SpQEYIkWweOM9jA1gh2mg9M</t>
  </si>
  <si>
    <t>"{\"id\":\"pi_3SpQEYIkWweOM9jA1gh2mg9M\",\"object\":\"payment_intent\",\"amount\":3790,\"amount_capturable\":0,\"amount_received\":3790,\"canceled_at\":null,\"cancellation_reason\":null,\"capture_method\":\"automatic\",\"latest_charge\":{\"id\":\"ch_3SpQEYIkWweOM9jA1Jnit47j\",\"object\":\"charge\",\"amount\":3790,\"application_fee\":\"fee_1SpQEZIkWweOM9jAVMxpDCxU\",\"balance_transaction\":\"txn_3SpQEYIkWweOM9jA1hmsWr2r\",\"captured\":true,\"created\":1768382362,\"currency\":\"eur\",\"failure_code\":null,\"failure_message\":null,\"fraud_details\":{},\"livemode\":true,\"metadata\":{\"payment_id\":\"rKdsqmNd0Ab07XZrlUHcEVZ3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QEYIkWweOM9jA1gh2mg9M\",\"payment_method\":\"pm_1SpQEYIkWweOM9jAteXLNR3g\",\"payment_method_details\":{\"card\":{\"amount_authorized\":3790,\"authorization_code\":\"971708\",\"brand\":\"visa\",\"checks\":{\"address_line1_check\":\"unavailable\",\"address_postal_code_check\":\"unavailable\",\"cvc_check\":\"pass\"},\"country\":\"ES\",\"description\":\"Visa Classic\",\"ds_transaction_id\":null,\"exp_month\":8,\"exp_year\":2029,\"extended_authorization\":{\"status\":\"disabled\"},\"fingerprint\":\"V9clSQKWqLs98Let\",\"funding\":\"debit\",\"iin\":\"491846\",\"incremental_authorization\":{\"status\":\"unavailable\"},\"installments\":null,\"issuer\":\"IBERCAJA BANCO S.A\",\"last4\":\"4848\",\"mandate\":null,\"moto\":false,\"multicapture\":{\"status\":\"unavailable\"},\"network\":\"visa\",\"network_token\":{\"used\":false},\"network_transaction_id\":\"486014335627371\",\"overcapture\":{\"maximum_amount_capturable\":3790,\"status\":\"unavailable\"},\"payment_account_reference\":\"V0010013024239417032507337303\",\"regulated_status\":\"unregulated\",\"three_d_secure\":null,\"wallet\":null},\"type\":\"card\"},\"refunded\":false,\"source\":null,\"status\":\"succeeded\",\"mit_params\":{\"network_transaction_id\":\"486014335627371\"}},\"confirmation_method\":\"manual\",\"created\":1768382362,\"currency\":\"eur\",\"customer\":null,\"last_payment_error\":null,\"livemode\":true,\"metadata\":{\"payment_id\":\"rKdsqmNd0Ab07XZrlUHcEVZ3j\",\"payments_extension\":\"true\",\"payments_extension_type\":\"card\",\"reconciliation_flow\":\"payments_api\",\"shop_id\":\"751927347\"},\"next_action\":null,\"payment_method\":\"pm_1SpQEYIkWweOM9jAteXLNR3g\",\"payment_method_types\":[\"card\"],\"source\":null,\"status\":\"succeeded\"}"</t>
  </si>
  <si>
    <t>AS-95832</t>
  </si>
  <si>
    <t>AS-96702</t>
  </si>
  <si>
    <t>gid://shopify/Order/7493035491666</t>
  </si>
  <si>
    <t>gid://shopify/OrderTransaction/8632147345746</t>
  </si>
  <si>
    <t>2026-01-24T21:39:01Z</t>
  </si>
  <si>
    <t>9PF871328R6739355</t>
  </si>
  <si>
    <t>"{\"id\":\"9PF871328R6739355\",\"intent\":\"CAPTURE\",\"status\":\"COMPLETED\",\"payment_source\":{\"paypal\":{\"email_address\":\"albitxu@msn.com\",\"account_id\":\"TBNALY8UXEAJS\",\"account_status\":\"VERIFIED\",\"name\":{\"given_name\":\"ALBA\",\"surname\":\"LOPEZ CAPILLA\"},\"phone_number\":{\"national_number\":\"34616152360\"},\"address\":{\"address_line_1\":\"58 Carrer de la Mare de D\u00e9u del Pilar\",\"admin_area_2\":\"Cerdanyola del Vall\u00e8s\",\"admin_area_1\":\"BARCELONA\",\"postal_code\":\"08290\",\"country_code\":\"ES\"}}},\"purchase_units\":[{\"reference_id\":\"default\",\"amount\":{\"currency_code\":\"EUR\",\"value\":\"79.95\",\"breakdown\":{\"item_total\":{\"currency_code\":\"EUR\",\"value\":\"79.95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Katsushika Hokusai birds and sunset  from Album of Sketches - Lienzo \\/ Madera roble natural \\/ 40x50\",\"custom_id\":\"{\\\"shop_id\\\":751927347,\\\"session_id\\\":\\\"rHwPCNoYziBKjbAyAj4bO0Cmz\\\"}\",\"invoice_id\":\"rHwPCNoYziBKjbAyAj4bO0Cmz\",\"soft_descriptor\":\"PAYPAL *ARTESTASTOR AR\",\"items\":[{\"name\":\"Katsushika Hokusai birds and sunset  from Album of Sketches - Lienzo \\/ Madera roble natural \\/ 40x50\",\"unit_amount\":{\"currency_code\":\"EUR\",\"value\":\"79.95\"},\"tax\":{\"currency_code\":\"EUR\",\"value\":\"0.00\"},\"quantity\":\"1\"}],\"shipping\":{\"name\":{\"full_name\":\"Alba L\u00d3PEZ CAPILLA\"},\"address\":{\"address_line_1\":\"Carrer del Mont 33-35\",\"admin_area_2\":\"Cerdanyola del Vall\u00e8s\",\"admin_area_1\":\"Barcelona\",\"postal_code\":\"08290\",\"country_code\":\"ES\"}},\"supplementary_data\":{\"tax_nexus\":[]},\"payments\":{\"captures\":[{\"id\":\"6TL94113HE1091035\",\"status\":\"COMPLETED\",\"amount\":{\"currency_code\":\"EUR\",\"value\":\"79.95\"},\"final_capture\":true,\"disbursement_mode\":\"INSTANT\",\"seller_protection\":{\"status\":\"ELIGIBLE\",\"dispute_categories\":[\"ITEM_NOT_RECEIVED\",\"UNAUTHORIZED_TRANSACTION\"]},\"seller_receivable_breakdown\":{\"gross_amount\":{\"currency_code\":\"EUR\",\"value\":\"79.95\"},\"paypal_fee\":{\"currency_code\":\"EUR\",\"value\":\"2.67\"},\"net_amount\":{\"currency_code\":\"EUR\",\"value\":\"77.28\"}},\"invoice_id\":\"rHwPCNoYziBKjbAyAj4bO0Cmz\",\"custom_id\":\"{\\\"shop_id\\\":751927347,\\\"session_id\\\":\\\"rHwPCNoYziBKjbAyAj4bO0Cmz\\\"}\",\"links\":[{\"href\":\"https:\\/\\/api.paypal.com\\/v2\\/payments\\/captures\\/6TL94113HE1091035\",\"rel\":\"self\",\"method\":\"GET\"},{\"href\":\"https:\\/\\/api.paypal.com\\/v2\\/payments\\/captures\\/6TL94113HE1091035\\/refund\",\"rel\":\"refund\",\"method\":\"POST\"},{\"href\":\"https:\\/\\/api.paypal.com\\/v2\\/checkout\\/orders\\/9PF871328R6739355\",\"rel\":\"up\",\"method\":\"GET\"}],\"create_time\":\"2026-01-24T21:39:03Z\",\"update_time\":\"2026-01-24T21:39:03Z\"}]}}],\"payer\":{\"name\":{\"given_name\":\"ALBA\",\"surname\":\"LOPEZ CAPILLA\"},\"email_address\":\"albitxu@msn.com\",\"payer_id\":\"TBNALY8UXEAJS\",\"phone\":{\"phone_number\":{\"national_number\":\"34616152360\"}},\"address\":{\"address_line_1\":\"58 Carrer de la Mare de D\u00e9u del Pilar\",\"admin_area_2\":\"Cerdanyola del Vall\u00e8s\",\"admin_area_1\":\"BARCELONA\",\"postal_code\":\"08290\",\"country_code\":\"ES\"}},\"create_time\":\"2026-01-24T21:38:16Z\",\"update_time\":\"2026-01-24T21:39:03Z\",\"links\":[{\"href\":\"https:\\/\\/api.paypal.com\\/v2\\/checkout\\/orders\\/9PF871328R6739355\",\"rel\":\"self\",\"method\":\"GET\"}]}"</t>
  </si>
  <si>
    <t>AS-96336</t>
  </si>
  <si>
    <t>gid://shopify/Order/7442033443154</t>
  </si>
  <si>
    <t>gid://shopify/OrderTransaction/8618318561618</t>
  </si>
  <si>
    <t>2026-01-19T16:03:39Z</t>
  </si>
  <si>
    <t>ch_3SrKvXIkWweOM9jA1GV9LkzA</t>
  </si>
  <si>
    <t>rDAzOJAYMHOvbb57WmPSzRjgP</t>
  </si>
  <si>
    <t>pi_3SrKvXIkWweOM9jA17mejHnp</t>
  </si>
  <si>
    <t>"{\"id\":\"pi_3SrKvXIkWweOM9jA17mejHnp\",\"object\":\"payment_intent\",\"amount\":32706,\"amount_capturable\":0,\"amount_received\":32706,\"canceled_at\":null,\"cancellation_reason\":null,\"capture_method\":\"automatic\",\"latest_charge\":{\"id\":\"ch_3SrKvXIkWweOM9jA1GV9LkzA\",\"object\":\"charge\",\"amount\":32706,\"application_fee\":\"fee_1SrKvZIkWweOM9jAQZc4DOlV\",\"balance_transaction\":\"txn_3SrKvXIkWweOM9jA1h6l67o3\",\"captured\":true,\"created\":1768838620,\"currency\":\"eur\",\"failure_code\":null,\"failure_message\":null,\"fraud_details\":{},\"livemode\":true,\"metadata\":{\"payment_id\":\"rDAzOJAYMHOvbb57WmPSzRjg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KvXIkWweOM9jA17mejHnp\",\"payment_method\":\"pm_1SrKvXIkWweOM9jAxJLE1Oym\",\"payment_method_details\":{\"card\":{\"amount_authorized\":32706,\"authorization_code\":\"288364\",\"brand\":\"mastercard\",\"checks\":{\"address_line1_check\":\"unavailable\",\"address_postal_code_check\":\"unavailable\",\"cvc_check\":null},\"country\":\"EE\",\"description\":\"Commercial Debit MasterCard Card\",\"ds_transaction_id\":null,\"exp_month\":3,\"exp_year\":2028,\"extended_authorization\":{\"status\":\"disabled\"},\"fingerprint\":\"ZZMRh8Xc1Fi2EyMv\",\"funding\":\"debit\",\"iin\":\"516904\",\"incremental_authorization\":{\"status\":\"unavailable\"},\"installments\":null,\"issuer\":\"AS LHV PANK\",\"last4\":\"7455\",\"mandate\":null,\"moto\":false,\"multicapture\":{\"status\":\"unavailable\"},\"network\":\"mastercard\",\"network_token\":{\"used\":false},\"network_transaction_id\":\"MDTTXJIN50119\",\"overcapture\":{\"maximum_amount_capturable\":32706,\"status\":\"unavailable\"},\"payment_account_reference\":\"50015EBOZWCOJVL2UWCS1D1WBIT4X\",\"regulated_status\":\"unregulated\",\"three_d_secure\":null,\"wallet\":null},\"type\":\"card\"},\"refunded\":false,\"source\":null,\"status\":\"succeeded\",\"mit_params\":{\"network_transaction_id\":\"MDTTXJIN50119\"}},\"confirmation_method\":\"manual\",\"created\":1768838619,\"currency\":\"eur\",\"customer\":null,\"last_payment_error\":null,\"livemode\":true,\"metadata\":{\"payment_id\":\"rDAzOJAYMHOvbb57WmPSzRjgP\",\"payments_extension\":\"true\",\"payments_extension_type\":\"card\",\"reconciliation_flow\":\"payments_api\",\"shop_id\":\"751927347\"},\"next_action\":null,\"payment_method\":\"pm_1SrKvXIkWweOM9jAxJLE1Oym\",\"payment_method_types\":[\"card\"],\"source\":null,\"status\":\"succeeded\"}"</t>
  </si>
  <si>
    <t>AS-96414</t>
  </si>
  <si>
    <t>gid://shopify/Order/7444457128274</t>
  </si>
  <si>
    <t>gid://shopify/OrderTransaction/8621513933138</t>
  </si>
  <si>
    <t>2026-01-20T19:25:19Z</t>
  </si>
  <si>
    <t>ch_3SrkYHIkWweOM9jA15VWvVeR</t>
  </si>
  <si>
    <t>rYdM5QQ5b6bj8dDH9oX9LxzHm</t>
  </si>
  <si>
    <t>pi_3SrkYHIkWweOM9jA146RpQZn</t>
  </si>
  <si>
    <t>"{\"id\":\"pi_3SrkYHIkWweOM9jA146RpQZn\",\"object\":\"payment_intent\",\"amount\":4990,\"amount_capturable\":0,\"amount_received\":4990,\"canceled_at\":null,\"cancellation_reason\":null,\"capture_method\":\"automatic\",\"latest_charge\":{\"id\":\"ch_3SrkYHIkWweOM9jA15VWvVeR\",\"object\":\"charge\",\"amount\":4990,\"application_fee\":\"fee_1SrkYIIkWweOM9jAzQ7Ta2wW\",\"balance_transaction\":\"txn_3SrkYHIkWweOM9jA1K42P3cl\",\"captured\":true,\"created\":1768937121,\"currency\":\"eur\",\"failure_code\":null,\"failure_message\":null,\"fraud_details\":{},\"livemode\":true,\"metadata\":{\"payment_id\":\"rYdM5QQ5b6bj8dDH9oX9LxzH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kYHIkWweOM9jA146RpQZn\",\"payment_method\":\"pm_1SrkYHIkWweOM9jA5kbUcMia\",\"payment_method_details\":{\"card\":{\"amount_authorized\":4990,\"authorization_code\":\"907074\",\"brand\":\"visa\",\"checks\":{\"address_line1_check\":null,\"address_postal_code_check\":null,\"cvc_check\":null},\"country\":\"ES\",\"description\":\"Visa Classic\",\"ds_transaction_id\":null,\"exp_month\":4,\"exp_year\":2031,\"extended_authorization\":{\"status\":\"disabled\"},\"fingerprint\":\"gosvxtce7tXQPCdC\",\"funding\":\"debit\",\"iin\":\"476184\",\"incremental_authorization\":{\"status\":\"unavailable\"},\"installments\":null,\"issuer\":\"BANCO MEDIOLANUM S.A.\",\"last4\":\"0000\",\"mandate\":null,\"moto\":false,\"multicapture\":{\"status\":\"unavailable\"},\"network\":\"visa\",\"network_token\":{\"used\":false},\"network_transaction_id\":\"486020699210309\",\"overcapture\":{\"maximum_amount_capturable\":4990,\"status\":\"unavailable\"},\"payment_account_reference\":\"V0010013018287138074498860648\",\"regulated_status\":\"unregulated\",\"three_d_secure\":null,\"wallet\":{\"apple_pay\":{\"type\":\"apple_pay\"},\"dynamic_last4\":\"0570\",\"type\":\"apple_pay\"}},\"type\":\"card\"},\"refunded\":false,\"source\":null,\"status\":\"succeeded\",\"mit_params\":{\"network_transaction_id\":\"486020699210309\"}},\"confirmation_method\":\"manual\",\"created\":1768937121,\"currency\":\"eur\",\"customer\":null,\"last_payment_error\":null,\"livemode\":true,\"metadata\":{\"payment_id\":\"rYdM5QQ5b6bj8dDH9oX9LxzHm\",\"payments_extension\":\"true\",\"payments_extension_type\":\"card\",\"reconciliation_flow\":\"payments_api\",\"shop_id\":\"751927347\"},\"next_action\":null,\"payment_method\":\"pm_1SrkYHIkWweOM9jA5kbUcMia\",\"payment_method_types\":[\"card\"],\"source\":null,\"status\":\"succeeded\"}"</t>
  </si>
  <si>
    <t>AS-96403</t>
  </si>
  <si>
    <t>gid://shopify/Order/7444234862930</t>
  </si>
  <si>
    <t>gid://shopify/OrderTransaction/8621235962194</t>
  </si>
  <si>
    <t>2026-01-20T17:18:04Z</t>
  </si>
  <si>
    <t>8RU926294U815215M</t>
  </si>
  <si>
    <t>"{\"id\":\"8RU926294U815215M\",\"intent\":\"CAPTURE\",\"status\":\"COMPLETED\",\"payment_source\":{\"paypal\":{\"email_address\":\"dani.pena69@gmx.de\",\"account_id\":\"4ERGBMYWCRWGU\",\"account_status\":\"VERIFIED\",\"name\":{\"given_name\":\"Daniela\",\"surname\":\"Rodriguez Pe\u00f1a\"},\"phone_number\":{\"national_number\":\"491746172966\"},\"address\":{\"address_line_1\":\"Arnsdorf, 183\",\"admin_area_2\":\"Vierkirchen\",\"postal_code\":\"02894\",\"country_code\":\"DE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Inspirational Ocean Life Quotes - P\u00f3ster \\/ Sin marco \\/ 30x40\",\"custom_id\":\"{\\\"shop_id\\\":751927347,\\\"session_id\\\":\\\"rpCOXpBa3hjOvblEIZI0mLACi\\\"}\",\"invoice_id\":\"rpCOXpBa3hjOvblEIZI0mLACi\",\"items\":[{\"name\":\"Inspirational Ocean Life Quotes - P\u00f3ster \\/ Sin marco \\/ 30x40\",\"unit_amount\":{\"currency_code\":\"EUR\",\"value\":\"19.95\"},\"tax\":{\"currency_code\":\"EUR\",\"value\":\"0.00\"},\"quantity\":\"1\"}],\"shipping\":{\"name\":{\"full_name\":\"Daniela Rodriguez Pe\u00f1a\"},\"address\":{\"address_line_1\":\"Arnsdorf, 183\",\"admin_area_2\":\"Vierkirchen\",\"postal_code\":\"02894\",\"country_code\":\"DE\"}},\"supplementary_data\":{\"tax_nexus\":[]},\"payments\":{\"captures\":[{\"id\":\"05M78469JK095414R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pCOXpBa3hjOvblEIZI0mLACi\",\"custom_id\":\"{\\\"shop_id\\\":751927347,\\\"session_id\\\":\\\"rpCOXpBa3hjOvblEIZI0mLACi\\\"}\",\"links\":[{\"href\":\"https:\\/\\/api.paypal.com\\/v2\\/payments\\/captures\\/05M78469JK095414R\",\"rel\":\"self\",\"method\":\"GET\"},{\"href\":\"https:\\/\\/api.paypal.com\\/v2\\/payments\\/captures\\/05M78469JK095414R\\/refund\",\"rel\":\"refund\",\"method\":\"POST\"},{\"href\":\"https:\\/\\/api.paypal.com\\/v2\\/checkout\\/orders\\/8RU926294U815215M\",\"rel\":\"up\",\"method\":\"GET\"}],\"create_time\":\"2026-01-20T17:18:06Z\",\"update_time\":\"2026-01-20T17:18:06Z\"}]}}],\"payer\":{\"name\":{\"given_name\":\"Daniela\",\"surname\":\"Rodriguez Pe\u00f1a\"},\"email_address\":\"dani.pena69@gmx.de\",\"payer_id\":\"4ERGBMYWCRWGU\",\"phone\":{\"phone_number\":{\"national_number\":\"491746172966\"}},\"address\":{\"address_line_1\":\"Arnsdorf, 183\",\"admin_area_2\":\"Vierkirchen\",\"postal_code\":\"02894\",\"country_code\":\"DE\"}},\"create_time\":\"2026-01-20T17:16:07Z\",\"update_time\":\"2026-01-20T17:18:06Z\",\"links\":[{\"href\":\"https:\\/\\/api.paypal.com\\/v2\\/checkout\\/orders\\/8RU926294U815215M\",\"rel\":\"self\",\"method\":\"GET\"}]}"</t>
  </si>
  <si>
    <t>AS-96086</t>
  </si>
  <si>
    <t>gid://shopify/Order/7433844785490</t>
  </si>
  <si>
    <t>gid://shopify/OrderTransaction/8608514048338</t>
  </si>
  <si>
    <t>2026-01-16T17:50:33Z</t>
  </si>
  <si>
    <t>ch_3SqHAMIkWweOM9jA1AcMsXOj</t>
  </si>
  <si>
    <t>rkn9vqWpxDeOLwpx1bl09HRDt</t>
  </si>
  <si>
    <t>pi_3SqHAMIkWweOM9jA1vltgQqn</t>
  </si>
  <si>
    <t>"{\"id\":\"pi_3SqHAMIkWweOM9jA1vltgQqn\",\"object\":\"payment_intent\",\"amount\":29970,\"amount_capturable\":0,\"amount_received\":29970,\"canceled_at\":null,\"cancellation_reason\":null,\"capture_method\":\"automatic\",\"latest_charge\":{\"id\":\"ch_3SqHAMIkWweOM9jA1AcMsXOj\",\"object\":\"charge\",\"amount\":29970,\"application_fee\":\"fee_1SqHANIkWweOM9jAfpD1S40e\",\"balance_transaction\":\"txn_3SqHAMIkWweOM9jA1VX4E2Oj\",\"captured\":true,\"created\":1768585835,\"currency\":\"eur\",\"failure_code\":null,\"failure_message\":null,\"fraud_details\":{},\"livemode\":true,\"metadata\":{\"payment_id\":\"rkn9vqWpxDeOLwpx1bl09HRD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HAMIkWweOM9jA1vltgQqn\",\"payment_method\":\"pm_1SqHAMIkWweOM9jArDjRqZI2\",\"payment_method_details\":{\"card\":{\"amount_authorized\":29970,\"authorization_code\":\"205409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nSVb5IYlktQquOeb\",\"funding\":\"credit\",\"iin\":\"480046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486016642352404\",\"overcapture\":{\"maximum_amount_capturable\":29970,\"status\":\"unavailable\"},\"payment_account_reference\":\"V0010013823327801888043123323\",\"regulated_status\":\"unregulated\",\"three_d_secure\":null,\"wallet\":{\"apple_pay\":{\"type\":\"apple_pay\"},\"dynamic_last4\":\"0179\",\"type\":\"apple_pay\"}},\"type\":\"card\"},\"refunded\":false,\"source\":null,\"status\":\"succeeded\",\"mit_params\":{\"network_transaction_id\":\"486016642352404\"}},\"confirmation_method\":\"manual\",\"created\":1768585834,\"currency\":\"eur\",\"customer\":null,\"last_payment_error\":null,\"livemode\":true,\"metadata\":{\"payment_id\":\"rkn9vqWpxDeOLwpx1bl09HRDt\",\"payments_extension\":\"true\",\"payments_extension_type\":\"card\",\"reconciliation_flow\":\"payments_api\",\"shop_id\":\"751927347\"},\"next_action\":null,\"payment_method\":\"pm_1SqHAMIkWweOM9jArDjRqZI2\",\"payment_method_types\":[\"card\"],\"source\":null,\"status\":\"succeeded\"}"</t>
  </si>
  <si>
    <t>AS-96765</t>
  </si>
  <si>
    <t>gid://shopify/Order/7494406734162</t>
  </si>
  <si>
    <t>gid://shopify/OrderTransaction/8633881559378</t>
  </si>
  <si>
    <t>2026-01-25T16:57:56Z</t>
  </si>
  <si>
    <t>ch_3StWdNIkWweOM9jA2MC8Wrq6</t>
  </si>
  <si>
    <t>rM2SzDxn9xEIIinnnRXuEi7qx</t>
  </si>
  <si>
    <t>pi_3StWdNIkWweOM9jA25971LpN</t>
  </si>
  <si>
    <t>"{\"id\":\"pi_3StWdNIkWweOM9jA25971LpN\",\"object\":\"payment_intent\",\"amount\":3790,\"amount_capturable\":0,\"amount_received\":3790,\"canceled_at\":null,\"cancellation_reason\":null,\"capture_method\":\"automatic\",\"latest_charge\":{\"id\":\"ch_3StWdNIkWweOM9jA2MC8Wrq6\",\"object\":\"charge\",\"amount\":3790,\"application_fee\":\"fee_1StWdRIkWweOM9jAGE38Sg4g\",\"balance_transaction\":\"txn_3StWdNIkWweOM9jA2XhsLLG6\",\"captured\":true,\"created\":1769360280,\"currency\":\"eur\",\"failure_code\":null,\"failure_message\":null,\"fraud_details\":{},\"livemode\":true,\"metadata\":{\"payment_id\":\"rM2SzDxn9xEIIinnnRXuEi7q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WdNIkWweOM9jA25971LpN\",\"payment_method\":\"pm_1StWdNIkWweOM9jAkk2i3Ane\",\"payment_method_details\":{\"card\":{\"amount_authorized\":3790,\"authorization_code\":\"285884\",\"brand\":\"mastercard\",\"checks\":{\"address_line1_check\":\"unavailable\",\"address_postal_code_check\":\"unavailable\",\"cvc_check\":\"pass\"},\"country\":\"FR\",\"description\":\"Gold MasterCard Card Immediate Debit\",\"ds_transaction_id\":null,\"exp_month\":6,\"exp_year\":2028,\"extended_authorization\":{\"status\":\"disabled\"},\"fingerprint\":\"ZwsjJ3Qrl57SOnj4\",\"funding\":\"debit\",\"iin\":\"559809\",\"incremental_authorization\":{\"status\":\"unavailable\"},\"installments\":null,\"issuer\":\"CREDIT MUTUEL ARKEA\",\"last4\":\"0265\",\"mandate\":null,\"moto\":false,\"multicapture\":{\"status\":\"unavailable\"},\"network\":\"mastercard\",\"network_token\":{\"used\":false},\"network_transaction_id\":\"TCGO5TWVQ0125\",\"overcapture\":{\"maximum_amount_capturable\":3790,\"status\":\"unavailable\"},\"payment_account_reference\":\"50015LM3358PLM04S2KV8CRNS253H\",\"regulated_status\":\"unregulated\",\"three_d_secure\":{\"authentication_flow\":\"frictionless\",\"electronic_commerce_indicator\":\"06\",\"exemption_indicator\":null,\"result\":\"exempted\",\"result_reason\":null,\"transaction_id\":\"b2443001-64a4-49e3-bc1b-88024b065de0\",\"version\":\"2.2.0\"},\"wallet\":null},\"type\":\"card\"},\"refunded\":false,\"source\":null,\"status\":\"succeeded\",\"mit_params\":{\"network_transaction_id\":\"TCGO5TWVQ0125\"}},\"confirmation_method\":\"manual\",\"created\":1769360277,\"currency\":\"eur\",\"customer\":null,\"last_payment_error\":null,\"livemode\":true,\"metadata\":{\"payment_id\":\"rM2SzDxn9xEIIinnnRXuEi7qx\",\"payments_extension\":\"true\",\"payments_extension_type\":\"card\",\"reconciliation_flow\":\"payments_api\",\"shop_id\":\"751927347\"},\"next_action\":null,\"payment_method\":\"pm_1StWdNIkWweOM9jAkk2i3Ane\",\"payment_method_types\":[\"card\"],\"source\":null,\"status\":\"succeeded\"}"</t>
  </si>
  <si>
    <t>AS-95597</t>
  </si>
  <si>
    <t>gid://shopify/Order/7419708735826</t>
  </si>
  <si>
    <t>gid://shopify/OrderTransaction/8592863461714</t>
  </si>
  <si>
    <t>2026-01-10T21:31:39Z</t>
  </si>
  <si>
    <t>py_3So9l1IkWweOM9jA0Ph5rn8a</t>
  </si>
  <si>
    <t>rOXSPLh0CgHJhIdP8wF2Wdw1N</t>
  </si>
  <si>
    <t>pi_3So9l1IkWweOM9jA0EegK4e9</t>
  </si>
  <si>
    <t>"{\"id\":\"pi_3So9l1IkWweOM9jA0EegK4e9\",\"object\":\"payment_intent\",\"amount\":4990,\"amount_capturable\":0,\"amount_received\":4990,\"canceled_at\":null,\"cancellation_reason\":null,\"capture_method\":\"automatic\",\"charges\":{\"object\":\"list\",\"data\":[{\"id\":\"py_3So9l1IkWweOM9jA0Ph5rn8a\",\"object\":\"charge\",\"amount\":4990,\"application_fee\":\"fee_1So9lQIkWweOM9jAE1LbtxWC\",\"balance_transaction\":\"txn_3So9l1IkWweOM9jA08pQIzsi\",\"captured\":true,\"created\":1768080724,\"currency\":\"eur\",\"failure_code\":null,\"failure_message\":null,\"fraud_details\":{},\"livemode\":true,\"metadata\":{\"payments_extension_type\":\"klarna\",\"payments_extension\":\"true\",\"shop_id\":\"751927347\",\"reconciliation_flow\":\"payments_api\",\"payment_id\":\"rOXSPLh0CgHJhIdP8wF2Wdw1N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o9l1IkWweOM9jA0EegK4e9\",\"payment_method\":\"pm_1So9l1IkWweOM9jA25CpsvQv\",\"payment_method_details\":{\"klarna\":{\"payer_details\":{\"address\":{\"country\":\"DE\"}},\"payment_method_category\":\"pay_later\",\"preferred_locale\":\"en-DE\"},\"type\":\"klarna\"},\"refunded\":false,\"source\":null,\"status\":\"succeeded\"}],\"has_more\":false,\"total_count\":1,\"url\":\"\\/v1\\/charges?payment_intent=pi_3So9l1IkWweOM9jA0EegK4e9\"},\"latest_charge\":\"py_3So9l1IkWweOM9jA0Ph5rn8a\",\"confirmation_method\":\"automatic\",\"created\":1768080699,\"currency\":\"eur\",\"customer\":null,\"last_payment_error\":null,\"livemode\":true,\"metadata\":{\"payments_extension_type\":\"klarna\",\"payments_extension\":\"true\",\"shop_id\":\"751927347\",\"reconciliation_flow\":\"payments_api\",\"payment_id\":\"rOXSPLh0CgHJhIdP8wF2Wdw1N\"},\"next_action\":null,\"payment_method\":\"pm_1So9l1IkWweOM9jA25CpsvQv\",\"payment_method_types\":[\"klarna\"],\"source\":null,\"status\":\"succeeded\"}"</t>
  </si>
  <si>
    <t>AS-96956</t>
  </si>
  <si>
    <t>gid://shopify/Order/7499573821778</t>
  </si>
  <si>
    <t>gid://shopify/OrderTransaction/8640549323090</t>
  </si>
  <si>
    <t>2026-01-27T23:06:18Z</t>
  </si>
  <si>
    <t>ch_3SuLKxIkWweOM9jA1uWrPwXW</t>
  </si>
  <si>
    <t>rFyGXH2QI4kmOYVgYzox91gOC</t>
  </si>
  <si>
    <t>pi_3SuLKxIkWweOM9jA10Ar7vFt</t>
  </si>
  <si>
    <t>"{\"id\":\"pi_3SuLKxIkWweOM9jA10Ar7vFt\",\"object\":\"payment_intent\",\"amount\":2490,\"amount_capturable\":0,\"amount_received\":2490,\"canceled_at\":null,\"cancellation_reason\":null,\"capture_method\":\"automatic\",\"latest_charge\":{\"id\":\"ch_3SuLKxIkWweOM9jA1uWrPwXW\",\"object\":\"charge\",\"amount\":2490,\"application_fee\":\"fee_1SuLKyIkWweOM9jAQkk47F57\",\"balance_transaction\":\"txn_3SuLKxIkWweOM9jA1kDwZyCZ\",\"captured\":true,\"created\":1769555179,\"currency\":\"eur\",\"failure_code\":null,\"failure_message\":null,\"fraud_details\":{},\"livemode\":true,\"metadata\":{\"payment_id\":\"rFyGXH2QI4kmOYVgYzox91gO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LKxIkWweOM9jA10Ar7vFt\",\"payment_method\":\"pm_1SuLKxIkWweOM9jAmus6AbAV\",\"payment_method_details\":{\"card\":{\"amount_authorized\":2490,\"authorization_code\":\"960100\",\"brand\":\"visa\",\"checks\":{\"address_line1_check\":null,\"address_postal_code_check\":null,\"cvc_check\":null},\"country\":\"ES\",\"description\":\"Visa Classic\",\"ds_transaction_id\":null,\"exp_month\":4,\"exp_year\":2031,\"extended_authorization\":{\"status\":\"disabled\"},\"fingerprint\":\"16iHWFTbMNpWlwUd\",\"funding\":\"debit\",\"iin\":\"465975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486027831790515\",\"overcapture\":{\"maximum_amount_capturable\":2490,\"status\":\"unavailable\"},\"payment_account_reference\":\"V0010015823086651528789424871\",\"regulated_status\":\"unregulated\",\"three_d_secure\":null,\"wallet\":{\"apple_pay\":{\"type\":\"apple_pay\"},\"dynamic_last4\":\"7739\",\"type\":\"apple_pay\"}},\"type\":\"card\"},\"refunded\":false,\"source\":null,\"status\":\"succeeded\",\"mit_params\":{\"network_transaction_id\":\"486027831790515\"}},\"confirmation_method\":\"manual\",\"created\":1769555179,\"currency\":\"eur\",\"customer\":null,\"last_payment_error\":null,\"livemode\":true,\"metadata\":{\"payment_id\":\"rFyGXH2QI4kmOYVgYzox91gOC\",\"payments_extension\":\"true\",\"payments_extension_type\":\"card\",\"reconciliation_flow\":\"payments_api\",\"shop_id\":\"751927347\"},\"next_action\":null,\"payment_method\":\"pm_1SuLKxIkWweOM9jAmus6AbAV\",\"payment_method_types\":[\"card\"],\"source\":null,\"status\":\"succeeded\"}"</t>
  </si>
  <si>
    <t>AS-94913</t>
  </si>
  <si>
    <t>gid://shopify/Order/7396028481874</t>
  </si>
  <si>
    <t>gid://shopify/OrderTransaction/8571004289362</t>
  </si>
  <si>
    <t>2026-01-02T19:48:24Z</t>
  </si>
  <si>
    <t>ch_3SlEKiIkWweOM9jA0Q7EzucC</t>
  </si>
  <si>
    <t>rB87mfJoU9LCtf3JeALsm2bY7</t>
  </si>
  <si>
    <t>pi_3SlEKiIkWweOM9jA0NfwAo8V</t>
  </si>
  <si>
    <t>"{\"id\":\"pi_3SlEKiIkWweOM9jA0NfwAo8V\",\"object\":\"payment_intent\",\"amount\":5485,\"amount_capturable\":0,\"amount_received\":5485,\"canceled_at\":null,\"cancellation_reason\":null,\"capture_method\":\"automatic\",\"latest_charge\":{\"id\":\"ch_3SlEKiIkWweOM9jA0Q7EzucC\",\"object\":\"charge\",\"amount\":5485,\"application_fee\":\"fee_1SlEKkIkWweOM9jAVTb9an4d\",\"balance_transaction\":\"txn_3SlEKiIkWweOM9jA0Tfs0Yl5\",\"captured\":true,\"created\":1767383305,\"currency\":\"eur\",\"failure_code\":null,\"failure_message\":null,\"fraud_details\":{},\"livemode\":true,\"metadata\":{\"payment_id\":\"rB87mfJoU9LCtf3JeALsm2bY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EKiIkWweOM9jA0NfwAo8V\",\"payment_method\":\"pm_1SlEKiIkWweOM9jAYSVllyjh\",\"payment_method_details\":{\"card\":{\"amount_authorized\":5485,\"authorization_code\":\"515752\",\"brand\":\"mastercard\",\"checks\":{\"address_line1_check\":\"unavailable\",\"address_postal_code_check\":\"unavailable\",\"cvc_check\":\"pass\"},\"country\":\"IT\",\"description\":\"Debit MasterCard\",\"ds_transaction_id\":null,\"exp_month\":7,\"exp_year\":2030,\"extended_authorization\":{\"status\":\"disabled\"},\"fingerprint\":\"E5SmpEZ3BGjtztgz\",\"funding\":\"debit\",\"iin\":\"531876\",\"incremental_authorization\":{\"status\":\"unavailable\"},\"installments\":null,\"issuer\":\"BPER BANCA S.P.A.\",\"last4\":\"4537\",\"mandate\":null,\"moto\":false,\"multicapture\":{\"status\":\"unavailable\"},\"network\":\"mastercard\",\"network_token\":{\"used\":false},\"network_transaction_id\":\"MDSCAC9UF0102\",\"overcapture\":{\"maximum_amount_capturable\":5485,\"status\":\"unavailable\"},\"payment_account_reference\":\"50018TJOX2ONBZI055M029PPB56II\",\"regulated_status\":\"unregulated\",\"three_d_secure\":null,\"wallet\":null},\"type\":\"card\"},\"refunded\":false,\"source\":null,\"status\":\"succeeded\",\"mit_params\":{\"network_transaction_id\":\"MDSCAC9UF0102\"}},\"confirmation_method\":\"manual\",\"created\":1767383304,\"currency\":\"eur\",\"customer\":null,\"last_payment_error\":null,\"livemode\":true,\"metadata\":{\"payment_id\":\"rB87mfJoU9LCtf3JeALsm2bY7\",\"payments_extension\":\"true\",\"payments_extension_type\":\"card\",\"reconciliation_flow\":\"payments_api\",\"shop_id\":\"751927347\"},\"next_action\":null,\"payment_method\":\"pm_1SlEKiIkWweOM9jAYSVllyjh\",\"payment_method_types\":[\"card\"],\"source\":null,\"status\":\"succeeded\"}"</t>
  </si>
  <si>
    <t>AS-95325</t>
  </si>
  <si>
    <t>gid://shopify/Order/7413011939666</t>
  </si>
  <si>
    <t>gid://shopify/OrderTransaction/8584865677650</t>
  </si>
  <si>
    <t>2026-01-07T20:10:33Z</t>
  </si>
  <si>
    <t>ch_3Sn33uIkWweOM9jA1i9wAcAA</t>
  </si>
  <si>
    <t>rBwJCsIJsfnU4M0hdN5Bk1UWT</t>
  </si>
  <si>
    <t>pi_3Sn33uIkWweOM9jA1A2lDSHA</t>
  </si>
  <si>
    <t>"{\"id\":\"pi_3Sn33uIkWweOM9jA1A2lDSHA\",\"object\":\"payment_intent\",\"amount\":3085,\"amount_capturable\":0,\"amount_received\":3085,\"canceled_at\":null,\"cancellation_reason\":null,\"capture_method\":\"automatic\",\"latest_charge\":{\"id\":\"ch_3Sn33uIkWweOM9jA1i9wAcAA\",\"object\":\"charge\",\"amount\":3085,\"application_fee\":\"fee_1Sn33xIkWweOM9jAz5xJ3MOw\",\"balance_transaction\":\"txn_3Sn33uIkWweOM9jA1gjQK885\",\"captured\":true,\"created\":1767816636,\"currency\":\"eur\",\"failure_code\":null,\"failure_message\":null,\"fraud_details\":{},\"livemode\":true,\"metadata\":{\"payment_id\":\"rBwJCsIJsfnU4M0hdN5Bk1UW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33uIkWweOM9jA1A2lDSHA\",\"payment_method\":\"pm_1Sn33uIkWweOM9jA1kBHUipb\",\"payment_method_details\":{\"card\":{\"amount_authorized\":3085,\"authorization_code\":\"462448\",\"brand\":\"visa\",\"checks\":{\"address_line1_check\":\"unavailable\",\"address_postal_code_check\":\"unavailable\",\"cvc_check\":null},\"country\":\"ES\",\"description\":\"Visa Classic\",\"ds_transaction_id\":null,\"exp_month\":12,\"exp_year\":2026,\"extended_authorization\":{\"status\":\"disabled\"},\"fingerprint\":\"XYqYOFx40IPPt5wN\",\"funding\":\"debit\",\"iin\":\"450827\",\"incremental_authorization\":{\"status\":\"unavailable\"},\"installments\":null,\"issuer\":\"CAJA LABORAL POPULAR COOP. DE CREDITO\",\"last4\":\"6017\",\"mandate\":null,\"moto\":false,\"multicapture\":{\"status\":\"unavailable\"},\"network\":\"visa\",\"network_token\":{\"used\":true},\"network_transaction_id\":\"486007726372397\",\"overcapture\":{\"maximum_amount_capturable\":3085,\"status\":\"unavailable\"},\"payment_account_reference\":\"V0010013818304069607423129946\",\"regulated_status\":\"unregulated\",\"three_d_secure\":null,\"wallet\":null},\"type\":\"card\"},\"refunded\":false,\"source\":null,\"status\":\"succeeded\",\"mit_params\":{\"network_transaction_id\":\"486007726372397\"}},\"confirmation_method\":\"manual\",\"created\":1767816634,\"currency\":\"eur\",\"customer\":null,\"last_payment_error\":null,\"livemode\":true,\"metadata\":{\"payment_id\":\"rBwJCsIJsfnU4M0hdN5Bk1UWT\",\"payments_extension\":\"true\",\"payments_extension_type\":\"card\",\"reconciliation_flow\":\"payments_api\",\"shop_id\":\"751927347\"},\"next_action\":null,\"payment_method\":\"pm_1Sn33uIkWweOM9jA1kBHUipb\",\"payment_method_types\":[\"card\"],\"source\":null,\"status\":\"succeeded\"}"</t>
  </si>
  <si>
    <t>AS-96947</t>
  </si>
  <si>
    <t>gid://shopify/Order/7499369709906</t>
  </si>
  <si>
    <t>gid://shopify/OrderTransaction/8640292815186</t>
  </si>
  <si>
    <t>2026-01-27T20:32:17Z</t>
  </si>
  <si>
    <t>ch_3SuIvuIkWweOM9jA2gAAIYIJ</t>
  </si>
  <si>
    <t>rjg7kGfjHcvX2kQCQ8K0ZgCzp</t>
  </si>
  <si>
    <t>pi_3SuIvuIkWweOM9jA2tIWtCnd</t>
  </si>
  <si>
    <t>"{\"id\":\"pi_3SuIvuIkWweOM9jA2tIWtCnd\",\"object\":\"payment_intent\",\"amount\":6495,\"amount_capturable\":0,\"amount_received\":6495,\"canceled_at\":null,\"cancellation_reason\":null,\"capture_method\":\"automatic\",\"latest_charge\":{\"id\":\"ch_3SuIvuIkWweOM9jA2gAAIYIJ\",\"object\":\"charge\",\"amount\":6495,\"application_fee\":\"fee_1SuIvvIkWweOM9jAYhNVVIVY\",\"balance_transaction\":\"txn_3SuIvuIkWweOM9jA2w1KqT88\",\"captured\":true,\"created\":1769545939,\"currency\":\"eur\",\"failure_code\":null,\"failure_message\":null,\"fraud_details\":{},\"livemode\":true,\"metadata\":{\"payment_id\":\"rjg7kGfjHcvX2kQCQ8K0ZgCz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IvuIkWweOM9jA2tIWtCnd\",\"payment_method\":\"pm_1SuIvuIkWweOM9jAQS8o7WZ7\",\"payment_method_details\":{\"card\":{\"amount_authorized\":6495,\"authorization_code\":\"921132\",\"brand\":\"mastercard\",\"checks\":{\"address_line1_check\":null,\"address_postal_code_check\":null,\"cvc_check\":null},\"country\":\"ES\",\"description\":\"MasterCard Corporate Immediate Debit\",\"ds_transaction_id\":null,\"exp_month\":3,\"exp_year\":2028,\"extended_authorization\":{\"status\":\"disabled\"},\"fingerprint\":\"1ukiU8gM5D0Hrj19\",\"funding\":\"debit\",\"iin\":\"515022\",\"incremental_authorization\":{\"status\":\"unavailable\"},\"installments\":null,\"issuer\":\"BANCO BILBAO VIZCAYA ARGENTARI\",\"last4\":\"0000\",\"mandate\":null,\"moto\":false,\"multicapture\":{\"status\":\"unavailable\"},\"network\":\"mastercard\",\"network_token\":{\"used\":false},\"network_transaction_id\":\"TCO1XFW100127\",\"overcapture\":{\"maximum_amount_capturable\":6495,\"status\":\"unavailable\"},\"payment_account_reference\":\"50015CTOOL06EMV607B77TLF9Y2TL\",\"regulated_status\":\"unregulated\",\"three_d_secure\":null,\"wallet\":{\"apple_pay\":{\"type\":\"apple_pay\"},\"dynamic_last4\":\"3912\",\"type\":\"apple_pay\"}},\"type\":\"card\"},\"refunded\":false,\"source\":null,\"status\":\"succeeded\",\"mit_params\":{\"network_transaction_id\":\"TCO1XFW100127\"}},\"confirmation_method\":\"manual\",\"created\":1769545938,\"currency\":\"eur\",\"customer\":null,\"last_payment_error\":null,\"livemode\":true,\"metadata\":{\"payment_id\":\"rjg7kGfjHcvX2kQCQ8K0ZgCzp\",\"payments_extension\":\"true\",\"payments_extension_type\":\"card\",\"reconciliation_flow\":\"payments_api\",\"shop_id\":\"751927347\"},\"next_action\":null,\"payment_method\":\"pm_1SuIvuIkWweOM9jAQS8o7WZ7\",\"payment_method_types\":[\"card\"],\"source\":null,\"status\":\"succeeded\"}"</t>
  </si>
  <si>
    <t>AS-95896</t>
  </si>
  <si>
    <t>gid://shopify/Order/7427619520850</t>
  </si>
  <si>
    <t>gid://shopify/OrderTransaction/8601222349138</t>
  </si>
  <si>
    <t>2026-01-14T09:24:18Z</t>
  </si>
  <si>
    <t>7R51759859828651A</t>
  </si>
  <si>
    <t>"{\"id\":\"7R51759859828651A\",\"intent\":\"CAPTURE\",\"status\":\"COMPLETED\",\"payment_source\":{\"paypal\":{\"email_address\":\"goering.martin@googlemail.com\",\"account_id\":\"2FK6QJANSKEBC\",\"account_status\":\"VERIFIED\",\"name\":{\"given_name\":\"Martin\",\"surname\":\"G\u00f6ring\"},\"phone_number\":{\"national_number\":\"491723746581\"},\"address\":{\"address_line_1\":\"M\u00fchlestra\u00dfe 7\",\"admin_area_2\":\"Heidenheim \",\"postal_code\":\"89522\",\"country_code\":\"DE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Zest - P\u00f3ster \\/ Madera roble oscuro \\/ 50x70\",\"custom_id\":\"{\\\"shop_id\\\":751927347,\\\"session_id\\\":\\\"ro2bkCTSmPe5htMzBoWpLLKuY\\\"}\",\"invoice_id\":\"ro2bkCTSmPe5htMzBoWpLLKuY\",\"items\":[{\"name\":\"Zest - P\u00f3ster \\/ Madera roble oscuro \\/ 50x70\",\"unit_amount\":{\"currency_code\":\"EUR\",\"value\":\"67.95\"},\"tax\":{\"currency_code\":\"EUR\",\"value\":\"0.00\"},\"quantity\":\"1\"}],\"shipping\":{\"name\":{\"full_name\":\"Martin G\u00f6ring\"},\"address\":{\"address_line_1\":\"Claudiusweg 17\",\"admin_area_2\":\"Heidenheim an der Brenz\",\"postal_code\":\"89522\",\"country_code\":\"DE\"}},\"supplementary_data\":{\"tax_nexus\":[]},\"payments\":{\"captures\":[{\"id\":\"15B25607PM637772K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o2bkCTSmPe5htMzBoWpLLKuY\",\"custom_id\":\"{\\\"shop_id\\\":751927347,\\\"session_id\\\":\\\"ro2bkCTSmPe5htMzBoWpLLKuY\\\"}\",\"links\":[{\"href\":\"https:\\/\\/api.paypal.com\\/v2\\/payments\\/captures\\/15B25607PM637772K\",\"rel\":\"self\",\"method\":\"GET\"},{\"href\":\"https:\\/\\/api.paypal.com\\/v2\\/payments\\/captures\\/15B25607PM637772K\\/refund\",\"rel\":\"refund\",\"method\":\"POST\"},{\"href\":\"https:\\/\\/api.paypal.com\\/v2\\/checkout\\/orders\\/7R51759859828651A\",\"rel\":\"up\",\"method\":\"GET\"}],\"create_time\":\"2026-01-14T09:24:20Z\",\"update_time\":\"2026-01-14T09:24:20Z\"}]}}],\"payer\":{\"name\":{\"given_name\":\"Martin\",\"surname\":\"G\u00f6ring\"},\"email_address\":\"goering.martin@googlemail.com\",\"payer_id\":\"2FK6QJANSKEBC\",\"phone\":{\"phone_number\":{\"national_number\":\"491723746581\"}},\"address\":{\"address_line_1\":\"M\u00fchlestra\u00dfe 7\",\"admin_area_2\":\"Heidenheim \",\"postal_code\":\"89522\",\"country_code\":\"DE\"}},\"create_time\":\"2026-01-14T09:22:53Z\",\"update_time\":\"2026-01-14T09:24:20Z\",\"links\":[{\"href\":\"https:\\/\\/api.paypal.com\\/v2\\/checkout\\/orders\\/7R51759859828651A\",\"rel\":\"self\",\"method\":\"GET\"}]}"</t>
  </si>
  <si>
    <t>AS-95501</t>
  </si>
  <si>
    <t>gid://shopify/Order/7417584288082</t>
  </si>
  <si>
    <t>gid://shopify/OrderTransaction/8590221279570</t>
  </si>
  <si>
    <t>2026-01-09T19:57:11Z</t>
  </si>
  <si>
    <t>ch_3Snlo4IkWweOM9jA0lQvCbeL</t>
  </si>
  <si>
    <t>rSVf35mCrBy1Ku8WM7jxChhWD</t>
  </si>
  <si>
    <t>pi_3Snlo4IkWweOM9jA0y0gVIPa</t>
  </si>
  <si>
    <t>"{\"id\":\"pi_3Snlo4IkWweOM9jA0y0gVIPa\",\"object\":\"payment_intent\",\"amount\":31383,\"amount_capturable\":0,\"amount_received\":31383,\"canceled_at\":null,\"cancellation_reason\":null,\"capture_method\":\"automatic\",\"latest_charge\":{\"id\":\"ch_3Snlo4IkWweOM9jA0lQvCbeL\",\"object\":\"charge\",\"amount\":31383,\"application_fee\":\"fee_1Snlo5IkWweOM9jAvCp402Op\",\"balance_transaction\":\"txn_3Snlo4IkWweOM9jA0MUPfDNt\",\"captured\":true,\"created\":1767988632,\"currency\":\"eur\",\"failure_code\":null,\"failure_message\":null,\"fraud_details\":{},\"livemode\":true,\"metadata\":{\"payment_id\":\"rSVf35mCrBy1Ku8WM7jxChhW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lo4IkWweOM9jA0y0gVIPa\",\"payment_method\":\"pm_1Snlo4IkWweOM9jAWxCzLDXO\",\"payment_method_details\":{\"card\":{\"amount_authorized\":31383,\"authorization_code\":\"370152\",\"brand\":\"mastercard\",\"checks\":{\"address_line1_check\":null,\"address_postal_code_check\":null,\"cvc_check\":null},\"country\":\"IT\",\"description\":\"MasterCard New World Immediate Debit\",\"ds_transaction_id\":null,\"exp_month\":10,\"exp_year\":2028,\"extended_authorization\":{\"status\":\"disabled\"},\"fingerprint\":\"3GDknVcVh3f8IQj7\",\"funding\":\"debit\",\"iin\":\"534980\",\"incremental_authorization\":{\"status\":\"unavailable\"},\"installments\":null,\"issuer\":\"BANCO BILBAO VIZCAYA ARGENTARI\",\"last4\":\"0000\",\"mandate\":null,\"moto\":false,\"multicapture\":{\"status\":\"unavailable\"},\"network\":\"mastercard\",\"network_token\":{\"used\":false},\"network_transaction_id\":\"TNWG8E4HQ0109\",\"overcapture\":{\"maximum_amount_capturable\":31383,\"status\":\"unavailable\"},\"payment_account_reference\":\"50015GUFUH3NNLDEEHCP5PDVRRA9T\",\"regulated_status\":\"unregulated\",\"three_d_secure\":null,\"wallet\":{\"apple_pay\":{\"type\":\"apple_pay\"},\"dynamic_last4\":\"5567\",\"type\":\"apple_pay\"}},\"type\":\"card\"},\"refunded\":false,\"source\":null,\"status\":\"succeeded\",\"mit_params\":{\"network_transaction_id\":\"TNWG8E4HQ0109\"}},\"confirmation_method\":\"manual\",\"created\":1767988632,\"currency\":\"eur\",\"customer\":null,\"last_payment_error\":null,\"livemode\":true,\"metadata\":{\"payment_id\":\"rSVf35mCrBy1Ku8WM7jxChhWD\",\"payments_extension\":\"true\",\"payments_extension_type\":\"card\",\"reconciliation_flow\":\"payments_api\",\"shop_id\":\"751927347\"},\"next_action\":null,\"payment_method\":\"pm_1Snlo4IkWweOM9jAWxCzLDXO\",\"payment_method_types\":[\"card\"],\"source\":null,\"status\":\"succeeded\"}"</t>
  </si>
  <si>
    <t>AS-95328</t>
  </si>
  <si>
    <t>gid://shopify/Order/7413101461842</t>
  </si>
  <si>
    <t>gid://shopify/OrderTransaction/8584969126226</t>
  </si>
  <si>
    <t>2026-01-07T20:57:28Z</t>
  </si>
  <si>
    <t>ch_3Sn3nJIkWweOM9jA2tDkSw2h</t>
  </si>
  <si>
    <t>reSFDdFk1Eh7Gn0glXckZySYB</t>
  </si>
  <si>
    <t>pi_3Sn3nJIkWweOM9jA2dIGAML5</t>
  </si>
  <si>
    <t>"{\"id\":\"pi_3Sn3nJIkWweOM9jA2dIGAML5\",\"object\":\"payment_intent\",\"amount\":2990,\"amount_capturable\":0,\"amount_received\":2990,\"canceled_at\":null,\"cancellation_reason\":null,\"capture_method\":\"automatic\",\"latest_charge\":{\"id\":\"ch_3Sn3nJIkWweOM9jA2tDkSw2h\",\"object\":\"charge\",\"amount\":2990,\"application_fee\":\"fee_1Sn3nNIkWweOM9jAh90NQdDm\",\"balance_transaction\":\"txn_3Sn3nJIkWweOM9jA2WZvvtS1\",\"captured\":true,\"created\":1767819452,\"currency\":\"eur\",\"failure_code\":null,\"failure_message\":null,\"fraud_details\":{},\"livemode\":true,\"metadata\":{\"payment_id\":\"reSFDdFk1Eh7Gn0glXckZySY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3nJIkWweOM9jA2dIGAML5\",\"payment_method\":\"pm_1Sn3nJIkWweOM9jAJWK7oZ90\",\"payment_method_details\":{\"card\":{\"amount_authorized\":2990,\"authorization_code\":\"262623\",\"brand\":\"visa\",\"checks\":{\"address_line1_check\":\"fail\",\"address_postal_code_check\":\"pass\",\"cvc_check\":\"pass\"},\"country\":\"FR\",\"description\":\"Visa Classic\",\"ds_transaction_id\":null,\"exp_month\":4,\"exp_year\":2026,\"extended_authorization\":{\"status\":\"disabled\"},\"fingerprint\":\"4HbbFFQJCSrY1syI\",\"funding\":\"debit\",\"iin\":\"497355\",\"incremental_authorization\":{\"status\":\"unavailable\"},\"installments\":null,\"issuer\":\"SOCIETE GENERALE S.A.\",\"last4\":\"1231\",\"mandate\":null,\"moto\":false,\"multicapture\":{\"status\":\"unavailable\"},\"network\":\"visa\",\"network_token\":{\"used\":false},\"network_transaction_id\":\"486007754527295\",\"overcapture\":{\"maximum_amount_capturable\":2990,\"status\":\"unavailable\"},\"payment_account_reference\":\"V001AAG0000362210430000000000\",\"regulated_status\":\"unregulated\",\"three_d_secure\":{\"authentication_flow\":\"frictionless\",\"electronic_commerce_indicator\":\"07\",\"exemption_indicator\":null,\"result\":\"exempted\",\"result_reason\":null,\"transaction_id\":\"658ac951-2faf-4ac9-918c-ad63c0b1850f\",\"version\":\"2.2.0\"},\"wallet\":null},\"type\":\"card\"},\"refunded\":false,\"source\":null,\"status\":\"succeeded\",\"mit_params\":{\"network_transaction_id\":\"486007754527295\"}},\"confirmation_method\":\"manual\",\"created\":1767819449,\"currency\":\"eur\",\"customer\":null,\"last_payment_error\":null,\"livemode\":true,\"metadata\":{\"payment_id\":\"reSFDdFk1Eh7Gn0glXckZySYB\",\"payments_extension\":\"true\",\"payments_extension_type\":\"card\",\"reconciliation_flow\":\"payments_api\",\"shop_id\":\"751927347\"},\"next_action\":null,\"payment_method\":\"pm_1Sn3nJIkWweOM9jAJWK7oZ90\",\"payment_method_types\":[\"card\"],\"source\":null,\"status\":\"succeeded\"}"</t>
  </si>
  <si>
    <t>AS-95842</t>
  </si>
  <si>
    <t>gid://shopify/Order/7426263548242</t>
  </si>
  <si>
    <t>gid://shopify/OrderTransaction/8599385342290</t>
  </si>
  <si>
    <t>2026-01-13T14:52:41Z</t>
  </si>
  <si>
    <t>6YB60560H8547713Y</t>
  </si>
  <si>
    <t>"{\"id\":\"6YB60560H8547713Y\",\"intent\":\"CAPTURE\",\"status\":\"COMPLETED\",\"payment_source\":{\"paypal\":{\"email_address\":\"jamesmayerhofer2004@gmail.com\",\"account_id\":\"DN27FKY44TNY2\",\"account_status\":\"VERIFIED\",\"name\":{\"given_name\":\"James\",\"surname\":\"Mayerhofer\"},\"phone_number\":{\"national_number\":\"6645411242\"},\"address\":{\"address_line_1\":\"Sch\u00f6nbach 119\",\"admin_area_2\":\"Sch\u00f6nbach\",\"postal_code\":\"3633\",\"country_code\":\"AT\"}}},\"purchase_units\":[{\"reference_id\":\"default\",\"amount\":{\"currency_code\":\"EUR\",\"value\":\"142.88\",\"breakdown\":{\"item_total\":{\"currency_code\":\"EUR\",\"value\":\"158.75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15.87\"}}},\"payee\":{\"email_address\":\"info@artestaposters.com\",\"merchant_id\":\"CZQCEKGVW6QGG\",\"display_data\":{\"brand_name\":\"Artesta\"}},\"payment_instruction\":{\"disbursement_mode\":\"INSTANT\"},\"description\":\"Life Simple simple pleasures - Bonjour mon amour - P\u00f3ster \\/ Sin marco \\/ 50x70\",\"custom_id\":\"{\\\"shop_id\\\":751927347,\\\"session_id\\\":\\\"rzrmeZ4bMh8PupwLdv4Qb4Kw5\\\"}\",\"invoice_id\":\"rzrmeZ4bMh8PupwLdv4Qb4Kw5\",\"soft_descriptor\":\"PAYPAL *ARTESTASTOR AR\",\"items\":[{\"name\":\"Life Simple simple pleasures - Bonjour mon amour - P\u00f3ster \\/ Sin marco \\/ 50x70\",\"unit_amount\":{\"currency_code\":\"EUR\",\"value\":\"32.95\"},\"tax\":{\"currency_code\":\"EUR\",\"value\":\"0.00\"},\"quantity\":\"1\"},{\"name\":\"Henri Matisse \\\"Coeur d'Amour Epris - Verve\\\" love print - P\u00f3ster \\/ Sin marco \\/ 50x70\",\"unit_amount\":{\"currency_code\":\"EUR\",\"value\":\"32.95\"},\"tax\":{\"currency_code\":\"EUR\",\"value\":\"0.00\"},\"quantity\":\"1\"},{\"name\":\"Bonjour Hearts - Athene Fritsch - P\u00f3ster \\/ Sin marco \\/ 50x70\",\"unit_amount\":{\"currency_code\":\"EUR\",\"value\":\"32.95\"},\"tax\":{\"currency_code\":\"EUR\",\"value\":\"0.00\"},\"quantity\":\"1\"},{\"name\":\"Life Simple simple pleasures - La Dolce Vita, Pasta e vino - P\u00f3ster \\/ Sin marco \\/ 40x50\",\"unit_amount\":{\"currency_code\":\"EUR\",\"value\":\"26.95\"},\"tax\":{\"currency_code\":\"EUR\",\"value\":\"0.00\"},\"quantity\":\"1\"},{\"name\":\"Monstera - P\u00f3ster \\/ Sin marco \\/ 50x70\",\"unit_amount\":{\"currency_code\":\"EUR\",\"value\":\"32.95\"},\"tax\":{\"currency_code\":\"EUR\",\"value\":\"0.00\"},\"quantity\":\"1\"}],\"shipping\":{\"name\":{\"full_name\":\"James Mayerhofer\"},\"address\":{\"address_line_1\":\"Vorgartenstra\u00dfe 210\\/1\\/9\\/75\",\"admin_area_2\":\"Wien\",\"postal_code\":\"1020\",\"country_code\":\"AT\"}},\"supplementary_data\":{\"tax_nexus\":[]},\"payments\":{\"captures\":[{\"id\":\"0B731826ES0180708\",\"status\":\"COMPLETED\",\"amount\":{\"currency_code\":\"EUR\",\"value\":\"142.88\"},\"final_capture\":true,\"disbursement_mode\":\"INSTANT\",\"seller_protection\":{\"status\":\"ELIGIBLE\",\"dispute_categories\":[\"ITEM_NOT_RECEIVED\",\"UNAUTHORIZED_TRANSACTION\"]},\"seller_receivable_breakdown\":{\"gross_amount\":{\"currency_code\":\"EUR\",\"value\":\"142.88\"},\"paypal_fee\":{\"currency_code\":\"EUR\",\"value\":\"4.49\"},\"net_amount\":{\"currency_code\":\"EUR\",\"value\":\"138.39\"}},\"invoice_id\":\"rzrmeZ4bMh8PupwLdv4Qb4Kw5\",\"custom_id\":\"{\\\"shop_id\\\":751927347,\\\"session_id\\\":\\\"rzrmeZ4bMh8PupwLdv4Qb4Kw5\\\"}\",\"links\":[{\"href\":\"https:\\/\\/api.paypal.com\\/v2\\/payments\\/captures\\/0B731826ES0180708\",\"rel\":\"self\",\"method\":\"GET\"},{\"href\":\"https:\\/\\/api.paypal.com\\/v2\\/payments\\/captures\\/0B731826ES0180708\\/refund\",\"rel\":\"refund\",\"method\":\"POST\"},{\"href\":\"https:\\/\\/api.paypal.com\\/v2\\/checkout\\/orders\\/6YB60560H8547713Y\",\"rel\":\"up\",\"method\":\"GET\"}],\"create_time\":\"2026-01-13T14:52:44Z\",\"update_time\":\"2026-01-13T14:52:44Z\"}]}}],\"payer\":{\"name\":{\"given_name\":\"James\",\"surname\":\"Mayerhofer\"},\"email_address\":\"jamesmayerhofer2004@gmail.com\",\"payer_id\":\"DN27FKY44TNY2\",\"phone\":{\"phone_number\":{\"national_number\":\"6645411242\"}},\"address\":{\"address_line_1\":\"Sch\u00f6nbach 119\",\"admin_area_2\":\"Sch\u00f6nbach\",\"postal_code\":\"3633\",\"country_code\":\"AT\"}},\"create_time\":\"2026-01-13T14:52:21Z\",\"update_time\":\"2026-01-13T14:52:44Z\",\"links\":[{\"href\":\"https:\\/\\/api.paypal.com\\/v2\\/checkout\\/orders\\/6YB60560H8547713Y\",\"rel\":\"self\",\"method\":\"GET\"}]}"</t>
  </si>
  <si>
    <t>gid://shopify/OrderTransaction/8620237816146</t>
  </si>
  <si>
    <t>2026-01-20T10:06:41Z</t>
  </si>
  <si>
    <t>zsbtAgiSMRpHDRy9D6slthq55</t>
  </si>
  <si>
    <t>"{\"status\":\"COMPLETED\",\"id\":\"4GW36708JC938664X\",\"amount\":\"16.50\",\"currency\":\"EUR\",\"created_at\":\"2026-01-20T02:06:42-08:00\",\"updated_at\":\"2026-01-20T02:06:42-08:00\",\"seller_payable_breakdown\":{\"gross_amount\":{\"currency_code\":\"EUR\",\"value\":\"16.50\"},\"paypal_fee\":{\"currency_code\":\"EUR\",\"value\":\"0.00\"},\"net_amount\":{\"currency_code\":\"EUR\",\"value\":\"16.50\"},\"total_refunded_amount\":{\"currency_code\":\"EUR\",\"value\":\"16.50\"}},\"invoice_id\":{\"invoice_id\":\"rzrmeZ4bMh8PupwLdv4Qb4Kw5\"},\"custom_id\":{\"shop_id\":751927347,\"session_id\":\"zsbtAgiSMRpHDRy9D6slthq55\"}}"</t>
  </si>
  <si>
    <t>AS-96896</t>
  </si>
  <si>
    <t>gid://shopify/Order/7498236133714</t>
  </si>
  <si>
    <t>gid://shopify/OrderTransaction/8638705860946</t>
  </si>
  <si>
    <t>2026-01-27T09:19:52Z</t>
  </si>
  <si>
    <t>ch_3Su8RAIkWweOM9jA0MuisHx1</t>
  </si>
  <si>
    <t>r78cFieOIFIgyGgjtiBoSIuFu</t>
  </si>
  <si>
    <t>pi_3Su8RAIkWweOM9jA0fnz0GQu</t>
  </si>
  <si>
    <t>"{\"id\":\"pi_3Su8RAIkWweOM9jA0fnz0GQu\",\"object\":\"payment_intent\",\"amount\":9885,\"amount_capturable\":0,\"amount_received\":9885,\"canceled_at\":null,\"cancellation_reason\":null,\"capture_method\":\"automatic\",\"latest_charge\":{\"id\":\"ch_3Su8RAIkWweOM9jA0MuisHx1\",\"object\":\"charge\",\"amount\":9885,\"application_fee\":\"fee_1Su8RCIkWweOM9jAlRqoehle\",\"balance_transaction\":\"txn_3Su8RAIkWweOM9jA0F3dkWRJ\",\"captured\":true,\"created\":1769505593,\"currency\":\"eur\",\"failure_code\":null,\"failure_message\":null,\"fraud_details\":{},\"livemode\":true,\"metadata\":{\"payment_id\":\"r78cFieOIFIgyGgjtiBoSIuF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8RAIkWweOM9jA0fnz0GQu\",\"payment_method\":\"pm_1Su8RAIkWweOM9jAgCaibNLd\",\"payment_method_details\":{\"card\":{\"amount_authorized\":9885,\"authorization_code\":\"086248\",\"brand\":\"mastercard\",\"checks\":{\"address_line1_check\":\"unavailable\",\"address_postal_code_check\":\"unavailable\",\"cvc_check\":\"pass\"},\"country\":\"DE\",\"description\":\"Standard MasterCard Card\",\"ds_transaction_id\":null,\"exp_month\":4,\"exp_year\":2026,\"extended_authorization\":{\"status\":\"disabled\"},\"fingerprint\":\"TeQeOg0B5yfqTJvP\",\"funding\":\"credit\",\"iin\":\"541556\",\"incremental_authorization\":{\"status\":\"unavailable\"},\"installments\":null,\"issuer\":\"DEUTSCHE BANK AG\",\"last4\":\"7045\",\"mandate\":null,\"moto\":false,\"multicapture\":{\"status\":\"unavailable\"},\"network\":\"mastercard\",\"network_token\":{\"used\":false},\"network_transaction_id\":\"MCSYUKKI90127\",\"overcapture\":{\"maximum_amount_capturable\":9885,\"status\":\"unavailable\"},\"payment_account_reference\":\"5001EHWYE3IBHBGAM33ISUUN25FOG\",\"regulated_status\":\"unregulated\",\"three_d_secure\":null,\"wallet\":null},\"type\":\"card\"},\"refunded\":false,\"source\":null,\"status\":\"succeeded\",\"mit_params\":{\"network_transaction_id\":\"MCSYUKKI90127\"}},\"confirmation_method\":\"manual\",\"created\":1769505592,\"currency\":\"eur\",\"customer\":null,\"last_payment_error\":null,\"livemode\":true,\"metadata\":{\"payment_id\":\"r78cFieOIFIgyGgjtiBoSIuFu\",\"payments_extension\":\"true\",\"payments_extension_type\":\"card\",\"reconciliation_flow\":\"payments_api\",\"shop_id\":\"751927347\"},\"next_action\":null,\"payment_method\":\"pm_1Su8RAIkWweOM9jAgCaibNLd\",\"payment_method_types\":[\"card\"],\"source\":null,\"status\":\"succeeded\"}"</t>
  </si>
  <si>
    <t>AS-95957</t>
  </si>
  <si>
    <t>gid://shopify/Order/7429010981202</t>
  </si>
  <si>
    <t>gid://shopify/OrderTransaction/8603111424338</t>
  </si>
  <si>
    <t>2026-01-14T21:52:22Z</t>
  </si>
  <si>
    <t>ch_3SpbzHIkWweOM9jA20NPnva3</t>
  </si>
  <si>
    <t>rihIJxTvU3gz96mUVL8bXyWyE</t>
  </si>
  <si>
    <t>pi_3SpbzHIkWweOM9jA2VxKBrPv</t>
  </si>
  <si>
    <t>"{\"id\":\"pi_3SpbzHIkWweOM9jA2VxKBrPv\",\"object\":\"payment_intent\",\"amount\":3790,\"amount_capturable\":0,\"amount_received\":3790,\"canceled_at\":null,\"cancellation_reason\":null,\"capture_method\":\"automatic\",\"latest_charge\":{\"id\":\"ch_3SpbzHIkWweOM9jA20NPnva3\",\"object\":\"charge\",\"amount\":3790,\"application_fee\":\"fee_1SpbzHIkWweOM9jARhREbzjA\",\"balance_transaction\":\"txn_3SpbzHIkWweOM9jA2Yh8nWaf\",\"captured\":true,\"created\":1768427543,\"currency\":\"eur\",\"failure_code\":null,\"failure_message\":null,\"fraud_details\":{},\"livemode\":true,\"metadata\":{\"payment_id\":\"rihIJxTvU3gz96mUVL8bXyWy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bzHIkWweOM9jA2VxKBrPv\",\"payment_method\":\"pm_1SpbzHIkWweOM9jA4ysyvUkE\",\"payment_method_details\":{\"card\":{\"amount_authorized\":3790,\"authorization_code\":\"790363\",\"brand\":\"visa\",\"checks\":{\"address_line1_check\":\"unavailable\",\"address_postal_code_check\":\"unavailable\",\"cvc_check\":\"pass\"},\"country\":\"ES\",\"description\":\"Visa Classic\",\"ds_transaction_id\":null,\"exp_month\":5,\"exp_year\":2031,\"extended_authorization\":{\"status\":\"disabled\"},\"fingerprint\":\"uWicLts3dtjKlVTy\",\"funding\":\"credit\",\"iin\":\"476663\",\"incremental_authorization\":{\"status\":\"unavailable\"},\"installments\":null,\"issuer\":\"CAIXABANK S.A.\",\"last4\":\"2221\",\"mandate\":null,\"moto\":false,\"multicapture\":{\"status\":\"unavailable\"},\"network\":\"visa\",\"network_token\":{\"used\":false},\"network_transaction_id\":\"486014787434572\",\"overcapture\":{\"maximum_amount_capturable\":3790,\"status\":\"unavailable\"},\"payment_account_reference\":\"V0010013824270643558043599470\",\"regulated_status\":\"unregulated\",\"three_d_secure\":null,\"wallet\":null},\"type\":\"card\"},\"refunded\":false,\"source\":null,\"status\":\"succeeded\",\"mit_params\":{\"network_transaction_id\":\"486014787434572\"}},\"confirmation_method\":\"manual\",\"created\":1768427543,\"currency\":\"eur\",\"customer\":null,\"last_payment_error\":null,\"livemode\":true,\"metadata\":{\"payment_id\":\"rihIJxTvU3gz96mUVL8bXyWyE\",\"payments_extension\":\"true\",\"payments_extension_type\":\"card\",\"reconciliation_flow\":\"payments_api\",\"shop_id\":\"751927347\"},\"next_action\":null,\"payment_method\":\"pm_1SpbzHIkWweOM9jA4ysyvUkE\",\"payment_method_types\":[\"card\"],\"source\":null,\"status\":\"succeeded\"}"</t>
  </si>
  <si>
    <t>AS-95666</t>
  </si>
  <si>
    <t>gid://shopify/Order/7421070475602</t>
  </si>
  <si>
    <t>gid://shopify/OrderTransaction/8594443370834</t>
  </si>
  <si>
    <t>2026-01-11T16:08:17Z</t>
  </si>
  <si>
    <t>34C94308R6631953V</t>
  </si>
  <si>
    <t>"{\"id\":\"34C94308R6631953V\",\"intent\":\"CAPTURE\",\"status\":\"COMPLETED\",\"payment_source\":{\"paypal\":{\"email_address\":\"achimweissenhorn@gmx.de\",\"account_id\":\"4S5XK4QVW2YUN\",\"account_status\":\"VERIFIED\",\"name\":{\"given_name\":\"Achim\",\"surname\":\"Wei\u00dfenhorn\"},\"phone_number\":{\"national_number\":\"491738857390\"},\"address\":{\"address_line_1\":\"Jochumstr. 43\",\"admin_area_2\":\"Babenhausen\",\"postal_code\":\"87727\",\"country_code\":\"DE\"}}},\"purchase_units\":[{\"reference_id\":\"default\",\"amount\":{\"currency_code\":\"EUR\",\"value\":\"99.95\",\"breakdown\":{\"item_total\":{\"currency_code\":\"EUR\",\"value\":\"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inimalist horizon in soft olive green and sepia - Lienzo \\/ Sin marco \\/ 70x100\",\"custom_id\":\"{\\\"shop_id\\\":751927347,\\\"session_id\\\":\\\"r546QcqF4MgjtSuiYesfOhYox\\\"}\",\"invoice_id\":\"r546QcqF4MgjtSuiYesfOhYox\",\"items\":[{\"name\":\"Minimalist horizon in soft olive green and sepia - Lienzo \\/ Sin marco \\/ 70x100\",\"unit_amount\":{\"currency_code\":\"EUR\",\"value\":\"99.95\"},\"tax\":{\"currency_code\":\"EUR\",\"value\":\"0.00\"},\"quantity\":\"1\"}],\"shipping\":{\"name\":{\"full_name\":\"Achim  Weissenhorn \"},\"address\":{\"address_line_1\":\"Jochumstr 43\",\"admin_area_2\":\"Babenhausen\",\"postal_code\":\"87727\",\"country_code\":\"DE\"}},\"supplementary_data\":{\"tax_nexus\":[]},\"payments\":{\"captures\":[{\"id\":\"68F74240229360356\",\"status\":\"COMPLETED\",\"amount\":{\"currency_code\":\"EUR\",\"value\":\"99.95\"},\"final_capture\":true,\"disbursement_mode\":\"INSTANT\",\"seller_protection\":{\"status\":\"ELIGIBLE\",\"dispute_categories\":[\"ITEM_NOT_RECEIVED\",\"UNAUTHORIZED_TRANSACTION\"]},\"seller_receivable_breakdown\":{\"gross_amount\":{\"currency_code\":\"EUR\",\"value\":\"99.95\"},\"paypal_fee\":{\"currency_code\":\"EUR\",\"value\":\"3.25\"},\"net_amount\":{\"currency_code\":\"EUR\",\"value\":\"96.70\"}},\"invoice_id\":\"r546QcqF4MgjtSuiYesfOhYox\",\"custom_id\":\"{\\\"shop_id\\\":751927347,\\\"session_id\\\":\\\"r546QcqF4MgjtSuiYesfOhYox\\\"}\",\"links\":[{\"href\":\"https:\\/\\/api.paypal.com\\/v2\\/payments\\/captures\\/68F74240229360356\",\"rel\":\"self\",\"method\":\"GET\"},{\"href\":\"https:\\/\\/api.paypal.com\\/v2\\/payments\\/captures\\/68F74240229360356\\/refund\",\"rel\":\"refund\",\"method\":\"POST\"},{\"href\":\"https:\\/\\/api.paypal.com\\/v2\\/checkout\\/orders\\/34C94308R6631953V\",\"rel\":\"up\",\"method\":\"GET\"}],\"create_time\":\"2026-01-11T16:08:18Z\",\"update_time\":\"2026-01-11T16:08:18Z\"}]}}],\"payer\":{\"name\":{\"given_name\":\"Achim\",\"surname\":\"Wei\u00dfenhorn\"},\"email_address\":\"achimweissenhorn@gmx.de\",\"payer_id\":\"4S5XK4QVW2YUN\",\"phone\":{\"phone_number\":{\"national_number\":\"491738857390\"}},\"address\":{\"address_line_1\":\"Jochumstr. 43\",\"admin_area_2\":\"Babenhausen\",\"postal_code\":\"87727\",\"country_code\":\"DE\"}},\"create_time\":\"2026-01-11T16:07:18Z\",\"update_time\":\"2026-01-11T16:08:18Z\",\"links\":[{\"href\":\"https:\\/\\/api.paypal.com\\/v2\\/checkout\\/orders\\/34C94308R6631953V\",\"rel\":\"self\",\"method\":\"GET\"}]}"</t>
  </si>
  <si>
    <t>gid://shopify/OrderTransaction/8607146246482</t>
  </si>
  <si>
    <t>2026-01-16T09:08:59Z</t>
  </si>
  <si>
    <t>zK44cBJiSwPYoswVxGmCawyEf</t>
  </si>
  <si>
    <t>"{\"status\":\"COMPLETED\",\"id\":\"2RK98833PC8301250\",\"amount\":\"19.99\",\"currency\":\"EUR\",\"created_at\":\"2026-01-16T01:09:00-08:00\",\"updated_at\":\"2026-01-16T01:09:00-08:00\",\"seller_payable_breakdown\":{\"gross_amount\":{\"currency_code\":\"EUR\",\"value\":\"19.99\"},\"paypal_fee\":{\"currency_code\":\"EUR\",\"value\":\"0.00\"},\"net_amount\":{\"currency_code\":\"EUR\",\"value\":\"19.99\"},\"total_refunded_amount\":{\"currency_code\":\"EUR\",\"value\":\"19.99\"}},\"invoice_id\":{\"invoice_id\":\"r546QcqF4MgjtSuiYesfOhYox\"},\"custom_id\":{\"shop_id\":751927347,\"session_id\":\"zK44cBJiSwPYoswVxGmCawyEf\"}}"</t>
  </si>
  <si>
    <t>AS-96598</t>
  </si>
  <si>
    <t>gid://shopify/Order/7489527775570</t>
  </si>
  <si>
    <t>gid://shopify/OrderTransaction/8627852869970</t>
  </si>
  <si>
    <t>2026-01-23T12:37:48Z</t>
  </si>
  <si>
    <t>87908163PN912130U</t>
  </si>
  <si>
    <t>"{\"id\":\"87908163PN912130U\",\"intent\":\"CAPTURE\",\"status\":\"COMPLETED\",\"payment_source\":{\"paypal\":{\"email_address\":\"maruxavf1@hotmail.com\",\"account_id\":\"3SL7865CEEDH6\",\"account_status\":\"VERIFIED\",\"name\":{\"given_name\":\"Maruxa\",\"surname\":\"Villamor Fraiz\"},\"phone_number\":{\"national_number\":\"34628644208\"},\"address\":{\"address_line_1\":\"Calle Pombal, 21, 2\u00b0\",\"admin_area_2\":\"Santiago de Compostela\",\"admin_area_1\":\"La Coru\u00f1a\",\"postal_code\":\"15705\",\"country_code\":\"ES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lue Birds Woodblock print from Yatsuo no tsubaki by Taguchi Tomoki - P\u00f3ster \\/ Sin marco \\/ 30x40\",\"custom_id\":\"{\\\"shop_id\\\":751927347,\\\"session_id\\\":\\\"r4TfJOO5M9XqjpWgR7lqGk3VF\\\"}\",\"invoice_id\":\"r4TfJOO5M9XqjpWgR7lqGk3VF\",\"soft_descriptor\":\"PAYPAL *ARTESTASTOR AR\",\"items\":[{\"name\":\"Blue Birds Woodblock print from Yatsuo no tsubaki by Taguchi Tomoki - P\u00f3ster \\/ Sin marco \\/ 30x40\",\"unit_amount\":{\"currency_code\":\"EUR\",\"value\":\"19.95\"},\"tax\":{\"currency_code\":\"EUR\",\"value\":\"0.00\"},\"quantity\":\"1\"}],\"shipping\":{\"name\":{\"full_name\":\"Maruxa Villamor Fraiz\"},\"address\":{\"address_line_1\":\"Rua do Pombal, 21, 2\",\"admin_area_2\":\"Santiago De Compostela\",\"admin_area_1\":\"La Coru\u00f1a\",\"postal_code\":\"15705\",\"country_code\":\"ES\"}},\"supplementary_data\":{\"tax_nexus\":[]},\"payments\":{\"captures\":[{\"id\":\"0MF191955W5266711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4TfJOO5M9XqjpWgR7lqGk3VF\",\"custom_id\":\"{\\\"shop_id\\\":751927347,\\\"session_id\\\":\\\"r4TfJOO5M9XqjpWgR7lqGk3VF\\\"}\",\"links\":[{\"href\":\"https:\\/\\/api.paypal.com\\/v2\\/payments\\/captures\\/0MF191955W5266711\",\"rel\":\"self\",\"method\":\"GET\"},{\"href\":\"https:\\/\\/api.paypal.com\\/v2\\/payments\\/captures\\/0MF191955W5266711\\/refund\",\"rel\":\"refund\",\"method\":\"POST\"},{\"href\":\"https:\\/\\/api.paypal.com\\/v2\\/checkout\\/orders\\/87908163PN912130U\",\"rel\":\"up\",\"method\":\"GET\"}],\"create_time\":\"2026-01-23T12:37:50Z\",\"update_time\":\"2026-01-23T12:37:50Z\"}]}}],\"payer\":{\"name\":{\"given_name\":\"Maruxa\",\"surname\":\"Villamor Fraiz\"},\"email_address\":\"maruxavf1@hotmail.com\",\"payer_id\":\"3SL7865CEEDH6\",\"phone\":{\"phone_number\":{\"national_number\":\"34628644208\"}},\"address\":{\"address_line_1\":\"Calle Pombal, 21, 2\u00b0\",\"admin_area_2\":\"Santiago de Compostela\",\"admin_area_1\":\"La Coru\u00f1a\",\"postal_code\":\"15705\",\"country_code\":\"ES\"}},\"create_time\":\"2026-01-23T12:36:35Z\",\"update_time\":\"2026-01-23T12:37:50Z\",\"links\":[{\"href\":\"https:\\/\\/api.paypal.com\\/v2\\/checkout\\/orders\\/87908163PN912130U\",\"rel\":\"self\",\"method\":\"GET\"}]}"</t>
  </si>
  <si>
    <t>AS-96654</t>
  </si>
  <si>
    <t>gid://shopify/Order/7491919577426</t>
  </si>
  <si>
    <t>gid://shopify/OrderTransaction/8630805496146</t>
  </si>
  <si>
    <t>2026-01-24T13:09:16Z</t>
  </si>
  <si>
    <t>ch_3St6aXIkWweOM9jA1o71M74Z</t>
  </si>
  <si>
    <t>r4FVadbGfT3qdkrx32gNwyzjV</t>
  </si>
  <si>
    <t>pi_3St6aXIkWweOM9jA1zuNlZLm</t>
  </si>
  <si>
    <t>"{\"id\":\"pi_3St6aXIkWweOM9jA1zuNlZLm\",\"object\":\"payment_intent\",\"amount\":22208,\"amount_capturable\":0,\"amount_received\":22208,\"canceled_at\":null,\"cancellation_reason\":null,\"capture_method\":\"automatic\",\"latest_charge\":{\"id\":\"ch_3St6aXIkWweOM9jA1o71M74Z\",\"object\":\"charge\",\"amount\":22208,\"application_fee\":\"fee_1St6aYIkWweOM9jALdI3htnJ\",\"balance_transaction\":\"txn_3St6aXIkWweOM9jA1kvKro3J\",\"captured\":true,\"created\":1769260157,\"currency\":\"eur\",\"failure_code\":null,\"failure_message\":null,\"fraud_details\":{},\"livemode\":true,\"metadata\":{\"payment_id\":\"r4FVadbGfT3qdkrx32gNwyzj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6aXIkWweOM9jA1zuNlZLm\",\"payment_method\":\"pm_1St6aXIkWweOM9jA8xemMU7t\",\"payment_method_details\":{\"card\":{\"amount_authorized\":22208,\"authorization_code\":\"979327\",\"brand\":\"visa\",\"checks\":{\"address_line1_check\":\"unavailable\",\"address_postal_code_check\":\"unavailable\",\"cvc_check\":null},\"country\":\"ES\",\"description\":\"Visa Classic\",\"ds_transaction_id\":null,\"exp_month\":10,\"exp_year\":2029,\"extended_authorization\":{\"status\":\"disabled\"},\"fingerprint\":\"dlgHryYiEeHQn9dg\",\"funding\":\"debit\",\"iin\":\"491846\",\"incremental_authorization\":{\"status\":\"unavailable\"},\"installments\":null,\"issuer\":\"IBERCAJA BANCO S.A\",\"last4\":\"0380\",\"mandate\":null,\"moto\":false,\"multicapture\":{\"status\":\"unavailable\"},\"network\":\"visa\",\"network_token\":{\"used\":true},\"network_transaction_id\":\"486024473570516\",\"overcapture\":{\"maximum_amount_capturable\":22208,\"status\":\"unavailable\"},\"payment_account_reference\":\"V0010013024320825152779075206\",\"regulated_status\":\"unregulated\",\"three_d_secure\":null,\"wallet\":null},\"type\":\"card\"},\"refunded\":false,\"source\":null,\"status\":\"succeeded\",\"mit_params\":{\"network_transaction_id\":\"486024473570516\"}},\"confirmation_method\":\"manual\",\"created\":1769260157,\"currency\":\"eur\",\"customer\":null,\"last_payment_error\":null,\"livemode\":true,\"metadata\":{\"payment_id\":\"r4FVadbGfT3qdkrx32gNwyzjV\",\"payments_extension\":\"true\",\"payments_extension_type\":\"card\",\"reconciliation_flow\":\"payments_api\",\"shop_id\":\"751927347\"},\"next_action\":null,\"payment_method\":\"pm_1St6aXIkWweOM9jA8xemMU7t\",\"payment_method_types\":[\"card\"],\"source\":null,\"status\":\"succeeded\"}"</t>
  </si>
  <si>
    <t>AS-97229</t>
  </si>
  <si>
    <t>gid://shopify/Order/7516886925650</t>
  </si>
  <si>
    <t>gid://shopify/OrderTransaction/8650819469650</t>
  </si>
  <si>
    <t>2026-01-31T18:14:48Z</t>
  </si>
  <si>
    <t>ch_3Svih3IkWweOM9jA0cah575P</t>
  </si>
  <si>
    <t>rhw6Jp2bmgK7X56V5kc7eDxF6</t>
  </si>
  <si>
    <t>pi_3Svih3IkWweOM9jA0OANCDxS</t>
  </si>
  <si>
    <t>"{\"id\":\"pi_3Svih3IkWweOM9jA0OANCDxS\",\"object\":\"payment_intent\",\"amount\":8085,\"amount_capturable\":0,\"amount_received\":8085,\"canceled_at\":null,\"cancellation_reason\":null,\"capture_method\":\"automatic\",\"latest_charge\":{\"id\":\"ch_3Svih3IkWweOM9jA0cah575P\",\"object\":\"charge\",\"amount\":8085,\"application_fee\":\"fee_1Svih5IkWweOM9jAYbYZLeGa\",\"balance_transaction\":\"txn_3Svih3IkWweOM9jA0lc2O3Dh\",\"captured\":true,\"created\":1769883291,\"currency\":\"eur\",\"failure_code\":null,\"failure_message\":null,\"fraud_details\":{},\"livemode\":true,\"metadata\":{\"payment_id\":\"rhw6Jp2bmgK7X56V5kc7eDxF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ih3IkWweOM9jA0OANCDxS\",\"payment_method\":\"pm_1Svih3IkWweOM9jA0cSNl9BS\",\"payment_method_details\":{\"card\":{\"amount_authorized\":8085,\"authorization_code\":\"732045\",\"brand\":\"visa\",\"checks\":{\"address_line1_check\":\"unavailable\",\"address_postal_code_check\":\"unavailable\",\"cvc_check\":\"pass\"},\"country\":\"FR\",\"description\":\"Visa Classic\",\"ds_transaction_id\":null,\"exp_month\":3,\"exp_year\":2026,\"extended_authorization\":{\"status\":\"disabled\"},\"fingerprint\":\"OZIcdZ80PfovHAym\",\"funding\":\"debit\",\"iin\":\"417174\",\"incremental_authorization\":{\"status\":\"unavailable\"},\"installments\":null,\"issuer\":\"CREDIT MUTUEL ARKEA\",\"last4\":\"3711\",\"mandate\":null,\"moto\":false,\"multicapture\":{\"status\":\"unavailable\"},\"network\":\"visa\",\"network_token\":{\"used\":false},\"network_transaction_id\":\"486031656910083\",\"overcapture\":{\"maximum_amount_capturable\":8085,\"status\":\"unavailable\"},\"payment_account_reference\":\"V0010013526031656919448740191\",\"regulated_status\":\"unregulated\",\"three_d_secure\":{\"authentication_flow\":\"frictionless\",\"electronic_commerce_indicator\":\"07\",\"exemption_indicator\":null,\"result\":\"exempted\",\"result_reason\":null,\"transaction_id\":\"47c2a34d-3385-457a-9b2a-e418350b9cf1\",\"version\":\"2.2.0\"},\"wallet\":null},\"type\":\"card\"},\"refunded\":false,\"source\":null,\"status\":\"succeeded\",\"mit_params\":{\"network_transaction_id\":\"486031656910083\"}},\"confirmation_method\":\"manual\",\"created\":1769883289,\"currency\":\"eur\",\"customer\":null,\"last_payment_error\":null,\"livemode\":true,\"metadata\":{\"payment_id\":\"rhw6Jp2bmgK7X56V5kc7eDxF6\",\"payments_extension\":\"true\",\"payments_extension_type\":\"card\",\"reconciliation_flow\":\"payments_api\",\"shop_id\":\"751927347\"},\"next_action\":null,\"payment_method\":\"pm_1Svih3IkWweOM9jA0cSNl9BS\",\"payment_method_types\":[\"card\"],\"source\":null,\"status\":\"succeeded\"}"</t>
  </si>
  <si>
    <t>AS-95983</t>
  </si>
  <si>
    <t>AS-96221</t>
  </si>
  <si>
    <t>gid://shopify/Order/7438880375122</t>
  </si>
  <si>
    <t>gid://shopify/OrderTransaction/8614490997074</t>
  </si>
  <si>
    <t>2026-01-18T09:52:39Z</t>
  </si>
  <si>
    <t>ch_3SqseyIkWweOM9jA0XhLcYAp</t>
  </si>
  <si>
    <t>rz6jihgbxiS9cVQBjdnqCOAc1</t>
  </si>
  <si>
    <t>pi_3SqseyIkWweOM9jA0gYOAoq0</t>
  </si>
  <si>
    <t>"{\"id\":\"pi_3SqseyIkWweOM9jA0gYOAoq0\",\"object\":\"payment_intent\",\"amount\":6795,\"amount_capturable\":0,\"amount_received\":6795,\"canceled_at\":null,\"cancellation_reason\":null,\"capture_method\":\"automatic\",\"latest_charge\":{\"id\":\"ch_3SqseyIkWweOM9jA0XhLcYAp\",\"object\":\"charge\",\"amount\":6795,\"application_fee\":\"fee_1SqsezIkWweOM9jA1Cscl9Tp\",\"balance_transaction\":\"txn_3SqseyIkWweOM9jA0mQcArS3\",\"captured\":true,\"created\":1768729960,\"currency\":\"eur\",\"failure_code\":null,\"failure_message\":null,\"fraud_details\":{},\"livemode\":true,\"metadata\":{\"payment_id\":\"rz6jihgbxiS9cVQBjdnqCOAc1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seyIkWweOM9jA0gYOAoq0\",\"payment_method\":\"pm_1SqseyIkWweOM9jAhbyGCWrt\",\"payment_method_details\":{\"card\":{\"amount_authorized\":6795,\"authorization_code\":\"350296\",\"brand\":\"visa\",\"checks\":{\"address_line1_check\":null,\"address_postal_code_check\":null,\"cvc_check\":null},\"country\":\"FR\",\"description\":\"Visa Classic\",\"ds_transaction_id\":null,\"exp_month\":9,\"exp_year\":2031,\"extended_authorization\":{\"status\":\"disabled\"},\"fingerprint\":\"1IyaWPMOD4r3UTl1\",\"funding\":\"debit\",\"iin\":\"463661\",\"incremental_authorization\":{\"status\":\"unavailable\"},\"installments\":null,\"issuer\":\"Caisse Federale De Credit Mutuel\",\"last4\":\"0000\",\"mandate\":null,\"moto\":false,\"multicapture\":{\"status\":\"unavailable\"},\"network\":\"visa\",\"network_token\":{\"used\":false},\"network_transaction_id\":\"486018355602245\",\"overcapture\":{\"maximum_amount_capturable\":6795,\"status\":\"unavailable\"},\"payment_account_reference\":null,\"regulated_status\":\"unregulated\",\"three_d_secure\":null,\"wallet\":{\"apple_pay\":{\"type\":\"apple_pay\"},\"dynamic_last4\":\"0563\",\"type\":\"apple_pay\"}},\"type\":\"card\"},\"refunded\":false,\"source\":null,\"status\":\"succeeded\",\"mit_params\":{\"network_transaction_id\":\"486018355602245\"}},\"confirmation_method\":\"manual\",\"created\":1768729960,\"currency\":\"eur\",\"customer\":null,\"last_payment_error\":null,\"livemode\":true,\"metadata\":{\"payment_id\":\"rz6jihgbxiS9cVQBjdnqCOAc1\",\"payments_extension\":\"true\",\"payments_extension_type\":\"card\",\"reconciliation_flow\":\"payments_api\",\"shop_id\":\"751927347\"},\"next_action\":null,\"payment_method\":\"pm_1SqseyIkWweOM9jAhbyGCWrt\",\"payment_method_types\":[\"card\"],\"source\":null,\"status\":\"succeeded\"}"</t>
  </si>
  <si>
    <t>AS-96136</t>
  </si>
  <si>
    <t>gid://shopify/Order/7436049318226</t>
  </si>
  <si>
    <t>gid://shopify/OrderTransaction/8611130736978</t>
  </si>
  <si>
    <t>2026-01-17T12:33:45Z</t>
  </si>
  <si>
    <t>ch_3SqYhKIkWweOM9jA2CZMNCIS</t>
  </si>
  <si>
    <t>rK2iziBGfBqOOQ7oGPKxzTdi8</t>
  </si>
  <si>
    <t>pi_3SqYhKIkWweOM9jA2zQ062Kv</t>
  </si>
  <si>
    <t>"{\"id\":\"pi_3SqYhKIkWweOM9jA2zQ062Kv\",\"object\":\"payment_intent\",\"amount\":4990,\"amount_capturable\":0,\"amount_received\":4990,\"canceled_at\":null,\"cancellation_reason\":null,\"capture_method\":\"automatic\",\"latest_charge\":{\"id\":\"ch_3SqYhKIkWweOM9jA2CZMNCIS\",\"object\":\"charge\",\"amount\":4990,\"application_fee\":\"fee_1SqYhLIkWweOM9jAltL16MFa\",\"balance_transaction\":\"txn_3SqYhKIkWweOM9jA2oiGEaM8\",\"captured\":true,\"created\":1768653226,\"currency\":\"eur\",\"failure_code\":null,\"failure_message\":null,\"fraud_details\":{},\"livemode\":true,\"metadata\":{\"payment_id\":\"rK2iziBGfBqOOQ7oGPKxzTdi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YhKIkWweOM9jA2zQ062Kv\",\"payment_method\":\"pm_1SqYhKIkWweOM9jAhLzL1FK9\",\"payment_method_details\":{\"card\":{\"amount_authorized\":4990,\"authorization_code\":\"627313\",\"brand\":\"mastercard\",\"checks\":{\"address_line1_check\":\"unavailable\",\"address_postal_code_check\":\"unavailable\",\"cvc_check\":\"pass\"},\"country\":\"ES\",\"description\":\"Platinum MasterCard Immediate Debit\",\"ds_transaction_id\":null,\"exp_month\":8,\"exp_year\":2032,\"extended_authorization\":{\"status\":\"disabled\"},\"fingerprint\":\"BogflHWVVdoApywT\",\"funding\":\"debit\",\"iin\":\"548901\",\"incremental_authorization\":{\"status\":\"unavailable\"},\"installments\":null,\"issuer\":\"BANCO SANTANDER S.A.\",\"last4\":\"7871\",\"mandate\":null,\"moto\":false,\"multicapture\":{\"status\":\"unavailable\"},\"network\":\"mastercard\",\"network_token\":{\"used\":false},\"network_transaction_id\":\"TPLYOGJ5E0117\",\"overcapture\":{\"maximum_amount_capturable\":4990,\"status\":\"unavailable\"},\"payment_account_reference\":\"5001B5HQHD83NJFKNM4X7I4SHXW2U\",\"regulated_status\":\"unregulated\",\"three_d_secure\":null,\"wallet\":null},\"type\":\"card\"},\"refunded\":false,\"source\":null,\"status\":\"succeeded\",\"mit_params\":{\"network_transaction_id\":\"TPLYOGJ5E0117\"}},\"confirmation_method\":\"manual\",\"created\":1768653226,\"currency\":\"eur\",\"customer\":null,\"last_payment_error\":null,\"livemode\":true,\"metadata\":{\"payment_id\":\"rK2iziBGfBqOOQ7oGPKxzTdi8\",\"payments_extension\":\"true\",\"payments_extension_type\":\"card\",\"reconciliation_flow\":\"payments_api\",\"shop_id\":\"751927347\"},\"next_action\":null,\"payment_method\":\"pm_1SqYhKIkWweOM9jAhLzL1FK9\",\"payment_method_types\":[\"card\"],\"source\":null,\"status\":\"succeeded\"}"</t>
  </si>
  <si>
    <t>AS-96155</t>
  </si>
  <si>
    <t>gid://shopify/Order/7436692062546</t>
  </si>
  <si>
    <t>gid://shopify/OrderTransaction/8611880698194</t>
  </si>
  <si>
    <t>2026-01-17T15:18:26Z</t>
  </si>
  <si>
    <t>ch_3SqbGhIkWweOM9jA17OHyAUT</t>
  </si>
  <si>
    <t>rXA0rYezwAu9CLzrm6fZqVQl0</t>
  </si>
  <si>
    <t>pi_3SqbGhIkWweOM9jA1zeC6NZ0</t>
  </si>
  <si>
    <t>"{\"id\":\"pi_3SqbGhIkWweOM9jA1zeC6NZ0\",\"object\":\"payment_intent\",\"amount\":6590,\"amount_capturable\":0,\"amount_received\":6590,\"canceled_at\":null,\"cancellation_reason\":null,\"capture_method\":\"automatic\",\"latest_charge\":{\"id\":\"ch_3SqbGhIkWweOM9jA17OHyAUT\",\"object\":\"charge\",\"amount\":6590,\"application_fee\":\"fee_1SqbGjIkWweOM9jAbVk52gyj\",\"balance_transaction\":\"txn_3SqbGhIkWweOM9jA1y4V5J1Q\",\"captured\":true,\"created\":1768663108,\"currency\":\"eur\",\"failure_code\":null,\"failure_message\":null,\"fraud_details\":{},\"livemode\":true,\"metadata\":{\"payment_id\":\"rXA0rYezwAu9CLzrm6fZqVQl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bGhIkWweOM9jA1zeC6NZ0\",\"payment_method\":\"pm_1SqbGhIkWweOM9jAopirzPEq\",\"payment_method_details\":{\"card\":{\"amount_authorized\":6590,\"authorization_code\":\"100788\",\"brand\":\"mastercard\",\"checks\":{\"address_line1_check\":\"unavailable\",\"address_postal_code_check\":\"unavailable\",\"cvc_check\":\"pass\"},\"country\":\"ES\",\"description\":\"Platinum MasterCard Immediate Debit\",\"ds_transaction_id\":null,\"exp_month\":1,\"exp_year\":2029,\"extended_authorization\":{\"status\":\"disabled\"},\"fingerprint\":\"LvFZmlpxupkIUEkF\",\"funding\":\"debit\",\"iin\":\"535120\",\"incremental_authorization\":{\"status\":\"unavailable\"},\"installments\":null,\"issuer\":\"ING BANK N.V.\",\"last4\":\"0065\",\"mandate\":null,\"moto\":false,\"multicapture\":{\"status\":\"unavailable\"},\"network\":\"mastercard\",\"network_token\":{\"used\":false},\"network_transaction_id\":\"TPLXD4TW80117\",\"overcapture\":{\"maximum_amount_capturable\":6590,\"status\":\"unavailable\"},\"payment_account_reference\":\"5001EGAYGT1CWU331DBY1F6CFK6P1\",\"regulated_status\":\"unregulated\",\"three_d_secure\":null,\"wallet\":null},\"type\":\"card\"},\"refunded\":false,\"source\":null,\"status\":\"succeeded\",\"mit_params\":{\"network_transaction_id\":\"TPLXD4TW80117\"}},\"confirmation_method\":\"manual\",\"created\":1768663107,\"currency\":\"eur\",\"customer\":null,\"last_payment_error\":null,\"livemode\":true,\"metadata\":{\"payment_id\":\"rXA0rYezwAu9CLzrm6fZqVQl0\",\"payments_extension\":\"true\",\"payments_extension_type\":\"card\",\"reconciliation_flow\":\"payments_api\",\"shop_id\":\"751927347\"},\"next_action\":null,\"payment_method\":\"pm_1SqbGhIkWweOM9jAopirzPEq\",\"payment_method_types\":[\"card\"],\"source\":null,\"status\":\"succeeded\"}"</t>
  </si>
  <si>
    <t>AS-95819</t>
  </si>
  <si>
    <t>AS-96297</t>
  </si>
  <si>
    <t>gid://shopify/Order/7440168059218</t>
  </si>
  <si>
    <t>gid://shopify/OrderTransaction/8616051900754</t>
  </si>
  <si>
    <t>2026-01-18T22:03:27Z</t>
  </si>
  <si>
    <t>ch_3Sr44CIkWweOM9jA2YZ3MmRQ</t>
  </si>
  <si>
    <t>rhPfnp9ketsAP5A5haDiLNoO3</t>
  </si>
  <si>
    <t>pi_3Sr44CIkWweOM9jA2eKaxcri</t>
  </si>
  <si>
    <t>"{\"id\":\"pi_3Sr44CIkWweOM9jA2eKaxcri\",\"object\":\"payment_intent\",\"amount\":20691,\"amount_capturable\":0,\"amount_received\":20691,\"canceled_at\":null,\"cancellation_reason\":null,\"capture_method\":\"automatic\",\"latest_charge\":{\"id\":\"ch_3Sr44CIkWweOM9jA2YZ3MmRQ\",\"object\":\"charge\",\"amount\":20691,\"application_fee\":\"fee_1Sr44DIkWweOM9jAj81rTpd8\",\"balance_transaction\":\"txn_3Sr44CIkWweOM9jA2QOFLyMF\",\"captured\":true,\"created\":1768773808,\"currency\":\"eur\",\"failure_code\":null,\"failure_message\":null,\"fraud_details\":{},\"livemode\":true,\"metadata\":{\"payment_id\":\"rhPfnp9ketsAP5A5haDiLNoO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44CIkWweOM9jA2eKaxcri\",\"payment_method\":\"pm_1Sr44CIkWweOM9jATfZ9GqYc\",\"payment_method_details\":{\"card\":{\"amount_authorized\":20691,\"authorization_code\":\"067900\",\"brand\":\"visa\",\"checks\":{\"address_line1_check\":\"unavailable\",\"address_postal_code_check\":\"unavailable\",\"cvc_check\":\"pass\"},\"country\":\"ES\",\"description\":\"Visa Classic\",\"ds_transaction_id\":null,\"exp_month\":12,\"exp_year\":2027,\"extended_authorization\":{\"status\":\"disabled\"},\"fingerprint\":\"EivZXSEQuYfK1HG4\",\"funding\":\"credit\",\"iin\":\"409013\",\"incremental_authorization\":{\"status\":\"unavailable\"},\"installments\":null,\"issuer\":\"CAIXABANK S.A.\",\"last4\":\"9697\",\"mandate\":null,\"moto\":false,\"multicapture\":{\"status\":\"unavailable\"},\"network\":\"visa\",\"network_token\":{\"used\":false},\"network_transaction_id\":\"486018794091431\",\"overcapture\":{\"maximum_amount_capturable\":20691,\"status\":\"unavailable\"},\"payment_account_reference\":\"V0010013822060363553764689216\",\"regulated_status\":\"unregulated\",\"three_d_secure\":null,\"wallet\":null},\"type\":\"card\"},\"refunded\":false,\"source\":null,\"status\":\"succeeded\",\"mit_params\":{\"network_transaction_id\":\"486018794091431\"}},\"confirmation_method\":\"manual\",\"created\":1768773808,\"currency\":\"eur\",\"customer\":null,\"last_payment_error\":null,\"livemode\":true,\"metadata\":{\"payment_id\":\"rhPfnp9ketsAP5A5haDiLNoO3\",\"payments_extension\":\"true\",\"payments_extension_type\":\"card\",\"reconciliation_flow\":\"payments_api\",\"shop_id\":\"751927347\"},\"next_action\":null,\"payment_method\":\"pm_1Sr44CIkWweOM9jATfZ9GqYc\",\"payment_method_types\":[\"card\"],\"source\":null,\"status\":\"succeeded\"}"</t>
  </si>
  <si>
    <t>AS-96262</t>
  </si>
  <si>
    <t>gid://shopify/Order/7439618113874</t>
  </si>
  <si>
    <t>gid://shopify/OrderTransaction/8615382384978</t>
  </si>
  <si>
    <t>2026-01-18T16:53:07Z</t>
  </si>
  <si>
    <t>4CN32584G6470873T</t>
  </si>
  <si>
    <t>"{\"id\":\"4CN32584G6470873T\",\"intent\":\"CAPTURE\",\"status\":\"COMPLETED\",\"payment_source\":{\"paypal\":{\"email_address\":\"marina.forte1994@gmail.com\",\"account_id\":\"Q2G5DW6FPYPU2\",\"account_status\":\"VERIFIED\",\"name\":{\"given_name\":\"Marina\",\"surname\":\"Forte\"},\"phone_number\":{\"national_number\":\"393318806857\"},\"address\":{\"address_line_1\":\"Via Giovanni Ricordi\",\"address_line_2\":\"Via ricordi\",\"admin_area_2\":\"Milano\",\"admin_area_1\":\"MI\",\"postal_code\":\"20131\",\"country_code\":\"IT\"}}},\"purchase_units\":[{\"reference_id\":\"default\",\"amount\":{\"currency_code\":\"EUR\",\"value\":\"51.85\",\"breakdown\":{\"item_total\":{\"currency_code\":\"EUR\",\"value\":\"46.90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exico - P\u00f3ster \\/ Sin marco \\/ 40x50\",\"custom_id\":\"{\\\"shop_id\\\":751927347,\\\"session_id\\\":\\\"r80y5NnyC6ZHeCWANCR0ooiAC\\\"}\",\"invoice_id\":\"r80y5NnyC6ZHeCWANCR0ooiAC\",\"soft_descriptor\":\"ARTESTASTOR ARTESTASTO\",\"items\":[{\"name\":\"Mexico - P\u00f3ster \\/ Sin marco \\/ 40x50\",\"unit_amount\":{\"currency_code\":\"EUR\",\"value\":\"26.95\"},\"tax\":{\"currency_code\":\"EUR\",\"value\":\"0.00\"},\"quantity\":\"1\"},{\"name\":\"Langoustines On Yellow - Alice Straker - P\u00f3ster \\/ Sin marco \\/ 30x40\",\"unit_amount\":{\"currency_code\":\"EUR\",\"value\":\"19.95\"},\"tax\":{\"currency_code\":\"EUR\",\"value\":\"0.00\"},\"quantity\":\"1\"}],\"shipping\":{\"name\":{\"full_name\":\"Marina Forte\"},\"address\":{\"address_line_1\":\"Via Luigi Settembrini 36\",\"admin_area_2\":\"Canosa di Puglia\",\"admin_area_1\":\"Barletta-Andria-Trani\",\"postal_code\":\"76012\",\"country_code\":\"IT\"}},\"supplementary_data\":{\"tax_nexus\":[]},\"payments\":{\"captures\":[{\"id\":\"8KH16188SX359071J\",\"status\":\"COMPLETED\",\"amount\":{\"currency_code\":\"EUR\",\"value\":\"51.85\"},\"final_capture\":true,\"disbursement_mode\":\"INSTANT\",\"seller_protection\":{\"status\":\"ELIGIBLE\",\"dispute_categories\":[\"ITEM_NOT_RECEIVED\",\"UNAUTHORIZED_TRANSACTION\"]},\"seller_receivable_breakdown\":{\"gross_amount\":{\"currency_code\":\"EUR\",\"value\":\"51.85\"},\"paypal_fee\":{\"currency_code\":\"EUR\",\"value\":\"1.85\"},\"net_amount\":{\"currency_code\":\"EUR\",\"value\":\"50.00\"}},\"invoice_id\":\"r80y5NnyC6ZHeCWANCR0ooiAC\",\"custom_id\":\"{\\\"shop_id\\\":751927347,\\\"session_id\\\":\\\"r80y5NnyC6ZHeCWANCR0ooiAC\\\"}\",\"links\":[{\"href\":\"https:\\/\\/api.paypal.com\\/v2\\/payments\\/captures\\/8KH16188SX359071J\",\"rel\":\"self\",\"method\":\"GET\"},{\"href\":\"https:\\/\\/api.paypal.com\\/v2\\/payments\\/captures\\/8KH16188SX359071J\\/refund\",\"rel\":\"refund\",\"method\":\"POST\"},{\"href\":\"https:\\/\\/api.paypal.com\\/v2\\/checkout\\/orders\\/4CN32584G6470873T\",\"rel\":\"up\",\"method\":\"GET\"}],\"create_time\":\"2026-01-18T16:53:09Z\",\"update_time\":\"2026-01-18T16:53:09Z\"}]}}],\"payer\":{\"name\":{\"given_name\":\"Marina\",\"surname\":\"Forte\"},\"email_address\":\"marina.forte1994@gmail.com\",\"payer_id\":\"Q2G5DW6FPYPU2\",\"phone\":{\"phone_number\":{\"national_number\":\"393318806857\"}},\"address\":{\"address_line_1\":\"Via Giovanni Ricordi\",\"address_line_2\":\"Via ricordi\",\"admin_area_2\":\"Milano\",\"admin_area_1\":\"MI\",\"postal_code\":\"20131\",\"country_code\":\"IT\"}},\"create_time\":\"2026-01-18T16:45:29Z\",\"update_time\":\"2026-01-18T16:53:09Z\",\"links\":[{\"href\":\"https:\\/\\/api.paypal.com\\/v2\\/checkout\\/orders\\/4CN32584G6470873T\",\"rel\":\"self\",\"method\":\"GET\"}]}"</t>
  </si>
  <si>
    <t>AS-95658</t>
  </si>
  <si>
    <t>gid://shopify/Order/7420928131410</t>
  </si>
  <si>
    <t>gid://shopify/OrderTransaction/8594276843858</t>
  </si>
  <si>
    <t>2026-01-11T14:56:48Z</t>
  </si>
  <si>
    <t>1WH698836L591554Y</t>
  </si>
  <si>
    <t>"{\"id\":\"1WH698836L591554Y\",\"intent\":\"CAPTURE\",\"status\":\"COMPLETED\",\"payment_source\":{\"paypal\":{\"email_address\":\"cdingley1989@gmail.com\",\"account_id\":\"PNGUGL3RKDWYG\",\"account_status\":\"VERIFIED\",\"name\":{\"given_name\":\"Carl Martin\",\"surname\":\"Dingley\"},\"phone_number\":{\"national_number\":\"4917634314856\"},\"address\":{\"address_line_1\":\"Gretherstra\u00dfe 21\",\"admin_area_2\":\"L\u00f6rrach\",\"postal_code\":\"79539\",\"country_code\":\"DE\"}}},\"purchase_units\":[{\"reference_id\":\"default\",\"amount\":{\"currency_code\":\"EUR\",\"value\":\"44.90\",\"breakdown\":{\"item_total\":{\"currency_code\":\"EUR\",\"value\":\"39.95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alm waters - Ralf Richtsteiger - P\u00f3ster \\/ Sin marco \\/ 60x90\",\"custom_id\":\"{\\\"shop_id\\\":751927347,\\\"session_id\\\":\\\"rmPC4myBoWdvxNGowmksPZRCJ\\\"}\",\"invoice_id\":\"rmPC4myBoWdvxNGowmksPZRCJ\",\"soft_descriptor\":\"PAYPAL *ARTESTASTOR AR\",\"items\":[{\"name\":\"Calm waters - Ralf Richtsteiger - P\u00f3ster \\/ Sin marco \\/ 60x90\",\"unit_amount\":{\"currency_code\":\"EUR\",\"value\":\"39.95\"},\"tax\":{\"currency_code\":\"EUR\",\"value\":\"0.00\"},\"quantity\":\"1\"}],\"shipping\":{\"name\":{\"full_name\":\"Carl Martin Dingley\"},\"address\":{\"address_line_1\":\"Gretherstra\u00dfe 21\",\"admin_area_2\":\"L\u00f6rrach\",\"postal_code\":\"79539\",\"country_code\":\"DE\"}},\"supplementary_data\":{\"tax_nexus\":[]},\"payments\":{\"captures\":[{\"id\":\"9HD771343S0845503\",\"status\":\"COMPLETED\",\"amount\":{\"currency_code\":\"EUR\",\"value\":\"44.90\"},\"final_capture\":true,\"disbursement_mode\":\"INSTANT\",\"seller_protection\":{\"status\":\"ELIGIBLE\",\"dispute_categories\":[\"ITEM_NOT_RECEIVED\",\"UNAUTHORIZED_TRANSACTION\"]},\"seller_receivable_breakdown\":{\"gross_amount\":{\"currency_code\":\"EUR\",\"value\":\"44.90\"},\"paypal_fee\":{\"currency_code\":\"EUR\",\"value\":\"1.65\"},\"net_amount\":{\"currency_code\":\"EUR\",\"value\":\"43.25\"}},\"invoice_id\":\"rmPC4myBoWdvxNGowmksPZRCJ\",\"custom_id\":\"{\\\"shop_id\\\":751927347,\\\"session_id\\\":\\\"rmPC4myBoWdvxNGowmksPZRCJ\\\"}\",\"links\":[{\"href\":\"https:\\/\\/api.paypal.com\\/v2\\/payments\\/captures\\/9HD771343S0845503\",\"rel\":\"self\",\"method\":\"GET\"},{\"href\":\"https:\\/\\/api.paypal.com\\/v2\\/payments\\/captures\\/9HD771343S0845503\\/refund\",\"rel\":\"refund\",\"method\":\"POST\"},{\"href\":\"https:\\/\\/api.paypal.com\\/v2\\/checkout\\/orders\\/1WH698836L591554Y\",\"rel\":\"up\",\"method\":\"GET\"}],\"create_time\":\"2026-01-11T14:56:50Z\",\"update_time\":\"2026-01-11T14:56:50Z\"}]}}],\"payer\":{\"name\":{\"given_name\":\"Carl Martin\",\"surname\":\"Dingley\"},\"email_address\":\"cdingley1989@gmail.com\",\"payer_id\":\"PNGUGL3RKDWYG\",\"phone\":{\"phone_number\":{\"national_number\":\"4917634314856\"}},\"address\":{\"address_line_1\":\"Gretherstra\u00dfe 21\",\"admin_area_2\":\"L\u00f6rrach\",\"postal_code\":\"79539\",\"country_code\":\"DE\"}},\"create_time\":\"2026-01-11T14:44:06Z\",\"update_time\":\"2026-01-11T14:56:50Z\",\"links\":[{\"href\":\"https:\\/\\/api.paypal.com\\/v2\\/checkout\\/orders\\/1WH698836L591554Y\",\"rel\":\"self\",\"method\":\"GET\"}]}"</t>
  </si>
  <si>
    <t>AS-97085</t>
  </si>
  <si>
    <t>gid://shopify/Order/7512667619666</t>
  </si>
  <si>
    <t>gid://shopify/OrderTransaction/8646005850450</t>
  </si>
  <si>
    <t>2026-01-29T19:47:00Z</t>
  </si>
  <si>
    <t>85943831CF776361V</t>
  </si>
  <si>
    <t>"{\"id\":\"85943831CF776361V\",\"intent\":\"CAPTURE\",\"status\":\"COMPLETED\",\"payment_source\":{\"paypal\":{\"email_address\":\"marie-lou65@hotmail.fr\",\"account_id\":\"BK9YBY6UR44RS\",\"account_status\":\"VERIFIED\",\"name\":{\"given_name\":\"Marie-lou\",\"surname\":\"Bruel\"},\"phone_number\":{\"national_number\":\"0627262749\"},\"address\":{\"address_line_1\":\"19 rue Bergeon\",\"admin_area_2\":\"Bordeaux\",\"postal_code\":\"33800\",\"country_code\":\"FR\"}}},\"purchase_units\":[{\"reference_id\":\"default\",\"amount\":{\"currency_code\":\"EUR\",\"value\":\"44.90\",\"breakdown\":{\"item_total\":{\"currency_code\":\"EUR\",\"value\":\"39.95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Together - Arty Guava - P\u00f3ster \\/ Sin marco \\/ 60x90\",\"custom_id\":\"{\\\"shop_id\\\":751927347,\\\"session_id\\\":\\\"rRmRnnOzvk3eTaRevb2cfnTdk\\\"}\",\"invoice_id\":\"rRmRnnOzvk3eTaRevb2cfnTdk\",\"soft_descriptor\":\"PAYPAL *ARTESTASTOR AR\",\"items\":[{\"name\":\"Together - Arty Guava - P\u00f3ster \\/ Sin marco \\/ 60x90\",\"unit_amount\":{\"currency_code\":\"EUR\",\"value\":\"39.95\"},\"tax\":{\"currency_code\":\"EUR\",\"value\":\"0.00\"},\"quantity\":\"1\"}],\"shipping\":{\"name\":{\"full_name\":\"Marie-Lou Bruel\"},\"address\":{\"address_line_1\":\"3 All\u00e9e Motobloc, R\u00e9sidence 350 Thiers\",\"admin_area_2\":\"Bordeaux\",\"postal_code\":\"33100\",\"country_code\":\"FR\"}},\"payments\":{\"captures\":[{\"id\":\"7MT76978CP429831N\",\"status\":\"COMPLETED\",\"amount\":{\"currency_code\":\"EUR\",\"value\":\"44.90\"},\"final_capture\":true,\"disbursement_mode\":\"INSTANT\",\"seller_protection\":{\"status\":\"ELIGIBLE\",\"dispute_categories\":[\"ITEM_NOT_RECEIVED\",\"UNAUTHORIZED_TRANSACTION\"]},\"seller_receivable_breakdown\":{\"gross_amount\":{\"currency_code\":\"EUR\",\"value\":\"44.90\"},\"paypal_fee\":{\"currency_code\":\"EUR\",\"value\":\"1.65\"},\"net_amount\":{\"currency_code\":\"EUR\",\"value\":\"43.25\"}},\"invoice_id\":\"rRmRnnOzvk3eTaRevb2cfnTdk\",\"custom_id\":\"{\\\"shop_id\\\":751927347,\\\"session_id\\\":\\\"rRmRnnOzvk3eTaRevb2cfnTdk\\\"}\",\"links\":[{\"href\":\"https:\\/\\/api.paypal.com\\/v2\\/payments\\/captures\\/7MT76978CP429831N\",\"rel\":\"self\",\"method\":\"GET\"},{\"href\":\"https:\\/\\/api.paypal.com\\/v2\\/payments\\/captures\\/7MT76978CP429831N\\/refund\",\"rel\":\"refund\",\"method\":\"POST\"},{\"href\":\"https:\\/\\/api.paypal.com\\/v2\\/checkout\\/orders\\/85943831CF776361V\",\"rel\":\"up\",\"method\":\"GET\"}],\"create_time\":\"2026-01-29T19:47:02Z\",\"update_time\":\"2026-01-29T19:47:02Z\"}]}}],\"payer\":{\"name\":{\"given_name\":\"Marie-lou\",\"surname\":\"Bruel\"},\"email_address\":\"marie-lou65@hotmail.fr\",\"payer_id\":\"BK9YBY6UR44RS\",\"phone\":{\"phone_number\":{\"national_number\":\"0627262749\"}},\"address\":{\"address_line_1\":\"19 rue Bergeon\",\"admin_area_2\":\"Bordeaux\",\"postal_code\":\"33800\",\"country_code\":\"FR\"}},\"create_time\":\"2026-01-29T19:46:38Z\",\"update_time\":\"2026-01-29T19:47:02Z\",\"links\":[{\"href\":\"https:\\/\\/api.paypal.com\\/v2\\/checkout\\/orders\\/85943831CF776361V\",\"rel\":\"self\",\"method\":\"GET\"}]}"</t>
  </si>
  <si>
    <t>AS-94916</t>
  </si>
  <si>
    <t>gid://shopify/Order/7396066001234</t>
  </si>
  <si>
    <t>gid://shopify/OrderTransaction/8571077394770</t>
  </si>
  <si>
    <t>2026-01-02T20:08:57Z</t>
  </si>
  <si>
    <t>ch_3SlEecIkWweOM9jA1ZqwzLAp</t>
  </si>
  <si>
    <t>rgb9UT5xAoVLEi5bpVqT5It2E</t>
  </si>
  <si>
    <t>pi_3SlEecIkWweOM9jA1MwAunQm</t>
  </si>
  <si>
    <t>"{\"id\":\"pi_3SlEecIkWweOM9jA1MwAunQm\",\"object\":\"payment_intent\",\"amount\":5387,\"amount_capturable\":0,\"amount_received\":5387,\"canceled_at\":null,\"cancellation_reason\":null,\"capture_method\":\"automatic\",\"latest_charge\":{\"id\":\"ch_3SlEecIkWweOM9jA1ZqwzLAp\",\"object\":\"charge\",\"amount\":5387,\"application_fee\":\"fee_1SlEedIkWweOM9jAaE6kGv2b\",\"balance_transaction\":\"txn_3SlEecIkWweOM9jA1DCOczLx\",\"captured\":true,\"created\":1767384538,\"currency\":\"eur\",\"failure_code\":null,\"failure_message\":null,\"fraud_details\":{},\"livemode\":true,\"metadata\":{\"payment_id\":\"rgb9UT5xAoVLEi5bpVqT5It2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EecIkWweOM9jA1MwAunQm\",\"payment_method\":\"pm_1SlEecIkWweOM9jAQUrbXPDa\",\"payment_method_details\":{\"card\":{\"amount_authorized\":5387,\"authorization_code\":\"680615\",\"brand\":\"mastercard\",\"checks\":{\"address_line1_check\":\"unavailable\",\"address_postal_code_check\":\"unavailable\",\"cvc_check\":null},\"country\":\"ES\",\"description\":\"MasterCard Corporate Immediate Debit\",\"ds_transaction_id\":null,\"exp_month\":5,\"exp_year\":2027,\"extended_authorization\":{\"status\":\"disabled\"},\"fingerprint\":\"9mGyAboDu9OihiSk\",\"funding\":\"debit\",\"iin\":\"554001\",\"incremental_authorization\":{\"status\":\"unavailable\"},\"installments\":null,\"issuer\":\"BANCO SABADELL S.A.\",\"last4\":\"6018\",\"mandate\":null,\"moto\":false,\"multicapture\":{\"status\":\"unavailable\"},\"network\":\"mastercard\",\"network_token\":{\"used\":false},\"network_transaction_id\":\"TCOTVOHV00102\",\"overcapture\":{\"maximum_amount_capturable\":5387,\"status\":\"unavailable\"},\"payment_account_reference\":\"50013FP1SAJZAKIRNVNQNJRBG8YKL\",\"regulated_status\":\"unregulated\",\"three_d_secure\":null,\"wallet\":null},\"type\":\"card\"},\"refunded\":false,\"source\":null,\"status\":\"succeeded\",\"mit_params\":{\"network_transaction_id\":\"TCOTVOHV00102\"}},\"confirmation_method\":\"manual\",\"created\":1767384538,\"currency\":\"eur\",\"customer\":null,\"last_payment_error\":null,\"livemode\":true,\"metadata\":{\"payment_id\":\"rgb9UT5xAoVLEi5bpVqT5It2E\",\"payments_extension\":\"true\",\"payments_extension_type\":\"card\",\"reconciliation_flow\":\"payments_api\",\"shop_id\":\"751927347\"},\"next_action\":null,\"payment_method\":\"pm_1SlEecIkWweOM9jAQUrbXPDa\",\"payment_method_types\":[\"card\"],\"source\":null,\"status\":\"succeeded\"}"</t>
  </si>
  <si>
    <t>AS-96706</t>
  </si>
  <si>
    <t>gid://shopify/Order/7493123244370</t>
  </si>
  <si>
    <t>gid://shopify/OrderTransaction/8632258036050</t>
  </si>
  <si>
    <t>2026-01-24T22:59:06Z</t>
  </si>
  <si>
    <t>ch_3StFnKIkWweOM9jA285NHk5x</t>
  </si>
  <si>
    <t>rbp51704eeFtcJx8OMJDxExi0</t>
  </si>
  <si>
    <t>pi_3StFnKIkWweOM9jA2rcZprtJ</t>
  </si>
  <si>
    <t>"{\"id\":\"pi_3StFnKIkWweOM9jA2rcZprtJ\",\"object\":\"payment_intent\",\"amount\":2990,\"amount_capturable\":0,\"amount_received\":2990,\"canceled_at\":null,\"cancellation_reason\":null,\"capture_method\":\"automatic\",\"latest_charge\":{\"id\":\"ch_3StFnKIkWweOM9jA285NHk5x\",\"object\":\"charge\",\"amount\":2990,\"application_fee\":\"fee_1StFnMIkWweOM9jA4AMOITu4\",\"balance_transaction\":\"txn_3StFnKIkWweOM9jA2SBVfedn\",\"captured\":true,\"created\":1769295547,\"currency\":\"eur\",\"failure_code\":null,\"failure_message\":null,\"fraud_details\":{},\"livemode\":true,\"metadata\":{\"payment_id\":\"rbp51704eeFtcJx8OMJDxExi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FnKIkWweOM9jA2rcZprtJ\",\"payment_method\":\"pm_1StFnKIkWweOM9jA7xtUA8XK\",\"payment_method_details\":{\"card\":{\"amount_authorized\":2990,\"authorization_code\":\"072487\",\"brand\":\"mastercard\",\"checks\":{\"address_line1_check\":\"unavailable\",\"address_postal_code_check\":\"unavailable\",\"cvc_check\":\"pass\"},\"country\":\"DE\",\"description\":\"Gold MasterCard Card\",\"ds_transaction_id\":null,\"exp_month\":3,\"exp_year\":2029,\"extended_authorization\":{\"status\":\"disabled\"},\"fingerprint\":\"Q4EkBdye46922OzE\",\"funding\":\"credit\",\"iin\":\"540187\",\"incremental_authorization\":{\"status\":\"unavailable\"},\"installments\":null,\"issuer\":\"ADVANZIA BANK S.A.\",\"last4\":\"0124\",\"mandate\":null,\"moto\":false,\"multicapture\":{\"status\":\"unavailable\"},\"network\":\"mastercard\",\"network_token\":{\"used\":false},\"network_transaction_id\":\"MCGWQ68930124\",\"overcapture\":{\"maximum_amount_capturable\":2990,\"status\":\"unavailable\"},\"payment_account_reference\":\"500170WBA5N5ZDDV5HGJFWXYBL7BF\",\"regulated_status\":\"unregulated\",\"three_d_secure\":null,\"wallet\":null},\"type\":\"card\"},\"refunded\":false,\"source\":null,\"status\":\"succeeded\",\"mit_params\":{\"network_transaction_id\":\"MCGWQ68930124\"}},\"confirmation_method\":\"manual\",\"created\":1769295546,\"currency\":\"eur\",\"customer\":null,\"last_payment_error\":null,\"livemode\":true,\"metadata\":{\"payment_id\":\"rbp51704eeFtcJx8OMJDxExi0\",\"payments_extension\":\"true\",\"payments_extension_type\":\"card\",\"reconciliation_flow\":\"payments_api\",\"shop_id\":\"751927347\"},\"next_action\":null,\"payment_method\":\"pm_1StFnKIkWweOM9jA7xtUA8XK\",\"payment_method_types\":[\"card\"],\"source\":null,\"status\":\"succeeded\"}"</t>
  </si>
  <si>
    <t>AS-97200</t>
  </si>
  <si>
    <t>gid://shopify/Order/7516308144466</t>
  </si>
  <si>
    <t>gid://shopify/OrderTransaction/8650093920594</t>
  </si>
  <si>
    <t>2026-01-31T13:34:52Z</t>
  </si>
  <si>
    <t>ch_3SveK9IkWweOM9jA2IUjHw5P</t>
  </si>
  <si>
    <t>rOoVir9lv1L8NspIfWJ2Pj4SQ</t>
  </si>
  <si>
    <t>pi_3SveK9IkWweOM9jA2w9YFkpN</t>
  </si>
  <si>
    <t>"{\"id\":\"pi_3SveK9IkWweOM9jA2w9YFkpN\",\"object\":\"payment_intent\",\"amount\":2490,\"amount_capturable\":0,\"amount_received\":2490,\"canceled_at\":null,\"cancellation_reason\":null,\"capture_method\":\"automatic\",\"latest_charge\":{\"id\":\"ch_3SveK9IkWweOM9jA2IUjHw5P\",\"object\":\"charge\",\"amount\":2490,\"application_fee\":\"fee_1SveKpIkWweOM9jA5CQ0bwt7\",\"balance_transaction\":\"txn_3SveK9IkWweOM9jA2RYCDsSP\",\"captured\":true,\"created\":1769866534,\"currency\":\"eur\",\"failure_code\":null,\"failure_message\":null,\"fraud_details\":{},\"livemode\":true,\"metadata\":{\"payment_id\":\"rOoVir9lv1L8NspIfWJ2Pj4S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eK9IkWweOM9jA2w9YFkpN\",\"payment_method\":\"pm_1SveK9IkWweOM9jApiAYONl6\",\"payment_method_details\":{\"card\":{\"amount_authorized\":2490,\"authorization_code\":\"836604\",\"brand\":\"mastercard\",\"checks\":{\"address_line1_check\":\"unavailable\",\"address_postal_code_check\":\"unavailable\",\"cvc_check\":\"unavailable\"},\"country\":\"ES\",\"description\":\"MasterCard New World Immediate Debit\",\"ds_transaction_id\":null,\"exp_month\":6,\"exp_year\":2030,\"extended_authorization\":{\"status\":\"disabled\"},\"fingerprint\":\"bg3MG0EVQ8UpY843\",\"funding\":\"debit\",\"iin\":\"540205\",\"incremental_authorization\":{\"status\":\"unavailable\"},\"installments\":null,\"issuer\":\"BANCO SABADELL S.A.\",\"last4\":\"2030\",\"mandate\":null,\"moto\":false,\"multicapture\":{\"status\":\"unavailable\"},\"network\":\"mastercard\",\"network_token\":{\"used\":false},\"network_transaction_id\":\"TNWCXY3W90131\",\"overcapture\":{\"maximum_amount_capturable\":2490,\"status\":\"unavailable\"},\"payment_account_reference\":\"5001858G9ESEX5YGGRUH77D14AWMR\",\"regulated_status\":\"unregulated\",\"three_d_secure\":{\"authentication_flow\":\"challenge\",\"electronic_commerce_indicator\":\"02\",\"exemption_indicator\":null,\"result\":\"authenticated\",\"result_reason\":null,\"transaction_id\":\"e0a1d100-050e-4248-8751-43c2bbca5dac\",\"version\":\"2.2.0\"},\"wallet\":null},\"type\":\"card\"},\"refunded\":false,\"source\":null,\"status\":\"succeeded\",\"mit_params\":{\"network_transaction_id\":\"TNWCXY3W90131\"}},\"confirmation_method\":\"manual\",\"created\":1769866493,\"currency\":\"eur\",\"customer\":null,\"last_payment_error\":null,\"livemode\":true,\"metadata\":{\"payment_id\":\"rOoVir9lv1L8NspIfWJ2Pj4SQ\",\"payments_extension\":\"true\",\"payments_extension_type\":\"card\",\"reconciliation_flow\":\"payments_api\",\"shop_id\":\"751927347\"},\"next_action\":null,\"payment_method\":\"pm_1SveK9IkWweOM9jApiAYONl6\",\"payment_method_types\":[\"card\"],\"source\":null,\"status\":\"succeeded\"}"</t>
  </si>
  <si>
    <t>AS-95575</t>
  </si>
  <si>
    <t>gid://shopify/Order/7419282293074</t>
  </si>
  <si>
    <t>gid://shopify/OrderTransaction/8592356082002</t>
  </si>
  <si>
    <t>2026-01-10T17:29:28Z</t>
  </si>
  <si>
    <t>ch_3So5yfIkWweOM9jA2Wto7cHn</t>
  </si>
  <si>
    <t>rM44hU65nwtzbC2J8iEvzAlKr</t>
  </si>
  <si>
    <t>pi_3So5yfIkWweOM9jA29uKHeu6</t>
  </si>
  <si>
    <t>"{\"id\":\"pi_3So5yfIkWweOM9jA29uKHeu6\",\"object\":\"payment_intent\",\"amount\":12790,\"amount_capturable\":0,\"amount_received\":0,\"canceled_at\":null,\"cancellation_reason\":null,\"capture_method\":\"automatic\",\"latest_charge\":{\"id\":\"ch_3So5yfIkWweOM9jA2Wto7cHn\",\"object\":\"charge\",\"amount\":12790,\"application_fee\":null,\"balance_transaction\":null,\"captured\":false,\"created\":1768066169,\"currency\":\"eur\",\"failure_code\":\"card_declined\",\"failure_message\":\"Your card does not support this type of purchase.\",\"fraud_details\":{},\"livemode\":true,\"metadata\":{\"payment_id\":\"rM44hU65nwtzbC2J8iEvzAlKr\",\"payments_extension\":\"true\",\"payments_extension_type\":\"card\",\"reconciliation_flow\":\"payments_api\",\"shop_id\":\"751927347\"},\"outcome\":{\"advice_code\":\"try_again_later\",\"network_advice_code\":null,\"network_decline_code\":\"62\",\"network_status\":\"declined_by_network\",\"reason\":\"transaction_not_allowed\",\"risk_level\":\"normal\",\"seller_message\":\"The bank returned the decline code `transaction_not_allowed`.\",\"type\":\"issuer_declined\"},\"paid\":false,\"payment_intent\":\"pi_3So5yfIkWweOM9jA29uKHeu6\",\"payment_method\":\"pm_1So5yfIkWweOM9jAHPJAeUfT\",\"payment_method_details\":{\"card\":{\"amount_authorized\":null,\"authorization_code\":null,\"brand\":\"mastercard\",\"checks\":{\"address_line1_check\":\"unavailable\",\"address_postal_code_check\":\"unavailable\",\"cvc_check\":null},\"country\":\"US\",\"description\":\"MasterCard Prepaid Debit Standard Gift\",\"ds_transaction_id\":null,\"exp_month\":7,\"exp_year\":2033,\"extended_authorization\":{\"status\":\"disabled\"},\"fingerprint\":\"QSI7LrGClfUhzJnw\",\"funding\":\"prepaid\",\"iin\":\"525362\",\"incremental_authorization\":{\"status\":\"unavailable\"},\"installments\":null,\"issuer\":\"PATHWARD, NATIONAL ASSOCIATION\",\"last4\":\"6922\",\"mandate\":null,\"moto\":false,\"multicapture\":{\"status\":\"unavailable\"},\"network\":\"mastercard\",\"network_token\":{\"used\":false},\"network_transaction_id\":\"MPFGDXI2P0110\",\"overcapture\":{\"maximum_amount_capturable\":12790,\"status\":\"unavailable\"},\"payment_account_reference\":null,\"regulated_status\":\"unregulated\",\"three_d_secure\":null,\"wallet\":null},\"type\":\"card\"},\"refunded\":false,\"source\":null,\"status\":\"failed\",\"mit_params\":{\"network_transaction_id\":\"MPFGDXI2P0110\"}},\"confirmation_method\":\"manual\",\"created\":1768066169,\"currency\":\"eur\",\"customer\":null,\"last_payment_error\":{\"advice_code\":\"try_again_later\",\"charge\":\"ch_3So5yfIkWweOM9jA2Wto7cHn\",\"code\":\"card_declined\",\"decline_code\":\"transaction_not_allowed\",\"doc_url\":\"https:\\/\\/stripe.com\\/docs\\/error-codes\\/card-declined\",\"message\":\"Your card does not support this type of purchase.\",\"network_decline_code\":\"62\",\"payment_method\":{\"id\":\"pm_1So5yfIkWweOM9jAHPJAeUfT\",\"object\":\"payment_method\",\"card\":{\"brand\":\"mastercard\",\"checks\":{\"address_line1_check\":\"unavailable\",\"address_postal_code_check\":\"unavailable\",\"cvc_check\":null},\"country\":\"US\",\"description\":\"MasterCard Prepaid Debit Standard Gift\",\"display_brand\":\"mastercard\",\"exp_month\":7,\"exp_year\":2033,\"fingerprint\":\"QSI7LrGClfUhzJnw\",\"funding\":\"prepaid\",\"generated_from\":null,\"iin\":\"525362\",\"issuer\":\"PATHWARD, NATIONAL ASSOCIATION\",\"last4\":\"6922\",\"network_token\":null,\"networks\":{\"available\":[\"mastercard\"],\"preferred\":null},\"payment_account_reference\":null,\"regulated_status\":\"unregulated\",\"three_d_secure_usage\":{\"supported\":true},\"wallet\":null},\"created\":1768066169,\"livemode\":true,\"metadata\":{},\"type\":\"card\"},\"type\":\"card_error\"},\"livemode\":true,\"metadata\":{\"payment_id\":\"rM44hU65nwtzbC2J8iEvzAlKr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</si>
  <si>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gid://shopify/OrderTransaction/8592357032274</t>
  </si>
  <si>
    <t>2026-01-10T17:29:53Z</t>
  </si>
  <si>
    <t>ch_3So5z4IkWweOM9jA2eiwFqaP</t>
  </si>
  <si>
    <t>ryVbpDzdhxh4ZGzj9gUg1XhGY</t>
  </si>
  <si>
    <t>pi_3So5z4IkWweOM9jA27BUKmYa</t>
  </si>
  <si>
    <t>"{\"id\":\"pi_3So5z4IkWweOM9jA27BUKmYa\",\"object\":\"payment_intent\",\"amount\":12790,\"amount_capturable\":0,\"amount_received\":12790,\"canceled_at\":null,\"cancellation_reason\":null,\"capture_method\":\"automatic\",\"latest_charge\":{\"id\":\"ch_3So5z4IkWweOM9jA2eiwFqaP\",\"object\":\"charge\",\"amount\":12790,\"application_fee\":\"fee_1So5z6IkWweOM9jAs4xYXlab\",\"balance_transaction\":\"txn_3So5z4IkWweOM9jA2cfUjuUp\",\"captured\":true,\"created\":1768066195,\"currency\":\"eur\",\"failure_code\":null,\"failure_message\":null,\"fraud_details\":{},\"livemode\":true,\"metadata\":{\"payment_id\":\"ryVbpDzdhxh4ZGzj9gUg1XhG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5z4IkWweOM9jA27BUKmYa\",\"payment_method\":\"pm_1So5z4IkWweOM9jAw1xuIoz6\",\"payment_method_details\":{\"card\":{\"amount_authorized\":12790,\"authorization_code\":\"550040\",\"brand\":\"mastercard\",\"checks\":{\"address_line1_check\":null,\"address_postal_code_check\":null,\"cvc_check\":null},\"country\":\"ES\",\"description\":\"MasterCard New World Immediate Debit\",\"ds_transaction_id\":null,\"exp_month\":11,\"exp_year\":2028,\"extended_authorization\":{\"status\":\"disabled\"},\"fingerprint\":\"T6TggsEFO8R5CHTJ\",\"funding\":\"debit\",\"iin\":\"515896\",\"incremental_authorization\":{\"status\":\"unavailable\"},\"installments\":null,\"issuer\":\"BANCO SABADELL S.A.\",\"last4\":\"0000\",\"mandate\":null,\"moto\":false,\"multicapture\":{\"status\":\"unavailable\"},\"network\":\"mastercard\",\"network_token\":{\"used\":false},\"network_transaction_id\":\"TNWGFJE2P0110\",\"overcapture\":{\"maximum_amount_capturable\":12790,\"status\":\"unavailable\"},\"payment_account_reference\":\"5001A6MQT1SHN525VGZK0VHH0CS6I\",\"regulated_status\":\"unregulated\",\"three_d_secure\":null,\"wallet\":{\"apple_pay\":{\"type\":\"apple_pay\"},\"dynamic_last4\":\"6992\",\"type\":\"apple_pay\"}},\"type\":\"card\"},\"refunded\":false,\"source\":null,\"status\":\"succeeded\",\"mit_params\":{\"network_transaction_id\":\"TNWGFJE2P0110\"}},\"confirmation_method\":\"manual\",\"created\":1768066194,\"currency\":\"eur\",\"customer\":null,\"last_payment_error\":null,\"livemode\":true,\"metadata\":{\"payment_id\":\"ryVbpDzdhxh4ZGzj9gUg1XhGY\",\"payments_extension\":\"true\",\"payments_extension_type\":\"card\",\"reconciliation_flow\":\"payments_api\",\"shop_id\":\"751927347\"},\"next_action\":null,\"payment_method\":\"pm_1So5z4IkWweOM9jAw1xuIoz6\",\"payment_method_types\":[\"card\"],\"source\":null,\"status\":\"succeeded\"}"</t>
  </si>
  <si>
    <t>AS-96724</t>
  </si>
  <si>
    <t>gid://shopify/Order/7493624267090</t>
  </si>
  <si>
    <t>gid://shopify/OrderTransaction/8632929091922</t>
  </si>
  <si>
    <t>2026-01-25T10:17:16Z</t>
  </si>
  <si>
    <t>ch_3StQNcIkWweOM9jA1WjR7P8g</t>
  </si>
  <si>
    <t>r3IyFh0UEkag0gwz6KwyT3Q3q</t>
  </si>
  <si>
    <t>pi_3StQNcIkWweOM9jA1OFZJYA3</t>
  </si>
  <si>
    <t>"{\"id\":\"pi_3StQNcIkWweOM9jA1OFZJYA3\",\"object\":\"payment_intent\",\"amount\":9975,\"amount_capturable\":0,\"amount_received\":9975,\"canceled_at\":null,\"cancellation_reason\":null,\"capture_method\":\"automatic\",\"latest_charge\":{\"id\":\"ch_3StQNcIkWweOM9jA1WjR7P8g\",\"object\":\"charge\",\"amount\":9975,\"application_fee\":\"fee_1StQNeIkWweOM9jAM1a1AnlX\",\"balance_transaction\":\"txn_3StQNcIkWweOM9jA1DPJjyRV\",\"captured\":true,\"created\":1769336237,\"currency\":\"eur\",\"failure_code\":null,\"failure_message\":null,\"fraud_details\":{},\"livemode\":true,\"metadata\":{\"payment_id\":\"r3IyFh0UEkag0gwz6KwyT3Q3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QNcIkWweOM9jA1OFZJYA3\",\"payment_method\":\"pm_1StQNcIkWweOM9jAZAlviY1Z\",\"payment_method_details\":{\"card\":{\"amount_authorized\":9975,\"authorization_code\":\"540638\",\"brand\":\"mastercard\",\"checks\":{\"address_line1_check\":\"unavailable\",\"address_postal_code_check\":\"unavailable\",\"cvc_check\":\"pass\"},\"country\":\"IT\",\"description\":\"Prepaid Unembossed MasterCard Card (Non-US)\",\"ds_transaction_id\":null,\"exp_month\":11,\"exp_year\":2030,\"extended_authorization\":{\"status\":\"disabled\"},\"fingerprint\":\"dSF7r3p71hssS4Yf\",\"funding\":\"prepaid\",\"iin\":\"522686\",\"incremental_authorization\":{\"status\":\"unavailable\"},\"installments\":null,\"issuer\":\"NEXI PAYMENTS SPA\",\"last4\":\"9655\",\"mandate\":null,\"moto\":false,\"multicapture\":{\"status\":\"unavailable\"},\"network\":\"mastercard\",\"network_token\":{\"used\":false},\"network_transaction_id\":\"SURLDMIPM0125\",\"overcapture\":{\"maximum_amount_capturable\":9975,\"status\":\"unavailable\"},\"payment_account_reference\":\"5001BCEISN8PFG4LZOFQ4AE91UFP3\",\"regulated_status\":\"unregulated\",\"three_d_secure\":null,\"wallet\":null},\"type\":\"card\"},\"refunded\":false,\"source\":null,\"status\":\"succeeded\",\"mit_params\":{\"network_transaction_id\":\"SURLDMIPM0125\"}},\"confirmation_method\":\"manual\",\"created\":1769336236,\"currency\":\"eur\",\"customer\":null,\"last_payment_error\":null,\"livemode\":true,\"metadata\":{\"payment_id\":\"r3IyFh0UEkag0gwz6KwyT3Q3q\",\"payments_extension\":\"true\",\"payments_extension_type\":\"card\",\"reconciliation_flow\":\"payments_api\",\"shop_id\":\"751927347\"},\"next_action\":null,\"payment_method\":\"pm_1StQNcIkWweOM9jAZAlviY1Z\",\"payment_method_types\":[\"card\"],\"source\":null,\"status\":\"succeeded\"}"</t>
  </si>
  <si>
    <t>AS-95375</t>
  </si>
  <si>
    <t>gid://shopify/Order/7414048358738</t>
  </si>
  <si>
    <t>gid://shopify/OrderTransaction/8586218275154</t>
  </si>
  <si>
    <t>2026-01-08T12:39:19Z</t>
  </si>
  <si>
    <t>py_3SnIUlIkWweOM9jA0gRU4jTv</t>
  </si>
  <si>
    <t>roFcdwceTfW2S8vqdbtTzAKNd</t>
  </si>
  <si>
    <t>"{\"id\":\"py_3SnIUlIkWweOM9jA0gRU4jTv\",\"object\":\"charge\",\"amount\":7990,\"application_fee\":\"fee_1SnIVKIkWweOM9jAlH5ZeaSa\",\"balance_transaction\":\"txn_3SnIUlIkWweOM9jA0KP5cBKC\",\"captured\":true,\"created\":1767875994,\"currency\":\"eur\",\"failure_code\":null,\"failure_message\":null,\"fraud_details\":{},\"livemode\":true,\"metadata\":{\"payments_extension_type\":\"bancontact\",\"reconciliation_flow\":\"payments_api\",\"shop_id\":\"751927347\",\"payments_extension\":\"true\",\"payment_id\":\"roFcdwceTfW2S8vqdbtTzAKNd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nIUlIkWweOM9jA0PVoCoUZ\",\"payment_method\":\"pm_1SnIUlIkWweOM9jAKUVT7TWX\",\"payment_method_details\":{\"bancontact\":{\"bank_code\":null,\"bank_name\":null,\"bic\":\"BBRUBEBBXXX\",\"generated_sepa_debit\":null,\"generated_sepa_debit_mandate\":null,\"iban_last4\":\"0179\",\"preferred_language\":\"en\",\"verified_name\":null},\"type\":\"bancontact\"},\"refunded\":false,\"source\":null,\"status\":\"succeeded\"}"</t>
  </si>
  <si>
    <t>AS-96520</t>
  </si>
  <si>
    <t>AS-95749</t>
  </si>
  <si>
    <t>gid://shopify/Order/7423121097042</t>
  </si>
  <si>
    <t>gid://shopify/OrderTransaction/8596389364050</t>
  </si>
  <si>
    <t>2026-01-12T12:29:37Z</t>
  </si>
  <si>
    <t>94L92314N0704740C</t>
  </si>
  <si>
    <t>"{\"id\":\"94L92314N0704740C\",\"intent\":\"CAPTURE\",\"status\":\"COMPLETED\",\"payment_source\":{\"paypal\":{\"email_address\":\"rubencastanoanton@gmail.com\",\"account_id\":\"PNGB5SNEH4T8J\",\"account_status\":\"VERIFIED\",\"name\":{\"given_name\":\"Rub\u00e9n\",\"surname\":\"Casta\u00f1o Ant\u00f3n\"},\"phone_number\":{\"national_number\":\"34613008859\"},\"address\":{\"address_line_1\":\"Manchegos, 16 - 2\u00ba E\",\"admin_area_2\":\"MADRID\",\"admin_area_1\":\"MADRID\",\"postal_code\":\"28029\",\"country_code\":\"ES\"}}},\"purchase_units\":[{\"reference_id\":\"default\",\"amount\":{\"currency_code\":\"EUR\",\"value\":\"59.85\",\"breakdown\":{\"item_total\":{\"currency_code\":\"EUR\",\"value\":\"59.85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Keukenhof 04 - P\u00f3ster \\/ Sin marco \\/ 30x40\",\"custom_id\":\"{\\\"shop_id\\\":751927347,\\\"session_id\\\":\\\"rseURUXxsX5kW0qlzHucowTr6\\\"}\",\"invoice_id\":\"rseURUXxsX5kW0qlzHucowTr6\",\"soft_descriptor\":\"PAYPAL *ARTESTASTOR AR\",\"items\":[{\"name\":\"Keukenhof 04 - P\u00f3ster \\/ Sin marco \\/ 30x40\",\"unit_amount\":{\"currency_code\":\"EUR\",\"value\":\"19.95\"},\"tax\":{\"currency_code\":\"EUR\",\"value\":\"0.00\"},\"quantity\":\"1\"},{\"name\":\"Gold Blooms Still Life - P\u00f3ster \\/ Sin marco \\/ 30x40\",\"unit_amount\":{\"currency_code\":\"EUR\",\"value\":\"19.95\"},\"tax\":{\"currency_code\":\"EUR\",\"value\":\"0.00\"},\"quantity\":\"1\"},{\"name\":\"Keukenhof 03 - P\u00f3ster \\/ Sin marco \\/ 30x40\",\"unit_amount\":{\"currency_code\":\"EUR\",\"value\":\"19.95\"},\"tax\":{\"currency_code\":\"EUR\",\"value\":\"0.00\"},\"quantity\":\"1\"}],\"shipping\":{\"name\":{\"full_name\":\"Rub\u00e9n Casta\u00f1o Ant\u00f3n\"},\"address\":{\"address_line_1\":\"Manchegos, 16 - 2 E\",\"admin_area_2\":\"Madrid\",\"admin_area_1\":\"Madrid\",\"postal_code\":\"28029\",\"country_code\":\"ES\"}},\"supplementary_data\":{\"tax_nexus\":[]},\"payments\":{\"captures\":[{\"id\":\"0VV968002A838241F\",\"status\":\"COMPLETED\",\"amount\":{\"currency_code\":\"EUR\",\"value\":\"59.85\"},\"final_capture\":true,\"disbursement_mode\":\"INSTANT\",\"seller_protection\":{\"status\":\"ELIGIBLE\",\"dispute_categories\":[\"ITEM_NOT_RECEIVED\",\"UNAUTHORIZED_TRANSACTION\"]},\"seller_receivable_breakdown\":{\"gross_amount\":{\"currency_code\":\"EUR\",\"value\":\"59.85\"},\"paypal_fee\":{\"currency_code\":\"EUR\",\"value\":\"2.09\"},\"net_amount\":{\"currency_code\":\"EUR\",\"value\":\"57.76\"}},\"invoice_id\":\"rseURUXxsX5kW0qlzHucowTr6\",\"custom_id\":\"{\\\"shop_id\\\":751927347,\\\"session_id\\\":\\\"rseURUXxsX5kW0qlzHucowTr6\\\"}\",\"links\":[{\"href\":\"https:\\/\\/api.paypal.com\\/v2\\/payments\\/captures\\/0VV968002A838241F\",\"rel\":\"self\",\"method\":\"GET\"},{\"href\":\"https:\\/\\/api.paypal.com\\/v2\\/payments\\/captures\\/0VV968002A838241F\\/refund\",\"rel\":\"refund\",\"method\":\"POST\"},{\"href\":\"https:\\/\\/api.paypal.com\\/v2\\/checkout\\/orders\\/94L92314N0704740C\",\"rel\":\"up\",\"method\":\"GET\"}],\"create_time\":\"2026-01-12T12:29:39Z\",\"update_time\":\"2026-01-12T12:29:39Z\"}]}}],\"payer\":{\"name\":{\"given_name\":\"Rub\u00e9n\",\"surname\":\"Casta\u00f1o Ant\u00f3n\"},\"email_address\":\"rubencastanoanton@gmail.com\",\"payer_id\":\"PNGB5SNEH4T8J\",\"phone\":{\"phone_number\":{\"national_number\":\"34613008859\"}},\"address\":{\"address_line_1\":\"Manchegos, 16 - 2\u00ba E\",\"admin_area_2\":\"MADRID\",\"admin_area_1\":\"MADRID\",\"postal_code\":\"28029\",\"country_code\":\"ES\"}},\"create_time\":\"2026-01-12T12:29:03Z\",\"update_time\":\"2026-01-12T12:29:39Z\",\"links\":[{\"href\":\"https:\\/\\/api.paypal.com\\/v2\\/checkout\\/orders\\/94L92314N0704740C\",\"rel\":\"self\",\"method\":\"GET\"}]}"</t>
  </si>
  <si>
    <t>AS-96517</t>
  </si>
  <si>
    <t>gid://shopify/Order/7447009722706</t>
  </si>
  <si>
    <t>gid://shopify/OrderTransaction/8625002611026</t>
  </si>
  <si>
    <t>2026-01-22T09:04:24Z</t>
  </si>
  <si>
    <t>ch_3SsJoTIkWweOM9jA2Wk0ycsN</t>
  </si>
  <si>
    <t>rb67TOL7kKEJBGQBZIkr3Nefx</t>
  </si>
  <si>
    <t>pi_3SsJoTIkWweOM9jA2IQ1aEBi</t>
  </si>
  <si>
    <t>"{\"id\":\"pi_3SsJoTIkWweOM9jA2IQ1aEBi\",\"object\":\"payment_intent\",\"amount\":3085,\"amount_capturable\":0,\"amount_received\":3085,\"canceled_at\":null,\"cancellation_reason\":null,\"capture_method\":\"automatic\",\"latest_charge\":{\"id\":\"ch_3SsJoTIkWweOM9jA2Wk0ycsN\",\"object\":\"charge\",\"amount\":3085,\"application_fee\":\"fee_1SsJoVIkWweOM9jA6Uu4koNx\",\"balance_transaction\":\"txn_3SsJoTIkWweOM9jA2W6Lx9Rs\",\"captured\":true,\"created\":1769072666,\"currency\":\"eur\",\"failure_code\":null,\"failure_message\":null,\"fraud_details\":{},\"livemode\":true,\"metadata\":{\"payment_id\":\"rb67TOL7kKEJBGQBZIkr3Nef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JoTIkWweOM9jA2IQ1aEBi\",\"payment_method\":\"pm_1SsJoTIkWweOM9jAk92BsAQm\",\"payment_method_details\":{\"card\":{\"amount_authorized\":3085,\"authorization_code\":\"MMPJDY\",\"brand\":\"visa\",\"checks\":{\"address_line1_check\":\"pass\",\"address_postal_code_check\":\"fail\",\"cvc_check\":\"pass\"},\"country\":\"ES\",\"description\":\"Visa Infinite Business\",\"ds_transaction_id\":null,\"exp_month\":11,\"exp_year\":2030,\"extended_authorization\":{\"status\":\"disabled\"},\"fingerprint\":\"vcpkE93rY1mvyOSO\",\"funding\":\"debit\",\"iin\":\"463383\",\"incremental_authorization\":{\"status\":\"unavailable\"},\"installments\":null,\"issuer\":\"REVOLUT BANK UAB\",\"last4\":\"9221\",\"mandate\":null,\"moto\":false,\"multicapture\":{\"status\":\"unavailable\"},\"network\":\"visa\",\"network_token\":{\"used\":false},\"network_transaction_id\":\"486022326667930\",\"overcapture\":{\"maximum_amount_capturable\":3085,\"status\":\"unavailable\"},\"payment_account_reference\":\"V0010013825344378294042186332\",\"regulated_status\":\"unregulated\",\"three_d_secure\":null,\"wallet\":null},\"type\":\"card\"},\"refunded\":false,\"source\":null,\"status\":\"succeeded\",\"mit_params\":{\"network_transaction_id\":\"486022326667930\"}},\"confirmation_method\":\"manual\",\"created\":1769072665,\"currency\":\"eur\",\"customer\":null,\"last_payment_error\":null,\"livemode\":true,\"metadata\":{\"payment_id\":\"rb67TOL7kKEJBGQBZIkr3Nefx\",\"payments_extension\":\"true\",\"payments_extension_type\":\"card\",\"reconciliation_flow\":\"payments_api\",\"shop_id\":\"751927347\"},\"next_action\":null,\"payment_method\":\"pm_1SsJoTIkWweOM9jAk92BsAQm\",\"payment_method_types\":[\"card\"],\"source\":null,\"status\":\"succeeded\"}"</t>
  </si>
  <si>
    <t>gid://shopify/OrderTransaction/8625013784914</t>
  </si>
  <si>
    <t>2026-01-22T09:10:29Z</t>
  </si>
  <si>
    <t>re_3SsJoTIkWweOM9jA2V4LgcIB</t>
  </si>
  <si>
    <t>zaKLMI2tWib4u5ZJhndNcDJ58</t>
  </si>
  <si>
    <t>"{\"id\":\"re_3SsJoTIkWweOM9jA2V4LgcIB\",\"amount\":3085,\"balance_transaction\":\"txn_3SsJoTIkWweOM9jA2A6sQ8qv\",\"charge\":{\"id\":\"ch_3SsJoTIkWweOM9jA2Wk0ycsN\",\"object\":\"charge\",\"amount\":3085,\"application_fee\":\"fee_1SsJoVIkWweOM9jA6Uu4koNx\",\"balance_transaction\":\"txn_3SsJoTIkWweOM9jA2W6Lx9Rs\",\"captured\":true,\"created\":1769072666,\"currency\":\"eur\",\"failure_code\":null,\"failure_message\":null,\"fraud_details\":{},\"livemode\":true,\"metadata\":{\"payment_id\":\"rb67TOL7kKEJBGQBZIkr3Nef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JoTIkWweOM9jA2IQ1aEBi\",\"payment_method\":\"pm_1SsJoTIkWweOM9jAk92BsAQm\",\"payment_method_details\":{\"card\":{\"amount_authorized\":3085,\"authorization_code\":\"MMPJDY\",\"brand\":\"visa\",\"checks\":{\"address_line1_check\":\"pass\",\"address_postal_code_check\":\"fail\",\"cvc_check\":\"pass\"},\"country\":\"ES\",\"description\":\"Visa Infinite Business\",\"ds_transaction_id\":null,\"exp_month\":11,\"exp_year\":2030,\"extended_authorization\":{\"status\":\"disabled\"},\"fingerprint\":\"vcpkE93rY1mvyOSO\",\"funding\":\"debit\",\"iin\":\"463383\",\"incremental_authorization\":{\"status\":\"unavailable\"},\"installments\":null,\"issuer\":\"REVOLUT BANK UAB\",\"last4\":\"9221\",\"mandate\":null,\"moto\":false,\"multicapture\":{\"status\":\"unavailable\"},\"network\":\"visa\",\"network_token\":{\"used\":false},\"network_transaction_id\":\"486022326667930\",\"overcapture\":{\"maximum_amount_capturable\":3085,\"status\":\"unavailable\"},\"payment_account_reference\":\"V0010013825344378294042186332\",\"regulated_status\":\"unregulated\",\"three_d_secure\":null,\"wallet\":null},\"type\":\"card\"},\"refunded\":true,\"source\":null,\"status\":\"succeeded\",\"mit_params\":{\"network_transaction_id\":\"486022326667930\"}},\"object\":\"refund\",\"reason\":null,\"status\":\"succeeded\",\"created\":1769073030,\"currency\":\"eur\",\"metadata\":{\"payments_extension\":\"true\",\"payments_extension_type\":\"card\",\"reconciliation_flow\":\"payments_api\",\"refund_id\":\"zaKLMI2tWib4u5ZJhndNcDJ58\"},\"payment_method_details\":{\"card\":{\"acquirer_reference_number\":null,\"acquirer_reference_number_status\":\"unavailable\"},\"type\":\"card\"},\"mit_params\":{}}"</t>
  </si>
  <si>
    <t>AS-95056</t>
  </si>
  <si>
    <t>AS-94894</t>
  </si>
  <si>
    <t>gid://shopify/Order/7395566125394</t>
  </si>
  <si>
    <t>gid://shopify/OrderTransaction/8570234536274</t>
  </si>
  <si>
    <t>2026-01-02T16:09:19Z</t>
  </si>
  <si>
    <t>py_3SlAuhIkWweOM9jA1t0CgqSn</t>
  </si>
  <si>
    <t>rlILL7vXkKgdz7nsHiDCQEITn</t>
  </si>
  <si>
    <t>"{\"id\":\"py_3SlAuhIkWweOM9jA1t0CgqSn\",\"object\":\"charge\",\"amount\":17875,\"application_fee\":\"fee_1SlAwdIkWweOM9jAA5Z8BZva\",\"balance_transaction\":\"txn_3SlAuhIkWweOM9jA1KQd8lJ5\",\"captured\":true,\"created\":1767370279,\"currency\":\"eur\",\"failure_code\":null,\"failure_message\":null,\"fraud_details\":{},\"livemode\":true,\"metadata\":{\"payments_extension_type\":\"klarna\",\"reconciliation_flow\":\"payments_api\",\"shop_id\":\"751927347\",\"payments_extension\":\"true\",\"payment_id\":\"rlILL7vXkKgdz7nsHiDCQEITn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lAuhIkWweOM9jA1Xtbihok\",\"payment_method\":\"pm_1SlAuhIkWweOM9jAKVIyRWJK\",\"payment_method_details\":{\"klarna\":{\"payer_details\":{\"address\":{\"country\":\"FR\"}},\"payment_method_category\":\"pay_in_installments\",\"preferred_locale\":\"fr-FR\"},\"type\":\"klarna\"},\"refunded\":false,\"source\":null,\"status\":\"succeeded\"}"</t>
  </si>
  <si>
    <t>AS-97208</t>
  </si>
  <si>
    <t>gid://shopify/Order/7516436791634</t>
  </si>
  <si>
    <t>gid://shopify/OrderTransaction/8650256810322</t>
  </si>
  <si>
    <t>2026-01-31T14:36:48Z</t>
  </si>
  <si>
    <t>60598065LF345831S</t>
  </si>
  <si>
    <t>"{\"id\":\"60598065LF345831S\",\"intent\":\"CAPTURE\",\"status\":\"COMPLETED\",\"payment_source\":{\"paypal\":{\"email_address\":\"francesherold1@web.de\",\"account_id\":\"EXJT9NC3QAXCJ\",\"account_status\":\"VERIFIED\",\"name\":{\"given_name\":\"Frances\",\"surname\":\"Herold\"},\"phone_number\":{\"national_number\":\"4917622803192\"},\"address\":{\"address_line_1\":\"Walter-Oertel-Str. 47\",\"admin_area_2\":\"Chemnitz \",\"postal_code\":\"09112\",\"country_code\":\"DE\"}}},\"purchase_units\":[{\"reference_id\":\"default\",\"amount\":{\"currency_code\":\"EUR\",\"value\":\"66.85\",\"breakdown\":{\"item_total\":{\"currency_code\":\"EUR\",\"value\":\"66.85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Yugen 2 - P\u00f3ster \\/ Sin marco \\/ 30x40\",\"custom_id\":\"{\\\"shop_id\\\":751927347,\\\"session_id\\\":\\\"rooh4UreoNPL9xqLmzKsb03VE\\\"}\",\"invoice_id\":\"rooh4UreoNPL9xqLmzKsb03VE\",\"items\":[{\"name\":\"Yugen 2 - P\u00f3ster \\/ Sin marco \\/ 30x40\",\"unit_amount\":{\"currency_code\":\"EUR\",\"value\":\"19.95\"},\"tax\":{\"currency_code\":\"EUR\",\"value\":\"0.00\"},\"quantity\":\"1\"},{\"name\":\"Palm Springs Ride VII - Bethany Young - P\u00f3ster \\/ Sin marco \\/ 30x40\",\"unit_amount\":{\"currency_code\":\"EUR\",\"value\":\"19.95\"},\"tax\":{\"currency_code\":\"EUR\",\"value\":\"0.00\"},\"quantity\":\"1\"},{\"name\":\"The Grand Budapest Hotel Poster - Studio Mandariini - P\u00f3ster \\/ Sin marco \\/ 40x50\",\"unit_amount\":{\"currency_code\":\"EUR\",\"value\":\"26.95\"},\"tax\":{\"currency_code\":\"EUR\",\"value\":\"0.00\"},\"quantity\":\"1\"}],\"shipping\":{\"name\":{\"full_name\":\"Frances Herold\"},\"address\":{\"address_line_1\":\"Walter-Oertel-Stra\u00dfe 47\",\"admin_area_2\":\"Chemnitz\",\"postal_code\":\"09112\",\"country_code\":\"DE\"}},\"payments\":{\"captures\":[{\"id\":\"4YM47327X1094781C\",\"status\":\"COMPLETED\",\"amount\":{\"currency_code\":\"EUR\",\"value\":\"66.85\"},\"final_capture\":true,\"disbursement_mode\":\"INSTANT\",\"seller_protection\":{\"status\":\"ELIGIBLE\",\"dispute_categories\":[\"ITEM_NOT_RECEIVED\",\"UNAUTHORIZED_TRANSACTION\"]},\"seller_receivable_breakdown\":{\"gross_amount\":{\"currency_code\":\"EUR\",\"value\":\"66.85\"},\"paypal_fee\":{\"currency_code\":\"EUR\",\"value\":\"2.29\"},\"net_amount\":{\"currency_code\":\"EUR\",\"value\":\"64.56\"}},\"invoice_id\":\"rooh4UreoNPL9xqLmzKsb03VE\",\"custom_id\":\"{\\\"shop_id\\\":751927347,\\\"session_id\\\":\\\"rooh4UreoNPL9xqLmzKsb03VE\\\"}\",\"links\":[{\"href\":\"https:\\/\\/api.paypal.com\\/v2\\/payments\\/captures\\/4YM47327X1094781C\",\"rel\":\"self\",\"method\":\"GET\"},{\"href\":\"https:\\/\\/api.paypal.com\\/v2\\/payments\\/captures\\/4YM47327X1094781C\\/refund\",\"rel\":\"refund\",\"method\":\"POST\"},{\"href\":\"https:\\/\\/api.paypal.com\\/v2\\/checkout\\/orders\\/60598065LF345831S\",\"rel\":\"up\",\"method\":\"GET\"}],\"create_time\":\"2026-01-31T14:36:50Z\",\"update_time\":\"2026-01-31T14:36:50Z\"}]}}],\"payer\":{\"name\":{\"given_name\":\"Frances\",\"surname\":\"Herold\"},\"email_address\":\"francesherold1@web.de\",\"payer_id\":\"EXJT9NC3QAXCJ\",\"phone\":{\"phone_number\":{\"national_number\":\"4917622803192\"}},\"address\":{\"address_line_1\":\"Walter-Oertel-Str. 47\",\"admin_area_2\":\"Chemnitz \",\"postal_code\":\"09112\",\"country_code\":\"DE\"}},\"create_time\":\"2026-01-31T14:35:13Z\",\"update_time\":\"2026-01-31T14:36:50Z\",\"links\":[{\"href\":\"https:\\/\\/api.paypal.com\\/v2\\/checkout\\/orders\\/60598065LF345831S\",\"rel\":\"self\",\"method\":\"GET\"}]}"</t>
  </si>
  <si>
    <t>AS-95490</t>
  </si>
  <si>
    <t>gid://shopify/Order/7417444270418</t>
  </si>
  <si>
    <t>gid://shopify/OrderTransaction/8590047347026</t>
  </si>
  <si>
    <t>2026-01-09T18:36:56Z</t>
  </si>
  <si>
    <t>52H31121JP806025F</t>
  </si>
  <si>
    <t>"{\"id\":\"52H31121JP806025F\",\"intent\":\"CAPTURE\",\"status\":\"COMPLETED\",\"payment_source\":{\"paypal\":{\"email_address\":\"marinaherreros.l@gmail.com\",\"account_id\":\"ZHJD8GV9ZQ3TE\",\"account_status\":\"VERIFIED\",\"name\":{\"given_name\":\"marina\",\"surname\":\"herreros lletjos\"},\"phone_number\":{\"national_number\":\"34695062162\"},\"address\":{\"address_line_1\":\"C\\/Juan Ram\u00f3n Jim\u00e9nez 38\",\"admin_area_2\":\"Getafe\",\"admin_area_1\":\"Madrid\",\"postal_code\":\"28905\",\"country_code\":\"ES\"}}},\"purchase_units\":[{\"reference_id\":\"default\",\"amount\":{\"currency_code\":\"EUR\",\"value\":\"29.90\",\"breakdown\":{\"item_total\":{\"currency_code\":\"EUR\",\"value\":\"24.95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Gustav Klimt Garden Cat Print - P\u00f3ster \\/ Madera verde \\/ 20x30\",\"custom_id\":\"{\\\"shop_id\\\":751927347,\\\"session_id\\\":\\\"rTJ1j5ItD89Ezr9II4QWg6ksj\\\"}\",\"invoice_id\":\"rTJ1j5ItD89Ezr9II4QWg6ksj\",\"soft_descriptor\":\"PAYPAL *ARTESTASTOR AR\",\"items\":[{\"name\":\"Gustav Klimt Garden Cat Print - P\u00f3ster \\/ Madera verde \\/ 20x30\",\"unit_amount\":{\"currency_code\":\"EUR\",\"value\":\"24.95\"},\"tax\":{\"currency_code\":\"EUR\",\"value\":\"0.00\"},\"quantity\":\"1\"}],\"shipping\":{\"name\":{\"full_name\":\"Marina Herreros\"},\"address\":{\"address_line_1\":\"Calle de Santa Juliana 18,2\u00b06\",\"admin_area_2\":\"Madrid\",\"admin_area_1\":\"Madrid\",\"postal_code\":\"28039\",\"country_code\":\"ES\"}},\"supplementary_data\":{\"tax_nexus\":[]},\"payments\":{\"captures\":[{\"id\":\"68J63894XP445401E\",\"status\":\"COMPLETED\",\"amount\":{\"currency_code\":\"EUR\",\"value\":\"29.90\"},\"final_capture\":true,\"disbursement_mode\":\"INSTANT\",\"seller_protection\":{\"status\":\"ELIGIBLE\",\"dispute_categories\":[\"ITEM_NOT_RECEIVED\",\"UNAUTHORIZED_TRANSACTION\"]},\"seller_receivable_breakdown\":{\"gross_amount\":{\"currency_code\":\"EUR\",\"value\":\"29.90\"},\"paypal_fee\":{\"currency_code\":\"EUR\",\"value\":\"1.22\"},\"net_amount\":{\"currency_code\":\"EUR\",\"value\":\"28.68\"}},\"invoice_id\":\"rTJ1j5ItD89Ezr9II4QWg6ksj\",\"custom_id\":\"{\\\"shop_id\\\":751927347,\\\"session_id\\\":\\\"rTJ1j5ItD89Ezr9II4QWg6ksj\\\"}\",\"links\":[{\"href\":\"https:\\/\\/api.paypal.com\\/v2\\/payments\\/captures\\/68J63894XP445401E\",\"rel\":\"self\",\"method\":\"GET\"},{\"href\":\"https:\\/\\/api.paypal.com\\/v2\\/payments\\/captures\\/68J63894XP445401E\\/refund\",\"rel\":\"refund\",\"method\":\"POST\"},{\"href\":\"https:\\/\\/api.paypal.com\\/v2\\/checkout\\/orders\\/52H31121JP806025F\",\"rel\":\"up\",\"method\":\"GET\"}],\"create_time\":\"2026-01-09T18:36:59Z\",\"update_time\":\"2026-01-09T18:36:59Z\"}]}}],\"payer\":{\"name\":{\"given_name\":\"marina\",\"surname\":\"herreros lletjos\"},\"email_address\":\"marinaherreros.l@gmail.com\",\"payer_id\":\"ZHJD8GV9ZQ3TE\",\"phone\":{\"phone_number\":{\"national_number\":\"34695062162\"}},\"address\":{\"address_line_1\":\"C\\/Juan Ram\u00f3n Jim\u00e9nez 38\",\"admin_area_2\":\"Getafe\",\"admin_area_1\":\"Madrid\",\"postal_code\":\"28905\",\"country_code\":\"ES\"}},\"create_time\":\"2026-01-09T18:35:53Z\",\"update_time\":\"2026-01-09T18:36:59Z\",\"links\":[{\"href\":\"https:\\/\\/api.paypal.com\\/v2\\/checkout\\/orders\\/52H31121JP806025F\",\"rel\":\"self\",\"method\":\"GET\"}]}"</t>
  </si>
  <si>
    <t>AS-97154</t>
  </si>
  <si>
    <t>gid://shopify/Order/7514617676114</t>
  </si>
  <si>
    <t>gid://shopify/OrderTransaction/8648684863826</t>
  </si>
  <si>
    <t>2026-01-30T21:01:31Z</t>
  </si>
  <si>
    <t>ch_3SvOoqIkWweOM9jA0Lh5c66D</t>
  </si>
  <si>
    <t>rwmBURnqRun0BNm8GWrkMYHMK</t>
  </si>
  <si>
    <t>pi_3SvOoqIkWweOM9jA0AdOFAtw</t>
  </si>
  <si>
    <t>"{\"id\":\"pi_3SvOoqIkWweOM9jA0AdOFAtw\",\"object\":\"payment_intent\",\"amount\":1790,\"amount_capturable\":0,\"amount_received\":1790,\"canceled_at\":null,\"cancellation_reason\":null,\"capture_method\":\"automatic\",\"latest_charge\":{\"id\":\"ch_3SvOoqIkWweOM9jA0Lh5c66D\",\"object\":\"charge\",\"amount\":1790,\"application_fee\":\"fee_1SvOorIkWweOM9jATGd6cfJI\",\"balance_transaction\":\"txn_3SvOoqIkWweOM9jA0P7ILrvn\",\"captured\":true,\"created\":1769806893,\"currency\":\"eur\",\"failure_code\":null,\"failure_message\":null,\"fraud_details\":{},\"livemode\":true,\"metadata\":{\"payment_id\":\"rwmBURnqRun0BNm8GWrkMYHM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OoqIkWweOM9jA0AdOFAtw\",\"payment_method\":\"pm_1SvOoqIkWweOM9jAH4tnqouJ\",\"payment_method_details\":{\"card\":{\"amount_authorized\":1790,\"authorization_code\":\"312302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Rw8TSSUsbB1ID7Ci\",\"funding\":\"debit\",\"iin\":\"465975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486030756939109\",\"overcapture\":{\"maximum_amount_capturable\":1790,\"status\":\"unavailable\"},\"payment_account_reference\":\"V0010013023072476244992280744\",\"regulated_status\":\"unregulated\",\"three_d_secure\":null,\"wallet\":{\"apple_pay\":{\"type\":\"apple_pay\"},\"dynamic_last4\":\"3616\",\"type\":\"apple_pay\"}},\"type\":\"card\"},\"refunded\":false,\"source\":null,\"status\":\"succeeded\",\"mit_params\":{\"network_transaction_id\":\"486030756939109\"}},\"confirmation_method\":\"manual\",\"created\":1769806892,\"currency\":\"eur\",\"customer\":null,\"last_payment_error\":null,\"livemode\":true,\"metadata\":{\"payment_id\":\"rwmBURnqRun0BNm8GWrkMYHMK\",\"payments_extension\":\"true\",\"payments_extension_type\":\"card\",\"reconciliation_flow\":\"payments_api\",\"shop_id\":\"751927347\"},\"next_action\":null,\"payment_method\":\"pm_1SvOoqIkWweOM9jAH4tnqouJ\",\"payment_method_types\":[\"card\"],\"source\":null,\"status\":\"succeeded\"}"</t>
  </si>
  <si>
    <t>AS-95240</t>
  </si>
  <si>
    <t>gid://shopify/Order/7411054510418</t>
  </si>
  <si>
    <t>gid://shopify/OrderTransaction/8582331072850</t>
  </si>
  <si>
    <t>2026-01-06T20:38:23Z</t>
  </si>
  <si>
    <t>ch_3Smh1HIkWweOM9jA07O7F0bE</t>
  </si>
  <si>
    <t>ranDUlJbOGIeNOGSAqy4mpX0k</t>
  </si>
  <si>
    <t>pi_3Smh1HIkWweOM9jA0e7wnBAX</t>
  </si>
  <si>
    <t>"{\"id\":\"pi_3Smh1HIkWweOM9jA0e7wnBAX\",\"object\":\"payment_intent\",\"amount\":6590,\"amount_capturable\":0,\"amount_received\":6590,\"canceled_at\":null,\"cancellation_reason\":null,\"capture_method\":\"automatic\",\"latest_charge\":{\"id\":\"ch_3Smh1HIkWweOM9jA07O7F0bE\",\"object\":\"charge\",\"amount\":6590,\"application_fee\":\"fee_1Smh1JIkWweOM9jA972R1qbl\",\"balance_transaction\":\"txn_3Smh1HIkWweOM9jA0qYzGSiq\",\"captured\":true,\"created\":1767731904,\"currency\":\"eur\",\"failure_code\":null,\"failure_message\":null,\"fraud_details\":{},\"livemode\":true,\"metadata\":{\"payment_id\":\"ranDUlJbOGIeNOGSAqy4mpX0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h1HIkWweOM9jA0e7wnBAX\",\"payment_method\":\"pm_1Smh1HIkWweOM9jAWwWtawm9\",\"payment_method_details\":{\"card\":{\"amount_authorized\":6590,\"authorization_code\":\"305440\",\"brand\":\"mastercard\",\"checks\":{\"address_line1_check\":\"unavailable\",\"address_postal_code_check\":\"unavailable\",\"cvc_check\":\"pass\"},\"country\":\"ES\",\"description\":\"MasterCard Standard Card Immediate Debit\",\"ds_transaction_id\":null,\"exp_month\":10,\"exp_year\":2029,\"extended_authorization\":{\"status\":\"disabled\"},\"fingerprint\":\"SWd07HpE26OTBIsz\",\"funding\":\"debit\",\"iin\":\"548913\",\"incremental_authorization\":{\"status\":\"unavailable\"},\"installments\":null,\"issuer\":\"OPEN BANK S.A.\",\"last4\":\"9809\",\"mandate\":null,\"moto\":false,\"multicapture\":{\"status\":\"unavailable\"},\"network\":\"mastercard\",\"network_token\":{\"used\":false},\"network_transaction_id\":\"TCSS1KWGC0106\",\"overcapture\":{\"maximum_amount_capturable\":6590,\"status\":\"unavailable\"},\"payment_account_reference\":\"50015I0LCVL3YR9SHX3JW2EFRFZGF\",\"regulated_status\":\"unregulated\",\"three_d_secure\":null,\"wallet\":null},\"type\":\"card\"},\"refunded\":false,\"source\":null,\"status\":\"succeeded\",\"mit_params\":{\"network_transaction_id\":\"TCSS1KWGC0106\"}},\"confirmation_method\":\"manual\",\"created\":1767731903,\"currency\":\"eur\",\"customer\":null,\"last_payment_error\":null,\"livemode\":true,\"metadata\":{\"payment_id\":\"ranDUlJbOGIeNOGSAqy4mpX0k\",\"payments_extension\":\"true\",\"payments_extension_type\":\"card\",\"reconciliation_flow\":\"payments_api\",\"shop_id\":\"751927347\"},\"next_action\":null,\"payment_method\":\"pm_1Smh1HIkWweOM9jAWwWtawm9\",\"payment_method_types\":[\"card\"],\"source\":null,\"status\":\"succeeded\"}"</t>
  </si>
  <si>
    <t>AS-97192</t>
  </si>
  <si>
    <t>gid://shopify/Order/7515464859986</t>
  </si>
  <si>
    <t>gid://shopify/OrderTransaction/8649822339410</t>
  </si>
  <si>
    <t>2026-01-31T11:53:27Z</t>
  </si>
  <si>
    <t>ch_3Svck0IkWweOM9jA0OVgXS9m</t>
  </si>
  <si>
    <t>rgF7Zi6uIwo0TFnRX1TrfEsPZ</t>
  </si>
  <si>
    <t>pi_3Svck0IkWweOM9jA0YBycIbT</t>
  </si>
  <si>
    <t>"{\"id\":\"pi_3Svck0IkWweOM9jA0YBycIbT\",\"object\":\"payment_intent\",\"amount\":5252,\"amount_capturable\":0,\"amount_received\":5252,\"canceled_at\":null,\"cancellation_reason\":null,\"capture_method\":\"automatic\",\"latest_charge\":{\"id\":\"ch_3Svck0IkWweOM9jA0OVgXS9m\",\"object\":\"charge\",\"amount\":5252,\"application_fee\":\"fee_1Svck2IkWweOM9jA7wwf1uPA\",\"balance_transaction\":\"txn_3Svck0IkWweOM9jA0KkWhCpR\",\"captured\":true,\"created\":1769860410,\"currency\":\"eur\",\"failure_code\":null,\"failure_message\":null,\"fraud_details\":{},\"livemode\":true,\"metadata\":{\"payment_id\":\"rgF7Zi6uIwo0TFnRX1TrfEsP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ck0IkWweOM9jA0YBycIbT\",\"payment_method\":\"pm_1Svck0IkWweOM9jAy2USTIAw\",\"payment_method_details\":{\"card\":{\"amount_authorized\":5252,\"authorization_code\":\"493584\",\"brand\":\"visa\",\"checks\":{\"address_line1_check\":\"fail\",\"address_postal_code_check\":\"fail\",\"cvc_check\":\"pass\"},\"country\":\"FR\",\"description\":\"Visa Classic\",\"ds_transaction_id\":null,\"exp_month\":5,\"exp_year\":2028,\"extended_authorization\":{\"status\":\"disabled\"},\"fingerprint\":\"syp12oPc1EcjHZVW\",\"funding\":\"debit\",\"iin\":\"497886\",\"incremental_authorization\":{\"status\":\"unavailable\"},\"installments\":null,\"issuer\":\"BPCE\",\"last4\":\"0718\",\"mandate\":null,\"moto\":false,\"multicapture\":{\"status\":\"unavailable\"},\"network\":\"visa\",\"network_token\":{\"used\":false},\"network_transaction_id\":\"486031428108667\",\"overcapture\":{\"maximum_amount_capturable\":5252,\"status\":\"unavailable\"},\"payment_account_reference\":\"V001AACC328012023041455456357\",\"regulated_status\":\"unregulated\",\"three_d_secure\":{\"authentication_flow\":\"frictionless\",\"electronic_commerce_indicator\":\"07\",\"exemption_indicator\":null,\"result\":\"exempted\",\"result_reason\":null,\"transaction_id\":\"70e90617-82a6-4fb5-93f0-8167f846bf64\",\"version\":\"2.2.0\"},\"wallet\":null},\"type\":\"card\"},\"refunded\":false,\"source\":null,\"status\":\"succeeded\",\"mit_params\":{\"network_transaction_id\":\"486031428108667\"}},\"confirmation_method\":\"manual\",\"created\":1769860408,\"currency\":\"eur\",\"customer\":null,\"last_payment_error\":null,\"livemode\":true,\"metadata\":{\"payment_id\":\"rgF7Zi6uIwo0TFnRX1TrfEsPZ\",\"payments_extension\":\"true\",\"payments_extension_type\":\"card\",\"reconciliation_flow\":\"payments_api\",\"shop_id\":\"751927347\"},\"next_action\":null,\"payment_method\":\"pm_1Svck0IkWweOM9jAy2USTIAw\",\"payment_method_types\":[\"card\"],\"source\":null,\"status\":\"succeeded\"}"</t>
  </si>
  <si>
    <t>AS-94909</t>
  </si>
  <si>
    <t>gid://shopify/Order/7395926540626</t>
  </si>
  <si>
    <t>gid://shopify/OrderTransaction/8570847363410</t>
  </si>
  <si>
    <t>2026-01-02T18:52:59Z</t>
  </si>
  <si>
    <t>ch_3SlDT6IkWweOM9jA1A8uJNQC</t>
  </si>
  <si>
    <t>rK96PkKZsxm1TYwHNBWh7p5gB</t>
  </si>
  <si>
    <t>pi_3SlDT6IkWweOM9jA18FhqXfo</t>
  </si>
  <si>
    <t>"{\"id\":\"pi_3SlDT6IkWweOM9jA18FhqXfo\",\"object\":\"payment_intent\",\"amount\":3790,\"amount_capturable\":0,\"amount_received\":3790,\"canceled_at\":null,\"cancellation_reason\":null,\"capture_method\":\"automatic\",\"latest_charge\":{\"id\":\"ch_3SlDT6IkWweOM9jA1A8uJNQC\",\"object\":\"charge\",\"amount\":3790,\"application_fee\":\"fee_1SlDT8IkWweOM9jAwHRrWVbz\",\"balance_transaction\":\"txn_3SlDT6IkWweOM9jA19HOCcZd\",\"captured\":true,\"created\":1767379981,\"currency\":\"eur\",\"failure_code\":null,\"failure_message\":null,\"fraud_details\":{},\"livemode\":true,\"metadata\":{\"payment_id\":\"rK96PkKZsxm1TYwHNBWh7p5g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DT6IkWweOM9jA18FhqXfo\",\"payment_method\":\"pm_1SlDT6IkWweOM9jAD6wz6QHw\",\"payment_method_details\":{\"card\":{\"amount_authorized\":3790,\"authorization_code\":\"133673\",\"brand\":\"visa\",\"checks\":{\"address_line1_check\":\"unavailable\",\"address_postal_code_check\":\"unavailable\",\"cvc_check\":\"pass\"},\"country\":\"ES\",\"description\":\"Visa Classic\",\"ds_transaction_id\":null,\"exp_month\":12,\"exp_year\":2026,\"extended_authorization\":{\"status\":\"disabled\"},\"fingerprint\":\"nVreQvPeIn2O3HYK\",\"funding\":\"debit\",\"iin\":\"459985\",\"incremental_authorization\":{\"status\":\"unavailable\"},\"installments\":null,\"issuer\":\"CAIXABANK S.A.\",\"last4\":\"3045\",\"mandate\":null,\"moto\":false,\"multicapture\":{\"status\":\"unavailable\"},\"network\":\"visa\",\"network_token\":{\"used\":false},\"network_transaction_id\":\"486002679826187\",\"overcapture\":{\"maximum_amount_capturable\":3790,\"status\":\"unavailable\"},\"payment_account_reference\":\"V0010013821329687431006502475\",\"regulated_status\":\"unregulated\",\"three_d_secure\":null,\"wallet\":null},\"type\":\"card\"},\"refunded\":false,\"source\":null,\"status\":\"succeeded\",\"mit_params\":{\"network_transaction_id\":\"486002679826187\"}},\"confirmation_method\":\"manual\",\"created\":1767379980,\"currency\":\"eur\",\"customer\":null,\"last_payment_error\":null,\"livemode\":true,\"metadata\":{\"payment_id\":\"rK96PkKZsxm1TYwHNBWh7p5gB\",\"payments_extension\":\"true\",\"payments_extension_type\":\"card\",\"reconciliation_flow\":\"payments_api\",\"shop_id\":\"751927347\"},\"next_action\":null,\"payment_method\":\"pm_1SlDT6IkWweOM9jAD6wz6QHw\",\"payment_method_types\":[\"card\"],\"source\":null,\"status\":\"succeeded\"}"</t>
  </si>
  <si>
    <t>AS-96233</t>
  </si>
  <si>
    <t>gid://shopify/Order/7439058141522</t>
  </si>
  <si>
    <t>gid://shopify/OrderTransaction/8614700974418</t>
  </si>
  <si>
    <t>2026-01-18T11:35:40Z</t>
  </si>
  <si>
    <t>ch_3SquGfIkWweOM9jA18k3WcNw</t>
  </si>
  <si>
    <t>r2Dpd54cOawfeOoKdNyyHXklh</t>
  </si>
  <si>
    <t>pi_3SquGfIkWweOM9jA1ebNrIMq</t>
  </si>
  <si>
    <t>"{\"id\":\"pi_3SquGfIkWweOM9jA1ebNrIMq\",\"object\":\"payment_intent\",\"amount\":7980,\"amount_capturable\":0,\"amount_received\":7980,\"canceled_at\":null,\"cancellation_reason\":null,\"capture_method\":\"automatic\",\"latest_charge\":{\"id\":\"ch_3SquGfIkWweOM9jA18k3WcNw\",\"object\":\"charge\",\"amount\":7980,\"application_fee\":\"fee_1SquGhIkWweOM9jAxBHXLpxh\",\"balance_transaction\":\"txn_3SquGfIkWweOM9jA1ih92Csr\",\"captured\":true,\"created\":1768736142,\"currency\":\"eur\",\"failure_code\":null,\"failure_message\":null,\"fraud_details\":{},\"livemode\":true,\"metadata\":{\"payment_id\":\"r2Dpd54cOawfeOoKdNyyHXkl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uGfIkWweOM9jA1ebNrIMq\",\"payment_method\":\"pm_1SquGfIkWweOM9jAkoLMQL1S\",\"payment_method_details\":{\"card\":{\"amount_authorized\":7980,\"authorization_code\":\"845343\",\"brand\":\"visa\",\"checks\":{\"address_line1_check\":\"fail\",\"address_postal_code_check\":\"pass\",\"cvc_check\":\"pass\"},\"country\":\"IT\",\"description\":\"Visa Classic\",\"ds_transaction_id\":null,\"exp_month\":6,\"exp_year\":2028,\"extended_authorization\":{\"status\":\"disabled\"},\"fingerprint\":\"x67qohj3hWphNZxH\",\"funding\":\"credit\",\"iin\":\"453997\",\"incremental_authorization\":{\"status\":\"unavailable\"},\"installments\":null,\"issuer\":\"NEXI PAYMENTS S.P.A.\",\"last4\":\"8831\",\"mandate\":null,\"moto\":false,\"multicapture\":{\"status\":\"unavailable\"},\"network\":\"visa\",\"network_token\":{\"used\":false},\"network_transaction_id\":\"486018417439244\",\"overcapture\":{\"maximum_amount_capturable\":7980,\"status\":\"unavailable\"},\"payment_account_reference\":\"V0010015818285553402048518346\",\"regulated_status\":\"unregulated\",\"three_d_secure\":null,\"wallet\":null},\"type\":\"card\"},\"refunded\":false,\"source\":null,\"status\":\"succeeded\",\"mit_params\":{\"network_transaction_id\":\"486018417439244\"}},\"confirmation_method\":\"manual\",\"created\":1768736141,\"currency\":\"eur\",\"customer\":null,\"last_payment_error\":null,\"livemode\":true,\"metadata\":{\"payment_id\":\"r2Dpd54cOawfeOoKdNyyHXklh\",\"payments_extension\":\"true\",\"payments_extension_type\":\"card\",\"reconciliation_flow\":\"payments_api\",\"shop_id\":\"751927347\"},\"next_action\":null,\"payment_method\":\"pm_1SquGfIkWweOM9jAkoLMQL1S\",\"payment_method_types\":[\"card\"],\"source\":null,\"status\":\"succeeded\"}"</t>
  </si>
  <si>
    <t>AS-97131</t>
  </si>
  <si>
    <t>gid://shopify/Order/7513757385042</t>
  </si>
  <si>
    <t>gid://shopify/OrderTransaction/8647532052818</t>
  </si>
  <si>
    <t>2026-01-30T12:47:43Z</t>
  </si>
  <si>
    <t>ch_3SvH6yIkWweOM9jA1q0ZoeMt</t>
  </si>
  <si>
    <t>rBhLsWGgOEhQCg6AUYUjGtunP</t>
  </si>
  <si>
    <t>pi_3SvH6yIkWweOM9jA1Y5NAg4i</t>
  </si>
  <si>
    <t>"{\"id\":\"pi_3SvH6yIkWweOM9jA1Y5NAg4i\",\"object\":\"payment_intent\",\"amount\":4795,\"amount_capturable\":0,\"amount_received\":4795,\"canceled_at\":null,\"cancellation_reason\":null,\"capture_method\":\"automatic\",\"latest_charge\":{\"id\":\"ch_3SvH6yIkWweOM9jA1q0ZoeMt\",\"object\":\"charge\",\"amount\":4795,\"application_fee\":\"fee_1SvH6zIkWweOM9jALARoO00G\",\"balance_transaction\":\"txn_3SvH6yIkWweOM9jA12mmoS1Y\",\"captured\":true,\"created\":1769777264,\"currency\":\"eur\",\"failure_code\":null,\"failure_message\":null,\"fraud_details\":{},\"livemode\":true,\"metadata\":{\"payment_id\":\"rBhLsWGgOEhQCg6AUYUjGtun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H6yIkWweOM9jA1Y5NAg4i\",\"payment_method\":\"pm_1SvH6yIkWweOM9jAOuvcTutM\",\"payment_method_details\":{\"card\":{\"amount_authorized\":4795,\"authorization_code\":\"XHOHA0\",\"brand\":\"mastercard\",\"checks\":{\"address_line1_check\":null,\"address_postal_code_check\":null,\"cvc_check\":null},\"country\":\"ES\",\"description\":\"World Debit Embossed MasterCard Card\",\"ds_transaction_id\":null,\"exp_month\":4,\"exp_year\":2028,\"extended_authorization\":{\"status\":\"disabled\"},\"fingerprint\":\"eo5Yyc7e6SniF9rT\",\"funding\":\"debit\",\"iin\":\"530354\",\"incremental_authorization\":{\"status\":\"unavailable\"},\"installments\":null,\"issuer\":\"REVOLUT LTD\",\"last4\":\"0000\",\"mandate\":null,\"moto\":false,\"multicapture\":{\"status\":\"unavailable\"},\"network\":\"mastercard\",\"network_token\":{\"used\":false},\"network_transaction_id\":\"MDHK3GK6A0130\",\"overcapture\":{\"maximum_amount_capturable\":4795,\"status\":\"unavailable\"},\"payment_account_reference\":\"50015YURAVFI0OK2ABCXGPKJ44OZ1\",\"regulated_status\":\"unregulated\",\"three_d_secure\":null,\"wallet\":{\"apple_pay\":{\"type\":\"apple_pay\"},\"dynamic_last4\":\"5461\",\"type\":\"apple_pay\"}},\"type\":\"card\"},\"refunded\":false,\"source\":null,\"status\":\"succeeded\",\"mit_params\":{\"network_transaction_id\":\"MDHK3GK6A0130\"}},\"confirmation_method\":\"manual\",\"created\":1769777264,\"currency\":\"eur\",\"customer\":null,\"last_payment_error\":null,\"livemode\":true,\"metadata\":{\"payment_id\":\"rBhLsWGgOEhQCg6AUYUjGtunP\",\"payments_extension\":\"true\",\"payments_extension_type\":\"card\",\"reconciliation_flow\":\"payments_api\",\"shop_id\":\"751927347\"},\"next_action\":null,\"payment_method\":\"pm_1SvH6yIkWweOM9jAOuvcTutM\",\"payment_method_types\":[\"card\"],\"source\":null,\"status\":\"succeeded\"}"</t>
  </si>
  <si>
    <t>AS-94796</t>
  </si>
  <si>
    <t>gid://shopify/Order/7392715768146</t>
  </si>
  <si>
    <t>gid://shopify/OrderTransaction/8564995162450</t>
  </si>
  <si>
    <t>2026-01-01T06:42:44Z</t>
  </si>
  <si>
    <t>2MG570129X689593S</t>
  </si>
  <si>
    <t>"{\"id\":\"2MG570129X689593S\",\"intent\":\"CAPTURE\",\"status\":\"COMPLETED\",\"payment_source\":{\"paypal\":{\"email_address\":\"Domenika.Kusch@gmail.com\",\"account_id\":\"S7QGVJ9PKFZ2W\",\"account_status\":\"VERIFIED\",\"name\":{\"given_name\":\"Domenika\",\"surname\":\"Kusch\"},\"phone_number\":{\"national_number\":\"49017693197672\"},\"address\":{\"address_line_1\":\"Wolfshagen 8\",\"admin_area_2\":\"Hamburg\",\"postal_code\":\"20535\",\"country_code\":\"DE\"}}},\"purchase_units\":[{\"reference_id\":\"default\",\"amount\":{\"currency_code\":\"EUR\",\"value\":\"25.90\",\"breakdown\":{\"item_total\":{\"currency_code\":\"EUR\",\"value\":\"20.95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olgador para p\u00f3ster de 60cm de madera y color negro\",\"custom_id\":\"{\\\"shop_id\\\":751927347,\\\"session_id\\\":\\\"rKvBqDngbj2fMmeChnhphX247\\\"}\",\"invoice_id\":\"rKvBqDngbj2fMmeChnhphX247\",\"items\":[{\"name\":\"Colgador para p\u00f3ster de 60cm de madera y color negro\",\"unit_amount\":{\"currency_code\":\"EUR\",\"value\":\"20.95\"},\"tax\":{\"currency_code\":\"EUR\",\"value\":\"0.00\"},\"quantity\":\"1\"}],\"shipping\":{\"name\":{\"full_name\":\"Domenika Kusch\"},\"address\":{\"address_line_1\":\"Wolfshagen 8\",\"admin_area_2\":\"Hamburg\",\"postal_code\":\"20535\",\"country_code\":\"DE\"}},\"supplementary_data\":{\"tax_nexus\":[]},\"payments\":{\"captures\":[{\"id\":\"1VY57255J0900715E\",\"status\":\"COMPLETED\",\"amount\":{\"currency_code\":\"EUR\",\"value\":\"25.90\"},\"final_capture\":true,\"disbursement_mode\":\"INSTANT\",\"seller_protection\":{\"status\":\"ELIGIBLE\",\"dispute_categories\":[\"ITEM_NOT_RECEIVED\",\"UNAUTHORIZED_TRANSACTION\"]},\"seller_receivable_breakdown\":{\"gross_amount\":{\"currency_code\":\"EUR\",\"value\":\"25.90\"},\"paypal_fee\":{\"currency_code\":\"EUR\",\"value\":\"1.10\"},\"net_amount\":{\"currency_code\":\"EUR\",\"value\":\"24.80\"}},\"invoice_id\":\"rKvBqDngbj2fMmeChnhphX247\",\"custom_id\":\"{\\\"shop_id\\\":751927347,\\\"session_id\\\":\\\"rKvBqDngbj2fMmeChnhphX247\\\"}\",\"links\":[{\"href\":\"https:\\/\\/api.paypal.com\\/v2\\/payments\\/captures\\/1VY57255J0900715E\",\"rel\":\"self\",\"method\":\"GET\"},{\"href\":\"https:\\/\\/api.paypal.com\\/v2\\/payments\\/captures\\/1VY57255J0900715E\\/refund\",\"rel\":\"refund\",\"method\":\"POST\"},{\"href\":\"https:\\/\\/api.paypal.com\\/v2\\/checkout\\/orders\\/2MG570129X689593S\",\"rel\":\"up\",\"method\":\"GET\"}],\"create_time\":\"2026-01-01T06:42:46Z\",\"update_time\":\"2026-01-01T06:42:46Z\"}]}}],\"payer\":{\"name\":{\"given_name\":\"Domenika\",\"surname\":\"Kusch\"},\"email_address\":\"Domenika.Kusch@gmail.com\",\"payer_id\":\"S7QGVJ9PKFZ2W\",\"phone\":{\"phone_number\":{\"national_number\":\"49017693197672\"}},\"address\":{\"address_line_1\":\"Wolfshagen 8\",\"admin_area_2\":\"Hamburg\",\"postal_code\":\"20535\",\"country_code\":\"DE\"}},\"create_time\":\"2026-01-01T06:41:32Z\",\"update_time\":\"2026-01-01T06:42:46Z\",\"links\":[{\"href\":\"https:\\/\\/api.paypal.com\\/v2\\/checkout\\/orders\\/2MG570129X689593S\",\"rel\":\"self\",\"method\":\"GET\"}]}"</t>
  </si>
  <si>
    <t>gid://shopify/OrderTransaction/8641135608146</t>
  </si>
  <si>
    <t>2026-01-28T09:01:42Z</t>
  </si>
  <si>
    <t>zcJ31L7WWcA3SZMAZRvMh3DGp</t>
  </si>
  <si>
    <t>"{\"status\":\"COMPLETED\",\"id\":\"2T04913010005610C\",\"amount\":\"20.95\",\"currency\":\"EUR\",\"created_at\":\"2026-01-28T01:01:43-08:00\",\"updated_at\":\"2026-01-28T01:01:43-08:00\",\"seller_payable_breakdown\":{\"gross_amount\":{\"currency_code\":\"EUR\",\"value\":\"20.95\"},\"paypal_fee\":{\"currency_code\":\"EUR\",\"value\":\"0.00\"},\"net_amount\":{\"currency_code\":\"EUR\",\"value\":\"20.95\"},\"total_refunded_amount\":{\"currency_code\":\"EUR\",\"value\":\"20.95\"}},\"invoice_id\":{\"invoice_id\":\"rKvBqDngbj2fMmeChnhphX247\"},\"custom_id\":{\"shop_id\":751927347,\"session_id\":\"zcJ31L7WWcA3SZMAZRvMh3DGp\"}}"</t>
  </si>
  <si>
    <t>AS-95306</t>
  </si>
  <si>
    <t>gid://shopify/Order/7412786004306</t>
  </si>
  <si>
    <t>gid://shopify/OrderTransaction/8584596816210</t>
  </si>
  <si>
    <t>2026-01-07T18:13:18Z</t>
  </si>
  <si>
    <t>ch_3Sn1ERIkWweOM9jA2kF2QI4q</t>
  </si>
  <si>
    <t>rVE7SUyNLa2AIepBIZC5Te5nQ</t>
  </si>
  <si>
    <t>pi_3Sn1ERIkWweOM9jA2BSNB9jc</t>
  </si>
  <si>
    <t>"{\"id\":\"pi_3Sn1ERIkWweOM9jA2BSNB9jc\",\"object\":\"payment_intent\",\"amount\":11380,\"amount_capturable\":0,\"amount_received\":11380,\"canceled_at\":null,\"cancellation_reason\":null,\"capture_method\":\"automatic\",\"latest_charge\":{\"id\":\"ch_3Sn1ERIkWweOM9jA2kF2QI4q\",\"object\":\"charge\",\"amount\":11380,\"application_fee\":\"fee_1Sn1ETIkWweOM9jAaUtWw4pX\",\"balance_transaction\":\"txn_3Sn1ERIkWweOM9jA29JNV8uj\",\"captured\":true,\"created\":1767809600,\"currency\":\"eur\",\"failure_code\":null,\"failure_message\":null,\"fraud_details\":{},\"livemode\":true,\"metadata\":{\"payment_id\":\"rVE7SUyNLa2AIepBIZC5Te5n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1ERIkWweOM9jA2BSNB9jc\",\"payment_method\":\"pm_1Sn1ERIkWweOM9jAiny5Ja5Z\",\"payment_method_details\":{\"card\":{\"amount_authorized\":11380,\"authorization_code\":\"550928\",\"brand\":\"mastercard\",\"checks\":{\"address_line1_check\":\"unavailable\",\"address_postal_code_check\":\"unavailable\",\"cvc_check\":\"pass\"},\"country\":\"FR\",\"description\":\"MasterCard BusinessCard Card\",\"ds_transaction_id\":null,\"exp_month\":4,\"exp_year\":2029,\"extended_authorization\":{\"status\":\"disabled\"},\"fingerprint\":\"9HOeGlFlAmdGTcl0\",\"funding\":\"credit\",\"iin\":\"513778\",\"incremental_authorization\":{\"status\":\"unavailable\"},\"installments\":null,\"issuer\":\"CREDIT AGRICOLE S.A.\",\"last4\":\"6153\",\"mandate\":null,\"moto\":false,\"multicapture\":{\"status\":\"unavailable\"},\"network\":\"mastercard\",\"network_token\":{\"used\":false},\"network_transaction_id\":\"MCBVNSOYA0107\",\"overcapture\":{\"maximum_amount_capturable\":11380,\"status\":\"unavailable\"},\"payment_account_reference\":\"5001A70AYQ3JX916SC1F2RQ3HBLA2\",\"regulated_status\":\"unregulated\",\"three_d_secure\":{\"authentication_flow\":\"frictionless\",\"electronic_commerce_indicator\":\"06\",\"exemption_indicator\":null,\"result\":\"exempted\",\"result_reason\":null,\"transaction_id\":\"073fdd02-db35-4092-91ff-120b94def7d2\",\"version\":\"2.2.0\"},\"wallet\":null},\"type\":\"card\"},\"refunded\":false,\"source\":null,\"status\":\"succeeded\",\"mit_params\":{\"network_transaction_id\":\"MCBVNSOYA0107\"}},\"confirmation_method\":\"manual\",\"created\":1767809599,\"currency\":\"eur\",\"customer\":null,\"last_payment_error\":null,\"livemode\":true,\"metadata\":{\"payment_id\":\"rVE7SUyNLa2AIepBIZC5Te5nQ\",\"payments_extension\":\"true\",\"payments_extension_type\":\"card\",\"reconciliation_flow\":\"payments_api\",\"shop_id\":\"751927347\"},\"next_action\":null,\"payment_method\":\"pm_1Sn1ERIkWweOM9jAiny5Ja5Z\",\"payment_method_types\":[\"card\"],\"source\":null,\"status\":\"succeeded\"}"</t>
  </si>
  <si>
    <t>AS-95719</t>
  </si>
  <si>
    <t>gid://shopify/Order/7421841211730</t>
  </si>
  <si>
    <t>gid://shopify/OrderTransaction/8595289145682</t>
  </si>
  <si>
    <t>2026-01-11T22:08:26Z</t>
  </si>
  <si>
    <t>7NP39655VN832533U</t>
  </si>
  <si>
    <t>"{\"id\":\"7NP39655VN832533U\",\"intent\":\"CAPTURE\",\"status\":\"COMPLETED\",\"payment_source\":{\"paypal\":{\"email_address\":\"b.leandro.f@gmail.com\",\"account_id\":\"8XMSV78TN3TQA\",\"account_status\":\"VERIFIED\",\"name\":{\"given_name\":\"Biagio Leandro\",\"surname\":\"Firetto\"},\"phone_number\":{\"national_number\":\"393288521912\"},\"address\":{\"address_line_1\":\"Via Madonna Dell'Uva 5\\/C\",\"admin_area_2\":\"Nembro\",\"admin_area_1\":\"BG\",\"postal_code\":\"24027\",\"country_code\":\"IT\"}}},\"purchase_units\":[{\"reference_id\":\"default\",\"amount\":{\"currency_code\":\"EUR\",\"value\":\"64.95\",\"breakdown\":{\"item_total\":{\"currency_code\":\"EUR\",\"value\":\"64.95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Impression, Sunrise - Claude Monet - Lienzo \\/ Sin marco \\/ 50x70\",\"custom_id\":\"{\\\"shop_id\\\":751927347,\\\"session_id\\\":\\\"rDJ3hoVxnDv1fRmctqj9s0dlW\\\"}\",\"invoice_id\":\"rDJ3hoVxnDv1fRmctqj9s0dlW\",\"soft_descriptor\":\"PAYPAL *ARTESTASTOR AR\",\"items\":[{\"name\":\"Impression, Sunrise - Claude Monet - Lienzo \\/ Sin marco \\/ 50x70\",\"unit_amount\":{\"currency_code\":\"EUR\",\"value\":\"64.95\"},\"tax\":{\"currency_code\":\"EUR\",\"value\":\"0.00\"},\"quantity\":\"1\"}],\"shipping\":{\"name\":{\"full_name\":\"Biagio Leandro Firetto\"},\"address\":{\"address_line_1\":\"Via Madonna dell'Uva 5\\/C\",\"admin_area_2\":\"Nembro\",\"admin_area_1\":\"Bergamo\",\"postal_code\":\"24027\",\"country_code\":\"IT\"}},\"supplementary_data\":{\"tax_nexus\":[]},\"payments\":{\"captures\":[{\"id\":\"3KF32413XM6596802\",\"status\":\"COMPLETED\",\"amount\":{\"currency_code\":\"EUR\",\"value\":\"64.95\"},\"final_capture\":true,\"disbursement_mode\":\"INSTANT\",\"seller_protection\":{\"status\":\"ELIGIBLE\",\"dispute_categories\":[\"ITEM_NOT_RECEIVED\",\"UNAUTHORIZED_TRANSACTION\"]},\"seller_receivable_breakdown\":{\"gross_amount\":{\"currency_code\":\"EUR\",\"value\":\"64.95\"},\"paypal_fee\":{\"currency_code\":\"EUR\",\"value\":\"2.23\"},\"net_amount\":{\"currency_code\":\"EUR\",\"value\":\"62.72\"}},\"invoice_id\":\"rDJ3hoVxnDv1fRmctqj9s0dlW\",\"custom_id\":\"{\\\"shop_id\\\":751927347,\\\"session_id\\\":\\\"rDJ3hoVxnDv1fRmctqj9s0dlW\\\"}\",\"links\":[{\"href\":\"https:\\/\\/api.paypal.com\\/v2\\/payments\\/captures\\/3KF32413XM6596802\",\"rel\":\"self\",\"method\":\"GET\"},{\"href\":\"https:\\/\\/api.paypal.com\\/v2\\/payments\\/captures\\/3KF32413XM6596802\\/refund\",\"rel\":\"refund\",\"method\":\"POST\"},{\"href\":\"https:\\/\\/api.paypal.com\\/v2\\/checkout\\/orders\\/7NP39655VN832533U\",\"rel\":\"up\",\"method\":\"GET\"}],\"create_time\":\"2026-01-11T22:08:28Z\",\"update_time\":\"2026-01-11T22:08:28Z\"}]}}],\"payer\":{\"name\":{\"given_name\":\"Biagio Leandro\",\"surname\":\"Firetto\"},\"email_address\":\"b.leandro.f@gmail.com\",\"payer_id\":\"8XMSV78TN3TQA\",\"phone\":{\"phone_number\":{\"national_number\":\"393288521912\"}},\"address\":{\"address_line_1\":\"Via Madonna Dell'Uva 5\\/C\",\"admin_area_2\":\"Nembro\",\"admin_area_1\":\"BG\",\"postal_code\":\"24027\",\"country_code\":\"IT\"}},\"create_time\":\"2026-01-11T22:07:30Z\",\"update_time\":\"2026-01-11T22:08:28Z\",\"links\":[{\"href\":\"https:\\/\\/api.paypal.com\\/v2\\/checkout\\/orders\\/7NP39655VN832533U\",\"rel\":\"self\",\"method\":\"GET\"}]}"</t>
  </si>
  <si>
    <t>AS-95805</t>
  </si>
  <si>
    <t>gid://shopify/Order/7425432977746</t>
  </si>
  <si>
    <t>gid://shopify/OrderTransaction/8598228992338</t>
  </si>
  <si>
    <t>2026-01-13T05:38:57Z</t>
  </si>
  <si>
    <t>836239533U7686911</t>
  </si>
  <si>
    <t>"{\"id\":\"836239533U7686911\",\"intent\":\"CAPTURE\",\"status\":\"COMPLETED\",\"payment_source\":{\"paypal\":{\"email_address\":\"schnaars.petra@gmail.com\",\"account_id\":\"PE76CEGA9Q9VC\",\"account_status\":\"VERIFIED\",\"name\":{\"given_name\":\"Petra\",\"surname\":\"Schnaars\"},\"phone_number\":{\"national_number\":\"15753699887\"},\"address\":{\"address_line_1\":\"Barentinerstra\u00dfe 13 B\",\"admin_area_2\":\"Warendorf\",\"postal_code\":\"48231\",\"country_code\":\"DE\"}}},\"purchase_units\":[{\"reference_id\":\"default\",\"amount\":{\"currency_code\":\"EUR\",\"value\":\"65.90\",\"breakdown\":{\"item_total\":{\"currency_code\":\"EUR\",\"value\":\"65.90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Animals Drawing Flamingo - P\u00f3ster \\/ Sin marco \\/ 50x70\",\"custom_id\":\"{\\\"shop_id\\\":751927347,\\\"session_id\\\":\\\"rg9ErXc0PvYBR8ZDzKP8pvTRb\\\"}\",\"invoice_id\":\"rg9ErXc0PvYBR8ZDzKP8pvTRb\",\"items\":[{\"name\":\"Pablo Picasso Animals Drawing Flamingo - P\u00f3ster \\/ Sin marco \\/ 50x70\",\"unit_amount\":{\"currency_code\":\"EUR\",\"value\":\"32.95\"},\"tax\":{\"currency_code\":\"EUR\",\"value\":\"0.00\"},\"quantity\":\"1\"},{\"name\":\"Pablo Picasso Animals Drawing Dog - P\u00f3ster \\/ Sin marco \\/ 50x70\",\"unit_amount\":{\"currency_code\":\"EUR\",\"value\":\"32.95\"},\"tax\":{\"currency_code\":\"EUR\",\"value\":\"0.00\"},\"quantity\":\"1\"}],\"shipping\":{\"name\":{\"full_name\":\"Petra Schnaars\"},\"address\":{\"address_line_1\":\"Barentiner Str. 13\",\"admin_area_2\":\"Warendorf\",\"postal_code\":\"48231\",\"country_code\":\"DE\"}},\"supplementary_data\":{\"tax_nexus\":[]},\"payments\":{\"captures\":[{\"id\":\"8R008539Y9377071F\",\"status\":\"COMPLETED\",\"amount\":{\"currency_code\":\"EUR\",\"value\":\"65.90\"},\"final_capture\":true,\"disbursement_mode\":\"INSTANT\",\"seller_protection\":{\"status\":\"ELIGIBLE\",\"dispute_categories\":[\"ITEM_NOT_RECEIVED\",\"UNAUTHORIZED_TRANSACTION\"]},\"seller_receivable_breakdown\":{\"gross_amount\":{\"currency_code\":\"EUR\",\"value\":\"65.90\"},\"paypal_fee\":{\"currency_code\":\"EUR\",\"value\":\"2.26\"},\"net_amount\":{\"currency_code\":\"EUR\",\"value\":\"63.64\"}},\"invoice_id\":\"rg9ErXc0PvYBR8ZDzKP8pvTRb\",\"custom_id\":\"{\\\"shop_id\\\":751927347,\\\"session_id\\\":\\\"rg9ErXc0PvYBR8ZDzKP8pvTRb\\\"}\",\"links\":[{\"href\":\"https:\\/\\/api.paypal.com\\/v2\\/payments\\/captures\\/8R008539Y9377071F\",\"rel\":\"self\",\"method\":\"GET\"},{\"href\":\"https:\\/\\/api.paypal.com\\/v2\\/payments\\/captures\\/8R008539Y9377071F\\/refund\",\"rel\":\"refund\",\"method\":\"POST\"},{\"href\":\"https:\\/\\/api.paypal.com\\/v2\\/checkout\\/orders\\/836239533U7686911\",\"rel\":\"up\",\"method\":\"GET\"}],\"create_time\":\"2026-01-13T05:39:00Z\",\"update_time\":\"2026-01-13T05:39:00Z\"}]}}],\"payer\":{\"name\":{\"given_name\":\"Petra\",\"surname\":\"Schnaars\"},\"email_address\":\"schnaars.petra@gmail.com\",\"payer_id\":\"PE76CEGA9Q9VC\",\"phone\":{\"phone_number\":{\"national_number\":\"15753699887\"}},\"address\":{\"address_line_1\":\"Barentinerstra\u00dfe 13 B\",\"admin_area_2\":\"Warendorf\",\"postal_code\":\"48231\",\"country_code\":\"DE\"}},\"create_time\":\"2026-01-13T05:37:00Z\",\"update_time\":\"2026-01-13T05:39:00Z\",\"links\":[{\"href\":\"https:\\/\\/api.paypal.com\\/v2\\/checkout\\/orders\\/836239533U7686911\",\"rel\":\"self\",\"method\":\"GET\"}]}"</t>
  </si>
  <si>
    <t>AS-95634</t>
  </si>
  <si>
    <t>gid://shopify/Order/7420588949842</t>
  </si>
  <si>
    <t>gid://shopify/OrderTransaction/8593887134034</t>
  </si>
  <si>
    <t>2026-01-11T12:06:23Z</t>
  </si>
  <si>
    <t>ch_3SoNPYIkWweOM9jA0gbw6v06</t>
  </si>
  <si>
    <t>rzl6y7oLBf2MbfNfnZW9MMnLI</t>
  </si>
  <si>
    <t>pi_3SoNPYIkWweOM9jA03cKL18T</t>
  </si>
  <si>
    <t>"{\"id\":\"pi_3SoNPYIkWweOM9jA03cKL18T\",\"object\":\"payment_intent\",\"amount\":6795,\"amount_capturable\":0,\"amount_received\":6795,\"canceled_at\":null,\"cancellation_reason\":null,\"capture_method\":\"automatic\",\"latest_charge\":{\"id\":\"ch_3SoNPYIkWweOM9jA0gbw6v06\",\"object\":\"charge\",\"amount\":6795,\"application_fee\":\"fee_1SoNPZIkWweOM9jAUCQwIgg6\",\"balance_transaction\":\"txn_3SoNPYIkWweOM9jA0S62AtEe\",\"captured\":true,\"created\":1768133184,\"currency\":\"eur\",\"failure_code\":null,\"failure_message\":null,\"fraud_details\":{},\"livemode\":true,\"metadata\":{\"payment_id\":\"rzl6y7oLBf2MbfNfnZW9MMnL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NPYIkWweOM9jA03cKL18T\",\"payment_method\":\"pm_1SoNPYIkWweOM9jAKNxu7GAL\",\"payment_method_details\":{\"card\":{\"amount_authorized\":6795,\"authorization_code\":\"564265\",\"brand\":\"visa\",\"checks\":{\"address_line1_check\":null,\"address_postal_code_check\":null,\"cvc_check\":null},\"country\":\"FR\",\"description\":\"Visa Classic\",\"ds_transaction_id\":null,\"exp_month\":11,\"exp_year\":2031,\"extended_authorization\":{\"status\":\"disabled\"},\"fingerprint\":\"xVr1VRfozOdw9wMi\",\"funding\":\"debit\",\"iin\":\"455847\",\"incremental_authorization\":{\"status\":\"unavailable\"},\"installments\":null,\"issuer\":\"La Banque Postale\",\"last4\":\"0000\",\"mandate\":null,\"moto\":false,\"multicapture\":{\"status\":\"unavailable\"},\"network\":\"visa\",\"network_token\":{\"used\":false},\"network_transaction_id\":\"486011435843815\",\"overcapture\":{\"maximum_amount_capturable\":6795,\"status\":\"unavailable\"},\"payment_account_reference\":\"V001AADBP30000436856650000000\",\"regulated_status\":\"unregulated\",\"three_d_secure\":null,\"wallet\":{\"apple_pay\":{\"type\":\"apple_pay\"},\"dynamic_last4\":\"4280\",\"type\":\"apple_pay\"}},\"type\":\"card\"},\"refunded\":false,\"source\":null,\"status\":\"succeeded\",\"mit_params\":{\"network_transaction_id\":\"486011435843815\"}},\"confirmation_method\":\"manual\",\"created\":1768133184,\"currency\":\"eur\",\"customer\":null,\"last_payment_error\":null,\"livemode\":true,\"metadata\":{\"payment_id\":\"rzl6y7oLBf2MbfNfnZW9MMnLI\",\"payments_extension\":\"true\",\"payments_extension_type\":\"card\",\"reconciliation_flow\":\"payments_api\",\"shop_id\":\"751927347\"},\"next_action\":null,\"payment_method\":\"pm_1SoNPYIkWweOM9jAKNxu7GAL\",\"payment_method_types\":[\"card\"],\"source\":null,\"status\":\"succeeded\"}"</t>
  </si>
  <si>
    <t>AS-95368</t>
  </si>
  <si>
    <t>gid://shopify/Order/7413925577042</t>
  </si>
  <si>
    <t>gid://shopify/OrderTransaction/8586047422802</t>
  </si>
  <si>
    <t>2026-01-08T11:29:55Z</t>
  </si>
  <si>
    <t>ch_3SnHPcIkWweOM9jA2n58PNCj</t>
  </si>
  <si>
    <t>r3zTyoz0CTosrRpUh2Dkmeysf</t>
  </si>
  <si>
    <t>pi_3SnHPcIkWweOM9jA22R6xGBr</t>
  </si>
  <si>
    <t>"{\"id\":\"pi_3SnHPcIkWweOM9jA22R6xGBr\",\"object\":\"payment_intent\",\"amount\":8495,\"amount_capturable\":0,\"amount_received\":8495,\"canceled_at\":null,\"cancellation_reason\":null,\"capture_method\":\"automatic\",\"latest_charge\":{\"id\":\"ch_3SnHPcIkWweOM9jA2n58PNCj\",\"object\":\"charge\",\"amount\":8495,\"application_fee\":\"fee_1SnHPeIkWweOM9jASGkJEedb\",\"balance_transaction\":\"txn_3SnHPcIkWweOM9jA22PEKiL3\",\"captured\":true,\"created\":1767871797,\"currency\":\"eur\",\"failure_code\":null,\"failure_message\":null,\"fraud_details\":{},\"livemode\":true,\"metadata\":{\"payment_id\":\"r3zTyoz0CTosrRpUh2Dkmeys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HPcIkWweOM9jA22R6xGBr\",\"payment_method\":\"pm_1SnHPcIkWweOM9jAJgMNblig\",\"payment_method_details\":{\"card\":{\"amount_authorized\":8495,\"authorization_code\":\"253187\",\"brand\":\"visa\",\"checks\":{\"address_line1_check\":\"unavailable\",\"address_postal_code_check\":\"unavailable\",\"cvc_check\":\"pass\"},\"country\":\"ES\",\"description\":\"Visa Classic\",\"ds_transaction_id\":null,\"exp_month\":9,\"exp_year\":2026,\"extended_authorization\":{\"status\":\"disabled\"},\"fingerprint\":\"Gf8bGBXCrgIzMqhw\",\"funding\":\"credit\",\"iin\":\"402294\",\"incremental_authorization\":{\"status\":\"unavailable\"},\"installments\":null,\"issuer\":\"KUTXABANK, S.A.\",\"last4\":\"3185\",\"mandate\":null,\"moto\":false,\"multicapture\":{\"status\":\"unavailable\"},\"network\":\"visa\",\"network_token\":{\"used\":false},\"network_transaction_id\":\"486008413989181\",\"overcapture\":{\"maximum_amount_capturable\":8495,\"status\":\"unavailable\"},\"payment_account_reference\":\"V0010013819078828623725705241\",\"regulated_status\":\"unregulated\",\"three_d_secure\":null,\"wallet\":null},\"type\":\"card\"},\"refunded\":false,\"source\":null,\"status\":\"succeeded\",\"mit_params\":{\"network_transaction_id\":\"486008413989181\"}},\"confirmation_method\":\"manual\",\"created\":1767871796,\"currency\":\"eur\",\"customer\":null,\"last_payment_error\":null,\"livemode\":true,\"metadata\":{\"payment_id\":\"r3zTyoz0CTosrRpUh2Dkmeysf\",\"payments_extension\":\"true\",\"payments_extension_type\":\"card\",\"reconciliation_flow\":\"payments_api\",\"shop_id\":\"751927347\"},\"next_action\":null,\"payment_method\":\"pm_1SnHPcIkWweOM9jAJgMNblig\",\"payment_method_types\":[\"card\"],\"source\":null,\"status\":\"succeeded\"}"</t>
  </si>
  <si>
    <t>AS-95700</t>
  </si>
  <si>
    <t>gid://shopify/Order/7421614063954</t>
  </si>
  <si>
    <t>gid://shopify/OrderTransaction/8595028410706</t>
  </si>
  <si>
    <t>2026-01-11T20:15:06Z</t>
  </si>
  <si>
    <t>ch_3SoV2UIkWweOM9jA2n12EWiO</t>
  </si>
  <si>
    <t>rjfsV7OSQss5Asie2USrNYbu2</t>
  </si>
  <si>
    <t>pi_3SoV2UIkWweOM9jA2ykR3LJp</t>
  </si>
  <si>
    <t>"{\"id\":\"pi_3SoV2UIkWweOM9jA2ykR3LJp\",\"object\":\"payment_intent\",\"amount\":5346,\"amount_capturable\":0,\"amount_received\":5346,\"canceled_at\":null,\"cancellation_reason\":null,\"capture_method\":\"automatic\",\"latest_charge\":{\"id\":\"ch_3SoV2UIkWweOM9jA2n12EWiO\",\"object\":\"charge\",\"amount\":5346,\"application_fee\":\"fee_1SoV2WIkWweOM9jAT178U2v3\",\"balance_transaction\":\"txn_3SoV2UIkWweOM9jA2qxRKukw\",\"captured\":true,\"created\":1768162507,\"currency\":\"eur\",\"failure_code\":null,\"failure_message\":null,\"fraud_details\":{},\"livemode\":true,\"metadata\":{\"payment_id\":\"rjfsV7OSQss5Asie2USrNYbu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V2UIkWweOM9jA2ykR3LJp\",\"payment_method\":\"pm_1SoV2UIkWweOM9jAQYkIioIY\",\"payment_method_details\":{\"card\":{\"amount_authorized\":5346,\"authorization_code\":\"217591\",\"brand\":\"mastercard\",\"checks\":{\"address_line1_check\":\"unavailable\",\"address_postal_code_check\":\"unavailable\",\"cvc_check\":\"pass\"},\"country\":\"IT\",\"description\":\"Prepaid Unembossed MasterCard Card (Non-US)\",\"ds_transaction_id\":null,\"exp_month\":5,\"exp_year\":2029,\"extended_authorization\":{\"status\":\"disabled\"},\"fingerprint\":\"i4tVQzsLSTzO8VXg\",\"funding\":\"prepaid\",\"iin\":\"512669\",\"incremental_authorization\":{\"status\":\"unavailable\"},\"installments\":null,\"issuer\":\"CASSA CENTRALE BANCA - CREDITO\",\"last4\":\"3558\",\"mandate\":null,\"moto\":false,\"multicapture\":{\"status\":\"unavailable\"},\"network\":\"mastercard\",\"network_token\":{\"used\":false},\"network_transaction_id\":\"SURU8QX5H0111\",\"overcapture\":{\"maximum_amount_capturable\":5346,\"status\":\"unavailable\"},\"payment_account_reference\":\"50012WOID0W8A0QOHMQ1LPSVNBFB9\",\"regulated_status\":\"unregulated\",\"three_d_secure\":null,\"wallet\":null},\"type\":\"card\"},\"refunded\":false,\"source\":null,\"status\":\"succeeded\",\"mit_params\":{\"network_transaction_id\":\"SURU8QX5H0111\"}},\"confirmation_method\":\"manual\",\"created\":1768162506,\"currency\":\"eur\",\"customer\":null,\"last_payment_error\":null,\"livemode\":true,\"metadata\":{\"payment_id\":\"rjfsV7OSQss5Asie2USrNYbu2\",\"payments_extension\":\"true\",\"payments_extension_type\":\"card\",\"reconciliation_flow\":\"payments_api\",\"shop_id\":\"751927347\"},\"next_action\":null,\"payment_method\":\"pm_1SoV2UIkWweOM9jAQYkIioIY\",\"payment_method_types\":[\"card\"],\"source\":null,\"status\":\"succeeded\"}"</t>
  </si>
  <si>
    <t>AS-97128</t>
  </si>
  <si>
    <t>gid://shopify/Order/7513730122066</t>
  </si>
  <si>
    <t>gid://shopify/OrderTransaction/8647495942482</t>
  </si>
  <si>
    <t>2026-01-30T12:31:32Z</t>
  </si>
  <si>
    <t>78A44626HH7846411</t>
  </si>
  <si>
    <t>"{\"id\":\"78A44626HH7846411\",\"intent\":\"CAPTURE\",\"status\":\"COMPLETED\",\"payment_source\":{\"paypal\":{\"email_address\":\"u.rentz@t-online.de\",\"account_id\":\"CADYET2B8K3KU\",\"account_status\":\"VERIFIED\",\"name\":{\"given_name\":\"Udo\",\"surname\":\"Rentz\"},\"phone_number\":{\"national_number\":\"490234294948\"},\"address\":{\"address_line_1\":\"Nordring\",\"address_line_2\":\"80\",\"admin_area_2\":\"Waltrop\",\"postal_code\":\"45731\",\"country_code\":\"DE\"}}},\"purchase_units\":[{\"reference_id\":\"default\",\"amount\":{\"currency_code\":\"EUR\",\"value\":\"169.90\",\"breakdown\":{\"item_total\":{\"currency_code\":\"EUR\",\"value\":\"169.90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artini Rose - P\u00f3ster \\/ Madera roble natural \\/ 60x90\",\"custom_id\":\"{\\\"shop_id\\\":751927347,\\\"session_id\\\":\\\"rXM3hS5m8SC4xYG8N9mgIBm5h\\\"}\",\"invoice_id\":\"rXM3hS5m8SC4xYG8N9mgIBm5h\",\"soft_descriptor\":\"ARTESTASTOR ARTESTASTO\",\"items\":[{\"name\":\"Martini Rose - P\u00f3ster \\/ Madera roble natural \\/ 60x90\",\"unit_amount\":{\"currency_code\":\"EUR\",\"value\":\"84.95\"},\"tax\":{\"currency_code\":\"EUR\",\"value\":\"0.00\"},\"quantity\":\"1\"},{\"name\":\"Fleurs de Jardin - Poster No. 5 - P\u00f3ster \\/ Madera roble natural \\/ 60x90\",\"unit_amount\":{\"currency_code\":\"EUR\",\"value\":\"84.95\"},\"tax\":{\"currency_code\":\"EUR\",\"value\":\"0.00\"},\"quantity\":\"1\"}],\"shipping\":{\"name\":{\"full_name\":\"iris Rentz\"},\"address\":{\"address_line_1\":\"Nordring\",\"address_line_2\":\"80\",\"admin_area_2\":\"Waltrop\",\"postal_code\":\"45731\",\"country_code\":\"DE\"}},\"payments\":{\"captures\":[{\"id\":\"43976127E3532014K\",\"status\":\"COMPLETED\",\"amount\":{\"currency_code\":\"EUR\",\"value\":\"169.90\"},\"final_capture\":true,\"disbursement_mode\":\"INSTANT\",\"seller_protection\":{\"status\":\"ELIGIBLE\",\"dispute_categories\":[\"ITEM_NOT_RECEIVED\",\"UNAUTHORIZED_TRANSACTION\"]},\"seller_receivable_breakdown\":{\"gross_amount\":{\"currency_code\":\"EUR\",\"value\":\"169.90\"},\"paypal_fee\":{\"currency_code\":\"EUR\",\"value\":\"5.28\"},\"net_amount\":{\"currency_code\":\"EUR\",\"value\":\"164.62\"}},\"invoice_id\":\"rXM3hS5m8SC4xYG8N9mgIBm5h\",\"custom_id\":\"{\\\"shop_id\\\":751927347,\\\"session_id\\\":\\\"rXM3hS5m8SC4xYG8N9mgIBm5h\\\"}\",\"links\":[{\"href\":\"https:\\/\\/api.paypal.com\\/v2\\/payments\\/captures\\/43976127E3532014K\",\"rel\":\"self\",\"method\":\"GET\"},{\"href\":\"https:\\/\\/api.paypal.com\\/v2\\/payments\\/captures\\/43976127E3532014K\\/refund\",\"rel\":\"refund\",\"method\":\"POST\"},{\"href\":\"https:\\/\\/api.paypal.com\\/v2\\/checkout\\/orders\\/78A44626HH7846411\",\"rel\":\"up\",\"method\":\"GET\"}],\"create_time\":\"2026-01-30T12:31:33Z\",\"update_time\":\"2026-01-30T12:31:33Z\"}]}}],\"payer\":{\"name\":{\"given_name\":\"Udo\",\"surname\":\"Rentz\"},\"email_address\":\"u.rentz@t-online.de\",\"payer_id\":\"CADYET2B8K3KU\",\"phone\":{\"phone_number\":{\"national_number\":\"490234294948\"}},\"address\":{\"address_line_1\":\"Nordring\",\"address_line_2\":\"80\",\"admin_area_2\":\"Waltrop\",\"postal_code\":\"45731\",\"country_code\":\"DE\"}},\"create_time\":\"2026-01-30T12:29:44Z\",\"update_time\":\"2026-01-30T12:31:33Z\",\"links\":[{\"href\":\"https:\\/\\/api.paypal.com\\/v2\\/checkout\\/orders\\/78A44626HH7846411\",\"rel\":\"self\",\"method\":\"GET\"}]}"</t>
  </si>
  <si>
    <t>AS-96096</t>
  </si>
  <si>
    <t>gid://shopify/Order/7434087956818</t>
  </si>
  <si>
    <t>gid://shopify/OrderTransaction/8608801358162</t>
  </si>
  <si>
    <t>2026-01-16T20:07:59Z</t>
  </si>
  <si>
    <t>8X632450J4272001C</t>
  </si>
  <si>
    <t>"{\"id\":\"8X632450J4272001C\",\"intent\":\"CAPTURE\",\"status\":\"COMPLETED\",\"payment_source\":{\"paypal\":{\"email_address\":\"sdeolixa@gmail.com\",\"account_id\":\"AYQKMASLPC9SL\",\"account_status\":\"VERIFIED\",\"name\":{\"given_name\":\"Sarah\",\"surname\":\"de Oliveira Xavier\"},\"phone_number\":{\"national_number\":\"688971408\"},\"address\":{\"address_line_1\":\"Calle del Bisbe Arnau Albert 4 2 -2\",\"admin_area_2\":\"Palma\",\"admin_area_1\":\"Illes Balears\",\"postal_code\":\"07010\",\"country_code\":\"ES\"}}},\"purchase_units\":[{\"reference_id\":\"default\",\"amount\":{\"currency_code\":\"EUR\",\"value\":\"146.85\",\"breakdown\":{\"item_total\":{\"currency_code\":\"EUR\",\"value\":\"146.85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e ride until dawn - P\u00f3ster \\/ Madera roble natural \\/ 30x40\",\"custom_id\":\"{\\\"shop_id\\\":751927347,\\\"session_id\\\":\\\"rmNNfDuPsTS18ofmr8ZRqKvQg\\\"}\",\"invoice_id\":\"rmNNfDuPsTS18ofmr8ZRqKvQg\",\"soft_descriptor\":\"ARTESTASTOR ARTESTASTO\",\"items\":[{\"name\":\"We ride until dawn - P\u00f3ster \\/ Madera roble natural \\/ 30x40\",\"unit_amount\":{\"currency_code\":\"EUR\",\"value\":\"42.95\"},\"tax\":{\"currency_code\":\"EUR\",\"value\":\"0.00\"},\"quantity\":\"1\"},{\"name\":\"Your best friends forget you get old - P\u00f3ster \\/ Madera roble natural \\/ 40x50\",\"unit_amount\":{\"currency_code\":\"EUR\",\"value\":\"58.95\"},\"tax\":{\"currency_code\":\"EUR\",\"value\":\"0.00\"},\"quantity\":\"1\"},{\"name\":\"Delicate pair - P\u00f3ster \\/ Sin marco \\/ 70x100\",\"unit_amount\":{\"currency_code\":\"EUR\",\"value\":\"44.95\"},\"tax\":{\"currency_code\":\"EUR\",\"value\":\"0.00\"},\"quantity\":\"1\"}],\"shipping\":{\"name\":{\"full_name\":\"Sarah de Oliveira\"},\"address\":{\"address_line_1\":\"Carrer Bisbe Arnau Alberti 4, 2b\",\"admin_area_2\":\"Palma\",\"admin_area_1\":\"Islas Baleares\",\"postal_code\":\"07010\",\"country_code\":\"ES\"}},\"supplementary_data\":{\"tax_nexus\":[]},\"payments\":{\"captures\":[{\"id\":\"9PW394635T584342M\",\"status\":\"COMPLETED\",\"amount\":{\"currency_code\":\"EUR\",\"value\":\"146.85\"},\"final_capture\":true,\"disbursement_mode\":\"INSTANT\",\"seller_protection\":{\"status\":\"ELIGIBLE\",\"dispute_categories\":[\"ITEM_NOT_RECEIVED\",\"UNAUTHORIZED_TRANSACTION\"]},\"seller_receivable_breakdown\":{\"gross_amount\":{\"currency_code\":\"EUR\",\"value\":\"146.85\"},\"paypal_fee\":{\"currency_code\":\"EUR\",\"value\":\"4.61\"},\"net_amount\":{\"currency_code\":\"EUR\",\"value\":\"142.24\"}},\"invoice_id\":\"rmNNfDuPsTS18ofmr8ZRqKvQg\",\"custom_id\":\"{\\\"shop_id\\\":751927347,\\\"session_id\\\":\\\"rmNNfDuPsTS18ofmr8ZRqKvQg\\\"}\",\"links\":[{\"href\":\"https:\\/\\/api.paypal.com\\/v2\\/payments\\/captures\\/9PW394635T584342M\",\"rel\":\"self\",\"method\":\"GET\"},{\"href\":\"https:\\/\\/api.paypal.com\\/v2\\/payments\\/captures\\/9PW394635T584342M\\/refund\",\"rel\":\"refund\",\"method\":\"POST\"},{\"href\":\"https:\\/\\/api.paypal.com\\/v2\\/checkout\\/orders\\/8X632450J4272001C\",\"rel\":\"up\",\"method\":\"GET\"}],\"create_time\":\"2026-01-16T20:08:01Z\",\"update_time\":\"2026-01-16T20:08:01Z\"}]}}],\"payer\":{\"name\":{\"given_name\":\"Sarah\",\"surname\":\"de Oliveira Xavier\"},\"email_address\":\"sdeolixa@gmail.com\",\"payer_id\":\"AYQKMASLPC9SL\",\"phone\":{\"phone_number\":{\"national_number\":\"688971408\"}},\"address\":{\"address_line_1\":\"Calle del Bisbe Arnau Albert 4 2 -2\",\"admin_area_2\":\"Palma\",\"admin_area_1\":\"Illes Balears\",\"postal_code\":\"07010\",\"country_code\":\"ES\"}},\"create_time\":\"2026-01-16T20:07:11Z\",\"update_time\":\"2026-01-16T20:08:01Z\",\"links\":[{\"href\":\"https:\\/\\/api.paypal.com\\/v2\\/checkout\\/orders\\/8X632450J4272001C\",\"rel\":\"self\",\"method\":\"GET\"}]}"</t>
  </si>
  <si>
    <t>AS-95782</t>
  </si>
  <si>
    <t>gid://shopify/Order/7424870154578</t>
  </si>
  <si>
    <t>gid://shopify/OrderTransaction/8597523464530</t>
  </si>
  <si>
    <t>2026-01-12T19:58:25Z</t>
  </si>
  <si>
    <t>ch_3SorFuIkWweOM9jA0BAnZAVU</t>
  </si>
  <si>
    <t>rDqayQEcDFiHpOrlZf5QeACma</t>
  </si>
  <si>
    <t>pi_3SorFuIkWweOM9jA0ep4dYuw</t>
  </si>
  <si>
    <t>"{\"id\":\"pi_3SorFuIkWweOM9jA0ep4dYuw\",\"object\":\"payment_intent\",\"amount\":5985,\"amount_capturable\":0,\"amount_received\":5985,\"canceled_at\":null,\"cancellation_reason\":null,\"capture_method\":\"automatic\",\"latest_charge\":{\"id\":\"ch_3SorFuIkWweOM9jA0BAnZAVU\",\"object\":\"charge\",\"amount\":5985,\"application_fee\":\"fee_1SorFvIkWweOM9jAX5zJV4HE\",\"balance_transaction\":\"txn_3SorFuIkWweOM9jA0Bq6k2hn\",\"captured\":true,\"created\":1768247906,\"currency\":\"eur\",\"failure_code\":null,\"failure_message\":null,\"fraud_details\":{},\"livemode\":true,\"metadata\":{\"payment_id\":\"rDqayQEcDFiHpOrlZf5QeACm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rFuIkWweOM9jA0ep4dYuw\",\"payment_method\":\"pm_1SorFuIkWweOM9jALncmPV34\",\"payment_method_details\":{\"card\":{\"amount_authorized\":5985,\"authorization_code\":\"291124\",\"brand\":\"mastercard\",\"checks\":{\"address_line1_check\":\"unavailable\",\"address_postal_code_check\":\"unavailable\",\"cvc_check\":\"pass\"},\"country\":\"IT\",\"description\":\"Debit MasterCard\",\"ds_transaction_id\":null,\"exp_month\":11,\"exp_year\":2026,\"extended_authorization\":{\"status\":\"disabled\"},\"fingerprint\":\"iml4wL84beOR2NiD\",\"funding\":\"debit\",\"iin\":\"516795\",\"incremental_authorization\":{\"status\":\"unavailable\"},\"installments\":null,\"issuer\":\"INTESA SANPAOLO SPA\",\"last4\":\"3105\",\"mandate\":null,\"moto\":false,\"multicapture\":{\"status\":\"unavailable\"},\"network\":\"mastercard\",\"network_token\":{\"used\":false},\"network_transaction_id\":\"MDUPYG4QZ0112\",\"overcapture\":{\"maximum_amount_capturable\":5985,\"status\":\"unavailable\"},\"payment_account_reference\":\"50013AF1SPJWG4WSDBS1E3JG7GLSK\",\"regulated_status\":\"unregulated\",\"three_d_secure\":null,\"wallet\":null},\"type\":\"card\"},\"refunded\":false,\"source\":null,\"status\":\"succeeded\",\"mit_params\":{\"network_transaction_id\":\"MDUPYG4QZ0112\"}},\"confirmation_method\":\"manual\",\"created\":1768247906,\"currency\":\"eur\",\"customer\":null,\"last_payment_error\":null,\"livemode\":true,\"metadata\":{\"payment_id\":\"rDqayQEcDFiHpOrlZf5QeACma\",\"payments_extension\":\"true\",\"payments_extension_type\":\"card\",\"reconciliation_flow\":\"payments_api\",\"shop_id\":\"751927347\"},\"next_action\":null,\"payment_method\":\"pm_1SorFuIkWweOM9jALncmPV34\",\"payment_method_types\":[\"card\"],\"source\":null,\"status\":\"succeeded\"}"</t>
  </si>
  <si>
    <t>AS-94850</t>
  </si>
  <si>
    <t>AS-96006</t>
  </si>
  <si>
    <t>gid://shopify/Order/7430594265426</t>
  </si>
  <si>
    <t>gid://shopify/OrderTransaction/8605067837778</t>
  </si>
  <si>
    <t>2026-01-15T16:49:46Z</t>
  </si>
  <si>
    <t>0LY525329F675023D</t>
  </si>
  <si>
    <t>"{\"id\":\"0LY525329F675023D\",\"intent\":\"CAPTURE\",\"status\":\"COMPLETED\",\"payment_source\":{\"paypal\":{\"email_address\":\"anne.glaeser99@gmail.com\",\"account_id\":\"NYH83W2CQ2P8C\",\"account_status\":\"VERIFIED\",\"name\":{\"given_name\":\"Anne\",\"surname\":\"Glaeser\"},\"phone_number\":{\"national_number\":\"4915203176165\"},\"address\":{\"address_line_1\":\"Prager Str. 182\",\"admin_area_2\":\"Leipzig\",\"postal_code\":\"04317\",\"country_code\":\"DE\"}}},\"purchase_units\":[{\"reference_id\":\"default\",\"amount\":{\"currency_code\":\"EUR\",\"value\":\"93.85\",\"breakdown\":{\"item_total\":{\"currency_code\":\"EUR\",\"value\":\"93.85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tripes linocut N\u00ba5 - Terracotta - P\u00f3ster \\/ Sin marco \\/ 60x90\",\"custom_id\":\"{\\\"shop_id\\\":751927347,\\\"session_id\\\":\\\"rAEaQrUyXrvKDQMTe7jdbJhxi\\\"}\",\"invoice_id\":\"rAEaQrUyXrvKDQMTe7jdbJhxi\",\"items\":[{\"name\":\"Stripes linocut N\u00ba5 - Terracotta - P\u00f3ster \\/ Sin marco \\/ 60x90\",\"unit_amount\":{\"currency_code\":\"EUR\",\"value\":\"39.95\"},\"tax\":{\"currency_code\":\"EUR\",\"value\":\"0.00\"},\"quantity\":\"1\"},{\"name\":\"Henri Matisse La Japonaise: Woman beside the Water, 1905 - P\u00f3ster \\/ Sin marco \\/ 40x50\",\"unit_amount\":{\"currency_code\":\"EUR\",\"value\":\"26.95\"},\"tax\":{\"currency_code\":\"EUR\",\"value\":\"0.00\"},\"quantity\":\"1\"},{\"name\":\"Henri Matisse LANDSCAPE AT COLLIOURE, 1905 - P\u00f3ster \\/ Sin marco \\/ 40x50\",\"unit_amount\":{\"currency_code\":\"EUR\",\"value\":\"26.95\"},\"tax\":{\"currency_code\":\"EUR\",\"value\":\"0.00\"},\"quantity\":\"1\"}],\"shipping\":{\"name\":{\"full_name\":\"Anne Glaeser\"},\"address\":{\"address_line_1\":\"Prager Str. 182\",\"admin_area_2\":\"Leipzig\",\"postal_code\":\"04317\",\"country_code\":\"DE\"}},\"supplementary_data\":{\"tax_nexus\":[]},\"payments\":{\"captures\":[{\"id\":\"4VE607231J116972F\",\"status\":\"COMPLETED\",\"amount\":{\"currency_code\":\"EUR\",\"value\":\"93.85\"},\"final_capture\":true,\"disbursement_mode\":\"INSTANT\",\"seller_protection\":{\"status\":\"ELIGIBLE\",\"dispute_categories\":[\"ITEM_NOT_RECEIVED\",\"UNAUTHORIZED_TRANSACTION\"]},\"seller_receivable_breakdown\":{\"gross_amount\":{\"currency_code\":\"EUR\",\"value\":\"93.85\"},\"paypal_fee\":{\"currency_code\":\"EUR\",\"value\":\"3.07\"},\"net_amount\":{\"currency_code\":\"EUR\",\"value\":\"90.78\"}},\"invoice_id\":\"rAEaQrUyXrvKDQMTe7jdbJhxi\",\"custom_id\":\"{\\\"shop_id\\\":751927347,\\\"session_id\\\":\\\"rAEaQrUyXrvKDQMTe7jdbJhxi\\\"}\",\"links\":[{\"href\":\"https:\\/\\/api.paypal.com\\/v2\\/payments\\/captures\\/4VE607231J116972F\",\"rel\":\"self\",\"method\":\"GET\"},{\"href\":\"https:\\/\\/api.paypal.com\\/v2\\/payments\\/captures\\/4VE607231J116972F\\/refund\",\"rel\":\"refund\",\"method\":\"POST\"},{\"href\":\"https:\\/\\/api.paypal.com\\/v2\\/checkout\\/orders\\/0LY525329F675023D\",\"rel\":\"up\",\"method\":\"GET\"}],\"create_time\":\"2026-01-15T16:49:48Z\",\"update_time\":\"2026-01-15T16:49:48Z\"}]}}],\"payer\":{\"name\":{\"given_name\":\"Anne\",\"surname\":\"Glaeser\"},\"email_address\":\"anne.glaeser99@gmail.com\",\"payer_id\":\"NYH83W2CQ2P8C\",\"phone\":{\"phone_number\":{\"national_number\":\"4915203176165\"}},\"address\":{\"address_line_1\":\"Prager Str. 182\",\"admin_area_2\":\"Leipzig\",\"postal_code\":\"04317\",\"country_code\":\"DE\"}},\"create_time\":\"2026-01-15T16:47:32Z\",\"update_time\":\"2026-01-15T16:49:48Z\",\"links\":[{\"href\":\"https:\\/\\/api.paypal.com\\/v2\\/checkout\\/orders\\/0LY525329F675023D\",\"rel\":\"self\",\"method\":\"GET\"}]}"</t>
  </si>
  <si>
    <t>AS-95228</t>
  </si>
  <si>
    <t>gid://shopify/Order/7410579931474</t>
  </si>
  <si>
    <t>gid://shopify/OrderTransaction/8581814714706</t>
  </si>
  <si>
    <t>2026-01-06T18:11:07Z</t>
  </si>
  <si>
    <t>45S541324G811601E</t>
  </si>
  <si>
    <t>"{\"id\":\"45S541324G811601E\",\"intent\":\"CAPTURE\",\"status\":\"COMPLETED\",\"payment_source\":{\"paypal\":{\"email_address\":\"anghi91@hotmail.it\",\"account_id\":\"4FDJRD4QEJ8B2\",\"account_status\":\"VERIFIED\",\"name\":{\"given_name\":\"Andrea\",\"surname\":\"Platto\"},\"phone_number\":{\"national_number\":\"3473651773\"},\"address\":{\"address_line_1\":\"Via Eugenio Braghini 2\\/A\",\"admin_area_2\":\"RONCADELLE\",\"admin_area_1\":\"BS\",\"postal_code\":\"25030\",\"country_code\":\"IT\"}}},\"purchase_units\":[{\"reference_id\":\"default\",\"amount\":{\"currency_code\":\"EUR\",\"value\":\"49.90\",\"breakdown\":{\"item_total\":{\"currency_code\":\"EUR\",\"value\":\"44.95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Rising - P\u00f3ster \\/ Sin marco \\/ 70x100\",\"custom_id\":\"{\\\"shop_id\\\":751927347,\\\"session_id\\\":\\\"rCXbgZrtcA8NzoQ6FGMpyMIS2\\\"}\",\"invoice_id\":\"rCXbgZrtcA8NzoQ6FGMpyMIS2\",\"items\":[{\"name\":\"Rising - P\u00f3ster \\/ Sin marco \\/ 70x100\",\"unit_amount\":{\"currency_code\":\"EUR\",\"value\":\"44.95\"},\"tax\":{\"currency_code\":\"EUR\",\"value\":\"0.00\"},\"quantity\":\"1\"}],\"shipping\":{\"name\":{\"full_name\":\"Silene Mor\"},\"address\":{\"address_line_1\":\"Via Aquileia 4,\",\"admin_area_2\":\"Brescia\",\"admin_area_1\":\"Brescia\",\"postal_code\":\"25126\",\"country_code\":\"IT\"}},\"supplementary_data\":{\"tax_nexus\":[]},\"payments\":{\"captures\":[{\"id\":\"5DB18256N1538934K\",\"status\":\"COMPLETED\",\"amount\":{\"currency_code\":\"EUR\",\"value\":\"49.90\"},\"final_capture\":true,\"disbursement_mode\":\"INSTANT\",\"seller_protection\":{\"status\":\"ELIGIBLE\",\"dispute_categories\":[\"ITEM_NOT_RECEIVED\",\"UNAUTHORIZED_TRANSACTION\"]},\"seller_receivable_breakdown\":{\"gross_amount\":{\"currency_code\":\"EUR\",\"value\":\"49.90\"},\"paypal_fee\":{\"currency_code\":\"EUR\",\"value\":\"1.80\"},\"net_amount\":{\"currency_code\":\"EUR\",\"value\":\"48.10\"}},\"invoice_id\":\"rCXbgZrtcA8NzoQ6FGMpyMIS2\",\"custom_id\":\"{\\\"shop_id\\\":751927347,\\\"session_id\\\":\\\"rCXbgZrtcA8NzoQ6FGMpyMIS2\\\"}\",\"links\":[{\"href\":\"https:\\/\\/api.paypal.com\\/v2\\/payments\\/captures\\/5DB18256N1538934K\",\"rel\":\"self\",\"method\":\"GET\"},{\"href\":\"https:\\/\\/api.paypal.com\\/v2\\/payments\\/captures\\/5DB18256N1538934K\\/refund\",\"rel\":\"refund\",\"method\":\"POST\"},{\"href\":\"https:\\/\\/api.paypal.com\\/v2\\/checkout\\/orders\\/45S541324G811601E\",\"rel\":\"up\",\"method\":\"GET\"}],\"create_time\":\"2026-01-06T18:11:09Z\",\"update_time\":\"2026-01-06T18:11:09Z\"}]}}],\"payer\":{\"name\":{\"given_name\":\"Andrea\",\"surname\":\"Platto\"},\"email_address\":\"anghi91@hotmail.it\",\"payer_id\":\"4FDJRD4QEJ8B2\",\"phone\":{\"phone_number\":{\"national_number\":\"3473651773\"}},\"address\":{\"address_line_1\":\"Via Eugenio Braghini 2\\/A\",\"admin_area_2\":\"RONCADELLE\",\"admin_area_1\":\"BS\",\"postal_code\":\"25030\",\"country_code\":\"IT\"}},\"create_time\":\"2026-01-06T18:09:53Z\",\"update_time\":\"2026-01-06T18:11:09Z\",\"links\":[{\"href\":\"https:\\/\\/api.paypal.com\\/v2\\/checkout\\/orders\\/45S541324G811601E\",\"rel\":\"self\",\"method\":\"GET\"}]}"</t>
  </si>
  <si>
    <t>AS-95326</t>
  </si>
  <si>
    <t>gid://shopify/Order/7413070790994</t>
  </si>
  <si>
    <t>gid://shopify/OrderTransaction/8584933736786</t>
  </si>
  <si>
    <t>2026-01-07T20:41:17Z</t>
  </si>
  <si>
    <t>ch_3Sn3XeIkWweOM9jA1bN08jK6</t>
  </si>
  <si>
    <t>rhEQ2TIzJRu4qYkq8sQoAMWUq</t>
  </si>
  <si>
    <t>pi_3Sn3XeIkWweOM9jA1viQ4nnK</t>
  </si>
  <si>
    <t>"{\"id\":\"pi_3Sn3XeIkWweOM9jA1viQ4nnK\",\"object\":\"payment_intent\",\"amount\":3190,\"amount_capturable\":0,\"amount_received\":3190,\"canceled_at\":null,\"cancellation_reason\":null,\"capture_method\":\"automatic\",\"latest_charge\":{\"id\":\"ch_3Sn3XeIkWweOM9jA1bN08jK6\",\"object\":\"charge\",\"amount\":3190,\"application_fee\":\"fee_1Sn3XfIkWweOM9jAPH1ZaU45\",\"balance_transaction\":\"txn_3Sn3XeIkWweOM9jA1wamSX49\",\"captured\":true,\"created\":1767818478,\"currency\":\"eur\",\"failure_code\":null,\"failure_message\":null,\"fraud_details\":{},\"livemode\":true,\"metadata\":{\"payment_id\":\"rhEQ2TIzJRu4qYkq8sQoAMWU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3XeIkWweOM9jA1viQ4nnK\",\"payment_method\":\"pm_1Sn3XeIkWweOM9jAF0vS75Lr\",\"payment_method_details\":{\"card\":{\"amount_authorized\":3190,\"authorization_code\":\"573113\",\"brand\":\"visa\",\"checks\":{\"address_line1_check\":\"fail\",\"address_postal_code_check\":\"fail\",\"cvc_check\":null},\"country\":\"DE\",\"description\":\"Visa Classic\",\"ds_transaction_id\":null,\"exp_month\":1,\"exp_year\":2030,\"extended_authorization\":{\"status\":\"disabled\"},\"fingerprint\":\"08nwoCAG41P4FTvD\",\"funding\":\"debit\",\"iin\":\"487178\",\"incremental_authorization\":{\"status\":\"unavailable\"},\"installments\":null,\"issuer\":\"COMMERZBANK AG\",\"last4\":\"8671\",\"mandate\":null,\"moto\":false,\"multicapture\":{\"status\":\"unavailable\"},\"network\":\"visa\",\"network_token\":{\"used\":true},\"network_transaction_id\":\"486007744782701\",\"overcapture\":{\"maximum_amount_capturable\":3190,\"status\":\"unavailable\"},\"payment_account_reference\":\"V0010015821085448607555165087\",\"regulated_status\":\"unregulated\",\"three_d_secure\":null,\"wallet\":null},\"type\":\"card\"},\"refunded\":false,\"source\":null,\"status\":\"succeeded\",\"mit_params\":{\"network_transaction_id\":\"486007744782701\"}},\"confirmation_method\":\"manual\",\"created\":1767818478,\"currency\":\"eur\",\"customer\":null,\"last_payment_error\":null,\"livemode\":true,\"metadata\":{\"payment_id\":\"rhEQ2TIzJRu4qYkq8sQoAMWUq\",\"payments_extension\":\"true\",\"payments_extension_type\":\"card\",\"reconciliation_flow\":\"payments_api\",\"shop_id\":\"751927347\"},\"next_action\":null,\"payment_method\":\"pm_1Sn3XeIkWweOM9jAF0vS75Lr\",\"payment_method_types\":[\"card\"],\"source\":null,\"status\":\"succeeded\"}"</t>
  </si>
  <si>
    <t>AS-95761</t>
  </si>
  <si>
    <t>gid://shopify/Order/7424295534930</t>
  </si>
  <si>
    <t>gid://shopify/OrderTransaction/8596784939346</t>
  </si>
  <si>
    <t>2026-01-12T14:57:11Z</t>
  </si>
  <si>
    <t>ch_3SomYNIkWweOM9jA2IKExxCO</t>
  </si>
  <si>
    <t>rJzJc3Y3td9uhDd6tGb9my7Vb</t>
  </si>
  <si>
    <t>pi_3SomYNIkWweOM9jA2lLisA7Z</t>
  </si>
  <si>
    <t>"{\"id\":\"pi_3SomYNIkWweOM9jA2lLisA7Z\",\"object\":\"payment_intent\",\"amount\":2490,\"amount_capturable\":0,\"amount_received\":2490,\"canceled_at\":null,\"cancellation_reason\":null,\"capture_method\":\"automatic\",\"latest_charge\":{\"id\":\"ch_3SomYNIkWweOM9jA2IKExxCO\",\"object\":\"charge\",\"amount\":2490,\"application_fee\":\"fee_1SomZGIkWweOM9jA5UbfVWuN\",\"balance_transaction\":\"txn_3SomYNIkWweOM9jA2O5YAr7m\",\"captured\":true,\"created\":1768229885,\"currency\":\"eur\",\"failure_code\":null,\"failure_message\":null,\"fraud_details\":{},\"livemode\":true,\"metadata\":{\"payment_id\":\"rJzJc3Y3td9uhDd6tGb9my7V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mYNIkWweOM9jA2lLisA7Z\",\"payment_method\":\"pm_1SomYNIkWweOM9jA3PLl4wC0\",\"payment_method_details\":{\"card\":{\"amount_authorized\":2490,\"authorization_code\":\"350934\",\"brand\":\"visa\",\"checks\":{\"address_line1_check\":\"unavailable\",\"address_postal_code_check\":\"unavailable\",\"cvc_check\":\"pass\"},\"country\":\"FR\",\"description\":\"Visa Classic\",\"ds_transaction_id\":null,\"exp_month\":11,\"exp_year\":2026,\"extended_authorization\":{\"status\":\"disabled\"},\"fingerprint\":\"gSpdW196S4Y6w6vd\",\"funding\":\"credit\",\"iin\":\"497291\",\"incremental_authorization\":{\"status\":\"unavailable\"},\"installments\":null,\"issuer\":\"LE CREDIT LYONNAIS\",\"last4\":\"8018\",\"mandate\":null,\"moto\":false,\"multicapture\":{\"status\":\"unavailable\"},\"network\":\"visa\",\"network_token\":{\"used\":false},\"network_transaction_id\":\"486012538865425\",\"overcapture\":{\"maximum_amount_capturable\":2490,\"status\":\"unavailable\"},\"payment_account_reference\":\"V0010014624231577978494868505\",\"regulated_status\":\"unregulated\",\"three_d_secure\":{\"authentication_flow\":\"challenge\",\"electronic_commerce_indicator\":\"05\",\"exemption_indicator\":null,\"result\":\"authenticated\",\"result_reason\":null,\"transaction_id\":\"1a81eb5d-6b8d-4a84-98ce-5b731a783adb\",\"version\":\"2.2.0\"},\"wallet\":null},\"type\":\"card\"},\"refunded\":false,\"source\":null,\"status\":\"succeeded\",\"mit_params\":{\"network_transaction_id\":\"486012538865425\"}},\"confirmation_method\":\"manual\",\"created\":1768229831,\"currency\":\"eur\",\"customer\":null,\"last_payment_error\":null,\"livemode\":true,\"metadata\":{\"payment_id\":\"rJzJc3Y3td9uhDd6tGb9my7Vb\",\"payments_extension\":\"true\",\"payments_extension_type\":\"card\",\"reconciliation_flow\":\"payments_api\",\"shop_id\":\"751927347\"},\"next_action\":null,\"payment_method\":\"pm_1SomYNIkWweOM9jA3PLl4wC0\",\"payment_method_types\":[\"card\"],\"source\":null,\"status\":\"succeeded\"}"</t>
  </si>
  <si>
    <t>AS-96445</t>
  </si>
  <si>
    <t>gid://shopify/Order/7445355233618</t>
  </si>
  <si>
    <t>gid://shopify/OrderTransaction/8622725202258</t>
  </si>
  <si>
    <t>2026-01-21T10:27:21Z</t>
  </si>
  <si>
    <t>ch_3SrydBIkWweOM9jA1mNFN3cO</t>
  </si>
  <si>
    <t>rhxPmtgKb0EmItltu9QdYRzdu</t>
  </si>
  <si>
    <t>pi_3SrydBIkWweOM9jA14daTChl</t>
  </si>
  <si>
    <t>"{\"id\":\"pi_3SrydBIkWweOM9jA14daTChl\",\"object\":\"payment_intent\",\"amount\":2990,\"amount_capturable\":0,\"amount_received\":2990,\"canceled_at\":null,\"cancellation_reason\":null,\"capture_method\":\"automatic\",\"latest_charge\":{\"id\":\"ch_3SrydBIkWweOM9jA1mNFN3cO\",\"object\":\"charge\",\"amount\":2990,\"application_fee\":\"fee_1SrydCIkWweOM9jAEUpE9Uy4\",\"balance_transaction\":\"txn_3SrydBIkWweOM9jA1P9MvONA\",\"captured\":true,\"created\":1768991242,\"currency\":\"eur\",\"failure_code\":null,\"failure_message\":null,\"fraud_details\":{},\"livemode\":true,\"metadata\":{\"payment_id\":\"rhxPmtgKb0EmItltu9QdYRzd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ydBIkWweOM9jA14daTChl\",\"payment_method\":\"pm_1SrydBIkWweOM9jAf0ZFv9dB\",\"payment_method_details\":{\"card\":{\"amount_authorized\":2990,\"authorization_code\":\"211990\",\"brand\":\"visa\",\"checks\":{\"address_line1_check\":\"unavailable\",\"address_postal_code_check\":\"unavailable\",\"cvc_check\":null},\"country\":\"ES\",\"description\":\"Visa Classic\",\"ds_transaction_id\":null,\"exp_month\":1,\"exp_year\":2027,\"extended_authorization\":{\"status\":\"disabled\"},\"fingerprint\":\"ViyWI5d3a7irNB0K\",\"funding\":\"debit\",\"iin\":\"450827\",\"incremental_authorization\":{\"status\":\"unavailable\"},\"installments\":null,\"issuer\":\"CAJA LABORAL POPULAR COOP. DE CREDITO\",\"last4\":\"5018\",\"mandate\":null,\"moto\":false,\"multicapture\":{\"status\":\"unavailable\"},\"network\":\"visa\",\"network_token\":{\"used\":true},\"network_transaction_id\":\"486021376425234\",\"overcapture\":{\"maximum_amount_capturable\":2990,\"status\":\"unavailable\"},\"payment_account_reference\":\"V0010013018309646784709715667\",\"regulated_status\":\"unregulated\",\"three_d_secure\":null,\"wallet\":null},\"type\":\"card\"},\"refunded\":false,\"source\":null,\"status\":\"succeeded\",\"mit_params\":{\"network_transaction_id\":\"486021376425234\"}},\"confirmation_method\":\"manual\",\"created\":1768991241,\"currency\":\"eur\",\"customer\":null,\"last_payment_error\":null,\"livemode\":true,\"metadata\":{\"payment_id\":\"rhxPmtgKb0EmItltu9QdYRzdu\",\"payments_extension\":\"true\",\"payments_extension_type\":\"card\",\"reconciliation_flow\":\"payments_api\",\"shop_id\":\"751927347\"},\"next_action\":null,\"payment_method\":\"pm_1SrydBIkWweOM9jAf0ZFv9dB\",\"payment_method_types\":[\"card\"],\"source\":null,\"status\":\"succeeded\"}"</t>
  </si>
  <si>
    <t>AS-88270</t>
  </si>
  <si>
    <t>gid://shopify/Order/7090748424530</t>
  </si>
  <si>
    <t>gid://shopify/OrderTransaction/8323103293778</t>
  </si>
  <si>
    <t>2025-11-01T17:24:58Z</t>
  </si>
  <si>
    <t>ch_3SOiXvIkWweOM9jA1af94Xjy</t>
  </si>
  <si>
    <t>rfQhcMRkS2rWm0YUHRCFaSL0y</t>
  </si>
  <si>
    <t>pi_3SOiXvIkWweOM9jA1HQAwktZ</t>
  </si>
  <si>
    <t>"{\"id\":\"pi_3SOiXvIkWweOM9jA1HQAwktZ\",\"object\":\"payment_intent\",\"amount\":40995,\"amount_capturable\":0,\"amount_received\":40995,\"canceled_at\":null,\"cancellation_reason\":null,\"capture_method\":\"automatic\",\"latest_charge\":{\"id\":\"ch_3SOiXvIkWweOM9jA1af94Xjy\",\"object\":\"charge\",\"amount\":40995,\"application_fee\":\"fee_1SOiYmIkWweOM9jAkw6TuOuU\",\"balance_transaction\":\"txn_3SOiXvIkWweOM9jA1KmqfkkT\",\"captured\":true,\"created\":1762017951,\"currency\":\"eur\",\"failure_code\":null,\"failure_message\":null,\"fraud_details\":{},\"livemode\":true,\"metadata\":{\"payment_id\":\"rfQhcMRkS2rWm0YUHRCFaSL0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iXvIkWweOM9jA1HQAwktZ\",\"payment_method\":\"pm_1SOiXvIkWweOM9jA29LBBWtJ\",\"payment_method_details\":{\"card\":{\"amount_authorized\":40995,\"authorization_code\":\"166352\",\"brand\":\"mastercard\",\"checks\":{\"address_line1_check\":\"unavailable\",\"address_postal_code_check\":\"unavailable\",\"cvc_check\":\"pass\"},\"country\":\"IT\",\"description\":\"Debit MasterCard\",\"ds_transaction_id\":null,\"exp_month\":9,\"exp_year\":2029,\"extended_authorization\":{\"status\":\"disabled\"},\"fingerprint\":\"xLnaI1SkozsatEFO\",\"funding\":\"debit\",\"iin\":\"535761\",\"incremental_authorization\":{\"status\":\"unavailable\"},\"installments\":null,\"issuer\":\"NEXI PAYMENTS SPA\",\"last4\":\"4149\",\"mandate\":null,\"moto\":false,\"multicapture\":{\"status\":\"unavailable\"},\"network\":\"mastercard\",\"network_token\":{\"used\":false},\"network_transaction_id\":\"MDUCGG4OS1101\",\"overcapture\":{\"maximum_amount_capturable\":40995,\"status\":\"unavailable\"},\"payment_account_reference\":\"5001E7BQ553HQ26AWDIPULAZS6L27\",\"regulated_status\":\"unregulated\",\"three_d_secure\":{\"authentication_flow\":\"challenge\",\"electronic_commerce_indicator\":\"02\",\"exemption_indicator\":null,\"result\":\"authenticated\",\"result_reason\":null,\"transaction_id\":\"a23016d0-4bb8-49b0-89d5-c98929c91d7c\",\"version\":\"2.2.0\"},\"wallet\":null},\"type\":\"card\"},\"refunded\":false,\"source\":null,\"status\":\"succeeded\",\"mit_params\":{\"network_transaction_id\":\"MDUCGG4OS1101\"}},\"confirmation_method\":\"manual\",\"created\":1762017899,\"currency\":\"eur\",\"customer\":null,\"last_payment_error\":null,\"livemode\":true,\"metadata\":{\"payment_id\":\"rfQhcMRkS2rWm0YUHRCFaSL0y\",\"payments_extension\":\"true\",\"payments_extension_type\":\"card\",\"reconciliation_flow\":\"payments_api\",\"shop_id\":\"751927347\"},\"next_action\":null,\"payment_method\":\"pm_1SOiXvIkWweOM9jA29LBBWtJ\",\"payment_method_types\":[\"card\"],\"source\":null,\"status\":\"succeeded\"}"</t>
  </si>
  <si>
    <t>gid://shopify/OrderTransaction/8603857224018</t>
  </si>
  <si>
    <t>2026-01-15T09:01:49Z</t>
  </si>
  <si>
    <t>re_3SOiXvIkWweOM9jA1oW16ESY</t>
  </si>
  <si>
    <t>zk8QXLG4P4cSKZg1vleu9afjl</t>
  </si>
  <si>
    <t>"{\"id\":\"re_3SOiXvIkWweOM9jA1oW16ESY\",\"amount\":7392,\"balance_transaction\":\"txn_3SOiXvIkWweOM9jA12VOnqrX\",\"charge\":{\"id\":\"ch_3SOiXvIkWweOM9jA1af94Xjy\",\"object\":\"charge\",\"amount\":40995,\"application_fee\":\"fee_1SOiYmIkWweOM9jAkw6TuOuU\",\"balance_transaction\":\"txn_3SOiXvIkWweOM9jA1KmqfkkT\",\"captured\":true,\"created\":1762017951,\"currency\":\"eur\",\"failure_code\":null,\"failure_message\":null,\"fraud_details\":{},\"livemode\":true,\"metadata\":{\"payment_id\":\"rfQhcMRkS2rWm0YUHRCFaSL0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iXvIkWweOM9jA1HQAwktZ\",\"payment_method\":\"pm_1SOiXvIkWweOM9jA29LBBWtJ\",\"payment_method_details\":{\"card\":{\"amount_authorized\":40995,\"authorization_code\":\"166352\",\"brand\":\"mastercard\",\"checks\":{\"address_line1_check\":\"unavailable\",\"address_postal_code_check\":\"unavailable\",\"cvc_check\":\"pass\"},\"country\":\"IT\",\"description\":\"Debit MasterCard\",\"ds_transaction_id\":null,\"exp_month\":9,\"exp_year\":2029,\"extended_authorization\":{\"status\":\"disabled\"},\"fingerprint\":\"xLnaI1SkozsatEFO\",\"funding\":\"debit\",\"iin\":\"535761\",\"incremental_authorization\":{\"status\":\"unavailable\"},\"installments\":null,\"issuer\":\"NEXI PAYMENTS SPA\",\"last4\":\"4149\",\"mandate\":null,\"moto\":false,\"multicapture\":{\"status\":\"unavailable\"},\"network\":\"mastercard\",\"network_token\":{\"used\":false},\"network_transaction_id\":\"MDUCGG4OS1101\",\"overcapture\":{\"maximum_amount_capturable\":40995,\"status\":\"unavailable\"},\"payment_account_reference\":\"5001E7BQ553HQ26AWDIPULAZS6L27\",\"regulated_status\":\"unregulated\",\"three_d_secure\":{\"authentication_flow\":\"challenge\",\"electronic_commerce_indicator\":\"02\",\"exemption_indicator\":null,\"result\":\"authenticated\",\"result_reason\":null,\"transaction_id\":\"a23016d0-4bb8-49b0-89d5-c98929c91d7c\",\"version\":\"2.2.0\"},\"wallet\":null},\"type\":\"card\"},\"refunded\":false,\"source\":null,\"status\":\"succeeded\",\"mit_params\":{\"network_transaction_id\":\"MDUCGG4OS1101\"}},\"object\":\"refund\",\"reason\":null,\"status\":\"succeeded\",\"created\":1768467710,\"currency\":\"eur\",\"metadata\":{\"payments_extension\":\"true\",\"payments_extension_type\":\"card\",\"reconciliation_flow\":\"payments_api\",\"refund_id\":\"zk8QXLG4P4cSKZg1vleu9afjl\"},\"payment_method_details\":{\"card\":{\"acquirer_reference_number\":null,\"acquirer_reference_number_status\":\"pending\"},\"type\":\"card\"},\"mit_params\":{}}"</t>
  </si>
  <si>
    <t>AS-96841</t>
  </si>
  <si>
    <t>gid://shopify/Order/7495997030738</t>
  </si>
  <si>
    <t>gid://shopify/OrderTransaction/8635951448402</t>
  </si>
  <si>
    <t>2026-01-26T13:50:29Z</t>
  </si>
  <si>
    <t>ch_3StqBWIkWweOM9jA2Bb8T8GW</t>
  </si>
  <si>
    <t>r5Mdmo9QQtRClTsiqScz5fxxj</t>
  </si>
  <si>
    <t>pi_3StqBWIkWweOM9jA2X1JIxLV</t>
  </si>
  <si>
    <t>"{\"id\":\"pi_3StqBWIkWweOM9jA2X1JIxLV\",\"object\":\"payment_intent\",\"amount\":3490,\"amount_capturable\":0,\"amount_received\":3490,\"canceled_at\":null,\"cancellation_reason\":null,\"capture_method\":\"automatic\",\"latest_charge\":{\"id\":\"ch_3StqBWIkWweOM9jA2Bb8T8GW\",\"object\":\"charge\",\"amount\":3490,\"application_fee\":\"fee_1StqBXIkWweOM9jAx7TPoZyM\",\"balance_transaction\":\"txn_3StqBWIkWweOM9jA2Jr6Fwno\",\"captured\":true,\"created\":1769435430,\"currency\":\"eur\",\"failure_code\":null,\"failure_message\":null,\"fraud_details\":{},\"livemode\":true,\"metadata\":{\"payment_id\":\"r5Mdmo9QQtRClTsiqScz5fxx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qBWIkWweOM9jA2X1JIxLV\",\"payment_method\":\"pm_1StqBWIkWweOM9jA4zPO9QMV\",\"payment_method_details\":{\"card\":{\"amount_authorized\":3490,\"authorization_code\":\"237739\",\"brand\":\"visa\",\"checks\":{\"address_line1_check\":\"unavailable\",\"address_postal_code_check\":\"unavailable\",\"cvc_check\":\"pass\"},\"country\":\"ES\",\"description\":\"Visa Classic\",\"ds_transaction_id\":null,\"exp_month\":2,\"exp_year\":2030,\"extended_authorization\":{\"status\":\"disabled\"},\"fingerprint\":\"Kl1UBwQv68LrJIVT\",\"funding\":\"credit\",\"iin\":\"476663\",\"incremental_authorization\":{\"status\":\"unavailable\"},\"installments\":null,\"issuer\":\"CAIXABANK S.A.\",\"last4\":\"9733\",\"mandate\":null,\"moto\":false,\"multicapture\":{\"status\":\"unavailable\"},\"network\":\"visa\",\"network_token\":{\"used\":false},\"network_transaction_id\":\"486026498315153\",\"overcapture\":{\"maximum_amount_capturable\":3490,\"status\":\"unavailable\"},\"payment_account_reference\":\"V0010013823177576244381141620\",\"regulated_status\":\"unregulated\",\"three_d_secure\":null,\"wallet\":null},\"type\":\"card\"},\"refunded\":false,\"source\":null,\"status\":\"succeeded\",\"mit_params\":{\"network_transaction_id\":\"486026498315153\"}},\"confirmation_method\":\"manual\",\"created\":1769435430,\"currency\":\"eur\",\"customer\":null,\"last_payment_error\":null,\"livemode\":true,\"metadata\":{\"payment_id\":\"r5Mdmo9QQtRClTsiqScz5fxxj\",\"payments_extension\":\"true\",\"payments_extension_type\":\"card\",\"reconciliation_flow\":\"payments_api\",\"shop_id\":\"751927347\"},\"next_action\":null,\"payment_method\":\"pm_1StqBWIkWweOM9jA4zPO9QMV\",\"payment_method_types\":[\"card\"],\"source\":null,\"status\":\"succeeded\"}"</t>
  </si>
  <si>
    <t>AS-94962</t>
  </si>
  <si>
    <t>gid://shopify/Order/7397488591186</t>
  </si>
  <si>
    <t>gid://shopify/OrderTransaction/8573822173522</t>
  </si>
  <si>
    <t>2026-01-03T14:44:33Z</t>
  </si>
  <si>
    <t>ch_3SlW4EIkWweOM9jA0MsIy5ta</t>
  </si>
  <si>
    <t>rhZZ8oJNYWRgk9NRXeMV7Jbxp</t>
  </si>
  <si>
    <t>pi_3SlW4EIkWweOM9jA0QSKRjkJ</t>
  </si>
  <si>
    <t>"{\"id\":\"pi_3SlW4EIkWweOM9jA0QSKRjkJ\",\"object\":\"payment_intent\",\"amount\":6795,\"amount_capturable\":0,\"amount_received\":6795,\"canceled_at\":null,\"cancellation_reason\":null,\"capture_method\":\"automatic\",\"latest_charge\":{\"id\":\"ch_3SlW4EIkWweOM9jA0MsIy5ta\",\"object\":\"charge\",\"amount\":6795,\"application_fee\":\"fee_1SlW4GIkWweOM9jAbHipP2QE\",\"balance_transaction\":\"txn_3SlW4EIkWweOM9jA08LvmAZD\",\"captured\":true,\"created\":1767451475,\"currency\":\"eur\",\"failure_code\":null,\"failure_message\":null,\"fraud_details\":{},\"livemode\":true,\"metadata\":{\"payment_id\":\"rhZZ8oJNYWRgk9NRXeMV7Jbx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W4EIkWweOM9jA0QSKRjkJ\",\"payment_method\":\"pm_1SlW4EIkWweOM9jAVToURslR\",\"payment_method_details\":{\"card\":{\"amount_authorized\":6795,\"authorization_code\":\"863694\",\"brand\":\"mastercard\",\"checks\":{\"address_line1_check\":\"unavailable\",\"address_postal_code_check\":\"unavailable\",\"cvc_check\":\"pass\"},\"country\":\"ES\",\"description\":\"Platinum MasterCard Immediate Debit\",\"ds_transaction_id\":null,\"exp_month\":4,\"exp_year\":2030,\"extended_authorization\":{\"status\":\"disabled\"},\"fingerprint\":\"UaHn6xlxseCiWI8Y\",\"funding\":\"debit\",\"iin\":\"535120\",\"incremental_authorization\":{\"status\":\"unavailable\"},\"installments\":null,\"issuer\":\"ING BANK N.V.\",\"last4\":\"0016\",\"mandate\":null,\"moto\":false,\"multicapture\":{\"status\":\"unavailable\"},\"network\":\"mastercard\",\"network_token\":{\"used\":false},\"network_transaction_id\":\"TPLRBBYDG0103\",\"overcapture\":{\"maximum_amount_capturable\":6795,\"status\":\"unavailable\"},\"payment_account_reference\":\"5001ENMOGQ8WWDR9E54ADCN1L3GWJ\",\"regulated_status\":\"unregulated\",\"three_d_secure\":null,\"wallet\":null},\"type\":\"card\"},\"refunded\":false,\"source\":null,\"status\":\"succeeded\",\"mit_params\":{\"network_transaction_id\":\"TPLRBBYDG0103\"}},\"confirmation_method\":\"manual\",\"created\":1767451474,\"currency\":\"eur\",\"customer\":null,\"last_payment_error\":null,\"livemode\":true,\"metadata\":{\"payment_id\":\"rhZZ8oJNYWRgk9NRXeMV7Jbxp\",\"payments_extension\":\"true\",\"payments_extension_type\":\"card\",\"reconciliation_flow\":\"payments_api\",\"shop_id\":\"751927347\"},\"next_action\":null,\"payment_method\":\"pm_1SlW4EIkWweOM9jAVToURslR\",\"payment_method_types\":[\"card\"],\"source\":null,\"status\":\"succeeded\"}"</t>
  </si>
  <si>
    <t>AS-96388</t>
  </si>
  <si>
    <t>gid://shopify/Order/7443720864082</t>
  </si>
  <si>
    <t>gid://shopify/OrderTransaction/8620498551122</t>
  </si>
  <si>
    <t>2026-01-20T11:58:12Z</t>
  </si>
  <si>
    <t>2S6254124G089281D</t>
  </si>
  <si>
    <t>"{\"id\":\"2S6254124G089281D\",\"intent\":\"CAPTURE\",\"status\":\"COMPLETED\",\"payment_source\":{\"paypal\":{\"email_address\":\"martella.federica@gmail.com\",\"account_id\":\"LU8R288598FK2\",\"account_status\":\"VERIFIED\",\"name\":{\"given_name\":\"Federica\",\"surname\":\"Martella\"},\"phone_number\":{\"national_number\":\"393456057598\"},\"address\":{\"address_line_1\":\"Via Montalbino 9\\/2\",\"admin_area_2\":\"Milano\",\"admin_area_1\":\"MI\",\"postal_code\":\"20159\",\"country_code\":\"IT\"}}},\"purchase_units\":[{\"reference_id\":\"default\",\"amount\":{\"currency_code\":\"EUR\",\"value\":\"99.95\",\"breakdown\":{\"item_total\":{\"currency_code\":\"EUR\",\"value\":\"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atercolor abstraction N7 - Lienzo \\/ Sin marco \\/ 70x100\",\"custom_id\":\"{\\\"shop_id\\\":751927347,\\\"session_id\\\":\\\"rsfc3YK7ljTvaeeG2yGnyOqNK\\\"}\",\"invoice_id\":\"rsfc3YK7ljTvaeeG2yGnyOqNK\",\"soft_descriptor\":\"ARTESTASTOR ARTESTASTO\",\"items\":[{\"name\":\"Watercolor abstraction N7 - Lienzo \\/ Sin marco \\/ 70x100\",\"unit_amount\":{\"currency_code\":\"EUR\",\"value\":\"99.95\"},\"tax\":{\"currency_code\":\"EUR\",\"value\":\"0.00\"},\"quantity\":\"1\"}],\"shipping\":{\"name\":{\"full_name\":\"Federica Martella\"},\"address\":{\"address_line_1\":\"Viale Piero e Alberto Pirelli 27\",\"admin_area_2\":\"Milano\",\"admin_area_1\":\"Milano\",\"postal_code\":\"20126\",\"country_code\":\"IT\"}},\"supplementary_data\":{\"tax_nexus\":[]},\"payments\":{\"captures\":[{\"id\":\"4U83818019406261H\",\"status\":\"COMPLETED\",\"amount\":{\"currency_code\":\"EUR\",\"value\":\"99.95\"},\"final_capture\":true,\"disbursement_mode\":\"INSTANT\",\"seller_protection\":{\"status\":\"ELIGIBLE\",\"dispute_categories\":[\"ITEM_NOT_RECEIVED\",\"UNAUTHORIZED_TRANSACTION\"]},\"seller_receivable_breakdown\":{\"gross_amount\":{\"currency_code\":\"EUR\",\"value\":\"99.95\"},\"paypal_fee\":{\"currency_code\":\"EUR\",\"value\":\"3.25\"},\"net_amount\":{\"currency_code\":\"EUR\",\"value\":\"96.70\"}},\"invoice_id\":\"rsfc3YK7ljTvaeeG2yGnyOqNK\",\"custom_id\":\"{\\\"shop_id\\\":751927347,\\\"session_id\\\":\\\"rsfc3YK7ljTvaeeG2yGnyOqNK\\\"}\",\"links\":[{\"href\":\"https:\\/\\/api.paypal.com\\/v2\\/payments\\/captures\\/4U83818019406261H\",\"rel\":\"self\",\"method\":\"GET\"},{\"href\":\"https:\\/\\/api.paypal.com\\/v2\\/payments\\/captures\\/4U83818019406261H\\/refund\",\"rel\":\"refund\",\"method\":\"POST\"},{\"href\":\"https:\\/\\/api.paypal.com\\/v2\\/checkout\\/orders\\/2S6254124G089281D\",\"rel\":\"up\",\"method\":\"GET\"}],\"create_time\":\"2026-01-20T11:58:14Z\",\"update_time\":\"2026-01-20T11:58:14Z\"}]}}],\"payer\":{\"name\":{\"given_name\":\"Federica\",\"surname\":\"Martella\"},\"email_address\":\"martella.federica@gmail.com\",\"payer_id\":\"LU8R288598FK2\",\"phone\":{\"phone_number\":{\"national_number\":\"393456057598\"}},\"address\":{\"address_line_1\":\"Via Montalbino 9\\/2\",\"admin_area_2\":\"Milano\",\"admin_area_1\":\"MI\",\"postal_code\":\"20159\",\"country_code\":\"IT\"}},\"create_time\":\"2026-01-20T11:54:59Z\",\"update_time\":\"2026-01-20T11:58:14Z\",\"links\":[{\"href\":\"https:\\/\\/api.paypal.com\\/v2\\/checkout\\/orders\\/2S6254124G089281D\",\"rel\":\"self\",\"method\":\"GET\"}]}"</t>
  </si>
  <si>
    <t>AS-96025</t>
  </si>
  <si>
    <t>gid://shopify/Order/7431353631058</t>
  </si>
  <si>
    <t>gid://shopify/OrderTransaction/8605763273042</t>
  </si>
  <si>
    <t>2026-01-15T21:10:08Z</t>
  </si>
  <si>
    <t>ch_3SpxnxIkWweOM9jA07wkD9sf</t>
  </si>
  <si>
    <t>rYTdal3BZdJSuv5BxUcHTigkw</t>
  </si>
  <si>
    <t>pi_3SpxnxIkWweOM9jA0Ra2GT4G</t>
  </si>
  <si>
    <t>"{\"id\":\"pi_3SpxnxIkWweOM9jA0Ra2GT4G\",\"object\":\"payment_intent\",\"amount\":5895,\"amount_capturable\":0,\"amount_received\":5895,\"canceled_at\":null,\"cancellation_reason\":null,\"capture_method\":\"automatic\",\"latest_charge\":{\"id\":\"ch_3SpxnxIkWweOM9jA07wkD9sf\",\"object\":\"charge\",\"amount\":5895,\"application_fee\":\"fee_1SpxnyIkWweOM9jA3CZaXEzE\",\"balance_transaction\":\"txn_3SpxnxIkWweOM9jA0cQ9Kkln\",\"captured\":true,\"created\":1768511409,\"currency\":\"eur\",\"failure_code\":null,\"failure_message\":null,\"fraud_details\":{},\"livemode\":true,\"metadata\":{\"payment_id\":\"rYTdal3BZdJSuv5BxUcHTigk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xnxIkWweOM9jA0Ra2GT4G\",\"payment_method\":\"pm_1SpxnxIkWweOM9jAE0f5e1QI\",\"payment_method_details\":{\"card\":{\"amount_authorized\":5895,\"authorization_code\":\"002112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Z3TJu8NnBXwBCxq9\",\"funding\":\"debit\",\"iin\":\"435785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486015762099146\",\"overcapture\":{\"maximum_amount_capturable\":5895,\"status\":\"unavailable\"},\"payment_account_reference\":\"V0010015825307677660150793063\",\"regulated_status\":\"unregulated\",\"three_d_secure\":null,\"wallet\":{\"apple_pay\":{\"type\":\"apple_pay\"},\"dynamic_last4\":\"6939\",\"type\":\"apple_pay\"}},\"type\":\"card\"},\"refunded\":false,\"source\":null,\"status\":\"succeeded\",\"mit_params\":{\"network_transaction_id\":\"486015762099146\"}},\"confirmation_method\":\"manual\",\"created\":1768511409,\"currency\":\"eur\",\"customer\":null,\"last_payment_error\":null,\"livemode\":true,\"metadata\":{\"payment_id\":\"rYTdal3BZdJSuv5BxUcHTigkw\",\"payments_extension\":\"true\",\"payments_extension_type\":\"card\",\"reconciliation_flow\":\"payments_api\",\"shop_id\":\"751927347\"},\"next_action\":null,\"payment_method\":\"pm_1SpxnxIkWweOM9jAE0f5e1QI\",\"payment_method_types\":[\"card\"],\"source\":null,\"status\":\"succeeded\"}"</t>
  </si>
  <si>
    <t>AS-94829</t>
  </si>
  <si>
    <t>gid://shopify/Order/7393620623698</t>
  </si>
  <si>
    <t>gid://shopify/OrderTransaction/8566681403730</t>
  </si>
  <si>
    <t>2026-01-01T18:16:16Z</t>
  </si>
  <si>
    <t>ch_3SkqQ1IkWweOM9jA0XTVFtbP</t>
  </si>
  <si>
    <t>ruRJ3HlhlxoP8VKKhFZha7JQK</t>
  </si>
  <si>
    <t>pi_3SkqQ1IkWweOM9jA0bhgPFGZ</t>
  </si>
  <si>
    <t>"{\"id\":\"pi_3SkqQ1IkWweOM9jA0bhgPFGZ\",\"object\":\"payment_intent\",\"amount\":6290,\"amount_capturable\":0,\"amount_received\":6290,\"canceled_at\":null,\"cancellation_reason\":null,\"capture_method\":\"automatic\",\"latest_charge\":{\"id\":\"ch_3SkqQ1IkWweOM9jA0XTVFtbP\",\"object\":\"charge\",\"amount\":6290,\"application_fee\":\"fee_1SkqQ2IkWweOM9jA61eWE7UA\",\"balance_transaction\":\"txn_3SkqQ1IkWweOM9jA07OhfpXx\",\"captured\":true,\"created\":1767291377,\"currency\":\"eur\",\"failure_code\":null,\"failure_message\":null,\"fraud_details\":{},\"livemode\":true,\"metadata\":{\"payment_id\":\"ruRJ3HlhlxoP8VKKhFZha7JQ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qQ1IkWweOM9jA0bhgPFGZ\",\"payment_method\":\"pm_1SkqQ1IkWweOM9jAv8FYtePf\",\"payment_method_details\":{\"card\":{\"amount_authorized\":6290,\"authorization_code\":\"142730\",\"brand\":\"visa\",\"checks\":{\"address_line1_check\":\"unavailable\",\"address_postal_code_check\":\"unavailable\",\"cvc_check\":null},\"country\":\"FR\",\"description\":\"Visa Classic\",\"ds_transaction_id\":null,\"exp_month\":1,\"exp_year\":2026,\"extended_authorization\":{\"status\":\"disabled\"},\"fingerprint\":\"RJdSeinKaALAyRFg\",\"funding\":\"debit\",\"iin\":\"497040\",\"incremental_authorization\":{\"status\":\"unavailable\"},\"installments\":null,\"issuer\":\"LA BANQUE POSTALE\",\"last4\":\"1152\",\"mandate\":null,\"moto\":false,\"multicapture\":{\"status\":\"unavailable\"},\"network\":\"visa\",\"network_token\":{\"used\":true},\"network_transaction_id\":\"486001657779925\",\"overcapture\":{\"maximum_amount_capturable\":6290,\"status\":\"unavailable\"},\"payment_account_reference\":\"V001AADBP30000008359560000000\",\"regulated_status\":\"unregulated\",\"three_d_secure\":null,\"wallet\":null},\"type\":\"card\"},\"refunded\":false,\"source\":null,\"status\":\"succeeded\",\"mit_params\":{\"network_transaction_id\":\"486001657779925\"}},\"confirmation_method\":\"manual\",\"created\":1767291377,\"currency\":\"eur\",\"customer\":null,\"last_payment_error\":null,\"livemode\":true,\"metadata\":{\"payment_id\":\"ruRJ3HlhlxoP8VKKhFZha7JQK\",\"payments_extension\":\"true\",\"payments_extension_type\":\"card\",\"reconciliation_flow\":\"payments_api\",\"shop_id\":\"751927347\"},\"next_action\":null,\"payment_method\":\"pm_1SkqQ1IkWweOM9jAv8FYtePf\",\"payment_method_types\":[\"card\"],\"source\":null,\"status\":\"succeeded\"}"</t>
  </si>
  <si>
    <t>AS-96665</t>
  </si>
  <si>
    <t>gid://shopify/Order/7492225597778</t>
  </si>
  <si>
    <t>gid://shopify/OrderTransaction/8631171318098</t>
  </si>
  <si>
    <t>2026-01-24T15:10:58Z</t>
  </si>
  <si>
    <t>ch_3St8UIIkWweOM9jA1BoOPXsW</t>
  </si>
  <si>
    <t>rKm4xPr9kfCkXtfImaz4PxF8B</t>
  </si>
  <si>
    <t>pi_3St8UIIkWweOM9jA1JsjxXPq</t>
  </si>
  <si>
    <t>"{\"id\":\"pi_3St8UIIkWweOM9jA1JsjxXPq\",\"object\":\"payment_intent\",\"amount\":2990,\"amount_capturable\":0,\"amount_received\":0,\"canceled_at\":null,\"cancellation_reason\":null,\"capture_method\":\"automatic\",\"latest_charge\":{\"id\":\"ch_3St8UIIkWweOM9jA1BoOPXsW\",\"object\":\"charge\",\"amount\":2990,\"application_fee\":null,\"balance_transaction\":null,\"captured\":false,\"created\":1769267461,\"currency\":\"eur\",\"failure_code\":\"card_declined\",\"failure_message\":\"Your card was declined.\",\"fraud_details\":{},\"livemode\":true,\"metadata\":{\"payment_id\":\"rKm4xPr9kfCkXtfImaz4PxF8B\",\"payments_extension\":\"true\",\"payments_extension_type\":\"card\",\"reconciliation_flow\":\"payments_api\",\"shop_id\":\"751927347\"},\"outcome\":{\"advice_code\":\"try_again_later\",\"network_advice_code\":\"02\",\"network_decline_code\":\"59\",\"network_status\":\"declined_by_network\",\"reason\":\"do_not_honor\",\"risk_level\":\"normal\",\"seller_message\":\"The bank returned the decline code `do_not_honor`.\",\"type\":\"issuer_declined\"},\"paid\":false,\"payment_intent\":\"pi_3St8UIIkWweOM9jA1JsjxXPq\",\"payment_method\":\"pm_1St8UIIkWweOM9jAWY8qIKpq\",\"payment_method_details\":{\"card\":{\"amount_authorized\":null,\"authorization_code\":null,\"brand\":\"visa\",\"checks\":{\"address_line1_check\":\"fail\",\"address_postal_code_check\":\"fail\",\"cvc_check\":\"fail\"},\"country\":\"FR\",\"description\":\"Visa Classic\",\"ds_transaction_id\":null,\"exp_month\":9,\"exp_year\":2028,\"extended_authorization\":{\"status\":\"disabled\"},\"fingerprint\":\"JCSM0T50BLbololI\",\"funding\":\"debit\",\"iin\":\"497874\",\"incremental_authorization\":{\"status\":\"unavailable\"},\"installments\":null,\"issuer\":\"BPCE\",\"last4\":\"2935\",\"mandate\":null,\"moto\":false,\"multicapture\":{\"status\":\"unavailable\"},\"network\":\"visa\",\"network_token\":{\"used\":false},\"network_transaction_id\":\"486024546612573\",\"overcapture\":{\"maximum_amount_capturable\":2990,\"status\":\"unavailable\"},\"payment_account_reference\":\"V001AACC342012025071169282540\",\"regulated_status\":\"unregulated\",\"three_d_secure\":{\"authentication_flow\":\"frictionless\",\"electronic_commerce_indicator\":\"07\",\"exemption_indicator\":null,\"result\":\"exempted\",\"result_reason\":null,\"transaction_id\":\"534542c1-5379-4711-be9c-e55608703b58\",\"version\":\"2.2.0\"},\"wallet\":null},\"type\":\"card\"},\"refunded\":false,\"source\":null,\"status\":\"failed\",\"mit_params\":{\"network_transaction_id\":\"486024546612573\"}},\"confirmation_method\":\"manual\",\"created\":1769267458,\"currency\":\"eur\",\"customer\":null,\"last_payment_error\":{\"advice_code\":\"try_again_later\",\"charge\":\"ch_3St8UIIkWweOM9jA1BoOPXsW\",\"code\":\"card_declined\",\"decline_code\":\"do_not_honor\",\"doc_url\":\"https:\\/\\/stripe.com\\/docs\\/error-codes\\/card-declined\",\"message\":\"Your card was declined.\",\"network_advice_code\":\"02\",\"network_decline_code\":\"59\",\"payment_method\":{\"id\":\"pm_1St8UIIkWweOM9jAWY8qIKpq\",\"object\":\"payment_method\",\"card\":{\"brand\":\"visa\",\"checks\":{\"address_line1_check\":\"fail\",\"address_postal_code_check\":\"fail\",\"cvc_check\":\"fail\"},\"country\":\"FR\",\"description\":\"Visa Classic\",\"display_brand\":\"visa\",\"exp_month\":9,\"exp_year\":2028,\"fingerprint\":\"JCSM0T50BLbololI\",\"funding\":\"debit\",\"generated_from\":null,\"iin\":\"497874\",\"issuer\":\"BPCE\",\"last4\":\"2935\",\"network_token\":null,\"networks\":{\"available\":[\"visa\"],\"preferred\":null},\"payment_account_reference\":null,\"regulated_status\":\"unregulated\",\"three_d_secure_usage\":{\"supported\":true},\"wallet\":null},\"created\":1769267458,\"livemode\":true,\"metadata\":{},\"type\":\"card\"},\"type\":\"card_error\"},\"livemode\":true,\"metadata\":{\"payment_id\":\"rKm4xPr9kfCkXtfImaz4PxF8B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</si>
  <si>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gid://shopify/OrderTransaction/8631173611858</t>
  </si>
  <si>
    <t>2026-01-24T15:11:57Z</t>
  </si>
  <si>
    <t>ch_3St8VGIkWweOM9jA2tyAmYhv</t>
  </si>
  <si>
    <t>rz48OeJehX2zCby23ERAuNMUn</t>
  </si>
  <si>
    <t>pi_3St8VGIkWweOM9jA24SaSNOk</t>
  </si>
  <si>
    <t>"{\"id\":\"pi_3St8VGIkWweOM9jA24SaSNOk\",\"object\":\"payment_intent\",\"amount\":2990,\"amount_capturable\":0,\"amount_received\":2990,\"canceled_at\":null,\"cancellation_reason\":null,\"capture_method\":\"automatic\",\"latest_charge\":{\"id\":\"ch_3St8VGIkWweOM9jA2tyAmYhv\",\"object\":\"charge\",\"amount\":2990,\"application_fee\":\"fee_1St8VJIkWweOM9jAJranUma1\",\"balance_transaction\":\"txn_3St8VGIkWweOM9jA2i5rkVG0\",\"captured\":true,\"created\":1769267520,\"currency\":\"eur\",\"failure_code\":null,\"failure_message\":null,\"fraud_details\":{},\"livemode\":true,\"metadata\":{\"payment_id\":\"rz48OeJehX2zCby23ERAuNMU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8VGIkWweOM9jA24SaSNOk\",\"payment_method\":\"pm_1St8VGIkWweOM9jAeQwXv46A\",\"payment_method_details\":{\"card\":{\"amount_authorized\":2990,\"authorization_code\":\"710151\",\"brand\":\"visa\",\"checks\":{\"address_line1_check\":\"fail\",\"address_postal_code_check\":\"fail\",\"cvc_check\":\"pass\"},\"country\":\"FR\",\"description\":\"Visa Classic\",\"ds_transaction_id\":null,\"exp_month\":9,\"exp_year\":2028,\"extended_authorization\":{\"status\":\"disabled\"},\"fingerprint\":\"JCSM0T50BLbololI\",\"funding\":\"debit\",\"iin\":\"497874\",\"incremental_authorization\":{\"status\":\"unavailable\"},\"installments\":null,\"issuer\":\"BPCE\",\"last4\":\"2935\",\"mandate\":null,\"moto\":false,\"multicapture\":{\"status\":\"unavailable\"},\"network\":\"visa\",\"network_token\":{\"used\":false},\"network_transaction_id\":\"486024547203466\",\"overcapture\":{\"maximum_amount_capturable\":2990,\"status\":\"unavailable\"},\"payment_account_reference\":\"V001AACC342012025071169282540\",\"regulated_status\":\"unregulated\",\"three_d_secure\":{\"authentication_flow\":\"frictionless\",\"electronic_commerce_indicator\":\"07\",\"exemption_indicator\":null,\"result\":\"exempted\",\"result_reason\":null,\"transaction_id\":\"0ec161cb-34b7-460c-804b-d922cb1b9c57\",\"version\":\"2.2.0\"},\"wallet\":null},\"type\":\"card\"},\"refunded\":false,\"source\":null,\"status\":\"succeeded\",\"mit_params\":{\"network_transaction_id\":\"486024547203466\"}},\"confirmation_method\":\"manual\",\"created\":1769267518,\"currency\":\"eur\",\"customer\":null,\"last_payment_error\":null,\"livemode\":true,\"metadata\":{\"payment_id\":\"rz48OeJehX2zCby23ERAuNMUn\",\"payments_extension\":\"true\",\"payments_extension_type\":\"card\",\"reconciliation_flow\":\"payments_api\",\"shop_id\":\"751927347\"},\"next_action\":null,\"payment_method\":\"pm_1St8VGIkWweOM9jAeQwXv46A\",\"payment_method_types\":[\"card\"],\"source\":null,\"status\":\"succeeded\"}"</t>
  </si>
  <si>
    <t>AS-95168</t>
  </si>
  <si>
    <t>gid://shopify/Order/7408562471250</t>
  </si>
  <si>
    <t>gid://shopify/OrderTransaction/8579391521106</t>
  </si>
  <si>
    <t>2026-01-05T22:34:24Z</t>
  </si>
  <si>
    <t>ch_3SmMM1IkWweOM9jA2iVIzdFP</t>
  </si>
  <si>
    <t>rUgTdWL5RAtlfJstLc5NELGo7</t>
  </si>
  <si>
    <t>pi_3SmMM1IkWweOM9jA2dCq8DKN</t>
  </si>
  <si>
    <t>"{\"id\":\"pi_3SmMM1IkWweOM9jA2dCq8DKN\",\"object\":\"payment_intent\",\"amount\":4490,\"amount_capturable\":0,\"amount_received\":4490,\"canceled_at\":null,\"cancellation_reason\":null,\"capture_method\":\"automatic\",\"latest_charge\":{\"id\":\"ch_3SmMM1IkWweOM9jA2iVIzdFP\",\"object\":\"charge\",\"amount\":4490,\"application_fee\":\"fee_1SmMMcIkWweOM9jAv6DkEEJN\",\"balance_transaction\":\"txn_3SmMM1IkWweOM9jA2ZsCxmEK\",\"captured\":true,\"created\":1767652501,\"currency\":\"eur\",\"failure_code\":null,\"failure_message\":null,\"fraud_details\":{},\"livemode\":true,\"metadata\":{\"payment_id\":\"rUgTdWL5RAtlfJstLc5NELGo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MM1IkWweOM9jA2dCq8DKN\",\"payment_method\":\"pm_1SmMM1IkWweOM9jAAxi0Ctnr\",\"payment_method_details\":{\"card\":{\"amount_authorized\":4490,\"authorization_code\":\"379601\",\"brand\":\"visa\",\"checks\":{\"address_line1_check\":\"fail\",\"address_postal_code_check\":\"fail\",\"cvc_check\":\"pass\"},\"country\":\"PL\",\"description\":\"Visa Classic\",\"ds_transaction_id\":null,\"exp_month\":1,\"exp_year\":2030,\"extended_authorization\":{\"status\":\"disabled\"},\"fingerprint\":\"9aoFCKn0xXfkYO8I\",\"funding\":\"debit\",\"iin\":\"424671\",\"incremental_authorization\":{\"status\":\"unavailable\"},\"installments\":null,\"issuer\":\"ING BANK SLASKI SA\",\"last4\":\"3817\",\"mandate\":null,\"moto\":false,\"multicapture\":{\"status\":\"unavailable\"},\"network\":\"visa\",\"network_token\":{\"used\":false},\"network_transaction_id\":\"486005813017784\",\"overcapture\":{\"maximum_amount_capturable\":4490,\"status\":\"unavailable\"},\"payment_account_reference\":\"V0010013818285467862082688274\",\"regulated_status\":\"unregulated\",\"three_d_secure\":{\"authentication_flow\":\"challenge\",\"electronic_commerce_indicator\":\"05\",\"exemption_indicator\":null,\"result\":\"authenticated\",\"result_reason\":null,\"transaction_id\":\"674ec327-f68c-47d7-b3f0-8709692a28d4\",\"version\":\"2.2.0\"},\"wallet\":null},\"type\":\"card\"},\"refunded\":false,\"source\":null,\"status\":\"succeeded\",\"mit_params\":{\"network_transaction_id\":\"486005813017784\"}},\"confirmation_method\":\"manual\",\"created\":1767652465,\"currency\":\"eur\",\"customer\":null,\"last_payment_error\":null,\"livemode\":true,\"metadata\":{\"payment_id\":\"rUgTdWL5RAtlfJstLc5NELGo7\",\"payments_extension\":\"true\",\"payments_extension_type\":\"card\",\"reconciliation_flow\":\"payments_api\",\"shop_id\":\"751927347\"},\"next_action\":null,\"payment_method\":\"pm_1SmMM1IkWweOM9jAAxi0Ctnr\",\"payment_method_types\":[\"card\"],\"source\":null,\"status\":\"succeeded\"}"</t>
  </si>
  <si>
    <t>AS-95162</t>
  </si>
  <si>
    <t>gid://shopify/Order/7408397222226</t>
  </si>
  <si>
    <t>gid://shopify/OrderTransaction/8579199730002</t>
  </si>
  <si>
    <t>2026-01-05T20:40:37Z</t>
  </si>
  <si>
    <t>5EA46134DT121235X</t>
  </si>
  <si>
    <t>"{\"id\":\"5EA46134DT121235X\",\"intent\":\"CAPTURE\",\"status\":\"COMPLETED\",\"payment_source\":{\"paypal\":{\"email_address\":\"uxiasv7@hotmail.com\",\"account_id\":\"3XRTNWDVLPNQQ\",\"account_status\":\"VERIFIED\",\"name\":{\"given_name\":\"Uxia\",\"surname\":\"Sanchez Vazquez\"},\"phone_number\":{\"national_number\":\"34620500407\"},\"address\":{\"address_line_1\":\"Avda. Marqu\u00e9s de Figueroa, 98-100, 2\u00ba Izqd.\",\"admin_area_2\":\"Perl\u00edo-Fene\",\"admin_area_1\":\"La Coruna\",\"postal_code\":\"15500\",\"country_code\":\"ES\"}}},\"purchase_units\":[{\"reference_id\":\"default\",\"amount\":{\"currency_code\":\"EUR\",\"value\":\"273.24\",\"breakdown\":{\"item_total\":{\"currency_code\":\"EUR\",\"value\":\"303.60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30.36\"}}},\"payee\":{\"email_address\":\"info@artestaposters.com\",\"merchant_id\":\"CZQCEKGVW6QGG\",\"display_data\":{\"brand_name\":\"Artesta\"}},\"payment_instruction\":{\"disbursement_mode\":\"INSTANT\"},\"description\":\"Salvador Dali fleurs II - P\u00f3ster \\/ Madera roble natural \\/ 20x30\",\"custom_id\":\"{\\\"shop_id\\\":751927347,\\\"session_id\\\":\\\"rze3VVt6T3YJUzzWVKMZDwKSA\\\"}\",\"invoice_id\":\"rze3VVt6T3YJUzzWVKMZDwKSA\",\"items\":[{\"name\":\"Salvador Dali fleurs II - P\u00f3ster \\/ Madera roble natural \\/ 20x30\",\"unit_amount\":{\"currency_code\":\"EUR\",\"value\":\"24.95\"},\"tax\":{\"currency_code\":\"EUR\",\"value\":\"0.00\"},\"quantity\":\"1\"},{\"name\":\"Hanami season from Momoyogusa - Pictufy - P\u00f3ster \\/ Madera roble natural \\/ 40x50\",\"unit_amount\":{\"currency_code\":\"EUR\",\"value\":\"58.95\"},\"tax\":{\"currency_code\":\"EUR\",\"value\":\"0.00\"},\"quantity\":\"1\"},{\"name\":\"A Landscape Near Arles (Special Edition) - Paul Gauguin - P\u00f3ster \\/ Madera roble natural \\/ 30x40\",\"unit_amount\":{\"currency_code\":\"EUR\",\"value\":\"42.95\"},\"tax\":{\"currency_code\":\"EUR\",\"value\":\"0.00\"},\"quantity\":\"1\"},{\"name\":\"Pablo Picasso Animals Drawing butterfly - P\u00f3ster \\/ Madera roble natural \\/ 20x30\",\"unit_amount\":{\"currency_code\":\"EUR\",\"value\":\"24.95\"},\"tax\":{\"currency_code\":\"EUR\",\"value\":\"0.00\"},\"quantity\":\"1\"},{\"name\":\"The Lady with the Fan (Special Edition) - Gustav Klimt - P\u00f3ster \\/ Madera roble natural \\/ 20x30\",\"unit_amount\":{\"currency_code\":\"EUR\",\"value\":\"24.95\"},\"tax\":{\"currency_code\":\"EUR\",\"value\":\"0.00\"},\"quantity\":\"1\"},{\"name\":\"The Sunflowers - Van Gogh - P\u00f3ster \\/ Madera roble natural \\/ 30x40\",\"unit_amount\":{\"currency_code\":\"EUR\",\"value\":\"42.95\"},\"tax\":{\"currency_code\":\"EUR\",\"value\":\"0.00\"},\"quantity\":\"1\"},{\"name\":\"Le marche fermier - LES FIGUES - P\u00f3ster \\/ Madera roble natural \\/ 20x30\",\"unit_amount\":{\"currency_code\":\"EUR\",\"value\":\"24.95\"},\"tax\":{\"currency_code\":\"EUR\",\"value\":\"0.00\"},\"quantity\":\"1\"},{\"name\":\"Japanese red-crowned crane vintage illustration - P\u00f3ster \\/ Madera roble natural \\/ 40x50\",\"unit_amount\":{\"currency_code\":\"EUR\",\"value\":\"58.95\"},\"tax\":{\"currency_code\":\"EUR\",\"value\":\"0.00\"},\"quantity\":\"1\"}],\"shipping\":{\"name\":{\"full_name\":\"Eva Mar\u00eda Vazquez Rocha\"},\"address\":{\"address_line_1\":\"Estrada do Peirao Mani\u00f1os, 29\",\"admin_area_2\":\"Fene\",\"admin_area_1\":\"La Coru\u00f1a\",\"postal_code\":\"15520\",\"country_code\":\"ES\"}},\"supplementary_data\":{\"tax_nexus\":[]},\"payments\":{\"captures\":[{\"id\":\"99X23478LU406003S\",\"status\":\"COMPLETED\",\"amount\":{\"currency_code\":\"EUR\",\"value\":\"273.24\"},\"final_capture\":true,\"disbursement_mode\":\"INSTANT\",\"seller_protection\":{\"status\":\"ELIGIBLE\",\"dispute_categories\":[\"ITEM_NOT_RECEIVED\",\"UNAUTHORIZED_TRANSACTION\"]},\"seller_receivable_breakdown\":{\"gross_amount\":{\"currency_code\":\"EUR\",\"value\":\"273.24\"},\"paypal_fee\":{\"currency_code\":\"EUR\",\"value\":\"8.27\"},\"net_amount\":{\"currency_code\":\"EUR\",\"value\":\"264.97\"}},\"invoice_id\":\"rze3VVt6T3YJUzzWVKMZDwKSA\",\"custom_id\":\"{\\\"shop_id\\\":751927347,\\\"session_id\\\":\\\"rze3VVt6T3YJUzzWVKMZDwKSA\\\"}\",\"links\":[{\"href\":\"https:\\/\\/api.paypal.com\\/v2\\/payments\\/captures\\/99X23478LU406003S\",\"rel\":\"self\",\"method\":\"GET\"},{\"href\":\"https:\\/\\/api.paypal.com\\/v2\\/payments\\/captures\\/99X23478LU406003S\\/refund\",\"rel\":\"refund\",\"method\":\"POST\"},{\"href\":\"https:\\/\\/api.paypal.com\\/v2\\/checkout\\/orders\\/5EA46134DT121235X\",\"rel\":\"up\",\"method\":\"GET\"}],\"create_time\":\"2026-01-05T20:40:39Z\",\"update_time\":\"2026-01-05T20:40:39Z\"}]}}],\"payer\":{\"name\":{\"given_name\":\"Uxia\",\"surname\":\"Sanchez Vazquez\"},\"email_address\":\"uxiasv7@hotmail.com\",\"payer_id\":\"3XRTNWDVLPNQQ\",\"phone\":{\"phone_number\":{\"national_number\":\"34620500407\"}},\"address\":{\"address_line_1\":\"Avda. Marqu\u00e9s de Figueroa, 98-100, 2\u00ba Izqd.\",\"admin_area_2\":\"Perl\u00edo-Fene\",\"admin_area_1\":\"La Coruna\",\"postal_code\":\"15500\",\"country_code\":\"ES\"}},\"create_time\":\"2026-01-05T20:38:17Z\",\"update_time\":\"2026-01-05T20:40:39Z\",\"links\":[{\"href\":\"https:\\/\\/api.paypal.com\\/v2\\/checkout\\/orders\\/5EA46134DT121235X\",\"rel\":\"self\",\"method\":\"GET\"}]}"</t>
  </si>
  <si>
    <t>AS-95791</t>
  </si>
  <si>
    <t>gid://shopify/Order/7425106248018</t>
  </si>
  <si>
    <t>gid://shopify/OrderTransaction/8597813264722</t>
  </si>
  <si>
    <t>2026-01-12T22:00:29Z</t>
  </si>
  <si>
    <t>ch_3SotA2IkWweOM9jA18RzyD0Q</t>
  </si>
  <si>
    <t>rZNCImFsg5o9Fm6TuUlePKNvg</t>
  </si>
  <si>
    <t>pi_3SotA2IkWweOM9jA1CPgp2iD</t>
  </si>
  <si>
    <t>"{\"id\":\"pi_3SotA2IkWweOM9jA1CPgp2iD\",\"object\":\"payment_intent\",\"amount\":5290,\"amount_capturable\":0,\"amount_received\":5290,\"canceled_at\":null,\"cancellation_reason\":null,\"capture_method\":\"automatic\",\"latest_charge\":{\"id\":\"ch_3SotA2IkWweOM9jA18RzyD0Q\",\"object\":\"charge\",\"amount\":5290,\"application_fee\":\"fee_1SotA4IkWweOM9jAe3GAcdI9\",\"balance_transaction\":\"txn_3SotA2IkWweOM9jA1gAfre6k\",\"captured\":true,\"created\":1768255231,\"currency\":\"eur\",\"failure_code\":null,\"failure_message\":null,\"fraud_details\":{},\"livemode\":true,\"metadata\":{\"payment_id\":\"rZNCImFsg5o9Fm6TuUlePKNv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tA2IkWweOM9jA1CPgp2iD\",\"payment_method\":\"pm_1SotA2IkWweOM9jA8YZvgIHg\",\"payment_method_details\":{\"card\":{\"amount_authorized\":5290,\"authorization_code\":\"103302\",\"brand\":\"visa\",\"checks\":{\"address_line1_check\":\"unavailable\",\"address_postal_code_check\":\"unavailable\",\"cvc_check\":null},\"country\":\"ES\",\"description\":\"Visa Classic\",\"ds_transaction_id\":null,\"exp_month\":6,\"exp_year\":2031,\"extended_authorization\":{\"status\":\"disabled\"},\"fingerprint\":\"fmwWAQG8L37WTKSD\",\"funding\":\"debit\",\"iin\":\"418820\",\"incremental_authorization\":{\"status\":\"unavailable\"},\"installments\":null,\"issuer\":\"BANCO BILBAO VIZCAYA ARGENTARIA S.A. (BBVA)\",\"last4\":\"4097\",\"mandate\":null,\"moto\":false,\"multicapture\":{\"status\":\"unavailable\"},\"network\":\"visa\",\"network_token\":{\"used\":true},\"network_transaction_id\":\"486012792316699\",\"overcapture\":{\"maximum_amount_capturable\":5290,\"status\":\"unavailable\"},\"payment_account_reference\":\"V0010013824172441838102518316\",\"regulated_status\":\"unregulated\",\"three_d_secure\":null,\"wallet\":null},\"type\":\"card\"},\"refunded\":false,\"source\":null,\"status\":\"succeeded\",\"mit_params\":{\"network_transaction_id\":\"486012792316699\"}},\"confirmation_method\":\"manual\",\"created\":1768255230,\"currency\":\"eur\",\"customer\":null,\"last_payment_error\":null,\"livemode\":true,\"metadata\":{\"payment_id\":\"rZNCImFsg5o9Fm6TuUlePKNvg\",\"payments_extension\":\"true\",\"payments_extension_type\":\"card\",\"reconciliation_flow\":\"payments_api\",\"shop_id\":\"751927347\"},\"next_action\":null,\"payment_method\":\"pm_1SotA2IkWweOM9jA8YZvgIHg\",\"payment_method_types\":[\"card\"],\"source\":null,\"status\":\"succeeded\"}"</t>
  </si>
  <si>
    <t>AS-96173</t>
  </si>
  <si>
    <t>gid://shopify/Order/7437280969042</t>
  </si>
  <si>
    <t>gid://shopify/OrderTransaction/8612567351634</t>
  </si>
  <si>
    <t>2026-01-17T17:52:56Z</t>
  </si>
  <si>
    <t>ch_3SqdgDIkWweOM9jA0UnM3HHD</t>
  </si>
  <si>
    <t>roNkbdiRx0qvPoKyvWTZ3x2Hv</t>
  </si>
  <si>
    <t>pi_3SqdgDIkWweOM9jA0fy4Gus5</t>
  </si>
  <si>
    <t>"{\"id\":\"pi_3SqdgDIkWweOM9jA0fy4Gus5\",\"object\":\"payment_intent\",\"amount\":7277,\"amount_capturable\":0,\"amount_received\":7277,\"canceled_at\":null,\"cancellation_reason\":null,\"capture_method\":\"automatic\",\"latest_charge\":{\"id\":\"ch_3SqdgDIkWweOM9jA0UnM3HHD\",\"object\":\"charge\",\"amount\":7277,\"application_fee\":\"fee_1SqdgEIkWweOM9jAbZt26USA\",\"balance_transaction\":\"txn_3SqdgDIkWweOM9jA0sLDik6u\",\"captured\":true,\"created\":1768672377,\"currency\":\"eur\",\"failure_code\":null,\"failure_message\":null,\"fraud_details\":{},\"livemode\":true,\"metadata\":{\"payment_id\":\"roNkbdiRx0qvPoKyvWTZ3x2H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dgDIkWweOM9jA0fy4Gus5\",\"payment_method\":\"pm_1SqdgDIkWweOM9jAXVuJmSw6\",\"payment_method_details\":{\"card\":{\"amount_authorized\":7277,\"authorization_code\":\"379483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z8Jw88A1hAgkB0J9\",\"funding\":\"credit\",\"iin\":\"480040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486017643777797\",\"overcapture\":{\"maximum_amount_capturable\":7277,\"status\":\"unavailable\"},\"payment_account_reference\":\"V0010013023269560855492257043\",\"regulated_status\":\"unregulated\",\"three_d_secure\":null,\"wallet\":{\"apple_pay\":{\"type\":\"apple_pay\"},\"dynamic_last4\":\"9749\",\"type\":\"apple_pay\"}},\"type\":\"card\"},\"refunded\":false,\"source\":null,\"status\":\"succeeded\",\"mit_params\":{\"network_transaction_id\":\"486017643777797\"}},\"confirmation_method\":\"manual\",\"created\":1768672377,\"currency\":\"eur\",\"customer\":null,\"last_payment_error\":null,\"livemode\":true,\"metadata\":{\"payment_id\":\"roNkbdiRx0qvPoKyvWTZ3x2Hv\",\"payments_extension\":\"true\",\"payments_extension_type\":\"card\",\"reconciliation_flow\":\"payments_api\",\"shop_id\":\"751927347\"},\"next_action\":null,\"payment_method\":\"pm_1SqdgDIkWweOM9jAXVuJmSw6\",\"payment_method_types\":[\"card\"],\"source\":null,\"status\":\"succeeded\"}"</t>
  </si>
  <si>
    <t>AS-95500</t>
  </si>
  <si>
    <t>gid://shopify/Order/7417582846290</t>
  </si>
  <si>
    <t>gid://shopify/OrderTransaction/8590219673938</t>
  </si>
  <si>
    <t>2026-01-09T19:56:15Z</t>
  </si>
  <si>
    <t>ch_3SnlnAIkWweOM9jA1kYQShyI</t>
  </si>
  <si>
    <t>rvLRapEhmy7kyddCJUPqXscVK</t>
  </si>
  <si>
    <t>pi_3SnlnAIkWweOM9jA1Zk2AI6i</t>
  </si>
  <si>
    <t>"{\"id\":\"pi_3SnlnAIkWweOM9jA1Zk2AI6i\",\"object\":\"payment_intent\",\"amount\":4485,\"amount_capturable\":0,\"amount_received\":4485,\"canceled_at\":null,\"cancellation_reason\":null,\"capture_method\":\"automatic\",\"latest_charge\":{\"id\":\"ch_3SnlnAIkWweOM9jA1kYQShyI\",\"object\":\"charge\",\"amount\":4485,\"application_fee\":\"fee_1SnlnCIkWweOM9jAMIaNJdGm\",\"balance_transaction\":\"txn_3SnlnAIkWweOM9jA1FTCx5j1\",\"captured\":true,\"created\":1767988576,\"currency\":\"eur\",\"failure_code\":null,\"failure_message\":null,\"fraud_details\":{},\"livemode\":true,\"metadata\":{\"payment_id\":\"rvLRapEhmy7kyddCJUPqXscV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lnAIkWweOM9jA1Zk2AI6i\",\"payment_method\":\"pm_1SnlnAIkWweOM9jARhqerfku\",\"payment_method_details\":{\"card\":{\"amount_authorized\":4485,\"authorization_code\":\"222621\",\"brand\":\"visa\",\"checks\":{\"address_line1_check\":null,\"address_postal_code_check\":null,\"cvc_check\":null},\"country\":\"FR\",\"description\":\"Visa Gold\",\"ds_transaction_id\":null,\"exp_month\":12,\"exp_year\":2031,\"extended_authorization\":{\"status\":\"disabled\"},\"fingerprint\":\"k93fAcl18pqNN34q\",\"funding\":\"debit\",\"iin\":\"455848\",\"incremental_authorization\":{\"status\":\"unavailable\"},\"installments\":null,\"issuer\":\"La Banque Postale\",\"last4\":\"0000\",\"mandate\":null,\"moto\":false,\"multicapture\":{\"status\":\"unavailable\"},\"network\":\"visa\",\"network_token\":{\"used\":false},\"network_transaction_id\":\"486009717779079\",\"overcapture\":{\"maximum_amount_capturable\":4485,\"status\":\"unavailable\"},\"payment_account_reference\":\"V001AADBP30000453540930000000\",\"regulated_status\":\"unregulated\",\"three_d_secure\":null,\"wallet\":{\"apple_pay\":{\"type\":\"apple_pay\"},\"dynamic_last4\":\"4634\",\"type\":\"apple_pay\"}},\"type\":\"card\"},\"refunded\":false,\"source\":null,\"status\":\"succeeded\",\"mit_params\":{\"network_transaction_id\":\"486009717779079\"}},\"confirmation_method\":\"manual\",\"created\":1767988576,\"currency\":\"eur\",\"customer\":null,\"last_payment_error\":null,\"livemode\":true,\"metadata\":{\"payment_id\":\"rvLRapEhmy7kyddCJUPqXscVK\",\"payments_extension\":\"true\",\"payments_extension_type\":\"card\",\"reconciliation_flow\":\"payments_api\",\"shop_id\":\"751927347\"},\"next_action\":null,\"payment_method\":\"pm_1SnlnAIkWweOM9jARhqerfku\",\"payment_method_types\":[\"card\"],\"source\":null,\"status\":\"succeeded\"}"</t>
  </si>
  <si>
    <t>AS-96548</t>
  </si>
  <si>
    <t>gid://shopify/Order/7488332988754</t>
  </si>
  <si>
    <t>gid://shopify/OrderTransaction/8626247467346</t>
  </si>
  <si>
    <t>2026-01-22T18:30:04Z</t>
  </si>
  <si>
    <t>ch_3SsSdtIkWweOM9jA0hF9fM5G</t>
  </si>
  <si>
    <t>rG0L3ySYTZzdkG0ka8lm3uW7a</t>
  </si>
  <si>
    <t>pi_3SsSdtIkWweOM9jA0cbyhg6b</t>
  </si>
  <si>
    <t>"{\"id\":\"pi_3SsSdtIkWweOM9jA0cbyhg6b\",\"object\":\"payment_intent\",\"amount\":2490,\"amount_capturable\":0,\"amount_received\":2490,\"canceled_at\":null,\"cancellation_reason\":null,\"capture_method\":\"automatic\",\"latest_charge\":{\"id\":\"ch_3SsSdtIkWweOM9jA0hF9fM5G\",\"object\":\"charge\",\"amount\":2490,\"application_fee\":\"fee_1SsSdtIkWweOM9jASHf4f89g\",\"balance_transaction\":\"txn_3SsSdtIkWweOM9jA0Ac3AfZc\",\"captured\":true,\"created\":1769106605,\"currency\":\"eur\",\"failure_code\":null,\"failure_message\":null,\"fraud_details\":{},\"livemode\":true,\"metadata\":{\"payment_id\":\"rG0L3ySYTZzdkG0ka8lm3uW7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SdtIkWweOM9jA0cbyhg6b\",\"payment_method\":\"pm_1SsSdtIkWweOM9jAGqQ6Ua7C\",\"payment_method_details\":{\"card\":{\"amount_authorized\":2490,\"authorization_code\":\"246691\",\"brand\":\"visa\",\"checks\":{\"address_line1_check\":null,\"address_postal_code_check\":null,\"cvc_check\":null},\"country\":\"FR\",\"description\":\"Visa Gold\",\"ds_transaction_id\":null,\"exp_month\":11,\"exp_year\":2031,\"extended_authorization\":{\"status\":\"disabled\"},\"fingerprint\":\"w9d6sfyx4Mu0K5E7\",\"funding\":\"credit\",\"iin\":\"463661\",\"incremental_authorization\":{\"status\":\"unavailable\"},\"installments\":null,\"issuer\":\"Caisse Federale De Credit Mutuel\",\"last4\":\"0000\",\"mandate\":null,\"moto\":false,\"multicapture\":{\"status\":\"unavailable\"},\"network\":\"visa\",\"network_token\":{\"used\":false},\"network_transaction_id\":\"486022666050165\",\"overcapture\":{\"maximum_amount_capturable\":2490,\"status\":\"unavailable\"},\"payment_account_reference\":\"V0010015825298445045162909125\",\"regulated_status\":\"unregulated\",\"three_d_secure\":null,\"wallet\":{\"apple_pay\":{\"type\":\"apple_pay\"},\"dynamic_last4\":\"5901\",\"type\":\"apple_pay\"}},\"type\":\"card\"},\"refunded\":false,\"source\":null,\"status\":\"succeeded\",\"mit_params\":{\"network_transaction_id\":\"486022666050165\"}},\"confirmation_method\":\"manual\",\"created\":1769106605,\"currency\":\"eur\",\"customer\":null,\"last_payment_error\":null,\"livemode\":true,\"metadata\":{\"payment_id\":\"rG0L3ySYTZzdkG0ka8lm3uW7a\",\"payments_extension\":\"true\",\"payments_extension_type\":\"card\",\"reconciliation_flow\":\"payments_api\",\"shop_id\":\"751927347\"},\"next_action\":null,\"payment_method\":\"pm_1SsSdtIkWweOM9jAGqQ6Ua7C\",\"payment_method_types\":[\"card\"],\"source\":null,\"status\":\"succeeded\"}"</t>
  </si>
  <si>
    <t>AS-94972</t>
  </si>
  <si>
    <t>gid://shopify/Order/7397685920082</t>
  </si>
  <si>
    <t>gid://shopify/OrderTransaction/8574093033810</t>
  </si>
  <si>
    <t>2026-01-03T16:24:24Z</t>
  </si>
  <si>
    <t>ch_3SlXcqIkWweOM9jA0ldt7yH3</t>
  </si>
  <si>
    <t>rHRieNJeNWTjKMP561IssvFvU</t>
  </si>
  <si>
    <t>pi_3SlXcqIkWweOM9jA0VDRs2Mo</t>
  </si>
  <si>
    <t>"{\"id\":\"pi_3SlXcqIkWweOM9jA0VDRs2Mo\",\"object\":\"payment_intent\",\"amount\":2490,\"amount_capturable\":0,\"amount_received\":2490,\"canceled_at\":null,\"cancellation_reason\":null,\"capture_method\":\"automatic\",\"latest_charge\":{\"id\":\"ch_3SlXcqIkWweOM9jA0ldt7yH3\",\"object\":\"charge\",\"amount\":2490,\"application_fee\":\"fee_1SlXcrIkWweOM9jAcvuHGA9G\",\"balance_transaction\":\"txn_3SlXcqIkWweOM9jA0Mte6ste\",\"captured\":true,\"created\":1767457464,\"currency\":\"eur\",\"failure_code\":null,\"failure_message\":null,\"fraud_details\":{},\"livemode\":true,\"metadata\":{\"payment_id\":\"rHRieNJeNWTjKMP561IssvFv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XcqIkWweOM9jA0VDRs2Mo\",\"payment_method\":\"pm_1SlXcqIkWweOM9jA2DrZicAr\",\"payment_method_details\":{\"card\":{\"amount_authorized\":2490,\"authorization_code\":\"114682\",\"brand\":\"visa\",\"checks\":{\"address_line1_check\":\"unavailable\",\"address_postal_code_check\":\"unavailable\",\"cvc_check\":null},\"country\":\"ES\",\"description\":\"Visa Classic\",\"ds_transaction_id\":null,\"exp_month\":5,\"exp_year\":2031,\"extended_authorization\":{\"status\":\"disabled\"},\"fingerprint\":\"NrNKRe51wNsNSWO6\",\"funding\":\"credit\",\"iin\":\"476663\",\"incremental_authorization\":{\"status\":\"unavailable\"},\"installments\":null,\"issuer\":\"CAIXABANK S.A.\",\"last4\":\"2940\",\"mandate\":null,\"moto\":false,\"multicapture\":{\"status\":\"unavailable\"},\"network\":\"visa\",\"network_token\":{\"used\":true},\"network_transaction_id\":\"486003590654009\",\"overcapture\":{\"maximum_amount_capturable\":2490,\"status\":\"unavailable\"},\"payment_account_reference\":\"V0010013020164284360307441775\",\"regulated_status\":\"unregulated\",\"three_d_secure\":null,\"wallet\":null},\"type\":\"card\"},\"refunded\":false,\"source\":null,\"status\":\"succeeded\",\"mit_params\":{\"network_transaction_id\":\"486003590654009\"}},\"confirmation_method\":\"manual\",\"created\":1767457464,\"currency\":\"eur\",\"customer\":null,\"last_payment_error\":null,\"livemode\":true,\"metadata\":{\"payment_id\":\"rHRieNJeNWTjKMP561IssvFvU\",\"payments_extension\":\"true\",\"payments_extension_type\":\"card\",\"reconciliation_flow\":\"payments_api\",\"shop_id\":\"751927347\"},\"next_action\":null,\"payment_method\":\"pm_1SlXcqIkWweOM9jA2DrZicAr\",\"payment_method_types\":[\"card\"],\"source\":null,\"status\":\"succeeded\"}"</t>
  </si>
  <si>
    <t>gid://shopify/OrderTransaction/8587143643474</t>
  </si>
  <si>
    <t>2026-01-08T19:05:52Z</t>
  </si>
  <si>
    <t>re_3SlXcqIkWweOM9jA0DlwufJq</t>
  </si>
  <si>
    <t>zKzA9O6pSs14TXBzAjghOXjlJ</t>
  </si>
  <si>
    <t>"{\"id\":\"re_3SlXcqIkWweOM9jA0DlwufJq\",\"amount\":1995,\"balance_transaction\":\"txn_3SlXcqIkWweOM9jA0H23gxdH\",\"charge\":{\"id\":\"ch_3SlXcqIkWweOM9jA0ldt7yH3\",\"object\":\"charge\",\"amount\":2490,\"application_fee\":\"fee_1SlXcrIkWweOM9jAcvuHGA9G\",\"balance_transaction\":\"txn_3SlXcqIkWweOM9jA0Mte6ste\",\"captured\":true,\"created\":1767457464,\"currency\":\"eur\",\"failure_code\":null,\"failure_message\":null,\"fraud_details\":{},\"livemode\":true,\"metadata\":{\"payment_id\":\"rHRieNJeNWTjKMP561IssvFv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XcqIkWweOM9jA0VDRs2Mo\",\"payment_method\":\"pm_1SlXcqIkWweOM9jA2DrZicAr\",\"payment_method_details\":{\"card\":{\"amount_authorized\":2490,\"authorization_code\":\"114682\",\"brand\":\"visa\",\"checks\":{\"address_line1_check\":\"unavailable\",\"address_postal_code_check\":\"unavailable\",\"cvc_check\":null},\"country\":\"ES\",\"description\":\"Visa Classic\",\"ds_transaction_id\":null,\"exp_month\":5,\"exp_year\":2031,\"extended_authorization\":{\"status\":\"disabled\"},\"fingerprint\":\"NrNKRe51wNsNSWO6\",\"funding\":\"credit\",\"iin\":\"476663\",\"incremental_authorization\":{\"status\":\"unavailable\"},\"installments\":null,\"issuer\":\"CAIXABANK S.A.\",\"last4\":\"2940\",\"mandate\":null,\"moto\":false,\"multicapture\":{\"status\":\"unavailable\"},\"network\":\"visa\",\"network_token\":{\"used\":true},\"network_transaction_id\":\"486003590654009\",\"overcapture\":{\"maximum_amount_capturable\":2490,\"status\":\"unavailable\"},\"payment_account_reference\":\"V0010013020164284360307441775\",\"regulated_status\":\"unregulated\",\"three_d_secure\":null,\"wallet\":null},\"type\":\"card\"},\"refunded\":false,\"source\":null,\"status\":\"succeeded\",\"mit_params\":{\"network_transaction_id\":\"486003590654009\"}},\"object\":\"refund\",\"reason\":null,\"status\":\"succeeded\",\"created\":1767899153,\"currency\":\"eur\",\"metadata\":{\"payments_extension\":\"true\",\"payments_extension_type\":\"card\",\"reconciliation_flow\":\"payments_api\",\"refund_id\":\"zKzA9O6pSs14TXBzAjghOXjlJ\"},\"payment_method_details\":{\"card\":{\"acquirer_reference_number\":null,\"acquirer_reference_number_status\":\"pending\"},\"type\":\"card\"},\"mit_params\":{}}"</t>
  </si>
  <si>
    <t>AS-95262</t>
  </si>
  <si>
    <t>gid://shopify/Order/7411670581586</t>
  </si>
  <si>
    <t>gid://shopify/OrderTransaction/8583109280082</t>
  </si>
  <si>
    <t>2026-01-07T08:59:23Z</t>
  </si>
  <si>
    <t>ch_3SmsaOIkWweOM9jA19mzbpT8</t>
  </si>
  <si>
    <t>rHBf5cPnUyJuhL0PsMW1Qwx1F</t>
  </si>
  <si>
    <t>pi_3SmsaOIkWweOM9jA1NbbSkcY</t>
  </si>
  <si>
    <t>"{\"id\":\"pi_3SmsaOIkWweOM9jA1NbbSkcY\",\"object\":\"payment_intent\",\"amount\":3990,\"amount_capturable\":0,\"amount_received\":3990,\"canceled_at\":null,\"cancellation_reason\":null,\"capture_method\":\"automatic\",\"latest_charge\":{\"id\":\"ch_3SmsaOIkWweOM9jA19mzbpT8\",\"object\":\"charge\",\"amount\":3990,\"application_fee\":\"fee_1SmsaOIkWweOM9jAMPVHqYAG\",\"balance_transaction\":\"txn_3SmsaOIkWweOM9jA1yhfGDad\",\"captured\":true,\"created\":1767776364,\"currency\":\"eur\",\"failure_code\":null,\"failure_message\":null,\"fraud_details\":{},\"livemode\":true,\"metadata\":{\"payment_id\":\"rHBf5cPnUyJuhL0PsMW1Qwx1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saOIkWweOM9jA1NbbSkcY\",\"payment_method\":\"pm_1SmsaOIkWweOM9jAMhb5E03w\",\"payment_method_details\":{\"card\":{\"amount_authorized\":3990,\"authorization_code\":\"052070\",\"brand\":\"visa\",\"checks\":{\"address_line1_check\":null,\"address_postal_code_check\":null,\"cvc_check\":null},\"country\":\"ES\",\"description\":\"Visa Classic\",\"ds_transaction_id\":null,\"exp_month\":2,\"exp_year\":2030,\"extended_authorization\":{\"status\":\"disabled\"},\"fingerprint\":\"uRKgUFXMkFCVqbQG\",\"funding\":\"debit\",\"iin\":\"480035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486007323644364\",\"overcapture\":{\"maximum_amount_capturable\":3990,\"status\":\"unavailable\"},\"payment_account_reference\":\"V0010013822083270580946210520\",\"regulated_status\":\"unregulated\",\"three_d_secure\":null,\"wallet\":{\"apple_pay\":{\"type\":\"apple_pay\"},\"dynamic_last4\":\"8961\",\"type\":\"apple_pay\"}},\"type\":\"card\"},\"refunded\":false,\"source\":null,\"status\":\"succeeded\",\"mit_params\":{\"network_transaction_id\":\"486007323644364\"}},\"confirmation_method\":\"manual\",\"created\":1767776364,\"currency\":\"eur\",\"customer\":null,\"last_payment_error\":null,\"livemode\":true,\"metadata\":{\"payment_id\":\"rHBf5cPnUyJuhL0PsMW1Qwx1F\",\"payments_extension\":\"true\",\"payments_extension_type\":\"card\",\"reconciliation_flow\":\"payments_api\",\"shop_id\":\"751927347\"},\"next_action\":null,\"payment_method\":\"pm_1SmsaOIkWweOM9jAMhb5E03w\",\"payment_method_types\":[\"card\"],\"source\":null,\"status\":\"succeeded\"}"</t>
  </si>
  <si>
    <t>AS-96984</t>
  </si>
  <si>
    <t>gid://shopify/Order/7506338578770</t>
  </si>
  <si>
    <t>gid://shopify/OrderTransaction/8641940128082</t>
  </si>
  <si>
    <t>2026-01-28T14:29:00Z</t>
  </si>
  <si>
    <t>ch_3SuZjsIkWweOM9jA03mnJAAx</t>
  </si>
  <si>
    <t>rgY6o7q2UwEhQYLN1lFkHKIFS</t>
  </si>
  <si>
    <t>pi_3SuZjsIkWweOM9jA0wcJl7aE</t>
  </si>
  <si>
    <t>"{\"id\":\"pi_3SuZjsIkWweOM9jA0wcJl7aE\",\"object\":\"payment_intent\",\"amount\":11597,\"amount_capturable\":0,\"amount_received\":11597,\"canceled_at\":null,\"cancellation_reason\":null,\"capture_method\":\"automatic\",\"latest_charge\":{\"id\":\"ch_3SuZjsIkWweOM9jA03mnJAAx\",\"object\":\"charge\",\"amount\":11597,\"application_fee\":\"fee_1SuZkVIkWweOM9jAk93AIlZZ\",\"balance_transaction\":\"txn_3SuZjsIkWweOM9jA0Pk54Ft1\",\"captured\":true,\"created\":1769610578,\"currency\":\"eur\",\"failure_code\":null,\"failure_message\":null,\"fraud_details\":{},\"livemode\":true,\"metadata\":{\"payment_id\":\"rgY6o7q2UwEhQYLN1lFkHKIF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ZjsIkWweOM9jA0wcJl7aE\",\"payment_method\":\"pm_1SuZjsIkWweOM9jAK1f5SSYN\",\"payment_method_details\":{\"card\":{\"amount_authorized\":11597,\"authorization_code\":\"T15478\",\"brand\":\"mastercard\",\"checks\":{\"address_line1_check\":\"unavailable\",\"address_postal_code_check\":\"unavailable\",\"cvc_check\":null},\"country\":\"IT\",\"description\":\"Standard MasterCard Card\",\"ds_transaction_id\":null,\"exp_month\":2,\"exp_year\":2029,\"extended_authorization\":{\"status\":\"disabled\"},\"fingerprint\":\"fewvvo2lrHurX8Rx\",\"funding\":\"credit\",\"iin\":\"510020\",\"incremental_authorization\":{\"status\":\"unavailable\"},\"installments\":null,\"issuer\":\"FINECOBANK SPA\",\"last4\":\"4140\",\"mandate\":null,\"moto\":false,\"multicapture\":{\"status\":\"unavailable\"},\"network\":\"mastercard\",\"network_token\":{\"used\":false},\"network_transaction_id\":\"MCSKBYKRX0128\",\"overcapture\":{\"maximum_amount_capturable\":11597,\"status\":\"unavailable\"},\"payment_account_reference\":\"50012VDTOGAE3Q5TVHE6HGJBARZOA\",\"regulated_status\":\"unregulated\",\"three_d_secure\":{\"authentication_flow\":\"challenge\",\"electronic_commerce_indicator\":\"02\",\"exemption_indicator\":null,\"result\":\"authenticated\",\"result_reason\":null,\"transaction_id\":\"7d123a46-44de-4c3f-9aab-8fe811f1564a\",\"version\":\"2.2.0\"},\"wallet\":null},\"type\":\"card\"},\"refunded\":false,\"source\":null,\"status\":\"succeeded\",\"mit_params\":{\"network_transaction_id\":\"MCSKBYKRX0128\"}},\"confirmation_method\":\"manual\",\"created\":1769610540,\"currency\":\"eur\",\"customer\":null,\"last_payment_error\":null,\"livemode\":true,\"metadata\":{\"payment_id\":\"rgY6o7q2UwEhQYLN1lFkHKIFS\",\"payments_extension\":\"true\",\"payments_extension_type\":\"card\",\"reconciliation_flow\":\"payments_api\",\"shop_id\":\"751927347\"},\"next_action\":null,\"payment_method\":\"pm_1SuZjsIkWweOM9jAK1f5SSYN\",\"payment_method_types\":[\"card\"],\"source\":null,\"status\":\"succeeded\"}"</t>
  </si>
  <si>
    <t>AS-96879</t>
  </si>
  <si>
    <t>gid://shopify/Order/7497599254866</t>
  </si>
  <si>
    <t>gid://shopify/OrderTransaction/8637852385618</t>
  </si>
  <si>
    <t>2026-01-26T20:32:32Z</t>
  </si>
  <si>
    <t>ch_3StwSbIkWweOM9jA2wCIyu95</t>
  </si>
  <si>
    <t>rV705YzM044mnTq0gZdZ3hVRH</t>
  </si>
  <si>
    <t>pi_3StwSbIkWweOM9jA2YhFMcvJ</t>
  </si>
  <si>
    <t>"{\"id\":\"pi_3StwSbIkWweOM9jA2YhFMcvJ\",\"object\":\"payment_intent\",\"amount\":2490,\"amount_capturable\":0,\"amount_received\":2490,\"canceled_at\":null,\"cancellation_reason\":null,\"capture_method\":\"automatic\",\"latest_charge\":{\"id\":\"ch_3StwSbIkWweOM9jA2wCIyu95\",\"object\":\"charge\",\"amount\":2490,\"application_fee\":\"fee_1StwSkIkWweOM9jAl0vnwaXt\",\"balance_transaction\":\"txn_3StwSbIkWweOM9jA2xkvmIts\",\"captured\":true,\"created\":1769459561,\"currency\":\"eur\",\"failure_code\":null,\"failure_message\":null,\"fraud_details\":{},\"livemode\":true,\"metadata\":{\"payment_id\":\"rV705YzM044mnTq0gZdZ3hVR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wSbIkWweOM9jA2YhFMcvJ\",\"payment_method\":\"pm_1StwSbIkWweOM9jACYCA8nV0\",\"payment_method_details\":{\"card\":{\"amount_authorized\":2490,\"authorization_code\":\"215425\",\"brand\":\"visa\",\"checks\":{\"address_line1_check\":\"fail\",\"address_postal_code_check\":\"fail\",\"cvc_check\":\"pass\"},\"country\":\"FR\",\"description\":\"Visa Gold\",\"ds_transaction_id\":null,\"exp_month\":6,\"exp_year\":2028,\"extended_authorization\":{\"status\":\"disabled\"},\"fingerprint\":\"0BiEr2RmhBTj2pL3\",\"funding\":\"debit\",\"iin\":\"412524\",\"incremental_authorization\":{\"status\":\"unavailable\"},\"installments\":null,\"issuer\":\"BPCE\",\"last4\":\"6104\",\"mandate\":null,\"moto\":false,\"multicapture\":{\"status\":\"unavailable\"},\"network\":\"visa\",\"network_token\":{\"used\":false},\"network_transaction_id\":\"486026739611020\",\"overcapture\":{\"maximum_amount_capturable\":2490,\"status\":\"unavailable\"},\"payment_account_reference\":\"V001AACC332012025062506888556\",\"regulated_status\":\"unregulated\",\"three_d_secure\":{\"authentication_flow\":\"frictionless\",\"electronic_commerce_indicator\":\"07\",\"exemption_indicator\":null,\"result\":\"exempted\",\"result_reason\":null,\"transaction_id\":\"6ed582a5-44c5-4c85-b07a-de78eaf8ccc0\",\"version\":\"2.2.0\"},\"wallet\":null},\"type\":\"card\"},\"refunded\":false,\"source\":null,\"status\":\"succeeded\",\"mit_params\":{\"network_transaction_id\":\"486026739611020\"}},\"confirmation_method\":\"manual\",\"created\":1769459553,\"currency\":\"eur\",\"customer\":null,\"last_payment_error\":null,\"livemode\":true,\"metadata\":{\"payment_id\":\"rV705YzM044mnTq0gZdZ3hVRH\",\"payments_extension\":\"true\",\"payments_extension_type\":\"card\",\"reconciliation_flow\":\"payments_api\",\"shop_id\":\"751927347\"},\"next_action\":null,\"payment_method\":\"pm_1StwSbIkWweOM9jACYCA8nV0\",\"payment_method_types\":[\"card\"],\"source\":null,\"status\":\"succeeded\"}"</t>
  </si>
  <si>
    <t>AS-96354</t>
  </si>
  <si>
    <t>gid://shopify/Order/7442911428946</t>
  </si>
  <si>
    <t>gid://shopify/OrderTransaction/8619349344594</t>
  </si>
  <si>
    <t>2026-01-19T21:14:10Z</t>
  </si>
  <si>
    <t>ch_3SrPm2IkWweOM9jA1SZ81lFE</t>
  </si>
  <si>
    <t>rAXaOv0O0zsg8B0kD4VGYoX7z</t>
  </si>
  <si>
    <t>pi_3SrPm2IkWweOM9jA1rACgcJo</t>
  </si>
  <si>
    <t>"{\"id\":\"pi_3SrPm2IkWweOM9jA1rACgcJo\",\"object\":\"payment_intent\",\"amount\":15975,\"amount_capturable\":0,\"amount_received\":15975,\"canceled_at\":null,\"cancellation_reason\":null,\"capture_method\":\"automatic\",\"latest_charge\":{\"id\":\"ch_3SrPm2IkWweOM9jA1SZ81lFE\",\"object\":\"charge\",\"amount\":15975,\"application_fee\":\"fee_1SrPm5IkWweOM9jATqLjM8Ag\",\"balance_transaction\":\"txn_3SrPm2IkWweOM9jA1964JtXd\",\"captured\":true,\"created\":1768857252,\"currency\":\"eur\",\"failure_code\":null,\"failure_message\":null,\"fraud_details\":{},\"livemode\":true,\"metadata\":{\"payment_id\":\"rAXaOv0O0zsg8B0kD4VGYoX7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Pm2IkWweOM9jA1rACgcJo\",\"payment_method\":\"pm_1SrPm2IkWweOM9jAe1D9gYw2\",\"payment_method_details\":{\"card\":{\"amount_authorized\":15975,\"authorization_code\":\"356400\",\"brand\":\"mastercard\",\"checks\":{\"address_line1_check\":\"unavailable\",\"address_postal_code_check\":\"unavailable\",\"cvc_check\":\"pass\"},\"country\":\"FR\",\"description\":\"MasterCard Standard Card Immediate Debit\",\"ds_transaction_id\":null,\"exp_month\":3,\"exp_year\":2026,\"extended_authorization\":{\"status\":\"disabled\"},\"fingerprint\":\"HoE8BFElLot7YbUl\",\"funding\":\"debit\",\"iin\":\"513029\",\"incremental_authorization\":{\"status\":\"unavailable\"},\"installments\":null,\"issuer\":\"CREDIT MUTUEL ARKEA\",\"last4\":\"0537\",\"mandate\":null,\"moto\":false,\"multicapture\":{\"status\":\"unavailable\"},\"network\":\"mastercard\",\"network_token\":{\"used\":false},\"network_transaction_id\":\"TCSKE7XHT0119\",\"overcapture\":{\"maximum_amount_capturable\":15975,\"status\":\"unavailable\"},\"payment_account_reference\":\"50013OOS6R8URHM10ON2U6QA9EC95\",\"regulated_status\":\"unregulated\",\"three_d_secure\":{\"authentication_flow\":\"frictionless\",\"electronic_commerce_indicator\":\"06\",\"exemption_indicator\":null,\"result\":\"exempted\",\"result_reason\":null,\"transaction_id\":\"54897268-e466-42ac-84fd-16bd5cb5df23\",\"version\":\"2.2.0\"},\"wallet\":null},\"type\":\"card\"},\"refunded\":false,\"source\":null,\"status\":\"succeeded\",\"mit_params\":{\"network_transaction_id\":\"TCSKE7XHT0119\"}},\"confirmation_method\":\"manual\",\"created\":1768857250,\"currency\":\"eur\",\"customer\":null,\"last_payment_error\":null,\"livemode\":true,\"metadata\":{\"payment_id\":\"rAXaOv0O0zsg8B0kD4VGYoX7z\",\"payments_extension\":\"true\",\"payments_extension_type\":\"card\",\"reconciliation_flow\":\"payments_api\",\"shop_id\":\"751927347\"},\"next_action\":null,\"payment_method\":\"pm_1SrPm2IkWweOM9jAe1D9gYw2\",\"payment_method_types\":[\"card\"],\"source\":null,\"status\":\"succeeded\"}"</t>
  </si>
  <si>
    <t>AS-96094</t>
  </si>
  <si>
    <t>gid://shopify/Order/7434031661394</t>
  </si>
  <si>
    <t>gid://shopify/OrderTransaction/8608734052690</t>
  </si>
  <si>
    <t>2026-01-16T19:33:52Z</t>
  </si>
  <si>
    <t>ch_3SqImLIkWweOM9jA1wQvzYnJ</t>
  </si>
  <si>
    <t>rXQH8N5tpiXBJDH2G3MP0T2FK</t>
  </si>
  <si>
    <t>pi_3SqImLIkWweOM9jA1OCDtG0U</t>
  </si>
  <si>
    <t>"{\"id\":\"pi_3SqImLIkWweOM9jA1OCDtG0U\",\"object\":\"payment_intent\",\"amount\":1790,\"amount_capturable\":0,\"amount_received\":0,\"canceled_at\":null,\"cancellation_reason\":null,\"capture_method\":\"automatic\",\"latest_charge\":{\"id\":\"ch_3SqImLIkWweOM9jA1wQvzYnJ\",\"object\":\"charge\",\"amount\":1790,\"application_fee\":null,\"balance_transaction\":null,\"captured\":false,\"created\":1768592033,\"currency\":\"eur\",\"failure_code\":\"expired_card\",\"failure_message\":\"Your card has expired.\",\"fraud_details\":{},\"livemode\":true,\"metadata\":{\"payment_id\":\"rXQH8N5tpiXBJDH2G3MP0T2FK\",\"payments_extension\":\"true\",\"payments_extension_type\":\"card\",\"reconciliation_flow\":\"payments_api\",\"shop_id\":\"751927347\"},\"outcome\":{\"advice_code\":\"confirm_card_data\",\"network_advice_code\":\"03\",\"network_decline_code\":\"54\",\"network_status\":\"declined_by_network\",\"reason\":\"expired_card\",\"risk_level\":\"normal\",\"seller_message\":\"The bank returned the decline code `expired_card`.\",\"type\":\"issuer_declined\"},\"paid\":false,\"payment_intent\":\"pi_3SqImLIkWweOM9jA1OCDtG0U\",\"payment_method\":\"pm_1SqImLIkWweOM9jAOm2jwnxb\",\"payment_method_details\":{\"card\":{\"amount_authorized\":null,\"authorization_code\":null,\"brand\":\"visa\",\"checks\":{\"address_line1_check\":\"fail\",\"address_postal_code_check\":\"fail\",\"cvc_check\":\"fail\"},\"country\":\"FR\",\"description\":\"Visa Gold\",\"ds_transaction_id\":null,\"exp_month\":1,\"exp_year\":2028,\"extended_authorization\":{\"status\":\"disabled\"},\"fingerprint\":\"sUcj1JYqL0HTytG1\",\"funding\":\"credit\",\"iin\":\"412525\",\"incremental_authorization\":{\"status\":\"unavailable\"},\"installments\":null,\"issuer\":\"BPCE\",\"last4\":\"5107\",\"mandate\":null,\"moto\":false,\"multicapture\":{\"status\":\"unavailable\"},\"network\":\"visa\",\"network_token\":{\"used\":false},\"network_transaction_id\":\"486016704332925\",\"overcapture\":{\"maximum_amount_capturable\":1790,\"status\":\"unavailable\"},\"payment_account_reference\":\"V001AACC344012021050591168559\",\"regulated_status\":\"unregulated\",\"three_d_secure\":null,\"wallet\":null},\"type\":\"card\"},\"refunded\":false,\"source\":null,\"status\":\"failed\",\"mit_params\":{\"network_transaction_id\":\"486016704332925\"}},\"confirmation_method\":\"manual\",\"created\":1768592033,\"currency\":\"eur\",\"customer\":null,\"last_payment_error\":{\"advice_code\":\"confirm_card_data\",\"charge\":\"ch_3SqImLIkWweOM9jA1wQvzYnJ\",\"code\":\"expired_card\",\"decline_code\":\"expired_card\",\"doc_url\":\"https:\\/\\/stripe.com\\/docs\\/error-codes\\/expired-card\",\"message\":\"Your card has expired.\",\"network_advice_code\":\"03\",\"network_decline_code\":\"54\",\"param\":\"exp_month\",\"payment_method\":{\"id\":\"pm_1SqImLIkWweOM9jAOm2jwnxb\",\"object\":\"payment_method\",\"card\":{\"brand\":\"visa\",\"checks\":{\"address_line1_check\":\"fail\",\"address_postal_code_check\":\"fail\",\"cvc_check\":\"fail\"},\"country\":\"FR\",\"description\":\"Visa Gold\",\"display_brand\":\"visa\",\"exp_month\":1,\"exp_year\":2028,\"fingerprint\":\"sUcj1JYqL0HTytG1\",\"funding\":\"credit\",\"generated_from\":null,\"iin\":\"412525\",\"issuer\":\"BPCE\",\"last4\":\"5107\",\"network_token\":null,\"networks\":{\"available\":[\"visa\"],\"preferred\":null},\"payment_account_reference\":null,\"regulated_status\":\"unregulated\",\"three_d_secure_usage\":{\"supported\":true},\"wallet\":null},\"created\":1768592033,\"livemode\":true,\"metadata\":{},\"type\":\"card\"},\"type\":\"card_error\"},\"livemode\":true,\"metadata\":{\"payment_id\":\"rXQH8N5tpiXBJDH2G3MP0T2FK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</si>
  <si>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gid://shopify/OrderTransaction/8608736215378</t>
  </si>
  <si>
    <t>2026-01-16T19:34:59Z</t>
  </si>
  <si>
    <t>ch_3SqInPIkWweOM9jA02ofBryY</t>
  </si>
  <si>
    <t>r9wdIVqpVzyjJBXGgVcSv3VvU</t>
  </si>
  <si>
    <t>pi_3SqInPIkWweOM9jA0IITzGgP</t>
  </si>
  <si>
    <t>"{\"id\":\"pi_3SqInPIkWweOM9jA0IITzGgP\",\"object\":\"payment_intent\",\"amount\":1790,\"amount_capturable\":0,\"amount_received\":1790,\"canceled_at\":null,\"cancellation_reason\":null,\"capture_method\":\"automatic\",\"latest_charge\":{\"id\":\"ch_3SqInPIkWweOM9jA02ofBryY\",\"object\":\"charge\",\"amount\":1790,\"application_fee\":\"fee_1SqInSIkWweOM9jAe0eJq7xD\",\"balance_transaction\":\"txn_3SqInPIkWweOM9jA0Hw3Vnjg\",\"captured\":true,\"created\":1768592101,\"currency\":\"eur\",\"failure_code\":null,\"failure_message\":null,\"fraud_details\":{},\"livemode\":true,\"metadata\":{\"payment_id\":\"r9wdIVqpVzyjJBXGgVcSv3Vv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InPIkWweOM9jA0IITzGgP\",\"payment_method\":\"pm_1SqInPIkWweOM9jAjUfDjBG1\",\"payment_method_details\":{\"card\":{\"amount_authorized\":1790,\"authorization_code\":\"022925\",\"brand\":\"visa\",\"checks\":{\"address_line1_check\":\"fail\",\"address_postal_code_check\":\"fail\",\"cvc_check\":\"pass\"},\"country\":\"FR\",\"description\":\"Visa Gold\",\"ds_transaction_id\":null,\"exp_month\":4,\"exp_year\":2028,\"extended_authorization\":{\"status\":\"disabled\"},\"fingerprint\":\"sUcj1JYqL0HTytG1\",\"funding\":\"credit\",\"iin\":\"412525\",\"incremental_authorization\":{\"status\":\"unavailable\"},\"installments\":null,\"issuer\":\"BPCE\",\"last4\":\"5107\",\"mandate\":null,\"moto\":false,\"multicapture\":{\"status\":\"unavailable\"},\"network\":\"visa\",\"network_token\":{\"used\":false},\"network_transaction_id\":\"486016705029556\",\"overcapture\":{\"maximum_amount_capturable\":1790,\"status\":\"unavailable\"},\"payment_account_reference\":\"V001AACC344012021050591168559\",\"regulated_status\":\"unregulated\",\"three_d_secure\":{\"authentication_flow\":\"frictionless\",\"electronic_commerce_indicator\":\"07\",\"exemption_indicator\":null,\"result\":\"exempted\",\"result_reason\":null,\"transaction_id\":\"6202ab1b-1705-4eb0-89a1-083758d79561\",\"version\":\"2.2.0\"},\"wallet\":null},\"type\":\"card\"},\"refunded\":false,\"source\":null,\"status\":\"succeeded\",\"mit_params\":{\"network_transaction_id\":\"486016705029556\"}},\"confirmation_method\":\"manual\",\"created\":1768592099,\"currency\":\"eur\",\"customer\":null,\"last_payment_error\":null,\"livemode\":true,\"metadata\":{\"payment_id\":\"r9wdIVqpVzyjJBXGgVcSv3VvU\",\"payments_extension\":\"true\",\"payments_extension_type\":\"card\",\"reconciliation_flow\":\"payments_api\",\"shop_id\":\"751927347\"},\"next_action\":null,\"payment_method\":\"pm_1SqInPIkWweOM9jAjUfDjBG1\",\"payment_method_types\":[\"card\"],\"source\":null,\"status\":\"succeeded\"}"</t>
  </si>
  <si>
    <t>AS-96027</t>
  </si>
  <si>
    <t>gid://shopify/Order/7431378174290</t>
  </si>
  <si>
    <t>gid://shopify/OrderTransaction/8605784867154</t>
  </si>
  <si>
    <t>2026-01-15T21:17:54Z</t>
  </si>
  <si>
    <t>ch_3SpxvSIkWweOM9jA2Q8vpdIK</t>
  </si>
  <si>
    <t>r3KgUWp6hQqI1WzS2Yk9aKfM8</t>
  </si>
  <si>
    <t>pi_3SpxvSIkWweOM9jA2Uw6daKB</t>
  </si>
  <si>
    <t>"{\"id\":\"pi_3SpxvSIkWweOM9jA2Uw6daKB\",\"object\":\"payment_intent\",\"amount\":5985,\"amount_capturable\":0,\"amount_received\":5985,\"canceled_at\":null,\"cancellation_reason\":null,\"capture_method\":\"automatic\",\"latest_charge\":{\"id\":\"ch_3SpxvSIkWweOM9jA2Q8vpdIK\",\"object\":\"charge\",\"amount\":5985,\"application_fee\":\"fee_1SpxvVIkWweOM9jAyogkfCbv\",\"balance_transaction\":\"txn_3SpxvSIkWweOM9jA2Cz7c7VB\",\"captured\":true,\"created\":1768511876,\"currency\":\"eur\",\"failure_code\":null,\"failure_message\":null,\"fraud_details\":{},\"livemode\":true,\"metadata\":{\"payment_id\":\"r3KgUWp6hQqI1WzS2Yk9aKfM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xvSIkWweOM9jA2Uw6daKB\",\"payment_method\":\"pm_1SpxvSIkWweOM9jA5rXflk3g\",\"payment_method_details\":{\"card\":{\"amount_authorized\":5985,\"authorization_code\":\"297378\",\"brand\":\"visa\",\"checks\":{\"address_line1_check\":\"fail\",\"address_postal_code_check\":\"fail\",\"cvc_check\":\"pass\"},\"country\":\"FR\",\"description\":\"Visa Classic\",\"ds_transaction_id\":null,\"exp_month\":9,\"exp_year\":2027,\"extended_authorization\":{\"status\":\"disabled\"},\"fingerprint\":\"3Po9FfaPHoXJaE9z\",\"funding\":\"credit\",\"iin\":\"499011\",\"incremental_authorization\":{\"status\":\"unavailable\"},\"installments\":null,\"issuer\":\"BPCE\",\"last4\":\"6752\",\"mandate\":null,\"moto\":false,\"multicapture\":{\"status\":\"unavailable\"},\"network\":\"visa\",\"network_token\":{\"used\":false},\"network_transaction_id\":\"486015766775191\",\"overcapture\":{\"maximum_amount_capturable\":5985,\"status\":\"unavailable\"},\"payment_account_reference\":\"V001AACB038012024070123096180\",\"regulated_status\":\"unregulated\",\"three_d_secure\":{\"authentication_flow\":\"frictionless\",\"electronic_commerce_indicator\":\"07\",\"exemption_indicator\":null,\"result\":\"exempted\",\"result_reason\":null,\"transaction_id\":\"061279fa-ffd8-47cb-8fca-158b9011a40d\",\"version\":\"2.2.0\"},\"wallet\":null},\"type\":\"card\"},\"refunded\":false,\"source\":null,\"status\":\"succeeded\",\"mit_params\":{\"network_transaction_id\":\"486015766775191\"}},\"confirmation_method\":\"manual\",\"created\":1768511874,\"currency\":\"eur\",\"customer\":null,\"last_payment_error\":null,\"livemode\":true,\"metadata\":{\"payment_id\":\"r3KgUWp6hQqI1WzS2Yk9aKfM8\",\"payments_extension\":\"true\",\"payments_extension_type\":\"card\",\"reconciliation_flow\":\"payments_api\",\"shop_id\":\"751927347\"},\"next_action\":null,\"payment_method\":\"pm_1SpxvSIkWweOM9jA5rXflk3g\",\"payment_method_types\":[\"card\"],\"source\":null,\"status\":\"succeeded\"}"</t>
  </si>
  <si>
    <t>AS-95305</t>
  </si>
  <si>
    <t>gid://shopify/Order/7412778402130</t>
  </si>
  <si>
    <t>gid://shopify/OrderTransaction/8584586953042</t>
  </si>
  <si>
    <t>2026-01-07T18:09:38Z</t>
  </si>
  <si>
    <t>ch_3Sn1AtIkWweOM9jA2posxx1o</t>
  </si>
  <si>
    <t>ro2qZdS9LdteoqyfTvcE1RKuN</t>
  </si>
  <si>
    <t>pi_3Sn1AtIkWweOM9jA2MtN0SfP</t>
  </si>
  <si>
    <t>"{\"id\":\"pi_3Sn1AtIkWweOM9jA2MtN0SfP\",\"object\":\"payment_intent\",\"amount\":7980,\"amount_capturable\":0,\"amount_received\":7980,\"canceled_at\":null,\"cancellation_reason\":null,\"capture_method\":\"automatic\",\"latest_charge\":{\"id\":\"ch_3Sn1AtIkWweOM9jA2posxx1o\",\"object\":\"charge\",\"amount\":7980,\"application_fee\":\"fee_1Sn1AwIkWweOM9jAWSdjXOFR\",\"balance_transaction\":\"txn_3Sn1AtIkWweOM9jA20CwOFM1\",\"captured\":true,\"created\":1767809381,\"currency\":\"eur\",\"failure_code\":null,\"failure_message\":null,\"fraud_details\":{},\"livemode\":true,\"metadata\":{\"payment_id\":\"ro2qZdS9LdteoqyfTvcE1RKu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1AtIkWweOM9jA2MtN0SfP\",\"payment_method\":\"pm_1Sn1AtIkWweOM9jAJ2OQjOQH\",\"payment_method_details\":{\"card\":{\"amount_authorized\":7980,\"authorization_code\":\"791325\",\"brand\":\"visa\",\"checks\":{\"address_line1_check\":\"fail\",\"address_postal_code_check\":\"pass\",\"cvc_check\":\"pass\"},\"country\":\"FR\",\"description\":\"Visa Classic\",\"ds_transaction_id\":null,\"exp_month\":9,\"exp_year\":2026,\"extended_authorization\":{\"status\":\"disabled\"},\"fingerprint\":\"KgPVN8Qp3lPXNPZv\",\"funding\":\"debit\",\"iin\":\"497040\",\"incremental_authorization\":{\"status\":\"unavailable\"},\"installments\":null,\"issuer\":\"LA BANQUE POSTALE\",\"last4\":\"7301\",\"mandate\":null,\"moto\":false,\"multicapture\":{\"status\":\"unavailable\"},\"network\":\"visa\",\"network_token\":{\"used\":false},\"network_transaction_id\":\"486007653818483\",\"overcapture\":{\"maximum_amount_capturable\":7980,\"status\":\"unavailable\"},\"payment_account_reference\":\"V001AADBP30000288324240000000\",\"regulated_status\":\"unregulated\",\"three_d_secure\":{\"authentication_flow\":\"frictionless\",\"electronic_commerce_indicator\":\"05\",\"exemption_indicator\":null,\"result\":\"authenticated\",\"result_reason\":null,\"transaction_id\":\"020b4044-31c6-4182-9850-a482bdee5e61\",\"version\":\"2.2.0\"},\"wallet\":null},\"type\":\"card\"},\"refunded\":false,\"source\":null,\"status\":\"succeeded\",\"mit_params\":{\"network_transaction_id\":\"486007653818483\"}},\"confirmation_method\":\"manual\",\"created\":1767809379,\"currency\":\"eur\",\"customer\":null,\"last_payment_error\":null,\"livemode\":true,\"metadata\":{\"payment_id\":\"ro2qZdS9LdteoqyfTvcE1RKuN\",\"payments_extension\":\"true\",\"payments_extension_type\":\"card\",\"reconciliation_flow\":\"payments_api\",\"shop_id\":\"751927347\"},\"next_action\":null,\"payment_method\":\"pm_1Sn1AtIkWweOM9jAJ2OQjOQH\",\"payment_method_types\":[\"card\"],\"source\":null,\"status\":\"succeeded\"}"</t>
  </si>
  <si>
    <t>AS-94819</t>
  </si>
  <si>
    <t>gid://shopify/Order/7393465762130</t>
  </si>
  <si>
    <t>gid://shopify/OrderTransaction/8566418899282</t>
  </si>
  <si>
    <t>2026-01-01T16:47:36Z</t>
  </si>
  <si>
    <t>ch_3Skp2DIkWweOM9jA0wdG1CkU</t>
  </si>
  <si>
    <t>rbW7uIEj2389wvcj6XZANKBAB</t>
  </si>
  <si>
    <t>pi_3Skp2DIkWweOM9jA00gCYSP1</t>
  </si>
  <si>
    <t>"{\"id\":\"pi_3Skp2DIkWweOM9jA00gCYSP1\",\"object\":\"payment_intent\",\"amount\":1790,\"amount_capturable\":0,\"amount_received\":1790,\"canceled_at\":null,\"cancellation_reason\":null,\"capture_method\":\"automatic\",\"latest_charge\":{\"id\":\"ch_3Skp2DIkWweOM9jA0wdG1CkU\",\"object\":\"charge\",\"amount\":1790,\"application_fee\":\"fee_1Skp2EIkWweOM9jARZQwTTeL\",\"balance_transaction\":\"txn_3Skp2DIkWweOM9jA0xNr2GJ8\",\"captured\":true,\"created\":1767286057,\"currency\":\"eur\",\"failure_code\":null,\"failure_message\":null,\"fraud_details\":{},\"livemode\":true,\"metadata\":{\"payment_id\":\"rbW7uIEj2389wvcj6XZANKBA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p2DIkWweOM9jA00gCYSP1\",\"payment_method\":\"pm_1Skp2DIkWweOM9jAIGJnQJlX\",\"payment_method_details\":{\"card\":{\"amount_authorized\":1790,\"authorization_code\":\"668463\",\"brand\":\"visa\",\"checks\":{\"address_line1_check\":\"unavailable\",\"address_postal_code_check\":\"unavailable\",\"cvc_check\":\"pass\"},\"country\":\"ES\",\"description\":\"Visa Classic\",\"ds_transaction_id\":null,\"exp_month\":9,\"exp_year\":2030,\"extended_authorization\":{\"status\":\"disabled\"},\"fingerprint\":\"L8AwMQM3c3h3ytPu\",\"funding\":\"debit\",\"iin\":\"476665\",\"incremental_authorization\":{\"status\":\"unavailable\"},\"installments\":null,\"issuer\":\"CAIXABANK S.A.\",\"last4\":\"0254\",\"mandate\":null,\"moto\":false,\"multicapture\":{\"status\":\"unavailable\"},\"network\":\"visa\",\"network_token\":{\"used\":false},\"network_transaction_id\":\"486001604572724\",\"overcapture\":{\"maximum_amount_capturable\":1790,\"status\":\"unavailable\"},\"payment_account_reference\":\"V0010014623230187972801070802\",\"regulated_status\":\"unregulated\",\"three_d_secure\":null,\"wallet\":null},\"type\":\"card\"},\"refunded\":false,\"source\":null,\"status\":\"succeeded\",\"mit_params\":{\"network_transaction_id\":\"486001604572724\"}},\"confirmation_method\":\"manual\",\"created\":1767286057,\"currency\":\"eur\",\"customer\":null,\"last_payment_error\":null,\"livemode\":true,\"metadata\":{\"payment_id\":\"rbW7uIEj2389wvcj6XZANKBAB\",\"payments_extension\":\"true\",\"payments_extension_type\":\"card\",\"reconciliation_flow\":\"payments_api\",\"shop_id\":\"751927347\"},\"next_action\":null,\"payment_method\":\"pm_1Skp2DIkWweOM9jAIGJnQJlX\",\"payment_method_types\":[\"card\"],\"source\":null,\"status\":\"succeeded\"}"</t>
  </si>
  <si>
    <t>AS-96945</t>
  </si>
  <si>
    <t>gid://shopify/Order/7499332649298</t>
  </si>
  <si>
    <t>gid://shopify/OrderTransaction/8640247300434</t>
  </si>
  <si>
    <t>2026-01-27T20:11:57Z</t>
  </si>
  <si>
    <t>ch_3SuIcDIkWweOM9jA16liBtSP</t>
  </si>
  <si>
    <t>rfKKPYYPvc1bZwpO85f5gtcLV</t>
  </si>
  <si>
    <t>pi_3SuIcDIkWweOM9jA1nqwgQkF</t>
  </si>
  <si>
    <t>"{\"id\":\"pi_3SuIcDIkWweOM9jA1nqwgQkF\",\"object\":\"payment_intent\",\"amount\":3190,\"amount_capturable\":0,\"amount_received\":3190,\"canceled_at\":null,\"cancellation_reason\":null,\"capture_method\":\"automatic\",\"latest_charge\":{\"id\":\"ch_3SuIcDIkWweOM9jA16liBtSP\",\"object\":\"charge\",\"amount\":3190,\"application_fee\":\"fee_1SuIcGIkWweOM9jAjvSeqGpa\",\"balance_transaction\":\"txn_3SuIcDIkWweOM9jA1tDP90lE\",\"captured\":true,\"created\":1769544719,\"currency\":\"eur\",\"failure_code\":null,\"failure_message\":null,\"fraud_details\":{},\"livemode\":true,\"metadata\":{\"payment_id\":\"rfKKPYYPvc1bZwpO85f5gtcL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IcDIkWweOM9jA1nqwgQkF\",\"payment_method\":\"pm_1SuIcDIkWweOM9jAko3odTWX\",\"payment_method_details\":{\"card\":{\"amount_authorized\":3190,\"authorization_code\":\"H95897\",\"brand\":\"mastercard\",\"checks\":{\"address_line1_check\":\"unavailable\",\"address_postal_code_check\":\"unavailable\",\"cvc_check\":\"pass\"},\"country\":\"IT\",\"description\":\"Prepaid Unembossed MasterCard Card (Non-US)\",\"ds_transaction_id\":null,\"exp_month\":9,\"exp_year\":2027,\"extended_authorization\":{\"status\":\"disabled\"},\"fingerprint\":\"ikHLq597MsJBZ3iC\",\"funding\":\"prepaid\",\"iin\":\"526430\",\"incremental_authorization\":{\"status\":\"unavailable\"},\"installments\":null,\"issuer\":\"UNICREDIT SPA\",\"last4\":\"6612\",\"mandate\":null,\"moto\":false,\"multicapture\":{\"status\":\"unavailable\"},\"network\":\"mastercard\",\"network_token\":{\"used\":false},\"network_transaction_id\":\"SURZB20090127\",\"overcapture\":{\"maximum_amount_capturable\":3190,\"status\":\"unavailable\"},\"payment_account_reference\":\"50011TBBPMEG7PA7JNA450XJZ9NMU\",\"regulated_status\":\"unregulated\",\"three_d_secure\":null,\"wallet\":null},\"type\":\"card\"},\"refunded\":false,\"source\":null,\"status\":\"succeeded\",\"mit_params\":{\"network_transaction_id\":\"SURZB20090127\"}},\"confirmation_method\":\"manual\",\"created\":1769544717,\"currency\":\"eur\",\"customer\":null,\"last_payment_error\":null,\"livemode\":true,\"metadata\":{\"payment_id\":\"rfKKPYYPvc1bZwpO85f5gtcLV\",\"payments_extension\":\"true\",\"payments_extension_type\":\"card\",\"reconciliation_flow\":\"payments_api\",\"shop_id\":\"751927347\"},\"next_action\":null,\"payment_method\":\"pm_1SuIcDIkWweOM9jAko3odTWX\",\"payment_method_types\":[\"card\"],\"source\":null,\"status\":\"succeeded\"}"</t>
  </si>
  <si>
    <t>AS-97153</t>
  </si>
  <si>
    <t>gid://shopify/Order/7514606436690</t>
  </si>
  <si>
    <t>gid://shopify/OrderTransaction/8648672215378</t>
  </si>
  <si>
    <t>2026-01-30T20:54:29Z</t>
  </si>
  <si>
    <t>ch_3SvOi2IkWweOM9jA1CPcsJDW</t>
  </si>
  <si>
    <t>rAQWhB0t93J4quRxwDVwGHoRo</t>
  </si>
  <si>
    <t>pi_3SvOi2IkWweOM9jA1z0sybib</t>
  </si>
  <si>
    <t>"{\"id\":\"pi_3SvOi2IkWweOM9jA1z0sybib\",\"object\":\"payment_intent\",\"amount\":12227,\"amount_capturable\":0,\"amount_received\":12227,\"canceled_at\":null,\"cancellation_reason\":null,\"capture_method\":\"automatic\",\"latest_charge\":{\"id\":\"ch_3SvOi2IkWweOM9jA1CPcsJDW\",\"object\":\"charge\",\"amount\":12227,\"application_fee\":\"fee_1SvOi4IkWweOM9jAyIJE94L0\",\"balance_transaction\":\"txn_3SvOi2IkWweOM9jA175BBOpP\",\"captured\":true,\"created\":1769806471,\"currency\":\"eur\",\"failure_code\":null,\"failure_message\":null,\"fraud_details\":{},\"livemode\":true,\"metadata\":{\"payment_id\":\"rAQWhB0t93J4quRxwDVwGHoR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Oi2IkWweOM9jA1z0sybib\",\"payment_method\":\"pm_1SvOi2IkWweOM9jAr4trPGau\",\"payment_method_details\":{\"card\":{\"amount_authorized\":12227,\"authorization_code\":\"767686\",\"brand\":\"mastercard\",\"checks\":{\"address_line1_check\":\"unavailable\",\"address_postal_code_check\":\"unavailable\",\"cvc_check\":\"pass\"},\"country\":\"ES\",\"description\":\"MasterCard Prepaid Card (Non-US)\",\"ds_transaction_id\":null,\"exp_month\":11,\"exp_year\":2028,\"extended_authorization\":{\"status\":\"disabled\"},\"fingerprint\":\"kjdi3CS01qULAY3X\",\"funding\":\"prepaid\",\"iin\":\"527027\",\"incremental_authorization\":{\"status\":\"unavailable\"},\"installments\":null,\"issuer\":\"SERVIRED, SOCIEDAD ESPANOLA DE\",\"last4\":\"4699\",\"mandate\":null,\"moto\":false,\"multicapture\":{\"status\":\"unavailable\"},\"network\":\"mastercard\",\"network_token\":{\"used\":false},\"network_transaction_id\":\"MRGVS5JCY0130\",\"overcapture\":{\"maximum_amount_capturable\":12227,\"status\":\"unavailable\"},\"payment_account_reference\":\"5001DT0BIP3U9AOHPV4O2Z9RGNMKT\",\"regulated_status\":\"unregulated\",\"three_d_secure\":null,\"wallet\":null},\"type\":\"card\"},\"refunded\":false,\"source\":null,\"status\":\"succeeded\",\"mit_params\":{\"network_transaction_id\":\"MRGVS5JCY0130\"}},\"confirmation_method\":\"manual\",\"created\":1769806470,\"currency\":\"eur\",\"customer\":null,\"last_payment_error\":null,\"livemode\":true,\"metadata\":{\"payment_id\":\"rAQWhB0t93J4quRxwDVwGHoRo\",\"payments_extension\":\"true\",\"payments_extension_type\":\"card\",\"reconciliation_flow\":\"payments_api\",\"shop_id\":\"751927347\"},\"next_action\":null,\"payment_method\":\"pm_1SvOi2IkWweOM9jAr4trPGau\",\"payment_method_types\":[\"card\"],\"source\":null,\"status\":\"succeeded\"}"</t>
  </si>
  <si>
    <t>AS-95604</t>
  </si>
  <si>
    <t>gid://shopify/Order/7419835351378</t>
  </si>
  <si>
    <t>gid://shopify/OrderTransaction/8593016979794</t>
  </si>
  <si>
    <t>2026-01-10T23:19:00Z</t>
  </si>
  <si>
    <t>ch_3SoBQvIkWweOM9jA0a3VJK3T</t>
  </si>
  <si>
    <t>r4C34fGlY57P5lMwHmLfKlTN6</t>
  </si>
  <si>
    <t>pi_3SoBQvIkWweOM9jA0tIOlmDg</t>
  </si>
  <si>
    <t>"{\"id\":\"pi_3SoBQvIkWweOM9jA0tIOlmDg\",\"object\":\"payment_intent\",\"amount\":13590,\"amount_capturable\":0,\"amount_received\":13590,\"canceled_at\":null,\"cancellation_reason\":null,\"capture_method\":\"automatic\",\"latest_charge\":{\"id\":\"ch_3SoBQvIkWweOM9jA0a3VJK3T\",\"object\":\"charge\",\"amount\":13590,\"application_fee\":\"fee_1SoBQwIkWweOM9jAowOPaBFu\",\"balance_transaction\":\"txn_3SoBQvIkWweOM9jA01NWFS1s\",\"captured\":true,\"created\":1768087141,\"currency\":\"eur\",\"failure_code\":null,\"failure_message\":null,\"fraud_details\":{},\"livemode\":true,\"metadata\":{\"payment_id\":\"r4C34fGlY57P5lMwHmLfKlTN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BQvIkWweOM9jA0tIOlmDg\",\"payment_method\":\"pm_1SoBQvIkWweOM9jAZgw2ke9e\",\"payment_method_details\":{\"card\":{\"amount_authorized\":13590,\"authorization_code\":\"H16779\",\"brand\":\"mastercard\",\"checks\":{\"address_line1_check\":\"unavailable\",\"address_postal_code_check\":\"unavailable\",\"cvc_check\":null},\"country\":\"IT\",\"description\":\"Debit MasterCard\",\"ds_transaction_id\":null,\"exp_month\":4,\"exp_year\":2027,\"extended_authorization\":{\"status\":\"disabled\"},\"fingerprint\":\"wFudWdoNJM3RnvKJ\",\"funding\":\"debit\",\"iin\":\"535552\",\"incremental_authorization\":{\"status\":\"unavailable\"},\"installments\":null,\"issuer\":\"UNICREDIT SPA\",\"last4\":\"6646\",\"mandate\":null,\"moto\":false,\"multicapture\":{\"status\":\"unavailable\"},\"network\":\"mastercard\",\"network_token\":{\"used\":false},\"network_transaction_id\":\"MDST6AC890110\",\"overcapture\":{\"maximum_amount_capturable\":13590,\"status\":\"unavailable\"},\"payment_account_reference\":\"50015ZYDXK3BK6I0YD12HNSIZ9RDX\",\"regulated_status\":\"unregulated\",\"three_d_secure\":null,\"wallet\":null},\"type\":\"card\"},\"refunded\":false,\"source\":null,\"status\":\"succeeded\",\"mit_params\":{\"network_transaction_id\":\"MDST6AC890110\"}},\"confirmation_method\":\"manual\",\"created\":1768087141,\"currency\":\"eur\",\"customer\":null,\"last_payment_error\":null,\"livemode\":true,\"metadata\":{\"payment_id\":\"r4C34fGlY57P5lMwHmLfKlTN6\",\"payments_extension\":\"true\",\"payments_extension_type\":\"card\",\"reconciliation_flow\":\"payments_api\",\"shop_id\":\"751927347\"},\"next_action\":null,\"payment_method\":\"pm_1SoBQvIkWweOM9jAZgw2ke9e\",\"payment_method_types\":[\"card\"],\"source\":null,\"status\":\"succeeded\"}"</t>
  </si>
  <si>
    <t>AS-96109</t>
  </si>
  <si>
    <t>gid://shopify/Order/7435124048210</t>
  </si>
  <si>
    <t>gid://shopify/OrderTransaction/8610058207570</t>
  </si>
  <si>
    <t>2026-01-17T08:30:32Z</t>
  </si>
  <si>
    <t>py_3SqUtxIkWweOM9jA1q3L6Ibu</t>
  </si>
  <si>
    <t>rtL8nU4h3Ku5oQvUKJ8NsbTvG</t>
  </si>
  <si>
    <t>"{\"id\":\"py_3SqUtxIkWweOM9jA1q3L6Ibu\",\"object\":\"charge\",\"amount\":15995,\"application_fee\":\"fee_1SqUuGIkWweOM9jAIYJjslFE\",\"balance_transaction\":\"txn_3SqUtxIkWweOM9jA1mME641e\",\"captured\":true,\"created\":1768638652,\"currency\":\"eur\",\"failure_code\":null,\"failure_message\":null,\"fraud_details\":{},\"livemode\":true,\"metadata\":{\"payments_extension_type\":\"klarna\",\"payments_extension\":\"true\",\"shop_id\":\"751927347\",\"reconciliation_flow\":\"payments_api\",\"payment_id\":\"rtL8nU4h3Ku5oQvUKJ8NsbTvG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qUtxIkWweOM9jA1CQvahbd\",\"payment_method\":\"pm_1SqUtxIkWweOM9jAFyPfIJcU\",\"payment_method_details\":{\"klarna\":{\"payer_details\":{\"address\":{\"country\":\"DE\"}},\"payment_method_category\":\"pay_later\",\"preferred_locale\":\"en-DE\"},\"type\":\"klarna\"},\"refunded\":false,\"source\":null,\"status\":\"succeeded\"}"</t>
  </si>
  <si>
    <t>AS-97052</t>
  </si>
  <si>
    <t>gid://shopify/Order/7511978475858</t>
  </si>
  <si>
    <t>gid://shopify/OrderTransaction/8644981424466</t>
  </si>
  <si>
    <t>2026-01-29T13:16:00Z</t>
  </si>
  <si>
    <t>ch_3Suv4mIkWweOM9jA09Lzabg3</t>
  </si>
  <si>
    <t>rTQz8tRe8bEBr2sVvEK0rMDav</t>
  </si>
  <si>
    <t>pi_3Suv4mIkWweOM9jA0hUcOBB1</t>
  </si>
  <si>
    <t>"{\"id\":\"pi_3Suv4mIkWweOM9jA0hUcOBB1\",\"object\":\"payment_intent\",\"amount\":7290,\"amount_capturable\":0,\"amount_received\":7290,\"canceled_at\":null,\"cancellation_reason\":null,\"capture_method\":\"automatic\",\"latest_charge\":{\"id\":\"ch_3Suv4mIkWweOM9jA09Lzabg3\",\"object\":\"charge\",\"amount\":7290,\"application_fee\":\"fee_1Suv4pIkWweOM9jAXIqhRqtG\",\"balance_transaction\":\"txn_3Suv4mIkWweOM9jA0ocxi2R6\",\"captured\":true,\"created\":1769692562,\"currency\":\"eur\",\"failure_code\":null,\"failure_message\":null,\"fraud_details\":{},\"livemode\":true,\"metadata\":{\"payment_id\":\"rTQz8tRe8bEBr2sVvEK0rMDa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v4mIkWweOM9jA0hUcOBB1\",\"payment_method\":\"pm_1Suv4mIkWweOM9jAR7iaRQs2\",\"payment_method_details\":{\"card\":{\"amount_authorized\":7290,\"authorization_code\":\"487767\",\"brand\":\"visa\",\"checks\":{\"address_line1_check\":\"unavailable\",\"address_postal_code_check\":\"unavailable\",\"cvc_check\":\"pass\"},\"country\":\"ES\",\"description\":\"Visa Classic\",\"ds_transaction_id\":null,\"exp_month\":9,\"exp_year\":2031,\"extended_authorization\":{\"status\":\"disabled\"},\"fingerprint\":\"92eJhr1diflUlG0j\",\"funding\":\"credit\",\"iin\":\"476663\",\"incremental_authorization\":{\"status\":\"unavailable\"},\"installments\":null,\"issuer\":\"CAIXABANK S.A.\",\"last4\":\"8161\",\"mandate\":null,\"moto\":false,\"multicapture\":{\"status\":\"unavailable\"},\"network\":\"visa\",\"network_token\":{\"used\":false},\"network_transaction_id\":\"486029477639537\",\"overcapture\":{\"maximum_amount_capturable\":7290,\"status\":\"unavailable\"},\"payment_account_reference\":\"V0010013824272504518729115724\",\"regulated_status\":\"unregulated\",\"three_d_secure\":null,\"wallet\":null},\"type\":\"card\"},\"refunded\":false,\"source\":null,\"status\":\"succeeded\",\"mit_params\":{\"network_transaction_id\":\"486029477639537\"}},\"confirmation_method\":\"manual\",\"created\":1769692560,\"currency\":\"eur\",\"customer\":null,\"last_payment_error\":null,\"livemode\":true,\"metadata\":{\"payment_id\":\"rTQz8tRe8bEBr2sVvEK0rMDav\",\"payments_extension\":\"true\",\"payments_extension_type\":\"card\",\"reconciliation_flow\":\"payments_api\",\"shop_id\":\"751927347\"},\"next_action\":null,\"payment_method\":\"pm_1Suv4mIkWweOM9jAR7iaRQs2\",\"payment_method_types\":[\"card\"],\"source\":null,\"status\":\"succeeded\"}"</t>
  </si>
  <si>
    <t>AS-95487</t>
  </si>
  <si>
    <t>gid://shopify/Order/7417349603666</t>
  </si>
  <si>
    <t>gid://shopify/OrderTransaction/8589918011730</t>
  </si>
  <si>
    <t>2026-01-09T17:44:57Z</t>
  </si>
  <si>
    <t>23925160NC9559039</t>
  </si>
  <si>
    <t>"{\"id\":\"23925160NC9559039\",\"intent\":\"CAPTURE\",\"status\":\"COMPLETED\",\"payment_source\":{\"paypal\":{\"email_address\":\"qucaro@gmail.com\",\"account_id\":\"4R422R62CVND8\",\"account_status\":\"VERIFIED\",\"name\":{\"given_name\":\"Carolin\",\"surname\":\"Quarg\"},\"phone_number\":{\"national_number\":\"4917634405013\"},\"address\":{\"address_line_1\":\"K\u00e4nelg\u00e4rten 12\",\"admin_area_2\":\"Ehrenkirchen\",\"postal_code\":\"79238\",\"country_code\":\"DE\"}}},\"purchase_units\":[{\"reference_id\":\"default\",\"amount\":{\"currency_code\":\"EUR\",\"value\":\"44.85\",\"breakdown\":{\"item_total\":{\"currency_code\":\"EUR\",\"value\":\"39.90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This is Art (hello art) - Athene Fritsch - P\u00f3ster \\/ Sin marco \\/ 30x40\",\"custom_id\":\"{\\\"shop_id\\\":751927347,\\\"session_id\\\":\\\"rFto7cWuPbuYZ1iUdo7V4JyHs\\\"}\",\"invoice_id\":\"rFto7cWuPbuYZ1iUdo7V4JyHs\",\"items\":[{\"name\":\"This is Art (hello art) - Athene Fritsch - P\u00f3ster \\/ Sin marco \\/ 30x40\",\"unit_amount\":{\"currency_code\":\"EUR\",\"value\":\"19.95\"},\"tax\":{\"currency_code\":\"EUR\",\"value\":\"0.00\"},\"quantity\":\"1\"},{\"name\":\"Pretzel Print - Nazma Khokhar - P\u00f3ster \\/ Sin marco \\/ 30x40\",\"unit_amount\":{\"currency_code\":\"EUR\",\"value\":\"19.95\"},\"tax\":{\"currency_code\":\"EUR\",\"value\":\"0.00\"},\"quantity\":\"1\"}],\"shipping\":{\"name\":{\"full_name\":\"Carolin Quarg\"},\"address\":{\"address_line_1\":\"Lienfeldergasse 36\\/6\",\"admin_area_2\":\"Wien\",\"postal_code\":\"1160\",\"country_code\":\"AT\"}},\"supplementary_data\":{\"tax_nexus\":[]},\"payments\":{\"captures\":[{\"id\":\"55D33191HB6670045\",\"status\":\"COMPLETED\",\"amount\":{\"currency_code\":\"EUR\",\"value\":\"44.85\"},\"final_capture\":true,\"disbursement_mode\":\"INSTANT\",\"seller_protection\":{\"status\":\"ELIGIBLE\",\"dispute_categories\":[\"ITEM_NOT_RECEIVED\",\"UNAUTHORIZED_TRANSACTION\"]},\"seller_receivable_breakdown\":{\"gross_amount\":{\"currency_code\":\"EUR\",\"value\":\"44.85\"},\"paypal_fee\":{\"currency_code\":\"EUR\",\"value\":\"1.65\"},\"net_amount\":{\"currency_code\":\"EUR\",\"value\":\"43.20\"}},\"invoice_id\":\"rFto7cWuPbuYZ1iUdo7V4JyHs\",\"custom_id\":\"{\\\"shop_id\\\":751927347,\\\"session_id\\\":\\\"rFto7cWuPbuYZ1iUdo7V4JyHs\\\"}\",\"links\":[{\"href\":\"https:\\/\\/api.paypal.com\\/v2\\/payments\\/captures\\/55D33191HB6670045\",\"rel\":\"self\",\"method\":\"GET\"},{\"href\":\"https:\\/\\/api.paypal.com\\/v2\\/payments\\/captures\\/55D33191HB6670045\\/refund\",\"rel\":\"refund\",\"method\":\"POST\"},{\"href\":\"https:\\/\\/api.paypal.com\\/v2\\/checkout\\/orders\\/23925160NC9559039\",\"rel\":\"up\",\"method\":\"GET\"}],\"create_time\":\"2026-01-09T17:44:59Z\",\"update_time\":\"2026-01-09T17:44:59Z\"}]}}],\"payer\":{\"name\":{\"given_name\":\"Carolin\",\"surname\":\"Quarg\"},\"email_address\":\"qucaro@gmail.com\",\"payer_id\":\"4R422R62CVND8\",\"phone\":{\"phone_number\":{\"national_number\":\"4917634405013\"}},\"address\":{\"address_line_1\":\"K\u00e4nelg\u00e4rten 12\",\"admin_area_2\":\"Ehrenkirchen\",\"postal_code\":\"79238\",\"country_code\":\"DE\"}},\"create_time\":\"2026-01-09T17:44:27Z\",\"update_time\":\"2026-01-09T17:44:59Z\",\"links\":[{\"href\":\"https:\\/\\/api.paypal.com\\/v2\\/checkout\\/orders\\/23925160NC9559039\",\"rel\":\"self\",\"method\":\"GET\"}]}"</t>
  </si>
  <si>
    <t>AS-95281</t>
  </si>
  <si>
    <t>gid://shopify/Order/7412269154642</t>
  </si>
  <si>
    <t>gid://shopify/OrderTransaction/8583921205586</t>
  </si>
  <si>
    <t>2026-01-07T14:01:10Z</t>
  </si>
  <si>
    <t>ch_3SmxIRIkWweOM9jA0MJ7WLRG</t>
  </si>
  <si>
    <t>rdYNzVX8E4nHa1lpBwDfeeLKX</t>
  </si>
  <si>
    <t>pi_3SmxIRIkWweOM9jA0VQtKlla</t>
  </si>
  <si>
    <t>"{\"id\":\"pi_3SmxIRIkWweOM9jA0VQtKlla\",\"object\":\"payment_intent\",\"amount\":13590,\"amount_capturable\":0,\"amount_received\":13590,\"canceled_at\":null,\"cancellation_reason\":null,\"capture_method\":\"automatic\",\"latest_charge\":{\"id\":\"ch_3SmxIRIkWweOM9jA0MJ7WLRG\",\"object\":\"charge\",\"amount\":13590,\"application_fee\":\"fee_1SmxISIkWweOM9jAhJviXYSA\",\"balance_transaction\":\"txn_3SmxIRIkWweOM9jA0h9418mD\",\"captured\":true,\"created\":1767794471,\"currency\":\"eur\",\"failure_code\":null,\"failure_message\":null,\"fraud_details\":{},\"livemode\":true,\"metadata\":{\"payment_id\":\"rdYNzVX8E4nHa1lpBwDfeeLK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xIRIkWweOM9jA0VQtKlla\",\"payment_method\":\"pm_1SmxIRIkWweOM9jAzhKKksoZ\",\"payment_method_details\":{\"card\":{\"amount_authorized\":13590,\"authorization_code\":\"310727\",\"brand\":\"visa\",\"checks\":{\"address_line1_check\":\"unavailable\",\"address_postal_code_check\":\"unavailable\",\"cvc_check\":\"pass\"},\"country\":\"ES\",\"description\":\"Visa Classic\",\"ds_transaction_id\":null,\"exp_month\":6,\"exp_year\":2029,\"extended_authorization\":{\"status\":\"disabled\"},\"fingerprint\":\"C6G6Drdt7Cmi3QW7\",\"funding\":\"debit\",\"iin\":\"491767\",\"incremental_authorization\":{\"status\":\"unavailable\"},\"installments\":null,\"issuer\":\"ABANCA CORPORACION BANCARIA, S.A\",\"last4\":\"1027\",\"mandate\":null,\"moto\":false,\"multicapture\":{\"status\":\"unavailable\"},\"network\":\"visa\",\"network_token\":{\"used\":false},\"network_transaction_id\":\"486007504711395\",\"overcapture\":{\"maximum_amount_capturable\":13590,\"status\":\"unavailable\"},\"payment_account_reference\":\"V0010015824301382801579947895\",\"regulated_status\":\"unregulated\",\"three_d_secure\":null,\"wallet\":null},\"type\":\"card\"},\"refunded\":false,\"source\":null,\"status\":\"succeeded\",\"mit_params\":{\"network_transaction_id\":\"486007504711395\"}},\"confirmation_method\":\"manual\",\"created\":1767794471,\"currency\":\"eur\",\"customer\":null,\"last_payment_error\":null,\"livemode\":true,\"metadata\":{\"payment_id\":\"rdYNzVX8E4nHa1lpBwDfeeLKX\",\"payments_extension\":\"true\",\"payments_extension_type\":\"card\",\"reconciliation_flow\":\"payments_api\",\"shop_id\":\"751927347\"},\"next_action\":null,\"payment_method\":\"pm_1SmxIRIkWweOM9jAzhKKksoZ\",\"payment_method_types\":[\"card\"],\"source\":null,\"status\":\"succeeded\"}"</t>
  </si>
  <si>
    <t>AS-96540</t>
  </si>
  <si>
    <t>gid://shopify/Order/7488094798162</t>
  </si>
  <si>
    <t>gid://shopify/OrderTransaction/8625935057234</t>
  </si>
  <si>
    <t>2026-01-22T16:01:48Z</t>
  </si>
  <si>
    <t>ch_3SsQKPIkWweOM9jA0QiaN9KH</t>
  </si>
  <si>
    <t>rNlGPKOaixUkyynSH8xmEgLG4</t>
  </si>
  <si>
    <t>pi_3SsQKPIkWweOM9jA0Fh5iZK8</t>
  </si>
  <si>
    <t>"{\"id\":\"pi_3SsQKPIkWweOM9jA0Fh5iZK8\",\"object\":\"payment_intent\",\"amount\":6685,\"amount_capturable\":0,\"amount_received\":6685,\"canceled_at\":null,\"cancellation_reason\":null,\"capture_method\":\"automatic\",\"latest_charge\":{\"id\":\"ch_3SsQKPIkWweOM9jA0QiaN9KH\",\"object\":\"charge\",\"amount\":6685,\"application_fee\":\"fee_1SsQKRIkWweOM9jAEU5YiOpj\",\"balance_transaction\":\"txn_3SsQKPIkWweOM9jA0sozh1Vh\",\"captured\":true,\"created\":1769097710,\"currency\":\"eur\",\"failure_code\":null,\"failure_message\":null,\"fraud_details\":{},\"livemode\":true,\"metadata\":{\"payment_id\":\"rNlGPKOaixUkyynSH8xmEgLG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QKPIkWweOM9jA0Fh5iZK8\",\"payment_method\":\"pm_1SsQKPIkWweOM9jAvIE5bCPj\",\"payment_method_details\":{\"card\":{\"amount_authorized\":6685,\"authorization_code\":\"HHYTXL\",\"brand\":\"visa\",\"checks\":{\"address_line1_check\":\"fail\",\"address_postal_code_check\":\"fail\",\"cvc_check\":\"pass\"},\"country\":\"ES\",\"description\":\"Visa Infinite\",\"ds_transaction_id\":null,\"exp_month\":10,\"exp_year\":2028,\"extended_authorization\":{\"status\":\"disabled\"},\"fingerprint\":\"Y8J83EiX32qk4O6Z\",\"funding\":\"debit\",\"iin\":\"416598\",\"incremental_authorization\":{\"status\":\"unavailable\"},\"installments\":null,\"issuer\":\"REVOLUT BANK UAB\",\"last4\":\"9080\",\"mandate\":null,\"moto\":false,\"multicapture\":{\"status\":\"unavailable\"},\"network\":\"visa\",\"network_token\":{\"used\":false},\"network_transaction_id\":\"486022577110615\",\"overcapture\":{\"maximum_amount_capturable\":6685,\"status\":\"unavailable\"},\"payment_account_reference\":\"V0010013023291448270144708487\",\"regulated_status\":\"unregulated\",\"three_d_secure\":null,\"wallet\":null},\"type\":\"card\"},\"refunded\":false,\"source\":null,\"status\":\"succeeded\",\"mit_params\":{\"network_transaction_id\":\"486022577110615\"}},\"confirmation_method\":\"manual\",\"created\":1769097709,\"currency\":\"eur\",\"customer\":null,\"last_payment_error\":null,\"livemode\":true,\"metadata\":{\"payment_id\":\"rNlGPKOaixUkyynSH8xmEgLG4\",\"payments_extension\":\"true\",\"payments_extension_type\":\"card\",\"reconciliation_flow\":\"payments_api\",\"shop_id\":\"751927347\"},\"next_action\":null,\"payment_method\":\"pm_1SsQKPIkWweOM9jAvIE5bCPj\",\"payment_method_types\":[\"card\"],\"source\":null,\"status\":\"succeeded\"}"</t>
  </si>
  <si>
    <t>AS-96614</t>
  </si>
  <si>
    <t>gid://shopify/Order/7490075459922</t>
  </si>
  <si>
    <t>gid://shopify/OrderTransaction/8628572914002</t>
  </si>
  <si>
    <t>2026-01-23T16:53:00Z</t>
  </si>
  <si>
    <t>ch_3SsnbVIkWweOM9jA2NI2zHLA</t>
  </si>
  <si>
    <t>rTpMEEToM40jxREt4Bj9PXETD</t>
  </si>
  <si>
    <t>pi_3SsnbVIkWweOM9jA2lbckSrp</t>
  </si>
  <si>
    <t>"{\"id\":\"pi_3SsnbVIkWweOM9jA2lbckSrp\",\"object\":\"payment_intent\",\"amount\":2990,\"amount_capturable\":0,\"amount_received\":2990,\"canceled_at\":null,\"cancellation_reason\":null,\"capture_method\":\"automatic\",\"latest_charge\":{\"id\":\"ch_3SsnbVIkWweOM9jA2NI2zHLA\",\"object\":\"charge\",\"amount\":2990,\"application_fee\":\"fee_1SsnbWIkWweOM9jAzfMfnQuo\",\"balance_transaction\":\"txn_3SsnbVIkWweOM9jA2yOQWm1X\",\"captured\":true,\"created\":1769187181,\"currency\":\"eur\",\"failure_code\":null,\"failure_message\":null,\"fraud_details\":{},\"livemode\":true,\"metadata\":{\"payment_id\":\"rTpMEEToM40jxREt4Bj9PXET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nbVIkWweOM9jA2lbckSrp\",\"payment_method\":\"pm_1SsnbVIkWweOM9jAVhKKM5p5\",\"payment_method_details\":{\"card\":{\"amount_authorized\":2990,\"authorization_code\":\"182080\",\"brand\":\"visa\",\"checks\":{\"address_line1_check\":\"unavailable\",\"address_postal_code_check\":\"unavailable\",\"cvc_check\":null},\"country\":\"ES\",\"description\":\"Visa Classic\",\"ds_transaction_id\":null,\"exp_month\":10,\"exp_year\":2030,\"extended_authorization\":{\"status\":\"disabled\"},\"fingerprint\":\"osLCUlAQ22G34uKn\",\"funding\":\"credit\",\"iin\":\"476663\",\"incremental_authorization\":{\"status\":\"unavailable\"},\"installments\":null,\"issuer\":\"CAIXABANK S.A.\",\"last4\":\"0581\",\"mandate\":null,\"moto\":false,\"multicapture\":{\"status\":\"unavailable\"},\"network\":\"visa\",\"network_token\":{\"used\":true},\"network_transaction_id\":\"486023607819302\",\"overcapture\":{\"maximum_amount_capturable\":2990,\"status\":\"unavailable\"},\"payment_account_reference\":\"V0010013824247544540176648293\",\"regulated_status\":\"unregulated\",\"three_d_secure\":null,\"wallet\":null},\"type\":\"card\"},\"refunded\":false,\"source\":null,\"status\":\"succeeded\",\"mit_params\":{\"network_transaction_id\":\"486023607819302\"}},\"confirmation_method\":\"manual\",\"created\":1769187181,\"currency\":\"eur\",\"customer\":null,\"last_payment_error\":null,\"livemode\":true,\"metadata\":{\"payment_id\":\"rTpMEEToM40jxREt4Bj9PXETD\",\"payments_extension\":\"true\",\"payments_extension_type\":\"card\",\"reconciliation_flow\":\"payments_api\",\"shop_id\":\"751927347\"},\"next_action\":null,\"payment_method\":\"pm_1SsnbVIkWweOM9jAVhKKM5p5\",\"payment_method_types\":[\"card\"],\"source\":null,\"status\":\"succeeded\"}"</t>
  </si>
  <si>
    <t>AS-95894</t>
  </si>
  <si>
    <t>gid://shopify/Order/7427579871570</t>
  </si>
  <si>
    <t>gid://shopify/OrderTransaction/8601162088786</t>
  </si>
  <si>
    <t>2026-01-14T08:57:47Z</t>
  </si>
  <si>
    <t>ch_3SpPtgIkWweOM9jA0ZNDAnh5</t>
  </si>
  <si>
    <t>rkgWkqCWfmRrezAot3J4bBINF</t>
  </si>
  <si>
    <t>pi_3SpPtgIkWweOM9jA0xsSKV4j</t>
  </si>
  <si>
    <t>"{\"id\":\"pi_3SpPtgIkWweOM9jA0xsSKV4j\",\"object\":\"payment_intent\",\"amount\":7995,\"amount_capturable\":0,\"amount_received\":7995,\"canceled_at\":null,\"cancellation_reason\":null,\"capture_method\":\"automatic\",\"latest_charge\":{\"id\":\"ch_3SpPtgIkWweOM9jA0ZNDAnh5\",\"object\":\"charge\",\"amount\":7995,\"application_fee\":\"fee_1SpPthIkWweOM9jAdmOks1HE\",\"balance_transaction\":\"txn_3SpPtgIkWweOM9jA01E419gZ\",\"captured\":true,\"created\":1768381068,\"currency\":\"eur\",\"failure_code\":null,\"failure_message\":null,\"fraud_details\":{},\"livemode\":true,\"metadata\":{\"payment_id\":\"rkgWkqCWfmRrezAot3J4bBIN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PtgIkWweOM9jA0xsSKV4j\",\"payment_method\":\"pm_1SpPtgIkWweOM9jAdkIoFBUv\",\"payment_method_details\":{\"card\":{\"amount_authorized\":7995,\"authorization_code\":\"811909\",\"brand\":\"mastercard\",\"checks\":{\"address_line1_check\":\"unavailable\",\"address_postal_code_check\":\"unavailable\",\"cvc_check\":\"pass\"},\"country\":\"ES\",\"description\":\"Platinum MasterCard Immediate Debit\",\"ds_transaction_id\":null,\"exp_month\":5,\"exp_year\":2029,\"extended_authorization\":{\"status\":\"disabled\"},\"fingerprint\":\"dht6TDJRTlHvZ9VD\",\"funding\":\"debit\",\"iin\":\"535120\",\"incremental_authorization\":{\"status\":\"unavailable\"},\"installments\":null,\"issuer\":\"ING BANK N.V.\",\"last4\":\"6027\",\"mandate\":null,\"moto\":false,\"multicapture\":{\"status\":\"unavailable\"},\"network\":\"mastercard\",\"network_token\":{\"used\":false},\"network_transaction_id\":\"TPLQ8NZPD0114\",\"overcapture\":{\"maximum_amount_capturable\":7995,\"status\":\"unavailable\"},\"payment_account_reference\":\"5001BW07DYJZ8OYJOHUZ7095T9JPB\",\"regulated_status\":\"unregulated\",\"three_d_secure\":null,\"wallet\":null},\"type\":\"card\"},\"refunded\":false,\"source\":null,\"status\":\"succeeded\",\"mit_params\":{\"network_transaction_id\":\"TPLQ8NZPD0114\"}},\"confirmation_method\":\"manual\",\"created\":1768381068,\"currency\":\"eur\",\"customer\":null,\"last_payment_error\":null,\"livemode\":true,\"metadata\":{\"payment_id\":\"rkgWkqCWfmRrezAot3J4bBINF\",\"payments_extension\":\"true\",\"payments_extension_type\":\"card\",\"reconciliation_flow\":\"payments_api\",\"shop_id\":\"751927347\"},\"next_action\":null,\"payment_method\":\"pm_1SpPtgIkWweOM9jAdkIoFBUv\",\"payment_method_types\":[\"card\"],\"source\":null,\"status\":\"succeeded\"}"</t>
  </si>
  <si>
    <t>AS-96739</t>
  </si>
  <si>
    <t>gid://shopify/Order/7493935792466</t>
  </si>
  <si>
    <t>gid://shopify/OrderTransaction/8633297338706</t>
  </si>
  <si>
    <t>2026-01-25T12:58:30Z</t>
  </si>
  <si>
    <t>ch_3StSteIkWweOM9jA0uYrG0qh</t>
  </si>
  <si>
    <t>rrP1luGvDG856g0iyg00QOQPh</t>
  </si>
  <si>
    <t>pi_3StSteIkWweOM9jA0aOpsSKm</t>
  </si>
  <si>
    <t>"{\"id\":\"pi_3StSteIkWweOM9jA0aOpsSKm\",\"object\":\"payment_intent\",\"amount\":5285,\"amount_capturable\":0,\"amount_received\":5285,\"canceled_at\":null,\"cancellation_reason\":null,\"capture_method\":\"automatic\",\"latest_charge\":{\"id\":\"ch_3StSteIkWweOM9jA0uYrG0qh\",\"object\":\"charge\",\"amount\":5285,\"application_fee\":\"fee_1StStgIkWweOM9jADTJrIoxV\",\"balance_transaction\":\"txn_3StSteIkWweOM9jA09PcVhlW\",\"captured\":true,\"created\":1769345911,\"currency\":\"eur\",\"failure_code\":null,\"failure_message\":null,\"fraud_details\":{},\"livemode\":true,\"metadata\":{\"payment_id\":\"rrP1luGvDG856g0iyg00QOQP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SteIkWweOM9jA0aOpsSKm\",\"payment_method\":\"pm_1StSteIkWweOM9jAgkZCq0cW\",\"payment_method_details\":{\"card\":{\"amount_authorized\":5285,\"authorization_code\":\"514358\",\"brand\":\"mastercard\",\"checks\":{\"address_line1_check\":\"unavailable\",\"address_postal_code_check\":\"unavailable\",\"cvc_check\":\"pass\"},\"country\":\"ES\",\"description\":\"MasterCard World Card\",\"ds_transaction_id\":null,\"exp_month\":1,\"exp_year\":2029,\"extended_authorization\":{\"status\":\"disabled\"},\"fingerprint\":\"X3wmJL12pnvqbMtj\",\"funding\":\"credit\",\"iin\":\"554029\",\"incremental_authorization\":{\"status\":\"unavailable\"},\"installments\":null,\"issuer\":\"MASTERCAJAS S.A.\",\"last4\":\"9774\",\"mandate\":null,\"moto\":false,\"multicapture\":{\"status\":\"unavailable\"},\"network\":\"mastercard\",\"network_token\":{\"used\":false},\"network_transaction_id\":\"MNWDRGLI80125\",\"overcapture\":{\"maximum_amount_capturable\":5285,\"status\":\"unavailable\"},\"payment_account_reference\":\"5001EDQXYDNVPPL967W9B4VWOTDMZ\",\"regulated_status\":\"unregulated\",\"three_d_secure\":null,\"wallet\":null},\"type\":\"card\"},\"refunded\":false,\"source\":null,\"status\":\"succeeded\",\"mit_params\":{\"network_transaction_id\":\"MNWDRGLI80125\"}},\"confirmation_method\":\"manual\",\"created\":1769345910,\"currency\":\"eur\",\"customer\":null,\"last_payment_error\":null,\"livemode\":true,\"metadata\":{\"payment_id\":\"rrP1luGvDG856g0iyg00QOQPh\",\"payments_extension\":\"true\",\"payments_extension_type\":\"card\",\"reconciliation_flow\":\"payments_api\",\"shop_id\":\"751927347\"},\"next_action\":null,\"payment_method\":\"pm_1StSteIkWweOM9jAgkZCq0cW\",\"payment_method_types\":[\"card\"],\"source\":null,\"status\":\"succeeded\"}"</t>
  </si>
  <si>
    <t>AS-96325</t>
  </si>
  <si>
    <t>gid://shopify/Order/7441722769746</t>
  </si>
  <si>
    <t>gid://shopify/OrderTransaction/8617936585042</t>
  </si>
  <si>
    <t>2026-01-19T14:18:58Z</t>
  </si>
  <si>
    <t>ch_3SrJIFIkWweOM9jA0uUwo5T8</t>
  </si>
  <si>
    <t>r1u9IJLC1nY374U0k4rYwP7aV</t>
  </si>
  <si>
    <t>pi_3SrJIFIkWweOM9jA0X9KRNV5</t>
  </si>
  <si>
    <t>"{\"id\":\"pi_3SrJIFIkWweOM9jA0X9KRNV5\",\"object\":\"payment_intent\",\"amount\":9995,\"amount_capturable\":0,\"amount_received\":9995,\"canceled_at\":null,\"cancellation_reason\":null,\"capture_method\":\"automatic\",\"latest_charge\":{\"id\":\"ch_3SrJIFIkWweOM9jA0uUwo5T8\",\"object\":\"charge\",\"amount\":9995,\"application_fee\":\"fee_1SrJIHIkWweOM9jAsFtBwdzG\",\"balance_transaction\":\"txn_3SrJIFIkWweOM9jA0wLyDfvf\",\"captured\":true,\"created\":1768832340,\"currency\":\"eur\",\"failure_code\":null,\"failure_message\":null,\"fraud_details\":{},\"livemode\":true,\"metadata\":{\"payment_id\":\"r1u9IJLC1nY374U0k4rYwP7a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JIFIkWweOM9jA0X9KRNV5\",\"payment_method\":\"pm_1SrJIFIkWweOM9jAOilrva3i\",\"payment_method_details\":{\"card\":{\"amount_authorized\":9995,\"authorization_code\":\"741399\",\"brand\":\"mastercard\",\"checks\":{\"address_line1_check\":\"unavailable\",\"address_postal_code_check\":\"unavailable\",\"cvc_check\":\"pass\"},\"country\":\"ES\",\"description\":\"Platinum MasterCard Immediate Debit\",\"ds_transaction_id\":null,\"exp_month\":5,\"exp_year\":2026,\"extended_authorization\":{\"status\":\"disabled\"},\"fingerprint\":\"orVj4ngbZqWotD7a\",\"funding\":\"debit\",\"iin\":\"548901\",\"incremental_authorization\":{\"status\":\"unavailable\"},\"installments\":null,\"issuer\":\"BANCO SANTANDER S.A.\",\"last4\":\"6127\",\"mandate\":null,\"moto\":false,\"multicapture\":{\"status\":\"unavailable\"},\"network\":\"mastercard\",\"network_token\":{\"used\":false},\"network_transaction_id\":\"TPLVIUADE0119\",\"overcapture\":{\"maximum_amount_capturable\":9995,\"status\":\"unavailable\"},\"payment_account_reference\":\"50010FA0IFIF3E26J6IQAR0JL45CB\",\"regulated_status\":\"unregulated\",\"three_d_secure\":null,\"wallet\":null},\"type\":\"card\"},\"refunded\":false,\"source\":null,\"status\":\"succeeded\",\"mit_params\":{\"network_transaction_id\":\"TPLVIUADE0119\"}},\"confirmation_method\":\"manual\",\"created\":1768832339,\"currency\":\"eur\",\"customer\":null,\"last_payment_error\":null,\"livemode\":true,\"metadata\":{\"payment_id\":\"r1u9IJLC1nY374U0k4rYwP7aV\",\"payments_extension\":\"true\",\"payments_extension_type\":\"card\",\"reconciliation_flow\":\"payments_api\",\"shop_id\":\"751927347\"},\"next_action\":null,\"payment_method\":\"pm_1SrJIFIkWweOM9jAOilrva3i\",\"payment_method_types\":[\"card\"],\"source\":null,\"status\":\"succeeded\"}"</t>
  </si>
  <si>
    <t>AS-95420</t>
  </si>
  <si>
    <t>gid://shopify/Order/7415095656786</t>
  </si>
  <si>
    <t>gid://shopify/OrderTransaction/8587540070738</t>
  </si>
  <si>
    <t>2026-01-08T22:33:33Z</t>
  </si>
  <si>
    <t>ch_3SnRlpIkWweOM9jA2uiC6SjH</t>
  </si>
  <si>
    <t>rFRF2Mo3haWHKs9OhThkigiT2</t>
  </si>
  <si>
    <t>pi_3SnRlpIkWweOM9jA2F1taEQ5</t>
  </si>
  <si>
    <t>"{\"id\":\"pi_3SnRlpIkWweOM9jA2F1taEQ5\",\"object\":\"payment_intent\",\"amount\":2990,\"amount_capturable\":0,\"amount_received\":2990,\"canceled_at\":null,\"cancellation_reason\":null,\"capture_method\":\"automatic\",\"latest_charge\":{\"id\":\"ch_3SnRlpIkWweOM9jA2uiC6SjH\",\"object\":\"charge\",\"amount\":2990,\"application_fee\":\"fee_1SnRlqIkWweOM9jAwFwhoTOB\",\"balance_transaction\":\"txn_3SnRlpIkWweOM9jA2EjQPY5Z\",\"captured\":true,\"created\":1767911614,\"currency\":\"eur\",\"failure_code\":null,\"failure_message\":null,\"fraud_details\":{},\"livemode\":true,\"metadata\":{\"payment_id\":\"rFRF2Mo3haWHKs9OhThkigiT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RlpIkWweOM9jA2F1taEQ5\",\"payment_method\":\"pm_1SnRlpIkWweOM9jAK934WSNa\",\"payment_method_details\":{\"card\":{\"amount_authorized\":2990,\"authorization_code\":\"902863\",\"brand\":\"visa\",\"checks\":{\"address_line1_check\":\"unavailable\",\"address_postal_code_check\":\"unavailable\",\"cvc_check\":\"pass\"},\"country\":\"ES\",\"description\":\"Visa Classic\",\"ds_transaction_id\":null,\"exp_month\":6,\"exp_year\":2029,\"extended_authorization\":{\"status\":\"disabled\"},\"fingerprint\":\"4cKK2Ukg1qjGN2d4\",\"funding\":\"credit\",\"iin\":\"453952\",\"incremental_authorization\":{\"status\":\"unavailable\"},\"installments\":null,\"issuer\":\"UNICAJA BANCO, S.A\",\"last4\":\"5426\",\"mandate\":null,\"moto\":false,\"multicapture\":{\"status\":\"unavailable\"},\"network\":\"visa\",\"network_token\":{\"used\":false},\"network_transaction_id\":\"486008812149442\",\"overcapture\":{\"maximum_amount_capturable\":2990,\"status\":\"unavailable\"},\"payment_account_reference\":\"V0010014622193325188233003399\",\"regulated_status\":\"unregulated\",\"three_d_secure\":null,\"wallet\":null},\"type\":\"card\"},\"refunded\":false,\"source\":null,\"status\":\"succeeded\",\"mit_params\":{\"network_transaction_id\":\"486008812149442\"}},\"confirmation_method\":\"manual\",\"created\":1767911613,\"currency\":\"eur\",\"customer\":null,\"last_payment_error\":null,\"livemode\":true,\"metadata\":{\"payment_id\":\"rFRF2Mo3haWHKs9OhThkigiT2\",\"payments_extension\":\"true\",\"payments_extension_type\":\"card\",\"reconciliation_flow\":\"payments_api\",\"shop_id\":\"751927347\"},\"next_action\":null,\"payment_method\":\"pm_1SnRlpIkWweOM9jAK934WSNa\",\"payment_method_types\":[\"card\"],\"source\":null,\"status\":\"succeeded\"}"</t>
  </si>
  <si>
    <t>AS-96039</t>
  </si>
  <si>
    <t>gid://shopify/Order/7432654422354</t>
  </si>
  <si>
    <t>gid://shopify/OrderTransaction/8606968938834</t>
  </si>
  <si>
    <t>2026-01-16T08:03:52Z</t>
  </si>
  <si>
    <t>ch_3Sq80bIkWweOM9jA1P0OHjmN</t>
  </si>
  <si>
    <t>rawfyToeoEGGLRFw0CkZHmsRO</t>
  </si>
  <si>
    <t>pi_3Sq80bIkWweOM9jA1dpM6wAj</t>
  </si>
  <si>
    <t>"{\"id\":\"pi_3Sq80bIkWweOM9jA1dpM6wAj\",\"object\":\"payment_intent\",\"amount\":9995,\"amount_capturable\":0,\"amount_received\":9995,\"canceled_at\":null,\"cancellation_reason\":null,\"capture_method\":\"automatic\",\"latest_charge\":{\"id\":\"ch_3Sq80bIkWweOM9jA1P0OHjmN\",\"object\":\"charge\",\"amount\":9995,\"application_fee\":\"fee_1Sq80cIkWweOM9jAtps2plhX\",\"balance_transaction\":\"txn_3Sq80bIkWweOM9jA1NoohNNB\",\"captured\":true,\"created\":1768550633,\"currency\":\"eur\",\"failure_code\":null,\"failure_message\":null,\"fraud_details\":{},\"livemode\":true,\"metadata\":{\"payment_id\":\"rawfyToeoEGGLRFw0CkZHmsR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80bIkWweOM9jA1dpM6wAj\",\"payment_method\":\"pm_1Sq80bIkWweOM9jAhKZJJYDF\",\"payment_method_details\":{\"card\":{\"amount_authorized\":9995,\"authorization_code\":\"227203\",\"brand\":\"mastercard\",\"checks\":{\"address_line1_check\":\"unavailable\",\"address_postal_code_check\":\"unavailable\",\"cvc_check\":null},\"country\":\"ES\",\"description\":\"Platinum MasterCard Immediate Debit\",\"ds_transaction_id\":null,\"exp_month\":10,\"exp_year\":2028,\"extended_authorization\":{\"status\":\"disabled\"},\"fingerprint\":\"Eq6QiAq8j5SfIFqa\",\"funding\":\"debit\",\"iin\":\"535120\",\"incremental_authorization\":{\"status\":\"unavailable\"},\"installments\":null,\"issuer\":\"ING BANK N.V.\",\"last4\":\"9081\",\"mandate\":null,\"moto\":false,\"multicapture\":{\"status\":\"unavailable\"},\"network\":\"mastercard\",\"network_token\":{\"used\":true},\"network_transaction_id\":\"TPLQRSA5G0116\",\"overcapture\":{\"maximum_amount_capturable\":9995,\"status\":\"unavailable\"},\"payment_account_reference\":\"5001DADTK5IKJMCC8DV2AG08KSLKQ\",\"regulated_status\":\"unregulated\",\"three_d_secure\":null,\"wallet\":null},\"type\":\"card\"},\"refunded\":false,\"source\":null,\"status\":\"succeeded\",\"mit_params\":{\"network_transaction_id\":\"TPLQRSA5G0116\"}},\"confirmation_method\":\"manual\",\"created\":1768550633,\"currency\":\"eur\",\"customer\":null,\"last_payment_error\":null,\"livemode\":true,\"metadata\":{\"payment_id\":\"rawfyToeoEGGLRFw0CkZHmsRO\",\"payments_extension\":\"true\",\"payments_extension_type\":\"card\",\"reconciliation_flow\":\"payments_api\",\"shop_id\":\"751927347\"},\"next_action\":null,\"payment_method\":\"pm_1Sq80bIkWweOM9jAhKZJJYDF\",\"payment_method_types\":[\"card\"],\"source\":null,\"status\":\"succeeded\"}"</t>
  </si>
  <si>
    <t>AS-96821</t>
  </si>
  <si>
    <t>gid://shopify/Order/7495619576146</t>
  </si>
  <si>
    <t>gid://shopify/OrderTransaction/8635413135698</t>
  </si>
  <si>
    <t>2026-01-26T10:08:55Z</t>
  </si>
  <si>
    <t>ch_3Stmj6IkWweOM9jA25fWd4SF</t>
  </si>
  <si>
    <t>rP0Cgq6lvHRIl8ayb1oebnZOO</t>
  </si>
  <si>
    <t>pi_3Stmj6IkWweOM9jA2nM86K9C</t>
  </si>
  <si>
    <t>"{\"id\":\"pi_3Stmj6IkWweOM9jA2nM86K9C\",\"object\":\"payment_intent\",\"amount\":4485,\"amount_capturable\":0,\"amount_received\":4485,\"canceled_at\":null,\"cancellation_reason\":null,\"capture_method\":\"automatic\",\"latest_charge\":{\"id\":\"ch_3Stmj6IkWweOM9jA25fWd4SF\",\"object\":\"charge\",\"amount\":4485,\"application_fee\":\"fee_1Stmj9IkWweOM9jAHexZtg45\",\"balance_transaction\":\"txn_3Stmj6IkWweOM9jA2MrJx0pL\",\"captured\":true,\"created\":1769422138,\"currency\":\"eur\",\"failure_code\":null,\"failure_message\":null,\"fraud_details\":{},\"livemode\":true,\"metadata\":{\"payment_id\":\"rP0Cgq6lvHRIl8ayb1oebnZO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mj6IkWweOM9jA2nM86K9C\",\"payment_method\":\"pm_1Stmj6IkWweOM9jALdhvJpmV\",\"payment_method_details\":{\"card\":{\"amount_authorized\":4485,\"authorization_code\":\"515542\",\"brand\":\"mastercard\",\"checks\":{\"address_line1_check\":\"unavailable\",\"address_postal_code_check\":\"unavailable\",\"cvc_check\":null},\"country\":\"FR\",\"description\":\"Standard MasterCard Card\",\"ds_transaction_id\":null,\"exp_month\":9,\"exp_year\":2029,\"extended_authorization\":{\"status\":\"disabled\"},\"fingerprint\":\"3hJkm0eRjLW2jKSY\",\"funding\":\"credit\",\"iin\":\"513780\",\"incremental_authorization\":{\"status\":\"unavailable\"},\"installments\":null,\"issuer\":\"CREDIT AGRICOLE S.A.\",\"last4\":\"6733\",\"mandate\":null,\"moto\":false,\"multicapture\":{\"status\":\"unavailable\"},\"network\":\"mastercard\",\"network_token\":{\"used\":true},\"network_transaction_id\":\"MCST0TU0N0126\",\"overcapture\":{\"maximum_amount_capturable\":4485,\"status\":\"unavailable\"},\"payment_account_reference\":\"5001ENF33NFOKW39RVAR4KGNISIO7\",\"regulated_status\":\"unregulated\",\"three_d_secure\":{\"authentication_flow\":\"frictionless\",\"electronic_commerce_indicator\":\"06\",\"exemption_indicator\":null,\"result\":\"exempted\",\"result_reason\":null,\"transaction_id\":\"40362f38-c913-4a72-aaaa-102f2d1a99bc\",\"version\":\"2.2.0\"},\"wallet\":null},\"type\":\"card\"},\"refunded\":false,\"source\":null,\"status\":\"succeeded\",\"mit_params\":{\"network_transaction_id\":\"MCST0TU0N0126\"}},\"confirmation_method\":\"manual\",\"created\":1769422136,\"currency\":\"eur\",\"customer\":null,\"last_payment_error\":null,\"livemode\":true,\"metadata\":{\"payment_id\":\"rP0Cgq6lvHRIl8ayb1oebnZOO\",\"payments_extension\":\"true\",\"payments_extension_type\":\"card\",\"reconciliation_flow\":\"payments_api\",\"shop_id\":\"751927347\"},\"next_action\":null,\"payment_method\":\"pm_1Stmj6IkWweOM9jALdhvJpmV\",\"payment_method_types\":[\"card\"],\"source\":null,\"status\":\"succeeded\"}"</t>
  </si>
  <si>
    <t>AS-96014</t>
  </si>
  <si>
    <t>gid://shopify/Order/7430929776978</t>
  </si>
  <si>
    <t>gid://shopify/OrderTransaction/8605350691154</t>
  </si>
  <si>
    <t>2026-01-15T18:47:56Z</t>
  </si>
  <si>
    <t>ch_3SpvaLIkWweOM9jA0qVl1eWl</t>
  </si>
  <si>
    <t>rd9CB4VTwAD1cVicdEYNy3LwO</t>
  </si>
  <si>
    <t>pi_3SpvaLIkWweOM9jA0HWmHwrk</t>
  </si>
  <si>
    <t>"{\"id\":\"pi_3SpvaLIkWweOM9jA0HWmHwrk\",\"object\":\"payment_intent\",\"amount\":18347,\"amount_capturable\":0,\"amount_received\":18347,\"canceled_at\":null,\"cancellation_reason\":null,\"capture_method\":\"automatic\",\"latest_charge\":{\"id\":\"ch_3SpvaLIkWweOM9jA0qVl1eWl\",\"object\":\"charge\",\"amount\":18347,\"application_fee\":\"fee_1SpvaNIkWweOM9jAViCI7CBq\",\"balance_transaction\":\"txn_3SpvaLIkWweOM9jA04oQLI6w\",\"captured\":true,\"created\":1768502879,\"currency\":\"eur\",\"failure_code\":null,\"failure_message\":null,\"fraud_details\":{},\"livemode\":true,\"metadata\":{\"payment_id\":\"rd9CB4VTwAD1cVicdEYNy3Lw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vaLIkWweOM9jA0HWmHwrk\",\"payment_method\":\"pm_1SpvaLIkWweOM9jARfGpVQKe\",\"payment_method_details\":{\"card\":{\"amount_authorized\":18347,\"authorization_code\":\"979541\",\"brand\":\"visa\",\"checks\":{\"address_line1_check\":\"unavailable\",\"address_postal_code_check\":\"unavailable\",\"cvc_check\":\"pass\"},\"country\":\"ES\",\"description\":\"Visa Classic\",\"ds_transaction_id\":null,\"exp_month\":1,\"exp_year\":2028,\"extended_authorization\":{\"status\":\"disabled\"},\"fingerprint\":\"n3Gd0WmQ1zR8jAsB\",\"funding\":\"credit\",\"iin\":\"494000\",\"incremental_authorization\":{\"status\":\"unavailable\"},\"installments\":null,\"issuer\":\"BANCO BILBAO VIZCAYA ARGENTARIA S.A. (BBVA)\",\"last4\":\"1664\",\"mandate\":null,\"moto\":false,\"multicapture\":{\"status\":\"unavailable\"},\"network\":\"visa\",\"network_token\":{\"used\":false},\"network_transaction_id\":\"486015676795602\",\"overcapture\":{\"maximum_amount_capturable\":18347,\"status\":\"unavailable\"},\"payment_account_reference\":\"V0010013021032449229386415333\",\"regulated_status\":\"unregulated\",\"three_d_secure\":null,\"wallet\":null},\"type\":\"card\"},\"refunded\":false,\"source\":null,\"status\":\"succeeded\",\"mit_params\":{\"network_transaction_id\":\"486015676795602\"}},\"confirmation_method\":\"manual\",\"created\":1768502877,\"currency\":\"eur\",\"customer\":null,\"last_payment_error\":null,\"livemode\":true,\"metadata\":{\"payment_id\":\"rd9CB4VTwAD1cVicdEYNy3LwO\",\"payments_extension\":\"true\",\"payments_extension_type\":\"card\",\"reconciliation_flow\":\"payments_api\",\"shop_id\":\"751927347\"},\"next_action\":null,\"payment_method\":\"pm_1SpvaLIkWweOM9jARfGpVQKe\",\"payment_method_types\":[\"card\"],\"source\":null,\"status\":\"succeeded\"}"</t>
  </si>
  <si>
    <t>AS-96786</t>
  </si>
  <si>
    <t>gid://shopify/Order/7494747193682</t>
  </si>
  <si>
    <t>gid://shopify/OrderTransaction/8634291945810</t>
  </si>
  <si>
    <t>2026-01-25T19:48:37Z</t>
  </si>
  <si>
    <t>ch_3StZIYIkWweOM9jA19P2hKRO</t>
  </si>
  <si>
    <t>ruwp5RfClmAlGSjCdcmPjRdfN</t>
  </si>
  <si>
    <t>pi_3StZIYIkWweOM9jA11RsuFCS</t>
  </si>
  <si>
    <t>"{\"id\":\"pi_3StZIYIkWweOM9jA11RsuFCS\",\"object\":\"payment_intent\",\"amount\":6017,\"amount_capturable\":0,\"amount_received\":0,\"canceled_at\":null,\"cancellation_reason\":null,\"capture_method\":\"automatic\",\"latest_charge\":{\"id\":\"ch_3StZIYIkWweOM9jA19P2hKRO\",\"object\":\"charge\",\"amount\":6017,\"application_fee\":null,\"balance_transaction\":null,\"captured\":false,\"created\":1769370518,\"currency\":\"eur\",\"failure_code\":\"card_declined\",\"failure_message\":\"Your card has insufficient funds.\",\"fraud_details\":{},\"livemode\":true,\"metadata\":{\"payment_id\":\"ruwp5RfClmAlGSjCdcmPjRdfN\",\"payments_extension\":\"true\",\"payments_extension_type\":\"card\",\"reconciliation_flow\":\"payments_api\",\"shop_id\":\"751927347\"},\"outcome\":{\"advice_code\":\"try_again_later\",\"network_advice_code\":\"02\",\"network_decline_code\":\"51\",\"network_status\":\"declined_by_network\",\"reason\":\"insufficient_funds\",\"risk_level\":\"normal\",\"seller_message\":\"The bank returned the decline code `insufficient_funds`.\",\"type\":\"issuer_declined\"},\"paid\":false,\"payment_intent\":\"pi_3StZIYIkWweOM9jA11RsuFCS\",\"payment_method\":\"pm_1StZIYIkWweOM9jA0FuFnKDf\",\"payment_method_details\":{\"card\":{\"amount_authorized\":null,\"authorization_code\":null,\"brand\":\"visa\",\"checks\":{\"address_line1_check\":\"unavailable\",\"address_postal_code_check\":\"unavailable\",\"cvc_check\":null},\"country\":\"FR\",\"description\":\"Visa Infinite\",\"ds_transaction_id\":null,\"exp_month\":10,\"exp_year\":2029,\"extended_authorization\":{\"status\":\"disabled\"},\"fingerprint\":\"eeFRTMIuSztmnIee\",\"funding\":\"debit\",\"iin\":\"416598\",\"incremental_authorization\":{\"status\":\"unavailable\"},\"installments\":null,\"issuer\":\"REVOLUT BANK UAB\",\"last4\":\"3571\",\"mandate\":null,\"moto\":false,\"multicapture\":{\"status\":\"unavailable\"},\"network\":\"visa\",\"network_token\":{\"used\":false},\"network_transaction_id\":\"486025713182888\",\"overcapture\":{\"maximum_amount_capturable\":6017,\"status\":\"unavailable\"},\"payment_account_reference\":\"V0010015824285491180012482838\",\"regulated_status\":\"unregulated\",\"three_d_secure\":null,\"wallet\":null},\"type\":\"card\"},\"refunded\":false,\"source\":null,\"status\":\"failed\",\"mit_params\":{\"network_transaction_id\":\"486025713182888\"}},\"confirmation_method\":\"manual\",\"created\":1769370518,\"currency\":\"eur\",\"customer\":null,\"last_payment_error\":{\"advice_code\":\"try_again_later\",\"charge\":\"ch_3StZIYIkWweOM9jA19P2hKRO\",\"code\":\"card_declined\",\"decline_code\":\"insufficient_funds\",\"doc_url\":\"https:\\/\\/stripe.com\\/docs\\/error-codes\\/card-declined\",\"message\":\"Your card has insufficient funds.\",\"network_advice_code\":\"02\",\"network_decline_code\":\"51\",\"payment_method\":{\"id\":\"pm_1StZIYIkWweOM9jA0FuFnKDf\",\"object\":\"payment_method\",\"card\":{\"brand\":\"visa\",\"checks\":{\"address_line1_check\":\"unavailable\",\"address_postal_code_check\":\"unavailable\",\"cvc_check\":null},\"country\":\"FR\",\"description\":\"Visa Infinite\",\"display_brand\":\"visa\",\"exp_month\":10,\"exp_year\":2029,\"fingerprint\":\"eeFRTMIuSztmnIee\",\"funding\":\"debit\",\"generated_from\":null,\"iin\":\"416598\",\"issuer\":\"REVOLUT BANK UAB\",\"last4\":\"3571\",\"network_token\":null,\"networks\":{\"available\":[\"visa\"],\"preferred\":null},\"payment_account_reference\":null,\"regulated_status\":\"unregulated\",\"three_d_secure_usage\":{\"supported\":true},\"wallet\":null},\"created\":1769370518,\"livemode\":true,\"metadata\":{},\"type\":\"card\"},\"type\":\"card_error\"},\"livemode\":true,\"metadata\":{\"payment_id\":\"ruwp5RfClmAlGSjCdcmPjRdfN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</si>
  <si>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gid://shopify/OrderTransaction/8634293944658</t>
  </si>
  <si>
    <t>2026-01-25T19:49:30Z</t>
  </si>
  <si>
    <t>ch_3StZJPIkWweOM9jA0993AhFt</t>
  </si>
  <si>
    <t>rO19hV3ZBlYLfmznX5A7kpLt1</t>
  </si>
  <si>
    <t>pi_3StZJPIkWweOM9jA03NmgYc2</t>
  </si>
  <si>
    <t>"{\"id\":\"pi_3StZJPIkWweOM9jA03NmgYc2\",\"object\":\"payment_intent\",\"amount\":6017,\"amount_capturable\":0,\"amount_received\":6017,\"canceled_at\":null,\"cancellation_reason\":null,\"capture_method\":\"automatic\",\"latest_charge\":{\"id\":\"ch_3StZJPIkWweOM9jA0993AhFt\",\"object\":\"charge\",\"amount\":6017,\"application_fee\":\"fee_1StZJQIkWweOM9jAJWwMtEnT\",\"balance_transaction\":\"txn_3StZJPIkWweOM9jA0c4hAOW9\",\"captured\":true,\"created\":1769370571,\"currency\":\"eur\",\"failure_code\":null,\"failure_message\":null,\"fraud_details\":{},\"livemode\":true,\"metadata\":{\"payment_id\":\"rO19hV3ZBlYLfmznX5A7kpLt1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ZJPIkWweOM9jA03NmgYc2\",\"payment_method\":\"pm_1StZJPIkWweOM9jA8VV2lXxs\",\"payment_method_details\":{\"card\":{\"amount_authorized\":6017,\"authorization_code\":\"MDYWDT\",\"brand\":\"visa\",\"checks\":{\"address_line1_check\":\"fail\",\"address_postal_code_check\":\"pass\",\"cvc_check\":null},\"country\":\"FR\",\"description\":\"Visa Infinite\",\"ds_transaction_id\":null,\"exp_month\":10,\"exp_year\":2029,\"extended_authorization\":{\"status\":\"disabled\"},\"fingerprint\":\"eeFRTMIuSztmnIee\",\"funding\":\"debit\",\"iin\":\"416598\",\"incremental_authorization\":{\"status\":\"unavailable\"},\"installments\":null,\"issuer\":\"REVOLUT BANK UAB\",\"last4\":\"3571\",\"mandate\":null,\"moto\":false,\"multicapture\":{\"status\":\"unavailable\"},\"network\":\"visa\",\"network_token\":{\"used\":true},\"network_transaction_id\":\"486025713728313\",\"overcapture\":{\"maximum_amount_capturable\":6017,\"status\":\"unavailable\"},\"payment_account_reference\":\"V0010015824285491180012482838\",\"regulated_status\":\"unregulated\",\"three_d_secure\":null,\"wallet\":null},\"type\":\"card\"},\"refunded\":false,\"source\":null,\"status\":\"succeeded\",\"mit_params\":{\"network_transaction_id\":\"486025713728313\"}},\"confirmation_method\":\"manual\",\"created\":1769370571,\"currency\":\"eur\",\"customer\":null,\"last_payment_error\":null,\"livemode\":true,\"metadata\":{\"payment_id\":\"rO19hV3ZBlYLfmznX5A7kpLt1\",\"payments_extension\":\"true\",\"payments_extension_type\":\"card\",\"reconciliation_flow\":\"payments_api\",\"shop_id\":\"751927347\"},\"next_action\":null,\"payment_method\":\"pm_1StZJPIkWweOM9jA8VV2lXxs\",\"payment_method_types\":[\"card\"],\"source\":null,\"status\":\"succeeded\"}"</t>
  </si>
  <si>
    <t>AS-95260</t>
  </si>
  <si>
    <t>gid://shopify/Order/7411595018578</t>
  </si>
  <si>
    <t>gid://shopify/OrderTransaction/8583005274450</t>
  </si>
  <si>
    <t>2026-01-07T08:14:39Z</t>
  </si>
  <si>
    <t>ch_3Smrt6IkWweOM9jA1MPK735B</t>
  </si>
  <si>
    <t>r6kjxCD2MxvrW3Yrxirscb6XW</t>
  </si>
  <si>
    <t>pi_3Smrt6IkWweOM9jA1gJiYCxf</t>
  </si>
  <si>
    <t>"{\"id\":\"pi_3Smrt6IkWweOM9jA1gJiYCxf\",\"object\":\"payment_intent\",\"amount\":18347,\"amount_capturable\":0,\"amount_received\":18347,\"canceled_at\":null,\"cancellation_reason\":null,\"capture_method\":\"automatic\",\"latest_charge\":{\"id\":\"ch_3Smrt6IkWweOM9jA1MPK735B\",\"object\":\"charge\",\"amount\":18347,\"application_fee\":\"fee_1Smrt8IkWweOM9jALoikUopW\",\"balance_transaction\":\"txn_3Smrt6IkWweOM9jA1BD9azdU\",\"captured\":true,\"created\":1767773681,\"currency\":\"eur\",\"failure_code\":null,\"failure_message\":null,\"fraud_details\":{},\"livemode\":true,\"metadata\":{\"payment_id\":\"r6kjxCD2MxvrW3Yrxirscb6X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rt6IkWweOM9jA1gJiYCxf\",\"payment_method\":\"pm_1Smrt6IkWweOM9jApEpcAQKu\",\"payment_method_details\":{\"card\":{\"amount_authorized\":18347,\"authorization_code\":\"733282\",\"brand\":\"visa\",\"checks\":{\"address_line1_check\":\"fail\",\"address_postal_code_check\":\"fail\",\"cvc_check\":\"pass\"},\"country\":\"IT\",\"description\":\"Visa Classic\",\"ds_transaction_id\":null,\"exp_month\":6,\"exp_year\":2027,\"extended_authorization\":{\"status\":\"disabled\"},\"fingerprint\":\"8fWdftSEvkxfHThL\",\"funding\":\"prepaid\",\"iin\":\"479888\",\"incremental_authorization\":{\"status\":\"unavailable\"},\"installments\":null,\"issuer\":\"NEXI PAYMENTS S.P.A.\",\"last4\":\"7568\",\"mandate\":null,\"moto\":false,\"multicapture\":{\"status\":\"unavailable\"},\"network\":\"visa\",\"network_token\":{\"used\":false},\"network_transaction_id\":\"486007296820179\",\"overcapture\":{\"maximum_amount_capturable\":18347,\"status\":\"unavailable\"},\"payment_account_reference\":\"V0010013022292418771656113560\",\"regulated_status\":\"unregulated\",\"three_d_secure\":{\"authentication_flow\":\"frictionless\",\"electronic_commerce_indicator\":\"07\",\"exemption_indicator\":null,\"result\":\"exempted\",\"result_reason\":null,\"transaction_id\":\"29df59a9-c59a-4ff7-a9aa-f8a8daf67936\",\"version\":\"2.2.0\"},\"wallet\":null},\"type\":\"card\"},\"refunded\":false,\"source\":null,\"status\":\"succeeded\",\"mit_params\":{\"network_transaction_id\":\"486007296820179\"}},\"confirmation_method\":\"manual\",\"created\":1767773680,\"currency\":\"eur\",\"customer\":null,\"last_payment_error\":null,\"livemode\":true,\"metadata\":{\"payment_id\":\"r6kjxCD2MxvrW3Yrxirscb6XW\",\"payments_extension\":\"true\",\"payments_extension_type\":\"card\",\"reconciliation_flow\":\"payments_api\",\"shop_id\":\"751927347\"},\"next_action\":null,\"payment_method\":\"pm_1Smrt6IkWweOM9jApEpcAQKu\",\"payment_method_types\":[\"card\"],\"source\":null,\"status\":\"succeeded\"}"</t>
  </si>
  <si>
    <t>AS-95648</t>
  </si>
  <si>
    <t>gid://shopify/Order/7420757737810</t>
  </si>
  <si>
    <t>gid://shopify/OrderTransaction/8594079449426</t>
  </si>
  <si>
    <t>2026-01-11T13:31:10Z</t>
  </si>
  <si>
    <t>3E920024V24703932</t>
  </si>
  <si>
    <t>"{\"id\":\"3E920024V24703932\",\"intent\":\"CAPTURE\",\"status\":\"COMPLETED\",\"payment_source\":{\"paypal\":{\"email_address\":\"chilired75@icloud.com\",\"account_id\":\"BBULJAP8ULGRN\",\"account_status\":\"VERIFIED\",\"name\":{\"given_name\":\"Mauro\",\"surname\":\"Giulietti\"},\"phone_number\":{\"national_number\":\"393384893428\"},\"address\":{\"address_line_1\":\"Via Collatina, 76\",\"admin_area_2\":\"Roma\",\"admin_area_1\":\"RM\",\"postal_code\":\"00177\",\"country_code\":\"IT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Hakuna Matata - P\u00f3ster \\/ Sin marco \\/ 40x50\",\"custom_id\":\"{\\\"shop_id\\\":751927347,\\\"session_id\\\":\\\"r67oYmWtMKMSUY5TozAbgJpGN\\\"}\",\"invoice_id\":\"r67oYmWtMKMSUY5TozAbgJpGN\",\"items\":[{\"name\":\"Hakuna Matata - P\u00f3ster \\/ Sin marco \\/ 40x50\",\"unit_amount\":{\"currency_code\":\"EUR\",\"value\":\"26.95\"},\"tax\":{\"currency_code\":\"EUR\",\"value\":\"0.00\"},\"quantity\":\"1\"}],\"shipping\":{\"name\":{\"full_name\":\"Mauro Giulietti\"},\"address\":{\"address_line_1\":\"Via Collatina, 76\",\"admin_area_2\":\"Roma\",\"admin_area_1\":\"Roma\",\"postal_code\":\"00177\",\"country_code\":\"IT\"}},\"supplementary_data\":{\"tax_nexus\":[]},\"payments\":{\"captures\":[{\"id\":\"2N467463275306346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67oYmWtMKMSUY5TozAbgJpGN\",\"custom_id\":\"{\\\"shop_id\\\":751927347,\\\"session_id\\\":\\\"r67oYmWtMKMSUY5TozAbgJpGN\\\"}\",\"links\":[{\"href\":\"https:\\/\\/api.paypal.com\\/v2\\/payments\\/captures\\/2N467463275306346\",\"rel\":\"self\",\"method\":\"GET\"},{\"href\":\"https:\\/\\/api.paypal.com\\/v2\\/payments\\/captures\\/2N467463275306346\\/refund\",\"rel\":\"refund\",\"method\":\"POST\"},{\"href\":\"https:\\/\\/api.paypal.com\\/v2\\/checkout\\/orders\\/3E920024V24703932\",\"rel\":\"up\",\"method\":\"GET\"}],\"create_time\":\"2026-01-11T13:31:12Z\",\"update_time\":\"2026-01-11T13:31:12Z\"}]}}],\"payer\":{\"name\":{\"given_name\":\"Mauro\",\"surname\":\"Giulietti\"},\"email_address\":\"chilired75@icloud.com\",\"payer_id\":\"BBULJAP8ULGRN\",\"phone\":{\"phone_number\":{\"national_number\":\"393384893428\"}},\"address\":{\"address_line_1\":\"Via Collatina, 76\",\"admin_area_2\":\"Roma\",\"admin_area_1\":\"RM\",\"postal_code\":\"00177\",\"country_code\":\"IT\"}},\"create_time\":\"2026-01-11T13:30:09Z\",\"update_time\":\"2026-01-11T13:31:12Z\",\"links\":[{\"href\":\"https:\\/\\/api.paypal.com\\/v2\\/checkout\\/orders\\/3E920024V24703932\",\"rel\":\"self\",\"method\":\"GET\"}]}"</t>
  </si>
  <si>
    <t>AS-95818</t>
  </si>
  <si>
    <t>AS-95800</t>
  </si>
  <si>
    <t>gid://shopify/Order/7425236173138</t>
  </si>
  <si>
    <t>gid://shopify/OrderTransaction/8597959180626</t>
  </si>
  <si>
    <t>2026-01-12T23:41:06Z</t>
  </si>
  <si>
    <t>ch_3SoujPIkWweOM9jA1dRb8CBw</t>
  </si>
  <si>
    <t>r7XeBV1PWzLFplk6voxVRscq2</t>
  </si>
  <si>
    <t>pi_3SoujPIkWweOM9jA1yLfuIG3</t>
  </si>
  <si>
    <t>"{\"id\":\"pi_3SoujPIkWweOM9jA1yLfuIG3\",\"object\":\"payment_intent\",\"amount\":2990,\"amount_capturable\":0,\"amount_received\":2990,\"canceled_at\":null,\"cancellation_reason\":null,\"capture_method\":\"automatic\",\"latest_charge\":{\"id\":\"ch_3SoujPIkWweOM9jA1dRb8CBw\",\"object\":\"charge\",\"amount\":2990,\"application_fee\":\"fee_1SoujQIkWweOM9jATQiCH2UG\",\"balance_transaction\":\"txn_3SoujPIkWweOM9jA1e7SDRW2\",\"captured\":true,\"created\":1768261267,\"currency\":\"eur\",\"failure_code\":null,\"failure_message\":null,\"fraud_details\":{},\"livemode\":true,\"metadata\":{\"payment_id\":\"r7XeBV1PWzLFplk6voxVRscq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ujPIkWweOM9jA1yLfuIG3\",\"payment_method\":\"pm_1SoujPIkWweOM9jASWRTuu34\",\"payment_method_details\":{\"card\":{\"amount_authorized\":2990,\"authorization_code\":\"905854\",\"brand\":\"mastercard\",\"checks\":{\"address_line1_check\":null,\"address_postal_code_check\":null,\"cvc_check\":null},\"country\":\"IT\",\"description\":\"Debit MasterCard\",\"ds_transaction_id\":null,\"exp_month\":2,\"exp_year\":2028,\"extended_authorization\":{\"status\":\"disabled\"},\"fingerprint\":\"7YfUKF7EhJVk0LQd\",\"funding\":\"debit\",\"iin\":\"527484\",\"incremental_authorization\":{\"status\":\"unavailable\"},\"installments\":null,\"issuer\":\"INTESA SANPAOLO SPA\",\"last4\":\"0000\",\"mandate\":null,\"moto\":false,\"multicapture\":{\"status\":\"unavailable\"},\"network\":\"mastercard\",\"network_token\":{\"used\":false},\"network_transaction_id\":\"MDUOAYWKH0112\",\"overcapture\":{\"maximum_amount_capturable\":2990,\"status\":\"unavailable\"},\"payment_account_reference\":\"5001F25U2644DQL859A0216FONBPB\",\"regulated_status\":\"unregulated\",\"three_d_secure\":null,\"wallet\":{\"apple_pay\":{\"type\":\"apple_pay\"},\"dynamic_last4\":\"5124\",\"type\":\"apple_pay\"}},\"type\":\"card\"},\"refunded\":false,\"source\":null,\"status\":\"succeeded\",\"mit_params\":{\"network_transaction_id\":\"MDUOAYWKH0112\"}},\"confirmation_method\":\"manual\",\"created\":1768261267,\"currency\":\"eur\",\"customer\":null,\"last_payment_error\":null,\"livemode\":true,\"metadata\":{\"payment_id\":\"r7XeBV1PWzLFplk6voxVRscq2\",\"payments_extension\":\"true\",\"payments_extension_type\":\"card\",\"reconciliation_flow\":\"payments_api\",\"shop_id\":\"751927347\"},\"next_action\":null,\"payment_method\":\"pm_1SoujPIkWweOM9jASWRTuu34\",\"payment_method_types\":[\"card\"],\"source\":null,\"status\":\"succeeded\"}"</t>
  </si>
  <si>
    <t>AS-97213</t>
  </si>
  <si>
    <t>gid://shopify/Order/7516519891282</t>
  </si>
  <si>
    <t>gid://shopify/OrderTransaction/8650361700690</t>
  </si>
  <si>
    <t>2026-01-31T15:17:36Z</t>
  </si>
  <si>
    <t>ch_3SvfvZIkWweOM9jA0zraoKaD</t>
  </si>
  <si>
    <t>rv8XoxeZgb8pKSH2HlUw7OCLw</t>
  </si>
  <si>
    <t>pi_3SvfvZIkWweOM9jA0Eb5c2yX</t>
  </si>
  <si>
    <t>"{\"id\":\"pi_3SvfvZIkWweOM9jA0Eb5c2yX\",\"object\":\"payment_intent\",\"amount\":2490,\"amount_capturable\":0,\"amount_received\":2490,\"canceled_at\":null,\"cancellation_reason\":null,\"capture_method\":\"automatic\",\"latest_charge\":{\"id\":\"ch_3SvfvZIkWweOM9jA0zraoKaD\",\"object\":\"charge\",\"amount\":2490,\"application_fee\":\"fee_1SvfvaIkWweOM9jAM3jaikWB\",\"balance_transaction\":\"txn_3SvfvZIkWweOM9jA0XC6IQDL\",\"captured\":true,\"created\":1769872657,\"currency\":\"eur\",\"failure_code\":null,\"failure_message\":null,\"fraud_details\":{},\"livemode\":true,\"metadata\":{\"payment_id\":\"rv8XoxeZgb8pKSH2HlUw7OCL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fvZIkWweOM9jA0Eb5c2yX\",\"payment_method\":\"pm_1SvfvZIkWweOM9jAknSNE7Wl\",\"payment_method_details\":{\"card\":{\"amount_authorized\":2490,\"authorization_code\":\"200739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Y3Bt9bz42M2J5uRn\",\"funding\":\"credit\",\"iin\":\"474705\",\"incremental_authorization\":{\"status\":\"unavailable\"},\"installments\":null,\"issuer\":\"Cajasur Banco S.A\",\"last4\":\"0000\",\"mandate\":null,\"moto\":false,\"multicapture\":{\"status\":\"unavailable\"},\"network\":\"visa\",\"network_token\":{\"used\":false},\"network_transaction_id\":\"486031550574997\",\"overcapture\":{\"maximum_amount_capturable\":2490,\"status\":\"unavailable\"},\"payment_account_reference\":\"V0010014621085422479896013346\",\"regulated_status\":\"unregulated\",\"three_d_secure\":null,\"wallet\":{\"apple_pay\":{\"type\":\"apple_pay\"},\"dynamic_last4\":\"6147\",\"type\":\"apple_pay\"}},\"type\":\"card\"},\"refunded\":false,\"source\":null,\"status\":\"succeeded\",\"mit_params\":{\"network_transaction_id\":\"486031550574997\"}},\"confirmation_method\":\"manual\",\"created\":1769872657,\"currency\":\"eur\",\"customer\":null,\"last_payment_error\":null,\"livemode\":true,\"metadata\":{\"payment_id\":\"rv8XoxeZgb8pKSH2HlUw7OCLw\",\"payments_extension\":\"true\",\"payments_extension_type\":\"card\",\"reconciliation_flow\":\"payments_api\",\"shop_id\":\"751927347\"},\"next_action\":null,\"payment_method\":\"pm_1SvfvZIkWweOM9jAknSNE7Wl\",\"payment_method_types\":[\"card\"],\"source\":null,\"status\":\"succeeded\"}"</t>
  </si>
  <si>
    <t>AS-96617</t>
  </si>
  <si>
    <t>gid://shopify/Order/7490210791762</t>
  </si>
  <si>
    <t>gid://shopify/OrderTransaction/8628735770962</t>
  </si>
  <si>
    <t>2026-01-23T17:57:51Z</t>
  </si>
  <si>
    <t>ch_3SsocFIkWweOM9jA16mboX9f</t>
  </si>
  <si>
    <t>rPYFxvi0AXiwaROHHot5gCvox</t>
  </si>
  <si>
    <t>pi_3SsocFIkWweOM9jA10AdB2ay</t>
  </si>
  <si>
    <t>"{\"id\":\"pi_3SsocFIkWweOM9jA10AdB2ay\",\"object\":\"payment_intent\",\"amount\":32301,\"amount_capturable\":0,\"amount_received\":32301,\"canceled_at\":null,\"cancellation_reason\":null,\"capture_method\":\"automatic\",\"latest_charge\":{\"id\":\"ch_3SsocFIkWweOM9jA16mboX9f\",\"object\":\"charge\",\"amount\":32301,\"application_fee\":\"fee_1SsocIIkWweOM9jAinVAIY3Z\",\"balance_transaction\":\"txn_3SsocFIkWweOM9jA1QHDnsEu\",\"captured\":true,\"created\":1769191072,\"currency\":\"eur\",\"failure_code\":null,\"failure_message\":null,\"fraud_details\":{},\"livemode\":true,\"metadata\":{\"payment_id\":\"rPYFxvi0AXiwaROHHot5gCvo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ocFIkWweOM9jA10AdB2ay\",\"payment_method\":\"pm_1SsocFIkWweOM9jAUoUJjEg6\",\"payment_method_details\":{\"card\":{\"amount_authorized\":32301,\"authorization_code\":\"699934\",\"brand\":\"mastercard\",\"checks\":{\"address_line1_check\":\"unavailable\",\"address_postal_code_check\":\"unavailable\",\"cvc_check\":\"pass\"},\"country\":\"FR\",\"description\":\"MasterCard Preferred Business Card\",\"ds_transaction_id\":null,\"exp_month\":12,\"exp_year\":2027,\"extended_authorization\":{\"status\":\"disabled\"},\"fingerprint\":\"n4ojcpAl1UoYhGHj\",\"funding\":\"credit\",\"iin\":\"547395\",\"incremental_authorization\":{\"status\":\"unavailable\"},\"installments\":null,\"issuer\":\"SWAN\",\"last4\":\"2367\",\"mandate\":null,\"moto\":false,\"multicapture\":{\"status\":\"unavailable\"},\"network\":\"mastercard\",\"network_token\":{\"used\":false},\"network_transaction_id\":\"MPBMN7UNM0123\",\"overcapture\":{\"maximum_amount_capturable\":32301,\"status\":\"unavailable\"},\"payment_account_reference\":\"5001A1NXJU1JVEBFXOEU1IRZDWHIB\",\"regulated_status\":\"unregulated\",\"three_d_secure\":null,\"wallet\":null},\"type\":\"card\"},\"refunded\":false,\"source\":null,\"status\":\"succeeded\",\"mit_params\":{\"network_transaction_id\":\"MPBMN7UNM0123\"}},\"confirmation_method\":\"manual\",\"created\":1769191071,\"currency\":\"eur\",\"customer\":null,\"last_payment_error\":null,\"livemode\":true,\"metadata\":{\"payment_id\":\"rPYFxvi0AXiwaROHHot5gCvox\",\"payments_extension\":\"true\",\"payments_extension_type\":\"card\",\"reconciliation_flow\":\"payments_api\",\"shop_id\":\"751927347\"},\"next_action\":null,\"payment_method\":\"pm_1SsocFIkWweOM9jAUoUJjEg6\",\"payment_method_types\":[\"card\"],\"source\":null,\"status\":\"succeeded\"}"</t>
  </si>
  <si>
    <t>AS-97084</t>
  </si>
  <si>
    <t>gid://shopify/Order/7512637800786</t>
  </si>
  <si>
    <t>gid://shopify/OrderTransaction/8645967675730</t>
  </si>
  <si>
    <t>2026-01-29T19:32:19Z</t>
  </si>
  <si>
    <t>3NU41976SK208292M</t>
  </si>
  <si>
    <t>"{\"id\":\"3NU41976SK208292M\",\"intent\":\"CAPTURE\",\"status\":\"COMPLETED\",\"payment_source\":{\"paypal\":{\"email_address\":\"maitega94@gmail.com\",\"account_id\":\"ZJPJTS4UFCJ6N\",\"account_status\":\"VERIFIED\",\"name\":{\"given_name\":\"maite\",\"surname\":\"gabiola arandia\"},\"phone_number\":{\"national_number\":\"34677241921\"},\"address\":{\"address_line_1\":\"Juan bautista uriarte n53 piso 3d\",\"admin_area_2\":\"Galdakao\",\"admin_area_1\":\"Bizkaia\",\"postal_code\":\"48960\",\"country_code\":\"ES\"}}},\"purchase_units\":[{\"reference_id\":\"default\",\"amount\":{\"currency_code\":\"EUR\",\"value\":\"47.90\",\"breakdown\":{\"item_total\":{\"currency_code\":\"EUR\",\"value\":\"42.95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Desire - P\u00f3ster \\/ Madera negro \\/ 30x40\",\"custom_id\":\"{\\\"shop_id\\\":751927347,\\\"session_id\\\":\\\"rP4rdoftztD6FABpbcu6ToDgS\\\"}\",\"invoice_id\":\"rP4rdoftztD6FABpbcu6ToDgS\",\"soft_descriptor\":\"PAYPAL *ARTESTASTOR AR\",\"items\":[{\"name\":\"Desire - P\u00f3ster \\/ Madera negro \\/ 30x40\",\"unit_amount\":{\"currency_code\":\"EUR\",\"value\":\"42.95\"},\"tax\":{\"currency_code\":\"EUR\",\"value\":\"0.00\"},\"quantity\":\"1\"}],\"shipping\":{\"name\":{\"full_name\":\"Maite Gabiola Arandia\"},\"address\":{\"address_line_1\":\"Juan Bautista Uriarte n53 piso 3 derecha\",\"admin_area_2\":\"Galdakao\",\"admin_area_1\":\"Vizcaya\",\"postal_code\":\"48960\",\"country_code\":\"ES\"}},\"payments\":{\"captures\":[{\"id\":\"6V610219T6852925K\",\"status\":\"COMPLETED\",\"amount\":{\"currency_code\":\"EUR\",\"value\":\"47.90\"},\"final_capture\":true,\"disbursement_mode\":\"INSTANT\",\"seller_protection\":{\"status\":\"ELIGIBLE\",\"dispute_categories\":[\"ITEM_NOT_RECEIVED\",\"UNAUTHORIZED_TRANSACTION\"]},\"seller_receivable_breakdown\":{\"gross_amount\":{\"currency_code\":\"EUR\",\"value\":\"47.90\"},\"paypal_fee\":{\"currency_code\":\"EUR\",\"value\":\"1.74\"},\"net_amount\":{\"currency_code\":\"EUR\",\"value\":\"46.16\"}},\"invoice_id\":\"rP4rdoftztD6FABpbcu6ToDgS\",\"custom_id\":\"{\\\"shop_id\\\":751927347,\\\"session_id\\\":\\\"rP4rdoftztD6FABpbcu6ToDgS\\\"}\",\"links\":[{\"href\":\"https:\\/\\/api.paypal.com\\/v2\\/payments\\/captures\\/6V610219T6852925K\",\"rel\":\"self\",\"method\":\"GET\"},{\"href\":\"https:\\/\\/api.paypal.com\\/v2\\/payments\\/captures\\/6V610219T6852925K\\/refund\",\"rel\":\"refund\",\"method\":\"POST\"},{\"href\":\"https:\\/\\/api.paypal.com\\/v2\\/checkout\\/orders\\/3NU41976SK208292M\",\"rel\":\"up\",\"method\":\"GET\"}],\"create_time\":\"2026-01-29T19:32:22Z\",\"update_time\":\"2026-01-29T19:32:22Z\"}]}}],\"payer\":{\"name\":{\"given_name\":\"maite\",\"surname\":\"gabiola arandia\"},\"email_address\":\"maitega94@gmail.com\",\"payer_id\":\"ZJPJTS4UFCJ6N\",\"phone\":{\"phone_number\":{\"national_number\":\"34677241921\"}},\"address\":{\"address_line_1\":\"Juan bautista uriarte n53 piso 3d\",\"admin_area_2\":\"Galdakao\",\"admin_area_1\":\"Bizkaia\",\"postal_code\":\"48960\",\"country_code\":\"ES\"}},\"create_time\":\"2026-01-29T19:31:39Z\",\"update_time\":\"2026-01-29T19:32:22Z\",\"links\":[{\"href\":\"https:\\/\\/api.paypal.com\\/v2\\/checkout\\/orders\\/3NU41976SK208292M\",\"rel\":\"self\",\"method\":\"GET\"}]}"</t>
  </si>
  <si>
    <t>AS-96260</t>
  </si>
  <si>
    <t>gid://shopify/Order/7439590588754</t>
  </si>
  <si>
    <t>gid://shopify/OrderTransaction/8615350600018</t>
  </si>
  <si>
    <t>2026-01-18T16:36:48Z</t>
  </si>
  <si>
    <t>ch_3Sqyy5IkWweOM9jA1Q4JHNvo</t>
  </si>
  <si>
    <t>rDKnTuMQwmNKccfRnDeCbYTQK</t>
  </si>
  <si>
    <t>pi_3Sqyy5IkWweOM9jA1gHstDDZ</t>
  </si>
  <si>
    <t>"{\"id\":\"pi_3Sqyy5IkWweOM9jA1gHstDDZ\",\"object\":\"payment_intent\",\"amount\":3990,\"amount_capturable\":0,\"amount_received\":3990,\"canceled_at\":null,\"cancellation_reason\":null,\"capture_method\":\"automatic\",\"latest_charge\":{\"id\":\"ch_3Sqyy5IkWweOM9jA1Q4JHNvo\",\"object\":\"charge\",\"amount\":3990,\"application_fee\":\"fee_1Sqyy7IkWweOM9jAOzXRW3lA\",\"balance_transaction\":\"txn_3Sqyy5IkWweOM9jA176uSWYy\",\"captured\":true,\"created\":1768754210,\"currency\":\"eur\",\"failure_code\":null,\"failure_message\":null,\"fraud_details\":{},\"livemode\":true,\"metadata\":{\"payment_id\":\"rDKnTuMQwmNKccfRnDeCbYTQ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yy5IkWweOM9jA1gHstDDZ\",\"payment_method\":\"pm_1Sqyy5IkWweOM9jA85ol12EN\",\"payment_method_details\":{\"card\":{\"amount_authorized\":3990,\"authorization_code\":\"365077\",\"brand\":\"mastercard\",\"checks\":{\"address_line1_check\":\"unavailable\",\"address_postal_code_check\":\"unavailable\",\"cvc_check\":null},\"country\":\"ES\",\"description\":\"Platinum MasterCard Immediate Debit\",\"ds_transaction_id\":null,\"exp_month\":2,\"exp_year\":2030,\"extended_authorization\":{\"status\":\"disabled\"},\"fingerprint\":\"HBcJFk1Iq9Qiqrzh\",\"funding\":\"debit\",\"iin\":\"542738\",\"incremental_authorization\":{\"status\":\"unavailable\"},\"installments\":null,\"issuer\":\"SERVIRED, SOCIEDAD ESPANOLA DE\",\"last4\":\"8567\",\"mandate\":null,\"moto\":false,\"multicapture\":{\"status\":\"unavailable\"},\"network\":\"mastercard\",\"network_token\":{\"used\":false},\"network_transaction_id\":\"TPLYQLZVK0118\",\"overcapture\":{\"maximum_amount_capturable\":3990,\"status\":\"unavailable\"},\"payment_account_reference\":\"5001BC0734QW7QWA2IUBM838EUS5S\",\"regulated_status\":\"unregulated\",\"three_d_secure\":null,\"wallet\":null},\"type\":\"card\"},\"refunded\":false,\"source\":null,\"status\":\"succeeded\",\"mit_params\":{\"network_transaction_id\":\"TPLYQLZVK0118\"}},\"confirmation_method\":\"manual\",\"created\":1768754209,\"currency\":\"eur\",\"customer\":null,\"last_payment_error\":null,\"livemode\":true,\"metadata\":{\"payment_id\":\"rDKnTuMQwmNKccfRnDeCbYTQK\",\"payments_extension\":\"true\",\"payments_extension_type\":\"card\",\"reconciliation_flow\":\"payments_api\",\"shop_id\":\"751927347\"},\"next_action\":null,\"payment_method\":\"pm_1Sqyy5IkWweOM9jA85ol12EN\",\"payment_method_types\":[\"card\"],\"source\":null,\"status\":\"succeeded\"}"</t>
  </si>
  <si>
    <t>AS-96924</t>
  </si>
  <si>
    <t>gid://shopify/Order/7498906796370</t>
  </si>
  <si>
    <t>gid://shopify/OrderTransaction/8639712166226</t>
  </si>
  <si>
    <t>2026-01-27T16:10:51Z</t>
  </si>
  <si>
    <t>ch_3SuEquIkWweOM9jA2xZCCWat</t>
  </si>
  <si>
    <t>rSeGyu5epODznsUFqqIuezFYM</t>
  </si>
  <si>
    <t>pi_3SuEquIkWweOM9jA2mzO38lo</t>
  </si>
  <si>
    <t>"{\"id\":\"pi_3SuEquIkWweOM9jA2mzO38lo\",\"object\":\"payment_intent\",\"amount\":18599,\"amount_capturable\":0,\"amount_received\":18599,\"canceled_at\":null,\"cancellation_reason\":null,\"capture_method\":\"automatic\",\"latest_charge\":{\"id\":\"ch_3SuEquIkWweOM9jA2xZCCWat\",\"object\":\"charge\",\"amount\":18599,\"application_fee\":\"fee_1SuEqxIkWweOM9jAksOS88Fw\",\"balance_transaction\":\"txn_3SuEquIkWweOM9jA2iybe0eT\",\"captured\":true,\"created\":1769530254,\"currency\":\"eur\",\"failure_code\":null,\"failure_message\":null,\"fraud_details\":{},\"livemode\":true,\"metadata\":{\"payment_id\":\"rSeGyu5epODznsUFqqIuezFY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EquIkWweOM9jA2mzO38lo\",\"payment_method\":\"pm_1SuEquIkWweOM9jA7xHAvXkE\",\"payment_method_details\":{\"card\":{\"amount_authorized\":18599,\"authorization_code\":\"105429\",\"brand\":\"visa\",\"checks\":{\"address_line1_check\":\"unavailable\",\"address_postal_code_check\":\"unavailable\",\"cvc_check\":\"pass\"},\"country\":\"ES\",\"description\":\"Visa Business Enhanced (US Only)\",\"ds_transaction_id\":null,\"exp_month\":9,\"exp_year\":2026,\"extended_authorization\":{\"status\":\"disabled\"},\"fingerprint\":\"i3M7qA071Pa0wBM1\",\"funding\":\"credit\",\"iin\":\"410641\",\"incremental_authorization\":{\"status\":\"unavailable\"},\"installments\":null,\"issuer\":\"BANCO DE SABADELL, S.A.\",\"last4\":\"4010\",\"mandate\":null,\"moto\":false,\"multicapture\":{\"status\":\"unavailable\"},\"network\":\"visa\",\"network_token\":{\"used\":false},\"network_transaction_id\":\"486027582543324\",\"overcapture\":{\"maximum_amount_capturable\":18599,\"status\":\"unavailable\"},\"payment_account_reference\":\"V0010014624212444555543268977\",\"regulated_status\":\"unregulated\",\"three_d_secure\":null,\"wallet\":null},\"type\":\"card\"},\"refunded\":false,\"source\":null,\"status\":\"succeeded\",\"mit_params\":{\"network_transaction_id\":\"486027582543324\"}},\"confirmation_method\":\"manual\",\"created\":1769530252,\"currency\":\"eur\",\"customer\":null,\"last_payment_error\":null,\"livemode\":true,\"metadata\":{\"payment_id\":\"rSeGyu5epODznsUFqqIuezFYM\",\"payments_extension\":\"true\",\"payments_extension_type\":\"card\",\"reconciliation_flow\":\"payments_api\",\"shop_id\":\"751927347\"},\"next_action\":null,\"payment_method\":\"pm_1SuEquIkWweOM9jA7xHAvXkE\",\"payment_method_types\":[\"card\"],\"source\":null,\"status\":\"succeeded\"}"</t>
  </si>
  <si>
    <t>gid://shopify/OrderTransaction/8639740903762</t>
  </si>
  <si>
    <t>2026-01-27T16:21:23Z</t>
  </si>
  <si>
    <t>re_3SuEquIkWweOM9jA27kNEbHu</t>
  </si>
  <si>
    <t>zCBGmNK7FlIsXdrrSG6zsFs0O</t>
  </si>
  <si>
    <t>"{\"id\":\"re_3SuEquIkWweOM9jA27kNEbHu\",\"amount\":18599,\"balance_transaction\":\"txn_3SuEquIkWweOM9jA2oD4JBWM\",\"charge\":{\"id\":\"ch_3SuEquIkWweOM9jA2xZCCWat\",\"object\":\"charge\",\"amount\":18599,\"application_fee\":\"fee_1SuEqxIkWweOM9jAksOS88Fw\",\"balance_transaction\":\"txn_3SuEquIkWweOM9jA2iybe0eT\",\"captured\":true,\"created\":1769530254,\"currency\":\"eur\",\"failure_code\":null,\"failure_message\":null,\"fraud_details\":{},\"livemode\":true,\"metadata\":{\"payment_id\":\"rSeGyu5epODznsUFqqIuezFY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EquIkWweOM9jA2mzO38lo\",\"payment_method\":\"pm_1SuEquIkWweOM9jA7xHAvXkE\",\"payment_method_details\":{\"card\":{\"amount_authorized\":18599,\"authorization_code\":\"105429\",\"brand\":\"visa\",\"checks\":{\"address_line1_check\":\"unavailable\",\"address_postal_code_check\":\"unavailable\",\"cvc_check\":\"pass\"},\"country\":\"ES\",\"description\":\"Visa Business Enhanced (US Only)\",\"ds_transaction_id\":null,\"exp_month\":9,\"exp_year\":2026,\"extended_authorization\":{\"status\":\"disabled\"},\"fingerprint\":\"i3M7qA071Pa0wBM1\",\"funding\":\"credit\",\"iin\":\"410641\",\"incremental_authorization\":{\"status\":\"unavailable\"},\"installments\":null,\"issuer\":\"BANCO DE SABADELL, S.A.\",\"last4\":\"4010\",\"mandate\":null,\"moto\":false,\"multicapture\":{\"status\":\"unavailable\"},\"network\":\"visa\",\"network_token\":{\"used\":false},\"network_transaction_id\":\"486027582543324\",\"overcapture\":{\"maximum_amount_capturable\":18599,\"status\":\"unavailable\"},\"payment_account_reference\":\"V0010014624212444555543268977\",\"regulated_status\":\"unregulated\",\"three_d_secure\":null,\"wallet\":null},\"type\":\"card\"},\"refunded\":true,\"source\":null,\"status\":\"succeeded\",\"mit_params\":{\"network_transaction_id\":\"486027582543324\"}},\"object\":\"refund\",\"reason\":null,\"status\":\"succeeded\",\"created\":1769530883,\"currency\":\"eur\",\"metadata\":{\"payments_extension\":\"true\",\"payments_extension_type\":\"card\",\"reconciliation_flow\":\"payments_api\",\"refund_id\":\"zCBGmNK7FlIsXdrrSG6zsFs0O\"},\"payment_method_details\":{\"card\":{\"acquirer_reference_number\":null,\"acquirer_reference_number_status\":\"unavailable\"},\"type\":\"card\"},\"mit_params\":{}}"</t>
  </si>
  <si>
    <t>AS-96788</t>
  </si>
  <si>
    <t>gid://shopify/Order/7494764003666</t>
  </si>
  <si>
    <t>gid://shopify/OrderTransaction/8634315276626</t>
  </si>
  <si>
    <t>2026-01-25T19:57:05Z</t>
  </si>
  <si>
    <t>py_3StZQjIkWweOM9jA2LhQ0WzW</t>
  </si>
  <si>
    <t>rwAoBemonR0vz2qe86HQBARvy</t>
  </si>
  <si>
    <t>pi_3StZQjIkWweOM9jA2Y3jX7Pp</t>
  </si>
  <si>
    <t>"{\"id\":\"pi_3StZQjIkWweOM9jA2Y3jX7Pp\",\"object\":\"payment_intent\",\"amount\":5995,\"amount_capturable\":0,\"amount_received\":5995,\"canceled_at\":null,\"cancellation_reason\":null,\"capture_method\":\"automatic\",\"charges\":{\"object\":\"list\",\"data\":[{\"id\":\"py_3StZQjIkWweOM9jA2LhQ0WzW\",\"object\":\"charge\",\"amount\":5995,\"application_fee\":\"fee_1StZR1IkWweOM9jAYVg6EkDl\",\"balance_transaction\":\"txn_3StZQjIkWweOM9jA2086PX9x\",\"captured\":true,\"created\":1769371043,\"currency\":\"eur\",\"failure_code\":null,\"failure_message\":null,\"fraud_details\":{},\"livemode\":true,\"metadata\":{\"payments_extension_type\":\"ideal\",\"payments_extension\":\"true\",\"shop_id\":\"751927347\",\"reconciliation_flow\":\"payments_api\",\"payment_id\":\"rwAoBemonR0vz2qe86HQBARvy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tZQjIkWweOM9jA2Y3jX7Pp\",\"payment_method\":\"pm_1StZQjIkWweOM9jAlMVegcSP\",\"payment_method_details\":{\"ideal\":{\"bank\":\"rabobank\",\"bic\":\"RABONL2U\",\"generated_sepa_debit\":null,\"generated_sepa_debit_mandate\":null,\"iban_last4\":\"1981\",\"transaction_id\":null,\"verified_name\":\"J. van Capel eo S.M.A. van Capel-Smit\"},\"type\":\"ideal\"},\"refunded\":false,\"source\":null,\"status\":\"succeeded\"}],\"has_more\":false,\"total_count\":1,\"url\":\"\\/v1\\/charges?payment_intent=pi_3StZQjIkWweOM9jA2Y3jX7Pp\"},\"latest_charge\":\"py_3StZQjIkWweOM9jA2LhQ0WzW\",\"confirmation_method\":\"automatic\",\"created\":1769371025,\"currency\":\"eur\",\"customer\":null,\"last_payment_error\":null,\"livemode\":true,\"metadata\":{\"payments_extension_type\":\"ideal\",\"payments_extension\":\"true\",\"shop_id\":\"751927347\",\"reconciliation_flow\":\"payments_api\",\"payment_id\":\"rwAoBemonR0vz2qe86HQBARvy\"},\"next_action\":null,\"payment_method\":\"pm_1StZQjIkWweOM9jAlMVegcSP\",\"payment_method_types\":[\"ideal\"],\"source\":null,\"status\":\"succeeded\"}"</t>
  </si>
  <si>
    <t>AS-96223</t>
  </si>
  <si>
    <t>AS-95905</t>
  </si>
  <si>
    <t>gid://shopify/Order/7427791946066</t>
  </si>
  <si>
    <t>gid://shopify/OrderTransaction/8601465979218</t>
  </si>
  <si>
    <t>2026-01-14T10:58:15Z</t>
  </si>
  <si>
    <t>5YV811846Y692321J</t>
  </si>
  <si>
    <t>"{\"id\":\"5YV811846Y692321J\",\"intent\":\"CAPTURE\",\"status\":\"COMPLETED\",\"payment_source\":{\"paypal\":{\"email_address\":\"anais_lanas@hotmail.com\",\"account_id\":\"BB58DQCJ2YH2U\",\"account_status\":\"VERIFIED\",\"name\":{\"given_name\":\"Anais\",\"surname\":\"Lanas  Dallas\"},\"phone_number\":{\"national_number\":\"34665094613\"},\"address\":{\"address_line_1\":\"Calle de Jos\u00e9 Garc\u00eda S\u00e1nchez, 26 - 5A\",\"admin_area_2\":\"Zaragoza\",\"admin_area_1\":\"ZARAGOZA\",\"postal_code\":\"50005\",\"country_code\":\"ES\"}}},\"purchase_units\":[{\"reference_id\":\"default\",\"amount\":{\"currency_code\":\"EUR\",\"value\":\"39.90\",\"breakdown\":{\"item_total\":{\"currency_code\":\"EUR\",\"value\":\"34.95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Ali - Lienzo \\/ Sin marco \\/ 30x40\",\"custom_id\":\"{\\\"shop_id\\\":751927347,\\\"session_id\\\":\\\"rN9l4mlaQc88NmENDlUVO8kv0\\\"}\",\"invoice_id\":\"rN9l4mlaQc88NmENDlUVO8kv0\",\"soft_descriptor\":\"PAYPAL *ARTESTASTOR AR\",\"items\":[{\"name\":\"Ali - Lienzo \\/ Sin marco \\/ 30x40\",\"unit_amount\":{\"currency_code\":\"EUR\",\"value\":\"34.95\"},\"tax\":{\"currency_code\":\"EUR\",\"value\":\"0.00\"},\"quantity\":\"1\"}],\"shipping\":{\"name\":{\"full_name\":\"Anais Lanas  Dallas\"},\"address\":{\"address_line_1\":\"Calle de Jos\u00e9 Garc\u00eda S\u00e1nchez, 26 - 5A\",\"admin_area_2\":\"Zaragoza\",\"admin_area_1\":\"ZARAGOZA\",\"postal_code\":\"50005\",\"country_code\":\"ES\"}},\"supplementary_data\":{\"tax_nexus\":[]},\"payments\":{\"captures\":[{\"id\":\"97Y95353ME779762P\",\"status\":\"COMPLETED\",\"amount\":{\"currency_code\":\"EUR\",\"value\":\"39.90\"},\"final_capture\":true,\"disbursement_mode\":\"INSTANT\",\"seller_protection\":{\"status\":\"ELIGIBLE\",\"dispute_categories\":[\"ITEM_NOT_RECEIVED\",\"UNAUTHORIZED_TRANSACTION\"]},\"seller_receivable_breakdown\":{\"gross_amount\":{\"currency_code\":\"EUR\",\"value\":\"39.90\"},\"paypal_fee\":{\"currency_code\":\"EUR\",\"value\":\"1.51\"},\"net_amount\":{\"currency_code\":\"EUR\",\"value\":\"38.39\"}},\"invoice_id\":\"rN9l4mlaQc88NmENDlUVO8kv0\",\"custom_id\":\"{\\\"shop_id\\\":751927347,\\\"session_id\\\":\\\"rN9l4mlaQc88NmENDlUVO8kv0\\\"}\",\"links\":[{\"href\":\"https:\\/\\/api.paypal.com\\/v2\\/payments\\/captures\\/97Y95353ME779762P\",\"rel\":\"self\",\"method\":\"GET\"},{\"href\":\"https:\\/\\/api.paypal.com\\/v2\\/payments\\/captures\\/97Y95353ME779762P\\/refund\",\"rel\":\"refund\",\"method\":\"POST\"},{\"href\":\"https:\\/\\/api.paypal.com\\/v2\\/checkout\\/orders\\/5YV811846Y692321J\",\"rel\":\"up\",\"method\":\"GET\"}],\"create_time\":\"2026-01-14T10:58:17Z\",\"update_time\":\"2026-01-14T10:58:17Z\"}]}}],\"payer\":{\"name\":{\"given_name\":\"Anais\",\"surname\":\"Lanas  Dallas\"},\"email_address\":\"anais_lanas@hotmail.com\",\"payer_id\":\"BB58DQCJ2YH2U\",\"phone\":{\"phone_number\":{\"national_number\":\"34665094613\"}},\"address\":{\"address_line_1\":\"Calle de Jos\u00e9 Garc\u00eda S\u00e1nchez, 26 - 5A\",\"admin_area_2\":\"Zaragoza\",\"admin_area_1\":\"ZARAGOZA\",\"postal_code\":\"50005\",\"country_code\":\"ES\"}},\"create_time\":\"2026-01-14T10:55:41Z\",\"update_time\":\"2026-01-14T10:58:17Z\",\"links\":[{\"href\":\"https:\\/\\/api.paypal.com\\/v2\\/checkout\\/orders\\/5YV811846Y692321J\",\"rel\":\"self\",\"method\":\"GET\"}]}"</t>
  </si>
  <si>
    <t>gid://shopify/OrderTransaction/8601483051346</t>
  </si>
  <si>
    <t>2026-01-14T11:04:12Z</t>
  </si>
  <si>
    <t>zNWoPSLcEDcPLv9XnPhnyjgMb</t>
  </si>
  <si>
    <t>"{\"status\":\"COMPLETED\",\"id\":\"63T36005CA1042347\",\"amount\":\"39.90\",\"currency\":\"EUR\",\"created_at\":\"2026-01-14T03:04:12-08:00\",\"updated_at\":\"2026-01-14T03:04:12-08:00\",\"seller_payable_breakdown\":{\"gross_amount\":{\"currency_code\":\"EUR\",\"value\":\"39.90\"},\"paypal_fee\":{\"currency_code\":\"EUR\",\"value\":\"0.00\"},\"net_amount\":{\"currency_code\":\"EUR\",\"value\":\"39.90\"},\"total_refunded_amount\":{\"currency_code\":\"EUR\",\"value\":\"39.90\"}},\"invoice_id\":{\"invoice_id\":\"rN9l4mlaQc88NmENDlUVO8kv0\"},\"custom_id\":{\"shop_id\":751927347,\"session_id\":\"zNWoPSLcEDcPLv9XnPhnyjgMb\"}}"</t>
  </si>
  <si>
    <t>AS-95356</t>
  </si>
  <si>
    <t>gid://shopify/Order/7413757673810</t>
  </si>
  <si>
    <t>gid://shopify/OrderTransaction/8585790226770</t>
  </si>
  <si>
    <t>2026-01-08T09:54:21Z</t>
  </si>
  <si>
    <t>ch_3SnFv7IkWweOM9jA1JdbRdb7</t>
  </si>
  <si>
    <t>rkcHfuxmRMslXOS3foFSZTJdY</t>
  </si>
  <si>
    <t>pi_3SnFv7IkWweOM9jA1tLOvujQ</t>
  </si>
  <si>
    <t>"{\"id\":\"pi_3SnFv7IkWweOM9jA1tLOvujQ\",\"object\":\"payment_intent\",\"amount\":2990,\"amount_capturable\":0,\"amount_received\":2990,\"canceled_at\":null,\"cancellation_reason\":null,\"capture_method\":\"automatic\",\"latest_charge\":{\"id\":\"ch_3SnFv7IkWweOM9jA1JdbRdb7\",\"object\":\"charge\",\"amount\":2990,\"application_fee\":\"fee_1SnFvAIkWweOM9jAAzM9PIuA\",\"balance_transaction\":\"txn_3SnFv7IkWweOM9jA1wsAbw9M\",\"captured\":true,\"created\":1767866063,\"currency\":\"eur\",\"failure_code\":null,\"failure_message\":null,\"fraud_details\":{},\"livemode\":true,\"metadata\":{\"payment_id\":\"rkcHfuxmRMslXOS3foFSZTJd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Fv7IkWweOM9jA1tLOvujQ\",\"payment_method\":\"pm_1SnFv7IkWweOM9jAciiv2Nv1\",\"payment_method_details\":{\"card\":{\"amount_authorized\":2990,\"authorization_code\":\"351243\",\"brand\":\"visa\",\"checks\":{\"address_line1_check\":\"unavailable\",\"address_postal_code_check\":\"unavailable\",\"cvc_check\":\"pass\"},\"country\":\"FR\",\"description\":\"Visa Classic\",\"ds_transaction_id\":null,\"exp_month\":6,\"exp_year\":2028,\"extended_authorization\":{\"status\":\"disabled\"},\"fingerprint\":\"n8p4CYyHYfpElJoh\",\"funding\":\"debit\",\"iin\":\"453304\",\"incremental_authorization\":{\"status\":\"unavailable\"},\"installments\":null,\"issuer\":\"CREDIT AGRICOLE SOCIETE ANONYME\",\"last4\":\"0433\",\"mandate\":null,\"moto\":false,\"multicapture\":{\"status\":\"unavailable\"},\"network\":\"visa\",\"network_token\":{\"used\":false},\"network_transaction_id\":\"486008356643911\",\"overcapture\":{\"maximum_amount_capturable\":2990,\"status\":\"unavailable\"},\"payment_account_reference\":\"V0010013824239597321019896632\",\"regulated_status\":\"unregulated\",\"three_d_secure\":{\"authentication_flow\":\"frictionless\",\"electronic_commerce_indicator\":\"07\",\"exemption_indicator\":null,\"result\":\"exempted\",\"result_reason\":null,\"transaction_id\":\"55fab606-0f60-463e-a907-b4c3c2ef256d\",\"version\":\"2.2.0\"},\"wallet\":null},\"type\":\"card\"},\"refunded\":false,\"source\":null,\"status\":\"succeeded\",\"mit_params\":{\"network_transaction_id\":\"486008356643911\"}},\"confirmation_method\":\"manual\",\"created\":1767866061,\"currency\":\"eur\",\"customer\":null,\"last_payment_error\":null,\"livemode\":true,\"metadata\":{\"payment_id\":\"rkcHfuxmRMslXOS3foFSZTJdY\",\"payments_extension\":\"true\",\"payments_extension_type\":\"card\",\"reconciliation_flow\":\"payments_api\",\"shop_id\":\"751927347\"},\"next_action\":null,\"payment_method\":\"pm_1SnFv7IkWweOM9jAciiv2Nv1\",\"payment_method_types\":[\"card\"],\"source\":null,\"status\":\"succeeded\"}"</t>
  </si>
  <si>
    <t>AS-95997</t>
  </si>
  <si>
    <t>gid://shopify/Order/7430262882642</t>
  </si>
  <si>
    <t>gid://shopify/OrderTransaction/8604755067218</t>
  </si>
  <si>
    <t>2026-01-15T14:50:58Z</t>
  </si>
  <si>
    <t>py_3Sprt0IkWweOM9jA2VfiPo9R</t>
  </si>
  <si>
    <t>rFHLzpX7FMiX2uQKojaXOkJ1F</t>
  </si>
  <si>
    <t>"{\"id\":\"py_3Sprt0IkWweOM9jA2VfiPo9R\",\"object\":\"charge\",\"amount\":16722,\"application_fee\":\"fee_1SprtXIkWweOM9jADNA0mL8Q\",\"balance_transaction\":\"txn_3Sprt0IkWweOM9jA2QjQDmVF\",\"captured\":true,\"created\":1768488690,\"currency\":\"eur\",\"failure_code\":null,\"failure_message\":null,\"fraud_details\":{},\"livemode\":true,\"metadata\":{\"payments_extension_type\":\"klarna\",\"payments_extension\":\"true\",\"shop_id\":\"751927347\",\"reconciliation_flow\":\"payments_api\",\"payment_id\":\"rFHLzpX7FMiX2uQKojaXOkJ1F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prt0IkWweOM9jA2sks4hmg\",\"payment_method\":\"pm_1Sprt0IkWweOM9jA8ZX77YYF\",\"payment_method_details\":{\"klarna\":{\"payer_details\":{\"address\":{\"country\":\"IT\"}},\"payment_method_category\":\"pay_in_installments\",\"preferred_locale\":\"it-IT\"},\"type\":\"klarna\"},\"refunded\":false,\"source\":null,\"status\":\"succeeded\"}"</t>
  </si>
  <si>
    <t>AS-97092</t>
  </si>
  <si>
    <t>gid://shopify/Order/7512765825362</t>
  </si>
  <si>
    <t>gid://shopify/OrderTransaction/8646128861522</t>
  </si>
  <si>
    <t>2026-01-29T20:39:01Z</t>
  </si>
  <si>
    <t>ch_3Sv1zWIkWweOM9jA2Xg7z7rM</t>
  </si>
  <si>
    <t>rjPx9pi49ZfpVGTKojgQH67pL</t>
  </si>
  <si>
    <t>pi_3Sv1zWIkWweOM9jA24tCMts7</t>
  </si>
  <si>
    <t>"{\"id\":\"pi_3Sv1zWIkWweOM9jA24tCMts7\",\"object\":\"payment_intent\",\"amount\":5256,\"amount_capturable\":0,\"amount_received\":5256,\"canceled_at\":null,\"cancellation_reason\":null,\"capture_method\":\"automatic\",\"latest_charge\":{\"id\":\"ch_3Sv1zWIkWweOM9jA2Xg7z7rM\",\"object\":\"charge\",\"amount\":5256,\"application_fee\":\"fee_1Sv1zYIkWweOM9jAq2l9OTFz\",\"balance_transaction\":\"txn_3Sv1zWIkWweOM9jA2emWgiIl\",\"captured\":true,\"created\":1769719143,\"currency\":\"eur\",\"failure_code\":null,\"failure_message\":null,\"fraud_details\":{},\"livemode\":true,\"metadata\":{\"payment_id\":\"rjPx9pi49ZfpVGTKojgQH67p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1zWIkWweOM9jA24tCMts7\",\"payment_method\":\"pm_1Sv1zWIkWweOM9jACfERYITL\",\"payment_method_details\":{\"card\":{\"amount_authorized\":5256,\"authorization_code\":\"NY1BJW\",\"brand\":\"mastercard\",\"checks\":{\"address_line1_check\":null,\"address_postal_code_check\":null,\"cvc_check\":null},\"country\":\"DE\",\"description\":\"World Debit Embossed MasterCard Card\",\"ds_transaction_id\":null,\"exp_month\":12,\"exp_year\":2028,\"extended_authorization\":{\"status\":\"disabled\"},\"fingerprint\":\"kneUAiOenxwqbT4D\",\"funding\":\"debit\",\"iin\":\"530351\",\"incremental_authorization\":{\"status\":\"unavailable\"},\"installments\":null,\"issuer\":\"N26 BANK AG\",\"last4\":\"0000\",\"mandate\":null,\"moto\":false,\"multicapture\":{\"status\":\"unavailable\"},\"network\":\"mastercard\",\"network_token\":{\"used\":false},\"network_transaction_id\":\"MDHJ4IAF60129\",\"overcapture\":{\"maximum_amount_capturable\":5256,\"status\":\"unavailable\"},\"payment_account_reference\":\"5001C8K3V4KGKMRDENJGLCSN3GO8V\",\"regulated_status\":\"unregulated\",\"three_d_secure\":null,\"wallet\":{\"apple_pay\":{\"type\":\"apple_pay\"},\"dynamic_last4\":\"4036\",\"type\":\"apple_pay\"}},\"type\":\"card\"},\"refunded\":false,\"source\":null,\"status\":\"succeeded\",\"mit_params\":{\"network_transaction_id\":\"MDHJ4IAF60129\"}},\"confirmation_method\":\"manual\",\"created\":1769719142,\"currency\":\"eur\",\"customer\":null,\"last_payment_error\":null,\"livemode\":true,\"metadata\":{\"payment_id\":\"rjPx9pi49ZfpVGTKojgQH67pL\",\"payments_extension\":\"true\",\"payments_extension_type\":\"card\",\"reconciliation_flow\":\"payments_api\",\"shop_id\":\"751927347\"},\"next_action\":null,\"payment_method\":\"pm_1Sv1zWIkWweOM9jACfERYITL\",\"payment_method_types\":[\"card\"],\"source\":null,\"status\":\"succeeded\"}"</t>
  </si>
  <si>
    <t>AS-95403</t>
  </si>
  <si>
    <t>gid://shopify/Order/7414774432082</t>
  </si>
  <si>
    <t>gid://shopify/OrderTransaction/8587177886034</t>
  </si>
  <si>
    <t>2026-01-08T19:21:36Z</t>
  </si>
  <si>
    <t>9VX67067V92089606</t>
  </si>
  <si>
    <t>"{\"id\":\"9VX67067V92089606\",\"intent\":\"CAPTURE\",\"status\":\"COMPLETED\",\"payment_source\":{\"paypal\":{\"email_address\":\"magalini.cris@gmail.com\",\"account_id\":\"K8TEGTBZ3XWK8\",\"account_status\":\"UNVERIFIED\",\"name\":{\"given_name\":\"Cristina\",\"surname\":\"Magalini\"},\"phone_number\":{\"national_number\":\"393334127648\"},\"address\":{\"address_line_1\":\"Via Enrico Cialdini 102\",\"admin_area_2\":\"Milano\",\"admin_area_1\":\"MI\",\"postal_code\":\"20161\",\"country_code\":\"IT\"}}},\"purchase_units\":[{\"reference_id\":\"default\",\"amount\":{\"currency_code\":\"EUR\",\"value\":\"49.90\",\"breakdown\":{\"item_total\":{\"currency_code\":\"EUR\",\"value\":\"44.95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Indigo Blue World Map - P\u00f3ster \\/ Sin marco \\/ 70x100\",\"custom_id\":\"{\\\"shop_id\\\":751927347,\\\"session_id\\\":\\\"rBqER0yW1AvAi6m7vcNyFCLbY\\\"}\",\"invoice_id\":\"rBqER0yW1AvAi6m7vcNyFCLbY\",\"soft_descriptor\":\"PAYPAL *ARTESTASTOR AR\",\"items\":[{\"name\":\"Indigo Blue World Map - P\u00f3ster \\/ Sin marco \\/ 70x100\",\"unit_amount\":{\"currency_code\":\"EUR\",\"value\":\"44.95\"},\"tax\":{\"currency_code\":\"EUR\",\"value\":\"0.00\"},\"quantity\":\"1\"}],\"shipping\":{\"name\":{\"full_name\":\"Cristina Magalini\"},\"address\":{\"address_line_1\":\"Via Enrico Cialdini 102\",\"admin_area_2\":\"Milano\",\"admin_area_1\":\"Milano\",\"postal_code\":\"20161\",\"country_code\":\"IT\"}},\"supplementary_data\":{\"tax_nexus\":[]},\"payments\":{\"captures\":[{\"id\":\"88040628HU337113X\",\"status\":\"COMPLETED\",\"amount\":{\"currency_code\":\"EUR\",\"value\":\"49.90\"},\"final_capture\":true,\"disbursement_mode\":\"INSTANT\",\"seller_protection\":{\"status\":\"NOT_ELIGIBLE\"},\"seller_receivable_breakdown\":{\"gross_amount\":{\"currency_code\":\"EUR\",\"value\":\"49.90\"},\"paypal_fee\":{\"currency_code\":\"EUR\",\"value\":\"1.80\"},\"net_amount\":{\"currency_code\":\"EUR\",\"value\":\"48.10\"}},\"invoice_id\":\"rBqER0yW1AvAi6m7vcNyFCLbY\",\"custom_id\":\"{\\\"shop_id\\\":751927347,\\\"session_id\\\":\\\"rBqER0yW1AvAi6m7vcNyFCLbY\\\"}\",\"links\":[{\"href\":\"https:\\/\\/api.paypal.com\\/v2\\/payments\\/captures\\/88040628HU337113X\",\"rel\":\"self\",\"method\":\"GET\"},{\"href\":\"https:\\/\\/api.paypal.com\\/v2\\/payments\\/captures\\/88040628HU337113X\\/refund\",\"rel\":\"refund\",\"method\":\"POST\"},{\"href\":\"https:\\/\\/api.paypal.com\\/v2\\/checkout\\/orders\\/9VX67067V92089606\",\"rel\":\"up\",\"method\":\"GET\"}],\"create_time\":\"2026-01-08T19:21:37Z\",\"update_time\":\"2026-01-08T19:21:37Z\"}]}}],\"payer\":{\"name\":{\"given_name\":\"Cristina\",\"surname\":\"Magalini\"},\"email_address\":\"magalini.cris@gmail.com\",\"payer_id\":\"K8TEGTBZ3XWK8\",\"phone\":{\"phone_number\":{\"national_number\":\"393334127648\"}},\"address\":{\"address_line_1\":\"Via Enrico Cialdini 102\",\"admin_area_2\":\"Milano\",\"admin_area_1\":\"MI\",\"postal_code\":\"20161\",\"country_code\":\"IT\"}},\"create_time\":\"2026-01-08T19:18:50Z\",\"update_time\":\"2026-01-08T19:21:37Z\",\"links\":[{\"href\":\"https:\\/\\/api.paypal.com\\/v2\\/checkout\\/orders\\/9VX67067V92089606\",\"rel\":\"self\",\"method\":\"GET\"}]}"</t>
  </si>
  <si>
    <t>AS-95237</t>
  </si>
  <si>
    <t>gid://shopify/Order/7410957844818</t>
  </si>
  <si>
    <t>gid://shopify/OrderTransaction/8582222086482</t>
  </si>
  <si>
    <t>2026-01-06T19:46:52Z</t>
  </si>
  <si>
    <t>ch_3SmgDRIkWweOM9jA1Bb5Ej17</t>
  </si>
  <si>
    <t>r1h9uKW8J7TpjdN0NQw07tc3y</t>
  </si>
  <si>
    <t>pi_3SmgDRIkWweOM9jA1ukjoXyf</t>
  </si>
  <si>
    <t>"{\"id\":\"pi_3SmgDRIkWweOM9jA1ukjoXyf\",\"object\":\"payment_intent\",\"amount\":27175,\"amount_capturable\":0,\"amount_received\":27175,\"canceled_at\":null,\"cancellation_reason\":null,\"capture_method\":\"automatic\",\"latest_charge\":{\"id\":\"ch_3SmgDRIkWweOM9jA1Bb5Ej17\",\"object\":\"charge\",\"amount\":27175,\"application_fee\":\"fee_1SmgE0IkWweOM9jAFgN2zYmv\",\"balance_transaction\":\"txn_3SmgDRIkWweOM9jA1uEGCt41\",\"captured\":true,\"created\":1767728847,\"currency\":\"eur\",\"failure_code\":null,\"failure_message\":null,\"fraud_details\":{},\"livemode\":true,\"metadata\":{\"payment_id\":\"r1h9uKW8J7TpjdN0NQw07tc3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gDRIkWweOM9jA1ukjoXyf\",\"payment_method\":\"pm_1SmgDRIkWweOM9jAk6zAYjpT\",\"payment_method_details\":{\"card\":{\"amount_authorized\":27175,\"authorization_code\":\"368783\",\"brand\":\"mastercard\",\"checks\":{\"address_line1_check\":\"unavailable\",\"address_postal_code_check\":\"unavailable\",\"cvc_check\":\"unavailable\"},\"country\":\"ES\",\"description\":\"MasterCard Standard Card Immediate Debit\",\"ds_transaction_id\":null,\"exp_month\":6,\"exp_year\":2031,\"extended_authorization\":{\"status\":\"disabled\"},\"fingerprint\":\"aoR3OF5FmVE7SxLv\",\"funding\":\"debit\",\"iin\":\"522205\",\"incremental_authorization\":{\"status\":\"unavailable\"},\"installments\":null,\"issuer\":\"CAIXABANK S.A.\",\"last4\":\"9760\",\"mandate\":null,\"moto\":false,\"multicapture\":{\"status\":\"unavailable\"},\"network\":\"mastercard\",\"network_token\":{\"used\":false},\"network_transaction_id\":\"TCSMWJZGC0106\",\"overcapture\":{\"maximum_amount_capturable\":27175,\"status\":\"unavailable\"},\"payment_account_reference\":\"50011E9745MXBKREV3M3M66DPD7QJ\",\"regulated_status\":\"unregulated\",\"three_d_secure\":{\"authentication_flow\":\"challenge\",\"electronic_commerce_indicator\":\"02\",\"exemption_indicator\":null,\"result\":\"authenticated\",\"result_reason\":null,\"transaction_id\":\"664a83f4-395f-4fe7-8b70-ebf721f59869\",\"version\":\"2.2.0\"},\"wallet\":null},\"type\":\"card\"},\"refunded\":false,\"source\":null,\"status\":\"succeeded\",\"mit_params\":{\"network_transaction_id\":\"TCSMWJZGC0106\"}},\"confirmation_method\":\"manual\",\"created\":1767728813,\"currency\":\"eur\",\"customer\":null,\"last_payment_error\":null,\"livemode\":true,\"metadata\":{\"payment_id\":\"r1h9uKW8J7TpjdN0NQw07tc3y\",\"payments_extension\":\"true\",\"payments_extension_type\":\"card\",\"reconciliation_flow\":\"payments_api\",\"shop_id\":\"751927347\"},\"next_action\":null,\"payment_method\":\"pm_1SmgDRIkWweOM9jAk6zAYjpT\",\"payment_method_types\":[\"card\"],\"source\":null,\"status\":\"succeeded\"}"</t>
  </si>
  <si>
    <t>AS-97054</t>
  </si>
  <si>
    <t>gid://shopify/Order/7511980048722</t>
  </si>
  <si>
    <t>gid://shopify/OrderTransaction/8644983325010</t>
  </si>
  <si>
    <t>2026-01-29T13:16:47Z</t>
  </si>
  <si>
    <t>ch_3Suv5YIkWweOM9jA2BQlPMNu</t>
  </si>
  <si>
    <t>rNRVYfv68zrcvv6KpO7GkzhMG</t>
  </si>
  <si>
    <t>pi_3Suv5YIkWweOM9jA23MdCf6W</t>
  </si>
  <si>
    <t>"{\"id\":\"pi_3Suv5YIkWweOM9jA23MdCf6W\",\"object\":\"payment_intent\",\"amount\":6390,\"amount_capturable\":0,\"amount_received\":6390,\"canceled_at\":null,\"cancellation_reason\":null,\"capture_method\":\"automatic\",\"latest_charge\":{\"id\":\"ch_3Suv5YIkWweOM9jA2BQlPMNu\",\"object\":\"charge\",\"amount\":6390,\"application_fee\":\"fee_1Suv5aIkWweOM9jABmlBqeAT\",\"balance_transaction\":\"txn_3Suv5YIkWweOM9jA2q4jaso9\",\"captured\":true,\"created\":1769692609,\"currency\":\"eur\",\"failure_code\":null,\"failure_message\":null,\"fraud_details\":{},\"livemode\":true,\"metadata\":{\"payment_id\":\"rNRVYfv68zrcvv6KpO7GkzhM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v5YIkWweOM9jA23MdCf6W\",\"payment_method\":\"pm_1Suv5YIkWweOM9jAGcdvhOdR\",\"payment_method_details\":{\"card\":{\"amount_authorized\":6390,\"authorization_code\":\"542569\",\"brand\":\"visa\",\"checks\":{\"address_line1_check\":\"unavailable\",\"address_postal_code_check\":\"unavailable\",\"cvc_check\":null},\"country\":\"FR\",\"description\":\"Visa Classic\",\"ds_transaction_id\":null,\"exp_month\":6,\"exp_year\":2026,\"extended_authorization\":{\"status\":\"disabled\"},\"fingerprint\":\"n5tLvCpOprpcgX7i\",\"funding\":\"debit\",\"iin\":\"497203\",\"incremental_authorization\":{\"status\":\"unavailable\"},\"installments\":null,\"issuer\":\"LE CREDIT LYONNAIS\",\"last4\":\"4903\",\"mandate\":null,\"moto\":false,\"multicapture\":{\"status\":\"unavailable\"},\"network\":\"visa\",\"network_token\":{\"used\":false},\"network_transaction_id\":\"486029478104976\",\"overcapture\":{\"maximum_amount_capturable\":6390,\"status\":\"unavailable\"},\"payment_account_reference\":\"V0010015824228451290965948124\",\"regulated_status\":\"unregulated\",\"three_d_secure\":{\"authentication_flow\":\"frictionless\",\"electronic_commerce_indicator\":\"07\",\"exemption_indicator\":null,\"result\":\"exempted\",\"result_reason\":null,\"transaction_id\":\"105532a4-31da-46fc-b8c2-654d59eb9b8e\",\"version\":\"2.2.0\"},\"wallet\":null},\"type\":\"card\"},\"refunded\":false,\"source\":null,\"status\":\"succeeded\",\"mit_params\":{\"network_transaction_id\":\"486029478104976\"}},\"confirmation_method\":\"manual\",\"created\":1769692608,\"currency\":\"eur\",\"customer\":null,\"last_payment_error\":null,\"livemode\":true,\"metadata\":{\"payment_id\":\"rNRVYfv68zrcvv6KpO7GkzhMG\",\"payments_extension\":\"true\",\"payments_extension_type\":\"card\",\"reconciliation_flow\":\"payments_api\",\"shop_id\":\"751927347\"},\"next_action\":null,\"payment_method\":\"pm_1Suv5YIkWweOM9jAGcdvhOdR\",\"payment_method_types\":[\"card\"],\"source\":null,\"status\":\"succeeded\"}"</t>
  </si>
  <si>
    <t>AS-96921</t>
  </si>
  <si>
    <t>gid://shopify/Order/7498832052562</t>
  </si>
  <si>
    <t>gid://shopify/OrderTransaction/8639605113170</t>
  </si>
  <si>
    <t>2026-01-27T15:28:59Z</t>
  </si>
  <si>
    <t>ch_3SuECNIkWweOM9jA1cphNSDn</t>
  </si>
  <si>
    <t>rL1iKiqTWFUrZ65g0AxvPR8Yo</t>
  </si>
  <si>
    <t>pi_3SuECNIkWweOM9jA1GUUyexM</t>
  </si>
  <si>
    <t>"{\"id\":\"pi_3SuECNIkWweOM9jA1GUUyexM\",\"object\":\"payment_intent\",\"amount\":31249,\"amount_capturable\":0,\"amount_received\":31249,\"canceled_at\":null,\"cancellation_reason\":null,\"capture_method\":\"automatic\",\"latest_charge\":{\"id\":\"ch_3SuECNIkWweOM9jA1cphNSDn\",\"object\":\"charge\",\"amount\":31249,\"application_fee\":\"fee_1SuECOIkWweOM9jA3wiTbiZh\",\"balance_transaction\":\"txn_3SuECNIkWweOM9jA1ytXvZdc\",\"captured\":true,\"created\":1769527740,\"currency\":\"eur\",\"failure_code\":null,\"failure_message\":null,\"fraud_details\":{},\"livemode\":true,\"metadata\":{\"payment_id\":\"rL1iKiqTWFUrZ65g0AxvPR8Y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ECNIkWweOM9jA1GUUyexM\",\"payment_method\":\"pm_1SuECNIkWweOM9jAaNjEnUZb\",\"payment_method_details\":{\"card\":{\"amount_authorized\":31249,\"authorization_code\":\"588338\",\"brand\":\"visa\",\"checks\":{\"address_line1_check\":\"unavailable\",\"address_postal_code_check\":\"unavailable\",\"cvc_check\":null},\"country\":\"ES\",\"description\":\"Visa Business\",\"ds_transaction_id\":null,\"exp_month\":11,\"exp_year\":2028,\"extended_authorization\":{\"status\":\"disabled\"},\"fingerprint\":\"713oRaR6o1CSMZ2X\",\"funding\":\"credit\",\"iin\":\"425566\",\"incremental_authorization\":{\"status\":\"unavailable\"},\"installments\":null,\"issuer\":\"BANKINTER S.A.\",\"last4\":\"1470\",\"mandate\":null,\"moto\":false,\"multicapture\":{\"status\":\"unavailable\"},\"network\":\"visa\",\"network_token\":{\"used\":true},\"network_transaction_id\":\"486027557409517\",\"overcapture\":{\"maximum_amount_capturable\":31249,\"status\":\"unavailable\"},\"payment_account_reference\":\"V0010014625318604866679379568\",\"regulated_status\":\"unregulated\",\"three_d_secure\":null,\"wallet\":null},\"type\":\"card\"},\"refunded\":false,\"source\":null,\"status\":\"succeeded\",\"mit_params\":{\"network_transaction_id\":\"486027557409517\"}},\"confirmation_method\":\"manual\",\"created\":1769527739,\"currency\":\"eur\",\"customer\":null,\"last_payment_error\":null,\"livemode\":true,\"metadata\":{\"payment_id\":\"rL1iKiqTWFUrZ65g0AxvPR8Yo\",\"payments_extension\":\"true\",\"payments_extension_type\":\"card\",\"reconciliation_flow\":\"payments_api\",\"shop_id\":\"751927347\"},\"next_action\":null,\"payment_method\":\"pm_1SuECNIkWweOM9jAaNjEnUZb\",\"payment_method_types\":[\"card\"],\"source\":null,\"status\":\"succeeded\"}"</t>
  </si>
  <si>
    <t>AS-95556</t>
  </si>
  <si>
    <t>gid://shopify/Order/7418998456658</t>
  </si>
  <si>
    <t>gid://shopify/OrderTransaction/8592014344530</t>
  </si>
  <si>
    <t>2026-01-10T15:21:46Z</t>
  </si>
  <si>
    <t>ch_3So3z4IkWweOM9jA0iN3LVOC</t>
  </si>
  <si>
    <t>rsiZncayXavviD1ghCl4z7SIj</t>
  </si>
  <si>
    <t>pi_3So3z4IkWweOM9jA0sTsq5uW</t>
  </si>
  <si>
    <t>"{\"id\":\"pi_3So3z4IkWweOM9jA0sTsq5uW\",\"object\":\"payment_intent\",\"amount\":11691,\"amount_capturable\":0,\"amount_received\":0,\"canceled_at\":null,\"cancellation_reason\":null,\"capture_method\":\"automatic\",\"latest_charge\":{\"id\":\"ch_3So3z4IkWweOM9jA0iN3LVOC\",\"object\":\"charge\",\"amount\":11691,\"application_fee\":null,\"balance_transaction\":null,\"captured\":false,\"created\":1768058507,\"currency\":\"eur\",\"failure_code\":\"card_declined\",\"failure_message\":\"Your card was declined.\",\"fraud_details\":{},\"livemode\":true,\"metadata\":{\"payment_id\":\"rsiZncayXavviD1ghCl4z7SIj\",\"payments_extension\":\"true\",\"payments_extension_type\":\"card\",\"reconciliation_flow\":\"payments_api\",\"shop_id\":\"751927347\"},\"outcome\":{\"advice_code\":\"do_not_try_again\",\"network_advice_code\":\"01\",\"network_decline_code\":\"43\",\"network_status\":\"declined_by_network\",\"reason\":\"stolen_card\",\"risk_level\":\"normal\",\"seller_message\":\"The bank returned the decline code `stolen_card`.\",\"type\":\"issuer_declined\"},\"paid\":false,\"payment_intent\":\"pi_3So3z4IkWweOM9jA0sTsq5uW\",\"payment_method\":\"pm_1So3z4IkWweOM9jAms7eRSaN\",\"payment_method_details\":{\"card\":{\"amount_authorized\":null,\"authorization_code\":null,\"brand\":\"visa\",\"checks\":{\"address_line1_check\":\"unavailable\",\"address_postal_code_check\":\"unavailable\",\"cvc_check\":null},\"country\":\"ES\",\"description\":\"Visa Classic\",\"ds_transaction_id\":null,\"exp_month\":8,\"exp_year\":2027,\"extended_authorization\":{\"status\":\"disabled\"},\"fingerprint\":\"wrq8AvgO4KsfLxjZ\",\"funding\":\"debit\",\"iin\":\"494019\",\"incremental_authorization\":{\"status\":\"unavailable\"},\"installments\":null,\"issuer\":\"BANCO BILBAO VIZCAYA ARGENTARIA S.A. (BBVA)\",\"last4\":\"1195\",\"mandate\":null,\"moto\":false,\"multicapture\":{\"status\":\"unavailable\"},\"network\":\"visa\",\"network_token\":{\"used\":false},\"network_transaction_id\":\"486010553073590\",\"overcapture\":{\"maximum_amount_capturable\":11691,\"status\":\"unavailable\"},\"payment_account_reference\":\"V0010015825290616199805761697\",\"regulated_status\":\"unregulated\",\"three_d_secure\":null,\"wallet\":null},\"type\":\"card\"},\"refunded\":false,\"source\":null,\"status\":\"failed\",\"mit_params\":{\"network_transaction_id\":\"486010553073590\"}},\"confirmation_method\":\"manual\",\"created\":1768058506,\"currency\":\"eur\",\"customer\":null,\"last_payment_error\":{\"advice_code\":\"do_not_try_again\",\"charge\":\"ch_3So3z4IkWweOM9jA0iN3LVOC\",\"code\":\"card_declined\",\"decline_code\":\"stolen_card\",\"doc_url\":\"https:\\/\\/stripe.com\\/docs\\/error-codes\\/card-declined\",\"message\":\"Your card was declined.\",\"network_advice_code\":\"01\",\"network_decline_code\":\"43\",\"payment_method\":{\"id\":\"pm_1So3z4IkWweOM9jAms7eRSaN\",\"object\":\"payment_method\",\"card\":{\"brand\":\"visa\",\"checks\":{\"address_line1_check\":\"unavailable\",\"address_postal_code_check\":\"unavailable\",\"cvc_check\":null},\"country\":\"ES\",\"description\":\"Visa Classic\",\"display_brand\":\"visa\",\"exp_month\":8,\"exp_year\":2027,\"fingerprint\":\"wrq8AvgO4KsfLxjZ\",\"funding\":\"debit\",\"generated_from\":null,\"iin\":\"494019\",\"issuer\":\"BANCO BILBAO VIZCAYA ARGENTARIA S.A. (BBVA)\",\"last4\":\"1195\",\"network_token\":null,\"networks\":{\"available\":[\"visa\"],\"preferred\":null},\"payment_account_reference\":null,\"regulated_status\":\"unregulated\",\"three_d_secure_usage\":{\"supported\":true},\"wallet\":null},\"created\":1768058506,\"livemode\":true,\"metadata\":{},\"type\":\"card\"},\"type\":\"card_error\"},\"livemode\":true,\"metadata\":{\"payment_id\":\"rsiZncayXavviD1ghCl4z7SIj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</si>
  <si>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gid://shopify/OrderTransaction/8592025354578</t>
  </si>
  <si>
    <t>2026-01-10T15:25:58Z</t>
  </si>
  <si>
    <t>ch_3So439IkWweOM9jA1mh28IFO</t>
  </si>
  <si>
    <t>r5cL7VGsaHpbTz8cTZZyOmS7t</t>
  </si>
  <si>
    <t>pi_3So439IkWweOM9jA1RnfKkfR</t>
  </si>
  <si>
    <t>"{\"id\":\"pi_3So439IkWweOM9jA1RnfKkfR\",\"object\":\"payment_intent\",\"amount\":11691,\"amount_capturable\":0,\"amount_received\":11691,\"canceled_at\":null,\"cancellation_reason\":null,\"capture_method\":\"automatic\",\"latest_charge\":{\"id\":\"ch_3So439IkWweOM9jA1mh28IFO\",\"object\":\"charge\",\"amount\":11691,\"application_fee\":\"fee_1So43AIkWweOM9jAtcQsZQe7\",\"balance_transaction\":\"txn_3So439IkWweOM9jA1RXRYmWV\",\"captured\":true,\"created\":1768058760,\"currency\":\"eur\",\"failure_code\":null,\"failure_message\":null,\"fraud_details\":{},\"livemode\":true,\"metadata\":{\"payment_id\":\"r5cL7VGsaHpbTz8cTZZyOmS7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439IkWweOM9jA1RnfKkfR\",\"payment_method\":\"pm_1So439IkWweOM9jAYiYlxY47\",\"payment_method_details\":{\"card\":{\"amount_authorized\":11691,\"authorization_code\":\"485299\",\"brand\":\"mastercard\",\"checks\":{\"address_line1_check\":\"unavailable\",\"address_postal_code_check\":\"unavailable\",\"cvc_check\":null},\"country\":\"ES\",\"description\":\"MasterCard Corporate Immediate Debit\",\"ds_transaction_id\":null,\"exp_month\":5,\"exp_year\":2031,\"extended_authorization\":{\"status\":\"disabled\"},\"fingerprint\":\"OnSmWLyhk3GhVE0i\",\"funding\":\"debit\",\"iin\":\"553153\",\"incremental_authorization\":{\"status\":\"unavailable\"},\"installments\":null,\"issuer\":\"CAIXABANK S.A.\",\"last4\":\"1621\",\"mandate\":null,\"moto\":false,\"multicapture\":{\"status\":\"unavailable\"},\"network\":\"mastercard\",\"network_token\":{\"used\":false},\"network_transaction_id\":\"TCBMZWKX50110\",\"overcapture\":{\"maximum_amount_capturable\":11691,\"status\":\"unavailable\"},\"payment_account_reference\":\"50013JPSPRQMZ87NAAMYB22L04W67\",\"regulated_status\":\"unregulated\",\"three_d_secure\":null,\"wallet\":null},\"type\":\"card\"},\"refunded\":false,\"source\":null,\"status\":\"succeeded\",\"mit_params\":{\"network_transaction_id\":\"TCBMZWKX50110\"}},\"confirmation_method\":\"manual\",\"created\":1768058759,\"currency\":\"eur\",\"customer\":null,\"last_payment_error\":null,\"livemode\":true,\"metadata\":{\"payment_id\":\"r5cL7VGsaHpbTz8cTZZyOmS7t\",\"payments_extension\":\"true\",\"payments_extension_type\":\"card\",\"reconciliation_flow\":\"payments_api\",\"shop_id\":\"751927347\"},\"next_action\":null,\"payment_method\":\"pm_1So439IkWweOM9jAYiYlxY47\",\"payment_method_types\":[\"card\"],\"source\":null,\"status\":\"succeeded\"}"</t>
  </si>
  <si>
    <t>AS-96271</t>
  </si>
  <si>
    <t>gid://shopify/Order/7439765045586</t>
  </si>
  <si>
    <t>gid://shopify/OrderTransaction/8615563034962</t>
  </si>
  <si>
    <t>2026-01-18T18:14:50Z</t>
  </si>
  <si>
    <t>25R50173SK3133813</t>
  </si>
  <si>
    <t>"{\"id\":\"25R50173SK3133813\",\"intent\":\"CAPTURE\",\"status\":\"COMPLETED\",\"payment_source\":{\"paypal\":{\"email_address\":\"patricialillo72@gmail.com\",\"account_id\":\"LRKX93CR8W2KU\",\"account_status\":\"VERIFIED\",\"name\":{\"given_name\":\"patricia\",\"surname\":\"lillo pedraza\"},\"phone_number\":{\"national_number\":\"34660034525\"},\"address\":{\"address_line_1\":\"c\\/ el paular 4 bajo dcha.\",\"admin_area_2\":\"madrid\",\"admin_area_1\":\"MADRID\",\"postal_code\":\"28030\",\"country_code\":\"ES\"}}},\"purchase_units\":[{\"reference_id\":\"default\",\"amount\":{\"currency_code\":\"EUR\",\"value\":\"66.85\",\"breakdown\":{\"item_total\":{\"currency_code\":\"EUR\",\"value\":\"66.85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Ibiza IX - P\u00f3ster \\/ Sin marco \\/ 30x40\",\"custom_id\":\"{\\\"shop_id\\\":751927347,\\\"session_id\\\":\\\"rwKpHzGLI75KunNcJctzvzOMZ\\\"}\",\"invoice_id\":\"rwKpHzGLI75KunNcJctzvzOMZ\",\"soft_descriptor\":\"ARTESTASTOR ARTESTASTO\",\"items\":[{\"name\":\"Ibiza IX - P\u00f3ster \\/ Sin marco \\/ 30x40\",\"unit_amount\":{\"currency_code\":\"EUR\",\"value\":\"19.95\"},\"tax\":{\"currency_code\":\"EUR\",\"value\":\"0.00\"},\"quantity\":\"1\"},{\"name\":\"Watercolor V - P\u00f3ster \\/ Sin marco \\/ 30x40\",\"unit_amount\":{\"currency_code\":\"EUR\",\"value\":\"19.95\"},\"tax\":{\"currency_code\":\"EUR\",\"value\":\"0.00\"},\"quantity\":\"1\"},{\"name\":\"The Sunlight (Special Edition) - Robert Delaunay - P\u00f3ster \\/ Sin marco \\/ 40x50\",\"unit_amount\":{\"currency_code\":\"EUR\",\"value\":\"26.95\"},\"tax\":{\"currency_code\":\"EUR\",\"value\":\"0.00\"},\"quantity\":\"1\"}],\"shipping\":{\"name\":{\"full_name\":\"patricia lillo pedraza\"},\"address\":{\"address_line_1\":\"c\\/ el paular 4 bajo dcha.\",\"address_line_2\":\"Bajo Dcha\",\"admin_area_2\":\"madrid\",\"admin_area_1\":\"Madrid\",\"postal_code\":\"28030\",\"country_code\":\"ES\"}},\"supplementary_data\":{\"tax_nexus\":[]},\"payments\":{\"captures\":[{\"id\":\"4Y430336DV570410W\",\"status\":\"COMPLETED\",\"amount\":{\"currency_code\":\"EUR\",\"value\":\"66.85\"},\"final_capture\":true,\"disbursement_mode\":\"INSTANT\",\"seller_protection\":{\"status\":\"ELIGIBLE\",\"dispute_categories\":[\"ITEM_NOT_RECEIVED\",\"UNAUTHORIZED_TRANSACTION\"]},\"seller_receivable_breakdown\":{\"gross_amount\":{\"currency_code\":\"EUR\",\"value\":\"66.85\"},\"paypal_fee\":{\"currency_code\":\"EUR\",\"value\":\"2.29\"},\"net_amount\":{\"currency_code\":\"EUR\",\"value\":\"64.56\"}},\"invoice_id\":\"rwKpHzGLI75KunNcJctzvzOMZ\",\"custom_id\":\"{\\\"shop_id\\\":751927347,\\\"session_id\\\":\\\"rwKpHzGLI75KunNcJctzvzOMZ\\\"}\",\"links\":[{\"href\":\"https:\\/\\/api.paypal.com\\/v2\\/payments\\/captures\\/4Y430336DV570410W\",\"rel\":\"self\",\"method\":\"GET\"},{\"href\":\"https:\\/\\/api.paypal.com\\/v2\\/payments\\/captures\\/4Y430336DV570410W\\/refund\",\"rel\":\"refund\",\"method\":\"POST\"},{\"href\":\"https:\\/\\/api.paypal.com\\/v2\\/checkout\\/orders\\/25R50173SK3133813\",\"rel\":\"up\",\"method\":\"GET\"}],\"create_time\":\"2026-01-18T18:14:52Z\",\"update_time\":\"2026-01-18T18:14:52Z\"}]}}],\"payer\":{\"name\":{\"given_name\":\"patricia\",\"surname\":\"lillo pedraza\"},\"email_address\":\"patricialillo72@gmail.com\",\"payer_id\":\"LRKX93CR8W2KU\",\"phone\":{\"phone_number\":{\"national_number\":\"34660034525\"}},\"address\":{\"address_line_1\":\"c\\/ el paular 4 bajo dcha.\",\"admin_area_2\":\"madrid\",\"admin_area_1\":\"MADRID\",\"postal_code\":\"28030\",\"country_code\":\"ES\"}},\"create_time\":\"2026-01-18T18:10:18Z\",\"update_time\":\"2026-01-18T18:14:52Z\",\"links\":[{\"href\":\"https:\\/\\/api.paypal.com\\/v2\\/checkout\\/orders\\/25R50173SK3133813\",\"rel\":\"self\",\"method\":\"GET\"}]}"</t>
  </si>
  <si>
    <t>AS-96662</t>
  </si>
  <si>
    <t>gid://shopify/Order/7492184244562</t>
  </si>
  <si>
    <t>gid://shopify/OrderTransaction/8631125967186</t>
  </si>
  <si>
    <t>2026-01-24T14:55:24Z</t>
  </si>
  <si>
    <t>ch_3St8FEIkWweOM9jA0bX1boMf</t>
  </si>
  <si>
    <t>rWRzv5sCYuyFPGXwIOV7LLafZ</t>
  </si>
  <si>
    <t>pi_3St8FEIkWweOM9jA0CeBCmki</t>
  </si>
  <si>
    <t>"{\"id\":\"pi_3St8FEIkWweOM9jA0CeBCmki\",\"object\":\"payment_intent\",\"amount\":11597,\"amount_capturable\":0,\"amount_received\":11597,\"canceled_at\":null,\"cancellation_reason\":null,\"capture_method\":\"automatic\",\"latest_charge\":{\"id\":\"ch_3St8FEIkWweOM9jA0bX1boMf\",\"object\":\"charge\",\"amount\":11597,\"application_fee\":\"fee_1St8FHIkWweOM9jAgCnfuNdM\",\"balance_transaction\":\"txn_3St8FEIkWweOM9jA0VT79DrJ\",\"captured\":true,\"created\":1769266526,\"currency\":\"eur\",\"failure_code\":null,\"failure_message\":null,\"fraud_details\":{},\"livemode\":true,\"metadata\":{\"payment_id\":\"rWRzv5sCYuyFPGXwIOV7LLaf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8FEIkWweOM9jA0CeBCmki\",\"payment_method\":\"pm_1St8FEIkWweOM9jAOtBYuCuT\",\"payment_method_details\":{\"card\":{\"amount_authorized\":11597,\"authorization_code\":\"552666\",\"brand\":\"visa\",\"checks\":{\"address_line1_check\":\"unavailable\",\"address_postal_code_check\":\"unavailable\",\"cvc_check\":\"pass\"},\"country\":\"ES\",\"description\":\"Visa Classic\",\"ds_transaction_id\":null,\"exp_month\":12,\"exp_year\":2027,\"extended_authorization\":{\"status\":\"disabled\"},\"fingerprint\":\"ScJsub0LY8WZSuKm\",\"funding\":\"credit\",\"iin\":\"465584\",\"incremental_authorization\":{\"status\":\"unavailable\"},\"installments\":null,\"issuer\":\"BANCO COOPERATIVO ESPANOL S.A.\",\"last4\":\"1017\",\"mandate\":null,\"moto\":false,\"multicapture\":{\"status\":\"unavailable\"},\"network\":\"visa\",\"network_token\":{\"used\":false},\"network_transaction_id\":\"486024537262391\",\"overcapture\":{\"maximum_amount_capturable\":11597,\"status\":\"unavailable\"},\"payment_account_reference\":\"V0010013821127471941076964630\",\"regulated_status\":\"unregulated\",\"three_d_secure\":null,\"wallet\":null},\"type\":\"card\"},\"refunded\":false,\"source\":null,\"status\":\"succeeded\",\"mit_params\":{\"network_transaction_id\":\"486024537262391\"}},\"confirmation_method\":\"manual\",\"created\":1769266524,\"currency\":\"eur\",\"customer\":null,\"last_payment_error\":null,\"livemode\":true,\"metadata\":{\"payment_id\":\"rWRzv5sCYuyFPGXwIOV7LLafZ\",\"payments_extension\":\"true\",\"payments_extension_type\":\"card\",\"reconciliation_flow\":\"payments_api\",\"shop_id\":\"751927347\"},\"next_action\":null,\"payment_method\":\"pm_1St8FEIkWweOM9jAOtBYuCuT\",\"payment_method_types\":[\"card\"],\"source\":null,\"status\":\"succeeded\"}"</t>
  </si>
  <si>
    <t>AS-97233</t>
  </si>
  <si>
    <t>gid://shopify/Order/7516942106962</t>
  </si>
  <si>
    <t>gid://shopify/OrderTransaction/8650883170642</t>
  </si>
  <si>
    <t>2026-01-31T18:45:30Z</t>
  </si>
  <si>
    <t>py_3SvjAlIkWweOM9jA2BXLyH5F</t>
  </si>
  <si>
    <t>r4C24vDXstnXVDQcQj3bjkZFm</t>
  </si>
  <si>
    <t>"{\"id\":\"py_3SvjAlIkWweOM9jA2BXLyH5F\",\"object\":\"charge\",\"amount\":7190,\"application_fee\":\"fee_1SvjB4IkWweOM9jAfuwU8QZV\",\"balance_transaction\":\"txn_3SvjAlIkWweOM9jA2QoKZIlN\",\"captured\":true,\"created\":1769885150,\"currency\":\"eur\",\"failure_code\":null,\"failure_message\":null,\"fraud_details\":{},\"livemode\":true,\"metadata\":{\"payments_extension_type\":\"klarna\",\"payments_extension\":\"true\",\"shop_id\":\"751927347\",\"reconciliation_flow\":\"payments_api\",\"payment_id\":\"r4C24vDXstnXVDQcQj3bjkZFm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vjAlIkWweOM9jA2wTkv27n\",\"payment_method\":\"pm_1SvjAlIkWweOM9jArkEc7fJm\",\"payment_method_details\":{\"klarna\":{\"payer_details\":{\"address\":{\"country\":\"IT\"}},\"payment_method_category\":\"pay_in_installments\",\"preferred_locale\":\"it-IT\"},\"type\":\"klarna\"},\"refunded\":false,\"source\":null,\"status\":\"succeeded\"}"</t>
  </si>
  <si>
    <t>AS-95635</t>
  </si>
  <si>
    <t>gid://shopify/Order/7420593897810</t>
  </si>
  <si>
    <t>gid://shopify/OrderTransaction/8593894867282</t>
  </si>
  <si>
    <t>2026-01-11T12:09:17Z</t>
  </si>
  <si>
    <t>ch_3SoNSMIkWweOM9jA2rNtVH9v</t>
  </si>
  <si>
    <t>rCxiGRQJAZU7GZI4o1aTNh7FL</t>
  </si>
  <si>
    <t>pi_3SoNSMIkWweOM9jA2rUhzBQJ</t>
  </si>
  <si>
    <t>"{\"id\":\"pi_3SoNSMIkWweOM9jA2rUhzBQJ\",\"object\":\"payment_intent\",\"amount\":10611,\"amount_capturable\":0,\"amount_received\":10611,\"canceled_at\":null,\"cancellation_reason\":null,\"capture_method\":\"automatic\",\"latest_charge\":{\"id\":\"ch_3SoNSMIkWweOM9jA2rNtVH9v\",\"object\":\"charge\",\"amount\":10611,\"application_fee\":\"fee_1SoNSOIkWweOM9jAR0p4YmjA\",\"balance_transaction\":\"txn_3SoNSMIkWweOM9jA2uxd1M3L\",\"captured\":true,\"created\":1768133359,\"currency\":\"eur\",\"failure_code\":null,\"failure_message\":null,\"fraud_details\":{},\"livemode\":true,\"metadata\":{\"payment_id\":\"rCxiGRQJAZU7GZI4o1aTNh7F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NSMIkWweOM9jA2rUhzBQJ\",\"payment_method\":\"pm_1SoNSMIkWweOM9jATdK6npvI\",\"payment_method_details\":{\"card\":{\"amount_authorized\":10611,\"authorization_code\":\"756549\",\"brand\":\"visa\",\"checks\":{\"address_line1_check\":\"unavailable\",\"address_postal_code_check\":\"unavailable\",\"cvc_check\":\"pass\"},\"country\":\"FR\",\"description\":\"Visa Gold\",\"ds_transaction_id\":null,\"exp_month\":9,\"exp_year\":2029,\"extended_authorization\":{\"status\":\"disabled\"},\"fingerprint\":\"qe1vPQsOmAVNIB5O\",\"funding\":\"debit\",\"iin\":\"453352\",\"incremental_authorization\":{\"status\":\"unavailable\"},\"installments\":null,\"issuer\":\"CREDIT AGRICOLE SOCIETE ANONYME\",\"last4\":\"4046\",\"mandate\":null,\"moto\":false,\"multicapture\":{\"status\":\"unavailable\"},\"network\":\"visa\",\"network_token\":{\"used\":false},\"network_transaction_id\":\"486011437604734\",\"overcapture\":{\"maximum_amount_capturable\":10611,\"status\":\"unavailable\"},\"payment_account_reference\":null,\"regulated_status\":\"unregulated\",\"three_d_secure\":{\"authentication_flow\":\"frictionless\",\"electronic_commerce_indicator\":\"07\",\"exemption_indicator\":null,\"result\":\"exempted\",\"result_reason\":null,\"transaction_id\":\"206bdb08-449d-40a3-b1d4-9c6b472f123d\",\"version\":\"2.2.0\"},\"wallet\":null},\"type\":\"card\"},\"refunded\":false,\"source\":null,\"status\":\"succeeded\",\"mit_params\":{\"network_transaction_id\":\"486011437604734\"}},\"confirmation_method\":\"manual\",\"created\":1768133358,\"currency\":\"eur\",\"customer\":null,\"last_payment_error\":null,\"livemode\":true,\"metadata\":{\"payment_id\":\"rCxiGRQJAZU7GZI4o1aTNh7FL\",\"payments_extension\":\"true\",\"payments_extension_type\":\"card\",\"reconciliation_flow\":\"payments_api\",\"shop_id\":\"751927347\"},\"next_action\":null,\"payment_method\":\"pm_1SoNSMIkWweOM9jATdK6npvI\",\"payment_method_types\":[\"card\"],\"source\":null,\"status\":\"succeeded\"}"</t>
  </si>
  <si>
    <t>AS-95335</t>
  </si>
  <si>
    <t>gid://shopify/Order/7413207433554</t>
  </si>
  <si>
    <t>gid://shopify/OrderTransaction/8585090466130</t>
  </si>
  <si>
    <t>2026-01-07T21:59:49Z</t>
  </si>
  <si>
    <t>ch_3Sn4leIkWweOM9jA1fffvvLv</t>
  </si>
  <si>
    <t>rZor8shIcSy2wVYmVStM7m5qU</t>
  </si>
  <si>
    <t>pi_3Sn4leIkWweOM9jA1Rmsbgn3</t>
  </si>
  <si>
    <t>"{\"id\":\"pi_3Sn4leIkWweOM9jA1Rmsbgn3\",\"object\":\"payment_intent\",\"amount\":3790,\"amount_capturable\":0,\"amount_received\":3790,\"canceled_at\":null,\"cancellation_reason\":null,\"capture_method\":\"automatic\",\"latest_charge\":{\"id\":\"ch_3Sn4leIkWweOM9jA1fffvvLv\",\"object\":\"charge\",\"amount\":3790,\"application_fee\":\"fee_1Sn4lfIkWweOM9jABr9qcprj\",\"balance_transaction\":\"txn_3Sn4leIkWweOM9jA1k83XrM4\",\"captured\":true,\"created\":1767823190,\"currency\":\"eur\",\"failure_code\":null,\"failure_message\":null,\"fraud_details\":{},\"livemode\":true,\"metadata\":{\"payment_id\":\"rZor8shIcSy2wVYmVStM7m5q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4leIkWweOM9jA1Rmsbgn3\",\"payment_method\":\"pm_1Sn4leIkWweOM9jAVbzZJIrt\",\"payment_method_details\":{\"card\":{\"amount_authorized\":3790,\"authorization_code\":\"192552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EdTghdEqQgmbHVTg\",\"funding\":\"debit\",\"iin\":\"435785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486007791918995\",\"overcapture\":{\"maximum_amount_capturable\":3790,\"status\":\"unavailable\"},\"payment_account_reference\":\"V0010013824115674630807467335\",\"regulated_status\":\"unregulated\",\"three_d_secure\":null,\"wallet\":{\"apple_pay\":{\"type\":\"apple_pay\"},\"dynamic_last4\":\"3842\",\"type\":\"apple_pay\"}},\"type\":\"card\"},\"refunded\":false,\"source\":null,\"status\":\"succeeded\",\"mit_params\":{\"network_transaction_id\":\"486007791918995\"}},\"confirmation_method\":\"manual\",\"created\":1767823190,\"currency\":\"eur\",\"customer\":null,\"last_payment_error\":null,\"livemode\":true,\"metadata\":{\"payment_id\":\"rZor8shIcSy2wVYmVStM7m5qU\",\"payments_extension\":\"true\",\"payments_extension_type\":\"card\",\"reconciliation_flow\":\"payments_api\",\"shop_id\":\"751927347\"},\"next_action\":null,\"payment_method\":\"pm_1Sn4leIkWweOM9jAVbzZJIrt\",\"payment_method_types\":[\"card\"],\"source\":null,\"status\":\"succeeded\"}"</t>
  </si>
  <si>
    <t>AS-95109</t>
  </si>
  <si>
    <t>gid://shopify/Order/7400481358162</t>
  </si>
  <si>
    <t>gid://shopify/OrderTransaction/8577509032274</t>
  </si>
  <si>
    <t>2026-01-05T08:47:26Z</t>
  </si>
  <si>
    <t>ch_3Sm9RjIkWweOM9jA1w55Bnk1</t>
  </si>
  <si>
    <t>rXM0uRTYICTVvgJ46bqIpUQx6</t>
  </si>
  <si>
    <t>pi_3Sm9RjIkWweOM9jA1qMOuDCS</t>
  </si>
  <si>
    <t>"{\"id\":\"pi_3Sm9RjIkWweOM9jA1qMOuDCS\",\"object\":\"payment_intent\",\"amount\":6737,\"amount_capturable\":0,\"amount_received\":6737,\"canceled_at\":null,\"cancellation_reason\":null,\"capture_method\":\"automatic\",\"latest_charge\":{\"id\":\"ch_3Sm9RjIkWweOM9jA1w55Bnk1\",\"object\":\"charge\",\"amount\":6737,\"application_fee\":\"fee_1Sm9RlIkWweOM9jAf1pwWGa6\",\"balance_transaction\":\"txn_3Sm9RjIkWweOM9jA13J8hHMa\",\"captured\":true,\"created\":1767602848,\"currency\":\"eur\",\"failure_code\":null,\"failure_message\":null,\"fraud_details\":{},\"livemode\":true,\"metadata\":{\"payment_id\":\"rXM0uRTYICTVvgJ46bqIpUQx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9RjIkWweOM9jA1qMOuDCS\",\"payment_method\":\"pm_1Sm9RjIkWweOM9jAsX87HONx\",\"payment_method_details\":{\"card\":{\"amount_authorized\":6737,\"authorization_code\":\"947184\",\"brand\":\"mastercard\",\"checks\":{\"address_line1_check\":\"unavailable\",\"address_postal_code_check\":\"unavailable\",\"cvc_check\":\"pass\"},\"country\":\"ES\",\"description\":\"Platinum MasterCard Immediate Debit\",\"ds_transaction_id\":null,\"exp_month\":8,\"exp_year\":2026,\"extended_authorization\":{\"status\":\"disabled\"},\"fingerprint\":\"FP5k7K3HOCWhCCmj\",\"funding\":\"debit\",\"iin\":\"535120\",\"incremental_authorization\":{\"status\":\"unavailable\"},\"installments\":null,\"issuer\":\"ING BANK N.V.\",\"last4\":\"9023\",\"mandate\":null,\"moto\":false,\"multicapture\":{\"status\":\"unavailable\"},\"network\":\"mastercard\",\"network_token\":{\"used\":false},\"network_transaction_id\":\"TPLUAOJ790105\",\"overcapture\":{\"maximum_amount_capturable\":6737,\"status\":\"unavailable\"},\"payment_account_reference\":\"5001A0SCK5KCL3ZBH8J3HKN5LGCYA\",\"regulated_status\":\"unregulated\",\"three_d_secure\":null,\"wallet\":null},\"type\":\"card\"},\"refunded\":false,\"source\":null,\"status\":\"succeeded\",\"mit_params\":{\"network_transaction_id\":\"TPLUAOJ790105\"}},\"confirmation_method\":\"manual\",\"created\":1767602847,\"currency\":\"eur\",\"customer\":null,\"last_payment_error\":null,\"livemode\":true,\"metadata\":{\"payment_id\":\"rXM0uRTYICTVvgJ46bqIpUQx6\",\"payments_extension\":\"true\",\"payments_extension_type\":\"card\",\"reconciliation_flow\":\"payments_api\",\"shop_id\":\"751927347\"},\"next_action\":null,\"payment_method\":\"pm_1Sm9RjIkWweOM9jAsX87HONx\",\"payment_method_types\":[\"card\"],\"source\":null,\"status\":\"succeeded\"}"</t>
  </si>
  <si>
    <t>AS-95563</t>
  </si>
  <si>
    <t>gid://shopify/Order/7419080278354</t>
  </si>
  <si>
    <t>gid://shopify/OrderTransaction/8592124313938</t>
  </si>
  <si>
    <t>2026-01-10T16:03:38Z</t>
  </si>
  <si>
    <t>ch_3So4daIkWweOM9jA273U19cB</t>
  </si>
  <si>
    <t>rKhSMsctkMuwtvMXzkfOVjuay</t>
  </si>
  <si>
    <t>pi_3So4daIkWweOM9jA2CUkxnuJ</t>
  </si>
  <si>
    <t>"{\"id\":\"pi_3So4daIkWweOM9jA2CUkxnuJ\",\"object\":\"payment_intent\",\"amount\":14675,\"amount_capturable\":0,\"amount_received\":14675,\"canceled_at\":null,\"cancellation_reason\":null,\"capture_method\":\"automatic\",\"latest_charge\":{\"id\":\"ch_3So4daIkWweOM9jA273U19cB\",\"object\":\"charge\",\"amount\":14675,\"application_fee\":\"fee_1So4ddIkWweOM9jAhWNooC5F\",\"balance_transaction\":\"txn_3So4daIkWweOM9jA2ffmget9\",\"captured\":true,\"created\":1768061021,\"currency\":\"eur\",\"failure_code\":null,\"failure_message\":null,\"fraud_details\":{},\"livemode\":true,\"metadata\":{\"payment_id\":\"rKhSMsctkMuwtvMXzkfOVjua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4daIkWweOM9jA2CUkxnuJ\",\"payment_method\":\"pm_1So4daIkWweOM9jA26V210NG\",\"payment_method_details\":{\"card\":{\"amount_authorized\":14675,\"authorization_code\":\"108131\",\"brand\":\"visa\",\"checks\":{\"address_line1_check\":\"unavailable\",\"address_postal_code_check\":\"unavailable\",\"cvc_check\":null},\"country\":\"FR\",\"description\":\"Visa Gold\",\"ds_transaction_id\":null,\"exp_month\":6,\"exp_year\":2028,\"extended_authorization\":{\"status\":\"disabled\"},\"fingerprint\":\"UlrhAZY8albI6qyI\",\"funding\":\"credit\",\"iin\":\"497490\",\"incremental_authorization\":{\"status\":\"unavailable\"},\"installments\":null,\"issuer\":\"BNP PARIBAS\",\"last4\":\"4053\",\"mandate\":null,\"moto\":false,\"multicapture\":{\"status\":\"unavailable\"},\"network\":\"visa\",\"network_token\":{\"used\":false},\"network_transaction_id\":\"486010578215221\",\"overcapture\":{\"maximum_amount_capturable\":14675,\"status\":\"unavailable\"},\"payment_account_reference\":\"V001AABA102012021050767774802\",\"regulated_status\":\"unregulated\",\"three_d_secure\":{\"authentication_flow\":\"frictionless\",\"electronic_commerce_indicator\":\"05\",\"exemption_indicator\":null,\"result\":\"authenticated\",\"result_reason\":null,\"transaction_id\":\"1e94528e-0a8e-48b5-816e-3b4c5134b1b1\",\"version\":\"2.2.0\"},\"wallet\":null},\"type\":\"card\"},\"refunded\":false,\"source\":null,\"status\":\"succeeded\",\"mit_params\":{\"network_transaction_id\":\"486010578215221\"}},\"confirmation_method\":\"manual\",\"created\":1768061018,\"currency\":\"eur\",\"customer\":null,\"last_payment_error\":null,\"livemode\":true,\"metadata\":{\"payment_id\":\"rKhSMsctkMuwtvMXzkfOVjuay\",\"payments_extension\":\"true\",\"payments_extension_type\":\"card\",\"reconciliation_flow\":\"payments_api\",\"shop_id\":\"751927347\"},\"next_action\":null,\"payment_method\":\"pm_1So4daIkWweOM9jA26V210NG\",\"payment_method_types\":[\"card\"],\"source\":null,\"status\":\"succeeded\"}"</t>
  </si>
  <si>
    <t>AS-95517</t>
  </si>
  <si>
    <t>gid://shopify/Order/7418042384722</t>
  </si>
  <si>
    <t>gid://shopify/OrderTransaction/8590865760594</t>
  </si>
  <si>
    <t>2026-01-10T05:56:24Z</t>
  </si>
  <si>
    <t>ch_3Snv9xIkWweOM9jA2cRDvQXf</t>
  </si>
  <si>
    <t>rFWxrYe8XxmOCJQOtEb4lMDAs</t>
  </si>
  <si>
    <t>pi_3Snv9xIkWweOM9jA2MAZqdix</t>
  </si>
  <si>
    <t>"{\"id\":\"pi_3Snv9xIkWweOM9jA2MAZqdix\",\"object\":\"payment_intent\",\"amount\":1790,\"amount_capturable\":0,\"amount_received\":1790,\"canceled_at\":null,\"cancellation_reason\":null,\"capture_method\":\"automatic\",\"latest_charge\":{\"id\":\"ch_3Snv9xIkWweOM9jA2cRDvQXf\",\"object\":\"charge\",\"amount\":1790,\"application_fee\":\"fee_1Snv9zIkWweOM9jAfTm3eaAC\",\"balance_transaction\":\"txn_3Snv9xIkWweOM9jA28wVAmzf\",\"captured\":true,\"created\":1768024587,\"currency\":\"eur\",\"failure_code\":null,\"failure_message\":null,\"fraud_details\":{},\"livemode\":true,\"metadata\":{\"payment_id\":\"rFWxrYe8XxmOCJQOtEb4lMDA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v9xIkWweOM9jA2MAZqdix\",\"payment_method\":\"pm_1Snv9xIkWweOM9jAGyTu5au9\",\"payment_method_details\":{\"card\":{\"amount_authorized\":1790,\"authorization_code\":\"908122\",\"brand\":\"visa\",\"checks\":{\"address_line1_check\":\"unavailable\",\"address_postal_code_check\":\"unavailable\",\"cvc_check\":null},\"country\":\"FR\",\"description\":\"Visa Classic\",\"ds_transaction_id\":null,\"exp_month\":3,\"exp_year\":2028,\"extended_authorization\":{\"status\":\"disabled\"},\"fingerprint\":\"tNqVlryh8nKFmVoV\",\"funding\":\"credit\",\"iin\":\"497402\",\"incremental_authorization\":{\"status\":\"unavailable\"},\"installments\":null,\"issuer\":\"BNP PARIBAS\",\"last4\":\"1254\",\"mandate\":null,\"moto\":false,\"multicapture\":{\"status\":\"unavailable\"},\"network\":\"visa\",\"network_token\":{\"used\":false},\"network_transaction_id\":\"486010213870136\",\"overcapture\":{\"maximum_amount_capturable\":1790,\"status\":\"unavailable\"},\"payment_account_reference\":\"V001AABA102012021031754573255\",\"regulated_status\":\"unregulated\",\"three_d_secure\":{\"authentication_flow\":\"frictionless\",\"electronic_commerce_indicator\":\"05\",\"exemption_indicator\":null,\"result\":\"authenticated\",\"result_reason\":null,\"transaction_id\":\"1caf8f75-67ba-45e8-b600-70816cd0062a\",\"version\":\"2.2.0\"},\"wallet\":null},\"type\":\"card\"},\"refunded\":false,\"source\":null,\"status\":\"succeeded\",\"mit_params\":{\"network_transaction_id\":\"486010213870136\"}},\"confirmation_method\":\"manual\",\"created\":1768024585,\"currency\":\"eur\",\"customer\":null,\"last_payment_error\":null,\"livemode\":true,\"metadata\":{\"payment_id\":\"rFWxrYe8XxmOCJQOtEb4lMDAs\",\"payments_extension\":\"true\",\"payments_extension_type\":\"card\",\"reconciliation_flow\":\"payments_api\",\"shop_id\":\"751927347\"},\"next_action\":null,\"payment_method\":\"pm_1Snv9xIkWweOM9jAGyTu5au9\",\"payment_method_types\":[\"card\"],\"source\":null,\"status\":\"succeeded\"}"</t>
  </si>
  <si>
    <t>AS-96679</t>
  </si>
  <si>
    <t>gid://shopify/Order/7492541317458</t>
  </si>
  <si>
    <t>gid://shopify/OrderTransaction/8631546315090</t>
  </si>
  <si>
    <t>2026-01-24T17:20:49Z</t>
  </si>
  <si>
    <t>1L885607MX528915F</t>
  </si>
  <si>
    <t>"{\"id\":\"1L885607MX528915F\",\"intent\":\"CAPTURE\",\"status\":\"COMPLETED\",\"payment_source\":{\"paypal\":{\"email_address\":\"d_meschede@gmx.de\",\"account_id\":\"WV3C8PQ9BV7J8\",\"account_status\":\"VERIFIED\",\"name\":{\"given_name\":\"Dana\",\"surname\":\"Meschede\"},\"phone_number\":{\"national_number\":\"4917631634284\"},\"address\":{\"address_line_1\":\"Weihenstrasse 3\",\"admin_area_2\":\"Lippstadt\",\"postal_code\":\"59555\",\"country_code\":\"DE\"}}},\"purchase_units\":[{\"reference_id\":\"default\",\"amount\":{\"currency_code\":\"EUR\",\"value\":\"98.85\",\"breakdown\":{\"item_total\":{\"currency_code\":\"EUR\",\"value\":\"98.85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ycling by the sea - P\u00f3ster \\/ Sin marco \\/ 50x70\",\"custom_id\":\"{\\\"shop_id\\\":751927347,\\\"session_id\\\":\\\"rzQNwsXVfbBito24flZ8kfqQN\\\"}\",\"invoice_id\":\"rzQNwsXVfbBito24flZ8kfqQN\",\"items\":[{\"name\":\"Cycling by the sea - P\u00f3ster \\/ Sin marco \\/ 50x70\",\"unit_amount\":{\"currency_code\":\"EUR\",\"value\":\"32.95\"},\"tax\":{\"currency_code\":\"EUR\",\"value\":\"0.00\"},\"quantity\":\"1\"},{\"name\":\"Van Life - P\u00f3ster \\/ Sin marco \\/ 50x70\",\"unit_amount\":{\"currency_code\":\"EUR\",\"value\":\"32.95\"},\"tax\":{\"currency_code\":\"EUR\",\"value\":\"0.00\"},\"quantity\":\"1\"},{\"name\":\"Surf Hut - P\u00f3ster \\/ Sin marco \\/ 50x70\",\"unit_amount\":{\"currency_code\":\"EUR\",\"value\":\"32.95\"},\"tax\":{\"currency_code\":\"EUR\",\"value\":\"0.00\"},\"quantity\":\"1\"}],\"shipping\":{\"name\":{\"full_name\":\"Dana Meschede\"},\"address\":{\"address_line_1\":\"Weihenstrasse 3\",\"admin_area_2\":\"Lippstadt\",\"postal_code\":\"59555\",\"country_code\":\"DE\"}},\"supplementary_data\":{\"tax_nexus\":[]},\"payments\":{\"captures\":[{\"id\":\"2N700907NT770231U\",\"status\":\"COMPLETED\",\"amount\":{\"currency_code\":\"EUR\",\"value\":\"98.85\"},\"final_capture\":true,\"disbursement_mode\":\"INSTANT\",\"seller_protection\":{\"status\":\"ELIGIBLE\",\"dispute_categories\":[\"ITEM_NOT_RECEIVED\",\"UNAUTHORIZED_TRANSACTION\"]},\"seller_receivable_breakdown\":{\"gross_amount\":{\"currency_code\":\"EUR\",\"value\":\"98.85\"},\"paypal_fee\":{\"currency_code\":\"EUR\",\"value\":\"3.22\"},\"net_amount\":{\"currency_code\":\"EUR\",\"value\":\"95.63\"}},\"invoice_id\":\"rzQNwsXVfbBito24flZ8kfqQN\",\"custom_id\":\"{\\\"shop_id\\\":751927347,\\\"session_id\\\":\\\"rzQNwsXVfbBito24flZ8kfqQN\\\"}\",\"links\":[{\"href\":\"https:\\/\\/api.paypal.com\\/v2\\/payments\\/captures\\/2N700907NT770231U\",\"rel\":\"self\",\"method\":\"GET\"},{\"href\":\"https:\\/\\/api.paypal.com\\/v2\\/payments\\/captures\\/2N700907NT770231U\\/refund\",\"rel\":\"refund\",\"method\":\"POST\"},{\"href\":\"https:\\/\\/api.paypal.com\\/v2\\/checkout\\/orders\\/1L885607MX528915F\",\"rel\":\"up\",\"method\":\"GET\"}],\"create_time\":\"2026-01-24T17:20:51Z\",\"update_time\":\"2026-01-24T17:20:51Z\"}]}}],\"payer\":{\"name\":{\"given_name\":\"Dana\",\"surname\":\"Meschede\"},\"email_address\":\"d_meschede@gmx.de\",\"payer_id\":\"WV3C8PQ9BV7J8\",\"phone\":{\"phone_number\":{\"national_number\":\"4917631634284\"}},\"address\":{\"address_line_1\":\"Weihenstrasse 3\",\"admin_area_2\":\"Lippstadt\",\"postal_code\":\"59555\",\"country_code\":\"DE\"}},\"create_time\":\"2026-01-24T17:20:23Z\",\"update_time\":\"2026-01-24T17:20:51Z\",\"links\":[{\"href\":\"https:\\/\\/api.paypal.com\\/v2\\/checkout\\/orders\\/1L885607MX528915F\",\"rel\":\"self\",\"method\":\"GET\"}]}"</t>
  </si>
  <si>
    <t>gid://shopify/OrderTransaction/8631557751122</t>
  </si>
  <si>
    <t>2026-01-24T17:23:55Z</t>
  </si>
  <si>
    <t>zeIu5jxain2CCFnbNwWWhpLsQ</t>
  </si>
  <si>
    <t>"{\"status\":\"COMPLETED\",\"id\":\"2C8529023L272543J\",\"amount\":\"98.85\",\"currency\":\"EUR\",\"created_at\":\"2026-01-24T09:23:56-08:00\",\"updated_at\":\"2026-01-24T09:23:56-08:00\",\"seller_payable_breakdown\":{\"gross_amount\":{\"currency_code\":\"EUR\",\"value\":\"98.85\"},\"paypal_fee\":{\"currency_code\":\"EUR\",\"value\":\"0.00\"},\"net_amount\":{\"currency_code\":\"EUR\",\"value\":\"98.85\"},\"total_refunded_amount\":{\"currency_code\":\"EUR\",\"value\":\"98.85\"}},\"invoice_id\":{\"invoice_id\":\"rzQNwsXVfbBito24flZ8kfqQN\"},\"custom_id\":{\"shop_id\":751927347,\"session_id\":\"zeIu5jxain2CCFnbNwWWhpLsQ\"}}"</t>
  </si>
  <si>
    <t>AS-96700</t>
  </si>
  <si>
    <t>gid://shopify/Order/7493022024018</t>
  </si>
  <si>
    <t>gid://shopify/OrderTransaction/8632128700754</t>
  </si>
  <si>
    <t>2026-01-24T21:29:04Z</t>
  </si>
  <si>
    <t>89F28529LK5571045</t>
  </si>
  <si>
    <t>"{\"id\":\"89F28529LK5571045\",\"intent\":\"CAPTURE\",\"status\":\"COMPLETED\",\"payment_source\":{\"paypal\":{\"email_address\":\"masquepinatas@gmail.com\",\"account_id\":\"SASWW36S5UE38\",\"account_status\":\"VERIFIED\",\"name\":{\"given_name\":\"Maria\",\"surname\":\"Camba Gutierrez\"},\"business_name\":\"Mas que pi\u00f1atas\",\"phone_number\":{\"national_number\":\"34626686854\"},\"address\":{\"address_line_1\":\"C\\/Donoso Cortes 45, 2 10\",\"admin_area_2\":\"Madrid\",\"admin_area_1\":\"Madrid\",\"postal_code\":\"28015\",\"country_code\":\"ES\"}}},\"purchase_units\":[{\"reference_id\":\"default\",\"amount\":{\"currency_code\":\"EUR\",\"value\":\"206.91\",\"breakdown\":{\"item_total\":{\"currency_code\":\"EUR\",\"value\":\"229.90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22.99\"}}},\"payee\":{\"email_address\":\"info@artestaposters.com\",\"merchant_id\":\"CZQCEKGVW6QGG\",\"display_data\":{\"brand_name\":\"Artesta\"}},\"payment_instruction\":{\"disbursement_mode\":\"INSTANT\"},\"description\":\"Away from hear No1 - Dan Hobday - Lienzo \\/ Madera roble natural \\/ 50x70\",\"custom_id\":\"{\\\"shop_id\\\":751927347,\\\"session_id\\\":\\\"rnHQfDoQQlFSEUHoMY0eLOrAo\\\"}\",\"invoice_id\":\"rnHQfDoQQlFSEUHoMY0eLOrAo\",\"items\":[{\"name\":\"Away from hear No1 - Dan Hobday - Lienzo \\/ Madera roble natural \\/ 50x70\",\"unit_amount\":{\"currency_code\":\"EUR\",\"value\":\"114.95\"},\"tax\":{\"currency_code\":\"EUR\",\"value\":\"0.00\"},\"quantity\":\"1\"},{\"name\":\"Away from hear No2 - Dan Hobday - Lienzo \\/ Madera roble natural \\/ 50x70\",\"unit_amount\":{\"currency_code\":\"EUR\",\"value\":\"114.95\"},\"tax\":{\"currency_code\":\"EUR\",\"value\":\"0.00\"},\"quantity\":\"1\"}],\"shipping\":{\"name\":{\"full_name\":\"MAR\u00cdA CAMBA GUTI\u00c9RREZ\"},\"address\":{\"address_line_1\":\"DONOSO CORT\u00c9S 45, 210\",\"admin_area_2\":\"MADRID\",\"admin_area_1\":\"Madrid\",\"postal_code\":\"28015\",\"country_code\":\"ES\"}},\"supplementary_data\":{\"tax_nexus\":[]},\"payments\":{\"captures\":[{\"id\":\"6V5920170T242833H\",\"status\":\"COMPLETED\",\"amount\":{\"currency_code\":\"EUR\",\"value\":\"206.91\"},\"final_capture\":true,\"disbursement_mode\":\"INSTANT\",\"seller_protection\":{\"status\":\"ELIGIBLE\",\"dispute_categories\":[\"ITEM_NOT_RECEIVED\",\"UNAUTHORIZED_TRANSACTION\"]},\"seller_receivable_breakdown\":{\"gross_amount\":{\"currency_code\":\"EUR\",\"value\":\"206.91\"},\"paypal_fee\":{\"currency_code\":\"EUR\",\"value\":\"6.35\"},\"net_amount\":{\"currency_code\":\"EUR\",\"value\":\"200.56\"}},\"invoice_id\":\"rnHQfDoQQlFSEUHoMY0eLOrAo\",\"custom_id\":\"{\\\"shop_id\\\":751927347,\\\"session_id\\\":\\\"rnHQfDoQQlFSEUHoMY0eLOrAo\\\"}\",\"links\":[{\"href\":\"https:\\/\\/api.paypal.com\\/v2\\/payments\\/captures\\/6V5920170T242833H\",\"rel\":\"self\",\"method\":\"GET\"},{\"href\":\"https:\\/\\/api.paypal.com\\/v2\\/payments\\/captures\\/6V5920170T242833H\\/refund\",\"rel\":\"refund\",\"method\":\"POST\"},{\"href\":\"https:\\/\\/api.paypal.com\\/v2\\/checkout\\/orders\\/89F28529LK5571045\",\"rel\":\"up\",\"method\":\"GET\"}],\"create_time\":\"2026-01-24T21:29:06Z\",\"update_time\":\"2026-01-24T21:29:06Z\"}]}}],\"payer\":{\"name\":{\"given_name\":\"Maria\",\"surname\":\"Camba Gutierrez\"},\"email_address\":\"masquepinatas@gmail.com\",\"payer_id\":\"SASWW36S5UE38\",\"phone\":{\"phone_number\":{\"national_number\":\"34626686854\"}},\"address\":{\"address_line_1\":\"C\\/Donoso Cortes 45, 2 10\",\"admin_area_2\":\"Madrid\",\"admin_area_1\":\"Madrid\",\"postal_code\":\"28015\",\"country_code\":\"ES\"}},\"create_time\":\"2026-01-24T21:28:41Z\",\"update_time\":\"2026-01-24T21:29:06Z\",\"links\":[{\"href\":\"https:\\/\\/api.paypal.com\\/v2\\/checkout\\/orders\\/89F28529LK5571045\",\"rel\":\"self\",\"method\":\"GET\"}]}"</t>
  </si>
  <si>
    <t>AS-95499</t>
  </si>
  <si>
    <t>gid://shopify/Order/7417572294994</t>
  </si>
  <si>
    <t>gid://shopify/OrderTransaction/8590205452626</t>
  </si>
  <si>
    <t>2026-01-09T19:50:17Z</t>
  </si>
  <si>
    <t>ch_3SnlhOIkWweOM9jA0rerhgqh</t>
  </si>
  <si>
    <t>rJ7OI5jgMy7VM8c5jGx4JN2BI</t>
  </si>
  <si>
    <t>pi_3SnlhOIkWweOM9jA08kQ8nHx</t>
  </si>
  <si>
    <t>"{\"id\":\"pi_3SnlhOIkWweOM9jA08kQ8nHx\",\"object\":\"payment_intent\",\"amount\":19360,\"amount_capturable\":0,\"amount_received\":19360,\"canceled_at\":null,\"cancellation_reason\":null,\"capture_method\":\"automatic\",\"latest_charge\":{\"id\":\"ch_3SnlhOIkWweOM9jA0rerhgqh\",\"object\":\"charge\",\"amount\":19360,\"application_fee\":\"fee_1SnlhQIkWweOM9jA57Vcpc51\",\"balance_transaction\":\"txn_3SnlhOIkWweOM9jA0WU1ZMy0\",\"captured\":true,\"created\":1767988219,\"currency\":\"eur\",\"failure_code\":null,\"failure_message\":null,\"fraud_details\":{},\"livemode\":true,\"metadata\":{\"payment_id\":\"rJ7OI5jgMy7VM8c5jGx4JN2B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lhOIkWweOM9jA08kQ8nHx\",\"payment_method\":\"pm_1SnlhOIkWweOM9jArsPrvzSU\",\"payment_method_details\":{\"card\":{\"amount_authorized\":19360,\"authorization_code\":\"669961\",\"brand\":\"visa\",\"checks\":{\"address_line1_check\":\"fail\",\"address_postal_code_check\":\"pass\",\"cvc_check\":\"pass\"},\"country\":\"FR\",\"description\":\"Visa Gold\",\"ds_transaction_id\":null,\"exp_month\":6,\"exp_year\":2029,\"extended_authorization\":{\"status\":\"disabled\"},\"fingerprint\":\"YJLCYp7cHNToL5yb\",\"funding\":\"debit\",\"iin\":\"497045\",\"incremental_authorization\":{\"status\":\"unavailable\"},\"installments\":null,\"issuer\":\"LA BANQUE POSTALE\",\"last4\":\"1535\",\"mandate\":null,\"moto\":false,\"multicapture\":{\"status\":\"unavailable\"},\"network\":\"visa\",\"network_token\":{\"used\":false},\"network_transaction_id\":\"486009714202100\",\"overcapture\":{\"maximum_amount_capturable\":19360,\"status\":\"unavailable\"},\"payment_account_reference\":\"V001AADBP30000364853900000000\",\"regulated_status\":\"unregulated\",\"three_d_secure\":{\"authentication_flow\":\"frictionless\",\"electronic_commerce_indicator\":\"07\",\"exemption_indicator\":null,\"result\":\"exempted\",\"result_reason\":null,\"transaction_id\":\"af3be6b5-a8f8-4290-b236-523e72733bea\",\"version\":\"2.2.0\"},\"wallet\":null},\"type\":\"card\"},\"refunded\":false,\"source\":null,\"status\":\"succeeded\",\"mit_params\":{\"network_transaction_id\":\"486009714202100\"}},\"confirmation_method\":\"manual\",\"created\":1767988218,\"currency\":\"eur\",\"customer\":null,\"last_payment_error\":null,\"livemode\":true,\"metadata\":{\"payment_id\":\"rJ7OI5jgMy7VM8c5jGx4JN2BI\",\"payments_extension\":\"true\",\"payments_extension_type\":\"card\",\"reconciliation_flow\":\"payments_api\",\"shop_id\":\"751927347\"},\"next_action\":null,\"payment_method\":\"pm_1SnlhOIkWweOM9jArsPrvzSU\",\"payment_method_types\":[\"card\"],\"source\":null,\"status\":\"succeeded\"}"</t>
  </si>
  <si>
    <t>AS-95467</t>
  </si>
  <si>
    <t>gid://shopify/Order/7416533123410</t>
  </si>
  <si>
    <t>gid://shopify/OrderTransaction/8589363216722</t>
  </si>
  <si>
    <t>2026-01-09T14:15:17Z</t>
  </si>
  <si>
    <t>ch_3SngTBIkWweOM9jA2XAHLyDR</t>
  </si>
  <si>
    <t>rtgTiDUQNe0UOImI0fGuvrrqX</t>
  </si>
  <si>
    <t>pi_3SngTBIkWweOM9jA2keRxBUm</t>
  </si>
  <si>
    <t>"{\"id\":\"pi_3SngTBIkWweOM9jA2keRxBUm\",\"object\":\"payment_intent\",\"amount\":5931,\"amount_capturable\":0,\"amount_received\":5931,\"canceled_at\":null,\"cancellation_reason\":null,\"capture_method\":\"automatic\",\"latest_charge\":{\"id\":\"ch_3SngTBIkWweOM9jA2XAHLyDR\",\"object\":\"charge\",\"amount\":5931,\"application_fee\":\"fee_1SngTDIkWweOM9jAf3eLCYvk\",\"balance_transaction\":\"txn_3SngTBIkWweOM9jA2yWZfqbA\",\"captured\":true,\"created\":1767968118,\"currency\":\"eur\",\"failure_code\":null,\"failure_message\":null,\"fraud_details\":{},\"livemode\":true,\"metadata\":{\"payment_id\":\"rtgTiDUQNe0UOImI0fGuvrrq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gTBIkWweOM9jA2keRxBUm\",\"payment_method\":\"pm_1SngTBIkWweOM9jA4kYO2fdr\",\"payment_method_details\":{\"card\":{\"amount_authorized\":5931,\"authorization_code\":\"442781\",\"brand\":\"mastercard\",\"checks\":{\"address_line1_check\":\"unavailable\",\"address_postal_code_check\":\"unavailable\",\"cvc_check\":\"pass\"},\"country\":\"ES\",\"description\":\"MasterCard Prepaid Card (Non-US)\",\"ds_transaction_id\":null,\"exp_month\":5,\"exp_year\":2027,\"extended_authorization\":{\"status\":\"disabled\"},\"fingerprint\":\"4RgVzUY5ZkN2InNf\",\"funding\":\"prepaid\",\"iin\":\"510087\",\"incremental_authorization\":{\"status\":\"unavailable\"},\"installments\":null,\"issuer\":\"BANCO SANTANDER S.A.\",\"last4\":\"1202\",\"mandate\":null,\"moto\":false,\"multicapture\":{\"status\":\"unavailable\"},\"network\":\"mastercard\",\"network_token\":{\"used\":false},\"network_transaction_id\":\"MRGXBYY7N0109\",\"overcapture\":{\"maximum_amount_capturable\":5931,\"status\":\"unavailable\"},\"payment_account_reference\":\"5001AHN2KXRQK5TAI9PBT96305MOX\",\"regulated_status\":\"unregulated\",\"three_d_secure\":null,\"wallet\":null},\"type\":\"card\"},\"refunded\":false,\"source\":null,\"status\":\"succeeded\",\"mit_params\":{\"network_transaction_id\":\"MRGXBYY7N0109\"}},\"confirmation_method\":\"manual\",\"created\":1767968117,\"currency\":\"eur\",\"customer\":null,\"last_payment_error\":null,\"livemode\":true,\"metadata\":{\"payment_id\":\"rtgTiDUQNe0UOImI0fGuvrrqX\",\"payments_extension\":\"true\",\"payments_extension_type\":\"card\",\"reconciliation_flow\":\"payments_api\",\"shop_id\":\"751927347\"},\"next_action\":null,\"payment_method\":\"pm_1SngTBIkWweOM9jA4kYO2fdr\",\"payment_method_types\":[\"card\"],\"source\":null,\"status\":\"succeeded\"}"</t>
  </si>
  <si>
    <t>AS-94981</t>
  </si>
  <si>
    <t>gid://shopify/Order/7397847335250</t>
  </si>
  <si>
    <t>gid://shopify/OrderTransaction/8574289838418</t>
  </si>
  <si>
    <t>2026-01-03T17:49:13Z</t>
  </si>
  <si>
    <t>9S97481260521782K</t>
  </si>
  <si>
    <t>"{\"id\":\"9S97481260521782K\",\"intent\":\"CAPTURE\",\"status\":\"COMPLETED\",\"payment_source\":{\"paypal\":{\"email_address\":\"a.adam92@gmx.de\",\"account_id\":\"62JMJA3H7G9NL\",\"account_status\":\"VERIFIED\",\"name\":{\"given_name\":\"Alexander\",\"surname\":\"Adam\"},\"phone_number\":{\"national_number\":\"4915758223425\"},\"address\":{\"address_line_1\":\"Ahornweg 7\",\"admin_area_2\":\"Rhinow\",\"postal_code\":\"14728\",\"country_code\":\"DE\"}}},\"purchase_units\":[{\"reference_id\":\"default\",\"amount\":{\"currency_code\":\"EUR\",\"value\":\"65.90\",\"breakdown\":{\"item_total\":{\"currency_code\":\"EUR\",\"value\":\"65.90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unset Peaks 1 - P\u00f3ster \\/ Sin marco \\/ 50x70\",\"custom_id\":\"{\\\"shop_id\\\":751927347,\\\"session_id\\\":\\\"r9S4x1KLySFnD2GZgB6CMrjxn\\\"}\",\"invoice_id\":\"r9S4x1KLySFnD2GZgB6CMrjxn\",\"items\":[{\"name\":\"Sunset Peaks 1 - P\u00f3ster \\/ Sin marco \\/ 50x70\",\"unit_amount\":{\"currency_code\":\"EUR\",\"value\":\"32.95\"},\"tax\":{\"currency_code\":\"EUR\",\"value\":\"0.00\"},\"quantity\":\"1\"},{\"name\":\"Sunset Peaks 2 - P\u00f3ster \\/ Sin marco \\/ 50x70\",\"unit_amount\":{\"currency_code\":\"EUR\",\"value\":\"32.95\"},\"tax\":{\"currency_code\":\"EUR\",\"value\":\"0.00\"},\"quantity\":\"1\"}],\"shipping\":{\"name\":{\"full_name\":\"Alexander Adam\"},\"address\":{\"address_line_1\":\"Jahnstr. 1 c\",\"admin_area_2\":\"Rhinow\",\"postal_code\":\"14728\",\"country_code\":\"DE\"}},\"supplementary_data\":{\"tax_nexus\":[]},\"payments\":{\"captures\":[{\"id\":\"07W89566NK265741P\",\"status\":\"COMPLETED\",\"amount\":{\"currency_code\":\"EUR\",\"value\":\"65.90\"},\"final_capture\":true,\"disbursement_mode\":\"INSTANT\",\"seller_protection\":{\"status\":\"ELIGIBLE\",\"dispute_categories\":[\"ITEM_NOT_RECEIVED\",\"UNAUTHORIZED_TRANSACTION\"]},\"seller_receivable_breakdown\":{\"gross_amount\":{\"currency_code\":\"EUR\",\"value\":\"65.90\"},\"paypal_fee\":{\"currency_code\":\"EUR\",\"value\":\"2.26\"},\"net_amount\":{\"currency_code\":\"EUR\",\"value\":\"63.64\"}},\"invoice_id\":\"r9S4x1KLySFnD2GZgB6CMrjxn\",\"custom_id\":\"{\\\"shop_id\\\":751927347,\\\"session_id\\\":\\\"r9S4x1KLySFnD2GZgB6CMrjxn\\\"}\",\"links\":[{\"href\":\"https:\\/\\/api.paypal.com\\/v2\\/payments\\/captures\\/07W89566NK265741P\",\"rel\":\"self\",\"method\":\"GET\"},{\"href\":\"https:\\/\\/api.paypal.com\\/v2\\/payments\\/captures\\/07W89566NK265741P\\/refund\",\"rel\":\"refund\",\"method\":\"POST\"},{\"href\":\"https:\\/\\/api.paypal.com\\/v2\\/checkout\\/orders\\/9S97481260521782K\",\"rel\":\"up\",\"method\":\"GET\"}],\"create_time\":\"2026-01-03T17:49:15Z\",\"update_time\":\"2026-01-03T17:49:15Z\"}]}}],\"payer\":{\"name\":{\"given_name\":\"Alexander\",\"surname\":\"Adam\"},\"email_address\":\"a.adam92@gmx.de\",\"payer_id\":\"62JMJA3H7G9NL\",\"phone\":{\"phone_number\":{\"national_number\":\"4915758223425\"}},\"address\":{\"address_line_1\":\"Ahornweg 7\",\"admin_area_2\":\"Rhinow\",\"postal_code\":\"14728\",\"country_code\":\"DE\"}},\"create_time\":\"2026-01-03T17:48:11Z\",\"update_time\":\"2026-01-03T17:49:15Z\",\"links\":[{\"href\":\"https:\\/\\/api.paypal.com\\/v2\\/checkout\\/orders\\/9S97481260521782K\",\"rel\":\"self\",\"method\":\"GET\"}]}"</t>
  </si>
  <si>
    <t>AS-96288</t>
  </si>
  <si>
    <t>gid://shopify/Order/7440045998418</t>
  </si>
  <si>
    <t>gid://shopify/OrderTransaction/8615895335250</t>
  </si>
  <si>
    <t>2026-01-18T20:47:45Z</t>
  </si>
  <si>
    <t>ch_3Sr2svIkWweOM9jA2KzvHV2X</t>
  </si>
  <si>
    <t>rIk2NcV0Y8dqBS4geAUUfjBEv</t>
  </si>
  <si>
    <t>pi_3Sr2svIkWweOM9jA2zoPIOGv</t>
  </si>
  <si>
    <t>"{\"id\":\"pi_3Sr2svIkWweOM9jA2zoPIOGv\",\"object\":\"payment_intent\",\"amount\":8897,\"amount_capturable\":0,\"amount_received\":8897,\"canceled_at\":null,\"cancellation_reason\":null,\"capture_method\":\"automatic\",\"latest_charge\":{\"id\":\"ch_3Sr2svIkWweOM9jA2KzvHV2X\",\"object\":\"charge\",\"amount\":8897,\"application_fee\":\"fee_1Sr2syIkWweOM9jAkcRUW6xW\",\"balance_transaction\":\"txn_3Sr2svIkWweOM9jA20h6hRKv\",\"captured\":true,\"created\":1768769267,\"currency\":\"eur\",\"failure_code\":null,\"failure_message\":null,\"fraud_details\":{},\"livemode\":true,\"metadata\":{\"payment_id\":\"rIk2NcV0Y8dqBS4geAUUfjBE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2svIkWweOM9jA2zoPIOGv\",\"payment_method\":\"pm_1Sr2svIkWweOM9jA79WBQOWa\",\"payment_method_details\":{\"card\":{\"amount_authorized\":8897,\"authorization_code\":\"008470\",\"brand\":\"visa\",\"checks\":{\"address_line1_check\":\"fail\",\"address_postal_code_check\":\"fail\",\"cvc_check\":\"pass\"},\"country\":\"AT\",\"description\":\"Visa Gold\",\"ds_transaction_id\":null,\"exp_month\":7,\"exp_year\":2026,\"extended_authorization\":{\"status\":\"disabled\"},\"fingerprint\":\"EwpiVqRFzHQmNHmB\",\"funding\":\"credit\",\"iin\":\"422093\",\"incremental_authorization\":{\"status\":\"unavailable\"},\"installments\":null,\"issuer\":\"ERSTE BANK DER OESTERREICHISCHEN SPARKASSEN AG\",\"last4\":\"4624\",\"mandate\":null,\"moto\":false,\"multicapture\":{\"status\":\"unavailable\"},\"network\":\"visa\",\"network_token\":{\"used\":false},\"network_transaction_id\":\"486018748680214\",\"overcapture\":{\"maximum_amount_capturable\":8897,\"status\":\"unavailable\"},\"payment_account_reference\":\"V0010013018293258033878870928\",\"regulated_status\":\"unregulated\",\"three_d_secure\":null,\"wallet\":null},\"type\":\"card\"},\"refunded\":false,\"source\":null,\"status\":\"succeeded\",\"mit_params\":{\"network_transaction_id\":\"486018748680214\"}},\"confirmation_method\":\"manual\",\"created\":1768769265,\"currency\":\"eur\",\"customer\":null,\"last_payment_error\":null,\"livemode\":true,\"metadata\":{\"payment_id\":\"rIk2NcV0Y8dqBS4geAUUfjBEv\",\"payments_extension\":\"true\",\"payments_extension_type\":\"card\",\"reconciliation_flow\":\"payments_api\",\"shop_id\":\"751927347\"},\"next_action\":null,\"payment_method\":\"pm_1Sr2svIkWweOM9jA79WBQOWa\",\"payment_method_types\":[\"card\"],\"source\":null,\"status\":\"succeeded\"}"</t>
  </si>
  <si>
    <t>AS-94964</t>
  </si>
  <si>
    <t>gid://shopify/Order/7397499142482</t>
  </si>
  <si>
    <t>gid://shopify/OrderTransaction/8573834330450</t>
  </si>
  <si>
    <t>2026-01-03T14:49:56Z</t>
  </si>
  <si>
    <t>00Y96814195020927</t>
  </si>
  <si>
    <t>"{\"id\":\"00Y96814195020927\",\"intent\":\"CAPTURE\",\"status\":\"COMPLETED\",\"payment_source\":{\"paypal\":{\"email_address\":\"elisa.zulian@gmail.com\",\"account_id\":\"94WR4ZLBYFAT8\",\"account_status\":\"VERIFIED\",\"name\":{\"given_name\":\"Elisa\",\"surname\":\"Zulian\"},\"phone_number\":{\"national_number\":\"3343532593\"},\"address\":{\"address_line_1\":\"Via Morozzo 13\",\"admin_area_2\":\"Torino\",\"admin_area_1\":\"Torino\",\"postal_code\":\"10141\",\"country_code\":\"IT\"}}},\"purchase_units\":[{\"reference_id\":\"default\",\"amount\":{\"currency_code\":\"EUR\",\"value\":\"49.90\",\"breakdown\":{\"item_total\":{\"currency_code\":\"EUR\",\"value\":\"44.95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addies Mood - jotadejai - P\u00f3ster \\/ Sin marco \\/ 70x100\",\"custom_id\":\"{\\\"shop_id\\\":751927347,\\\"session_id\\\":\\\"rZP46XzrMGjZXKqJWxXBq6F33\\\"}\",\"invoice_id\":\"rZP46XzrMGjZXKqJWxXBq6F33\",\"items\":[{\"name\":\"Maddies Mood - jotadejai - P\u00f3ster \\/ Sin marco \\/ 70x100\",\"unit_amount\":{\"currency_code\":\"EUR\",\"value\":\"44.95\"},\"tax\":{\"currency_code\":\"EUR\",\"value\":\"0.00\"},\"quantity\":\"1\"}],\"shipping\":{\"name\":{\"full_name\":\"Giuliana Manfrellotti\"},\"address\":{\"address_line_1\":\"Via Raffaele Cadorna 19\\/c\",\"admin_area_2\":\"Torino\",\"admin_area_1\":\"Tur\u00edn\",\"postal_code\":\"10136\",\"country_code\":\"IT\"}},\"supplementary_data\":{\"tax_nexus\":[]},\"payments\":{\"captures\":[{\"id\":\"9TP050217H447571G\",\"status\":\"COMPLETED\",\"amount\":{\"currency_code\":\"EUR\",\"value\":\"49.90\"},\"final_capture\":true,\"disbursement_mode\":\"INSTANT\",\"seller_protection\":{\"status\":\"ELIGIBLE\",\"dispute_categories\":[\"ITEM_NOT_RECEIVED\",\"UNAUTHORIZED_TRANSACTION\"]},\"seller_receivable_breakdown\":{\"gross_amount\":{\"currency_code\":\"EUR\",\"value\":\"49.90\"},\"paypal_fee\":{\"currency_code\":\"EUR\",\"value\":\"1.80\"},\"net_amount\":{\"currency_code\":\"EUR\",\"value\":\"48.10\"}},\"invoice_id\":\"rZP46XzrMGjZXKqJWxXBq6F33\",\"custom_id\":\"{\\\"shop_id\\\":751927347,\\\"session_id\\\":\\\"rZP46XzrMGjZXKqJWxXBq6F33\\\"}\",\"links\":[{\"href\":\"https:\\/\\/api.paypal.com\\/v2\\/payments\\/captures\\/9TP050217H447571G\",\"rel\":\"self\",\"method\":\"GET\"},{\"href\":\"https:\\/\\/api.paypal.com\\/v2\\/payments\\/captures\\/9TP050217H447571G\\/refund\",\"rel\":\"refund\",\"method\":\"POST\"},{\"href\":\"https:\\/\\/api.paypal.com\\/v2\\/checkout\\/orders\\/00Y96814195020927\",\"rel\":\"up\",\"method\":\"GET\"}],\"create_time\":\"2026-01-03T14:49:58Z\",\"update_time\":\"2026-01-03T14:49:58Z\"}]}}],\"payer\":{\"name\":{\"given_name\":\"Elisa\",\"surname\":\"Zulian\"},\"email_address\":\"elisa.zulian@gmail.com\",\"payer_id\":\"94WR4ZLBYFAT8\",\"phone\":{\"phone_number\":{\"national_number\":\"3343532593\"}},\"address\":{\"address_line_1\":\"Via Morozzo 13\",\"admin_area_2\":\"Torino\",\"admin_area_1\":\"Torino\",\"postal_code\":\"10141\",\"country_code\":\"IT\"}},\"create_time\":\"2026-01-03T14:47:25Z\",\"update_time\":\"2026-01-03T14:49:58Z\",\"links\":[{\"href\":\"https:\\/\\/api.paypal.com\\/v2\\/checkout\\/orders\\/00Y96814195020927\",\"rel\":\"self\",\"method\":\"GET\"}]}"</t>
  </si>
  <si>
    <t>AS-96220</t>
  </si>
  <si>
    <t>gid://shopify/Order/7438872740178</t>
  </si>
  <si>
    <t>gid://shopify/OrderTransaction/8614482182482</t>
  </si>
  <si>
    <t>2026-01-18T09:47:52Z</t>
  </si>
  <si>
    <t>ch_3SqsaLIkWweOM9jA13cszUez</t>
  </si>
  <si>
    <t>rrJkP2JPJviZDQaB9y1MChqb6</t>
  </si>
  <si>
    <t>pi_3SqsaLIkWweOM9jA1OpFaJtZ</t>
  </si>
  <si>
    <t>"{\"id\":\"pi_3SqsaLIkWweOM9jA1OpFaJtZ\",\"object\":\"payment_intent\",\"amount\":6741,\"amount_capturable\":0,\"amount_received\":6741,\"canceled_at\":null,\"cancellation_reason\":null,\"capture_method\":\"automatic\",\"latest_charge\":{\"id\":\"ch_3SqsaLIkWweOM9jA13cszUez\",\"object\":\"charge\",\"amount\":6741,\"application_fee\":\"fee_1SqsaNIkWweOM9jAKYgOVNYd\",\"balance_transaction\":\"txn_3SqsaLIkWweOM9jA1CdyQ5xt\",\"captured\":true,\"created\":1768729674,\"currency\":\"eur\",\"failure_code\":null,\"failure_message\":null,\"fraud_details\":{},\"livemode\":true,\"metadata\":{\"payment_id\":\"rrJkP2JPJviZDQaB9y1MChqb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saLIkWweOM9jA1OpFaJtZ\",\"payment_method\":\"pm_1SqsaLIkWweOM9jAyyt0fjae\",\"payment_method_details\":{\"card\":{\"amount_authorized\":6741,\"authorization_code\":\"566920\",\"brand\":\"visa\",\"checks\":{\"address_line1_check\":\"unavailable\",\"address_postal_code_check\":\"unavailable\",\"cvc_check\":\"pass\"},\"country\":\"ES\",\"description\":\"Visa Classic\",\"ds_transaction_id\":null,\"exp_month\":2,\"exp_year\":2026,\"extended_authorization\":{\"status\":\"disabled\"},\"fingerprint\":\"WiYpN7nJhfAWkhR4\",\"funding\":\"credit\",\"iin\":\"466203\",\"incremental_authorization\":{\"status\":\"unavailable\"},\"installments\":null,\"issuer\":\"CAJASUR BANCO S.A\",\"last4\":\"1121\",\"mandate\":null,\"moto\":false,\"multicapture\":{\"status\":\"unavailable\"},\"network\":\"visa\",\"network_token\":{\"used\":false},\"network_transaction_id\":\"486018352753342\",\"overcapture\":{\"maximum_amount_capturable\":6741,\"status\":\"unavailable\"},\"payment_account_reference\":\"V0010013818287544242932697988\",\"regulated_status\":\"unregulated\",\"three_d_secure\":null,\"wallet\":null},\"type\":\"card\"},\"refunded\":false,\"source\":null,\"status\":\"succeeded\",\"mit_params\":{\"network_transaction_id\":\"486018352753342\"}},\"confirmation_method\":\"manual\",\"created\":1768729673,\"currency\":\"eur\",\"customer\":null,\"last_payment_error\":null,\"livemode\":true,\"metadata\":{\"payment_id\":\"rrJkP2JPJviZDQaB9y1MChqb6\",\"payments_extension\":\"true\",\"payments_extension_type\":\"card\",\"reconciliation_flow\":\"payments_api\",\"shop_id\":\"751927347\"},\"next_action\":null,\"payment_method\":\"pm_1SqsaLIkWweOM9jAyyt0fjae\",\"payment_method_types\":[\"card\"],\"source\":null,\"status\":\"succeeded\"}"</t>
  </si>
  <si>
    <t>AS-95474</t>
  </si>
  <si>
    <t>gid://shopify/Order/7416593318226</t>
  </si>
  <si>
    <t>gid://shopify/OrderTransaction/8589444940114</t>
  </si>
  <si>
    <t>2026-01-09T14:44:36Z</t>
  </si>
  <si>
    <t>ch_3SngvZIkWweOM9jA1VYiPsbZ</t>
  </si>
  <si>
    <t>rqiKyZH6DlPn3mWH3SvjADSe5</t>
  </si>
  <si>
    <t>pi_3SngvZIkWweOM9jA1Fs2LNYB</t>
  </si>
  <si>
    <t>"{\"id\":\"pi_3SngvZIkWweOM9jA1Fs2LNYB\",\"object\":\"payment_intent\",\"amount\":1790,\"amount_capturable\":0,\"amount_received\":1790,\"canceled_at\":null,\"cancellation_reason\":null,\"capture_method\":\"automatic\",\"latest_charge\":{\"id\":\"ch_3SngvZIkWweOM9jA1VYiPsbZ\",\"object\":\"charge\",\"amount\":1790,\"application_fee\":\"fee_1SngvaIkWweOM9jAvmxDVdnf\",\"balance_transaction\":\"txn_3SngvZIkWweOM9jA1FVUNtTH\",\"captured\":true,\"created\":1767969877,\"currency\":\"eur\",\"failure_code\":null,\"failure_message\":null,\"fraud_details\":{},\"livemode\":true,\"metadata\":{\"payment_id\":\"rqiKyZH6DlPn3mWH3SvjADSe5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gvZIkWweOM9jA1Fs2LNYB\",\"payment_method\":\"pm_1SngvZIkWweOM9jA1g9um8Ek\",\"payment_method_details\":{\"card\":{\"amount_authorized\":1790,\"authorization_code\":\"BBKLLF\",\"brand\":\"mastercard\",\"checks\":{\"address_line1_check\":\"pass\",\"address_postal_code_check\":\"pass\",\"cvc_check\":\"pass\"},\"country\":\"IT\",\"description\":\"MasterCard Prepaid Card (Non-US)\",\"ds_transaction_id\":null,\"exp_month\":1,\"exp_year\":2031,\"extended_authorization\":{\"status\":\"disabled\"},\"fingerprint\":\"PsuXtluSJoEk7ohI\",\"funding\":\"prepaid\",\"iin\":\"542402\",\"incremental_authorization\":{\"status\":\"unavailable\"},\"installments\":null,\"issuer\":\"REVOLUT LTD\",\"last4\":\"0221\",\"mandate\":null,\"moto\":false,\"multicapture\":{\"status\":\"unavailable\"},\"network\":\"mastercard\",\"network_token\":{\"used\":false},\"network_transaction_id\":\"MRGAFBV580109\",\"overcapture\":{\"maximum_amount_capturable\":1790,\"status\":\"unavailable\"},\"payment_account_reference\":\"5001BC5UYIBQ9JBWNLB7159T9O2IQ\",\"regulated_status\":\"unregulated\",\"three_d_secure\":null,\"wallet\":null},\"type\":\"card\"},\"refunded\":false,\"source\":null,\"status\":\"succeeded\",\"mit_params\":{\"network_transaction_id\":\"MRGAFBV580109\"}},\"confirmation_method\":\"manual\",\"created\":1767969877,\"currency\":\"eur\",\"customer\":null,\"last_payment_error\":null,\"livemode\":true,\"metadata\":{\"payment_id\":\"rqiKyZH6DlPn3mWH3SvjADSe5\",\"payments_extension\":\"true\",\"payments_extension_type\":\"card\",\"reconciliation_flow\":\"payments_api\",\"shop_id\":\"751927347\"},\"next_action\":null,\"payment_method\":\"pm_1SngvZIkWweOM9jA1g9um8Ek\",\"payment_method_types\":[\"card\"],\"source\":null,\"status\":\"succeeded\"}"</t>
  </si>
  <si>
    <t>AS-96323</t>
  </si>
  <si>
    <t>gid://shopify/Order/7441611424082</t>
  </si>
  <si>
    <t>gid://shopify/OrderTransaction/8617802924370</t>
  </si>
  <si>
    <t>2026-01-19T13:40:25Z</t>
  </si>
  <si>
    <t>8UP33355HB1601913</t>
  </si>
  <si>
    <t>"{\"id\":\"8UP33355HB1601913\",\"intent\":\"CAPTURE\",\"status\":\"COMPLETED\",\"payment_source\":{\"paypal\":{\"email_address\":\"anna-limpert@gmx.de\",\"account_id\":\"EXKTPW429WAGA\",\"account_status\":\"VERIFIED\",\"name\":{\"given_name\":\"Anna\",\"surname\":\"Limpert\"},\"phone_number\":{\"national_number\":\"4917623197836\"},\"address\":{\"address_line_1\":\"Revaler Stra\u00dfe 14\",\"address_line_2\":\"Vorderhaus \",\"admin_area_2\":\"Berlin\",\"postal_code\":\"10245\",\"country_code\":\"DE\"}}},\"purchase_units\":[{\"reference_id\":\"default\",\"amount\":{\"currency_code\":\"EUR\",\"value\":\"49.90\",\"breakdown\":{\"item_total\":{\"currency_code\":\"EUR\",\"value\":\"44.95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erlin Skyline multicolor - P\u00f3ster \\/ Sin marco \\/ 70x100\",\"custom_id\":\"{\\\"shop_id\\\":751927347,\\\"session_id\\\":\\\"rDiASVsXjBU4RkImAbClLb44y\\\"}\",\"invoice_id\":\"rDiASVsXjBU4RkImAbClLb44y\",\"soft_descriptor\":\"PAYPAL *ARTESTASTOR AR\",\"items\":[{\"name\":\"Berlin Skyline multicolor - P\u00f3ster \\/ Sin marco \\/ 70x100\",\"unit_amount\":{\"currency_code\":\"EUR\",\"value\":\"44.95\"},\"tax\":{\"currency_code\":\"EUR\",\"value\":\"0.00\"},\"quantity\":\"1\"}],\"shipping\":{\"name\":{\"full_name\":\"Anna G\u00fcnther\"},\"address\":{\"address_line_1\":\"Via Quinto Fabio Pittore 10\",\"admin_area_2\":\"Roma\",\"admin_area_1\":\"Roma\",\"postal_code\":\"00136\",\"country_code\":\"IT\"}},\"supplementary_data\":{\"tax_nexus\":[]},\"payments\":{\"captures\":[{\"id\":\"6WF06629PV4290406\",\"status\":\"COMPLETED\",\"amount\":{\"currency_code\":\"EUR\",\"value\":\"49.90\"},\"final_capture\":true,\"disbursement_mode\":\"INSTANT\",\"seller_protection\":{\"status\":\"ELIGIBLE\",\"dispute_categories\":[\"ITEM_NOT_RECEIVED\",\"UNAUTHORIZED_TRANSACTION\"]},\"seller_receivable_breakdown\":{\"gross_amount\":{\"currency_code\":\"EUR\",\"value\":\"49.90\"},\"paypal_fee\":{\"currency_code\":\"EUR\",\"value\":\"1.80\"},\"net_amount\":{\"currency_code\":\"EUR\",\"value\":\"48.10\"}},\"invoice_id\":\"rDiASVsXjBU4RkImAbClLb44y\",\"custom_id\":\"{\\\"shop_id\\\":751927347,\\\"session_id\\\":\\\"rDiASVsXjBU4RkImAbClLb44y\\\"}\",\"links\":[{\"href\":\"https:\\/\\/api.paypal.com\\/v2\\/payments\\/captures\\/6WF06629PV4290406\",\"rel\":\"self\",\"method\":\"GET\"},{\"href\":\"https:\\/\\/api.paypal.com\\/v2\\/payments\\/captures\\/6WF06629PV4290406\\/refund\",\"rel\":\"refund\",\"method\":\"POST\"},{\"href\":\"https:\\/\\/api.paypal.com\\/v2\\/checkout\\/orders\\/8UP33355HB1601913\",\"rel\":\"up\",\"method\":\"GET\"}],\"create_time\":\"2026-01-19T13:40:27Z\",\"update_time\":\"2026-01-19T13:40:27Z\"}]}}],\"payer\":{\"name\":{\"given_name\":\"Anna\",\"surname\":\"Limpert\"},\"email_address\":\"anna-limpert@gmx.de\",\"payer_id\":\"EXKTPW429WAGA\",\"phone\":{\"phone_number\":{\"national_number\":\"4917623197836\"}},\"address\":{\"address_line_1\":\"Revaler Stra\u00dfe 14\",\"address_line_2\":\"Vorderhaus \",\"admin_area_2\":\"Berlin\",\"postal_code\":\"10245\",\"country_code\":\"DE\"}},\"create_time\":\"2026-01-19T13:39:34Z\",\"update_time\":\"2026-01-19T13:40:27Z\",\"links\":[{\"href\":\"https:\\/\\/api.paypal.com\\/v2\\/checkout\\/orders\\/8UP33355HB1601913\",\"rel\":\"self\",\"method\":\"GET\"}]}"</t>
  </si>
  <si>
    <t>AS-96997</t>
  </si>
  <si>
    <t>gid://shopify/Order/7509687632210</t>
  </si>
  <si>
    <t>gid://shopify/OrderTransaction/8642289828178</t>
  </si>
  <si>
    <t>2026-01-28T16:45:36Z</t>
  </si>
  <si>
    <t>ch_3Subs4IkWweOM9jA2hizAiY5</t>
  </si>
  <si>
    <t>rsJJzGahTx5Ie68B9ya8Ii7lh</t>
  </si>
  <si>
    <t>pi_3Subs4IkWweOM9jA2tCJ0DkB</t>
  </si>
  <si>
    <t>"{\"id\":\"pi_3Subs4IkWweOM9jA2tCJ0DkB\",\"object\":\"payment_intent\",\"amount\":5931,\"amount_capturable\":0,\"amount_received\":5931,\"canceled_at\":null,\"cancellation_reason\":null,\"capture_method\":\"automatic\",\"latest_charge\":{\"id\":\"ch_3Subs4IkWweOM9jA2hizAiY5\",\"object\":\"charge\",\"amount\":5931,\"application_fee\":\"fee_1Subs7IkWweOM9jAJYb39xIh\",\"balance_transaction\":\"txn_3Subs4IkWweOM9jA2so3asNs\",\"captured\":true,\"created\":1769618738,\"currency\":\"eur\",\"failure_code\":null,\"failure_message\":null,\"fraud_details\":{},\"livemode\":true,\"metadata\":{\"payment_id\":\"rsJJzGahTx5Ie68B9ya8Ii7l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bs4IkWweOM9jA2tCJ0DkB\",\"payment_method\":\"pm_1Subs4IkWweOM9jAWNAAvhWi\",\"payment_method_details\":{\"card\":{\"amount_authorized\":5931,\"authorization_code\":\"506364\",\"brand\":\"mastercard\",\"checks\":{\"address_line1_check\":\"unavailable\",\"address_postal_code_check\":\"unavailable\",\"cvc_check\":\"pass\"},\"country\":\"FR\",\"description\":\"MasterCard Standard Card Immediate Debit\",\"ds_transaction_id\":null,\"exp_month\":2,\"exp_year\":2026,\"extended_authorization\":{\"status\":\"disabled\"},\"fingerprint\":\"pYSLrVVLclaEwpCY\",\"funding\":\"debit\",\"iin\":\"513162\",\"incremental_authorization\":{\"status\":\"unavailable\"},\"installments\":null,\"issuer\":\"CREDIT AGRICOLE S.A.\",\"last4\":\"4717\",\"mandate\":null,\"moto\":false,\"multicapture\":{\"status\":\"unavailable\"},\"network\":\"mastercard\",\"network_token\":{\"used\":false},\"network_transaction_id\":\"TCSF21BJA0128\",\"overcapture\":{\"maximum_amount_capturable\":5931,\"status\":\"unavailable\"},\"payment_account_reference\":\"50016EZCB5BTQY4TH09CVZ5I6UCSC\",\"regulated_status\":\"unregulated\",\"three_d_secure\":{\"authentication_flow\":\"frictionless\",\"electronic_commerce_indicator\":\"06\",\"exemption_indicator\":null,\"result\":\"exempted\",\"result_reason\":null,\"transaction_id\":\"e1ae9328-3bd5-47a6-b55a-94b8b0f6e2f7\",\"version\":\"2.2.0\"},\"wallet\":null},\"type\":\"card\"},\"refunded\":false,\"source\":null,\"status\":\"succeeded\",\"mit_params\":{\"network_transaction_id\":\"TCSF21BJA0128\"}},\"confirmation_method\":\"manual\",\"created\":1769618736,\"currency\":\"eur\",\"customer\":null,\"last_payment_error\":null,\"livemode\":true,\"metadata\":{\"payment_id\":\"rsJJzGahTx5Ie68B9ya8Ii7lh\",\"payments_extension\":\"true\",\"payments_extension_type\":\"card\",\"reconciliation_flow\":\"payments_api\",\"shop_id\":\"751927347\"},\"next_action\":null,\"payment_method\":\"pm_1Subs4IkWweOM9jAWNAAvhWi\",\"payment_method_types\":[\"card\"],\"source\":null,\"status\":\"succeeded\"}"</t>
  </si>
  <si>
    <t>AS-95369</t>
  </si>
  <si>
    <t>gid://shopify/Order/7413932523858</t>
  </si>
  <si>
    <t>gid://shopify/OrderTransaction/8586057089362</t>
  </si>
  <si>
    <t>2026-01-08T11:33:57Z</t>
  </si>
  <si>
    <t>8VC712139D512790F</t>
  </si>
  <si>
    <t>"{\"id\":\"8VC712139D512790F\",\"intent\":\"CAPTURE\",\"status\":\"COMPLETED\",\"payment_source\":{\"paypal\":{\"email_address\":\"amanda.zamora.golderos@gmail.com\",\"account_id\":\"QM2U8QUWYSCPW\",\"account_status\":\"VERIFIED\",\"name\":{\"given_name\":\"Amanda\",\"surname\":\"Zamora Golderos\"},\"phone_number\":{\"national_number\":\"660086476\"},\"address\":{\"address_line_1\":\"CALLE OCTAVIO PAZ, 64, 1A\",\"admin_area_2\":\"ALCAL\u00c1 DE HENARES\",\"admin_area_1\":\"MADRID\",\"postal_code\":\"28806\",\"country_code\":\"ES\"}}},\"purchase_units\":[{\"reference_id\":\"default\",\"amount\":{\"currency_code\":\"EUR\",\"value\":\"83.61\",\"breakdown\":{\"item_total\":{\"currency_code\":\"EUR\",\"value\":\"92.90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9.29\"}}},\"payee\":{\"email_address\":\"info@artestaposters.com\",\"merchant_id\":\"CZQCEKGVW6QGG\",\"display_data\":{\"brand_name\":\"Artesta\"}},\"payment_instruction\":{\"disbursement_mode\":\"INSTANT\"},\"description\":\"Daisy Flower (Marguerite Fleur) - P\u00f3ster \\/ Madera roble natural \\/ 20x30\",\"custom_id\":\"{\\\"shop_id\\\":751927347,\\\"session_id\\\":\\\"rLLYZ6sXyDBp9g5EuXlTS7heY\\\"}\",\"invoice_id\":\"rLLYZ6sXyDBp9g5EuXlTS7heY\",\"soft_descriptor\":\"PAYPAL *ARTESTASTOR AR\",\"items\":[{\"name\":\"Daisy Flower (Marguerite Fleur) - P\u00f3ster \\/ Madera roble natural \\/ 20x30\",\"unit_amount\":{\"currency_code\":\"EUR\",\"value\":\"24.95\"},\"tax\":{\"currency_code\":\"EUR\",\"value\":\"0.00\"},\"quantity\":\"1\"},{\"name\":\"Watanabe Seitei Plum Blossom - P\u00f3ster \\/ Madera rojo \\/ 50x70\",\"unit_amount\":{\"currency_code\":\"EUR\",\"value\":\"67.95\"},\"tax\":{\"currency_code\":\"EUR\",\"value\":\"0.00\"},\"quantity\":\"1\"}],\"shipping\":{\"name\":{\"full_name\":\"Amanda Zamora\"},\"address\":{\"address_line_1\":\"Calle Octavio Paz, 64, 1A\",\"admin_area_2\":\"Alcal\u00e1 de Henares\",\"admin_area_1\":\"Madrid\",\"postal_code\":\"28806\",\"country_code\":\"ES\"}},\"supplementary_data\":{\"tax_nexus\":[]},\"payments\":{\"captures\":[{\"id\":\"69M75099HK559400K\",\"status\":\"COMPLETED\",\"amount\":{\"currency_code\":\"EUR\",\"value\":\"83.61\"},\"final_capture\":true,\"disbursement_mode\":\"INSTANT\",\"seller_protection\":{\"status\":\"ELIGIBLE\",\"dispute_categories\":[\"ITEM_NOT_RECEIVED\",\"UNAUTHORIZED_TRANSACTION\"]},\"seller_receivable_breakdown\":{\"gross_amount\":{\"currency_code\":\"EUR\",\"value\":\"83.61\"},\"paypal_fee\":{\"currency_code\":\"EUR\",\"value\":\"2.77\"},\"net_amount\":{\"currency_code\":\"EUR\",\"value\":\"80.84\"}},\"invoice_id\":\"rLLYZ6sXyDBp9g5EuXlTS7heY\",\"custom_id\":\"{\\\"shop_id\\\":751927347,\\\"session_id\\\":\\\"rLLYZ6sXyDBp9g5EuXlTS7heY\\\"}\",\"links\":[{\"href\":\"https:\\/\\/api.paypal.com\\/v2\\/payments\\/captures\\/69M75099HK559400K\",\"rel\":\"self\",\"method\":\"GET\"},{\"href\":\"https:\\/\\/api.paypal.com\\/v2\\/payments\\/captures\\/69M75099HK559400K\\/refund\",\"rel\":\"refund\",\"method\":\"POST\"},{\"href\":\"https:\\/\\/api.paypal.com\\/v2\\/checkout\\/orders\\/8VC712139D512790F\",\"rel\":\"up\",\"method\":\"GET\"}],\"create_time\":\"2026-01-08T11:34:00Z\",\"update_time\":\"2026-01-08T11:34:00Z\"}]}}],\"payer\":{\"name\":{\"given_name\":\"Amanda\",\"surname\":\"Zamora Golderos\"},\"email_address\":\"amanda.zamora.golderos@gmail.com\",\"payer_id\":\"QM2U8QUWYSCPW\",\"phone\":{\"phone_number\":{\"national_number\":\"660086476\"}},\"address\":{\"address_line_1\":\"CALLE OCTAVIO PAZ, 64, 1A\",\"admin_area_2\":\"ALCAL\u00c1 DE HENARES\",\"admin_area_1\":\"MADRID\",\"postal_code\":\"28806\",\"country_code\":\"ES\"}},\"create_time\":\"2026-01-08T11:33:37Z\",\"update_time\":\"2026-01-08T11:34:00Z\",\"links\":[{\"href\":\"https:\\/\\/api.paypal.com\\/v2\\/checkout\\/orders\\/8VC712139D512790F\",\"rel\":\"self\",\"method\":\"GET\"}]}"</t>
  </si>
  <si>
    <t>AS-97195</t>
  </si>
  <si>
    <t>gid://shopify/Order/7516242575698</t>
  </si>
  <si>
    <t>gid://shopify/OrderTransaction/8650008854866</t>
  </si>
  <si>
    <t>2026-01-31T13:04:08Z</t>
  </si>
  <si>
    <t>1KE73823UC284384H</t>
  </si>
  <si>
    <t>"{\"id\":\"1KE73823UC284384H\",\"intent\":\"CAPTURE\",\"status\":\"COMPLETED\",\"payment_source\":{\"paypal\":{\"email_address\":\"yayaroadsign@gmail.com\",\"account_id\":\"FD8NTWC36NZWQ\",\"account_status\":\"VERIFIED\",\"name\":{\"given_name\":\"Aur\u00e9lia\",\"surname\":\"BRUSA\"},\"phone_number\":{\"national_number\":\"33658900217\"},\"address\":{\"address_line_1\":\"77 rue du rempart saint claude ,\",\"address_line_2\":\"Appartement 404\",\"admin_area_2\":\"La Rochelle\",\"postal_code\":\"17000\",\"country_code\":\"FR\"}}},\"purchase_units\":[{\"reference_id\":\"default\",\"amount\":{\"currency_code\":\"EUR\",\"value\":\"17.90\",\"breakdown\":{\"item_total\":{\"currency_code\":\"EUR\",\"value\":\"12.95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ave the whales (1973) vintage poster by Vint Lawrence - P\u00f3ster \\/ Sin marco \\/ 20x30\",\"custom_id\":\"{\\\"shop_id\\\":751927347,\\\"session_id\\\":\\\"rFwO1ngYU0ZivjKlPu7rBmb6w\\\"}\",\"invoice_id\":\"rFwO1ngYU0ZivjKlPu7rBmb6w\",\"soft_descriptor\":\"PAYPAL *ARTESTASTOR AR\",\"items\":[{\"name\":\"Save the whales (1973) vintage poster by Vint Lawrence - P\u00f3ster \\/ Sin marco \\/ 20x30\",\"unit_amount\":{\"currency_code\":\"EUR\",\"value\":\"12.95\"},\"tax\":{\"currency_code\":\"EUR\",\"value\":\"0.00\"},\"quantity\":\"1\"}],\"shipping\":{\"name\":{\"full_name\":\"Aur\u00e9lia BRUSA\"},\"address\":{\"address_line_1\":\"77 rue du rempart saint claude ,\",\"admin_area_2\":\"La Rochelle\",\"postal_code\":\"17000\",\"country_code\":\"FR\"}},\"payments\":{\"captures\":[{\"id\":\"3AJ26739E31194213\",\"status\":\"COMPLETED\",\"amount\":{\"currency_code\":\"EUR\",\"value\":\"17.90\"},\"final_capture\":true,\"disbursement_mode\":\"INSTANT\",\"seller_protection\":{\"status\":\"ELIGIBLE\",\"dispute_categories\":[\"ITEM_NOT_RECEIVED\",\"UNAUTHORIZED_TRANSACTION\"]},\"seller_receivable_breakdown\":{\"gross_amount\":{\"currency_code\":\"EUR\",\"value\":\"17.90\"},\"paypal_fee\":{\"currency_code\":\"EUR\",\"value\":\"0.87\"},\"net_amount\":{\"currency_code\":\"EUR\",\"value\":\"17.03\"}},\"invoice_id\":\"rFwO1ngYU0ZivjKlPu7rBmb6w\",\"custom_id\":\"{\\\"shop_id\\\":751927347,\\\"session_id\\\":\\\"rFwO1ngYU0ZivjKlPu7rBmb6w\\\"}\",\"links\":[{\"href\":\"https:\\/\\/api.paypal.com\\/v2\\/payments\\/captures\\/3AJ26739E31194213\",\"rel\":\"self\",\"method\":\"GET\"},{\"href\":\"https:\\/\\/api.paypal.com\\/v2\\/payments\\/captures\\/3AJ26739E31194213\\/refund\",\"rel\":\"refund\",\"method\":\"POST\"},{\"href\":\"https:\\/\\/api.paypal.com\\/v2\\/checkout\\/orders\\/1KE73823UC284384H\",\"rel\":\"up\",\"method\":\"GET\"}],\"create_time\":\"2026-01-31T13:04:11Z\",\"update_time\":\"2026-01-31T13:04:11Z\"}]}}],\"payer\":{\"name\":{\"given_name\":\"Aur\u00e9lia\",\"surname\":\"BRUSA\"},\"email_address\":\"yayaroadsign@gmail.com\",\"payer_id\":\"FD8NTWC36NZWQ\",\"phone\":{\"phone_number\":{\"national_number\":\"33658900217\"}},\"address\":{\"address_line_1\":\"77 rue du rempart saint claude ,\",\"address_line_2\":\"Appartement 404\",\"admin_area_2\":\"La Rochelle\",\"postal_code\":\"17000\",\"country_code\":\"FR\"}},\"create_time\":\"2026-01-31T13:02:20Z\",\"update_time\":\"2026-01-31T13:04:11Z\",\"links\":[{\"href\":\"https:\\/\\/api.paypal.com\\/v2\\/checkout\\/orders\\/1KE73823UC284384H\",\"rel\":\"self\",\"method\":\"GET\"}]}"</t>
  </si>
  <si>
    <t>AS-96527</t>
  </si>
  <si>
    <t>gid://shopify/Order/7447285039442</t>
  </si>
  <si>
    <t>gid://shopify/OrderTransaction/8625387274578</t>
  </si>
  <si>
    <t>2026-01-22T11:56:45Z</t>
  </si>
  <si>
    <t>ch_3SsMVHIkWweOM9jA1FfFIYfr</t>
  </si>
  <si>
    <t>rgp7fnMYk4kfS0cMRywRn5RBr</t>
  </si>
  <si>
    <t>pi_3SsMVHIkWweOM9jA1tXK8Olb</t>
  </si>
  <si>
    <t>"{\"id\":\"pi_3SsMVHIkWweOM9jA1tXK8Olb\",\"object\":\"payment_intent\",\"amount\":2826,\"amount_capturable\":0,\"amount_received\":2826,\"canceled_at\":null,\"cancellation_reason\":null,\"capture_method\":\"automatic\",\"latest_charge\":{\"id\":\"ch_3SsMVHIkWweOM9jA1FfFIYfr\",\"object\":\"charge\",\"amount\":2826,\"application_fee\":\"fee_1SsMVIIkWweOM9jAMCaMDtHt\",\"balance_transaction\":\"txn_3SsMVHIkWweOM9jA1Czfqim2\",\"captured\":true,\"created\":1769083007,\"currency\":\"eur\",\"failure_code\":null,\"failure_message\":null,\"fraud_details\":{},\"livemode\":true,\"metadata\":{\"payment_id\":\"rgp7fnMYk4kfS0cMRywRn5RB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MVHIkWweOM9jA1tXK8Olb\",\"payment_method\":\"pm_1SsMVHIkWweOM9jA7Q9caZol\",\"payment_method_details\":{\"card\":{\"amount_authorized\":2826,\"authorization_code\":\"758173\",\"brand\":\"mastercard\",\"checks\":{\"address_line1_check\":null,\"address_postal_code_check\":null,\"cvc_check\":null},\"country\":\"ES\",\"description\":\"MasterCard World Card\",\"ds_transaction_id\":null,\"exp_month\":12,\"exp_year\":2028,\"extended_authorization\":{\"status\":\"disabled\"},\"fingerprint\":\"sTDr5HYKYKzjDmu2\",\"funding\":\"credit\",\"iin\":\"534623\",\"incremental_authorization\":{\"status\":\"unavailable\"},\"installments\":null,\"issuer\":\"MASTERCAJAS S.A.\",\"last4\":\"0000\",\"mandate\":null,\"moto\":false,\"multicapture\":{\"status\":\"unavailable\"},\"network\":\"mastercard\",\"network_token\":{\"used\":false},\"network_transaction_id\":\"MNWQFDKEM0122\",\"overcapture\":{\"maximum_amount_capturable\":2826,\"status\":\"unavailable\"},\"payment_account_reference\":\"50018J2N803ET9JSK6FOOYL14XLZF\",\"regulated_status\":\"unregulated\",\"three_d_secure\":null,\"wallet\":{\"apple_pay\":{\"type\":\"apple_pay\"},\"dynamic_last4\":\"5948\",\"type\":\"apple_pay\"}},\"type\":\"card\"},\"refunded\":false,\"source\":null,\"status\":\"succeeded\",\"mit_params\":{\"network_transaction_id\":\"MNWQFDKEM0122\"}},\"confirmation_method\":\"manual\",\"created\":1769083007,\"currency\":\"eur\",\"customer\":null,\"last_payment_error\":null,\"livemode\":true,\"metadata\":{\"payment_id\":\"rgp7fnMYk4kfS0cMRywRn5RBr\",\"payments_extension\":\"true\",\"payments_extension_type\":\"card\",\"reconciliation_flow\":\"payments_api\",\"shop_id\":\"751927347\"},\"next_action\":null,\"payment_method\":\"pm_1SsMVHIkWweOM9jA7Q9caZol\",\"payment_method_types\":[\"card\"],\"source\":null,\"status\":\"succeeded\"}"</t>
  </si>
  <si>
    <t>AS-95622</t>
  </si>
  <si>
    <t>gid://shopify/Order/7420377923922</t>
  </si>
  <si>
    <t>gid://shopify/OrderTransaction/8593653104978</t>
  </si>
  <si>
    <t>2026-01-11T10:23:25Z</t>
  </si>
  <si>
    <t>9U6101074D646590Y</t>
  </si>
  <si>
    <t>"{\"id\":\"9U6101074D646590Y\",\"intent\":\"CAPTURE\",\"status\":\"COMPLETED\",\"payment_source\":{\"paypal\":{\"email_address\":\"anna.fedulow@gmx.de\",\"account_id\":\"AESZ5622WLGDU\",\"account_status\":\"VERIFIED\",\"name\":{\"given_name\":\"Anna\",\"surname\":\"Fedulow\"},\"phone_number\":{\"national_number\":\"491722949163\"},\"address\":{\"address_line_1\":\"Wegelystr. 6a\",\"admin_area_2\":\"Berlin\",\"postal_code\":\"10623\",\"country_code\":\"DE\"}}},\"purchase_units\":[{\"reference_id\":\"default\",\"amount\":{\"currency_code\":\"EUR\",\"value\":\"49.95\",\"breakdown\":{\"item_total\":{\"currency_code\":\"EUR\",\"value\":\"49.95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RUMI Inspirational quote Atraction quotes I - Lienzo \\/ Sin marco \\/ 40x50\",\"custom_id\":\"{\\\"shop_id\\\":751927347,\\\"session_id\\\":\\\"r1Mz9nXYGIzxrwyWv5A7cqen6\\\"}\",\"invoice_id\":\"r1Mz9nXYGIzxrwyWv5A7cqen6\",\"soft_descriptor\":\"PAYPAL *ARTESTASTOR AR\",\"items\":[{\"name\":\"RUMI Inspirational quote Atraction quotes I - Lienzo \\/ Sin marco \\/ 40x50\",\"unit_amount\":{\"currency_code\":\"EUR\",\"value\":\"49.95\"},\"tax\":{\"currency_code\":\"EUR\",\"value\":\"0.00\"},\"quantity\":\"1\"}],\"shipping\":{\"name\":{\"full_name\":\"Anna Fedulow\"},\"address\":{\"address_line_1\":\"Calle del Rodio 4C, 6D, c\\/o Arantzazu Zeberio Elorza\",\"admin_area_2\":\"Madrid\",\"admin_area_1\":\"Madrid\",\"postal_code\":\"28045\",\"country_code\":\"ES\"}},\"supplementary_data\":{\"tax_nexus\":[]},\"payments\":{\"captures\":[{\"id\":\"31144761MT3132532\",\"status\":\"COMPLETED\",\"amount\":{\"currency_code\":\"EUR\",\"value\":\"49.95\"},\"final_capture\":true,\"disbursement_mode\":\"INSTANT\",\"seller_protection\":{\"status\":\"ELIGIBLE\",\"dispute_categories\":[\"ITEM_NOT_RECEIVED\",\"UNAUTHORIZED_TRANSACTION\"]},\"seller_receivable_breakdown\":{\"gross_amount\":{\"currency_code\":\"EUR\",\"value\":\"49.95\"},\"paypal_fee\":{\"currency_code\":\"EUR\",\"value\":\"1.80\"},\"net_amount\":{\"currency_code\":\"EUR\",\"value\":\"48.15\"}},\"invoice_id\":\"r1Mz9nXYGIzxrwyWv5A7cqen6\",\"custom_id\":\"{\\\"shop_id\\\":751927347,\\\"session_id\\\":\\\"r1Mz9nXYGIzxrwyWv5A7cqen6\\\"}\",\"links\":[{\"href\":\"https:\\/\\/api.paypal.com\\/v2\\/payments\\/captures\\/31144761MT3132532\",\"rel\":\"self\",\"method\":\"GET\"},{\"href\":\"https:\\/\\/api.paypal.com\\/v2\\/payments\\/captures\\/31144761MT3132532\\/refund\",\"rel\":\"refund\",\"method\":\"POST\"},{\"href\":\"https:\\/\\/api.paypal.com\\/v2\\/checkout\\/orders\\/9U6101074D646590Y\",\"rel\":\"up\",\"method\":\"GET\"}],\"create_time\":\"2026-01-11T10:23:27Z\",\"update_time\":\"2026-01-11T10:23:27Z\"}]}}],\"payer\":{\"name\":{\"given_name\":\"Anna\",\"surname\":\"Fedulow\"},\"email_address\":\"anna.fedulow@gmx.de\",\"payer_id\":\"AESZ5622WLGDU\",\"phone\":{\"phone_number\":{\"national_number\":\"491722949163\"}},\"address\":{\"address_line_1\":\"Wegelystr. 6a\",\"admin_area_2\":\"Berlin\",\"postal_code\":\"10623\",\"country_code\":\"DE\"}},\"create_time\":\"2026-01-11T10:22:51Z\",\"update_time\":\"2026-01-11T10:23:27Z\",\"links\":[{\"href\":\"https:\\/\\/api.paypal.com\\/v2\\/checkout\\/orders\\/9U6101074D646590Y\",\"rel\":\"self\",\"method\":\"GET\"}]}"</t>
  </si>
  <si>
    <t>AS-96667</t>
  </si>
  <si>
    <t>gid://shopify/Order/7492245061970</t>
  </si>
  <si>
    <t>gid://shopify/OrderTransaction/8631195500882</t>
  </si>
  <si>
    <t>2026-01-24T15:19:39Z</t>
  </si>
  <si>
    <t>py_3St8chIkWweOM9jA0y07KuLg</t>
  </si>
  <si>
    <t>rcX2wHzTGrQ7uVoGhljcjaQyV</t>
  </si>
  <si>
    <t>"{\"id\":\"py_3St8chIkWweOM9jA0y07KuLg\",\"object\":\"charge\",\"amount\":4490,\"application_fee\":\"fee_1St8dJIkWweOM9jALGJrpbQp\",\"balance_transaction\":\"txn_3St8chIkWweOM9jA0QGjWe57\",\"captured\":true,\"created\":1769268017,\"currency\":\"eur\",\"failure_code\":null,\"failure_message\":null,\"fraud_details\":{},\"livemode\":true,\"metadata\":{\"payments_extension_type\":\"klarna\",\"reconciliation_flow\":\"payments_api\",\"shop_id\":\"751927347\",\"payments_extension\":\"true\",\"payment_id\":\"rcX2wHzTGrQ7uVoGhljcjaQyV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t8chIkWweOM9jA0ys1Du4l\",\"payment_method\":\"pm_1St8chIkWweOM9jAwJUsSMjD\",\"payment_method_details\":{\"klarna\":{\"payer_details\":{\"address\":{\"country\":\"DE\"}},\"payment_method_category\":\"pay_later\",\"preferred_locale\":\"de-DE\"},\"type\":\"klarna\"},\"refunded\":false,\"source\":null,\"status\":\"succeeded\"}"</t>
  </si>
  <si>
    <t>Claim, Return, REVER returns</t>
  </si>
  <si>
    <t>"{\"id\":\"pi_3SaFj0IkWweOM9jA2rwDWGRT\",\"object\":\"payment_intent\",\"amount\":137630,\"amount_capturable\":0,\"amount_received\":137630,\"canceled_at\":null,\"cancellation_reason\":null,\"capture_method\":\"automatic\",\"latest_charge\":{\"id\":\"ch_3SaFj0IkWweOM9jA2DF3iOcs\",\"object\":\"charge\",\"amount\":137630,\"application_fee\":\"fee_1SaFj3IkWweOM9jAIKJVPckf\",\"balance_transaction\":\"txn_3SaFj0IkWweOM9jA2uqdrjYV\",\"captured\":true,\"created\":1764767047,\"currency\":\"eur\",\"failure_code\":null,\"failure_message\":null,\"fraud_details\":{},\"livemode\":true,\"metadata\":{\"payment_id\":\"rQ38JQXKLjlGMujSxuYV4zuC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aFj0IkWweOM9jA2rwDWGRT\",\"payment_method\":\"pm_1SaFj0IkWweOM9jAnR2Axuor\",\"payment_method_details\":{\"card\":{\"amount_authorized\":137630,\"authorization_code\":\"063584\",\"brand\":\"mastercard\",\"checks\":{\"address_line1_check\":\"fail\",\"address_postal_code_check\":\"fail\",\"cvc_check\":\"pass\"},\"country\":\"FR\",\"description\":\"Business Premium Debit\",\"ds_transaction_id\":null,\"exp_month\":7,\"exp_year\":2028,\"extended_authorization\":{\"status\":\"disabled\"},\"fingerprint\":\"2l4X3FXDST6I8nXe\",\"funding\":\"debit\",\"iin\":\"516900\",\"incremental_authorization\":{\"status\":\"unavailable\"},\"installments\":null,\"issuer\":\"TREEZOR SAS\",\"last4\":\"1681\",\"mandate\":null,\"moto\":false,\"multicapture\":{\"status\":\"unavailable\"},\"network\":\"mastercard\",\"network_token\":{\"used\":false},\"network_transaction_id\":\"BPDUJ2NJP1203\",\"overcapture\":{\"maximum_amount_capturable\":137630,\"status\":\"unavailable\"},\"payment_account_reference\":\"50018TZQDJWXCXU097C4CP52K5SIH\",\"regulated_status\":\"unregulated\",\"three_d_secure\":null,\"wallet\":null},\"type\":\"card\"},\"refunded\":false,\"source\":null,\"status\":\"succeeded\",\"mit_params\":{\"network_transaction_id\":\"BPDUJ2NJP1203\"}},\"confirmation_method\":\"manual\",\"created\":1764767046,\"currency\":\"eur\",\"customer\":null,\"last_payment_error\":null,\"livemode\":true,\"metadata\":{\"payment_id\":\"rQ38JQXKLjlGMujSxuYV4zuCc\",\"payments_extension\":\"true\",\"payments_extension_type\":\"card\",\"reconciliation_flow\":\"payments_api\",\"shop_id\":\"751927347\"},\"next_action\":null,\"payment_method\":\"pm_1SaFj0IkWweOM9jAnR2Axuor\",\"payment_method_types\":[\"card\"],\"source\":null,\"status\":\"succeeded\"}"</t>
  </si>
  <si>
    <t>gid://shopify/OrderTransaction/8579660022098</t>
  </si>
  <si>
    <t>2026-01-06T05:23:09Z</t>
  </si>
  <si>
    <t>re_3SaFj0IkWweOM9jA2S51395y</t>
  </si>
  <si>
    <t>z6z7lr9XJhx7VjXjfyFs3GQJU</t>
  </si>
  <si>
    <t>"{\"id\":\"re_3SaFj0IkWweOM9jA2S51395y\",\"amount\":51260,\"balance_transaction\":\"txn_3SaFj0IkWweOM9jA2x8OWlZm\",\"charge\":{\"id\":\"ch_3SaFj0IkWweOM9jA2DF3iOcs\",\"object\":\"charge\",\"amount\":137630,\"application_fee\":\"fee_1SaFj3IkWweOM9jAIKJVPckf\",\"balance_transaction\":\"txn_3SaFj0IkWweOM9jA2uqdrjYV\",\"captured\":true,\"created\":1764767047,\"currency\":\"eur\",\"failure_code\":null,\"failure_message\":null,\"fraud_details\":{},\"livemode\":true,\"metadata\":{\"payment_id\":\"rQ38JQXKLjlGMujSxuYV4zuC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aFj0IkWweOM9jA2rwDWGRT\",\"payment_method\":\"pm_1SaFj0IkWweOM9jAnR2Axuor\",\"payment_method_details\":{\"card\":{\"amount_authorized\":137630,\"authorization_code\":\"063584\",\"brand\":\"mastercard\",\"checks\":{\"address_line1_check\":\"fail\",\"address_postal_code_check\":\"fail\",\"cvc_check\":\"pass\"},\"country\":\"FR\",\"description\":\"Business Premium Debit\",\"ds_transaction_id\":null,\"exp_month\":7,\"exp_year\":2028,\"extended_authorization\":{\"status\":\"disabled\"},\"fingerprint\":\"2l4X3FXDST6I8nXe\",\"funding\":\"debit\",\"iin\":\"516900\",\"incremental_authorization\":{\"status\":\"unavailable\"},\"installments\":null,\"issuer\":\"TREEZOR SAS\",\"last4\":\"1681\",\"mandate\":null,\"moto\":false,\"multicapture\":{\"status\":\"unavailable\"},\"network\":\"mastercard\",\"network_token\":{\"used\":false},\"network_transaction_id\":\"BPDUJ2NJP1203\",\"overcapture\":{\"maximum_amount_capturable\":137630,\"status\":\"unavailable\"},\"payment_account_reference\":\"50018TZQDJWXCXU097C4CP52K5SIH\",\"regulated_status\":\"unregulated\",\"three_d_secure\":null,\"wallet\":null},\"type\":\"card\"},\"refunded\":false,\"source\":null,\"status\":\"succeeded\",\"mit_params\":{\"network_transaction_id\":\"BPDUJ2NJP1203\"}},\"object\":\"refund\",\"reason\":null,\"status\":\"succeeded\",\"created\":1767676990,\"currency\":\"eur\",\"metadata\":{\"payments_extension\":\"true\",\"payments_extension_type\":\"card\",\"reconciliation_flow\":\"payments_api\",\"refund_id\":\"z6z7lr9XJhx7VjXjfyFs3GQJU\"},\"payment_method_details\":{\"card\":{\"acquirer_reference_number\":null,\"acquirer_reference_number_status\":\"pending\"},\"type\":\"card\"},\"mit_params\":{}}"</t>
  </si>
  <si>
    <t>gid://shopify/OrderTransaction/8583016972626</t>
  </si>
  <si>
    <t>2026-01-07T08:19:59Z</t>
  </si>
  <si>
    <t>re_3SaFj0IkWweOM9jA2ew45jR8</t>
  </si>
  <si>
    <t>zjeQNyMnGxqHZP91SXJHtK2vb</t>
  </si>
  <si>
    <t>"{\"id\":\"re_3SaFj0IkWweOM9jA2ew45jR8\",\"amount\":86370,\"balance_transaction\":\"txn_3SaFj0IkWweOM9jA23Iu7U1d\",\"charge\":{\"id\":\"ch_3SaFj0IkWweOM9jA2DF3iOcs\",\"object\":\"charge\",\"amount\":137630,\"application_fee\":\"fee_1SaFj3IkWweOM9jAIKJVPckf\",\"balance_transaction\":\"txn_3SaFj0IkWweOM9jA2uqdrjYV\",\"captured\":true,\"created\":1764767047,\"currency\":\"eur\",\"failure_code\":null,\"failure_message\":null,\"fraud_details\":{},\"livemode\":true,\"metadata\":{\"payment_id\":\"rQ38JQXKLjlGMujSxuYV4zuC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aFj0IkWweOM9jA2rwDWGRT\",\"payment_method\":\"pm_1SaFj0IkWweOM9jAnR2Axuor\",\"payment_method_details\":{\"card\":{\"amount_authorized\":137630,\"authorization_code\":\"063584\",\"brand\":\"mastercard\",\"checks\":{\"address_line1_check\":\"fail\",\"address_postal_code_check\":\"fail\",\"cvc_check\":\"pass\"},\"country\":\"FR\",\"description\":\"Business Premium Debit\",\"ds_transaction_id\":null,\"exp_month\":7,\"exp_year\":2028,\"extended_authorization\":{\"status\":\"disabled\"},\"fingerprint\":\"2l4X3FXDST6I8nXe\",\"funding\":\"debit\",\"iin\":\"516900\",\"incremental_authorization\":{\"status\":\"unavailable\"},\"installments\":null,\"issuer\":\"TREEZOR SAS\",\"last4\":\"1681\",\"mandate\":null,\"moto\":false,\"multicapture\":{\"status\":\"unavailable\"},\"network\":\"mastercard\",\"network_token\":{\"used\":false},\"network_transaction_id\":\"BPDUJ2NJP1203\",\"overcapture\":{\"maximum_amount_capturable\":137630,\"status\":\"unavailable\"},\"payment_account_reference\":\"50018TZQDJWXCXU097C4CP52K5SIH\",\"regulated_status\":\"unregulated\",\"three_d_secure\":null,\"wallet\":null},\"type\":\"card\"},\"refunded\":true,\"source\":null,\"status\":\"succeeded\",\"mit_params\":{\"network_transaction_id\":\"BPDUJ2NJP1203\"}},\"object\":\"refund\",\"reason\":null,\"status\":\"succeeded\",\"created\":1767773999,\"currency\":\"eur\",\"metadata\":{\"payments_extension\":\"true\",\"payments_extension_type\":\"card\",\"reconciliation_flow\":\"payments_api\",\"refund_id\":\"zjeQNyMnGxqHZP91SXJHtK2vb\"},\"payment_method_details\":{\"card\":{\"acquirer_reference_number\":null,\"acquirer_reference_number_status\":\"pending\"},\"type\":\"card\"},\"mit_params\":{}}"</t>
  </si>
  <si>
    <t>AS-95695</t>
  </si>
  <si>
    <t>gid://shopify/Order/7421538369874</t>
  </si>
  <si>
    <t>gid://shopify/OrderTransaction/8594947801426</t>
  </si>
  <si>
    <t>2026-01-11T19:42:00Z</t>
  </si>
  <si>
    <t>0RB313170X086693Y</t>
  </si>
  <si>
    <t>"{\"id\":\"0RB313170X086693Y\",\"intent\":\"CAPTURE\",\"status\":\"COMPLETED\",\"payment_source\":{\"paypal\":{\"email_address\":\"vanni.weber02@gmail.com\",\"account_id\":\"MWA99BP97R3E4\",\"account_status\":\"VERIFIED\",\"name\":{\"given_name\":\"Vanessa\",\"surname\":\"Weber\"},\"phone_number\":{\"national_number\":\"4915738393738\"},\"address\":{\"address_line_1\":\"Fritz-Kohl-Stra\u00dfe 3\",\"admin_area_2\":\"Mainz\",\"postal_code\":\"55122\",\"country_code\":\"DE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RETRO GRAPHIC NO.1 - The Art Concept - P\u00f3ster \\/ Sin marco \\/ 40x50\",\"custom_id\":\"{\\\"shop_id\\\":751927347,\\\"session_id\\\":\\\"r7WONNV5MuEdBsydVkpTo171o\\\"}\",\"invoice_id\":\"r7WONNV5MuEdBsydVkpTo171o\",\"items\":[{\"name\":\"RETRO GRAPHIC NO.1 - The Art Concept - P\u00f3ster \\/ Sin marco \\/ 40x50\",\"unit_amount\":{\"currency_code\":\"EUR\",\"value\":\"26.95\"},\"tax\":{\"currency_code\":\"EUR\",\"value\":\"0.00\"},\"quantity\":\"1\"}],\"shipping\":{\"name\":{\"full_name\":\"Vanessa Weber\"},\"address\":{\"address_line_1\":\"Fritz-Kohl-Stra\u00dfe 3\",\"admin_area_2\":\"Mainz\",\"postal_code\":\"55122\",\"country_code\":\"DE\"}},\"supplementary_data\":{\"tax_nexus\":[]},\"payments\":{\"captures\":[{\"id\":\"0JD0097741851950V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7WONNV5MuEdBsydVkpTo171o\",\"custom_id\":\"{\\\"shop_id\\\":751927347,\\\"session_id\\\":\\\"r7WONNV5MuEdBsydVkpTo171o\\\"}\",\"links\":[{\"href\":\"https:\\/\\/api.paypal.com\\/v2\\/payments\\/captures\\/0JD0097741851950V\",\"rel\":\"self\",\"method\":\"GET\"},{\"href\":\"https:\\/\\/api.paypal.com\\/v2\\/payments\\/captures\\/0JD0097741851950V\\/refund\",\"rel\":\"refund\",\"method\":\"POST\"},{\"href\":\"https:\\/\\/api.paypal.com\\/v2\\/checkout\\/orders\\/0RB313170X086693Y\",\"rel\":\"up\",\"method\":\"GET\"}],\"create_time\":\"2026-01-11T19:42:02Z\",\"update_time\":\"2026-01-11T19:42:02Z\"}]}}],\"payer\":{\"name\":{\"given_name\":\"Vanessa\",\"surname\":\"Weber\"},\"email_address\":\"vanni.weber02@gmail.com\",\"payer_id\":\"MWA99BP97R3E4\",\"phone\":{\"phone_number\":{\"national_number\":\"4915738393738\"}},\"address\":{\"address_line_1\":\"Fritz-Kohl-Stra\u00dfe 3\",\"admin_area_2\":\"Mainz\",\"postal_code\":\"55122\",\"country_code\":\"DE\"}},\"create_time\":\"2026-01-11T19:41:07Z\",\"update_time\":\"2026-01-11T19:42:02Z\",\"links\":[{\"href\":\"https:\\/\\/api.paypal.com\\/v2\\/checkout\\/orders\\/0RB313170X086693Y\",\"rel\":\"self\",\"method\":\"GET\"}]}"</t>
  </si>
  <si>
    <t>AS-96360</t>
  </si>
  <si>
    <t>gid://shopify/Order/7443049447762</t>
  </si>
  <si>
    <t>gid://shopify/OrderTransaction/8619521704274</t>
  </si>
  <si>
    <t>2026-01-19T22:41:07Z</t>
  </si>
  <si>
    <t>ch_3SrR8CIkWweOM9jA0nyR1ahk</t>
  </si>
  <si>
    <t>rBoK6wdlc4OOSMdGaqLfxUQpp</t>
  </si>
  <si>
    <t>pi_3SrR8CIkWweOM9jA0Lvnjmls</t>
  </si>
  <si>
    <t>"{\"id\":\"pi_3SrR8CIkWweOM9jA0Lvnjmls\",\"object\":\"payment_intent\",\"amount\":10778,\"amount_capturable\":0,\"amount_received\":10778,\"canceled_at\":null,\"cancellation_reason\":null,\"capture_method\":\"automatic\",\"latest_charge\":{\"id\":\"ch_3SrR8CIkWweOM9jA0nyR1ahk\",\"object\":\"charge\",\"amount\":10778,\"application_fee\":\"fee_1SrR8SIkWweOM9jAKJvkOU7k\",\"balance_transaction\":\"txn_3SrR8CIkWweOM9jA0xkgSfHI\",\"captured\":true,\"created\":1768862483,\"currency\":\"eur\",\"failure_code\":null,\"failure_message\":null,\"fraud_details\":{},\"livemode\":true,\"metadata\":{\"payment_id\":\"rBoK6wdlc4OOSMdGaqLfxUQp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R8CIkWweOM9jA0Lvnjmls\",\"payment_method\":\"pm_1SrR8CIkWweOM9jAm7w87tQc\",\"payment_method_details\":{\"card\":{\"amount_authorized\":10778,\"authorization_code\":\"T52940\",\"brand\":\"mastercard\",\"checks\":{\"address_line1_check\":\"unavailable\",\"address_postal_code_check\":\"unavailable\",\"cvc_check\":\"pass\"},\"country\":\"IT\",\"description\":\"Prepaid Unembossed MasterCard Card (Non-US)\",\"ds_transaction_id\":null,\"exp_month\":2,\"exp_year\":2028,\"extended_authorization\":{\"status\":\"disabled\"},\"fingerprint\":\"itBNKrGCo7HnsVQT\",\"funding\":\"prepaid\",\"iin\":\"526743\",\"incremental_authorization\":{\"status\":\"unavailable\"},\"installments\":null,\"issuer\":\"FINECOBANK SPA\",\"last4\":\"3681\",\"mandate\":null,\"moto\":false,\"multicapture\":{\"status\":\"unavailable\"},\"network\":\"mastercard\",\"network_token\":{\"used\":false},\"network_transaction_id\":\"SURSLWSSI0119\",\"overcapture\":{\"maximum_amount_capturable\":10778,\"status\":\"unavailable\"},\"payment_account_reference\":\"50014H3K6BIZKLGKQVBGOXKWXK7BB\",\"regulated_status\":\"unregulated\",\"three_d_secure\":{\"authentication_flow\":\"frictionless\",\"electronic_commerce_indicator\":\"02\",\"exemption_indicator\":null,\"result\":\"authenticated\",\"result_reason\":null,\"transaction_id\":\"946fb104-b66d-4f08-a96e-b0862eded1c4\",\"version\":\"2.2.0\"},\"wallet\":null},\"type\":\"card\"},\"refunded\":false,\"source\":null,\"status\":\"succeeded\",\"mit_params\":{\"network_transaction_id\":\"SURSLWSSI0119\"}},\"confirmation_method\":\"manual\",\"created\":1768862468,\"currency\":\"eur\",\"customer\":null,\"last_payment_error\":null,\"livemode\":true,\"metadata\":{\"payment_id\":\"rBoK6wdlc4OOSMdGaqLfxUQpp\",\"payments_extension\":\"true\",\"payments_extension_type\":\"card\",\"reconciliation_flow\":\"payments_api\",\"shop_id\":\"751927347\"},\"next_action\":null,\"payment_method\":\"pm_1SrR8CIkWweOM9jAm7w87tQc\",\"payment_method_types\":[\"card\"],\"source\":null,\"status\":\"succeeded\"}"</t>
  </si>
  <si>
    <t>AS-95283</t>
  </si>
  <si>
    <t>gid://shopify/Order/7412324696402</t>
  </si>
  <si>
    <t>gid://shopify/OrderTransaction/8583987495250</t>
  </si>
  <si>
    <t>2026-01-07T14:24:50Z</t>
  </si>
  <si>
    <t>ch_3SmxfLIkWweOM9jA1GO6JvYW</t>
  </si>
  <si>
    <t>r0keR4ISK9ruBNITjcdCSzEw2</t>
  </si>
  <si>
    <t>pi_3SmxfLIkWweOM9jA1M3BVpFR</t>
  </si>
  <si>
    <t>"{\"id\":\"pi_3SmxfLIkWweOM9jA1M3BVpFR\",\"object\":\"payment_intent\",\"amount\":19152,\"amount_capturable\":0,\"amount_received\":19152,\"canceled_at\":null,\"cancellation_reason\":null,\"capture_method\":\"automatic\",\"latest_charge\":{\"id\":\"ch_3SmxfLIkWweOM9jA1GO6JvYW\",\"object\":\"charge\",\"amount\":19152,\"application_fee\":\"fee_1Smxh3IkWweOM9jAGxOscgF1\",\"balance_transaction\":\"txn_3SmxfLIkWweOM9jA1zqg5ecS\",\"captured\":true,\"created\":1767795996,\"currency\":\"eur\",\"failure_code\":null,\"failure_message\":null,\"fraud_details\":{},\"livemode\":true,\"metadata\":{\"payment_id\":\"r0keR4ISK9ruBNITjcdCSzEw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xfLIkWweOM9jA1M3BVpFR\",\"payment_method\":\"pm_1SmxfLIkWweOM9jAa8va2r5y\",\"payment_method_details\":{\"card\":{\"amount_authorized\":19152,\"authorization_code\":\"145165\",\"brand\":\"mastercard\",\"checks\":{\"address_line1_check\":\"unavailable\",\"address_postal_code_check\":\"unavailable\",\"cvc_check\":\"pass\"},\"country\":\"FR\",\"description\":\"MasterCard BusinessCard Card\",\"ds_transaction_id\":null,\"exp_month\":11,\"exp_year\":2026,\"extended_authorization\":{\"status\":\"disabled\"},\"fingerprint\":\"moLrJrggQoeTGDvP\",\"funding\":\"credit\",\"iin\":\"513778\",\"incremental_authorization\":{\"status\":\"unavailable\"},\"installments\":null,\"issuer\":\"CREDIT AGRICOLE S.A.\",\"last4\":\"3349\",\"mandate\":null,\"moto\":false,\"multicapture\":{\"status\":\"unavailable\"},\"network\":\"mastercard\",\"network_token\":{\"used\":false},\"network_transaction_id\":\"MCBCTYP3L0107\",\"overcapture\":{\"maximum_amount_capturable\":19152,\"status\":\"unavailable\"},\"payment_account_reference\":\"50016V16W9DYMNXOF14IPXWSKPMRO\",\"regulated_status\":\"unregulated\",\"three_d_secure\":{\"authentication_flow\":\"challenge\",\"electronic_commerce_indicator\":\"02\",\"exemption_indicator\":null,\"result\":\"authenticated\",\"result_reason\":null,\"transaction_id\":\"586df1f3-4188-451b-b49a-4a7736dea3ea\",\"version\":\"2.2.0\"},\"wallet\":null},\"type\":\"card\"},\"refunded\":false,\"source\":null,\"status\":\"succeeded\",\"mit_params\":{\"network_transaction_id\":\"MCBCTYP3L0107\"}},\"confirmation_method\":\"manual\",\"created\":1767795891,\"currency\":\"eur\",\"customer\":null,\"last_payment_error\":null,\"livemode\":true,\"metadata\":{\"payment_id\":\"r0keR4ISK9ruBNITjcdCSzEw2\",\"payments_extension\":\"true\",\"payments_extension_type\":\"card\",\"reconciliation_flow\":\"payments_api\",\"shop_id\":\"751927347\"},\"next_action\":null,\"payment_method\":\"pm_1SmxfLIkWweOM9jAa8va2r5y\",\"payment_method_types\":[\"card\"],\"source\":null,\"status\":\"succeeded\"}"</t>
  </si>
  <si>
    <t>AS-96338</t>
  </si>
  <si>
    <t>gid://shopify/Order/7442280644946</t>
  </si>
  <si>
    <t>gid://shopify/OrderTransaction/8618641817938</t>
  </si>
  <si>
    <t>2026-01-19T17:26:23Z</t>
  </si>
  <si>
    <t>ch_3SrMDcIkWweOM9jA1MUhOFc6</t>
  </si>
  <si>
    <t>rZOA2EhZv8VHU60vNyNPAyps5</t>
  </si>
  <si>
    <t>pi_3SrMDcIkWweOM9jA1gXpmguY</t>
  </si>
  <si>
    <t>"{\"id\":\"pi_3SrMDcIkWweOM9jA1gXpmguY\",\"object\":\"payment_intent\",\"amount\":8085,\"amount_capturable\":0,\"amount_received\":8085,\"canceled_at\":null,\"cancellation_reason\":null,\"capture_method\":\"automatic\",\"latest_charge\":{\"id\":\"ch_3SrMDcIkWweOM9jA1MUhOFc6\",\"object\":\"charge\",\"amount\":8085,\"application_fee\":\"fee_1SrMDfIkWweOM9jAszxkM7JT\",\"balance_transaction\":\"txn_3SrMDcIkWweOM9jA1LxnXSQS\",\"captured\":true,\"created\":1768843586,\"currency\":\"eur\",\"failure_code\":null,\"failure_message\":null,\"fraud_details\":{},\"livemode\":true,\"metadata\":{\"payment_id\":\"rZOA2EhZv8VHU60vNyNPAyps5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MDcIkWweOM9jA1gXpmguY\",\"payment_method\":\"pm_1SrMDcIkWweOM9jAwmFAR9Bb\",\"payment_method_details\":{\"card\":{\"amount_authorized\":8085,\"authorization_code\":\"385224\",\"brand\":\"visa\",\"checks\":{\"address_line1_check\":\"unavailable\",\"address_postal_code_check\":\"unavailable\",\"cvc_check\":\"pass\"},\"country\":\"FR\",\"description\":\"Visa Gold\",\"ds_transaction_id\":null,\"exp_month\":8,\"exp_year\":2028,\"extended_authorization\":{\"status\":\"disabled\"},\"fingerprint\":\"GiFdbAJyFKReQEdc\",\"funding\":\"debit\",\"iin\":\"497414\",\"incremental_authorization\":{\"status\":\"unavailable\"},\"installments\":null,\"issuer\":\"BNP PARIBAS\",\"last4\":\"9767\",\"mandate\":null,\"moto\":false,\"multicapture\":{\"status\":\"unavailable\"},\"network\":\"visa\",\"network_token\":{\"used\":false},\"network_transaction_id\":\"486019627872193\",\"overcapture\":{\"maximum_amount_capturable\":8085,\"status\":\"unavailable\"},\"payment_account_reference\":\"V001AABA102012021072863808306\",\"regulated_status\":\"unregulated\",\"three_d_secure\":{\"authentication_flow\":\"frictionless\",\"electronic_commerce_indicator\":\"05\",\"exemption_indicator\":null,\"result\":\"authenticated\",\"result_reason\":null,\"transaction_id\":\"b32d8241-8795-49f3-a6aa-e9dff359fa58\",\"version\":\"2.2.0\"},\"wallet\":null},\"type\":\"card\"},\"refunded\":false,\"source\":null,\"status\":\"succeeded\",\"mit_params\":{\"network_transaction_id\":\"486019627872193\"}},\"confirmation_method\":\"manual\",\"created\":1768843584,\"currency\":\"eur\",\"customer\":null,\"last_payment_error\":null,\"livemode\":true,\"metadata\":{\"payment_id\":\"rZOA2EhZv8VHU60vNyNPAyps5\",\"payments_extension\":\"true\",\"payments_extension_type\":\"card\",\"reconciliation_flow\":\"payments_api\",\"shop_id\":\"751927347\"},\"next_action\":null,\"payment_method\":\"pm_1SrMDcIkWweOM9jAwmFAR9Bb\",\"payment_method_types\":[\"card\"],\"source\":null,\"status\":\"succeeded\"}"</t>
  </si>
  <si>
    <t>AS-96745</t>
  </si>
  <si>
    <t>gid://shopify/Order/7494051627346</t>
  </si>
  <si>
    <t>gid://shopify/OrderTransaction/8633437749586</t>
  </si>
  <si>
    <t>2026-01-25T13:58:16Z</t>
  </si>
  <si>
    <t>ch_3StTpVIkWweOM9jA0AHuDDNd</t>
  </si>
  <si>
    <t>rx4yUQJz6kBu0ASPQP4hM0kpm</t>
  </si>
  <si>
    <t>pi_3StTpVIkWweOM9jA0jaqOt7u</t>
  </si>
  <si>
    <t>"{\"id\":\"pi_3StTpVIkWweOM9jA0jaqOt7u\",\"object\":\"payment_intent\",\"amount\":9797,\"amount_capturable\":0,\"amount_received\":9797,\"canceled_at\":null,\"cancellation_reason\":null,\"capture_method\":\"automatic\",\"latest_charge\":{\"id\":\"ch_3StTpVIkWweOM9jA0AHuDDNd\",\"object\":\"charge\",\"amount\":9797,\"application_fee\":\"fee_1StTpWIkWweOM9jAXF9Tk2FF\",\"balance_transaction\":\"txn_3StTpVIkWweOM9jA0FgslITE\",\"captured\":true,\"created\":1769349497,\"currency\":\"eur\",\"failure_code\":null,\"failure_message\":null,\"fraud_details\":{},\"livemode\":true,\"metadata\":{\"payment_id\":\"rx4yUQJz6kBu0ASPQP4hM0kp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TpVIkWweOM9jA0jaqOt7u\",\"payment_method\":\"pm_1StTpVIkWweOM9jAfuA50jng\",\"payment_method_details\":{\"card\":{\"amount_authorized\":9797,\"authorization_code\":\"898330\",\"brand\":\"mastercard\",\"checks\":{\"address_line1_check\":null,\"address_postal_code_check\":null,\"cvc_check\":null},\"country\":\"ES\",\"description\":\"Platinum MasterCard Immediate Debit\",\"ds_transaction_id\":null,\"exp_month\":9,\"exp_year\":2028,\"extended_authorization\":{\"status\":\"disabled\"},\"fingerprint\":\"Wj4XO8ZdYmsOqOKo\",\"funding\":\"debit\",\"iin\":\"516398\",\"incremental_authorization\":{\"status\":\"unavailable\"},\"installments\":null,\"issuer\":\"BANCO SANTANDER S.A.\",\"last4\":\"0000\",\"mandate\":null,\"moto\":false,\"multicapture\":{\"status\":\"unavailable\"},\"network\":\"mastercard\",\"network_token\":{\"used\":false},\"network_transaction_id\":\"TPLF3EJSP0125\",\"overcapture\":{\"maximum_amount_capturable\":9797,\"status\":\"unavailable\"},\"payment_account_reference\":\"5001EGTZAE2XKHRX4HR6KI2O5N6XD\",\"regulated_status\":\"unregulated\",\"three_d_secure\":null,\"wallet\":{\"apple_pay\":{\"type\":\"apple_pay\"},\"dynamic_last4\":\"3336\",\"type\":\"apple_pay\"}},\"type\":\"card\"},\"refunded\":false,\"source\":null,\"status\":\"succeeded\",\"mit_params\":{\"network_transaction_id\":\"TPLF3EJSP0125\"}},\"confirmation_method\":\"manual\",\"created\":1769349497,\"currency\":\"eur\",\"customer\":null,\"last_payment_error\":null,\"livemode\":true,\"metadata\":{\"payment_id\":\"rx4yUQJz6kBu0ASPQP4hM0kpm\",\"payments_extension\":\"true\",\"payments_extension_type\":\"card\",\"reconciliation_flow\":\"payments_api\",\"shop_id\":\"751927347\"},\"next_action\":null,\"payment_method\":\"pm_1StTpVIkWweOM9jAfuA50jng\",\"payment_method_types\":[\"card\"],\"source\":null,\"status\":\"succeeded\"}"</t>
  </si>
  <si>
    <t>AS-94865</t>
  </si>
  <si>
    <t>gid://shopify/Order/7394852700498</t>
  </si>
  <si>
    <t>gid://shopify/OrderTransaction/8569052889426</t>
  </si>
  <si>
    <t>2026-01-02T10:54:49Z</t>
  </si>
  <si>
    <t>ch_3Sl60LIkWweOM9jA0uNLGPqw</t>
  </si>
  <si>
    <t>rHD8uil0VJOSnzoBQlGKtNxDN</t>
  </si>
  <si>
    <t>pi_3Sl60LIkWweOM9jA09O50SqA</t>
  </si>
  <si>
    <t>"{\"id\":\"pi_3Sl60LIkWweOM9jA09O50SqA\",\"object\":\"payment_intent\",\"amount\":8897,\"amount_capturable\":0,\"amount_received\":8897,\"canceled_at\":null,\"cancellation_reason\":null,\"capture_method\":\"automatic\",\"latest_charge\":{\"id\":\"ch_3Sl60LIkWweOM9jA0uNLGPqw\",\"object\":\"charge\",\"amount\":8897,\"application_fee\":\"fee_1Sl60OIkWweOM9jAocqlX3Jg\",\"balance_transaction\":\"txn_3Sl60LIkWweOM9jA0rVnpxRK\",\"captured\":true,\"created\":1767351291,\"currency\":\"eur\",\"failure_code\":null,\"failure_message\":null,\"fraud_details\":{},\"livemode\":true,\"metadata\":{\"payment_id\":\"rHD8uil0VJOSnzoBQlGKtNxD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60LIkWweOM9jA09O50SqA\",\"payment_method\":\"pm_1Sl60LIkWweOM9jAt7cwd13L\",\"payment_method_details\":{\"card\":{\"amount_authorized\":8897,\"authorization_code\":\"960953\",\"brand\":\"visa\",\"checks\":{\"address_line1_check\":\"unavailable\",\"address_postal_code_check\":\"unavailable\",\"cvc_check\":\"pass\"},\"country\":\"FR\",\"description\":\"Visa Classic\",\"ds_transaction_id\":null,\"exp_month\":12,\"exp_year\":2027,\"extended_authorization\":{\"status\":\"disabled\"},\"fingerprint\":\"ibySYJZyJQO979oU\",\"funding\":\"credit\",\"iin\":\"497607\",\"incremental_authorization\":{\"status\":\"unavailable\"},\"installments\":null,\"issuer\":\"CIC NORD OUEST\",\"last4\":\"1045\",\"mandate\":null,\"moto\":false,\"multicapture\":{\"status\":\"unavailable\"},\"network\":\"visa\",\"network_token\":{\"used\":false},\"network_transaction_id\":\"486002392921408\",\"overcapture\":{\"maximum_amount_capturable\":8897,\"status\":\"unavailable\"},\"payment_account_reference\":\"V0010013825158277891763882207\",\"regulated_status\":\"unregulated\",\"three_d_secure\":{\"authentication_flow\":\"frictionless\",\"electronic_commerce_indicator\":\"07\",\"exemption_indicator\":null,\"result\":\"exempted\",\"result_reason\":null,\"transaction_id\":\"92f2fb6a-0153-4c3f-a06a-f5b1b8141291\",\"version\":\"2.2.0\"},\"wallet\":null},\"type\":\"card\"},\"refunded\":false,\"source\":null,\"status\":\"succeeded\",\"mit_params\":{\"network_transaction_id\":\"486002392921408\"}},\"confirmation_method\":\"manual\",\"created\":1767351289,\"currency\":\"eur\",\"customer\":null,\"last_payment_error\":null,\"livemode\":true,\"metadata\":{\"payment_id\":\"rHD8uil0VJOSnzoBQlGKtNxDN\",\"payments_extension\":\"true\",\"payments_extension_type\":\"card\",\"reconciliation_flow\":\"payments_api\",\"shop_id\":\"751927347\"},\"next_action\":null,\"payment_method\":\"pm_1Sl60LIkWweOM9jAt7cwd13L\",\"payment_method_types\":[\"card\"],\"source\":null,\"status\":\"succeeded\"}"</t>
  </si>
  <si>
    <t>AS-96230</t>
  </si>
  <si>
    <t>gid://shopify/Order/7439008203090</t>
  </si>
  <si>
    <t>gid://shopify/OrderTransaction/8614643433810</t>
  </si>
  <si>
    <t>2026-01-18T11:08:08Z</t>
  </si>
  <si>
    <t>10752113D1087763C</t>
  </si>
  <si>
    <t>"{\"id\":\"10752113D1087763C\",\"intent\":\"CAPTURE\",\"status\":\"COMPLETED\",\"payment_source\":{\"paypal\":{\"email_address\":\"luciricc@yahoo.it\",\"account_id\":\"XB4BNHY8B8FLU\",\"account_status\":\"VERIFIED\",\"name\":{\"given_name\":\"Luciana\",\"surname\":\"Ricci\"},\"phone_number\":{\"national_number\":\"393662851267\"},\"address\":{\"address_line_1\":\"Via del Mercato, 9\",\"admin_area_2\":\"Cortona\",\"admin_area_1\":\"Arezzo\",\"postal_code\":\"52044\",\"country_code\":\"IT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Gustav Klimt Garden Cat Print - P\u00f3ster \\/ Madera verde \\/ 50x70\",\"custom_id\":\"{\\\"shop_id\\\":751927347,\\\"session_id\\\":\\\"r3NIeckjshYbWhb0HRWLGSJAT\\\"}\",\"invoice_id\":\"r3NIeckjshYbWhb0HRWLGSJAT\",\"soft_descriptor\":\"PAYPAL *ARTESTASTOR AR\",\"items\":[{\"name\":\"Gustav Klimt Garden Cat Print - P\u00f3ster \\/ Madera verde \\/ 50x70\",\"unit_amount\":{\"currency_code\":\"EUR\",\"value\":\"67.95\"},\"tax\":{\"currency_code\":\"EUR\",\"value\":\"0.00\"},\"quantity\":\"1\"}],\"shipping\":{\"name\":{\"full_name\":\"Luciana Ricci\"},\"address\":{\"address_line_1\":\"Viale del Mercato 9\",\"admin_area_2\":\"Cortona\",\"admin_area_1\":\"Arezzo\",\"postal_code\":\"52044\",\"country_code\":\"IT\"}},\"supplementary_data\":{\"tax_nexus\":[]},\"payments\":{\"captures\":[{\"id\":\"3YJ533528K421622D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3NIeckjshYbWhb0HRWLGSJAT\",\"custom_id\":\"{\\\"shop_id\\\":751927347,\\\"session_id\\\":\\\"r3NIeckjshYbWhb0HRWLGSJAT\\\"}\",\"links\":[{\"href\":\"https:\\/\\/api.paypal.com\\/v2\\/payments\\/captures\\/3YJ533528K421622D\",\"rel\":\"self\",\"method\":\"GET\"},{\"href\":\"https:\\/\\/api.paypal.com\\/v2\\/payments\\/captures\\/3YJ533528K421622D\\/refund\",\"rel\":\"refund\",\"method\":\"POST\"},{\"href\":\"https:\\/\\/api.paypal.com\\/v2\\/checkout\\/orders\\/10752113D1087763C\",\"rel\":\"up\",\"method\":\"GET\"}],\"create_time\":\"2026-01-18T11:08:10Z\",\"update_time\":\"2026-01-18T11:08:10Z\"}]}}],\"payer\":{\"name\":{\"given_name\":\"Luciana\",\"surname\":\"Ricci\"},\"email_address\":\"luciricc@yahoo.it\",\"payer_id\":\"XB4BNHY8B8FLU\",\"phone\":{\"phone_number\":{\"national_number\":\"393662851267\"}},\"address\":{\"address_line_1\":\"Via del Mercato, 9\",\"admin_area_2\":\"Cortona\",\"admin_area_1\":\"Arezzo\",\"postal_code\":\"52044\",\"country_code\":\"IT\"}},\"create_time\":\"2026-01-18T11:05:10Z\",\"update_time\":\"2026-01-18T11:08:10Z\",\"links\":[{\"href\":\"https:\\/\\/api.paypal.com\\/v2\\/checkout\\/orders\\/10752113D1087763C\",\"rel\":\"self\",\"method\":\"GET\"}]}"</t>
  </si>
  <si>
    <t>AS-96592</t>
  </si>
  <si>
    <t>AS-96299</t>
  </si>
  <si>
    <t>gid://shopify/Order/7440172515666</t>
  </si>
  <si>
    <t>gid://shopify/OrderTransaction/8616056619346</t>
  </si>
  <si>
    <t>2026-01-18T22:06:41Z</t>
  </si>
  <si>
    <t>ch_3Sr47JIkWweOM9jA0lNSi2pP</t>
  </si>
  <si>
    <t>rrHYY5giq4z5Kh7t52S8RHntZ</t>
  </si>
  <si>
    <t>pi_3Sr47JIkWweOM9jA0rNIb484</t>
  </si>
  <si>
    <t>"{\"id\":\"pi_3Sr47JIkWweOM9jA0rNIb484\",\"object\":\"payment_intent\",\"amount\":4490,\"amount_capturable\":0,\"amount_received\":4490,\"canceled_at\":null,\"cancellation_reason\":null,\"capture_method\":\"automatic\",\"latest_charge\":{\"id\":\"ch_3Sr47JIkWweOM9jA0lNSi2pP\",\"object\":\"charge\",\"amount\":4490,\"application_fee\":\"fee_1Sr47LIkWweOM9jAsKdwvtOP\",\"balance_transaction\":\"txn_3Sr47JIkWweOM9jA0TiHppzT\",\"captured\":true,\"created\":1768774003,\"currency\":\"eur\",\"failure_code\":null,\"failure_message\":null,\"fraud_details\":{},\"livemode\":true,\"metadata\":{\"payment_id\":\"rrHYY5giq4z5Kh7t52S8RHnt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47JIkWweOM9jA0rNIb484\",\"payment_method\":\"pm_1Sr47JIkWweOM9jAMSsIItLU\",\"payment_method_details\":{\"card\":{\"amount_authorized\":4490,\"authorization_code\":\"403541\",\"brand\":\"visa\",\"checks\":{\"address_line1_check\":\"unavailable\",\"address_postal_code_check\":\"unavailable\",\"cvc_check\":\"pass\"},\"country\":\"ES\",\"description\":\"Visa Business\",\"ds_transaction_id\":null,\"exp_month\":10,\"exp_year\":2029,\"extended_authorization\":{\"status\":\"disabled\"},\"fingerprint\":\"PZnHLLkCO6G5v8HL\",\"funding\":\"debit\",\"iin\":\"417657\",\"incremental_authorization\":{\"status\":\"unavailable\"},\"installments\":null,\"issuer\":\"BANCO SANTANDER S.A.\",\"last4\":\"5644\",\"mandate\":null,\"moto\":false,\"multicapture\":{\"status\":\"unavailable\"},\"network\":\"visa\",\"network_token\":{\"used\":false},\"network_transaction_id\":\"486018796039431\",\"overcapture\":{\"maximum_amount_capturable\":4490,\"status\":\"unavailable\"},\"payment_account_reference\":\"V0010013022301647972822678659\",\"regulated_status\":\"unregulated\",\"three_d_secure\":null,\"wallet\":null},\"type\":\"card\"},\"refunded\":false,\"source\":null,\"status\":\"succeeded\",\"mit_params\":{\"network_transaction_id\":\"486018796039431\"}},\"confirmation_method\":\"manual\",\"created\":1768774001,\"currency\":\"eur\",\"customer\":null,\"last_payment_error\":null,\"livemode\":true,\"metadata\":{\"payment_id\":\"rrHYY5giq4z5Kh7t52S8RHntZ\",\"payments_extension\":\"true\",\"payments_extension_type\":\"card\",\"reconciliation_flow\":\"payments_api\",\"shop_id\":\"751927347\"},\"next_action\":null,\"payment_method\":\"pm_1Sr47JIkWweOM9jAMSsIItLU\",\"payment_method_types\":[\"card\"],\"source\":null,\"status\":\"succeeded\"}"</t>
  </si>
  <si>
    <t>AS-97051</t>
  </si>
  <si>
    <t>gid://shopify/Order/7511929651538</t>
  </si>
  <si>
    <t>gid://shopify/OrderTransaction/8644912382290</t>
  </si>
  <si>
    <t>2026-01-29T12:47:34Z</t>
  </si>
  <si>
    <t>ch_3SuudHIkWweOM9jA1SB5rVbT</t>
  </si>
  <si>
    <t>rHzx1ZeZa31W21H10MEDGEBBu</t>
  </si>
  <si>
    <t>pi_3SuudHIkWweOM9jA1YPXZq1O</t>
  </si>
  <si>
    <t>"{\"id\":\"pi_3SuudHIkWweOM9jA1YPXZq1O\",\"object\":\"payment_intent\",\"amount\":9995,\"amount_capturable\":0,\"amount_received\":9995,\"canceled_at\":null,\"cancellation_reason\":null,\"capture_method\":\"automatic\",\"latest_charge\":{\"id\":\"ch_3SuudHIkWweOM9jA1SB5rVbT\",\"object\":\"charge\",\"amount\":9995,\"application_fee\":\"fee_1SuudIIkWweOM9jAfvicn2gd\",\"balance_transaction\":\"txn_3SuudHIkWweOM9jA1UniORoT\",\"captured\":true,\"created\":1769690855,\"currency\":\"eur\",\"failure_code\":null,\"failure_message\":null,\"fraud_details\":{},\"livemode\":true,\"metadata\":{\"payment_id\":\"rHzx1ZeZa31W21H10MEDGEBB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udHIkWweOM9jA1YPXZq1O\",\"payment_method\":\"pm_1SuudHIkWweOM9jA1aEAqqVx\",\"payment_method_details\":{\"card\":{\"amount_authorized\":9995,\"authorization_code\":\"573341\",\"brand\":\"visa\",\"checks\":{\"address_line1_check\":\"unavailable\",\"address_postal_code_check\":\"unavailable\",\"cvc_check\":\"pass\"},\"country\":\"ES\",\"description\":\"Visa Classic\",\"ds_transaction_id\":null,\"exp_month\":9,\"exp_year\":2031,\"extended_authorization\":{\"status\":\"disabled\"},\"fingerprint\":\"tKkTKOC4x0NgLyFO\",\"funding\":\"debit\",\"iin\":\"418820\",\"incremental_authorization\":{\"status\":\"unavailable\"},\"installments\":null,\"issuer\":\"BANCO BILBAO VIZCAYA ARGENTARIA S.A. (BBVA)\",\"last4\":\"3216\",\"mandate\":null,\"moto\":false,\"multicapture\":{\"status\":\"unavailable\"},\"network\":\"visa\",\"network_token\":{\"used\":false},\"network_transaction_id\":\"486029460557909\",\"overcapture\":{\"maximum_amount_capturable\":9995,\"status\":\"unavailable\"},\"payment_account_reference\":\"V0010013024267381097266372559\",\"regulated_status\":\"unregulated\",\"three_d_secure\":null,\"wallet\":null},\"type\":\"card\"},\"refunded\":false,\"source\":null,\"status\":\"succeeded\",\"mit_params\":{\"network_transaction_id\":\"486029460557909\"}},\"confirmation_method\":\"manual\",\"created\":1769690855,\"currency\":\"eur\",\"customer\":null,\"last_payment_error\":null,\"livemode\":true,\"metadata\":{\"payment_id\":\"rHzx1ZeZa31W21H10MEDGEBBu\",\"payments_extension\":\"true\",\"payments_extension_type\":\"card\",\"reconciliation_flow\":\"payments_api\",\"shop_id\":\"751927347\"},\"next_action\":null,\"payment_method\":\"pm_1SuudHIkWweOM9jA1aEAqqVx\",\"payment_method_types\":[\"card\"],\"source\":null,\"status\":\"succeeded\"}"</t>
  </si>
  <si>
    <t>AS-95013</t>
  </si>
  <si>
    <t>gid://shopify/Order/7398752256338</t>
  </si>
  <si>
    <t>gid://shopify/OrderTransaction/8575375442258</t>
  </si>
  <si>
    <t>2026-01-04T10:13:31Z</t>
  </si>
  <si>
    <t>ch_3SloJUIkWweOM9jA0O76LTpa</t>
  </si>
  <si>
    <t>rnCGAF3Me6d4siTJU9oZU792v</t>
  </si>
  <si>
    <t>pi_3SloJUIkWweOM9jA0vd2bvZE</t>
  </si>
  <si>
    <t>"{\"id\":\"pi_3SloJUIkWweOM9jA0vd2bvZE\",\"object\":\"payment_intent\",\"amount\":6590,\"amount_capturable\":0,\"amount_received\":6590,\"canceled_at\":null,\"cancellation_reason\":null,\"capture_method\":\"automatic\",\"latest_charge\":{\"id\":\"ch_3SloJUIkWweOM9jA0O76LTpa\",\"object\":\"charge\",\"amount\":6590,\"application_fee\":\"fee_1SloJWIkWweOM9jABnFzlZzI\",\"balance_transaction\":\"txn_3SloJUIkWweOM9jA0NhnOGb2\",\"captured\":true,\"created\":1767521614,\"currency\":\"eur\",\"failure_code\":null,\"failure_message\":null,\"fraud_details\":{},\"livemode\":true,\"metadata\":{\"payment_id\":\"rnCGAF3Me6d4siTJU9oZU792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oJUIkWweOM9jA0vd2bvZE\",\"payment_method\":\"pm_1SloJUIkWweOM9jAvCeDCBWN\",\"payment_method_details\":{\"card\":{\"amount_authorized\":6590,\"authorization_code\":\"970173\",\"brand\":\"visa\",\"checks\":{\"address_line1_check\":\"unavailable\",\"address_postal_code_check\":\"unavailable\",\"cvc_check\":\"pass\"},\"country\":\"ES\",\"description\":\"Visa Classic\",\"ds_transaction_id\":null,\"exp_month\":12,\"exp_year\":2027,\"extended_authorization\":{\"status\":\"disabled\"},\"fingerprint\":\"60IuUZmfoy5LoI5z\",\"funding\":\"credit\",\"iin\":\"409013\",\"incremental_authorization\":{\"status\":\"unavailable\"},\"installments\":null,\"issuer\":\"CAIXABANK S.A.\",\"last4\":\"3648\",\"mandate\":null,\"moto\":false,\"multicapture\":{\"status\":\"unavailable\"},\"network\":\"visa\",\"network_token\":{\"used\":false},\"network_transaction_id\":\"486004368146496\",\"overcapture\":{\"maximum_amount_capturable\":6590,\"status\":\"unavailable\"},\"payment_account_reference\":\"V0010013021365571955066517920\",\"regulated_status\":\"unregulated\",\"three_d_secure\":null,\"wallet\":null},\"type\":\"card\"},\"refunded\":false,\"source\":null,\"status\":\"succeeded\",\"mit_params\":{\"network_transaction_id\":\"486004368146496\"}},\"confirmation_method\":\"manual\",\"created\":1767521612,\"currency\":\"eur\",\"customer\":null,\"last_payment_error\":null,\"livemode\":true,\"metadata\":{\"payment_id\":\"rnCGAF3Me6d4siTJU9oZU792v\",\"payments_extension\":\"true\",\"payments_extension_type\":\"card\",\"reconciliation_flow\":\"payments_api\",\"shop_id\":\"751927347\"},\"next_action\":null,\"payment_method\":\"pm_1SloJUIkWweOM9jAvCeDCBWN\",\"payment_method_types\":[\"card\"],\"source\":null,\"status\":\"succeeded\"}"</t>
  </si>
  <si>
    <t>AS-96389</t>
  </si>
  <si>
    <t>AS-97089</t>
  </si>
  <si>
    <t>gid://shopify/Order/7512734171474</t>
  </si>
  <si>
    <t>gid://shopify/OrderTransaction/8646089015634</t>
  </si>
  <si>
    <t>2026-01-29T20:21:47Z</t>
  </si>
  <si>
    <t>2EK18762TT160162J</t>
  </si>
  <si>
    <t>"{\"id\":\"2EK18762TT160162J\",\"intent\":\"CAPTURE\",\"status\":\"COMPLETED\",\"payment_source\":{\"paypal\":{\"email_address\":\"leirebenega@hotmail.com\",\"account_id\":\"5C5TPKECRYXKS\",\"account_status\":\"VERIFIED\",\"name\":{\"given_name\":\"Leire\",\"surname\":\"Benega Urberuaga\"},\"phone_number\":{\"national_number\":\"34647226573\"},\"address\":{\"address_line_1\":\"B Etxerre s\\/n oficinas Forum Sport\",\"admin_area_2\":\"Basauri\",\"admin_area_1\":\"BIZKAIA\",\"postal_code\":\"48970\",\"country_code\":\"ES\"}}},\"purchase_units\":[{\"reference_id\":\"default\",\"amount\":{\"currency_code\":\"EUR\",\"value\":\"49.90\",\"breakdown\":{\"item_total\":{\"currency_code\":\"EUR\",\"value\":\"49.90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It's getting hot in here - P\u00f3ster \\/ Madera roble natural \\/ 20x30\",\"custom_id\":\"{\\\"shop_id\\\":751927347,\\\"session_id\\\":\\\"rWwURkjde7xl1wo5ruW2a8858\\\"}\",\"invoice_id\":\"rWwURkjde7xl1wo5ruW2a8858\",\"soft_descriptor\":\"PAYPAL *ARTESTASTOR AR\",\"items\":[{\"name\":\"It's getting hot in here - P\u00f3ster \\/ Madera roble natural \\/ 20x30\",\"unit_amount\":{\"currency_code\":\"EUR\",\"value\":\"24.95\"},\"tax\":{\"currency_code\":\"EUR\",\"value\":\"0.00\"},\"quantity\":\"1\"},{\"name\":\"Just eat it - P\u00f3ster \\/ Madera roble natural \\/ 20x30\",\"unit_amount\":{\"currency_code\":\"EUR\",\"value\":\"24.95\"},\"tax\":{\"currency_code\":\"EUR\",\"value\":\"0.00\"},\"quantity\":\"1\"}],\"shipping\":{\"name\":{\"full_name\":\"Leire Benega Urberuaga\"},\"address\":{\"address_line_1\":\"B Etxerre s\\/n oficinas Forum Sport\",\"admin_area_2\":\"Basauri\",\"admin_area_1\":\"Vizcaya\",\"postal_code\":\"48970\",\"country_code\":\"ES\"}},\"payments\":{\"captures\":[{\"id\":\"64L893237D597705M\",\"status\":\"COMPLETED\",\"amount\":{\"currency_code\":\"EUR\",\"value\":\"49.90\"},\"final_capture\":true,\"disbursement_mode\":\"INSTANT\",\"seller_protection\":{\"status\":\"ELIGIBLE\",\"dispute_categories\":[\"ITEM_NOT_RECEIVED\",\"UNAUTHORIZED_TRANSACTION\"]},\"seller_receivable_breakdown\":{\"gross_amount\":{\"currency_code\":\"EUR\",\"value\":\"49.90\"},\"paypal_fee\":{\"currency_code\":\"EUR\",\"value\":\"1.80\"},\"net_amount\":{\"currency_code\":\"EUR\",\"value\":\"48.10\"}},\"invoice_id\":\"rWwURkjde7xl1wo5ruW2a8858\",\"custom_id\":\"{\\\"shop_id\\\":751927347,\\\"session_id\\\":\\\"rWwURkjde7xl1wo5ruW2a8858\\\"}\",\"links\":[{\"href\":\"https:\\/\\/api.paypal.com\\/v2\\/payments\\/captures\\/64L893237D597705M\",\"rel\":\"self\",\"method\":\"GET\"},{\"href\":\"https:\\/\\/api.paypal.com\\/v2\\/payments\\/captures\\/64L893237D597705M\\/refund\",\"rel\":\"refund\",\"method\":\"POST\"},{\"href\":\"https:\\/\\/api.paypal.com\\/v2\\/checkout\\/orders\\/2EK18762TT160162J\",\"rel\":\"up\",\"method\":\"GET\"}],\"create_time\":\"2026-01-29T20:21:49Z\",\"update_time\":\"2026-01-29T20:21:49Z\"}]}}],\"payer\":{\"name\":{\"given_name\":\"Leire\",\"surname\":\"Benega Urberuaga\"},\"email_address\":\"leirebenega@hotmail.com\",\"payer_id\":\"5C5TPKECRYXKS\",\"phone\":{\"phone_number\":{\"national_number\":\"34647226573\"}},\"address\":{\"address_line_1\":\"B Etxerre s\\/n oficinas Forum Sport\",\"admin_area_2\":\"Basauri\",\"admin_area_1\":\"BIZKAIA\",\"postal_code\":\"48970\",\"country_code\":\"ES\"}},\"create_time\":\"2026-01-29T20:21:02Z\",\"update_time\":\"2026-01-29T20:21:49Z\",\"links\":[{\"href\":\"https:\\/\\/api.paypal.com\\/v2\\/checkout\\/orders\\/2EK18762TT160162J\",\"rel\":\"self\",\"method\":\"GET\"}]}"</t>
  </si>
  <si>
    <t>AS-95580</t>
  </si>
  <si>
    <t>gid://shopify/Order/7419360510290</t>
  </si>
  <si>
    <t>gid://shopify/OrderTransaction/8592446423378</t>
  </si>
  <si>
    <t>2026-01-10T18:07:48Z</t>
  </si>
  <si>
    <t>ch_3So6ZlIkWweOM9jA1rIcgC1A</t>
  </si>
  <si>
    <t>rcPdIW9ECaEWTgkOEpRwlMZTY</t>
  </si>
  <si>
    <t>pi_3So6ZlIkWweOM9jA1bX6TpuP</t>
  </si>
  <si>
    <t>"{\"id\":\"pi_3So6ZlIkWweOM9jA1bX6TpuP\",\"object\":\"payment_intent\",\"amount\":11750,\"amount_capturable\":0,\"amount_received\":11750,\"canceled_at\":null,\"cancellation_reason\":null,\"capture_method\":\"automatic\",\"latest_charge\":{\"id\":\"ch_3So6ZlIkWweOM9jA1rIcgC1A\",\"object\":\"charge\",\"amount\":11750,\"application_fee\":\"fee_1So6acIkWweOM9jAlHSrcyRr\",\"balance_transaction\":\"txn_3So6ZlIkWweOM9jA1j6WdhiN\",\"captured\":true,\"created\":1768068522,\"currency\":\"eur\",\"failure_code\":null,\"failure_message\":null,\"fraud_details\":{},\"livemode\":true,\"metadata\":{\"payment_id\":\"rcPdIW9ECaEWTgkOEpRwlMZT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6ZlIkWweOM9jA1bX6TpuP\",\"payment_method\":\"pm_1So6ZlIkWweOM9jAQWoHJ6Ll\",\"payment_method_details\":{\"card\":{\"amount_authorized\":11750,\"authorization_code\":\"623536\",\"brand\":\"visa\",\"checks\":{\"address_line1_check\":\"fail\",\"address_postal_code_check\":\"fail\",\"cvc_check\":\"pass\"},\"country\":\"FR\",\"description\":\"Visa Classic\",\"ds_transaction_id\":null,\"exp_month\":2,\"exp_year\":2026,\"extended_authorization\":{\"status\":\"disabled\"},\"fingerprint\":\"Mb3voN8j0N4Y2ulb\",\"funding\":\"debit\",\"iin\":\"497886\",\"incremental_authorization\":{\"status\":\"unavailable\"},\"installments\":null,\"issuer\":\"BPCE\",\"last4\":\"5403\",\"mandate\":null,\"moto\":false,\"multicapture\":{\"status\":\"unavailable\"},\"network\":\"visa\",\"network_token\":{\"used\":false},\"network_transaction_id\":\"486010653229108\",\"overcapture\":{\"maximum_amount_capturable\":11750,\"status\":\"unavailable\"},\"payment_account_reference\":\"V001AACC332012023020882467789\",\"regulated_status\":\"unregulated\",\"three_d_secure\":{\"authentication_flow\":\"challenge\",\"electronic_commerce_indicator\":\"05\",\"exemption_indicator\":null,\"result\":\"authenticated\",\"result_reason\":null,\"transaction_id\":\"2fdb9ada-87af-4701-8d9d-cc36887fd74b\",\"version\":\"2.2.0\"},\"wallet\":null},\"type\":\"card\"},\"refunded\":false,\"source\":null,\"status\":\"succeeded\",\"mit_params\":{\"network_transaction_id\":\"486010653229108\"}},\"confirmation_method\":\"manual\",\"created\":1768068469,\"currency\":\"eur\",\"customer\":null,\"last_payment_error\":null,\"livemode\":true,\"metadata\":{\"payment_id\":\"rcPdIW9ECaEWTgkOEpRwlMZTY\",\"payments_extension\":\"true\",\"payments_extension_type\":\"card\",\"reconciliation_flow\":\"payments_api\",\"shop_id\":\"751927347\"},\"next_action\":null,\"payment_method\":\"pm_1So6ZlIkWweOM9jAQWoHJ6Ll\",\"payment_method_types\":[\"card\"],\"source\":null,\"status\":\"succeeded\"}"</t>
  </si>
  <si>
    <t>AS-97039</t>
  </si>
  <si>
    <t>gid://shopify/Order/7511699226962</t>
  </si>
  <si>
    <t>gid://shopify/OrderTransaction/8644583817554</t>
  </si>
  <si>
    <t>2026-01-29T10:28:39Z</t>
  </si>
  <si>
    <t>4NA90292DW685711P</t>
  </si>
  <si>
    <t>"{\"id\":\"4NA90292DW685711P\",\"intent\":\"CAPTURE\",\"status\":\"COMPLETED\",\"payment_source\":{\"paypal\":{\"email_address\":\"INVOICES@LOCABARCELONA.COM\",\"account_id\":\"J7UMLQR67V2G8\",\"account_status\":\"VERIFIED\",\"name\":{\"given_name\":\"FRANCK\",\"surname\":\"ANAIS\"},\"business_name\":\"LOCA BCN SERVICES SL\",\"phone_number\":{\"national_number\":\"645416078\"},\"address\":{\"address_line_1\":\"Aragon 259\",\"address_line_2\":\"Principal 2B\",\"admin_area_2\":\"Barcelona\",\"admin_area_1\":\"BARCELONA\",\"postal_code\":\"08007\",\"country_code\":\"ES\"}}},\"purchase_units\":[{\"reference_id\":\"default\",\"amount\":{\"currency_code\":\"EUR\",\"value\":\"65.90\",\"breakdown\":{\"item_total\":{\"currency_code\":\"EUR\",\"value\":\"65.90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The Future is Bright - THE MIUUS STUDIO - P\u00f3ster \\/ Sin marco \\/ 50x70\",\"custom_id\":\"{\\\"shop_id\\\":751927347,\\\"session_id\\\":\\\"ri5s7c34A2Eaxf3k59xFdpuzv\\\"}\",\"invoice_id\":\"ri5s7c34A2Eaxf3k59xFdpuzv\",\"items\":[{\"name\":\"The Future is Bright - THE MIUUS STUDIO - P\u00f3ster \\/ Sin marco \\/ 50x70\",\"unit_amount\":{\"currency_code\":\"EUR\",\"value\":\"32.95\"},\"tax\":{\"currency_code\":\"EUR\",\"value\":\"0.00\"},\"quantity\":\"1\"},{\"name\":\"Separation - THE MIUUS STUDIO - P\u00f3ster \\/ Sin marco \\/ 50x70\",\"unit_amount\":{\"currency_code\":\"EUR\",\"value\":\"32.95\"},\"tax\":{\"currency_code\":\"EUR\",\"value\":\"0.00\"},\"quantity\":\"1\"}],\"shipping\":{\"name\":{\"full_name\":\"Delphine CASTEL\"},\"address\":{\"address_line_1\":\"Calle Arag\u00f3n 259 PRINCIPAL 2b\",\"admin_area_2\":\"Barcelona\",\"admin_area_1\":\"Barcelona\",\"postal_code\":\"08007\",\"country_code\":\"ES\"}},\"payments\":{\"captures\":[{\"id\":\"7KH7572454959733F\",\"status\":\"COMPLETED\",\"amount\":{\"currency_code\":\"EUR\",\"value\":\"65.90\"},\"final_capture\":true,\"disbursement_mode\":\"INSTANT\",\"seller_protection\":{\"status\":\"ELIGIBLE\",\"dispute_categories\":[\"ITEM_NOT_RECEIVED\",\"UNAUTHORIZED_TRANSACTION\"]},\"seller_receivable_breakdown\":{\"gross_amount\":{\"currency_code\":\"EUR\",\"value\":\"65.90\"},\"paypal_fee\":{\"currency_code\":\"EUR\",\"value\":\"2.26\"},\"net_amount\":{\"currency_code\":\"EUR\",\"value\":\"63.64\"}},\"invoice_id\":\"ri5s7c34A2Eaxf3k59xFdpuzv\",\"custom_id\":\"{\\\"shop_id\\\":751927347,\\\"session_id\\\":\\\"ri5s7c34A2Eaxf3k59xFdpuzv\\\"}\",\"links\":[{\"href\":\"https:\\/\\/api.paypal.com\\/v2\\/payments\\/captures\\/7KH7572454959733F\",\"rel\":\"self\",\"method\":\"GET\"},{\"href\":\"https:\\/\\/api.paypal.com\\/v2\\/payments\\/captures\\/7KH7572454959733F\\/refund\",\"rel\":\"refund\",\"method\":\"POST\"},{\"href\":\"https:\\/\\/api.paypal.com\\/v2\\/checkout\\/orders\\/4NA90292DW685711P\",\"rel\":\"up\",\"method\":\"GET\"}],\"create_time\":\"2026-01-29T10:28:41Z\",\"update_time\":\"2026-01-29T10:28:41Z\"}]}}],\"payer\":{\"name\":{\"given_name\":\"FRANCK\",\"surname\":\"ANAIS\"},\"email_address\":\"INVOICES@LOCABARCELONA.COM\",\"payer_id\":\"J7UMLQR67V2G8\",\"phone\":{\"phone_number\":{\"national_number\":\"645416078\"}},\"address\":{\"address_line_1\":\"Aragon 259\",\"address_line_2\":\"Principal 2B\",\"admin_area_2\":\"Barcelona\",\"admin_area_1\":\"BARCELONA\",\"postal_code\":\"08007\",\"country_code\":\"ES\"}},\"create_time\":\"2026-01-29T10:28:29Z\",\"update_time\":\"2026-01-29T10:28:41Z\",\"links\":[{\"href\":\"https:\\/\\/api.paypal.com\\/v2\\/checkout\\/orders\\/4NA90292DW685711P\",\"rel\":\"self\",\"method\":\"GET\"}]}"</t>
  </si>
  <si>
    <t>AS-96130</t>
  </si>
  <si>
    <t>gid://shopify/Order/7435915264338</t>
  </si>
  <si>
    <t>gid://shopify/OrderTransaction/8610969354578</t>
  </si>
  <si>
    <t>2026-01-17T11:59:06Z</t>
  </si>
  <si>
    <t>ch_3SqY9nIkWweOM9jA0foztYcZ</t>
  </si>
  <si>
    <t>rDRT9E7YrF065RlIIYeww6PeU</t>
  </si>
  <si>
    <t>pi_3SqY9nIkWweOM9jA07SwcB1w</t>
  </si>
  <si>
    <t>"{\"id\":\"pi_3SqY9nIkWweOM9jA07SwcB1w\",\"object\":\"payment_intent\",\"amount\":39255,\"amount_capturable\":0,\"amount_received\":39255,\"canceled_at\":null,\"cancellation_reason\":null,\"capture_method\":\"automatic\",\"latest_charge\":{\"id\":\"ch_3SqY9nIkWweOM9jA0foztYcZ\",\"object\":\"charge\",\"amount\":39255,\"application_fee\":\"fee_1SqY9oIkWweOM9jAVBzgw677\",\"balance_transaction\":\"txn_3SqY9nIkWweOM9jA00MjbTD3\",\"captured\":true,\"created\":1768651147,\"currency\":\"eur\",\"failure_code\":null,\"failure_message\":null,\"fraud_details\":{},\"livemode\":true,\"metadata\":{\"payment_id\":\"rDRT9E7YrF065RlIIYeww6Pe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Y9nIkWweOM9jA07SwcB1w\",\"payment_method\":\"pm_1SqY9nIkWweOM9jAUSGpRHnw\",\"payment_method_details\":{\"card\":{\"amount_authorized\":39255,\"authorization_code\":\"285773\",\"brand\":\"visa\",\"checks\":{\"address_line1_check\":null,\"address_postal_code_check\":null,\"cvc_check\":null},\"country\":\"FR\",\"description\":\"Visa Gold\",\"ds_transaction_id\":null,\"exp_month\":4,\"exp_year\":2031,\"extended_authorization\":{\"status\":\"disabled\"},\"fingerprint\":\"RQw5ERW3O9i2wAqj\",\"funding\":\"debit\",\"iin\":\"490940\",\"incremental_authorization\":{\"status\":\"unavailable\"},\"installments\":null,\"issuer\":\"BPCE\",\"last4\":\"0000\",\"mandate\":null,\"moto\":false,\"multicapture\":{\"status\":\"unavailable\"},\"network\":\"visa\",\"network_token\":{\"used\":false},\"network_transaction_id\":\"486017431471017\",\"overcapture\":{\"maximum_amount_capturable\":39255,\"status\":\"unavailable\"},\"payment_account_reference\":\"V001AACC342012025032126827529\",\"regulated_status\":\"unregulated\",\"three_d_secure\":null,\"wallet\":{\"apple_pay\":{\"type\":\"apple_pay\"},\"dynamic_last4\":\"2005\",\"type\":\"apple_pay\"}},\"type\":\"card\"},\"refunded\":false,\"source\":null,\"status\":\"succeeded\",\"mit_params\":{\"network_transaction_id\":\"486017431471017\"}},\"confirmation_method\":\"manual\",\"created\":1768651147,\"currency\":\"eur\",\"customer\":null,\"last_payment_error\":null,\"livemode\":true,\"metadata\":{\"payment_id\":\"rDRT9E7YrF065RlIIYeww6PeU\",\"payments_extension\":\"true\",\"payments_extension_type\":\"card\",\"reconciliation_flow\":\"payments_api\",\"shop_id\":\"751927347\"},\"next_action\":null,\"payment_method\":\"pm_1SqY9nIkWweOM9jAUSGpRHnw\",\"payment_method_types\":[\"card\"],\"source\":null,\"status\":\"succeeded\"}"</t>
  </si>
  <si>
    <t>gid://shopify/OrderTransaction/8617410593106</t>
  </si>
  <si>
    <t>2026-01-19T11:48:29Z</t>
  </si>
  <si>
    <t>re_3SqY9nIkWweOM9jA0z4HqhZb</t>
  </si>
  <si>
    <t>zqo8chJ2s7IJKLJSg2VrOVqU7</t>
  </si>
  <si>
    <t>"{\"id\":\"re_3SqY9nIkWweOM9jA0z4HqhZb\",\"amount\":39255,\"balance_transaction\":\"txn_3SqY9nIkWweOM9jA0ZswIigy\",\"charge\":{\"id\":\"ch_3SqY9nIkWweOM9jA0foztYcZ\",\"object\":\"charge\",\"amount\":39255,\"application_fee\":\"fee_1SqY9oIkWweOM9jAVBzgw677\",\"balance_transaction\":\"txn_3SqY9nIkWweOM9jA00MjbTD3\",\"captured\":true,\"created\":1768651147,\"currency\":\"eur\",\"failure_code\":null,\"failure_message\":null,\"fraud_details\":{},\"livemode\":true,\"metadata\":{\"payment_id\":\"rDRT9E7YrF065RlIIYeww6Pe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Y9nIkWweOM9jA07SwcB1w\",\"payment_method\":\"pm_1SqY9nIkWweOM9jAUSGpRHnw\",\"payment_method_details\":{\"card\":{\"amount_authorized\":39255,\"authorization_code\":\"285773\",\"brand\":\"visa\",\"checks\":{\"address_line1_check\":null,\"address_postal_code_check\":null,\"cvc_check\":null},\"country\":\"FR\",\"description\":\"Visa Gold\",\"ds_transaction_id\":null,\"exp_month\":4,\"exp_year\":2031,\"extended_authorization\":{\"status\":\"disabled\"},\"fingerprint\":\"RQw5ERW3O9i2wAqj\",\"funding\":\"debit\",\"iin\":\"490940\",\"incremental_authorization\":{\"status\":\"unavailable\"},\"installments\":null,\"issuer\":\"BPCE\",\"last4\":\"0000\",\"mandate\":null,\"moto\":false,\"multicapture\":{\"status\":\"unavailable\"},\"network\":\"visa\",\"network_token\":{\"used\":false},\"network_transaction_id\":\"486017431471017\",\"overcapture\":{\"maximum_amount_capturable\":39255,\"status\":\"unavailable\"},\"payment_account_reference\":\"V001AACC342012025032126827529\",\"regulated_status\":\"unregulated\",\"three_d_secure\":null,\"wallet\":{\"apple_pay\":{\"type\":\"apple_pay\"},\"dynamic_last4\":\"2005\",\"type\":\"apple_pay\"}},\"type\":\"card\"},\"refunded\":true,\"source\":null,\"status\":\"succeeded\",\"mit_params\":{\"network_transaction_id\":\"486017431471017\"}},\"object\":\"refund\",\"reason\":null,\"status\":\"succeeded\",\"created\":1768823309,\"currency\":\"eur\",\"metadata\":{\"payments_extension\":\"true\",\"payments_extension_type\":\"card\",\"reconciliation_flow\":\"payments_api\",\"refund_id\":\"zqo8chJ2s7IJKLJSg2VrOVqU7\"},\"payment_method_details\":{\"card\":{\"acquirer_reference_number\":null,\"acquirer_reference_number_status\":\"pending\"},\"type\":\"card\"},\"mit_params\":{}}"</t>
  </si>
  <si>
    <t>AS-96364</t>
  </si>
  <si>
    <t>gid://shopify/Order/7443187761490</t>
  </si>
  <si>
    <t>gid://shopify/OrderTransaction/8619712676178</t>
  </si>
  <si>
    <t>2026-01-20T01:50:32Z</t>
  </si>
  <si>
    <t>ch_3SrU5VIkWweOM9jA0mKM3nRI</t>
  </si>
  <si>
    <t>rKZ2XXTDNIzvCkYtJvyLCx1w8</t>
  </si>
  <si>
    <t>pi_3SrU5VIkWweOM9jA04r8B12s</t>
  </si>
  <si>
    <t>"{\"id\":\"pi_3SrU5VIkWweOM9jA04r8B12s\",\"object\":\"payment_intent\",\"amount\":7385,\"amount_capturable\":0,\"amount_received\":7385,\"canceled_at\":null,\"cancellation_reason\":null,\"capture_method\":\"automatic\",\"latest_charge\":{\"id\":\"ch_3SrU5VIkWweOM9jA0mKM3nRI\",\"object\":\"charge\",\"amount\":7385,\"application_fee\":\"fee_1SrU5WIkWweOM9jAnRECNRnp\",\"balance_transaction\":\"txn_3SrU5VIkWweOM9jA0PFKGN5M\",\"captured\":true,\"created\":1768873833,\"currency\":\"eur\",\"failure_code\":null,\"failure_message\":null,\"fraud_details\":{},\"livemode\":true,\"metadata\":{\"payment_id\":\"rKZ2XXTDNIzvCkYtJvyLCx1w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U5VIkWweOM9jA04r8B12s\",\"payment_method\":\"pm_1SrU5VIkWweOM9jAESkJvebN\",\"payment_method_details\":{\"card\":{\"amount_authorized\":7385,\"authorization_code\":\"SR949W\",\"brand\":\"mastercard\",\"checks\":{\"address_line1_check\":\"fail\",\"address_postal_code_check\":\"fail\",\"cvc_check\":\"pass\"},\"country\":\"BG\",\"description\":\"World Elite Debit MasterCard\",\"ds_transaction_id\":null,\"exp_month\":1,\"exp_year\":2030,\"extended_authorization\":{\"status\":\"disabled\"},\"fingerprint\":\"H1k1FDpBkMtgIbLe\",\"funding\":\"debit\",\"iin\":\"516794\",\"incremental_authorization\":{\"status\":\"unavailable\"},\"installments\":null,\"issuer\":\"REVOLUT LTD\",\"last4\":\"0576\",\"mandate\":null,\"moto\":false,\"multicapture\":{\"status\":\"unavailable\"},\"network\":\"mastercard\",\"network_token\":{\"used\":false},\"network_transaction_id\":\"MDWVWF3SK0119\",\"overcapture\":{\"maximum_amount_capturable\":7385,\"status\":\"unavailable\"},\"payment_account_reference\":\"5001COOZ9TZHQ57GB6Q5F00IUW0S1\",\"regulated_status\":\"unregulated\",\"three_d_secure\":null,\"wallet\":null},\"type\":\"card\"},\"refunded\":false,\"source\":null,\"status\":\"succeeded\",\"mit_params\":{\"network_transaction_id\":\"MDWVWF3SK0119\"}},\"confirmation_method\":\"manual\",\"created\":1768873833,\"currency\":\"eur\",\"customer\":null,\"last_payment_error\":null,\"livemode\":true,\"metadata\":{\"payment_id\":\"rKZ2XXTDNIzvCkYtJvyLCx1w8\",\"payments_extension\":\"true\",\"payments_extension_type\":\"card\",\"reconciliation_flow\":\"payments_api\",\"shop_id\":\"751927347\"},\"next_action\":null,\"payment_method\":\"pm_1SrU5VIkWweOM9jAESkJvebN\",\"payment_method_types\":[\"card\"],\"source\":null,\"status\":\"succeeded\"}"</t>
  </si>
  <si>
    <t>AS-95861</t>
  </si>
  <si>
    <t>gid://shopify/Order/7426634219858</t>
  </si>
  <si>
    <t>gid://shopify/OrderTransaction/8600006263122</t>
  </si>
  <si>
    <t>2026-01-13T18:27:28Z</t>
  </si>
  <si>
    <t>py_3SpCJRIkWweOM9jA0Xd5cJPE</t>
  </si>
  <si>
    <t>reS86vCW0IPNMJgioHYklXQAq</t>
  </si>
  <si>
    <t>"{\"id\":\"py_3SpCJRIkWweOM9jA0Xd5cJPE\",\"object\":\"charge\",\"amount\":2990,\"application_fee\":\"fee_1SpCJjIkWweOM9jAZWsDUrqE\",\"balance_transaction\":\"txn_3SpCJRIkWweOM9jA0TfLdbmo\",\"captured\":true,\"created\":1768328867,\"currency\":\"eur\",\"failure_code\":null,\"failure_message\":null,\"fraud_details\":{},\"livemode\":true,\"metadata\":{\"payments_extension_type\":\"klarna\",\"reconciliation_flow\":\"payments_api\",\"shop_id\":\"751927347\",\"payments_extension\":\"true\",\"payment_id\":\"reS86vCW0IPNMJgioHYklXQAq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pCJRIkWweOM9jA08PFkIHM\",\"payment_method\":\"pm_1SpCJRIkWweOM9jAhhxWusjA\",\"payment_method_details\":{\"klarna\":{\"payer_details\":{\"address\":{\"country\":\"ES\"}},\"payment_method_category\":\"pay_in_installments\",\"preferred_locale\":\"es-ES\"},\"type\":\"klarna\"},\"refunded\":false,\"source\":null,\"status\":\"succeeded\"}"</t>
  </si>
  <si>
    <t>AS-95592</t>
  </si>
  <si>
    <t>gid://shopify/Order/7419650867538</t>
  </si>
  <si>
    <t>gid://shopify/OrderTransaction/8592777085266</t>
  </si>
  <si>
    <t>2026-01-10T20:56:25Z</t>
  </si>
  <si>
    <t>8E84048892004450H</t>
  </si>
  <si>
    <t>"{\"id\":\"8E84048892004450H\",\"intent\":\"CAPTURE\",\"status\":\"COMPLETED\",\"payment_source\":{\"paypal\":{\"email_address\":\"lucreziaenzo@hotmail.it\",\"account_id\":\"77RJLF923EMDU\",\"account_status\":\"VERIFIED\",\"name\":{\"given_name\":\"Lucrezia\",\"surname\":\"Enzo\"},\"phone_number\":{\"national_number\":\"393338217429\"},\"address\":{\"address_line_1\":\"Via Sacile 2\",\"admin_area_2\":\"Lignano Sabbiadoro\",\"admin_area_1\":\"Udine\",\"postal_code\":\"33054\",\"country_code\":\"IT\"}}},\"purchase_units\":[{\"reference_id\":\"default\",\"amount\":{\"currency_code\":\"EUR\",\"value\":\"154.62\",\"breakdown\":{\"item_total\":{\"currency_code\":\"EUR\",\"value\":\"171.80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17.18\"}}},\"payee\":{\"email_address\":\"info@artestaposters.com\",\"merchant_id\":\"CZQCEKGVW6QGG\",\"display_data\":{\"brand_name\":\"Artesta\"}},\"payment_instruction\":{\"disbursement_mode\":\"INSTANT\"},\"description\":\"LANDSHAPES \\/ Beach - Riso - P\u00f3ster \\/ Madera naranja \\/ 30x40\",\"custom_id\":\"{\\\"shop_id\\\":751927347,\\\"session_id\\\":\\\"rcrkLtK1kfqoMhMSY2JuwlZRl\\\"}\",\"invoice_id\":\"rcrkLtK1kfqoMhMSY2JuwlZRl\",\"soft_descriptor\":\"ARTESTASTOR ARTESTASTO\",\"items\":[{\"name\":\"LANDSHAPES \\/ Beach - Riso - P\u00f3ster \\/ Madera naranja \\/ 30x40\",\"unit_amount\":{\"currency_code\":\"EUR\",\"value\":\"42.95\"},\"tax\":{\"currency_code\":\"EUR\",\"value\":\"0.00\"},\"quantity\":\"1\"},{\"name\":\"Girl with wine at the beach - Raissa Oltmanns - P\u00f3ster \\/ Madera rosa pastel \\/ 30x40\",\"unit_amount\":{\"currency_code\":\"EUR\",\"value\":\"42.95\"},\"tax\":{\"currency_code\":\"EUR\",\"value\":\"0.00\"},\"quantity\":\"1\"},{\"name\":\"Tutto Bene - Studio Dolci - P\u00f3ster \\/ Madera rojo \\/ 30x40\",\"unit_amount\":{\"currency_code\":\"EUR\",\"value\":\"42.95\"},\"tax\":{\"currency_code\":\"EUR\",\"value\":\"0.00\"},\"quantity\":\"1\"},{\"name\":\"Cactus \\u0026 Sunshine - P\u00f3ster \\/ Madera naranja \\/ 30x40\",\"unit_amount\":{\"currency_code\":\"EUR\",\"value\":\"42.95\"},\"tax\":{\"currency_code\":\"EUR\",\"value\":\"0.00\"},\"quantity\":\"1\"}],\"shipping\":{\"name\":{\"full_name\":\"Lucrezia Enzo\"},\"address\":{\"address_line_1\":\"Via Sacile 2\",\"admin_area_2\":\"Lignano Sabbiadoro\",\"admin_area_1\":\"Udine\",\"postal_code\":\"33054\",\"country_code\":\"IT\"}},\"supplementary_data\":{\"tax_nexus\":[]},\"payments\":{\"captures\":[{\"id\":\"56391019FM815104W\",\"status\":\"COMPLETED\",\"amount\":{\"currency_code\":\"EUR\",\"value\":\"154.62\"},\"final_capture\":true,\"disbursement_mode\":\"INSTANT\",\"seller_protection\":{\"status\":\"ELIGIBLE\",\"dispute_categories\":[\"ITEM_NOT_RECEIVED\",\"UNAUTHORIZED_TRANSACTION\"]},\"seller_receivable_breakdown\":{\"gross_amount\":{\"currency_code\":\"EUR\",\"value\":\"154.62\"},\"paypal_fee\":{\"currency_code\":\"EUR\",\"value\":\"4.83\"},\"net_amount\":{\"currency_code\":\"EUR\",\"value\":\"149.79\"}},\"invoice_id\":\"rcrkLtK1kfqoMhMSY2JuwlZRl\",\"custom_id\":\"{\\\"shop_id\\\":751927347,\\\"session_id\\\":\\\"rcrkLtK1kfqoMhMSY2JuwlZRl\\\"}\",\"links\":[{\"href\":\"https:\\/\\/api.paypal.com\\/v2\\/payments\\/captures\\/56391019FM815104W\",\"rel\":\"self\",\"method\":\"GET\"},{\"href\":\"https:\\/\\/api.paypal.com\\/v2\\/payments\\/captures\\/56391019FM815104W\\/refund\",\"rel\":\"refund\",\"method\":\"POST\"},{\"href\":\"https:\\/\\/api.paypal.com\\/v2\\/checkout\\/orders\\/8E84048892004450H\",\"rel\":\"up\",\"method\":\"GET\"}],\"create_time\":\"2026-01-10T20:56:27Z\",\"update_time\":\"2026-01-10T20:56:27Z\"}]}}],\"payer\":{\"name\":{\"given_name\":\"Lucrezia\",\"surname\":\"Enzo\"},\"email_address\":\"lucreziaenzo@hotmail.it\",\"payer_id\":\"77RJLF923EMDU\",\"phone\":{\"phone_number\":{\"national_number\":\"393338217429\"}},\"address\":{\"address_line_1\":\"Via Sacile 2\",\"admin_area_2\":\"Lignano Sabbiadoro\",\"admin_area_1\":\"Udine\",\"postal_code\":\"33054\",\"country_code\":\"IT\"}},\"create_time\":\"2026-01-10T20:54:28Z\",\"update_time\":\"2026-01-10T20:56:27Z\",\"links\":[{\"href\":\"https:\\/\\/api.paypal.com\\/v2\\/checkout\\/orders\\/8E84048892004450H\",\"rel\":\"self\",\"method\":\"GET\"}]}"</t>
  </si>
  <si>
    <t>AS-96749</t>
  </si>
  <si>
    <t>gid://shopify/Order/7494108774738</t>
  </si>
  <si>
    <t>gid://shopify/OrderTransaction/8633507709266</t>
  </si>
  <si>
    <t>2026-01-25T14:27:27Z</t>
  </si>
  <si>
    <t>ch_3StUHkIkWweOM9jA0ANgFQGw</t>
  </si>
  <si>
    <t>rk9FhvD4HxVVYxPIFbUTyFYgG</t>
  </si>
  <si>
    <t>pi_3StUHkIkWweOM9jA0RVJatAC</t>
  </si>
  <si>
    <t>"{\"id\":\"pi_3StUHkIkWweOM9jA0RVJatAC\",\"object\":\"payment_intent\",\"amount\":19990,\"amount_capturable\":0,\"amount_received\":19990,\"canceled_at\":null,\"cancellation_reason\":null,\"capture_method\":\"automatic\",\"latest_charge\":{\"id\":\"ch_3StUHkIkWweOM9jA0ANgFQGw\",\"object\":\"charge\",\"amount\":19990,\"application_fee\":\"fee_1StUHmIkWweOM9jAGnj2rxXX\",\"balance_transaction\":\"txn_3StUHkIkWweOM9jA0jTugx0X\",\"captured\":true,\"created\":1769351249,\"currency\":\"eur\",\"failure_code\":null,\"failure_message\":null,\"fraud_details\":{},\"livemode\":true,\"metadata\":{\"payment_id\":\"rk9FhvD4HxVVYxPIFbUTyFYg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UHkIkWweOM9jA0RVJatAC\",\"payment_method\":\"pm_1StUHkIkWweOM9jAYKOjpMHc\",\"payment_method_details\":{\"card\":{\"amount_authorized\":19990,\"authorization_code\":\"649775\",\"brand\":\"mastercard\",\"checks\":{\"address_line1_check\":\"unavailable\",\"address_postal_code_check\":\"unavailable\",\"cvc_check\":null},\"country\":\"ES\",\"description\":\"Platinum MasterCard Immediate Debit\",\"ds_transaction_id\":null,\"exp_month\":6,\"exp_year\":2031,\"extended_authorization\":{\"status\":\"disabled\"},\"fingerprint\":\"gFZBZloSFF0eSqB8\",\"funding\":\"debit\",\"iin\":\"548901\",\"incremental_authorization\":{\"status\":\"unavailable\"},\"installments\":null,\"issuer\":\"BANCO SANTANDER S.A.\",\"last4\":\"7996\",\"mandate\":null,\"moto\":false,\"multicapture\":{\"status\":\"unavailable\"},\"network\":\"mastercard\",\"network_token\":{\"used\":false},\"network_transaction_id\":\"TPLWDZPI60125\",\"overcapture\":{\"maximum_amount_capturable\":19990,\"status\":\"unavailable\"},\"payment_account_reference\":\"5001AWILBD2WISVNNXXEP1A8VPTRG\",\"regulated_status\":\"unregulated\",\"three_d_secure\":null,\"wallet\":null},\"type\":\"card\"},\"refunded\":false,\"source\":null,\"status\":\"succeeded\",\"mit_params\":{\"network_transaction_id\":\"TPLWDZPI60125\"}},\"confirmation_method\":\"manual\",\"created\":1769351248,\"currency\":\"eur\",\"customer\":null,\"last_payment_error\":null,\"livemode\":true,\"metadata\":{\"payment_id\":\"rk9FhvD4HxVVYxPIFbUTyFYgG\",\"payments_extension\":\"true\",\"payments_extension_type\":\"card\",\"reconciliation_flow\":\"payments_api\",\"shop_id\":\"751927347\"},\"next_action\":null,\"payment_method\":\"pm_1StUHkIkWweOM9jAYKOjpMHc\",\"payment_method_types\":[\"card\"],\"source\":null,\"status\":\"succeeded\"}"</t>
  </si>
  <si>
    <t>AS-94995</t>
  </si>
  <si>
    <t>gid://shopify/Order/7398287049042</t>
  </si>
  <si>
    <t>gid://shopify/OrderTransaction/8574803673426</t>
  </si>
  <si>
    <t>2026-01-03T22:47:22Z</t>
  </si>
  <si>
    <t>ch_3SldbTIkWweOM9jA2Q8dFQxg</t>
  </si>
  <si>
    <t>rYDJE1wGnaU7qshCmw1TtjZOt</t>
  </si>
  <si>
    <t>pi_3SldbTIkWweOM9jA2Pfo7tgi</t>
  </si>
  <si>
    <t>"{\"id\":\"pi_3SldbTIkWweOM9jA2Pfo7tgi\",\"object\":\"payment_intent\",\"amount\":3990,\"amount_capturable\":0,\"amount_received\":3990,\"canceled_at\":null,\"cancellation_reason\":null,\"capture_method\":\"automatic\",\"latest_charge\":{\"id\":\"ch_3SldbTIkWweOM9jA2Q8dFQxg\",\"object\":\"charge\",\"amount\":3990,\"application_fee\":\"fee_1SldbWIkWweOM9jABj0yN5SR\",\"balance_transaction\":\"txn_3SldbTIkWweOM9jA26hAsr04\",\"captured\":true,\"created\":1767480445,\"currency\":\"eur\",\"failure_code\":null,\"failure_message\":null,\"fraud_details\":{},\"livemode\":true,\"metadata\":{\"payment_id\":\"rYDJE1wGnaU7qshCmw1TtjZO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dbTIkWweOM9jA2Pfo7tgi\",\"payment_method\":\"pm_1SldbTIkWweOM9jAUMVOXDwB\",\"payment_method_details\":{\"card\":{\"amount_authorized\":3990,\"authorization_code\":\"924338\",\"brand\":\"visa\",\"checks\":{\"address_line1_check\":\"unavailable\",\"address_postal_code_check\":\"unavailable\",\"cvc_check\":null},\"country\":\"ES\",\"description\":\"Visa Classic\",\"ds_transaction_id\":null,\"exp_month\":6,\"exp_year\":2030,\"extended_authorization\":{\"status\":\"disabled\"},\"fingerprint\":\"15EKlj8c1wKyRsKK\",\"funding\":\"credit\",\"iin\":\"409013\",\"incremental_authorization\":{\"status\":\"unavailable\"},\"installments\":null,\"issuer\":\"CAIXABANK S.A.\",\"last4\":\"4069\",\"mandate\":null,\"moto\":false,\"multicapture\":{\"status\":\"unavailable\"},\"network\":\"visa\",\"network_token\":{\"used\":true},\"network_transaction_id\":\"486003820453802\",\"overcapture\":{\"maximum_amount_capturable\":3990,\"status\":\"unavailable\"},\"payment_account_reference\":\"V0010013823321222295702900590\",\"regulated_status\":\"unregulated\",\"three_d_secure\":null,\"wallet\":null},\"type\":\"card\"},\"refunded\":false,\"source\":null,\"status\":\"succeeded\",\"mit_params\":{\"network_transaction_id\":\"486003820453802\"}},\"confirmation_method\":\"manual\",\"created\":1767480443,\"currency\":\"eur\",\"customer\":null,\"last_payment_error\":null,\"livemode\":true,\"metadata\":{\"payment_id\":\"rYDJE1wGnaU7qshCmw1TtjZOt\",\"payments_extension\":\"true\",\"payments_extension_type\":\"card\",\"reconciliation_flow\":\"payments_api\",\"shop_id\":\"751927347\"},\"next_action\":null,\"payment_method\":\"pm_1SldbTIkWweOM9jAUMVOXDwB\",\"payment_method_types\":[\"card\"],\"source\":null,\"status\":\"succeeded\"}"</t>
  </si>
  <si>
    <t>AS-96543</t>
  </si>
  <si>
    <t>gid://shopify/Order/7488166035794</t>
  </si>
  <si>
    <t>gid://shopify/OrderTransaction/8626029986130</t>
  </si>
  <si>
    <t>2026-01-22T16:45:42Z</t>
  </si>
  <si>
    <t>27C872285R9683046</t>
  </si>
  <si>
    <t>"{\"id\":\"27C872285R9683046\",\"intent\":\"CAPTURE\",\"status\":\"COMPLETED\",\"payment_source\":{\"paypal\":{\"email_address\":\"louisa.zopes@gmx.de\",\"account_id\":\"CE24E3Z4WKSZU\",\"account_status\":\"VERIFIED\",\"name\":{\"given_name\":\"Louisa\",\"surname\":\"Zopes\"},\"phone_number\":{\"national_number\":\"4915777273090\"},\"address\":{\"address_line_1\":\"Loreleystr. 1\",\"admin_area_2\":\"K\u00f6ln\",\"admin_area_1\":\"Nordrhein-Westfalen\",\"postal_code\":\"50677\",\"country_code\":\"DE\"}}},\"purchase_units\":[{\"reference_id\":\"default\",\"amount\":{\"currency_code\":\"EUR\",\"value\":\"49.90\",\"breakdown\":{\"item_total\":{\"currency_code\":\"EUR\",\"value\":\"44.95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Henri Matisse La Japonaise: Woman beside the Water, 1905 - P\u00f3ster \\/ Sin marco \\/ 70x100\",\"custom_id\":\"{\\\"shop_id\\\":751927347,\\\"session_id\\\":\\\"rPXdkrjeyZaOIO1aZXL89qEpE\\\"}\",\"invoice_id\":\"rPXdkrjeyZaOIO1aZXL89qEpE\",\"items\":[{\"name\":\"Henri Matisse La Japonaise: Woman beside the Water, 1905 - P\u00f3ster \\/ Sin marco \\/ 70x100\",\"unit_amount\":{\"currency_code\":\"EUR\",\"value\":\"44.95\"},\"tax\":{\"currency_code\":\"EUR\",\"value\":\"0.00\"},\"quantity\":\"1\"}],\"shipping\":{\"name\":{\"full_name\":\"Louisa Zopes\"},\"address\":{\"address_line_1\":\"Loreleystra\u00dfe 1\",\"admin_area_2\":\"K\u00f6ln\",\"postal_code\":\"50677\",\"country_code\":\"DE\"}},\"supplementary_data\":{\"tax_nexus\":[]},\"payments\":{\"captures\":[{\"id\":\"3XT45347228271513\",\"status\":\"COMPLETED\",\"amount\":{\"currency_code\":\"EUR\",\"value\":\"49.90\"},\"final_capture\":true,\"disbursement_mode\":\"INSTANT\",\"seller_protection\":{\"status\":\"ELIGIBLE\",\"dispute_categories\":[\"ITEM_NOT_RECEIVED\",\"UNAUTHORIZED_TRANSACTION\"]},\"seller_receivable_breakdown\":{\"gross_amount\":{\"currency_code\":\"EUR\",\"value\":\"49.90\"},\"paypal_fee\":{\"currency_code\":\"EUR\",\"value\":\"1.80\"},\"net_amount\":{\"currency_code\":\"EUR\",\"value\":\"48.10\"}},\"invoice_id\":\"rPXdkrjeyZaOIO1aZXL89qEpE\",\"custom_id\":\"{\\\"shop_id\\\":751927347,\\\"session_id\\\":\\\"rPXdkrjeyZaOIO1aZXL89qEpE\\\"}\",\"links\":[{\"href\":\"https:\\/\\/api.paypal.com\\/v2\\/payments\\/captures\\/3XT45347228271513\",\"rel\":\"self\",\"method\":\"GET\"},{\"href\":\"https:\\/\\/api.paypal.com\\/v2\\/payments\\/captures\\/3XT45347228271513\\/refund\",\"rel\":\"refund\",\"method\":\"POST\"},{\"href\":\"https:\\/\\/api.paypal.com\\/v2\\/checkout\\/orders\\/27C872285R9683046\",\"rel\":\"up\",\"method\":\"GET\"}],\"create_time\":\"2026-01-22T16:45:44Z\",\"update_time\":\"2026-01-22T16:45:44Z\"}]}}],\"payer\":{\"name\":{\"given_name\":\"Louisa\",\"surname\":\"Zopes\"},\"email_address\":\"louisa.zopes@gmx.de\",\"payer_id\":\"CE24E3Z4WKSZU\",\"phone\":{\"phone_number\":{\"national_number\":\"4915777273090\"}},\"address\":{\"address_line_1\":\"Loreleystr. 1\",\"admin_area_2\":\"K\u00f6ln\",\"admin_area_1\":\"Nordrhein-Westfalen\",\"postal_code\":\"50677\",\"country_code\":\"DE\"}},\"create_time\":\"2026-01-22T16:45:12Z\",\"update_time\":\"2026-01-22T16:45:44Z\",\"links\":[{\"href\":\"https:\\/\\/api.paypal.com\\/v2\\/checkout\\/orders\\/27C872285R9683046\",\"rel\":\"self\",\"method\":\"GET\"}]}"</t>
  </si>
  <si>
    <t>AS-96503</t>
  </si>
  <si>
    <t>gid://shopify/Order/7446557327698</t>
  </si>
  <si>
    <t>gid://shopify/OrderTransaction/8624350200146</t>
  </si>
  <si>
    <t>2026-01-21T21:42:37Z</t>
  </si>
  <si>
    <t>ch_3Ss9AgIkWweOM9jA21vNPmEw</t>
  </si>
  <si>
    <t>rUH53GxYbd2DXgR9s6Ua5GOah</t>
  </si>
  <si>
    <t>pi_3Ss9AgIkWweOM9jA2xHAIMwq</t>
  </si>
  <si>
    <t>"{\"id\":\"pi_3Ss9AgIkWweOM9jA2xHAIMwq\",\"object\":\"payment_intent\",\"amount\":5895,\"amount_capturable\":0,\"amount_received\":5895,\"canceled_at\":null,\"cancellation_reason\":null,\"capture_method\":\"automatic\",\"latest_charge\":{\"id\":\"ch_3Ss9AgIkWweOM9jA21vNPmEw\",\"object\":\"charge\",\"amount\":5895,\"application_fee\":\"fee_1Ss9AjIkWweOM9jANckfqbcn\",\"balance_transaction\":\"txn_3Ss9AgIkWweOM9jA26aBPWdS\",\"captured\":true,\"created\":1769031760,\"currency\":\"eur\",\"failure_code\":null,\"failure_message\":null,\"fraud_details\":{},\"livemode\":true,\"metadata\":{\"payment_id\":\"rUH53GxYbd2DXgR9s6Ua5GOa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9AgIkWweOM9jA2xHAIMwq\",\"payment_method\":\"pm_1Ss9AgIkWweOM9jAIAFfVRi1\",\"payment_method_details\":{\"card\":{\"amount_authorized\":5895,\"authorization_code\":\"540993\",\"brand\":\"visa\",\"checks\":{\"address_line1_check\":\"unavailable\",\"address_postal_code_check\":\"unavailable\",\"cvc_check\":null},\"country\":\"ES\",\"description\":\"Visa Classic\",\"ds_transaction_id\":null,\"exp_month\":4,\"exp_year\":2031,\"extended_authorization\":{\"status\":\"disabled\"},\"fingerprint\":\"xEpeENsOB3Ghz6n5\",\"funding\":\"debit\",\"iin\":\"476664\",\"incremental_authorization\":{\"status\":\"unavailable\"},\"installments\":null,\"issuer\":\"CAIXABANK S.A.\",\"last4\":\"3242\",\"mandate\":null,\"moto\":false,\"multicapture\":{\"status\":\"unavailable\"},\"network\":\"visa\",\"network_token\":{\"used\":true},\"network_transaction_id\":\"486021781614423\",\"overcapture\":{\"maximum_amount_capturable\":5895,\"status\":\"unavailable\"},\"payment_account_reference\":\"V0010014625073695362256709913\",\"regulated_status\":\"unregulated\",\"three_d_secure\":null,\"wallet\":null},\"type\":\"card\"},\"refunded\":false,\"source\":null,\"status\":\"succeeded\",\"mit_params\":{\"network_transaction_id\":\"486021781614423\"}},\"confirmation_method\":\"manual\",\"created\":1769031758,\"currency\":\"eur\",\"customer\":null,\"last_payment_error\":null,\"livemode\":true,\"metadata\":{\"payment_id\":\"rUH53GxYbd2DXgR9s6Ua5GOah\",\"payments_extension\":\"true\",\"payments_extension_type\":\"card\",\"reconciliation_flow\":\"payments_api\",\"shop_id\":\"751927347\"},\"next_action\":null,\"payment_method\":\"pm_1Ss9AgIkWweOM9jAIAFfVRi1\",\"payment_method_types\":[\"card\"],\"source\":null,\"status\":\"succeeded\"}"</t>
  </si>
  <si>
    <t>AS-96471</t>
  </si>
  <si>
    <t>gid://shopify/Order/7445895905618</t>
  </si>
  <si>
    <t>gid://shopify/OrderTransaction/8623467954514</t>
  </si>
  <si>
    <t>2026-01-21T15:23:05Z</t>
  </si>
  <si>
    <t>1G9566764X721761S</t>
  </si>
  <si>
    <t>"{\"id\":\"1G9566764X721761S\",\"intent\":\"CAPTURE\",\"status\":\"COMPLETED\",\"payment_source\":{\"paypal\":{\"email_address\":\"giulia.monini@gmail.com\",\"account_id\":\"6Z27RUMH4LB42\",\"account_status\":\"VERIFIED\",\"name\":{\"given_name\":\"giulia\",\"surname\":\"monini\"},\"phone_number\":{\"national_number\":\"3200313753\"},\"address\":{\"address_line_1\":\"via G. LULLI 85\",\"admin_area_2\":\"FIRENZE\",\"admin_area_1\":\"FI\",\"postal_code\":\"50044\",\"country_code\":\"IT\"}}},\"purchase_units\":[{\"reference_id\":\"default\",\"amount\":{\"currency_code\":\"EUR\",\"value\":\"59.85\",\"breakdown\":{\"item_total\":{\"currency_code\":\"EUR\",\"value\":\"59.85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es plantes N\u00ba2 - P\u00f3ster \\/ Sin marco \\/ 30x40\",\"custom_id\":\"{\\\"shop_id\\\":751927347,\\\"session_id\\\":\\\"r8PWyjJIk3p58EAoEYhpMvEkz\\\"}\",\"invoice_id\":\"r8PWyjJIk3p58EAoEYhpMvEkz\",\"items\":[{\"name\":\"Les plantes N\u00ba2 - P\u00f3ster \\/ Sin marco \\/ 30x40\",\"unit_amount\":{\"currency_code\":\"EUR\",\"value\":\"19.95\"},\"tax\":{\"currency_code\":\"EUR\",\"value\":\"0.00\"},\"quantity\":\"1\"},{\"name\":\"Les plantes N\u00ba1 - P\u00f3ster \\/ Sin marco \\/ 30x40\",\"unit_amount\":{\"currency_code\":\"EUR\",\"value\":\"19.95\"},\"tax\":{\"currency_code\":\"EUR\",\"value\":\"0.00\"},\"quantity\":\"1\"},{\"name\":\"It's getting hot in here - P\u00f3ster \\/ Sin marco \\/ 30x40\",\"unit_amount\":{\"currency_code\":\"EUR\",\"value\":\"19.95\"},\"tax\":{\"currency_code\":\"EUR\",\"value\":\"0.00\"},\"quantity\":\"1\"}],\"shipping\":{\"name\":{\"full_name\":\"Giulia Monini\"},\"address\":{\"address_line_1\":\"Via C. V. Veneto 8\",\"admin_area_2\":\"Matassino\",\"admin_area_1\":\"Firenze\",\"postal_code\":\"50066\",\"country_code\":\"IT\"}},\"supplementary_data\":{\"tax_nexus\":[]},\"payments\":{\"captures\":[{\"id\":\"88X540955E2960111\",\"status\":\"COMPLETED\",\"amount\":{\"currency_code\":\"EUR\",\"value\":\"59.85\"},\"final_capture\":true,\"disbursement_mode\":\"INSTANT\",\"seller_protection\":{\"status\":\"ELIGIBLE\",\"dispute_categories\":[\"ITEM_NOT_RECEIVED\",\"UNAUTHORIZED_TRANSACTION\"]},\"seller_receivable_breakdown\":{\"gross_amount\":{\"currency_code\":\"EUR\",\"value\":\"59.85\"},\"paypal_fee\":{\"currency_code\":\"EUR\",\"value\":\"2.09\"},\"net_amount\":{\"currency_code\":\"EUR\",\"value\":\"57.76\"}},\"invoice_id\":\"r8PWyjJIk3p58EAoEYhpMvEkz\",\"custom_id\":\"{\\\"shop_id\\\":751927347,\\\"session_id\\\":\\\"r8PWyjJIk3p58EAoEYhpMvEkz\\\"}\",\"links\":[{\"href\":\"https:\\/\\/api.paypal.com\\/v2\\/payments\\/captures\\/88X540955E2960111\",\"rel\":\"self\",\"method\":\"GET\"},{\"href\":\"https:\\/\\/api.paypal.com\\/v2\\/payments\\/captures\\/88X540955E2960111\\/refund\",\"rel\":\"refund\",\"method\":\"POST\"},{\"href\":\"https:\\/\\/api.paypal.com\\/v2\\/checkout\\/orders\\/1G9566764X721761S\",\"rel\":\"up\",\"method\":\"GET\"}],\"create_time\":\"2026-01-21T15:23:07Z\",\"update_time\":\"2026-01-21T15:23:07Z\"}]}}],\"payer\":{\"name\":{\"given_name\":\"giulia\",\"surname\":\"monini\"},\"email_address\":\"giulia.monini@gmail.com\",\"payer_id\":\"6Z27RUMH4LB42\",\"phone\":{\"phone_number\":{\"national_number\":\"3200313753\"}},\"address\":{\"address_line_1\":\"via G. LULLI 85\",\"admin_area_2\":\"FIRENZE\",\"admin_area_1\":\"FI\",\"postal_code\":\"50044\",\"country_code\":\"IT\"}},\"create_time\":\"2026-01-21T15:22:20Z\",\"update_time\":\"2026-01-21T15:23:07Z\",\"links\":[{\"href\":\"https:\\/\\/api.paypal.com\\/v2\\/checkout\\/orders\\/1G9566764X721761S\",\"rel\":\"self\",\"method\":\"GET\"}]}"</t>
  </si>
  <si>
    <t>AS-95146</t>
  </si>
  <si>
    <t>gid://shopify/Order/7408022159698</t>
  </si>
  <si>
    <t>gid://shopify/OrderTransaction/8578746777938</t>
  </si>
  <si>
    <t>2026-01-05T17:08:00Z</t>
  </si>
  <si>
    <t>ch_3SmHG9IkWweOM9jA1nabXKuA</t>
  </si>
  <si>
    <t>rGGdD2JgQcQ1QSCAia4lPDW3O</t>
  </si>
  <si>
    <t>pi_3SmHG9IkWweOM9jA1mM4HjDF</t>
  </si>
  <si>
    <t>"{\"id\":\"pi_3SmHG9IkWweOM9jA1mM4HjDF\",\"object\":\"payment_intent\",\"amount\":4485,\"amount_capturable\":0,\"amount_received\":4485,\"canceled_at\":null,\"cancellation_reason\":null,\"capture_method\":\"automatic\",\"latest_charge\":{\"id\":\"ch_3SmHG9IkWweOM9jA1nabXKuA\",\"object\":\"charge\",\"amount\":4485,\"application_fee\":\"fee_1SmHGBIkWweOM9jAMcGf7Hh0\",\"balance_transaction\":\"txn_3SmHG9IkWweOM9jA1OfU6ZKx\",\"captured\":true,\"created\":1767632882,\"currency\":\"eur\",\"failure_code\":null,\"failure_message\":null,\"fraud_details\":{},\"livemode\":true,\"metadata\":{\"payment_id\":\"rGGdD2JgQcQ1QSCAia4lPDW3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HG9IkWweOM9jA1mM4HjDF\",\"payment_method\":\"pm_1SmHG9IkWweOM9jAogJjw8WQ\",\"payment_method_details\":{\"card\":{\"amount_authorized\":4485,\"authorization_code\":\"282845\",\"brand\":\"mastercard\",\"checks\":{\"address_line1_check\":\"unavailable\",\"address_postal_code_check\":\"unavailable\",\"cvc_check\":\"pass\"},\"country\":\"ES\",\"description\":\"Platinum MasterCard Immediate Debit\",\"ds_transaction_id\":null,\"exp_month\":7,\"exp_year\":2032,\"extended_authorization\":{\"status\":\"disabled\"},\"fingerprint\":\"Q6wv2zhIO40Ov7Vh\",\"funding\":\"debit\",\"iin\":\"548901\",\"incremental_authorization\":{\"status\":\"unavailable\"},\"installments\":null,\"issuer\":\"BANCO SANTANDER S.A.\",\"last4\":\"1904\",\"mandate\":null,\"moto\":false,\"multicapture\":{\"status\":\"unavailable\"},\"network\":\"mastercard\",\"network_token\":{\"used\":false},\"network_transaction_id\":\"TPLNM8LSC0105\",\"overcapture\":{\"maximum_amount_capturable\":4485,\"status\":\"unavailable\"},\"payment_account_reference\":\"50019ZLG79MEEQ1MIV1ZFK1IMFABQ\",\"regulated_status\":\"unregulated\",\"three_d_secure\":null,\"wallet\":null},\"type\":\"card\"},\"refunded\":false,\"source\":null,\"status\":\"succeeded\",\"mit_params\":{\"network_transaction_id\":\"TPLNM8LSC0105\"}},\"confirmation_method\":\"manual\",\"created\":1767632881,\"currency\":\"eur\",\"customer\":null,\"last_payment_error\":null,\"livemode\":true,\"metadata\":{\"payment_id\":\"rGGdD2JgQcQ1QSCAia4lPDW3O\",\"payments_extension\":\"true\",\"payments_extension_type\":\"card\",\"reconciliation_flow\":\"payments_api\",\"shop_id\":\"751927347\"},\"next_action\":null,\"payment_method\":\"pm_1SmHG9IkWweOM9jAogJjw8WQ\",\"payment_method_types\":[\"card\"],\"source\":null,\"status\":\"succeeded\"}"</t>
  </si>
  <si>
    <t>AS-95512</t>
  </si>
  <si>
    <t>gid://shopify/Order/7417912721746</t>
  </si>
  <si>
    <t>gid://shopify/OrderTransaction/8590639858002</t>
  </si>
  <si>
    <t>2026-01-10T00:29:30Z</t>
  </si>
  <si>
    <t>ch_3Snq3bIkWweOM9jA0DbPZQ2G</t>
  </si>
  <si>
    <t>rqJBfBF5x9q6uT1GyYryApxyo</t>
  </si>
  <si>
    <t>pi_3Snq3bIkWweOM9jA00ywf4Py</t>
  </si>
  <si>
    <t>"{\"id\":\"pi_3Snq3bIkWweOM9jA00ywf4Py\",\"object\":\"payment_intent\",\"amount\":2490,\"amount_capturable\":0,\"amount_received\":2490,\"canceled_at\":null,\"cancellation_reason\":null,\"capture_method\":\"automatic\",\"latest_charge\":{\"id\":\"ch_3Snq3bIkWweOM9jA0DbPZQ2G\",\"object\":\"charge\",\"amount\":2490,\"application_fee\":\"fee_1Snq3cIkWweOM9jAgFh2XiNp\",\"balance_transaction\":\"txn_3Snq3bIkWweOM9jA0rZCnPvE\",\"captured\":true,\"created\":1768004971,\"currency\":\"eur\",\"failure_code\":null,\"failure_message\":null,\"fraud_details\":{},\"livemode\":true,\"metadata\":{\"payment_id\":\"rqJBfBF5x9q6uT1GyYryApxy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q3bIkWweOM9jA00ywf4Py\",\"payment_method\":\"pm_1Snq3bIkWweOM9jABgLaxGKe\",\"payment_method_details\":{\"card\":{\"amount_authorized\":2490,\"authorization_code\":\"119550\",\"brand\":\"visa\",\"checks\":{\"address_line1_check\":\"unavailable\",\"address_postal_code_check\":\"unavailable\",\"cvc_check\":\"pass\"},\"country\":\"ES\",\"description\":\"Visa Classic\",\"ds_transaction_id\":null,\"exp_month\":9,\"exp_year\":2028,\"extended_authorization\":{\"status\":\"disabled\"},\"fingerprint\":\"rM1YGOi10lr0HQXV\",\"funding\":\"debit\",\"iin\":\"413388\",\"incremental_authorization\":{\"status\":\"unavailable\"},\"installments\":null,\"issuer\":\"BANKINTER S.A.\",\"last4\":\"4879\",\"mandate\":null,\"moto\":false,\"multicapture\":{\"status\":\"unavailable\"},\"network\":\"visa\",\"network_token\":{\"used\":false},\"network_transaction_id\":\"486010017710782\",\"overcapture\":{\"maximum_amount_capturable\":2490,\"status\":\"unavailable\"},\"payment_account_reference\":\"V0010014621008338060728182313\",\"regulated_status\":\"unregulated\",\"three_d_secure\":null,\"wallet\":null},\"type\":\"card\"},\"refunded\":false,\"source\":null,\"status\":\"succeeded\",\"mit_params\":{\"network_transaction_id\":\"486010017710782\"}},\"confirmation_method\":\"manual\",\"created\":1768004971,\"currency\":\"eur\",\"customer\":null,\"last_payment_error\":null,\"livemode\":true,\"metadata\":{\"payment_id\":\"rqJBfBF5x9q6uT1GyYryApxyo\",\"payments_extension\":\"true\",\"payments_extension_type\":\"card\",\"reconciliation_flow\":\"payments_api\",\"shop_id\":\"751927347\"},\"next_action\":null,\"payment_method\":\"pm_1Snq3bIkWweOM9jABgLaxGKe\",\"payment_method_types\":[\"card\"],\"source\":null,\"status\":\"succeeded\"}"</t>
  </si>
  <si>
    <t>AS-94941</t>
  </si>
  <si>
    <t>gid://shopify/Order/7396885332306</t>
  </si>
  <si>
    <t>gid://shopify/OrderTransaction/8572823667026</t>
  </si>
  <si>
    <t>2026-01-03T09:57:30Z</t>
  </si>
  <si>
    <t>ch_3SlRaRIkWweOM9jA15RVk2lG</t>
  </si>
  <si>
    <t>reJvHXmQ6x5ogKxt1YKQVf5Pc</t>
  </si>
  <si>
    <t>pi_3SlRaRIkWweOM9jA1u9VoQLX</t>
  </si>
  <si>
    <t>"{\"id\":\"pi_3SlRaRIkWweOM9jA1u9VoQLX\",\"object\":\"payment_intent\",\"amount\":6795,\"amount_capturable\":0,\"amount_received\":6795,\"canceled_at\":null,\"cancellation_reason\":null,\"capture_method\":\"automatic\",\"latest_charge\":{\"id\":\"ch_3SlRaRIkWweOM9jA15RVk2lG\",\"object\":\"charge\",\"amount\":6795,\"application_fee\":\"fee_1SlRaSIkWweOM9jADcZMTuPV\",\"balance_transaction\":\"txn_3SlRaRIkWweOM9jA10Qx2uaP\",\"captured\":true,\"created\":1767434251,\"currency\":\"eur\",\"failure_code\":null,\"failure_message\":null,\"fraud_details\":{},\"livemode\":true,\"metadata\":{\"payment_id\":\"reJvHXmQ6x5ogKxt1YKQVf5P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RaRIkWweOM9jA1u9VoQLX\",\"payment_method\":\"pm_1SlRaRIkWweOM9jAMjr8HAge\",\"payment_method_details\":{\"card\":{\"amount_authorized\":6795,\"authorization_code\":\"585310\",\"brand\":\"mastercard\",\"checks\":{\"address_line1_check\":null,\"address_postal_code_check\":null,\"cvc_check\":null},\"country\":\"IT\",\"description\":\"Debit MasterCard\",\"ds_transaction_id\":null,\"exp_month\":2,\"exp_year\":2028,\"extended_authorization\":{\"status\":\"disabled\"},\"fingerprint\":\"7YfUKF7EhJVk0LQd\",\"funding\":\"debit\",\"iin\":\"527484\",\"incremental_authorization\":{\"status\":\"unavailable\"},\"installments\":null,\"issuer\":\"INTESA SANPAOLO SPA\",\"last4\":\"0000\",\"mandate\":null,\"moto\":false,\"multicapture\":{\"status\":\"unavailable\"},\"network\":\"mastercard\",\"network_token\":{\"used\":false},\"network_transaction_id\":\"MDUW7ZVZV0103\",\"overcapture\":{\"maximum_amount_capturable\":6795,\"status\":\"unavailable\"},\"payment_account_reference\":\"5001F25U2644DQL859A0216FONBPB\",\"regulated_status\":\"unregulated\",\"three_d_secure\":null,\"wallet\":{\"apple_pay\":{\"type\":\"apple_pay\"},\"dynamic_last4\":\"5124\",\"type\":\"apple_pay\"}},\"type\":\"card\"},\"refunded\":false,\"source\":null,\"status\":\"succeeded\",\"mit_params\":{\"network_transaction_id\":\"MDUW7ZVZV0103\"}},\"confirmation_method\":\"manual\",\"created\":1767434251,\"currency\":\"eur\",\"customer\":null,\"last_payment_error\":null,\"livemode\":true,\"metadata\":{\"payment_id\":\"reJvHXmQ6x5ogKxt1YKQVf5Pc\",\"payments_extension\":\"true\",\"payments_extension_type\":\"card\",\"reconciliation_flow\":\"payments_api\",\"shop_id\":\"751927347\"},\"next_action\":null,\"payment_method\":\"pm_1SlRaRIkWweOM9jAMjr8HAge\",\"payment_method_types\":[\"card\"],\"source\":null,\"status\":\"succeeded\"}"</t>
  </si>
  <si>
    <t>AS-96421</t>
  </si>
  <si>
    <t>gid://shopify/Order/7444682670418</t>
  </si>
  <si>
    <t>gid://shopify/OrderTransaction/8621784564050</t>
  </si>
  <si>
    <t>2026-01-20T21:36:04Z</t>
  </si>
  <si>
    <t>5PV006243U600343U</t>
  </si>
  <si>
    <t>"{\"id\":\"5PV006243U600343U\",\"intent\":\"CAPTURE\",\"status\":\"COMPLETED\",\"payment_source\":{\"paypal\":{\"email_address\":\"elena.rothe@gmx.net\",\"account_id\":\"583K2UXYTRD6J\",\"account_status\":\"VERIFIED\",\"name\":{\"given_name\":\"Elena\",\"surname\":\"Rothe-Schindler\"},\"phone_number\":{\"national_number\":\"491772998323\"},\"address\":{\"address_line_1\":\"Bl\u00fctenweg 8\",\"admin_area_2\":\"Bad Homburg\",\"postal_code\":\"61352\",\"country_code\":\"DE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a Dolce Vita - P\u00f3ster \\/ Sin marco \\/ 30x40\",\"custom_id\":\"{\\\"shop_id\\\":751927347,\\\"session_id\\\":\\\"rjLARUiS8SzPuCaGeLhaHs3Iu\\\"}\",\"invoice_id\":\"rjLARUiS8SzPuCaGeLhaHs3Iu\",\"items\":[{\"name\":\"La Dolce Vita - P\u00f3ster \\/ Sin marco \\/ 30x40\",\"unit_amount\":{\"currency_code\":\"EUR\",\"value\":\"19.95\"},\"tax\":{\"currency_code\":\"EUR\",\"value\":\"0.00\"},\"quantity\":\"1\"}],\"shipping\":{\"name\":{\"full_name\":\"Elena Rothe-Schindler\"},\"address\":{\"address_line_1\":\"Bl\u00fctenweg 8\",\"admin_area_2\":\"Bad Homburg vor der H\u00f6he\",\"postal_code\":\"61352\",\"country_code\":\"DE\"}},\"supplementary_data\":{\"tax_nexus\":[]},\"payments\":{\"captures\":[{\"id\":\"6SW46152BT459201U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jLARUiS8SzPuCaGeLhaHs3Iu\",\"custom_id\":\"{\\\"shop_id\\\":751927347,\\\"session_id\\\":\\\"rjLARUiS8SzPuCaGeLhaHs3Iu\\\"}\",\"links\":[{\"href\":\"https:\\/\\/api.paypal.com\\/v2\\/payments\\/captures\\/6SW46152BT459201U\",\"rel\":\"self\",\"method\":\"GET\"},{\"href\":\"https:\\/\\/api.paypal.com\\/v2\\/payments\\/captures\\/6SW46152BT459201U\\/refund\",\"rel\":\"refund\",\"method\":\"POST\"},{\"href\":\"https:\\/\\/api.paypal.com\\/v2\\/checkout\\/orders\\/5PV006243U600343U\",\"rel\":\"up\",\"method\":\"GET\"}],\"create_time\":\"2026-01-20T21:36:05Z\",\"update_time\":\"2026-01-20T21:36:05Z\"}]}}],\"payer\":{\"name\":{\"given_name\":\"Elena\",\"surname\":\"Rothe-Schindler\"},\"email_address\":\"elena.rothe@gmx.net\",\"payer_id\":\"583K2UXYTRD6J\",\"phone\":{\"phone_number\":{\"national_number\":\"491772998323\"}},\"address\":{\"address_line_1\":\"Bl\u00fctenweg 8\",\"admin_area_2\":\"Bad Homburg\",\"postal_code\":\"61352\",\"country_code\":\"DE\"}},\"create_time\":\"2026-01-20T21:35:28Z\",\"update_time\":\"2026-01-20T21:36:05Z\",\"links\":[{\"href\":\"https:\\/\\/api.paypal.com\\/v2\\/checkout\\/orders\\/5PV006243U600343U\",\"rel\":\"self\",\"method\":\"GET\"}]}"</t>
  </si>
  <si>
    <t>AS-95795</t>
  </si>
  <si>
    <t>gid://shopify/Order/7425164706130</t>
  </si>
  <si>
    <t>gid://shopify/OrderTransaction/8597872640338</t>
  </si>
  <si>
    <t>2026-01-12T22:32:15Z</t>
  </si>
  <si>
    <t>33D16017P1283580K</t>
  </si>
  <si>
    <t>"{\"id\":\"33D16017P1283580K\",\"intent\":\"CAPTURE\",\"status\":\"COMPLETED\",\"payment_source\":{\"paypal\":{\"email_address\":\"hernandezgabrielle38120@gmail.com\",\"account_id\":\"FJQD73TGTB9ML\",\"account_status\":\"VERIFIED\",\"name\":{\"given_name\":\"Gabrielle\",\"surname\":\"Hernandez\"},\"phone_number\":{\"national_number\":\"33782730029\"},\"address\":{\"address_line_1\":\"36 Rue Saint-Robert\",\"admin_area_2\":\"Saint-\u00e9gr\u00e8ve\",\"postal_code\":\"38120\",\"country_code\":\"FR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ardines Tin Can - Baroo Bloom - P\u00f3ster \\/ Sin marco \\/ 40x50\",\"custom_id\":\"{\\\"shop_id\\\":751927347,\\\"session_id\\\":\\\"rPjd96Z3OtPboRby9z91mLbx7\\\"}\",\"invoice_id\":\"rPjd96Z3OtPboRby9z91mLbx7\",\"soft_descriptor\":\"PAYPAL *ARTESTASTOR AR\",\"items\":[{\"name\":\"Sardines Tin Can - Baroo Bloom - P\u00f3ster \\/ Sin marco \\/ 40x50\",\"unit_amount\":{\"currency_code\":\"EUR\",\"value\":\"26.95\"},\"tax\":{\"currency_code\":\"EUR\",\"value\":\"0.00\"},\"quantity\":\"1\"}],\"shipping\":{\"name\":{\"full_name\":\"Gabrielle Hernandez\"},\"address\":{\"address_line_1\":\"5 Rue Raymond Bank\",\"admin_area_2\":\"Grenoble\",\"postal_code\":\"38000\",\"country_code\":\"FR\"}},\"supplementary_data\":{\"tax_nexus\":[]},\"payments\":{\"captures\":[{\"id\":\"29T536768R156580J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Pjd96Z3OtPboRby9z91mLbx7\",\"custom_id\":\"{\\\"shop_id\\\":751927347,\\\"session_id\\\":\\\"rPjd96Z3OtPboRby9z91mLbx7\\\"}\",\"links\":[{\"href\":\"https:\\/\\/api.paypal.com\\/v2\\/payments\\/captures\\/29T536768R156580J\",\"rel\":\"self\",\"method\":\"GET\"},{\"href\":\"https:\\/\\/api.paypal.com\\/v2\\/payments\\/captures\\/29T536768R156580J\\/refund\",\"rel\":\"refund\",\"method\":\"POST\"},{\"href\":\"https:\\/\\/api.paypal.com\\/v2\\/checkout\\/orders\\/33D16017P1283580K\",\"rel\":\"up\",\"method\":\"GET\"}],\"create_time\":\"2026-01-12T22:32:16Z\",\"update_time\":\"2026-01-12T22:32:16Z\"}]}}],\"payer\":{\"name\":{\"given_name\":\"Gabrielle\",\"surname\":\"Hernandez\"},\"email_address\":\"hernandezgabrielle38120@gmail.com\",\"payer_id\":\"FJQD73TGTB9ML\",\"phone\":{\"phone_number\":{\"national_number\":\"33782730029\"}},\"address\":{\"address_line_1\":\"36 Rue Saint-Robert\",\"admin_area_2\":\"Saint-\u00e9gr\u00e8ve\",\"postal_code\":\"38120\",\"country_code\":\"FR\"}},\"create_time\":\"2026-01-12T22:31:39Z\",\"update_time\":\"2026-01-12T22:32:16Z\",\"links\":[{\"href\":\"https:\\/\\/api.paypal.com\\/v2\\/checkout\\/orders\\/33D16017P1283580K\",\"rel\":\"self\",\"method\":\"GET\"}]}"</t>
  </si>
  <si>
    <t>AS-96449</t>
  </si>
  <si>
    <t>gid://shopify/Order/7445384954194</t>
  </si>
  <si>
    <t>gid://shopify/OrderTransaction/8622759641426</t>
  </si>
  <si>
    <t>2026-01-21T10:41:10Z</t>
  </si>
  <si>
    <t>ch_3SryqZIkWweOM9jA2OMDJSts</t>
  </si>
  <si>
    <t>r6gVw5H8ol7VwhW6zhtK3koPR</t>
  </si>
  <si>
    <t>pi_3SryqZIkWweOM9jA2xT2XDXb</t>
  </si>
  <si>
    <t>"{\"id\":\"pi_3SryqZIkWweOM9jA2xT2XDXb\",\"object\":\"payment_intent\",\"amount\":3085,\"amount_capturable\":0,\"amount_received\":3085,\"canceled_at\":null,\"cancellation_reason\":null,\"capture_method\":\"automatic\",\"latest_charge\":{\"id\":\"ch_3SryqZIkWweOM9jA2OMDJSts\",\"object\":\"charge\",\"amount\":3085,\"application_fee\":\"fee_1SryrLIkWweOM9jAdnNsFDiE\",\"balance_transaction\":\"txn_3SryqZIkWweOM9jA234ImRnM\",\"captured\":true,\"created\":1768992119,\"currency\":\"eur\",\"failure_code\":null,\"failure_message\":null,\"fraud_details\":{},\"livemode\":true,\"metadata\":{\"payment_id\":\"r6gVw5H8ol7VwhW6zhtK3koP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yqZIkWweOM9jA2xT2XDXb\",\"payment_method\":\"pm_1SryqZIkWweOM9jA8xiuxiP1\",\"payment_method_details\":{\"card\":{\"amount_authorized\":3085,\"authorization_code\":\"155754\",\"brand\":\"visa\",\"checks\":{\"address_line1_check\":\"fail\",\"address_postal_code_check\":\"fail\",\"cvc_check\":\"pass\"},\"country\":\"FR\",\"description\":\"Visa Gold\",\"ds_transaction_id\":null,\"exp_month\":9,\"exp_year\":2027,\"extended_authorization\":{\"status\":\"disabled\"},\"fingerprint\":\"RlU8i76Raz15jxYk\",\"funding\":\"credit\",\"iin\":\"412525\",\"incremental_authorization\":{\"status\":\"unavailable\"},\"installments\":null,\"issuer\":\"BPCE\",\"last4\":\"3107\",\"mandate\":null,\"moto\":false,\"multicapture\":{\"status\":\"unavailable\"},\"network\":\"visa\",\"network_token\":{\"used\":false},\"network_transaction_id\":\"486021385193478\",\"overcapture\":{\"maximum_amount_capturable\":3085,\"status\":\"unavailable\"},\"payment_account_reference\":\"V001AACC342012024081987053295\",\"regulated_status\":\"unregulated\",\"three_d_secure\":{\"authentication_flow\":\"challenge\",\"electronic_commerce_indicator\":\"05\",\"exemption_indicator\":null,\"result\":\"authenticated\",\"result_reason\":null,\"transaction_id\":\"29d679b7-c687-47dc-86ef-ca1e43d4bb57\",\"version\":\"2.2.0\"},\"wallet\":null},\"type\":\"card\"},\"refunded\":false,\"source\":null,\"status\":\"succeeded\",\"mit_params\":{\"network_transaction_id\":\"486021385193478\"}},\"confirmation_method\":\"manual\",\"created\":1768992071,\"currency\":\"eur\",\"customer\":null,\"last_payment_error\":null,\"livemode\":true,\"metadata\":{\"payment_id\":\"r6gVw5H8ol7VwhW6zhtK3koPR\",\"payments_extension\":\"true\",\"payments_extension_type\":\"card\",\"reconciliation_flow\":\"payments_api\",\"shop_id\":\"751927347\"},\"next_action\":null,\"payment_method\":\"pm_1SryqZIkWweOM9jA8xiuxiP1\",\"payment_method_types\":[\"card\"],\"source\":null,\"status\":\"succeeded\"}"</t>
  </si>
  <si>
    <t>AS-96516</t>
  </si>
  <si>
    <t>AS-97005</t>
  </si>
  <si>
    <t>gid://shopify/Order/7509950595410</t>
  </si>
  <si>
    <t>gid://shopify/OrderTransaction/8642614755666</t>
  </si>
  <si>
    <t>2026-01-28T18:43:23Z</t>
  </si>
  <si>
    <t>py_3Sudi3IkWweOM9jA1fgRzyG9</t>
  </si>
  <si>
    <t>rk2LVoRHHM38vYDgR5LsGl6QM</t>
  </si>
  <si>
    <t>"{\"id\":\"py_3Sudi3IkWweOM9jA1fgRzyG9\",\"object\":\"charge\",\"amount\":9995,\"application_fee\":\"fee_1SudiWIkWweOM9jA56k8u8Zp\",\"balance_transaction\":\"txn_3Sudi3IkWweOM9jA1db4m5aD\",\"captured\":true,\"created\":1769625832,\"currency\":\"eur\",\"failure_code\":null,\"failure_message\":null,\"fraud_details\":{},\"livemode\":true,\"metadata\":{\"payments_extension_type\":\"klarna\",\"payments_extension\":\"true\",\"shop_id\":\"751927347\",\"reconciliation_flow\":\"payments_api\",\"payment_id\":\"rk2LVoRHHM38vYDgR5LsGl6QM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udi3IkWweOM9jA1wigy9Zt\",\"payment_method\":\"pm_1Sudi3IkWweOM9jAyTcDeYI2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</si>
  <si>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AS-95526</t>
  </si>
  <si>
    <t>gid://shopify/Order/7418159595858</t>
  </si>
  <si>
    <t>gid://shopify/OrderTransaction/8591020392786</t>
  </si>
  <si>
    <t>2026-01-10T08:13:39Z</t>
  </si>
  <si>
    <t>2T573692KM306945P</t>
  </si>
  <si>
    <t>"{\"id\":\"2T573692KM306945P\",\"intent\":\"CAPTURE\",\"status\":\"COMPLETED\",\"payment_source\":{\"paypal\":{\"email_address\":\"deliso.philipp@gmail.com\",\"account_id\":\"Z4NCTRZZ6DJBL\",\"account_status\":\"VERIFIED\",\"name\":{\"given_name\":\"Philipp\",\"surname\":\"De Liso\"},\"phone_number\":{\"national_number\":\"493071535057\"},\"address\":{\"address_line_1\":\"Georg-Klingenberg-Str. 4\",\"admin_area_2\":\"BERLIN\",\"postal_code\":\"10318\",\"country_code\":\"DE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No stress - P\u00f3ster \\/ Sin marco \\/ 50x70\",\"custom_id\":\"{\\\"shop_id\\\":751927347,\\\"session_id\\\":\\\"rsu5Ycv0mXt2PuY1LQqah8kvK\\\"}\",\"invoice_id\":\"rsu5Ycv0mXt2PuY1LQqah8kvK\",\"items\":[{\"name\":\"No stress - P\u00f3ster \\/ Sin marco \\/ 50x70\",\"unit_amount\":{\"currency_code\":\"EUR\",\"value\":\"32.95\"},\"tax\":{\"currency_code\":\"EUR\",\"value\":\"0.00\"},\"quantity\":\"1\"}],\"shipping\":{\"name\":{\"full_name\":\"Philipp De Liso\"},\"address\":{\"address_line_1\":\"Georg-Klingenberg-Stra\u00dfe 4\",\"admin_area_2\":\"Berlin\",\"postal_code\":\"10318\",\"country_code\":\"DE\"}},\"supplementary_data\":{\"tax_nexus\":[]},\"payments\":{\"captures\":[{\"id\":\"2Y45665922042711W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su5Ycv0mXt2PuY1LQqah8kvK\",\"custom_id\":\"{\\\"shop_id\\\":751927347,\\\"session_id\\\":\\\"rsu5Ycv0mXt2PuY1LQqah8kvK\\\"}\",\"links\":[{\"href\":\"https:\\/\\/api.paypal.com\\/v2\\/payments\\/captures\\/2Y45665922042711W\",\"rel\":\"self\",\"method\":\"GET\"},{\"href\":\"https:\\/\\/api.paypal.com\\/v2\\/payments\\/captures\\/2Y45665922042711W\\/refund\",\"rel\":\"refund\",\"method\":\"POST\"},{\"href\":\"https:\\/\\/api.paypal.com\\/v2\\/checkout\\/orders\\/2T573692KM306945P\",\"rel\":\"up\",\"method\":\"GET\"}],\"create_time\":\"2026-01-10T08:13:41Z\",\"update_time\":\"2026-01-10T08:13:41Z\"}]}}],\"payer\":{\"name\":{\"given_name\":\"Philipp\",\"surname\":\"De Liso\"},\"email_address\":\"deliso.philipp@gmail.com\",\"payer_id\":\"Z4NCTRZZ6DJBL\",\"phone\":{\"phone_number\":{\"national_number\":\"493071535057\"}},\"address\":{\"address_line_1\":\"Georg-Klingenberg-Str. 4\",\"admin_area_2\":\"BERLIN\",\"postal_code\":\"10318\",\"country_code\":\"DE\"}},\"create_time\":\"2026-01-10T08:13:02Z\",\"update_time\":\"2026-01-10T08:13:41Z\",\"links\":[{\"href\":\"https:\\/\\/api.paypal.com\\/v2\\/checkout\\/orders\\/2T573692KM306945P\",\"rel\":\"self\",\"method\":\"GET\"}]}"</t>
  </si>
  <si>
    <t>AS-95907</t>
  </si>
  <si>
    <t>gid://shopify/Order/7427832152402</t>
  </si>
  <si>
    <t>gid://shopify/OrderTransaction/8601523847506</t>
  </si>
  <si>
    <t>2026-01-14T11:20:05Z</t>
  </si>
  <si>
    <t>ch_3SpS7OIkWweOM9jA2hzf4D1n</t>
  </si>
  <si>
    <t>r2MhbQX91AcWReSai3z9xerzD</t>
  </si>
  <si>
    <t>pi_3SpS7OIkWweOM9jA2B6Xvbf1</t>
  </si>
  <si>
    <t>"{\"id\":\"pi_3SpS7OIkWweOM9jA2B6Xvbf1\",\"object\":\"payment_intent\",\"amount\":3761,\"amount_capturable\":0,\"amount_received\":3761,\"canceled_at\":null,\"cancellation_reason\":null,\"capture_method\":\"automatic\",\"latest_charge\":{\"id\":\"ch_3SpS7OIkWweOM9jA2hzf4D1n\",\"object\":\"charge\",\"amount\":3761,\"application_fee\":\"fee_1SpS7RIkWweOM9jAlPmSR5uU\",\"balance_transaction\":\"txn_3SpS7OIkWweOM9jA2nkkhKru\",\"captured\":true,\"created\":1768389609,\"currency\":\"eur\",\"failure_code\":null,\"failure_message\":null,\"fraud_details\":{},\"livemode\":true,\"metadata\":{\"payment_id\":\"r2MhbQX91AcWReSai3z9xerz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S7OIkWweOM9jA2B6Xvbf1\",\"payment_method\":\"pm_1SpS7OIkWweOM9jAX2gck500\",\"payment_method_details\":{\"card\":{\"amount_authorized\":3761,\"authorization_code\":\"834147\",\"brand\":\"visa\",\"checks\":{\"address_line1_check\":\"unavailable\",\"address_postal_code_check\":\"unavailable\",\"cvc_check\":\"pass\"},\"country\":\"ES\",\"description\":\"Visa Classic\",\"ds_transaction_id\":null,\"exp_month\":12,\"exp_year\":2032,\"extended_authorization\":{\"status\":\"disabled\"},\"fingerprint\":\"ng0ps1MGMu2mR3Ez\",\"funding\":\"credit\",\"iin\":\"476663\",\"incremental_authorization\":{\"status\":\"unavailable\"},\"installments\":null,\"issuer\":\"CAIXABANK S.A.\",\"last4\":\"6648\",\"mandate\":null,\"moto\":false,\"multicapture\":{\"status\":\"unavailable\"},\"network\":\"visa\",\"network_token\":{\"used\":false},\"network_transaction_id\":\"486014408095451\",\"overcapture\":{\"maximum_amount_capturable\":3761,\"status\":\"unavailable\"},\"payment_account_reference\":\"V0010013021036638723101867609\",\"regulated_status\":\"unregulated\",\"three_d_secure\":null,\"wallet\":null},\"type\":\"card\"},\"refunded\":false,\"source\":null,\"status\":\"succeeded\",\"mit_params\":{\"network_transaction_id\":\"486014408095451\"}},\"confirmation_method\":\"manual\",\"created\":1768389606,\"currency\":\"eur\",\"customer\":null,\"last_payment_error\":null,\"livemode\":true,\"metadata\":{\"payment_id\":\"r2MhbQX91AcWReSai3z9xerzD\",\"payments_extension\":\"true\",\"payments_extension_type\":\"card\",\"reconciliation_flow\":\"payments_api\",\"shop_id\":\"751927347\"},\"next_action\":null,\"payment_method\":\"pm_1SpS7OIkWweOM9jAX2gck500\",\"payment_method_types\":[\"card\"],\"source\":null,\"status\":\"succeeded\"}"</t>
  </si>
  <si>
    <t>AS-96546</t>
  </si>
  <si>
    <t>gid://shopify/Order/7488316899666</t>
  </si>
  <si>
    <t>gid://shopify/OrderTransaction/8626227544402</t>
  </si>
  <si>
    <t>2026-01-22T18:20:13Z</t>
  </si>
  <si>
    <t>4BC70276CE9770037</t>
  </si>
  <si>
    <t>"{\"id\":\"4BC70276CE9770037\",\"intent\":\"CAPTURE\",\"status\":\"COMPLETED\",\"payment_source\":{\"paypal\":{\"email_address\":\"a.arnaboldi@gmail.com\",\"account_id\":\"NN6QUA7X92W32\",\"account_status\":\"VERIFIED\",\"name\":{\"given_name\":\"ANDREA\",\"surname\":\"ARNABOLDI\"},\"phone_number\":{\"national_number\":\"031511308\"},\"address\":{\"address_line_1\":\"c\\/o ALBERGO DELLA TORRE\",\"address_line_2\":\"VIA VITTORIO EMANUELE II N.3\",\"admin_area_2\":\"CERNOBBIO\",\"admin_area_1\":\"CO\",\"postal_code\":\"22012\",\"country_code\":\"IT\"}}},\"purchase_units\":[{\"reference_id\":\"default\",\"amount\":{\"currency_code\":\"EUR\",\"value\":\"183.47\",\"breakdown\":{\"item_total\":{\"currency_code\":\"EUR\",\"value\":\"203.85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20.38\"}}},\"payee\":{\"email_address\":\"info@artestaposters.com\",\"merchant_id\":\"CZQCEKGVW6QGG\",\"display_data\":{\"brand_name\":\"Artesta\"}},\"payment_instruction\":{\"disbursement_mode\":\"INSTANT\"},\"description\":\"Pablo Picasso Animals Drawings the bull - P\u00f3ster \\/ Madera negro \\/ 50x70\",\"custom_id\":\"{\\\"shop_id\\\":751927347,\\\"session_id\\\":\\\"rVw9c6ygxMVUjLmCqdBqS1rka\\\"}\",\"invoice_id\":\"rVw9c6ygxMVUjLmCqdBqS1rka\",\"soft_descriptor\":\"PAYPAL *ARTESTASTOR AR\",\"items\":[{\"name\":\"Pablo Picasso Animals Drawings the bull - P\u00f3ster \\/ Madera negro \\/ 50x70\",\"unit_amount\":{\"currency_code\":\"EUR\",\"value\":\"67.95\"},\"tax\":{\"currency_code\":\"EUR\",\"value\":\"0.00\"},\"quantity\":\"1\"},{\"name\":\"Pablo Picasso Animals Drawing Flamingo - P\u00f3ster \\/ Madera negro \\/ 50x70\",\"unit_amount\":{\"currency_code\":\"EUR\",\"value\":\"67.95\"},\"tax\":{\"currency_code\":\"EUR\",\"value\":\"0.00\"},\"quantity\":\"1\"},{\"name\":\"Pablo Picasso Animals Drawing Dog - P\u00f3ster \\/ Madera negro \\/ 50x70\",\"unit_amount\":{\"currency_code\":\"EUR\",\"value\":\"67.95\"},\"tax\":{\"currency_code\":\"EUR\",\"value\":\"0.00\"},\"quantity\":\"1\"}],\"shipping\":{\"name\":{\"full_name\":\"ANDREA ARNABOLDI\"},\"address\":{\"address_line_1\":\"VIA VITTORIO EMANUELE II N.3\",\"admin_area_2\":\"CERNOBBIO\",\"admin_area_1\":\"Como\",\"postal_code\":\"22012\",\"country_code\":\"IT\"}},\"supplementary_data\":{\"tax_nexus\":[]},\"payments\":{\"captures\":[{\"id\":\"7PX36444JE3580048\",\"status\":\"COMPLETED\",\"amount\":{\"currency_code\":\"EUR\",\"value\":\"183.47\"},\"final_capture\":true,\"disbursement_mode\":\"INSTANT\",\"seller_protection\":{\"status\":\"ELIGIBLE\",\"dispute_categories\":[\"ITEM_NOT_RECEIVED\",\"UNAUTHORIZED_TRANSACTION\"]},\"seller_receivable_breakdown\":{\"gross_amount\":{\"currency_code\":\"EUR\",\"value\":\"183.47\"},\"paypal_fee\":{\"currency_code\":\"EUR\",\"value\":\"5.67\"},\"net_amount\":{\"currency_code\":\"EUR\",\"value\":\"177.80\"}},\"invoice_id\":\"rVw9c6ygxMVUjLmCqdBqS1rka\",\"custom_id\":\"{\\\"shop_id\\\":751927347,\\\"session_id\\\":\\\"rVw9c6ygxMVUjLmCqdBqS1rka\\\"}\",\"links\":[{\"href\":\"https:\\/\\/api.paypal.com\\/v2\\/payments\\/captures\\/7PX36444JE3580048\",\"rel\":\"self\",\"method\":\"GET\"},{\"href\":\"https:\\/\\/api.paypal.com\\/v2\\/payments\\/captures\\/7PX36444JE3580048\\/refund\",\"rel\":\"refund\",\"method\":\"POST\"},{\"href\":\"https:\\/\\/api.paypal.com\\/v2\\/checkout\\/orders\\/4BC70276CE9770037\",\"rel\":\"up\",\"method\":\"GET\"}],\"create_time\":\"2026-01-22T18:20:15Z\",\"update_time\":\"2026-01-22T18:20:15Z\"}]}}],\"payer\":{\"name\":{\"given_name\":\"ANDREA\",\"surname\":\"ARNABOLDI\"},\"email_address\":\"a.arnaboldi@gmail.com\",\"payer_id\":\"NN6QUA7X92W32\",\"phone\":{\"phone_number\":{\"national_number\":\"031511308\"}},\"address\":{\"address_line_1\":\"c\\/o ALBERGO DELLA TORRE\",\"address_line_2\":\"VIA VITTORIO EMANUELE II N.3\",\"admin_area_2\":\"CERNOBBIO\",\"admin_area_1\":\"CO\",\"postal_code\":\"22012\",\"country_code\":\"IT\"}},\"create_time\":\"2026-01-22T18:17:25Z\",\"update_time\":\"2026-01-22T18:20:15Z\",\"links\":[{\"href\":\"https:\\/\\/api.paypal.com\\/v2\\/checkout\\/orders\\/4BC70276CE9770037\",\"rel\":\"self\",\"method\":\"GET\"}]}"</t>
  </si>
  <si>
    <t>gid://shopify/OrderTransaction/8626228625746</t>
  </si>
  <si>
    <t>2026-01-22T18:20:42Z</t>
  </si>
  <si>
    <t>zlbiMgKKKb3g48AuGuqaguC2b</t>
  </si>
  <si>
    <t>"{\"status\":\"COMPLETED\",\"id\":\"7340495370907850L\",\"amount\":\"183.47\",\"currency\":\"EUR\",\"created_at\":\"2026-01-22T10:20:43-08:00\",\"updated_at\":\"2026-01-22T10:20:43-08:00\",\"seller_payable_breakdown\":{\"gross_amount\":{\"currency_code\":\"EUR\",\"value\":\"183.47\"},\"paypal_fee\":{\"currency_code\":\"EUR\",\"value\":\"0.00\"},\"net_amount\":{\"currency_code\":\"EUR\",\"value\":\"183.47\"},\"total_refunded_amount\":{\"currency_code\":\"EUR\",\"value\":\"183.47\"}},\"invoice_id\":{\"invoice_id\":\"rVw9c6ygxMVUjLmCqdBqS1rka\"},\"custom_id\":{\"shop_id\":751927347,\"session_id\":\"zlbiMgKKKb3g48AuGuqaguC2b\"}}"</t>
  </si>
  <si>
    <t>AS-96328</t>
  </si>
  <si>
    <t>gid://shopify/Order/7441867768146</t>
  </si>
  <si>
    <t>gid://shopify/OrderTransaction/8618115531090</t>
  </si>
  <si>
    <t>2026-01-19T15:09:51Z</t>
  </si>
  <si>
    <t>ch_3SrK5UIkWweOM9jA1Fihs2o0</t>
  </si>
  <si>
    <t>rRB8qwynR01qgshJowIFzLIaD</t>
  </si>
  <si>
    <t>pi_3SrK5UIkWweOM9jA1Lt7lsX6</t>
  </si>
  <si>
    <t>"{\"id\":\"pi_3SrK5UIkWweOM9jA1Lt7lsX6\",\"object\":\"payment_intent\",\"amount\":4990,\"amount_capturable\":0,\"amount_received\":4990,\"canceled_at\":null,\"cancellation_reason\":null,\"capture_method\":\"automatic\",\"latest_charge\":{\"id\":\"ch_3SrK5UIkWweOM9jA1Fihs2o0\",\"object\":\"charge\",\"amount\":4990,\"application_fee\":\"fee_1SrK5VIkWweOM9jAFkUKEKTR\",\"balance_transaction\":\"txn_3SrK5UIkWweOM9jA16cYTmOS\",\"captured\":true,\"created\":1768835392,\"currency\":\"eur\",\"failure_code\":null,\"failure_message\":null,\"fraud_details\":{},\"livemode\":true,\"metadata\":{\"payment_id\":\"rRB8qwynR01qgshJowIFzLIa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K5UIkWweOM9jA1Lt7lsX6\",\"payment_method\":\"pm_1SrK5UIkWweOM9jAR8EEyMYv\",\"payment_method_details\":{\"card\":{\"amount_authorized\":4990,\"authorization_code\":\"396501\",\"brand\":\"mastercard\",\"checks\":{\"address_line1_check\":\"unavailable\",\"address_postal_code_check\":\"unavailable\",\"cvc_check\":\"pass\"},\"country\":\"IT\",\"description\":\"Platinum MasterCard Immediate Debit\",\"ds_transaction_id\":null,\"exp_month\":1,\"exp_year\":2032,\"extended_authorization\":{\"status\":\"disabled\"},\"fingerprint\":\"yRJFfy3hcXEkB0Zx\",\"funding\":\"debit\",\"iin\":\"517909\",\"incremental_authorization\":{\"status\":\"unavailable\"},\"installments\":null,\"issuer\":\"BANCO BILBAO VIZCAYA ARGENTARI\",\"last4\":\"2322\",\"mandate\":null,\"moto\":false,\"multicapture\":{\"status\":\"unavailable\"},\"network\":\"mastercard\",\"network_token\":{\"used\":false},\"network_transaction_id\":\"TPLFZRCDE0119\",\"overcapture\":{\"maximum_amount_capturable\":4990,\"status\":\"unavailable\"},\"payment_account_reference\":\"50018A17M84V42OI4EK3GQI2H5Z7U\",\"regulated_status\":\"unregulated\",\"three_d_secure\":null,\"wallet\":null},\"type\":\"card\"},\"refunded\":false,\"source\":null,\"status\":\"succeeded\",\"mit_params\":{\"network_transaction_id\":\"TPLFZRCDE0119\"}},\"confirmation_method\":\"manual\",\"created\":1768835392,\"currency\":\"eur\",\"customer\":null,\"last_payment_error\":null,\"livemode\":true,\"metadata\":{\"payment_id\":\"rRB8qwynR01qgshJowIFzLIaD\",\"payments_extension\":\"true\",\"payments_extension_type\":\"card\",\"reconciliation_flow\":\"payments_api\",\"shop_id\":\"751927347\"},\"next_action\":null,\"payment_method\":\"pm_1SrK5UIkWweOM9jAR8EEyMYv\",\"payment_method_types\":[\"card\"],\"source\":null,\"status\":\"succeeded\"}"</t>
  </si>
  <si>
    <t>AS-97035</t>
  </si>
  <si>
    <t>AS-95993</t>
  </si>
  <si>
    <t>gid://shopify/Order/7430177161554</t>
  </si>
  <si>
    <t>gid://shopify/OrderTransaction/8604640870738</t>
  </si>
  <si>
    <t>2026-01-15T14:07:44Z</t>
  </si>
  <si>
    <t>ch_3SprDAIkWweOM9jA2kFpdnOe</t>
  </si>
  <si>
    <t>rWdzp0aKehNdW7j62pw0nggRT</t>
  </si>
  <si>
    <t>pi_3SprDAIkWweOM9jA2w7qZ7P8</t>
  </si>
  <si>
    <t>"{\"id\":\"pi_3SprDAIkWweOM9jA2w7qZ7P8\",\"object\":\"payment_intent\",\"amount\":9995,\"amount_capturable\":0,\"amount_received\":9995,\"canceled_at\":null,\"cancellation_reason\":null,\"capture_method\":\"automatic\",\"latest_charge\":{\"id\":\"ch_3SprDAIkWweOM9jA2kFpdnOe\",\"object\":\"charge\",\"amount\":9995,\"application_fee\":\"fee_1SprDCIkWweOM9jA0o2chHn8\",\"balance_transaction\":\"txn_3SprDAIkWweOM9jA2txwnWfW\",\"captured\":true,\"created\":1768486065,\"currency\":\"eur\",\"failure_code\":null,\"failure_message\":null,\"fraud_details\":{},\"livemode\":true,\"metadata\":{\"payment_id\":\"rWdzp0aKehNdW7j62pw0nggR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rDAIkWweOM9jA2w7qZ7P8\",\"payment_method\":\"pm_1SprDAIkWweOM9jAnqqA5ACh\",\"payment_method_details\":{\"card\":{\"amount_authorized\":9995,\"authorization_code\":\"645510\",\"brand\":\"mastercard\",\"checks\":{\"address_line1_check\":\"unavailable\",\"address_postal_code_check\":\"unavailable\",\"cvc_check\":\"pass\"},\"country\":\"ES\",\"description\":\"MasterCard New World Immediate Debit\",\"ds_transaction_id\":null,\"exp_month\":12,\"exp_year\":2026,\"extended_authorization\":{\"status\":\"disabled\"},\"fingerprint\":\"XcCvTw2rgeHAwDyG\",\"funding\":\"debit\",\"iin\":\"540205\",\"incremental_authorization\":{\"status\":\"unavailable\"},\"installments\":null,\"issuer\":\"BANCO SABADELL S.A.\",\"last4\":\"8016\",\"mandate\":null,\"moto\":false,\"multicapture\":{\"status\":\"unavailable\"},\"network\":\"mastercard\",\"network_token\":{\"used\":false},\"network_transaction_id\":\"TNWAZ7NF50115\",\"overcapture\":{\"maximum_amount_capturable\":9995,\"status\":\"unavailable\"},\"payment_account_reference\":\"50014D2C9IFOR8JVRZCL62P0OWH6D\",\"regulated_status\":\"unregulated\",\"three_d_secure\":null,\"wallet\":null},\"type\":\"card\"},\"refunded\":false,\"source\":null,\"status\":\"succeeded\",\"mit_params\":{\"network_transaction_id\":\"TNWAZ7NF50115\"}},\"confirmation_method\":\"manual\",\"created\":1768486064,\"currency\":\"eur\",\"customer\":null,\"last_payment_error\":null,\"livemode\":true,\"metadata\":{\"payment_id\":\"rWdzp0aKehNdW7j62pw0nggRT\",\"payments_extension\":\"true\",\"payments_extension_type\":\"card\",\"reconciliation_flow\":\"payments_api\",\"shop_id\":\"751927347\"},\"next_action\":null,\"payment_method\":\"pm_1SprDAIkWweOM9jAnqqA5ACh\",\"payment_method_types\":[\"card\"],\"source\":null,\"status\":\"succeeded\"}"</t>
  </si>
  <si>
    <t>AS-95211</t>
  </si>
  <si>
    <t>gid://shopify/Order/7409567105362</t>
  </si>
  <si>
    <t>gid://shopify/OrderTransaction/8580732289362</t>
  </si>
  <si>
    <t>2026-01-06T15:22:22Z</t>
  </si>
  <si>
    <t>8XD31221SH7091252</t>
  </si>
  <si>
    <t>"{\"id\":\"8XD31221SH7091252\",\"intent\":\"CAPTURE\",\"status\":\"COMPLETED\",\"payment_source\":{\"paypal\":{\"email_address\":\"JosephCPR@hotmail.com\",\"account_id\":\"LVCMASV5NYAWG\",\"account_status\":\"VERIFIED\",\"name\":{\"given_name\":\"Jose Carlos\",\"surname\":\"P\u00e9rez Rom\u00e1n\"},\"phone_number\":{\"national_number\":\"34952629572\"},\"address\":{\"address_line_1\":\"Calle Correo Viejo 4, 2\u00ba B\",\"admin_area_2\":\"M\u00e1laga\",\"admin_area_1\":\"Malaga\",\"postal_code\":\"29015\",\"country_code\":\"ES\"}}},\"purchase_units\":[{\"reference_id\":\"default\",\"amount\":{\"currency_code\":\"EUR\",\"value\":\"84.95\",\"breakdown\":{\"item_total\":{\"currency_code\":\"EUR\",\"value\":\"84.95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Gustav Klimt Garden Cat Print - P\u00f3ster \\/ Madera roble natural \\/ 60x90\",\"custom_id\":\"{\\\"shop_id\\\":751927347,\\\"session_id\\\":\\\"rjY1rAJNeCmCtqDijfFlIZM0m\\\"}\",\"invoice_id\":\"rjY1rAJNeCmCtqDijfFlIZM0m\",\"soft_descriptor\":\"PAYPAL *ARTESTASTOR AR\",\"items\":[{\"name\":\"Gustav Klimt Garden Cat Print - P\u00f3ster \\/ Madera roble natural \\/ 60x90\",\"unit_amount\":{\"currency_code\":\"EUR\",\"value\":\"84.95\"},\"tax\":{\"currency_code\":\"EUR\",\"value\":\"0.00\"},\"quantity\":\"1\"}],\"shipping\":{\"name\":{\"full_name\":\"Jose Carlos Roman\"},\"address\":{\"address_line_1\":\"Calle Comandante, 1\",\"admin_area_2\":\"M\u00e1laga\",\"admin_area_1\":\"M\u00e1laga\",\"postal_code\":\"29005\",\"country_code\":\"ES\"}},\"supplementary_data\":{\"tax_nexus\":[]},\"payments\":{\"captures\":[{\"id\":\"5SE89146HM840852E\",\"status\":\"COMPLETED\",\"amount\":{\"currency_code\":\"EUR\",\"value\":\"84.95\"},\"final_capture\":true,\"disbursement_mode\":\"INSTANT\",\"seller_protection\":{\"status\":\"ELIGIBLE\",\"dispute_categories\":[\"ITEM_NOT_RECEIVED\",\"UNAUTHORIZED_TRANSACTION\"]},\"seller_receivable_breakdown\":{\"gross_amount\":{\"currency_code\":\"EUR\",\"value\":\"84.95\"},\"paypal_fee\":{\"currency_code\":\"EUR\",\"value\":\"2.81\"},\"net_amount\":{\"currency_code\":\"EUR\",\"value\":\"82.14\"}},\"invoice_id\":\"rjY1rAJNeCmCtqDijfFlIZM0m\",\"custom_id\":\"{\\\"shop_id\\\":751927347,\\\"session_id\\\":\\\"rjY1rAJNeCmCtqDijfFlIZM0m\\\"}\",\"links\":[{\"href\":\"https:\\/\\/api.paypal.com\\/v2\\/payments\\/captures\\/5SE89146HM840852E\",\"rel\":\"self\",\"method\":\"GET\"},{\"href\":\"https:\\/\\/api.paypal.com\\/v2\\/payments\\/captures\\/5SE89146HM840852E\\/refund\",\"rel\":\"refund\",\"method\":\"POST\"},{\"href\":\"https:\\/\\/api.paypal.com\\/v2\\/checkout\\/orders\\/8XD31221SH7091252\",\"rel\":\"up\",\"method\":\"GET\"}],\"create_time\":\"2026-01-06T15:22:24Z\",\"update_time\":\"2026-01-06T15:22:24Z\"}]}}],\"payer\":{\"name\":{\"given_name\":\"Jose Carlos\",\"surname\":\"P\u00e9rez Rom\u00e1n\"},\"email_address\":\"JosephCPR@hotmail.com\",\"payer_id\":\"LVCMASV5NYAWG\",\"phone\":{\"phone_number\":{\"national_number\":\"34952629572\"}},\"address\":{\"address_line_1\":\"Calle Correo Viejo 4, 2\u00ba B\",\"admin_area_2\":\"M\u00e1laga\",\"admin_area_1\":\"Malaga\",\"postal_code\":\"29015\",\"country_code\":\"ES\"}},\"create_time\":\"2026-01-06T15:21:25Z\",\"update_time\":\"2026-01-06T15:22:24Z\",\"links\":[{\"href\":\"https:\\/\\/api.paypal.com\\/v2\\/checkout\\/orders\\/8XD31221SH7091252\",\"rel\":\"self\",\"method\":\"GET\"}]}"</t>
  </si>
  <si>
    <t>gid://shopify/OrderTransaction/8580733993298</t>
  </si>
  <si>
    <t>2026-01-06T15:23:09Z</t>
  </si>
  <si>
    <t>zRpJwygJNXPYO1Ni8OmTDniwt</t>
  </si>
  <si>
    <t>"{\"status\":\"COMPLETED\",\"id\":\"8Y093093BS909163L\",\"amount\":\"84.95\",\"currency\":\"EUR\",\"created_at\":\"2026-01-06T07:23:10-08:00\",\"updated_at\":\"2026-01-06T07:23:10-08:00\",\"seller_payable_breakdown\":{\"gross_amount\":{\"currency_code\":\"EUR\",\"value\":\"84.95\"},\"paypal_fee\":{\"currency_code\":\"EUR\",\"value\":\"0.00\"},\"net_amount\":{\"currency_code\":\"EUR\",\"value\":\"84.95\"},\"total_refunded_amount\":{\"currency_code\":\"EUR\",\"value\":\"84.95\"}},\"invoice_id\":{\"invoice_id\":\"rjY1rAJNeCmCtqDijfFlIZM0m\"},\"custom_id\":{\"shop_id\":751927347,\"session_id\":\"zRpJwygJNXPYO1Ni8OmTDniwt\"}}"</t>
  </si>
  <si>
    <t>AS-96735</t>
  </si>
  <si>
    <t>gid://shopify/Order/7493874614610</t>
  </si>
  <si>
    <t>gid://shopify/OrderTransaction/8633221120338</t>
  </si>
  <si>
    <t>2026-01-25T12:25:32Z</t>
  </si>
  <si>
    <t>ch_3StSNlIkWweOM9jA2Wc6ES3r</t>
  </si>
  <si>
    <t>r1Jcbr0TOkIW7qkLtFunkJtHf</t>
  </si>
  <si>
    <t>pi_3StSNlIkWweOM9jA2oijCzl9</t>
  </si>
  <si>
    <t>"{\"id\":\"pi_3StSNlIkWweOM9jA2oijCzl9\",\"object\":\"payment_intent\",\"amount\":22577,\"amount_capturable\":0,\"amount_received\":22577,\"canceled_at\":null,\"cancellation_reason\":null,\"capture_method\":\"automatic\",\"latest_charge\":{\"id\":\"ch_3StSNlIkWweOM9jA2Wc6ES3r\",\"object\":\"charge\",\"amount\":22577,\"application_fee\":\"fee_1StSOMIkWweOM9jA6siota5X\",\"balance_transaction\":\"txn_3StSNlIkWweOM9jA2zq7VBCV\",\"captured\":true,\"created\":1769343969,\"currency\":\"eur\",\"failure_code\":null,\"failure_message\":null,\"fraud_details\":{},\"livemode\":true,\"metadata\":{\"payment_id\":\"r1Jcbr0TOkIW7qkLtFunkJtH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SNlIkWweOM9jA2oijCzl9\",\"payment_method\":\"pm_1StSNlIkWweOM9jAnaMrDZg6\",\"payment_method_details\":{\"card\":{\"amount_authorized\":22577,\"authorization_code\":\"599204\",\"brand\":\"visa\",\"checks\":{\"address_line1_check\":\"fail\",\"address_postal_code_check\":\"fail\",\"cvc_check\":\"pass\"},\"country\":\"FR\",\"description\":\"Visa Gold\",\"ds_transaction_id\":null,\"exp_month\":1,\"exp_year\":2029,\"extended_authorization\":{\"status\":\"disabled\"},\"fingerprint\":\"I6fIBXciBGi74UEp\",\"funding\":\"debit\",\"iin\":\"463343\",\"incremental_authorization\":{\"status\":\"unavailable\"},\"installments\":null,\"issuer\":\"BPCE\",\"last4\":\"2534\",\"mandate\":null,\"moto\":false,\"multicapture\":{\"status\":\"unavailable\"},\"network\":\"visa\",\"network_token\":{\"used\":false},\"network_transaction_id\":\"486025447702991\",\"overcapture\":{\"maximum_amount_capturable\":22577,\"status\":\"unavailable\"},\"payment_account_reference\":\"V001AACB047012021032017848072\",\"regulated_status\":\"unregulated\",\"three_d_secure\":{\"authentication_flow\":\"challenge\",\"electronic_commerce_indicator\":\"05\",\"exemption_indicator\":null,\"result\":\"authenticated\",\"result_reason\":null,\"transaction_id\":\"bbed1353-74cf-465c-b11b-719e37b2b3b9\",\"version\":\"2.2.0\"},\"wallet\":null},\"type\":\"card\"},\"refunded\":false,\"source\":null,\"status\":\"succeeded\",\"mit_params\":{\"network_transaction_id\":\"486025447702991\"}},\"confirmation_method\":\"manual\",\"created\":1769343933,\"currency\":\"eur\",\"customer\":null,\"last_payment_error\":null,\"livemode\":true,\"metadata\":{\"payment_id\":\"r1Jcbr0TOkIW7qkLtFunkJtHf\",\"payments_extension\":\"true\",\"payments_extension_type\":\"card\",\"reconciliation_flow\":\"payments_api\",\"shop_id\":\"751927347\"},\"next_action\":null,\"payment_method\":\"pm_1StSNlIkWweOM9jAnaMrDZg6\",\"payment_method_types\":[\"card\"],\"source\":null,\"status\":\"succeeded\"}"</t>
  </si>
  <si>
    <t>AS-95942</t>
  </si>
  <si>
    <t>gid://shopify/Order/7428704371026</t>
  </si>
  <si>
    <t>gid://shopify/OrderTransaction/8602730824018</t>
  </si>
  <si>
    <t>2026-01-14T19:12:34Z</t>
  </si>
  <si>
    <t>py_3SpZUcIkWweOM9jA2VAmDgIa</t>
  </si>
  <si>
    <t>r4fbPqjzrjrEXLah9sL2zHqMW</t>
  </si>
  <si>
    <t>"{\"id\":\"py_3SpZUcIkWweOM9jA2VAmDgIa\",\"object\":\"charge\",\"amount\":1790,\"application_fee\":\"fee_1SpZV9IkWweOM9jAxzpDHqci\",\"balance_transaction\":\"txn_3SpZUcIkWweOM9jA2qN36lPC\",\"captured\":true,\"created\":1768417987,\"currency\":\"eur\",\"failure_code\":null,\"failure_message\":null,\"fraud_details\":{},\"livemode\":true,\"metadata\":{\"payments_extension_type\":\"klarna\",\"payments_extension\":\"true\",\"shop_id\":\"751927347\",\"reconciliation_flow\":\"payments_api\",\"payment_id\":\"r4fbPqjzrjrEXLah9sL2zHqMW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pZUcIkWweOM9jA2a2MoLIp\",\"payment_method\":\"pm_1SpZUcIkWweOM9jAVvPZBthN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</si>
  <si>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AS-95523</t>
  </si>
  <si>
    <t>gid://shopify/Order/7418126893394</t>
  </si>
  <si>
    <t>gid://shopify/OrderTransaction/8590980350290</t>
  </si>
  <si>
    <t>2026-01-10T07:47:55Z</t>
  </si>
  <si>
    <t>ch_3SnwtsIkWweOM9jA0lNKqsiC</t>
  </si>
  <si>
    <t>r20sYnr3HoqXIIgHPhgjn3flG</t>
  </si>
  <si>
    <t>pi_3SnwtsIkWweOM9jA092933po</t>
  </si>
  <si>
    <t>"{\"id\":\"pi_3SnwtsIkWweOM9jA092933po\",\"object\":\"payment_intent\",\"amount\":6790,\"amount_capturable\":0,\"amount_received\":6790,\"canceled_at\":null,\"cancellation_reason\":null,\"capture_method\":\"automatic\",\"latest_charge\":{\"id\":\"ch_3SnwtsIkWweOM9jA0lNKqsiC\",\"object\":\"charge\",\"amount\":6790,\"application_fee\":\"fee_1SnwtvIkWweOM9jA0aUU1hd3\",\"balance_transaction\":\"txn_3SnwtsIkWweOM9jA0lVUCawQ\",\"captured\":true,\"created\":1768031278,\"currency\":\"eur\",\"failure_code\":null,\"failure_message\":null,\"fraud_details\":{},\"livemode\":true,\"metadata\":{\"payment_id\":\"r20sYnr3HoqXIIgHPhgjn3fl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wtsIkWweOM9jA092933po\",\"payment_method\":\"pm_1SnwtsIkWweOM9jACccHElkG\",\"payment_method_details\":{\"card\":{\"amount_authorized\":6790,\"authorization_code\":\"829533\",\"brand\":\"visa\",\"checks\":{\"address_line1_check\":\"unavailable\",\"address_postal_code_check\":\"unavailable\",\"cvc_check\":\"pass\"},\"country\":\"ES\",\"description\":\"Visa Classic\",\"ds_transaction_id\":null,\"exp_month\":10,\"exp_year\":2029,\"extended_authorization\":{\"status\":\"disabled\"},\"fingerprint\":\"ofPx4NomWMPPpTNk\",\"funding\":\"credit\",\"iin\":\"492107\",\"incremental_authorization\":{\"status\":\"unavailable\"},\"installments\":null,\"issuer\":\"KUTXABANK, S.A.\",\"last4\":\"4607\",\"mandate\":null,\"moto\":false,\"multicapture\":{\"status\":\"unavailable\"},\"network\":\"visa\",\"network_token\":{\"used\":false},\"network_transaction_id\":\"486010280784118\",\"overcapture\":{\"maximum_amount_capturable\":6790,\"status\":\"unavailable\"},\"payment_account_reference\":\"V0010014620285712702151294843\",\"regulated_status\":\"unregulated\",\"three_d_secure\":null,\"wallet\":null},\"type\":\"card\"},\"refunded\":false,\"source\":null,\"status\":\"succeeded\",\"mit_params\":{\"network_transaction_id\":\"486010280784118\"}},\"confirmation_method\":\"manual\",\"created\":1768031276,\"currency\":\"eur\",\"customer\":null,\"last_payment_error\":null,\"livemode\":true,\"metadata\":{\"payment_id\":\"r20sYnr3HoqXIIgHPhgjn3flG\",\"payments_extension\":\"true\",\"payments_extension_type\":\"card\",\"reconciliation_flow\":\"payments_api\",\"shop_id\":\"751927347\"},\"next_action\":null,\"payment_method\":\"pm_1SnwtsIkWweOM9jACccHElkG\",\"payment_method_types\":[\"card\"],\"source\":null,\"status\":\"succeeded\"}"</t>
  </si>
  <si>
    <t>gid://shopify/OrderTransaction/8607148507474</t>
  </si>
  <si>
    <t>2026-01-16T09:09:54Z</t>
  </si>
  <si>
    <t>re_3SnwtsIkWweOM9jA0HHX6TKj</t>
  </si>
  <si>
    <t>zlHH7z1SkJk4UdSB9diCHpH2U</t>
  </si>
  <si>
    <t>"{\"id\":\"re_3SnwtsIkWweOM9jA0HHX6TKj\",\"amount\":2200,\"balance_transaction\":\"txn_3SnwtsIkWweOM9jA0FXbrgnn\",\"charge\":{\"id\":\"ch_3SnwtsIkWweOM9jA0lNKqsiC\",\"object\":\"charge\",\"amount\":6790,\"application_fee\":\"fee_1SnwtvIkWweOM9jA0aUU1hd3\",\"balance_transaction\":\"txn_3SnwtsIkWweOM9jA0lVUCawQ\",\"captured\":true,\"created\":1768031278,\"currency\":\"eur\",\"failure_code\":null,\"failure_message\":null,\"fraud_details\":{},\"livemode\":true,\"metadata\":{\"payment_id\":\"r20sYnr3HoqXIIgHPhgjn3fl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wtsIkWweOM9jA092933po\",\"payment_method\":\"pm_1SnwtsIkWweOM9jACccHElkG\",\"payment_method_details\":{\"card\":{\"amount_authorized\":6790,\"authorization_code\":\"829533\",\"brand\":\"visa\",\"checks\":{\"address_line1_check\":\"unavailable\",\"address_postal_code_check\":\"unavailable\",\"cvc_check\":\"pass\"},\"country\":\"ES\",\"description\":\"Visa Classic\",\"ds_transaction_id\":null,\"exp_month\":10,\"exp_year\":2029,\"extended_authorization\":{\"status\":\"disabled\"},\"fingerprint\":\"ofPx4NomWMPPpTNk\",\"funding\":\"credit\",\"iin\":\"492107\",\"incremental_authorization\":{\"status\":\"unavailable\"},\"installments\":null,\"issuer\":\"KUTXABANK, S.A.\",\"last4\":\"4607\",\"mandate\":null,\"moto\":false,\"multicapture\":{\"status\":\"unavailable\"},\"network\":\"visa\",\"network_token\":{\"used\":false},\"network_transaction_id\":\"486010280784118\",\"overcapture\":{\"maximum_amount_capturable\":6790,\"status\":\"unavailable\"},\"payment_account_reference\":\"V0010014620285712702151294843\",\"regulated_status\":\"unregulated\",\"three_d_secure\":null,\"wallet\":null},\"type\":\"card\"},\"refunded\":false,\"source\":null,\"status\":\"succeeded\",\"mit_params\":{\"network_transaction_id\":\"486010280784118\"}},\"object\":\"refund\",\"reason\":null,\"status\":\"succeeded\",\"created\":1768554595,\"currency\":\"eur\",\"metadata\":{\"payments_extension\":\"true\",\"payments_extension_type\":\"card\",\"reconciliation_flow\":\"payments_api\",\"refund_id\":\"zlHH7z1SkJk4UdSB9diCHpH2U\"},\"payment_method_details\":{\"card\":{\"acquirer_reference_number\":null,\"acquirer_reference_number_status\":\"pending\"},\"type\":\"card\"},\"mit_params\":{}}"</t>
  </si>
  <si>
    <t>"{\"id\":\"pi_3ShrWMIkWweOM9jA1VZOehcj\",\"object\":\"payment_intent\",\"amount\":4490,\"amount_capturable\":0,\"amount_received\":4490,\"canceled_at\":null,\"cancellation_reason\":null,\"capture_method\":\"automatic\",\"latest_charge\":{\"id\":\"ch_3ShrWMIkWweOM9jA1gtyuXGo\",\"object\":\"charge\",\"amount\":4490,\"application_fee\":\"fee_1ShrWOIkWweOM9jAjREmkeQG\",\"balance_transaction\":\"txn_3ShrWMIkWweOM9jA1ozNABcV\",\"captured\":true,\"created\":1766580631,\"currency\":\"eur\",\"failure_code\":null,\"failure_message\":null,\"fraud_details\":{},\"livemode\":true,\"metadata\":{\"payment_id\":\"rjjFvSy2689XXwMM67Ni0GYW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hrWMIkWweOM9jA1VZOehcj\",\"payment_method\":\"pm_1ShrWMIkWweOM9jA5BOiYIS8\",\"payment_method_details\":{\"card\":{\"amount_authorized\":4490,\"authorization_code\":\"135032\",\"brand\":\"visa\",\"checks\":{\"address_line1_check\":\"fail\",\"address_postal_code_check\":\"pass\",\"cvc_check\":null},\"country\":\"DE\",\"description\":\"Visa Classic\",\"ds_transaction_id\":null,\"exp_month\":4,\"exp_year\":2026,\"extended_authorization\":{\"status\":\"disabled\"},\"fingerprint\":\"MiCQamIi7JAlc7Ky\",\"funding\":\"debit\",\"iin\":\"454617\",\"incremental_authorization\":{\"status\":\"unavailable\"},\"installments\":null,\"issuer\":\"ING-DIBA AG\",\"last4\":\"6012\",\"mandate\":null,\"moto\":false,\"multicapture\":{\"status\":\"unavailable\"},\"network\":\"visa\",\"network_token\":{\"used\":true},\"network_transaction_id\":\"485358462322073\",\"overcapture\":{\"maximum_amount_capturable\":4490,\"status\":\"unavailable\"},\"payment_account_reference\":\"V0010013021109389989522049570\",\"regulated_status\":\"unregulated\",\"three_d_secure\":null,\"wallet\":null},\"type\":\"card\"},\"refunded\":false,\"source\":null,\"status\":\"succeeded\",\"mit_params\":{\"network_transaction_id\":\"485358462322073\"}},\"confirmation_method\":\"manual\",\"created\":1766580630,\"currency\":\"eur\",\"customer\":null,\"last_payment_error\":null,\"livemode\":true,\"metadata\":{\"payment_id\":\"rjjFvSy2689XXwMM67Ni0GYWR\",\"payments_extension\":\"true\",\"payments_extension_type\":\"card\",\"reconciliation_flow\":\"payments_api\",\"shop_id\":\"751927347\"},\"next_action\":null,\"payment_method\":\"pm_1ShrWMIkWweOM9jA5BOiYIS8\",\"payment_method_types\":[\"card\"],\"source\":null,\"status\":\"succeeded\"}"</t>
  </si>
  <si>
    <t>gid://shopify/OrderTransaction/8644517036370</t>
  </si>
  <si>
    <t>2026-01-29T09:59:06Z</t>
  </si>
  <si>
    <t>re_3ShrWMIkWweOM9jA1Sh86uDy</t>
  </si>
  <si>
    <t>z6gjDmvmxNP80yA67VQLl3WOl</t>
  </si>
  <si>
    <t>"{\"id\":\"re_3ShrWMIkWweOM9jA1Sh86uDy\",\"amount\":3995,\"balance_transaction\":\"txn_3ShrWMIkWweOM9jA1FuNTiFI\",\"charge\":{\"id\":\"ch_3ShrWMIkWweOM9jA1gtyuXGo\",\"object\":\"charge\",\"amount\":4490,\"application_fee\":\"fee_1ShrWOIkWweOM9jAjREmkeQG\",\"balance_transaction\":\"txn_3ShrWMIkWweOM9jA1ozNABcV\",\"captured\":true,\"created\":1766580631,\"currency\":\"eur\",\"failure_code\":null,\"failure_message\":null,\"fraud_details\":{},\"livemode\":true,\"metadata\":{\"payment_id\":\"rjjFvSy2689XXwMM67Ni0GYW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hrWMIkWweOM9jA1VZOehcj\",\"payment_method\":\"pm_1ShrWMIkWweOM9jA5BOiYIS8\",\"payment_method_details\":{\"card\":{\"amount_authorized\":4490,\"authorization_code\":\"135032\",\"brand\":\"visa\",\"checks\":{\"address_line1_check\":\"fail\",\"address_postal_code_check\":\"pass\",\"cvc_check\":null},\"country\":\"DE\",\"description\":\"Visa Classic\",\"ds_transaction_id\":null,\"exp_month\":4,\"exp_year\":2026,\"extended_authorization\":{\"status\":\"disabled\"},\"fingerprint\":\"MiCQamIi7JAlc7Ky\",\"funding\":\"debit\",\"iin\":\"454617\",\"incremental_authorization\":{\"status\":\"unavailable\"},\"installments\":null,\"issuer\":\"ING-DIBA AG\",\"last4\":\"6012\",\"mandate\":null,\"moto\":false,\"multicapture\":{\"status\":\"unavailable\"},\"network\":\"visa\",\"network_token\":{\"used\":true},\"network_transaction_id\":\"485358462322073\",\"overcapture\":{\"maximum_amount_capturable\":4490,\"status\":\"unavailable\"},\"payment_account_reference\":\"V0010013021109389989522049570\",\"regulated_status\":\"unregulated\",\"three_d_secure\":null,\"wallet\":null},\"type\":\"card\"},\"refunded\":false,\"source\":null,\"status\":\"succeeded\",\"mit_params\":{\"network_transaction_id\":\"485358462322073\"}},\"object\":\"refund\",\"reason\":null,\"status\":\"succeeded\",\"created\":1769680746,\"currency\":\"eur\",\"metadata\":{\"payments_extension\":\"true\",\"payments_extension_type\":\"card\",\"reconciliation_flow\":\"payments_api\",\"refund_id\":\"z6gjDmvmxNP80yA67VQLl3WOl\"},\"payment_method_details\":{\"card\":{\"acquirer_reference_number\":null,\"acquirer_reference_number_status\":\"pending\"},\"type\":\"card\"},\"mit_params\":{}}"</t>
  </si>
  <si>
    <t>AS-96915</t>
  </si>
  <si>
    <t>gid://shopify/Order/7498667426130</t>
  </si>
  <si>
    <t>gid://shopify/OrderTransaction/8639366234450</t>
  </si>
  <si>
    <t>2026-01-27T13:52:42Z</t>
  </si>
  <si>
    <t>ch_3SuChDIkWweOM9jA2heNhucR</t>
  </si>
  <si>
    <t>rq0pMkXjbohVymX3Oem9tqwF6</t>
  </si>
  <si>
    <t>pi_3SuChDIkWweOM9jA2xkNxoz5</t>
  </si>
  <si>
    <t>"{\"id\":\"pi_3SuChDIkWweOM9jA2xkNxoz5\",\"object\":\"payment_intent\",\"amount\":5290,\"amount_capturable\":0,\"amount_received\":5290,\"canceled_at\":null,\"cancellation_reason\":null,\"capture_method\":\"automatic\",\"latest_charge\":{\"id\":\"ch_3SuChDIkWweOM9jA2heNhucR\",\"object\":\"charge\",\"amount\":5290,\"application_fee\":\"fee_1SuChFIkWweOM9jATrxvFnuq\",\"balance_transaction\":\"txn_3SuChDIkWweOM9jA2MoQhMVy\",\"captured\":true,\"created\":1769521964,\"currency\":\"eur\",\"failure_code\":null,\"failure_message\":null,\"fraud_details\":{},\"livemode\":true,\"metadata\":{\"payment_id\":\"rq0pMkXjbohVymX3Oem9tqwF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ChDIkWweOM9jA2xkNxoz5\",\"payment_method\":\"pm_1SuChDIkWweOM9jAYB8GwKID\",\"payment_method_details\":{\"card\":{\"amount_authorized\":5290,\"authorization_code\":\"566038\",\"brand\":\"mastercard\",\"checks\":{\"address_line1_check\":\"unavailable\",\"address_postal_code_check\":\"unavailable\",\"cvc_check\":\"pass\"},\"country\":\"ES\",\"description\":\"MasterCard Corporate Immediate Debit\",\"ds_transaction_id\":null,\"exp_month\":6,\"exp_year\":2029,\"extended_authorization\":{\"status\":\"disabled\"},\"fingerprint\":\"wrowoluidIjBQD8H\",\"funding\":\"debit\",\"iin\":\"554001\",\"incremental_authorization\":{\"status\":\"unavailable\"},\"installments\":null,\"issuer\":\"BANCO SABADELL S.A.\",\"last4\":\"6013\",\"mandate\":null,\"moto\":false,\"multicapture\":{\"status\":\"unavailable\"},\"network\":\"mastercard\",\"network_token\":{\"used\":false},\"network_transaction_id\":\"TCOH2IQ0A0127\",\"overcapture\":{\"maximum_amount_capturable\":5290,\"status\":\"unavailable\"},\"payment_account_reference\":\"50011UFYY91CHOP5YS5O8IHXK08BY\",\"regulated_status\":\"unregulated\",\"three_d_secure\":null,\"wallet\":null},\"type\":\"card\"},\"refunded\":false,\"source\":null,\"status\":\"succeeded\",\"mit_params\":{\"network_transaction_id\":\"TCOH2IQ0A0127\"}},\"confirmation_method\":\"manual\",\"created\":1769521963,\"currency\":\"eur\",\"customer\":null,\"last_payment_error\":null,\"livemode\":true,\"metadata\":{\"payment_id\":\"rq0pMkXjbohVymX3Oem9tqwF6\",\"payments_extension\":\"true\",\"payments_extension_type\":\"card\",\"reconciliation_flow\":\"payments_api\",\"shop_id\":\"751927347\"},\"next_action\":null,\"payment_method\":\"pm_1SuChDIkWweOM9jAYB8GwKID\",\"payment_method_types\":[\"card\"],\"source\":null,\"status\":\"succeeded\"}"</t>
  </si>
  <si>
    <t>AS-95910</t>
  </si>
  <si>
    <t>gid://shopify/Order/7427907813714</t>
  </si>
  <si>
    <t>gid://shopify/OrderTransaction/8601637519698</t>
  </si>
  <si>
    <t>2026-01-14T11:59:50Z</t>
  </si>
  <si>
    <t>ch_3SpSjrIkWweOM9jA1QjHz25q</t>
  </si>
  <si>
    <t>r9RJqTfXJHJbd3Uu1leYiHkhM</t>
  </si>
  <si>
    <t>pi_3SpSjrIkWweOM9jA1yhskqM0</t>
  </si>
  <si>
    <t>"{\"id\":\"pi_3SpSjrIkWweOM9jA1yhskqM0\",\"object\":\"payment_intent\",\"amount\":6795,\"amount_capturable\":0,\"amount_received\":6795,\"canceled_at\":null,\"cancellation_reason\":null,\"capture_method\":\"automatic\",\"latest_charge\":{\"id\":\"ch_3SpSjrIkWweOM9jA1QjHz25q\",\"object\":\"charge\",\"amount\":6795,\"application_fee\":\"fee_1SpSjsIkWweOM9jAo1l9b3jX\",\"balance_transaction\":\"txn_3SpSjrIkWweOM9jA1hZ8116D\",\"captured\":true,\"created\":1768391991,\"currency\":\"eur\",\"failure_code\":null,\"failure_message\":null,\"fraud_details\":{},\"livemode\":true,\"metadata\":{\"payment_id\":\"r9RJqTfXJHJbd3Uu1leYiHkh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SjrIkWweOM9jA1yhskqM0\",\"payment_method\":\"pm_1SpSjrIkWweOM9jAQ6Mzdxcz\",\"payment_method_details\":{\"card\":{\"amount_authorized\":6795,\"authorization_code\":\"203331\",\"brand\":\"mastercard\",\"checks\":{\"address_line1_check\":\"unavailable\",\"address_postal_code_check\":\"unavailable\",\"cvc_check\":null},\"country\":\"ES\",\"description\":\"MasterCard New World Immediate Debit\",\"ds_transaction_id\":null,\"exp_month\":2,\"exp_year\":2028,\"extended_authorization\":{\"status\":\"disabled\"},\"fingerprint\":\"3sOgoWsnySQWkuSk\",\"funding\":\"debit\",\"iin\":\"540205\",\"incremental_authorization\":{\"status\":\"unavailable\"},\"installments\":null,\"issuer\":\"BANCO SABADELL S.A.\",\"last4\":\"6033\",\"mandate\":null,\"moto\":false,\"multicapture\":{\"status\":\"unavailable\"},\"network\":\"mastercard\",\"network_token\":{\"used\":false},\"network_transaction_id\":\"TNWPK8GLC0114\",\"overcapture\":{\"maximum_amount_capturable\":6795,\"status\":\"unavailable\"},\"payment_account_reference\":\"50018Q7EMY9LFSHWPYTVKA4YAO7V2\",\"regulated_status\":\"unregulated\",\"three_d_secure\":null,\"wallet\":null},\"type\":\"card\"},\"refunded\":false,\"source\":null,\"status\":\"succeeded\",\"mit_params\":{\"network_transaction_id\":\"TNWPK8GLC0114\"}},\"confirmation_method\":\"manual\",\"created\":1768391991,\"currency\":\"eur\",\"customer\":null,\"last_payment_error\":null,\"livemode\":true,\"metadata\":{\"payment_id\":\"r9RJqTfXJHJbd3Uu1leYiHkhM\",\"payments_extension\":\"true\",\"payments_extension_type\":\"card\",\"reconciliation_flow\":\"payments_api\",\"shop_id\":\"751927347\"},\"next_action\":null,\"payment_method\":\"pm_1SpSjrIkWweOM9jAQ6Mzdxcz\",\"payment_method_types\":[\"card\"],\"source\":null,\"status\":\"succeeded\"}"</t>
  </si>
  <si>
    <t>AS-96728</t>
  </si>
  <si>
    <t>gid://shopify/Order/7493704614226</t>
  </si>
  <si>
    <t>gid://shopify/OrderTransaction/8633024938322</t>
  </si>
  <si>
    <t>2026-01-25T10:59:14Z</t>
  </si>
  <si>
    <t>9CL14088JG031483J</t>
  </si>
  <si>
    <t>"{\"id\":\"9CL14088JG031483J\",\"intent\":\"CAPTURE\",\"status\":\"COMPLETED\",\"payment_source\":{\"paypal\":{\"email_address\":\"debbie.croiset@orange.fr\",\"account_id\":\"GT8TENMZEKX84\",\"account_status\":\"VERIFIED\",\"name\":{\"given_name\":\"Deborah\",\"surname\":\"Croiset\"},\"phone_number\":{\"national_number\":\"33686947313\"},\"address\":{\"address_line_1\":\"17 Rue des Fraisettes\",\"admin_area_2\":\"Palaiseau\",\"postal_code\":\"91120\",\"country_code\":\"FR\"}}},\"purchase_units\":[{\"reference_id\":\"default\",\"amount\":{\"currency_code\":\"EUR\",\"value\":\"17.90\",\"breakdown\":{\"item_total\":{\"currency_code\":\"EUR\",\"value\":\"12.95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Kiss me cat - P\u00f3ster \\/ Sin marco \\/ 20x30\",\"custom_id\":\"{\\\"shop_id\\\":751927347,\\\"session_id\\\":\\\"rCGjLhD5cTnjWWvyE9pwDrdbG\\\"}\",\"invoice_id\":\"rCGjLhD5cTnjWWvyE9pwDrdbG\",\"soft_descriptor\":\"PAYPAL *ARTESTASTOR AR\",\"items\":[{\"name\":\"Kiss me cat - P\u00f3ster \\/ Sin marco \\/ 20x30\",\"unit_amount\":{\"currency_code\":\"EUR\",\"value\":\"12.95\"},\"tax\":{\"currency_code\":\"EUR\",\"value\":\"0.00\"},\"quantity\":\"1\"}],\"shipping\":{\"name\":{\"full_name\":\"Deborah Croiset\"},\"address\":{\"address_line_1\":\"17 Rue des Fraisettes\",\"admin_area_2\":\"Palaiseau\",\"postal_code\":\"91120\",\"country_code\":\"FR\"}},\"supplementary_data\":{\"tax_nexus\":[]},\"payments\":{\"captures\":[{\"id\":\"48P74676HF3986200\",\"status\":\"COMPLETED\",\"amount\":{\"currency_code\":\"EUR\",\"value\":\"17.90\"},\"final_capture\":true,\"disbursement_mode\":\"INSTANT\",\"seller_protection\":{\"status\":\"ELIGIBLE\",\"dispute_categories\":[\"ITEM_NOT_RECEIVED\",\"UNAUTHORIZED_TRANSACTION\"]},\"seller_receivable_breakdown\":{\"gross_amount\":{\"currency_code\":\"EUR\",\"value\":\"17.90\"},\"paypal_fee\":{\"currency_code\":\"EUR\",\"value\":\"0.87\"},\"net_amount\":{\"currency_code\":\"EUR\",\"value\":\"17.03\"}},\"invoice_id\":\"rCGjLhD5cTnjWWvyE9pwDrdbG\",\"custom_id\":\"{\\\"shop_id\\\":751927347,\\\"session_id\\\":\\\"rCGjLhD5cTnjWWvyE9pwDrdbG\\\"}\",\"links\":[{\"href\":\"https:\\/\\/api.paypal.com\\/v2\\/payments\\/captures\\/48P74676HF3986200\",\"rel\":\"self\",\"method\":\"GET\"},{\"href\":\"https:\\/\\/api.paypal.com\\/v2\\/payments\\/captures\\/48P74676HF3986200\\/refund\",\"rel\":\"refund\",\"method\":\"POST\"},{\"href\":\"https:\\/\\/api.paypal.com\\/v2\\/checkout\\/orders\\/9CL14088JG031483J\",\"rel\":\"up\",\"method\":\"GET\"}],\"create_time\":\"2026-01-25T10:59:15Z\",\"update_time\":\"2026-01-25T10:59:15Z\"}]}}],\"payer\":{\"name\":{\"given_name\":\"Deborah\",\"surname\":\"Croiset\"},\"email_address\":\"debbie.croiset@orange.fr\",\"payer_id\":\"GT8TENMZEKX84\",\"phone\":{\"phone_number\":{\"national_number\":\"33686947313\"}},\"address\":{\"address_line_1\":\"17 Rue des Fraisettes\",\"admin_area_2\":\"Palaiseau\",\"postal_code\":\"91120\",\"country_code\":\"FR\"}},\"create_time\":\"2026-01-25T10:58:47Z\",\"update_time\":\"2026-01-25T10:59:15Z\",\"links\":[{\"href\":\"https:\\/\\/api.paypal.com\\/v2\\/checkout\\/orders\\/9CL14088JG031483J\",\"rel\":\"self\",\"method\":\"GET\"}]}"</t>
  </si>
  <si>
    <t>AS-96906</t>
  </si>
  <si>
    <t>gid://shopify/Order/7498441883986</t>
  </si>
  <si>
    <t>gid://shopify/OrderTransaction/8639031378258</t>
  </si>
  <si>
    <t>2026-01-27T11:32:44Z</t>
  </si>
  <si>
    <t>38849655W0859093W</t>
  </si>
  <si>
    <t>"{\"id\":\"38849655W0859093W\",\"intent\":\"CAPTURE\",\"status\":\"COMPLETED\",\"payment_source\":{\"paypal\":{\"email_address\":\"cuerda@live.com\",\"account_id\":\"BHN7HDRZ89RYE\",\"account_status\":\"VERIFIED\",\"name\":{\"given_name\":\"Yolanda \",\"surname\":\"Cuerda Arnau\"},\"phone_number\":{\"national_number\":\"34658425798\"},\"address\":{\"address_line_1\":\"Calle Castellitx 32 1b bloque 4B\",\"admin_area_2\":\"Palma de Mallorca\",\"admin_area_1\":\"Islas Baleares\",\"postal_code\":\"07199\",\"country_code\":\"ES\"}}},\"purchase_units\":[{\"reference_id\":\"default\",\"amount\":{\"currency_code\":\"EUR\",\"value\":\"85.90\",\"breakdown\":{\"item_total\":{\"currency_code\":\"EUR\",\"value\":\"85.90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ife Simple simple pleasures - Sardines - P\u00f3ster \\/ Sin marco \\/ 40x50\",\"custom_id\":\"{\\\"shop_id\\\":751927347,\\\"session_id\\\":\\\"rpK3yG7U5VSsBLmaNtlCijUVy\\\"}\",\"invoice_id\":\"rpK3yG7U5VSsBLmaNtlCijUVy\",\"soft_descriptor\":\"PAYPAL *ARTESTASTOR AR\",\"items\":[{\"name\":\"Life Simple simple pleasures - Sardines - P\u00f3ster \\/ Sin marco \\/ 40x50\",\"unit_amount\":{\"currency_code\":\"EUR\",\"value\":\"26.95\"},\"tax\":{\"currency_code\":\"EUR\",\"value\":\"0.00\"},\"quantity\":\"1\"},{\"name\":\"Bauhaus Venus yellow circle - P\u00f3ster \\/ Madera roble natural \\/ 40x50\",\"unit_amount\":{\"currency_code\":\"EUR\",\"value\":\"58.95\"},\"tax\":{\"currency_code\":\"EUR\",\"value\":\"0.00\"},\"quantity\":\"1\"}],\"shipping\":{\"name\":{\"full_name\":\"Yolanda Cuerda\"},\"address\":{\"address_line_1\":\"CL Castellitx 32 B4b P1 PtB, Residen\",\"admin_area_2\":\"Palma\",\"admin_area_1\":\"Islas Baleares\",\"postal_code\":\"07199\",\"country_code\":\"ES\"}},\"payments\":{\"captures\":[{\"id\":\"45T45206RD597573S\",\"status\":\"COMPLETED\",\"amount\":{\"currency_code\":\"EUR\",\"value\":\"85.90\"},\"final_capture\":true,\"disbursement_mode\":\"INSTANT\",\"seller_protection\":{\"status\":\"ELIGIBLE\",\"dispute_categories\":[\"ITEM_NOT_RECEIVED\",\"UNAUTHORIZED_TRANSACTION\"]},\"seller_receivable_breakdown\":{\"gross_amount\":{\"currency_code\":\"EUR\",\"value\":\"85.90\"},\"paypal_fee\":{\"currency_code\":\"EUR\",\"value\":\"2.84\"},\"net_amount\":{\"currency_code\":\"EUR\",\"value\":\"83.06\"}},\"invoice_id\":\"rpK3yG7U5VSsBLmaNtlCijUVy\",\"custom_id\":\"{\\\"shop_id\\\":751927347,\\\"session_id\\\":\\\"rpK3yG7U5VSsBLmaNtlCijUVy\\\"}\",\"links\":[{\"href\":\"https:\\/\\/api.paypal.com\\/v2\\/payments\\/captures\\/45T45206RD597573S\",\"rel\":\"self\",\"method\":\"GET\"},{\"href\":\"https:\\/\\/api.paypal.com\\/v2\\/payments\\/captures\\/45T45206RD597573S\\/refund\",\"rel\":\"refund\",\"method\":\"POST\"},{\"href\":\"https:\\/\\/api.paypal.com\\/v2\\/checkout\\/orders\\/38849655W0859093W\",\"rel\":\"up\",\"method\":\"GET\"}],\"create_time\":\"2026-01-27T11:32:46Z\",\"update_time\":\"2026-01-27T11:32:46Z\"}]}}],\"payer\":{\"name\":{\"given_name\":\"Yolanda \",\"surname\":\"Cuerda Arnau\"},\"email_address\":\"cuerda@live.com\",\"payer_id\":\"BHN7HDRZ89RYE\",\"phone\":{\"phone_number\":{\"national_number\":\"34658425798\"}},\"address\":{\"address_line_1\":\"Calle Castellitx 32 1b bloque 4B\",\"admin_area_2\":\"Palma de Mallorca\",\"admin_area_1\":\"Islas Baleares\",\"postal_code\":\"07199\",\"country_code\":\"ES\"}},\"create_time\":\"2026-01-27T11:31:06Z\",\"update_time\":\"2026-01-27T11:32:46Z\",\"links\":[{\"href\":\"https:\\/\\/api.paypal.com\\/v2\\/checkout\\/orders\\/38849655W0859093W\",\"rel\":\"self\",\"method\":\"GET\"}]}"</t>
  </si>
  <si>
    <t>AS-96205</t>
  </si>
  <si>
    <t>gid://shopify/Order/7438428340562</t>
  </si>
  <si>
    <t>gid://shopify/OrderTransaction/8613902352722</t>
  </si>
  <si>
    <t>2026-01-18T00:14:33Z</t>
  </si>
  <si>
    <t>ch_3SqjdWIkWweOM9jA0cLsLfQR</t>
  </si>
  <si>
    <t>rFhU2GhPesZNjiWiJiGcNCQyH</t>
  </si>
  <si>
    <t>pi_3SqjdWIkWweOM9jA0GyJKrws</t>
  </si>
  <si>
    <t>"{\"id\":\"pi_3SqjdWIkWweOM9jA0GyJKrws\",\"object\":\"payment_intent\",\"amount\":4086,\"amount_capturable\":0,\"amount_received\":4086,\"canceled_at\":null,\"cancellation_reason\":null,\"capture_method\":\"automatic\",\"latest_charge\":{\"id\":\"ch_3SqjdWIkWweOM9jA0cLsLfQR\",\"object\":\"charge\",\"amount\":4086,\"application_fee\":\"fee_1SqjdXIkWweOM9jAc3TJfzK9\",\"balance_transaction\":\"txn_3SqjdWIkWweOM9jA0QfdjFm3\",\"captured\":true,\"created\":1768695274,\"currency\":\"eur\",\"failure_code\":null,\"failure_message\":null,\"fraud_details\":{},\"livemode\":true,\"metadata\":{\"payment_id\":\"rFhU2GhPesZNjiWiJiGcNCQy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jdWIkWweOM9jA0GyJKrws\",\"payment_method\":\"pm_1SqjdWIkWweOM9jA11EjNw29\",\"payment_method_details\":{\"card\":{\"amount_authorized\":4086,\"authorization_code\":\"GBMDGK\",\"brand\":\"visa\",\"checks\":{\"address_line1_check\":null,\"address_postal_code_check\":null,\"cvc_check\":null},\"country\":\"ES\",\"description\":\"Visa Infinite\",\"ds_transaction_id\":null,\"exp_month\":3,\"exp_year\":2030,\"extended_authorization\":{\"status\":\"disabled\"},\"fingerprint\":\"4O6pNyqqWBr1bLsR\",\"funding\":\"debit\",\"iin\":\"479557\",\"incremental_authorization\":{\"status\":\"unavailable\"},\"installments\":null,\"issuer\":\"Revolut Bank UAB\",\"last4\":\"0000\",\"mandate\":null,\"moto\":false,\"multicapture\":{\"status\":\"unavailable\"},\"network\":\"visa\",\"network_token\":{\"used\":false},\"network_transaction_id\":\"486018008743656\",\"overcapture\":{\"maximum_amount_capturable\":4086,\"status\":\"unavailable\"},\"payment_account_reference\":\"V0010013822062663959683818931\",\"regulated_status\":\"unregulated\",\"three_d_secure\":null,\"wallet\":{\"apple_pay\":{\"type\":\"apple_pay\"},\"dynamic_last4\":\"3087\",\"type\":\"apple_pay\"}},\"type\":\"card\"},\"refunded\":false,\"source\":null,\"status\":\"succeeded\",\"mit_params\":{\"network_transaction_id\":\"486018008743656\"}},\"confirmation_method\":\"manual\",\"created\":1768695274,\"currency\":\"eur\",\"customer\":null,\"last_payment_error\":null,\"livemode\":true,\"metadata\":{\"payment_id\":\"rFhU2GhPesZNjiWiJiGcNCQyH\",\"payments_extension\":\"true\",\"payments_extension_type\":\"card\",\"reconciliation_flow\":\"payments_api\",\"shop_id\":\"751927347\"},\"next_action\":null,\"payment_method\":\"pm_1SqjdWIkWweOM9jA11EjNw29\",\"payment_method_types\":[\"card\"],\"source\":null,\"status\":\"succeeded\"}"</t>
  </si>
  <si>
    <t>"{\"id\":\"pi_3Sfd8YIkWweOM9jA1U4jGP39\",\"object\":\"payment_intent\",\"amount\":4485,\"amount_capturable\":0,\"amount_received\":4485,\"canceled_at\":null,\"cancellation_reason\":null,\"capture_method\":\"automatic\",\"latest_charge\":{\"id\":\"ch_3Sfd8YIkWweOM9jA1JtsQh8r\",\"object\":\"charge\",\"amount\":4485,\"application_fee\":\"fee_1Sfd9nIkWweOM9jAaej3oxNd\",\"balance_transaction\":\"txn_3Sfd8YIkWweOM9jA1gXfLtVV\",\"captured\":true,\"created\":1766048759,\"currency\":\"eur\",\"failure_code\":null,\"failure_message\":null,\"fraud_details\":{},\"livemode\":true,\"metadata\":{\"payment_id\":\"rxZsEUOD1VkmzTXW1jMUtNF4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fd8YIkWweOM9jA1U4jGP39\",\"payment_method\":\"pm_1Sfd8YIkWweOM9jAFVvO0Y8R\",\"payment_method_details\":{\"card\":{\"amount_authorized\":4485,\"authorization_code\":\"473752\",\"brand\":\"visa\",\"checks\":{\"address_line1_check\":\"fail\",\"address_postal_code_check\":\"fail\",\"cvc_check\":\"pass\"},\"country\":\"FR\",\"description\":\"Visa Classic\",\"ds_transaction_id\":null,\"exp_month\":11,\"exp_year\":2028,\"extended_authorization\":{\"status\":\"disabled\"},\"fingerprint\":\"R57o4RBUI9HUrCAX\",\"funding\":\"debit\",\"iin\":\"497874\",\"incremental_authorization\":{\"status\":\"unavailable\"},\"installments\":null,\"issuer\":\"BPCE\",\"last4\":\"6478\",\"mandate\":null,\"moto\":false,\"multicapture\":{\"status\":\"unavailable\"},\"network\":\"visa\",\"network_token\":{\"used\":false},\"network_transaction_id\":\"485352327593367\",\"overcapture\":{\"maximum_amount_capturable\":4485,\"status\":\"unavailable\"},\"payment_account_reference\":\"V001AACC331012022110287725671\",\"regulated_status\":\"unregulated\",\"three_d_secure\":{\"authentication_flow\":\"challenge\",\"electronic_commerce_indicator\":\"05\",\"exemption_indicator\":null,\"result\":\"authenticated\",\"result_reason\":null,\"transaction_id\":\"826cbce3-eee4-4563-b149-649103972889\",\"version\":\"2.2.0\"},\"wallet\":null},\"type\":\"card\"},\"refunded\":false,\"source\":null,\"status\":\"succeeded\",\"mit_params\":{\"network_transaction_id\":\"485352327593367\"}},\"confirmation_method\":\"manual\",\"created\":1766048682,\"currency\":\"eur\",\"customer\":null,\"last_payment_error\":null,\"livemode\":true,\"metadata\":{\"payment_id\":\"rxZsEUOD1VkmzTXW1jMUtNF4h\",\"payments_extension\":\"true\",\"payments_extension_type\":\"card\",\"reconciliation_flow\":\"payments_api\",\"shop_id\":\"751927347\"},\"next_action\":null,\"payment_method\":\"pm_1Sfd8YIkWweOM9jAFVvO0Y8R\",\"payment_method_types\":[\"card\"],\"source\":null,\"status\":\"succeeded\"}"</t>
  </si>
  <si>
    <t>gid://shopify/OrderTransaction/8601673335122</t>
  </si>
  <si>
    <t>2026-01-14T12:14:20Z</t>
  </si>
  <si>
    <t>re_3Sfd8YIkWweOM9jA1DqQl7pU</t>
  </si>
  <si>
    <t>zzyzUYdnP19iBchx8j6PFUsDi</t>
  </si>
  <si>
    <t>"{\"id\":\"re_3Sfd8YIkWweOM9jA1DqQl7pU\",\"amount\":3990,\"balance_transaction\":\"txn_3Sfd8YIkWweOM9jA1DhwoOyI\",\"charge\":{\"id\":\"ch_3Sfd8YIkWweOM9jA1JtsQh8r\",\"object\":\"charge\",\"amount\":4485,\"application_fee\":\"fee_1Sfd9nIkWweOM9jAaej3oxNd\",\"balance_transaction\":\"txn_3Sfd8YIkWweOM9jA1gXfLtVV\",\"captured\":true,\"created\":1766048759,\"currency\":\"eur\",\"failure_code\":null,\"failure_message\":null,\"fraud_details\":{},\"livemode\":true,\"metadata\":{\"payment_id\":\"rxZsEUOD1VkmzTXW1jMUtNF4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fd8YIkWweOM9jA1U4jGP39\",\"payment_method\":\"pm_1Sfd8YIkWweOM9jAFVvO0Y8R\",\"payment_method_details\":{\"card\":{\"amount_authorized\":4485,\"authorization_code\":\"473752\",\"brand\":\"visa\",\"checks\":{\"address_line1_check\":\"fail\",\"address_postal_code_check\":\"fail\",\"cvc_check\":\"pass\"},\"country\":\"FR\",\"description\":\"Visa Classic\",\"ds_transaction_id\":null,\"exp_month\":11,\"exp_year\":2028,\"extended_authorization\":{\"status\":\"disabled\"},\"fingerprint\":\"R57o4RBUI9HUrCAX\",\"funding\":\"debit\",\"iin\":\"497874\",\"incremental_authorization\":{\"status\":\"unavailable\"},\"installments\":null,\"issuer\":\"BPCE\",\"last4\":\"6478\",\"mandate\":null,\"moto\":false,\"multicapture\":{\"status\":\"unavailable\"},\"network\":\"visa\",\"network_token\":{\"used\":false},\"network_transaction_id\":\"485352327593367\",\"overcapture\":{\"maximum_amount_capturable\":4485,\"status\":\"unavailable\"},\"payment_account_reference\":\"V001AACC331012022110287725671\",\"regulated_status\":\"unregulated\",\"three_d_secure\":{\"authentication_flow\":\"challenge\",\"electronic_commerce_indicator\":\"05\",\"exemption_indicator\":null,\"result\":\"authenticated\",\"result_reason\":null,\"transaction_id\":\"826cbce3-eee4-4563-b149-649103972889\",\"version\":\"2.2.0\"},\"wallet\":null},\"type\":\"card\"},\"refunded\":false,\"source\":null,\"status\":\"succeeded\",\"mit_params\":{\"network_transaction_id\":\"485352327593367\"}},\"object\":\"refund\",\"reason\":null,\"status\":\"succeeded\",\"created\":1768392860,\"currency\":\"eur\",\"metadata\":{\"payments_extension\":\"true\",\"payments_extension_type\":\"card\",\"reconciliation_flow\":\"payments_api\",\"refund_id\":\"zzyzUYdnP19iBchx8j6PFUsDi\"},\"payment_method_details\":{\"card\":{\"acquirer_reference_number\":null,\"acquirer_reference_number_status\":\"pending\"},\"type\":\"card\"},\"mit_params\":{}}"</t>
  </si>
  <si>
    <t>AS-95697</t>
  </si>
  <si>
    <t>gid://shopify/Order/7421565436242</t>
  </si>
  <si>
    <t>gid://shopify/OrderTransaction/8594976571730</t>
  </si>
  <si>
    <t>2026-01-11T19:53:48Z</t>
  </si>
  <si>
    <t>ch_3SoUhtIkWweOM9jA0QQoSLBW</t>
  </si>
  <si>
    <t>rCzRKJ3VJ3tmWqU0legPb04Ee</t>
  </si>
  <si>
    <t>pi_3SoUhtIkWweOM9jA0YyJXWtC</t>
  </si>
  <si>
    <t>"{\"id\":\"pi_3SoUhtIkWweOM9jA0YyJXWtC\",\"object\":\"payment_intent\",\"amount\":17537,\"amount_capturable\":0,\"amount_received\":17537,\"canceled_at\":null,\"cancellation_reason\":null,\"capture_method\":\"automatic\",\"latest_charge\":{\"id\":\"ch_3SoUhtIkWweOM9jA0QQoSLBW\",\"object\":\"charge\",\"amount\":17537,\"application_fee\":\"fee_1SoUhvIkWweOM9jAgFHCbU9S\",\"balance_transaction\":\"txn_3SoUhtIkWweOM9jA0xy04RmP\",\"captured\":true,\"created\":1768161230,\"currency\":\"eur\",\"failure_code\":null,\"failure_message\":null,\"fraud_details\":{},\"livemode\":true,\"metadata\":{\"payment_id\":\"rCzRKJ3VJ3tmWqU0legPb04E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UhtIkWweOM9jA0YyJXWtC\",\"payment_method\":\"pm_1SoUhtIkWweOM9jAoSOyy6K8\",\"payment_method_details\":{\"card\":{\"amount_authorized\":17537,\"authorization_code\":\"T93427\",\"brand\":\"mastercard\",\"checks\":{\"address_line1_check\":\"unavailable\",\"address_postal_code_check\":\"unavailable\",\"cvc_check\":\"pass\"},\"country\":\"IT\",\"description\":\"MasterCard Prepaid Card (Non-US)\",\"ds_transaction_id\":null,\"exp_month\":1,\"exp_year\":2028,\"extended_authorization\":{\"status\":\"disabled\"},\"fingerprint\":\"mNbZncvPvd2YuBQJ\",\"funding\":\"prepaid\",\"iin\":\"516499\",\"incremental_authorization\":{\"status\":\"unavailable\"},\"installments\":null,\"issuer\":\"NUMIA SPA\",\"last4\":\"0172\",\"mandate\":null,\"moto\":false,\"multicapture\":{\"status\":\"unavailable\"},\"network\":\"mastercard\",\"network_token\":{\"used\":false},\"network_transaction_id\":\"MRGX2Z1W50111\",\"overcapture\":{\"maximum_amount_capturable\":17537,\"status\":\"unavailable\"},\"payment_account_reference\":\"5001C14OKWNN3UFEQLB4UQEMA3286\",\"regulated_status\":\"unregulated\",\"three_d_secure\":null,\"wallet\":null},\"type\":\"card\"},\"refunded\":false,\"source\":null,\"status\":\"succeeded\",\"mit_params\":{\"network_transaction_id\":\"MRGX2Z1W50111\"}},\"confirmation_method\":\"manual\",\"created\":1768161229,\"currency\":\"eur\",\"customer\":null,\"last_payment_error\":null,\"livemode\":true,\"metadata\":{\"payment_id\":\"rCzRKJ3VJ3tmWqU0legPb04Ee\",\"payments_extension\":\"true\",\"payments_extension_type\":\"card\",\"reconciliation_flow\":\"payments_api\",\"shop_id\":\"751927347\"},\"next_action\":null,\"payment_method\":\"pm_1SoUhtIkWweOM9jAoSOyy6K8\",\"payment_method_types\":[\"card\"],\"source\":null,\"status\":\"succeeded\"}"</t>
  </si>
  <si>
    <t>AS-96087</t>
  </si>
  <si>
    <t>gid://shopify/Order/7433851208018</t>
  </si>
  <si>
    <t>gid://shopify/OrderTransaction/8608521584978</t>
  </si>
  <si>
    <t>2026-01-16T17:54:05Z</t>
  </si>
  <si>
    <t>ch_3SqHDlIkWweOM9jA2uQU1kCm</t>
  </si>
  <si>
    <t>re3RgZ5oJlkhTVD8cEw6H2toq</t>
  </si>
  <si>
    <t>pi_3SqHDlIkWweOM9jA26VEruMN</t>
  </si>
  <si>
    <t>"{\"id\":\"pi_3SqHDlIkWweOM9jA26VEruMN\",\"object\":\"payment_intent\",\"amount\":12785,\"amount_capturable\":0,\"amount_received\":12785,\"canceled_at\":null,\"cancellation_reason\":null,\"capture_method\":\"automatic\",\"latest_charge\":{\"id\":\"ch_3SqHDlIkWweOM9jA2uQU1kCm\",\"object\":\"charge\",\"amount\":12785,\"application_fee\":\"fee_1SqHDnIkWweOM9jAYytr4rBN\",\"balance_transaction\":\"txn_3SqHDlIkWweOM9jA2SEE3heJ\",\"captured\":true,\"created\":1768586046,\"currency\":\"eur\",\"failure_code\":null,\"failure_message\":null,\"fraud_details\":{},\"livemode\":true,\"metadata\":{\"payment_id\":\"re3RgZ5oJlkhTVD8cEw6H2to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HDlIkWweOM9jA26VEruMN\",\"payment_method\":\"pm_1SqHDlIkWweOM9jAcEuFqTTl\",\"payment_method_details\":{\"card\":{\"amount_authorized\":12785,\"authorization_code\":\"829486\",\"brand\":\"mastercard\",\"checks\":{\"address_line1_check\":\"unavailable\",\"address_postal_code_check\":\"unavailable\",\"cvc_check\":null},\"country\":\"DE\",\"description\":\"Debit MasterCard\",\"ds_transaction_id\":null,\"exp_month\":12,\"exp_year\":2029,\"extended_authorization\":{\"status\":\"disabled\"},\"fingerprint\":\"HkUvjwhib74f6e0v\",\"funding\":\"debit\",\"iin\":\"520589\",\"incremental_authorization\":{\"status\":\"unavailable\"},\"installments\":null,\"issuer\":\"DZ BANK AG DEUTSCHE ZENTRAL-GE\",\"last4\":\"5006\",\"mandate\":null,\"moto\":false,\"multicapture\":{\"status\":\"unavailable\"},\"network\":\"mastercard\",\"network_token\":{\"used\":false},\"network_transaction_id\":\"MDUVY8KNC0116\",\"overcapture\":{\"maximum_amount_capturable\":12785,\"status\":\"unavailable\"},\"payment_account_reference\":\"50011NULHFG973K3BSFSH4VSACO72\",\"regulated_status\":\"unregulated\",\"three_d_secure\":null,\"wallet\":null},\"type\":\"card\"},\"refunded\":false,\"source\":null,\"status\":\"succeeded\",\"mit_params\":{\"network_transaction_id\":\"MDUVY8KNC0116\"}},\"confirmation_method\":\"manual\",\"created\":1768586045,\"currency\":\"eur\",\"customer\":null,\"last_payment_error\":null,\"livemode\":true,\"metadata\":{\"payment_id\":\"re3RgZ5oJlkhTVD8cEw6H2toq\",\"payments_extension\":\"true\",\"payments_extension_type\":\"card\",\"reconciliation_flow\":\"payments_api\",\"shop_id\":\"751927347\"},\"next_action\":null,\"payment_method\":\"pm_1SqHDlIkWweOM9jAcEuFqTTl\",\"payment_method_types\":[\"card\"],\"source\":null,\"status\":\"succeeded\"}"</t>
  </si>
  <si>
    <t>AS-95061</t>
  </si>
  <si>
    <t>gid://shopify/Order/7399651311954</t>
  </si>
  <si>
    <t>gid://shopify/OrderTransaction/8576451969362</t>
  </si>
  <si>
    <t>2026-01-04T18:09:32Z</t>
  </si>
  <si>
    <t>ch_3Slvk9IkWweOM9jA0lM1yEjq</t>
  </si>
  <si>
    <t>r4v5kA1hA3vR1IuCzmpICj5ah</t>
  </si>
  <si>
    <t>pi_3Slvk9IkWweOM9jA0VVGeADt</t>
  </si>
  <si>
    <t>"{\"id\":\"pi_3Slvk9IkWweOM9jA0VVGeADt\",\"object\":\"payment_intent\",\"amount\":8495,\"amount_capturable\":0,\"amount_received\":8495,\"canceled_at\":null,\"cancellation_reason\":null,\"capture_method\":\"automatic\",\"latest_charge\":{\"id\":\"ch_3Slvk9IkWweOM9jA0lM1yEjq\",\"object\":\"charge\",\"amount\":8495,\"application_fee\":\"fee_1SlvkAIkWweOM9jAXV3DexvG\",\"balance_transaction\":\"txn_3Slvk9IkWweOM9jA09mSmVjq\",\"captured\":true,\"created\":1767550173,\"currency\":\"eur\",\"failure_code\":null,\"failure_message\":null,\"fraud_details\":{},\"livemode\":true,\"metadata\":{\"payment_id\":\"r4v5kA1hA3vR1IuCzmpICj5a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vk9IkWweOM9jA0VVGeADt\",\"payment_method\":\"pm_1Slvk9IkWweOM9jAInPbfnEg\",\"payment_method_details\":{\"card\":{\"amount_authorized\":8495,\"authorization_code\":\"283943\",\"brand\":\"mastercard\",\"checks\":{\"address_line1_check\":\"unavailable\",\"address_postal_code_check\":\"unavailable\",\"cvc_check\":\"pass\"},\"country\":\"ES\",\"description\":\"MasterCard World Card\",\"ds_transaction_id\":null,\"exp_month\":7,\"exp_year\":2029,\"extended_authorization\":{\"status\":\"disabled\"},\"fingerprint\":\"qMgpPc9rLCfHMdeY\",\"funding\":\"credit\",\"iin\":\"554029\",\"incremental_authorization\":{\"status\":\"unavailable\"},\"installments\":null,\"issuer\":\"MASTERCAJAS S.A.\",\"last4\":\"2979\",\"mandate\":null,\"moto\":false,\"multicapture\":{\"status\":\"unavailable\"},\"network\":\"mastercard\",\"network_token\":{\"used\":false},\"network_transaction_id\":\"MNWYWZPZO0104\",\"overcapture\":{\"maximum_amount_capturable\":8495,\"status\":\"unavailable\"},\"payment_account_reference\":\"50016W6GURMTC9FGMTDQ98SL30TZD\",\"regulated_status\":\"unregulated\",\"three_d_secure\":null,\"wallet\":null},\"type\":\"card\"},\"refunded\":false,\"source\":null,\"status\":\"succeeded\",\"mit_params\":{\"network_transaction_id\":\"MNWYWZPZO0104\"}},\"confirmation_method\":\"manual\",\"created\":1767550173,\"currency\":\"eur\",\"customer\":null,\"last_payment_error\":null,\"livemode\":true,\"metadata\":{\"payment_id\":\"r4v5kA1hA3vR1IuCzmpICj5ah\",\"payments_extension\":\"true\",\"payments_extension_type\":\"card\",\"reconciliation_flow\":\"payments_api\",\"shop_id\":\"751927347\"},\"next_action\":null,\"payment_method\":\"pm_1Slvk9IkWweOM9jAInPbfnEg\",\"payment_method_types\":[\"card\"],\"source\":null,\"status\":\"succeeded\"}"</t>
  </si>
  <si>
    <t>AS-95303</t>
  </si>
  <si>
    <t>gid://shopify/Order/7412729282898</t>
  </si>
  <si>
    <t>gid://shopify/OrderTransaction/8584520630610</t>
  </si>
  <si>
    <t>2026-01-07T17:43:47Z</t>
  </si>
  <si>
    <t>ch_3Sn0lsIkWweOM9jA2McVhbYi</t>
  </si>
  <si>
    <t>rjGNF5kpPDpj0p1GQubf1dYQr</t>
  </si>
  <si>
    <t>pi_3Sn0lsIkWweOM9jA2Qbvp2Wr</t>
  </si>
  <si>
    <t>"{\"id\":\"pi_3Sn0lsIkWweOM9jA2Qbvp2Wr\",\"object\":\"payment_intent\",\"amount\":11691,\"amount_capturable\":0,\"amount_received\":11691,\"canceled_at\":null,\"cancellation_reason\":null,\"capture_method\":\"automatic\",\"latest_charge\":{\"id\":\"ch_3Sn0lsIkWweOM9jA2McVhbYi\",\"object\":\"charge\",\"amount\":11691,\"application_fee\":\"fee_1Sn0luIkWweOM9jAaomeOZU6\",\"balance_transaction\":\"txn_3Sn0lsIkWweOM9jA2MALMy7J\",\"captured\":true,\"created\":1767807829,\"currency\":\"eur\",\"failure_code\":null,\"failure_message\":null,\"fraud_details\":{},\"livemode\":true,\"metadata\":{\"payment_id\":\"rjGNF5kpPDpj0p1GQubf1dYQ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0lsIkWweOM9jA2Qbvp2Wr\",\"payment_method\":\"pm_1Sn0lsIkWweOM9jAii8QgD0k\",\"payment_method_details\":{\"card\":{\"amount_authorized\":11691,\"authorization_code\":\"038541\",\"brand\":\"visa\",\"checks\":{\"address_line1_check\":\"unavailable\",\"address_postal_code_check\":\"unavailable\",\"cvc_check\":\"pass\"},\"country\":\"ES\",\"description\":\"Visa Classic\",\"ds_transaction_id\":null,\"exp_month\":2,\"exp_year\":2031,\"extended_authorization\":{\"status\":\"disabled\"},\"fingerprint\":\"FtgwS8gtOxQGqT01\",\"funding\":\"credit\",\"iin\":\"455223\",\"incremental_authorization\":{\"status\":\"unavailable\"},\"installments\":null,\"issuer\":\"BANCO BILBAO VIZCAYA ARGENTARIA S.A. (BBVA)\",\"last4\":\"2533\",\"mandate\":null,\"moto\":false,\"multicapture\":{\"status\":\"unavailable\"},\"network\":\"visa\",\"network_token\":{\"used\":false},\"network_transaction_id\":\"486007638307025\",\"overcapture\":{\"maximum_amount_capturable\":11691,\"status\":\"unavailable\"},\"payment_account_reference\":\"V0010013824057671061480869041\",\"regulated_status\":\"unregulated\",\"three_d_secure\":null,\"wallet\":null},\"type\":\"card\"},\"refunded\":false,\"source\":null,\"status\":\"succeeded\",\"mit_params\":{\"network_transaction_id\":\"486007638307025\"}},\"confirmation_method\":\"manual\",\"created\":1767807828,\"currency\":\"eur\",\"customer\":null,\"last_payment_error\":null,\"livemode\":true,\"metadata\":{\"payment_id\":\"rjGNF5kpPDpj0p1GQubf1dYQr\",\"payments_extension\":\"true\",\"payments_extension_type\":\"card\",\"reconciliation_flow\":\"payments_api\",\"shop_id\":\"751927347\"},\"next_action\":null,\"payment_method\":\"pm_1Sn0lsIkWweOM9jAii8QgD0k\",\"payment_method_types\":[\"card\"],\"source\":null,\"status\":\"succeeded\"}"</t>
  </si>
  <si>
    <t>AS-96850</t>
  </si>
  <si>
    <t>gid://shopify/Order/7496154349906</t>
  </si>
  <si>
    <t>gid://shopify/OrderTransaction/8636177678674</t>
  </si>
  <si>
    <t>2026-01-26T15:24:36Z</t>
  </si>
  <si>
    <t>11F462854F209442B</t>
  </si>
  <si>
    <t>"{\"id\":\"11F462854F209442B\",\"intent\":\"CAPTURE\",\"status\":\"COMPLETED\",\"payment_source\":{\"paypal\":{\"email_address\":\"tete.j@gmx.de\",\"account_id\":\"TDK6GWJVHRKXL\",\"account_status\":\"VERIFIED\",\"name\":{\"given_name\":\"Theresa\",\"surname\":\"Jeuck\"},\"phone_number\":{\"national_number\":\"4917631668754\"},\"address\":{\"address_line_1\":\"Thulestr. 18a\",\"admin_area_2\":\"Berlin\",\"postal_code\":\"13189\",\"country_code\":\"DE\"}}},\"purchase_units\":[{\"reference_id\":\"default\",\"amount\":{\"currency_code\":\"EUR\",\"value\":\"64.90\",\"breakdown\":{\"item_total\":{\"currency_code\":\"EUR\",\"value\":\"64.90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heetah plays the piano - P\u00f3ster \\/ Sin marco \\/ 30x40\",\"custom_id\":\"{\\\"shop_id\\\":751927347,\\\"session_id\\\":\\\"rnS4OoeoJ6TggOvgra69P04En\\\"}\",\"invoice_id\":\"rnS4OoeoJ6TggOvgra69P04En\",\"items\":[{\"name\":\"Cheetah plays the piano - P\u00f3ster \\/ Sin marco \\/ 30x40\",\"unit_amount\":{\"currency_code\":\"EUR\",\"value\":\"19.95\"},\"tax\":{\"currency_code\":\"EUR\",\"value\":\"0.00\"},\"quantity\":\"1\"},{\"name\":\"Separation - THE MIUUS STUDIO - P\u00f3ster \\/ Sin marco \\/ 70x100\",\"unit_amount\":{\"currency_code\":\"EUR\",\"value\":\"44.95\"},\"tax\":{\"currency_code\":\"EUR\",\"value\":\"0.00\"},\"quantity\":\"1\"}],\"shipping\":{\"name\":{\"full_name\":\"Theresa  Siebel\"},\"address\":{\"address_line_1\":\" Thulestra\u00dfe 18A\",\"admin_area_2\":\"Berlin\",\"postal_code\":\"13189\",\"country_code\":\"DE\"}},\"payments\":{\"captures\":[{\"id\":\"4YU84919CT348360D\",\"status\":\"COMPLETED\",\"amount\":{\"currency_code\":\"EUR\",\"value\":\"64.90\"},\"final_capture\":true,\"disbursement_mode\":\"INSTANT\",\"seller_protection\":{\"status\":\"ELIGIBLE\",\"dispute_categories\":[\"ITEM_NOT_RECEIVED\",\"UNAUTHORIZED_TRANSACTION\"]},\"seller_receivable_breakdown\":{\"gross_amount\":{\"currency_code\":\"EUR\",\"value\":\"64.90\"},\"paypal_fee\":{\"currency_code\":\"EUR\",\"value\":\"2.23\"},\"net_amount\":{\"currency_code\":\"EUR\",\"value\":\"62.67\"}},\"invoice_id\":\"rnS4OoeoJ6TggOvgra69P04En\",\"custom_id\":\"{\\\"shop_id\\\":751927347,\\\"session_id\\\":\\\"rnS4OoeoJ6TggOvgra69P04En\\\"}\",\"links\":[{\"href\":\"https:\\/\\/api.paypal.com\\/v2\\/payments\\/captures\\/4YU84919CT348360D\",\"rel\":\"self\",\"method\":\"GET\"},{\"href\":\"https:\\/\\/api.paypal.com\\/v2\\/payments\\/captures\\/4YU84919CT348360D\\/refund\",\"rel\":\"refund\",\"method\":\"POST\"},{\"href\":\"https:\\/\\/api.paypal.com\\/v2\\/checkout\\/orders\\/11F462854F209442B\",\"rel\":\"up\",\"method\":\"GET\"}],\"create_time\":\"2026-01-26T15:24:38Z\",\"update_time\":\"2026-01-26T15:24:38Z\"}]}}],\"payer\":{\"name\":{\"given_name\":\"Theresa\",\"surname\":\"Jeuck\"},\"email_address\":\"tete.j@gmx.de\",\"payer_id\":\"TDK6GWJVHRKXL\",\"phone\":{\"phone_number\":{\"national_number\":\"4917631668754\"}},\"address\":{\"address_line_1\":\"Thulestr. 18a\",\"admin_area_2\":\"Berlin\",\"postal_code\":\"13189\",\"country_code\":\"DE\"}},\"create_time\":\"2026-01-26T15:23:05Z\",\"update_time\":\"2026-01-26T15:24:38Z\",\"links\":[{\"href\":\"https:\\/\\/api.paypal.com\\/v2\\/checkout\\/orders\\/11F462854F209442B\",\"rel\":\"self\",\"method\":\"GET\"}]}"</t>
  </si>
  <si>
    <t>AS-94920</t>
  </si>
  <si>
    <t>gid://shopify/Order/7396123443538</t>
  </si>
  <si>
    <t>gid://shopify/OrderTransaction/8571170292050</t>
  </si>
  <si>
    <t>2026-01-02T20:41:36Z</t>
  </si>
  <si>
    <t>5C560959KX983772E</t>
  </si>
  <si>
    <t>"{\"id\":\"5C560959KX983772E\",\"intent\":\"CAPTURE\",\"status\":\"COMPLETED\",\"payment_source\":{\"paypal\":{\"email_address\":\"severac.laura.ima@gmail.com\",\"account_id\":\"UNXQR2RCBBYPJ\",\"account_status\":\"VERIFIED\",\"name\":{\"given_name\":\"Laura\",\"surname\":\"SEVERAC\"},\"phone_number\":{\"national_number\":\"33609385932\"},\"address\":{\"address_line_1\":\"7 Rue du Puits Clos\",\"admin_area_2\":\"Saint Rustice\",\"postal_code\":\"31620\",\"country_code\":\"FR\"}}},\"purchase_units\":[{\"reference_id\":\"default\",\"amount\":{\"currency_code\":\"EUR\",\"value\":\"99.95\",\"breakdown\":{\"item_total\":{\"currency_code\":\"EUR\",\"value\":\"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Nighthawks (Special Edition) - Edward Hopper - P\u00f3ster \\/ Madera negro \\/ 70x100\",\"custom_id\":\"{\\\"shop_id\\\":751927347,\\\"session_id\\\":\\\"rvahAGHchv7jM7kfe8FvpMqR5\\\"}\",\"invoice_id\":\"rvahAGHchv7jM7kfe8FvpMqR5\",\"soft_descriptor\":\"PAYPAL *ARTESTASTOR AR\",\"items\":[{\"name\":\"Nighthawks (Special Edition) - Edward Hopper - P\u00f3ster \\/ Madera negro \\/ 70x100\",\"unit_amount\":{\"currency_code\":\"EUR\",\"value\":\"99.95\"},\"tax\":{\"currency_code\":\"EUR\",\"value\":\"0.00\"},\"quantity\":\"1\"}],\"shipping\":{\"name\":{\"full_name\":\"Laura Severac\"},\"address\":{\"address_line_1\":\"7 RUE DU PUITS CLOS\",\"admin_area_2\":\"ST RUSTICE\",\"postal_code\":\"31620\",\"country_code\":\"FR\"}},\"supplementary_data\":{\"tax_nexus\":[]},\"payments\":{\"captures\":[{\"id\":\"8MB87525WC1135818\",\"status\":\"COMPLETED\",\"amount\":{\"currency_code\":\"EUR\",\"value\":\"99.95\"},\"final_capture\":true,\"disbursement_mode\":\"INSTANT\",\"seller_protection\":{\"status\":\"ELIGIBLE\",\"dispute_categories\":[\"ITEM_NOT_RECEIVED\",\"UNAUTHORIZED_TRANSACTION\"]},\"seller_receivable_breakdown\":{\"gross_amount\":{\"currency_code\":\"EUR\",\"value\":\"99.95\"},\"paypal_fee\":{\"currency_code\":\"EUR\",\"value\":\"3.25\"},\"net_amount\":{\"currency_code\":\"EUR\",\"value\":\"96.70\"}},\"invoice_id\":\"rvahAGHchv7jM7kfe8FvpMqR5\",\"custom_id\":\"{\\\"shop_id\\\":751927347,\\\"session_id\\\":\\\"rvahAGHchv7jM7kfe8FvpMqR5\\\"}\",\"links\":[{\"href\":\"https:\\/\\/api.paypal.com\\/v2\\/payments\\/captures\\/8MB87525WC1135818\",\"rel\":\"self\",\"method\":\"GET\"},{\"href\":\"https:\\/\\/api.paypal.com\\/v2\\/payments\\/captures\\/8MB87525WC1135818\\/refund\",\"rel\":\"refund\",\"method\":\"POST\"},{\"href\":\"https:\\/\\/api.paypal.com\\/v2\\/checkout\\/orders\\/5C560959KX983772E\",\"rel\":\"up\",\"method\":\"GET\"}],\"create_time\":\"2026-01-02T20:41:38Z\",\"update_time\":\"2026-01-02T20:41:38Z\"}]}}],\"payer\":{\"name\":{\"given_name\":\"Laura\",\"surname\":\"SEVERAC\"},\"email_address\":\"severac.laura.ima@gmail.com\",\"payer_id\":\"UNXQR2RCBBYPJ\",\"phone\":{\"phone_number\":{\"national_number\":\"33609385932\"}},\"address\":{\"address_line_1\":\"7 Rue du Puits Clos\",\"admin_area_2\":\"Saint Rustice\",\"postal_code\":\"31620\",\"country_code\":\"FR\"}},\"create_time\":\"2026-01-02T20:40:55Z\",\"update_time\":\"2026-01-02T20:41:38Z\",\"links\":[{\"href\":\"https:\\/\\/api.paypal.com\\/v2\\/checkout\\/orders\\/5C560959KX983772E\",\"rel\":\"self\",\"method\":\"GET\"}]}"</t>
  </si>
  <si>
    <t>AS-95742</t>
  </si>
  <si>
    <t>gid://shopify/Order/7422529700178</t>
  </si>
  <si>
    <t>gid://shopify/OrderTransaction/8596056539474</t>
  </si>
  <si>
    <t>2026-01-12T10:12:04Z</t>
  </si>
  <si>
    <t>ch_3Soi6SIkWweOM9jA0cXxrFvQ</t>
  </si>
  <si>
    <t>rbEa9T4I5pGb0aRC9X8W4FgDx</t>
  </si>
  <si>
    <t>pi_3Soi6SIkWweOM9jA0Y2i3uOP</t>
  </si>
  <si>
    <t>"{\"id\":\"pi_3Soi6SIkWweOM9jA0Y2i3uOP\",\"object\":\"payment_intent\",\"amount\":174159,\"amount_capturable\":0,\"amount_received\":174159,\"canceled_at\":null,\"cancellation_reason\":null,\"capture_method\":\"automatic\",\"latest_charge\":{\"id\":\"ch_3Soi6SIkWweOM9jA0cXxrFvQ\",\"object\":\"charge\",\"amount\":174159,\"application_fee\":\"fee_1Soi7nIkWweOM9jAuLArdwfv\",\"balance_transaction\":\"txn_3Soi6SIkWweOM9jA0zl9qCK8\",\"captured\":true,\"created\":1768212806,\"currency\":\"eur\",\"failure_code\":null,\"failure_message\":null,\"fraud_details\":{},\"livemode\":true,\"metadata\":{\"payment_id\":\"rbEa9T4I5pGb0aRC9X8W4FgD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i6SIkWweOM9jA0Y2i3uOP\",\"payment_method\":\"pm_1Soi6SIkWweOM9jAsSF6ILbz\",\"payment_method_details\":{\"card\":{\"amount_authorized\":174159,\"authorization_code\":\"631211\",\"brand\":\"visa\",\"checks\":{\"address_line1_check\":\"unavailable\",\"address_postal_code_check\":\"unavailable\",\"cvc_check\":\"pass\"},\"country\":\"ES\",\"description\":\"Visa Classic\",\"ds_transaction_id\":null,\"exp_month\":3,\"exp_year\":2032,\"extended_authorization\":{\"status\":\"disabled\"},\"fingerprint\":\"QBuDW2pLKrKU5osW\",\"funding\":\"credit\",\"iin\":\"494000\",\"incremental_authorization\":{\"status\":\"unavailable\"},\"installments\":null,\"issuer\":\"BANCO BILBAO VIZCAYA ARGENTARIA S.A. (BBVA)\",\"last4\":\"5997\",\"mandate\":null,\"moto\":false,\"multicapture\":{\"status\":\"unavailable\"},\"network\":\"visa\",\"network_token\":{\"used\":false},\"network_transaction_id\":\"486012368068770\",\"overcapture\":{\"maximum_amount_capturable\":174159,\"status\":\"unavailable\"},\"payment_account_reference\":\"V0010013825112401357182204554\",\"regulated_status\":\"unregulated\",\"three_d_secure\":{\"authentication_flow\":\"challenge\",\"electronic_commerce_indicator\":\"05\",\"exemption_indicator\":null,\"result\":\"authenticated\",\"result_reason\":null,\"transaction_id\":\"71252471-40fa-49e3-969e-2a7d39c3177a\",\"version\":\"2.2.0\"},\"wallet\":null},\"type\":\"card\"},\"refunded\":false,\"source\":null,\"status\":\"succeeded\",\"mit_params\":{\"network_transaction_id\":\"486012368068770\"}},\"confirmation_method\":\"manual\",\"created\":1768212724,\"currency\":\"eur\",\"customer\":null,\"last_payment_error\":null,\"livemode\":true,\"metadata\":{\"payment_id\":\"rbEa9T4I5pGb0aRC9X8W4FgDx\",\"payments_extension\":\"true\",\"payments_extension_type\":\"card\",\"reconciliation_flow\":\"payments_api\",\"shop_id\":\"751927347\"},\"next_action\":null,\"payment_method\":\"pm_1Soi6SIkWweOM9jAsSF6ILbz\",\"payment_method_types\":[\"card\"],\"source\":null,\"status\":\"succeeded\"}"</t>
  </si>
  <si>
    <t>AS-96535</t>
  </si>
  <si>
    <t>gid://shopify/Order/7480997118290</t>
  </si>
  <si>
    <t>gid://shopify/OrderTransaction/8625835999570</t>
  </si>
  <si>
    <t>2026-01-22T15:17:41Z</t>
  </si>
  <si>
    <t>ch_3SsPdiIkWweOM9jA2C5W5YD1</t>
  </si>
  <si>
    <t>rvcXO9WEDNWHyfAt25R1GDw6f</t>
  </si>
  <si>
    <t>pi_3SsPdiIkWweOM9jA2qlDyixo</t>
  </si>
  <si>
    <t>"{\"id\":\"pi_3SsPdiIkWweOM9jA2qlDyixo\",\"object\":\"payment_intent\",\"amount\":3190,\"amount_capturable\":0,\"amount_received\":3190,\"canceled_at\":null,\"cancellation_reason\":null,\"capture_method\":\"automatic\",\"latest_charge\":{\"id\":\"ch_3SsPdiIkWweOM9jA2C5W5YD1\",\"object\":\"charge\",\"amount\":3190,\"application_fee\":\"fee_1SsPdjIkWweOM9jAo9TkCxTW\",\"balance_transaction\":\"txn_3SsPdiIkWweOM9jA2pWKlkSF\",\"captured\":true,\"created\":1769095062,\"currency\":\"eur\",\"failure_code\":null,\"failure_message\":null,\"fraud_details\":{},\"livemode\":true,\"metadata\":{\"payment_id\":\"rvcXO9WEDNWHyfAt25R1GDw6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PdiIkWweOM9jA2qlDyixo\",\"payment_method\":\"pm_1SsPdiIkWweOM9jADZskPE05\",\"payment_method_details\":{\"card\":{\"amount_authorized\":3190,\"authorization_code\":\"462969\",\"brand\":\"mastercard\",\"checks\":{\"address_line1_check\":\"unavailable\",\"address_postal_code_check\":\"unavailable\",\"cvc_check\":\"pass\"},\"country\":\"ES\",\"description\":\"Platinum MasterCard Immediate Debit\",\"ds_transaction_id\":null,\"exp_month\":11,\"exp_year\":2031,\"extended_authorization\":{\"status\":\"disabled\"},\"fingerprint\":\"cJz26uHdXjMuS81A\",\"funding\":\"debit\",\"iin\":\"548901\",\"incremental_authorization\":{\"status\":\"unavailable\"},\"installments\":null,\"issuer\":\"BANCO SANTANDER S.A.\",\"last4\":\"8943\",\"mandate\":null,\"moto\":false,\"multicapture\":{\"status\":\"unavailable\"},\"network\":\"mastercard\",\"network_token\":{\"used\":false},\"network_transaction_id\":\"TPLHVYPEN0122\",\"overcapture\":{\"maximum_amount_capturable\":3190,\"status\":\"unavailable\"},\"payment_account_reference\":\"5001CYFJU23G2E803Z70HJBCVMHXY\",\"regulated_status\":\"unregulated\",\"three_d_secure\":null,\"wallet\":null},\"type\":\"card\"},\"refunded\":false,\"source\":null,\"status\":\"succeeded\",\"mit_params\":{\"network_transaction_id\":\"TPLHVYPEN0122\"}},\"confirmation_method\":\"manual\",\"created\":1769095062,\"currency\":\"eur\",\"customer\":null,\"last_payment_error\":null,\"livemode\":true,\"metadata\":{\"payment_id\":\"rvcXO9WEDNWHyfAt25R1GDw6f\",\"payments_extension\":\"true\",\"payments_extension_type\":\"card\",\"reconciliation_flow\":\"payments_api\",\"shop_id\":\"751927347\"},\"next_action\":null,\"payment_method\":\"pm_1SsPdiIkWweOM9jADZskPE05\",\"payment_method_types\":[\"card\"],\"source\":null,\"status\":\"succeeded\"}"</t>
  </si>
  <si>
    <t>AS-96564</t>
  </si>
  <si>
    <t>gid://shopify/Order/7488609386834</t>
  </si>
  <si>
    <t>gid://shopify/OrderTransaction/8626585403730</t>
  </si>
  <si>
    <t>2026-01-22T21:18:19Z</t>
  </si>
  <si>
    <t>ch_3SsVGiIkWweOM9jA1KXerLFe</t>
  </si>
  <si>
    <t>rsXdeyXmZftwhqREA9I80e9uV</t>
  </si>
  <si>
    <t>pi_3SsVGiIkWweOM9jA1Mb14vRb</t>
  </si>
  <si>
    <t>"{\"id\":\"pi_3SsVGiIkWweOM9jA1Mb14vRb\",\"object\":\"payment_intent\",\"amount\":11495,\"amount_capturable\":0,\"amount_received\":11495,\"canceled_at\":null,\"cancellation_reason\":null,\"capture_method\":\"automatic\",\"latest_charge\":{\"id\":\"ch_3SsVGiIkWweOM9jA1KXerLFe\",\"object\":\"charge\",\"amount\":11495,\"application_fee\":\"fee_1SsVGjIkWweOM9jAvEfNBSMo\",\"balance_transaction\":\"txn_3SsVGiIkWweOM9jA19XPbAJQ\",\"captured\":true,\"created\":1769116700,\"currency\":\"eur\",\"failure_code\":null,\"failure_message\":null,\"fraud_details\":{},\"livemode\":true,\"metadata\":{\"payment_id\":\"rsXdeyXmZftwhqREA9I80e9u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VGiIkWweOM9jA1Mb14vRb\",\"payment_method\":\"pm_1SsVGiIkWweOM9jAqz7Fpsoc\",\"payment_method_details\":{\"card\":{\"amount_authorized\":11495,\"authorization_code\":\"747663\",\"brand\":\"visa\",\"checks\":{\"address_line1_check\":\"unavailable\",\"address_postal_code_check\":\"unavailable\",\"cvc_check\":\"pass\"},\"country\":\"ES\",\"description\":\"Visa Classic\",\"ds_transaction_id\":null,\"exp_month\":3,\"exp_year\":2026,\"extended_authorization\":{\"status\":\"disabled\"},\"fingerprint\":\"ndvjvuYJ9PBUNQHy\",\"funding\":\"credit\",\"iin\":\"450625\",\"incremental_authorization\":{\"status\":\"unavailable\"},\"installments\":null,\"issuer\":\"CAIXABANK S.A.\",\"last4\":\"5156\",\"mandate\":null,\"moto\":false,\"multicapture\":{\"status\":\"unavailable\"},\"network\":\"visa\",\"network_token\":{\"used\":false},\"network_transaction_id\":\"486022767002514\",\"overcapture\":{\"maximum_amount_capturable\":11495,\"status\":\"unavailable\"},\"payment_account_reference\":\"V0010013020110666886643833988\",\"regulated_status\":\"unregulated\",\"three_d_secure\":null,\"wallet\":null},\"type\":\"card\"},\"refunded\":false,\"source\":null,\"status\":\"succeeded\",\"mit_params\":{\"network_transaction_id\":\"486022767002514\"}},\"confirmation_method\":\"manual\",\"created\":1769116700,\"currency\":\"eur\",\"customer\":null,\"last_payment_error\":null,\"livemode\":true,\"metadata\":{\"payment_id\":\"rsXdeyXmZftwhqREA9I80e9uV\",\"payments_extension\":\"true\",\"payments_extension_type\":\"card\",\"reconciliation_flow\":\"payments_api\",\"shop_id\":\"751927347\"},\"next_action\":null,\"payment_method\":\"pm_1SsVGiIkWweOM9jAqz7Fpsoc\",\"payment_method_types\":[\"card\"],\"source\":null,\"status\":\"succeeded\"}"</t>
  </si>
  <si>
    <t>AS-94799</t>
  </si>
  <si>
    <t>gid://shopify/Order/7392835567954</t>
  </si>
  <si>
    <t>gid://shopify/OrderTransaction/8565271691602</t>
  </si>
  <si>
    <t>2026-01-01T09:25:17Z</t>
  </si>
  <si>
    <t>3D009093GS2193136</t>
  </si>
  <si>
    <t>"{\"id\":\"3D009093GS2193136\",\"intent\":\"CAPTURE\",\"status\":\"COMPLETED\",\"payment_source\":{\"paypal\":{\"email_address\":\"ep@stephanpischke.de\",\"account_id\":\"6A5VYYULYE6TW\",\"account_status\":\"VERIFIED\",\"name\":{\"given_name\":\"Eva\",\"surname\":\"Pischke\"},\"phone_number\":{\"national_number\":\"1732875027\"},\"address\":{\"address_line_1\":\"Ackerstr 5\",\"admin_area_2\":\"Meerbusch\",\"postal_code\":\"40670\",\"country_code\":\"DE\"}}},\"purchase_units\":[{\"reference_id\":\"default\",\"amount\":{\"currency_code\":\"EUR\",\"value\":\"17.90\",\"breakdown\":{\"item_total\":{\"currency_code\":\"EUR\",\"value\":\"12.95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e petit dejeuner , Made in France - P\u00f3ster \\/ Sin marco \\/ 20x30\",\"custom_id\":\"{\\\"shop_id\\\":751927347,\\\"session_id\\\":\\\"rEL1tkaxNS15hEpziAVQ7TSg1\\\"}\",\"invoice_id\":\"rEL1tkaxNS15hEpziAVQ7TSg1\",\"items\":[{\"name\":\"Le petit dejeuner , Made in France - P\u00f3ster \\/ Sin marco \\/ 20x30\",\"unit_amount\":{\"currency_code\":\"EUR\",\"value\":\"12.95\"},\"tax\":{\"currency_code\":\"EUR\",\"value\":\"0.00\"},\"quantity\":\"1\"}],\"shipping\":{\"name\":{\"full_name\":\"Eva Maria Pischke\"},\"address\":{\"address_line_1\":\" Ackerstra\u00dfe 5\",\"admin_area_2\":\"Meerbusch\",\"postal_code\":\"40670\",\"country_code\":\"DE\"}},\"supplementary_data\":{\"tax_nexus\":[]},\"payments\":{\"captures\":[{\"id\":\"26P35561C8773781H\",\"status\":\"COMPLETED\",\"amount\":{\"currency_code\":\"EUR\",\"value\":\"17.90\"},\"final_capture\":true,\"disbursement_mode\":\"INSTANT\",\"seller_protection\":{\"status\":\"ELIGIBLE\",\"dispute_categories\":[\"ITEM_NOT_RECEIVED\",\"UNAUTHORIZED_TRANSACTION\"]},\"seller_receivable_breakdown\":{\"gross_amount\":{\"currency_code\":\"EUR\",\"value\":\"17.90\"},\"paypal_fee\":{\"currency_code\":\"EUR\",\"value\":\"0.87\"},\"net_amount\":{\"currency_code\":\"EUR\",\"value\":\"17.03\"}},\"invoice_id\":\"rEL1tkaxNS15hEpziAVQ7TSg1\",\"custom_id\":\"{\\\"shop_id\\\":751927347,\\\"session_id\\\":\\\"rEL1tkaxNS15hEpziAVQ7TSg1\\\"}\",\"links\":[{\"href\":\"https:\\/\\/api.paypal.com\\/v2\\/payments\\/captures\\/26P35561C8773781H\",\"rel\":\"self\",\"method\":\"GET\"},{\"href\":\"https:\\/\\/api.paypal.com\\/v2\\/payments\\/captures\\/26P35561C8773781H\\/refund\",\"rel\":\"refund\",\"method\":\"POST\"},{\"href\":\"https:\\/\\/api.paypal.com\\/v2\\/checkout\\/orders\\/3D009093GS2193136\",\"rel\":\"up\",\"method\":\"GET\"}],\"create_time\":\"2026-01-01T09:25:19Z\",\"update_time\":\"2026-01-01T09:25:19Z\"}]}}],\"payer\":{\"name\":{\"given_name\":\"Eva\",\"surname\":\"Pischke\"},\"email_address\":\"ep@stephanpischke.de\",\"payer_id\":\"6A5VYYULYE6TW\",\"phone\":{\"phone_number\":{\"national_number\":\"1732875027\"}},\"address\":{\"address_line_1\":\"Ackerstr 5\",\"admin_area_2\":\"Meerbusch\",\"postal_code\":\"40670\",\"country_code\":\"DE\"}},\"create_time\":\"2026-01-01T09:24:56Z\",\"update_time\":\"2026-01-01T09:25:19Z\",\"links\":[{\"href\":\"https:\\/\\/api.paypal.com\\/v2\\/checkout\\/orders\\/3D009093GS2193136\",\"rel\":\"self\",\"method\":\"GET\"}]}"</t>
  </si>
  <si>
    <t>AS-96646</t>
  </si>
  <si>
    <t>gid://shopify/Order/7491767632210</t>
  </si>
  <si>
    <t>gid://shopify/OrderTransaction/8630620193106</t>
  </si>
  <si>
    <t>2026-01-24T12:06:03Z</t>
  </si>
  <si>
    <t>ch_3St5bMIkWweOM9jA1S3hgOqx</t>
  </si>
  <si>
    <t>rKfPOphnCYV1JqFvGaX8YHlrI</t>
  </si>
  <si>
    <t>pi_3St5bMIkWweOM9jA1e3xTekp</t>
  </si>
  <si>
    <t>"{\"id\":\"pi_3St5bMIkWweOM9jA1e3xTekp\",\"object\":\"payment_intent\",\"amount\":6390,\"amount_capturable\":0,\"amount_received\":6390,\"canceled_at\":null,\"cancellation_reason\":null,\"capture_method\":\"automatic\",\"latest_charge\":{\"id\":\"ch_3St5bMIkWweOM9jA1S3hgOqx\",\"object\":\"charge\",\"amount\":6390,\"application_fee\":\"fee_1St5bOIkWweOM9jAC7zPEBFS\",\"balance_transaction\":\"txn_3St5bMIkWweOM9jA1q4hkhR5\",\"captured\":true,\"created\":1769256365,\"currency\":\"eur\",\"failure_code\":null,\"failure_message\":null,\"fraud_details\":{},\"livemode\":true,\"metadata\":{\"payment_id\":\"rKfPOphnCYV1JqFvGaX8YHlr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5bMIkWweOM9jA1e3xTekp\",\"payment_method\":\"pm_1St5bMIkWweOM9jAZoHX2T0k\",\"payment_method_details\":{\"card\":{\"amount_authorized\":6390,\"authorization_code\":\"430603\",\"brand\":\"visa\",\"checks\":{\"address_line1_check\":\"unavailable\",\"address_postal_code_check\":\"unavailable\",\"cvc_check\":\"pass\"},\"country\":\"DE\",\"description\":\"Visa Classic\",\"ds_transaction_id\":null,\"exp_month\":6,\"exp_year\":2028,\"extended_authorization\":{\"status\":\"disabled\"},\"fingerprint\":\"LFLN2XYfQz8XqBs5\",\"funding\":\"debit\",\"iin\":\"422174\",\"incremental_authorization\":{\"status\":\"unavailable\"},\"installments\":null,\"issuer\":\"DEUTSCHE KREDITBANK AG\",\"last4\":\"8539\",\"mandate\":null,\"moto\":false,\"multicapture\":{\"status\":\"unavailable\"},\"network\":\"visa\",\"network_token\":{\"used\":false},\"network_transaction_id\":\"486024435656986\",\"overcapture\":{\"maximum_amount_capturable\":6390,\"status\":\"unavailable\"},\"payment_account_reference\":\"V0010015823170357004162063058\",\"regulated_status\":\"unregulated\",\"three_d_secure\":null,\"wallet\":null},\"type\":\"card\"},\"refunded\":false,\"source\":null,\"status\":\"succeeded\",\"mit_params\":{\"network_transaction_id\":\"486024435656986\"}},\"confirmation_method\":\"manual\",\"created\":1769256364,\"currency\":\"eur\",\"customer\":null,\"last_payment_error\":null,\"livemode\":true,\"metadata\":{\"payment_id\":\"rKfPOphnCYV1JqFvGaX8YHlrI\",\"payments_extension\":\"true\",\"payments_extension_type\":\"card\",\"reconciliation_flow\":\"payments_api\",\"shop_id\":\"751927347\"},\"next_action\":null,\"payment_method\":\"pm_1St5bMIkWweOM9jAZoHX2T0k\",\"payment_method_types\":[\"card\"],\"source\":null,\"status\":\"succeeded\"}"</t>
  </si>
  <si>
    <t>AS-95898</t>
  </si>
  <si>
    <t>gid://shopify/Order/7427622207826</t>
  </si>
  <si>
    <t>gid://shopify/OrderTransaction/8601221955922</t>
  </si>
  <si>
    <t>2026-01-14T09:24:06Z</t>
  </si>
  <si>
    <t>py_3SpQJ9IkWweOM9jA1dVFl9ZK</t>
  </si>
  <si>
    <t>rkLxi7cDPtTahY55kLohRLCym</t>
  </si>
  <si>
    <t>"{\"id\":\"py_3SpQJ9IkWweOM9jA1dVFl9ZK\",\"object\":\"charge\",\"amount\":5931,\"application_fee\":\"fee_1SpQL4IkWweOM9jAFeWem0nz\",\"balance_transaction\":\"txn_3SpQJ9IkWweOM9jA1JM1yXeT\",\"captured\":true,\"created\":1768382766,\"currency\":\"eur\",\"failure_code\":null,\"failure_message\":null,\"fraud_details\":{},\"livemode\":true,\"metadata\":{\"payments_extension_type\":\"klarna\",\"reconciliation_flow\":\"payments_api\",\"shop_id\":\"751927347\",\"payments_extension\":\"true\",\"payment_id\":\"rkLxi7cDPtTahY55kLohRLCym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pQJ9IkWweOM9jA13HNjcpQ\",\"payment_method\":\"pm_1SpQJ9IkWweOM9jAasGvXKpn\",\"payment_method_details\":{\"klarna\":{\"payer_details\":{\"address\":{\"country\":\"ES\"}},\"payment_method_category\":\"pay_in_installments\",\"preferred_locale\":\"es-ES\"},\"type\":\"klarna\"},\"refunded\":false,\"source\":null,\"status\":\"succeeded\"}"</t>
  </si>
  <si>
    <t>AS-96161</t>
  </si>
  <si>
    <t>gid://shopify/Order/7436868419922</t>
  </si>
  <si>
    <t>gid://shopify/OrderTransaction/8612084646226</t>
  </si>
  <si>
    <t>2026-01-17T16:02:40Z</t>
  </si>
  <si>
    <t>ch_3SqbxVIkWweOM9jA0GYvHsZn</t>
  </si>
  <si>
    <t>rKgsCTDipsaQhT1cyEh0UCOzQ</t>
  </si>
  <si>
    <t>pi_3SqbxVIkWweOM9jA0zAPmBAZ</t>
  </si>
  <si>
    <t>"{\"id\":\"pi_3SqbxVIkWweOM9jA0zAPmBAZ\",\"object\":\"payment_intent\",\"amount\":17991,\"amount_capturable\":0,\"amount_received\":17991,\"canceled_at\":null,\"cancellation_reason\":null,\"capture_method\":\"automatic\",\"latest_charge\":{\"id\":\"ch_3SqbxVIkWweOM9jA0GYvHsZn\",\"object\":\"charge\",\"amount\":17991,\"application_fee\":\"fee_1SqbxWIkWweOM9jA9pmjxNd8\",\"balance_transaction\":\"txn_3SqbxVIkWweOM9jA0YZRRG9I\",\"captured\":true,\"created\":1768665762,\"currency\":\"eur\",\"failure_code\":null,\"failure_message\":null,\"fraud_details\":{},\"livemode\":true,\"metadata\":{\"payment_id\":\"rKgsCTDipsaQhT1cyEh0UCOz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bxVIkWweOM9jA0zAPmBAZ\",\"payment_method\":\"pm_1SqbxVIkWweOM9jAo7E3hUAK\",\"payment_method_details\":{\"card\":{\"amount_authorized\":17991,\"authorization_code\":\"001020\",\"brand\":\"mastercard\",\"checks\":{\"address_line1_check\":\"unavailable\",\"address_postal_code_check\":\"unavailable\",\"cvc_check\":null},\"country\":\"ES\",\"description\":\"Platinum MasterCard Card\",\"ds_transaction_id\":null,\"exp_month\":3,\"exp_year\":2028,\"extended_authorization\":{\"status\":\"disabled\"},\"fingerprint\":\"ej81U6Z33QNgP943\",\"funding\":\"credit\",\"iin\":\"552091\",\"incremental_authorization\":{\"status\":\"unavailable\"},\"installments\":null,\"issuer\":\"BANKINTER S.A.\",\"last4\":\"5983\",\"mandate\":null,\"moto\":false,\"multicapture\":{\"status\":\"unavailable\"},\"network\":\"mastercard\",\"network_token\":{\"used\":false},\"network_transaction_id\":\"MPLKKMP0N0117\",\"overcapture\":{\"maximum_amount_capturable\":17991,\"status\":\"unavailable\"},\"payment_account_reference\":\"50016E3BWTRIHDSP7QY7KKBZV8WDJ\",\"regulated_status\":\"unregulated\",\"three_d_secure\":null,\"wallet\":null},\"type\":\"card\"},\"refunded\":false,\"source\":null,\"status\":\"succeeded\",\"mit_params\":{\"network_transaction_id\":\"MPLKKMP0N0117\"}},\"confirmation_method\":\"manual\",\"created\":1768665761,\"currency\":\"eur\",\"customer\":null,\"last_payment_error\":null,\"livemode\":true,\"metadata\":{\"payment_id\":\"rKgsCTDipsaQhT1cyEh0UCOzQ\",\"payments_extension\":\"true\",\"payments_extension_type\":\"card\",\"reconciliation_flow\":\"payments_api\",\"shop_id\":\"751927347\"},\"next_action\":null,\"payment_method\":\"pm_1SqbxVIkWweOM9jAo7E3hUAK\",\"payment_method_types\":[\"card\"],\"source\":null,\"status\":\"succeeded\"}"</t>
  </si>
  <si>
    <t>AS-95050</t>
  </si>
  <si>
    <t>gid://shopify/Order/7399487668562</t>
  </si>
  <si>
    <t>gid://shopify/OrderTransaction/8576251625810</t>
  </si>
  <si>
    <t>2026-01-04T16:42:34Z</t>
  </si>
  <si>
    <t>ch_3SluNzIkWweOM9jA1Z1IMJxw</t>
  </si>
  <si>
    <t>rdee7eNmVg2UzLyvlc39vFcHw</t>
  </si>
  <si>
    <t>pi_3SluNzIkWweOM9jA1nNR0MjB</t>
  </si>
  <si>
    <t>"{\"id\":\"pi_3SluNzIkWweOM9jA1nNR0MjB\",\"object\":\"payment_intent\",\"amount\":3790,\"amount_capturable\":0,\"amount_received\":3790,\"canceled_at\":null,\"cancellation_reason\":null,\"capture_method\":\"automatic\",\"latest_charge\":{\"id\":\"ch_3SluNzIkWweOM9jA1Z1IMJxw\",\"object\":\"charge\",\"amount\":3790,\"application_fee\":\"fee_1SluO0IkWweOM9jA0pOYcMXd\",\"balance_transaction\":\"txn_3SluNzIkWweOM9jA1Nq2KnuQ\",\"captured\":true,\"created\":1767544955,\"currency\":\"eur\",\"failure_code\":null,\"failure_message\":null,\"fraud_details\":{},\"livemode\":true,\"metadata\":{\"payment_id\":\"rdee7eNmVg2UzLyvlc39vFcH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uNzIkWweOM9jA1nNR0MjB\",\"payment_method\":\"pm_1SluNzIkWweOM9jAkSMXPOoe\",\"payment_method_details\":{\"card\":{\"amount_authorized\":3790,\"authorization_code\":\"223264\",\"brand\":\"mastercard\",\"checks\":{\"address_line1_check\":null,\"address_postal_code_check\":null,\"cvc_check\":null},\"country\":\"FR\",\"description\":\"Gold MasterCard Card Immediate Debit\",\"ds_transaction_id\":null,\"exp_month\":1,\"exp_year\":2029,\"extended_authorization\":{\"status\":\"disabled\"},\"fingerprint\":\"ufHczC2Zsx8ttlXa\",\"funding\":\"debit\",\"iin\":\"520633\",\"incremental_authorization\":{\"status\":\"unavailable\"},\"installments\":null,\"issuer\":\"CREDIT AGRICOLE S.A.\",\"last4\":\"0000\",\"mandate\":null,\"moto\":false,\"multicapture\":{\"status\":\"unavailable\"},\"network\":\"mastercard\",\"network_token\":{\"used\":false},\"network_transaction_id\":\"TCGBS1IZN0104\",\"overcapture\":{\"maximum_amount_capturable\":3790,\"status\":\"unavailable\"},\"payment_account_reference\":\"5001F196ACT7ST1W90NEKMJY9U1UP\",\"regulated_status\":\"unregulated\",\"three_d_secure\":null,\"wallet\":{\"apple_pay\":{\"type\":\"apple_pay\"},\"dynamic_last4\":\"9587\",\"type\":\"apple_pay\"}},\"type\":\"card\"},\"refunded\":false,\"source\":null,\"status\":\"succeeded\",\"mit_params\":{\"network_transaction_id\":\"TCGBS1IZN0104\"}},\"confirmation_method\":\"manual\",\"created\":1767544955,\"currency\":\"eur\",\"customer\":null,\"last_payment_error\":null,\"livemode\":true,\"metadata\":{\"payment_id\":\"rdee7eNmVg2UzLyvlc39vFcHw\",\"payments_extension\":\"true\",\"payments_extension_type\":\"card\",\"reconciliation_flow\":\"payments_api\",\"shop_id\":\"751927347\"},\"next_action\":null,\"payment_method\":\"pm_1SluNzIkWweOM9jAkSMXPOoe\",\"payment_method_types\":[\"card\"],\"source\":null,\"status\":\"succeeded\"}"</t>
  </si>
  <si>
    <t>AS-95969</t>
  </si>
  <si>
    <t>gid://shopify/Order/7429567906130</t>
  </si>
  <si>
    <t>gid://shopify/OrderTransaction/8603823014226</t>
  </si>
  <si>
    <t>2026-01-15T08:45:14Z</t>
  </si>
  <si>
    <t>ch_3SpmB5IkWweOM9jA2x1N5eFH</t>
  </si>
  <si>
    <t>rAesg6HrknJweIrGnLL0zCYUP</t>
  </si>
  <si>
    <t>pi_3SpmB5IkWweOM9jA2gr6MExQ</t>
  </si>
  <si>
    <t>"{\"id\":\"pi_3SpmB5IkWweOM9jA2gr6MExQ\",\"object\":\"payment_intent\",\"amount\":6017,\"amount_capturable\":0,\"amount_received\":6017,\"canceled_at\":null,\"cancellation_reason\":null,\"capture_method\":\"automatic\",\"latest_charge\":{\"id\":\"ch_3SpmB5IkWweOM9jA2x1N5eFH\",\"object\":\"charge\",\"amount\":6017,\"application_fee\":\"fee_1SpmB6IkWweOM9jAFAYmGGof\",\"balance_transaction\":\"txn_3SpmB5IkWweOM9jA2Maflocx\",\"captured\":true,\"created\":1768466715,\"currency\":\"eur\",\"failure_code\":null,\"failure_message\":null,\"fraud_details\":{},\"livemode\":true,\"metadata\":{\"payment_id\":\"rAesg6HrknJweIrGnLL0zCYU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mB5IkWweOM9jA2gr6MExQ\",\"payment_method\":\"pm_1SpmB5IkWweOM9jAbqkQMeuR\",\"payment_method_details\":{\"card\":{\"amount_authorized\":6017,\"authorization_code\":\"945078\",\"brand\":\"visa\",\"checks\":{\"address_line1_check\":\"unavailable\",\"address_postal_code_check\":\"unavailable\",\"cvc_check\":\"pass\"},\"country\":\"ES\",\"description\":\"Visa Classic\",\"ds_transaction_id\":null,\"exp_month\":11,\"exp_year\":2029,\"extended_authorization\":{\"status\":\"disabled\"},\"fingerprint\":\"GrctFPGzJE4xSKel\",\"funding\":\"debit\",\"iin\":\"491846\",\"incremental_authorization\":{\"status\":\"unavailable\"},\"installments\":null,\"issuer\":\"IBERCAJA BANCO S.A\",\"last4\":\"0570\",\"mandate\":null,\"moto\":false,\"multicapture\":{\"status\":\"unavailable\"},\"network\":\"visa\",\"network_token\":{\"used\":false},\"network_transaction_id\":\"486015315159187\",\"overcapture\":{\"maximum_amount_capturable\":6017,\"status\":\"unavailable\"},\"payment_account_reference\":\"V0010014624322778361834515234\",\"regulated_status\":\"unregulated\",\"three_d_secure\":null,\"wallet\":null},\"type\":\"card\"},\"refunded\":false,\"source\":null,\"status\":\"succeeded\",\"mit_params\":{\"network_transaction_id\":\"486015315159187\"}},\"confirmation_method\":\"manual\",\"created\":1768466715,\"currency\":\"eur\",\"customer\":null,\"last_payment_error\":null,\"livemode\":true,\"metadata\":{\"payment_id\":\"rAesg6HrknJweIrGnLL0zCYUP\",\"payments_extension\":\"true\",\"payments_extension_type\":\"card\",\"reconciliation_flow\":\"payments_api\",\"shop_id\":\"751927347\"},\"next_action\":null,\"payment_method\":\"pm_1SpmB5IkWweOM9jAbqkQMeuR\",\"payment_method_types\":[\"card\"],\"source\":null,\"status\":\"succeeded\"}"</t>
  </si>
  <si>
    <t>AS-95959</t>
  </si>
  <si>
    <t>gid://shopify/Order/7429029331282</t>
  </si>
  <si>
    <t>gid://shopify/OrderTransaction/8603131838802</t>
  </si>
  <si>
    <t>2026-01-14T22:03:53Z</t>
  </si>
  <si>
    <t>ch_3SpcAQIkWweOM9jA1iZQYEkJ</t>
  </si>
  <si>
    <t>rznsWs0ohxoCyfHLwo01lC8bW</t>
  </si>
  <si>
    <t>pi_3SpcAQIkWweOM9jA1Jh8lfY3</t>
  </si>
  <si>
    <t>"{\"id\":\"pi_3SpcAQIkWweOM9jA1Jh8lfY3\",\"object\":\"payment_intent\",\"amount\":37859,\"amount_capturable\":0,\"amount_received\":37859,\"canceled_at\":null,\"cancellation_reason\":null,\"capture_method\":\"automatic\",\"latest_charge\":{\"id\":\"ch_3SpcAQIkWweOM9jA1iZQYEkJ\",\"object\":\"charge\",\"amount\":37859,\"application_fee\":\"fee_1SpcAyIkWweOM9jA6qBi6fEj\",\"balance_transaction\":\"txn_3SpcAQIkWweOM9jA1KUbVDmP\",\"captured\":true,\"created\":1768428268,\"currency\":\"eur\",\"failure_code\":null,\"failure_message\":null,\"fraud_details\":{},\"livemode\":true,\"metadata\":{\"payment_id\":\"rznsWs0ohxoCyfHLwo01lC8b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cAQIkWweOM9jA1Jh8lfY3\",\"payment_method\":\"pm_1SpcAQIkWweOM9jAOJXhXWCO\",\"payment_method_details\":{\"card\":{\"amount_authorized\":37859,\"authorization_code\":\"331651\",\"brand\":\"mastercard\",\"checks\":{\"address_line1_check\":\"unavailable\",\"address_postal_code_check\":\"unavailable\",\"cvc_check\":\"pass\"},\"country\":\"FR\",\"description\":\"Gold MasterCard Card Immediate Debit\",\"ds_transaction_id\":null,\"exp_month\":5,\"exp_year\":2027,\"extended_authorization\":{\"status\":\"disabled\"},\"fingerprint\":\"MX2og9eonhcBl0Mu\",\"funding\":\"debit\",\"iin\":\"513641\",\"incremental_authorization\":{\"status\":\"unavailable\"},\"installments\":null,\"issuer\":\"BANQUE FEDERATIVE DU CREDIT MU\",\"last4\":\"8421\",\"mandate\":null,\"moto\":false,\"multicapture\":{\"status\":\"unavailable\"},\"network\":\"mastercard\",\"network_token\":{\"used\":false},\"network_transaction_id\":\"TCGVBOXYG0114\",\"overcapture\":{\"maximum_amount_capturable\":37859,\"status\":\"unavailable\"},\"payment_account_reference\":\"5001A8ECS3FLDK8PU3Q7SSSGKHFNF\",\"regulated_status\":\"unregulated\",\"three_d_secure\":{\"authentication_flow\":\"challenge\",\"electronic_commerce_indicator\":\"02\",\"exemption_indicator\":null,\"result\":\"authenticated\",\"result_reason\":null,\"transaction_id\":\"246cd790-1d39-4df3-9a0d-09418ed71889\",\"version\":\"2.2.0\"},\"wallet\":null},\"type\":\"card\"},\"refunded\":false,\"source\":null,\"status\":\"succeeded\",\"mit_params\":{\"network_transaction_id\":\"TCGVBOXYG0114\"}},\"confirmation_method\":\"manual\",\"created\":1768428234,\"currency\":\"eur\",\"customer\":null,\"last_payment_error\":null,\"livemode\":true,\"metadata\":{\"payment_id\":\"rznsWs0ohxoCyfHLwo01lC8bW\",\"payments_extension\":\"true\",\"payments_extension_type\":\"card\",\"reconciliation_flow\":\"payments_api\",\"shop_id\":\"751927347\"},\"next_action\":null,\"payment_method\":\"pm_1SpcAQIkWweOM9jAOJXhXWCO\",\"payment_method_types\":[\"card\"],\"source\":null,\"status\":\"succeeded\"}"</t>
  </si>
  <si>
    <t>AS-96681</t>
  </si>
  <si>
    <t>gid://shopify/Order/7492558782802</t>
  </si>
  <si>
    <t>gid://shopify/OrderTransaction/8631569088850</t>
  </si>
  <si>
    <t>2026-01-24T17:27:55Z</t>
  </si>
  <si>
    <t>8YE75434PR696332D</t>
  </si>
  <si>
    <t>"{\"id\":\"8YE75434PR696332D\",\"intent\":\"CAPTURE\",\"status\":\"COMPLETED\",\"payment_source\":{\"paypal\":{\"email_address\":\"d_meschede@gmx.de\",\"account_id\":\"WV3C8PQ9BV7J8\",\"account_status\":\"VERIFIED\",\"name\":{\"given_name\":\"Dana\",\"surname\":\"Meschede\"},\"phone_number\":{\"national_number\":\"4917631634284\"},\"address\":{\"address_line_1\":\"Weihenstrasse 3\",\"admin_area_2\":\"Lippstadt\",\"postal_code\":\"59555\",\"country_code\":\"DE\"}}},\"purchase_units\":[{\"reference_id\":\"default\",\"amount\":{\"currency_code\":\"EUR\",\"value\":\"98.85\",\"breakdown\":{\"item_total\":{\"currency_code\":\"EUR\",\"value\":\"98.85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Van Life - P\u00f3ster \\/ Sin marco \\/ 50x70\",\"custom_id\":\"{\\\"shop_id\\\":751927347,\\\"session_id\\\":\\\"rHShkGXnsA0xW9gcmAQGEA77L\\\"}\",\"invoice_id\":\"rHShkGXnsA0xW9gcmAQGEA77L\",\"items\":[{\"name\":\"Van Life - P\u00f3ster \\/ Sin marco \\/ 50x70\",\"unit_amount\":{\"currency_code\":\"EUR\",\"value\":\"32.95\"},\"tax\":{\"currency_code\":\"EUR\",\"value\":\"0.00\"},\"quantity\":\"1\"},{\"name\":\"Surf Hut - P\u00f3ster \\/ Sin marco \\/ 50x70\",\"unit_amount\":{\"currency_code\":\"EUR\",\"value\":\"32.95\"},\"tax\":{\"currency_code\":\"EUR\",\"value\":\"0.00\"},\"quantity\":\"1\"},{\"name\":\"Cycling by the sea - P\u00f3ster \\/ Sin marco \\/ 50x70\",\"unit_amount\":{\"currency_code\":\"EUR\",\"value\":\"32.95\"},\"tax\":{\"currency_code\":\"EUR\",\"value\":\"0.00\"},\"quantity\":\"1\"}],\"shipping\":{\"name\":{\"full_name\":\"Dana Meschede\"},\"address\":{\"address_line_1\":\"Weihenstrasse 3\",\"admin_area_2\":\"Lippstadt\",\"postal_code\":\"59555\",\"country_code\":\"DE\"}},\"supplementary_data\":{\"tax_nexus\":[]},\"payments\":{\"captures\":[{\"id\":\"9A495822HA146374L\",\"status\":\"COMPLETED\",\"amount\":{\"currency_code\":\"EUR\",\"value\":\"98.85\"},\"final_capture\":true,\"disbursement_mode\":\"INSTANT\",\"seller_protection\":{\"status\":\"ELIGIBLE\",\"dispute_categories\":[\"ITEM_NOT_RECEIVED\",\"UNAUTHORIZED_TRANSACTION\"]},\"seller_receivable_breakdown\":{\"gross_amount\":{\"currency_code\":\"EUR\",\"value\":\"98.85\"},\"paypal_fee\":{\"currency_code\":\"EUR\",\"value\":\"3.22\"},\"net_amount\":{\"currency_code\":\"EUR\",\"value\":\"95.63\"}},\"invoice_id\":\"rHShkGXnsA0xW9gcmAQGEA77L\",\"custom_id\":\"{\\\"shop_id\\\":751927347,\\\"session_id\\\":\\\"rHShkGXnsA0xW9gcmAQGEA77L\\\"}\",\"links\":[{\"href\":\"https:\\/\\/api.paypal.com\\/v2\\/payments\\/captures\\/9A495822HA146374L\",\"rel\":\"self\",\"method\":\"GET\"},{\"href\":\"https:\\/\\/api.paypal.com\\/v2\\/payments\\/captures\\/9A495822HA146374L\\/refund\",\"rel\":\"refund\",\"method\":\"POST\"},{\"href\":\"https:\\/\\/api.paypal.com\\/v2\\/checkout\\/orders\\/8YE75434PR696332D\",\"rel\":\"up\",\"method\":\"GET\"}],\"create_time\":\"2026-01-24T17:27:57Z\",\"update_time\":\"2026-01-24T17:27:57Z\"}]}}],\"payer\":{\"name\":{\"given_name\":\"Dana\",\"surname\":\"Meschede\"},\"email_address\":\"d_meschede@gmx.de\",\"payer_id\":\"WV3C8PQ9BV7J8\",\"phone\":{\"phone_number\":{\"national_number\":\"4917631634284\"}},\"address\":{\"address_line_1\":\"Weihenstrasse 3\",\"admin_area_2\":\"Lippstadt\",\"postal_code\":\"59555\",\"country_code\":\"DE\"}},\"create_time\":\"2026-01-24T17:27:43Z\",\"update_time\":\"2026-01-24T17:27:57Z\",\"links\":[{\"href\":\"https:\\/\\/api.paypal.com\\/v2\\/checkout\\/orders\\/8YE75434PR696332D\",\"rel\":\"self\",\"method\":\"GET\"}]}"</t>
  </si>
  <si>
    <t>AS-96291</t>
  </si>
  <si>
    <t>gid://shopify/Order/7440072343890</t>
  </si>
  <si>
    <t>gid://shopify/OrderTransaction/8615928955218</t>
  </si>
  <si>
    <t>2026-01-18T21:02:28Z</t>
  </si>
  <si>
    <t>ch_3Sr37BIkWweOM9jA2OZovZ1p</t>
  </si>
  <si>
    <t>r9nFKK3ZOzVMhSYJUdlrMPEPA</t>
  </si>
  <si>
    <t>pi_3Sr37BIkWweOM9jA2hbB0ycX</t>
  </si>
  <si>
    <t>"{\"id\":\"pi_3Sr37BIkWweOM9jA2hbB0ycX\",\"object\":\"payment_intent\",\"amount\":5256,\"amount_capturable\":0,\"amount_received\":5256,\"canceled_at\":null,\"cancellation_reason\":null,\"capture_method\":\"automatic\",\"latest_charge\":{\"id\":\"ch_3Sr37BIkWweOM9jA2OZovZ1p\",\"object\":\"charge\",\"amount\":5256,\"application_fee\":\"fee_1Sr37DIkWweOM9jAIhKM6A1d\",\"balance_transaction\":\"txn_3Sr37BIkWweOM9jA2dxgwZgZ\",\"captured\":true,\"created\":1768770150,\"currency\":\"eur\",\"failure_code\":null,\"failure_message\":null,\"fraud_details\":{},\"livemode\":true,\"metadata\":{\"payment_id\":\"r9nFKK3ZOzVMhSYJUdlrMPEP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37BIkWweOM9jA2hbB0ycX\",\"payment_method\":\"pm_1Sr37BIkWweOM9jA78wGgPBU\",\"payment_method_details\":{\"card\":{\"amount_authorized\":5256,\"authorization_code\":\"574817\",\"brand\":\"mastercard\",\"checks\":{\"address_line1_check\":null,\"address_postal_code_check\":null,\"cvc_check\":null},\"country\":\"ES\",\"description\":\"Platinum MasterCard Immediate Debit\",\"ds_transaction_id\":null,\"exp_month\":2,\"exp_year\":2029,\"extended_authorization\":{\"status\":\"disabled\"},\"fingerprint\":\"LCSeO4nbtC0q6JfH\",\"funding\":\"debit\",\"iin\":\"525681\",\"incremental_authorization\":{\"status\":\"unavailable\"},\"installments\":null,\"issuer\":\"ING BANK N.V.\",\"last4\":\"0000\",\"mandate\":null,\"moto\":false,\"multicapture\":{\"status\":\"unavailable\"},\"network\":\"mastercard\",\"network_token\":{\"used\":false},\"network_transaction_id\":\"TPLD5MV4A0118\",\"overcapture\":{\"maximum_amount_capturable\":5256,\"status\":\"unavailable\"},\"payment_account_reference\":\"5001CKVQCFJRVHO5GMZCDL03ZLWO1\",\"regulated_status\":\"unregulated\",\"three_d_secure\":null,\"wallet\":{\"apple_pay\":{\"type\":\"apple_pay\"},\"dynamic_last4\":\"9615\",\"type\":\"apple_pay\"}},\"type\":\"card\"},\"refunded\":false,\"source\":null,\"status\":\"succeeded\",\"mit_params\":{\"network_transaction_id\":\"TPLD5MV4A0118\"}},\"confirmation_method\":\"manual\",\"created\":1768770149,\"currency\":\"eur\",\"customer\":null,\"last_payment_error\":null,\"livemode\":true,\"metadata\":{\"payment_id\":\"r9nFKK3ZOzVMhSYJUdlrMPEPA\",\"payments_extension\":\"true\",\"payments_extension_type\":\"card\",\"reconciliation_flow\":\"payments_api\",\"shop_id\":\"751927347\"},\"next_action\":null,\"payment_method\":\"pm_1Sr37BIkWweOM9jA78wGgPBU\",\"payment_method_types\":[\"card\"],\"source\":null,\"status\":\"succeeded\"}"</t>
  </si>
  <si>
    <t>AS-97167</t>
  </si>
  <si>
    <t>gid://shopify/Order/7515062141266</t>
  </si>
  <si>
    <t>gid://shopify/OrderTransaction/8649313747282</t>
  </si>
  <si>
    <t>2026-01-31T08:12:26Z</t>
  </si>
  <si>
    <t>ch_3SvZI7IkWweOM9jA1p8xcCAQ</t>
  </si>
  <si>
    <t>rbQAPPRTpuN2WHNbGPnL71i4J</t>
  </si>
  <si>
    <t>pi_3SvZI7IkWweOM9jA1pa3NeAi</t>
  </si>
  <si>
    <t>"{\"id\":\"pi_3SvZI7IkWweOM9jA1pa3NeAi\",\"object\":\"payment_intent\",\"amount\":7995,\"amount_capturable\":0,\"amount_received\":7995,\"canceled_at\":null,\"cancellation_reason\":null,\"capture_method\":\"automatic\",\"latest_charge\":{\"id\":\"ch_3SvZI7IkWweOM9jA1p8xcCAQ\",\"object\":\"charge\",\"amount\":7995,\"application_fee\":\"fee_1SvZI9IkWweOM9jAvnEbM3wu\",\"balance_transaction\":\"txn_3SvZI7IkWweOM9jA13uUbhru\",\"captured\":true,\"created\":1769847148,\"currency\":\"eur\",\"failure_code\":null,\"failure_message\":null,\"fraud_details\":{},\"livemode\":true,\"metadata\":{\"payment_id\":\"rbQAPPRTpuN2WHNbGPnL71i4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ZI7IkWweOM9jA1pa3NeAi\",\"payment_method\":\"pm_1SvZI7IkWweOM9jAMZRG7JXz\",\"payment_method_details\":{\"card\":{\"amount_authorized\":7995,\"authorization_code\":\"573063\",\"brand\":\"visa\",\"checks\":{\"address_line1_check\":\"unavailable\",\"address_postal_code_check\":\"unavailable\",\"cvc_check\":\"pass\"},\"country\":\"ES\",\"description\":\"Visa Classic\",\"ds_transaction_id\":null,\"exp_month\":10,\"exp_year\":2027,\"extended_authorization\":{\"status\":\"disabled\"},\"fingerprint\":\"tbDEaJsKxOk7bvKG\",\"funding\":\"credit\",\"iin\":\"409013\",\"incremental_authorization\":{\"status\":\"unavailable\"},\"installments\":null,\"issuer\":\"CAIXABANK S.A.\",\"last4\":\"1087\",\"mandate\":null,\"moto\":false,\"multicapture\":{\"status\":\"unavailable\"},\"network\":\"visa\",\"network_token\":{\"used\":false},\"network_transaction_id\":\"486031295492036\",\"overcapture\":{\"maximum_amount_capturable\":7995,\"status\":\"unavailable\"},\"payment_account_reference\":\"V0010015821334328410826264861\",\"regulated_status\":\"unregulated\",\"three_d_secure\":null,\"wallet\":null},\"type\":\"card\"},\"refunded\":false,\"source\":null,\"status\":\"succeeded\",\"mit_params\":{\"network_transaction_id\":\"486031295492036\"}},\"confirmation_method\":\"manual\",\"created\":1769847147,\"currency\":\"eur\",\"customer\":null,\"last_payment_error\":null,\"livemode\":true,\"metadata\":{\"payment_id\":\"rbQAPPRTpuN2WHNbGPnL71i4J\",\"payments_extension\":\"true\",\"payments_extension_type\":\"card\",\"reconciliation_flow\":\"payments_api\",\"shop_id\":\"751927347\"},\"next_action\":null,\"payment_method\":\"pm_1SvZI7IkWweOM9jAMZRG7JXz\",\"payment_method_types\":[\"card\"],\"source\":null,\"status\":\"succeeded\"}"</t>
  </si>
  <si>
    <t>AS-95028</t>
  </si>
  <si>
    <t>gid://shopify/Order/7399188431186</t>
  </si>
  <si>
    <t>gid://shopify/OrderTransaction/8575897043282</t>
  </si>
  <si>
    <t>2026-01-04T14:05:42Z</t>
  </si>
  <si>
    <t>ch_3SlrwAIkWweOM9jA0ZZyMnHs</t>
  </si>
  <si>
    <t>rKr69FsPYSvPrQpHuvQf99DGi</t>
  </si>
  <si>
    <t>pi_3SlrwAIkWweOM9jA0oQkroPZ</t>
  </si>
  <si>
    <t>"{\"id\":\"pi_3SlrwAIkWweOM9jA0oQkroPZ\",\"object\":\"payment_intent\",\"amount\":5990,\"amount_capturable\":0,\"amount_received\":5990,\"canceled_at\":null,\"cancellation_reason\":null,\"capture_method\":\"automatic\",\"latest_charge\":{\"id\":\"ch_3SlrwAIkWweOM9jA0ZZyMnHs\",\"object\":\"charge\",\"amount\":5990,\"application_fee\":\"fee_1SlrwBIkWweOM9jA5EK22SUf\",\"balance_transaction\":\"txn_3SlrwAIkWweOM9jA0hcjh9pQ\",\"captured\":true,\"created\":1767535543,\"currency\":\"eur\",\"failure_code\":null,\"failure_message\":null,\"fraud_details\":{},\"livemode\":true,\"metadata\":{\"payment_id\":\"rKr69FsPYSvPrQpHuvQf99DG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rwAIkWweOM9jA0oQkroPZ\",\"payment_method\":\"pm_1SlrwAIkWweOM9jA8eTHCYST\",\"payment_method_details\":{\"card\":{\"amount_authorized\":5990,\"authorization_code\":\"994107\",\"brand\":\"mastercard\",\"checks\":{\"address_line1_check\":\"unavailable\",\"address_postal_code_check\":\"unavailable\",\"cvc_check\":\"pass\"},\"country\":\"ES\",\"description\":\"Platinum MasterCard Immediate Debit\",\"ds_transaction_id\":null,\"exp_month\":8,\"exp_year\":2030,\"extended_authorization\":{\"status\":\"disabled\"},\"fingerprint\":\"Mz1BGxxxmf1utoqZ\",\"funding\":\"debit\",\"iin\":\"553962\",\"incremental_authorization\":{\"status\":\"unavailable\"},\"installments\":null,\"issuer\":\"MASTERCAJAS S.A.\",\"last4\":\"8343\",\"mandate\":null,\"moto\":false,\"multicapture\":{\"status\":\"unavailable\"},\"network\":\"mastercard\",\"network_token\":{\"used\":false},\"network_transaction_id\":\"TPLL6A46H0104\",\"overcapture\":{\"maximum_amount_capturable\":5990,\"status\":\"unavailable\"},\"payment_account_reference\":\"50018Q5O04HIOT0MGYIATM73HYVQI\",\"regulated_status\":\"unregulated\",\"three_d_secure\":null,\"wallet\":null},\"type\":\"card\"},\"refunded\":false,\"source\":null,\"status\":\"succeeded\",\"mit_params\":{\"network_transaction_id\":\"TPLL6A46H0104\"}},\"confirmation_method\":\"manual\",\"created\":1767535542,\"currency\":\"eur\",\"customer\":null,\"last_payment_error\":null,\"livemode\":true,\"metadata\":{\"payment_id\":\"rKr69FsPYSvPrQpHuvQf99DGi\",\"payments_extension\":\"true\",\"payments_extension_type\":\"card\",\"reconciliation_flow\":\"payments_api\",\"shop_id\":\"751927347\"},\"next_action\":null,\"payment_method\":\"pm_1SlrwAIkWweOM9jA8eTHCYST\",\"payment_method_types\":[\"card\"],\"source\":null,\"status\":\"succeeded\"}"</t>
  </si>
  <si>
    <t>"{\"id\":\"pi_3SfiNTIkWweOM9jA0c3mm569\",\"object\":\"payment_intent\",\"amount\":3790,\"amount_capturable\":0,\"amount_received\":3790,\"canceled_at\":null,\"cancellation_reason\":null,\"capture_method\":\"automatic\",\"charges\":{\"object\":\"list\",\"data\":[{\"id\":\"py_3SfiNTIkWweOM9jA0MAoLeTU\",\"object\":\"charge\",\"amount\":3790,\"application_fee\":\"fee_1SfiOBIkWweOM9jAVlKgXkLz\",\"balance_transaction\":\"txn_3SfiNTIkWweOM9jA0F9NN3NV\",\"captured\":true,\"created\":1766068870,\"currency\":\"eur\",\"failure_code\":null,\"failure_message\":null,\"fraud_details\":{},\"livemode\":true,\"metadata\":{\"payments_extension_type\":\"klarna\",\"payments_extension\":\"true\",\"shop_id\":\"751927347\",\"reconciliation_flow\":\"payments_api\",\"payment_id\":\"rPkKah7E84g99w0loJ4d7tbUt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fiNTIkWweOM9jA0c3mm569\",\"payment_method\":\"pm_1SfiNTIkWweOM9jABvPfRtLW\",\"payment_method_details\":{\"klarna\":{\"payer_details\":{\"address\":{\"country\":\"DE\"}},\"payment_method_category\":\"pay_later\",\"preferred_locale\":\"de-DE\"},\"type\":\"klarna\"},\"refunded\":false,\"source\":null,\"status\":\"succeeded\"}],\"has_more\":false,\"total_count\":1,\"url\":\"\\/v1\\/charges?payment_intent=pi_3SfiNTIkWweOM9jA0c3mm569\"},\"latest_charge\":\"py_3SfiNTIkWweOM9jA0MAoLeTU\",\"confirmation_method\":\"automatic\",\"created\":1766068827,\"currency\":\"eur\",\"customer\":null,\"last_payment_error\":null,\"livemode\":true,\"metadata\":{\"payments_extension_type\":\"klarna\",\"payments_extension\":\"true\",\"shop_id\":\"751927347\",\"reconciliation_flow\":\"payments_api\",\"payment_id\":\"rPkKah7E84g99w0loJ4d7tbUt\"},\"next_action\":null,\"payment_method\":\"pm_1SfiNTIkWweOM9jABvPfRtLW\",\"payment_method_types\":[\"klarna\"],\"source\":null,\"status\":\"succeeded\"}"</t>
  </si>
  <si>
    <t>gid://shopify/OrderTransaction/8601611338066</t>
  </si>
  <si>
    <t>2026-01-14T11:49:49Z</t>
  </si>
  <si>
    <t>pyr_1SpSa9IkWweOM9jAMWeqWtSd</t>
  </si>
  <si>
    <t>zMQrmIguYaD4r18zrmM7IT4vo</t>
  </si>
  <si>
    <t>"{\"id\":\"pyr_1SpSa9IkWweOM9jAMWeqWtSd\",\"amount\":3295,\"balance_transaction\":\"txn_1SpSaAIkWweOM9jAJccKQiQw\",\"charge\":\"py_3SfiNTIkWweOM9jA0MAoLeTU\",\"object\":\"refund\",\"reason\":null,\"status\":\"succeeded\",\"created\":1768391389,\"currency\":\"eur\",\"metadata\":{\"payments_extension_type\":\"klarna\",\"payments_extension\":\"true\",\"reconciliation_flow\":\"payments_api\",\"refund_id\":\"zMQrmIguYaD4r18zrmM7IT4vo\"}}"</t>
  </si>
  <si>
    <t>AS-97117</t>
  </si>
  <si>
    <t>gid://shopify/Order/7513536102738</t>
  </si>
  <si>
    <t>gid://shopify/OrderTransaction/8647226261842</t>
  </si>
  <si>
    <t>2026-01-30T10:41:13Z</t>
  </si>
  <si>
    <t>70G890673F026564S</t>
  </si>
  <si>
    <t>"{\"id\":\"70G890673F026564S\",\"intent\":\"CAPTURE\",\"status\":\"COMPLETED\",\"payment_source\":{\"paypal\":{\"email_address\":\"manuelgo1979@hotmail.com\",\"account_id\":\"K4JW3A5J8TNKJ\",\"account_status\":\"VERIFIED\",\"name\":{\"given_name\":\"manuel\",\"surname\":\"gomez ortiz\"},\"phone_number\":{\"national_number\":\"607609473\"},\"address\":{\"address_line_1\":\"lope de saavedra 2-5\u00baa\",\"admin_area_2\":\"badajoz\",\"admin_area_1\":\"Badajoz\",\"postal_code\":\"06005\",\"country_code\":\"ES\"}}},\"purchase_units\":[{\"reference_id\":\"default\",\"amount\":{\"currency_code\":\"EUR\",\"value\":\"135.90\",\"breakdown\":{\"item_total\":{\"currency_code\":\"EUR\",\"value\":\"135.90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Tropical Window VI - P\u00f3ster \\/ Madera roble natural \\/ 50x70\",\"custom_id\":\"{\\\"shop_id\\\":751927347,\\\"session_id\\\":\\\"rIl00FL7GS82ezsXTwlL5k7mr\\\"}\",\"invoice_id\":\"rIl00FL7GS82ezsXTwlL5k7mr\",\"soft_descriptor\":\"ARTESTASTOR ARTESTASTO\",\"items\":[{\"name\":\"Tropical Window VI - P\u00f3ster \\/ Madera roble natural \\/ 50x70\",\"unit_amount\":{\"currency_code\":\"EUR\",\"value\":\"67.95\"},\"tax\":{\"currency_code\":\"EUR\",\"value\":\"0.00\"},\"quantity\":\"1\"},{\"name\":\"Tropical Window II - P\u00f3ster \\/ Madera roble natural \\/ 50x70\",\"unit_amount\":{\"currency_code\":\"EUR\",\"value\":\"67.95\"},\"tax\":{\"currency_code\":\"EUR\",\"value\":\"0.00\"},\"quantity\":\"1\"}],\"shipping\":{\"name\":{\"full_name\":\"manuel G\u00f3mez ortiz\"},\"address\":{\"address_line_1\":\"Lope de saavedra 2 5a, 2\",\"address_line_2\":\"2 5a\",\"admin_area_2\":\"Badajoz\",\"admin_area_1\":\"Badajoz\",\"postal_code\":\"06005\",\"country_code\":\"ES\"}},\"payments\":{\"captures\":[{\"id\":\"0SV8303104961890P\",\"status\":\"COMPLETED\",\"amount\":{\"currency_code\":\"EUR\",\"value\":\"135.90\"},\"final_capture\":true,\"disbursement_mode\":\"INSTANT\",\"seller_protection\":{\"status\":\"ELIGIBLE\",\"dispute_categories\":[\"ITEM_NOT_RECEIVED\",\"UNAUTHORIZED_TRANSACTION\"]},\"seller_receivable_breakdown\":{\"gross_amount\":{\"currency_code\":\"EUR\",\"value\":\"135.90\"},\"paypal_fee\":{\"currency_code\":\"EUR\",\"value\":\"4.29\"},\"net_amount\":{\"currency_code\":\"EUR\",\"value\":\"131.61\"}},\"invoice_id\":\"rIl00FL7GS82ezsXTwlL5k7mr\",\"custom_id\":\"{\\\"shop_id\\\":751927347,\\\"session_id\\\":\\\"rIl00FL7GS82ezsXTwlL5k7mr\\\"}\",\"links\":[{\"href\":\"https:\\/\\/api.paypal.com\\/v2\\/payments\\/captures\\/0SV8303104961890P\",\"rel\":\"self\",\"method\":\"GET\"},{\"href\":\"https:\\/\\/api.paypal.com\\/v2\\/payments\\/captures\\/0SV8303104961890P\\/refund\",\"rel\":\"refund\",\"method\":\"POST\"},{\"href\":\"https:\\/\\/api.paypal.com\\/v2\\/checkout\\/orders\\/70G890673F026564S\",\"rel\":\"up\",\"method\":\"GET\"}],\"create_time\":\"2026-01-30T10:41:15Z\",\"update_time\":\"2026-01-30T10:41:15Z\"}]}}],\"payer\":{\"name\":{\"given_name\":\"manuel\",\"surname\":\"gomez ortiz\"},\"email_address\":\"manuelgo1979@hotmail.com\",\"payer_id\":\"K4JW3A5J8TNKJ\",\"phone\":{\"phone_number\":{\"national_number\":\"607609473\"}},\"address\":{\"address_line_1\":\"lope de saavedra 2-5\u00baa\",\"admin_area_2\":\"badajoz\",\"admin_area_1\":\"Badajoz\",\"postal_code\":\"06005\",\"country_code\":\"ES\"}},\"create_time\":\"2026-01-30T10:36:56Z\",\"update_time\":\"2026-01-30T10:41:15Z\",\"links\":[{\"href\":\"https:\\/\\/api.paypal.com\\/v2\\/checkout\\/orders\\/70G890673F026564S\",\"rel\":\"self\",\"method\":\"GET\"}]}"</t>
  </si>
  <si>
    <t>AS-97178</t>
  </si>
  <si>
    <t>gid://shopify/Order/7515223589202</t>
  </si>
  <si>
    <t>gid://shopify/OrderTransaction/8649513697618</t>
  </si>
  <si>
    <t>2026-01-31T09:51:21Z</t>
  </si>
  <si>
    <t>ch_3SvapqIkWweOM9jA1K16iXQP</t>
  </si>
  <si>
    <t>rEnoN2RJBaX2xnB5WmaRmivSW</t>
  </si>
  <si>
    <t>pi_3SvapqIkWweOM9jA1v2z0afe</t>
  </si>
  <si>
    <t>"{\"id\":\"pi_3SvapqIkWweOM9jA1v2z0afe\",\"object\":\"payment_intent\",\"amount\":2826,\"amount_capturable\":0,\"amount_received\":2826,\"canceled_at\":null,\"cancellation_reason\":null,\"capture_method\":\"automatic\",\"latest_charge\":{\"id\":\"ch_3SvapqIkWweOM9jA1K16iXQP\",\"object\":\"charge\",\"amount\":2826,\"application_fee\":\"fee_1SvaptIkWweOM9jAHOrMhWC3\",\"balance_transaction\":\"txn_3SvapqIkWweOM9jA1N0EWbfL\",\"captured\":true,\"created\":1769853084,\"currency\":\"eur\",\"failure_code\":null,\"failure_message\":null,\"fraud_details\":{},\"livemode\":true,\"metadata\":{\"payment_id\":\"rEnoN2RJBaX2xnB5WmaRmivS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apqIkWweOM9jA1v2z0afe\",\"payment_method\":\"pm_1SvapqIkWweOM9jAkSvGGwrR\",\"payment_method_details\":{\"card\":{\"amount_authorized\":2826,\"authorization_code\":\"245747\",\"brand\":\"mastercard\",\"checks\":{\"address_line1_check\":\"unavailable\",\"address_postal_code_check\":\"unavailable\",\"cvc_check\":null},\"country\":\"FR\",\"description\":\"Gold MasterCard Card Immediate Debit\",\"ds_transaction_id\":null,\"exp_month\":2,\"exp_year\":2028,\"extended_authorization\":{\"status\":\"disabled\"},\"fingerprint\":\"TR0jVNDNvi6bmIXT\",\"funding\":\"debit\",\"iin\":\"513165\",\"incremental_authorization\":{\"status\":\"unavailable\"},\"installments\":null,\"issuer\":\"CREDIT AGRICOLE S.A.\",\"last4\":\"9655\",\"mandate\":null,\"moto\":false,\"multicapture\":{\"status\":\"unavailable\"},\"network\":\"mastercard\",\"network_token\":{\"used\":false},\"network_transaction_id\":\"TCGDPTLHY0131\",\"overcapture\":{\"maximum_amount_capturable\":2826,\"status\":\"unavailable\"},\"payment_account_reference\":\"5001BC0ALLMAL6KA2LD0XSIEHADEG\",\"regulated_status\":\"unregulated\",\"three_d_secure\":{\"authentication_flow\":\"frictionless\",\"electronic_commerce_indicator\":\"06\",\"exemption_indicator\":null,\"result\":\"exempted\",\"result_reason\":null,\"transaction_id\":\"3af4123a-e23c-423c-826a-7e57aa5a5ce7\",\"version\":\"2.2.0\"},\"wallet\":null},\"type\":\"card\"},\"refunded\":false,\"source\":null,\"status\":\"succeeded\",\"mit_params\":{\"network_transaction_id\":\"TCGDPTLHY0131\"}},\"confirmation_method\":\"manual\",\"created\":1769853082,\"currency\":\"eur\",\"customer\":null,\"last_payment_error\":null,\"livemode\":true,\"metadata\":{\"payment_id\":\"rEnoN2RJBaX2xnB5WmaRmivSW\",\"payments_extension\":\"true\",\"payments_extension_type\":\"card\",\"reconciliation_flow\":\"payments_api\",\"shop_id\":\"751927347\"},\"next_action\":null,\"payment_method\":\"pm_1SvapqIkWweOM9jAkSvGGwrR\",\"payment_method_types\":[\"card\"],\"source\":null,\"status\":\"succeeded\"}"</t>
  </si>
  <si>
    <t>AS-94892</t>
  </si>
  <si>
    <t>gid://shopify/Order/7395505045842</t>
  </si>
  <si>
    <t>gid://shopify/OrderTransaction/8570134724946</t>
  </si>
  <si>
    <t>2026-01-02T15:43:57Z</t>
  </si>
  <si>
    <t>8W4224057G8725218</t>
  </si>
  <si>
    <t>"{\"id\":\"8W4224057G8725218\",\"intent\":\"CAPTURE\",\"status\":\"COMPLETED\",\"payment_source\":{\"paypal\":{\"email_address\":\"aperez93.apr@gmail.com\",\"account_id\":\"MVNLW8HTTG2YG\",\"account_status\":\"VERIFIED\",\"name\":{\"given_name\":\"Ana\",\"surname\":\"Rubio\"},\"phone_number\":{\"national_number\":\"34654845594\"},\"address\":{\"address_line_1\":\"Aljamar VII, casa 130\",\"admin_area_2\":\"Sevilla\",\"admin_area_1\":\"Sevilla\",\"postal_code\":\"41940\",\"country_code\":\"ES\"}}},\"purchase_units\":[{\"reference_id\":\"default\",\"amount\":{\"currency_code\":\"EUR\",\"value\":\"89.90\",\"breakdown\":{\"item_total\":{\"currency_code\":\"EUR\",\"value\":\"89.90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ave water drink gin - P\u00f3ster \\/ Madera negro \\/ 20x30\",\"custom_id\":\"{\\\"shop_id\\\":751927347,\\\"session_id\\\":\\\"rutHyvtLQ2gvCcgLPjRvB8KDz\\\"}\",\"invoice_id\":\"rutHyvtLQ2gvCcgLPjRvB8KDz\",\"soft_descriptor\":\"PAYPAL *ARTESTASTOR AR\",\"items\":[{\"name\":\"Save water drink gin - P\u00f3ster \\/ Madera negro \\/ 20x30\",\"unit_amount\":{\"currency_code\":\"EUR\",\"value\":\"24.95\"},\"tax\":{\"currency_code\":\"EUR\",\"value\":\"0.00\"},\"quantity\":\"1\"},{\"name\":\"PimentA\\u0026sup3 -  Studio - Lienzo \\/ Madera roble natural \\/ 30x40\",\"unit_amount\":{\"currency_code\":\"EUR\",\"value\":\"64.95\"},\"tax\":{\"currency_code\":\"EUR\",\"value\":\"0.00\"},\"quantity\":\"1\"}],\"shipping\":{\"name\":{\"full_name\":\"Ana Clara P\u00e9rez Rubio\"},\"address\":{\"address_line_1\":\"Calle de la Cepa, 4, portal 1, 2\u00b0D\",\"admin_area_2\":\"Tomares\",\"admin_area_1\":\"Sevilla\",\"postal_code\":\"41940\",\"country_code\":\"ES\"}},\"supplementary_data\":{\"tax_nexus\":[]},\"payments\":{\"captures\":[{\"id\":\"81J336877R6561446\",\"status\":\"COMPLETED\",\"amount\":{\"currency_code\":\"EUR\",\"value\":\"89.90\"},\"final_capture\":true,\"disbursement_mode\":\"INSTANT\",\"seller_protection\":{\"status\":\"ELIGIBLE\",\"dispute_categories\":[\"ITEM_NOT_RECEIVED\",\"UNAUTHORIZED_TRANSACTION\"]},\"seller_receivable_breakdown\":{\"gross_amount\":{\"currency_code\":\"EUR\",\"value\":\"89.90\"},\"paypal_fee\":{\"currency_code\":\"EUR\",\"value\":\"2.96\"},\"net_amount\":{\"currency_code\":\"EUR\",\"value\":\"86.94\"}},\"invoice_id\":\"rutHyvtLQ2gvCcgLPjRvB8KDz\",\"custom_id\":\"{\\\"shop_id\\\":751927347,\\\"session_id\\\":\\\"rutHyvtLQ2gvCcgLPjRvB8KDz\\\"}\",\"links\":[{\"href\":\"https:\\/\\/api.paypal.com\\/v2\\/payments\\/captures\\/81J336877R6561446\",\"rel\":\"self\",\"method\":\"GET\"},{\"href\":\"https:\\/\\/api.paypal.com\\/v2\\/payments\\/captures\\/81J336877R6561446\\/refund\",\"rel\":\"refund\",\"method\":\"POST\"},{\"href\":\"https:\\/\\/api.paypal.com\\/v2\\/checkout\\/orders\\/8W4224057G8725218\",\"rel\":\"up\",\"method\":\"GET\"}],\"create_time\":\"2026-01-02T15:43:59Z\",\"update_time\":\"2026-01-02T15:43:59Z\"}]}}],\"payer\":{\"name\":{\"given_name\":\"Ana\",\"surname\":\"Rubio\"},\"email_address\":\"aperez93.apr@gmail.com\",\"payer_id\":\"MVNLW8HTTG2YG\",\"phone\":{\"phone_number\":{\"national_number\":\"34654845594\"}},\"address\":{\"address_line_1\":\"Aljamar VII, casa 130\",\"admin_area_2\":\"Sevilla\",\"admin_area_1\":\"Sevilla\",\"postal_code\":\"41940\",\"country_code\":\"ES\"}},\"create_time\":\"2026-01-02T15:43:13Z\",\"update_time\":\"2026-01-02T15:43:59Z\",\"links\":[{\"href\":\"https:\\/\\/api.paypal.com\\/v2\\/checkout\\/orders\\/8W4224057G8725218\",\"rel\":\"self\",\"method\":\"GET\"}]}"</t>
  </si>
  <si>
    <t>AS-96073</t>
  </si>
  <si>
    <t>gid://shopify/Order/7433356673362</t>
  </si>
  <si>
    <t>gid://shopify/OrderTransaction/8607870681426</t>
  </si>
  <si>
    <t>2026-01-16T13:44:30Z</t>
  </si>
  <si>
    <t>ch_3SqDKFIkWweOM9jA2Oy7IKlK</t>
  </si>
  <si>
    <t>rBUtvBUfbZHP8ggDWkxfAdl7H</t>
  </si>
  <si>
    <t>pi_3SqDKFIkWweOM9jA23YgWuWp</t>
  </si>
  <si>
    <t>"{\"id\":\"pi_3SqDKFIkWweOM9jA23YgWuWp\",\"object\":\"payment_intent\",\"amount\":8495,\"amount_capturable\":0,\"amount_received\":8495,\"canceled_at\":null,\"cancellation_reason\":null,\"capture_method\":\"automatic\",\"latest_charge\":{\"id\":\"ch_3SqDKFIkWweOM9jA2Oy7IKlK\",\"object\":\"charge\",\"amount\":8495,\"application_fee\":\"fee_1SqDKHIkWweOM9jAhFBgUdz4\",\"balance_transaction\":\"txn_3SqDKFIkWweOM9jA2aCCPE3r\",\"captured\":true,\"created\":1768571072,\"currency\":\"eur\",\"failure_code\":null,\"failure_message\":null,\"fraud_details\":{},\"livemode\":true,\"metadata\":{\"payment_id\":\"rBUtvBUfbZHP8ggDWkxfAdl7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DKFIkWweOM9jA23YgWuWp\",\"payment_method\":\"pm_1SqDKFIkWweOM9jAjKkOR5fg\",\"payment_method_details\":{\"card\":{\"amount_authorized\":8495,\"authorization_code\":\"473107\",\"brand\":\"mastercard\",\"checks\":{\"address_line1_check\":\"unavailable\",\"address_postal_code_check\":\"unavailable\",\"cvc_check\":null},\"country\":\"ES\",\"description\":\"Platinum MasterCard Immediate Debit\",\"ds_transaction_id\":null,\"exp_month\":9,\"exp_year\":2027,\"extended_authorization\":{\"status\":\"disabled\"},\"fingerprint\":\"AYihLn2M64CRi0ZS\",\"funding\":\"debit\",\"iin\":\"548901\",\"incremental_authorization\":{\"status\":\"unavailable\"},\"installments\":null,\"issuer\":\"BANCO SANTANDER S.A.\",\"last4\":\"6985\",\"mandate\":null,\"moto\":false,\"multicapture\":{\"status\":\"unavailable\"},\"network\":\"mastercard\",\"network_token\":{\"used\":true},\"network_transaction_id\":\"TPLSRXK2R0116\",\"overcapture\":{\"maximum_amount_capturable\":8495,\"status\":\"unavailable\"},\"payment_account_reference\":\"5001CDSGKC7ET8QQN59N0L39TVBEM\",\"regulated_status\":\"unregulated\",\"three_d_secure\":null,\"wallet\":null},\"type\":\"card\"},\"refunded\":false,\"source\":null,\"status\":\"succeeded\",\"mit_params\":{\"network_transaction_id\":\"TPLSRXK2R0116\"}},\"confirmation_method\":\"manual\",\"created\":1768571071,\"currency\":\"eur\",\"customer\":null,\"last_payment_error\":null,\"livemode\":true,\"metadata\":{\"payment_id\":\"rBUtvBUfbZHP8ggDWkxfAdl7H\",\"payments_extension\":\"true\",\"payments_extension_type\":\"card\",\"reconciliation_flow\":\"payments_api\",\"shop_id\":\"751927347\"},\"next_action\":null,\"payment_method\":\"pm_1SqDKFIkWweOM9jAjKkOR5fg\",\"payment_method_types\":[\"card\"],\"source\":null,\"status\":\"succeeded\"}"</t>
  </si>
  <si>
    <t>AS-96019</t>
  </si>
  <si>
    <t>gid://shopify/Order/7431220822354</t>
  </si>
  <si>
    <t>gid://shopify/OrderTransaction/8605641146706</t>
  </si>
  <si>
    <t>2026-01-15T20:27:54Z</t>
  </si>
  <si>
    <t>ch_3Spx96IkWweOM9jA14EsUsQI</t>
  </si>
  <si>
    <t>r0SFgcDjoyJ78m0EuexgyBkY3</t>
  </si>
  <si>
    <t>pi_3Spx96IkWweOM9jA1k1o2kKn</t>
  </si>
  <si>
    <t>"{\"id\":\"pi_3Spx96IkWweOM9jA1k1o2kKn\",\"object\":\"payment_intent\",\"amount\":8390,\"amount_capturable\":0,\"amount_received\":8390,\"canceled_at\":null,\"cancellation_reason\":null,\"capture_method\":\"automatic\",\"latest_charge\":{\"id\":\"ch_3Spx96IkWweOM9jA14EsUsQI\",\"object\":\"charge\",\"amount\":8390,\"application_fee\":\"fee_1Spx97IkWweOM9jAe46Sz4cp\",\"balance_transaction\":\"txn_3Spx96IkWweOM9jA13f5nRri\",\"captured\":true,\"created\":1768508876,\"currency\":\"eur\",\"failure_code\":null,\"failure_message\":null,\"fraud_details\":{},\"livemode\":true,\"metadata\":{\"payment_id\":\"r0SFgcDjoyJ78m0EuexgyBkY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x96IkWweOM9jA1k1o2kKn\",\"payment_method\":\"pm_1Spx96IkWweOM9jAxj3ZmpqU\",\"payment_method_details\":{\"card\":{\"amount_authorized\":8390,\"authorization_code\":\"KDFM20\",\"brand\":\"mastercard\",\"checks\":{\"address_line1_check\":null,\"address_postal_code_check\":null,\"cvc_check\":null},\"country\":\"ES\",\"description\":\"World Debit Embossed MasterCard Card\",\"ds_transaction_id\":null,\"exp_month\":8,\"exp_year\":2028,\"extended_authorization\":{\"status\":\"disabled\"},\"fingerprint\":\"h40gUxSMd4YClZMp\",\"funding\":\"debit\",\"iin\":\"530354\",\"incremental_authorization\":{\"status\":\"unavailable\"},\"installments\":null,\"issuer\":\"REVOLUT LTD\",\"last4\":\"0000\",\"mandate\":null,\"moto\":false,\"multicapture\":{\"status\":\"unavailable\"},\"network\":\"mastercard\",\"network_token\":{\"used\":false},\"network_transaction_id\":\"MDHYFZJSC0115\",\"overcapture\":{\"maximum_amount_capturable\":8390,\"status\":\"unavailable\"},\"payment_account_reference\":\"5001D24JL8851DHMJUO0CZKM9QAML\",\"regulated_status\":\"unregulated\",\"three_d_secure\":null,\"wallet\":{\"apple_pay\":{\"type\":\"apple_pay\"},\"dynamic_last4\":\"3348\",\"type\":\"apple_pay\"}},\"type\":\"card\"},\"refunded\":false,\"source\":null,\"status\":\"succeeded\",\"mit_params\":{\"network_transaction_id\":\"MDHYFZJSC0115\"}},\"confirmation_method\":\"manual\",\"created\":1768508876,\"currency\":\"eur\",\"customer\":null,\"last_payment_error\":null,\"livemode\":true,\"metadata\":{\"payment_id\":\"r0SFgcDjoyJ78m0EuexgyBkY3\",\"payments_extension\":\"true\",\"payments_extension_type\":\"card\",\"reconciliation_flow\":\"payments_api\",\"shop_id\":\"751927347\"},\"next_action\":null,\"payment_method\":\"pm_1Spx96IkWweOM9jAxj3ZmpqU\",\"payment_method_types\":[\"card\"],\"source\":null,\"status\":\"succeeded\"}"</t>
  </si>
  <si>
    <t>AS-97028</t>
  </si>
  <si>
    <t>AS-96242</t>
  </si>
  <si>
    <t>gid://shopify/Order/7439327494482</t>
  </si>
  <si>
    <t>gid://shopify/OrderTransaction/8615029342546</t>
  </si>
  <si>
    <t>2026-01-18T14:10:30Z</t>
  </si>
  <si>
    <t>8FV93215NH303944R</t>
  </si>
  <si>
    <t>"{\"id\":\"8FV93215NH303944R\",\"intent\":\"CAPTURE\",\"status\":\"COMPLETED\",\"payment_source\":{\"paypal\":{\"email_address\":\"nicolettaparisi@libero.it\",\"account_id\":\"6YWJUQX5TMT7E\",\"account_status\":\"VERIFIED\",\"name\":{\"given_name\":\"Nicola Angelo\",\"surname\":\"Vallese\"},\"phone_number\":{\"national_number\":\"393388622925\"},\"address\":{\"address_line_1\":\"piazza cattedrale 23\",\"admin_area_2\":\"bitonto\",\"admin_area_1\":\"Bari\",\"postal_code\":\"70032\",\"country_code\":\"IT\"}}},\"purchase_units\":[{\"reference_id\":\"default\",\"amount\":{\"currency_code\":\"EUR\",\"value\":\"159.17\",\"breakdown\":{\"item_total\":{\"currency_code\":\"EUR\",\"value\":\"176.85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17.68\"}}},\"payee\":{\"email_address\":\"info@artestaposters.com\",\"merchant_id\":\"CZQCEKGVW6QGG\",\"display_data\":{\"brand_name\":\"Artesta\"}},\"payment_instruction\":{\"disbursement_mode\":\"INSTANT\"},\"description\":\"La Dolce Vita - P\u00f3ster \\/ Madera naranja \\/ 40x50\",\"custom_id\":\"{\\\"shop_id\\\":751927347,\\\"session_id\\\":\\\"r7jrc7LMdXxEINw6qZiI47X9u\\\"}\",\"invoice_id\":\"r7jrc7LMdXxEINw6qZiI47X9u\",\"items\":[{\"name\":\"La Dolce Vita - P\u00f3ster \\/ Madera naranja \\/ 40x50\",\"unit_amount\":{\"currency_code\":\"EUR\",\"value\":\"58.95\"},\"tax\":{\"currency_code\":\"EUR\",\"value\":\"0.00\"},\"quantity\":\"1\"},{\"name\":\"Gold Blooms Still Life - P\u00f3ster \\/ Madera azul \\/ 40x50\",\"unit_amount\":{\"currency_code\":\"EUR\",\"value\":\"58.95\"},\"tax\":{\"currency_code\":\"EUR\",\"value\":\"0.00\"},\"quantity\":\"1\"},{\"name\":\"Gunga - P\u00f3ster \\/ Madera rojo \\/ 40x50\",\"unit_amount\":{\"currency_code\":\"EUR\",\"value\":\"58.95\"},\"tax\":{\"currency_code\":\"EUR\",\"value\":\"0.00\"},\"quantity\":\"1\"}],\"shipping\":{\"name\":{\"full_name\":\"Giovanni Brattoli\"},\"address\":{\"address_line_1\":\"Via Generale Montemar 29\\/31\",\"admin_area_2\":\"Bitonto\",\"admin_area_1\":\"Bari\",\"postal_code\":\"70032\",\"country_code\":\"IT\"}},\"supplementary_data\":{\"tax_nexus\":[]},\"payments\":{\"captures\":[{\"id\":\"10Y901164V112902P\",\"status\":\"COMPLETED\",\"amount\":{\"currency_code\":\"EUR\",\"value\":\"159.17\"},\"final_capture\":true,\"disbursement_mode\":\"INSTANT\",\"seller_protection\":{\"status\":\"ELIGIBLE\",\"dispute_categories\":[\"ITEM_NOT_RECEIVED\",\"UNAUTHORIZED_TRANSACTION\"]},\"seller_receivable_breakdown\":{\"gross_amount\":{\"currency_code\":\"EUR\",\"value\":\"159.17\"},\"paypal_fee\":{\"currency_code\":\"EUR\",\"value\":\"4.97\"},\"net_amount\":{\"currency_code\":\"EUR\",\"value\":\"154.20\"}},\"invoice_id\":\"r7jrc7LMdXxEINw6qZiI47X9u\",\"custom_id\":\"{\\\"shop_id\\\":751927347,\\\"session_id\\\":\\\"r7jrc7LMdXxEINw6qZiI47X9u\\\"}\",\"links\":[{\"href\":\"https:\\/\\/api.paypal.com\\/v2\\/payments\\/captures\\/10Y901164V112902P\",\"rel\":\"self\",\"method\":\"GET\"},{\"href\":\"https:\\/\\/api.paypal.com\\/v2\\/payments\\/captures\\/10Y901164V112902P\\/refund\",\"rel\":\"refund\",\"method\":\"POST\"},{\"href\":\"https:\\/\\/api.paypal.com\\/v2\\/checkout\\/orders\\/8FV93215NH303944R\",\"rel\":\"up\",\"method\":\"GET\"}],\"create_time\":\"2026-01-18T14:10:32Z\",\"update_time\":\"2026-01-18T14:10:32Z\"}]}}],\"payer\":{\"name\":{\"given_name\":\"Nicola Angelo\",\"surname\":\"Vallese\"},\"email_address\":\"nicolettaparisi@libero.it\",\"payer_id\":\"6YWJUQX5TMT7E\",\"phone\":{\"phone_number\":{\"national_number\":\"393388622925\"}},\"address\":{\"address_line_1\":\"piazza cattedrale 23\",\"admin_area_2\":\"bitonto\",\"admin_area_1\":\"Bari\",\"postal_code\":\"70032\",\"country_code\":\"IT\"}},\"create_time\":\"2026-01-18T14:10:04Z\",\"update_time\":\"2026-01-18T14:10:32Z\",\"links\":[{\"href\":\"https:\\/\\/api.paypal.com\\/v2\\/checkout\\/orders\\/8FV93215NH303944R\",\"rel\":\"self\",\"method\":\"GET\"}]}"</t>
  </si>
  <si>
    <t>AS-95450</t>
  </si>
  <si>
    <t>gid://shopify/Order/7416169660754</t>
  </si>
  <si>
    <t>gid://shopify/OrderTransaction/8588850790738</t>
  </si>
  <si>
    <t>2026-01-09T11:00:30Z</t>
  </si>
  <si>
    <t>ch_3SndQhIkWweOM9jA09WA6ZNf</t>
  </si>
  <si>
    <t>r8VQ2T5muDjazYPoevLiqNn3B</t>
  </si>
  <si>
    <t>pi_3SndQhIkWweOM9jA07KkyOdL</t>
  </si>
  <si>
    <t>"{\"id\":\"pi_3SndQhIkWweOM9jA07KkyOdL\",\"object\":\"payment_intent\",\"amount\":11490,\"amount_capturable\":0,\"amount_received\":11490,\"canceled_at\":null,\"cancellation_reason\":null,\"capture_method\":\"automatic\",\"latest_charge\":{\"id\":\"ch_3SndQhIkWweOM9jA09WA6ZNf\",\"object\":\"charge\",\"amount\":11490,\"application_fee\":\"fee_1SndQiIkWweOM9jAxhCTgHVh\",\"balance_transaction\":\"txn_3SndQhIkWweOM9jA08s1jNE5\",\"captured\":true,\"created\":1767956431,\"currency\":\"eur\",\"failure_code\":null,\"failure_message\":null,\"fraud_details\":{},\"livemode\":true,\"metadata\":{\"payment_id\":\"r8VQ2T5muDjazYPoevLiqNn3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dQhIkWweOM9jA07KkyOdL\",\"payment_method\":\"pm_1SndQhIkWweOM9jAzmYw1SX7\",\"payment_method_details\":{\"card\":{\"amount_authorized\":11490,\"authorization_code\":\"202301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d0yjTLS6xLY7wBt4\",\"funding\":\"credit\",\"iin\":\"408135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486009396327357\",\"overcapture\":{\"maximum_amount_capturable\":11490,\"status\":\"unavailable\"},\"payment_account_reference\":\"V0010013024325579586586376801\",\"regulated_status\":\"unregulated\",\"three_d_secure\":null,\"wallet\":{\"apple_pay\":{\"type\":\"apple_pay\"},\"dynamic_last4\":\"5474\",\"type\":\"apple_pay\"}},\"type\":\"card\"},\"refunded\":false,\"source\":null,\"status\":\"succeeded\",\"mit_params\":{\"network_transaction_id\":\"486009396327357\"}},\"confirmation_method\":\"manual\",\"created\":1767956431,\"currency\":\"eur\",\"customer\":null,\"last_payment_error\":null,\"livemode\":true,\"metadata\":{\"payment_id\":\"r8VQ2T5muDjazYPoevLiqNn3B\",\"payments_extension\":\"true\",\"payments_extension_type\":\"card\",\"reconciliation_flow\":\"payments_api\",\"shop_id\":\"751927347\"},\"next_action\":null,\"payment_method\":\"pm_1SndQhIkWweOM9jAzmYw1SX7\",\"payment_method_types\":[\"card\"],\"source\":null,\"status\":\"succeeded\"}"</t>
  </si>
  <si>
    <t>AS-95302</t>
  </si>
  <si>
    <t>gid://shopify/Order/7412705689938</t>
  </si>
  <si>
    <t>gid://shopify/OrderTransaction/8584491434322</t>
  </si>
  <si>
    <t>2026-01-07T17:31:31Z</t>
  </si>
  <si>
    <t>ch_3Sn0a0IkWweOM9jA1SJW9r8h</t>
  </si>
  <si>
    <t>r2ZxgkEvWSfk0j6HYg53mywFh</t>
  </si>
  <si>
    <t>pi_3Sn0a0IkWweOM9jA1rjUAFIn</t>
  </si>
  <si>
    <t>"{\"id\":\"pi_3Sn0a0IkWweOM9jA1rjUAFIn\",\"object\":\"payment_intent\",\"amount\":2490,\"amount_capturable\":0,\"amount_received\":2490,\"canceled_at\":null,\"cancellation_reason\":null,\"capture_method\":\"automatic\",\"latest_charge\":{\"id\":\"ch_3Sn0a0IkWweOM9jA1SJW9r8h\",\"object\":\"charge\",\"amount\":2490,\"application_fee\":\"fee_1Sn0a3IkWweOM9jACMB68DMy\",\"balance_transaction\":\"txn_3Sn0a0IkWweOM9jA1EEUfX5h\",\"captured\":true,\"created\":1767807094,\"currency\":\"eur\",\"failure_code\":null,\"failure_message\":null,\"fraud_details\":{},\"livemode\":true,\"metadata\":{\"payment_id\":\"r2ZxgkEvWSfk0j6HYg53mywF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0a0IkWweOM9jA1rjUAFIn\",\"payment_method\":\"pm_1Sn0a0IkWweOM9jAswLPlhJX\",\"payment_method_details\":{\"card\":{\"amount_authorized\":2490,\"authorization_code\":\"011454\",\"brand\":\"visa\",\"checks\":{\"address_line1_check\":\"fail\",\"address_postal_code_check\":\"pass\",\"cvc_check\":\"pass\"},\"country\":\"FR\",\"description\":\"Visa Classic\",\"ds_transaction_id\":null,\"exp_month\":4,\"exp_year\":2027,\"extended_authorization\":{\"status\":\"disabled\"},\"fingerprint\":\"oPaXbzbHzCKnAU2K\",\"funding\":\"debit\",\"iin\":\"497355\",\"incremental_authorization\":{\"status\":\"unavailable\"},\"installments\":null,\"issuer\":\"SOCIETE GENERALE S.A.\",\"last4\":\"5423\",\"mandate\":null,\"moto\":false,\"multicapture\":{\"status\":\"unavailable\"},\"network\":\"visa\",\"network_token\":{\"used\":false},\"network_transaction_id\":\"486007630949346\",\"overcapture\":{\"maximum_amount_capturable\":2490,\"status\":\"unavailable\"},\"payment_account_reference\":\"V001AAG0000361525700000000000\",\"regulated_status\":\"unregulated\",\"three_d_secure\":{\"authentication_flow\":\"frictionless\",\"electronic_commerce_indicator\":\"07\",\"exemption_indicator\":null,\"result\":\"exempted\",\"result_reason\":null,\"transaction_id\":\"df34a10c-b86a-4123-8585-47f15494c749\",\"version\":\"2.2.0\"},\"wallet\":null},\"type\":\"card\"},\"refunded\":false,\"source\":null,\"status\":\"succeeded\",\"mit_params\":{\"network_transaction_id\":\"486007630949346\"}},\"confirmation_method\":\"manual\",\"created\":1767807092,\"currency\":\"eur\",\"customer\":null,\"last_payment_error\":null,\"livemode\":true,\"metadata\":{\"payment_id\":\"r2ZxgkEvWSfk0j6HYg53mywFh\",\"payments_extension\":\"true\",\"payments_extension_type\":\"card\",\"reconciliation_flow\":\"payments_api\",\"shop_id\":\"751927347\"},\"next_action\":null,\"payment_method\":\"pm_1Sn0a0IkWweOM9jAswLPlhJX\",\"payment_method_types\":[\"card\"],\"source\":null,\"status\":\"succeeded\"}"</t>
  </si>
  <si>
    <t>AS-96818</t>
  </si>
  <si>
    <t>AS-96457</t>
  </si>
  <si>
    <t>gid://shopify/Order/7445425652050</t>
  </si>
  <si>
    <t>gid://shopify/OrderTransaction/8622825111890</t>
  </si>
  <si>
    <t>2026-01-21T11:06:32Z</t>
  </si>
  <si>
    <t>6B937896BX769570H</t>
  </si>
  <si>
    <t>"{\"id\":\"6B937896BX769570H\",\"intent\":\"CAPTURE\",\"status\":\"COMPLETED\",\"payment_source\":{\"paypal\":{\"email_address\":\"kily_00@hotmail.com\",\"account_id\":\"PTPX55NJPVUUU\",\"account_status\":\"VERIFIED\",\"name\":{\"given_name\":\"krisler\",\"surname\":\"Grillo Alegria\"},\"phone_number\":{\"national_number\":\"628059957\"},\"address\":{\"address_line_1\":\"Calle de Pedro La\u00edn Entralgo 8\",\"address_line_2\":\"Casa 3\",\"admin_area_2\":\"Boadilla del Monte\",\"admin_area_1\":\"MADRID\",\"postal_code\":\"28660\",\"country_code\":\"ES\"}}},\"purchase_units\":[{\"reference_id\":\"default\",\"amount\":{\"currency_code\":\"EUR\",\"value\":\"67.90\",\"breakdown\":{\"item_total\":{\"currency_code\":\"EUR\",\"value\":\"67.90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Geometric No 02 - P\u00f3ster \\/ Madera roble natural \\/ 30x40\",\"custom_id\":\"{\\\"shop_id\\\":751927347,\\\"session_id\\\":\\\"rQW1wsRYY231Yk07bZtHE4Frb\\\"}\",\"invoice_id\":\"rQW1wsRYY231Yk07bZtHE4Frb\",\"soft_descriptor\":\"ARTESTASTOR ARTESTASTO\",\"items\":[{\"name\":\"Geometric No 02 - P\u00f3ster \\/ Madera roble natural \\/ 30x40\",\"unit_amount\":{\"currency_code\":\"EUR\",\"value\":\"42.95\"},\"tax\":{\"currency_code\":\"EUR\",\"value\":\"0.00\"},\"quantity\":\"1\"},{\"name\":\"Les plantes N\u00ba1 - P\u00f3ster \\/ Madera roble natural \\/ 20x30\",\"unit_amount\":{\"currency_code\":\"EUR\",\"value\":\"24.95\"},\"tax\":{\"currency_code\":\"EUR\",\"value\":\"0.00\"},\"quantity\":\"1\"}],\"shipping\":{\"name\":{\"full_name\":\"krisler Grillo Alegria\"},\"address\":{\"address_line_1\":\"Calle de Pedro La\u00edn Entralgo 8\",\"address_line_2\":\"Casa 3\",\"admin_area_2\":\"Boadilla del Monte\",\"admin_area_1\":\"MADRID\",\"postal_code\":\"28660\",\"country_code\":\"ES\"}},\"supplementary_data\":{\"tax_nexus\":[]},\"payments\":{\"captures\":[{\"id\":\"3JK73463B6701020H\",\"status\":\"COMPLETED\",\"amount\":{\"currency_code\":\"EUR\",\"value\":\"67.90\"},\"final_capture\":true,\"disbursement_mode\":\"INSTANT\",\"seller_protection\":{\"status\":\"ELIGIBLE\",\"dispute_categories\":[\"ITEM_NOT_RECEIVED\",\"UNAUTHORIZED_TRANSACTION\"]},\"seller_receivable_breakdown\":{\"gross_amount\":{\"currency_code\":\"EUR\",\"value\":\"67.90\"},\"paypal_fee\":{\"currency_code\":\"EUR\",\"value\":\"2.32\"},\"net_amount\":{\"currency_code\":\"EUR\",\"value\":\"65.58\"}},\"invoice_id\":\"rQW1wsRYY231Yk07bZtHE4Frb\",\"custom_id\":\"{\\\"shop_id\\\":751927347,\\\"session_id\\\":\\\"rQW1wsRYY231Yk07bZtHE4Frb\\\"}\",\"links\":[{\"href\":\"https:\\/\\/api.paypal.com\\/v2\\/payments\\/captures\\/3JK73463B6701020H\",\"rel\":\"self\",\"method\":\"GET\"},{\"href\":\"https:\\/\\/api.paypal.com\\/v2\\/payments\\/captures\\/3JK73463B6701020H\\/refund\",\"rel\":\"refund\",\"method\":\"POST\"},{\"href\":\"https:\\/\\/api.paypal.com\\/v2\\/checkout\\/orders\\/6B937896BX769570H\",\"rel\":\"up\",\"method\":\"GET\"}],\"create_time\":\"2026-01-21T11:06:34Z\",\"update_time\":\"2026-01-21T11:06:34Z\"}]}}],\"payer\":{\"name\":{\"given_name\":\"krisler\",\"surname\":\"Grillo Alegria\"},\"email_address\":\"kily_00@hotmail.com\",\"payer_id\":\"PTPX55NJPVUUU\",\"phone\":{\"phone_number\":{\"national_number\":\"628059957\"}},\"address\":{\"address_line_1\":\"Calle de Pedro La\u00edn Entralgo 8\",\"address_line_2\":\"Casa 3\",\"admin_area_2\":\"Boadilla del Monte\",\"admin_area_1\":\"MADRID\",\"postal_code\":\"28660\",\"country_code\":\"ES\"}},\"create_time\":\"2026-01-21T11:05:36Z\",\"update_time\":\"2026-01-21T11:06:34Z\",\"links\":[{\"href\":\"https:\\/\\/api.paypal.com\\/v2\\/checkout\\/orders\\/6B937896BX769570H\",\"rel\":\"self\",\"method\":\"GET\"}]}"</t>
  </si>
  <si>
    <t>AS-95736</t>
  </si>
  <si>
    <t>AS-96953</t>
  </si>
  <si>
    <t>gid://shopify/Order/7499491770706</t>
  </si>
  <si>
    <t>gid://shopify/OrderTransaction/8640443416914</t>
  </si>
  <si>
    <t>2026-01-27T21:49:49Z</t>
  </si>
  <si>
    <t>py_3SuK8vIkWweOM9jA0livNO3L</t>
  </si>
  <si>
    <t>rPLcO4mpP7crZHOZIbcij5Sf7</t>
  </si>
  <si>
    <t>"{\"id\":\"py_3SuK8vIkWweOM9jA0livNO3L\",\"object\":\"charge\",\"amount\":3790,\"application_fee\":\"fee_1SuK9qIkWweOM9jA4H9G3PQM\",\"balance_transaction\":\"txn_3SuK8vIkWweOM9jA0Ef55DSI\",\"captured\":true,\"created\":1769550646,\"currency\":\"eur\",\"failure_code\":null,\"failure_message\":null,\"fraud_details\":{},\"livemode\":true,\"metadata\":{\"payments_extension_type\":\"klarna\",\"reconciliation_flow\":\"payments_api\",\"shop_id\":\"751927347\",\"payments_extension\":\"true\",\"payment_id\":\"rPLcO4mpP7crZHOZIbcij5Sf7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uK8vIkWweOM9jA0QQ41LOb\",\"payment_method\":\"pm_1SuK8vIkWweOM9jAgYrBFrRE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</si>
  <si>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AS-96145</t>
  </si>
  <si>
    <t>gid://shopify/Order/7436332990802</t>
  </si>
  <si>
    <t>gid://shopify/OrderTransaction/8611453305170</t>
  </si>
  <si>
    <t>2026-01-17T13:45:41Z</t>
  </si>
  <si>
    <t>ch_3SqZovIkWweOM9jA2mYP0ydy</t>
  </si>
  <si>
    <t>rVKzUtn5LiU81TqgmO0riKQMh</t>
  </si>
  <si>
    <t>pi_3SqZovIkWweOM9jA2TmA5OLi</t>
  </si>
  <si>
    <t>"{\"id\":\"pi_3SqZovIkWweOM9jA2TmA5OLi\",\"object\":\"payment_intent\",\"amount\":16985,\"amount_capturable\":0,\"amount_received\":0,\"canceled_at\":null,\"cancellation_reason\":null,\"capture_method\":\"automatic\",\"latest_charge\":{\"id\":\"ch_3SqZovIkWweOM9jA2mYP0ydy\",\"object\":\"charge\",\"amount\":16985,\"application_fee\":null,\"balance_transaction\":null,\"captured\":false,\"created\":1768657542,\"currency\":\"eur\",\"failure_code\":\"expired_card\",\"failure_message\":\"Your card has expired.\",\"fraud_details\":{},\"livemode\":true,\"metadata\":{\"payment_id\":\"rVKzUtn5LiU81TqgmO0riKQMh\",\"payments_extension\":\"true\",\"payments_extension_type\":\"card\",\"reconciliation_flow\":\"payments_api\",\"shop_id\":\"751927347\"},\"outcome\":{\"advice_code\":\"confirm_card_data\",\"network_advice_code\":\"03\",\"network_decline_code\":\"54\",\"network_status\":\"declined_by_network\",\"reason\":\"expired_card\",\"risk_level\":\"normal\",\"seller_message\":\"The bank returned the decline code `expired_card`.\",\"type\":\"issuer_declined\"},\"paid\":false,\"payment_intent\":\"pi_3SqZovIkWweOM9jA2TmA5OLi\",\"payment_method\":\"pm_1SqZovIkWweOM9jAQbC8V9Bb\",\"payment_method_details\":{\"card\":{\"amount_authorized\":null,\"authorization_code\":null,\"brand\":\"visa\",\"checks\":{\"address_line1_check\":\"fail\",\"address_postal_code_check\":\"fail\",\"cvc_check\":\"fail\"},\"country\":\"FR\",\"description\":\"Visa Gold\",\"ds_transaction_id\":null,\"exp_month\":8,\"exp_year\":2029,\"extended_authorization\":{\"status\":\"disabled\"},\"fingerprint\":\"vCKLxDcFQRATh2OU\",\"funding\":\"debit\",\"iin\":\"463343\",\"incremental_authorization\":{\"status\":\"unavailable\"},\"installments\":null,\"issuer\":\"BPCE\",\"last4\":\"8997\",\"mandate\":null,\"moto\":false,\"multicapture\":{\"status\":\"unavailable\"},\"network\":\"visa\",\"network_token\":{\"used\":false},\"network_transaction_id\":\"486017495425398\",\"overcapture\":{\"maximum_amount_capturable\":16985,\"status\":\"unavailable\"},\"payment_account_reference\":\"V001AACB068012025091216144578\",\"regulated_status\":\"unregulated\",\"three_d_secure\":null,\"wallet\":null},\"type\":\"card\"},\"refunded\":false,\"source\":null,\"status\":\"failed\",\"mit_params\":{\"network_transaction_id\":\"486017495425398\"}},\"confirmation_method\":\"manual\",\"created\":1768657541,\"currency\":\"eur\",\"customer\":null,\"last_payment_error\":{\"advice_code\":\"confirm_card_data\",\"charge\":\"ch_3SqZovIkWweOM9jA2mYP0ydy\",\"code\":\"expired_card\",\"decline_code\":\"expired_card\",\"doc_url\":\"https:\\/\\/stripe.com\\/docs\\/error-codes\\/expired-card\",\"message\":\"Your card has expired.\",\"network_advice_code\":\"03\",\"network_decline_code\":\"54\",\"param\":\"exp_month\",\"payment_method\":{\"id\":\"pm_1SqZovIkWweOM9jAQbC8V9Bb\",\"object\":\"payment_method\",\"card\":{\"brand\":\"visa\",\"checks\":{\"address_line1_check\":\"fail\",\"address_postal_code_check\":\"fail\",\"cvc_check\":\"fail\"},\"country\":\"FR\",\"description\":\"Visa Gold\",\"display_brand\":\"visa\",\"exp_month\":8,\"exp_year\":2029,\"fingerprint\":\"vCKLxDcFQRATh2OU\",\"funding\":\"debit\",\"generated_from\":null,\"iin\":\"463343\",\"issuer\":\"BPCE\",\"last4\":\"8997\",\"network_token\":null,\"networks\":{\"available\":[\"visa\"],\"preferred\":null},\"payment_account_reference\":null,\"regulated_status\":\"unregulated\",\"three_d_secure_usage\":{\"supported\":true},\"wallet\":null},\"created\":1768657541,\"livemode\":true,\"metadata\":{},\"type\":\"card\"},\"type\":\"card_error\"},\"livemode\":true,\"metadata\":{\"payment_id\":\"rVKzUtn5LiU81TqgmO0riKQMh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</si>
  <si>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gid://shopify/OrderTransaction/8611457597778</t>
  </si>
  <si>
    <t>2026-01-17T13:46:43Z</t>
  </si>
  <si>
    <t>ch_3SqZpvIkWweOM9jA2PHcZp1F</t>
  </si>
  <si>
    <t>rijIDhmoletXjfkydryD8W7Zf</t>
  </si>
  <si>
    <t>pi_3SqZpvIkWweOM9jA25KnAS4v</t>
  </si>
  <si>
    <t>"{\"id\":\"pi_3SqZpvIkWweOM9jA25KnAS4v\",\"object\":\"payment_intent\",\"amount\":16985,\"amount_capturable\":0,\"amount_received\":16985,\"canceled_at\":null,\"cancellation_reason\":null,\"capture_method\":\"automatic\",\"latest_charge\":{\"id\":\"ch_3SqZpvIkWweOM9jA2PHcZp1F\",\"object\":\"charge\",\"amount\":16985,\"application_fee\":\"fee_1SqZqUIkWweOM9jAgHKmRThk\",\"balance_transaction\":\"txn_3SqZpvIkWweOM9jA20EH5JYc\",\"captured\":true,\"created\":1768657638,\"currency\":\"eur\",\"failure_code\":null,\"failure_message\":null,\"fraud_details\":{},\"livemode\":true,\"metadata\":{\"payment_id\":\"rijIDhmoletXjfkydryD8W7Z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ZpvIkWweOM9jA25KnAS4v\",\"payment_method\":\"pm_1SqZpvIkWweOM9jAIpqCligQ\",\"payment_method_details\":{\"card\":{\"amount_authorized\":16985,\"authorization_code\":\"364482\",\"brand\":\"visa\",\"checks\":{\"address_line1_check\":\"fail\",\"address_postal_code_check\":\"fail\",\"cvc_check\":\"pass\"},\"country\":\"FR\",\"description\":\"Visa Gold\",\"ds_transaction_id\":null,\"exp_month\":9,\"exp_year\":2028,\"extended_authorization\":{\"status\":\"disabled\"},\"fingerprint\":\"vCKLxDcFQRATh2OU\",\"funding\":\"debit\",\"iin\":\"463343\",\"incremental_authorization\":{\"status\":\"unavailable\"},\"installments\":null,\"issuer\":\"BPCE\",\"last4\":\"8997\",\"mandate\":null,\"moto\":false,\"multicapture\":{\"status\":\"unavailable\"},\"network\":\"visa\",\"network_token\":{\"used\":false},\"network_transaction_id\":\"486017496385073\",\"overcapture\":{\"maximum_amount_capturable\":16985,\"status\":\"unavailable\"},\"payment_account_reference\":\"V001AACB068012025091216144578\",\"regulated_status\":\"unregulated\",\"three_d_secure\":{\"authentication_flow\":\"challenge\",\"electronic_commerce_indicator\":\"05\",\"exemption_indicator\":null,\"result\":\"authenticated\",\"result_reason\":null,\"transaction_id\":\"376b89d2-87bd-4ee0-afca-58bcf922b555\",\"version\":\"2.2.0\"},\"wallet\":null},\"type\":\"card\"},\"refunded\":false,\"source\":null,\"status\":\"succeeded\",\"mit_params\":{\"network_transaction_id\":\"486017496385073\"}},\"confirmation_method\":\"manual\",\"created\":1768657603,\"currency\":\"eur\",\"customer\":null,\"last_payment_error\":null,\"livemode\":true,\"metadata\":{\"payment_id\":\"rijIDhmoletXjfkydryD8W7Zf\",\"payments_extension\":\"true\",\"payments_extension_type\":\"card\",\"reconciliation_flow\":\"payments_api\",\"shop_id\":\"751927347\"},\"next_action\":null,\"payment_method\":\"pm_1SqZpvIkWweOM9jAIpqCligQ\",\"payment_method_types\":[\"card\"],\"source\":null,\"status\":\"succeeded\"}"</t>
  </si>
  <si>
    <t>AS-95826</t>
  </si>
  <si>
    <t>gid://shopify/Order/7425878032722</t>
  </si>
  <si>
    <t>gid://shopify/OrderTransaction/8598838772050</t>
  </si>
  <si>
    <t>2026-01-13T11:11:53Z</t>
  </si>
  <si>
    <t>py_3Sp5VtIkWweOM9jA1OPoGLm8</t>
  </si>
  <si>
    <t>rkBF5bry54XzcJlv8TvOO5vNV</t>
  </si>
  <si>
    <t>"{\"id\":\"py_3Sp5VtIkWweOM9jA1OPoGLm8\",\"object\":\"charge\",\"amount\":3790,\"application_fee\":\"fee_1Sp5W8IkWweOM9jAb7HAwe9p\",\"balance_transaction\":\"txn_3Sp5VtIkWweOM9jA1jrK76hy\",\"captured\":true,\"created\":1768302728,\"currency\":\"eur\",\"failure_code\":null,\"failure_message\":null,\"fraud_details\":{},\"livemode\":true,\"metadata\":{\"payments_extension_type\":\"klarna\",\"reconciliation_flow\":\"payments_api\",\"shop_id\":\"751927347\",\"payments_extension\":\"true\",\"payment_id\":\"rkBF5bry54XzcJlv8TvOO5vNV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p5VtIkWweOM9jA1QA4Zn6C\",\"payment_method\":\"pm_1Sp5VtIkWweOM9jAbYJwg5zO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</si>
  <si>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AS-95550</t>
  </si>
  <si>
    <t>gid://shopify/Order/7418848477522</t>
  </si>
  <si>
    <t>gid://shopify/OrderTransaction/8591845720402</t>
  </si>
  <si>
    <t>2026-01-10T14:14:51Z</t>
  </si>
  <si>
    <t>ch_3So2wKIkWweOM9jA03jSbTWD</t>
  </si>
  <si>
    <t>rtA5hNqaT5ZjXoZGcbHGWeuQ2</t>
  </si>
  <si>
    <t>pi_3So2wKIkWweOM9jA0BB7jQcg</t>
  </si>
  <si>
    <t>"{\"id\":\"pi_3So2wKIkWweOM9jA0BB7jQcg\",\"object\":\"payment_intent\",\"amount\":19990,\"amount_capturable\":0,\"amount_received\":19990,\"canceled_at\":null,\"cancellation_reason\":null,\"capture_method\":\"automatic\",\"latest_charge\":{\"id\":\"ch_3So2wKIkWweOM9jA03jSbTWD\",\"object\":\"charge\",\"amount\":19990,\"application_fee\":\"fee_1So2wLIkWweOM9jAmlXfWMiK\",\"balance_transaction\":\"txn_3So2wKIkWweOM9jA00HWHa1x\",\"captured\":true,\"created\":1768054492,\"currency\":\"eur\",\"failure_code\":null,\"failure_message\":null,\"fraud_details\":{},\"livemode\":true,\"metadata\":{\"payment_id\":\"rtA5hNqaT5ZjXoZGcbHGWeuQ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2wKIkWweOM9jA0BB7jQcg\",\"payment_method\":\"pm_1So2wKIkWweOM9jAZaeb9Fxc\",\"payment_method_details\":{\"card\":{\"amount_authorized\":19990,\"authorization_code\":\"QB2KOG\",\"brand\":\"mastercard\",\"checks\":{\"address_line1_check\":null,\"address_postal_code_check\":null,\"cvc_check\":null},\"country\":\"FR\",\"description\":\"Business Premium Debit\",\"ds_transaction_id\":null,\"exp_month\":1,\"exp_year\":2029,\"extended_authorization\":{\"status\":\"disabled\"},\"fingerprint\":\"FBOVOeZNIeg34RBU\",\"funding\":\"debit\",\"iin\":\"518050\",\"incremental_authorization\":{\"status\":\"unavailable\"},\"installments\":null,\"issuer\":\"CREDIT MUTUEL ARKEA\",\"last4\":\"0000\",\"mandate\":null,\"moto\":false,\"multicapture\":{\"status\":\"unavailable\"},\"network\":\"mastercard\",\"network_token\":{\"used\":false},\"network_transaction_id\":\"BPDGNNGX50110\",\"overcapture\":{\"maximum_amount_capturable\":19990,\"status\":\"unavailable\"},\"payment_account_reference\":\"50018ZUF7HJ9VL4XR0AY3VU8YUB90\",\"regulated_status\":\"unregulated\",\"three_d_secure\":null,\"wallet\":{\"apple_pay\":{\"type\":\"apple_pay\"},\"dynamic_last4\":\"3023\",\"type\":\"apple_pay\"}},\"type\":\"card\"},\"refunded\":false,\"source\":null,\"status\":\"succeeded\",\"mit_params\":{\"network_transaction_id\":\"BPDGNNGX50110\"}},\"confirmation_method\":\"manual\",\"created\":1768054492,\"currency\":\"eur\",\"customer\":null,\"last_payment_error\":null,\"livemode\":true,\"metadata\":{\"payment_id\":\"rtA5hNqaT5ZjXoZGcbHGWeuQ2\",\"payments_extension\":\"true\",\"payments_extension_type\":\"card\",\"reconciliation_flow\":\"payments_api\",\"shop_id\":\"751927347\"},\"next_action\":null,\"payment_method\":\"pm_1So2wKIkWweOM9jAZaeb9Fxc\",\"payment_method_types\":[\"card\"],\"source\":null,\"status\":\"succeeded\"}"</t>
  </si>
  <si>
    <t>AS-97083</t>
  </si>
  <si>
    <t>gid://shopify/Order/7512572232018</t>
  </si>
  <si>
    <t>gid://shopify/OrderTransaction/8645878415698</t>
  </si>
  <si>
    <t>2026-01-29T18:59:38Z</t>
  </si>
  <si>
    <t>ch_3Sv0RKIkWweOM9jA2GytNVrh</t>
  </si>
  <si>
    <t>rKd4XIl88vY6HpLXrNr2h1mLC</t>
  </si>
  <si>
    <t>pi_3Sv0RKIkWweOM9jA2SOWKMMV</t>
  </si>
  <si>
    <t>"{\"id\":\"pi_3Sv0RKIkWweOM9jA2SOWKMMV\",\"object\":\"payment_intent\",\"amount\":29370,\"amount_capturable\":0,\"amount_received\":29370,\"canceled_at\":null,\"cancellation_reason\":null,\"capture_method\":\"automatic\",\"latest_charge\":{\"id\":\"ch_3Sv0RKIkWweOM9jA2GytNVrh\",\"object\":\"charge\",\"amount\":29370,\"application_fee\":\"fee_1Sv0RaIkWweOM9jAvpPGQF1z\",\"balance_transaction\":\"txn_3Sv0RKIkWweOM9jA2hF8dz0b\",\"captured\":true,\"created\":1769713194,\"currency\":\"eur\",\"failure_code\":null,\"failure_message\":null,\"fraud_details\":{},\"livemode\":true,\"metadata\":{\"payment_id\":\"rKd4XIl88vY6HpLXrNr2h1mL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0RKIkWweOM9jA2SOWKMMV\",\"payment_method\":\"pm_1Sv0RKIkWweOM9jAAa3VUsZe\",\"payment_method_details\":{\"card\":{\"amount_authorized\":29370,\"authorization_code\":\"J3IZOJ\",\"brand\":\"visa\",\"checks\":{\"address_line1_check\":\"fail\",\"address_postal_code_check\":\"fail\",\"cvc_check\":\"pass\"},\"country\":\"ES\",\"description\":\"Visa Infinite\",\"ds_transaction_id\":null,\"exp_month\":2,\"exp_year\":2029,\"extended_authorization\":{\"status\":\"disabled\"},\"fingerprint\":\"V3Q8RnJerx2lHvSL\",\"funding\":\"debit\",\"iin\":\"416598\",\"incremental_authorization\":{\"status\":\"unavailable\"},\"installments\":null,\"issuer\":\"REVOLUT BANK UAB\",\"last4\":\"0632\",\"mandate\":null,\"moto\":false,\"multicapture\":{\"status\":\"unavailable\"},\"network\":\"visa\",\"network_token\":{\"used\":false},\"network_transaction_id\":\"486029683945060\",\"overcapture\":{\"maximum_amount_capturable\":29370,\"status\":\"unavailable\"},\"payment_account_reference\":\"V0010013024072285865827225802\",\"regulated_status\":\"unregulated\",\"three_d_secure\":{\"authentication_flow\":\"challenge\",\"electronic_commerce_indicator\":\"05\",\"exemption_indicator\":null,\"result\":\"authenticated\",\"result_reason\":null,\"transaction_id\":\"620006fd-78bd-46be-8f16-4fe524ccb4e5\",\"version\":\"2.2.0\"},\"wallet\":null},\"type\":\"card\"},\"refunded\":false,\"source\":null,\"status\":\"succeeded\",\"mit_params\":{\"network_transaction_id\":\"486029683945060\"}},\"confirmation_method\":\"manual\",\"created\":1769713178,\"currency\":\"eur\",\"customer\":null,\"last_payment_error\":null,\"livemode\":true,\"metadata\":{\"payment_id\":\"rKd4XIl88vY6HpLXrNr2h1mLC\",\"payments_extension\":\"true\",\"payments_extension_type\":\"card\",\"reconciliation_flow\":\"payments_api\",\"shop_id\":\"751927347\"},\"next_action\":null,\"payment_method\":\"pm_1Sv0RKIkWweOM9jAAa3VUsZe\",\"payment_method_types\":[\"card\"],\"source\":null,\"status\":\"succeeded\"}"</t>
  </si>
  <si>
    <t>AS-96249</t>
  </si>
  <si>
    <t>gid://shopify/Order/7439424422226</t>
  </si>
  <si>
    <t>gid://shopify/OrderTransaction/8615146455378</t>
  </si>
  <si>
    <t>2026-01-18T15:04:00Z</t>
  </si>
  <si>
    <t>6VA74762LC6977112</t>
  </si>
  <si>
    <t>"{\"id\":\"6VA74762LC6977112\",\"intent\":\"CAPTURE\",\"status\":\"COMPLETED\",\"payment_source\":{\"paypal\":{\"email_address\":\"hugoperdoncin@gmail.com\",\"account_id\":\"2XGA8QKVPLRHC\",\"account_status\":\"VERIFIED\",\"name\":{\"given_name\":\"Hugo\",\"surname\":\"PERDONCIN\"},\"phone_number\":{\"national_number\":\"33649228914\"},\"address\":{\"address_line_1\":\"2 Mar\u00e9chal de Gassion\",\"admin_area_2\":\"Nantes\",\"postal_code\":\"44100\",\"country_code\":\"FR\"}}},\"purchase_units\":[{\"reference_id\":\"default\",\"amount\":{\"currency_code\":\"EUR\",\"value\":\"140.70\",\"breakdown\":{\"item_total\":{\"currency_code\":\"EUR\",\"value\":\"140.70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Nighthawks (Special Edition) - Edward Hopper - P\u00f3ster \\/ Sin marco \\/ 20x30\",\"custom_id\":\"{\\\"shop_id\\\":751927347,\\\"session_id\\\":\\\"rMwm4OdLsviRlDvl7sgDE1j7z\\\"}\",\"invoice_id\":\"rMwm4OdLsviRlDvl7sgDE1j7z\",\"soft_descriptor\":\"ARTESTASTOR ARTESTASTO\",\"items\":[{\"name\":\"Nighthawks (Special Edition) - Edward Hopper - P\u00f3ster \\/ Sin marco \\/ 20x30\",\"unit_amount\":{\"currency_code\":\"EUR\",\"value\":\"12.95\"},\"tax\":{\"currency_code\":\"EUR\",\"value\":\"0.00\"},\"quantity\":\"1\"},{\"name\":\"Rhythm No.1 (Special Edition) - Robert Delaunay - P\u00f3ster \\/ Sin marco \\/ 40x50\",\"unit_amount\":{\"currency_code\":\"EUR\",\"value\":\"26.95\"},\"tax\":{\"currency_code\":\"EUR\",\"value\":\"0.00\"},\"quantity\":\"1\"},{\"name\":\"Faun by Moonlight (Special Edition) - L\u00e9on Spilliaert - P\u00f3ster \\/ Sin marco \\/ 30x40\",\"unit_amount\":{\"currency_code\":\"EUR\",\"value\":\"19.95\"},\"tax\":{\"currency_code\":\"EUR\",\"value\":\"0.00\"},\"quantity\":\"1\"},{\"name\":\"Blue Night (Special Edition) - Paul Klee - P\u00f3ster \\/ Sin marco \\/ 40x50\",\"unit_amount\":{\"currency_code\":\"EUR\",\"value\":\"26.95\"},\"tax\":{\"currency_code\":\"EUR\",\"value\":\"0.00\"},\"quantity\":\"1\"},{\"name\":\"Cafe\u0301 Terrace at Night (Special Edition) - Vincent van Gogh - P\u00f3ster \\/ Sin marco \\/ 40x50\",\"unit_amount\":{\"currency_code\":\"EUR\",\"value\":\"26.95\"},\"tax\":{\"currency_code\":\"EUR\",\"value\":\"0.00\"},\"quantity\":\"1\"},{\"name\":\"Starry starry night - P\u00f3ster \\/ Sin marco \\/ 40x50\",\"unit_amount\":{\"currency_code\":\"EUR\",\"value\":\"26.95\"},\"tax\":{\"currency_code\":\"EUR\",\"value\":\"0.00\"},\"quantity\":\"1\"}],\"shipping\":{\"name\":{\"full_name\":\"Hugo PERDONCIN\"},\"address\":{\"address_line_1\":\"10 rue Charles Chaigneau\",\"admin_area_2\":\"Bordeaux\",\"postal_code\":\"33100\",\"country_code\":\"FR\"}},\"supplementary_data\":{\"tax_nexus\":[]},\"payments\":{\"captures\":[{\"id\":\"2NA522198S197821M\",\"status\":\"COMPLETED\",\"amount\":{\"currency_code\":\"EUR\",\"value\":\"140.70\"},\"final_capture\":true,\"disbursement_mode\":\"INSTANT\",\"seller_protection\":{\"status\":\"ELIGIBLE\",\"dispute_categories\":[\"ITEM_NOT_RECEIVED\",\"UNAUTHORIZED_TRANSACTION\"]},\"seller_receivable_breakdown\":{\"gross_amount\":{\"currency_code\":\"EUR\",\"value\":\"140.70\"},\"paypal_fee\":{\"currency_code\":\"EUR\",\"value\":\"4.43\"},\"net_amount\":{\"currency_code\":\"EUR\",\"value\":\"136.27\"}},\"invoice_id\":\"rMwm4OdLsviRlDvl7sgDE1j7z\",\"custom_id\":\"{\\\"shop_id\\\":751927347,\\\"session_id\\\":\\\"rMwm4OdLsviRlDvl7sgDE1j7z\\\"}\",\"links\":[{\"href\":\"https:\\/\\/api.paypal.com\\/v2\\/payments\\/captures\\/2NA522198S197821M\",\"rel\":\"self\",\"method\":\"GET\"},{\"href\":\"https:\\/\\/api.paypal.com\\/v2\\/payments\\/captures\\/2NA522198S197821M\\/refund\",\"rel\":\"refund\",\"method\":\"POST\"},{\"href\":\"https:\\/\\/api.paypal.com\\/v2\\/checkout\\/orders\\/6VA74762LC6977112\",\"rel\":\"up\",\"method\":\"GET\"}],\"create_time\":\"2026-01-18T15:04:02Z\",\"update_time\":\"2026-01-18T15:04:02Z\"}]}}],\"payer\":{\"name\":{\"given_name\":\"Hugo\",\"surname\":\"PERDONCIN\"},\"email_address\":\"hugoperdoncin@gmail.com\",\"payer_id\":\"2XGA8QKVPLRHC\",\"phone\":{\"phone_number\":{\"national_number\":\"33649228914\"}},\"address\":{\"address_line_1\":\"2 Mar\u00e9chal de Gassion\",\"admin_area_2\":\"Nantes\",\"postal_code\":\"44100\",\"country_code\":\"FR\"}},\"create_time\":\"2026-01-18T15:02:52Z\",\"update_time\":\"2026-01-18T15:04:02Z\",\"links\":[{\"href\":\"https:\\/\\/api.paypal.com\\/v2\\/checkout\\/orders\\/6VA74762LC6977112\",\"rel\":\"self\",\"method\":\"GET\"}]}"</t>
  </si>
  <si>
    <t>AS-95459</t>
  </si>
  <si>
    <t>gid://shopify/Order/7416401199442</t>
  </si>
  <si>
    <t>gid://shopify/OrderTransaction/8589176602962</t>
  </si>
  <si>
    <t>2026-01-09T13:05:25Z</t>
  </si>
  <si>
    <t>ch_3SnfNZIkWweOM9jA0AYMRM3p</t>
  </si>
  <si>
    <t>rgRdmqHlCRlYpjb1TcirZdKe7</t>
  </si>
  <si>
    <t>pi_3SnfNZIkWweOM9jA0Dz05W8M</t>
  </si>
  <si>
    <t>"{\"id\":\"pi_3SnfNZIkWweOM9jA0Dz05W8M\",\"object\":\"payment_intent\",\"amount\":13590,\"amount_capturable\":0,\"amount_received\":13590,\"canceled_at\":null,\"cancellation_reason\":null,\"capture_method\":\"automatic\",\"latest_charge\":{\"id\":\"ch_3SnfNZIkWweOM9jA0AYMRM3p\",\"object\":\"charge\",\"amount\":13590,\"application_fee\":\"fee_1SnfNcIkWweOM9jAfIxakiI4\",\"balance_transaction\":\"txn_3SnfNZIkWweOM9jA0FM2s3fq\",\"captured\":true,\"created\":1767963926,\"currency\":\"eur\",\"failure_code\":null,\"failure_message\":null,\"fraud_details\":{},\"livemode\":true,\"metadata\":{\"payment_id\":\"rgRdmqHlCRlYpjb1TcirZdKe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fNZIkWweOM9jA0Dz05W8M\",\"payment_method\":\"pm_1SnfNZIkWweOM9jArqTj7bpR\",\"payment_method_details\":{\"card\":{\"amount_authorized\":13590,\"authorization_code\":\"XEORDE\",\"brand\":\"mastercard\",\"checks\":{\"address_line1_check\":\"unavailable\",\"address_postal_code_check\":\"unavailable\",\"cvc_check\":\"pass\"},\"country\":\"DE\",\"description\":\"Business Premium Debit\",\"ds_transaction_id\":null,\"exp_month\":6,\"exp_year\":2029,\"extended_authorization\":{\"status\":\"disabled\"},\"fingerprint\":\"a3k5ntQWcyYYHKwh\",\"funding\":\"debit\",\"iin\":\"535504\",\"incremental_authorization\":{\"status\":\"unavailable\"},\"installments\":null,\"issuer\":\"DEUTSCHE BANK AG\",\"last4\":\"3504\",\"mandate\":null,\"moto\":false,\"multicapture\":{\"status\":\"unavailable\"},\"network\":\"mastercard\",\"network_token\":{\"used\":false},\"network_transaction_id\":\"BPDXEORDE0109\",\"overcapture\":{\"maximum_amount_capturable\":13590,\"status\":\"unavailable\"},\"payment_account_reference\":\"50018H0HYSI6ZFACRELNN3LCPZ1DK\",\"regulated_status\":\"unregulated\",\"three_d_secure\":null,\"wallet\":null},\"type\":\"card\"},\"refunded\":false,\"source\":null,\"status\":\"succeeded\",\"mit_params\":{\"network_transaction_id\":\"BPDXEORDE0109\"}},\"confirmation_method\":\"manual\",\"created\":1767963925,\"currency\":\"eur\",\"customer\":null,\"last_payment_error\":null,\"livemode\":true,\"metadata\":{\"payment_id\":\"rgRdmqHlCRlYpjb1TcirZdKe7\",\"payments_extension\":\"true\",\"payments_extension_type\":\"card\",\"reconciliation_flow\":\"payments_api\",\"shop_id\":\"751927347\"},\"next_action\":null,\"payment_method\":\"pm_1SnfNZIkWweOM9jArqTj7bpR\",\"payment_method_types\":[\"card\"],\"source\":null,\"status\":\"succeeded\"}"</t>
  </si>
  <si>
    <t>AS-96250</t>
  </si>
  <si>
    <t>gid://shopify/Order/7439441461586</t>
  </si>
  <si>
    <t>gid://shopify/OrderTransaction/8615166181714</t>
  </si>
  <si>
    <t>2026-01-18T15:14:26Z</t>
  </si>
  <si>
    <t>ch_3SqxgMIkWweOM9jA06B8G8Tq</t>
  </si>
  <si>
    <t>rjX3IlY82fpWk9tQ7OXQNn0U6</t>
  </si>
  <si>
    <t>pi_3SqxgMIkWweOM9jA0BXpS65Z</t>
  </si>
  <si>
    <t>"{\"id\":\"pi_3SqxgMIkWweOM9jA0BXpS65Z\",\"object\":\"payment_intent\",\"amount\":4490,\"amount_capturable\":0,\"amount_received\":4490,\"canceled_at\":null,\"cancellation_reason\":null,\"capture_method\":\"automatic\",\"latest_charge\":{\"id\":\"ch_3SqxgMIkWweOM9jA06B8G8Tq\",\"object\":\"charge\",\"amount\":4490,\"application_fee\":\"fee_1SqxgOIkWweOM9jAWkB1fGik\",\"balance_transaction\":\"txn_3SqxgMIkWweOM9jA0wERawC1\",\"captured\":true,\"created\":1768749268,\"currency\":\"eur\",\"failure_code\":null,\"failure_message\":null,\"fraud_details\":{},\"livemode\":true,\"metadata\":{\"payment_id\":\"rjX3IlY82fpWk9tQ7OXQNn0U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xgMIkWweOM9jA0BXpS65Z\",\"payment_method\":\"pm_1SqxgMIkWweOM9jAYlgAD54Z\",\"payment_method_details\":{\"card\":{\"amount_authorized\":4490,\"authorization_code\":\"642359\",\"brand\":\"visa\",\"checks\":{\"address_line1_check\":\"fail\",\"address_postal_code_check\":\"fail\",\"cvc_check\":\"pass\"},\"country\":\"FR\",\"description\":\"Visa Classic\",\"ds_transaction_id\":null,\"exp_month\":4,\"exp_year\":2028,\"extended_authorization\":{\"status\":\"disabled\"},\"fingerprint\":\"9neNl02XfvsdK2HE\",\"funding\":\"credit\",\"iin\":\"499011\",\"incremental_authorization\":{\"status\":\"unavailable\"},\"installments\":null,\"issuer\":\"BPCE\",\"last4\":\"1758\",\"mandate\":null,\"moto\":false,\"multicapture\":{\"status\":\"unavailable\"},\"network\":\"visa\",\"network_token\":{\"used\":false},\"network_transaction_id\":\"486018548688505\",\"overcapture\":{\"maximum_amount_capturable\":4490,\"status\":\"unavailable\"},\"payment_account_reference\":\"V001AACB008012021050331244907\",\"regulated_status\":\"unregulated\",\"three_d_secure\":{\"authentication_flow\":\"frictionless\",\"electronic_commerce_indicator\":\"07\",\"exemption_indicator\":null,\"result\":\"exempted\",\"result_reason\":null,\"transaction_id\":\"71966663-6d23-4088-a9b0-6f02e5d57ae1\",\"version\":\"2.2.0\"},\"wallet\":null},\"type\":\"card\"},\"refunded\":false,\"source\":null,\"status\":\"succeeded\",\"mit_params\":{\"network_transaction_id\":\"486018548688505\"}},\"confirmation_method\":\"manual\",\"created\":1768749266,\"currency\":\"eur\",\"customer\":null,\"last_payment_error\":null,\"livemode\":true,\"metadata\":{\"payment_id\":\"rjX3IlY82fpWk9tQ7OXQNn0U6\",\"payments_extension\":\"true\",\"payments_extension_type\":\"card\",\"reconciliation_flow\":\"payments_api\",\"shop_id\":\"751927347\"},\"next_action\":null,\"payment_method\":\"pm_1SqxgMIkWweOM9jAYlgAD54Z\",\"payment_method_types\":[\"card\"],\"source\":null,\"status\":\"succeeded\"}"</t>
  </si>
  <si>
    <t>AS-94821</t>
  </si>
  <si>
    <t>gid://shopify/Order/7393503150418</t>
  </si>
  <si>
    <t>gid://shopify/OrderTransaction/8566488957266</t>
  </si>
  <si>
    <t>2026-01-01T17:09:35Z</t>
  </si>
  <si>
    <t>2SE01371HM047835M</t>
  </si>
  <si>
    <t>"{\"id\":\"2SE01371HM047835M\",\"intent\":\"CAPTURE\",\"status\":\"COMPLETED\",\"payment_source\":{\"paypal\":{\"email_address\":\"rjofreh25@gmail.com\",\"account_id\":\"7JR6LC3H4KE2A\",\"account_status\":\"VERIFIED\",\"name\":{\"given_name\":\"Raquel\",\"surname\":\"Jofre\"},\"phone_number\":{\"national_number\":\"680762886\"},\"address\":{\"address_line_1\":\"av. moreres, 22, 1o 3a\",\"admin_area_2\":\"suria\",\"admin_area_1\":\"Barcelona\",\"postal_code\":\"08260\",\"country_code\":\"ES\"}}},\"purchase_units\":[{\"reference_id\":\"default\",\"amount\":{\"currency_code\":\"EUR\",\"value\":\"58.95\",\"breakdown\":{\"item_total\":{\"currency_code\":\"EUR\",\"value\":\"58.95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ovement of Vaulted Chambers Exhibition - Paul Klee - P\u00f3ster \\/ Madera negro \\/ 40x50\",\"custom_id\":\"{\\\"shop_id\\\":751927347,\\\"session_id\\\":\\\"ruDxI3uIiZwfoIlaEeyx7b0H7\\\"}\",\"invoice_id\":\"ruDxI3uIiZwfoIlaEeyx7b0H7\",\"soft_descriptor\":\"PAYPAL *ARTESTASTOR AR\",\"items\":[{\"name\":\"Movement of Vaulted Chambers Exhibition - Paul Klee - P\u00f3ster \\/ Madera negro \\/ 40x50\",\"unit_amount\":{\"currency_code\":\"EUR\",\"value\":\"58.95\"},\"tax\":{\"currency_code\":\"EUR\",\"value\":\"0.00\"},\"quantity\":\"1\"}],\"shipping\":{\"name\":{\"full_name\":\"Raquel Jofre Hombrado\"},\"address\":{\"address_line_1\":\"Carrer de Teresa de Calcuta 21\",\"admin_area_2\":\"S\u00daRIA\",\"admin_area_1\":\"BARCELONA\",\"postal_code\":\"08260\",\"country_code\":\"ES\"}},\"supplementary_data\":{\"tax_nexus\":[]},\"payments\":{\"captures\":[{\"id\":\"2HE95554T0540935T\",\"status\":\"COMPLETED\",\"amount\":{\"currency_code\":\"EUR\",\"value\":\"58.95\"},\"final_capture\":true,\"disbursement_mode\":\"INSTANT\",\"seller_protection\":{\"status\":\"ELIGIBLE\",\"dispute_categories\":[\"ITEM_NOT_RECEIVED\",\"UNAUTHORIZED_TRANSACTION\"]},\"seller_receivable_breakdown\":{\"gross_amount\":{\"currency_code\":\"EUR\",\"value\":\"58.95\"},\"paypal_fee\":{\"currency_code\":\"EUR\",\"value\":\"2.06\"},\"net_amount\":{\"currency_code\":\"EUR\",\"value\":\"56.89\"}},\"invoice_id\":\"ruDxI3uIiZwfoIlaEeyx7b0H7\",\"custom_id\":\"{\\\"shop_id\\\":751927347,\\\"session_id\\\":\\\"ruDxI3uIiZwfoIlaEeyx7b0H7\\\"}\",\"links\":[{\"href\":\"https:\\/\\/api.paypal.com\\/v2\\/payments\\/captures\\/2HE95554T0540935T\",\"rel\":\"self\",\"method\":\"GET\"},{\"href\":\"https:\\/\\/api.paypal.com\\/v2\\/payments\\/captures\\/2HE95554T0540935T\\/refund\",\"rel\":\"refund\",\"method\":\"POST\"},{\"href\":\"https:\\/\\/api.paypal.com\\/v2\\/checkout\\/orders\\/2SE01371HM047835M\",\"rel\":\"up\",\"method\":\"GET\"}],\"create_time\":\"2026-01-01T17:09:37Z\",\"update_time\":\"2026-01-01T17:09:37Z\"}]}}],\"payer\":{\"name\":{\"given_name\":\"Raquel\",\"surname\":\"Jofre\"},\"email_address\":\"rjofreh25@gmail.com\",\"payer_id\":\"7JR6LC3H4KE2A\",\"phone\":{\"phone_number\":{\"national_number\":\"680762886\"}},\"address\":{\"address_line_1\":\"av. moreres, 22, 1o 3a\",\"admin_area_2\":\"suria\",\"admin_area_1\":\"Barcelona\",\"postal_code\":\"08260\",\"country_code\":\"ES\"}},\"create_time\":\"2026-01-01T17:09:12Z\",\"update_time\":\"2026-01-01T17:09:37Z\",\"links\":[{\"href\":\"https:\\/\\/api.paypal.com\\/v2\\/checkout\\/orders\\/2SE01371HM047835M\",\"rel\":\"self\",\"method\":\"GET\"}]}"</t>
  </si>
  <si>
    <t>AS-96158</t>
  </si>
  <si>
    <t>gid://shopify/Order/7436779782482</t>
  </si>
  <si>
    <t>gid://shopify/OrderTransaction/8611983393106</t>
  </si>
  <si>
    <t>2026-01-17T15:40:31Z</t>
  </si>
  <si>
    <t>ch_3Sqbc4IkWweOM9jA0y6TQE2Z</t>
  </si>
  <si>
    <t>r8XOAPLunpMMJG7Mui0VgoIYo</t>
  </si>
  <si>
    <t>pi_3Sqbc4IkWweOM9jA0hlBcJyV</t>
  </si>
  <si>
    <t>"{\"id\":\"pi_3Sqbc4IkWweOM9jA0hlBcJyV\",\"object\":\"payment_intent\",\"amount\":4790,\"amount_capturable\":0,\"amount_received\":4790,\"canceled_at\":null,\"cancellation_reason\":null,\"capture_method\":\"automatic\",\"latest_charge\":{\"id\":\"ch_3Sqbc4IkWweOM9jA0y6TQE2Z\",\"object\":\"charge\",\"amount\":4790,\"application_fee\":\"fee_1Sqbc7IkWweOM9jAahmGkJqf\",\"balance_transaction\":\"txn_3Sqbc4IkWweOM9jA0edfSxe6\",\"captured\":true,\"created\":1768664434,\"currency\":\"eur\",\"failure_code\":null,\"failure_message\":null,\"fraud_details\":{},\"livemode\":true,\"metadata\":{\"payment_id\":\"r8XOAPLunpMMJG7Mui0VgoIY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bc4IkWweOM9jA0hlBcJyV\",\"payment_method\":\"pm_1Sqbc4IkWweOM9jATi9luopg\",\"payment_method_details\":{\"card\":{\"amount_authorized\":4790,\"authorization_code\":\"169293\",\"brand\":\"visa\",\"checks\":{\"address_line1_check\":\"fail\",\"address_postal_code_check\":\"pass\",\"cvc_check\":\"pass\"},\"country\":\"FR\",\"description\":\"Visa Gold\",\"ds_transaction_id\":null,\"exp_month\":1,\"exp_year\":2029,\"extended_authorization\":{\"status\":\"disabled\"},\"fingerprint\":\"vxgZtKB3xFBOQxyK\",\"funding\":\"debit\",\"iin\":\"497043\",\"incremental_authorization\":{\"status\":\"unavailable\"},\"installments\":null,\"issuer\":\"LA BANQUE POSTALE\",\"last4\":\"1592\",\"mandate\":null,\"moto\":false,\"multicapture\":{\"status\":\"unavailable\"},\"network\":\"visa\",\"network_token\":{\"used\":false},\"network_transaction_id\":\"486017564343309\",\"overcapture\":{\"maximum_amount_capturable\":4790,\"status\":\"unavailable\"},\"payment_account_reference\":\"V001AADBP30000293689380000000\",\"regulated_status\":\"unregulated\",\"three_d_secure\":{\"authentication_flow\":\"frictionless\",\"electronic_commerce_indicator\":\"05\",\"exemption_indicator\":null,\"result\":\"authenticated\",\"result_reason\":null,\"transaction_id\":\"bd963905-81de-415c-a79b-8481333b5671\",\"version\":\"2.2.0\"},\"wallet\":null},\"type\":\"card\"},\"refunded\":false,\"source\":null,\"status\":\"succeeded\",\"mit_params\":{\"network_transaction_id\":\"486017564343309\"}},\"confirmation_method\":\"manual\",\"created\":1768664432,\"currency\":\"eur\",\"customer\":null,\"last_payment_error\":null,\"livemode\":true,\"metadata\":{\"payment_id\":\"r8XOAPLunpMMJG7Mui0VgoIYo\",\"payments_extension\":\"true\",\"payments_extension_type\":\"card\",\"reconciliation_flow\":\"payments_api\",\"shop_id\":\"751927347\"},\"next_action\":null,\"payment_method\":\"pm_1Sqbc4IkWweOM9jATi9luopg\",\"payment_method_types\":[\"card\"],\"source\":null,\"status\":\"succeeded\"}"</t>
  </si>
  <si>
    <t>AS-97169</t>
  </si>
  <si>
    <t>gid://shopify/Order/7515096711506</t>
  </si>
  <si>
    <t>gid://shopify/OrderTransaction/8649355034962</t>
  </si>
  <si>
    <t>2026-01-31T08:37:08Z</t>
  </si>
  <si>
    <t>ch_3SvZg1IkWweOM9jA2SptoxUR</t>
  </si>
  <si>
    <t>reqjvuEBt5CHnYztcoAwRKpfB</t>
  </si>
  <si>
    <t>pi_3SvZg1IkWweOM9jA28FcQsP6</t>
  </si>
  <si>
    <t>"{\"id\":\"pi_3SvZg1IkWweOM9jA28FcQsP6\",\"object\":\"payment_intent\",\"amount\":11790,\"amount_capturable\":0,\"amount_received\":11790,\"canceled_at\":null,\"cancellation_reason\":null,\"capture_method\":\"automatic\",\"latest_charge\":{\"id\":\"ch_3SvZg1IkWweOM9jA2SptoxUR\",\"object\":\"charge\",\"amount\":11790,\"application_fee\":\"fee_1SvZg2IkWweOM9jAioFIhGcA\",\"balance_transaction\":\"txn_3SvZg1IkWweOM9jA2hQAG4wA\",\"captured\":true,\"created\":1769848629,\"currency\":\"eur\",\"failure_code\":null,\"failure_message\":null,\"fraud_details\":{},\"livemode\":true,\"metadata\":{\"payment_id\":\"reqjvuEBt5CHnYztcoAwRKpf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Zg1IkWweOM9jA28FcQsP6\",\"payment_method\":\"pm_1SvZg1IkWweOM9jA7SySCid6\",\"payment_method_details\":{\"card\":{\"amount_authorized\":11790,\"authorization_code\":\"209237\",\"brand\":\"visa\",\"checks\":{\"address_line1_check\":null,\"address_postal_code_check\":null,\"cvc_check\":null},\"country\":\"ES\",\"description\":\"Visa Classic\",\"ds_transaction_id\":null,\"exp_month\":11,\"exp_year\":2030,\"extended_authorization\":{\"status\":\"disabled\"},\"fingerprint\":\"yxsCkdzO1e63hZz7\",\"funding\":\"credit\",\"iin\":\"479419\",\"incremental_authorization\":{\"status\":\"unavailable\"},\"installments\":null,\"issuer\":\"Bankinter S.A.\",\"last4\":\"0000\",\"mandate\":null,\"moto\":false,\"multicapture\":{\"status\":\"unavailable\"},\"network\":\"visa\",\"network_token\":{\"used\":false},\"network_transaction_id\":\"486031310309062\",\"overcapture\":{\"maximum_amount_capturable\":11790,\"status\":\"unavailable\"},\"payment_account_reference\":\"V0010015821016797850197204685\",\"regulated_status\":\"unregulated\",\"three_d_secure\":null,\"wallet\":{\"apple_pay\":{\"type\":\"apple_pay\"},\"dynamic_last4\":\"6786\",\"type\":\"apple_pay\"}},\"type\":\"card\"},\"refunded\":false,\"source\":null,\"status\":\"succeeded\",\"mit_params\":{\"network_transaction_id\":\"486031310309062\"}},\"confirmation_method\":\"manual\",\"created\":1769848629,\"currency\":\"eur\",\"customer\":null,\"last_payment_error\":null,\"livemode\":true,\"metadata\":{\"payment_id\":\"reqjvuEBt5CHnYztcoAwRKpfB\",\"payments_extension\":\"true\",\"payments_extension_type\":\"card\",\"reconciliation_flow\":\"payments_api\",\"shop_id\":\"751927347\"},\"next_action\":null,\"payment_method\":\"pm_1SvZg1IkWweOM9jA7SySCid6\",\"payment_method_types\":[\"card\"],\"source\":null,\"status\":\"succeeded\"}"</t>
  </si>
  <si>
    <t>AS-97003</t>
  </si>
  <si>
    <t>gid://shopify/Order/7509917827410</t>
  </si>
  <si>
    <t>gid://shopify/OrderTransaction/8642574778706</t>
  </si>
  <si>
    <t>2026-01-28T18:26:16Z</t>
  </si>
  <si>
    <t>51691403CJ729632D</t>
  </si>
  <si>
    <t>"{\"id\":\"51691403CJ729632D\",\"intent\":\"CAPTURE\",\"status\":\"COMPLETED\",\"payment_source\":{\"paypal\":{\"email_address\":\"o.ciliberti@hotmail.it\",\"account_id\":\"CXDKE54NMDFLL\",\"account_status\":\"VERIFIED\",\"name\":{\"given_name\":\"Onofrio\",\"surname\":\"Ciliberti\"},\"phone_number\":{\"national_number\":\"3461063460\"},\"address\":{\"address_line_1\":\"F.MANSI\",\"address_line_2\":\"39\",\"admin_area_2\":\"petina\",\"admin_area_1\":\"SA\",\"postal_code\":\"84020\",\"country_code\":\"IT\"}}},\"purchase_units\":[{\"reference_id\":\"default\",\"amount\":{\"currency_code\":\"EUR\",\"value\":\"58.82\",\"breakdown\":{\"item_total\":{\"currency_code\":\"EUR\",\"value\":\"59.85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5.98\"}}},\"payee\":{\"email_address\":\"info@artestaposters.com\",\"merchant_id\":\"CZQCEKGVW6QGG\",\"display_data\":{\"brand_name\":\"Artesta\"}},\"payment_instruction\":{\"disbursement_mode\":\"INSTANT\"},\"description\":\"A walk together (black and white) - P\u00f3ster \\/ Sin marco \\/ 30x40\",\"custom_id\":\"{\\\"shop_id\\\":751927347,\\\"session_id\\\":\\\"rCnC7uEPqgqDkXImokSxyedAp\\\"}\",\"invoice_id\":\"rCnC7uEPqgqDkXImokSxyedAp\",\"soft_descriptor\":\"PAYPAL *ARTESTASTOR AR\",\"items\":[{\"name\":\"A walk together (black and white) - P\u00f3ster \\/ Sin marco \\/ 30x40\",\"unit_amount\":{\"currency_code\":\"EUR\",\"value\":\"19.95\"},\"tax\":{\"currency_code\":\"EUR\",\"value\":\"0.00\"},\"quantity\":\"1\"},{\"name\":\"Moka Flowers - P\u00f3ster \\/ Sin marco \\/ 30x40\",\"unit_amount\":{\"currency_code\":\"EUR\",\"value\":\"19.95\"},\"tax\":{\"currency_code\":\"EUR\",\"value\":\"0.00\"},\"quantity\":\"1\"},{\"name\":\"Natureye - P\u00f3ster \\/ Sin marco \\/ 30x40\",\"unit_amount\":{\"currency_code\":\"EUR\",\"value\":\"19.95\"},\"tax\":{\"currency_code\":\"EUR\",\"value\":\"0.00\"},\"quantity\":\"1\"}],\"shipping\":{\"name\":{\"full_name\":\"emma d'amato\"},\"address\":{\"address_line_1\":\"Via Franco Mansi 60b\",\"admin_area_2\":\"Petina\",\"admin_area_1\":\"Salerno\",\"postal_code\":\"84020\",\"country_code\":\"IT\"}},\"payments\":{\"captures\":[{\"id\":\"30286203PX634641L\",\"status\":\"COMPLETED\",\"amount\":{\"currency_code\":\"EUR\",\"value\":\"58.82\"},\"final_capture\":true,\"disbursement_mode\":\"INSTANT\",\"seller_protection\":{\"status\":\"ELIGIBLE\",\"dispute_categories\":[\"ITEM_NOT_RECEIVED\",\"UNAUTHORIZED_TRANSACTION\"]},\"seller_receivable_breakdown\":{\"gross_amount\":{\"currency_code\":\"EUR\",\"value\":\"58.82\"},\"paypal_fee\":{\"currency_code\":\"EUR\",\"value\":\"2.06\"},\"net_amount\":{\"currency_code\":\"EUR\",\"value\":\"56.76\"}},\"invoice_id\":\"rCnC7uEPqgqDkXImokSxyedAp\",\"custom_id\":\"{\\\"shop_id\\\":751927347,\\\"session_id\\\":\\\"rCnC7uEPqgqDkXImokSxyedAp\\\"}\",\"links\":[{\"href\":\"https:\\/\\/api.paypal.com\\/v2\\/payments\\/captures\\/30286203PX634641L\",\"rel\":\"self\",\"method\":\"GET\"},{\"href\":\"https:\\/\\/api.paypal.com\\/v2\\/payments\\/captures\\/30286203PX634641L\\/refund\",\"rel\":\"refund\",\"method\":\"POST\"},{\"href\":\"https:\\/\\/api.paypal.com\\/v2\\/checkout\\/orders\\/51691403CJ729632D\",\"rel\":\"up\",\"method\":\"GET\"}],\"create_time\":\"2026-01-28T18:26:18Z\",\"update_time\":\"2026-01-28T18:26:18Z\"}]}}],\"payer\":{\"name\":{\"given_name\":\"Onofrio\",\"surname\":\"Ciliberti\"},\"email_address\":\"o.ciliberti@hotmail.it\",\"payer_id\":\"CXDKE54NMDFLL\",\"phone\":{\"phone_number\":{\"national_number\":\"3461063460\"}},\"address\":{\"address_line_1\":\"F.MANSI\",\"address_line_2\":\"39\",\"admin_area_2\":\"petina\",\"admin_area_1\":\"SA\",\"postal_code\":\"84020\",\"country_code\":\"IT\"}},\"create_time\":\"2026-01-28T18:24:50Z\",\"update_time\":\"2026-01-28T18:26:18Z\",\"links\":[{\"href\":\"https:\\/\\/api.paypal.com\\/v2\\/checkout\\/orders\\/51691403CJ729632D\",\"rel\":\"self\",\"method\":\"GET\"}]}"</t>
  </si>
  <si>
    <t>AS-95113</t>
  </si>
  <si>
    <t>gid://shopify/Order/7402300473682</t>
  </si>
  <si>
    <t>gid://shopify/OrderTransaction/8577650131282</t>
  </si>
  <si>
    <t>2026-01-05T09:51:53Z</t>
  </si>
  <si>
    <t>rSeJXtY6jPXPtR90AZVuE3A1g</t>
  </si>
  <si>
    <t>pi_3SmAS6IkWweOM9jA0ZOS3bhj</t>
  </si>
  <si>
    <t>"{\"id\":\"pi_3SmAS6IkWweOM9jA0ZOS3bhj\",\"object\":\"payment_intent\",\"amount\":13590,\"amount_capturable\":0,\"amount_received\":0,\"canceled_at\":null,\"cancellation_reason\":null,\"capture_method\":\"automatic\",\"latest_charge\":null,\"confirmation_method\":\"manual\",\"created\":1767606714,\"currency\":\"eur\",\"customer\":null,\"last_payment_error\":{\"code\":\"payment_intent_authentication_failure\",\"doc_url\":\"https:\\/\\/stripe.com\\/docs\\/error-codes\\/payment-intent-authentication-failure\",\"message\":\"The provided PaymentMethod has failed authentication. You can provide payment_method_data or a new PaymentMethod to attempt to fulfill this PaymentIntent again.\",\"payment_method\":{\"id\":\"pm_1SmAS6IkWweOM9jAqNkkwzBB\",\"object\":\"payment_method\",\"card\":{\"brand\":\"visa\",\"checks\":{\"address_line1_check\":\"fail\",\"address_postal_code_check\":\"fail\",\"cvc_check\":\"pass\"},\"country\":\"FR\",\"description\":\"Visa Business\",\"display_brand\":\"visa\",\"exp_month\":4,\"exp_year\":2027,\"fingerprint\":\"oKRYRCq0trMRVUwl\",\"funding\":\"debit\",\"generated_from\":null,\"iin\":\"473935\",\"issuer\":\"BPCE\",\"last4\":\"4015\",\"network_token\":null,\"networks\":{\"available\":[\"visa\"],\"preferred\":null},\"payment_account_reference\":null,\"regulated_status\":\"unregulated\",\"three_d_secure_usage\":{\"supported\":true},\"wallet\":null},\"created\":1767606714,\"livemode\":true,\"metadata\":{},\"type\":\"card\"},\"type\":\"invalid_request_error\"},\"livemode\":true,\"metadata\":{\"payment_id\":\"rSeJXtY6jPXPtR90AZVuE3A1g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</si>
  <si>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gid://shopify/OrderTransaction/8577655210322</t>
  </si>
  <si>
    <t>2026-01-05T09:53:56Z</t>
  </si>
  <si>
    <t>ch_3SmAU5IkWweOM9jA0fYHU4b0</t>
  </si>
  <si>
    <t>rMnrgQo8Jp0d04kPHslTvPal2</t>
  </si>
  <si>
    <t>pi_3SmAU5IkWweOM9jA0mL1KS90</t>
  </si>
  <si>
    <t>"{\"id\":\"pi_3SmAU5IkWweOM9jA0mL1KS90\",\"object\":\"payment_intent\",\"amount\":13590,\"amount_capturable\":0,\"amount_received\":13590,\"canceled_at\":null,\"cancellation_reason\":null,\"capture_method\":\"automatic\",\"latest_charge\":{\"id\":\"ch_3SmAU5IkWweOM9jA0fYHU4b0\",\"object\":\"charge\",\"amount\":13590,\"application_fee\":\"fee_1SmAWTIkWweOM9jAWwyymMf7\",\"balance_transaction\":\"txn_3SmAU5IkWweOM9jA0cdVHLck\",\"captured\":true,\"created\":1767606984,\"currency\":\"eur\",\"failure_code\":null,\"failure_message\":null,\"fraud_details\":{},\"livemode\":true,\"metadata\":{\"payment_id\":\"rMnrgQo8Jp0d04kPHslTvPal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AU5IkWweOM9jA0mL1KS90\",\"payment_method\":\"pm_1SmAU5IkWweOM9jAmF3mItlm\",\"payment_method_details\":{\"card\":{\"amount_authorized\":13590,\"authorization_code\":\"355913\",\"brand\":\"visa\",\"checks\":{\"address_line1_check\":\"fail\",\"address_postal_code_check\":\"fail\",\"cvc_check\":\"pass\"},\"country\":\"FR\",\"description\":\"Visa Business\",\"ds_transaction_id\":null,\"exp_month\":4,\"exp_year\":2027,\"extended_authorization\":{\"status\":\"disabled\"},\"fingerprint\":\"oKRYRCq0trMRVUwl\",\"funding\":\"debit\",\"iin\":\"473935\",\"incremental_authorization\":{\"status\":\"unavailable\"},\"installments\":null,\"issuer\":\"BPCE\",\"last4\":\"4015\",\"mandate\":null,\"moto\":false,\"multicapture\":{\"status\":\"unavailable\"},\"network\":\"visa\",\"network_token\":{\"used\":false},\"network_transaction_id\":\"486005357852925\",\"overcapture\":{\"maximum_amount_capturable\":13590,\"status\":\"unavailable\"},\"payment_account_reference\":\"V001AACB038012021011639105308\",\"regulated_status\":\"unregulated\",\"three_d_secure\":{\"authentication_flow\":\"challenge\",\"electronic_commerce_indicator\":\"05\",\"exemption_indicator\":null,\"result\":\"authenticated\",\"result_reason\":null,\"transaction_id\":\"a7bd8d8a-8452-4c96-b77a-8a077ad0b3a3\",\"version\":\"2.2.0\"},\"wallet\":null},\"type\":\"card\"},\"refunded\":false,\"source\":null,\"status\":\"succeeded\",\"mit_params\":{\"network_transaction_id\":\"486005357852925\"}},\"confirmation_method\":\"manual\",\"created\":1767606837,\"currency\":\"eur\",\"customer\":null,\"last_payment_error\":null,\"livemode\":true,\"metadata\":{\"payment_id\":\"rMnrgQo8Jp0d04kPHslTvPal2\",\"payments_extension\":\"true\",\"payments_extension_type\":\"card\",\"reconciliation_flow\":\"payments_api\",\"shop_id\":\"751927347\"},\"next_action\":null,\"payment_method\":\"pm_1SmAU5IkWweOM9jAmF3mItlm\",\"payment_method_types\":[\"card\"],\"source\":null,\"status\":\"succeeded\"}"</t>
  </si>
  <si>
    <t>AS-96901</t>
  </si>
  <si>
    <t>AS-97149</t>
  </si>
  <si>
    <t>gid://shopify/Order/7514464878930</t>
  </si>
  <si>
    <t>gid://shopify/OrderTransaction/8648490484050</t>
  </si>
  <si>
    <t>2026-01-30T19:20:29Z</t>
  </si>
  <si>
    <t>ch_3SvNF3IkWweOM9jA0tNKCFOV</t>
  </si>
  <si>
    <t>rx5ii9a0f5D3FwCXdaNOThtIX</t>
  </si>
  <si>
    <t>pi_3SvNF3IkWweOM9jA0oYQF4Bl</t>
  </si>
  <si>
    <t>"{\"id\":\"pi_3SvNF3IkWweOM9jA0oYQF4Bl\",\"object\":\"payment_intent\",\"amount\":6690,\"amount_capturable\":0,\"amount_received\":6690,\"canceled_at\":null,\"cancellation_reason\":null,\"capture_method\":\"automatic\",\"latest_charge\":{\"id\":\"ch_3SvNF3IkWweOM9jA0tNKCFOV\",\"object\":\"charge\",\"amount\":6690,\"application_fee\":\"fee_1SvNF6IkWweOM9jALGDTLwn7\",\"balance_transaction\":\"txn_3SvNF3IkWweOM9jA0lxzVpAa\",\"captured\":true,\"created\":1769800831,\"currency\":\"eur\",\"failure_code\":null,\"failure_message\":null,\"fraud_details\":{},\"livemode\":true,\"metadata\":{\"payment_id\":\"rx5ii9a0f5D3FwCXdaNOThtI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NF3IkWweOM9jA0oYQF4Bl\",\"payment_method\":\"pm_1SvNF3IkWweOM9jAL9b5SGOp\",\"payment_method_details\":{\"card\":{\"amount_authorized\":6690,\"authorization_code\":\"826603\",\"brand\":\"mastercard\",\"checks\":{\"address_line1_check\":\"unavailable\",\"address_postal_code_check\":\"unavailable\",\"cvc_check\":\"pass\"},\"country\":\"FR\",\"description\":\"MasterCard Standard Card Immediate Debit\",\"ds_transaction_id\":null,\"exp_month\":9,\"exp_year\":2027,\"extended_authorization\":{\"status\":\"disabled\"},\"fingerprint\":\"vpIKBmLMztrtPm3x\",\"funding\":\"debit\",\"iin\":\"513640\",\"incremental_authorization\":{\"status\":\"unavailable\"},\"installments\":null,\"issuer\":\"BANQUE FEDERATIVE DU CREDIT MU\",\"last4\":\"5740\",\"mandate\":null,\"moto\":false,\"multicapture\":{\"status\":\"unavailable\"},\"network\":\"mastercard\",\"network_token\":{\"used\":false},\"network_transaction_id\":\"TCSNAY8NX0130\",\"overcapture\":{\"maximum_amount_capturable\":6690,\"status\":\"unavailable\"},\"payment_account_reference\":\"50011Y1P6KVGZN0AHFWXQOUO6TVH5\",\"regulated_status\":\"unregulated\",\"three_d_secure\":{\"authentication_flow\":\"frictionless\",\"electronic_commerce_indicator\":\"06\",\"exemption_indicator\":null,\"result\":\"exempted\",\"result_reason\":null,\"transaction_id\":\"d6f8e312-ba4c-45e1-9404-754265605578\",\"version\":\"2.2.0\"},\"wallet\":null},\"type\":\"card\"},\"refunded\":false,\"source\":null,\"status\":\"succeeded\",\"mit_params\":{\"network_transaction_id\":\"TCSNAY8NX0130\"}},\"confirmation_method\":\"manual\",\"created\":1769800829,\"currency\":\"eur\",\"customer\":null,\"last_payment_error\":null,\"livemode\":true,\"metadata\":{\"payment_id\":\"rx5ii9a0f5D3FwCXdaNOThtIX\",\"payments_extension\":\"true\",\"payments_extension_type\":\"card\",\"reconciliation_flow\":\"payments_api\",\"shop_id\":\"751927347\"},\"next_action\":null,\"payment_method\":\"pm_1SvNF3IkWweOM9jAL9b5SGOp\",\"payment_method_types\":[\"card\"],\"source\":null,\"status\":\"succeeded\"}"</t>
  </si>
  <si>
    <t>AS-96114</t>
  </si>
  <si>
    <t>gid://shopify/Order/7435289723218</t>
  </si>
  <si>
    <t>gid://shopify/OrderTransaction/8610248655186</t>
  </si>
  <si>
    <t>2026-01-17T09:18:28Z</t>
  </si>
  <si>
    <t>3XK54140GA621254X</t>
  </si>
  <si>
    <t>"{\"id\":\"3XK54140GA621254X\",\"intent\":\"CAPTURE\",\"status\":\"COMPLETED\",\"payment_source\":{\"paypal\":{\"email_address\":\"verena.spernath@gmx.de\",\"account_id\":\"YNSCDBDWRNTNE\",\"account_status\":\"VERIFIED\",\"name\":{\"given_name\":\"Verena\",\"surname\":\"Spernath\"},\"phone_number\":{\"national_number\":\"491799499128\"},\"address\":{\"address_line_1\":\"Hofmillerstra\u00dfe 14\",\"admin_area_2\":\"Rosenheim\",\"postal_code\":\"83024\",\"country_code\":\"DE\"}}},\"purchase_units\":[{\"reference_id\":\"default\",\"amount\":{\"currency_code\":\"EUR\",\"value\":\"76.23\",\"breakdown\":{\"item_total\":{\"currency_code\":\"EUR\",\"value\":\"84.70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8.47\"}}},\"payee\":{\"email_address\":\"info@artestaposters.com\",\"merchant_id\":\"CZQCEKGVW6QGG\",\"display_data\":{\"brand_name\":\"Artesta\"}},\"payment_instruction\":{\"disbursement_mode\":\"INSTANT\"},\"description\":\"New York, Empire State of Mind - P\u00f3ster \\/ Sin marco \\/ 30x40\",\"custom_id\":\"{\\\"shop_id\\\":751927347,\\\"session_id\\\":\\\"rIdt36WNxV4trobxpMRywVGYk\\\"}\",\"invoice_id\":\"rIdt36WNxV4trobxpMRywVGYk\",\"items\":[{\"name\":\"New York, Empire State of Mind - P\u00f3ster \\/ Sin marco \\/ 30x40\",\"unit_amount\":{\"currency_code\":\"EUR\",\"value\":\"19.95\"},\"tax\":{\"currency_code\":\"EUR\",\"value\":\"0.00\"},\"quantity\":\"1\"},{\"name\":\"Abstract I - P\u00f3ster \\/ Sin marco \\/ 20x30\",\"unit_amount\":{\"currency_code\":\"EUR\",\"value\":\"12.95\"},\"tax\":{\"currency_code\":\"EUR\",\"value\":\"0.00\"},\"quantity\":\"1\"},{\"name\":\"I Fell in Love with Fall because of You - P\u00f3ster \\/ Sin marco \\/ 20x30\",\"unit_amount\":{\"currency_code\":\"EUR\",\"value\":\"12.95\"},\"tax\":{\"currency_code\":\"EUR\",\"value\":\"0.00\"},\"quantity\":\"1\"},{\"name\":\"Jordan - P\u00f3ster \\/ Sin marco \\/ 20x30\",\"unit_amount\":{\"currency_code\":\"EUR\",\"value\":\"12.95\"},\"tax\":{\"currency_code\":\"EUR\",\"value\":\"0.00\"},\"quantity\":\"1\"},{\"name\":\"Gunga - P\u00f3ster \\/ Sin marco \\/ 20x30\",\"unit_amount\":{\"currency_code\":\"EUR\",\"value\":\"12.95\"},\"tax\":{\"currency_code\":\"EUR\",\"value\":\"0.00\"},\"quantity\":\"1\"},{\"name\":\"Gold Blooms Still Life - P\u00f3ster \\/ Sin marco \\/ 20x30\",\"unit_amount\":{\"currency_code\":\"EUR\",\"value\":\"12.95\"},\"tax\":{\"currency_code\":\"EUR\",\"value\":\"0.00\"},\"quantity\":\"1\"}],\"shipping\":{\"name\":{\"full_name\":\"Verena Spernath\"},\"address\":{\"address_line_1\":\"Arndtstrasse 1\",\"admin_area_2\":\"Rosenheim\",\"postal_code\":\"83024\",\"country_code\":\"DE\"}},\"supplementary_data\":{\"tax_nexus\":[]},\"payments\":{\"captures\":[{\"id\":\"6JR19367JJ876815U\",\"status\":\"COMPLETED\",\"amount\":{\"currency_code\":\"EUR\",\"value\":\"76.23\"},\"final_capture\":true,\"disbursement_mode\":\"INSTANT\",\"seller_protection\":{\"status\":\"ELIGIBLE\",\"dispute_categories\":[\"ITEM_NOT_RECEIVED\",\"UNAUTHORIZED_TRANSACTION\"]},\"seller_receivable_breakdown\":{\"gross_amount\":{\"currency_code\":\"EUR\",\"value\":\"76.23\"},\"paypal_fee\":{\"currency_code\":\"EUR\",\"value\":\"2.56\"},\"net_amount\":{\"currency_code\":\"EUR\",\"value\":\"73.67\"}},\"invoice_id\":\"rIdt36WNxV4trobxpMRywVGYk\",\"custom_id\":\"{\\\"shop_id\\\":751927347,\\\"session_id\\\":\\\"rIdt36WNxV4trobxpMRywVGYk\\\"}\",\"links\":[{\"href\":\"https:\\/\\/api.paypal.com\\/v2\\/payments\\/captures\\/6JR19367JJ876815U\",\"rel\":\"self\",\"method\":\"GET\"},{\"href\":\"https:\\/\\/api.paypal.com\\/v2\\/payments\\/captures\\/6JR19367JJ876815U\\/refund\",\"rel\":\"refund\",\"method\":\"POST\"},{\"href\":\"https:\\/\\/api.paypal.com\\/v2\\/checkout\\/orders\\/3XK54140GA621254X\",\"rel\":\"up\",\"method\":\"GET\"}],\"create_time\":\"2026-01-17T09:18:29Z\",\"update_time\":\"2026-01-17T09:18:29Z\"}]}}],\"payer\":{\"name\":{\"given_name\":\"Verena\",\"surname\":\"Spernath\"},\"email_address\":\"verena.spernath@gmx.de\",\"payer_id\":\"YNSCDBDWRNTNE\",\"phone\":{\"phone_number\":{\"national_number\":\"491799499128\"}},\"address\":{\"address_line_1\":\"Hofmillerstra\u00dfe 14\",\"admin_area_2\":\"Rosenheim\",\"postal_code\":\"83024\",\"country_code\":\"DE\"}},\"create_time\":\"2026-01-17T09:17:21Z\",\"update_time\":\"2026-01-17T09:18:29Z\",\"links\":[{\"href\":\"https:\\/\\/api.paypal.com\\/v2\\/checkout\\/orders\\/3XK54140GA621254X\",\"rel\":\"self\",\"method\":\"GET\"}]}"</t>
  </si>
  <si>
    <t>AS-95371</t>
  </si>
  <si>
    <t>gid://shopify/Order/7413969748306</t>
  </si>
  <si>
    <t>gid://shopify/OrderTransaction/8586106831186</t>
  </si>
  <si>
    <t>2026-01-08T11:54:04Z</t>
  </si>
  <si>
    <t>ch_3SnHmzIkWweOM9jA216TMlQ4</t>
  </si>
  <si>
    <t>rtIc82vaJIi73AoNUCOUYRoTC</t>
  </si>
  <si>
    <t>pi_3SnHmzIkWweOM9jA243CkcDT</t>
  </si>
  <si>
    <t>"{\"id\":\"pi_3SnHmzIkWweOM9jA243CkcDT\",\"object\":\"payment_intent\",\"amount\":15995,\"amount_capturable\":0,\"amount_received\":15995,\"canceled_at\":null,\"cancellation_reason\":null,\"capture_method\":\"automatic\",\"latest_charge\":{\"id\":\"ch_3SnHmzIkWweOM9jA216TMlQ4\",\"object\":\"charge\",\"amount\":15995,\"application_fee\":\"fee_1SnHnkIkWweOM9jAqYsvXbFj\",\"balance_transaction\":\"txn_3SnHmzIkWweOM9jA2rIvZL4N\",\"captured\":true,\"created\":1767873291,\"currency\":\"eur\",\"failure_code\":null,\"failure_message\":null,\"fraud_details\":{},\"livemode\":true,\"metadata\":{\"payment_id\":\"rtIc82vaJIi73AoNUCOUYRoT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HmzIkWweOM9jA243CkcDT\",\"payment_method\":\"pm_1SnHmzIkWweOM9jAmHyoW6L3\",\"payment_method_details\":{\"card\":{\"amount_authorized\":15995,\"authorization_code\":\"331340\",\"brand\":\"visa\",\"checks\":{\"address_line1_check\":\"unavailable\",\"address_postal_code_check\":\"unavailable\",\"cvc_check\":\"pass\"},\"country\":\"FR\",\"description\":\"Visa Gold\",\"ds_transaction_id\":null,\"exp_month\":12,\"exp_year\":2027,\"extended_authorization\":{\"status\":\"disabled\"},\"fingerprint\":\"pOSf2e63IH7y08Va\",\"funding\":\"credit\",\"iin\":\"497278\",\"incremental_authorization\":{\"status\":\"unavailable\"},\"installments\":null,\"issuer\":\"LE CREDIT LYONNAIS\",\"last4\":\"9104\",\"mandate\":null,\"moto\":false,\"multicapture\":{\"status\":\"unavailable\"},\"network\":\"visa\",\"network_token\":{\"used\":false},\"network_transaction_id\":\"486008428913260\",\"overcapture\":{\"maximum_amount_capturable\":15995,\"status\":\"unavailable\"},\"payment_account_reference\":null,\"regulated_status\":\"unregulated\",\"three_d_secure\":{\"authentication_flow\":\"challenge\",\"electronic_commerce_indicator\":\"05\",\"exemption_indicator\":null,\"result\":\"authenticated\",\"result_reason\":null,\"transaction_id\":\"b30375c5-f692-45ea-8c59-9a3243179d61\",\"version\":\"2.2.0\"},\"wallet\":null},\"type\":\"card\"},\"refunded\":false,\"source\":null,\"status\":\"succeeded\",\"mit_params\":{\"network_transaction_id\":\"486008428913260\"}},\"confirmation_method\":\"manual\",\"created\":1767873245,\"currency\":\"eur\",\"customer\":null,\"last_payment_error\":null,\"livemode\":true,\"metadata\":{\"payment_id\":\"rtIc82vaJIi73AoNUCOUYRoTC\",\"payments_extension\":\"true\",\"payments_extension_type\":\"card\",\"reconciliation_flow\":\"payments_api\",\"shop_id\":\"751927347\"},\"next_action\":null,\"payment_method\":\"pm_1SnHmzIkWweOM9jAmHyoW6L3\",\"payment_method_types\":[\"card\"],\"source\":null,\"status\":\"succeeded\"}"</t>
  </si>
  <si>
    <t>AS-96989</t>
  </si>
  <si>
    <t>gid://shopify/Order/7507678363986</t>
  </si>
  <si>
    <t>gid://shopify/OrderTransaction/8642082275666</t>
  </si>
  <si>
    <t>2026-01-28T15:22:54Z</t>
  </si>
  <si>
    <t>31W59697FR731860A</t>
  </si>
  <si>
    <t>"{\"id\":\"31W59697FR731860A\",\"intent\":\"CAPTURE\",\"status\":\"COMPLETED\",\"payment_source\":{\"paypal\":{\"email_address\":\"bealeyva@me.com\",\"account_id\":\"4SSTMDV885J48\",\"account_status\":\"VERIFIED\",\"name\":{\"given_name\":\"Beatriz\",\"surname\":\"Leyva Ruiz\"},\"phone_number\":{\"national_number\":\"629098183\"},\"address\":{\"address_line_1\":\"CAMINO ALTO 103\",\"admin_area_2\":\"ALCOBENDAS\",\"admin_area_1\":\"MADRID\",\"postal_code\":\"28109\",\"country_code\":\"ES\"}}},\"purchase_units\":[{\"reference_id\":\"default\",\"amount\":{\"currency_code\":\"EUR\",\"value\":\"164.75\",\"breakdown\":{\"item_total\":{\"currency_code\":\"EUR\",\"value\":\"164.75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urf Trip Porsche - P\u00f3ster \\/ Sin marco \\/ 50x70\",\"custom_id\":\"{\\\"shop_id\\\":751927347,\\\"session_id\\\":\\\"r8X5q9ne8SDJCnMyXlEwYjDmY\\\"}\",\"invoice_id\":\"r8X5q9ne8SDJCnMyXlEwYjDmY\",\"items\":[{\"name\":\"Surf Trip Porsche - P\u00f3ster \\/ Sin marco \\/ 50x70\",\"unit_amount\":{\"currency_code\":\"EUR\",\"value\":\"32.95\"},\"tax\":{\"currency_code\":\"EUR\",\"value\":\"0.00\"},\"quantity\":\"1\"},{\"name\":\"Save water drink gin - P\u00f3ster \\/ Sin marco \\/ 50x70\",\"unit_amount\":{\"currency_code\":\"EUR\",\"value\":\"32.95\"},\"tax\":{\"currency_code\":\"EUR\",\"value\":\"0.00\"},\"quantity\":\"1\"},{\"name\":\"Floral 2 - Dan Hobday - P\u00f3ster \\/ Sin marco \\/ 50x70\",\"unit_amount\":{\"currency_code\":\"EUR\",\"value\":\"32.95\"},\"tax\":{\"currency_code\":\"EUR\",\"value\":\"0.00\"},\"quantity\":\"1\"},{\"name\":\"Floral 1 - Dan Hobday - P\u00f3ster \\/ Sin marco \\/ 50x70\",\"unit_amount\":{\"currency_code\":\"EUR\",\"value\":\"32.95\"},\"tax\":{\"currency_code\":\"EUR\",\"value\":\"0.00\"},\"quantity\":\"1\"},{\"name\":\"Vespa - P\u00f3ster \\/ Sin marco \\/ 50x70\",\"unit_amount\":{\"currency_code\":\"EUR\",\"value\":\"32.95\"},\"tax\":{\"currency_code\":\"EUR\",\"value\":\"0.00\"},\"quantity\":\"1\"}],\"shipping\":{\"name\":{\"full_name\":\"Beatriz Leyva Ruiz\"},\"address\":{\"address_line_1\":\"CAMINO ALTO 103\",\"admin_area_2\":\"ALCOBENDAS\",\"admin_area_1\":\"MADRID\",\"postal_code\":\"28109\",\"country_code\":\"ES\"}},\"payments\":{\"captures\":[{\"id\":\"7BB498367W128072W\",\"status\":\"COMPLETED\",\"amount\":{\"currency_code\":\"EUR\",\"value\":\"164.75\"},\"final_capture\":true,\"disbursement_mode\":\"INSTANT\",\"seller_protection\":{\"status\":\"ELIGIBLE\",\"dispute_categories\":[\"ITEM_NOT_RECEIVED\",\"UNAUTHORIZED_TRANSACTION\"]},\"seller_receivable_breakdown\":{\"gross_amount\":{\"currency_code\":\"EUR\",\"value\":\"164.75\"},\"paypal_fee\":{\"currency_code\":\"EUR\",\"value\":\"5.13\"},\"net_amount\":{\"currency_code\":\"EUR\",\"value\":\"159.62\"}},\"invoice_id\":\"r8X5q9ne8SDJCnMyXlEwYjDmY\",\"custom_id\":\"{\\\"shop_id\\\":751927347,\\\"session_id\\\":\\\"r8X5q9ne8SDJCnMyXlEwYjDmY\\\"}\",\"links\":[{\"href\":\"https:\\/\\/api.paypal.com\\/v2\\/payments\\/captures\\/7BB498367W128072W\",\"rel\":\"self\",\"method\":\"GET\"},{\"href\":\"https:\\/\\/api.paypal.com\\/v2\\/payments\\/captures\\/7BB498367W128072W\\/refund\",\"rel\":\"refund\",\"method\":\"POST\"},{\"href\":\"https:\\/\\/api.paypal.com\\/v2\\/checkout\\/orders\\/31W59697FR731860A\",\"rel\":\"up\",\"method\":\"GET\"}],\"create_time\":\"2026-01-28T15:22:56Z\",\"update_time\":\"2026-01-28T15:22:56Z\"}]}}],\"payer\":{\"name\":{\"given_name\":\"Beatriz\",\"surname\":\"Leyva Ruiz\"},\"email_address\":\"bealeyva@me.com\",\"payer_id\":\"4SSTMDV885J48\",\"phone\":{\"phone_number\":{\"national_number\":\"629098183\"}},\"address\":{\"address_line_1\":\"CAMINO ALTO 103\",\"admin_area_2\":\"ALCOBENDAS\",\"admin_area_1\":\"MADRID\",\"postal_code\":\"28109\",\"country_code\":\"ES\"}},\"create_time\":\"2026-01-28T15:21:51Z\",\"update_time\":\"2026-01-28T15:22:56Z\",\"links\":[{\"href\":\"https:\\/\\/api.paypal.com\\/v2\\/checkout\\/orders\\/31W59697FR731860A\",\"rel\":\"self\",\"method\":\"GET\"}]}"</t>
  </si>
  <si>
    <t>AS-96832</t>
  </si>
  <si>
    <t>AS-96783</t>
  </si>
  <si>
    <t>gid://shopify/Order/7494699942226</t>
  </si>
  <si>
    <t>gid://shopify/OrderTransaction/8634230341970</t>
  </si>
  <si>
    <t>2026-01-25T19:22:20Z</t>
  </si>
  <si>
    <t>rp5Y23QXmVXoHTYAOqu2H9zN8</t>
  </si>
  <si>
    <t>pi_3StYt6IkWweOM9jA2b2O1jPN</t>
  </si>
  <si>
    <t>"{\"id\":\"pi_3StYt6IkWweOM9jA2b2O1jPN\",\"object\":\"payment_intent\",\"amount\":3190,\"amount_capturable\":0,\"amount_received\":0,\"canceled_at\":null,\"cancellation_reason\":null,\"capture_method\":\"automatic\",\"latest_charge\":null,\"confirmation_method\":\"manual\",\"created\":1769368940,\"currency\":\"eur\",\"customer\":null,\"last_payment_error\":{\"code\":\"payment_intent_authentication_failure\",\"doc_url\":\"https:\\/\\/stripe.com\\/docs\\/error-codes\\/payment-intent-authentication-failure\",\"message\":\"The provided PaymentMethod has failed authentication. You can provide payment_method_data or a new PaymentMethod to attempt to fulfill this PaymentIntent again.\",\"payment_method\":{\"id\":\"pm_1StYt6IkWweOM9jA7rjKCWNG\",\"object\":\"payment_method\",\"card\":{\"brand\":\"mastercard\",\"checks\":{\"address_line1_check\":\"unchecked\",\"address_postal_code_check\":\"unchecked\",\"cvc_check\":\"unchecked\"},\"country\":\"IT\",\"description\":\"MasterCard Platinum Prepaid Travel (UK and Brazil)\",\"display_brand\":\"mastercard\",\"exp_month\":9,\"exp_year\":2030,\"fingerprint\":\"8UjMlynMTCNiRkkZ\",\"funding\":\"prepaid\",\"generated_from\":null,\"iin\":\"533317\",\"issuer\":\"POSTEPAY S.P.A\",\"last4\":\"8526\",\"network_token\":null,\"networks\":{\"available\":[\"mastercard\"],\"preferred\":null},\"payment_account_reference\":null,\"regulated_status\":\"unregulated\",\"three_d_secure_usage\":{\"supported\":true},\"wallet\":null},\"created\":1769368941,\"livemode\":true,\"metadata\":{},\"type\":\"card\"},\"type\":\"invalid_request_error\"},\"livemode\":true,\"metadata\":{\"payment_id\":\"rp5Y23QXmVXoHTYAOqu2H9zN8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</si>
  <si>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gid://shopify/OrderTransaction/8634236010834</t>
  </si>
  <si>
    <t>2026-01-25T19:24:58Z</t>
  </si>
  <si>
    <t>ch_3StYvfIkWweOM9jA0gjPuIsU</t>
  </si>
  <si>
    <t>rVijGenRxI0HYEl61kjFNFMSh</t>
  </si>
  <si>
    <t>pi_3StYvfIkWweOM9jA0pBMLSX5</t>
  </si>
  <si>
    <t>"{\"id\":\"pi_3StYvfIkWweOM9jA0pBMLSX5\",\"object\":\"payment_intent\",\"amount\":3190,\"amount_capturable\":0,\"amount_received\":3190,\"canceled_at\":null,\"cancellation_reason\":null,\"capture_method\":\"automatic\",\"latest_charge\":{\"id\":\"ch_3StYvfIkWweOM9jA0gjPuIsU\",\"object\":\"charge\",\"amount\":3190,\"application_fee\":\"fee_1StYxOIkWweOM9jAc0O4VxB5\",\"balance_transaction\":\"txn_3StYvfIkWweOM9jA0F50a97k\",\"captured\":true,\"created\":1769369205,\"currency\":\"eur\",\"failure_code\":null,\"failure_message\":null,\"fraud_details\":{},\"livemode\":true,\"metadata\":{\"payment_id\":\"rVijGenRxI0HYEl61kjFNFMS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YvfIkWweOM9jA0pBMLSX5\",\"payment_method\":\"pm_1StYvfIkWweOM9jA9cUsjYMm\",\"payment_method_details\":{\"card\":{\"amount_authorized\":3190,\"authorization_code\":\"601750\",\"brand\":\"mastercard\",\"checks\":{\"address_line1_check\":\"unavailable\",\"address_postal_code_check\":\"unavailable\",\"cvc_check\":\"pass\"},\"country\":\"IT\",\"description\":\"MasterCard Platinum Prepaid Travel (UK and Brazil)\",\"ds_transaction_id\":null,\"exp_month\":9,\"exp_year\":2030,\"extended_authorization\":{\"status\":\"disabled\"},\"fingerprint\":\"8UjMlynMTCNiRkkZ\",\"funding\":\"prepaid\",\"iin\":\"533317\",\"incremental_authorization\":{\"status\":\"unavailable\"},\"installments\":null,\"issuer\":\"POSTEPAY S.P.A\",\"last4\":\"8526\",\"mandate\":null,\"moto\":false,\"multicapture\":{\"status\":\"unavailable\"},\"network\":\"mastercard\",\"network_token\":{\"used\":false},\"network_transaction_id\":\"MTPQ1JXLS0125\",\"overcapture\":{\"maximum_amount_capturable\":3190,\"status\":\"unavailable\"},\"payment_account_reference\":\"500175MDF3IPZOGEA90DFK7GQ2OB3\",\"regulated_status\":\"unregulated\",\"three_d_secure\":{\"authentication_flow\":\"challenge\",\"electronic_commerce_indicator\":\"02\",\"exemption_indicator\":null,\"result\":\"authenticated\",\"result_reason\":null,\"transaction_id\":\"418b9451-6b0d-46dc-a7f7-5f0ef9868e6e\",\"version\":\"2.2.0\"},\"wallet\":null},\"type\":\"card\"},\"refunded\":false,\"source\":null,\"status\":\"succeeded\",\"mit_params\":{\"network_transaction_id\":\"MTPQ1JXLS0125\"}},\"confirmation_method\":\"manual\",\"created\":1769369099,\"currency\":\"eur\",\"customer\":null,\"last_payment_error\":null,\"livemode\":true,\"metadata\":{\"payment_id\":\"rVijGenRxI0HYEl61kjFNFMSh\",\"payments_extension\":\"true\",\"payments_extension_type\":\"card\",\"reconciliation_flow\":\"payments_api\",\"shop_id\":\"751927347\"},\"next_action\":null,\"payment_method\":\"pm_1StYvfIkWweOM9jA9cUsjYMm\",\"payment_method_types\":[\"card\"],\"source\":null,\"status\":\"succeeded\"}"</t>
  </si>
  <si>
    <t>AS-95706</t>
  </si>
  <si>
    <t>gid://shopify/Order/7421686808914</t>
  </si>
  <si>
    <t>gid://shopify/OrderTransaction/8595106234706</t>
  </si>
  <si>
    <t>2026-01-11T20:48:54Z</t>
  </si>
  <si>
    <t>ch_3SoVZDIkWweOM9jA0jtVwiAr</t>
  </si>
  <si>
    <t>rAEqgVkGsdA7zlG8XTB7ZH2cd</t>
  </si>
  <si>
    <t>pi_3SoVZDIkWweOM9jA0jnZXNFH</t>
  </si>
  <si>
    <t>"{\"id\":\"pi_3SoVZDIkWweOM9jA0jnZXNFH\",\"object\":\"payment_intent\",\"amount\":6495,\"amount_capturable\":0,\"amount_received\":6495,\"canceled_at\":null,\"cancellation_reason\":null,\"capture_method\":\"automatic\",\"latest_charge\":{\"id\":\"ch_3SoVZDIkWweOM9jA0jtVwiAr\",\"object\":\"charge\",\"amount\":6495,\"application_fee\":\"fee_1SoVZFIkWweOM9jAA0gT8cNh\",\"balance_transaction\":\"txn_3SoVZDIkWweOM9jA0VCwXiah\",\"captured\":true,\"created\":1768164536,\"currency\":\"eur\",\"failure_code\":null,\"failure_message\":null,\"fraud_details\":{},\"livemode\":true,\"metadata\":{\"payment_id\":\"rAEqgVkGsdA7zlG8XTB7ZH2c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VZDIkWweOM9jA0jnZXNFH\",\"payment_method\":\"pm_1SoVZDIkWweOM9jAzkbCU3gq\",\"payment_method_details\":{\"card\":{\"amount_authorized\":6495,\"authorization_code\":\"613510\",\"brand\":\"mastercard\",\"checks\":{\"address_line1_check\":\"unavailable\",\"address_postal_code_check\":\"unavailable\",\"cvc_check\":\"pass\"},\"country\":\"ES\",\"description\":\"Platinum MasterCard Immediate Debit\",\"ds_transaction_id\":null,\"exp_month\":5,\"exp_year\":2028,\"extended_authorization\":{\"status\":\"disabled\"},\"fingerprint\":\"ljCxTNTj9SYsSaOF\",\"funding\":\"debit\",\"iin\":\"535120\",\"incremental_authorization\":{\"status\":\"unavailable\"},\"installments\":null,\"issuer\":\"ING BANK N.V.\",\"last4\":\"3031\",\"mandate\":null,\"moto\":false,\"multicapture\":{\"status\":\"unavailable\"},\"network\":\"mastercard\",\"network_token\":{\"used\":false},\"network_transaction_id\":\"TPLYGDJ5H0111\",\"overcapture\":{\"maximum_amount_capturable\":6495,\"status\":\"unavailable\"},\"payment_account_reference\":\"50016CBU5ADA7EREYVTCN14XHN74T\",\"regulated_status\":\"unregulated\",\"three_d_secure\":null,\"wallet\":null},\"type\":\"card\"},\"refunded\":false,\"source\":null,\"status\":\"succeeded\",\"mit_params\":{\"network_transaction_id\":\"TPLYGDJ5H0111\"}},\"confirmation_method\":\"manual\",\"created\":1768164535,\"currency\":\"eur\",\"customer\":null,\"last_payment_error\":null,\"livemode\":true,\"metadata\":{\"payment_id\":\"rAEqgVkGsdA7zlG8XTB7ZH2cd\",\"payments_extension\":\"true\",\"payments_extension_type\":\"card\",\"reconciliation_flow\":\"payments_api\",\"shop_id\":\"751927347\"},\"next_action\":null,\"payment_method\":\"pm_1SoVZDIkWweOM9jAzkbCU3gq\",\"payment_method_types\":[\"card\"],\"source\":null,\"status\":\"succeeded\"}"</t>
  </si>
  <si>
    <t>AS-96337</t>
  </si>
  <si>
    <t>gid://shopify/Order/7442185421138</t>
  </si>
  <si>
    <t>gid://shopify/OrderTransaction/8618533683538</t>
  </si>
  <si>
    <t>2026-01-19T16:55:21Z</t>
  </si>
  <si>
    <t>ch_3SrLjaIkWweOM9jA2vjn8tQa</t>
  </si>
  <si>
    <t>rsUiL9XLvmhyKz8PWles8slhJ</t>
  </si>
  <si>
    <t>pi_3SrLjaIkWweOM9jA2KgEJ8UU</t>
  </si>
  <si>
    <t>"{\"id\":\"pi_3SrLjaIkWweOM9jA2KgEJ8UU\",\"object\":\"payment_intent\",\"amount\":9513,\"amount_capturable\":0,\"amount_received\":9513,\"canceled_at\":null,\"cancellation_reason\":null,\"capture_method\":\"automatic\",\"latest_charge\":{\"id\":\"ch_3SrLjaIkWweOM9jA2vjn8tQa\",\"object\":\"charge\",\"amount\":9513,\"application_fee\":\"fee_1SrLjdIkWweOM9jAal3XEkVW\",\"balance_transaction\":\"txn_3SrLjaIkWweOM9jA2gbtYZnH\",\"captured\":true,\"created\":1768841724,\"currency\":\"eur\",\"failure_code\":null,\"failure_message\":null,\"fraud_details\":{},\"livemode\":true,\"metadata\":{\"payment_id\":\"rsUiL9XLvmhyKz8PWles8slh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LjaIkWweOM9jA2KgEJ8UU\",\"payment_method\":\"pm_1SrLjaIkWweOM9jAZ6ryWNql\",\"payment_method_details\":{\"card\":{\"amount_authorized\":9513,\"authorization_code\":\"119716\",\"brand\":\"visa\",\"checks\":{\"address_line1_check\":\"fail\",\"address_postal_code_check\":\"pass\",\"cvc_check\":\"pass\"},\"country\":\"FR\",\"description\":\"Visa Gold\",\"ds_transaction_id\":null,\"exp_month\":3,\"exp_year\":2028,\"extended_authorization\":{\"status\":\"disabled\"},\"fingerprint\":\"8pC4iIT5yOk5DXYG\",\"funding\":\"debit\",\"iin\":\"456188\",\"incremental_authorization\":{\"status\":\"unavailable\"},\"installments\":null,\"issuer\":\"SOCIETE GENERALE S.A.\",\"last4\":\"8420\",\"mandate\":null,\"moto\":false,\"multicapture\":{\"status\":\"unavailable\"},\"network\":\"visa\",\"network_token\":{\"used\":false},\"network_transaction_id\":\"486019609257442\",\"overcapture\":{\"maximum_amount_capturable\":9513,\"status\":\"unavailable\"},\"payment_account_reference\":\"V001AAG0000421146510000000000\",\"regulated_status\":\"unregulated\",\"three_d_secure\":{\"authentication_flow\":\"frictionless\",\"electronic_commerce_indicator\":\"05\",\"exemption_indicator\":null,\"result\":\"authenticated\",\"result_reason\":null,\"transaction_id\":\"7f1350e4-3779-4453-9f19-969a2176bed7\",\"version\":\"2.2.0\"},\"wallet\":null},\"type\":\"card\"},\"refunded\":false,\"source\":null,\"status\":\"succeeded\",\"mit_params\":{\"network_transaction_id\":\"486019609257442\"}},\"confirmation_method\":\"manual\",\"created\":1768841722,\"currency\":\"eur\",\"customer\":null,\"last_payment_error\":null,\"livemode\":true,\"metadata\":{\"payment_id\":\"rsUiL9XLvmhyKz8PWles8slhJ\",\"payments_extension\":\"true\",\"payments_extension_type\":\"card\",\"reconciliation_flow\":\"payments_api\",\"shop_id\":\"751927347\"},\"next_action\":null,\"payment_method\":\"pm_1SrLjaIkWweOM9jAZ6ryWNql\",\"payment_method_types\":[\"card\"],\"source\":null,\"status\":\"succeeded\"}"</t>
  </si>
  <si>
    <t>AS-95780</t>
  </si>
  <si>
    <t>AS-95756</t>
  </si>
  <si>
    <t>gid://shopify/Order/7424054952274</t>
  </si>
  <si>
    <t>gid://shopify/OrderTransaction/8596645544274</t>
  </si>
  <si>
    <t>2026-01-12T14:04:28Z</t>
  </si>
  <si>
    <t>ch_3SoljNIkWweOM9jA1OdSnmge</t>
  </si>
  <si>
    <t>rBAktmXvH3YmEJOulL0JpVPs0</t>
  </si>
  <si>
    <t>pi_3SoljNIkWweOM9jA1Qn6WC9E</t>
  </si>
  <si>
    <t>"{\"id\":\"pi_3SoljNIkWweOM9jA1Qn6WC9E\",\"object\":\"payment_intent\",\"amount\":3790,\"amount_capturable\":0,\"amount_received\":3790,\"canceled_at\":null,\"cancellation_reason\":null,\"capture_method\":\"automatic\",\"latest_charge\":{\"id\":\"ch_3SoljNIkWweOM9jA1OdSnmge\",\"object\":\"charge\",\"amount\":3790,\"application_fee\":\"fee_1SoljQIkWweOM9jAqcWIoRgG\",\"balance_transaction\":\"txn_3SoljNIkWweOM9jA14UlFWKk\",\"captured\":true,\"created\":1768226670,\"currency\":\"eur\",\"failure_code\":null,\"failure_message\":null,\"fraud_details\":{},\"livemode\":true,\"metadata\":{\"payment_id\":\"rBAktmXvH3YmEJOulL0JpVPs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ljNIkWweOM9jA1Qn6WC9E\",\"payment_method\":\"pm_1SoljNIkWweOM9jAcON4LaKd\",\"payment_method_details\":{\"card\":{\"amount_authorized\":3790,\"authorization_code\":\"460174\",\"brand\":\"visa\",\"checks\":{\"address_line1_check\":\"pass\",\"address_postal_code_check\":\"pass\",\"cvc_check\":\"pass\"},\"country\":\"DE\",\"description\":\"Visa Signature\",\"ds_transaction_id\":null,\"exp_month\":2,\"exp_year\":2029,\"extended_authorization\":{\"status\":\"disabled\"},\"fingerprint\":\"JRiRSUoHS9Pyhs3J\",\"funding\":\"debit\",\"iin\":\"475211\",\"incremental_authorization\":{\"status\":\"unavailable\"},\"installments\":null,\"issuer\":\"TRADE REPUBLIC BANK GMBH\",\"last4\":\"8087\",\"mandate\":null,\"moto\":false,\"multicapture\":{\"status\":\"unavailable\"},\"network\":\"visa\",\"network_token\":{\"used\":false},\"network_transaction_id\":\"486012506712210\",\"overcapture\":{\"maximum_amount_capturable\":3790,\"status\":\"unavailable\"},\"payment_account_reference\":\"V0010015824043363991699658472\",\"regulated_status\":\"unregulated\",\"three_d_secure\":null,\"wallet\":null},\"type\":\"card\"},\"refunded\":false,\"source\":null,\"status\":\"succeeded\",\"mit_params\":{\"network_transaction_id\":\"486012506712210\"}},\"confirmation_method\":\"manual\",\"created\":1768226669,\"currency\":\"eur\",\"customer\":null,\"last_payment_error\":null,\"livemode\":true,\"metadata\":{\"payment_id\":\"rBAktmXvH3YmEJOulL0JpVPs0\",\"payments_extension\":\"true\",\"payments_extension_type\":\"card\",\"reconciliation_flow\":\"payments_api\",\"shop_id\":\"751927347\"},\"next_action\":null,\"payment_method\":\"pm_1SoljNIkWweOM9jAcON4LaKd\",\"payment_method_types\":[\"card\"],\"source\":null,\"status\":\"succeeded\"}"</t>
  </si>
  <si>
    <t>AS-95362</t>
  </si>
  <si>
    <t>gid://shopify/Order/7413820686674</t>
  </si>
  <si>
    <t>gid://shopify/OrderTransaction/8585882992978</t>
  </si>
  <si>
    <t>2026-01-08T10:30:20Z</t>
  </si>
  <si>
    <t>ch_3SnGTxIkWweOM9jA2BplKVsf</t>
  </si>
  <si>
    <t>r0Uu8l9sBqxCaqtKz1eOpzf9u</t>
  </si>
  <si>
    <t>pi_3SnGTxIkWweOM9jA2N7Oq8Wq</t>
  </si>
  <si>
    <t>"{\"id\":\"pi_3SnGTxIkWweOM9jA2N7Oq8Wq\",\"object\":\"payment_intent\",\"amount\":4842,\"amount_capturable\":0,\"amount_received\":4842,\"canceled_at\":null,\"cancellation_reason\":null,\"capture_method\":\"automatic\",\"latest_charge\":{\"id\":\"ch_3SnGTxIkWweOM9jA2BplKVsf\",\"object\":\"charge\",\"amount\":4842,\"application_fee\":\"fee_1SnGTyIkWweOM9jA7WhK5gsO\",\"balance_transaction\":\"txn_3SnGTxIkWweOM9jA2PIaQiuL\",\"captured\":true,\"created\":1767868221,\"currency\":\"eur\",\"failure_code\":null,\"failure_message\":null,\"fraud_details\":{},\"livemode\":true,\"metadata\":{\"payment_id\":\"r0Uu8l9sBqxCaqtKz1eOpzf9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GTxIkWweOM9jA2N7Oq8Wq\",\"payment_method\":\"pm_1SnGTxIkWweOM9jA4fSYuAjp\",\"payment_method_details\":{\"card\":{\"amount_authorized\":4842,\"authorization_code\":\"306119\",\"brand\":\"visa\",\"checks\":{\"address_line1_check\":\"unavailable\",\"address_postal_code_check\":\"unavailable\",\"cvc_check\":null},\"country\":\"ES\",\"description\":\"Visa Business\",\"ds_transaction_id\":null,\"exp_month\":11,\"exp_year\":2028,\"extended_authorization\":{\"status\":\"disabled\"},\"fingerprint\":\"713oRaR6o1CSMZ2X\",\"funding\":\"credit\",\"iin\":\"425566\",\"incremental_authorization\":{\"status\":\"unavailable\"},\"installments\":null,\"issuer\":\"BANKINTER S.A.\",\"last4\":\"1470\",\"mandate\":null,\"moto\":false,\"multicapture\":{\"status\":\"unavailable\"},\"network\":\"visa\",\"network_token\":{\"used\":true},\"network_transaction_id\":\"486008378216463\",\"overcapture\":{\"maximum_amount_capturable\":4842,\"status\":\"unavailable\"},\"payment_account_reference\":\"V0010014625318604866679379568\",\"regulated_status\":\"unregulated\",\"three_d_secure\":null,\"wallet\":null},\"type\":\"card\"},\"refunded\":false,\"source\":null,\"status\":\"succeeded\",\"mit_params\":{\"network_transaction_id\":\"486008378216463\"}},\"confirmation_method\":\"manual\",\"created\":1767868221,\"currency\":\"eur\",\"customer\":null,\"last_payment_error\":null,\"livemode\":true,\"metadata\":{\"payment_id\":\"r0Uu8l9sBqxCaqtKz1eOpzf9u\",\"payments_extension\":\"true\",\"payments_extension_type\":\"card\",\"reconciliation_flow\":\"payments_api\",\"shop_id\":\"751927347\"},\"next_action\":null,\"payment_method\":\"pm_1SnGTxIkWweOM9jA4fSYuAjp\",\"payment_method_types\":[\"card\"],\"source\":null,\"status\":\"succeeded\"}"</t>
  </si>
  <si>
    <t>AS-95923</t>
  </si>
  <si>
    <t>gid://shopify/Order/7428124246354</t>
  </si>
  <si>
    <t>gid://shopify/OrderTransaction/8601949733202</t>
  </si>
  <si>
    <t>2026-01-14T13:56:58Z</t>
  </si>
  <si>
    <t>ch_3SpUZDIkWweOM9jA0sXS95v0</t>
  </si>
  <si>
    <t>rKFWPIX9lW8EZxsCfpAxiH3en</t>
  </si>
  <si>
    <t>pi_3SpUZDIkWweOM9jA0P85zIy3</t>
  </si>
  <si>
    <t>"{\"id\":\"pi_3SpUZDIkWweOM9jA0P85zIy3\",\"object\":\"payment_intent\",\"amount\":2990,\"amount_capturable\":0,\"amount_received\":2990,\"canceled_at\":null,\"cancellation_reason\":null,\"capture_method\":\"automatic\",\"latest_charge\":{\"id\":\"ch_3SpUZDIkWweOM9jA0sXS95v0\",\"object\":\"charge\",\"amount\":2990,\"application_fee\":\"fee_1SpUZFIkWweOM9jALk3Pd9od\",\"balance_transaction\":\"txn_3SpUZDIkWweOM9jA0Ddxy46q\",\"captured\":true,\"created\":1768399020,\"currency\":\"eur\",\"failure_code\":null,\"failure_message\":null,\"fraud_details\":{},\"livemode\":true,\"metadata\":{\"payment_id\":\"rKFWPIX9lW8EZxsCfpAxiH3e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UZDIkWweOM9jA0P85zIy3\",\"payment_method\":\"pm_1SpUZDIkWweOM9jAEQ4oIKws\",\"payment_method_details\":{\"card\":{\"amount_authorized\":2990,\"authorization_code\":\"389003\",\"brand\":\"mastercard\",\"checks\":{\"address_line1_check\":\"unavailable\",\"address_postal_code_check\":\"unavailable\",\"cvc_check\":\"pass\"},\"country\":\"IT\",\"description\":\"Prepaid Unembossed MasterCard Card (Non-US)\",\"ds_transaction_id\":null,\"exp_month\":7,\"exp_year\":2028,\"extended_authorization\":{\"status\":\"disabled\"},\"fingerprint\":\"zRxcooWPhjRQEKQ7\",\"funding\":\"prepaid\",\"iin\":\"526736\",\"incremental_authorization\":{\"status\":\"unavailable\"},\"installments\":null,\"issuer\":\"BPER BANCA S.P.A.\",\"last4\":\"1915\",\"mandate\":null,\"moto\":false,\"multicapture\":{\"status\":\"unavailable\"},\"network\":\"mastercard\",\"network_token\":{\"used\":false},\"network_transaction_id\":\"SURYY0QLC0114\",\"overcapture\":{\"maximum_amount_capturable\":2990,\"status\":\"unavailable\"},\"payment_account_reference\":\"5001D23R7M2UMSWG39NW1PJDJRQ1Z\",\"regulated_status\":\"unregulated\",\"three_d_secure\":null,\"wallet\":null},\"type\":\"card\"},\"refunded\":false,\"source\":null,\"status\":\"succeeded\",\"mit_params\":{\"network_transaction_id\":\"SURYY0QLC0114\"}},\"confirmation_method\":\"manual\",\"created\":1768399019,\"currency\":\"eur\",\"customer\":null,\"last_payment_error\":null,\"livemode\":true,\"metadata\":{\"payment_id\":\"rKFWPIX9lW8EZxsCfpAxiH3en\",\"payments_extension\":\"true\",\"payments_extension_type\":\"card\",\"reconciliation_flow\":\"payments_api\",\"shop_id\":\"751927347\"},\"next_action\":null,\"payment_method\":\"pm_1SpUZDIkWweOM9jAEQ4oIKws\",\"payment_method_types\":[\"card\"],\"source\":null,\"status\":\"succeeded\"}"</t>
  </si>
  <si>
    <t>AS-95669</t>
  </si>
  <si>
    <t>gid://shopify/Order/7421091938642</t>
  </si>
  <si>
    <t>gid://shopify/OrderTransaction/8594468012370</t>
  </si>
  <si>
    <t>2026-01-11T16:18:58Z</t>
  </si>
  <si>
    <t>ch_3SoRLzIkWweOM9jA0w4levtc</t>
  </si>
  <si>
    <t>rKFajFExNHJhDK6AZAszwdVoF</t>
  </si>
  <si>
    <t>pi_3SoRLzIkWweOM9jA0SYjtZVN</t>
  </si>
  <si>
    <t>"{\"id\":\"pi_3SoRLzIkWweOM9jA0SYjtZVN\",\"object\":\"payment_intent\",\"amount\":6590,\"amount_capturable\":0,\"amount_received\":6590,\"canceled_at\":null,\"cancellation_reason\":null,\"capture_method\":\"automatic\",\"latest_charge\":{\"id\":\"ch_3SoRLzIkWweOM9jA0w4levtc\",\"object\":\"charge\",\"amount\":6590,\"application_fee\":\"fee_1SoRM1IkWweOM9jAqLI0b7Tp\",\"balance_transaction\":\"txn_3SoRLzIkWweOM9jA08NhzKXC\",\"captured\":true,\"created\":1768148341,\"currency\":\"eur\",\"failure_code\":null,\"failure_message\":null,\"fraud_details\":{},\"livemode\":true,\"metadata\":{\"payment_id\":\"rKFajFExNHJhDK6AZAszwdVo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RLzIkWweOM9jA0SYjtZVN\",\"payment_method\":\"pm_1SoRLzIkWweOM9jAhCLqk876\",\"payment_method_details\":{\"card\":{\"amount_authorized\":6590,\"authorization_code\":\"193251\",\"brand\":\"visa\",\"checks\":{\"address_line1_check\":\"unavailable\",\"address_postal_code_check\":\"unavailable\",\"cvc_check\":\"pass\"},\"country\":\"ES\",\"description\":\"Visa Classic\",\"ds_transaction_id\":null,\"exp_month\":10,\"exp_year\":2029,\"extended_authorization\":{\"status\":\"disabled\"},\"fingerprint\":\"4PEbUbgZvEiJ3Zuk\",\"funding\":\"credit\",\"iin\":\"409013\",\"incremental_authorization\":{\"status\":\"unavailable\"},\"installments\":null,\"issuer\":\"CAIXABANK S.A.\",\"last4\":\"1533\",\"mandate\":null,\"moto\":false,\"multicapture\":{\"status\":\"unavailable\"},\"network\":\"visa\",\"network_token\":{\"used\":false},\"network_transaction_id\":\"486011587410668\",\"overcapture\":{\"maximum_amount_capturable\":6590,\"status\":\"unavailable\"},\"payment_account_reference\":\"V0010013824007515908102543199\",\"regulated_status\":\"unregulated\",\"three_d_secure\":null,\"wallet\":null},\"type\":\"card\"},\"refunded\":false,\"source\":null,\"status\":\"succeeded\",\"mit_params\":{\"network_transaction_id\":\"486011587410668\"}},\"confirmation_method\":\"manual\",\"created\":1768148339,\"currency\":\"eur\",\"customer\":null,\"last_payment_error\":null,\"livemode\":true,\"metadata\":{\"payment_id\":\"rKFajFExNHJhDK6AZAszwdVoF\",\"payments_extension\":\"true\",\"payments_extension_type\":\"card\",\"reconciliation_flow\":\"payments_api\",\"shop_id\":\"751927347\"},\"next_action\":null,\"payment_method\":\"pm_1SoRLzIkWweOM9jAhCLqk876\",\"payment_method_types\":[\"card\"],\"source\":null,\"status\":\"succeeded\"}"</t>
  </si>
  <si>
    <t>AS-95659</t>
  </si>
  <si>
    <t>gid://shopify/Order/7420995764562</t>
  </si>
  <si>
    <t>gid://shopify/OrderTransaction/8594357879122</t>
  </si>
  <si>
    <t>2026-01-11T15:30:42Z</t>
  </si>
  <si>
    <t>ch_3SoQbHIkWweOM9jA1oXMt1iB</t>
  </si>
  <si>
    <t>rQGvxGGYmwtC0inadKGEFZ8n7</t>
  </si>
  <si>
    <t>pi_3SoQbHIkWweOM9jA1mtFSiKp</t>
  </si>
  <si>
    <t>"{\"id\":\"pi_3SoQbHIkWweOM9jA1mtFSiKp\",\"object\":\"payment_intent\",\"amount\":16085,\"amount_capturable\":0,\"amount_received\":16085,\"canceled_at\":null,\"cancellation_reason\":null,\"capture_method\":\"automatic\",\"latest_charge\":{\"id\":\"ch_3SoQbHIkWweOM9jA1oXMt1iB\",\"object\":\"charge\",\"amount\":16085,\"application_fee\":\"fee_1SoQbKIkWweOM9jAXaiLGN1D\",\"balance_transaction\":\"txn_3SoQbHIkWweOM9jA1Q1zDYkT\",\"captured\":true,\"created\":1768145445,\"currency\":\"eur\",\"failure_code\":null,\"failure_message\":null,\"fraud_details\":{},\"livemode\":true,\"metadata\":{\"payment_id\":\"rQGvxGGYmwtC0inadKGEFZ8n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QbHIkWweOM9jA1mtFSiKp\",\"payment_method\":\"pm_1SoQbHIkWweOM9jAM8lqccBi\",\"payment_method_details\":{\"card\":{\"amount_authorized\":16085,\"authorization_code\":\"404336\",\"brand\":\"visa\",\"checks\":{\"address_line1_check\":\"unavailable\",\"address_postal_code_check\":\"unavailable\",\"cvc_check\":\"pass\"},\"country\":\"FR\",\"description\":\"Visa Gold\",\"ds_transaction_id\":null,\"exp_month\":9,\"exp_year\":2028,\"extended_authorization\":{\"status\":\"disabled\"},\"fingerprint\":\"lZEtcoTIFICon3jS\",\"funding\":\"debit\",\"iin\":\"497176\",\"incremental_authorization\":{\"status\":\"unavailable\"},\"installments\":null,\"issuer\":\"CCF\",\"last4\":\"9035\",\"mandate\":null,\"moto\":false,\"multicapture\":{\"status\":\"unavailable\"},\"network\":\"visa\",\"network_token\":{\"used\":false},\"network_transaction_id\":\"486011558453654\",\"overcapture\":{\"maximum_amount_capturable\":16085,\"status\":\"unavailable\"},\"payment_account_reference\":\"V0010013825274238291091814962\",\"regulated_status\":\"unregulated\",\"three_d_secure\":null,\"wallet\":null},\"type\":\"card\"},\"refunded\":false,\"source\":null,\"status\":\"succeeded\",\"mit_params\":{\"network_transaction_id\":\"486011558453654\"}},\"confirmation_method\":\"manual\",\"created\":1768145443,\"currency\":\"eur\",\"customer\":null,\"last_payment_error\":null,\"livemode\":true,\"metadata\":{\"payment_id\":\"rQGvxGGYmwtC0inadKGEFZ8n7\",\"payments_extension\":\"true\",\"payments_extension_type\":\"card\",\"reconciliation_flow\":\"payments_api\",\"shop_id\":\"751927347\"},\"next_action\":null,\"payment_method\":\"pm_1SoQbHIkWweOM9jAM8lqccBi\",\"payment_method_types\":[\"card\"],\"source\":null,\"status\":\"succeeded\"}"</t>
  </si>
  <si>
    <t>AS-95393</t>
  </si>
  <si>
    <t>gid://shopify/Order/7414602662226</t>
  </si>
  <si>
    <t>gid://shopify/OrderTransaction/8586973610322</t>
  </si>
  <si>
    <t>2026-01-08T17:48:25Z</t>
  </si>
  <si>
    <t>ch_3SnNJuIkWweOM9jA0fHm3g5B</t>
  </si>
  <si>
    <t>rbN1eruGDBatY9qo0Tc3Nzemd</t>
  </si>
  <si>
    <t>pi_3SnNJuIkWweOM9jA01hhR07c</t>
  </si>
  <si>
    <t>"{\"id\":\"pi_3SnNJuIkWweOM9jA01hhR07c\",\"object\":\"payment_intent\",\"amount\":25637,\"amount_capturable\":0,\"amount_received\":25637,\"canceled_at\":null,\"cancellation_reason\":null,\"capture_method\":\"automatic\",\"latest_charge\":{\"id\":\"ch_3SnNJuIkWweOM9jA0fHm3g5B\",\"object\":\"charge\",\"amount\":25637,\"application_fee\":\"fee_1SnNKfIkWweOM9jA5zPNxOPr\",\"balance_transaction\":\"txn_3SnNJuIkWweOM9jA0x3NIA2g\",\"captured\":true,\"created\":1767894552,\"currency\":\"eur\",\"failure_code\":null,\"failure_message\":null,\"fraud_details\":{},\"livemode\":true,\"metadata\":{\"payment_id\":\"rbN1eruGDBatY9qo0Tc3Nzem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NJuIkWweOM9jA01hhR07c\",\"payment_method\":\"pm_1SnNJuIkWweOM9jAlOZj7bNM\",\"payment_method_details\":{\"card\":{\"amount_authorized\":25637,\"authorization_code\":\"H52414\",\"brand\":\"mastercard\",\"checks\":{\"address_line1_check\":\"unavailable\",\"address_postal_code_check\":\"unavailable\",\"cvc_check\":\"pass\"},\"country\":\"DE\",\"description\":\"Gold MasterCard Card\",\"ds_transaction_id\":null,\"exp_month\":6,\"exp_year\":2029,\"extended_authorization\":{\"status\":\"disabled\"},\"fingerprint\":\"KMl0o2SIJUmp87Lh\",\"funding\":\"credit\",\"iin\":\"548347\",\"incremental_authorization\":{\"status\":\"unavailable\"},\"installments\":null,\"issuer\":\"UNICREDIT BANK GMBH\",\"last4\":\"9342\",\"mandate\":null,\"moto\":false,\"multicapture\":{\"status\":\"unavailable\"},\"network\":\"mastercard\",\"network_token\":{\"used\":false},\"network_transaction_id\":\"MCGRCF3SC0108\",\"overcapture\":{\"maximum_amount_capturable\":25637,\"status\":\"unavailable\"},\"payment_account_reference\":\"5001D3F50WD2W63T60BV23RX3QAIF\",\"regulated_status\":\"unregulated\",\"three_d_secure\":{\"authentication_flow\":\"challenge\",\"electronic_commerce_indicator\":\"02\",\"exemption_indicator\":null,\"result\":\"authenticated\",\"result_reason\":null,\"transaction_id\":\"42298f2d-a6d2-437a-a637-4bf11978ad31\",\"version\":\"2.2.0\"},\"wallet\":null},\"type\":\"card\"},\"refunded\":false,\"source\":null,\"status\":\"succeeded\",\"mit_params\":{\"network_transaction_id\":\"MCGRCF3SC0108\"}},\"confirmation_method\":\"manual\",\"created\":1767894506,\"currency\":\"eur\",\"customer\":null,\"last_payment_error\":null,\"livemode\":true,\"metadata\":{\"payment_id\":\"rbN1eruGDBatY9qo0Tc3Nzemd\",\"payments_extension\":\"true\",\"payments_extension_type\":\"card\",\"reconciliation_flow\":\"payments_api\",\"shop_id\":\"751927347\"},\"next_action\":null,\"payment_method\":\"pm_1SnNJuIkWweOM9jAlOZj7bNM\",\"payment_method_types\":[\"card\"],\"source\":null,\"status\":\"succeeded\"}"</t>
  </si>
  <si>
    <t>AS-94878</t>
  </si>
  <si>
    <t>gid://shopify/Order/7395117629778</t>
  </si>
  <si>
    <t>gid://shopify/OrderTransaction/8569519243602</t>
  </si>
  <si>
    <t>2026-01-02T12:56:18Z</t>
  </si>
  <si>
    <t>9FK94780CL4253057</t>
  </si>
  <si>
    <t>"{\"id\":\"9FK94780CL4253057\",\"intent\":\"CAPTURE\",\"status\":\"COMPLETED\",\"payment_source\":{\"paypal\":{\"email_address\":\"gabrivitale70@gmail.com\",\"account_id\":\"LD6REBHKMJ3HG\",\"account_status\":\"VERIFIED\",\"name\":{\"given_name\":\"Gabriele\",\"surname\":\"Vitale\"},\"phone_number\":{\"national_number\":\"393331399080\"},\"address\":{\"address_line_1\":\"VIA XXIV MAGGIO 44\",\"admin_area_2\":\"Rogeno\",\"admin_area_1\":\"LC\",\"postal_code\":\"23849\",\"country_code\":\"IT\"}}},\"purchase_units\":[{\"reference_id\":\"default\",\"amount\":{\"currency_code\":\"EUR\",\"value\":\"64.95\",\"breakdown\":{\"item_total\":{\"currency_code\":\"EUR\",\"value\":\"64.95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e ride until dawn - Lienzo \\/ Sin marco \\/ 50x70\",\"custom_id\":\"{\\\"shop_id\\\":751927347,\\\"session_id\\\":\\\"rMI1wJsckQgokBOAlrAWKqmPS\\\"}\",\"invoice_id\":\"rMI1wJsckQgokBOAlrAWKqmPS\",\"soft_descriptor\":\"PAYPAL *ARTESTASTOR AR\",\"items\":[{\"name\":\"We ride until dawn - Lienzo \\/ Sin marco \\/ 50x70\",\"unit_amount\":{\"currency_code\":\"EUR\",\"value\":\"64.95\"},\"tax\":{\"currency_code\":\"EUR\",\"value\":\"0.00\"},\"quantity\":\"1\"}],\"shipping\":{\"name\":{\"full_name\":\"Gabriele Vitale\"},\"address\":{\"address_line_1\":\"Via XXIV Maggio, 44\",\"admin_area_2\":\"Rogeno\",\"admin_area_1\":\"Lecco\",\"postal_code\":\"23849\",\"country_code\":\"IT\"}},\"supplementary_data\":{\"tax_nexus\":[]},\"payments\":{\"captures\":[{\"id\":\"2LM55236V0071992B\",\"status\":\"COMPLETED\",\"amount\":{\"currency_code\":\"EUR\",\"value\":\"64.95\"},\"final_capture\":true,\"disbursement_mode\":\"INSTANT\",\"seller_protection\":{\"status\":\"ELIGIBLE\",\"dispute_categories\":[\"ITEM_NOT_RECEIVED\",\"UNAUTHORIZED_TRANSACTION\"]},\"seller_receivable_breakdown\":{\"gross_amount\":{\"currency_code\":\"EUR\",\"value\":\"64.95\"},\"paypal_fee\":{\"currency_code\":\"EUR\",\"value\":\"2.23\"},\"net_amount\":{\"currency_code\":\"EUR\",\"value\":\"62.72\"}},\"invoice_id\":\"rMI1wJsckQgokBOAlrAWKqmPS\",\"custom_id\":\"{\\\"shop_id\\\":751927347,\\\"session_id\\\":\\\"rMI1wJsckQgokBOAlrAWKqmPS\\\"}\",\"links\":[{\"href\":\"https:\\/\\/api.paypal.com\\/v2\\/payments\\/captures\\/2LM55236V0071992B\",\"rel\":\"self\",\"method\":\"GET\"},{\"href\":\"https:\\/\\/api.paypal.com\\/v2\\/payments\\/captures\\/2LM55236V0071992B\\/refund\",\"rel\":\"refund\",\"method\":\"POST\"},{\"href\":\"https:\\/\\/api.paypal.com\\/v2\\/checkout\\/orders\\/9FK94780CL4253057\",\"rel\":\"up\",\"method\":\"GET\"}],\"create_time\":\"2026-01-02T12:56:19Z\",\"update_time\":\"2026-01-02T12:56:19Z\"}]}}],\"payer\":{\"name\":{\"given_name\":\"Gabriele\",\"surname\":\"Vitale\"},\"email_address\":\"gabrivitale70@gmail.com\",\"payer_id\":\"LD6REBHKMJ3HG\",\"phone\":{\"phone_number\":{\"national_number\":\"393331399080\"}},\"address\":{\"address_line_1\":\"VIA XXIV MAGGIO 44\",\"admin_area_2\":\"Rogeno\",\"admin_area_1\":\"LC\",\"postal_code\":\"23849\",\"country_code\":\"IT\"}},\"create_time\":\"2026-01-02T12:54:46Z\",\"update_time\":\"2026-01-02T12:56:19Z\",\"links\":[{\"href\":\"https:\\/\\/api.paypal.com\\/v2\\/checkout\\/orders\\/9FK94780CL4253057\",\"rel\":\"self\",\"method\":\"GET\"}]}"</t>
  </si>
  <si>
    <t>AS-94836</t>
  </si>
  <si>
    <t>gid://shopify/Order/7393781678418</t>
  </si>
  <si>
    <t>gid://shopify/OrderTransaction/8566947479890</t>
  </si>
  <si>
    <t>2026-01-01T19:55:31Z</t>
  </si>
  <si>
    <t>ch_3Skry4IkWweOM9jA2jPTYpYK</t>
  </si>
  <si>
    <t>rj5GRVS5BcYHxVI3a1YJ71w59</t>
  </si>
  <si>
    <t>pi_3Skry4IkWweOM9jA2W1qW5hC</t>
  </si>
  <si>
    <t>"{\"id\":\"pi_3Skry4IkWweOM9jA2W1qW5hC\",\"object\":\"payment_intent\",\"amount\":6795,\"amount_capturable\":0,\"amount_received\":6795,\"canceled_at\":null,\"cancellation_reason\":null,\"capture_method\":\"automatic\",\"latest_charge\":{\"id\":\"ch_3Skry4IkWweOM9jA2jPTYpYK\",\"object\":\"charge\",\"amount\":6795,\"application_fee\":\"fee_1Skry5IkWweOM9jA7Lw8j1H0\",\"balance_transaction\":\"txn_3Skry4IkWweOM9jA2f0ZiVwM\",\"captured\":true,\"created\":1767297332,\"currency\":\"eur\",\"failure_code\":null,\"failure_message\":null,\"fraud_details\":{},\"livemode\":true,\"metadata\":{\"payment_id\":\"rj5GRVS5BcYHxVI3a1YJ71w59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ry4IkWweOM9jA2W1qW5hC\",\"payment_method\":\"pm_1Skry4IkWweOM9jA6YMcuUzM\",\"payment_method_details\":{\"card\":{\"amount_authorized\":6795,\"authorization_code\":\"936892\",\"brand\":\"visa\",\"checks\":{\"address_line1_check\":\"unavailable\",\"address_postal_code_check\":\"unavailable\",\"cvc_check\":null},\"country\":\"ES\",\"description\":\"Visa Classic\",\"ds_transaction_id\":null,\"exp_month\":11,\"exp_year\":2027,\"extended_authorization\":{\"status\":\"disabled\"},\"fingerprint\":\"ofBRcmSS6tH8r3pR\",\"funding\":\"debit\",\"iin\":\"491846\",\"incremental_authorization\":{\"status\":\"unavailable\"},\"installments\":null,\"issuer\":\"IBERCAJA BANCO S.A\",\"last4\":\"7747\",\"mandate\":null,\"moto\":false,\"multicapture\":{\"status\":\"unavailable\"},\"network\":\"visa\",\"network_token\":{\"used\":false},\"network_transaction_id\":\"486001717326023\",\"overcapture\":{\"maximum_amount_capturable\":6795,\"status\":\"unavailable\"},\"payment_account_reference\":\"V0010014622284741803774067607\",\"regulated_status\":\"unregulated\",\"three_d_secure\":null,\"wallet\":null},\"type\":\"card\"},\"refunded\":false,\"source\":null,\"status\":\"succeeded\",\"mit_params\":{\"network_transaction_id\":\"486001717326023\"}},\"confirmation_method\":\"manual\",\"created\":1767297332,\"currency\":\"eur\",\"customer\":null,\"last_payment_error\":null,\"livemode\":true,\"metadata\":{\"payment_id\":\"rj5GRVS5BcYHxVI3a1YJ71w59\",\"payments_extension\":\"true\",\"payments_extension_type\":\"card\",\"reconciliation_flow\":\"payments_api\",\"shop_id\":\"751927347\"},\"next_action\":null,\"payment_method\":\"pm_1Skry4IkWweOM9jA6YMcuUzM\",\"payment_method_types\":[\"card\"],\"source\":null,\"status\":\"succeeded\"}"</t>
  </si>
  <si>
    <t>AS-96755</t>
  </si>
  <si>
    <t>gid://shopify/Order/7494250365266</t>
  </si>
  <si>
    <t>gid://shopify/OrderTransaction/8633683542354</t>
  </si>
  <si>
    <t>2026-01-25T15:37:48Z</t>
  </si>
  <si>
    <t>ch_3StVNpIkWweOM9jA1a3ByyFm</t>
  </si>
  <si>
    <t>rw51BQetVSlXdj4yxVuNno8IE</t>
  </si>
  <si>
    <t>pi_3StVNpIkWweOM9jA1g81Vci6</t>
  </si>
  <si>
    <t>"{\"id\":\"pi_3StVNpIkWweOM9jA1g81Vci6\",\"object\":\"payment_intent\",\"amount\":4490,\"amount_capturable\":0,\"amount_received\":4490,\"canceled_at\":null,\"cancellation_reason\":null,\"capture_method\":\"automatic\",\"latest_charge\":{\"id\":\"ch_3StVNpIkWweOM9jA1a3ByyFm\",\"object\":\"charge\",\"amount\":4490,\"application_fee\":\"fee_1StVNrIkWweOM9jAH7oPGoCn\",\"balance_transaction\":\"txn_3StVNpIkWweOM9jA1qbkPEEh\",\"captured\":true,\"created\":1769355470,\"currency\":\"eur\",\"failure_code\":null,\"failure_message\":null,\"fraud_details\":{},\"livemode\":true,\"metadata\":{\"payment_id\":\"rw51BQetVSlXdj4yxVuNno8I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VNpIkWweOM9jA1g81Vci6\",\"payment_method\":\"pm_1StVNpIkWweOM9jA15ZEDZDf\",\"payment_method_details\":{\"card\":{\"amount_authorized\":4490,\"authorization_code\":\"176531\",\"brand\":\"visa\",\"checks\":{\"address_line1_check\":\"unavailable\",\"address_postal_code_check\":\"unavailable\",\"cvc_check\":\"pass\"},\"country\":\"ES\",\"description\":\"Visa Classic\",\"ds_transaction_id\":null,\"exp_month\":11,\"exp_year\":2029,\"extended_authorization\":{\"status\":\"disabled\"},\"fingerprint\":\"gydGTlO8MQqDpo6G\",\"funding\":\"credit\",\"iin\":\"434104\",\"incremental_authorization\":{\"status\":\"unavailable\"},\"installments\":null,\"issuer\":\"BANCO BILBAO VIZCAYA ARGENTARIA S.A. (BBVA)\",\"last4\":\"4134\",\"mandate\":null,\"moto\":false,\"multicapture\":{\"status\":\"unavailable\"},\"network\":\"visa\",\"network_token\":{\"used\":false},\"network_transaction_id\":\"486025562716969\",\"overcapture\":{\"maximum_amount_capturable\":4490,\"status\":\"unavailable\"},\"payment_account_reference\":\"V0010014620172776089949027208\",\"regulated_status\":\"unregulated\",\"three_d_secure\":null,\"wallet\":null},\"type\":\"card\"},\"refunded\":false,\"source\":null,\"status\":\"succeeded\",\"mit_params\":{\"network_transaction_id\":\"486025562716969\"}},\"confirmation_method\":\"manual\",\"created\":1769355469,\"currency\":\"eur\",\"customer\":null,\"last_payment_error\":null,\"livemode\":true,\"metadata\":{\"payment_id\":\"rw51BQetVSlXdj4yxVuNno8IE\",\"payments_extension\":\"true\",\"payments_extension_type\":\"card\",\"reconciliation_flow\":\"payments_api\",\"shop_id\":\"751927347\"},\"next_action\":null,\"payment_method\":\"pm_1StVNpIkWweOM9jA15ZEDZDf\",\"payment_method_types\":[\"card\"],\"source\":null,\"status\":\"succeeded\"}"</t>
  </si>
  <si>
    <t>AS-95548</t>
  </si>
  <si>
    <t>gid://shopify/Order/7418777895250</t>
  </si>
  <si>
    <t>gid://shopify/OrderTransaction/8591760458066</t>
  </si>
  <si>
    <t>2026-01-10T13:40:33Z</t>
  </si>
  <si>
    <t>ch_3So2P9IkWweOM9jA0TMLIXUl</t>
  </si>
  <si>
    <t>r7LMZAuSk91PWOYeV8cSSjVSF</t>
  </si>
  <si>
    <t>pi_3So2P9IkWweOM9jA0nHEj2em</t>
  </si>
  <si>
    <t>"{\"id\":\"pi_3So2P9IkWweOM9jA0nHEj2em\",\"object\":\"payment_intent\",\"amount\":8495,\"amount_capturable\":0,\"amount_received\":8495,\"canceled_at\":null,\"cancellation_reason\":null,\"capture_method\":\"automatic\",\"latest_charge\":{\"id\":\"ch_3So2P9IkWweOM9jA0TMLIXUl\",\"object\":\"charge\",\"amount\":8495,\"application_fee\":\"fee_1So2PAIkWweOM9jAFdBf2eOo\",\"balance_transaction\":\"txn_3So2P9IkWweOM9jA0h1dKlWy\",\"captured\":true,\"created\":1768052435,\"currency\":\"eur\",\"failure_code\":null,\"failure_message\":null,\"fraud_details\":{},\"livemode\":true,\"metadata\":{\"payment_id\":\"r7LMZAuSk91PWOYeV8cSSjVS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2P9IkWweOM9jA0nHEj2em\",\"payment_method\":\"pm_1So2P9IkWweOM9jAKRYud5dV\",\"payment_method_details\":{\"card\":{\"amount_authorized\":8495,\"authorization_code\":\"526108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YBV4u7fWKhNERR9K\",\"funding\":\"debit\",\"iin\":\"476184\",\"incremental_authorization\":{\"status\":\"unavailable\"},\"installments\":null,\"issuer\":\"BANCO MEDIOLANUM S.A.\",\"last4\":\"0000\",\"mandate\":null,\"moto\":false,\"multicapture\":{\"status\":\"unavailable\"},\"network\":\"visa\",\"network_token\":{\"used\":false},\"network_transaction_id\":\"486010492358335\",\"overcapture\":{\"maximum_amount_capturable\":8495,\"status\":\"unavailable\"},\"payment_account_reference\":\"V0010013825295268481047679462\",\"regulated_status\":\"unregulated\",\"three_d_secure\":null,\"wallet\":{\"apple_pay\":{\"type\":\"apple_pay\"},\"dynamic_last4\":\"6914\",\"type\":\"apple_pay\"}},\"type\":\"card\"},\"refunded\":false,\"source\":null,\"status\":\"succeeded\",\"mit_params\":{\"network_transaction_id\":\"486010492358335\"}},\"confirmation_method\":\"manual\",\"created\":1768052435,\"currency\":\"eur\",\"customer\":null,\"last_payment_error\":null,\"livemode\":true,\"metadata\":{\"payment_id\":\"r7LMZAuSk91PWOYeV8cSSjVSF\",\"payments_extension\":\"true\",\"payments_extension_type\":\"card\",\"reconciliation_flow\":\"payments_api\",\"shop_id\":\"751927347\"},\"next_action\":null,\"payment_method\":\"pm_1So2P9IkWweOM9jAKRYud5dV\",\"payment_method_types\":[\"card\"],\"source\":null,\"status\":\"succeeded\"}"</t>
  </si>
  <si>
    <t>AS-97120</t>
  </si>
  <si>
    <t>gid://shopify/Order/7513630900562</t>
  </si>
  <si>
    <t>gid://shopify/OrderTransaction/8647357235538</t>
  </si>
  <si>
    <t>2026-01-30T11:36:27Z</t>
  </si>
  <si>
    <t>ch_3SvG00IkWweOM9jA23DQ5zWb</t>
  </si>
  <si>
    <t>rTAXQ533syPE4yKqnHwzENJxl</t>
  </si>
  <si>
    <t>pi_3SvG00IkWweOM9jA2KJPw25w</t>
  </si>
  <si>
    <t>"{\"id\":\"pi_3SvG00IkWweOM9jA2KJPw25w\",\"object\":\"payment_intent\",\"amount\":8495,\"amount_capturable\":0,\"amount_received\":8495,\"canceled_at\":null,\"cancellation_reason\":null,\"capture_method\":\"automatic\",\"latest_charge\":{\"id\":\"ch_3SvG00IkWweOM9jA23DQ5zWb\",\"object\":\"charge\",\"amount\":8495,\"application_fee\":\"fee_1SvG01IkWweOM9jAkNS9UpqA\",\"balance_transaction\":\"txn_3SvG00IkWweOM9jA2aXzA1vA\",\"captured\":true,\"created\":1769772988,\"currency\":\"eur\",\"failure_code\":null,\"failure_message\":null,\"fraud_details\":{},\"livemode\":true,\"metadata\":{\"payment_id\":\"rTAXQ533syPE4yKqnHwzENJx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G00IkWweOM9jA2KJPw25w\",\"payment_method\":\"pm_1SvG00IkWweOM9jATkBBn8rd\",\"payment_method_details\":{\"card\":{\"amount_authorized\":8495,\"authorization_code\":\"007499\",\"brand\":\"visa\",\"checks\":{\"address_line1_check\":\"fail\",\"address_postal_code_check\":\"pass\",\"cvc_check\":\"pass\"},\"country\":\"DE\",\"description\":\"Visa Gold\",\"ds_transaction_id\":null,\"exp_month\":9,\"exp_year\":2026,\"extended_authorization\":{\"status\":\"disabled\"},\"fingerprint\":\"GBiNUnZHRx44c5fy\",\"funding\":\"credit\",\"iin\":\"490638\",\"incremental_authorization\":{\"status\":\"unavailable\"},\"installments\":null,\"issuer\":\"BAWAG P.S.K. BANK FUER ARBEIT UND WIRTSCHAFT UND OSTERREICHISCHE POSTSPARKASSE A\",\"last4\":\"3011\",\"mandate\":null,\"moto\":false,\"multicapture\":{\"status\":\"unavailable\"},\"network\":\"visa\",\"network_token\":{\"used\":false},\"network_transaction_id\":\"486030417880905\",\"overcapture\":{\"maximum_amount_capturable\":8495,\"status\":\"unavailable\"},\"payment_account_reference\":\"V0010015819038492104365678535\",\"regulated_status\":\"unregulated\",\"three_d_secure\":null,\"wallet\":null},\"type\":\"card\"},\"refunded\":false,\"source\":null,\"status\":\"succeeded\",\"mit_params\":{\"network_transaction_id\":\"486030417880905\"}},\"confirmation_method\":\"manual\",\"created\":1769772988,\"currency\":\"eur\",\"customer\":null,\"last_payment_error\":null,\"livemode\":true,\"metadata\":{\"payment_id\":\"rTAXQ533syPE4yKqnHwzENJxl\",\"payments_extension\":\"true\",\"payments_extension_type\":\"card\",\"reconciliation_flow\":\"payments_api\",\"shop_id\":\"751927347\"},\"next_action\":null,\"payment_method\":\"pm_1SvG00IkWweOM9jATkBBn8rd\",\"payment_method_types\":[\"card\"],\"source\":null,\"status\":\"succeeded\"}"</t>
  </si>
  <si>
    <t>AS-96925</t>
  </si>
  <si>
    <t>gid://shopify/Order/7498928718162</t>
  </si>
  <si>
    <t>gid://shopify/OrderTransaction/8639743525202</t>
  </si>
  <si>
    <t>2026-01-27T16:22:22Z</t>
  </si>
  <si>
    <t>ch_3SuF23IkWweOM9jA2TAkA4R1</t>
  </si>
  <si>
    <t>rhX2cy9F65RehCXPu0syVdUvL</t>
  </si>
  <si>
    <t>pi_3SuF23IkWweOM9jA2YTxxJfK</t>
  </si>
  <si>
    <t>"{\"id\":\"pi_3SuF23IkWweOM9jA2YTxxJfK\",\"object\":\"payment_intent\",\"amount\":3790,\"amount_capturable\":0,\"amount_received\":3790,\"canceled_at\":null,\"cancellation_reason\":null,\"capture_method\":\"automatic\",\"latest_charge\":{\"id\":\"ch_3SuF23IkWweOM9jA2TAkA4R1\",\"object\":\"charge\",\"amount\":3790,\"application_fee\":\"fee_1SuF26IkWweOM9jA8oJrFRFT\",\"balance_transaction\":\"txn_3SuF23IkWweOM9jA23ArHkEx\",\"captured\":true,\"created\":1769530945,\"currency\":\"eur\",\"failure_code\":null,\"failure_message\":null,\"fraud_details\":{},\"livemode\":true,\"metadata\":{\"payment_id\":\"rhX2cy9F65RehCXPu0syVdUv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F23IkWweOM9jA2YTxxJfK\",\"payment_method\":\"pm_1SuF23IkWweOM9jAzp93g4ZP\",\"payment_method_details\":{\"card\":{\"amount_authorized\":3790,\"authorization_code\":\"954961\",\"brand\":\"visa\",\"checks\":{\"address_line1_check\":\"fail\",\"address_postal_code_check\":\"pass\",\"cvc_check\":null},\"country\":\"FR\",\"description\":\"Visa Gold\",\"ds_transaction_id\":null,\"exp_month\":1,\"exp_year\":2028,\"extended_authorization\":{\"status\":\"disabled\"},\"fingerprint\":\"zeZOTAlDH9UCeKa0\",\"funding\":\"debit\",\"iin\":\"456188\",\"incremental_authorization\":{\"status\":\"unavailable\"},\"installments\":null,\"issuer\":\"SOCIETE GENERALE S.A.\",\"last4\":\"6851\",\"mandate\":null,\"moto\":false,\"multicapture\":{\"status\":\"unavailable\"},\"network\":\"visa\",\"network_token\":{\"used\":true},\"network_transaction_id\":\"486027589468911\",\"overcapture\":{\"maximum_amount_capturable\":3790,\"status\":\"unavailable\"},\"payment_account_reference\":\"V001AAG0000197952300000000000\",\"regulated_status\":\"unregulated\",\"three_d_secure\":{\"authentication_flow\":\"frictionless\",\"electronic_commerce_indicator\":\"07\",\"exemption_indicator\":null,\"result\":\"exempted\",\"result_reason\":null,\"transaction_id\":\"915cdbbd-fc07-4052-ad71-712b46b6d215\",\"version\":\"2.2.0\"},\"wallet\":null},\"type\":\"card\"},\"refunded\":false,\"source\":null,\"status\":\"succeeded\",\"mit_params\":{\"network_transaction_id\":\"486027589468911\"}},\"confirmation_method\":\"manual\",\"created\":1769530943,\"currency\":\"eur\",\"customer\":null,\"last_payment_error\":null,\"livemode\":true,\"metadata\":{\"payment_id\":\"rhX2cy9F65RehCXPu0syVdUvL\",\"payments_extension\":\"true\",\"payments_extension_type\":\"card\",\"reconciliation_flow\":\"payments_api\",\"shop_id\":\"751927347\"},\"next_action\":null,\"payment_method\":\"pm_1SuF23IkWweOM9jAzp93g4ZP\",\"payment_method_types\":[\"card\"],\"source\":null,\"status\":\"succeeded\"}"</t>
  </si>
  <si>
    <t>AS-95288</t>
  </si>
  <si>
    <t>gid://shopify/Order/7412443644242</t>
  </si>
  <si>
    <t>gid://shopify/OrderTransaction/8584153465170</t>
  </si>
  <si>
    <t>2026-01-07T15:21:10Z</t>
  </si>
  <si>
    <t>py_3SmyXrIkWweOM9jA1q58X7Qb</t>
  </si>
  <si>
    <t>rshwzVn2anfiivdQ8kMMdfvGZ</t>
  </si>
  <si>
    <t>pi_3SmyXrIkWweOM9jA1nK1qCif</t>
  </si>
  <si>
    <t>"{\"id\":\"pi_3SmyXrIkWweOM9jA1nK1qCif\",\"object\":\"payment_intent\",\"amount\":3490,\"amount_capturable\":0,\"amount_received\":3490,\"canceled_at\":null,\"cancellation_reason\":null,\"capture_method\":\"automatic\",\"charges\":{\"object\":\"list\",\"data\":[{\"id\":\"py_3SmyXrIkWweOM9jA1q58X7Qb\",\"object\":\"charge\",\"amount\":3490,\"application_fee\":\"fee_1SmyYqIkWweOM9jAwkkI2xEh\",\"balance_transaction\":\"txn_3SmyXrIkWweOM9jA1p8DtlFh\",\"captured\":true,\"created\":1767799332,\"currency\":\"eur\",\"failure_code\":null,\"failure_message\":null,\"fraud_details\":{},\"livemode\":true,\"metadata\":{\"payments_extension_type\":\"bancontact\",\"payments_extension\":\"true\",\"shop_id\":\"751927347\",\"reconciliation_flow\":\"payments_api\",\"payment_id\":\"rshwzVn2anfiivdQ8kMMdfvGZ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myXrIkWweOM9jA1nK1qCif\",\"payment_method\":\"pm_1SmyXrIkWweOM9jAjfda2p0u\",\"payment_method_details\":{\"bancontact\":{\"bank_code\":null,\"bank_name\":null,\"bic\":\"GEBABEBBXXX\",\"generated_sepa_debit\":null,\"generated_sepa_debit_mandate\":null,\"iban_last4\":\"3912\",\"preferred_language\":\"en\",\"verified_name\":null},\"type\":\"bancontact\"},\"refunded\":false,\"source\":null,\"status\":\"succeeded\"}],\"has_more\":false,\"total_count\":1,\"url\":\"\\/v1\\/charges?payment_intent=pi_3SmyXrIkWweOM9jA1nK1qCif\"},\"latest_charge\":\"py_3SmyXrIkWweOM9jA1q58X7Qb\",\"confirmation_method\":\"automatic\",\"created\":1767799271,\"currency\":\"eur\",\"customer\":null,\"last_payment_error\":null,\"livemode\":true,\"metadata\":{\"payments_extension_type\":\"bancontact\",\"payments_extension\":\"true\",\"shop_id\":\"751927347\",\"reconciliation_flow\":\"payments_api\",\"payment_id\":\"rshwzVn2anfiivdQ8kMMdfvGZ\"},\"next_action\":null,\"payment_method\":\"pm_1SmyXrIkWweOM9jAjfda2p0u\",\"payment_method_types\":[\"bancontact\"],\"source\":null,\"status\":\"succeeded\"}"</t>
  </si>
  <si>
    <t>AS-96744</t>
  </si>
  <si>
    <t>gid://shopify/Order/7494036455762</t>
  </si>
  <si>
    <t>gid://shopify/OrderTransaction/8633414582610</t>
  </si>
  <si>
    <t>2026-01-25T13:49:05Z</t>
  </si>
  <si>
    <t>py_3StTgcIkWweOM9jA0xm9919q</t>
  </si>
  <si>
    <t>rWf69UOWPfcP0497GeJncoaJi</t>
  </si>
  <si>
    <t>pi_3StTgcIkWweOM9jA0lH5yWVP</t>
  </si>
  <si>
    <t>"{\"id\":\"pi_3StTgcIkWweOM9jA0lH5yWVP\",\"object\":\"payment_intent\",\"amount\":6990,\"amount_capturable\":0,\"amount_received\":6990,\"canceled_at\":null,\"cancellation_reason\":null,\"capture_method\":\"automatic\",\"charges\":{\"object\":\"list\",\"data\":[{\"id\":\"py_3StTgcIkWweOM9jA0xm9919q\",\"object\":\"charge\",\"amount\":6990,\"application_fee\":\"fee_1StThlIkWweOM9jAeMlowwVh\",\"balance_transaction\":\"txn_3StTgcIkWweOM9jA0GUpxmkw\",\"captured\":true,\"created\":1769349017,\"currency\":\"eur\",\"failure_code\":null,\"failure_message\":null,\"fraud_details\":{},\"livemode\":true,\"metadata\":{\"payments_extension_type\":\"klarna\",\"reconciliation_flow\":\"payments_api\",\"shop_id\":\"751927347\",\"payments_extension\":\"true\",\"payment_id\":\"rWf69UOWPfcP0497GeJncoaJi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tTgcIkWweOM9jA0lH5yWVP\",\"payment_method\":\"pm_1StTgcIkWweOM9jAxr2Zcz1F\",\"payment_method_details\":{\"klarna\":{\"payer_details\":{\"address\":{\"country\":\"AT\"}},\"payment_method_category\":\"pay_now\",\"preferred_locale\":\"de-AT\"},\"type\":\"klarna\"},\"refunded\":false,\"source\":null,\"status\":\"succeeded\"}],\"has_more\":false,\"total_count\":1,\"url\":\"\\/v1\\/charges?payment_intent=pi_3StTgcIkWweOM9jA0lH5yWVP\"},\"latest_charge\":\"py_3StTgcIkWweOM9jA0xm9919q\",\"confirmation_method\":\"automatic\",\"created\":1769348946,\"currency\":\"eur\",\"customer\":null,\"last_payment_error\":null,\"livemode\":true,\"metadata\":{\"payments_extension_type\":\"klarna\",\"reconciliation_flow\":\"payments_api\",\"shop_id\":\"751927347\",\"payments_extension\":\"true\",\"payment_id\":\"rWf69UOWPfcP0497GeJncoaJi\"},\"next_action\":null,\"payment_method\":\"pm_1StTgcIkWweOM9jAxr2Zcz1F\",\"payment_method_types\":[\"klarna\"],\"source\":null,\"status\":\"succeeded\"}"</t>
  </si>
  <si>
    <t>AS-97016</t>
  </si>
  <si>
    <t>gid://shopify/Order/7510223618386</t>
  </si>
  <si>
    <t>gid://shopify/OrderTransaction/8642938470738</t>
  </si>
  <si>
    <t>2026-01-28T21:04:59Z</t>
  </si>
  <si>
    <t>ch_3Sufv6IkWweOM9jA0JK6RZ8x</t>
  </si>
  <si>
    <t>rcxch3rILv7M8glXBdUkGxVua</t>
  </si>
  <si>
    <t>pi_3Sufv6IkWweOM9jA0PD19YGk</t>
  </si>
  <si>
    <t>"{\"id\":\"pi_3Sufv6IkWweOM9jA0PD19YGk\",\"object\":\"payment_intent\",\"amount\":8495,\"amount_capturable\":0,\"amount_received\":8495,\"canceled_at\":null,\"cancellation_reason\":null,\"capture_method\":\"automatic\",\"latest_charge\":{\"id\":\"ch_3Sufv6IkWweOM9jA0JK6RZ8x\",\"object\":\"charge\",\"amount\":8495,\"application_fee\":\"fee_1Sufv7IkWweOM9jARQXEOHio\",\"balance_transaction\":\"txn_3Sufv6IkWweOM9jA0jXZW1Ds\",\"captured\":true,\"created\":1769634300,\"currency\":\"eur\",\"failure_code\":null,\"failure_message\":null,\"fraud_details\":{},\"livemode\":true,\"metadata\":{\"payment_id\":\"rcxch3rILv7M8glXBdUkGxVu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fv6IkWweOM9jA0PD19YGk\",\"payment_method\":\"pm_1Sufv6IkWweOM9jAGOGrH2Q9\",\"payment_method_details\":{\"card\":{\"amount_authorized\":8495,\"authorization_code\":\"T06329\",\"brand\":\"mastercard\",\"checks\":{\"address_line1_check\":null,\"address_postal_code_check\":null,\"cvc_check\":null},\"country\":\"IT\",\"description\":\"Standard MasterCard Card\",\"ds_transaction_id\":null,\"exp_month\":3,\"exp_year\":2027,\"extended_authorization\":{\"status\":\"disabled\"},\"fingerprint\":\"cIhCX5gSNWqTxxii\",\"funding\":\"credit\",\"iin\":\"545470\",\"incremental_authorization\":{\"status\":\"unavailable\"},\"installments\":null,\"issuer\":\"NUMIA SPA\",\"last4\":\"0000\",\"mandate\":null,\"moto\":false,\"multicapture\":{\"status\":\"unavailable\"},\"network\":\"mastercard\",\"network_token\":{\"used\":false},\"network_transaction_id\":\"MCSOOCPX20128\",\"overcapture\":{\"maximum_amount_capturable\":8495,\"status\":\"unavailable\"},\"payment_account_reference\":\"50018J5FAAMTVO8IMYEUJWXZQF1N2\",\"regulated_status\":\"unregulated\",\"three_d_secure\":null,\"wallet\":{\"apple_pay\":{\"type\":\"apple_pay\"},\"dynamic_last4\":\"7003\",\"type\":\"apple_pay\"}},\"type\":\"card\"},\"refunded\":false,\"source\":null,\"status\":\"succeeded\",\"mit_params\":{\"network_transaction_id\":\"MCSOOCPX20128\"}},\"confirmation_method\":\"manual\",\"created\":1769634300,\"currency\":\"eur\",\"customer\":null,\"last_payment_error\":null,\"livemode\":true,\"metadata\":{\"payment_id\":\"rcxch3rILv7M8glXBdUkGxVua\",\"payments_extension\":\"true\",\"payments_extension_type\":\"card\",\"reconciliation_flow\":\"payments_api\",\"shop_id\":\"751927347\"},\"next_action\":null,\"payment_method\":\"pm_1Sufv6IkWweOM9jAGOGrH2Q9\",\"payment_method_types\":[\"card\"],\"source\":null,\"status\":\"succeeded\"}"</t>
  </si>
  <si>
    <t>AS-96029</t>
  </si>
  <si>
    <t>gid://shopify/Order/7431549452626</t>
  </si>
  <si>
    <t>gid://shopify/OrderTransaction/8605939073362</t>
  </si>
  <si>
    <t>2026-01-15T22:16:06Z</t>
  </si>
  <si>
    <t>ch_3SpypmIkWweOM9jA2XrMsIza</t>
  </si>
  <si>
    <t>rQrpuHltREvgmXimae0TIGpIB</t>
  </si>
  <si>
    <t>pi_3SpypmIkWweOM9jA2PY734Oq</t>
  </si>
  <si>
    <t>"{\"id\":\"pi_3SpypmIkWweOM9jA2PY734Oq\",\"object\":\"payment_intent\",\"amount\":15291,\"amount_capturable\":0,\"amount_received\":15291,\"canceled_at\":null,\"cancellation_reason\":null,\"capture_method\":\"automatic\",\"latest_charge\":{\"id\":\"ch_3SpypmIkWweOM9jA2XrMsIza\",\"object\":\"charge\",\"amount\":15291,\"application_fee\":\"fee_1SpypnIkWweOM9jA1utYx6SO\",\"balance_transaction\":\"txn_3SpypmIkWweOM9jA2KR9sldu\",\"captured\":true,\"created\":1768515367,\"currency\":\"eur\",\"failure_code\":null,\"failure_message\":null,\"fraud_details\":{},\"livemode\":true,\"metadata\":{\"payment_id\":\"rQrpuHltREvgmXimae0TIGpI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ypmIkWweOM9jA2PY734Oq\",\"payment_method\":\"pm_1SpypmIkWweOM9jAwlq5Sbpr\",\"payment_method_details\":{\"card\":{\"amount_authorized\":15291,\"authorization_code\":\"767612\",\"brand\":\"mastercard\",\"checks\":{\"address_line1_check\":\"unavailable\",\"address_postal_code_check\":\"unavailable\",\"cvc_check\":\"pass\"},\"country\":\"ES\",\"description\":\"Platinum MasterCard Immediate Debit\",\"ds_transaction_id\":null,\"exp_month\":6,\"exp_year\":2026,\"extended_authorization\":{\"status\":\"disabled\"},\"fingerprint\":\"QAqPtGOjHML0Abyu\",\"funding\":\"debit\",\"iin\":\"548901\",\"incremental_authorization\":{\"status\":\"unavailable\"},\"installments\":null,\"issuer\":\"BANCO SANTANDER S.A.\",\"last4\":\"9214\",\"mandate\":null,\"moto\":false,\"multicapture\":{\"status\":\"unavailable\"},\"network\":\"mastercard\",\"network_token\":{\"used\":false},\"network_transaction_id\":\"TPLDROYLT0115\",\"overcapture\":{\"maximum_amount_capturable\":15291,\"status\":\"unavailable\"},\"payment_account_reference\":\"50016B3KLOR0MY9YMM9JGPR20H8FX\",\"regulated_status\":\"unregulated\",\"three_d_secure\":null,\"wallet\":null},\"type\":\"card\"},\"refunded\":false,\"source\":null,\"status\":\"succeeded\",\"mit_params\":{\"network_transaction_id\":\"TPLDROYLT0115\"}},\"confirmation_method\":\"manual\",\"created\":1768515366,\"currency\":\"eur\",\"customer\":null,\"last_payment_error\":null,\"livemode\":true,\"metadata\":{\"payment_id\":\"rQrpuHltREvgmXimae0TIGpIB\",\"payments_extension\":\"true\",\"payments_extension_type\":\"card\",\"reconciliation_flow\":\"payments_api\",\"shop_id\":\"751927347\"},\"next_action\":null,\"payment_method\":\"pm_1SpypmIkWweOM9jAwlq5Sbpr\",\"payment_method_types\":[\"card\"],\"source\":null,\"status\":\"succeeded\"}"</t>
  </si>
  <si>
    <t>"{\"id\":\"8VK04576V9115010W\",\"intent\":\"CAPTURE\",\"status\":\"COMPLETED\",\"payment_source\":{\"paypal\":{\"email_address\":\"christophblume@outlook.de\",\"account_id\":\"ADQR8W2EXYHY4\",\"account_status\":\"VERIFIED\",\"name\":{\"given_name\":\"Christoph\",\"surname\":\"Blume\"},\"phone_number\":{\"national_number\":\"15127033146\"},\"address\":{\"address_line_1\":\"Ruhrstra\u00dfe 56\",\"admin_area_2\":\"Soest\",\"postal_code\":\"59494\",\"country_code\":\"DE\"}}},\"purchase_units\":[{\"reference_id\":\"default\",\"amount\":{\"currency_code\":\"EUR\",\"value\":\"70.11\",\"breakdown\":{\"item_total\":{\"currency_code\":\"EUR\",\"value\":\"77.90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7.79\"}}},\"payee\":{\"email_address\":\"info@artestaposters.com\",\"merchant_id\":\"CZQCEKGVW6QGG\",\"display_data\":{\"brand_name\":\"Artesta\"}},\"payment_instruction\":{\"disbursement_mode\":\"INSTANT\"},\"description\":\"COLORFUL BAUHAUS NO.1 POSTER - P\u00f3ster \\/ Sin marco \\/ 50x70\",\"custom_id\":\"{\\\"shop_id\\\":751927347,\\\"session_id\\\":\\\"rkt18sFit6pkYMt9IFv8Qs7r2\\\"}\",\"invoice_id\":\"rkt18sFit6pkYMt9IFv8Qs7r2\",\"items\":[{\"name\":\"COLORFUL BAUHAUS NO.1 POSTER - P\u00f3ster \\/ Sin marco \\/ 50x70\",\"unit_amount\":{\"currency_code\":\"EUR\",\"value\":\"32.95\"},\"tax\":{\"currency_code\":\"EUR\",\"value\":\"0.00\"},\"quantity\":\"1\"},{\"name\":\"Fragments N\u00ba1 - P\u00f3ster \\/ Sin marco \\/ 70x100\",\"unit_amount\":{\"currency_code\":\"EUR\",\"value\":\"44.95\"},\"tax\":{\"currency_code\":\"EUR\",\"value\":\"0.00\"},\"quantity\":\"1\"}],\"shipping\":{\"name\":{\"full_name\":\"Christoph Blume\"},\"address\":{\"address_line_1\":\"Ruhrstra\u00dfe 56\",\"admin_area_2\":\"Soest\",\"postal_code\":\"59595\",\"country_code\":\"DE\"}},\"supplementary_data\":{\"tax_nexus\":[]},\"payments\":{\"captures\":[{\"id\":\"99670338NB162660D\",\"status\":\"COMPLETED\",\"amount\":{\"currency_code\":\"EUR\",\"value\":\"70.11\"},\"final_capture\":true,\"disbursement_mode\":\"INSTANT\",\"seller_protection\":{\"status\":\"ELIGIBLE\",\"dispute_categories\":[\"ITEM_NOT_RECEIVED\",\"UNAUTHORIZED_TRANSACTION\"]},\"seller_receivable_breakdown\":{\"gross_amount\":{\"currency_code\":\"EUR\",\"value\":\"70.11\"},\"paypal_fee\":{\"currency_code\":\"EUR\",\"value\":\"2.38\"},\"net_amount\":{\"currency_code\":\"EUR\",\"value\":\"67.73\"}},\"invoice_id\":\"rkt18sFit6pkYMt9IFv8Qs7r2\",\"custom_id\":\"{\\\"shop_id\\\":751927347,\\\"session_id\\\":\\\"rkt18sFit6pkYMt9IFv8Qs7r2\\\"}\",\"links\":[{\"href\":\"https:\\/\\/api.paypal.com\\/v2\\/payments\\/captures\\/99670338NB162660D\",\"rel\":\"self\",\"method\":\"GET\"},{\"href\":\"https:\\/\\/api.paypal.com\\/v2\\/payments\\/captures\\/99670338NB162660D\\/refund\",\"rel\":\"refund\",\"method\":\"POST\"},{\"href\":\"https:\\/\\/api.paypal.com\\/v2\\/checkout\\/orders\\/8VK04576V9115010W\",\"rel\":\"up\",\"method\":\"GET\"}],\"create_time\":\"2025-12-11T11:58:52Z\",\"update_time\":\"2025-12-11T11:58:52Z\"}]}}],\"payer\":{\"name\":{\"given_name\":\"Christoph\",\"surname\":\"Blume\"},\"email_address\":\"christophblume@outlook.de\",\"payer_id\":\"ADQR8W2EXYHY4\",\"phone\":{\"phone_number\":{\"national_number\":\"15127033146\"}},\"address\":{\"address_line_1\":\"Ruhrstra\u00dfe 56\",\"admin_area_2\":\"Soest\",\"postal_code\":\"59494\",\"country_code\":\"DE\"}},\"create_time\":\"2025-12-11T11:58:22Z\",\"update_time\":\"2025-12-11T11:58:52Z\",\"links\":[{\"href\":\"https:\\/\\/api.paypal.com\\/v2\\/checkout\\/orders\\/8VK04576V9115010W\",\"rel\":\"self\",\"method\":\"GET\"}]}"</t>
  </si>
  <si>
    <t>gid://shopify/OrderTransaction/8577498644818</t>
  </si>
  <si>
    <t>2026-01-05T08:41:35Z</t>
  </si>
  <si>
    <t>zQrqYNHoRkTK6KdO54uBRLq0j</t>
  </si>
  <si>
    <t>"{\"status\":\"COMPLETED\",\"id\":\"86844466UC1143331\",\"amount\":\"49.35\",\"currency\":\"EUR\",\"created_at\":\"2026-01-05T00:41:36-08:00\",\"updated_at\":\"2026-01-05T00:41:36-08:00\",\"seller_payable_breakdown\":{\"gross_amount\":{\"currency_code\":\"EUR\",\"value\":\"49.35\"},\"paypal_fee\":{\"currency_code\":\"EUR\",\"value\":\"0.00\"},\"net_amount\":{\"currency_code\":\"EUR\",\"value\":\"49.35\"},\"total_refunded_amount\":{\"currency_code\":\"EUR\",\"value\":\"49.35\"}},\"invoice_id\":{\"invoice_id\":\"rkt18sFit6pkYMt9IFv8Qs7r2\"},\"custom_id\":{\"shop_id\":751927347,\"session_id\":\"zQrqYNHoRkTK6KdO54uBRLq0j\"}}"</t>
  </si>
  <si>
    <t>AS-95095</t>
  </si>
  <si>
    <t>gid://shopify/Order/7400096563538</t>
  </si>
  <si>
    <t>gid://shopify/OrderTransaction/8576969867602</t>
  </si>
  <si>
    <t>2026-01-04T22:24:51Z</t>
  </si>
  <si>
    <t>88A19787YG1779614</t>
  </si>
  <si>
    <t>"{\"id\":\"88A19787YG1779614\",\"intent\":\"CAPTURE\",\"status\":\"COMPLETED\",\"payment_source\":{\"paypal\":{\"email_address\":\"fabvergnon@aol.com\",\"account_id\":\"AYYS4VDMPPF7Q\",\"account_status\":\"VERIFIED\",\"name\":{\"given_name\":\"Fabienne\",\"surname\":\"Vergnon\"},\"phone_number\":{\"national_number\":\"0612870972\"},\"address\":{\"address_line_1\":\"93 Rue De La Sante\",\"admin_area_2\":\"Paris\",\"postal_code\":\"75013\",\"country_code\":\"FR\"}}},\"purchase_units\":[{\"reference_id\":\"default\",\"amount\":{\"currency_code\":\"EUR\",\"value\":\"57.80\",\"breakdown\":{\"item_total\":{\"currency_code\":\"EUR\",\"value\":\"52.85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F\u00eate des Clementines - P\u00f3ster \\/ Sin marco \\/ 20x30\",\"custom_id\":\"{\\\"shop_id\\\":751927347,\\\"session_id\\\":\\\"rqgvBhos0YrUTOTtluyQj3fRj\\\"}\",\"invoice_id\":\"rqgvBhos0YrUTOTtluyQj3fRj\",\"items\":[{\"name\":\"F\u00eate des Clementines - P\u00f3ster \\/ Sin marco \\/ 20x30\",\"unit_amount\":{\"currency_code\":\"EUR\",\"value\":\"12.95\"},\"tax\":{\"currency_code\":\"EUR\",\"value\":\"0.00\"},\"quantity\":\"1\"},{\"name\":\"Les Citrons - Melissa Donne - P\u00f3ster \\/ Sin marco \\/ 40x50\",\"unit_amount\":{\"currency_code\":\"EUR\",\"value\":\"26.95\"},\"tax\":{\"currency_code\":\"EUR\",\"value\":\"0.00\"},\"quantity\":\"1\"},{\"name\":\"Le petit dejeuner , Made in France - P\u00f3ster \\/ Sin marco \\/ 20x30\",\"unit_amount\":{\"currency_code\":\"EUR\",\"value\":\"12.95\"},\"tax\":{\"currency_code\":\"EUR\",\"value\":\"0.00\"},\"quantity\":\"1\"}],\"shipping\":{\"name\":{\"full_name\":\"Fabienne  Vergnon\"},\"address\":{\"address_line_1\":\"93 rue de la Sant\u00e9 \",\"admin_area_2\":\"Paris\",\"postal_code\":\"75013\",\"country_code\":\"FR\"}},\"supplementary_data\":{\"tax_nexus\":[]},\"payments\":{\"captures\":[{\"id\":\"0JR42631KU6553130\",\"status\":\"COMPLETED\",\"amount\":{\"currency_code\":\"EUR\",\"value\":\"57.80\"},\"final_capture\":true,\"disbursement_mode\":\"INSTANT\",\"seller_protection\":{\"status\":\"ELIGIBLE\",\"dispute_categories\":[\"ITEM_NOT_RECEIVED\",\"UNAUTHORIZED_TRANSACTION\"]},\"seller_receivable_breakdown\":{\"gross_amount\":{\"currency_code\":\"EUR\",\"value\":\"57.80\"},\"paypal_fee\":{\"currency_code\":\"EUR\",\"value\":\"2.03\"},\"net_amount\":{\"currency_code\":\"EUR\",\"value\":\"55.77\"}},\"invoice_id\":\"rqgvBhos0YrUTOTtluyQj3fRj\",\"custom_id\":\"{\\\"shop_id\\\":751927347,\\\"session_id\\\":\\\"rqgvBhos0YrUTOTtluyQj3fRj\\\"}\",\"links\":[{\"href\":\"https:\\/\\/api.paypal.com\\/v2\\/payments\\/captures\\/0JR42631KU6553130\",\"rel\":\"self\",\"method\":\"GET\"},{\"href\":\"https:\\/\\/api.paypal.com\\/v2\\/payments\\/captures\\/0JR42631KU6553130\\/refund\",\"rel\":\"refund\",\"method\":\"POST\"},{\"href\":\"https:\\/\\/api.paypal.com\\/v2\\/checkout\\/orders\\/88A19787YG1779614\",\"rel\":\"up\",\"method\":\"GET\"}],\"create_time\":\"2026-01-04T22:24:53Z\",\"update_time\":\"2026-01-04T22:24:53Z\"}]}}],\"payer\":{\"name\":{\"given_name\":\"Fabienne\",\"surname\":\"Vergnon\"},\"email_address\":\"fabvergnon@aol.com\",\"payer_id\":\"AYYS4VDMPPF7Q\",\"phone\":{\"phone_number\":{\"national_number\":\"0612870972\"}},\"address\":{\"address_line_1\":\"93 Rue De La Sante\",\"admin_area_2\":\"Paris\",\"postal_code\":\"75013\",\"country_code\":\"FR\"}},\"create_time\":\"2026-01-04T22:24:27Z\",\"update_time\":\"2026-01-04T22:24:53Z\",\"links\":[{\"href\":\"https:\\/\\/api.paypal.com\\/v2\\/checkout\\/orders\\/88A19787YG1779614\",\"rel\":\"self\",\"method\":\"GET\"}]}"</t>
  </si>
  <si>
    <t>AS-96432</t>
  </si>
  <si>
    <t>gid://shopify/Order/7445125562706</t>
  </si>
  <si>
    <t>gid://shopify/OrderTransaction/8622377664850</t>
  </si>
  <si>
    <t>2026-01-21T07:45:32Z</t>
  </si>
  <si>
    <t>r22y5e0Cz5ngUmo6S26uo81er</t>
  </si>
  <si>
    <t>pi_3Srw6bIkWweOM9jA1i56IZeO</t>
  </si>
  <si>
    <t>"{\"id\":\"pi_3Srw6bIkWweOM9jA1i56IZeO\",\"object\":\"payment_intent\",\"amount\":17978,\"amount_capturable\":0,\"amount_received\":0,\"canceled_at\":null,\"cancellation_reason\":null,\"capture_method\":\"automatic\",\"charges\":{\"object\":\"list\",\"data\":[],\"has_more\":false,\"total_count\":0,\"url\":\"\\/v1\\/charges?payment_intent=pi_3Srw6bIkWweOM9jA1i56IZeO\"},\"latest_charge\":null,\"confirmation_method\":\"automatic\",\"created\":1768981533,\"currency\":\"eur\",\"customer\":null,\"last_payment_error\":{\"code\":\"payment_intent_authentication_failure\",\"doc_url\":\"https:\\/\\/stripe.com\\/docs\\/error-codes\\/payment-method-customer-decline\",\"message\":\"Customer cancelled checkout on Klarna\",\"payment_method\":{\"id\":\"pm_1Srw6bIkWweOM9jA9ZYmFaZ9\",\"object\":\"payment_method\",\"created\":1768981533,\"livemode\":true,\"metadata\":{},\"type\":\"klarna\"},\"type\":\"invalid_request_error\"},\"livemode\":true,\"metadata\":{\"payments_extension_type\":\"klarna\",\"reconciliation_flow\":\"payments_api\",\"shop_id\":\"751927347\",\"payments_extension\":\"true\",\"payment_id\":\"r22y5e0Cz5ngUmo6S26uo81er\"},\"next_action\":null,\"payment_method\":null,\"payment_method_types\":[\"klarna\"],\"source\":null,\"status\":\"requires_payment_method\"}"</t>
  </si>
  <si>
    <t>gid://shopify/OrderTransaction/8622383268178</t>
  </si>
  <si>
    <t>2026-01-21T07:49:31Z</t>
  </si>
  <si>
    <t>rnbcCoJjbgKNbjM61y2bYtDeE</t>
  </si>
  <si>
    <t>pi_3SrwASIkWweOM9jA1Y8ZEhKj</t>
  </si>
  <si>
    <t>"{\"id\":\"pi_3SrwASIkWweOM9jA1Y8ZEhKj\",\"object\":\"payment_intent\",\"amount\":17978,\"amount_capturable\":0,\"amount_received\":0,\"canceled_at\":null,\"cancellation_reason\":null,\"capture_method\":\"automatic\",\"charges\":{\"object\":\"list\",\"data\":[],\"has_more\":false,\"total_count\":0,\"url\":\"\\/v1\\/charges?payment_intent=pi_3SrwASIkWweOM9jA1Y8ZEhKj\"},\"latest_charge\":null,\"confirmation_method\":\"automatic\",\"created\":1768981772,\"currency\":\"eur\",\"customer\":null,\"last_payment_error\":{\"code\":\"payment_intent_authentication_failure\",\"doc_url\":\"https:\\/\\/stripe.com\\/docs\\/error-codes\\/payment-method-provider-decline\",\"message\":\"Customer was declined by Klarna\",\"payment_method\":{\"id\":\"pm_1SrwASIkWweOM9jAFzoS1Gty\",\"object\":\"payment_method\",\"created\":1768981772,\"livemode\":true,\"metadata\":{},\"type\":\"klarna\"},\"type\":\"invalid_request_error\"},\"livemode\":true,\"metadata\":{\"payments_extension_type\":\"klarna\",\"payments_extension\":\"true\",\"shop_id\":\"751927347\",\"reconciliation_flow\":\"payments_api\",\"payment_id\":\"rnbcCoJjbgKNbjM61y2bYtDeE\"},\"next_action\":null,\"payment_method\":null,\"payment_method_types\":[\"klarna\"],\"source\":null,\"status\":\"requires_payment_method\"}"</t>
  </si>
  <si>
    <t>gid://shopify/OrderTransaction/8622389330258</t>
  </si>
  <si>
    <t>2026-01-21T07:52:36Z</t>
  </si>
  <si>
    <t>ch_3SrwDQIkWweOM9jA0N6uQyVD</t>
  </si>
  <si>
    <t>rC2rj0IrQ3vqYg01ZLVDRMSyb</t>
  </si>
  <si>
    <t>pi_3SrwDQIkWweOM9jA0znc86Uf</t>
  </si>
  <si>
    <t>"{\"id\":\"pi_3SrwDQIkWweOM9jA0znc86Uf\",\"object\":\"payment_intent\",\"amount\":17978,\"amount_capturable\":0,\"amount_received\":17978,\"canceled_at\":null,\"cancellation_reason\":null,\"capture_method\":\"automatic\",\"latest_charge\":{\"id\":\"ch_3SrwDQIkWweOM9jA0N6uQyVD\",\"object\":\"charge\",\"amount\":17978,\"application_fee\":\"fee_1SrwDSIkWweOM9jApGm1b7G9\",\"balance_transaction\":\"txn_3SrwDQIkWweOM9jA0kCe9csv\",\"captured\":true,\"created\":1768981957,\"currency\":\"eur\",\"failure_code\":null,\"failure_message\":null,\"fraud_details\":{},\"livemode\":true,\"metadata\":{\"payment_id\":\"rC2rj0IrQ3vqYg01ZLVDRMSy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wDQIkWweOM9jA0znc86Uf\",\"payment_method\":\"pm_1SrwDQIkWweOM9jAmaP9e2gt\",\"payment_method_details\":{\"card\":{\"amount_authorized\":17978,\"authorization_code\":\"462465\",\"brand\":\"mastercard\",\"checks\":{\"address_line1_check\":\"unavailable\",\"address_postal_code_check\":\"unavailable\",\"cvc_check\":\"unavailable\"},\"country\":\"AT\",\"description\":\"Debit MasterCard\",\"ds_transaction_id\":null,\"exp_month\":12,\"exp_year\":2029,\"extended_authorization\":{\"status\":\"disabled\"},\"fingerprint\":\"MtcKdPJ0IzCu3bSI\",\"funding\":\"debit\",\"iin\":\"535686\",\"incremental_authorization\":{\"status\":\"unavailable\"},\"installments\":null,\"issuer\":\"PSA PAYMENT SERVICES AUSTRIA G\",\"last4\":\"8164\",\"mandate\":null,\"moto\":false,\"multicapture\":{\"status\":\"unavailable\"},\"network\":\"mastercard\",\"network_token\":{\"used\":false},\"network_transaction_id\":\"MDSX385PE0121\",\"overcapture\":{\"maximum_amount_capturable\":17978,\"status\":\"unavailable\"},\"payment_account_reference\":\"50019ZCWJ33BV2PIWB146W33E1K9V\",\"regulated_status\":\"unregulated\",\"three_d_secure\":null,\"wallet\":null},\"type\":\"card\"},\"refunded\":false,\"source\":null,\"status\":\"succeeded\",\"mit_params\":{\"network_transaction_id\":\"MDSX385PE0121\"}},\"confirmation_method\":\"manual\",\"created\":1768981956,\"currency\":\"eur\",\"customer\":null,\"last_payment_error\":null,\"livemode\":true,\"metadata\":{\"payment_id\":\"rC2rj0IrQ3vqYg01ZLVDRMSyb\",\"payments_extension\":\"true\",\"payments_extension_type\":\"card\",\"reconciliation_flow\":\"payments_api\",\"shop_id\":\"751927347\"},\"next_action\":null,\"payment_method\":\"pm_1SrwDQIkWweOM9jAmaP9e2gt\",\"payment_method_types\":[\"card\"],\"source\":null,\"status\":\"succeeded\"}"</t>
  </si>
  <si>
    <t>gid://shopify/OrderTransaction/8622390477138</t>
  </si>
  <si>
    <t>2026-01-21T07:53:04Z</t>
  </si>
  <si>
    <t>re_3SrwDQIkWweOM9jA0YW00jCM</t>
  </si>
  <si>
    <t>z8BZFe1qFONEwPXOp0wUKfZlF</t>
  </si>
  <si>
    <t>"{\"id\":\"re_3SrwDQIkWweOM9jA0YW00jCM\",\"amount\":17978,\"balance_transaction\":\"txn_3SrwDQIkWweOM9jA0zw7WN9g\",\"charge\":{\"id\":\"ch_3SrwDQIkWweOM9jA0N6uQyVD\",\"object\":\"charge\",\"amount\":17978,\"application_fee\":\"fee_1SrwDSIkWweOM9jApGm1b7G9\",\"balance_transaction\":\"txn_3SrwDQIkWweOM9jA0kCe9csv\",\"captured\":true,\"created\":1768981957,\"currency\":\"eur\",\"failure_code\":null,\"failure_message\":null,\"fraud_details\":{},\"livemode\":true,\"metadata\":{\"payment_id\":\"rC2rj0IrQ3vqYg01ZLVDRMSy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wDQIkWweOM9jA0znc86Uf\",\"payment_method\":\"pm_1SrwDQIkWweOM9jAmaP9e2gt\",\"payment_method_details\":{\"card\":{\"amount_authorized\":17978,\"authorization_code\":\"462465\",\"brand\":\"mastercard\",\"checks\":{\"address_line1_check\":\"unavailable\",\"address_postal_code_check\":\"unavailable\",\"cvc_check\":\"unavailable\"},\"country\":\"AT\",\"description\":\"Debit MasterCard\",\"ds_transaction_id\":null,\"exp_month\":12,\"exp_year\":2029,\"extended_authorization\":{\"status\":\"disabled\"},\"fingerprint\":\"MtcKdPJ0IzCu3bSI\",\"funding\":\"debit\",\"iin\":\"535686\",\"incremental_authorization\":{\"status\":\"unavailable\"},\"installments\":null,\"issuer\":\"PSA PAYMENT SERVICES AUSTRIA G\",\"last4\":\"8164\",\"mandate\":null,\"moto\":false,\"multicapture\":{\"status\":\"unavailable\"},\"network\":\"mastercard\",\"network_token\":{\"used\":false},\"network_transaction_id\":\"MDSX385PE0121\",\"overcapture\":{\"maximum_amount_capturable\":17978,\"status\":\"unavailable\"},\"payment_account_reference\":\"50019ZCWJ33BV2PIWB146W33E1K9V\",\"regulated_status\":\"unregulated\",\"three_d_secure\":null,\"wallet\":null},\"type\":\"card\"},\"refunded\":true,\"source\":null,\"status\":\"succeeded\",\"mit_params\":{\"network_transaction_id\":\"MDSX385PE0121\"}},\"object\":\"refund\",\"reason\":null,\"status\":\"succeeded\",\"created\":1768981984,\"currency\":\"eur\",\"metadata\":{\"payments_extension\":\"true\",\"payments_extension_type\":\"card\",\"reconciliation_flow\":\"payments_api\",\"refund_id\":\"z8BZFe1qFONEwPXOp0wUKfZlF\"},\"payment_method_details\":{\"card\":{\"acquirer_reference_number\":null,\"acquirer_reference_number_status\":\"unavailable\"},\"type\":\"card\"},\"mit_params\":{}}"</t>
  </si>
  <si>
    <t>AS-96991</t>
  </si>
  <si>
    <t>gid://shopify/Order/7509069660498</t>
  </si>
  <si>
    <t>gid://shopify/OrderTransaction/8642214396242</t>
  </si>
  <si>
    <t>2026-01-28T16:16:52Z</t>
  </si>
  <si>
    <t>ch_3SubQGIkWweOM9jA1ncn2cOQ</t>
  </si>
  <si>
    <t>r34e6bl0P0Vet0tC0wfcW5bjf</t>
  </si>
  <si>
    <t>pi_3SubQGIkWweOM9jA1rgasBjq</t>
  </si>
  <si>
    <t>"{\"id\":\"pi_3SubQGIkWweOM9jA1rgasBjq\",\"object\":\"payment_intent\",\"amount\":11597,\"amount_capturable\":0,\"amount_received\":11597,\"canceled_at\":null,\"cancellation_reason\":null,\"capture_method\":\"automatic\",\"latest_charge\":{\"id\":\"ch_3SubQGIkWweOM9jA1ncn2cOQ\",\"object\":\"charge\",\"amount\":11597,\"application_fee\":\"fee_1SubRxIkWweOM9jAUBI72mju\",\"balance_transaction\":\"txn_3SubQGIkWweOM9jA1NZRxQYP\",\"captured\":true,\"created\":1769617116,\"currency\":\"eur\",\"failure_code\":null,\"failure_message\":null,\"fraud_details\":{},\"livemode\":true,\"metadata\":{\"payment_id\":\"r34e6bl0P0Vet0tC0wfcW5bj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bQGIkWweOM9jA1rgasBjq\",\"payment_method\":\"pm_1SubQGIkWweOM9jA3MvZ5JOs\",\"payment_method_details\":{\"card\":{\"amount_authorized\":11597,\"authorization_code\":\"425235\",\"brand\":\"visa\",\"checks\":{\"address_line1_check\":\"unavailable\",\"address_postal_code_check\":\"unavailable\",\"cvc_check\":\"pass\"},\"country\":\"FR\",\"description\":\"Visa Classic\",\"ds_transaction_id\":null,\"exp_month\":11,\"exp_year\":2028,\"extended_authorization\":{\"status\":\"disabled\"},\"fingerprint\":\"VRWNzcDpzVBsCiqT\",\"funding\":\"debit\",\"iin\":\"453304\",\"incremental_authorization\":{\"status\":\"unavailable\"},\"installments\":null,\"issuer\":\"CREDIT AGRICOLE SOCIETE ANONYME\",\"last4\":\"0804\",\"mandate\":null,\"moto\":false,\"multicapture\":{\"status\":\"unavailable\"},\"network\":\"visa\",\"network_token\":{\"used\":false},\"network_transaction_id\":\"486028587172824\",\"overcapture\":{\"maximum_amount_capturable\":11597,\"status\":\"unavailable\"},\"payment_account_reference\":\"V0010013025250611606013389321\",\"regulated_status\":\"unregulated\",\"three_d_secure\":{\"authentication_flow\":\"challenge\",\"electronic_commerce_indicator\":\"05\",\"exemption_indicator\":null,\"result\":\"authenticated\",\"result_reason\":null,\"transaction_id\":\"d1b752d9-ec5a-4da0-8fc4-31c196a66c63\",\"version\":\"2.2.0\"},\"wallet\":null},\"type\":\"card\"},\"refunded\":false,\"source\":null,\"status\":\"succeeded\",\"mit_params\":{\"network_transaction_id\":\"486028587172824\"}},\"confirmation_method\":\"manual\",\"created\":1769617012,\"currency\":\"eur\",\"customer\":null,\"last_payment_error\":null,\"livemode\":true,\"metadata\":{\"payment_id\":\"r34e6bl0P0Vet0tC0wfcW5bjf\",\"payments_extension\":\"true\",\"payments_extension_type\":\"card\",\"reconciliation_flow\":\"payments_api\",\"shop_id\":\"751927347\"},\"next_action\":null,\"payment_method\":\"pm_1SubQGIkWweOM9jA3MvZ5JOs\",\"payment_method_types\":[\"card\"],\"source\":null,\"status\":\"succeeded\"}"</t>
  </si>
  <si>
    <t>AS-95522</t>
  </si>
  <si>
    <t>gid://shopify/Order/7418118504786</t>
  </si>
  <si>
    <t>gid://shopify/OrderTransaction/8590969897298</t>
  </si>
  <si>
    <t>2026-01-10T07:40:41Z</t>
  </si>
  <si>
    <t>ch_3SnwmrIkWweOM9jA2pl9SRei</t>
  </si>
  <si>
    <t>r5GRPoXu1oqjiBpLRP3DCdLgP</t>
  </si>
  <si>
    <t>pi_3SnwmrIkWweOM9jA2jQFarUu</t>
  </si>
  <si>
    <t>"{\"id\":\"pi_3SnwmrIkWweOM9jA2jQFarUu\",\"object\":\"payment_intent\",\"amount\":3990,\"amount_capturable\":0,\"amount_received\":3990,\"canceled_at\":null,\"cancellation_reason\":null,\"capture_method\":\"automatic\",\"latest_charge\":{\"id\":\"ch_3SnwmrIkWweOM9jA2pl9SRei\",\"object\":\"charge\",\"amount\":3990,\"application_fee\":\"fee_1SnwmtIkWweOM9jAT0uvc0Wi\",\"balance_transaction\":\"txn_3SnwmrIkWweOM9jA2EcO4qi0\",\"captured\":true,\"created\":1768030843,\"currency\":\"eur\",\"failure_code\":null,\"failure_message\":null,\"fraud_details\":{},\"livemode\":true,\"metadata\":{\"payment_id\":\"r5GRPoXu1oqjiBpLRP3DCdLg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wmrIkWweOM9jA2jQFarUu\",\"payment_method\":\"pm_1SnwmrIkWweOM9jAJiTYVoRw\",\"payment_method_details\":{\"card\":{\"amount_authorized\":3990,\"authorization_code\":\"604790\",\"brand\":\"visa\",\"checks\":{\"address_line1_check\":\"unavailable\",\"address_postal_code_check\":\"unavailable\",\"cvc_check\":\"pass\"},\"country\":\"IT\",\"description\":\"Visa Classic\",\"ds_transaction_id\":null,\"exp_month\":2,\"exp_year\":2026,\"extended_authorization\":{\"status\":\"disabled\"},\"fingerprint\":\"hG8Z0gchT2z7jYiz\",\"funding\":\"prepaid\",\"iin\":\"402360\",\"incremental_authorization\":{\"status\":\"unavailable\"},\"installments\":null,\"issuer\":\"POSTEPAY S.P.A.\",\"last4\":\"5414\",\"mandate\":null,\"moto\":false,\"multicapture\":{\"status\":\"unavailable\"},\"network\":\"visa\",\"network_token\":{\"used\":false},\"network_transaction_id\":\"486010276435178\",\"overcapture\":{\"maximum_amount_capturable\":3990,\"status\":\"unavailable\"},\"payment_account_reference\":\"V0010014621244701899141922829\",\"regulated_status\":\"unregulated\",\"three_d_secure\":{\"authentication_flow\":\"frictionless\",\"electronic_commerce_indicator\":\"07\",\"exemption_indicator\":null,\"result\":\"exempted\",\"result_reason\":null,\"transaction_id\":\"33d57413-df2e-4629-87cd-8615d2fe03c7\",\"version\":\"2.2.0\"},\"wallet\":null},\"type\":\"card\"},\"refunded\":false,\"source\":null,\"status\":\"succeeded\",\"mit_params\":{\"network_transaction_id\":\"486010276435178\"}},\"confirmation_method\":\"manual\",\"created\":1768030841,\"currency\":\"eur\",\"customer\":null,\"last_payment_error\":null,\"livemode\":true,\"metadata\":{\"payment_id\":\"r5GRPoXu1oqjiBpLRP3DCdLgP\",\"payments_extension\":\"true\",\"payments_extension_type\":\"card\",\"reconciliation_flow\":\"payments_api\",\"shop_id\":\"751927347\"},\"next_action\":null,\"payment_method\":\"pm_1SnwmrIkWweOM9jAJiTYVoRw\",\"payment_method_types\":[\"card\"],\"source\":null,\"status\":\"succeeded\"}"</t>
  </si>
  <si>
    <t>AS-96833</t>
  </si>
  <si>
    <t>gid://shopify/Order/7495845642578</t>
  </si>
  <si>
    <t>gid://shopify/OrderTransaction/8627815842130</t>
  </si>
  <si>
    <t>2026-01-23T12:24:15Z</t>
  </si>
  <si>
    <t>ch_3SsjPQIkWweOM9jA0ltinSBl</t>
  </si>
  <si>
    <t>rKBchmXY7vjM02o7rOTxZtVRz</t>
  </si>
  <si>
    <t>pi_3SsjPQIkWweOM9jA0M7YBSh9</t>
  </si>
  <si>
    <t>"{\"id\":\"pi_3SsjPQIkWweOM9jA0M7YBSh9\",\"object\":\"payment_intent\",\"amount\":2490,\"amount_capturable\":0,\"amount_received\":0,\"canceled_at\":null,\"cancellation_reason\":null,\"capture_method\":\"automatic\",\"latest_charge\":{\"id\":\"ch_3SsjPQIkWweOM9jA0ltinSBl\",\"object\":\"charge\",\"amount\":2490,\"application_fee\":null,\"balance_transaction\":null,\"captured\":false,\"created\":1769171056,\"currency\":\"eur\",\"failure_code\":\"card_declined\",\"failure_message\":\"Invalid account.\",\"fraud_details\":{},\"livemode\":true,\"metadata\":{\"payment_id\":\"rKBchmXY7vjM02o7rOTxZtVRz\",\"payments_extension\":\"true\",\"payments_extension_type\":\"card\",\"reconciliation_flow\":\"payments_api\",\"shop_id\":\"751927347\"},\"outcome\":{\"advice_code\":\"do_not_try_again\",\"network_advice_code\":\"01\",\"network_decline_code\":\"46\",\"network_status\":\"declined_by_network\",\"reason\":\"invalid_account\",\"risk_level\":\"normal\",\"seller_message\":\"The bank returned the decline code `invalid_account`.\",\"type\":\"issuer_declined\"},\"paid\":false,\"payment_intent\":\"pi_3SsjPQIkWweOM9jA0M7YBSh9\",\"payment_method\":\"pm_1SsjPQIkWweOM9jAh8axNjMs\",\"payment_method_details\":{\"card\":{\"amount_authorized\":null,\"authorization_code\":null,\"brand\":\"visa\",\"checks\":{\"address_line1_check\":\"unavailable\",\"address_postal_code_check\":\"unavailable\",\"cvc_check\":null},\"country\":\"ES\",\"description\":\"Visa Classic\",\"ds_transaction_id\":null,\"exp_month\":9,\"exp_year\":2029,\"extended_authorization\":{\"status\":\"disabled\"},\"fingerprint\":\"275cU0RxcP6WXu1h\",\"funding\":\"credit\",\"iin\":\"409013\",\"incremental_authorization\":{\"status\":\"unavailable\"},\"installments\":null,\"issuer\":\"CAIXABANK S.A.\",\"last4\":\"7987\",\"mandate\":null,\"moto\":false,\"multicapture\":{\"status\":\"unavailable\"},\"network\":\"visa\",\"network_token\":{\"used\":false},\"network_transaction_id\":\"486023446569256\",\"overcapture\":{\"maximum_amount_capturable\":2490,\"status\":\"unavailable\"},\"payment_account_reference\":\"V0010015823068410772704058075\",\"regulated_status\":\"unregulated\",\"three_d_secure\":null,\"wallet\":null},\"type\":\"card\"},\"refunded\":false,\"source\":null,\"status\":\"failed\",\"mit_params\":{\"network_transaction_id\":\"486023446569256\"}},\"confirmation_method\":\"manual\",\"created\":1769171056,\"currency\":\"eur\",\"customer\":null,\"last_payment_error\":{\"advice_code\":\"do_not_try_again\",\"charge\":\"ch_3SsjPQIkWweOM9jA0ltinSBl\",\"code\":\"card_declined\",\"decline_code\":\"invalid_account\",\"doc_url\":\"https:\\/\\/stripe.com\\/docs\\/error-codes\\/card-declined\",\"message\":\"Invalid account.\",\"network_advice_code\":\"01\",\"network_decline_code\":\"46\",\"payment_method\":{\"id\":\"pm_1SsjPQIkWweOM9jAh8axNjMs\",\"object\":\"payment_method\",\"card\":{\"brand\":\"visa\",\"checks\":{\"address_line1_check\":\"unavailable\",\"address_postal_code_check\":\"unavailable\",\"cvc_check\":null},\"country\":\"ES\",\"description\":\"Visa Classic\",\"display_brand\":\"visa\",\"exp_month\":9,\"exp_year\":2029,\"fingerprint\":\"275cU0RxcP6WXu1h\",\"funding\":\"credit\",\"generated_from\":null,\"iin\":\"409013\",\"issuer\":\"CAIXABANK S.A.\",\"last4\":\"7987\",\"network_token\":null,\"networks\":{\"available\":[\"visa\"],\"preferred\":null},\"payment_account_reference\":null,\"regulated_status\":\"unregulated\",\"three_d_secure_usage\":{\"supported\":true},\"wallet\":null},\"created\":1769171056,\"livemode\":true,\"metadata\":{},\"type\":\"card\"},\"type\":\"card_error\"},\"livemode\":true,\"metadata\":{\"payment_id\":\"rKBchmXY7vjM02o7rOTxZtVRz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</si>
  <si>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gid://shopify/OrderTransaction/8635724497234</t>
  </si>
  <si>
    <t>2026-01-26T12:20:34Z</t>
  </si>
  <si>
    <t>ch_3StomUIkWweOM9jA1H5wKBCI</t>
  </si>
  <si>
    <t>rpa7IzcwVPlWPUpweyETRidIM</t>
  </si>
  <si>
    <t>pi_3StomUIkWweOM9jA1EyUvLIp</t>
  </si>
  <si>
    <t>"{\"id\":\"pi_3StomUIkWweOM9jA1EyUvLIp\",\"object\":\"payment_intent\",\"amount\":2490,\"amount_capturable\":0,\"amount_received\":2490,\"canceled_at\":null,\"cancellation_reason\":null,\"capture_method\":\"automatic\",\"latest_charge\":{\"id\":\"ch_3StomUIkWweOM9jA1H5wKBCI\",\"object\":\"charge\",\"amount\":2490,\"application_fee\":\"fee_1StomVIkWweOM9jAf0rz1x4M\",\"balance_transaction\":\"txn_3StomUIkWweOM9jA1NnHH4cA\",\"captured\":true,\"created\":1769430035,\"currency\":\"eur\",\"failure_code\":null,\"failure_message\":null,\"fraud_details\":{},\"livemode\":true,\"metadata\":{\"payment_id\":\"rpa7IzcwVPlWPUpweyETRidI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omUIkWweOM9jA1EyUvLIp\",\"payment_method\":\"pm_1StomUIkWweOM9jAU1pLoZnL\",\"payment_method_details\":{\"card\":{\"amount_authorized\":2490,\"authorization_code\":\"306766\",\"brand\":\"visa\",\"checks\":{\"address_line1_check\":\"unavailable\",\"address_postal_code_check\":\"unavailable\",\"cvc_check\":null},\"country\":\"ES\",\"description\":\"Visa Classic\",\"ds_transaction_id\":null,\"exp_month\":9,\"exp_year\":2030,\"extended_authorization\":{\"status\":\"disabled\"},\"fingerprint\":\"Kz133sDqDFEkpxnS\",\"funding\":\"credit\",\"iin\":\"409013\",\"incremental_authorization\":{\"status\":\"unavailable\"},\"installments\":null,\"issuer\":\"CAIXABANK S.A.\",\"last4\":\"5198\",\"mandate\":null,\"moto\":false,\"multicapture\":{\"status\":\"unavailable\"},\"network\":\"visa\",\"network_token\":{\"used\":true},\"network_transaction_id\":\"486026444357810\",\"overcapture\":{\"maximum_amount_capturable\":2490,\"status\":\"unavailable\"},\"payment_account_reference\":\"V0010014625157408257866206690\",\"regulated_status\":\"unregulated\",\"three_d_secure\":null,\"wallet\":null},\"type\":\"card\"},\"refunded\":false,\"source\":null,\"status\":\"succeeded\",\"mit_params\":{\"network_transaction_id\":\"486026444357810\"}},\"confirmation_method\":\"manual\",\"created\":1769430034,\"currency\":\"eur\",\"customer\":null,\"last_payment_error\":null,\"livemode\":true,\"metadata\":{\"payment_id\":\"rpa7IzcwVPlWPUpweyETRidIM\",\"payments_extension\":\"true\",\"payments_extension_type\":\"card\",\"reconciliation_flow\":\"payments_api\",\"shop_id\":\"751927347\"},\"next_action\":null,\"payment_method\":\"pm_1StomUIkWweOM9jAU1pLoZnL\",\"payment_method_types\":[\"card\"],\"source\":null,\"status\":\"succeeded\"}"</t>
  </si>
  <si>
    <t>AS-96816</t>
  </si>
  <si>
    <t>gid://shopify/Order/7495590969682</t>
  </si>
  <si>
    <t>gid://shopify/OrderTransaction/8635374272850</t>
  </si>
  <si>
    <t>2026-01-26T09:50:48Z</t>
  </si>
  <si>
    <t>ch_3StmRYIkWweOM9jA1LxLxkmR</t>
  </si>
  <si>
    <t>rInkTM6ngOGlLIOkkF9rR3Cpx</t>
  </si>
  <si>
    <t>pi_3StmRYIkWweOM9jA1gQENmql</t>
  </si>
  <si>
    <t>"{\"id\":\"pi_3StmRYIkWweOM9jA1gQENmql\",\"object\":\"payment_intent\",\"amount\":10790,\"amount_capturable\":0,\"amount_received\":10790,\"canceled_at\":null,\"cancellation_reason\":null,\"capture_method\":\"automatic\",\"latest_charge\":{\"id\":\"ch_3StmRYIkWweOM9jA1LxLxkmR\",\"object\":\"charge\",\"amount\":10790,\"application_fee\":\"fee_1StmRaIkWweOM9jABksAqUXR\",\"balance_transaction\":\"txn_3StmRYIkWweOM9jA1WHGHCkB\",\"captured\":true,\"created\":1769421050,\"currency\":\"eur\",\"failure_code\":null,\"failure_message\":null,\"fraud_details\":{},\"livemode\":true,\"metadata\":{\"payment_id\":\"rInkTM6ngOGlLIOkkF9rR3Cp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mRYIkWweOM9jA1gQENmql\",\"payment_method\":\"pm_1StmRYIkWweOM9jAiUGeqXuO\",\"payment_method_details\":{\"card\":{\"amount_authorized\":10790,\"authorization_code\":\"181685\",\"brand\":\"visa\",\"checks\":{\"address_line1_check\":\"unavailable\",\"address_postal_code_check\":\"unavailable\",\"cvc_check\":\"pass\"},\"country\":\"FR\",\"description\":\"Visa Classic\",\"ds_transaction_id\":null,\"exp_month\":9,\"exp_year\":2027,\"extended_authorization\":{\"status\":\"disabled\"},\"fingerprint\":\"vvDwOjKR7KWlpZLD\",\"funding\":\"credit\",\"iin\":\"497762\",\"incremental_authorization\":{\"status\":\"unavailable\"},\"installments\":null,\"issuer\":\"CAISSE FEDERALE DE CREDIT MUTUEL\",\"last4\":\"5652\",\"mandate\":null,\"moto\":false,\"multicapture\":{\"status\":\"unavailable\"},\"network\":\"visa\",\"network_token\":{\"used\":false},\"network_transaction_id\":\"486026354506730\",\"overcapture\":{\"maximum_amount_capturable\":10790,\"status\":\"unavailable\"},\"payment_account_reference\":\"V0010013025157483410953977533\",\"regulated_status\":\"unregulated\",\"three_d_secure\":{\"authentication_flow\":\"frictionless\",\"electronic_commerce_indicator\":\"07\",\"exemption_indicator\":null,\"result\":\"exempted\",\"result_reason\":null,\"transaction_id\":\"a59d04a9-550b-446f-893e-c826de2c9dd1\",\"version\":\"2.2.0\"},\"wallet\":null},\"type\":\"card\"},\"refunded\":false,\"source\":null,\"status\":\"succeeded\",\"mit_params\":{\"network_transaction_id\":\"486026354506730\"}},\"confirmation_method\":\"manual\",\"created\":1769421048,\"currency\":\"eur\",\"customer\":null,\"last_payment_error\":null,\"livemode\":true,\"metadata\":{\"payment_id\":\"rInkTM6ngOGlLIOkkF9rR3Cpx\",\"payments_extension\":\"true\",\"payments_extension_type\":\"card\",\"reconciliation_flow\":\"payments_api\",\"shop_id\":\"751927347\"},\"next_action\":null,\"payment_method\":\"pm_1StmRYIkWweOM9jAiUGeqXuO\",\"payment_method_types\":[\"card\"],\"source\":null,\"status\":\"succeeded\"}"</t>
  </si>
  <si>
    <t>gid://shopify/OrderTransaction/8658687033682</t>
  </si>
  <si>
    <t>2026-02-03T11:24:23Z</t>
  </si>
  <si>
    <t>re_3StmRYIkWweOM9jA1eek9BnE</t>
  </si>
  <si>
    <t>zgIPWjTpTAlQo8GoTVIIRtc4X</t>
  </si>
  <si>
    <t>"{\"id\":\"re_3StmRYIkWweOM9jA1eek9BnE\",\"amount\":3995,\"balance_transaction\":\"txn_3StmRYIkWweOM9jA1ye28KSj\",\"charge\":{\"id\":\"ch_3StmRYIkWweOM9jA1LxLxkmR\",\"object\":\"charge\",\"amount\":10790,\"application_fee\":\"fee_1StmRaIkWweOM9jABksAqUXR\",\"balance_transaction\":\"txn_3StmRYIkWweOM9jA1WHGHCkB\",\"captured\":true,\"created\":1769421050,\"currency\":\"eur\",\"failure_code\":null,\"failure_message\":null,\"fraud_details\":{},\"livemode\":true,\"metadata\":{\"payment_id\":\"rInkTM6ngOGlLIOkkF9rR3Cp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mRYIkWweOM9jA1gQENmql\",\"payment_method\":\"pm_1StmRYIkWweOM9jAiUGeqXuO\",\"payment_method_details\":{\"card\":{\"amount_authorized\":10790,\"authorization_code\":\"181685\",\"brand\":\"visa\",\"checks\":{\"address_line1_check\":\"unavailable\",\"address_postal_code_check\":\"unavailable\",\"cvc_check\":\"pass\"},\"country\":\"FR\",\"description\":\"Visa Classic\",\"ds_transaction_id\":null,\"exp_month\":9,\"exp_year\":2027,\"extended_authorization\":{\"status\":\"disabled\"},\"fingerprint\":\"vvDwOjKR7KWlpZLD\",\"funding\":\"credit\",\"iin\":\"497762\",\"incremental_authorization\":{\"status\":\"unavailable\"},\"installments\":null,\"issuer\":\"CAISSE FEDERALE DE CREDIT MUTUEL\",\"last4\":\"5652\",\"mandate\":null,\"moto\":false,\"multicapture\":{\"status\":\"unavailable\"},\"network\":\"visa\",\"network_token\":{\"used\":false},\"network_transaction_id\":\"486026354506730\",\"overcapture\":{\"maximum_amount_capturable\":10790,\"status\":\"unavailable\"},\"payment_account_reference\":\"V0010013025157483410953977533\",\"regulated_status\":\"unregulated\",\"three_d_secure\":{\"authentication_flow\":\"frictionless\",\"electronic_commerce_indicator\":\"07\",\"exemption_indicator\":null,\"result\":\"exempted\",\"result_reason\":null,\"transaction_id\":\"a59d04a9-550b-446f-893e-c826de2c9dd1\",\"version\":\"2.2.0\"},\"wallet\":null},\"type\":\"card\"},\"refunded\":false,\"source\":null,\"status\":\"succeeded\",\"mit_params\":{\"network_transaction_id\":\"486026354506730\"}},\"object\":\"refund\",\"reason\":null,\"status\":\"succeeded\",\"created\":1770117864,\"currency\":\"eur\",\"metadata\":{\"payments_extension\":\"true\",\"payments_extension_type\":\"card\",\"reconciliation_flow\":\"payments_api\",\"refund_id\":\"zgIPWjTpTAlQo8GoTVIIRtc4X\"},\"payment_method_details\":{\"card\":{\"acquirer_reference_number\":null,\"acquirer_reference_number_status\":\"pending\"},\"type\":\"card\"},\"mit_params\":{}}"</t>
  </si>
  <si>
    <t>AS-96604</t>
  </si>
  <si>
    <t>gid://shopify/Order/7489691517266</t>
  </si>
  <si>
    <t>gid://shopify/OrderTransaction/8628070777170</t>
  </si>
  <si>
    <t>2026-01-23T13:55:45Z</t>
  </si>
  <si>
    <t>ch_3SskpyIkWweOM9jA2ZJ6s0Sx</t>
  </si>
  <si>
    <t>rzPfBaM6NCpB8oGNOryAFGf9X</t>
  </si>
  <si>
    <t>pi_3SskpyIkWweOM9jA2sox1Kw7</t>
  </si>
  <si>
    <t>"{\"id\":\"pi_3SskpyIkWweOM9jA2sox1Kw7\",\"object\":\"payment_intent\",\"amount\":2490,\"amount_capturable\":0,\"amount_received\":2490,\"canceled_at\":null,\"cancellation_reason\":null,\"capture_method\":\"automatic\",\"latest_charge\":{\"id\":\"ch_3SskpyIkWweOM9jA2ZJ6s0Sx\",\"object\":\"charge\",\"amount\":2490,\"application_fee\":\"fee_1SskqjIkWweOM9jAP0QZ2Be6\",\"balance_transaction\":\"txn_3SskpyIkWweOM9jA2K2GN0kX\",\"captured\":true,\"created\":1769176593,\"currency\":\"eur\",\"failure_code\":null,\"failure_message\":null,\"fraud_details\":{},\"livemode\":true,\"metadata\":{\"payment_id\":\"rzPfBaM6NCpB8oGNOryAFGf9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kpyIkWweOM9jA2sox1Kw7\",\"payment_method\":\"pm_1SskpyIkWweOM9jAkprU46Ci\",\"payment_method_details\":{\"card\":{\"amount_authorized\":2490,\"authorization_code\":\"964659\",\"brand\":\"visa\",\"checks\":{\"address_line1_check\":\"unavailable\",\"address_postal_code_check\":\"unavailable\",\"cvc_check\":\"pass\"},\"country\":\"FR\",\"description\":\"Visa Classic\",\"ds_transaction_id\":null,\"exp_month\":5,\"exp_year\":2027,\"extended_authorization\":{\"status\":\"disabled\"},\"fingerprint\":\"BklTrDoYH9JMjQcH\",\"funding\":\"credit\",\"iin\":\"497402\",\"incremental_authorization\":{\"status\":\"unavailable\"},\"installments\":null,\"issuer\":\"BNP PARIBAS\",\"last4\":\"2661\",\"mandate\":null,\"moto\":false,\"multicapture\":{\"status\":\"unavailable\"},\"network\":\"visa\",\"network_token\":{\"used\":false},\"network_transaction_id\":\"486023501937306\",\"overcapture\":{\"maximum_amount_capturable\":2490,\"status\":\"unavailable\"},\"payment_account_reference\":\"V001AABA102012021042146915740\",\"regulated_status\":\"unregulated\",\"three_d_secure\":{\"authentication_flow\":\"challenge\",\"electronic_commerce_indicator\":\"05\",\"exemption_indicator\":null,\"result\":\"authenticated\",\"result_reason\":null,\"transaction_id\":\"9e5de57f-615e-4255-92e3-dbc62531d20d\",\"version\":\"2.2.0\"},\"wallet\":null},\"type\":\"card\"},\"refunded\":false,\"source\":null,\"status\":\"succeeded\",\"mit_params\":{\"network_transaction_id\":\"486023501937306\"}},\"confirmation_method\":\"manual\",\"created\":1769176546,\"currency\":\"eur\",\"customer\":null,\"last_payment_error\":null,\"livemode\":true,\"metadata\":{\"payment_id\":\"rzPfBaM6NCpB8oGNOryAFGf9X\",\"payments_extension\":\"true\",\"payments_extension_type\":\"card\",\"reconciliation_flow\":\"payments_api\",\"shop_id\":\"751927347\"},\"next_action\":null,\"payment_method\":\"pm_1SskpyIkWweOM9jAkprU46Ci\",\"payment_method_types\":[\"card\"],\"source\":null,\"status\":\"succeeded\"}"</t>
  </si>
  <si>
    <t>AS-96874</t>
  </si>
  <si>
    <t>gid://shopify/Order/7497483813202</t>
  </si>
  <si>
    <t>gid://shopify/OrderTransaction/8637718364498</t>
  </si>
  <si>
    <t>2026-01-26T19:29:06Z</t>
  </si>
  <si>
    <t>ch_3StvTDIkWweOM9jA0pHAS0q6</t>
  </si>
  <si>
    <t>rAZAKfNZoIBr4wvAb7H9dy6l3</t>
  </si>
  <si>
    <t>pi_3StvTDIkWweOM9jA0lULPhIZ</t>
  </si>
  <si>
    <t>"{\"id\":\"pi_3StvTDIkWweOM9jA0lULPhIZ\",\"object\":\"payment_intent\",\"amount\":5895,\"amount_capturable\":0,\"amount_received\":5895,\"canceled_at\":null,\"cancellation_reason\":null,\"capture_method\":\"automatic\",\"latest_charge\":{\"id\":\"ch_3StvTDIkWweOM9jA0pHAS0q6\",\"object\":\"charge\",\"amount\":5895,\"application_fee\":\"fee_1StvTFIkWweOM9jAxk4jgZjV\",\"balance_transaction\":\"txn_3StvTDIkWweOM9jA0V2nBFsL\",\"captured\":true,\"created\":1769455748,\"currency\":\"eur\",\"failure_code\":null,\"failure_message\":null,\"fraud_details\":{},\"livemode\":true,\"metadata\":{\"payment_id\":\"rAZAKfNZoIBr4wvAb7H9dy6l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vTDIkWweOM9jA0lULPhIZ\",\"payment_method\":\"pm_1StvTDIkWweOM9jA1o75jCSg\",\"payment_method_details\":{\"card\":{\"amount_authorized\":5895,\"authorization_code\":\"990022\",\"brand\":\"visa\",\"checks\":{\"address_line1_check\":\"unavailable\",\"address_postal_code_check\":\"unavailable\",\"cvc_check\":\"pass\"},\"country\":\"ES\",\"description\":\"Visa Business\",\"ds_transaction_id\":null,\"exp_month\":11,\"exp_year\":2027,\"extended_authorization\":{\"status\":\"disabled\"},\"fingerprint\":\"4tUjMw4qPWg3dad0\",\"funding\":\"debit\",\"iin\":\"415255\",\"incremental_authorization\":{\"status\":\"unavailable\"},\"installments\":null,\"issuer\":\"BANCO BILBAO VIZCAYA ARGENTARIA S.A. (BBVA)\",\"last4\":\"3644\",\"mandate\":null,\"moto\":false,\"multicapture\":{\"status\":\"unavailable\"},\"network\":\"visa\",\"network_token\":{\"used\":false},\"network_transaction_id\":\"486026701481286\",\"overcapture\":{\"maximum_amount_capturable\":5895,\"status\":\"unavailable\"},\"payment_account_reference\":\"V0010013021088770170280886089\",\"regulated_status\":\"unregulated\",\"three_d_secure\":null,\"wallet\":null},\"type\":\"card\"},\"refunded\":false,\"source\":null,\"status\":\"succeeded\",\"mit_params\":{\"network_transaction_id\":\"486026701481286\"}},\"confirmation_method\":\"manual\",\"created\":1769455747,\"currency\":\"eur\",\"customer\":null,\"last_payment_error\":null,\"livemode\":true,\"metadata\":{\"payment_id\":\"rAZAKfNZoIBr4wvAb7H9dy6l3\",\"payments_extension\":\"true\",\"payments_extension_type\":\"card\",\"reconciliation_flow\":\"payments_api\",\"shop_id\":\"751927347\"},\"next_action\":null,\"payment_method\":\"pm_1StvTDIkWweOM9jA1o75jCSg\",\"payment_method_types\":[\"card\"],\"source\":null,\"status\":\"succeeded\"}"</t>
  </si>
  <si>
    <t>AS-95224</t>
  </si>
  <si>
    <t>gid://shopify/Order/7410114822482</t>
  </si>
  <si>
    <t>gid://shopify/OrderTransaction/8581324210514</t>
  </si>
  <si>
    <t>2026-01-06T17:35:53Z</t>
  </si>
  <si>
    <t>py_3SmeAfIkWweOM9jA2btd0uap</t>
  </si>
  <si>
    <t>rSgvdstNrWWRIRQqc8GzfwwNo</t>
  </si>
  <si>
    <t>"{\"id\":\"py_3SmeAfIkWweOM9jA2btd0uap\",\"object\":\"charge\",\"amount\":8495,\"application_fee\":\"fee_1SmeBcIkWweOM9jAaeTaGzBH\",\"balance_transaction\":\"txn_3SmeAfIkWweOM9jA2AeVq6zA\",\"captured\":true,\"created\":1767721011,\"currency\":\"eur\",\"failure_code\":null,\"failure_message\":null,\"fraud_details\":{},\"livemode\":true,\"metadata\":{\"payments_extension_type\":\"klarna\",\"reconciliation_flow\":\"payments_api\",\"shop_id\":\"751927347\",\"payments_extension\":\"true\",\"payment_id\":\"rSgvdstNrWWRIRQqc8GzfwwNo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meAfIkWweOM9jA2cVJd3lj\",\"payment_method\":\"pm_1SmeAfIkWweOM9jAIwqCJjpd\",\"payment_method_details\":{\"klarna\":{\"payer_details\":{\"address\":{\"country\":\"ES\"}},\"payment_method_category\":\"pay_in_installments\",\"preferred_locale\":\"es-ES\"},\"type\":\"klarna\"},\"refunded\":false,\"source\":null,\"status\":\"succeeded\"}"</t>
  </si>
  <si>
    <t>AS-97144</t>
  </si>
  <si>
    <t>gid://shopify/Order/7514303856978</t>
  </si>
  <si>
    <t>gid://shopify/OrderTransaction/8648291647826</t>
  </si>
  <si>
    <t>2026-01-30T17:46:35Z</t>
  </si>
  <si>
    <t>3N4771987P025544U</t>
  </si>
  <si>
    <t>"{\"id\":\"3N4771987P025544U\",\"intent\":\"CAPTURE\",\"status\":\"COMPLETED\",\"payment_source\":{\"paypal\":{\"email_address\":\"jojo.raedecke@gmx.de\",\"account_id\":\"MV2DJEZWNXRNU\",\"account_status\":\"VERIFIED\",\"name\":{\"given_name\":\"Johanna \",\"surname\":\"R\u00e4decke\"},\"phone_number\":{\"national_number\":\"4917630478166\"},\"address\":{\"address_line_1\":\"Amselstieg 70\",\"admin_area_2\":\"Pinneberg\",\"admin_area_1\":\"Schleswig-Holstein\",\"postal_code\":\"25421\",\"country_code\":\"DE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atsumoto Hoji, Frog III - P\u00f3ster \\/ Sin marco \\/ 50x70\",\"custom_id\":\"{\\\"shop_id\\\":751927347,\\\"session_id\\\":\\\"rTSrrBxNCbAlgNRSg0MpwioMP\\\"}\",\"invoice_id\":\"rTSrrBxNCbAlgNRSg0MpwioMP\",\"items\":[{\"name\":\"Matsumoto Hoji, Frog III - P\u00f3ster \\/ Sin marco \\/ 50x70\",\"unit_amount\":{\"currency_code\":\"EUR\",\"value\":\"32.95\"},\"tax\":{\"currency_code\":\"EUR\",\"value\":\"0.00\"},\"quantity\":\"1\"}],\"shipping\":{\"name\":{\"full_name\":\"Johanna R\u00e4decke-Massmann\"},\"address\":{\"address_line_1\":\"Amselstieg 70\",\"admin_area_2\":\"Pinneberg\",\"postal_code\":\"25421\",\"country_code\":\"DE\"}},\"payments\":{\"captures\":[{\"id\":\"39S47870X1506623N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TSrrBxNCbAlgNRSg0MpwioMP\",\"custom_id\":\"{\\\"shop_id\\\":751927347,\\\"session_id\\\":\\\"rTSrrBxNCbAlgNRSg0MpwioMP\\\"}\",\"links\":[{\"href\":\"https:\\/\\/api.paypal.com\\/v2\\/payments\\/captures\\/39S47870X1506623N\",\"rel\":\"self\",\"method\":\"GET\"},{\"href\":\"https:\\/\\/api.paypal.com\\/v2\\/payments\\/captures\\/39S47870X1506623N\\/refund\",\"rel\":\"refund\",\"method\":\"POST\"},{\"href\":\"https:\\/\\/api.paypal.com\\/v2\\/checkout\\/orders\\/3N4771987P025544U\",\"rel\":\"up\",\"method\":\"GET\"}],\"create_time\":\"2026-01-30T17:46:37Z\",\"update_time\":\"2026-01-30T17:46:37Z\"}]}}],\"payer\":{\"name\":{\"given_name\":\"Johanna \",\"surname\":\"R\u00e4decke\"},\"email_address\":\"jojo.raedecke@gmx.de\",\"payer_id\":\"MV2DJEZWNXRNU\",\"phone\":{\"phone_number\":{\"national_number\":\"4917630478166\"}},\"address\":{\"address_line_1\":\"Amselstieg 70\",\"admin_area_2\":\"Pinneberg\",\"admin_area_1\":\"Schleswig-Holstein\",\"postal_code\":\"25421\",\"country_code\":\"DE\"}},\"create_time\":\"2026-01-30T17:45:34Z\",\"update_time\":\"2026-01-30T17:46:37Z\",\"links\":[{\"href\":\"https:\\/\\/api.paypal.com\\/v2\\/checkout\\/orders\\/3N4771987P025544U\",\"rel\":\"self\",\"method\":\"GET\"}]}"</t>
  </si>
  <si>
    <t>"{\"id\":\"4JX591405L8659053\",\"intent\":\"CAPTURE\",\"status\":\"COMPLETED\",\"payment_source\":{\"paypal\":{\"email_address\":\"larabelle.amour@gmail.com\",\"account_id\":\"FXSF7VYALWUVC\",\"account_status\":\"UNVERIFIED\",\"name\":{\"given_name\":\"Lara\",\"surname\":\"Belle\"},\"phone_number\":{\"national_number\":\"4915214880029\"},\"address\":{\"address_line_1\":\"Mauenheimer Str. 63\",\"admin_area_2\":\"K\u00f6ln\",\"postal_code\":\"50733\",\"country_code\":\"DE\"}}},\"purchase_units\":[{\"reference_id\":\"default\",\"amount\":{\"currency_code\":\"EUR\",\"value\":\"99.95\",\"breakdown\":{\"item_total\":{\"currency_code\":\"EUR\",\"value\":\"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implicity ii - Lienzo \\/ Sin marco \\/ 70x100\",\"custom_id\":\"{\\\"shop_id\\\":751927347,\\\"session_id\\\":\\\"rxfEP5R8u3ddM25ruvkr00tkU\\\"}\",\"invoice_id\":\"rxfEP5R8u3ddM25ruvkr00tkU\",\"items\":[{\"name\":\"Simplicity ii - Lienzo \\/ Sin marco \\/ 70x100\",\"unit_amount\":{\"currency_code\":\"EUR\",\"value\":\"99.95\"},\"tax\":{\"currency_code\":\"EUR\",\"value\":\"0.00\"},\"quantity\":\"1\"}],\"shipping\":{\"name\":{\"full_name\":\"Lara Belle\"},\"address\":{\"address_line_1\":\"Mauenheimer Str. 63\",\"admin_area_2\":\"K\u00f6ln\",\"postal_code\":\"50733\",\"country_code\":\"DE\"}},\"supplementary_data\":{\"tax_nexus\":[]},\"payments\":{\"captures\":[{\"id\":\"3HU6303302000762N\",\"status\":\"COMPLETED\",\"amount\":{\"currency_code\":\"EUR\",\"value\":\"99.95\"},\"final_capture\":true,\"disbursement_mode\":\"INSTANT\",\"seller_protection\":{\"status\":\"ELIGIBLE\",\"dispute_categories\":[\"ITEM_NOT_RECEIVED\",\"UNAUTHORIZED_TRANSACTION\"]},\"seller_receivable_breakdown\":{\"gross_amount\":{\"currency_code\":\"EUR\",\"value\":\"99.95\"},\"paypal_fee\":{\"currency_code\":\"EUR\",\"value\":\"3.25\"},\"net_amount\":{\"currency_code\":\"EUR\",\"value\":\"96.70\"}},\"invoice_id\":\"rxfEP5R8u3ddM25ruvkr00tkU\",\"custom_id\":\"{\\\"shop_id\\\":751927347,\\\"session_id\\\":\\\"rxfEP5R8u3ddM25ruvkr00tkU\\\"}\",\"links\":[{\"href\":\"https:\\/\\/api.paypal.com\\/v2\\/payments\\/captures\\/3HU6303302000762N\",\"rel\":\"self\",\"method\":\"GET\"},{\"href\":\"https:\\/\\/api.paypal.com\\/v2\\/payments\\/captures\\/3HU6303302000762N\\/refund\",\"rel\":\"refund\",\"method\":\"POST\"},{\"href\":\"https:\\/\\/api.paypal.com\\/v2\\/checkout\\/orders\\/4JX591405L8659053\",\"rel\":\"up\",\"method\":\"GET\"}],\"create_time\":\"2025-12-16T08:11:10Z\",\"update_time\":\"2025-12-16T08:11:10Z\"}]}}],\"payer\":{\"name\":{\"given_name\":\"Lara\",\"surname\":\"Belle\"},\"email_address\":\"larabelle.amour@gmail.com\",\"payer_id\":\"FXSF7VYALWUVC\",\"phone\":{\"phone_number\":{\"national_number\":\"4915214880029\"}},\"address\":{\"address_line_1\":\"Mauenheimer Str. 63\",\"admin_area_2\":\"K\u00f6ln\",\"postal_code\":\"50733\",\"country_code\":\"DE\"}},\"create_time\":\"2025-12-16T08:10:09Z\",\"update_time\":\"2025-12-16T08:11:10Z\",\"links\":[{\"href\":\"https:\\/\\/api.paypal.com\\/v2\\/checkout\\/orders\\/4JX591405L8659053\",\"rel\":\"self\",\"method\":\"GET\"}]}"</t>
  </si>
  <si>
    <t>gid://shopify/OrderTransaction/8577833468242</t>
  </si>
  <si>
    <t>2026-01-05T11:02:58Z</t>
  </si>
  <si>
    <t>zNpDRQVmUnxnc7ykzaKKE8iyf</t>
  </si>
  <si>
    <t>"{\"status\":\"COMPLETED\",\"id\":\"06H83722AX914452D\",\"amount\":\"29.99\",\"currency\":\"EUR\",\"created_at\":\"2026-01-05T03:02:59-08:00\",\"updated_at\":\"2026-01-05T03:02:59-08:00\",\"seller_payable_breakdown\":{\"gross_amount\":{\"currency_code\":\"EUR\",\"value\":\"29.99\"},\"paypal_fee\":{\"currency_code\":\"EUR\",\"value\":\"0.00\"},\"net_amount\":{\"currency_code\":\"EUR\",\"value\":\"29.99\"},\"total_refunded_amount\":{\"currency_code\":\"EUR\",\"value\":\"29.99\"}},\"invoice_id\":{\"invoice_id\":\"rxfEP5R8u3ddM25ruvkr00tkU\"},\"custom_id\":{\"shop_id\":751927347,\"session_id\":\"zNpDRQVmUnxnc7ykzaKKE8iyf\"}}"</t>
  </si>
  <si>
    <t>AS-97225</t>
  </si>
  <si>
    <t>gid://shopify/Order/7516797632850</t>
  </si>
  <si>
    <t>gid://shopify/OrderTransaction/8650707337554</t>
  </si>
  <si>
    <t>2026-01-31T17:25:38Z</t>
  </si>
  <si>
    <t>93930384SE509425M</t>
  </si>
  <si>
    <t>"{\"id\":\"93930384SE509425M\",\"intent\":\"CAPTURE\",\"status\":\"COMPLETED\",\"payment_source\":{\"paypal\":{\"email_address\":\"Jule.haetty@web.de\",\"account_id\":\"BGLA6DH3D2QN6\",\"account_status\":\"VERIFIED\",\"name\":{\"given_name\":\"Julia\",\"surname\":\"H\u00e4tty\"},\"phone_number\":{\"national_number\":\"4915228198889\"},\"address\":{\"address_line_1\":\"Friedenstra\u00dfe 1\",\"admin_area_2\":\"Steinen\",\"postal_code\":\"79585\",\"country_code\":\"DE\"}}},\"purchase_units\":[{\"reference_id\":\"default\",\"amount\":{\"currency_code\":\"EUR\",\"value\":\"54.85\",\"breakdown\":{\"item_total\":{\"currency_code\":\"EUR\",\"value\":\"49.90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Do Epic Shit - P\u00f3ster \\/ Madera roble oscuro \\/ 20x30\",\"custom_id\":\"{\\\"shop_id\\\":751927347,\\\"session_id\\\":\\\"rhczXAOq5DLjYsDfS9zJzKjzd\\\"}\",\"invoice_id\":\"rhczXAOq5DLjYsDfS9zJzKjzd\",\"items\":[{\"name\":\"Do Epic Shit - P\u00f3ster \\/ Madera roble oscuro \\/ 20x30\",\"unit_amount\":{\"currency_code\":\"EUR\",\"value\":\"24.95\"},\"tax\":{\"currency_code\":\"EUR\",\"value\":\"0.00\"},\"quantity\":\"1\"},{\"name\":\"Surf yoga - P\u00f3ster \\/ Madera roble oscuro \\/ 20x30\",\"unit_amount\":{\"currency_code\":\"EUR\",\"value\":\"24.95\"},\"tax\":{\"currency_code\":\"EUR\",\"value\":\"0.00\"},\"quantity\":\"1\"}],\"shipping\":{\"name\":{\"full_name\":\"Julia H\u00e4tty\"},\"address\":{\"address_line_1\":\"Friedenstra\u00dfe 1\",\"admin_area_2\":\"Steinen\",\"postal_code\":\"79585\",\"country_code\":\"DE\"}},\"payments\":{\"captures\":[{\"id\":\"8UG19990S7261802B\",\"status\":\"COMPLETED\",\"amount\":{\"currency_code\":\"EUR\",\"value\":\"54.85\"},\"final_capture\":true,\"disbursement_mode\":\"INSTANT\",\"seller_protection\":{\"status\":\"ELIGIBLE\",\"dispute_categories\":[\"ITEM_NOT_RECEIVED\",\"UNAUTHORIZED_TRANSACTION\"]},\"seller_receivable_breakdown\":{\"gross_amount\":{\"currency_code\":\"EUR\",\"value\":\"54.85\"},\"paypal_fee\":{\"currency_code\":\"EUR\",\"value\":\"1.94\"},\"net_amount\":{\"currency_code\":\"EUR\",\"value\":\"52.91\"}},\"invoice_id\":\"rhczXAOq5DLjYsDfS9zJzKjzd\",\"custom_id\":\"{\\\"shop_id\\\":751927347,\\\"session_id\\\":\\\"rhczXAOq5DLjYsDfS9zJzKjzd\\\"}\",\"links\":[{\"href\":\"https:\\/\\/api.paypal.com\\/v2\\/payments\\/captures\\/8UG19990S7261802B\",\"rel\":\"self\",\"method\":\"GET\"},{\"href\":\"https:\\/\\/api.paypal.com\\/v2\\/payments\\/captures\\/8UG19990S7261802B\\/refund\",\"rel\":\"refund\",\"method\":\"POST\"},{\"href\":\"https:\\/\\/api.paypal.com\\/v2\\/checkout\\/orders\\/93930384SE509425M\",\"rel\":\"up\",\"method\":\"GET\"}],\"create_time\":\"2026-01-31T17:25:40Z\",\"update_time\":\"2026-01-31T17:25:40Z\"}]}}],\"payer\":{\"name\":{\"given_name\":\"Julia\",\"surname\":\"H\u00e4tty\"},\"email_address\":\"Jule.haetty@web.de\",\"payer_id\":\"BGLA6DH3D2QN6\",\"phone\":{\"phone_number\":{\"national_number\":\"4915228198889\"}},\"address\":{\"address_line_1\":\"Friedenstra\u00dfe 1\",\"admin_area_2\":\"Steinen\",\"postal_code\":\"79585\",\"country_code\":\"DE\"}},\"create_time\":\"2026-01-31T17:25:05Z\",\"update_time\":\"2026-01-31T17:25:40Z\",\"links\":[{\"href\":\"https:\\/\\/api.paypal.com\\/v2\\/checkout\\/orders\\/93930384SE509425M\",\"rel\":\"self\",\"method\":\"GET\"}]}"</t>
  </si>
  <si>
    <t>AS-96605</t>
  </si>
  <si>
    <t>gid://shopify/Order/7489705279826</t>
  </si>
  <si>
    <t>gid://shopify/OrderTransaction/8628089586002</t>
  </si>
  <si>
    <t>2026-01-23T14:01:52Z</t>
  </si>
  <si>
    <t>ch_3SskvtIkWweOM9jA26PdbNJZ</t>
  </si>
  <si>
    <t>rk6gAo4V6JOJExlWXbdXFLt7C</t>
  </si>
  <si>
    <t>pi_3SskvtIkWweOM9jA2vDw12AI</t>
  </si>
  <si>
    <t>"{\"id\":\"pi_3SskvtIkWweOM9jA2vDw12AI\",\"object\":\"payment_intent\",\"amount\":4490,\"amount_capturable\":0,\"amount_received\":4490,\"canceled_at\":null,\"cancellation_reason\":null,\"capture_method\":\"automatic\",\"latest_charge\":{\"id\":\"ch_3SskvtIkWweOM9jA26PdbNJZ\",\"object\":\"charge\",\"amount\":4490,\"application_fee\":\"fee_1SskwbIkWweOM9jA1atyBGH4\",\"balance_transaction\":\"txn_3SskvtIkWweOM9jA2k2SeZeK\",\"captured\":true,\"created\":1769176957,\"currency\":\"eur\",\"failure_code\":null,\"failure_message\":null,\"fraud_details\":{},\"livemode\":true,\"metadata\":{\"payment_id\":\"rk6gAo4V6JOJExlWXbdXFLt7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kvtIkWweOM9jA2vDw12AI\",\"payment_method\":\"pm_1SskvtIkWweOM9jAOIT2Q8kO\",\"payment_method_details\":{\"card\":{\"amount_authorized\":4490,\"authorization_code\":\"464623\",\"brand\":\"visa\",\"checks\":{\"address_line1_check\":\"unavailable\",\"address_postal_code_check\":\"unavailable\",\"cvc_check\":\"pass\"},\"country\":\"FR\",\"description\":\"Visa Classic\",\"ds_transaction_id\":null,\"exp_month\":5,\"exp_year\":2027,\"extended_authorization\":{\"status\":\"disabled\"},\"fingerprint\":\"BklTrDoYH9JMjQcH\",\"funding\":\"credit\",\"iin\":\"497402\",\"incremental_authorization\":{\"status\":\"unavailable\"},\"installments\":null,\"issuer\":\"BNP PARIBAS\",\"last4\":\"2661\",\"mandate\":null,\"moto\":false,\"multicapture\":{\"status\":\"unavailable\"},\"network\":\"visa\",\"network_token\":{\"used\":false},\"network_transaction_id\":\"486023505577381\",\"overcapture\":{\"maximum_amount_capturable\":4490,\"status\":\"unavailable\"},\"payment_account_reference\":\"V001AABA102012021042146915740\",\"regulated_status\":\"unregulated\",\"three_d_secure\":{\"authentication_flow\":\"challenge\",\"electronic_commerce_indicator\":\"05\",\"exemption_indicator\":null,\"result\":\"authenticated\",\"result_reason\":null,\"transaction_id\":\"fe2983b9-71e1-4f49-9950-2ff421dd1bd6\",\"version\":\"2.2.0\"},\"wallet\":null},\"type\":\"card\"},\"refunded\":false,\"source\":null,\"status\":\"succeeded\",\"mit_params\":{\"network_transaction_id\":\"486023505577381\"}},\"confirmation_method\":\"manual\",\"created\":1769176913,\"currency\":\"eur\",\"customer\":null,\"last_payment_error\":null,\"livemode\":true,\"metadata\":{\"payment_id\":\"rk6gAo4V6JOJExlWXbdXFLt7C\",\"payments_extension\":\"true\",\"payments_extension_type\":\"card\",\"reconciliation_flow\":\"payments_api\",\"shop_id\":\"751927347\"},\"next_action\":null,\"payment_method\":\"pm_1SskvtIkWweOM9jAOIT2Q8kO\",\"payment_method_types\":[\"card\"],\"source\":null,\"status\":\"succeeded\"}"</t>
  </si>
  <si>
    <t>AS-95349</t>
  </si>
  <si>
    <t>gid://shopify/Order/7413569618258</t>
  </si>
  <si>
    <t>gid://shopify/OrderTransaction/8585548366162</t>
  </si>
  <si>
    <t>2026-01-08T07:38:58Z</t>
  </si>
  <si>
    <t>9SW42852KJ231803H</t>
  </si>
  <si>
    <t>"{\"id\":\"9SW42852KJ231803H\",\"intent\":\"CAPTURE\",\"status\":\"COMPLETED\",\"payment_source\":{\"paypal\":{\"email_address\":\"josebagarmendia90@gmail.com\",\"account_id\":\"48ZTW4FL6VNJC\",\"account_status\":\"VERIFIED\",\"name\":{\"given_name\":\"Joseba\",\"surname\":\"Garmendia\"},\"phone_number\":{\"national_number\":\"34620684106\"},\"address\":{\"address_line_1\":\"Kale Nagusia, 32\",\"admin_area_2\":\"Astigarraga\",\"admin_area_1\":\"Gipuzkoa\",\"postal_code\":\"20115\",\"country_code\":\"ES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Espresso Guide - Dionisis Gemos - P\u00f3ster \\/ Madera roble natural \\/ 50x70\",\"custom_id\":\"{\\\"shop_id\\\":751927347,\\\"session_id\\\":\\\"rMgnrdoqG9ZAzDEnJPdfKlB0J\\\"}\",\"invoice_id\":\"rMgnrdoqG9ZAzDEnJPdfKlB0J\",\"soft_descriptor\":\"PAYPAL *ARTESTASTOR AR\",\"items\":[{\"name\":\"Espresso Guide - Dionisis Gemos - P\u00f3ster \\/ Madera roble natural \\/ 50x70\",\"unit_amount\":{\"currency_code\":\"EUR\",\"value\":\"67.95\"},\"tax\":{\"currency_code\":\"EUR\",\"value\":\"0.00\"},\"quantity\":\"1\"}],\"shipping\":{\"name\":{\"full_name\":\"Joseba Garmendia plaza\"},\"address\":{\"address_line_1\":\"Kale nagusia 32\",\"admin_area_2\":\"Astigarraga\",\"admin_area_1\":\"Guip\u00fazcoa\",\"postal_code\":\"20115\",\"country_code\":\"ES\"}},\"supplementary_data\":{\"tax_nexus\":[]},\"payments\":{\"captures\":[{\"id\":\"00R08037K1627081E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MgnrdoqG9ZAzDEnJPdfKlB0J\",\"custom_id\":\"{\\\"shop_id\\\":751927347,\\\"session_id\\\":\\\"rMgnrdoqG9ZAzDEnJPdfKlB0J\\\"}\",\"links\":[{\"href\":\"https:\\/\\/api.paypal.com\\/v2\\/payments\\/captures\\/00R08037K1627081E\",\"rel\":\"self\",\"method\":\"GET\"},{\"href\":\"https:\\/\\/api.paypal.com\\/v2\\/payments\\/captures\\/00R08037K1627081E\\/refund\",\"rel\":\"refund\",\"method\":\"POST\"},{\"href\":\"https:\\/\\/api.paypal.com\\/v2\\/checkout\\/orders\\/9SW42852KJ231803H\",\"rel\":\"up\",\"method\":\"GET\"}],\"create_time\":\"2026-01-08T07:39:00Z\",\"update_time\":\"2026-01-08T07:39:00Z\"}]}}],\"payer\":{\"name\":{\"given_name\":\"Joseba\",\"surname\":\"Garmendia\"},\"email_address\":\"josebagarmendia90@gmail.com\",\"payer_id\":\"48ZTW4FL6VNJC\",\"phone\":{\"phone_number\":{\"national_number\":\"34620684106\"}},\"address\":{\"address_line_1\":\"Kale Nagusia, 32\",\"admin_area_2\":\"Astigarraga\",\"admin_area_1\":\"Gipuzkoa\",\"postal_code\":\"20115\",\"country_code\":\"ES\"}},\"create_time\":\"2026-01-08T07:36:49Z\",\"update_time\":\"2026-01-08T07:39:00Z\",\"links\":[{\"href\":\"https:\\/\\/api.paypal.com\\/v2\\/checkout\\/orders\\/9SW42852KJ231803H\",\"rel\":\"self\",\"method\":\"GET\"}]}"</t>
  </si>
  <si>
    <t>AS-91358</t>
  </si>
  <si>
    <t>gid://shopify/Order/7166567973202</t>
  </si>
  <si>
    <t>gid://shopify/OrderTransaction/8413375070546</t>
  </si>
  <si>
    <t>2025-11-28T20:20:00Z</t>
  </si>
  <si>
    <t>ch_3SYY97IkWweOM9jA2gZbIiIx</t>
  </si>
  <si>
    <t>rfhKpjYol65AjNIEnD16BfuvT</t>
  </si>
  <si>
    <t>pi_3SYY97IkWweOM9jA27v3XcVU</t>
  </si>
  <si>
    <t>"{\"id\":\"pi_3SYY97IkWweOM9jA27v3XcVU\",\"object\":\"payment_intent\",\"amount\":3691,\"amount_capturable\":0,\"amount_received\":3691,\"canceled_at\":null,\"cancellation_reason\":null,\"capture_method\":\"automatic\",\"latest_charge\":{\"id\":\"ch_3SYY97IkWweOM9jA2gZbIiIx\",\"object\":\"charge\",\"amount\":3691,\"application_fee\":\"fee_1SYY9HIkWweOM9jAUoWRnyCY\",\"balance_transaction\":\"txn_3SYY97IkWweOM9jA2lKAR8AC\",\"captured\":true,\"created\":1764361210,\"currency\":\"eur\",\"failure_code\":null,\"failure_message\":null,\"fraud_details\":{},\"livemode\":true,\"metadata\":{\"payment_id\":\"rfhKpjYol65AjNIEnD16Bfuv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YY97IkWweOM9jA27v3XcVU\",\"payment_method\":\"pm_1SYY97IkWweOM9jAHU3g609Y\",\"payment_method_details\":{\"card\":{\"amount_authorized\":3691,\"authorization_code\":\"221455\",\"brand\":\"visa\",\"checks\":{\"address_line1_check\":\"fail\",\"address_postal_code_check\":\"fail\",\"cvc_check\":\"pass\"},\"country\":\"FR\",\"description\":\"Visa Gold\",\"ds_transaction_id\":null,\"exp_month\":9,\"exp_year\":2026,\"extended_authorization\":{\"status\":\"disabled\"},\"fingerprint\":\"IbiEvRDY3JtGQHG2\",\"funding\":\"debit\",\"iin\":\"412522\",\"incremental_authorization\":{\"status\":\"unavailable\"},\"installments\":null,\"issuer\":\"BPCE\",\"last4\":\"6223\",\"mandate\":null,\"moto\":false,\"multicapture\":{\"status\":\"unavailable\"},\"network\":\"visa\",\"network_token\":{\"used\":false},\"network_transaction_id\":\"485332732103949\",\"overcapture\":{\"maximum_amount_capturable\":3691,\"status\":\"unavailable\"},\"payment_account_reference\":\"V001AACB038012023070503841626\",\"regulated_status\":\"unregulated\",\"three_d_secure\":{\"authentication_flow\":\"frictionless\",\"electronic_commerce_indicator\":\"07\",\"exemption_indicator\":null,\"result\":\"exempted\",\"result_reason\":null,\"transaction_id\":\"d8be5b40-a07f-4858-98af-0dbcf5380bd0\",\"version\":\"2.2.0\"},\"wallet\":null},\"type\":\"card\"},\"refunded\":false,\"source\":null,\"status\":\"succeeded\",\"mit_params\":{\"network_transaction_id\":\"485332732103949\"}},\"confirmation_method\":\"manual\",\"created\":1764361201,\"currency\":\"eur\",\"customer\":null,\"last_payment_error\":null,\"livemode\":true,\"metadata\":{\"payment_id\":\"rfhKpjYol65AjNIEnD16BfuvT\",\"payments_extension\":\"true\",\"payments_extension_type\":\"card\",\"reconciliation_flow\":\"payments_api\",\"shop_id\":\"751927347\"},\"next_action\":null,\"payment_method\":\"pm_1SYY97IkWweOM9jAHU3g609Y\",\"payment_method_types\":[\"card\"],\"source\":null,\"status\":\"succeeded\"}"</t>
  </si>
  <si>
    <t>gid://shopify/OrderTransaction/8584536457554</t>
  </si>
  <si>
    <t>2026-01-07T17:50:04Z</t>
  </si>
  <si>
    <t>re_3SYY97IkWweOM9jA25JEVHM8</t>
  </si>
  <si>
    <t>zyXsNiNUidTP5NkLQHThgtdIw</t>
  </si>
  <si>
    <t>"{\"id\":\"re_3SYY97IkWweOM9jA25JEVHM8\",\"amount\":3196,\"balance_transaction\":\"txn_3SYY97IkWweOM9jA2oWku8dZ\",\"charge\":{\"id\":\"ch_3SYY97IkWweOM9jA2gZbIiIx\",\"object\":\"charge\",\"amount\":3691,\"application_fee\":\"fee_1SYY9HIkWweOM9jAUoWRnyCY\",\"balance_transaction\":\"txn_3SYY97IkWweOM9jA2lKAR8AC\",\"captured\":true,\"created\":1764361210,\"currency\":\"eur\",\"failure_code\":null,\"failure_message\":null,\"fraud_details\":{},\"livemode\":true,\"metadata\":{\"payment_id\":\"rfhKpjYol65AjNIEnD16Bfuv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YY97IkWweOM9jA27v3XcVU\",\"payment_method\":\"pm_1SYY97IkWweOM9jAHU3g609Y\",\"payment_method_details\":{\"card\":{\"amount_authorized\":3691,\"authorization_code\":\"221455\",\"brand\":\"visa\",\"checks\":{\"address_line1_check\":\"fail\",\"address_postal_code_check\":\"fail\",\"cvc_check\":\"pass\"},\"country\":\"FR\",\"description\":\"Visa Gold\",\"ds_transaction_id\":null,\"exp_month\":9,\"exp_year\":2026,\"extended_authorization\":{\"status\":\"disabled\"},\"fingerprint\":\"IbiEvRDY3JtGQHG2\",\"funding\":\"debit\",\"iin\":\"412522\",\"incremental_authorization\":{\"status\":\"unavailable\"},\"installments\":null,\"issuer\":\"BPCE\",\"last4\":\"6223\",\"mandate\":null,\"moto\":false,\"multicapture\":{\"status\":\"unavailable\"},\"network\":\"visa\",\"network_token\":{\"used\":false},\"network_transaction_id\":\"485332732103949\",\"overcapture\":{\"maximum_amount_capturable\":3691,\"status\":\"unavailable\"},\"payment_account_reference\":\"V001AACB038012023070503841626\",\"regulated_status\":\"unregulated\",\"three_d_secure\":{\"authentication_flow\":\"frictionless\",\"electronic_commerce_indicator\":\"07\",\"exemption_indicator\":null,\"result\":\"exempted\",\"result_reason\":null,\"transaction_id\":\"d8be5b40-a07f-4858-98af-0dbcf5380bd0\",\"version\":\"2.2.0\"},\"wallet\":null},\"type\":\"card\"},\"refunded\":false,\"source\":null,\"status\":\"succeeded\",\"mit_params\":{\"network_transaction_id\":\"485332732103949\"}},\"object\":\"refund\",\"reason\":null,\"status\":\"succeeded\",\"created\":1767808205,\"currency\":\"eur\",\"metadata\":{\"payments_extension\":\"true\",\"payments_extension_type\":\"card\",\"reconciliation_flow\":\"payments_api\",\"refund_id\":\"zyXsNiNUidTP5NkLQHThgtdIw\"},\"payment_method_details\":{\"card\":{\"acquirer_reference_number\":null,\"acquirer_reference_number_status\":\"pending\"},\"type\":\"card\"},\"mit_params\":{}}"</t>
  </si>
  <si>
    <t>AS-96505</t>
  </si>
  <si>
    <t>gid://shopify/Order/7446580724050</t>
  </si>
  <si>
    <t>gid://shopify/OrderTransaction/8624378184018</t>
  </si>
  <si>
    <t>2026-01-21T21:59:34Z</t>
  </si>
  <si>
    <t>py_3Ss9R5IkWweOM9jA0ggqe52i</t>
  </si>
  <si>
    <t>ryKQBe6XSSAcvtMqBSjkW7qSq</t>
  </si>
  <si>
    <t>"{\"id\":\"py_3Ss9R5IkWweOM9jA0ggqe52i\",\"object\":\"charge\",\"amount\":17990,\"application_fee\":\"fee_1Ss9SSIkWweOM9jA6ImHrieB\",\"balance_transaction\":\"txn_3Ss9R5IkWweOM9jA0Q4lUC2G\",\"captured\":true,\"created\":1769032860,\"currency\":\"eur\",\"failure_code\":null,\"failure_message\":null,\"fraud_details\":{},\"livemode\":true,\"metadata\":{\"payments_extension_type\":\"klarna\",\"payments_extension\":\"true\",\"shop_id\":\"751927347\",\"reconciliation_flow\":\"payments_api\",\"payment_id\":\"ryKQBe6XSSAcvtMqBSjkW7qSq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s9R5IkWweOM9jA0T3JFFfd\",\"payment_method\":\"pm_1Ss9R5IkWweOM9jAOHrXWNMm\",\"payment_method_details\":{\"klarna\":{\"payer_details\":{\"address\":{\"country\":\"FR\"}},\"payment_method_category\":\"pay_now\",\"preferred_locale\":\"fr-FR\"},\"type\":\"klarna\"},\"refunded\":false,\"source\":null,\"status\":\"succeeded\"}"</t>
  </si>
  <si>
    <t>AS-95484</t>
  </si>
  <si>
    <t>gid://shopify/Order/7417323258194</t>
  </si>
  <si>
    <t>gid://shopify/OrderTransaction/8589883834706</t>
  </si>
  <si>
    <t>2026-01-09T17:30:42Z</t>
  </si>
  <si>
    <t>ch_3SnjWJIkWweOM9jA16Lgvzbi</t>
  </si>
  <si>
    <t>rE9CxQsJxheOmnmSFoYlWBH49</t>
  </si>
  <si>
    <t>pi_3SnjWJIkWweOM9jA1ete008C</t>
  </si>
  <si>
    <t>"{\"id\":\"pi_3SnjWJIkWweOM9jA1ete008C\",\"object\":\"payment_intent\",\"amount\":15990,\"amount_capturable\":0,\"amount_received\":15990,\"canceled_at\":null,\"cancellation_reason\":null,\"capture_method\":\"automatic\",\"latest_charge\":{\"id\":\"ch_3SnjWJIkWweOM9jA16Lgvzbi\",\"object\":\"charge\",\"amount\":15990,\"application_fee\":\"fee_1SnjWLIkWweOM9jADZDQF3yq\",\"balance_transaction\":\"txn_3SnjWJIkWweOM9jA1CS4ZpTY\",\"captured\":true,\"created\":1767979845,\"currency\":\"eur\",\"failure_code\":null,\"failure_message\":null,\"fraud_details\":{},\"livemode\":true,\"metadata\":{\"payment_id\":\"rE9CxQsJxheOmnmSFoYlWBH49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jWJIkWweOM9jA1ete008C\",\"payment_method\":\"pm_1SnjWJIkWweOM9jA3Bt0amm7\",\"payment_method_details\":{\"card\":{\"amount_authorized\":15990,\"authorization_code\":\"831428\",\"brand\":\"mastercard\",\"checks\":{\"address_line1_check\":\"unavailable\",\"address_postal_code_check\":\"unavailable\",\"cvc_check\":null},\"country\":\"FR\",\"description\":\"Gold MasterCard Card\",\"ds_transaction_id\":null,\"exp_month\":10,\"exp_year\":2029,\"extended_authorization\":{\"status\":\"disabled\"},\"fingerprint\":\"h9k9igP0ABGe5yw0\",\"funding\":\"credit\",\"iin\":\"513781\",\"incremental_authorization\":{\"status\":\"unavailable\"},\"installments\":null,\"issuer\":\"CREDIT AGRICOLE S.A.\",\"last4\":\"0639\",\"mandate\":null,\"moto\":false,\"multicapture\":{\"status\":\"unavailable\"},\"network\":\"mastercard\",\"network_token\":{\"used\":false},\"network_transaction_id\":\"MCGNOH4870109\",\"overcapture\":{\"maximum_amount_capturable\":15990,\"status\":\"unavailable\"},\"payment_account_reference\":\"50017M10O3J4O49HZ4V0MG0JU5G6W\",\"regulated_status\":\"unregulated\",\"three_d_secure\":{\"authentication_flow\":\"frictionless\",\"electronic_commerce_indicator\":\"06\",\"exemption_indicator\":null,\"result\":\"exempted\",\"result_reason\":null,\"transaction_id\":\"36613720-5de6-4e4f-96b3-c35c26632d48\",\"version\":\"2.2.0\"},\"wallet\":null},\"type\":\"card\"},\"refunded\":false,\"source\":null,\"status\":\"succeeded\",\"mit_params\":{\"network_transaction_id\":\"MCGNOH4870109\"}},\"confirmation_method\":\"manual\",\"created\":1767979843,\"currency\":\"eur\",\"customer\":null,\"last_payment_error\":null,\"livemode\":true,\"metadata\":{\"payment_id\":\"rE9CxQsJxheOmnmSFoYlWBH49\",\"payments_extension\":\"true\",\"payments_extension_type\":\"card\",\"reconciliation_flow\":\"payments_api\",\"shop_id\":\"751927347\"},\"next_action\":null,\"payment_method\":\"pm_1SnjWJIkWweOM9jA3Bt0amm7\",\"payment_method_types\":[\"card\"],\"source\":null,\"status\":\"succeeded\"}"</t>
  </si>
  <si>
    <t>AS-96111</t>
  </si>
  <si>
    <t>gid://shopify/Order/7435219009874</t>
  </si>
  <si>
    <t>gid://shopify/OrderTransaction/8610168176978</t>
  </si>
  <si>
    <t>2026-01-17T08:59:01Z</t>
  </si>
  <si>
    <t>ch_3SqVLWIkWweOM9jA0zniTN3F</t>
  </si>
  <si>
    <t>rr65yq4IiweF4PBV7NKH1b6RT</t>
  </si>
  <si>
    <t>pi_3SqVLWIkWweOM9jA0RXiKOl9</t>
  </si>
  <si>
    <t>"{\"id\":\"pi_3SqVLWIkWweOM9jA0RXiKOl9\",\"object\":\"payment_intent\",\"amount\":9995,\"amount_capturable\":0,\"amount_received\":9995,\"canceled_at\":null,\"cancellation_reason\":null,\"capture_method\":\"automatic\",\"latest_charge\":{\"id\":\"ch_3SqVLWIkWweOM9jA0zniTN3F\",\"object\":\"charge\",\"amount\":9995,\"application_fee\":\"fee_1SqVLZIkWweOM9jAQarimJLW\",\"balance_transaction\":\"txn_3SqVLWIkWweOM9jA0TXLjRRX\",\"captured\":true,\"created\":1768640345,\"currency\":\"eur\",\"failure_code\":null,\"failure_message\":null,\"fraud_details\":{},\"livemode\":true,\"metadata\":{\"payment_id\":\"rr65yq4IiweF4PBV7NKH1b6R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VLWIkWweOM9jA0RXiKOl9\",\"payment_method\":\"pm_1SqVLWIkWweOM9jA015f9dsG\",\"payment_method_details\":{\"card\":{\"amount_authorized\":9995,\"authorization_code\":\"887068\",\"brand\":\"visa\",\"checks\":{\"address_line1_check\":\"unavailable\",\"address_postal_code_check\":\"unavailable\",\"cvc_check\":null},\"country\":\"FR\",\"description\":\"Visa Gold\",\"ds_transaction_id\":null,\"exp_month\":3,\"exp_year\":2026,\"extended_authorization\":{\"status\":\"disabled\"},\"fingerprint\":\"vt8lR6wXso0iIFcW\",\"funding\":\"debit\",\"iin\":\"497414\",\"incremental_authorization\":{\"status\":\"unavailable\"},\"installments\":null,\"issuer\":\"BNP PARIBAS\",\"last4\":\"2319\",\"mandate\":null,\"moto\":false,\"multicapture\":{\"status\":\"unavailable\"},\"network\":\"visa\",\"network_token\":{\"used\":true},\"network_transaction_id\":\"486017323452584\",\"overcapture\":{\"maximum_amount_capturable\":9995,\"status\":\"unavailable\"},\"payment_account_reference\":\"V001AABA102012023032380195013\",\"regulated_status\":\"unregulated\",\"three_d_secure\":{\"authentication_flow\":\"frictionless\",\"electronic_commerce_indicator\":\"05\",\"exemption_indicator\":null,\"result\":\"authenticated\",\"result_reason\":null,\"transaction_id\":\"fd3e8c24-854a-4212-b8a4-3cdf4af6a364\",\"version\":\"2.2.0\"},\"wallet\":null},\"type\":\"card\"},\"refunded\":false,\"source\":null,\"status\":\"succeeded\",\"mit_params\":{\"network_transaction_id\":\"486017323452584\"}},\"confirmation_method\":\"manual\",\"created\":1768640342,\"currency\":\"eur\",\"customer\":null,\"last_payment_error\":null,\"livemode\":true,\"metadata\":{\"payment_id\":\"rr65yq4IiweF4PBV7NKH1b6RT\",\"payments_extension\":\"true\",\"payments_extension_type\":\"card\",\"reconciliation_flow\":\"payments_api\",\"shop_id\":\"751927347\"},\"next_action\":null,\"payment_method\":\"pm_1SqVLWIkWweOM9jA015f9dsG\",\"payment_method_types\":[\"card\"],\"source\":null,\"status\":\"succeeded\"}"</t>
  </si>
  <si>
    <t>AS-95799</t>
  </si>
  <si>
    <t>gid://shopify/Order/7425231782226</t>
  </si>
  <si>
    <t>gid://shopify/OrderTransaction/8597954429266</t>
  </si>
  <si>
    <t>2026-01-12T23:37:30Z</t>
  </si>
  <si>
    <t>ch_3SoufvIkWweOM9jA2EJ6EK1b</t>
  </si>
  <si>
    <t>raYSyfvQyFjGF98CZTisgdaBJ</t>
  </si>
  <si>
    <t>pi_3SoufvIkWweOM9jA2Sz5LtZp</t>
  </si>
  <si>
    <t>"{\"id\":\"pi_3SoufvIkWweOM9jA2Sz5LtZp\",\"object\":\"payment_intent\",\"amount\":2616,\"amount_capturable\":0,\"amount_received\":2616,\"canceled_at\":null,\"cancellation_reason\":null,\"capture_method\":\"automatic\",\"latest_charge\":{\"id\":\"ch_3SoufvIkWweOM9jA2EJ6EK1b\",\"object\":\"charge\",\"amount\":2616,\"application_fee\":\"fee_1SoufwIkWweOM9jAC6iiKzAP\",\"balance_transaction\":\"txn_3SoufvIkWweOM9jA2sQTxJWF\",\"captured\":true,\"created\":1768261051,\"currency\":\"eur\",\"failure_code\":null,\"failure_message\":null,\"fraud_details\":{},\"livemode\":true,\"metadata\":{\"payment_id\":\"raYSyfvQyFjGF98CZTisgdaB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ufvIkWweOM9jA2Sz5LtZp\",\"payment_method\":\"pm_1SoufvIkWweOM9jAFNupeooG\",\"payment_method_details\":{\"card\":{\"amount_authorized\":2616,\"authorization_code\":\"100831\",\"brand\":\"mastercard\",\"checks\":{\"address_line1_check\":null,\"address_postal_code_check\":null,\"cvc_check\":null},\"country\":\"ES\",\"description\":\"MasterCard Standard Card Immediate Debit\",\"ds_transaction_id\":null,\"exp_month\":12,\"exp_year\":2027,\"extended_authorization\":{\"status\":\"disabled\"},\"fingerprint\":\"ZZ6iXQ9uRNoFnKYu\",\"funding\":\"debit\",\"iin\":\"549800\",\"incremental_authorization\":{\"status\":\"unavailable\"},\"installments\":null,\"issuer\":\"CAIXABANK S.A.\",\"last4\":\"0000\",\"mandate\":null,\"moto\":false,\"multicapture\":{\"status\":\"unavailable\"},\"network\":\"mastercard\",\"network_token\":{\"used\":false},\"network_transaction_id\":\"TCSK8KEKZ0112\",\"overcapture\":{\"maximum_amount_capturable\":2616,\"status\":\"unavailable\"},\"payment_account_reference\":\"500171PPERK7ZRWSRDDI72GE5IUHX\",\"regulated_status\":\"unregulated\",\"three_d_secure\":null,\"wallet\":{\"apple_pay\":{\"type\":\"apple_pay\"},\"dynamic_last4\":\"7312\",\"type\":\"apple_pay\"}},\"type\":\"card\"},\"refunded\":false,\"source\":null,\"status\":\"succeeded\",\"mit_params\":{\"network_transaction_id\":\"TCSK8KEKZ0112\"}},\"confirmation_method\":\"manual\",\"created\":1768261051,\"currency\":\"eur\",\"customer\":null,\"last_payment_error\":null,\"livemode\":true,\"metadata\":{\"payment_id\":\"raYSyfvQyFjGF98CZTisgdaBJ\",\"payments_extension\":\"true\",\"payments_extension_type\":\"card\",\"reconciliation_flow\":\"payments_api\",\"shop_id\":\"751927347\"},\"next_action\":null,\"payment_method\":\"pm_1SoufvIkWweOM9jAFNupeooG\",\"payment_method_types\":[\"card\"],\"source\":null,\"status\":\"succeeded\"}"</t>
  </si>
  <si>
    <t>AS-96904</t>
  </si>
  <si>
    <t>Canarias, Claim, Stock</t>
  </si>
  <si>
    <t>AS-96423</t>
  </si>
  <si>
    <t>gid://shopify/Order/7444740145490</t>
  </si>
  <si>
    <t>gid://shopify/OrderTransaction/8621854622034</t>
  </si>
  <si>
    <t>2026-01-20T22:14:11Z</t>
  </si>
  <si>
    <t>ch_3SrnBfIkWweOM9jA1g05STQL</t>
  </si>
  <si>
    <t>rpjpzy0BYwLg3bI4U8GEO11xp</t>
  </si>
  <si>
    <t>pi_3SrnBfIkWweOM9jA1nk4Ytam</t>
  </si>
  <si>
    <t>"{\"id\":\"pi_3SrnBfIkWweOM9jA1nk4Ytam\",\"object\":\"payment_intent\",\"amount\":9290,\"amount_capturable\":0,\"amount_received\":9290,\"canceled_at\":null,\"cancellation_reason\":null,\"capture_method\":\"automatic\",\"latest_charge\":{\"id\":\"ch_3SrnBfIkWweOM9jA1g05STQL\",\"object\":\"charge\",\"amount\":9290,\"application_fee\":\"fee_1SrnBiIkWweOM9jAbMRoISgz\",\"balance_transaction\":\"txn_3SrnBfIkWweOM9jA1fKOUxSr\",\"captured\":true,\"created\":1768947253,\"currency\":\"eur\",\"failure_code\":null,\"failure_message\":null,\"fraud_details\":{},\"livemode\":true,\"metadata\":{\"payment_id\":\"rpjpzy0BYwLg3bI4U8GEO11x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nBfIkWweOM9jA1nk4Ytam\",\"payment_method\":\"pm_1SrnBfIkWweOM9jA4L2E6yfD\",\"payment_method_details\":{\"card\":{\"amount_authorized\":9290,\"authorization_code\":\"654007\",\"brand\":\"mastercard\",\"checks\":{\"address_line1_check\":\"unavailable\",\"address_postal_code_check\":\"unavailable\",\"cvc_check\":null},\"country\":\"ES\",\"description\":\"World MasterCard Card\",\"ds_transaction_id\":null,\"exp_month\":11,\"exp_year\":2029,\"extended_authorization\":{\"status\":\"disabled\"},\"fingerprint\":\"twsYKjkLWtdUXwUH\",\"funding\":\"credit\",\"iin\":\"545133\",\"incremental_authorization\":{\"status\":\"unavailable\"},\"installments\":null,\"issuer\":\"BANCO SANTANDER S.A.\",\"last4\":\"0844\",\"mandate\":null,\"moto\":false,\"multicapture\":{\"status\":\"unavailable\"},\"network\":\"mastercard\",\"network_token\":{\"used\":true},\"network_transaction_id\":\"MCWYKGPBT0120\",\"overcapture\":{\"maximum_amount_capturable\":9290,\"status\":\"unavailable\"},\"payment_account_reference\":\"5001ASMA1J3301CHXM0L6FO9J6JS4\",\"regulated_status\":\"unregulated\",\"three_d_secure\":null,\"wallet\":null},\"type\":\"card\"},\"refunded\":false,\"source\":null,\"status\":\"succeeded\",\"mit_params\":{\"network_transaction_id\":\"MCWYKGPBT0120\"}},\"confirmation_method\":\"manual\",\"created\":1768947251,\"currency\":\"eur\",\"customer\":null,\"last_payment_error\":null,\"livemode\":true,\"metadata\":{\"payment_id\":\"rpjpzy0BYwLg3bI4U8GEO11xp\",\"payments_extension\":\"true\",\"payments_extension_type\":\"card\",\"reconciliation_flow\":\"payments_api\",\"shop_id\":\"751927347\"},\"next_action\":null,\"payment_method\":\"pm_1SrnBfIkWweOM9jA4L2E6yfD\",\"payment_method_types\":[\"card\"],\"source\":null,\"status\":\"succeeded\"}"</t>
  </si>
  <si>
    <t>AS-96504</t>
  </si>
  <si>
    <t>gid://shopify/Order/7446563586386</t>
  </si>
  <si>
    <t>gid://shopify/OrderTransaction/8624360423762</t>
  </si>
  <si>
    <t>2026-01-21T21:46:47Z</t>
  </si>
  <si>
    <t>ch_3Ss9EiIkWweOM9jA0gClEsBW</t>
  </si>
  <si>
    <t>r8c3rT9yPMoDlvo2rne197qIW</t>
  </si>
  <si>
    <t>pi_3Ss9EiIkWweOM9jA0obDewbK</t>
  </si>
  <si>
    <t>"{\"id\":\"pi_3Ss9EiIkWweOM9jA0obDewbK\",\"object\":\"payment_intent\",\"amount\":5590,\"amount_capturable\":0,\"amount_received\":5590,\"canceled_at\":null,\"cancellation_reason\":null,\"capture_method\":\"automatic\",\"latest_charge\":{\"id\":\"ch_3Ss9EiIkWweOM9jA0gClEsBW\",\"object\":\"charge\",\"amount\":5590,\"application_fee\":\"fee_1Ss9EkIkWweOM9jAEIOFWNsO\",\"balance_transaction\":\"txn_3Ss9EiIkWweOM9jA0oh7vx41\",\"captured\":true,\"created\":1769032010,\"currency\":\"eur\",\"failure_code\":null,\"failure_message\":null,\"fraud_details\":{},\"livemode\":true,\"metadata\":{\"payment_id\":\"r8c3rT9yPMoDlvo2rne197qI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9EiIkWweOM9jA0obDewbK\",\"payment_method\":\"pm_1Ss9EiIkWweOM9jATxnKsZyx\",\"payment_method_details\":{\"card\":{\"amount_authorized\":5590,\"authorization_code\":\"899663\",\"brand\":\"visa\",\"checks\":{\"address_line1_check\":\"unavailable\",\"address_postal_code_check\":\"unavailable\",\"cvc_check\":\"pass\"},\"country\":\"ES\",\"description\":\"Visa Classic\",\"ds_transaction_id\":null,\"exp_month\":5,\"exp_year\":2026,\"extended_authorization\":{\"status\":\"disabled\"},\"fingerprint\":\"56Hgz3ws9HK7SPow\",\"funding\":\"credit\",\"iin\":\"476663\",\"incremental_authorization\":{\"status\":\"unavailable\"},\"installments\":null,\"issuer\":\"CAIXABANK S.A.\",\"last4\":\"5108\",\"mandate\":null,\"moto\":false,\"multicapture\":{\"status\":\"unavailable\"},\"network\":\"visa\",\"network_token\":{\"used\":false},\"network_transaction_id\":\"486021784105600\",\"overcapture\":{\"maximum_amount_capturable\":5590,\"status\":\"unavailable\"},\"payment_account_reference\":\"V0010013021133320967115193311\",\"regulated_status\":\"unregulated\",\"three_d_secure\":null,\"wallet\":null},\"type\":\"card\"},\"refunded\":false,\"source\":null,\"status\":\"succeeded\",\"mit_params\":{\"network_transaction_id\":\"486021784105600\"}},\"confirmation_method\":\"manual\",\"created\":1769032008,\"currency\":\"eur\",\"customer\":null,\"last_payment_error\":null,\"livemode\":true,\"metadata\":{\"payment_id\":\"r8c3rT9yPMoDlvo2rne197qIW\",\"payments_extension\":\"true\",\"payments_extension_type\":\"card\",\"reconciliation_flow\":\"payments_api\",\"shop_id\":\"751927347\"},\"next_action\":null,\"payment_method\":\"pm_1Ss9EiIkWweOM9jATxnKsZyx\",\"payment_method_types\":[\"card\"],\"source\":null,\"status\":\"succeeded\"}"</t>
  </si>
  <si>
    <t>AS-96316</t>
  </si>
  <si>
    <t>AS-96222</t>
  </si>
  <si>
    <t>gid://shopify/Order/7438889845074</t>
  </si>
  <si>
    <t>gid://shopify/OrderTransaction/8614503383378</t>
  </si>
  <si>
    <t>2026-01-18T09:58:01Z</t>
  </si>
  <si>
    <t>py_3Sqsk9IkWweOM9jA2qM1uTnw</t>
  </si>
  <si>
    <t>rpayx58X2v8CxuM3fI5O1G8dG</t>
  </si>
  <si>
    <t>"{\"id\":\"py_3Sqsk9IkWweOM9jA2qM1uTnw\",\"object\":\"charge\",\"amount\":2490,\"application_fee\":\"fee_1SqskhIkWweOM9jAQgWkm8fm\",\"balance_transaction\":\"txn_3Sqsk9IkWweOM9jA24oY5rMv\",\"captured\":true,\"created\":1768730315,\"currency\":\"eur\",\"failure_code\":null,\"failure_message\":null,\"fraud_details\":{},\"livemode\":true,\"metadata\":{\"payments_extension_type\":\"klarna\",\"reconciliation_flow\":\"payments_api\",\"shop_id\":\"751927347\",\"payments_extension\":\"true\",\"payment_id\":\"rpayx58X2v8CxuM3fI5O1G8dG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qsk9IkWweOM9jA2rgwp0XU\",\"payment_method\":\"pm_1Sqsk9IkWweOM9jArIJBfEZ9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</si>
  <si>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AS-96910</t>
  </si>
  <si>
    <t>gid://shopify/Order/7498521510226</t>
  </si>
  <si>
    <t>gid://shopify/OrderTransaction/8639146918226</t>
  </si>
  <si>
    <t>2026-01-27T12:22:21Z</t>
  </si>
  <si>
    <t>7MN23217W6520634S</t>
  </si>
  <si>
    <t>"{\"id\":\"7MN23217W6520634S\",\"intent\":\"CAPTURE\",\"status\":\"COMPLETED\",\"payment_source\":{\"paypal\":{\"email_address\":\"bisterl@gmx.de\",\"account_id\":\"UMENMAJFGAKTN\",\"account_status\":\"VERIFIED\",\"name\":{\"given_name\":\"birgit\",\"surname\":\"sterl\"},\"phone_number\":{\"national_number\":\"1717583589\"},\"address\":{\"address_line_1\":\"Oberlehrer-Haib\u00f6ck-Str. 2\",\"admin_area_2\":\"Wegscheid\",\"postal_code\":\"94110\",\"country_code\":\"DE\"}}},\"purchase_units\":[{\"reference_id\":\"default\",\"amount\":{\"currency_code\":\"EUR\",\"value\":\"39.90\",\"breakdown\":{\"item_total\":{\"currency_code\":\"EUR\",\"value\":\"34.95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Italian Menu - Athene Fritsch - Lienzo \\/ Sin marco \\/ 30x40\",\"custom_id\":\"{\\\"shop_id\\\":751927347,\\\"session_id\\\":\\\"rR0nmqJuyl1ZFoHbCGChI470X\\\"}\",\"invoice_id\":\"rR0nmqJuyl1ZFoHbCGChI470X\",\"soft_descriptor\":\"PAYPAL *ARTESTASTOR AR\",\"items\":[{\"name\":\"Italian Menu - Athene Fritsch - Lienzo \\/ Sin marco \\/ 30x40\",\"unit_amount\":{\"currency_code\":\"EUR\",\"value\":\"34.95\"},\"tax\":{\"currency_code\":\"EUR\",\"value\":\"0.00\"},\"quantity\":\"1\"}],\"shipping\":{\"name\":{\"full_name\":\"Birgit Sterl\"},\"address\":{\"address_line_1\":\"Oberlehrer-Haib\u00f6ck-Stra\u00dfe 2\",\"admin_area_2\":\"Wegscheid\",\"postal_code\":\"94110\",\"country_code\":\"DE\"}},\"payments\":{\"captures\":[{\"id\":\"9N864498GK5348943\",\"status\":\"COMPLETED\",\"amount\":{\"currency_code\":\"EUR\",\"value\":\"39.90\"},\"final_capture\":true,\"disbursement_mode\":\"INSTANT\",\"seller_protection\":{\"status\":\"ELIGIBLE\",\"dispute_categories\":[\"ITEM_NOT_RECEIVED\",\"UNAUTHORIZED_TRANSACTION\"]},\"seller_receivable_breakdown\":{\"gross_amount\":{\"currency_code\":\"EUR\",\"value\":\"39.90\"},\"paypal_fee\":{\"currency_code\":\"EUR\",\"value\":\"1.51\"},\"net_amount\":{\"currency_code\":\"EUR\",\"value\":\"38.39\"}},\"invoice_id\":\"rR0nmqJuyl1ZFoHbCGChI470X\",\"custom_id\":\"{\\\"shop_id\\\":751927347,\\\"session_id\\\":\\\"rR0nmqJuyl1ZFoHbCGChI470X\\\"}\",\"links\":[{\"href\":\"https:\\/\\/api.paypal.com\\/v2\\/payments\\/captures\\/9N864498GK5348943\",\"rel\":\"self\",\"method\":\"GET\"},{\"href\":\"https:\\/\\/api.paypal.com\\/v2\\/payments\\/captures\\/9N864498GK5348943\\/refund\",\"rel\":\"refund\",\"method\":\"POST\"},{\"href\":\"https:\\/\\/api.paypal.com\\/v2\\/checkout\\/orders\\/7MN23217W6520634S\",\"rel\":\"up\",\"method\":\"GET\"}],\"create_time\":\"2026-01-27T12:22:23Z\",\"update_time\":\"2026-01-27T12:22:23Z\"}]}}],\"payer\":{\"name\":{\"given_name\":\"birgit\",\"surname\":\"sterl\"},\"email_address\":\"bisterl@gmx.de\",\"payer_id\":\"UMENMAJFGAKTN\",\"phone\":{\"phone_number\":{\"national_number\":\"1717583589\"}},\"address\":{\"address_line_1\":\"Oberlehrer-Haib\u00f6ck-Str. 2\",\"admin_area_2\":\"Wegscheid\",\"postal_code\":\"94110\",\"country_code\":\"DE\"}},\"create_time\":\"2026-01-27T12:21:35Z\",\"update_time\":\"2026-01-27T12:22:23Z\",\"links\":[{\"href\":\"https:\\/\\/api.paypal.com\\/v2\\/checkout\\/orders\\/7MN23217W6520634S\",\"rel\":\"self\",\"method\":\"GET\"}]}"</t>
  </si>
  <si>
    <t>AS-94857</t>
  </si>
  <si>
    <t>gid://shopify/Order/7394604024146</t>
  </si>
  <si>
    <t>gid://shopify/OrderTransaction/8568632050002</t>
  </si>
  <si>
    <t>2026-01-02T08:44:06Z</t>
  </si>
  <si>
    <t>ch_3Sl3xrIkWweOM9jA0KVjxJ2D</t>
  </si>
  <si>
    <t>rP3EUxfEDLzA3ImHeN1rTORq4</t>
  </si>
  <si>
    <t>pi_3Sl3xrIkWweOM9jA0GxXoTwS</t>
  </si>
  <si>
    <t>"{\"id\":\"pi_3Sl3xrIkWweOM9jA0GxXoTwS\",\"object\":\"payment_intent\",\"amount\":12951,\"amount_capturable\":0,\"amount_received\":12951,\"canceled_at\":null,\"cancellation_reason\":null,\"capture_method\":\"automatic\",\"latest_charge\":{\"id\":\"ch_3Sl3xrIkWweOM9jA0KVjxJ2D\",\"object\":\"charge\",\"amount\":12951,\"application_fee\":\"fee_1Sl3xsIkWweOM9jAFguU5x4O\",\"balance_transaction\":\"txn_3Sl3xrIkWweOM9jA0ov4jg7w\",\"captured\":true,\"created\":1767343447,\"currency\":\"eur\",\"failure_code\":null,\"failure_message\":null,\"fraud_details\":{},\"livemode\":true,\"metadata\":{\"payment_id\":\"rP3EUxfEDLzA3ImHeN1rTORq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3xrIkWweOM9jA0GxXoTwS\",\"payment_method\":\"pm_1Sl3xrIkWweOM9jAX4qrxlC8\",\"payment_method_details\":{\"card\":{\"amount_authorized\":12951,\"authorization_code\":\"NAT7ZG\",\"brand\":\"mastercard\",\"checks\":{\"address_line1_check\":null,\"address_postal_code_check\":null,\"cvc_check\":null},\"country\":\"DE\",\"description\":\"World Debit Embossed MasterCard Card\",\"ds_transaction_id\":null,\"exp_month\":3,\"exp_year\":2028,\"extended_authorization\":{\"status\":\"disabled\"},\"fingerprint\":\"mVjY1oKmglIi3tpj\",\"funding\":\"debit\",\"iin\":\"530662\",\"incremental_authorization\":{\"status\":\"unavailable\"},\"installments\":null,\"issuer\":\"N26 BANK AG\",\"last4\":\"0000\",\"mandate\":null,\"moto\":false,\"multicapture\":{\"status\":\"unavailable\"},\"network\":\"mastercard\",\"network_token\":{\"used\":false},\"network_transaction_id\":\"MDHDBBLEX0102\",\"overcapture\":{\"maximum_amount_capturable\":12951,\"status\":\"unavailable\"},\"payment_account_reference\":\"50013JR121TY1SD8FTKS3RKDDLUFF\",\"regulated_status\":\"unregulated\",\"three_d_secure\":null,\"wallet\":{\"apple_pay\":{\"type\":\"apple_pay\"},\"dynamic_last4\":\"0184\",\"type\":\"apple_pay\"}},\"type\":\"card\"},\"refunded\":false,\"source\":null,\"status\":\"succeeded\",\"mit_params\":{\"network_transaction_id\":\"MDHDBBLEX0102\"}},\"confirmation_method\":\"manual\",\"created\":1767343447,\"currency\":\"eur\",\"customer\":null,\"last_payment_error\":null,\"livemode\":true,\"metadata\":{\"payment_id\":\"rP3EUxfEDLzA3ImHeN1rTORq4\",\"payments_extension\":\"true\",\"payments_extension_type\":\"card\",\"reconciliation_flow\":\"payments_api\",\"shop_id\":\"751927347\"},\"next_action\":null,\"payment_method\":\"pm_1Sl3xrIkWweOM9jAX4qrxlC8\",\"payment_method_types\":[\"card\"],\"source\":null,\"status\":\"succeeded\"}"</t>
  </si>
  <si>
    <t>gid://shopify/OrderTransaction/8601153929554</t>
  </si>
  <si>
    <t>2026-01-14T08:55:01Z</t>
  </si>
  <si>
    <t>re_3Sl3xrIkWweOM9jA0918VOWw</t>
  </si>
  <si>
    <t>z3vHDFncg3i8jJxqHztmgkOEf</t>
  </si>
  <si>
    <t>"{\"id\":\"re_3Sl3xrIkWweOM9jA0918VOWw\",\"amount\":2550,\"balance_transaction\":\"txn_3Sl3xrIkWweOM9jA0aWZi83m\",\"charge\":{\"id\":\"ch_3Sl3xrIkWweOM9jA0KVjxJ2D\",\"object\":\"charge\",\"amount\":12951,\"application_fee\":\"fee_1Sl3xsIkWweOM9jAFguU5x4O\",\"balance_transaction\":\"txn_3Sl3xrIkWweOM9jA0ov4jg7w\",\"captured\":true,\"created\":1767343447,\"currency\":\"eur\",\"failure_code\":null,\"failure_message\":null,\"fraud_details\":{},\"livemode\":true,\"metadata\":{\"payment_id\":\"rP3EUxfEDLzA3ImHeN1rTORq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3xrIkWweOM9jA0GxXoTwS\",\"payment_method\":\"pm_1Sl3xrIkWweOM9jAX4qrxlC8\",\"payment_method_details\":{\"card\":{\"amount_authorized\":12951,\"authorization_code\":\"NAT7ZG\",\"brand\":\"mastercard\",\"checks\":{\"address_line1_check\":null,\"address_postal_code_check\":null,\"cvc_check\":null},\"country\":\"DE\",\"description\":\"World Debit Embossed MasterCard Card\",\"ds_transaction_id\":null,\"exp_month\":3,\"exp_year\":2028,\"extended_authorization\":{\"status\":\"disabled\"},\"fingerprint\":\"mVjY1oKmglIi3tpj\",\"funding\":\"debit\",\"iin\":\"530662\",\"incremental_authorization\":{\"status\":\"unavailable\"},\"installments\":null,\"issuer\":\"N26 BANK AG\",\"last4\":\"0000\",\"mandate\":null,\"moto\":false,\"multicapture\":{\"status\":\"unavailable\"},\"network\":\"mastercard\",\"network_token\":{\"used\":false},\"network_transaction_id\":\"MDHDBBLEX0102\",\"overcapture\":{\"maximum_amount_capturable\":12951,\"status\":\"unavailable\"},\"payment_account_reference\":\"50013JR121TY1SD8FTKS3RKDDLUFF\",\"regulated_status\":\"unregulated\",\"three_d_secure\":null,\"wallet\":{\"apple_pay\":{\"type\":\"apple_pay\"},\"dynamic_last4\":\"0184\",\"type\":\"apple_pay\"}},\"type\":\"card\"},\"refunded\":false,\"source\":null,\"status\":\"succeeded\",\"mit_params\":{\"network_transaction_id\":\"MDHDBBLEX0102\"}},\"object\":\"refund\",\"reason\":null,\"status\":\"succeeded\",\"created\":1768380901,\"currency\":\"eur\",\"metadata\":{\"payments_extension\":\"true\",\"payments_extension_type\":\"card\",\"reconciliation_flow\":\"payments_api\",\"refund_id\":\"z3vHDFncg3i8jJxqHztmgkOEf\"},\"payment_method_details\":{\"card\":{\"acquirer_reference_number\":null,\"acquirer_reference_number_status\":\"pending\"},\"type\":\"card\"},\"mit_params\":{}}"</t>
  </si>
  <si>
    <t>AS-96278</t>
  </si>
  <si>
    <t>gid://shopify/Order/7439845228882</t>
  </si>
  <si>
    <t>gid://shopify/OrderTransaction/8615659995474</t>
  </si>
  <si>
    <t>2026-01-18T18:58:36Z</t>
  </si>
  <si>
    <t>7KH44807MG115642C</t>
  </si>
  <si>
    <t>"{\"id\":\"7KH44807MG115642C\",\"intent\":\"CAPTURE\",\"status\":\"COMPLETED\",\"payment_source\":{\"paypal\":{\"email_address\":\"mirianaputzu3@gmail.com\",\"account_id\":\"HRVMQTKMGL9TQ\",\"account_status\":\"VERIFIED\",\"name\":{\"given_name\":\"Miriana\",\"surname\":\"Putzu\"},\"phone_number\":{\"national_number\":\"393467384720\"},\"address\":{\"address_line_1\":\"Via donna brianda de mur 11\",\"admin_area_2\":\"Torpe'\",\"admin_area_1\":\"NU\",\"postal_code\":\"08020\",\"country_code\":\"IT\"}}},\"purchase_units\":[{\"reference_id\":\"default\",\"amount\":{\"currency_code\":\"EUR\",\"value\":\"118.75\",\"breakdown\":{\"item_total\":{\"currency_code\":\"EUR\",\"value\":\"118.75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Van life - ocean view - P\u00f3ster \\/ Sin marco \\/ 30x40\",\"custom_id\":\"{\\\"shop_id\\\":751927347,\\\"session_id\\\":\\\"rONREqClvFLWF0HUmtKcdEleO\\\"}\",\"invoice_id\":\"rONREqClvFLWF0HUmtKcdEleO\",\"soft_descriptor\":\"PAYPAL *ARTESTASTOR AR\",\"items\":[{\"name\":\"Van life - ocean view - P\u00f3ster \\/ Sin marco \\/ 30x40\",\"unit_amount\":{\"currency_code\":\"EUR\",\"value\":\"19.95\"},\"tax\":{\"currency_code\":\"EUR\",\"value\":\"0.00\"},\"quantity\":\"1\"},{\"name\":\"Summer laundry - P\u00f3ster \\/ Sin marco \\/ 20x30\",\"unit_amount\":{\"currency_code\":\"EUR\",\"value\":\"12.95\"},\"tax\":{\"currency_code\":\"EUR\",\"value\":\"0.00\"},\"quantity\":\"1\"},{\"name\":\"Leap - sea swimming adventure - P\u00f3ster \\/ Sin marco \\/ 30x40\",\"unit_amount\":{\"currency_code\":\"EUR\",\"value\":\"19.95\"},\"tax\":{\"currency_code\":\"EUR\",\"value\":\"0.00\"},\"quantity\":\"1\"},{\"name\":\"Cycling by the sea - P\u00f3ster \\/ Sin marco \\/ 50x70\",\"unit_amount\":{\"currency_code\":\"EUR\",\"value\":\"32.95\"},\"tax\":{\"currency_code\":\"EUR\",\"value\":\"0.00\"},\"quantity\":\"1\"},{\"name\":\"World Map with animals colours - P\u00f3ster \\/ Sin marco \\/ 50x70\",\"unit_amount\":{\"currency_code\":\"EUR\",\"value\":\"32.95\"},\"tax\":{\"currency_code\":\"EUR\",\"value\":\"0.00\"},\"quantity\":\"1\"}],\"shipping\":{\"name\":{\"full_name\":\"Miriana Putzu\"},\"address\":{\"address_line_1\":\"Via Barbagia 16\",\"admin_area_2\":\"Siniscola\",\"admin_area_1\":\"Nuoro\",\"postal_code\":\"08029\",\"country_code\":\"IT\"}},\"supplementary_data\":{\"tax_nexus\":[]},\"payments\":{\"captures\":[{\"id\":\"3H267327LE3351450\",\"status\":\"COMPLETED\",\"amount\":{\"currency_code\":\"EUR\",\"value\":\"118.75\"},\"final_capture\":true,\"disbursement_mode\":\"INSTANT\",\"seller_protection\":{\"status\":\"ELIGIBLE\",\"dispute_categories\":[\"ITEM_NOT_RECEIVED\",\"UNAUTHORIZED_TRANSACTION\"]},\"seller_receivable_breakdown\":{\"gross_amount\":{\"currency_code\":\"EUR\",\"value\":\"118.75\"},\"paypal_fee\":{\"currency_code\":\"EUR\",\"value\":\"3.79\"},\"net_amount\":{\"currency_code\":\"EUR\",\"value\":\"114.96\"}},\"invoice_id\":\"rONREqClvFLWF0HUmtKcdEleO\",\"custom_id\":\"{\\\"shop_id\\\":751927347,\\\"session_id\\\":\\\"rONREqClvFLWF0HUmtKcdEleO\\\"}\",\"links\":[{\"href\":\"https:\\/\\/api.paypal.com\\/v2\\/payments\\/captures\\/3H267327LE3351450\",\"rel\":\"self\",\"method\":\"GET\"},{\"href\":\"https:\\/\\/api.paypal.com\\/v2\\/payments\\/captures\\/3H267327LE3351450\\/refund\",\"rel\":\"refund\",\"method\":\"POST\"},{\"href\":\"https:\\/\\/api.paypal.com\\/v2\\/checkout\\/orders\\/7KH44807MG115642C\",\"rel\":\"up\",\"method\":\"GET\"}],\"create_time\":\"2026-01-18T18:58:38Z\",\"update_time\":\"2026-01-18T18:58:38Z\"}]}}],\"payer\":{\"name\":{\"given_name\":\"Miriana\",\"surname\":\"Putzu\"},\"email_address\":\"mirianaputzu3@gmail.com\",\"payer_id\":\"HRVMQTKMGL9TQ\",\"phone\":{\"phone_number\":{\"national_number\":\"393467384720\"}},\"address\":{\"address_line_1\":\"Via donna brianda de mur 11\",\"admin_area_2\":\"Torpe'\",\"admin_area_1\":\"NU\",\"postal_code\":\"08020\",\"country_code\":\"IT\"}},\"create_time\":\"2026-01-18T18:57:25Z\",\"update_time\":\"2026-01-18T18:58:38Z\",\"links\":[{\"href\":\"https:\\/\\/api.paypal.com\\/v2\\/checkout\\/orders\\/7KH44807MG115642C\",\"rel\":\"self\",\"method\":\"GET\"}]}"</t>
  </si>
  <si>
    <t>AS-95709</t>
  </si>
  <si>
    <t>gid://shopify/Order/7421726392658</t>
  </si>
  <si>
    <t>gid://shopify/OrderTransaction/8595150963026</t>
  </si>
  <si>
    <t>2026-01-11T21:08:37Z</t>
  </si>
  <si>
    <t>ch_3SoVsIIkWweOM9jA1MDFCpDQ</t>
  </si>
  <si>
    <t>rtIkUHTbucT6oOkfiiYLPKCrf</t>
  </si>
  <si>
    <t>pi_3SoVsIIkWweOM9jA1ibYehSf</t>
  </si>
  <si>
    <t>"{\"id\":\"pi_3SoVsIIkWweOM9jA1ibYehSf\",\"object\":\"payment_intent\",\"amount\":5990,\"amount_capturable\":0,\"amount_received\":5990,\"canceled_at\":null,\"cancellation_reason\":null,\"capture_method\":\"automatic\",\"latest_charge\":{\"id\":\"ch_3SoVsIIkWweOM9jA1MDFCpDQ\",\"object\":\"charge\",\"amount\":5990,\"application_fee\":\"fee_1SoVsLIkWweOM9jAsUFi8tzi\",\"balance_transaction\":\"txn_3SoVsIIkWweOM9jA1ONumqGY\",\"captured\":true,\"created\":1768165720,\"currency\":\"eur\",\"failure_code\":null,\"failure_message\":null,\"fraud_details\":{},\"livemode\":true,\"metadata\":{\"payment_id\":\"rtIkUHTbucT6oOkfiiYLPKCr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VsIIkWweOM9jA1ibYehSf\",\"payment_method\":\"pm_1SoVsIIkWweOM9jAGJr2Kxf4\",\"payment_method_details\":{\"card\":{\"amount_authorized\":5990,\"authorization_code\":\"854927\",\"brand\":\"visa\",\"checks\":{\"address_line1_check\":\"fail\",\"address_postal_code_check\":\"pass\",\"cvc_check\":\"pass\"},\"country\":\"FR\",\"description\":\"Visa Signature\",\"ds_transaction_id\":null,\"exp_month\":6,\"exp_year\":2027,\"extended_authorization\":{\"status\":\"disabled\"},\"fingerprint\":\"KSha9izl0yI6D5nR\",\"funding\":\"debit\",\"iin\":\"416538\",\"incremental_authorization\":{\"status\":\"unavailable\"},\"installments\":null,\"issuer\":\"BOURSORAMA BANQUE\",\"last4\":\"6086\",\"mandate\":null,\"moto\":false,\"multicapture\":{\"status\":\"unavailable\"},\"network\":\"visa\",\"network_token\":{\"used\":false},\"network_transaction_id\":\"486011761204941\",\"overcapture\":{\"maximum_amount_capturable\":5990,\"status\":\"unavailable\"},\"payment_account_reference\":\"V001AAG8029910010611316000000\",\"regulated_status\":\"unregulated\",\"three_d_secure\":{\"authentication_flow\":\"frictionless\",\"electronic_commerce_indicator\":\"07\",\"exemption_indicator\":null,\"result\":\"exempted\",\"result_reason\":null,\"transaction_id\":\"25cb118b-43d0-44c8-893d-48a9aff89cce\",\"version\":\"2.2.0\"},\"wallet\":null},\"type\":\"card\"},\"refunded\":false,\"source\":null,\"status\":\"succeeded\",\"mit_params\":{\"network_transaction_id\":\"486011761204941\"}},\"confirmation_method\":\"manual\",\"created\":1768165718,\"currency\":\"eur\",\"customer\":null,\"last_payment_error\":null,\"livemode\":true,\"metadata\":{\"payment_id\":\"rtIkUHTbucT6oOkfiiYLPKCrf\",\"payments_extension\":\"true\",\"payments_extension_type\":\"card\",\"reconciliation_flow\":\"payments_api\",\"shop_id\":\"751927347\"},\"next_action\":null,\"payment_method\":\"pm_1SoVsIIkWweOM9jAGJr2Kxf4\",\"payment_method_types\":[\"card\"],\"source\":null,\"status\":\"succeeded\"}"</t>
  </si>
  <si>
    <t>AS-95717</t>
  </si>
  <si>
    <t>gid://shopify/Order/7421809557842</t>
  </si>
  <si>
    <t>gid://shopify/OrderTransaction/8595254182226</t>
  </si>
  <si>
    <t>2026-01-11T21:50:30Z</t>
  </si>
  <si>
    <t>ch_3SoWWoIkWweOM9jA0bnMipae</t>
  </si>
  <si>
    <t>r2QsfL8HDDLmm1t06hw5gPcrE</t>
  </si>
  <si>
    <t>pi_3SoWWoIkWweOM9jA0j1mUUSt</t>
  </si>
  <si>
    <t>"{\"id\":\"pi_3SoWWoIkWweOM9jA0j1mUUSt\",\"object\":\"payment_intent\",\"amount\":3785,\"amount_capturable\":0,\"amount_received\":3785,\"canceled_at\":null,\"cancellation_reason\":null,\"capture_method\":\"automatic\",\"latest_charge\":{\"id\":\"ch_3SoWWoIkWweOM9jA0bnMipae\",\"object\":\"charge\",\"amount\":3785,\"application_fee\":\"fee_1SoWWqIkWweOM9jAUhu1xz3K\",\"balance_transaction\":\"txn_3SoWWoIkWweOM9jA0qdx5EQR\",\"captured\":true,\"created\":1768168231,\"currency\":\"eur\",\"failure_code\":null,\"failure_message\":null,\"fraud_details\":{},\"livemode\":true,\"metadata\":{\"payment_id\":\"r2QsfL8HDDLmm1t06hw5gPcr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WWoIkWweOM9jA0j1mUUSt\",\"payment_method\":\"pm_1SoWWoIkWweOM9jA76mioRfg\",\"payment_method_details\":{\"card\":{\"amount_authorized\":3785,\"authorization_code\":\"674338\",\"brand\":\"mastercard\",\"checks\":{\"address_line1_check\":\"unavailable\",\"address_postal_code_check\":\"unavailable\",\"cvc_check\":\"pass\"},\"country\":\"IT\",\"description\":\"Debit MasterCard\",\"ds_transaction_id\":null,\"exp_month\":12,\"exp_year\":2028,\"extended_authorization\":{\"status\":\"disabled\"},\"fingerprint\":\"OKTzxJ9AKhdQ9Jqj\",\"funding\":\"debit\",\"iin\":\"524694\",\"incremental_authorization\":{\"status\":\"unavailable\"},\"installments\":null,\"issuer\":\"INTESA SANPAOLO SPA\",\"last4\":\"2188\",\"mandate\":null,\"moto\":false,\"multicapture\":{\"status\":\"unavailable\"},\"network\":\"mastercard\",\"network_token\":{\"used\":false},\"network_transaction_id\":\"MDUDFIIW70111\",\"overcapture\":{\"maximum_amount_capturable\":3785,\"status\":\"unavailable\"},\"payment_account_reference\":\"5001D7ULG6RBGWXSBBG6ZIZPKWSCB\",\"regulated_status\":\"unregulated\",\"three_d_secure\":null,\"wallet\":null},\"type\":\"card\"},\"refunded\":false,\"source\":null,\"status\":\"succeeded\",\"mit_params\":{\"network_transaction_id\":\"MDUDFIIW70111\"}},\"confirmation_method\":\"manual\",\"created\":1768168230,\"currency\":\"eur\",\"customer\":null,\"last_payment_error\":null,\"livemode\":true,\"metadata\":{\"payment_id\":\"r2QsfL8HDDLmm1t06hw5gPcrE\",\"payments_extension\":\"true\",\"payments_extension_type\":\"card\",\"reconciliation_flow\":\"payments_api\",\"shop_id\":\"751927347\"},\"next_action\":null,\"payment_method\":\"pm_1SoWWoIkWweOM9jA76mioRfg\",\"payment_method_types\":[\"card\"],\"source\":null,\"status\":\"succeeded\"}"</t>
  </si>
  <si>
    <t>AS-95764</t>
  </si>
  <si>
    <t>gid://shopify/Order/7424388170066</t>
  </si>
  <si>
    <t>gid://shopify/OrderTransaction/8596919320914</t>
  </si>
  <si>
    <t>2026-01-12T15:47:56Z</t>
  </si>
  <si>
    <t>ch_3SonLVIkWweOM9jA2NbaAXjb</t>
  </si>
  <si>
    <t>r4049qAPkt6d7jHTTTrjSbtVj</t>
  </si>
  <si>
    <t>pi_3SonLVIkWweOM9jA2wXuLHVo</t>
  </si>
  <si>
    <t>"{\"id\":\"pi_3SonLVIkWweOM9jA2wXuLHVo\",\"object\":\"payment_intent\",\"amount\":9995,\"amount_capturable\":0,\"amount_received\":9995,\"canceled_at\":null,\"cancellation_reason\":null,\"capture_method\":\"automatic\",\"latest_charge\":{\"id\":\"ch_3SonLVIkWweOM9jA2NbaAXjb\",\"object\":\"charge\",\"amount\":9995,\"application_fee\":\"fee_1SonLWIkWweOM9jAXVEmqF7z\",\"balance_transaction\":\"txn_3SonLVIkWweOM9jA2ALVUyU7\",\"captured\":true,\"created\":1768232877,\"currency\":\"eur\",\"failure_code\":null,\"failure_message\":null,\"fraud_details\":{},\"livemode\":true,\"metadata\":{\"payment_id\":\"r4049qAPkt6d7jHTTTrjSbtV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nLVIkWweOM9jA2wXuLHVo\",\"payment_method\":\"pm_1SonLVIkWweOM9jAL9YwauI7\",\"payment_method_details\":{\"card\":{\"amount_authorized\":9995,\"authorization_code\":\"968369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3OZWb27ukhQM8qcJ\",\"funding\":\"credit\",\"iin\":\"474678\",\"incremental_authorization\":{\"status\":\"unavailable\"},\"installments\":null,\"issuer\":\"Kutxabank, S.A.\",\"last4\":\"0000\",\"mandate\":null,\"moto\":false,\"multicapture\":{\"status\":\"unavailable\"},\"network\":\"visa\",\"network_token\":{\"used\":false},\"network_transaction_id\":\"486012568773899\",\"overcapture\":{\"maximum_amount_capturable\":9995,\"status\":\"unavailable\"},\"payment_account_reference\":\"V0010013022320450030491834572\",\"regulated_status\":\"unregulated\",\"three_d_secure\":null,\"wallet\":{\"apple_pay\":{\"type\":\"apple_pay\"},\"dynamic_last4\":\"3512\",\"type\":\"apple_pay\"}},\"type\":\"card\"},\"refunded\":false,\"source\":null,\"status\":\"succeeded\",\"mit_params\":{\"network_transaction_id\":\"486012568773899\"}},\"confirmation_method\":\"manual\",\"created\":1768232877,\"currency\":\"eur\",\"customer\":null,\"last_payment_error\":null,\"livemode\":true,\"metadata\":{\"payment_id\":\"r4049qAPkt6d7jHTTTrjSbtVj\",\"payments_extension\":\"true\",\"payments_extension_type\":\"card\",\"reconciliation_flow\":\"payments_api\",\"shop_id\":\"751927347\"},\"next_action\":null,\"payment_method\":\"pm_1SonLVIkWweOM9jAL9YwauI7\",\"payment_method_types\":[\"card\"],\"source\":null,\"status\":\"succeeded\"}"</t>
  </si>
  <si>
    <t>AS-96065</t>
  </si>
  <si>
    <t>gid://shopify/Order/7433131786578</t>
  </si>
  <si>
    <t>gid://shopify/OrderTransaction/8607548014930</t>
  </si>
  <si>
    <t>2026-01-16T11:35:14Z</t>
  </si>
  <si>
    <t>ch_3SqBJ9IkWweOM9jA0B1vylVE</t>
  </si>
  <si>
    <t>rymW8In3D8AamgYmomRlW5hm0</t>
  </si>
  <si>
    <t>pi_3SqBJ9IkWweOM9jA0cerNs2s</t>
  </si>
  <si>
    <t>"{\"id\":\"pi_3SqBJ9IkWweOM9jA0cerNs2s\",\"object\":\"payment_intent\",\"amount\":39075,\"amount_capturable\":0,\"amount_received\":39075,\"canceled_at\":null,\"cancellation_reason\":null,\"capture_method\":\"automatic\",\"latest_charge\":{\"id\":\"ch_3SqBJ9IkWweOM9jA0B1vylVE\",\"object\":\"charge\",\"amount\":39075,\"application_fee\":\"fee_1SqBJiIkWweOM9jAaT2YTKu3\",\"balance_transaction\":\"txn_3SqBJ9IkWweOM9jA0YmOAxlf\",\"captured\":true,\"created\":1768563349,\"currency\":\"eur\",\"failure_code\":null,\"failure_message\":null,\"fraud_details\":{},\"livemode\":true,\"metadata\":{\"payment_id\":\"rymW8In3D8AamgYmomRlW5hm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BJ9IkWweOM9jA0cerNs2s\",\"payment_method\":\"pm_1SqBJ9IkWweOM9jAdVcGDYQR\",\"payment_method_details\":{\"card\":{\"amount_authorized\":39075,\"authorization_code\":\"657540\",\"brand\":\"visa\",\"checks\":{\"address_line1_check\":\"unavailable\",\"address_postal_code_check\":\"unavailable\",\"cvc_check\":null},\"country\":\"ES\",\"description\":\"Visa Business\",\"ds_transaction_id\":null,\"exp_month\":1,\"exp_year\":2027,\"extended_authorization\":{\"status\":\"disabled\"},\"fingerprint\":\"kaH54PRjxAcQZIiQ\",\"funding\":\"credit\",\"iin\":\"427367\",\"incremental_authorization\":{\"status\":\"unavailable\"},\"installments\":null,\"issuer\":\"CAIXABANK S.A.\",\"last4\":\"1983\",\"mandate\":null,\"moto\":false,\"multicapture\":{\"status\":\"unavailable\"},\"network\":\"visa\",\"network_token\":{\"used\":true},\"network_transaction_id\":\"486016417495049\",\"overcapture\":{\"maximum_amount_capturable\":39075,\"status\":\"unavailable\"},\"payment_account_reference\":\"V0010015822313295279202640161\",\"regulated_status\":\"unregulated\",\"three_d_secure\":{\"authentication_flow\":\"challenge\",\"electronic_commerce_indicator\":\"05\",\"exemption_indicator\":null,\"result\":\"authenticated\",\"result_reason\":null,\"transaction_id\":\"ec305493-02c8-4411-9e9e-7c501bbfba2f\",\"version\":\"2.2.0\"},\"wallet\":null},\"type\":\"card\"},\"refunded\":false,\"source\":null,\"status\":\"succeeded\",\"mit_params\":{\"network_transaction_id\":\"486016417495049\"}},\"confirmation_method\":\"manual\",\"created\":1768563315,\"currency\":\"eur\",\"customer\":null,\"last_payment_error\":null,\"livemode\":true,\"metadata\":{\"payment_id\":\"rymW8In3D8AamgYmomRlW5hm0\",\"payments_extension\":\"true\",\"payments_extension_type\":\"card\",\"reconciliation_flow\":\"payments_api\",\"shop_id\":\"751927347\"},\"next_action\":null,\"payment_method\":\"pm_1SqBJ9IkWweOM9jAdVcGDYQR\",\"payment_method_types\":[\"card\"],\"source\":null,\"status\":\"succeeded\"}"</t>
  </si>
  <si>
    <t>AS-96907</t>
  </si>
  <si>
    <t>gid://shopify/Order/7498444046674</t>
  </si>
  <si>
    <t>gid://shopify/OrderTransaction/8639034851666</t>
  </si>
  <si>
    <t>2026-01-27T11:34:23Z</t>
  </si>
  <si>
    <t>risN0Ngmw7kH71z0byL7VZuCK</t>
  </si>
  <si>
    <t>AS-96062</t>
  </si>
  <si>
    <t>gid://shopify/Order/7433106030930</t>
  </si>
  <si>
    <t>gid://shopify/OrderTransaction/8607512068434</t>
  </si>
  <si>
    <t>2026-01-16T11:20:17Z</t>
  </si>
  <si>
    <t>ch_3SqB4gIkWweOM9jA1hjFjEZp</t>
  </si>
  <si>
    <t>rh7dy30SWGXTzenzKVmG91Hmg</t>
  </si>
  <si>
    <t>pi_3SqB4gIkWweOM9jA16eg9RJF</t>
  </si>
  <si>
    <t>"{\"id\":\"pi_3SqB4gIkWweOM9jA16eg9RJF\",\"object\":\"payment_intent\",\"amount\":11495,\"amount_capturable\":0,\"amount_received\":11495,\"canceled_at\":null,\"cancellation_reason\":null,\"capture_method\":\"automatic\",\"latest_charge\":{\"id\":\"ch_3SqB4gIkWweOM9jA1hjFjEZp\",\"object\":\"charge\",\"amount\":11495,\"application_fee\":\"fee_1SqB4iIkWweOM9jAYLEZnLWR\",\"balance_transaction\":\"txn_3SqB4gIkWweOM9jA1rPQrvM2\",\"captured\":true,\"created\":1768562419,\"currency\":\"eur\",\"failure_code\":null,\"failure_message\":null,\"fraud_details\":{},\"livemode\":true,\"metadata\":{\"payment_id\":\"rh7dy30SWGXTzenzKVmG91Hm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B4gIkWweOM9jA16eg9RJF\",\"payment_method\":\"pm_1SqB4gIkWweOM9jAjCsuzZjd\",\"payment_method_details\":{\"card\":{\"amount_authorized\":11495,\"authorization_code\":\"134394\",\"brand\":\"mastercard\",\"checks\":{\"address_line1_check\":\"unavailable\",\"address_postal_code_check\":\"unavailable\",\"cvc_check\":\"pass\"},\"country\":\"ES\",\"description\":\"MasterCard Corporate Immediate Debit\",\"ds_transaction_id\":null,\"exp_month\":6,\"exp_year\":2027,\"extended_authorization\":{\"status\":\"disabled\"},\"fingerprint\":\"lyVjKVKgk6FqJkZi\",\"funding\":\"debit\",\"iin\":\"554001\",\"incremental_authorization\":{\"status\":\"unavailable\"},\"installments\":null,\"issuer\":\"BANCO SABADELL S.A.\",\"last4\":\"8016\",\"mandate\":null,\"moto\":false,\"multicapture\":{\"status\":\"unavailable\"},\"network\":\"mastercard\",\"network_token\":{\"used\":false},\"network_transaction_id\":\"TCOZMC12R0116\",\"overcapture\":{\"maximum_amount_capturable\":11495,\"status\":\"unavailable\"},\"payment_account_reference\":\"50015BVEBZN3LVMCBG3Z22M1M2EB3\",\"regulated_status\":\"unregulated\",\"three_d_secure\":null,\"wallet\":null},\"type\":\"card\"},\"refunded\":false,\"source\":null,\"status\":\"succeeded\",\"mit_params\":{\"network_transaction_id\":\"TCOZMC12R0116\"}},\"confirmation_method\":\"manual\",\"created\":1768562418,\"currency\":\"eur\",\"customer\":null,\"last_payment_error\":null,\"livemode\":true,\"metadata\":{\"payment_id\":\"rh7dy30SWGXTzenzKVmG91Hmg\",\"payments_extension\":\"true\",\"payments_extension_type\":\"card\",\"reconciliation_flow\":\"payments_api\",\"shop_id\":\"751927347\"},\"next_action\":null,\"payment_method\":\"pm_1SqB4gIkWweOM9jAjCsuzZjd\",\"payment_method_types\":[\"card\"],\"source\":null,\"status\":\"succeeded\"}"</t>
  </si>
  <si>
    <t>AS-95367</t>
  </si>
  <si>
    <t>gid://shopify/Order/7413894676818</t>
  </si>
  <si>
    <t>gid://shopify/OrderTransaction/8585998565714</t>
  </si>
  <si>
    <t>2026-01-08T11:11:44Z</t>
  </si>
  <si>
    <t>38961181XS4003938</t>
  </si>
  <si>
    <t>"{\"id\":\"38961181XS4003938\",\"intent\":\"CAPTURE\",\"status\":\"COMPLETED\",\"payment_source\":{\"paypal\":{\"email_address\":\"doris.heusel@t-online.de\",\"account_id\":\"QMNPCFS8BF548\",\"account_status\":\"VERIFIED\",\"name\":{\"given_name\":\"Christoph\",\"surname\":\"Heusel\"},\"phone_number\":{\"national_number\":\"497121504949\"},\"address\":{\"address_line_1\":\"Eisenbahnstr. 20\",\"admin_area_2\":\"Wannweil\",\"postal_code\":\"72827\",\"country_code\":\"DE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Animals Drawings the elephant - P\u00f3ster \\/ Sin marco \\/ 40x50\",\"custom_id\":\"{\\\"shop_id\\\":751927347,\\\"session_id\\\":\\\"r27UHSA7PjFo03GF53jUZnc8d\\\"}\",\"invoice_id\":\"r27UHSA7PjFo03GF53jUZnc8d\",\"soft_descriptor\":\"PAYPAL *ARTESTASTOR AR\",\"items\":[{\"name\":\"Pablo Picasso Animals Drawings the elephant - P\u00f3ster \\/ Sin marco \\/ 40x50\",\"unit_amount\":{\"currency_code\":\"EUR\",\"value\":\"26.95\"},\"tax\":{\"currency_code\":\"EUR\",\"value\":\"0.00\"},\"quantity\":\"1\"}],\"shipping\":{\"name\":{\"full_name\":\"Christoph Heusel\"},\"address\":{\"address_line_1\":\"Eisenbahnstrasse 20\",\"admin_area_2\":\"Wannweil\",\"postal_code\":\"72827\",\"country_code\":\"DE\"}},\"supplementary_data\":{\"tax_nexus\":[]},\"payments\":{\"captures\":[{\"id\":\"4WW875526R277860G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27UHSA7PjFo03GF53jUZnc8d\",\"custom_id\":\"{\\\"shop_id\\\":751927347,\\\"session_id\\\":\\\"r27UHSA7PjFo03GF53jUZnc8d\\\"}\",\"links\":[{\"href\":\"https:\\/\\/api.paypal.com\\/v2\\/payments\\/captures\\/4WW875526R277860G\",\"rel\":\"self\",\"method\":\"GET\"},{\"href\":\"https:\\/\\/api.paypal.com\\/v2\\/payments\\/captures\\/4WW875526R277860G\\/refund\",\"rel\":\"refund\",\"method\":\"POST\"},{\"href\":\"https:\\/\\/api.paypal.com\\/v2\\/checkout\\/orders\\/38961181XS4003938\",\"rel\":\"up\",\"method\":\"GET\"}],\"create_time\":\"2026-01-08T11:11:46Z\",\"update_time\":\"2026-01-08T11:11:46Z\"}]}}],\"payer\":{\"name\":{\"given_name\":\"Christoph\",\"surname\":\"Heusel\"},\"email_address\":\"doris.heusel@t-online.de\",\"payer_id\":\"QMNPCFS8BF548\",\"phone\":{\"phone_number\":{\"national_number\":\"497121504949\"}},\"address\":{\"address_line_1\":\"Eisenbahnstr. 20\",\"admin_area_2\":\"Wannweil\",\"postal_code\":\"72827\",\"country_code\":\"DE\"}},\"create_time\":\"2026-01-08T11:10:44Z\",\"update_time\":\"2026-01-08T11:11:46Z\",\"links\":[{\"href\":\"https:\\/\\/api.paypal.com\\/v2\\/checkout\\/orders\\/38961181XS4003938\",\"rel\":\"self\",\"method\":\"GET\"}]}"</t>
  </si>
  <si>
    <t>AS-95986</t>
  </si>
  <si>
    <t>gid://shopify/Order/7429962694994</t>
  </si>
  <si>
    <t>gid://shopify/OrderTransaction/8604358181202</t>
  </si>
  <si>
    <t>2026-01-15T12:20:52Z</t>
  </si>
  <si>
    <t>87B3532584658493D</t>
  </si>
  <si>
    <t>"{\"id\":\"87B3532584658493D\",\"intent\":\"CAPTURE\",\"status\":\"COMPLETED\",\"payment_source\":{\"paypal\":{\"email_address\":\"einwenigkuehn@gmail.com\",\"account_id\":\"7XMWNKSSXC8B8\",\"account_status\":\"VERIFIED\",\"name\":{\"given_name\":\"Thorsten\",\"surname\":\"Kuehn\"},\"phone_number\":{\"national_number\":\"4915158761122\"},\"address\":{\"address_line_1\":\"Hirschstr. 18\",\"admin_area_2\":\"Gaildorf\",\"admin_area_1\":\"Baden-W\u00fcrttemberg\",\"postal_code\":\"74405\",\"country_code\":\"DE\"}}},\"purchase_units\":[{\"reference_id\":\"default\",\"amount\":{\"currency_code\":\"EUR\",\"value\":\"62.90\",\"breakdown\":{\"item_total\":{\"currency_code\":\"EUR\",\"value\":\"62.90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e marche fermier - LES FIGUES - P\u00f3ster \\/ Sin marco \\/ 50x70\",\"custom_id\":\"{\\\"shop_id\\\":751927347,\\\"session_id\\\":\\\"rv84MvSxcTTYE6O7ZtFHbOXE5\\\"}\",\"invoice_id\":\"rv84MvSxcTTYE6O7ZtFHbOXE5\",\"items\":[{\"name\":\"Le marche fermier - LES FIGUES - P\u00f3ster \\/ Sin marco \\/ 50x70\",\"unit_amount\":{\"currency_code\":\"EUR\",\"value\":\"32.95\"},\"tax\":{\"currency_code\":\"EUR\",\"value\":\"0.00\"},\"quantity\":\"1\"},{\"name\":\"Le marche fermier - LES PAPAYES  - SQUARE - P\u00f3ster \\/ Sin marco \\/ 50x50\",\"unit_amount\":{\"currency_code\":\"EUR\",\"value\":\"29.95\"},\"tax\":{\"currency_code\":\"EUR\",\"value\":\"0.00\"},\"quantity\":\"1\"}],\"shipping\":{\"name\":{\"full_name\":\"Thorsten K\u00fchn\"},\"address\":{\"address_line_1\":\"M\u00f6wenstra\u00dfe 4\",\"admin_area_2\":\"Bodman-Ludwigshafen\",\"postal_code\":\"78351\",\"country_code\":\"DE\"}},\"supplementary_data\":{\"tax_nexus\":[]},\"payments\":{\"captures\":[{\"id\":\"1M792330Y7100635E\",\"status\":\"COMPLETED\",\"amount\":{\"currency_code\":\"EUR\",\"value\":\"62.90\"},\"final_capture\":true,\"disbursement_mode\":\"INSTANT\",\"seller_protection\":{\"status\":\"ELIGIBLE\",\"dispute_categories\":[\"ITEM_NOT_RECEIVED\",\"UNAUTHORIZED_TRANSACTION\"]},\"seller_receivable_breakdown\":{\"gross_amount\":{\"currency_code\":\"EUR\",\"value\":\"62.90\"},\"paypal_fee\":{\"currency_code\":\"EUR\",\"value\":\"2.17\"},\"net_amount\":{\"currency_code\":\"EUR\",\"value\":\"60.73\"}},\"invoice_id\":\"rv84MvSxcTTYE6O7ZtFHbOXE5\",\"custom_id\":\"{\\\"shop_id\\\":751927347,\\\"session_id\\\":\\\"rv84MvSxcTTYE6O7ZtFHbOXE5\\\"}\",\"links\":[{\"href\":\"https:\\/\\/api.paypal.com\\/v2\\/payments\\/captures\\/1M792330Y7100635E\",\"rel\":\"self\",\"method\":\"GET\"},{\"href\":\"https:\\/\\/api.paypal.com\\/v2\\/payments\\/captures\\/1M792330Y7100635E\\/refund\",\"rel\":\"refund\",\"method\":\"POST\"},{\"href\":\"https:\\/\\/api.paypal.com\\/v2\\/checkout\\/orders\\/87B3532584658493D\",\"rel\":\"up\",\"method\":\"GET\"}],\"create_time\":\"2026-01-15T12:20:54Z\",\"update_time\":\"2026-01-15T12:20:54Z\"}]}}],\"payer\":{\"name\":{\"given_name\":\"Thorsten\",\"surname\":\"Kuehn\"},\"email_address\":\"einwenigkuehn@gmail.com\",\"payer_id\":\"7XMWNKSSXC8B8\",\"phone\":{\"phone_number\":{\"national_number\":\"4915158761122\"}},\"address\":{\"address_line_1\":\"Hirschstr. 18\",\"admin_area_2\":\"Gaildorf\",\"admin_area_1\":\"Baden-W\u00fcrttemberg\",\"postal_code\":\"74405\",\"country_code\":\"DE\"}},\"create_time\":\"2026-01-15T12:20:30Z\",\"update_time\":\"2026-01-15T12:20:54Z\",\"links\":[{\"href\":\"https:\\/\\/api.paypal.com\\/v2\\/checkout\\/orders\\/87B3532584658493D\",\"rel\":\"self\",\"method\":\"GET\"}]}"</t>
  </si>
  <si>
    <t>AS-96982</t>
  </si>
  <si>
    <t>gid://shopify/Order/7505868849490</t>
  </si>
  <si>
    <t>gid://shopify/OrderTransaction/8641897890130</t>
  </si>
  <si>
    <t>2026-01-28T14:11:04Z</t>
  </si>
  <si>
    <t>46W50710TB282314B</t>
  </si>
  <si>
    <t>"{\"id\":\"46W50710TB282314B\",\"intent\":\"CAPTURE\",\"status\":\"COMPLETED\",\"payment_source\":{\"paypal\":{\"email_address\":\"kathringraeber@web.de\",\"account_id\":\"M7U8HPAD84WJA\",\"account_status\":\"VERIFIED\",\"name\":{\"given_name\":\"Kathrin\",\"surname\":\"Gr\u00e4ber\"},\"phone_number\":{\"national_number\":\"017681156595\"},\"address\":{\"address_line_1\":\"Werthstra\u00dfe 79\",\"admin_area_2\":\"Duisburg\",\"admin_area_1\":\"Nordrhein-Westfalen\",\"postal_code\":\"47119\",\"country_code\":\"DE\"}}},\"purchase_units\":[{\"reference_id\":\"default\",\"amount\":{\"currency_code\":\"EUR\",\"value\":\"17.90\",\"breakdown\":{\"item_total\":{\"currency_code\":\"EUR\",\"value\":\"12.95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inter sunrise - P\u00f3ster \\/ Sin marco \\/ 20x30\",\"custom_id\":\"{\\\"shop_id\\\":751927347,\\\"session_id\\\":\\\"r0h6de8tcxMywHeOjwj8I8oqc\\\"}\",\"invoice_id\":\"r0h6de8tcxMywHeOjwj8I8oqc\",\"items\":[{\"name\":\"Winter sunrise - P\u00f3ster \\/ Sin marco \\/ 20x30\",\"unit_amount\":{\"currency_code\":\"EUR\",\"value\":\"12.95\"},\"tax\":{\"currency_code\":\"EUR\",\"value\":\"0.00\"},\"quantity\":\"1\"}],\"shipping\":{\"name\":{\"full_name\":\"Kathrin Gr\u00e4ber\"},\"address\":{\"address_line_1\":\"Werthstr. 79\",\"admin_area_2\":\"Duisburg\",\"postal_code\":\"47119\",\"country_code\":\"DE\"}},\"payments\":{\"captures\":[{\"id\":\"0MS84234P4077572D\",\"status\":\"COMPLETED\",\"amount\":{\"currency_code\":\"EUR\",\"value\":\"17.90\"},\"final_capture\":true,\"disbursement_mode\":\"INSTANT\",\"seller_protection\":{\"status\":\"ELIGIBLE\",\"dispute_categories\":[\"ITEM_NOT_RECEIVED\",\"UNAUTHORIZED_TRANSACTION\"]},\"seller_receivable_breakdown\":{\"gross_amount\":{\"currency_code\":\"EUR\",\"value\":\"17.90\"},\"paypal_fee\":{\"currency_code\":\"EUR\",\"value\":\"0.87\"},\"net_amount\":{\"currency_code\":\"EUR\",\"value\":\"17.03\"}},\"invoice_id\":\"r0h6de8tcxMywHeOjwj8I8oqc\",\"custom_id\":\"{\\\"shop_id\\\":751927347,\\\"session_id\\\":\\\"r0h6de8tcxMywHeOjwj8I8oqc\\\"}\",\"links\":[{\"href\":\"https:\\/\\/api.paypal.com\\/v2\\/payments\\/captures\\/0MS84234P4077572D\",\"rel\":\"self\",\"method\":\"GET\"},{\"href\":\"https:\\/\\/api.paypal.com\\/v2\\/payments\\/captures\\/0MS84234P4077572D\\/refund\",\"rel\":\"refund\",\"method\":\"POST\"},{\"href\":\"https:\\/\\/api.paypal.com\\/v2\\/checkout\\/orders\\/46W50710TB282314B\",\"rel\":\"up\",\"method\":\"GET\"}],\"create_time\":\"2026-01-28T14:11:06Z\",\"update_time\":\"2026-01-28T14:11:06Z\"}]}}],\"payer\":{\"name\":{\"given_name\":\"Kathrin\",\"surname\":\"Gr\u00e4ber\"},\"email_address\":\"kathringraeber@web.de\",\"payer_id\":\"M7U8HPAD84WJA\",\"phone\":{\"phone_number\":{\"national_number\":\"017681156595\"}},\"address\":{\"address_line_1\":\"Werthstra\u00dfe 79\",\"admin_area_2\":\"Duisburg\",\"admin_area_1\":\"Nordrhein-Westfalen\",\"postal_code\":\"47119\",\"country_code\":\"DE\"}},\"create_time\":\"2026-01-28T14:10:47Z\",\"update_time\":\"2026-01-28T14:11:06Z\",\"links\":[{\"href\":\"https:\\/\\/api.paypal.com\\/v2\\/checkout\\/orders\\/46W50710TB282314B\",\"rel\":\"self\",\"method\":\"GET\"}]}"</t>
  </si>
  <si>
    <t>AS-95412</t>
  </si>
  <si>
    <t>gid://shopify/Order/7414927753554</t>
  </si>
  <si>
    <t>gid://shopify/OrderTransaction/8587353030994</t>
  </si>
  <si>
    <t>2026-01-08T20:46:17Z</t>
  </si>
  <si>
    <t>ch_3SnQ62IkWweOM9jA1K0odgtD</t>
  </si>
  <si>
    <t>r8HGuwg6GI3yIHVGvnIlMK0q2</t>
  </si>
  <si>
    <t>pi_3SnQ62IkWweOM9jA11qk6VfP</t>
  </si>
  <si>
    <t>"{\"id\":\"pi_3SnQ62IkWweOM9jA11qk6VfP\",\"object\":\"payment_intent\",\"amount\":7995,\"amount_capturable\":0,\"amount_received\":7995,\"canceled_at\":null,\"cancellation_reason\":null,\"capture_method\":\"automatic\",\"latest_charge\":{\"id\":\"ch_3SnQ62IkWweOM9jA1K0odgtD\",\"object\":\"charge\",\"amount\":7995,\"application_fee\":\"fee_1SnQ64IkWweOM9jAadUPKCmd\",\"balance_transaction\":\"txn_3SnQ62IkWweOM9jA1tCP1xu5\",\"captured\":true,\"created\":1767905180,\"currency\":\"eur\",\"failure_code\":null,\"failure_message\":null,\"fraud_details\":{},\"livemode\":true,\"metadata\":{\"payment_id\":\"r8HGuwg6GI3yIHVGvnIlMK0q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Q62IkWweOM9jA11qk6VfP\",\"payment_method\":\"pm_1SnQ62IkWweOM9jAKrlJ4LDo\",\"payment_method_details\":{\"card\":{\"amount_authorized\":7995,\"authorization_code\":\"424902\",\"brand\":\"visa\",\"checks\":{\"address_line1_check\":\"fail\",\"address_postal_code_check\":\"fail\",\"cvc_check\":\"pass\"},\"country\":\"FR\",\"description\":\"Visa Gold\",\"ds_transaction_id\":null,\"exp_month\":5,\"exp_year\":2028,\"extended_authorization\":{\"status\":\"disabled\"},\"fingerprint\":\"oT3053RN44vJ49J9\",\"funding\":\"credit\",\"iin\":\"412525\",\"incremental_authorization\":{\"status\":\"unavailable\"},\"installments\":null,\"issuer\":\"BPCE\",\"last4\":\"7102\",\"mandate\":null,\"moto\":false,\"multicapture\":{\"status\":\"unavailable\"},\"network\":\"visa\",\"network_token\":{\"used\":false},\"network_transaction_id\":\"486008747801639\",\"overcapture\":{\"maximum_amount_capturable\":7995,\"status\":\"unavailable\"},\"payment_account_reference\":\"V001AACC338012021051024852853\",\"regulated_status\":\"unregulated\",\"three_d_secure\":{\"authentication_flow\":\"frictionless\",\"electronic_commerce_indicator\":\"07\",\"exemption_indicator\":null,\"result\":\"exempted\",\"result_reason\":null,\"transaction_id\":\"82d3ebbd-c2e5-413b-aacb-b72cd368ecbf\",\"version\":\"2.2.0\"},\"wallet\":null},\"type\":\"card\"},\"refunded\":false,\"source\":null,\"status\":\"succeeded\",\"mit_params\":{\"network_transaction_id\":\"486008747801639\"}},\"confirmation_method\":\"manual\",\"created\":1767905178,\"currency\":\"eur\",\"customer\":null,\"last_payment_error\":null,\"livemode\":true,\"metadata\":{\"payment_id\":\"r8HGuwg6GI3yIHVGvnIlMK0q2\",\"payments_extension\":\"true\",\"payments_extension_type\":\"card\",\"reconciliation_flow\":\"payments_api\",\"shop_id\":\"751927347\"},\"next_action\":null,\"payment_method\":\"pm_1SnQ62IkWweOM9jAKrlJ4LDo\",\"payment_method_types\":[\"card\"],\"source\":null,\"status\":\"succeeded\"}"</t>
  </si>
  <si>
    <t>AS-95911</t>
  </si>
  <si>
    <t>gid://shopify/Order/7427930128722</t>
  </si>
  <si>
    <t>gid://shopify/OrderTransaction/8601669042514</t>
  </si>
  <si>
    <t>2026-01-14T12:12:24Z</t>
  </si>
  <si>
    <t>9R872517NP339831P</t>
  </si>
  <si>
    <t>"{\"id\":\"9R872517NP339831P\",\"intent\":\"CAPTURE\",\"status\":\"COMPLETED\",\"payment_source\":{\"paypal\":{\"email_address\":\"dorothee.schut@gmail.com\",\"account_id\":\"R83XHNFXE982N\",\"account_status\":\"VERIFIED\",\"name\":{\"given_name\":\"Doroth\u00e9e\",\"surname\":\"Schut\"},\"phone_number\":{\"national_number\":\"491718882076\"},\"address\":{\"address_line_1\":\"Sch\u00f6nwasserstra\u00dfe 1\",\"admin_area_2\":\"Krefeld\",\"admin_area_1\":\"NRW\",\"postal_code\":\"47809\",\"country_code\":\"DE\"}}},\"purchase_units\":[{\"reference_id\":\"default\",\"amount\":{\"currency_code\":\"EUR\",\"value\":\"47.90\",\"breakdown\":{\"item_total\":{\"currency_code\":\"EUR\",\"value\":\"42.95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Animals Drawings the elephant - P\u00f3ster \\/ Madera negro \\/ 30x40\",\"custom_id\":\"{\\\"shop_id\\\":751927347,\\\"session_id\\\":\\\"rzXDvEUACYhsRYa8H400GXTW6\\\"}\",\"invoice_id\":\"rzXDvEUACYhsRYa8H400GXTW6\",\"soft_descriptor\":\"ARTESTASTOR ARTESTASTO\",\"items\":[{\"name\":\"Pablo Picasso Animals Drawings the elephant - P\u00f3ster \\/ Madera negro \\/ 30x40\",\"unit_amount\":{\"currency_code\":\"EUR\",\"value\":\"42.95\"},\"tax\":{\"currency_code\":\"EUR\",\"value\":\"0.00\"},\"quantity\":\"1\"}],\"shipping\":{\"name\":{\"full_name\":\"Doroth\u00e9e Schut\"},\"address\":{\"address_line_1\":\"Unter Cracauer Weg 5\",\"admin_area_2\":\"Krefeld\",\"postal_code\":\"47799\",\"country_code\":\"DE\"}},\"supplementary_data\":{\"tax_nexus\":[]},\"payments\":{\"captures\":[{\"id\":\"38W61676GY265802C\",\"status\":\"COMPLETED\",\"amount\":{\"currency_code\":\"EUR\",\"value\":\"47.90\"},\"final_capture\":true,\"disbursement_mode\":\"INSTANT\",\"seller_protection\":{\"status\":\"ELIGIBLE\",\"dispute_categories\":[\"ITEM_NOT_RECEIVED\",\"UNAUTHORIZED_TRANSACTION\"]},\"seller_receivable_breakdown\":{\"gross_amount\":{\"currency_code\":\"EUR\",\"value\":\"47.90\"},\"paypal_fee\":{\"currency_code\":\"EUR\",\"value\":\"1.74\"},\"net_amount\":{\"currency_code\":\"EUR\",\"value\":\"46.16\"}},\"invoice_id\":\"rzXDvEUACYhsRYa8H400GXTW6\",\"custom_id\":\"{\\\"shop_id\\\":751927347,\\\"session_id\\\":\\\"rzXDvEUACYhsRYa8H400GXTW6\\\"}\",\"links\":[{\"href\":\"https:\\/\\/api.paypal.com\\/v2\\/payments\\/captures\\/38W61676GY265802C\",\"rel\":\"self\",\"method\":\"GET\"},{\"href\":\"https:\\/\\/api.paypal.com\\/v2\\/payments\\/captures\\/38W61676GY265802C\\/refund\",\"rel\":\"refund\",\"method\":\"POST\"},{\"href\":\"https:\\/\\/api.paypal.com\\/v2\\/checkout\\/orders\\/9R872517NP339831P\",\"rel\":\"up\",\"method\":\"GET\"}],\"create_time\":\"2026-01-14T12:12:25Z\",\"update_time\":\"2026-01-14T12:12:25Z\"}]}}],\"payer\":{\"name\":{\"given_name\":\"Doroth\u00e9e\",\"surname\":\"Schut\"},\"email_address\":\"dorothee.schut@gmail.com\",\"payer_id\":\"R83XHNFXE982N\",\"phone\":{\"phone_number\":{\"national_number\":\"491718882076\"}},\"address\":{\"address_line_1\":\"Sch\u00f6nwasserstra\u00dfe 1\",\"admin_area_2\":\"Krefeld\",\"admin_area_1\":\"NRW\",\"postal_code\":\"47809\",\"country_code\":\"DE\"}},\"create_time\":\"2026-01-14T12:10:53Z\",\"update_time\":\"2026-01-14T12:12:25Z\",\"links\":[{\"href\":\"https:\\/\\/api.paypal.com\\/v2\\/checkout\\/orders\\/9R872517NP339831P\",\"rel\":\"self\",\"method\":\"GET\"}]}"</t>
  </si>
  <si>
    <t>AS-95280</t>
  </si>
  <si>
    <t>gid://shopify/Order/7412214268242</t>
  </si>
  <si>
    <t>gid://shopify/OrderTransaction/8583849476434</t>
  </si>
  <si>
    <t>2026-01-07T13:34:41Z</t>
  </si>
  <si>
    <t>ch_3SmwsnIkWweOM9jA2KxzEtRn</t>
  </si>
  <si>
    <t>rPbFySe1suFhpxThb8g8gqFwh</t>
  </si>
  <si>
    <t>pi_3SmwsnIkWweOM9jA2JKoq8vZ</t>
  </si>
  <si>
    <t>"{\"id\":\"pi_3SmwsnIkWweOM9jA2JKoq8vZ\",\"object\":\"payment_intent\",\"amount\":13180,\"amount_capturable\":0,\"amount_received\":13180,\"canceled_at\":null,\"cancellation_reason\":null,\"capture_method\":\"automatic\",\"latest_charge\":{\"id\":\"ch_3SmwsnIkWweOM9jA2KxzEtRn\",\"object\":\"charge\",\"amount\":13180,\"application_fee\":\"fee_1SmwsqIkWweOM9jAtUKIEVrE\",\"balance_transaction\":\"txn_3SmwsnIkWweOM9jA2JMtFm5c\",\"captured\":true,\"created\":1767792883,\"currency\":\"eur\",\"failure_code\":null,\"failure_message\":null,\"fraud_details\":{},\"livemode\":true,\"metadata\":{\"payment_id\":\"rPbFySe1suFhpxThb8g8gqFw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wsnIkWweOM9jA2JKoq8vZ\",\"payment_method\":\"pm_1SmwsnIkWweOM9jAow5OG4vk\",\"payment_method_details\":{\"card\":{\"amount_authorized\":13180,\"authorization_code\":\"216696\",\"brand\":\"visa\",\"checks\":{\"address_line1_check\":\"unavailable\",\"address_postal_code_check\":\"unavailable\",\"cvc_check\":\"pass\"},\"country\":\"FR\",\"description\":\"Visa Business\",\"ds_transaction_id\":null,\"exp_month\":2,\"exp_year\":2027,\"extended_authorization\":{\"status\":\"disabled\"},\"fingerprint\":\"vxMCG03QB3bbbJgM\",\"funding\":\"debit\",\"iin\":\"497798\",\"incremental_authorization\":{\"status\":\"unavailable\"},\"installments\":null,\"issuer\":\"CAISSE FEDERALE DE CREDIT MUTUEL\",\"last4\":\"5799\",\"mandate\":null,\"moto\":false,\"multicapture\":{\"status\":\"unavailable\"},\"network\":\"visa\",\"network_token\":{\"used\":false},\"network_transaction_id\":\"486007488848749\",\"overcapture\":{\"maximum_amount_capturable\":13180,\"status\":\"unavailable\"},\"payment_account_reference\":\"V0010015824043282474208197109\",\"regulated_status\":\"unregulated\",\"three_d_secure\":{\"authentication_flow\":\"frictionless\",\"electronic_commerce_indicator\":\"07\",\"exemption_indicator\":null,\"result\":\"exempted\",\"result_reason\":null,\"transaction_id\":\"fa4cd67c-b493-47aa-9a28-2f077bf94cb3\",\"version\":\"2.2.0\"},\"wallet\":null},\"type\":\"card\"},\"refunded\":false,\"source\":null,\"status\":\"succeeded\",\"mit_params\":{\"network_transaction_id\":\"486007488848749\"}},\"confirmation_method\":\"manual\",\"created\":1767792881,\"currency\":\"eur\",\"customer\":null,\"last_payment_error\":null,\"livemode\":true,\"metadata\":{\"payment_id\":\"rPbFySe1suFhpxThb8g8gqFwh\",\"payments_extension\":\"true\",\"payments_extension_type\":\"card\",\"reconciliation_flow\":\"payments_api\",\"shop_id\":\"751927347\"},\"next_action\":null,\"payment_method\":\"pm_1SmwsnIkWweOM9jAow5OG4vk\",\"payment_method_types\":[\"card\"],\"source\":null,\"status\":\"succeeded\"}"</t>
  </si>
  <si>
    <t>AS-95139</t>
  </si>
  <si>
    <t>gid://shopify/Order/7407926182226</t>
  </si>
  <si>
    <t>gid://shopify/OrderTransaction/8578623701330</t>
  </si>
  <si>
    <t>2026-01-05T16:13:46Z</t>
  </si>
  <si>
    <t>ch_3SmGPfIkWweOM9jA0EhEz4PQ</t>
  </si>
  <si>
    <t>r11hWTCEE3JZhHxSLA5vY5d2L</t>
  </si>
  <si>
    <t>pi_3SmGPfIkWweOM9jA0LSue9ts</t>
  </si>
  <si>
    <t>"{\"id\":\"pi_3SmGPfIkWweOM9jA0LSue9ts\",\"object\":\"payment_intent\",\"amount\":3190,\"amount_capturable\":0,\"amount_received\":3190,\"canceled_at\":null,\"cancellation_reason\":null,\"capture_method\":\"automatic\",\"latest_charge\":{\"id\":\"ch_3SmGPfIkWweOM9jA0EhEz4PQ\",\"object\":\"charge\",\"amount\":3190,\"application_fee\":\"fee_1SmGPgIkWweOM9jA7MbKoO64\",\"balance_transaction\":\"txn_3SmGPfIkWweOM9jA0RzuBN2z\",\"captured\":true,\"created\":1767629627,\"currency\":\"eur\",\"failure_code\":null,\"failure_message\":null,\"fraud_details\":{},\"livemode\":true,\"metadata\":{\"payment_id\":\"r11hWTCEE3JZhHxSLA5vY5d2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GPfIkWweOM9jA0LSue9ts\",\"payment_method\":\"pm_1SmGPfIkWweOM9jA9fXn9JQ1\",\"payment_method_details\":{\"card\":{\"amount_authorized\":3190,\"authorization_code\":\"720883\",\"brand\":\"visa\",\"checks\":{\"address_line1_check\":null,\"address_postal_code_check\":null,\"cvc_check\":null},\"country\":\"ES\",\"description\":\"Visa Classic\",\"ds_transaction_id\":null,\"exp_month\":8,\"exp_year\":2028,\"extended_authorization\":{\"status\":\"disabled\"},\"fingerprint\":\"B1ag69hN4BVg2VAr\",\"funding\":\"credit\",\"iin\":\"480030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486005584272723\",\"overcapture\":{\"maximum_amount_capturable\":3190,\"status\":\"unavailable\"},\"payment_account_reference\":\"V0010013821216491567892804839\",\"regulated_status\":\"unregulated\",\"three_d_secure\":null,\"wallet\":{\"apple_pay\":{\"type\":\"apple_pay\"},\"dynamic_last4\":\"3903\",\"type\":\"apple_pay\"}},\"type\":\"card\"},\"refunded\":false,\"source\":null,\"status\":\"succeeded\",\"mit_params\":{\"network_transaction_id\":\"486005584272723\"}},\"confirmation_method\":\"manual\",\"created\":1767629627,\"currency\":\"eur\",\"customer\":null,\"last_payment_error\":null,\"livemode\":true,\"metadata\":{\"payment_id\":\"r11hWTCEE3JZhHxSLA5vY5d2L\",\"payments_extension\":\"true\",\"payments_extension_type\":\"card\",\"reconciliation_flow\":\"payments_api\",\"shop_id\":\"751927347\"},\"next_action\":null,\"payment_method\":\"pm_1SmGPfIkWweOM9jA9fXn9JQ1\",\"payment_method_types\":[\"card\"],\"source\":null,\"status\":\"succeeded\"}"</t>
  </si>
  <si>
    <t>AS-96768</t>
  </si>
  <si>
    <t>gid://shopify/Order/7494461456722</t>
  </si>
  <si>
    <t>gid://shopify/OrderTransaction/8633952141650</t>
  </si>
  <si>
    <t>2026-01-25T17:26:09Z</t>
  </si>
  <si>
    <t>ch_3StX4gIkWweOM9jA2bwg0AN4</t>
  </si>
  <si>
    <t>rr7dT8k1ycbaufsVPDBYOfnvx</t>
  </si>
  <si>
    <t>pi_3StX4gIkWweOM9jA2qSehsX8</t>
  </si>
  <si>
    <t>"{\"id\":\"pi_3StX4gIkWweOM9jA2qSehsX8\",\"object\":\"payment_intent\",\"amount\":6590,\"amount_capturable\":0,\"amount_received\":6590,\"canceled_at\":null,\"cancellation_reason\":null,\"capture_method\":\"automatic\",\"latest_charge\":{\"id\":\"ch_3StX4gIkWweOM9jA2bwg0AN4\",\"object\":\"charge\",\"amount\":6590,\"application_fee\":\"fee_1StX4iIkWweOM9jAkOEq5O2Q\",\"balance_transaction\":\"txn_3StX4gIkWweOM9jA2WiUG9PZ\",\"captured\":true,\"created\":1769361971,\"currency\":\"eur\",\"failure_code\":null,\"failure_message\":null,\"fraud_details\":{},\"livemode\":true,\"metadata\":{\"payment_id\":\"rr7dT8k1ycbaufsVPDBYOfnv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X4gIkWweOM9jA2qSehsX8\",\"payment_method\":\"pm_1StX4gIkWweOM9jAGPWsXdAP\",\"payment_method_details\":{\"card\":{\"amount_authorized\":6590,\"authorization_code\":\"268121\",\"brand\":\"visa\",\"checks\":{\"address_line1_check\":\"unavailable\",\"address_postal_code_check\":\"unavailable\",\"cvc_check\":\"pass\"},\"country\":\"ES\",\"description\":\"Visa Classic\",\"ds_transaction_id\":null,\"exp_month\":3,\"exp_year\":2030,\"extended_authorization\":{\"status\":\"disabled\"},\"fingerprint\":\"lZyWx8FVgBe58TaE\",\"funding\":\"debit\",\"iin\":\"418820\",\"incremental_authorization\":{\"status\":\"unavailable\"},\"installments\":null,\"issuer\":\"BANCO BILBAO VIZCAYA ARGENTARIA S.A. (BBVA)\",\"last4\":\"4207\",\"mandate\":null,\"moto\":false,\"multicapture\":{\"status\":\"unavailable\"},\"network\":\"visa\",\"network_token\":{\"used\":false},\"network_transaction_id\":\"486025627725853\",\"overcapture\":{\"maximum_amount_capturable\":6590,\"status\":\"unavailable\"},\"payment_account_reference\":\"V0010015823182585549742226546\",\"regulated_status\":\"unregulated\",\"three_d_secure\":null,\"wallet\":null},\"type\":\"card\"},\"refunded\":false,\"source\":null,\"status\":\"succeeded\",\"mit_params\":{\"network_transaction_id\":\"486025627725853\"}},\"confirmation_method\":\"manual\",\"created\":1769361970,\"currency\":\"eur\",\"customer\":null,\"last_payment_error\":null,\"livemode\":true,\"metadata\":{\"payment_id\":\"rr7dT8k1ycbaufsVPDBYOfnvx\",\"payments_extension\":\"true\",\"payments_extension_type\":\"card\",\"reconciliation_flow\":\"payments_api\",\"shop_id\":\"751927347\"},\"next_action\":null,\"payment_method\":\"pm_1StX4gIkWweOM9jAGPWsXdAP\",\"payment_method_types\":[\"card\"],\"source\":null,\"status\":\"succeeded\"}"</t>
  </si>
  <si>
    <t>AS-95759</t>
  </si>
  <si>
    <t>gid://shopify/Order/7424260964690</t>
  </si>
  <si>
    <t>gid://shopify/OrderTransaction/8596731593042</t>
  </si>
  <si>
    <t>2026-01-12T14:39:37Z</t>
  </si>
  <si>
    <t>ch_3SomHOIkWweOM9jA2giEJN5R</t>
  </si>
  <si>
    <t>rG7hacYXbV8k3L8ZdY3kkm2j6</t>
  </si>
  <si>
    <t>pi_3SomHOIkWweOM9jA2KW0o2Uc</t>
  </si>
  <si>
    <t>"{\"id\":\"pi_3SomHOIkWweOM9jA2KW0o2Uc\",\"object\":\"payment_intent\",\"amount\":4490,\"amount_capturable\":0,\"amount_received\":4490,\"canceled_at\":null,\"cancellation_reason\":null,\"capture_method\":\"automatic\",\"latest_charge\":{\"id\":\"ch_3SomHOIkWweOM9jA2giEJN5R\",\"object\":\"charge\",\"amount\":4490,\"application_fee\":\"fee_1SomHQIkWweOM9jAirDOibgA\",\"balance_transaction\":\"txn_3SomHOIkWweOM9jA2d036LLN\",\"captured\":true,\"created\":1768228779,\"currency\":\"eur\",\"failure_code\":null,\"failure_message\":null,\"fraud_details\":{},\"livemode\":true,\"metadata\":{\"payment_id\":\"rG7hacYXbV8k3L8ZdY3kkm2j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mHOIkWweOM9jA2KW0o2Uc\",\"payment_method\":\"pm_1SomHOIkWweOM9jAfl55IrZs\",\"payment_method_details\":{\"card\":{\"amount_authorized\":4490,\"authorization_code\":\"145916\",\"brand\":\"visa\",\"checks\":{\"address_line1_check\":null,\"address_postal_code_check\":null,\"cvc_check\":null},\"country\":\"FR\",\"description\":\"Visa Gold\",\"ds_transaction_id\":null,\"exp_month\":11,\"exp_year\":2031,\"extended_authorization\":{\"status\":\"disabled\"},\"fingerprint\":\"aNzqbxjcmkNpBGz8\",\"funding\":\"debit\",\"iin\":\"455869\",\"incremental_authorization\":{\"status\":\"unavailable\"},\"installments\":null,\"issuer\":\"BNP Paribas\",\"last4\":\"0000\",\"mandate\":null,\"moto\":false,\"multicapture\":{\"status\":\"unavailable\"},\"network\":\"visa\",\"network_token\":{\"used\":false},\"network_transaction_id\":\"486012527799388\",\"overcapture\":{\"maximum_amount_capturable\":4490,\"status\":\"unavailable\"},\"payment_account_reference\":\"V001AABA102012022040479470264\",\"regulated_status\":\"unregulated\",\"three_d_secure\":null,\"wallet\":{\"apple_pay\":{\"type\":\"apple_pay\"},\"dynamic_last4\":\"9019\",\"type\":\"apple_pay\"}},\"type\":\"card\"},\"refunded\":false,\"source\":null,\"status\":\"succeeded\",\"mit_params\":{\"network_transaction_id\":\"486012527799388\"}},\"confirmation_method\":\"manual\",\"created\":1768228778,\"currency\":\"eur\",\"customer\":null,\"last_payment_error\":null,\"livemode\":true,\"metadata\":{\"payment_id\":\"rG7hacYXbV8k3L8ZdY3kkm2j6\",\"payments_extension\":\"true\",\"payments_extension_type\":\"card\",\"reconciliation_flow\":\"payments_api\",\"shop_id\":\"751927347\"},\"next_action\":null,\"payment_method\":\"pm_1SomHOIkWweOM9jAfl55IrZs\",\"payment_method_types\":[\"card\"],\"source\":null,\"status\":\"succeeded\"}"</t>
  </si>
  <si>
    <t>AS-96169</t>
  </si>
  <si>
    <t>gid://shopify/Order/7437111460178</t>
  </si>
  <si>
    <t>gid://shopify/OrderTransaction/8612371562834</t>
  </si>
  <si>
    <t>2026-01-17T17:06:54Z</t>
  </si>
  <si>
    <t>ch_3SqcxfIkWweOM9jA2CtcQHq0</t>
  </si>
  <si>
    <t>riegh1dpSN6arPA6u5UVzdyit</t>
  </si>
  <si>
    <t>pi_3SqcxfIkWweOM9jA29gDFgzk</t>
  </si>
  <si>
    <t>"{\"id\":\"pi_3SqcxfIkWweOM9jA29gDFgzk\",\"object\":\"payment_intent\",\"amount\":9385,\"amount_capturable\":0,\"amount_received\":9385,\"canceled_at\":null,\"cancellation_reason\":null,\"capture_method\":\"automatic\",\"latest_charge\":{\"id\":\"ch_3SqcxfIkWweOM9jA2CtcQHq0\",\"object\":\"charge\",\"amount\":9385,\"application_fee\":\"fee_1SqcxhIkWweOM9jAlYzQgds2\",\"balance_transaction\":\"txn_3SqcxfIkWweOM9jA29WoDaXJ\",\"captured\":true,\"created\":1768669616,\"currency\":\"eur\",\"failure_code\":null,\"failure_message\":null,\"fraud_details\":{},\"livemode\":true,\"metadata\":{\"payment_id\":\"riegh1dpSN6arPA6u5UVzdyi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cxfIkWweOM9jA29gDFgzk\",\"payment_method\":\"pm_1SqcxfIkWweOM9jA4BrKREuk\",\"payment_method_details\":{\"card\":{\"amount_authorized\":9385,\"authorization_code\":\"NCIVDW\",\"brand\":\"mastercard\",\"checks\":{\"address_line1_check\":null,\"address_postal_code_check\":null,\"cvc_check\":null},\"country\":\"DE\",\"description\":\"World Debit Embossed MasterCard Card\",\"ds_transaction_id\":null,\"exp_month\":12,\"exp_year\":2028,\"extended_authorization\":{\"status\":\"disabled\"},\"fingerprint\":\"7J9ta6kehPVRcX4L\",\"funding\":\"debit\",\"iin\":\"530351\",\"incremental_authorization\":{\"status\":\"unavailable\"},\"installments\":null,\"issuer\":\"N26 BANK AG\",\"last4\":\"0000\",\"mandate\":null,\"moto\":false,\"multicapture\":{\"status\":\"unavailable\"},\"network\":\"mastercard\",\"network_token\":{\"used\":false},\"network_transaction_id\":\"MDH32R7320117\",\"overcapture\":{\"maximum_amount_capturable\":9385,\"status\":\"unavailable\"},\"payment_account_reference\":\"5001164SC84RCDJSJMHLJU954PM8P\",\"regulated_status\":\"unregulated\",\"three_d_secure\":null,\"wallet\":{\"apple_pay\":{\"type\":\"apple_pay\"},\"dynamic_last4\":\"3817\",\"type\":\"apple_pay\"}},\"type\":\"card\"},\"refunded\":false,\"source\":null,\"status\":\"succeeded\",\"mit_params\":{\"network_transaction_id\":\"MDH32R7320117\"}},\"confirmation_method\":\"manual\",\"created\":1768669615,\"currency\":\"eur\",\"customer\":null,\"last_payment_error\":null,\"livemode\":true,\"metadata\":{\"payment_id\":\"riegh1dpSN6arPA6u5UVzdyit\",\"payments_extension\":\"true\",\"payments_extension_type\":\"card\",\"reconciliation_flow\":\"payments_api\",\"shop_id\":\"751927347\"},\"next_action\":null,\"payment_method\":\"pm_1SqcxfIkWweOM9jA4BrKREuk\",\"payment_method_types\":[\"card\"],\"source\":null,\"status\":\"succeeded\"}"</t>
  </si>
  <si>
    <t>AS-94795</t>
  </si>
  <si>
    <t>gid://shopify/Order/7392600457554</t>
  </si>
  <si>
    <t>gid://shopify/OrderTransaction/8564640907602</t>
  </si>
  <si>
    <t>2026-01-01T02:34:16Z</t>
  </si>
  <si>
    <t>0Y199357MV071022C</t>
  </si>
  <si>
    <t>"{\"id\":\"0Y199357MV071022C\",\"intent\":\"CAPTURE\",\"status\":\"COMPLETED\",\"payment_source\":{\"paypal\":{\"email_address\":\"siemone.schoenitz@gmx.de\",\"account_id\":\"SJUBLLF7JKDYG\",\"account_status\":\"VERIFIED\",\"name\":{\"given_name\":\"Siemone\",\"surname\":\"Sch\u00f6nitz\"},\"phone_number\":{\"national_number\":\"4917631633932\"},\"address\":{\"address_line_1\":\"K\u00f6nigsberger Stra\u00dfe 18\",\"admin_area_2\":\"Uslar\",\"postal_code\":\"37170\",\"country_code\":\"DE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candi Japandi Houseplant 3 - P\u00f3ster \\/ Sin marco \\/ 50x70\",\"custom_id\":\"{\\\"shop_id\\\":751927347,\\\"session_id\\\":\\\"rlpPq43qcJ2G529gz0Y3hQ17R\\\"}\",\"invoice_id\":\"rlpPq43qcJ2G529gz0Y3hQ17R\",\"items\":[{\"name\":\"Scandi Japandi Houseplant 3 - P\u00f3ster \\/ Sin marco \\/ 50x70\",\"unit_amount\":{\"currency_code\":\"EUR\",\"value\":\"32.95\"},\"tax\":{\"currency_code\":\"EUR\",\"value\":\"0.00\"},\"quantity\":\"1\"}],\"shipping\":{\"name\":{\"full_name\":\"Siemone Sch\u00f6nitz\"},\"address\":{\"address_line_1\":\"K\u00f6nigsberger Stra\u00dfe 18\",\"admin_area_2\":\"Uslar\",\"postal_code\":\"37170\",\"country_code\":\"DE\"}},\"supplementary_data\":{\"tax_nexus\":[]},\"payments\":{\"captures\":[{\"id\":\"65N51228E9959580X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lpPq43qcJ2G529gz0Y3hQ17R\",\"custom_id\":\"{\\\"shop_id\\\":751927347,\\\"session_id\\\":\\\"rlpPq43qcJ2G529gz0Y3hQ17R\\\"}\",\"links\":[{\"href\":\"https:\\/\\/api.paypal.com\\/v2\\/payments\\/captures\\/65N51228E9959580X\",\"rel\":\"self\",\"method\":\"GET\"},{\"href\":\"https:\\/\\/api.paypal.com\\/v2\\/payments\\/captures\\/65N51228E9959580X\\/refund\",\"rel\":\"refund\",\"method\":\"POST\"},{\"href\":\"https:\\/\\/api.paypal.com\\/v2\\/checkout\\/orders\\/0Y199357MV071022C\",\"rel\":\"up\",\"method\":\"GET\"}],\"create_time\":\"2026-01-01T02:34:17Z\",\"update_time\":\"2026-01-01T02:34:17Z\"}]}}],\"payer\":{\"name\":{\"given_name\":\"Siemone\",\"surname\":\"Sch\u00f6nitz\"},\"email_address\":\"siemone.schoenitz@gmx.de\",\"payer_id\":\"SJUBLLF7JKDYG\",\"phone\":{\"phone_number\":{\"national_number\":\"4917631633932\"}},\"address\":{\"address_line_1\":\"K\u00f6nigsberger Stra\u00dfe 18\",\"admin_area_2\":\"Uslar\",\"postal_code\":\"37170\",\"country_code\":\"DE\"}},\"create_time\":\"2026-01-01T02:33:41Z\",\"update_time\":\"2026-01-01T02:34:17Z\",\"links\":[{\"href\":\"https:\\/\\/api.paypal.com\\/v2\\/checkout\\/orders\\/0Y199357MV071022C\",\"rel\":\"self\",\"method\":\"GET\"}]}"</t>
  </si>
  <si>
    <t>AS-95955</t>
  </si>
  <si>
    <t>gid://shopify/Order/7428985979218</t>
  </si>
  <si>
    <t>gid://shopify/OrderTransaction/8603079180626</t>
  </si>
  <si>
    <t>2026-01-14T21:39:05Z</t>
  </si>
  <si>
    <t>7XE88943FJ757123J</t>
  </si>
  <si>
    <t>"{\"id\":\"7XE88943FJ757123J\",\"intent\":\"CAPTURE\",\"status\":\"COMPLETED\",\"payment_source\":{\"paypal\":{\"email_address\":\"jockey222@hotmail.com\",\"account_id\":\"H22PWDZVD4DSC\",\"account_status\":\"VERIFIED\",\"name\":{\"given_name\":\"Alex\",\"surname\":\"Salcedo Desplans\"},\"phone_number\":{\"national_number\":\"34972463914\"},\"address\":{\"address_line_1\":\"Calle Dr. Fleming 17 1o1a\",\"admin_area_2\":\"Cass\u00e0 de la Selva\",\"admin_area_1\":\"Gerona\",\"postal_code\":\"17244\",\"country_code\":\"ES\"}}},\"purchase_units\":[{\"reference_id\":\"default\",\"amount\":{\"currency_code\":\"EUR\",\"value\":\"72.85\",\"breakdown\":{\"item_total\":{\"currency_code\":\"EUR\",\"value\":\"72.85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Green Woman - P\u00f3ster \\/ Sin marco \\/ 20x30\",\"custom_id\":\"{\\\"shop_id\\\":751927347,\\\"session_id\\\":\\\"rpmXX1Tu0KldEkoYqTMwP3JFn\\\"}\",\"invoice_id\":\"rpmXX1Tu0KldEkoYqTMwP3JFn\",\"items\":[{\"name\":\"Green Woman - P\u00f3ster \\/ Sin marco \\/ 20x30\",\"unit_amount\":{\"currency_code\":\"EUR\",\"value\":\"12.95\"},\"tax\":{\"currency_code\":\"EUR\",\"value\":\"0.00\"},\"quantity\":\"1\"},{\"name\":\"Stripes linocut N\u00ba5 - Terracotta - P\u00f3ster \\/ Sin marco \\/ 30x40\",\"unit_amount\":{\"currency_code\":\"EUR\",\"value\":\"19.95\"},\"tax\":{\"currency_code\":\"EUR\",\"value\":\"0.00\"},\"quantity\":\"1\"},{\"name\":\"Blue Nude - P\u00f3ster \\/ Sin marco \\/ 60x90\",\"unit_amount\":{\"currency_code\":\"EUR\",\"value\":\"39.95\"},\"tax\":{\"currency_code\":\"EUR\",\"value\":\"0.00\"},\"quantity\":\"1\"}],\"shipping\":{\"name\":{\"full_name\":\"Alex Desplans\"},\"address\":{\"address_line_1\":\"Calle Rossinyol 5, 3-A\",\"admin_area_2\":\"Caldes de Malavella\",\"admin_area_1\":\"Gerona\",\"postal_code\":\"17455\",\"country_code\":\"ES\"}},\"supplementary_data\":{\"tax_nexus\":[]},\"payments\":{\"captures\":[{\"id\":\"89M742969T337163P\",\"status\":\"COMPLETED\",\"amount\":{\"currency_code\":\"EUR\",\"value\":\"72.85\"},\"final_capture\":true,\"disbursement_mode\":\"INSTANT\",\"seller_protection\":{\"status\":\"ELIGIBLE\",\"dispute_categories\":[\"ITEM_NOT_RECEIVED\",\"UNAUTHORIZED_TRANSACTION\"]},\"seller_receivable_breakdown\":{\"gross_amount\":{\"currency_code\":\"EUR\",\"value\":\"72.85\"},\"paypal_fee\":{\"currency_code\":\"EUR\",\"value\":\"2.46\"},\"net_amount\":{\"currency_code\":\"EUR\",\"value\":\"70.39\"}},\"invoice_id\":\"rpmXX1Tu0KldEkoYqTMwP3JFn\",\"custom_id\":\"{\\\"shop_id\\\":751927347,\\\"session_id\\\":\\\"rpmXX1Tu0KldEkoYqTMwP3JFn\\\"}\",\"links\":[{\"href\":\"https:\\/\\/api.paypal.com\\/v2\\/payments\\/captures\\/89M742969T337163P\",\"rel\":\"self\",\"method\":\"GET\"},{\"href\":\"https:\\/\\/api.paypal.com\\/v2\\/payments\\/captures\\/89M742969T337163P\\/refund\",\"rel\":\"refund\",\"method\":\"POST\"},{\"href\":\"https:\\/\\/api.paypal.com\\/v2\\/checkout\\/orders\\/7XE88943FJ757123J\",\"rel\":\"up\",\"method\":\"GET\"}],\"create_time\":\"2026-01-14T21:39:08Z\",\"update_time\":\"2026-01-14T21:39:08Z\"}]}}],\"payer\":{\"name\":{\"given_name\":\"Alex\",\"surname\":\"Salcedo Desplans\"},\"email_address\":\"jockey222@hotmail.com\",\"payer_id\":\"H22PWDZVD4DSC\",\"phone\":{\"phone_number\":{\"national_number\":\"34972463914\"}},\"address\":{\"address_line_1\":\"Calle Dr. Fleming 17 1o1a\",\"admin_area_2\":\"Cass\u00e0 de la Selva\",\"admin_area_1\":\"Gerona\",\"postal_code\":\"17244\",\"country_code\":\"ES\"}},\"create_time\":\"2026-01-14T21:38:29Z\",\"update_time\":\"2026-01-14T21:39:08Z\",\"links\":[{\"href\":\"https:\\/\\/api.paypal.com\\/v2\\/checkout\\/orders\\/7XE88943FJ757123J\",\"rel\":\"self\",\"method\":\"GET\"}]}"</t>
  </si>
  <si>
    <t>AS-95220</t>
  </si>
  <si>
    <t>gid://shopify/Order/7410035130706</t>
  </si>
  <si>
    <t>gid://shopify/OrderTransaction/8581252514130</t>
  </si>
  <si>
    <t>2026-01-06T17:19:44Z</t>
  </si>
  <si>
    <t>ch_3Smdv3IkWweOM9jA2E6cYYoY</t>
  </si>
  <si>
    <t>rlu3UnFNeXksd3BNLnetP32FV</t>
  </si>
  <si>
    <t>pi_3Smdv3IkWweOM9jA2RkKyURv</t>
  </si>
  <si>
    <t>"{\"id\":\"pi_3Smdv3IkWweOM9jA2RkKyURv\",\"object\":\"payment_intent\",\"amount\":5390,\"amount_capturable\":0,\"amount_received\":5390,\"canceled_at\":null,\"cancellation_reason\":null,\"capture_method\":\"automatic\",\"latest_charge\":{\"id\":\"ch_3Smdv3IkWweOM9jA2E6cYYoY\",\"object\":\"charge\",\"amount\":5390,\"application_fee\":\"fee_1Smdv4IkWweOM9jAiGibBDHb\",\"balance_transaction\":\"txn_3Smdv3IkWweOM9jA2JcwTTNr\",\"captured\":true,\"created\":1767719986,\"currency\":\"eur\",\"failure_code\":null,\"failure_message\":null,\"fraud_details\":{},\"livemode\":true,\"metadata\":{\"payment_id\":\"rlu3UnFNeXksd3BNLnetP32F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dv3IkWweOM9jA2RkKyURv\",\"payment_method\":\"pm_1Smdv3IkWweOM9jAF5Tlj5hR\",\"payment_method_details\":{\"card\":{\"amount_authorized\":5390,\"authorization_code\":\"386673\",\"brand\":\"mastercard\",\"checks\":{\"address_line1_check\":\"unavailable\",\"address_postal_code_check\":\"unavailable\",\"cvc_check\":\"pass\"},\"country\":\"ES\",\"description\":\"Platinum MasterCard Immediate Debit\",\"ds_transaction_id\":null,\"exp_month\":5,\"exp_year\":2030,\"extended_authorization\":{\"status\":\"disabled\"},\"fingerprint\":\"czUFlGL7qKK2Bvl9\",\"funding\":\"debit\",\"iin\":\"548901\",\"incremental_authorization\":{\"status\":\"unavailable\"},\"installments\":null,\"issuer\":\"BANCO SANTANDER S.A.\",\"last4\":\"6129\",\"mandate\":null,\"moto\":false,\"multicapture\":{\"status\":\"unavailable\"},\"network\":\"mastercard\",\"network_token\":{\"used\":false},\"network_transaction_id\":\"TPLP02T780106\",\"overcapture\":{\"maximum_amount_capturable\":5390,\"status\":\"unavailable\"},\"payment_account_reference\":\"50012R0BBXZHX17NSTGZO7HD70BD0\",\"regulated_status\":\"unregulated\",\"three_d_secure\":null,\"wallet\":null},\"type\":\"card\"},\"refunded\":false,\"source\":null,\"status\":\"succeeded\",\"mit_params\":{\"network_transaction_id\":\"TPLP02T780106\"}},\"confirmation_method\":\"manual\",\"created\":1767719985,\"currency\":\"eur\",\"customer\":null,\"last_payment_error\":null,\"livemode\":true,\"metadata\":{\"payment_id\":\"rlu3UnFNeXksd3BNLnetP32FV\",\"payments_extension\":\"true\",\"payments_extension_type\":\"card\",\"reconciliation_flow\":\"payments_api\",\"shop_id\":\"751927347\"},\"next_action\":null,\"payment_method\":\"pm_1Smdv3IkWweOM9jAF5Tlj5hR\",\"payment_method_types\":[\"card\"],\"source\":null,\"status\":\"succeeded\"}"</t>
  </si>
  <si>
    <t>AS-94903</t>
  </si>
  <si>
    <t>gid://shopify/Order/7395753787730</t>
  </si>
  <si>
    <t>gid://shopify/OrderTransaction/8570561266002</t>
  </si>
  <si>
    <t>2026-01-02T17:31:39Z</t>
  </si>
  <si>
    <t>ch_3SlCCOIkWweOM9jA0Np3Kl8b</t>
  </si>
  <si>
    <t>roBBzBnaPJcWSHoEqwkrN1e3d</t>
  </si>
  <si>
    <t>pi_3SlCCOIkWweOM9jA0hFFmF4k</t>
  </si>
  <si>
    <t>"{\"id\":\"pi_3SlCCOIkWweOM9jA0hFFmF4k\",\"object\":\"payment_intent\",\"amount\":7285,\"amount_capturable\":0,\"amount_received\":7285,\"canceled_at\":null,\"cancellation_reason\":null,\"capture_method\":\"automatic\",\"latest_charge\":{\"id\":\"ch_3SlCCOIkWweOM9jA0Np3Kl8b\",\"object\":\"charge\",\"amount\":7285,\"application_fee\":\"fee_1SlCCQIkWweOM9jAnYYuUYWe\",\"balance_transaction\":\"txn_3SlCCOIkWweOM9jA0GahlLJk\",\"captured\":true,\"created\":1767375102,\"currency\":\"eur\",\"failure_code\":null,\"failure_message\":null,\"fraud_details\":{},\"livemode\":true,\"metadata\":{\"payment_id\":\"roBBzBnaPJcWSHoEqwkrN1e3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CCOIkWweOM9jA0hFFmF4k\",\"payment_method\":\"pm_1SlCCOIkWweOM9jAk7GlCegj\",\"payment_method_details\":{\"card\":{\"amount_authorized\":7285,\"authorization_code\":\"016311\",\"brand\":\"visa\",\"checks\":{\"address_line1_check\":\"unavailable\",\"address_postal_code_check\":\"unavailable\",\"cvc_check\":\"pass\"},\"country\":\"FR\",\"description\":\"Visa Business\",\"ds_transaction_id\":null,\"exp_month\":1,\"exp_year\":2028,\"extended_authorization\":{\"status\":\"disabled\"},\"fingerprint\":\"LYmKvtTWbJtYdD4u\",\"funding\":\"debit\",\"iin\":\"497204\",\"incremental_authorization\":{\"status\":\"unavailable\"},\"installments\":null,\"issuer\":\"LE CREDIT LYONNAIS\",\"last4\":\"7779\",\"mandate\":null,\"moto\":false,\"multicapture\":{\"status\":\"unavailable\"},\"network\":\"visa\",\"network_token\":{\"used\":false},\"network_transaction_id\":\"486002631020636\",\"overcapture\":{\"maximum_amount_capturable\":7285,\"status\":\"unavailable\"},\"payment_account_reference\":null,\"regulated_status\":\"unregulated\",\"three_d_secure\":{\"authentication_flow\":\"frictionless\",\"electronic_commerce_indicator\":\"07\",\"exemption_indicator\":null,\"result\":\"exempted\",\"result_reason\":null,\"transaction_id\":\"e49065f8-77ea-40a3-8e69-c0651bd4e883\",\"version\":\"2.2.0\"},\"wallet\":null},\"type\":\"card\"},\"refunded\":false,\"source\":null,\"status\":\"succeeded\",\"mit_params\":{\"network_transaction_id\":\"486002631020636\"}},\"confirmation_method\":\"manual\",\"created\":1767375100,\"currency\":\"eur\",\"customer\":null,\"last_payment_error\":null,\"livemode\":true,\"metadata\":{\"payment_id\":\"roBBzBnaPJcWSHoEqwkrN1e3d\",\"payments_extension\":\"true\",\"payments_extension_type\":\"card\",\"reconciliation_flow\":\"payments_api\",\"shop_id\":\"751927347\"},\"next_action\":null,\"payment_method\":\"pm_1SlCCOIkWweOM9jAk7GlCegj\",\"payment_method_types\":[\"card\"],\"source\":null,\"status\":\"succeeded\"}"</t>
  </si>
  <si>
    <t>AS-95654</t>
  </si>
  <si>
    <t>gid://shopify/Order/7420856009042</t>
  </si>
  <si>
    <t>gid://shopify/OrderTransaction/8594192662866</t>
  </si>
  <si>
    <t>2026-01-11T14:20:47Z</t>
  </si>
  <si>
    <t>ch_3SoPVbIkWweOM9jA11mlGDrr</t>
  </si>
  <si>
    <t>r6ZEFc7lfLMQ8dGZBR7kuEyrq</t>
  </si>
  <si>
    <t>pi_3SoPVbIkWweOM9jA1qxZXKjL</t>
  </si>
  <si>
    <t>"{\"id\":\"pi_3SoPVbIkWweOM9jA1qxZXKjL\",\"object\":\"payment_intent\",\"amount\":6290,\"amount_capturable\":0,\"amount_received\":6290,\"canceled_at\":null,\"cancellation_reason\":null,\"capture_method\":\"automatic\",\"latest_charge\":{\"id\":\"ch_3SoPVbIkWweOM9jA11mlGDrr\",\"object\":\"charge\",\"amount\":6290,\"application_fee\":\"fee_1SoPVxIkWweOM9jAbuqnWgKO\",\"balance_transaction\":\"txn_3SoPVbIkWweOM9jA1sIS02Ph\",\"captured\":true,\"created\":1768141268,\"currency\":\"eur\",\"failure_code\":null,\"failure_message\":null,\"fraud_details\":{},\"livemode\":true,\"metadata\":{\"payment_id\":\"r6ZEFc7lfLMQ8dGZBR7kuEyr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PVbIkWweOM9jA1qxZXKjL\",\"payment_method\":\"pm_1SoPVbIkWweOM9jAXrsKpd5A\",\"payment_method_details\":{\"card\":{\"amount_authorized\":6290,\"authorization_code\":\"498448\",\"brand\":\"visa\",\"checks\":{\"address_line1_check\":\"fail\",\"address_postal_code_check\":\"fail\",\"cvc_check\":\"pass\"},\"country\":\"IT\",\"description\":\"Visa Classic\",\"ds_transaction_id\":null,\"exp_month\":9,\"exp_year\":2028,\"extended_authorization\":{\"status\":\"disabled\"},\"fingerprint\":\"Oq85ivDCrjvfT3CS\",\"funding\":\"debit\",\"iin\":\"416334\",\"incremental_authorization\":{\"status\":\"unavailable\"},\"installments\":null,\"issuer\":\"FINECOBANK S.P.A.\",\"last4\":\"7650\",\"mandate\":null,\"moto\":false,\"multicapture\":{\"status\":\"unavailable\"},\"network\":\"visa\",\"network_token\":{\"used\":false},\"network_transaction_id\":\"486011516684519\",\"overcapture\":{\"maximum_amount_capturable\":6290,\"status\":\"unavailable\"},\"payment_account_reference\":\"V0010014625183733280310511554\",\"regulated_status\":\"unregulated\",\"three_d_secure\":{\"authentication_flow\":\"challenge\",\"electronic_commerce_indicator\":\"05\",\"exemption_indicator\":null,\"result\":\"authenticated\",\"result_reason\":null,\"transaction_id\":\"d1a49971-79eb-4c4b-a74f-dd89364ab15b\",\"version\":\"2.2.0\"},\"wallet\":null},\"type\":\"card\"},\"refunded\":false,\"source\":null,\"status\":\"succeeded\",\"mit_params\":{\"network_transaction_id\":\"486011516684519\"}},\"confirmation_method\":\"manual\",\"created\":1768141247,\"currency\":\"eur\",\"customer\":null,\"last_payment_error\":null,\"livemode\":true,\"metadata\":{\"payment_id\":\"r6ZEFc7lfLMQ8dGZBR7kuEyrq\",\"payments_extension\":\"true\",\"payments_extension_type\":\"card\",\"reconciliation_flow\":\"payments_api\",\"shop_id\":\"751927347\"},\"next_action\":null,\"payment_method\":\"pm_1SoPVbIkWweOM9jAXrsKpd5A\",\"payment_method_types\":[\"card\"],\"source\":null,\"status\":\"succeeded\"}"</t>
  </si>
  <si>
    <t>AS-94979</t>
  </si>
  <si>
    <t>gid://shopify/Order/7397817352530</t>
  </si>
  <si>
    <t>gid://shopify/OrderTransaction/8574200774994</t>
  </si>
  <si>
    <t>2026-01-03T17:09:31Z</t>
  </si>
  <si>
    <t>ch_3SlYKVIkWweOM9jA2JZMuu9G</t>
  </si>
  <si>
    <t>rrd8fuskqkltsxQieRaYeiVJq</t>
  </si>
  <si>
    <t>pi_3SlYKVIkWweOM9jA2nH8S2YW</t>
  </si>
  <si>
    <t>"{\"id\":\"pi_3SlYKVIkWweOM9jA2nH8S2YW\",\"object\":\"payment_intent\",\"amount\":32875,\"amount_capturable\":0,\"amount_received\":0,\"canceled_at\":null,\"cancellation_reason\":null,\"capture_method\":\"automatic\",\"latest_charge\":{\"id\":\"ch_3SlYKVIkWweOM9jA2JZMuu9G\",\"object\":\"charge\",\"amount\":32875,\"application_fee\":null,\"balance_transaction\":null,\"captured\":false,\"created\":1767460172,\"currency\":\"eur\",\"failure_code\":\"card_declined\",\"failure_message\":\"Your card was declined for making repeated attempts too frequently or exceeding its amount limit.\",\"fraud_details\":{},\"livemode\":true,\"metadata\":{\"payment_id\":\"rrd8fuskqkltsxQieRaYeiVJq\",\"payments_extension\":\"true\",\"payments_extension_type\":\"card\",\"reconciliation_flow\":\"payments_api\",\"shop_id\":\"751927347\"},\"outcome\":{\"advice_code\":\"try_again_later\",\"network_advice_code\":null,\"network_decline_code\":\"61\",\"network_status\":\"declined_by_network\",\"reason\":\"card_velocity_exceeded\",\"risk_level\":\"normal\",\"seller_message\":\"The bank returned the decline code `card_velocity_exceeded`.\",\"type\":\"issuer_declined\"},\"paid\":false,\"payment_intent\":\"pi_3SlYKVIkWweOM9jA2nH8S2YW\",\"payment_method\":\"pm_1SlYKVIkWweOM9jAqqgfrq96\",\"payment_method_details\":{\"card\":{\"amount_authorized\":null,\"authorization_code\":null,\"brand\":\"mastercard\",\"checks\":{\"address_line1_check\":\"unavailable\",\"address_postal_code_check\":\"unavailable\",\"cvc_check\":\"pass\"},\"country\":\"ES\",\"description\":\"MasterCard Standard Card Immediate Debit\",\"ds_transaction_id\":null,\"exp_month\":10,\"exp_year\":2032,\"extended_authorization\":{\"status\":\"disabled\"},\"fingerprint\":\"jhElaiBt3YNZReOL\",\"funding\":\"debit\",\"iin\":\"522205\",\"incremental_authorization\":{\"status\":\"unavailable\"},\"installments\":null,\"issuer\":\"CAIXABANK S.A.\",\"last4\":\"7678\",\"mandate\":null,\"moto\":false,\"multicapture\":{\"status\":\"unavailable\"},\"network\":\"mastercard\",\"network_token\":{\"used\":false},\"network_transaction_id\":\"TCSEEL7NX0103\",\"overcapture\":{\"maximum_amount_capturable\":32875,\"status\":\"unavailable\"},\"payment_account_reference\":\"50015JEUXXQUS918K7U1DC6JVH8PL\",\"regulated_status\":\"unregulated\",\"three_d_secure\":null,\"wallet\":null},\"type\":\"card\"},\"refunded\":false,\"source\":null,\"status\":\"failed\",\"mit_params\":{\"network_transaction_id\":\"TCSEEL7NX0103\"}},\"confirmation_method\":\"manual\",\"created\":1767460171,\"currency\":\"eur\",\"customer\":null,\"last_payment_error\":{\"advice_code\":\"try_again_later\",\"charge\":\"ch_3SlYKVIkWweOM9jA2JZMuu9G\",\"code\":\"card_declined\",\"decline_code\":\"card_velocity_exceeded\",\"doc_url\":\"https:\\/\\/stripe.com\\/docs\\/error-codes\\/card-declined\",\"message\":\"Your card was declined for making repeated attempts too frequently or exceeding its amount limit.\",\"network_decline_code\":\"61\",\"payment_method\":{\"id\":\"pm_1SlYKVIkWweOM9jAqqgfrq96\",\"object\":\"payment_method\",\"card\":{\"brand\":\"mastercard\",\"checks\":{\"address_line1_check\":\"unavailable\",\"address_postal_code_check\":\"unavailable\",\"cvc_check\":\"pass\"},\"country\":\"ES\",\"description\":\"MasterCard Standard Card Immediate Debit\",\"display_brand\":\"mastercard\",\"exp_month\":10,\"exp_year\":2032,\"fingerprint\":\"jhElaiBt3YNZReOL\",\"funding\":\"debit\",\"generated_from\":null,\"iin\":\"522205\",\"issuer\":\"CAIXABANK S.A.\",\"last4\":\"7678\",\"network_token\":null,\"networks\":{\"available\":[\"mastercard\"],\"preferred\":null},\"payment_account_reference\":null,\"regulated_status\":\"unregulated\",\"three_d_secure_usage\":{\"supported\":true},\"wallet\":null},\"created\":1767460171,\"livemode\":true,\"metadata\":{},\"type\":\"card\"},\"type\":\"card_error\"},\"livemode\":true,\"metadata\":{\"payment_id\":\"rrd8fuskqkltsxQieRaYeiVJq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</si>
  <si>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gid://shopify/OrderTransaction/8574203298130</t>
  </si>
  <si>
    <t>2026-01-03T17:10:28Z</t>
  </si>
  <si>
    <t>rdS87ApjWQnc3646fBDwn5UbH</t>
  </si>
  <si>
    <t>pi_3SlYLRIkWweOM9jA02vxr9JH</t>
  </si>
  <si>
    <t>"{\"id\":\"pi_3SlYLRIkWweOM9jA02vxr9JH\",\"object\":\"payment_intent\",\"amount\":32875,\"amount_capturable\":0,\"amount_received\":0,\"canceled_at\":null,\"cancellation_reason\":null,\"capture_method\":\"automatic\",\"latest_charge\":null,\"confirmation_method\":\"manual\",\"created\":1767460229,\"currency\":\"eur\",\"customer\":null,\"last_payment_error\":{\"code\":\"payment_intent_authentication_failure\",\"doc_url\":\"https:\\/\\/stripe.com\\/docs\\/error-codes\\/payment-intent-authentication-failure\",\"message\":\"The provided PaymentMethod has failed authentication. You can provide payment_method_data or a new PaymentMethod to attempt to fulfill this PaymentIntent again.\",\"payment_method\":{\"id\":\"pm_1SlYLRIkWweOM9jAz6gAYfAQ\",\"object\":\"payment_method\",\"card\":{\"brand\":\"mastercard\",\"checks\":{\"address_line1_check\":\"unavailable\",\"address_postal_code_check\":\"unavailable\",\"cvc_check\":\"pass\"},\"country\":\"ES\",\"description\":\"MasterCard Standard Card Immediate Debit\",\"display_brand\":\"mastercard\",\"exp_month\":10,\"exp_year\":2032,\"fingerprint\":\"jhElaiBt3YNZReOL\",\"funding\":\"debit\",\"generated_from\":null,\"iin\":\"522205\",\"issuer\":\"CAIXABANK S.A.\",\"last4\":\"7678\",\"network_token\":null,\"networks\":{\"available\":[\"mastercard\"],\"preferred\":null},\"payment_account_reference\":null,\"regulated_status\":\"unregulated\",\"three_d_secure_usage\":{\"supported\":true},\"wallet\":null},\"created\":1767460229,\"livemode\":true,\"metadata\":{},\"type\":\"card\"},\"type\":\"invalid_request_error\"},\"livemode\":true,\"metadata\":{\"payment_id\":\"rdS87ApjWQnc3646fBDwn5UbH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</si>
  <si>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gid://shopify/OrderTransaction/8574250451282</t>
  </si>
  <si>
    <t>2026-01-03T17:30:56Z</t>
  </si>
  <si>
    <t>ch_3SlYfFIkWweOM9jA0cZYREHq</t>
  </si>
  <si>
    <t>r69q3rYdDIP8pmzjO3b3CufUK</t>
  </si>
  <si>
    <t>pi_3SlYfFIkWweOM9jA0qlPaaeZ</t>
  </si>
  <si>
    <t>"{\"id\":\"pi_3SlYfFIkWweOM9jA0qlPaaeZ\",\"object\":\"payment_intent\",\"amount\":32875,\"amount_capturable\":0,\"amount_received\":32875,\"canceled_at\":null,\"cancellation_reason\":null,\"capture_method\":\"automatic\",\"latest_charge\":{\"id\":\"ch_3SlYfFIkWweOM9jA0cZYREHq\",\"object\":\"charge\",\"amount\":32875,\"application_fee\":\"fee_1SlYgKIkWweOM9jA4XkgrUdI\",\"balance_transaction\":\"txn_3SlYfFIkWweOM9jA0B8MjXGu\",\"captured\":true,\"created\":1767461523,\"currency\":\"eur\",\"failure_code\":null,\"failure_message\":null,\"fraud_details\":{},\"livemode\":true,\"metadata\":{\"payment_id\":\"r69q3rYdDIP8pmzjO3b3CufU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YfFIkWweOM9jA0qlPaaeZ\",\"payment_method\":\"pm_1SlYfFIkWweOM9jAtFFweEPt\",\"payment_method_details\":{\"card\":{\"amount_authorized\":32875,\"authorization_code\":\"328031\",\"brand\":\"visa\",\"checks\":{\"address_line1_check\":\"unavailable\",\"address_postal_code_check\":\"unavailable\",\"cvc_check\":\"pass\"},\"country\":\"ES\",\"description\":\"Visa Classic\",\"ds_transaction_id\":null,\"exp_month\":12,\"exp_year\":2032,\"extended_authorization\":{\"status\":\"disabled\"},\"fingerprint\":\"0zQUzus9HqNet4Vv\",\"funding\":\"debit\",\"iin\":\"418820\",\"incremental_authorization\":{\"status\":\"unavailable\"},\"installments\":null,\"issuer\":\"BANCO BILBAO VIZCAYA ARGENTARIA S.A. (BBVA)\",\"last4\":\"7933\",\"mandate\":null,\"moto\":false,\"multicapture\":{\"status\":\"unavailable\"},\"network\":\"visa\",\"network_token\":{\"used\":false},\"network_transaction_id\":\"486003631236706\",\"overcapture\":{\"maximum_amount_capturable\":32875,\"status\":\"unavailable\"},\"payment_account_reference\":\"V0010015825352571015592657452\",\"regulated_status\":\"unregulated\",\"three_d_secure\":{\"authentication_flow\":\"challenge\",\"electronic_commerce_indicator\":\"05\",\"exemption_indicator\":null,\"result\":\"authenticated\",\"result_reason\":null,\"transaction_id\":\"1ab074a1-ecaa-4fff-b6d1-5e031817db6a\",\"version\":\"2.2.0\"},\"wallet\":null},\"type\":\"card\"},\"refunded\":false,\"source\":null,\"status\":\"succeeded\",\"mit_params\":{\"network_transaction_id\":\"486003631236706\"}},\"confirmation_method\":\"manual\",\"created\":1767461457,\"currency\":\"eur\",\"customer\":null,\"last_payment_error\":null,\"livemode\":true,\"metadata\":{\"payment_id\":\"r69q3rYdDIP8pmzjO3b3CufUK\",\"payments_extension\":\"true\",\"payments_extension_type\":\"card\",\"reconciliation_flow\":\"payments_api\",\"shop_id\":\"751927347\"},\"next_action\":null,\"payment_method\":\"pm_1SlYfFIkWweOM9jAtFFweEPt\",\"payment_method_types\":[\"card\"],\"source\":null,\"status\":\"succeeded\"}"</t>
  </si>
  <si>
    <t>AS-96531</t>
  </si>
  <si>
    <t>gid://shopify/Order/7480879481170</t>
  </si>
  <si>
    <t>gid://shopify/OrderTransaction/8625663312210</t>
  </si>
  <si>
    <t>2026-01-22T14:03:10Z</t>
  </si>
  <si>
    <t>ch_3SsOTbIkWweOM9jA0lH3nKin</t>
  </si>
  <si>
    <t>rCObKCN1zqtoBHVDkceIZ22v4</t>
  </si>
  <si>
    <t>pi_3SsOTbIkWweOM9jA0iEt1cyW</t>
  </si>
  <si>
    <t>"{\"id\":\"pi_3SsOTbIkWweOM9jA0iEt1cyW\",\"object\":\"payment_intent\",\"amount\":5346,\"amount_capturable\":0,\"amount_received\":5346,\"canceled_at\":null,\"cancellation_reason\":null,\"capture_method\":\"automatic\",\"latest_charge\":{\"id\":\"ch_3SsOTbIkWweOM9jA0lH3nKin\",\"object\":\"charge\",\"amount\":5346,\"application_fee\":\"fee_1SsOTeIkWweOM9jA6nMaM70w\",\"balance_transaction\":\"txn_3SsOTbIkWweOM9jA0CRMWap8\",\"captured\":true,\"created\":1769090593,\"currency\":\"eur\",\"failure_code\":null,\"failure_message\":null,\"fraud_details\":{},\"livemode\":true,\"metadata\":{\"payment_id\":\"rCObKCN1zqtoBHVDkceIZ22v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OTbIkWweOM9jA0iEt1cyW\",\"payment_method\":\"pm_1SsOTbIkWweOM9jAIL0DwF46\",\"payment_method_details\":{\"card\":{\"amount_authorized\":5346,\"authorization_code\":\"306081\",\"brand\":\"visa\",\"checks\":{\"address_line1_check\":\"unavailable\",\"address_postal_code_check\":\"unavailable\",\"cvc_check\":\"pass\"},\"country\":\"FR\",\"description\":\"Visa Platinum\",\"ds_transaction_id\":null,\"exp_month\":12,\"exp_year\":2027,\"extended_authorization\":{\"status\":\"disabled\"},\"fingerprint\":\"v0c4vegScDwoBK0n\",\"funding\":\"credit\",\"iin\":\"497992\",\"incremental_authorization\":{\"status\":\"unavailable\"},\"installments\":null,\"issuer\":\"MILLEIS BANQUE\",\"last4\":\"1729\",\"mandate\":null,\"moto\":false,\"multicapture\":{\"status\":\"unavailable\"},\"network\":\"visa\",\"network_token\":{\"used\":false},\"network_transaction_id\":\"486022505936686\",\"overcapture\":{\"maximum_amount_capturable\":5346,\"status\":\"unavailable\"},\"payment_account_reference\":\"V0010013824349607385761367711\",\"regulated_status\":\"unregulated\",\"three_d_secure\":{\"authentication_flow\":\"frictionless\",\"electronic_commerce_indicator\":\"07\",\"exemption_indicator\":null,\"result\":\"exempted\",\"result_reason\":null,\"transaction_id\":\"b8219380-d32b-4d61-83ad-b4b3e7885884\",\"version\":\"2.2.0\"},\"wallet\":null},\"type\":\"card\"},\"refunded\":false,\"source\":null,\"status\":\"succeeded\",\"mit_params\":{\"network_transaction_id\":\"486022505936686\"}},\"confirmation_method\":\"manual\",\"created\":1769090591,\"currency\":\"eur\",\"customer\":null,\"last_payment_error\":null,\"livemode\":true,\"metadata\":{\"payment_id\":\"rCObKCN1zqtoBHVDkceIZ22v4\",\"payments_extension\":\"true\",\"payments_extension_type\":\"card\",\"reconciliation_flow\":\"payments_api\",\"shop_id\":\"751927347\"},\"next_action\":null,\"payment_method\":\"pm_1SsOTbIkWweOM9jAIL0DwF46\",\"payment_method_types\":[\"card\"],\"source\":null,\"status\":\"succeeded\"}"</t>
  </si>
  <si>
    <t>AS-95644</t>
  </si>
  <si>
    <t>gid://shopify/Order/7420694233426</t>
  </si>
  <si>
    <t>gid://shopify/OrderTransaction/8594007097682</t>
  </si>
  <si>
    <t>2026-01-11T12:59:49Z</t>
  </si>
  <si>
    <t>ch_3SoOFFIkWweOM9jA1q6mDun6</t>
  </si>
  <si>
    <t>rWqzR4uuPDjrXnITrXmdvnruu</t>
  </si>
  <si>
    <t>pi_3SoOFFIkWweOM9jA1smJLyjc</t>
  </si>
  <si>
    <t>"{\"id\":\"pi_3SoOFFIkWweOM9jA1smJLyjc\",\"object\":\"payment_intent\",\"amount\":5895,\"amount_capturable\":0,\"amount_received\":5895,\"canceled_at\":null,\"cancellation_reason\":null,\"capture_method\":\"automatic\",\"latest_charge\":{\"id\":\"ch_3SoOFFIkWweOM9jA1q6mDun6\",\"object\":\"charge\",\"amount\":5895,\"application_fee\":\"fee_1SoOFGIkWweOM9jA5T25wxOg\",\"balance_transaction\":\"txn_3SoOFFIkWweOM9jA1gm0mGwv\",\"captured\":true,\"created\":1768136390,\"currency\":\"eur\",\"failure_code\":null,\"failure_message\":null,\"fraud_details\":{},\"livemode\":true,\"metadata\":{\"payment_id\":\"rWqzR4uuPDjrXnITrXmdvnru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OFFIkWweOM9jA1smJLyjc\",\"payment_method\":\"pm_1SoOFFIkWweOM9jAPCA0T3ri\",\"payment_method_details\":{\"card\":{\"amount_authorized\":5895,\"authorization_code\":\"525171\",\"brand\":\"visa\",\"checks\":{\"address_line1_check\":\"unavailable\",\"address_postal_code_check\":\"unavailable\",\"cvc_check\":null},\"country\":\"ES\",\"description\":\"Visa Classic\",\"ds_transaction_id\":null,\"exp_month\":9,\"exp_year\":2029,\"extended_authorization\":{\"status\":\"disabled\"},\"fingerprint\":\"WT1N09K4019MOuOP\",\"funding\":\"debit\",\"iin\":\"491767\",\"incremental_authorization\":{\"status\":\"unavailable\"},\"installments\":null,\"issuer\":\"ABANCA CORPORACION BANCARIA, S.A\",\"last4\":\"5532\",\"mandate\":null,\"moto\":false,\"multicapture\":{\"status\":\"unavailable\"},\"network\":\"visa\",\"network_token\":{\"used\":true},\"network_transaction_id\":\"486011467906901\",\"overcapture\":{\"maximum_amount_capturable\":5895,\"status\":\"unavailable\"},\"payment_account_reference\":\"V0010013024318291637909507707\",\"regulated_status\":\"unregulated\",\"three_d_secure\":null,\"wallet\":null},\"type\":\"card\"},\"refunded\":false,\"source\":null,\"status\":\"succeeded\",\"mit_params\":{\"network_transaction_id\":\"486011467906901\"}},\"confirmation_method\":\"manual\",\"created\":1768136389,\"currency\":\"eur\",\"customer\":null,\"last_payment_error\":null,\"livemode\":true,\"metadata\":{\"payment_id\":\"rWqzR4uuPDjrXnITrXmdvnruu\",\"payments_extension\":\"true\",\"payments_extension_type\":\"card\",\"reconciliation_flow\":\"payments_api\",\"shop_id\":\"751927347\"},\"next_action\":null,\"payment_method\":\"pm_1SoOFFIkWweOM9jAPCA0T3ri\",\"payment_method_types\":[\"card\"],\"source\":null,\"status\":\"succeeded\"}"</t>
  </si>
  <si>
    <t>AS-94811</t>
  </si>
  <si>
    <t>gid://shopify/Order/7393284227410</t>
  </si>
  <si>
    <t>gid://shopify/OrderTransaction/8566117466450</t>
  </si>
  <si>
    <t>2026-01-01T14:51:17Z</t>
  </si>
  <si>
    <t>7L689662DP3199043</t>
  </si>
  <si>
    <t>"{\"id\":\"7L689662DP3199043\",\"intent\":\"CAPTURE\",\"status\":\"COMPLETED\",\"payment_source\":{\"paypal\":{\"email_address\":\"simo.pirozzi@gmail.com\",\"account_id\":\"CG7QHTUSHXFB8\",\"account_status\":\"VERIFIED\",\"name\":{\"given_name\":\"Simone\",\"surname\":\"Pirozzi\"},\"phone_number\":{\"national_number\":\"393337957318\"},\"address\":{\"address_line_1\":\"via IX Maggio traversa Alessandro Volta 17\",\"admin_area_2\":\"Castello di Cisterna\",\"admin_area_1\":\"Napoli\",\"postal_code\":\"80030\",\"country_code\":\"IT\"}}},\"purchase_units\":[{\"reference_id\":\"default\",\"amount\":{\"currency_code\":\"EUR\",\"value\":\"44.85\",\"breakdown\":{\"item_total\":{\"currency_code\":\"EUR\",\"value\":\"39.90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Floral Campbells - P\u00f3ster \\/ Sin marco \\/ 30x40\",\"custom_id\":\"{\\\"shop_id\\\":751927347,\\\"session_id\\\":\\\"rMjyZN6D6I9sEL7Hto5VLZ5p9\\\"}\",\"invoice_id\":\"rMjyZN6D6I9sEL7Hto5VLZ5p9\",\"soft_descriptor\":\"ARTESTASTOR ARTESTASTO\",\"items\":[{\"name\":\"Floral Campbells - P\u00f3ster \\/ Sin marco \\/ 30x40\",\"unit_amount\":{\"currency_code\":\"EUR\",\"value\":\"19.95\"},\"tax\":{\"currency_code\":\"EUR\",\"value\":\"0.00\"},\"quantity\":\"1\"},{\"name\":\"Ginspiration No2 - P\u00f3ster \\/ Sin marco \\/ 30x40\",\"unit_amount\":{\"currency_code\":\"EUR\",\"value\":\"19.95\"},\"tax\":{\"currency_code\":\"EUR\",\"value\":\"0.00\"},\"quantity\":\"1\"}],\"shipping\":{\"name\":{\"full_name\":\"Simone Pirozzi\"},\"address\":{\"address_line_1\":\"via IX Maggio traversa Alessandro Volta 17\",\"admin_area_2\":\"Castello di Cisterna\",\"admin_area_1\":\"Napoli\",\"postal_code\":\"80030\",\"country_code\":\"IT\"}},\"supplementary_data\":{\"tax_nexus\":[]},\"payments\":{\"captures\":[{\"id\":\"8P573960AN1045724\",\"status\":\"COMPLETED\",\"amount\":{\"currency_code\":\"EUR\",\"value\":\"44.85\"},\"final_capture\":true,\"disbursement_mode\":\"INSTANT\",\"seller_protection\":{\"status\":\"ELIGIBLE\",\"dispute_categories\":[\"ITEM_NOT_RECEIVED\",\"UNAUTHORIZED_TRANSACTION\"]},\"seller_receivable_breakdown\":{\"gross_amount\":{\"currency_code\":\"EUR\",\"value\":\"44.85\"},\"paypal_fee\":{\"currency_code\":\"EUR\",\"value\":\"1.65\"},\"net_amount\":{\"currency_code\":\"EUR\",\"value\":\"43.20\"}},\"invoice_id\":\"rMjyZN6D6I9sEL7Hto5VLZ5p9\",\"custom_id\":\"{\\\"shop_id\\\":751927347,\\\"session_id\\\":\\\"rMjyZN6D6I9sEL7Hto5VLZ5p9\\\"}\",\"links\":[{\"href\":\"https:\\/\\/api.paypal.com\\/v2\\/payments\\/captures\\/8P573960AN1045724\",\"rel\":\"self\",\"method\":\"GET\"},{\"href\":\"https:\\/\\/api.paypal.com\\/v2\\/payments\\/captures\\/8P573960AN1045724\\/refund\",\"rel\":\"refund\",\"method\":\"POST\"},{\"href\":\"https:\\/\\/api.paypal.com\\/v2\\/checkout\\/orders\\/7L689662DP3199043\",\"rel\":\"up\",\"method\":\"GET\"}],\"create_time\":\"2026-01-01T14:51:19Z\",\"update_time\":\"2026-01-01T14:51:19Z\"}]}}],\"payer\":{\"name\":{\"given_name\":\"Simone\",\"surname\":\"Pirozzi\"},\"email_address\":\"simo.pirozzi@gmail.com\",\"payer_id\":\"CG7QHTUSHXFB8\",\"phone\":{\"phone_number\":{\"national_number\":\"393337957318\"}},\"address\":{\"address_line_1\":\"via IX Maggio traversa Alessandro Volta 17\",\"admin_area_2\":\"Castello di Cisterna\",\"admin_area_1\":\"Napoli\",\"postal_code\":\"80030\",\"country_code\":\"IT\"}},\"create_time\":\"2026-01-01T14:49:11Z\",\"update_time\":\"2026-01-01T14:51:19Z\",\"links\":[{\"href\":\"https:\\/\\/api.paypal.com\\/v2\\/checkout\\/orders\\/7L689662DP3199043\",\"rel\":\"self\",\"method\":\"GET\"}]}"</t>
  </si>
  <si>
    <t>AS-95086</t>
  </si>
  <si>
    <t>gid://shopify/Order/7399969325394</t>
  </si>
  <si>
    <t>gid://shopify/OrderTransaction/8576822411602</t>
  </si>
  <si>
    <t>2026-01-04T21:00:41Z</t>
  </si>
  <si>
    <t>ch_3SlyPmIkWweOM9jA0MV8Hxh5</t>
  </si>
  <si>
    <t>r4SOpJQSaTR9KgxDIzQRDLIeF</t>
  </si>
  <si>
    <t>pi_3SlyPmIkWweOM9jA0uQVV4tK</t>
  </si>
  <si>
    <t>"{\"id\":\"pi_3SlyPmIkWweOM9jA0uQVV4tK\",\"object\":\"payment_intent\",\"amount\":2490,\"amount_capturable\":0,\"amount_received\":2490,\"canceled_at\":null,\"cancellation_reason\":null,\"capture_method\":\"automatic\",\"latest_charge\":{\"id\":\"ch_3SlyPmIkWweOM9jA0MV8Hxh5\",\"object\":\"charge\",\"amount\":2490,\"application_fee\":\"fee_1SlyPoIkWweOM9jA3J7iSBgT\",\"balance_transaction\":\"txn_3SlyPmIkWweOM9jA0RSu33vv\",\"captured\":true,\"created\":1767560443,\"currency\":\"eur\",\"failure_code\":null,\"failure_message\":null,\"fraud_details\":{},\"livemode\":true,\"metadata\":{\"payment_id\":\"r4SOpJQSaTR9KgxDIzQRDLIe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yPmIkWweOM9jA0uQVV4tK\",\"payment_method\":\"pm_1SlyPmIkWweOM9jAcX3P27ft\",\"payment_method_details\":{\"card\":{\"amount_authorized\":2490,\"authorization_code\":\"369062\",\"brand\":\"visa\",\"checks\":{\"address_line1_check\":\"unavailable\",\"address_postal_code_check\":\"unavailable\",\"cvc_check\":\"pass\"},\"country\":\"ES\",\"description\":\"Visa Classic\",\"ds_transaction_id\":null,\"exp_month\":3,\"exp_year\":2029,\"extended_authorization\":{\"status\":\"disabled\"},\"fingerprint\":\"aOFYaOqUJiTxXF0v\",\"funding\":\"credit\",\"iin\":\"409013\",\"incremental_authorization\":{\"status\":\"unavailable\"},\"installments\":null,\"issuer\":\"CAIXABANK S.A.\",\"last4\":\"6636\",\"mandate\":null,\"moto\":false,\"multicapture\":{\"status\":\"unavailable\"},\"network\":\"visa\",\"network_token\":{\"used\":false},\"network_transaction_id\":\"486004756448384\",\"overcapture\":{\"maximum_amount_capturable\":2490,\"status\":\"unavailable\"},\"payment_account_reference\":\"V0010013023042374111546181759\",\"regulated_status\":\"unregulated\",\"three_d_secure\":null,\"wallet\":null},\"type\":\"card\"},\"refunded\":false,\"source\":null,\"status\":\"succeeded\",\"mit_params\":{\"network_transaction_id\":\"486004756448384\"}},\"confirmation_method\":\"manual\",\"created\":1767560442,\"currency\":\"eur\",\"customer\":null,\"last_payment_error\":null,\"livemode\":true,\"metadata\":{\"payment_id\":\"r4SOpJQSaTR9KgxDIzQRDLIeF\",\"payments_extension\":\"true\",\"payments_extension_type\":\"card\",\"reconciliation_flow\":\"payments_api\",\"shop_id\":\"751927347\"},\"next_action\":null,\"payment_method\":\"pm_1SlyPmIkWweOM9jAcX3P27ft\",\"payment_method_types\":[\"card\"],\"source\":null,\"status\":\"succeeded\"}"</t>
  </si>
  <si>
    <t>AS-96862</t>
  </si>
  <si>
    <t>gid://shopify/Order/7496978039122</t>
  </si>
  <si>
    <t>gid://shopify/OrderTransaction/8637141516626</t>
  </si>
  <si>
    <t>2026-01-26T17:13:39Z</t>
  </si>
  <si>
    <t>8FB67884795880924</t>
  </si>
  <si>
    <t>"{\"id\":\"8FB67884795880924\",\"intent\":\"CAPTURE\",\"status\":\"COMPLETED\",\"payment_source\":{\"paypal\":{\"email_address\":\"jonas.82@hotmail.com\",\"account_id\":\"9VF5HWWD28H74\",\"account_status\":\"VERIFIED\",\"name\":{\"given_name\":\"Ion\",\"surname\":\"Martinez Lopez-Linares\"},\"phone_number\":{\"national_number\":\"34649716202\"},\"address\":{\"address_line_1\":\"Akilino Arriola 27 2.d\",\"admin_area_2\":\"Sopelana\",\"admin_area_1\":\"Bizkaia\",\"postal_code\":\"48600\",\"country_code\":\"ES\"}}},\"purchase_units\":[{\"reference_id\":\"default\",\"amount\":{\"currency_code\":\"EUR\",\"value\":\"326.30\",\"breakdown\":{\"item_total\":{\"currency_code\":\"EUR\",\"value\":\"362.55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36.25\"}}},\"payee\":{\"email_address\":\"info@artestaposters.com\",\"merchant_id\":\"CZQCEKGVW6QGG\",\"display_data\":{\"brand_name\":\"Artesta\"}},\"payment_instruction\":{\"disbursement_mode\":\"INSTANT\"},\"description\":\"FAUNA \\/ Rabbit - P\u00f3ster \\/ Madera roble natural \\/ 20x30\",\"custom_id\":\"{\\\"shop_id\\\":751927347,\\\"session_id\\\":\\\"ruU0Y44CuNkRMh8JWwv2AksJT\\\"}\",\"invoice_id\":\"ruU0Y44CuNkRMh8JWwv2AksJT\",\"soft_descriptor\":\"PAYPAL *ARTESTASTOR AR\",\"items\":[{\"name\":\"FAUNA \\/ Rabbit - P\u00f3ster \\/ Madera roble natural \\/ 20x30\",\"unit_amount\":{\"currency_code\":\"EUR\",\"value\":\"24.95\"},\"tax\":{\"currency_code\":\"EUR\",\"value\":\"0.00\"},\"quantity\":\"1\"},{\"name\":\"Paul Klee, PARK NEAR LUCERNE, 1938 - P\u00f3ster \\/ Madera roble natural \\/ 40x50\",\"unit_amount\":{\"currency_code\":\"EUR\",\"value\":\"58.95\"},\"tax\":{\"currency_code\":\"EUR\",\"value\":\"0.00\"},\"quantity\":\"1\"},{\"name\":\"Nude Study N\u00ba1 - P\u00f3ster \\/ Madera negro \\/ 20x30\",\"unit_amount\":{\"currency_code\":\"EUR\",\"value\":\"24.95\"},\"tax\":{\"currency_code\":\"EUR\",\"value\":\"0.00\"},\"quantity\":\"1\"},{\"name\":\"Two Friends (Special Edition) - Egon Schiele - P\u00f3ster \\/ Madera roble natural \\/ 30x40\",\"unit_amount\":{\"currency_code\":\"EUR\",\"value\":\"42.95\"},\"tax\":{\"currency_code\":\"EUR\",\"value\":\"0.00\"},\"quantity\":\"1\"},{\"name\":\"Endless love - P\u00f3ster \\/ Madera negro \\/ 20x30\",\"unit_amount\":{\"currency_code\":\"EUR\",\"value\":\"24.95\"},\"tax\":{\"currency_code\":\"EUR\",\"value\":\"0.00\"},\"quantity\":\"1\"},{\"name\":\"Majestic lion - P\u00f3ster \\/ Madera negro \\/ 40x50\",\"unit_amount\":{\"currency_code\":\"EUR\",\"value\":\"58.95\"},\"tax\":{\"currency_code\":\"EUR\",\"value\":\"0.00\"},\"quantity\":\"1\"},{\"name\":\"Ren\u00e9 Magritte, Les Vacances de Hegel - P\u00f3ster \\/ Madera roble oscuro \\/ 30x40\",\"unit_amount\":{\"currency_code\":\"EUR\",\"value\":\"42.95\"},\"tax\":{\"currency_code\":\"EUR\",\"value\":\"0.00\"},\"quantity\":\"1\"},{\"name\":\"FAUNA \\/ Giraffe - P\u00f3ster \\/ Madera roble natural \\/ 20x30\",\"unit_amount\":{\"currency_code\":\"EUR\",\"value\":\"24.95\"},\"tax\":{\"currency_code\":\"EUR\",\"value\":\"0.00\"},\"quantity\":\"1\"},{\"name\":\"World Map with animals colours - P\u00f3ster \\/ Madera roble natural \\/ 40x50\",\"unit_amount\":{\"currency_code\":\"EUR\",\"value\":\"58.95\"},\"tax\":{\"currency_code\":\"EUR\",\"value\":\"0.00\"},\"quantity\":\"1\"}],\"shipping\":{\"name\":{\"full_name\":\"Ion Mart\u00ednez\"},\"address\":{\"address_line_1\":\"Sarrikobaso Kalea 13\",\"admin_area_2\":\"Algorta\",\"admin_area_1\":\"Vizcaya\",\"postal_code\":\"48993\",\"country_code\":\"ES\"}},\"payments\":{\"captures\":[{\"id\":\"2FM792964R233541K\",\"status\":\"COMPLETED\",\"amount\":{\"currency_code\":\"EUR\",\"value\":\"326.30\"},\"final_capture\":true,\"disbursement_mode\":\"INSTANT\",\"seller_protection\":{\"status\":\"ELIGIBLE\",\"dispute_categories\":[\"ITEM_NOT_RECEIVED\",\"UNAUTHORIZED_TRANSACTION\"]},\"seller_receivable_breakdown\":{\"gross_amount\":{\"currency_code\":\"EUR\",\"value\":\"326.30\"},\"paypal_fee\":{\"currency_code\":\"EUR\",\"value\":\"9.81\"},\"net_amount\":{\"currency_code\":\"EUR\",\"value\":\"316.49\"}},\"invoice_id\":\"ruU0Y44CuNkRMh8JWwv2AksJT\",\"custom_id\":\"{\\\"shop_id\\\":751927347,\\\"session_id\\\":\\\"ruU0Y44CuNkRMh8JWwv2AksJT\\\"}\",\"links\":[{\"href\":\"https:\\/\\/api.paypal.com\\/v2\\/payments\\/captures\\/2FM792964R233541K\",\"rel\":\"self\",\"method\":\"GET\"},{\"href\":\"https:\\/\\/api.paypal.com\\/v2\\/payments\\/captures\\/2FM792964R233541K\\/refund\",\"rel\":\"refund\",\"method\":\"POST\"},{\"href\":\"https:\\/\\/api.paypal.com\\/v2\\/checkout\\/orders\\/8FB67884795880924\",\"rel\":\"up\",\"method\":\"GET\"}],\"create_time\":\"2026-01-26T17:13:41Z\",\"update_time\":\"2026-01-26T17:13:41Z\"}]}}],\"payer\":{\"name\":{\"given_name\":\"Ion\",\"surname\":\"Martinez Lopez-Linares\"},\"email_address\":\"jonas.82@hotmail.com\",\"payer_id\":\"9VF5HWWD28H74\",\"phone\":{\"phone_number\":{\"national_number\":\"34649716202\"}},\"address\":{\"address_line_1\":\"Akilino Arriola 27 2.d\",\"admin_area_2\":\"Sopelana\",\"admin_area_1\":\"Bizkaia\",\"postal_code\":\"48600\",\"country_code\":\"ES\"}},\"create_time\":\"2026-01-26T17:09:51Z\",\"update_time\":\"2026-01-26T17:13:41Z\",\"links\":[{\"href\":\"https:\\/\\/api.paypal.com\\/v2\\/checkout\\/orders\\/8FB67884795880924\",\"rel\":\"self\",\"method\":\"GET\"}]}"</t>
  </si>
  <si>
    <t>AS-95290</t>
  </si>
  <si>
    <t>gid://shopify/Order/7412452819282</t>
  </si>
  <si>
    <t>gid://shopify/OrderTransaction/8584173453650</t>
  </si>
  <si>
    <t>2026-01-07T15:26:40Z</t>
  </si>
  <si>
    <t>ch_3SmydCIkWweOM9jA1WgAIMGK</t>
  </si>
  <si>
    <t>rWGrtRThIlQIL0pHDfrLZuNDc</t>
  </si>
  <si>
    <t>pi_3SmydCIkWweOM9jA1tQCiNRS</t>
  </si>
  <si>
    <t>"{\"id\":\"pi_3SmydCIkWweOM9jA1tQCiNRS\",\"object\":\"payment_intent\",\"amount\":9995,\"amount_capturable\":0,\"amount_received\":9995,\"canceled_at\":null,\"cancellation_reason\":null,\"capture_method\":\"automatic\",\"latest_charge\":{\"id\":\"ch_3SmydCIkWweOM9jA1WgAIMGK\",\"object\":\"charge\",\"amount\":9995,\"application_fee\":\"fee_1SmydDIkWweOM9jApE8cvrNu\",\"balance_transaction\":\"txn_3SmydCIkWweOM9jA1ezANjSQ\",\"captured\":true,\"created\":1767799602,\"currency\":\"eur\",\"failure_code\":null,\"failure_message\":null,\"fraud_details\":{},\"livemode\":true,\"metadata\":{\"payment_id\":\"rWGrtRThIlQIL0pHDfrLZuND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ydCIkWweOM9jA1tQCiNRS\",\"payment_method\":\"pm_1SmydCIkWweOM9jAqbyzDys4\",\"payment_method_details\":{\"card\":{\"amount_authorized\":9995,\"authorization_code\":\"194946\",\"brand\":\"mastercard\",\"checks\":{\"address_line1_check\":null,\"address_postal_code_check\":null,\"cvc_check\":null},\"country\":\"IT\",\"description\":\"Debit MasterCard\",\"ds_transaction_id\":null,\"exp_month\":1,\"exp_year\":2028,\"extended_authorization\":{\"status\":\"disabled\"},\"fingerprint\":\"bKjmKNYlpKO0IWzW\",\"funding\":\"debit\",\"iin\":\"535400\",\"incremental_authorization\":{\"status\":\"unavailable\"},\"installments\":null,\"issuer\":\"INTESA SANPAOLO SPA\",\"last4\":\"0000\",\"mandate\":null,\"moto\":false,\"multicapture\":{\"status\":\"unavailable\"},\"network\":\"mastercard\",\"network_token\":{\"used\":false},\"network_transaction_id\":\"MDUFN9GYD0107\",\"overcapture\":{\"maximum_amount_capturable\":9995,\"status\":\"unavailable\"},\"payment_account_reference\":\"50019UX1O19Q5OFM0BVYTPKSTEX2H\",\"regulated_status\":\"unregulated\",\"three_d_secure\":null,\"wallet\":{\"apple_pay\":{\"type\":\"apple_pay\"},\"dynamic_last4\":\"2641\",\"type\":\"apple_pay\"}},\"type\":\"card\"},\"refunded\":false,\"source\":null,\"status\":\"succeeded\",\"mit_params\":{\"network_transaction_id\":\"MDUFN9GYD0107\"}},\"confirmation_method\":\"manual\",\"created\":1767799602,\"currency\":\"eur\",\"customer\":null,\"last_payment_error\":null,\"livemode\":true,\"metadata\":{\"payment_id\":\"rWGrtRThIlQIL0pHDfrLZuNDc\",\"payments_extension\":\"true\",\"payments_extension_type\":\"card\",\"reconciliation_flow\":\"payments_api\",\"shop_id\":\"751927347\"},\"next_action\":null,\"payment_method\":\"pm_1SmydCIkWweOM9jAqbyzDys4\",\"payment_method_types\":[\"card\"],\"source\":null,\"status\":\"succeeded\"}"</t>
  </si>
  <si>
    <t>AS-97093</t>
  </si>
  <si>
    <t>gid://shopify/Order/7512766054738</t>
  </si>
  <si>
    <t>gid://shopify/OrderTransaction/8646123913554</t>
  </si>
  <si>
    <t>2026-01-29T20:36:37Z</t>
  </si>
  <si>
    <t>ch_3Sv1xCIkWweOM9jA1q07b8U2</t>
  </si>
  <si>
    <t>rr4BwVWed88e5sZhFkbSwanJK</t>
  </si>
  <si>
    <t>pi_3Sv1xCIkWweOM9jA16DrP8uD</t>
  </si>
  <si>
    <t>"{\"id\":\"pi_3Sv1xCIkWweOM9jA16DrP8uD\",\"object\":\"payment_intent\",\"amount\":5885,\"amount_capturable\":0,\"amount_received\":0,\"canceled_at\":null,\"cancellation_reason\":null,\"capture_method\":\"automatic\",\"latest_charge\":{\"id\":\"ch_3Sv1xCIkWweOM9jA1q07b8U2\",\"object\":\"charge\",\"amount\":5885,\"application_fee\":null,\"balance_transaction\":null,\"captured\":false,\"created\":1769719000,\"currency\":\"eur\",\"failure_code\":\"card_declined\",\"failure_message\":\"Your card has insufficient funds.\",\"fraud_details\":{},\"livemode\":true,\"metadata\":{\"payment_id\":\"rr4BwVWed88e5sZhFkbSwanJK\",\"payments_extension\":\"true\",\"payments_extension_type\":\"card\",\"reconciliation_flow\":\"payments_api\",\"shop_id\":\"751927347\"},\"outcome\":{\"advice_code\":\"try_again_later\",\"network_advice_code\":\"02\",\"network_decline_code\":\"51\",\"network_status\":\"declined_by_network\",\"reason\":\"insufficient_funds\",\"risk_level\":\"normal\",\"seller_message\":\"The bank returned the decline code `insufficient_funds`.\",\"type\":\"issuer_declined\"},\"paid\":false,\"payment_intent\":\"pi_3Sv1xCIkWweOM9jA16DrP8uD\",\"payment_method\":\"pm_1Sv1xCIkWweOM9jAlCl7DjQC\",\"payment_method_details\":{\"card\":{\"amount_authorized\":null,\"authorization_code\":null,\"brand\":\"visa\",\"checks\":{\"address_line1_check\":\"unavailable\",\"address_postal_code_check\":\"unavailable\",\"cvc_check\":\"pass\"},\"country\":\"FR\",\"description\":\"Visa Gold\",\"ds_transaction_id\":null,\"exp_month\":9,\"exp_year\":2029,\"extended_authorization\":{\"status\":\"disabled\"},\"fingerprint\":\"qe1vPQsOmAVNIB5O\",\"funding\":\"debit\",\"iin\":\"453352\",\"incremental_authorization\":{\"status\":\"unavailable\"},\"installments\":null,\"issuer\":\"CREDIT AGRICOLE SOCIETE ANONYME\",\"last4\":\"4046\",\"mandate\":null,\"moto\":false,\"multicapture\":{\"status\":\"unavailable\"},\"network\":\"visa\",\"network_token\":{\"used\":false},\"network_transaction_id\":\"486029742004710\",\"overcapture\":{\"maximum_amount_capturable\":5885,\"status\":\"unavailable\"},\"payment_account_reference\":null,\"regulated_status\":\"unregulated\",\"three_d_secure\":{\"authentication_flow\":\"frictionless\",\"electronic_commerce_indicator\":\"07\",\"exemption_indicator\":null,\"result\":\"exempted\",\"result_reason\":null,\"transaction_id\":\"70422fa7-a8a5-4f1e-84f4-3119f40c1a97\",\"version\":\"2.2.0\"},\"wallet\":null},\"type\":\"card\"},\"refunded\":false,\"source\":null,\"status\":\"failed\",\"mit_params\":{\"network_transaction_id\":\"486029742004710\"}},\"confirmation_method\":\"manual\",\"created\":1769718998,\"currency\":\"eur\",\"customer\":null,\"last_payment_error\":{\"advice_code\":\"try_again_later\",\"charge\":\"ch_3Sv1xCIkWweOM9jA1q07b8U2\",\"code\":\"card_declined\",\"decline_code\":\"insufficient_funds\",\"doc_url\":\"https:\\/\\/stripe.com\\/docs\\/error-codes\\/card-declined\",\"message\":\"Your card has insufficient funds.\",\"network_advice_code\":\"02\",\"network_decline_code\":\"51\",\"payment_method\":{\"id\":\"pm_1Sv1xCIkWweOM9jAlCl7DjQC\",\"object\":\"payment_method\",\"card\":{\"brand\":\"visa\",\"checks\":{\"address_line1_check\":\"unavailable\",\"address_postal_code_check\":\"unavailable\",\"cvc_check\":\"pass\"},\"country\":\"FR\",\"description\":\"Visa Gold\",\"display_brand\":\"visa\",\"exp_month\":9,\"exp_year\":2029,\"fingerprint\":\"qe1vPQsOmAVNIB5O\",\"funding\":\"debit\",\"generated_from\":null,\"iin\":\"453352\",\"issuer\":\"CREDIT AGRICOLE SOCIETE ANONYME\",\"last4\":\"4046\",\"network_token\":null,\"networks\":{\"available\":[\"visa\"],\"preferred\":null},\"payment_account_reference\":null,\"regulated_status\":\"unregulated\",\"three_d_secure_usage\":{\"supported\":true},\"wallet\":null},\"created\":1769718998,\"livemode\":true,\"metadata\":{},\"type\":\"card\"},\"type\":\"card_error\"},\"livemode\":true,\"metadata\":{\"payment_id\":\"rr4BwVWed88e5sZhFkbSwanJK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</si>
  <si>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gid://shopify/OrderTransaction/8646129090898</t>
  </si>
  <si>
    <t>2026-01-29T20:39:09Z</t>
  </si>
  <si>
    <t>ch_3Sv1zeIkWweOM9jA1POUNQgg</t>
  </si>
  <si>
    <t>r684NzAX4LmIBfexFLxHcMVr8</t>
  </si>
  <si>
    <t>pi_3Sv1zeIkWweOM9jA1QH51rBC</t>
  </si>
  <si>
    <t>"{\"id\":\"pi_3Sv1zeIkWweOM9jA1QH51rBC\",\"object\":\"payment_intent\",\"amount\":5885,\"amount_capturable\":0,\"amount_received\":5885,\"canceled_at\":null,\"cancellation_reason\":null,\"capture_method\":\"automatic\",\"latest_charge\":{\"id\":\"ch_3Sv1zeIkWweOM9jA1POUNQgg\",\"object\":\"charge\",\"amount\":5885,\"application_fee\":\"fee_1Sv1zgIkWweOM9jAwZJxtIq3\",\"balance_transaction\":\"txn_3Sv1zeIkWweOM9jA1ClKr4hs\",\"captured\":true,\"created\":1769719151,\"currency\":\"eur\",\"failure_code\":null,\"failure_message\":null,\"fraud_details\":{},\"livemode\":true,\"metadata\":{\"payment_id\":\"r684NzAX4LmIBfexFLxHcMVr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1zeIkWweOM9jA1QH51rBC\",\"payment_method\":\"pm_1Sv1zeIkWweOM9jAMunndcbx\",\"payment_method_details\":{\"card\":{\"amount_authorized\":5885,\"authorization_code\":\"631920\",\"brand\":\"visa\",\"checks\":{\"address_line1_check\":\"unavailable\",\"address_postal_code_check\":\"unavailable\",\"cvc_check\":\"pass\"},\"country\":\"FR\",\"description\":\"Visa Gold\",\"ds_transaction_id\":null,\"exp_month\":9,\"exp_year\":2029,\"extended_authorization\":{\"status\":\"disabled\"},\"fingerprint\":\"qe1vPQsOmAVNIB5O\",\"funding\":\"debit\",\"iin\":\"453352\",\"incremental_authorization\":{\"status\":\"unavailable\"},\"installments\":null,\"issuer\":\"CREDIT AGRICOLE SOCIETE ANONYME\",\"last4\":\"4046\",\"mandate\":null,\"moto\":false,\"multicapture\":{\"status\":\"unavailable\"},\"network\":\"visa\",\"network_token\":{\"used\":false},\"network_transaction_id\":\"486029743525738\",\"overcapture\":{\"maximum_amount_capturable\":5885,\"status\":\"unavailable\"},\"payment_account_reference\":null,\"regulated_status\":\"unregulated\",\"three_d_secure\":{\"authentication_flow\":\"frictionless\",\"electronic_commerce_indicator\":\"07\",\"exemption_indicator\":null,\"result\":\"exempted\",\"result_reason\":null,\"transaction_id\":\"74328cb9-58fa-42e8-b3f8-bbadff4ec755\",\"version\":\"2.2.0\"},\"wallet\":null},\"type\":\"card\"},\"refunded\":false,\"source\":null,\"status\":\"succeeded\",\"mit_params\":{\"network_transaction_id\":\"486029743525738\"}},\"confirmation_method\":\"manual\",\"created\":1769719150,\"currency\":\"eur\",\"customer\":null,\"last_payment_error\":null,\"livemode\":true,\"metadata\":{\"payment_id\":\"r684NzAX4LmIBfexFLxHcMVr8\",\"payments_extension\":\"true\",\"payments_extension_type\":\"card\",\"reconciliation_flow\":\"payments_api\",\"shop_id\":\"751927347\"},\"next_action\":null,\"payment_method\":\"pm_1Sv1zeIkWweOM9jAMunndcbx\",\"payment_method_types\":[\"card\"],\"source\":null,\"status\":\"succeeded\"}"</t>
  </si>
  <si>
    <t>AS-96771</t>
  </si>
  <si>
    <t>gid://shopify/Order/7494518243666</t>
  </si>
  <si>
    <t>gid://shopify/OrderTransaction/8634022068562</t>
  </si>
  <si>
    <t>2026-01-25T17:56:19Z</t>
  </si>
  <si>
    <t>ch_3StXXrIkWweOM9jA11JjCai8</t>
  </si>
  <si>
    <t>rAEk2LfDkamBHltX3wqmTmi52</t>
  </si>
  <si>
    <t>pi_3StXXrIkWweOM9jA1hkPJxWg</t>
  </si>
  <si>
    <t>"{\"id\":\"pi_3StXXrIkWweOM9jA1hkPJxWg\",\"object\":\"payment_intent\",\"amount\":10049,\"amount_capturable\":0,\"amount_received\":10049,\"canceled_at\":null,\"cancellation_reason\":null,\"capture_method\":\"automatic\",\"latest_charge\":{\"id\":\"ch_3StXXrIkWweOM9jA11JjCai8\",\"object\":\"charge\",\"amount\":10049,\"application_fee\":\"fee_1StXXtIkWweOM9jAyTIc4H6N\",\"balance_transaction\":\"txn_3StXXrIkWweOM9jA1dyDuHWA\",\"captured\":true,\"created\":1769363780,\"currency\":\"eur\",\"failure_code\":null,\"failure_message\":null,\"fraud_details\":{},\"livemode\":true,\"metadata\":{\"payment_id\":\"rAEk2LfDkamBHltX3wqmTmi52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XXrIkWweOM9jA1hkPJxWg\",\"payment_method\":\"pm_1StXXrIkWweOM9jAUU0GPM36\",\"payment_method_details\":{\"card\":{\"amount_authorized\":10049,\"authorization_code\":\"212508\",\"brand\":\"mastercard\",\"checks\":{\"address_line1_check\":\"unavailable\",\"address_postal_code_check\":\"unavailable\",\"cvc_check\":null},\"country\":\"ES\",\"description\":\"Platinum MasterCard Immediate Debit\",\"ds_transaction_id\":null,\"exp_month\":5,\"exp_year\":2027,\"extended_authorization\":{\"status\":\"disabled\"},\"fingerprint\":\"6QIiQfkjHrcNg2O9\",\"funding\":\"debit\",\"iin\":\"535120\",\"incremental_authorization\":{\"status\":\"unavailable\"},\"installments\":null,\"issuer\":\"ING BANK N.V.\",\"last4\":\"0042\",\"mandate\":null,\"moto\":false,\"multicapture\":{\"status\":\"unavailable\"},\"network\":\"mastercard\",\"network_token\":{\"used\":true},\"network_transaction_id\":\"TPLAKDJVQ0125\",\"overcapture\":{\"maximum_amount_capturable\":10049,\"status\":\"unavailable\"},\"payment_account_reference\":\"50017XN2JEDTJBZ57009IMO603MEU\",\"regulated_status\":\"unregulated\",\"three_d_secure\":null,\"wallet\":null},\"type\":\"card\"},\"refunded\":false,\"source\":null,\"status\":\"succeeded\",\"mit_params\":{\"network_transaction_id\":\"TPLAKDJVQ0125\"}},\"confirmation_method\":\"manual\",\"created\":1769363779,\"currency\":\"eur\",\"customer\":null,\"last_payment_error\":null,\"livemode\":true,\"metadata\":{\"payment_id\":\"rAEk2LfDkamBHltX3wqmTmi52\",\"payments_extension\":\"true\",\"payments_extension_type\":\"card\",\"reconciliation_flow\":\"payments_api\",\"shop_id\":\"751927347\"},\"next_action\":null,\"payment_method\":\"pm_1StXXrIkWweOM9jAUU0GPM36\",\"payment_method_types\":[\"card\"],\"source\":null,\"status\":\"succeeded\"}"</t>
  </si>
  <si>
    <t>AS-95798</t>
  </si>
  <si>
    <t>gid://shopify/Order/7425227424082</t>
  </si>
  <si>
    <t>gid://shopify/OrderTransaction/8597949088082</t>
  </si>
  <si>
    <t>2026-01-12T23:32:35Z</t>
  </si>
  <si>
    <t>ch_3SoubAIkWweOM9jA1KeKSfGy</t>
  </si>
  <si>
    <t>rkuxCbLoaPMVQPLMXk4bDZaAg</t>
  </si>
  <si>
    <t>pi_3SoubAIkWweOM9jA1lZbFeTU</t>
  </si>
  <si>
    <t>"{\"id\":\"pi_3SoubAIkWweOM9jA1lZbFeTU\",\"object\":\"payment_intent\",\"amount\":9959,\"amount_capturable\":0,\"amount_received\":9959,\"canceled_at\":null,\"cancellation_reason\":null,\"capture_method\":\"automatic\",\"latest_charge\":{\"id\":\"ch_3SoubAIkWweOM9jA1KeKSfGy\",\"object\":\"charge\",\"amount\":9959,\"application_fee\":\"fee_1SoubCIkWweOM9jAxQiImxoM\",\"balance_transaction\":\"txn_3SoubAIkWweOM9jA1ErCaYOf\",\"captured\":true,\"created\":1768260757,\"currency\":\"eur\",\"failure_code\":null,\"failure_message\":null,\"fraud_details\":{},\"livemode\":true,\"metadata\":{\"payment_id\":\"rkuxCbLoaPMVQPLMXk4bDZaA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ubAIkWweOM9jA1lZbFeTU\",\"payment_method\":\"pm_1SoubAIkWweOM9jAczRXoyGA\",\"payment_method_details\":{\"card\":{\"amount_authorized\":9959,\"authorization_code\":\"757433\",\"brand\":\"visa\",\"checks\":{\"address_line1_check\":\"unavailable\",\"address_postal_code_check\":\"unavailable\",\"cvc_check\":null},\"country\":\"ES\",\"description\":\"Visa Classic\",\"ds_transaction_id\":null,\"exp_month\":11,\"exp_year\":2029,\"extended_authorization\":{\"status\":\"disabled\"},\"fingerprint\":\"xDKpvCLGkA9HA6R5\",\"funding\":\"credit\",\"iin\":\"476663\",\"incremental_authorization\":{\"status\":\"unavailable\"},\"installments\":null,\"issuer\":\"CAIXABANK S.A.\",\"last4\":\"3906\",\"mandate\":null,\"moto\":false,\"multicapture\":{\"status\":\"unavailable\"},\"network\":\"visa\",\"network_token\":{\"used\":true},\"network_transaction_id\":\"486012847581804\",\"overcapture\":{\"maximum_amount_capturable\":9959,\"status\":\"unavailable\"},\"payment_account_reference\":\"V0010014623045481663834085389\",\"regulated_status\":\"unregulated\",\"three_d_secure\":null,\"wallet\":null},\"type\":\"card\"},\"refunded\":false,\"source\":null,\"status\":\"succeeded\",\"mit_params\":{\"network_transaction_id\":\"486012847581804\"}},\"confirmation_method\":\"manual\",\"created\":1768260756,\"currency\":\"eur\",\"customer\":null,\"last_payment_error\":null,\"livemode\":true,\"metadata\":{\"payment_id\":\"rkuxCbLoaPMVQPLMXk4bDZaAg\",\"payments_extension\":\"true\",\"payments_extension_type\":\"card\",\"reconciliation_flow\":\"payments_api\",\"shop_id\":\"751927347\"},\"next_action\":null,\"payment_method\":\"pm_1SoubAIkWweOM9jAczRXoyGA\",\"payment_method_types\":[\"card\"],\"source\":null,\"status\":\"succeeded\"}"</t>
  </si>
  <si>
    <t>AS-95637</t>
  </si>
  <si>
    <t>gid://shopify/Order/7420600779090</t>
  </si>
  <si>
    <t>gid://shopify/OrderTransaction/8593902076242</t>
  </si>
  <si>
    <t>2026-01-11T12:12:59Z</t>
  </si>
  <si>
    <t>2WK605947P207584F</t>
  </si>
  <si>
    <t>"{\"id\":\"2WK605947P207584F\",\"intent\":\"CAPTURE\",\"status\":\"COMPLETED\",\"payment_source\":{\"paypal\":{\"email_address\":\"meik.falkenstern@gmx.de\",\"account_id\":\"PE7WNJ8N9QAQN\",\"account_status\":\"VERIFIED\",\"name\":{\"given_name\":\"Meik\",\"surname\":\"Falkenstern\"},\"phone_number\":{\"national_number\":\"17642785961\"},\"address\":{\"address_line_1\":\"Karlstra\u00dfe 37\",\"admin_area_2\":\"L\u00f6ffingen\",\"admin_area_1\":\"BW\",\"postal_code\":\"79843\",\"country_code\":\"DE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arbados Sunset - P\u00f3ster \\/ Sin marco \\/ 40x50\",\"custom_id\":\"{\\\"shop_id\\\":751927347,\\\"session_id\\\":\\\"re07lpyzRKVXA1IrSJlbk36Bi\\\"}\",\"invoice_id\":\"re07lpyzRKVXA1IrSJlbk36Bi\",\"items\":[{\"name\":\"Barbados Sunset - P\u00f3ster \\/ Sin marco \\/ 40x50\",\"unit_amount\":{\"currency_code\":\"EUR\",\"value\":\"26.95\"},\"tax\":{\"currency_code\":\"EUR\",\"value\":\"0.00\"},\"quantity\":\"1\"}],\"shipping\":{\"name\":{\"full_name\":\"Meik Falkenstern\"},\"address\":{\"address_line_1\":\" K\u00f6pfertstra\u00dfe 40\",\"admin_area_2\":\"Stuttgart\",\"postal_code\":\"70599\",\"country_code\":\"DE\"}},\"supplementary_data\":{\"tax_nexus\":[]},\"payments\":{\"captures\":[{\"id\":\"18V94196BG0769244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e07lpyzRKVXA1IrSJlbk36Bi\",\"custom_id\":\"{\\\"shop_id\\\":751927347,\\\"session_id\\\":\\\"re07lpyzRKVXA1IrSJlbk36Bi\\\"}\",\"links\":[{\"href\":\"https:\\/\\/api.paypal.com\\/v2\\/payments\\/captures\\/18V94196BG0769244\",\"rel\":\"self\",\"method\":\"GET\"},{\"href\":\"https:\\/\\/api.paypal.com\\/v2\\/payments\\/captures\\/18V94196BG0769244\\/refund\",\"rel\":\"refund\",\"method\":\"POST\"},{\"href\":\"https:\\/\\/api.paypal.com\\/v2\\/checkout\\/orders\\/2WK605947P207584F\",\"rel\":\"up\",\"method\":\"GET\"}],\"create_time\":\"2026-01-11T12:13:01Z\",\"update_time\":\"2026-01-11T12:13:01Z\"}]}}],\"payer\":{\"name\":{\"given_name\":\"Meik\",\"surname\":\"Falkenstern\"},\"email_address\":\"meik.falkenstern@gmx.de\",\"payer_id\":\"PE7WNJ8N9QAQN\",\"phone\":{\"phone_number\":{\"national_number\":\"17642785961\"}},\"address\":{\"address_line_1\":\"Karlstra\u00dfe 37\",\"admin_area_2\":\"L\u00f6ffingen\",\"admin_area_1\":\"BW\",\"postal_code\":\"79843\",\"country_code\":\"DE\"}},\"create_time\":\"2026-01-11T12:12:45Z\",\"update_time\":\"2026-01-11T12:13:01Z\",\"links\":[{\"href\":\"https:\\/\\/api.paypal.com\\/v2\\/checkout\\/orders\\/2WK605947P207584F\",\"rel\":\"self\",\"method\":\"GET\"}]}"</t>
  </si>
  <si>
    <t>AS-94928</t>
  </si>
  <si>
    <t>gid://shopify/Order/7396230857042</t>
  </si>
  <si>
    <t>gid://shopify/OrderTransaction/8571356381522</t>
  </si>
  <si>
    <t>2026-01-02T21:46:19Z</t>
  </si>
  <si>
    <t>ch_3SlGApIkWweOM9jA2lFs0eEd</t>
  </si>
  <si>
    <t>rf5RHft827jCpF2GXmYarDnFw</t>
  </si>
  <si>
    <t>pi_3SlGApIkWweOM9jA24tnjvrT</t>
  </si>
  <si>
    <t>"{\"id\":\"pi_3SlGApIkWweOM9jA24tnjvrT\",\"object\":\"payment_intent\",\"amount\":9995,\"amount_capturable\":0,\"amount_received\":9995,\"canceled_at\":null,\"cancellation_reason\":null,\"capture_method\":\"automatic\",\"latest_charge\":{\"id\":\"ch_3SlGApIkWweOM9jA2lFs0eEd\",\"object\":\"charge\",\"amount\":9995,\"application_fee\":\"fee_1SlGAsIkWweOM9jAd77BEOJB\",\"balance_transaction\":\"txn_3SlGApIkWweOM9jA2wasm3Tp\",\"captured\":true,\"created\":1767390381,\"currency\":\"eur\",\"failure_code\":null,\"failure_message\":null,\"fraud_details\":{},\"livemode\":true,\"metadata\":{\"payment_id\":\"rf5RHft827jCpF2GXmYarDnF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GApIkWweOM9jA24tnjvrT\",\"payment_method\":\"pm_1SlGApIkWweOM9jAYJTxZgyt\",\"payment_method_details\":{\"card\":{\"amount_authorized\":9995,\"authorization_code\":\"598383\",\"brand\":\"visa\",\"checks\":{\"address_line1_check\":\"unavailable\",\"address_postal_code_check\":\"unavailable\",\"cvc_check\":\"pass\"},\"country\":\"FR\",\"description\":\"Visa Business\",\"ds_transaction_id\":null,\"exp_month\":6,\"exp_year\":2026,\"extended_authorization\":{\"status\":\"disabled\"},\"fingerprint\":\"j5JMxLvYkb8QhT1I\",\"funding\":\"credit\",\"iin\":\"497492\",\"incremental_authorization\":{\"status\":\"unavailable\"},\"installments\":null,\"issuer\":\"BNP PARIBAS\",\"last4\":\"4225\",\"mandate\":null,\"moto\":false,\"multicapture\":{\"status\":\"unavailable\"},\"network\":\"visa\",\"network_token\":{\"used\":false},\"network_transaction_id\":\"486002783818082\",\"overcapture\":{\"maximum_amount_capturable\":9995,\"status\":\"unavailable\"},\"payment_account_reference\":\"V001AABA102012020063048603607\",\"regulated_status\":\"unregulated\",\"three_d_secure\":{\"authentication_flow\":\"frictionless\",\"electronic_commerce_indicator\":\"05\",\"exemption_indicator\":null,\"result\":\"authenticated\",\"result_reason\":null,\"transaction_id\":\"e388e418-66bc-4572-997b-6c1ac0eb14d4\",\"version\":\"2.2.0\"},\"wallet\":null},\"type\":\"card\"},\"refunded\":false,\"source\":null,\"status\":\"succeeded\",\"mit_params\":{\"network_transaction_id\":\"486002783818082\"}},\"confirmation_method\":\"manual\",\"created\":1767390379,\"currency\":\"eur\",\"customer\":null,\"last_payment_error\":null,\"livemode\":true,\"metadata\":{\"payment_id\":\"rf5RHft827jCpF2GXmYarDnFw\",\"payments_extension\":\"true\",\"payments_extension_type\":\"card\",\"reconciliation_flow\":\"payments_api\",\"shop_id\":\"751927347\"},\"next_action\":null,\"payment_method\":\"pm_1SlGApIkWweOM9jAYJTxZgyt\",\"payment_method_types\":[\"card\"],\"source\":null,\"status\":\"succeeded\"}"</t>
  </si>
  <si>
    <t>AS-96186</t>
  </si>
  <si>
    <t>gid://shopify/Order/7437636895058</t>
  </si>
  <si>
    <t>gid://shopify/OrderTransaction/8612973609298</t>
  </si>
  <si>
    <t>2026-01-17T19:33:32Z</t>
  </si>
  <si>
    <t>ch_3SqfFZIkWweOM9jA2Ar9qCL4</t>
  </si>
  <si>
    <t>rGVCWFOh3G5EX26pq02U83ws4</t>
  </si>
  <si>
    <t>pi_3SqfFZIkWweOM9jA2xz73mFp</t>
  </si>
  <si>
    <t>"{\"id\":\"pi_3SqfFZIkWweOM9jA2xz73mFp\",\"object\":\"payment_intent\",\"amount\":25860,\"amount_capturable\":0,\"amount_received\":25860,\"canceled_at\":null,\"cancellation_reason\":null,\"capture_method\":\"automatic\",\"latest_charge\":{\"id\":\"ch_3SqfFZIkWweOM9jA2Ar9qCL4\",\"object\":\"charge\",\"amount\":25860,\"application_fee\":\"fee_1SqfFbIkWweOM9jAFz8MMrL8\",\"balance_transaction\":\"txn_3SqfFZIkWweOM9jA2wM1zd8F\",\"captured\":true,\"created\":1768678414,\"currency\":\"eur\",\"failure_code\":null,\"failure_message\":null,\"fraud_details\":{},\"livemode\":true,\"metadata\":{\"payment_id\":\"rGVCWFOh3G5EX26pq02U83ws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fFZIkWweOM9jA2xz73mFp\",\"payment_method\":\"pm_1SqfFZIkWweOM9jAuDZWz5mc\",\"payment_method_details\":{\"card\":{\"amount_authorized\":25860,\"authorization_code\":\"325075\",\"brand\":\"mastercard\",\"checks\":{\"address_line1_check\":\"unavailable\",\"address_postal_code_check\":\"unavailable\",\"cvc_check\":\"pass\"},\"country\":\"DE\",\"description\":\"Gold MasterCard Card\",\"ds_transaction_id\":null,\"exp_month\":8,\"exp_year\":2027,\"extended_authorization\":{\"status\":\"disabled\"},\"fingerprint\":\"pNH6LC1MlkeLkAgG\",\"funding\":\"credit\",\"iin\":\"549705\",\"incremental_authorization\":{\"status\":\"unavailable\"},\"installments\":null,\"issuer\":\"DEUTSCHER SPARKASSEN- UND GIRO\",\"last4\":\"2292\",\"mandate\":null,\"moto\":false,\"multicapture\":{\"status\":\"unavailable\"},\"network\":\"mastercard\",\"network_token\":{\"used\":false},\"network_transaction_id\":\"MCGPJ7CBX0117\",\"overcapture\":{\"maximum_amount_capturable\":25860,\"status\":\"unavailable\"},\"payment_account_reference\":\"5001CEMTO6W8TP9DXO3UCL0JIBUSZ\",\"regulated_status\":\"unregulated\",\"three_d_secure\":null,\"wallet\":null},\"type\":\"card\"},\"refunded\":false,\"source\":null,\"status\":\"succeeded\",\"mit_params\":{\"network_transaction_id\":\"MCGPJ7CBX0117\"}},\"confirmation_method\":\"manual\",\"created\":1768678413,\"currency\":\"eur\",\"customer\":null,\"last_payment_error\":null,\"livemode\":true,\"metadata\":{\"payment_id\":\"rGVCWFOh3G5EX26pq02U83ws4\",\"payments_extension\":\"true\",\"payments_extension_type\":\"card\",\"reconciliation_flow\":\"payments_api\",\"shop_id\":\"751927347\"},\"next_action\":null,\"payment_method\":\"pm_1SqfFZIkWweOM9jAuDZWz5mc\",\"payment_method_types\":[\"card\"],\"source\":null,\"status\":\"succeeded\"}"</t>
  </si>
  <si>
    <t>AS-95944</t>
  </si>
  <si>
    <t>gid://shopify/Order/7428757094738</t>
  </si>
  <si>
    <t>gid://shopify/OrderTransaction/8602793705810</t>
  </si>
  <si>
    <t>2026-01-14T19:41:51Z</t>
  </si>
  <si>
    <t>py_3SpZwxIkWweOM9jA0JkVlzAJ</t>
  </si>
  <si>
    <t>rWCDSLPmvbeVxTio86QBLaAMd</t>
  </si>
  <si>
    <t>"{\"id\":\"py_3SpZwxIkWweOM9jA0JkVlzAJ\",\"object\":\"charge\",\"amount\":3790,\"application_fee\":\"fee_1SpZxOIkWweOM9jAqIshngnM\",\"balance_transaction\":\"txn_3SpZwxIkWweOM9jA0dPDgwe6\",\"captured\":true,\"created\":1768419738,\"currency\":\"eur\",\"failure_code\":null,\"failure_message\":null,\"fraud_details\":{},\"livemode\":true,\"metadata\":{\"payments_extension_type\":\"klarna\",\"payments_extension\":\"true\",\"shop_id\":\"751927347\",\"reconciliation_flow\":\"payments_api\",\"payment_id\":\"rWCDSLPmvbeVxTio86QBLaAMd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pZwxIkWweOM9jA0k63Gj0I\",\"payment_method\":\"pm_1SpZwxIkWweOM9jAT4Va0OX4\",\"payment_method_details\":{\"klarna\":{\"payer_details\":{\"address\":{\"country\":\"AT\"}},\"payment_method_category\":\"pay_later\",\"preferred_locale\":\"de-AT\"},\"type\":\"klarna\"},\"refunded\":false,\"source\":null,\"status\":\"succeeded\"}"</t>
  </si>
  <si>
    <t>AS-96448</t>
  </si>
  <si>
    <t>AS-96359</t>
  </si>
  <si>
    <t>gid://shopify/Order/7443045777746</t>
  </si>
  <si>
    <t>gid://shopify/OrderTransaction/8619516821842</t>
  </si>
  <si>
    <t>2026-01-19T22:36:54Z</t>
  </si>
  <si>
    <t>py_3SrR47IkWweOM9jA2r9pPY8J</t>
  </si>
  <si>
    <t>rqhl6XNMpTkFSnbXuymsOvXWi</t>
  </si>
  <si>
    <t>pi_3SrR47IkWweOM9jA2byPa28K</t>
  </si>
  <si>
    <t>"{\"id\":\"pi_3SrR47IkWweOM9jA2byPa28K\",\"object\":\"payment_intent\",\"amount\":4986,\"amount_capturable\":0,\"amount_received\":4986,\"canceled_at\":null,\"cancellation_reason\":null,\"capture_method\":\"automatic\",\"charges\":{\"object\":\"list\",\"data\":[{\"id\":\"py_3SrR47IkWweOM9jA2r9pPY8J\",\"object\":\"charge\",\"amount\":4986,\"application_fee\":\"fee_1SrR4yIkWweOM9jA2toeCzcL\",\"balance_transaction\":\"txn_3SrR47IkWweOM9jA2Ba1yslL\",\"captured\":true,\"created\":1768862268,\"currency\":\"eur\",\"failure_code\":null,\"failure_message\":null,\"fraud_details\":{},\"livemode\":true,\"metadata\":{\"payments_extension_type\":\"klarna\",\"payments_extension\":\"true\",\"shop_id\":\"751927347\",\"reconciliation_flow\":\"payments_api\",\"payment_id\":\"rqhl6XNMpTkFSnbXuymsOvXWi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rR47IkWweOM9jA2byPa28K\",\"payment_method\":\"pm_1SrR47IkWweOM9jABNhaDuNM\",\"payment_method_details\":{\"klarna\":{\"payer_details\":{\"address\":{\"country\":\"IT\"}},\"payment_method_category\":\"pay_in_installments\",\"preferred_locale\":\"en-IT\"},\"type\":\"klarna\"},\"refunded\":false,\"source\":null,\"status\":\"succeeded\"}],\"has_more\":false,\"total_count\":1,\"url\":\"\\/v1\\/charges?payment_intent=pi_3SrR47IkWweOM9jA2byPa28K\"},\"latest_charge\":\"py_3SrR47IkWweOM9jA2r9pPY8J\",\"confirmation_method\":\"automatic\",\"created\":1768862215,\"currency\":\"eur\",\"customer\":null,\"last_payment_error\":null,\"livemode\":true,\"metadata\":{\"payments_extension_type\":\"klarna\",\"payments_extension\":\"true\",\"shop_id\":\"751927347\",\"reconciliation_flow\":\"payments_api\",\"payment_id\":\"rqhl6XNMpTkFSnbXuymsOvXWi\"},\"next_action\":null,\"payment_method\":\"pm_1SrR47IkWweOM9jABNhaDuNM\",\"payment_method_types\":[\"klarna\"],\"source\":null,\"status\":\"succeeded\"}"</t>
  </si>
  <si>
    <t>AS-95333</t>
  </si>
  <si>
    <t>gid://shopify/Order/7413175419218</t>
  </si>
  <si>
    <t>gid://shopify/OrderTransaction/8585054912850</t>
  </si>
  <si>
    <t>2026-01-07T21:39:10Z</t>
  </si>
  <si>
    <t>8BS0360461092292G</t>
  </si>
  <si>
    <t>"{\"id\":\"8BS0360461092292G\",\"intent\":\"CAPTURE\",\"status\":\"COMPLETED\",\"payment_source\":{\"paypal\":{\"email_address\":\"vittoriazuliani1997@gmail.com\",\"account_id\":\"MF9XQ6HLRAYRW\",\"account_status\":\"VERIFIED\",\"name\":{\"given_name\":\"Vittoria\",\"surname\":\"Zuliani\"},\"phone_number\":{\"national_number\":\"393492280208\"},\"address\":{\"address_line_1\":\"Via Pozzo 13\",\"address_line_2\":\" \",\"admin_area_2\":\"Marano di Valpolicella\",\"admin_area_1\":\"VR\",\"postal_code\":\"37020\",\"country_code\":\"IT\"}}},\"purchase_units\":[{\"reference_id\":\"default\",\"amount\":{\"currency_code\":\"EUR\",\"value\":\"58.86\",\"breakdown\":{\"item_total\":{\"currency_code\":\"EUR\",\"value\":\"59.90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5.99\"}}},\"payee\":{\"email_address\":\"info@artestaposters.com\",\"merchant_id\":\"CZQCEKGVW6QGG\",\"display_data\":{\"brand_name\":\"Artesta\"}},\"payment_instruction\":{\"disbursement_mode\":\"INSTANT\"},\"description\":\"Woodstock 1969 Poster -  3 days of peace \\u0026 music - P\u00f3ster \\/ Sin marco \\/ 40x50\",\"custom_id\":\"{\\\"shop_id\\\":751927347,\\\"session_id\\\":\\\"rrgfGFmOLXHsnJQA9KOUlGQ96\\\"}\",\"invoice_id\":\"rrgfGFmOLXHsnJQA9KOUlGQ96\",\"items\":[{\"name\":\"Woodstock 1969 Poster -  3 days of peace \\u0026 music - P\u00f3ster \\/ Sin marco \\/ 40x50\",\"unit_amount\":{\"currency_code\":\"EUR\",\"value\":\"26.95\"},\"tax\":{\"currency_code\":\"EUR\",\"value\":\"0.00\"},\"quantity\":\"1\"},{\"name\":\"Fish Market (Marche aux poissons) - P\u00f3ster \\/ Sin marco \\/ 50x70\",\"unit_amount\":{\"currency_code\":\"EUR\",\"value\":\"32.95\"},\"tax\":{\"currency_code\":\"EUR\",\"value\":\"0.00\"},\"quantity\":\"1\"}],\"shipping\":{\"name\":{\"full_name\":\"Vittoria Zuliani\"},\"address\":{\"address_line_1\":\"Via Pozzo 13\",\"admin_area_2\":\"Marano Di Valpolicella\",\"admin_area_1\":\"Verona\",\"postal_code\":\"37020\",\"country_code\":\"IT\"}},\"supplementary_data\":{\"tax_nexus\":[]},\"payments\":{\"captures\":[{\"id\":\"4KG7871266030553N\",\"status\":\"COMPLETED\",\"amount\":{\"currency_code\":\"EUR\",\"value\":\"58.86\"},\"final_capture\":true,\"disbursement_mode\":\"INSTANT\",\"seller_protection\":{\"status\":\"ELIGIBLE\",\"dispute_categories\":[\"ITEM_NOT_RECEIVED\",\"UNAUTHORIZED_TRANSACTION\"]},\"seller_receivable_breakdown\":{\"gross_amount\":{\"currency_code\":\"EUR\",\"value\":\"58.86\"},\"paypal_fee\":{\"currency_code\":\"EUR\",\"value\":\"2.06\"},\"net_amount\":{\"currency_code\":\"EUR\",\"value\":\"56.80\"}},\"invoice_id\":\"rrgfGFmOLXHsnJQA9KOUlGQ96\",\"custom_id\":\"{\\\"shop_id\\\":751927347,\\\"session_id\\\":\\\"rrgfGFmOLXHsnJQA9KOUlGQ96\\\"}\",\"links\":[{\"href\":\"https:\\/\\/api.paypal.com\\/v2\\/payments\\/captures\\/4KG7871266030553N\",\"rel\":\"self\",\"method\":\"GET\"},{\"href\":\"https:\\/\\/api.paypal.com\\/v2\\/payments\\/captures\\/4KG7871266030553N\\/refund\",\"rel\":\"refund\",\"method\":\"POST\"},{\"href\":\"https:\\/\\/api.paypal.com\\/v2\\/checkout\\/orders\\/8BS0360461092292G\",\"rel\":\"up\",\"method\":\"GET\"}],\"create_time\":\"2026-01-07T21:39:12Z\",\"update_time\":\"2026-01-07T21:39:12Z\"}]}}],\"payer\":{\"name\":{\"given_name\":\"Vittoria\",\"surname\":\"Zuliani\"},\"email_address\":\"vittoriazuliani1997@gmail.com\",\"payer_id\":\"MF9XQ6HLRAYRW\",\"phone\":{\"phone_number\":{\"national_number\":\"393492280208\"}},\"address\":{\"address_line_1\":\"Via Pozzo 13\",\"address_line_2\":\" \",\"admin_area_2\":\"Marano di Valpolicella\",\"admin_area_1\":\"VR\",\"postal_code\":\"37020\",\"country_code\":\"IT\"}},\"create_time\":\"2026-01-07T21:38:41Z\",\"update_time\":\"2026-01-07T21:39:12Z\",\"links\":[{\"href\":\"https:\\/\\/api.paypal.com\\/v2\\/checkout\\/orders\\/8BS0360461092292G\",\"rel\":\"self\",\"method\":\"GET\"}]}"</t>
  </si>
  <si>
    <t>AS-95984</t>
  </si>
  <si>
    <t>gid://shopify/Order/7429939298642</t>
  </si>
  <si>
    <t>gid://shopify/OrderTransaction/8604327772498</t>
  </si>
  <si>
    <t>2026-01-15T12:09:18Z</t>
  </si>
  <si>
    <t>ch_3SppMYIkWweOM9jA09Ewx6Ke</t>
  </si>
  <si>
    <t>rlOAkxhZyUYoU0z69p2hf8Ljq</t>
  </si>
  <si>
    <t>pi_3SppMYIkWweOM9jA0NoX6h8H</t>
  </si>
  <si>
    <t>"{\"id\":\"pi_3SppMYIkWweOM9jA0NoX6h8H\",\"object\":\"payment_intent\",\"amount\":19995,\"amount_capturable\":0,\"amount_received\":19995,\"canceled_at\":null,\"cancellation_reason\":null,\"capture_method\":\"automatic\",\"latest_charge\":{\"id\":\"ch_3SppMYIkWweOM9jA09Ewx6Ke\",\"object\":\"charge\",\"amount\":19995,\"application_fee\":\"fee_1SppMbIkWweOM9jAULDMDHr9\",\"balance_transaction\":\"txn_3SppMYIkWweOM9jA0s7LWVvY\",\"captured\":true,\"created\":1768478960,\"currency\":\"eur\",\"failure_code\":null,\"failure_message\":null,\"fraud_details\":{},\"livemode\":true,\"metadata\":{\"payment_id\":\"rlOAkxhZyUYoU0z69p2hf8Lj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pMYIkWweOM9jA0NoX6h8H\",\"payment_method\":\"pm_1SppMYIkWweOM9jAHYdg5hi2\",\"payment_method_details\":{\"card\":{\"amount_authorized\":19995,\"authorization_code\":\"092088\",\"brand\":\"visa\",\"checks\":{\"address_line1_check\":\"unavailable\",\"address_postal_code_check\":\"unavailable\",\"cvc_check\":\"pass\"},\"country\":\"ES\",\"description\":\"Visa Classic\",\"ds_transaction_id\":null,\"exp_month\":11,\"exp_year\":2028,\"extended_authorization\":{\"status\":\"disabled\"},\"fingerprint\":\"usYK4NcfPA5ZoRmk\",\"funding\":\"credit\",\"iin\":\"459984\",\"incremental_authorization\":{\"status\":\"unavailable\"},\"installments\":null,\"issuer\":\"BANCO COOPERATIVO ESPANOL S.A.\",\"last4\":\"8457\",\"mandate\":null,\"moto\":false,\"multicapture\":{\"status\":\"unavailable\"},\"network\":\"visa\",\"network_token\":{\"used\":false},\"network_transaction_id\":\"486015437602240\",\"overcapture\":{\"maximum_amount_capturable\":19995,\"status\":\"unavailable\"},\"payment_account_reference\":\"V0010013820330819617894100999\",\"regulated_status\":\"unregulated\",\"three_d_secure\":null,\"wallet\":null},\"type\":\"card\"},\"refunded\":false,\"source\":null,\"status\":\"succeeded\",\"mit_params\":{\"network_transaction_id\":\"486015437602240\"}},\"confirmation_method\":\"manual\",\"created\":1768478958,\"currency\":\"eur\",\"customer\":null,\"last_payment_error\":null,\"livemode\":true,\"metadata\":{\"payment_id\":\"rlOAkxhZyUYoU0z69p2hf8Ljq\",\"payments_extension\":\"true\",\"payments_extension_type\":\"card\",\"reconciliation_flow\":\"payments_api\",\"shop_id\":\"751927347\"},\"next_action\":null,\"payment_method\":\"pm_1SppMYIkWweOM9jAHYdg5hi2\",\"payment_method_types\":[\"card\"],\"source\":null,\"status\":\"succeeded\"}"</t>
  </si>
  <si>
    <t>AS-97124</t>
  </si>
  <si>
    <t>gid://shopify/Order/7513701286226</t>
  </si>
  <si>
    <t>gid://shopify/OrderTransaction/8647453638994</t>
  </si>
  <si>
    <t>2026-01-30T12:15:03Z</t>
  </si>
  <si>
    <t>ch_3SvGbLIkWweOM9jA0FtzmzAM</t>
  </si>
  <si>
    <t>ro4pwHZCtW3y9i5QcGdAZgIk6</t>
  </si>
  <si>
    <t>pi_3SvGbLIkWweOM9jA01qUaMoC</t>
  </si>
  <si>
    <t>"{\"id\":\"pi_3SvGbLIkWweOM9jA01qUaMoC\",\"object\":\"payment_intent\",\"amount\":8495,\"amount_capturable\":0,\"amount_received\":8495,\"canceled_at\":null,\"cancellation_reason\":null,\"capture_method\":\"automatic\",\"latest_charge\":{\"id\":\"ch_3SvGbLIkWweOM9jA0FtzmzAM\",\"object\":\"charge\",\"amount\":8495,\"application_fee\":\"fee_1SvGbOIkWweOM9jA33p9UmHj\",\"balance_transaction\":\"txn_3SvGbLIkWweOM9jA0CaIF03Z\",\"captured\":true,\"created\":1769775306,\"currency\":\"eur\",\"failure_code\":null,\"failure_message\":null,\"fraud_details\":{},\"livemode\":true,\"metadata\":{\"payment_id\":\"ro4pwHZCtW3y9i5QcGdAZgIk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GbLIkWweOM9jA01qUaMoC\",\"payment_method\":\"pm_1SvGbLIkWweOM9jALugUzd5z\",\"payment_method_details\":{\"card\":{\"amount_authorized\":8495,\"authorization_code\":\"943313\",\"brand\":\"visa\",\"checks\":{\"address_line1_check\":\"unavailable\",\"address_postal_code_check\":\"unavailable\",\"cvc_check\":\"pass\"},\"country\":\"FR\",\"description\":\"Visa Gold\",\"ds_transaction_id\":null,\"exp_month\":10,\"exp_year\":2029,\"extended_authorization\":{\"status\":\"disabled\"},\"fingerprint\":\"ggHYerXioUVgvgkT\",\"funding\":\"debit\",\"iin\":\"453352\",\"incremental_authorization\":{\"status\":\"unavailable\"},\"installments\":null,\"issuer\":\"CREDIT AGRICOLE SOCIETE ANONYME\",\"last4\":\"8897\",\"mandate\":null,\"moto\":false,\"multicapture\":{\"status\":\"unavailable\"},\"network\":\"visa\",\"network_token\":{\"used\":false},\"network_transaction_id\":\"486030441063703\",\"overcapture\":{\"maximum_amount_capturable\":8495,\"status\":\"unavailable\"},\"payment_account_reference\":null,\"regulated_status\":\"unregulated\",\"three_d_secure\":{\"authentication_flow\":\"frictionless\",\"electronic_commerce_indicator\":\"07\",\"exemption_indicator\":null,\"result\":\"exempted\",\"result_reason\":null,\"transaction_id\":\"aa4a1e9b-5e4a-4554-8f24-4ad58c21f20b\",\"version\":\"2.2.0\"},\"wallet\":null},\"type\":\"card\"},\"refunded\":false,\"source\":null,\"status\":\"succeeded\",\"mit_params\":{\"network_transaction_id\":\"486030441063703\"}},\"confirmation_method\":\"manual\",\"created\":1769775303,\"currency\":\"eur\",\"customer\":null,\"last_payment_error\":null,\"livemode\":true,\"metadata\":{\"payment_id\":\"ro4pwHZCtW3y9i5QcGdAZgIk6\",\"payments_extension\":\"true\",\"payments_extension_type\":\"card\",\"reconciliation_flow\":\"payments_api\",\"shop_id\":\"751927347\"},\"next_action\":null,\"payment_method\":\"pm_1SvGbLIkWweOM9jALugUzd5z\",\"payment_method_types\":[\"card\"],\"source\":null,\"status\":\"succeeded\"}"</t>
  </si>
  <si>
    <t>AS-96302</t>
  </si>
  <si>
    <t>gid://shopify/Order/7440189423954</t>
  </si>
  <si>
    <t>gid://shopify/OrderTransaction/8616074969426</t>
  </si>
  <si>
    <t>2026-01-18T22:19:53Z</t>
  </si>
  <si>
    <t>py_3Sr4K5IkWweOM9jA1EXp7nJx</t>
  </si>
  <si>
    <t>rkIoWeoUBYfVDYtso65EsiOAo</t>
  </si>
  <si>
    <t>"{\"id\":\"py_3Sr4K5IkWweOM9jA1EXp7nJx\",\"object\":\"charge\",\"amount\":43950,\"application_fee\":\"fee_1Sr4KgIkWweOM9jAF3FfPztr\",\"balance_transaction\":\"txn_3Sr4K5IkWweOM9jA1toLsGTv\",\"captured\":true,\"created\":1768774830,\"currency\":\"eur\",\"failure_code\":null,\"failure_message\":null,\"fraud_details\":{},\"livemode\":true,\"metadata\":{\"payments_extension_type\":\"klarna\",\"payments_extension\":\"true\",\"shop_id\":\"751927347\",\"reconciliation_flow\":\"payments_api\",\"payment_id\":\"rkIoWeoUBYfVDYtso65EsiOAo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r4K5IkWweOM9jA1IQRSO4a\",\"payment_method\":\"pm_1Sr4K5IkWweOM9jAUgtXy86T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</si>
  <si>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AS-96139</t>
  </si>
  <si>
    <t>gid://shopify/Order/7436093194578</t>
  </si>
  <si>
    <t>gid://shopify/OrderTransaction/8611180708178</t>
  </si>
  <si>
    <t>2026-01-17T12:45:24Z</t>
  </si>
  <si>
    <t>ch_3SqYsbIkWweOM9jA2itGJMp3</t>
  </si>
  <si>
    <t>r5m7vgBWk6PyrYWnqc530KTBj</t>
  </si>
  <si>
    <t>pi_3SqYsbIkWweOM9jA2nduM2PZ</t>
  </si>
  <si>
    <t>"{\"id\":\"pi_3SqYsbIkWweOM9jA2nduM2PZ\",\"object\":\"payment_intent\",\"amount\":3790,\"amount_capturable\":0,\"amount_received\":3790,\"canceled_at\":null,\"cancellation_reason\":null,\"capture_method\":\"automatic\",\"latest_charge\":{\"id\":\"ch_3SqYsbIkWweOM9jA2itGJMp3\",\"object\":\"charge\",\"amount\":3790,\"application_fee\":\"fee_1SqYsdIkWweOM9jArADwxBGL\",\"balance_transaction\":\"txn_3SqYsbIkWweOM9jA2B2QElGS\",\"captured\":true,\"created\":1768653926,\"currency\":\"eur\",\"failure_code\":null,\"failure_message\":null,\"fraud_details\":{},\"livemode\":true,\"metadata\":{\"payment_id\":\"r5m7vgBWk6PyrYWnqc530KTB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YsbIkWweOM9jA2nduM2PZ\",\"payment_method\":\"pm_1SqYsbIkWweOM9jApVUhtS32\",\"payment_method_details\":{\"card\":{\"amount_authorized\":3790,\"authorization_code\":\"753241\",\"brand\":\"visa\",\"checks\":{\"address_line1_check\":\"unavailable\",\"address_postal_code_check\":\"unavailable\",\"cvc_check\":null},\"country\":\"ES\",\"description\":\"Visa Classic\",\"ds_transaction_id\":null,\"exp_month\":7,\"exp_year\":2028,\"extended_authorization\":{\"status\":\"disabled\"},\"fingerprint\":\"WwQNXhDoN0tT1PRG\",\"funding\":\"debit\",\"iin\":\"494019\",\"incremental_authorization\":{\"status\":\"unavailable\"},\"installments\":null,\"issuer\":\"BANCO BILBAO VIZCAYA ARGENTARIA S.A. (BBVA)\",\"last4\":\"6303\",\"mandate\":null,\"moto\":false,\"multicapture\":{\"status\":\"unavailable\"},\"network\":\"visa\",\"network_token\":{\"used\":true},\"network_transaction_id\":\"486017459278565\",\"overcapture\":{\"maximum_amount_capturable\":3790,\"status\":\"unavailable\"},\"payment_account_reference\":\"V0010015821189802464567935656\",\"regulated_status\":\"unregulated\",\"three_d_secure\":null,\"wallet\":null},\"type\":\"card\"},\"refunded\":false,\"source\":null,\"status\":\"succeeded\",\"mit_params\":{\"network_transaction_id\":\"486017459278565\"}},\"confirmation_method\":\"manual\",\"created\":1768653925,\"currency\":\"eur\",\"customer\":null,\"last_payment_error\":null,\"livemode\":true,\"metadata\":{\"payment_id\":\"r5m7vgBWk6PyrYWnqc530KTBj\",\"payments_extension\":\"true\",\"payments_extension_type\":\"card\",\"reconciliation_flow\":\"payments_api\",\"shop_id\":\"751927347\"},\"next_action\":null,\"payment_method\":\"pm_1SqYsbIkWweOM9jApVUhtS32\",\"payment_method_types\":[\"card\"],\"source\":null,\"status\":\"succeeded\"}"</t>
  </si>
  <si>
    <t>AS-95589</t>
  </si>
  <si>
    <t>gid://shopify/Order/7419579826514</t>
  </si>
  <si>
    <t>gid://shopify/OrderTransaction/8592698212690</t>
  </si>
  <si>
    <t>2026-01-10T20:11:08Z</t>
  </si>
  <si>
    <t>ch_3So8V7IkWweOM9jA2kwxGD0w</t>
  </si>
  <si>
    <t>rNzgVBVd5zwAV0pWAJ3wS47in</t>
  </si>
  <si>
    <t>pi_3So8V7IkWweOM9jA26LXbfpK</t>
  </si>
  <si>
    <t>"{\"id\":\"pi_3So8V7IkWweOM9jA26LXbfpK\",\"object\":\"payment_intent\",\"amount\":12231,\"amount_capturable\":0,\"amount_received\":12231,\"canceled_at\":null,\"cancellation_reason\":null,\"capture_method\":\"automatic\",\"latest_charge\":{\"id\":\"ch_3So8V7IkWweOM9jA2kwxGD0w\",\"object\":\"charge\",\"amount\":12231,\"application_fee\":\"fee_1So8V8IkWweOM9jAuWUIkXHs\",\"balance_transaction\":\"txn_3So8V7IkWweOM9jA2gg3Xe38\",\"captured\":true,\"created\":1768075869,\"currency\":\"eur\",\"failure_code\":null,\"failure_message\":null,\"fraud_details\":{},\"livemode\":true,\"metadata\":{\"payment_id\":\"rNzgVBVd5zwAV0pWAJ3wS47i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8V7IkWweOM9jA26LXbfpK\",\"payment_method\":\"pm_1So8V7IkWweOM9jAJKBD94cq\",\"payment_method_details\":{\"card\":{\"amount_authorized\":12231,\"authorization_code\":\"270197\",\"brand\":\"mastercard\",\"checks\":{\"address_line1_check\":\"unavailable\",\"address_postal_code_check\":\"unavailable\",\"cvc_check\":\"pass\"},\"country\":\"ES\",\"description\":\"Platinum MasterCard Immediate Debit\",\"ds_transaction_id\":null,\"exp_month\":12,\"exp_year\":2026,\"extended_authorization\":{\"status\":\"disabled\"},\"fingerprint\":\"u9gErzjfJhvP9MbS\",\"funding\":\"debit\",\"iin\":\"548901\",\"incremental_authorization\":{\"status\":\"unavailable\"},\"installments\":null,\"issuer\":\"BANCO SANTANDER S.A.\",\"last4\":\"5008\",\"mandate\":null,\"moto\":false,\"multicapture\":{\"status\":\"unavailable\"},\"network\":\"mastercard\",\"network_token\":{\"used\":false},\"network_transaction_id\":\"TPLXOMOC50110\",\"overcapture\":{\"maximum_amount_capturable\":12231,\"status\":\"unavailable\"},\"payment_account_reference\":\"50014KPYU9JK1IFICDKKLSRVMM5RG\",\"regulated_status\":\"unregulated\",\"three_d_secure\":null,\"wallet\":null},\"type\":\"card\"},\"refunded\":false,\"source\":null,\"status\":\"succeeded\",\"mit_params\":{\"network_transaction_id\":\"TPLXOMOC50110\"}},\"confirmation_method\":\"manual\",\"created\":1768075869,\"currency\":\"eur\",\"customer\":null,\"last_payment_error\":null,\"livemode\":true,\"metadata\":{\"payment_id\":\"rNzgVBVd5zwAV0pWAJ3wS47in\",\"payments_extension\":\"true\",\"payments_extension_type\":\"card\",\"reconciliation_flow\":\"payments_api\",\"shop_id\":\"751927347\"},\"next_action\":null,\"payment_method\":\"pm_1So8V7IkWweOM9jAJKBD94cq\",\"payment_method_types\":[\"card\"],\"source\":null,\"status\":\"succeeded\"}"</t>
  </si>
  <si>
    <t>AS-96918</t>
  </si>
  <si>
    <t>gid://shopify/Order/7498773954898</t>
  </si>
  <si>
    <t>gid://shopify/OrderTransaction/8639519850834</t>
  </si>
  <si>
    <t>2026-01-27T14:57:58Z</t>
  </si>
  <si>
    <t>ch_3SuDiNIkWweOM9jA0avWbreg</t>
  </si>
  <si>
    <t>rZXKR3jzvqNLR5jj84MBIBO9u</t>
  </si>
  <si>
    <t>pi_3SuDiNIkWweOM9jA0odLRvSF</t>
  </si>
  <si>
    <t>"{\"id\":\"pi_3SuDiNIkWweOM9jA0odLRvSF\",\"object\":\"payment_intent\",\"amount\":22990,\"amount_capturable\":0,\"amount_received\":22990,\"canceled_at\":null,\"cancellation_reason\":null,\"capture_method\":\"automatic\",\"latest_charge\":{\"id\":\"ch_3SuDiNIkWweOM9jA0avWbreg\",\"object\":\"charge\",\"amount\":22990,\"application_fee\":\"fee_1SuDiOIkWweOM9jA6wqPKiey\",\"balance_transaction\":\"txn_3SuDiNIkWweOM9jA0Uq0B7Se\",\"captured\":true,\"created\":1769525879,\"currency\":\"eur\",\"failure_code\":null,\"failure_message\":null,\"fraud_details\":{},\"livemode\":true,\"metadata\":{\"payment_id\":\"rZXKR3jzvqNLR5jj84MBIBO9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DiNIkWweOM9jA0odLRvSF\",\"payment_method\":\"pm_1SuDiNIkWweOM9jAMsAF83B6\",\"payment_method_details\":{\"card\":{\"amount_authorized\":22990,\"authorization_code\":\"280434\",\"brand\":\"mastercard\",\"checks\":{\"address_line1_check\":\"unavailable\",\"address_postal_code_check\":\"unavailable\",\"cvc_check\":null},\"country\":\"ES\",\"description\":\"MasterCard Standard Card Immediate Debit\",\"ds_transaction_id\":null,\"exp_month\":1,\"exp_year\":2033,\"extended_authorization\":{\"status\":\"disabled\"},\"fingerprint\":\"OJLIDeVo0kw6CULf\",\"funding\":\"debit\",\"iin\":\"548913\",\"incremental_authorization\":{\"status\":\"unavailable\"},\"installments\":null,\"issuer\":\"OPEN BANK S.A.\",\"last4\":\"6969\",\"mandate\":null,\"moto\":false,\"multicapture\":{\"status\":\"unavailable\"},\"network\":\"mastercard\",\"network_token\":{\"used\":false},\"network_transaction_id\":\"TCSNXA70A0127\",\"overcapture\":{\"maximum_amount_capturable\":22990,\"status\":\"unavailable\"},\"payment_account_reference\":\"50019ZQDZBXMZ2SMRO306SARFEMSP\",\"regulated_status\":\"unregulated\",\"three_d_secure\":null,\"wallet\":null},\"type\":\"card\"},\"refunded\":false,\"source\":null,\"status\":\"succeeded\",\"mit_params\":{\"network_transaction_id\":\"TCSNXA70A0127\"}},\"confirmation_method\":\"manual\",\"created\":1769525879,\"currency\":\"eur\",\"customer\":null,\"last_payment_error\":null,\"livemode\":true,\"metadata\":{\"payment_id\":\"rZXKR3jzvqNLR5jj84MBIBO9u\",\"payments_extension\":\"true\",\"payments_extension_type\":\"card\",\"reconciliation_flow\":\"payments_api\",\"shop_id\":\"751927347\"},\"next_action\":null,\"payment_method\":\"pm_1SuDiNIkWweOM9jAMsAF83B6\",\"payment_method_types\":[\"card\"],\"source\":null,\"status\":\"succeeded\"}"</t>
  </si>
  <si>
    <t>AS-95853</t>
  </si>
  <si>
    <t>gid://shopify/Order/7426522579282</t>
  </si>
  <si>
    <t>gid://shopify/OrderTransaction/8599836393810</t>
  </si>
  <si>
    <t>2026-01-13T17:23:06Z</t>
  </si>
  <si>
    <t>ch_3SpBJ8IkWweOM9jA0dmBP2uM</t>
  </si>
  <si>
    <t>rqTpv61CC0gyu400Xkot8vqpL</t>
  </si>
  <si>
    <t>pi_3SpBJ8IkWweOM9jA0y0TwtNX</t>
  </si>
  <si>
    <t>"{\"id\":\"pi_3SpBJ8IkWweOM9jA0y0TwtNX\",\"object\":\"payment_intent\",\"amount\":4990,\"amount_capturable\":0,\"amount_received\":0,\"canceled_at\":null,\"cancellation_reason\":null,\"capture_method\":\"automatic\",\"latest_charge\":{\"id\":\"ch_3SpBJ8IkWweOM9jA0dmBP2uM\",\"object\":\"charge\",\"amount\":4990,\"application_fee\":null,\"balance_transaction\":null,\"captured\":false,\"created\":1768324987,\"currency\":\"eur\",\"failure_code\":\"card_declined\",\"failure_message\":\"Your card was declined.\",\"fraud_details\":{},\"livemode\":true,\"metadata\":{\"payment_id\":\"rqTpv61CC0gyu400Xkot8vqpL\",\"payments_extension\":\"true\",\"payments_extension_type\":\"card\",\"reconciliation_flow\":\"payments_api\",\"shop_id\":\"751927347\"},\"outcome\":{\"advice_code\":\"confirm_card_data\",\"network_advice_code\":\"01\",\"network_decline_code\":\"83\",\"network_status\":\"declined_by_network\",\"reason\":\"generic_decline\",\"risk_level\":\"normal\",\"seller_message\":\"The bank did not return any further details with this decline.\",\"type\":\"issuer_declined\"},\"paid\":false,\"payment_intent\":\"pi_3SpBJ8IkWweOM9jA0y0TwtNX\",\"payment_method\":\"pm_1SpBJ8IkWweOM9jAbpnaSmBj\",\"payment_method_details\":{\"card\":{\"amount_authorized\":null,\"authorization_code\":null,\"brand\":\"mastercard\",\"checks\":{\"address_line1_check\":\"unavailable\",\"address_postal_code_check\":\"unavailable\",\"cvc_check\":\"unavailable\"},\"country\":\"AT\",\"description\":\"Debit MasterCard\",\"ds_transaction_id\":null,\"exp_month\":12,\"exp_year\":2026,\"extended_authorization\":{\"status\":\"disabled\"},\"fingerprint\":\"4PJFPrwWrqhl2NrC\",\"funding\":\"debit\",\"iin\":\"535685\",\"incremental_authorization\":{\"status\":\"unavailable\"},\"installments\":null,\"issuer\":\"PSA PAYMENT SERVICES AUSTRIA G\",\"last4\":\"9647\",\"mandate\":null,\"moto\":false,\"multicapture\":{\"status\":\"unavailable\"},\"network\":\"mastercard\",\"network_token\":{\"used\":false},\"network_transaction_id\":\"MDSUK3C1Z0113\",\"overcapture\":{\"maximum_amount_capturable\":4990,\"status\":\"unavailable\"},\"payment_account_reference\":\"50017WPFYVQUGY3FMIPK1HRVG630G\",\"regulated_status\":\"unregulated\",\"three_d_secure\":null,\"wallet\":null},\"type\":\"card\"},\"refunded\":false,\"source\":null,\"status\":\"failed\",\"mit_params\":{\"network_transaction_id\":\"MDSUK3C1Z0113\"}},\"confirmation_method\":\"manual\",\"created\":1768324986,\"currency\":\"eur\",\"customer\":null,\"last_payment_error\":{\"advice_code\":\"confirm_card_data\",\"charge\":\"ch_3SpBJ8IkWweOM9jA0dmBP2uM\",\"code\":\"card_declined\",\"decline_code\":\"generic_decline\",\"doc_url\":\"https:\\/\\/stripe.com\\/docs\\/error-codes\\/card-declined\",\"message\":\"Your card was declined.\",\"network_advice_code\":\"01\",\"network_decline_code\":\"83\",\"payment_method\":{\"id\":\"pm_1SpBJ8IkWweOM9jAbpnaSmBj\",\"object\":\"payment_method\",\"card\":{\"brand\":\"mastercard\",\"checks\":{\"address_line1_check\":\"unavailable\",\"address_postal_code_check\":\"unavailable\",\"cvc_check\":\"unavailable\"},\"country\":\"AT\",\"description\":\"Debit MasterCard\",\"display_brand\":\"mastercard\",\"exp_month\":12,\"exp_year\":2026,\"fingerprint\":\"4PJFPrwWrqhl2NrC\",\"funding\":\"debit\",\"generated_from\":null,\"iin\":\"535685\",\"issuer\":\"PSA PAYMENT SERVICES AUSTRIA G\",\"last4\":\"9647\",\"network_token\":null,\"networks\":{\"available\":[\"mastercard\"],\"preferred\":null},\"payment_account_reference\":null,\"regulated_status\":\"unregulated\",\"three_d_secure_usage\":{\"supported\":true},\"wallet\":null},\"created\":1768324986,\"livemode\":true,\"metadata\":{},\"type\":\"card\"},\"type\":\"card_error\"},\"livemode\":true,\"metadata\":{\"payment_id\":\"rqTpv61CC0gyu400Xkot8vqpL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</si>
  <si>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gid://shopify/OrderTransaction/8599838556498</t>
  </si>
  <si>
    <t>2026-01-13T17:24:04Z</t>
  </si>
  <si>
    <t>ch_3SpBK5IkWweOM9jA2WoYsPsx</t>
  </si>
  <si>
    <t>rdMGtVshkJck1ohZ5iKqaCm5c</t>
  </si>
  <si>
    <t>pi_3SpBK5IkWweOM9jA2CkcEEoa</t>
  </si>
  <si>
    <t>"{\"id\":\"pi_3SpBK5IkWweOM9jA2CkcEEoa\",\"object\":\"payment_intent\",\"amount\":4990,\"amount_capturable\":0,\"amount_received\":4990,\"canceled_at\":null,\"cancellation_reason\":null,\"capture_method\":\"automatic\",\"latest_charge\":{\"id\":\"ch_3SpBK5IkWweOM9jA2WoYsPsx\",\"object\":\"charge\",\"amount\":4990,\"application_fee\":\"fee_1SpBK7IkWweOM9jA9163cOaK\",\"balance_transaction\":\"txn_3SpBK5IkWweOM9jA2W01Dxt4\",\"captured\":true,\"created\":1768325046,\"currency\":\"eur\",\"failure_code\":null,\"failure_message\":null,\"fraud_details\":{},\"livemode\":true,\"metadata\":{\"payment_id\":\"rdMGtVshkJck1ohZ5iKqaCm5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BK5IkWweOM9jA2CkcEEoa\",\"payment_method\":\"pm_1SpBK5IkWweOM9jAeykG1Xox\",\"payment_method_details\":{\"card\":{\"amount_authorized\":4990,\"authorization_code\":\"616563\",\"brand\":\"mastercard\",\"checks\":{\"address_line1_check\":\"unavailable\",\"address_postal_code_check\":\"unavailable\",\"cvc_check\":\"unavailable\"},\"country\":\"AT\",\"description\":\"Debit MasterCard\",\"ds_transaction_id\":null,\"exp_month\":12,\"exp_year\":2030,\"extended_authorization\":{\"status\":\"disabled\"},\"fingerprint\":\"4PJFPrwWrqhl2NrC\",\"funding\":\"debit\",\"iin\":\"535685\",\"incremental_authorization\":{\"status\":\"unavailable\"},\"installments\":null,\"issuer\":\"PSA PAYMENT SERVICES AUSTRIA G\",\"last4\":\"9647\",\"mandate\":null,\"moto\":false,\"multicapture\":{\"status\":\"unavailable\"},\"network\":\"mastercard\",\"network_token\":{\"used\":false},\"network_transaction_id\":\"MDSOQLLA70113\",\"overcapture\":{\"maximum_amount_capturable\":4990,\"status\":\"unavailable\"},\"payment_account_reference\":\"50017WPFYVQUGY3FMIPK1HRVG630G\",\"regulated_status\":\"unregulated\",\"three_d_secure\":null,\"wallet\":null},\"type\":\"card\"},\"refunded\":false,\"source\":null,\"status\":\"succeeded\",\"mit_params\":{\"network_transaction_id\":\"MDSOQLLA70113\"}},\"confirmation_method\":\"manual\",\"created\":1768325045,\"currency\":\"eur\",\"customer\":null,\"last_payment_error\":null,\"livemode\":true,\"metadata\":{\"payment_id\":\"rdMGtVshkJck1ohZ5iKqaCm5c\",\"payments_extension\":\"true\",\"payments_extension_type\":\"card\",\"reconciliation_flow\":\"payments_api\",\"shop_id\":\"751927347\"},\"next_action\":null,\"payment_method\":\"pm_1SpBK5IkWweOM9jAeykG1Xox\",\"payment_method_types\":[\"card\"],\"source\":null,\"status\":\"succeeded\"}"</t>
  </si>
  <si>
    <t>AS-97142</t>
  </si>
  <si>
    <t>gid://shopify/Order/7514280591698</t>
  </si>
  <si>
    <t>gid://shopify/OrderTransaction/8648261271890</t>
  </si>
  <si>
    <t>2026-01-30T17:33:53Z</t>
  </si>
  <si>
    <t>ch_3SvLZuIkWweOM9jA1sU7QyUq</t>
  </si>
  <si>
    <t>rW3ZoV6XY0YNGiWSgU3wQBgB9</t>
  </si>
  <si>
    <t>pi_3SvLZuIkWweOM9jA1j7CPIBQ</t>
  </si>
  <si>
    <t>"{\"id\":\"pi_3SvLZuIkWweOM9jA1j7CPIBQ\",\"object\":\"payment_intent\",\"amount\":3790,\"amount_capturable\":0,\"amount_received\":3790,\"canceled_at\":null,\"cancellation_reason\":null,\"capture_method\":\"automatic\",\"latest_charge\":{\"id\":\"ch_3SvLZuIkWweOM9jA1sU7QyUq\",\"object\":\"charge\",\"amount\":3790,\"application_fee\":\"fee_1SvLZvIkWweOM9jAZDKLiptv\",\"balance_transaction\":\"txn_3SvLZuIkWweOM9jA1zVEEJrD\",\"captured\":true,\"created\":1769794434,\"currency\":\"eur\",\"failure_code\":null,\"failure_message\":null,\"fraud_details\":{},\"livemode\":true,\"metadata\":{\"payment_id\":\"rW3ZoV6XY0YNGiWSgU3wQBgB9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LZuIkWweOM9jA1j7CPIBQ\",\"payment_method\":\"pm_1SvLZuIkWweOM9jACeda6kao\",\"payment_method_details\":{\"card\":{\"amount_authorized\":3790,\"authorization_code\":\"660363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cd6di8KcA7AtuteJ\",\"funding\":\"debit\",\"iin\":\"480034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486030632359704\",\"overcapture\":{\"maximum_amount_capturable\":3790,\"status\":\"unavailable\"},\"payment_account_reference\":\"V0010013825071673467857106476\",\"regulated_status\":\"unregulated\",\"three_d_secure\":null,\"wallet\":{\"apple_pay\":{\"type\":\"apple_pay\"},\"dynamic_last4\":\"9955\",\"type\":\"apple_pay\"}},\"type\":\"card\"},\"refunded\":false,\"source\":null,\"status\":\"succeeded\",\"mit_params\":{\"network_transaction_id\":\"486030632359704\"}},\"confirmation_method\":\"manual\",\"created\":1769794434,\"currency\":\"eur\",\"customer\":null,\"last_payment_error\":null,\"livemode\":true,\"metadata\":{\"payment_id\":\"rW3ZoV6XY0YNGiWSgU3wQBgB9\",\"payments_extension\":\"true\",\"payments_extension_type\":\"card\",\"reconciliation_flow\":\"payments_api\",\"shop_id\":\"751927347\"},\"next_action\":null,\"payment_method\":\"pm_1SvLZuIkWweOM9jACeda6kao\",\"payment_method_types\":[\"card\"],\"source\":null,\"status\":\"succeeded\"}"</t>
  </si>
  <si>
    <t>AS-96568</t>
  </si>
  <si>
    <t>gid://shopify/Order/7488923926866</t>
  </si>
  <si>
    <t>gid://shopify/OrderTransaction/8627040682322</t>
  </si>
  <si>
    <t>2026-01-23T05:37:58Z</t>
  </si>
  <si>
    <t>py_3Ssd4EIkWweOM9jA0qcDAxE2</t>
  </si>
  <si>
    <t>rphREa4mJCpOHK22SIjb8UL7D</t>
  </si>
  <si>
    <t>"{\"id\":\"py_3Ssd4EIkWweOM9jA0qcDAxE2\",\"object\":\"charge\",\"amount\":3190,\"application_fee\":\"fee_1Ssd4aIkWweOM9jAmrqEcA8B\",\"balance_transaction\":\"txn_3Ssd4EIkWweOM9jA0ddApqSW\",\"captured\":true,\"created\":1769146700,\"currency\":\"eur\",\"failure_code\":null,\"failure_message\":null,\"fraud_details\":{},\"livemode\":true,\"metadata\":{\"payments_extension_type\":\"klarna\",\"reconciliation_flow\":\"payments_api\",\"shop_id\":\"751927347\",\"payments_extension\":\"true\",\"payment_id\":\"rphREa4mJCpOHK22SIjb8UL7D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sd4EIkWweOM9jA0I64cylD\",\"payment_method\":\"pm_1Ssd4EIkWweOM9jAaxpS8Hoa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</si>
  <si>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AS-96812</t>
  </si>
  <si>
    <t>gid://shopify/Order/7495573537106</t>
  </si>
  <si>
    <t>gid://shopify/OrderTransaction/8635351073106</t>
  </si>
  <si>
    <t>2026-01-26T09:39:45Z</t>
  </si>
  <si>
    <t>88C658091W502973M</t>
  </si>
  <si>
    <t>"{\"id\":\"88C658091W502973M\",\"intent\":\"CAPTURE\",\"status\":\"COMPLETED\",\"payment_source\":{\"paypal\":{\"email_address\":\"paypal@brainsport.de\",\"account_id\":\"ZSZC9AEHS63J2\",\"account_status\":\"VERIFIED\",\"name\":{\"given_name\":\"Holger\",\"surname\":\"Lerch\"},\"business_name\":\"brainsport GmbH \\u0026 Co. Kg\",\"phone_number\":{\"national_number\":\"49015152880006\"},\"address\":{\"address_line_1\":\"Oberweg 3\",\"address_line_2\":\" \",\"admin_area_2\":\"Waldkappel\",\"postal_code\":\"37284\",\"country_code\":\"DE\"}}},\"purchase_units\":[{\"reference_id\":\"default\",\"amount\":{\"currency_code\":\"EUR\",\"value\":\"261.45\",\"breakdown\":{\"item_total\":{\"currency_code\":\"EUR\",\"value\":\"290.50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29.05\"}}},\"payee\":{\"email_address\":\"info@artestaposters.com\",\"merchant_id\":\"CZQCEKGVW6QGG\",\"display_data\":{\"brand_name\":\"Artesta\"}},\"payment_instruction\":{\"disbursement_mode\":\"INSTANT\"},\"description\":\"You are awesome! - P\u00f3ster \\/ Sin marco \\/ 50x70\",\"custom_id\":\"{\\\"shop_id\\\":751927347,\\\"session_id\\\":\\\"rIS6Jl25eEJBfpTOR5szhKI02\\\"}\",\"invoice_id\":\"rIS6Jl25eEJBfpTOR5szhKI02\",\"items\":[{\"name\":\"You are awesome! - P\u00f3ster \\/ Sin marco \\/ 50x70\",\"unit_amount\":{\"currency_code\":\"EUR\",\"value\":\"32.95\"},\"tax\":{\"currency_code\":\"EUR\",\"value\":\"0.00\"},\"quantity\":\"1\"},{\"name\":\"Mandela - P\u00f3ster \\/ Sin marco \\/ 50x70\",\"unit_amount\":{\"currency_code\":\"EUR\",\"value\":\"32.95\"},\"tax\":{\"currency_code\":\"EUR\",\"value\":\"0.00\"},\"quantity\":\"1\"},{\"name\":\"Save water drink gin - P\u00f3ster \\/ Sin marco \\/ 50x70\",\"unit_amount\":{\"currency_code\":\"EUR\",\"value\":\"32.95\"},\"tax\":{\"currency_code\":\"EUR\",\"value\":\"0.00\"},\"quantity\":\"1\"},{\"name\":\"The Most Important Things are not Things - P\u00f3ster \\/ Sin marco \\/ 30x40\",\"unit_amount\":{\"currency_code\":\"EUR\",\"value\":\"19.95\"},\"tax\":{\"currency_code\":\"EUR\",\"value\":\"0.00\"},\"quantity\":\"1\"},{\"name\":\"Success quote - P\u00f3ster \\/ Sin marco \\/ 30x40\",\"unit_amount\":{\"currency_code\":\"EUR\",\"value\":\"19.95\"},\"tax\":{\"currency_code\":\"EUR\",\"value\":\"0.00\"},\"quantity\":\"1\"},{\"name\":\"Inhale, Exhale, Repeat - P\u00f3ster \\/ Sin marco \\/ 30x40\",\"unit_amount\":{\"currency_code\":\"EUR\",\"value\":\"19.95\"},\"tax\":{\"currency_code\":\"EUR\",\"value\":\"0.00\"},\"quantity\":\"1\"},{\"name\":\"Now - P\u00f3ster \\/ Sin marco \\/ 50x70\",\"unit_amount\":{\"currency_code\":\"EUR\",\"value\":\"32.95\"},\"tax\":{\"currency_code\":\"EUR\",\"value\":\"0.00\"},\"quantity\":\"1\"},{\"name\":\"Happiness meaning quote - P\u00f3ster \\/ Sin marco \\/ 50x70\",\"unit_amount\":{\"currency_code\":\"EUR\",\"value\":\"32.95\"},\"tax\":{\"currency_code\":\"EUR\",\"value\":\"0.00\"},\"quantity\":\"1\"},{\"name\":\"Orange Strokes - Ejaaz Haniff - P\u00f3ster \\/ Sin marco \\/ 50x70\",\"unit_amount\":{\"currency_code\":\"EUR\",\"value\":\"32.95\"},\"tax\":{\"currency_code\":\"EUR\",\"value\":\"0.00\"},\"quantity\":\"2\"}],\"shipping\":{\"name\":{\"full_name\":\"brainsport GmbH \\u0026 Co KG Holger Lerch\"},\"address\":{\"address_line_1\":\"Friemer strasse 12\",\"admin_area_2\":\"Waldkappel\",\"postal_code\":\"37284\",\"country_code\":\"DE\"}},\"payments\":{\"captures\":[{\"id\":\"972672774F189505V\",\"status\":\"COMPLETED\",\"amount\":{\"currency_code\":\"EUR\",\"value\":\"261.45\"},\"final_capture\":true,\"disbursement_mode\":\"INSTANT\",\"seller_protection\":{\"status\":\"ELIGIBLE\",\"dispute_categories\":[\"ITEM_NOT_RECEIVED\",\"UNAUTHORIZED_TRANSACTION\"]},\"seller_receivable_breakdown\":{\"gross_amount\":{\"currency_code\":\"EUR\",\"value\":\"261.45\"},\"paypal_fee\":{\"currency_code\":\"EUR\",\"value\":\"7.93\"},\"net_amount\":{\"currency_code\":\"EUR\",\"value\":\"253.52\"}},\"invoice_id\":\"rIS6Jl25eEJBfpTOR5szhKI02\",\"custom_id\":\"{\\\"shop_id\\\":751927347,\\\"session_id\\\":\\\"rIS6Jl25eEJBfpTOR5szhKI02\\\"}\",\"links\":[{\"href\":\"https:\\/\\/api.paypal.com\\/v2\\/payments\\/captures\\/972672774F189505V\",\"rel\":\"self\",\"method\":\"GET\"},{\"href\":\"https:\\/\\/api.paypal.com\\/v2\\/payments\\/captures\\/972672774F189505V\\/refund\",\"rel\":\"refund\",\"method\":\"POST\"},{\"href\":\"https:\\/\\/api.paypal.com\\/v2\\/checkout\\/orders\\/88C658091W502973M\",\"rel\":\"up\",\"method\":\"GET\"}],\"create_time\":\"2026-01-26T09:39:47Z\",\"update_time\":\"2026-01-26T09:39:47Z\"}]}}],\"payer\":{\"name\":{\"given_name\":\"Holger\",\"surname\":\"Lerch\"},\"email_address\":\"paypal@brainsport.de\",\"payer_id\":\"ZSZC9AEHS63J2\",\"phone\":{\"phone_number\":{\"national_number\":\"49015152880006\"}},\"address\":{\"address_line_1\":\"Oberweg 3\",\"address_line_2\":\" \",\"admin_area_2\":\"Waldkappel\",\"postal_code\":\"37284\",\"country_code\":\"DE\"}},\"create_time\":\"2026-01-26T09:38:43Z\",\"update_time\":\"2026-01-26T09:39:47Z\",\"links\":[{\"href\":\"https:\\/\\/api.paypal.com\\/v2\\/checkout\\/orders\\/88C658091W502973M\",\"rel\":\"self\",\"method\":\"GET\"}]}"</t>
  </si>
  <si>
    <t>AS-96772</t>
  </si>
  <si>
    <t>gid://shopify/Order/7494529646930</t>
  </si>
  <si>
    <t>gid://shopify/OrderTransaction/8634035142994</t>
  </si>
  <si>
    <t>2026-01-25T18:01:12Z</t>
  </si>
  <si>
    <t>3SU63074WC633280J</t>
  </si>
  <si>
    <t>"{\"id\":\"3SU63074WC633280J\",\"intent\":\"CAPTURE\",\"status\":\"COMPLETED\",\"payment_source\":{\"paypal\":{\"email_address\":\"Uhs.lindner@gmail.com\",\"account_id\":\"V687F4TGW6TTL\",\"account_status\":\"VERIFIED\",\"name\":{\"given_name\":\"Ulrike\",\"surname\":\"Lindner\"},\"phone_number\":{\"national_number\":\"490252260827\"},\"address\":{\"address_line_1\":\"Zur Polterkuhle 28c\",\"admin_area_2\":\"OELDE\",\"postal_code\":\"59302\",\"country_code\":\"DE\"}}},\"purchase_units\":[{\"reference_id\":\"default\",\"amount\":{\"currency_code\":\"EUR\",\"value\":\"44.90\",\"breakdown\":{\"item_total\":{\"currency_code\":\"EUR\",\"value\":\"39.95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urious sheep - P\u00f3ster \\/ Sin marco \\/ 60x90\",\"custom_id\":\"{\\\"shop_id\\\":751927347,\\\"session_id\\\":\\\"rmEIXeM5PgbOfrrAZhnFmsi0U\\\"}\",\"invoice_id\":\"rmEIXeM5PgbOfrrAZhnFmsi0U\",\"items\":[{\"name\":\"Curious sheep - P\u00f3ster \\/ Sin marco \\/ 60x90\",\"unit_amount\":{\"currency_code\":\"EUR\",\"value\":\"39.95\"},\"tax\":{\"currency_code\":\"EUR\",\"value\":\"0.00\"},\"quantity\":\"1\"}],\"shipping\":{\"name\":{\"full_name\":\"Ulrike Lindner\"},\"address\":{\"address_line_1\":\"Zur Polterkuhle 28c\",\"admin_area_2\":\"OELDE\",\"postal_code\":\"59302\",\"country_code\":\"DE\"}},\"supplementary_data\":{\"tax_nexus\":[]},\"payments\":{\"captures\":[{\"id\":\"35X51774DH751204T\",\"status\":\"COMPLETED\",\"amount\":{\"currency_code\":\"EUR\",\"value\":\"44.90\"},\"final_capture\":true,\"disbursement_mode\":\"INSTANT\",\"seller_protection\":{\"status\":\"ELIGIBLE\",\"dispute_categories\":[\"ITEM_NOT_RECEIVED\",\"UNAUTHORIZED_TRANSACTION\"]},\"seller_receivable_breakdown\":{\"gross_amount\":{\"currency_code\":\"EUR\",\"value\":\"44.90\"},\"paypal_fee\":{\"currency_code\":\"EUR\",\"value\":\"1.65\"},\"net_amount\":{\"currency_code\":\"EUR\",\"value\":\"43.25\"}},\"invoice_id\":\"rmEIXeM5PgbOfrrAZhnFmsi0U\",\"custom_id\":\"{\\\"shop_id\\\":751927347,\\\"session_id\\\":\\\"rmEIXeM5PgbOfrrAZhnFmsi0U\\\"}\",\"links\":[{\"href\":\"https:\\/\\/api.paypal.com\\/v2\\/payments\\/captures\\/35X51774DH751204T\",\"rel\":\"self\",\"method\":\"GET\"},{\"href\":\"https:\\/\\/api.paypal.com\\/v2\\/payments\\/captures\\/35X51774DH751204T\\/refund\",\"rel\":\"refund\",\"method\":\"POST\"},{\"href\":\"https:\\/\\/api.paypal.com\\/v2\\/checkout\\/orders\\/3SU63074WC633280J\",\"rel\":\"up\",\"method\":\"GET\"}],\"create_time\":\"2026-01-25T18:01:14Z\",\"update_time\":\"2026-01-25T18:01:14Z\"}]}}],\"payer\":{\"name\":{\"given_name\":\"Ulrike\",\"surname\":\"Lindner\"},\"email_address\":\"Uhs.lindner@gmail.com\",\"payer_id\":\"V687F4TGW6TTL\",\"phone\":{\"phone_number\":{\"national_number\":\"490252260827\"}},\"address\":{\"address_line_1\":\"Zur Polterkuhle 28c\",\"admin_area_2\":\"OELDE\",\"postal_code\":\"59302\",\"country_code\":\"DE\"}},\"create_time\":\"2026-01-25T17:59:56Z\",\"update_time\":\"2026-01-25T18:01:14Z\",\"links\":[{\"href\":\"https:\\/\\/api.paypal.com\\/v2\\/checkout\\/orders\\/3SU63074WC633280J\",\"rel\":\"self\",\"method\":\"GET\"}]}"</t>
  </si>
  <si>
    <t>AS-95665</t>
  </si>
  <si>
    <t>gid://shopify/Order/7421060579666</t>
  </si>
  <si>
    <t>gid://shopify/OrderTransaction/8594433016146</t>
  </si>
  <si>
    <t>2026-01-11T16:03:30Z</t>
  </si>
  <si>
    <t>1J052507LX606890W</t>
  </si>
  <si>
    <t>"{\"id\":\"1J052507LX606890W\",\"intent\":\"CAPTURE\",\"status\":\"COMPLETED\",\"payment_source\":{\"paypal\":{\"email_address\":\"katrin-scholtz@gmx.de\",\"account_id\":\"HB5UL3FQQEMGG\",\"account_status\":\"VERIFIED\",\"name\":{\"given_name\":\"Katrin\",\"surname\":\"Scholtz\"},\"phone_number\":{\"national_number\":\"4916094486225\"},\"address\":{\"address_line_1\":\"Sachsenweg 12c\",\"admin_area_2\":\"Hamburg\",\"postal_code\":\"22455\",\"country_code\":\"DE\"}}},\"purchase_units\":[{\"reference_id\":\"default\",\"amount\":{\"currency_code\":\"EUR\",\"value\":\"143.90\",\"breakdown\":{\"item_total\":{\"currency_code\":\"EUR\",\"value\":\"143.90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Eucalyptus I - P\u00f3ster \\/ Madera roble natural \\/ 40x50\",\"custom_id\":\"{\\\"shop_id\\\":751927347,\\\"session_id\\\":\\\"rzyd5fRRbupqDaTyLzUPBNjjB\\\"}\",\"invoice_id\":\"rzyd5fRRbupqDaTyLzUPBNjjB\",\"items\":[{\"name\":\"Eucalyptus I - P\u00f3ster \\/ Madera roble natural \\/ 40x50\",\"unit_amount\":{\"currency_code\":\"EUR\",\"value\":\"58.95\"},\"tax\":{\"currency_code\":\"EUR\",\"value\":\"0.00\"},\"quantity\":\"1\"},{\"name\":\"Waterflowers - P\u00f3ster \\/ Madera roble natural \\/ 60x90\",\"unit_amount\":{\"currency_code\":\"EUR\",\"value\":\"84.95\"},\"tax\":{\"currency_code\":\"EUR\",\"value\":\"0.00\"},\"quantity\":\"1\"}],\"shipping\":{\"name\":{\"full_name\":\"apo-rot\u00a0Apotheke Katrin\u00a0Scholtz\"},\"address\":{\"address_line_1\":\"Blankeneser Bahnhofstra\u00dfe 58\",\"admin_area_2\":\"Hamburg\",\"postal_code\":\"22587\",\"country_code\":\"DE\"}},\"supplementary_data\":{\"tax_nexus\":[]},\"payments\":{\"captures\":[{\"id\":\"3N587572TJ277201G\",\"status\":\"COMPLETED\",\"amount\":{\"currency_code\":\"EUR\",\"value\":\"143.90\"},\"final_capture\":true,\"disbursement_mode\":\"INSTANT\",\"seller_protection\":{\"status\":\"ELIGIBLE\",\"dispute_categories\":[\"ITEM_NOT_RECEIVED\",\"UNAUTHORIZED_TRANSACTION\"]},\"seller_receivable_breakdown\":{\"gross_amount\":{\"currency_code\":\"EUR\",\"value\":\"143.90\"},\"paypal_fee\":{\"currency_code\":\"EUR\",\"value\":\"4.52\"},\"net_amount\":{\"currency_code\":\"EUR\",\"value\":\"139.38\"}},\"invoice_id\":\"rzyd5fRRbupqDaTyLzUPBNjjB\",\"custom_id\":\"{\\\"shop_id\\\":751927347,\\\"session_id\\\":\\\"rzyd5fRRbupqDaTyLzUPBNjjB\\\"}\",\"links\":[{\"href\":\"https:\\/\\/api.paypal.com\\/v2\\/payments\\/captures\\/3N587572TJ277201G\",\"rel\":\"self\",\"method\":\"GET\"},{\"href\":\"https:\\/\\/api.paypal.com\\/v2\\/payments\\/captures\\/3N587572TJ277201G\\/refund\",\"rel\":\"refund\",\"method\":\"POST\"},{\"href\":\"https:\\/\\/api.paypal.com\\/v2\\/checkout\\/orders\\/1J052507LX606890W\",\"rel\":\"up\",\"method\":\"GET\"}],\"create_time\":\"2026-01-11T16:03:32Z\",\"update_time\":\"2026-01-11T16:03:32Z\"}]}}],\"payer\":{\"name\":{\"given_name\":\"Katrin\",\"surname\":\"Scholtz\"},\"email_address\":\"katrin-scholtz@gmx.de\",\"payer_id\":\"HB5UL3FQQEMGG\",\"phone\":{\"phone_number\":{\"national_number\":\"4916094486225\"}},\"address\":{\"address_line_1\":\"Sachsenweg 12c\",\"admin_area_2\":\"Hamburg\",\"postal_code\":\"22455\",\"country_code\":\"DE\"}},\"create_time\":\"2026-01-11T16:01:41Z\",\"update_time\":\"2026-01-11T16:03:32Z\",\"links\":[{\"href\":\"https:\\/\\/api.paypal.com\\/v2\\/checkout\\/orders\\/1J052507LX606890W\",\"rel\":\"self\",\"method\":\"GET\"}]}"</t>
  </si>
  <si>
    <t>AS-96964</t>
  </si>
  <si>
    <t>gid://shopify/Order/7500191334738</t>
  </si>
  <si>
    <t>gid://shopify/OrderTransaction/8641062306130</t>
  </si>
  <si>
    <t>2026-01-28T08:25:43Z</t>
  </si>
  <si>
    <t>73K796353R8831507</t>
  </si>
  <si>
    <t>"{\"id\":\"73K796353R8831507\",\"intent\":\"CAPTURE\",\"status\":\"COMPLETED\",\"payment_source\":{\"paypal\":{\"email_address\":\"annawust@yahoo.de\",\"account_id\":\"CTB3P93ECRNM6\",\"account_status\":\"VERIFIED\",\"name\":{\"given_name\":\"Ann-Kathrin\",\"surname\":\"Wust\"},\"phone_number\":{\"national_number\":\"4917623713565\"},\"address\":{\"address_line_1\":\"Theodor-Heuss-Ring 15\",\"admin_area_2\":\"Dietzenbach\",\"postal_code\":\"63128\",\"country_code\":\"DE\"}}},\"purchase_units\":[{\"reference_id\":\"default\",\"amount\":{\"currency_code\":\"EUR\",\"value\":\"54.90\",\"breakdown\":{\"item_total\":{\"currency_code\":\"EUR\",\"value\":\"49.95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atercolor Landscape N 32 - Lienzo \\/ Sin marco \\/ 40x50\",\"custom_id\":\"{\\\"shop_id\\\":751927347,\\\"session_id\\\":\\\"rmy5LcYhIqPg5LOpk4KsM1lkH\\\"}\",\"invoice_id\":\"rmy5LcYhIqPg5LOpk4KsM1lkH\",\"soft_descriptor\":\"ARTESTASTOR ARTESTASTO\",\"items\":[{\"name\":\"Watercolor Landscape N 32 - Lienzo \\/ Sin marco \\/ 40x50\",\"unit_amount\":{\"currency_code\":\"EUR\",\"value\":\"49.95\"},\"tax\":{\"currency_code\":\"EUR\",\"value\":\"0.00\"},\"quantity\":\"1\"}],\"shipping\":{\"name\":{\"full_name\":\"Ann-Kathrin Wust\"},\"address\":{\"address_line_1\":\"Theodor-Heuss-Ring 15\",\"admin_area_2\":\"Dietzenbach\",\"postal_code\":\"63128\",\"country_code\":\"DE\"}},\"payments\":{\"captures\":[{\"id\":\"4U422913NR9880941\",\"status\":\"COMPLETED\",\"amount\":{\"currency_code\":\"EUR\",\"value\":\"54.90\"},\"final_capture\":true,\"disbursement_mode\":\"INSTANT\",\"seller_protection\":{\"status\":\"ELIGIBLE\",\"dispute_categories\":[\"ITEM_NOT_RECEIVED\",\"UNAUTHORIZED_TRANSACTION\"]},\"seller_receivable_breakdown\":{\"gross_amount\":{\"currency_code\":\"EUR\",\"value\":\"54.90\"},\"paypal_fee\":{\"currency_code\":\"EUR\",\"value\":\"1.94\"},\"net_amount\":{\"currency_code\":\"EUR\",\"value\":\"52.96\"}},\"invoice_id\":\"rmy5LcYhIqPg5LOpk4KsM1lkH\",\"custom_id\":\"{\\\"shop_id\\\":751927347,\\\"session_id\\\":\\\"rmy5LcYhIqPg5LOpk4KsM1lkH\\\"}\",\"links\":[{\"href\":\"https:\\/\\/api.paypal.com\\/v2\\/payments\\/captures\\/4U422913NR9880941\",\"rel\":\"self\",\"method\":\"GET\"},{\"href\":\"https:\\/\\/api.paypal.com\\/v2\\/payments\\/captures\\/4U422913NR9880941\\/refund\",\"rel\":\"refund\",\"method\":\"POST\"},{\"href\":\"https:\\/\\/api.paypal.com\\/v2\\/checkout\\/orders\\/73K796353R8831507\",\"rel\":\"up\",\"method\":\"GET\"}],\"create_time\":\"2026-01-28T08:25:46Z\",\"update_time\":\"2026-01-28T08:25:46Z\"}]}}],\"payer\":{\"name\":{\"given_name\":\"Ann-Kathrin\",\"surname\":\"Wust\"},\"email_address\":\"annawust@yahoo.de\",\"payer_id\":\"CTB3P93ECRNM6\",\"phone\":{\"phone_number\":{\"national_number\":\"4917623713565\"}},\"address\":{\"address_line_1\":\"Theodor-Heuss-Ring 15\",\"admin_area_2\":\"Dietzenbach\",\"postal_code\":\"63128\",\"country_code\":\"DE\"}},\"create_time\":\"2026-01-28T08:24:56Z\",\"update_time\":\"2026-01-28T08:25:46Z\",\"links\":[{\"href\":\"https:\\/\\/api.paypal.com\\/v2\\/checkout\\/orders\\/73K796353R8831507\",\"rel\":\"self\",\"method\":\"GET\"}]}"</t>
  </si>
  <si>
    <t>AS-94943</t>
  </si>
  <si>
    <t>gid://shopify/Order/7396965581138</t>
  </si>
  <si>
    <t>gid://shopify/OrderTransaction/8572947890514</t>
  </si>
  <si>
    <t>2026-01-03T10:36:41Z</t>
  </si>
  <si>
    <t>ch_3SlSCMIkWweOM9jA0lCLQMyA</t>
  </si>
  <si>
    <t>rbx7ZzdXhr0JLV8bXhGkaEh9o</t>
  </si>
  <si>
    <t>pi_3SlSCMIkWweOM9jA0jzXec52</t>
  </si>
  <si>
    <t>"{\"id\":\"pi_3SlSCMIkWweOM9jA0jzXec52\",\"object\":\"payment_intent\",\"amount\":4990,\"amount_capturable\":0,\"amount_received\":4990,\"canceled_at\":null,\"cancellation_reason\":null,\"capture_method\":\"automatic\",\"latest_charge\":{\"id\":\"ch_3SlSCMIkWweOM9jA0lCLQMyA\",\"object\":\"charge\",\"amount\":4990,\"application_fee\":\"fee_1SlSCNIkWweOM9jAoPSHnJji\",\"balance_transaction\":\"txn_3SlSCMIkWweOM9jA0LFnxZgr\",\"captured\":true,\"created\":1767436602,\"currency\":\"eur\",\"failure_code\":null,\"failure_message\":null,\"fraud_details\":{},\"livemode\":true,\"metadata\":{\"payment_id\":\"rbx7ZzdXhr0JLV8bXhGkaEh9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SCMIkWweOM9jA0jzXec52\",\"payment_method\":\"pm_1SlSCMIkWweOM9jAfDD21HWd\",\"payment_method_details\":{\"card\":{\"amount_authorized\":4990,\"authorization_code\":\"695246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DAE6WYDbjqEkEG76\",\"funding\":\"credit\",\"iin\":\"480040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486003382039346\",\"overcapture\":{\"maximum_amount_capturable\":4990,\"status\":\"unavailable\"},\"payment_account_reference\":\"V0010015824116675891941593827\",\"regulated_status\":\"unregulated\",\"three_d_secure\":null,\"wallet\":{\"apple_pay\":{\"type\":\"apple_pay\"},\"dynamic_last4\":\"7411\",\"type\":\"apple_pay\"}},\"type\":\"card\"},\"refunded\":false,\"source\":null,\"status\":\"succeeded\",\"mit_params\":{\"network_transaction_id\":\"486003382039346\"}},\"confirmation_method\":\"manual\",\"created\":1767436602,\"currency\":\"eur\",\"customer\":null,\"last_payment_error\":null,\"livemode\":true,\"metadata\":{\"payment_id\":\"rbx7ZzdXhr0JLV8bXhGkaEh9o\",\"payments_extension\":\"true\",\"payments_extension_type\":\"card\",\"reconciliation_flow\":\"payments_api\",\"shop_id\":\"751927347\"},\"next_action\":null,\"payment_method\":\"pm_1SlSCMIkWweOM9jAfDD21HWd\",\"payment_method_types\":[\"card\"],\"source\":null,\"status\":\"succeeded\"}"</t>
  </si>
  <si>
    <t>AS-96951</t>
  </si>
  <si>
    <t>gid://shopify/Order/7499473453394</t>
  </si>
  <si>
    <t>gid://shopify/OrderTransaction/8640422117714</t>
  </si>
  <si>
    <t>2026-01-27T21:36:25Z</t>
  </si>
  <si>
    <t>ch_3SuJvxIkWweOM9jA1ZaskQyp</t>
  </si>
  <si>
    <t>rw9TjI0N2O2gZYqPw0GZ50BY0</t>
  </si>
  <si>
    <t>pi_3SuJvxIkWweOM9jA1gmXyEqM</t>
  </si>
  <si>
    <t>"{\"id\":\"pi_3SuJvxIkWweOM9jA1gmXyEqM\",\"object\":\"payment_intent\",\"amount\":10782,\"amount_capturable\":0,\"amount_received\":10782,\"canceled_at\":null,\"cancellation_reason\":null,\"capture_method\":\"automatic\",\"latest_charge\":{\"id\":\"ch_3SuJvxIkWweOM9jA1ZaskQyp\",\"object\":\"charge\",\"amount\":10782,\"application_fee\":\"fee_1SuJwaIkWweOM9jArNJRk6m9\",\"balance_transaction\":\"txn_3SuJvxIkWweOM9jA119TYOG4\",\"captured\":true,\"created\":1769549823,\"currency\":\"eur\",\"failure_code\":null,\"failure_message\":null,\"fraud_details\":{},\"livemode\":true,\"metadata\":{\"payment_id\":\"rw9TjI0N2O2gZYqPw0GZ50BY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JvxIkWweOM9jA1gmXyEqM\",\"payment_method\":\"pm_1SuJvxIkWweOM9jAeCY6a2yo\",\"payment_method_details\":{\"card\":{\"amount_authorized\":10782,\"authorization_code\":\"914701\",\"brand\":\"visa\",\"checks\":{\"address_line1_check\":\"fail\",\"address_postal_code_check\":\"fail\",\"cvc_check\":\"pass\"},\"country\":\"FR\",\"description\":\"Visa Gold\",\"ds_transaction_id\":null,\"exp_month\":11,\"exp_year\":2027,\"extended_authorization\":{\"status\":\"disabled\"},\"fingerprint\":\"VEFzbkZm1v6TjyeG\",\"funding\":\"credit\",\"iin\":\"463342\",\"incremental_authorization\":{\"status\":\"unavailable\"},\"installments\":null,\"issuer\":\"BPCE\",\"last4\":\"3507\",\"mandate\":null,\"moto\":false,\"multicapture\":{\"status\":\"unavailable\"},\"network\":\"visa\",\"network_token\":{\"used\":false},\"network_transaction_id\":\"486027778246305\",\"overcapture\":{\"maximum_amount_capturable\":10782,\"status\":\"unavailable\"},\"payment_account_reference\":\"V001AACC340012021110514948823\",\"regulated_status\":\"unregulated\",\"three_d_secure\":{\"authentication_flow\":\"challenge\",\"electronic_commerce_indicator\":\"05\",\"exemption_indicator\":null,\"result\":\"authenticated\",\"result_reason\":null,\"transaction_id\":\"9267d2df-8591-4ad9-93e0-aeff3b2b6084\",\"version\":\"2.2.0\"},\"wallet\":null},\"type\":\"card\"},\"refunded\":false,\"source\":null,\"status\":\"succeeded\",\"mit_params\":{\"network_transaction_id\":\"486027778246305\"}},\"confirmation_method\":\"manual\",\"created\":1769549785,\"currency\":\"eur\",\"customer\":null,\"last_payment_error\":null,\"livemode\":true,\"metadata\":{\"payment_id\":\"rw9TjI0N2O2gZYqPw0GZ50BY0\",\"payments_extension\":\"true\",\"payments_extension_type\":\"card\",\"reconciliation_flow\":\"payments_api\",\"shop_id\":\"751927347\"},\"next_action\":null,\"payment_method\":\"pm_1SuJvxIkWweOM9jAeCY6a2yo\",\"payment_method_types\":[\"card\"],\"source\":null,\"status\":\"succeeded\"}"</t>
  </si>
  <si>
    <t>AS-95507</t>
  </si>
  <si>
    <t>gid://shopify/Order/7417763463506</t>
  </si>
  <si>
    <t>gid://shopify/OrderTransaction/8590443184466</t>
  </si>
  <si>
    <t>2026-01-09T21:54:22Z</t>
  </si>
  <si>
    <t>ch_3SnndUIkWweOM9jA2Gl0wU7k</t>
  </si>
  <si>
    <t>rIXHdwu3dLi76RWn0kNWAWCZ6</t>
  </si>
  <si>
    <t>pi_3SnndUIkWweOM9jA24lis3V1</t>
  </si>
  <si>
    <t>"{\"id\":\"pi_3SnndUIkWweOM9jA24lis3V1\",\"object\":\"payment_intent\",\"amount\":7385,\"amount_capturable\":0,\"amount_received\":7385,\"canceled_at\":null,\"cancellation_reason\":null,\"capture_method\":\"automatic\",\"latest_charge\":{\"id\":\"ch_3SnndUIkWweOM9jA2Gl0wU7k\",\"object\":\"charge\",\"amount\":7385,\"application_fee\":\"fee_1SnndUIkWweOM9jAYqvauzVo\",\"balance_transaction\":\"txn_3SnndUIkWweOM9jA2xWGp05J\",\"captured\":true,\"created\":1767995664,\"currency\":\"eur\",\"failure_code\":null,\"failure_message\":null,\"fraud_details\":{},\"livemode\":true,\"metadata\":{\"payment_id\":\"rIXHdwu3dLi76RWn0kNWAWCZ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ndUIkWweOM9jA24lis3V1\",\"payment_method\":\"pm_1SnndUIkWweOM9jAgGWJ1sEH\",\"payment_method_details\":{\"card\":{\"amount_authorized\":7385,\"authorization_code\":\"943876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AZALOfqHeJc87vvo\",\"funding\":\"debit\",\"iin\":\"480018\",\"incremental_authorization\":{\"status\":\"unavailable\"},\"installments\":null,\"issuer\":\"Ibercaja Banco S.A\",\"last4\":\"0000\",\"mandate\":null,\"moto\":false,\"multicapture\":{\"status\":\"unavailable\"},\"network\":\"visa\",\"network_token\":{\"used\":false},\"network_transaction_id\":\"486009788642449\",\"overcapture\":{\"maximum_amount_capturable\":7385,\"status\":\"unavailable\"},\"payment_account_reference\":\"V0010015824047594868630112011\",\"regulated_status\":\"unregulated\",\"three_d_secure\":null,\"wallet\":{\"apple_pay\":{\"type\":\"apple_pay\"},\"dynamic_last4\":\"8970\",\"type\":\"apple_pay\"}},\"type\":\"card\"},\"refunded\":false,\"source\":null,\"status\":\"succeeded\",\"mit_params\":{\"network_transaction_id\":\"486009788642449\"}},\"confirmation_method\":\"manual\",\"created\":1767995664,\"currency\":\"eur\",\"customer\":null,\"last_payment_error\":null,\"livemode\":true,\"metadata\":{\"payment_id\":\"rIXHdwu3dLi76RWn0kNWAWCZ6\",\"payments_extension\":\"true\",\"payments_extension_type\":\"card\",\"reconciliation_flow\":\"payments_api\",\"shop_id\":\"751927347\"},\"next_action\":null,\"payment_method\":\"pm_1SnndUIkWweOM9jAgGWJ1sEH\",\"payment_method_types\":[\"card\"],\"source\":null,\"status\":\"succeeded\"}"</t>
  </si>
  <si>
    <t>AS-96583</t>
  </si>
  <si>
    <t>gid://shopify/Order/7489248887122</t>
  </si>
  <si>
    <t>gid://shopify/OrderTransaction/8627482984786</t>
  </si>
  <si>
    <t>2026-01-23T10:14:25Z</t>
  </si>
  <si>
    <t>ch_3SshNmIkWweOM9jA1w4S4Clc</t>
  </si>
  <si>
    <t>rJXJfrRg7yRaZqvjuI1U5XCSf</t>
  </si>
  <si>
    <t>pi_3SshNmIkWweOM9jA1QrXk3QY</t>
  </si>
  <si>
    <t>"{\"id\":\"pi_3SshNmIkWweOM9jA1QrXk3QY\",\"object\":\"payment_intent\",\"amount\":6795,\"amount_capturable\":0,\"amount_received\":6795,\"canceled_at\":null,\"cancellation_reason\":null,\"capture_method\":\"automatic\",\"latest_charge\":{\"id\":\"ch_3SshNmIkWweOM9jA1w4S4Clc\",\"object\":\"charge\",\"amount\":6795,\"application_fee\":\"fee_1SshNoIkWweOM9jARKYVVzJC\",\"balance_transaction\":\"txn_3SshNmIkWweOM9jA15oPZBxk\",\"captured\":true,\"created\":1769163268,\"currency\":\"eur\",\"failure_code\":null,\"failure_message\":null,\"fraud_details\":{},\"livemode\":true,\"metadata\":{\"payment_id\":\"rJXJfrRg7yRaZqvjuI1U5XCS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hNmIkWweOM9jA1QrXk3QY\",\"payment_method\":\"pm_1SshNmIkWweOM9jAbKPwIeNq\",\"payment_method_details\":{\"card\":{\"amount_authorized\":6795,\"authorization_code\":\"289571\",\"brand\":\"visa\",\"checks\":{\"address_line1_check\":\"unavailable\",\"address_postal_code_check\":\"unavailable\",\"cvc_check\":\"pass\"},\"country\":\"ES\",\"description\":\"Visa Classic\",\"ds_transaction_id\":null,\"exp_month\":2,\"exp_year\":2028,\"extended_authorization\":{\"status\":\"disabled\"},\"fingerprint\":\"sN8G9E706QJyCno3\",\"funding\":\"credit\",\"iin\":\"450619\",\"incremental_authorization\":{\"status\":\"unavailable\"},\"installments\":null,\"issuer\":\"BANKINTER S.A.\",\"last4\":\"4746\",\"mandate\":null,\"moto\":false,\"multicapture\":{\"status\":\"unavailable\"},\"network\":\"visa\",\"network_token\":{\"used\":false},\"network_transaction_id\":\"486023368680157\",\"overcapture\":{\"maximum_amount_capturable\":6795,\"status\":\"unavailable\"},\"payment_account_reference\":\"V0010014624037310670024417641\",\"regulated_status\":\"unregulated\",\"three_d_secure\":null,\"wallet\":null},\"type\":\"card\"},\"refunded\":false,\"source\":null,\"status\":\"succeeded\",\"mit_params\":{\"network_transaction_id\":\"486023368680157\"}},\"confirmation_method\":\"manual\",\"created\":1769163266,\"currency\":\"eur\",\"customer\":null,\"last_payment_error\":null,\"livemode\":true,\"metadata\":{\"payment_id\":\"rJXJfrRg7yRaZqvjuI1U5XCSf\",\"payments_extension\":\"true\",\"payments_extension_type\":\"card\",\"reconciliation_flow\":\"payments_api\",\"shop_id\":\"751927347\"},\"next_action\":null,\"payment_method\":\"pm_1SshNmIkWweOM9jAbKPwIeNq\",\"payment_method_types\":[\"card\"],\"source\":null,\"status\":\"succeeded\"}"</t>
  </si>
  <si>
    <t>AS-95565</t>
  </si>
  <si>
    <t>gid://shopify/Order/7419090501970</t>
  </si>
  <si>
    <t>gid://shopify/OrderTransaction/8592136405330</t>
  </si>
  <si>
    <t>2026-01-10T16:08:32Z</t>
  </si>
  <si>
    <t>ch_3So4iLIkWweOM9jA2N7rxE7x</t>
  </si>
  <si>
    <t>ru1asy6TEXqZrjRWWp1umOOuI</t>
  </si>
  <si>
    <t>pi_3So4iLIkWweOM9jA2E4nZpxY</t>
  </si>
  <si>
    <t>"{\"id\":\"pi_3So4iLIkWweOM9jA2E4nZpxY\",\"object\":\"payment_intent\",\"amount\":5985,\"amount_capturable\":0,\"amount_received\":5985,\"canceled_at\":null,\"cancellation_reason\":null,\"capture_method\":\"automatic\",\"latest_charge\":{\"id\":\"ch_3So4iLIkWweOM9jA2N7rxE7x\",\"object\":\"charge\",\"amount\":5985,\"application_fee\":\"fee_1So4iOIkWweOM9jAU36liGNL\",\"balance_transaction\":\"txn_3So4iLIkWweOM9jA2ETa7hPn\",\"captured\":true,\"created\":1768061315,\"currency\":\"eur\",\"failure_code\":null,\"failure_message\":null,\"fraud_details\":{},\"livemode\":true,\"metadata\":{\"payment_id\":\"ru1asy6TEXqZrjRWWp1umOOu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4iLIkWweOM9jA2E4nZpxY\",\"payment_method\":\"pm_1So4iLIkWweOM9jAsTflCxIx\",\"payment_method_details\":{\"card\":{\"amount_authorized\":5985,\"authorization_code\":\"199257\",\"brand\":\"visa\",\"checks\":{\"address_line1_check\":\"unavailable\",\"address_postal_code_check\":\"unavailable\",\"cvc_check\":\"pass\"},\"country\":\"FR\",\"description\":\"Visa Gold\",\"ds_transaction_id\":null,\"exp_month\":12,\"exp_year\":2026,\"extended_authorization\":{\"status\":\"disabled\"},\"fingerprint\":\"2OkKMd3kBXUaQ8Kx\",\"funding\":\"debit\",\"iin\":\"456201\",\"incremental_authorization\":{\"status\":\"unavailable\"},\"installments\":null,\"issuer\":\"AXA BANQUE\",\"last4\":\"8265\",\"mandate\":null,\"moto\":false,\"multicapture\":{\"status\":\"unavailable\"},\"network\":\"visa\",\"network_token\":{\"used\":false},\"network_transaction_id\":\"486010581158184\",\"overcapture\":{\"maximum_amount_capturable\":5985,\"status\":\"unavailable\"},\"payment_account_reference\":\"V0010013823365311166684676889\",\"regulated_status\":\"unregulated\",\"three_d_secure\":null,\"wallet\":null},\"type\":\"card\"},\"refunded\":false,\"source\":null,\"status\":\"succeeded\",\"mit_params\":{\"network_transaction_id\":\"486010581158184\"}},\"confirmation_method\":\"manual\",\"created\":1768061313,\"currency\":\"eur\",\"customer\":null,\"last_payment_error\":null,\"livemode\":true,\"metadata\":{\"payment_id\":\"ru1asy6TEXqZrjRWWp1umOOuI\",\"payments_extension\":\"true\",\"payments_extension_type\":\"card\",\"reconciliation_flow\":\"payments_api\",\"shop_id\":\"751927347\"},\"next_action\":null,\"payment_method\":\"pm_1So4iLIkWweOM9jAsTflCxIx\",\"payment_method_types\":[\"card\"],\"source\":null,\"status\":\"succeeded\"}"</t>
  </si>
  <si>
    <t>AS-96882</t>
  </si>
  <si>
    <t>gid://shopify/Order/7497717023058</t>
  </si>
  <si>
    <t>gid://shopify/OrderTransaction/8637996302674</t>
  </si>
  <si>
    <t>2026-01-26T21:37:09Z</t>
  </si>
  <si>
    <t>ch_3StxT8IkWweOM9jA0WeXxOZC</t>
  </si>
  <si>
    <t>rAsGBMwVnZQkmC9rEosPuYkJD</t>
  </si>
  <si>
    <t>pi_3StxT8IkWweOM9jA0Lx0ii8d</t>
  </si>
  <si>
    <t>"{\"id\":\"pi_3StxT8IkWweOM9jA0Lx0ii8d\",\"object\":\"payment_intent\",\"amount\":8897,\"amount_capturable\":0,\"amount_received\":8897,\"canceled_at\":null,\"cancellation_reason\":null,\"capture_method\":\"automatic\",\"latest_charge\":{\"id\":\"ch_3StxT8IkWweOM9jA0WeXxOZC\",\"object\":\"charge\",\"amount\":8897,\"application_fee\":\"fee_1StxTAIkWweOM9jAVzd60Cih\",\"balance_transaction\":\"txn_3StxT8IkWweOM9jA0nWPe9xS\",\"captured\":true,\"created\":1769463431,\"currency\":\"eur\",\"failure_code\":null,\"failure_message\":null,\"fraud_details\":{},\"livemode\":true,\"metadata\":{\"payment_id\":\"rAsGBMwVnZQkmC9rEosPuYkJ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xT8IkWweOM9jA0Lx0ii8d\",\"payment_method\":\"pm_1StxT8IkWweOM9jAaxE6C6kz\",\"payment_method_details\":{\"card\":{\"amount_authorized\":8897,\"authorization_code\":\"352240\",\"brand\":\"visa\",\"checks\":{\"address_line1_check\":\"unavailable\",\"address_postal_code_check\":\"unavailable\",\"cvc_check\":\"pass\"},\"country\":\"FR\",\"description\":\"Visa Gold\",\"ds_transaction_id\":null,\"exp_month\":12,\"exp_year\":2026,\"extended_authorization\":{\"status\":\"disabled\"},\"fingerprint\":\"Di2ydbFxG2WSiAjY\",\"funding\":\"debit\",\"iin\":\"497176\",\"incremental_authorization\":{\"status\":\"unavailable\"},\"installments\":null,\"issuer\":\"CCF\",\"last4\":\"2719\",\"mandate\":null,\"moto\":false,\"multicapture\":{\"status\":\"unavailable\"},\"network\":\"visa\",\"network_token\":{\"used\":false},\"network_transaction_id\":\"486026778310745\",\"overcapture\":{\"maximum_amount_capturable\":8897,\"status\":\"unavailable\"},\"payment_account_reference\":\"V0010015824091454991227304593\",\"regulated_status\":\"unregulated\",\"three_d_secure\":{\"authentication_flow\":\"frictionless\",\"electronic_commerce_indicator\":\"07\",\"exemption_indicator\":null,\"result\":\"exempted\",\"result_reason\":null,\"transaction_id\":\"d31bb698-a45a-431d-948c-0e662e3509d0\",\"version\":\"2.2.0\"},\"wallet\":null},\"type\":\"card\"},\"refunded\":false,\"source\":null,\"status\":\"succeeded\",\"mit_params\":{\"network_transaction_id\":\"486026778310745\"}},\"confirmation_method\":\"manual\",\"created\":1769463430,\"currency\":\"eur\",\"customer\":null,\"last_payment_error\":null,\"livemode\":true,\"metadata\":{\"payment_id\":\"rAsGBMwVnZQkmC9rEosPuYkJD\",\"payments_extension\":\"true\",\"payments_extension_type\":\"card\",\"reconciliation_flow\":\"payments_api\",\"shop_id\":\"751927347\"},\"next_action\":null,\"payment_method\":\"pm_1StxT8IkWweOM9jAaxE6C6kz\",\"payment_method_types\":[\"card\"],\"source\":null,\"status\":\"succeeded\"}"</t>
  </si>
  <si>
    <t>AS-94869</t>
  </si>
  <si>
    <t>gid://shopify/Order/7394904605010</t>
  </si>
  <si>
    <t>gid://shopify/OrderTransaction/8569153225042</t>
  </si>
  <si>
    <t>2026-01-02T11:18:54Z</t>
  </si>
  <si>
    <t>ch_3Sl6NfIkWweOM9jA1XHdmBiH</t>
  </si>
  <si>
    <t>r7CNzseS3zTpMgr4kFem1G9sZ</t>
  </si>
  <si>
    <t>pi_3Sl6NfIkWweOM9jA1fLLLgz7</t>
  </si>
  <si>
    <t>"{\"id\":\"pi_3Sl6NfIkWweOM9jA1fLLLgz7\",\"object\":\"payment_intent\",\"amount\":11495,\"amount_capturable\":0,\"amount_received\":11495,\"canceled_at\":null,\"cancellation_reason\":null,\"capture_method\":\"automatic\",\"latest_charge\":{\"id\":\"ch_3Sl6NfIkWweOM9jA1XHdmBiH\",\"object\":\"charge\",\"amount\":11495,\"application_fee\":\"fee_1Sl6NfIkWweOM9jAPwT6IFqn\",\"balance_transaction\":\"txn_3Sl6NfIkWweOM9jA1n534rF8\",\"captured\":true,\"created\":1767352735,\"currency\":\"eur\",\"failure_code\":null,\"failure_message\":null,\"fraud_details\":{},\"livemode\":true,\"metadata\":{\"payment_id\":\"r7CNzseS3zTpMgr4kFem1G9s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6NfIkWweOM9jA1fLLLgz7\",\"payment_method\":\"pm_1Sl6NfIkWweOM9jAiraPYyzU\",\"payment_method_details\":{\"card\":{\"amount_authorized\":11495,\"authorization_code\":\"799911\",\"brand\":\"visa\",\"checks\":{\"address_line1_check\":null,\"address_postal_code_check\":null,\"cvc_check\":null},\"country\":\"FR\",\"description\":\"Visa Gold\",\"ds_transaction_id\":null,\"exp_month\":2,\"exp_year\":2030,\"extended_authorization\":{\"status\":\"disabled\"},\"fingerprint\":\"rvA6ALNBvcHCVvgy\",\"funding\":\"credit\",\"iin\":\"490940\",\"incremental_authorization\":{\"status\":\"unavailable\"},\"installments\":null,\"issuer\":\"BPCE\",\"last4\":\"0000\",\"mandate\":null,\"moto\":false,\"multicapture\":{\"status\":\"unavailable\"},\"network\":\"visa\",\"network_token\":{\"used\":false},\"network_transaction_id\":\"486002407358856\",\"overcapture\":{\"maximum_amount_capturable\":11495,\"status\":\"unavailable\"},\"payment_account_reference\":\"V001AACC334012021050502877057\",\"regulated_status\":\"unregulated\",\"three_d_secure\":null,\"wallet\":{\"apple_pay\":{\"type\":\"apple_pay\"},\"dynamic_last4\":\"3294\",\"type\":\"apple_pay\"}},\"type\":\"card\"},\"refunded\":false,\"source\":null,\"status\":\"succeeded\",\"mit_params\":{\"network_transaction_id\":\"486002407358856\"}},\"confirmation_method\":\"manual\",\"created\":1767352735,\"currency\":\"eur\",\"customer\":null,\"last_payment_error\":null,\"livemode\":true,\"metadata\":{\"payment_id\":\"r7CNzseS3zTpMgr4kFem1G9sZ\",\"payments_extension\":\"true\",\"payments_extension_type\":\"card\",\"reconciliation_flow\":\"payments_api\",\"shop_id\":\"751927347\"},\"next_action\":null,\"payment_method\":\"pm_1Sl6NfIkWweOM9jAiraPYyzU\",\"payment_method_types\":[\"card\"],\"source\":null,\"status\":\"succeeded\"}"</t>
  </si>
  <si>
    <t>AS-96793</t>
  </si>
  <si>
    <t>gid://shopify/Order/7494916505938</t>
  </si>
  <si>
    <t>gid://shopify/OrderTransaction/8634492977490</t>
  </si>
  <si>
    <t>2026-01-25T21:12:41Z</t>
  </si>
  <si>
    <t>py_3StabtIkWweOM9jA1JNXpMXl</t>
  </si>
  <si>
    <t>r0apqB6mCh6wKGQEMM1HD4ygG</t>
  </si>
  <si>
    <t>"{\"id\":\"py_3StabtIkWweOM9jA1JNXpMXl\",\"object\":\"charge\",\"amount\":4086,\"application_fee\":\"fee_1StacKIkWweOM9jArArLMcfd\",\"balance_transaction\":\"txn_3StabtIkWweOM9jA1Sxa6HdD\",\"captured\":true,\"created\":1769375588,\"currency\":\"eur\",\"failure_code\":null,\"failure_message\":null,\"fraud_details\":{},\"livemode\":true,\"metadata\":{\"payments_extension_type\":\"klarna\",\"reconciliation_flow\":\"payments_api\",\"shop_id\":\"751927347\",\"payments_extension\":\"true\",\"payment_id\":\"r0apqB6mCh6wKGQEMM1HD4ygG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tabtIkWweOM9jA1aOA94y1\",\"payment_method\":\"pm_1StabtIkWweOM9jA4HhF0jI7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</si>
  <si>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AS-95675</t>
  </si>
  <si>
    <t>gid://shopify/Order/7421196632402</t>
  </si>
  <si>
    <t>gid://shopify/OrderTransaction/8594585813330</t>
  </si>
  <si>
    <t>2026-01-11T17:09:51Z</t>
  </si>
  <si>
    <t>ch_3SoS9DIkWweOM9jA1H6xl4RR</t>
  </si>
  <si>
    <t>r37ON1XOB98Ezob6hXRf38kND</t>
  </si>
  <si>
    <t>pi_3SoS9DIkWweOM9jA1j4iLQUD</t>
  </si>
  <si>
    <t>"{\"id\":\"pi_3SoS9DIkWweOM9jA1j4iLQUD\",\"object\":\"payment_intent\",\"amount\":2490,\"amount_capturable\":0,\"amount_received\":2490,\"canceled_at\":null,\"cancellation_reason\":null,\"capture_method\":\"automatic\",\"latest_charge\":{\"id\":\"ch_3SoS9DIkWweOM9jA1H6xl4RR\",\"object\":\"charge\",\"amount\":2490,\"application_fee\":\"fee_1SoS9GIkWweOM9jAWvb7J6R5\",\"balance_transaction\":\"txn_3SoS9DIkWweOM9jA1Cm72Jmb\",\"captured\":true,\"created\":1768151392,\"currency\":\"eur\",\"failure_code\":null,\"failure_message\":null,\"fraud_details\":{},\"livemode\":true,\"metadata\":{\"payment_id\":\"r37ON1XOB98Ezob6hXRf38kN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S9DIkWweOM9jA1j4iLQUD\",\"payment_method\":\"pm_1SoS9DIkWweOM9jAVThPkGbX\",\"payment_method_details\":{\"card\":{\"amount_authorized\":2490,\"authorization_code\":\"188756\",\"brand\":\"mastercard\",\"checks\":{\"address_line1_check\":\"unavailable\",\"address_postal_code_check\":\"unavailable\",\"cvc_check\":\"unavailable\"},\"country\":\"IT\",\"description\":\"Debit MasterCard\",\"ds_transaction_id\":null,\"exp_month\":2,\"exp_year\":2030,\"extended_authorization\":{\"status\":\"disabled\"},\"fingerprint\":\"MTEjjPKZzWJmqddi\",\"funding\":\"debit\",\"iin\":\"516795\",\"incremental_authorization\":{\"status\":\"unavailable\"},\"installments\":null,\"issuer\":\"INTESA SANPAOLO SPA\",\"last4\":\"2325\",\"mandate\":null,\"moto\":false,\"multicapture\":{\"status\":\"unavailable\"},\"network\":\"mastercard\",\"network_token\":{\"used\":false},\"network_transaction_id\":\"MDUPFZJ0K0111\",\"overcapture\":{\"maximum_amount_capturable\":2490,\"status\":\"unavailable\"},\"payment_account_reference\":\"5001CAYXLZVX1AUZCD9S7CVHZEYWB\",\"regulated_status\":\"unregulated\",\"three_d_secure\":null,\"wallet\":null},\"type\":\"card\"},\"refunded\":false,\"source\":null,\"status\":\"succeeded\",\"mit_params\":{\"network_transaction_id\":\"MDUPFZJ0K0111\"}},\"confirmation_method\":\"manual\",\"created\":1768151391,\"currency\":\"eur\",\"customer\":null,\"last_payment_error\":null,\"livemode\":true,\"metadata\":{\"payment_id\":\"r37ON1XOB98Ezob6hXRf38kND\",\"payments_extension\":\"true\",\"payments_extension_type\":\"card\",\"reconciliation_flow\":\"payments_api\",\"shop_id\":\"751927347\"},\"next_action\":null,\"payment_method\":\"pm_1SoS9DIkWweOM9jAVThPkGbX\",\"payment_method_types\":[\"card\"],\"source\":null,\"status\":\"succeeded\"}"</t>
  </si>
  <si>
    <t>AS-95040</t>
  </si>
  <si>
    <t>gid://shopify/Order/7399372030290</t>
  </si>
  <si>
    <t>gid://shopify/OrderTransaction/8576114786642</t>
  </si>
  <si>
    <t>2026-01-04T15:43:07Z</t>
  </si>
  <si>
    <t>ch_3SltSSIkWweOM9jA1Ugu8asS</t>
  </si>
  <si>
    <t>rK3bhc8nOFlnDPkToNgRu4GK0</t>
  </si>
  <si>
    <t>pi_3SltSSIkWweOM9jA1IJ2J5tC</t>
  </si>
  <si>
    <t>"{\"id\":\"pi_3SltSSIkWweOM9jA1IJ2J5tC\",\"object\":\"payment_intent\",\"amount\":4990,\"amount_capturable\":0,\"amount_received\":4990,\"canceled_at\":null,\"cancellation_reason\":null,\"capture_method\":\"automatic\",\"latest_charge\":{\"id\":\"ch_3SltSSIkWweOM9jA1Ugu8asS\",\"object\":\"charge\",\"amount\":4990,\"application_fee\":\"fee_1SltSTIkWweOM9jA7eFkDlwx\",\"balance_transaction\":\"txn_3SltSSIkWweOM9jA1KaYvjcw\",\"captured\":true,\"created\":1767541388,\"currency\":\"eur\",\"failure_code\":null,\"failure_message\":null,\"fraud_details\":{},\"livemode\":true,\"metadata\":{\"payment_id\":\"rK3bhc8nOFlnDPkToNgRu4GK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tSSIkWweOM9jA1IJ2J5tC\",\"payment_method\":\"pm_1SltSSIkWweOM9jA6q33XceV\",\"payment_method_details\":{\"card\":{\"amount_authorized\":4990,\"authorization_code\":\"625816\",\"brand\":\"mastercard\",\"checks\":{\"address_line1_check\":null,\"address_postal_code_check\":null,\"cvc_check\":null},\"country\":\"ES\",\"description\":\"MasterCard New World Immediate Debit\",\"ds_transaction_id\":null,\"exp_month\":11,\"exp_year\":2027,\"extended_authorization\":{\"status\":\"disabled\"},\"fingerprint\":\"636YkVMexpB6ldFv\",\"funding\":\"debit\",\"iin\":\"515896\",\"incremental_authorization\":{\"status\":\"unavailable\"},\"installments\":null,\"issuer\":\"BANCO SABADELL S.A.\",\"last4\":\"0000\",\"mandate\":null,\"moto\":false,\"multicapture\":{\"status\":\"unavailable\"},\"network\":\"mastercard\",\"network_token\":{\"used\":false},\"network_transaction_id\":\"TNWIX3Q6J0104\",\"overcapture\":{\"maximum_amount_capturable\":4990,\"status\":\"unavailable\"},\"payment_account_reference\":\"50015N2SU84BLRD666VMI50B68A4Q\",\"regulated_status\":\"unregulated\",\"three_d_secure\":null,\"wallet\":{\"apple_pay\":{\"type\":\"apple_pay\"},\"dynamic_last4\":\"1318\",\"type\":\"apple_pay\"}},\"type\":\"card\"},\"refunded\":false,\"source\":null,\"status\":\"succeeded\",\"mit_params\":{\"network_transaction_id\":\"TNWIX3Q6J0104\"}},\"confirmation_method\":\"manual\",\"created\":1767541388,\"currency\":\"eur\",\"customer\":null,\"last_payment_error\":null,\"livemode\":true,\"metadata\":{\"payment_id\":\"rK3bhc8nOFlnDPkToNgRu4GK0\",\"payments_extension\":\"true\",\"payments_extension_type\":\"card\",\"reconciliation_flow\":\"payments_api\",\"shop_id\":\"751927347\"},\"next_action\":null,\"payment_method\":\"pm_1SltSSIkWweOM9jA6q33XceV\",\"payment_method_types\":[\"card\"],\"source\":null,\"status\":\"succeeded\"}"</t>
  </si>
  <si>
    <t>AS-95372</t>
  </si>
  <si>
    <t>gid://shopify/Order/7414008971602</t>
  </si>
  <si>
    <t>gid://shopify/OrderTransaction/8586161062226</t>
  </si>
  <si>
    <t>2026-01-08T12:16:54Z</t>
  </si>
  <si>
    <t>ch_3SnI94IkWweOM9jA0AEIViTx</t>
  </si>
  <si>
    <t>rsGkzKtfL6MUUjpLNZbcHQLy9</t>
  </si>
  <si>
    <t>pi_3SnI94IkWweOM9jA0N7uabNl</t>
  </si>
  <si>
    <t>"{\"id\":\"pi_3SnI94IkWweOM9jA0N7uabNl\",\"object\":\"payment_intent\",\"amount\":5990,\"amount_capturable\":0,\"amount_received\":5990,\"canceled_at\":null,\"cancellation_reason\":null,\"capture_method\":\"automatic\",\"latest_charge\":{\"id\":\"ch_3SnI94IkWweOM9jA0AEIViTx\",\"object\":\"charge\",\"amount\":5990,\"application_fee\":\"fee_1SnI97IkWweOM9jA1liQ6CFd\",\"balance_transaction\":\"txn_3SnI94IkWweOM9jA0aFlgtFR\",\"captured\":true,\"created\":1767874616,\"currency\":\"eur\",\"failure_code\":null,\"failure_message\":null,\"fraud_details\":{},\"livemode\":true,\"metadata\":{\"payment_id\":\"rsGkzKtfL6MUUjpLNZbcHQLy9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I94IkWweOM9jA0N7uabNl\",\"payment_method\":\"pm_1SnI94IkWweOM9jAFoe8yjsC\",\"payment_method_details\":{\"card\":{\"amount_authorized\":5990,\"authorization_code\":\"887284\",\"brand\":\"visa\",\"checks\":{\"address_line1_check\":\"unavailable\",\"address_postal_code_check\":\"unavailable\",\"cvc_check\":\"pass\"},\"country\":\"ES\",\"description\":\"Visa Business\",\"ds_transaction_id\":null,\"exp_month\":4,\"exp_year\":2027,\"extended_authorization\":{\"status\":\"disabled\"},\"fingerprint\":\"bd1NN2hrHMmXQCBX\",\"funding\":\"credit\",\"iin\":\"427367\",\"incremental_authorization\":{\"status\":\"unavailable\"},\"installments\":null,\"issuer\":\"CAIXABANK S.A.\",\"last4\":\"0830\",\"mandate\":null,\"moto\":false,\"multicapture\":{\"status\":\"unavailable\"},\"network\":\"visa\",\"network_token\":{\"used\":false},\"network_transaction_id\":\"486008442179703\",\"overcapture\":{\"maximum_amount_capturable\":5990,\"status\":\"unavailable\"},\"payment_account_reference\":\"V0010014622121673205304772945\",\"regulated_status\":\"unregulated\",\"three_d_secure\":null,\"wallet\":null},\"type\":\"card\"},\"refunded\":false,\"source\":null,\"status\":\"succeeded\",\"mit_params\":{\"network_transaction_id\":\"486008442179703\"}},\"confirmation_method\":\"manual\",\"created\":1767874614,\"currency\":\"eur\",\"customer\":null,\"last_payment_error\":null,\"livemode\":true,\"metadata\":{\"payment_id\":\"rsGkzKtfL6MUUjpLNZbcHQLy9\",\"payments_extension\":\"true\",\"payments_extension_type\":\"card\",\"reconciliation_flow\":\"payments_api\",\"shop_id\":\"751927347\"},\"next_action\":null,\"payment_method\":\"pm_1SnI94IkWweOM9jAFoe8yjsC\",\"payment_method_types\":[\"card\"],\"source\":null,\"status\":\"succeeded\"}"</t>
  </si>
  <si>
    <t>AS-96582</t>
  </si>
  <si>
    <t>gid://shopify/Order/7489245151570</t>
  </si>
  <si>
    <t>gid://shopify/OrderTransaction/8627478430034</t>
  </si>
  <si>
    <t>2026-01-23T10:12:15Z</t>
  </si>
  <si>
    <t>ch_3SshLgIkWweOM9jA1qAp02hg</t>
  </si>
  <si>
    <t>rQ0wKMDuQGyqIXZIiFLwKATPV</t>
  </si>
  <si>
    <t>pi_3SshLgIkWweOM9jA19FKbZyy</t>
  </si>
  <si>
    <t>"{\"id\":\"pi_3SshLgIkWweOM9jA19FKbZyy\",\"object\":\"payment_intent\",\"amount\":5490,\"amount_capturable\":0,\"amount_received\":5490,\"canceled_at\":null,\"cancellation_reason\":null,\"capture_method\":\"automatic\",\"latest_charge\":{\"id\":\"ch_3SshLgIkWweOM9jA1qAp02hg\",\"object\":\"charge\",\"amount\":5490,\"application_fee\":\"fee_1SshLiIkWweOM9jAbcDqMrA8\",\"balance_transaction\":\"txn_3SshLgIkWweOM9jA1JDpXDam\",\"captured\":true,\"created\":1769163137,\"currency\":\"eur\",\"failure_code\":null,\"failure_message\":null,\"fraud_details\":{},\"livemode\":true,\"metadata\":{\"payment_id\":\"rQ0wKMDuQGyqIXZIiFLwKATP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hLgIkWweOM9jA19FKbZyy\",\"payment_method\":\"pm_1SshLgIkWweOM9jALaS88pf0\",\"payment_method_details\":{\"card\":{\"amount_authorized\":5490,\"authorization_code\":\"537934\",\"brand\":\"mastercard\",\"checks\":{\"address_line1_check\":\"unavailable\",\"address_postal_code_check\":\"unavailable\",\"cvc_check\":\"pass\"},\"country\":\"ES\",\"description\":\"Platinum MasterCard Immediate Debit\",\"ds_transaction_id\":null,\"exp_month\":6,\"exp_year\":2027,\"extended_authorization\":{\"status\":\"disabled\"},\"fingerprint\":\"Xkhra4HMF4c1ou48\",\"funding\":\"debit\",\"iin\":\"548901\",\"incremental_authorization\":{\"status\":\"unavailable\"},\"installments\":null,\"issuer\":\"BANCO SANTANDER S.A.\",\"last4\":\"4978\",\"mandate\":null,\"moto\":false,\"multicapture\":{\"status\":\"unavailable\"},\"network\":\"mastercard\",\"network_token\":{\"used\":false},\"network_transaction_id\":\"TPLA6071M0123\",\"overcapture\":{\"maximum_amount_capturable\":5490,\"status\":\"unavailable\"},\"payment_account_reference\":\"50012GU1WCVO4XN32S9CYQHYS3A97\",\"regulated_status\":\"unregulated\",\"three_d_secure\":null,\"wallet\":null},\"type\":\"card\"},\"refunded\":false,\"source\":null,\"status\":\"succeeded\",\"mit_params\":{\"network_transaction_id\":\"TPLA6071M0123\"}},\"confirmation_method\":\"manual\",\"created\":1769163136,\"currency\":\"eur\",\"customer\":null,\"last_payment_error\":null,\"livemode\":true,\"metadata\":{\"payment_id\":\"rQ0wKMDuQGyqIXZIiFLwKATPV\",\"payments_extension\":\"true\",\"payments_extension_type\":\"card\",\"reconciliation_flow\":\"payments_api\",\"shop_id\":\"751927347\"},\"next_action\":null,\"payment_method\":\"pm_1SshLgIkWweOM9jALaS88pf0\",\"payment_method_types\":[\"card\"],\"source\":null,\"status\":\"succeeded\"}"</t>
  </si>
  <si>
    <t>AS-96311</t>
  </si>
  <si>
    <t>gid://shopify/Order/7440749003090</t>
  </si>
  <si>
    <t>gid://shopify/OrderTransaction/8616750383442</t>
  </si>
  <si>
    <t>2026-01-19T08:29:51Z</t>
  </si>
  <si>
    <t>ch_3SrDqPIkWweOM9jA1bMzAR2m</t>
  </si>
  <si>
    <t>r0OHlXAWJxJt7irfg6IR1QhpF</t>
  </si>
  <si>
    <t>pi_3SrDqPIkWweOM9jA1M1Rz1Eb</t>
  </si>
  <si>
    <t>"{\"id\":\"pi_3SrDqPIkWweOM9jA1M1Rz1Eb\",\"object\":\"payment_intent\",\"amount\":10885,\"amount_capturable\":0,\"amount_received\":10885,\"canceled_at\":null,\"cancellation_reason\":null,\"capture_method\":\"automatic\",\"latest_charge\":{\"id\":\"ch_3SrDqPIkWweOM9jA1bMzAR2m\",\"object\":\"charge\",\"amount\":10885,\"application_fee\":\"fee_1SrDqPIkWweOM9jAKQpf8FI7\",\"balance_transaction\":\"txn_3SrDqPIkWweOM9jA1zSGtNsO\",\"captured\":true,\"created\":1768811393,\"currency\":\"eur\",\"failure_code\":null,\"failure_message\":null,\"fraud_details\":{},\"livemode\":true,\"metadata\":{\"payment_id\":\"r0OHlXAWJxJt7irfg6IR1Qhp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DqPIkWweOM9jA1M1Rz1Eb\",\"payment_method\":\"pm_1SrDqPIkWweOM9jA26RTEQrp\",\"payment_method_details\":{\"card\":{\"amount_authorized\":10885,\"authorization_code\":\"331796\",\"brand\":\"visa\",\"checks\":{\"address_line1_check\":null,\"address_postal_code_check\":null,\"cvc_check\":null},\"country\":\"ES\",\"description\":\"Visa Classic\",\"ds_transaction_id\":null,\"exp_month\":5,\"exp_year\":2030,\"extended_authorization\":{\"status\":\"disabled\"},\"fingerprint\":\"u4H9hDJ1kJpCgRmE\",\"funding\":\"credit\",\"iin\":\"474678\",\"incremental_authorization\":{\"status\":\"unavailable\"},\"installments\":null,\"issuer\":\"Kutxabank, S.A.\",\"last4\":\"0000\",\"mandate\":null,\"moto\":false,\"multicapture\":{\"status\":\"unavailable\"},\"network\":\"visa\",\"network_token\":{\"used\":false},\"network_transaction_id\":\"486019305932391\",\"overcapture\":{\"maximum_amount_capturable\":10885,\"status\":\"unavailable\"},\"payment_account_reference\":\"V0010015823202358801308458408\",\"regulated_status\":\"unregulated\",\"three_d_secure\":null,\"wallet\":{\"apple_pay\":{\"type\":\"apple_pay\"},\"dynamic_last4\":\"0440\",\"type\":\"apple_pay\"}},\"type\":\"card\"},\"refunded\":false,\"source\":null,\"status\":\"succeeded\",\"mit_params\":{\"network_transaction_id\":\"486019305932391\"}},\"confirmation_method\":\"manual\",\"created\":1768811393,\"currency\":\"eur\",\"customer\":null,\"last_payment_error\":null,\"livemode\":true,\"metadata\":{\"payment_id\":\"r0OHlXAWJxJt7irfg6IR1QhpF\",\"payments_extension\":\"true\",\"payments_extension_type\":\"card\",\"reconciliation_flow\":\"payments_api\",\"shop_id\":\"751927347\"},\"next_action\":null,\"payment_method\":\"pm_1SrDqPIkWweOM9jA26RTEQrp\",\"payment_method_types\":[\"card\"],\"source\":null,\"status\":\"succeeded\"}"</t>
  </si>
  <si>
    <t>gid://shopify/OrderTransaction/8617405481298</t>
  </si>
  <si>
    <t>2026-01-19T11:46:51Z</t>
  </si>
  <si>
    <t>re_3SrDqPIkWweOM9jA1ll4bRfY</t>
  </si>
  <si>
    <t>zDPcHyisVvahhVx2y45WsZV8b</t>
  </si>
  <si>
    <t>"{\"id\":\"re_3SrDqPIkWweOM9jA1ll4bRfY\",\"amount\":1088,\"balance_transaction\":\"txn_3SrDqPIkWweOM9jA1iJ8Mk5j\",\"charge\":{\"id\":\"ch_3SrDqPIkWweOM9jA1bMzAR2m\",\"object\":\"charge\",\"amount\":10885,\"application_fee\":\"fee_1SrDqPIkWweOM9jAKQpf8FI7\",\"balance_transaction\":\"txn_3SrDqPIkWweOM9jA1zSGtNsO\",\"captured\":true,\"created\":1768811393,\"currency\":\"eur\",\"failure_code\":null,\"failure_message\":null,\"fraud_details\":{},\"livemode\":true,\"metadata\":{\"payment_id\":\"r0OHlXAWJxJt7irfg6IR1Qhp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DqPIkWweOM9jA1M1Rz1Eb\",\"payment_method\":\"pm_1SrDqPIkWweOM9jA26RTEQrp\",\"payment_method_details\":{\"card\":{\"amount_authorized\":10885,\"authorization_code\":\"331796\",\"brand\":\"visa\",\"checks\":{\"address_line1_check\":null,\"address_postal_code_check\":null,\"cvc_check\":null},\"country\":\"ES\",\"description\":\"Visa Classic\",\"ds_transaction_id\":null,\"exp_month\":5,\"exp_year\":2030,\"extended_authorization\":{\"status\":\"disabled\"},\"fingerprint\":\"u4H9hDJ1kJpCgRmE\",\"funding\":\"credit\",\"iin\":\"474678\",\"incremental_authorization\":{\"status\":\"unavailable\"},\"installments\":null,\"issuer\":\"Kutxabank, S.A.\",\"last4\":\"0000\",\"mandate\":null,\"moto\":false,\"multicapture\":{\"status\":\"unavailable\"},\"network\":\"visa\",\"network_token\":{\"used\":false},\"network_transaction_id\":\"486019305932391\",\"overcapture\":{\"maximum_amount_capturable\":10885,\"status\":\"unavailable\"},\"payment_account_reference\":\"V0010015823202358801308458408\",\"regulated_status\":\"unregulated\",\"three_d_secure\":null,\"wallet\":{\"apple_pay\":{\"type\":\"apple_pay\"},\"dynamic_last4\":\"0440\",\"type\":\"apple_pay\"}},\"type\":\"card\"},\"refunded\":false,\"source\":null,\"status\":\"succeeded\",\"mit_params\":{\"network_transaction_id\":\"486019305932391\"}},\"object\":\"refund\",\"reason\":null,\"status\":\"succeeded\",\"created\":1768823212,\"currency\":\"eur\",\"metadata\":{\"payments_extension\":\"true\",\"payments_extension_type\":\"card\",\"reconciliation_flow\":\"payments_api\",\"refund_id\":\"zDPcHyisVvahhVx2y45WsZV8b\"},\"payment_method_details\":{\"card\":{\"acquirer_reference_number\":null,\"acquirer_reference_number_status\":\"unavailable\"},\"type\":\"card\"},\"mit_params\":{}}"</t>
  </si>
  <si>
    <t>AS-95327</t>
  </si>
  <si>
    <t>gid://shopify/Order/7413085602130</t>
  </si>
  <si>
    <t>gid://shopify/OrderTransaction/8584950907218</t>
  </si>
  <si>
    <t>2026-01-07T20:49:16Z</t>
  </si>
  <si>
    <t>ch_3Sn3fNIkWweOM9jA2Pe3t6UD</t>
  </si>
  <si>
    <t>rGqk69G1rFXAWKOjxnup0jJ0m</t>
  </si>
  <si>
    <t>pi_3Sn3fNIkWweOM9jA2KU1rQw3</t>
  </si>
  <si>
    <t>"{\"id\":\"pi_3Sn3fNIkWweOM9jA2KU1rQw3\",\"object\":\"payment_intent\",\"amount\":4790,\"amount_capturable\":0,\"amount_received\":4790,\"canceled_at\":null,\"cancellation_reason\":null,\"capture_method\":\"automatic\",\"latest_charge\":{\"id\":\"ch_3Sn3fNIkWweOM9jA2Pe3t6UD\",\"object\":\"charge\",\"amount\":4790,\"application_fee\":\"fee_1Sn3fOIkWweOM9jA61bY8fjI\",\"balance_transaction\":\"txn_3Sn3fNIkWweOM9jA2biCaYPc\",\"captured\":true,\"created\":1767818957,\"currency\":\"eur\",\"failure_code\":null,\"failure_message\":null,\"fraud_details\":{},\"livemode\":true,\"metadata\":{\"payment_id\":\"rGqk69G1rFXAWKOjxnup0jJ0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3fNIkWweOM9jA2KU1rQw3\",\"payment_method\":\"pm_1Sn3fNIkWweOM9jA0Qti58mw\",\"payment_method_details\":{\"card\":{\"amount_authorized\":4790,\"authorization_code\":\"332393\",\"brand\":\"visa\",\"checks\":{\"address_line1_check\":\"unavailable\",\"address_postal_code_check\":\"unavailable\",\"cvc_check\":null},\"country\":\"ES\",\"description\":\"Visa Classic\",\"ds_transaction_id\":null,\"exp_month\":1,\"exp_year\":2027,\"extended_authorization\":{\"status\":\"disabled\"},\"fingerprint\":\"byhxez1QgfRt21GU\",\"funding\":\"debit\",\"iin\":\"476664\",\"incremental_authorization\":{\"status\":\"unavailable\"},\"installments\":null,\"issuer\":\"CAIXABANK S.A.\",\"last4\":\"4586\",\"mandate\":null,\"moto\":false,\"multicapture\":{\"status\":\"unavailable\"},\"network\":\"visa\",\"network_token\":{\"used\":true},\"network_transaction_id\":\"486007749587900\",\"overcapture\":{\"maximum_amount_capturable\":4790,\"status\":\"unavailable\"},\"payment_account_reference\":\"V0010014622252736767885588441\",\"regulated_status\":\"unregulated\",\"three_d_secure\":null,\"wallet\":null},\"type\":\"card\"},\"refunded\":false,\"source\":null,\"status\":\"succeeded\",\"mit_params\":{\"network_transaction_id\":\"486007749587900\"}},\"confirmation_method\":\"manual\",\"created\":1767818957,\"currency\":\"eur\",\"customer\":null,\"last_payment_error\":null,\"livemode\":true,\"metadata\":{\"payment_id\":\"rGqk69G1rFXAWKOjxnup0jJ0m\",\"payments_extension\":\"true\",\"payments_extension_type\":\"card\",\"reconciliation_flow\":\"payments_api\",\"shop_id\":\"751927347\"},\"next_action\":null,\"payment_method\":\"pm_1Sn3fNIkWweOM9jA0Qti58mw\",\"payment_method_types\":[\"card\"],\"source\":null,\"status\":\"succeeded\"}"</t>
  </si>
  <si>
    <t>AS-96926</t>
  </si>
  <si>
    <t>gid://shopify/Order/7498943005010</t>
  </si>
  <si>
    <t>gid://shopify/OrderTransaction/8639759384914</t>
  </si>
  <si>
    <t>2026-01-27T16:28:26Z</t>
  </si>
  <si>
    <t>ch_3SuF7uIkWweOM9jA1fMlaar1</t>
  </si>
  <si>
    <t>rTEnYKq13MAjfXAC3azBT4WXI</t>
  </si>
  <si>
    <t>pi_3SuF7uIkWweOM9jA1XReVWeD</t>
  </si>
  <si>
    <t>"{\"id\":\"pi_3SuF7uIkWweOM9jA1XReVWeD\",\"object\":\"payment_intent\",\"amount\":3190,\"amount_capturable\":0,\"amount_received\":3190,\"canceled_at\":null,\"cancellation_reason\":null,\"capture_method\":\"automatic\",\"latest_charge\":{\"id\":\"ch_3SuF7uIkWweOM9jA1fMlaar1\",\"object\":\"charge\",\"amount\":3190,\"application_fee\":\"fee_1SuF7wIkWweOM9jAV6P3WjPp\",\"balance_transaction\":\"txn_3SuF7uIkWweOM9jA1ORHpd5J\",\"captured\":true,\"created\":1769531307,\"currency\":\"eur\",\"failure_code\":null,\"failure_message\":null,\"fraud_details\":{},\"livemode\":true,\"metadata\":{\"payment_id\":\"rTEnYKq13MAjfXAC3azBT4WX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F7uIkWweOM9jA1XReVWeD\",\"payment_method\":\"pm_1SuF7uIkWweOM9jARV1OMD7f\",\"payment_method_details\":{\"card\":{\"amount_authorized\":3190,\"authorization_code\":\"033909\",\"brand\":\"mastercard\",\"checks\":{\"address_line1_check\":\"unavailable\",\"address_postal_code_check\":\"unavailable\",\"cvc_check\":null},\"country\":\"AT\",\"description\":\"Debit MasterCard\",\"ds_transaction_id\":null,\"exp_month\":12,\"exp_year\":2026,\"extended_authorization\":{\"status\":\"disabled\"},\"fingerprint\":\"O0TSk0osY2QVBDP9\",\"funding\":\"debit\",\"iin\":\"557350\",\"incremental_authorization\":{\"status\":\"unavailable\"},\"installments\":null,\"issuer\":\"PSA PAYMENT SERVICES AUSTRIA G\",\"last4\":\"7202\",\"mandate\":null,\"moto\":false,\"multicapture\":{\"status\":\"unavailable\"},\"network\":\"mastercard\",\"network_token\":{\"used\":false},\"network_transaction_id\":\"MDSESLZZV0127\",\"overcapture\":{\"maximum_amount_capturable\":3190,\"status\":\"unavailable\"},\"payment_account_reference\":\"50011PJFX3BRK67UZODSWXL46X5SW\",\"regulated_status\":\"unregulated\",\"three_d_secure\":null,\"wallet\":null},\"type\":\"card\"},\"refunded\":false,\"source\":null,\"status\":\"succeeded\",\"mit_params\":{\"network_transaction_id\":\"MDSESLZZV0127\"}},\"confirmation_method\":\"manual\",\"created\":1769531306,\"currency\":\"eur\",\"customer\":null,\"last_payment_error\":null,\"livemode\":true,\"metadata\":{\"payment_id\":\"rTEnYKq13MAjfXAC3azBT4WXI\",\"payments_extension\":\"true\",\"payments_extension_type\":\"card\",\"reconciliation_flow\":\"payments_api\",\"shop_id\":\"751927347\"},\"next_action\":null,\"payment_method\":\"pm_1SuF7uIkWweOM9jARV1OMD7f\",\"payment_method_types\":[\"card\"],\"source\":null,\"status\":\"succeeded\"}"</t>
  </si>
  <si>
    <t>AS-95161</t>
  </si>
  <si>
    <t>gid://shopify/Order/7408386736466</t>
  </si>
  <si>
    <t>gid://shopify/OrderTransaction/8579187900754</t>
  </si>
  <si>
    <t>2026-01-05T20:34:18Z</t>
  </si>
  <si>
    <t>ch_3SmKTmIkWweOM9jA2l3dXfJi</t>
  </si>
  <si>
    <t>rKItfkXRBGYeMpWCMN6Tz8pBV</t>
  </si>
  <si>
    <t>pi_3SmKTmIkWweOM9jA2Oke9WkG</t>
  </si>
  <si>
    <t>"{\"id\":\"pi_3SmKTmIkWweOM9jA2Oke9WkG\",\"object\":\"payment_intent\",\"amount\":7990,\"amount_capturable\":0,\"amount_received\":7990,\"canceled_at\":null,\"cancellation_reason\":null,\"capture_method\":\"automatic\",\"latest_charge\":{\"id\":\"ch_3SmKTmIkWweOM9jA2l3dXfJi\",\"object\":\"charge\",\"amount\":7990,\"application_fee\":\"fee_1SmKTpIkWweOM9jAWxM02Jrh\",\"balance_transaction\":\"txn_3SmKTmIkWweOM9jA2c4o1wWD\",\"captured\":true,\"created\":1767645260,\"currency\":\"eur\",\"failure_code\":null,\"failure_message\":null,\"fraud_details\":{},\"livemode\":true,\"metadata\":{\"payment_id\":\"rKItfkXRBGYeMpWCMN6Tz8pB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KTmIkWweOM9jA2Oke9WkG\",\"payment_method\":\"pm_1SmKTmIkWweOM9jAhjtJiCmW\",\"payment_method_details\":{\"card\":{\"amount_authorized\":7990,\"authorization_code\":\"978863\",\"brand\":\"visa\",\"checks\":{\"address_line1_check\":\"fail\",\"address_postal_code_check\":\"pass\",\"cvc_check\":\"pass\"},\"country\":\"DE\",\"description\":\"Visa Classic\",\"ds_transaction_id\":null,\"exp_month\":1,\"exp_year\":2030,\"extended_authorization\":{\"status\":\"disabled\"},\"fingerprint\":\"MTtOy6Ar5Em1pTbk\",\"funding\":\"debit\",\"iin\":\"487178\",\"incremental_authorization\":{\"status\":\"unavailable\"},\"installments\":null,\"issuer\":\"COMMERZBANK AG\",\"last4\":\"2260\",\"mandate\":null,\"moto\":false,\"multicapture\":{\"status\":\"unavailable\"},\"network\":\"visa\",\"network_token\":{\"used\":false},\"network_transaction_id\":\"486005740602703\",\"overcapture\":{\"maximum_amount_capturable\":7990,\"status\":\"unavailable\"},\"payment_account_reference\":\"V0010013024263289541077819037\",\"regulated_status\":\"unregulated\",\"three_d_secure\":null,\"wallet\":null},\"type\":\"card\"},\"refunded\":false,\"source\":null,\"status\":\"succeeded\",\"mit_params\":{\"network_transaction_id\":\"486005740602703\"}},\"confirmation_method\":\"manual\",\"created\":1767645258,\"currency\":\"eur\",\"customer\":null,\"last_payment_error\":null,\"livemode\":true,\"metadata\":{\"payment_id\":\"rKItfkXRBGYeMpWCMN6Tz8pBV\",\"payments_extension\":\"true\",\"payments_extension_type\":\"card\",\"reconciliation_flow\":\"payments_api\",\"shop_id\":\"751927347\"},\"next_action\":null,\"payment_method\":\"pm_1SmKTmIkWweOM9jAhjtJiCmW\",\"payment_method_types\":[\"card\"],\"source\":null,\"status\":\"succeeded\"}"</t>
  </si>
  <si>
    <t>AS-97006</t>
  </si>
  <si>
    <t>AS-95085</t>
  </si>
  <si>
    <t>gid://shopify/Order/7399956382034</t>
  </si>
  <si>
    <t>gid://shopify/OrderTransaction/8576802423122</t>
  </si>
  <si>
    <t>2026-01-04T20:50:54Z</t>
  </si>
  <si>
    <t>roSaCIGT6pLmgKpeBNnD9SRqT</t>
  </si>
  <si>
    <t>pi_3SlyGIIkWweOM9jA251VyaMj</t>
  </si>
  <si>
    <t>"{\"id\":\"pi_3SlyGIIkWweOM9jA251VyaMj\",\"object\":\"payment_intent\",\"amount\":4790,\"amount_capturable\":0,\"amount_received\":0,\"canceled_at\":null,\"cancellation_reason\":null,\"capture_method\":\"automatic\",\"charges\":{\"object\":\"list\",\"data\":[],\"has_more\":false,\"total_count\":0,\"url\":\"\\/v1\\/charges?payment_intent=pi_3SlyGIIkWweOM9jA251VyaMj\"},\"latest_charge\":null,\"confirmation_method\":\"automatic\",\"created\":1767559854,\"currency\":\"eur\",\"customer\":null,\"last_payment_error\":{\"code\":\"payment_intent_authentication_failure\",\"doc_url\":\"https:\\/\\/stripe.com\\/docs\\/error-codes\\/payment-method-provider-decline\",\"message\":\"Customer was declined by Klarna\",\"payment_method\":{\"id\":\"pm_1SlyGIIkWweOM9jAGyAmrIhP\",\"object\":\"payment_method\",\"created\":1767559854,\"livemode\":true,\"metadata\":{},\"type\":\"klarna\"},\"type\":\"invalid_request_error\"},\"livemode\":true,\"metadata\":{\"payments_extension_type\":\"klarna\",\"reconciliation_flow\":\"payments_api\",\"shop_id\":\"751927347\",\"payments_extension\":\"true\",\"payment_id\":\"roSaCIGT6pLmgKpeBNnD9SRqT\"},\"next_action\":null,\"payment_method\":null,\"payment_method_types\":[\"klarna\"],\"source\":null,\"status\":\"requires_payment_method\"}"</t>
  </si>
  <si>
    <t>gid://shopify/OrderTransaction/8576807469394</t>
  </si>
  <si>
    <t>2026-01-04T20:53:50Z</t>
  </si>
  <si>
    <t>ch_3SlyJ8IkWweOM9jA2DhnEt8J</t>
  </si>
  <si>
    <t>rjSSFwLnuurryac3K6p6Q0kZq</t>
  </si>
  <si>
    <t>pi_3SlyJ8IkWweOM9jA28Ee4tWn</t>
  </si>
  <si>
    <t>"{\"id\":\"pi_3SlyJ8IkWweOM9jA28Ee4tWn\",\"object\":\"payment_intent\",\"amount\":4790,\"amount_capturable\":0,\"amount_received\":4790,\"canceled_at\":null,\"cancellation_reason\":null,\"capture_method\":\"automatic\",\"latest_charge\":{\"id\":\"ch_3SlyJ8IkWweOM9jA2DhnEt8J\",\"object\":\"charge\",\"amount\":4790,\"application_fee\":\"fee_1SlyJAIkWweOM9jAfU49ukw4\",\"balance_transaction\":\"txn_3SlyJ8IkWweOM9jA2bO6PYtH\",\"captured\":true,\"created\":1767560031,\"currency\":\"eur\",\"failure_code\":null,\"failure_message\":null,\"fraud_details\":{},\"livemode\":true,\"metadata\":{\"payment_id\":\"rjSSFwLnuurryac3K6p6Q0kZ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yJ8IkWweOM9jA28Ee4tWn\",\"payment_method\":\"pm_1SlyJ8IkWweOM9jASAwHrxs1\",\"payment_method_details\":{\"card\":{\"amount_authorized\":4790,\"authorization_code\":\"015247\",\"brand\":\"mastercard\",\"checks\":{\"address_line1_check\":\"unavailable\",\"address_postal_code_check\":\"unavailable\",\"cvc_check\":\"pass\"},\"country\":\"DE\",\"description\":\"MasterCard World Card\",\"ds_transaction_id\":null,\"exp_month\":2,\"exp_year\":2026,\"extended_authorization\":{\"status\":\"disabled\"},\"fingerprint\":\"pDkc2S91kHUmtUBw\",\"funding\":\"credit\",\"iin\":\"531002\",\"incremental_authorization\":{\"status\":\"unavailable\"},\"installments\":null,\"issuer\":\"DEUTSCHE KREDITBANK AKTIENGESE\",\"last4\":\"1416\",\"mandate\":null,\"moto\":false,\"multicapture\":{\"status\":\"unavailable\"},\"network\":\"mastercard\",\"network_token\":{\"used\":false},\"network_transaction_id\":\"MNWRWOQAX0104\",\"overcapture\":{\"maximum_amount_capturable\":4790,\"status\":\"unavailable\"},\"payment_account_reference\":\"50019OHREMGOUM3CUY7THM3F7GRVY\",\"regulated_status\":\"unregulated\",\"three_d_secure\":null,\"wallet\":null},\"type\":\"card\"},\"refunded\":false,\"source\":null,\"status\":\"succeeded\",\"mit_params\":{\"network_transaction_id\":\"MNWRWOQAX0104\"}},\"confirmation_method\":\"manual\",\"created\":1767560030,\"currency\":\"eur\",\"customer\":null,\"last_payment_error\":null,\"livemode\":true,\"metadata\":{\"payment_id\":\"rjSSFwLnuurryac3K6p6Q0kZq\",\"payments_extension\":\"true\",\"payments_extension_type\":\"card\",\"reconciliation_flow\":\"payments_api\",\"shop_id\":\"751927347\"},\"next_action\":null,\"payment_method\":\"pm_1SlyJ8IkWweOM9jASAwHrxs1\",\"payment_method_types\":[\"card\"],\"source\":null,\"status\":\"succeeded\"}"</t>
  </si>
  <si>
    <t>AS-97107</t>
  </si>
  <si>
    <t>gid://shopify/Order/7513298895186</t>
  </si>
  <si>
    <t>gid://shopify/OrderTransaction/8646900023634</t>
  </si>
  <si>
    <t>2026-01-30T08:11:47Z</t>
  </si>
  <si>
    <t>ch_3SvCnwIkWweOM9jA1cOMn8ow</t>
  </si>
  <si>
    <t>rlSUhPFgaqeJ7MgQzyF0ACgBe</t>
  </si>
  <si>
    <t>pi_3SvCnwIkWweOM9jA1fVN3uUg</t>
  </si>
  <si>
    <t>"{\"id\":\"pi_3SvCnwIkWweOM9jA1fVN3uUg\",\"object\":\"payment_intent\",\"amount\":4990,\"amount_capturable\":0,\"amount_received\":4990,\"canceled_at\":null,\"cancellation_reason\":null,\"capture_method\":\"automatic\",\"latest_charge\":{\"id\":\"ch_3SvCnwIkWweOM9jA1cOMn8ow\",\"object\":\"charge\",\"amount\":4990,\"application_fee\":\"fee_1SvCnxIkWweOM9jA5YkzMJRO\",\"balance_transaction\":\"txn_3SvCnwIkWweOM9jA1f8XBLsF\",\"captured\":true,\"created\":1769760708,\"currency\":\"eur\",\"failure_code\":null,\"failure_message\":null,\"fraud_details\":{},\"livemode\":true,\"metadata\":{\"payment_id\":\"rlSUhPFgaqeJ7MgQzyF0ACgB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CnwIkWweOM9jA1fVN3uUg\",\"payment_method\":\"pm_1SvCnwIkWweOM9jAuSe5ZKM2\",\"payment_method_details\":{\"card\":{\"amount_authorized\":4990,\"authorization_code\":\"Q87D2Q\",\"brand\":\"mastercard\",\"checks\":{\"address_line1_check\":\"unavailable\",\"address_postal_code_check\":\"unavailable\",\"cvc_check\":null},\"country\":\"DE\",\"description\":\"Business Premium Debit\",\"ds_transaction_id\":null,\"exp_month\":12,\"exp_year\":2027,\"extended_authorization\":{\"status\":\"disabled\"},\"fingerprint\":\"TZFN2TXViQSzHnJc\",\"funding\":\"debit\",\"iin\":\"511768\",\"incremental_authorization\":{\"status\":\"unavailable\"},\"installments\":null,\"issuer\":\"CREDIT MUTUEL ARKEA\",\"last4\":\"5854\",\"mandate\":null,\"moto\":false,\"multicapture\":{\"status\":\"unavailable\"},\"network\":\"mastercard\",\"network_token\":{\"used\":false},\"network_transaction_id\":\"BPDJZA2WC0130\",\"overcapture\":{\"maximum_amount_capturable\":4990,\"status\":\"unavailable\"},\"payment_account_reference\":\"5001B7M6IHBGOVWT24ZI9XZZK9VB2\",\"regulated_status\":\"unregulated\",\"three_d_secure\":null,\"wallet\":null},\"type\":\"card\"},\"refunded\":false,\"source\":null,\"status\":\"succeeded\",\"mit_params\":{\"network_transaction_id\":\"BPDJZA2WC0130\"}},\"confirmation_method\":\"manual\",\"created\":1769760708,\"currency\":\"eur\",\"customer\":null,\"last_payment_error\":null,\"livemode\":true,\"metadata\":{\"payment_id\":\"rlSUhPFgaqeJ7MgQzyF0ACgBe\",\"payments_extension\":\"true\",\"payments_extension_type\":\"card\",\"reconciliation_flow\":\"payments_api\",\"shop_id\":\"751927347\"},\"next_action\":null,\"payment_method\":\"pm_1SvCnwIkWweOM9jAuSe5ZKM2\",\"payment_method_types\":[\"card\"],\"source\":null,\"status\":\"succeeded\"}"</t>
  </si>
  <si>
    <t>AS-94885</t>
  </si>
  <si>
    <t>gid://shopify/Order/7395253190994</t>
  </si>
  <si>
    <t>gid://shopify/OrderTransaction/8569765232978</t>
  </si>
  <si>
    <t>2026-01-02T14:00:00Z</t>
  </si>
  <si>
    <t>4G4184311M179313Y</t>
  </si>
  <si>
    <t>"{\"id\":\"4G4184311M179313Y\",\"intent\":\"CAPTURE\",\"status\":\"COMPLETED\",\"payment_source\":{\"paypal\":{\"email_address\":\"louisa.heinzl@gmx.de\",\"account_id\":\"MSTM8DQN54Q6S\",\"account_status\":\"VERIFIED\",\"name\":{\"given_name\":\"Louisa\",\"surname\":\"Heinzl\"},\"phone_number\":{\"national_number\":\"491714859277\"},\"address\":{\"address_line_1\":\"Pfl\u00fcgerstra\u00dfe 63\",\"admin_area_2\":\"Berlin\",\"postal_code\":\"12047\",\"country_code\":\"DE\"}}},\"purchase_units\":[{\"reference_id\":\"default\",\"amount\":{\"currency_code\":\"EUR\",\"value\":\"140.75\",\"breakdown\":{\"item_total\":{\"currency_code\":\"EUR\",\"value\":\"140.75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tripes linocut N\u00ba5 - Terracotta - P\u00f3ster \\/ Madera roble natural \\/ 40x50\",\"custom_id\":\"{\\\"shop_id\\\":751927347,\\\"session_id\\\":\\\"rNuYvcS9uQv7qp5PkA13MFrKI\\\"}\",\"invoice_id\":\"rNuYvcS9uQv7qp5PkA13MFrKI\",\"items\":[{\"name\":\"Stripes linocut N\u00ba5 - Terracotta - P\u00f3ster \\/ Madera roble natural \\/ 40x50\",\"unit_amount\":{\"currency_code\":\"EUR\",\"value\":\"58.95\"},\"tax\":{\"currency_code\":\"EUR\",\"value\":\"0.00\"},\"quantity\":\"1\"},{\"name\":\"Eucalyptus - Dark gold - P\u00f3ster \\/ Sin marco \\/ 20x30\",\"unit_amount\":{\"currency_code\":\"EUR\",\"value\":\"12.95\"},\"tax\":{\"currency_code\":\"EUR\",\"value\":\"0.00\"},\"quantity\":\"1\"},{\"name\":\"Planta negra - P\u00f3ster \\/ Sin marco \\/ 20x30\",\"unit_amount\":{\"currency_code\":\"EUR\",\"value\":\"12.95\"},\"tax\":{\"currency_code\":\"EUR\",\"value\":\"0.00\"},\"quantity\":\"1\"},{\"name\":\"Botanical still life - P\u00f3ster \\/ Sin marco \\/ 20x30\",\"unit_amount\":{\"currency_code\":\"EUR\",\"value\":\"12.95\"},\"tax\":{\"currency_code\":\"EUR\",\"value\":\"0.00\"},\"quantity\":\"1\"},{\"name\":\"CAPPADOCIA, TURKEY - P\u00f3ster \\/ Madera roble natural \\/ 30x40\",\"unit_amount\":{\"currency_code\":\"EUR\",\"value\":\"42.95\"},\"tax\":{\"currency_code\":\"EUR\",\"value\":\"0.00\"},\"quantity\":\"1\"}],\"shipping\":{\"name\":{\"full_name\":\"Louisa Heinzl\"},\"address\":{\"address_line_1\":\" Pfl\u00fcgerstra\u00dfe 63\",\"admin_area_2\":\"Berlin\",\"postal_code\":\"12047\",\"country_code\":\"DE\"}},\"supplementary_data\":{\"tax_nexus\":[]},\"payments\":{\"captures\":[{\"id\":\"2BC65606AH721811D\",\"status\":\"COMPLETED\",\"amount\":{\"currency_code\":\"EUR\",\"value\":\"140.75\"},\"final_capture\":true,\"disbursement_mode\":\"INSTANT\",\"seller_protection\":{\"status\":\"ELIGIBLE\",\"dispute_categories\":[\"ITEM_NOT_RECEIVED\",\"UNAUTHORIZED_TRANSACTION\"]},\"seller_receivable_breakdown\":{\"gross_amount\":{\"currency_code\":\"EUR\",\"value\":\"140.75\"},\"paypal_fee\":{\"currency_code\":\"EUR\",\"value\":\"4.43\"},\"net_amount\":{\"currency_code\":\"EUR\",\"value\":\"136.32\"}},\"invoice_id\":\"rNuYvcS9uQv7qp5PkA13MFrKI\",\"custom_id\":\"{\\\"shop_id\\\":751927347,\\\"session_id\\\":\\\"rNuYvcS9uQv7qp5PkA13MFrKI\\\"}\",\"links\":[{\"href\":\"https:\\/\\/api.paypal.com\\/v2\\/payments\\/captures\\/2BC65606AH721811D\",\"rel\":\"self\",\"method\":\"GET\"},{\"href\":\"https:\\/\\/api.paypal.com\\/v2\\/payments\\/captures\\/2BC65606AH721811D\\/refund\",\"rel\":\"refund\",\"method\":\"POST\"},{\"href\":\"https:\\/\\/api.paypal.com\\/v2\\/checkout\\/orders\\/4G4184311M179313Y\",\"rel\":\"up\",\"method\":\"GET\"}],\"create_time\":\"2026-01-02T14:00:02Z\",\"update_time\":\"2026-01-02T14:00:02Z\"}]}}],\"payer\":{\"name\":{\"given_name\":\"Louisa\",\"surname\":\"Heinzl\"},\"email_address\":\"louisa.heinzl@gmx.de\",\"payer_id\":\"MSTM8DQN54Q6S\",\"phone\":{\"phone_number\":{\"national_number\":\"491714859277\"}},\"address\":{\"address_line_1\":\"Pfl\u00fcgerstra\u00dfe 63\",\"admin_area_2\":\"Berlin\",\"postal_code\":\"12047\",\"country_code\":\"DE\"}},\"create_time\":\"2026-01-02T13:59:23Z\",\"update_time\":\"2026-01-02T14:00:02Z\",\"links\":[{\"href\":\"https:\\/\\/api.paypal.com\\/v2\\/checkout\\/orders\\/4G4184311M179313Y\",\"rel\":\"self\",\"method\":\"GET\"}]}"</t>
  </si>
  <si>
    <t>"{\"id\":\"pi_3SZUJ2IkWweOM9jA130yljV8\",\"object\":\"payment_intent\",\"amount\":19160,\"amount_capturable\":0,\"amount_received\":19160,\"canceled_at\":null,\"cancellation_reason\":null,\"capture_method\":\"automatic\",\"latest_charge\":{\"id\":\"ch_3SZUJ2IkWweOM9jA194GzT3H\",\"object\":\"charge\",\"amount\":19160,\"application_fee\":\"fee_1SZUJ5IkWweOM9jAE3GF609i\",\"balance_transaction\":\"txn_3SZUJ2IkWweOM9jA1SIOfjEJ\",\"captured\":true,\"created\":1764584770,\"currency\":\"eur\",\"failure_code\":null,\"failure_message\":null,\"fraud_details\":{},\"livemode\":true,\"metadata\":{\"payment_id\":\"rNjhIxyv0lseqH3HTunO0ENq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ZUJ2IkWweOM9jA130yljV8\",\"payment_method\":\"pm_1SZUJ2IkWweOM9jAHDi0FEeL\",\"payment_method_details\":{\"card\":{\"amount_authorized\":19160,\"authorization_code\":\"244136\",\"brand\":\"visa\",\"checks\":{\"address_line1_check\":\"unavailable\",\"address_postal_code_check\":\"unavailable\",\"cvc_check\":\"pass\"},\"country\":\"ES\",\"description\":\"Visa Business\",\"ds_transaction_id\":null,\"exp_month\":9,\"exp_year\":2026,\"extended_authorization\":{\"status\":\"disabled\"},\"fingerprint\":\"HlLczTSixcm1Kflv\",\"funding\":\"debit\",\"iin\":\"427369\",\"incremental_authorization\":{\"status\":\"unavailable\"},\"installments\":null,\"issuer\":\"CAIXABANK S.A.\",\"last4\":\"6033\",\"mandate\":null,\"moto\":false,\"multicapture\":{\"status\":\"unavailable\"},\"network\":\"visa\",\"network_token\":{\"used\":false},\"network_transaction_id\":\"485335375713019\",\"overcapture\":{\"maximum_amount_capturable\":19160,\"status\":\"unavailable\"},\"payment_account_reference\":\"V0010013821294281945237003362\",\"regulated_status\":\"unregulated\",\"three_d_secure\":null,\"wallet\":null},\"type\":\"card\"},\"refunded\":false,\"source\":null,\"status\":\"succeeded\",\"mit_params\":{\"network_transaction_id\":\"485335375713019\"}},\"confirmation_method\":\"manual\",\"created\":1764584768,\"currency\":\"eur\",\"customer\":null,\"last_payment_error\":null,\"livemode\":true,\"metadata\":{\"payment_id\":\"rNjhIxyv0lseqH3HTunO0ENq4\",\"payments_extension\":\"true\",\"payments_extension_type\":\"card\",\"reconciliation_flow\":\"payments_api\",\"shop_id\":\"751927347\"},\"next_action\":null,\"payment_method\":\"pm_1SZUJ2IkWweOM9jAHDi0FEeL\",\"payment_method_types\":[\"card\"],\"source\":null,\"status\":\"succeeded\"}"</t>
  </si>
  <si>
    <t>gid://shopify/OrderTransaction/8586567647570</t>
  </si>
  <si>
    <t>2026-01-08T15:00:33Z</t>
  </si>
  <si>
    <t>re_3SZUJ2IkWweOM9jA1x01Q5uw</t>
  </si>
  <si>
    <t>zJ5zANWJqsXhuxAoIizDwP0NM</t>
  </si>
  <si>
    <t>"{\"id\":\"re_3SZUJ2IkWweOM9jA1x01Q5uw\",\"amount\":17964,\"balance_transaction\":\"txn_3SZUJ2IkWweOM9jA1mgt8OqE\",\"charge\":{\"id\":\"ch_3SZUJ2IkWweOM9jA194GzT3H\",\"object\":\"charge\",\"amount\":19160,\"application_fee\":\"fee_1SZUJ5IkWweOM9jAE3GF609i\",\"balance_transaction\":\"txn_3SZUJ2IkWweOM9jA1SIOfjEJ\",\"captured\":true,\"created\":1764584770,\"currency\":\"eur\",\"failure_code\":null,\"failure_message\":null,\"fraud_details\":{},\"livemode\":true,\"metadata\":{\"payment_id\":\"rNjhIxyv0lseqH3HTunO0ENq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ZUJ2IkWweOM9jA130yljV8\",\"payment_method\":\"pm_1SZUJ2IkWweOM9jAHDi0FEeL\",\"payment_method_details\":{\"card\":{\"amount_authorized\":19160,\"authorization_code\":\"244136\",\"brand\":\"visa\",\"checks\":{\"address_line1_check\":\"unavailable\",\"address_postal_code_check\":\"unavailable\",\"cvc_check\":\"pass\"},\"country\":\"ES\",\"description\":\"Visa Business\",\"ds_transaction_id\":null,\"exp_month\":9,\"exp_year\":2026,\"extended_authorization\":{\"status\":\"disabled\"},\"fingerprint\":\"HlLczTSixcm1Kflv\",\"funding\":\"debit\",\"iin\":\"427369\",\"incremental_authorization\":{\"status\":\"unavailable\"},\"installments\":null,\"issuer\":\"CAIXABANK S.A.\",\"last4\":\"6033\",\"mandate\":null,\"moto\":false,\"multicapture\":{\"status\":\"unavailable\"},\"network\":\"visa\",\"network_token\":{\"used\":false},\"network_transaction_id\":\"485335375713019\",\"overcapture\":{\"maximum_amount_capturable\":19160,\"status\":\"unavailable\"},\"payment_account_reference\":\"V0010013821294281945237003362\",\"regulated_status\":\"unregulated\",\"three_d_secure\":null,\"wallet\":null},\"type\":\"card\"},\"refunded\":false,\"source\":null,\"status\":\"succeeded\",\"mit_params\":{\"network_transaction_id\":\"485335375713019\"}},\"object\":\"refund\",\"reason\":null,\"status\":\"succeeded\",\"created\":1767884433,\"currency\":\"eur\",\"metadata\":{\"payments_extension\":\"true\",\"payments_extension_type\":\"card\",\"reconciliation_flow\":\"payments_api\",\"refund_id\":\"zJ5zANWJqsXhuxAoIizDwP0NM\"},\"payment_method_details\":{\"card\":{\"acquirer_reference_number\":null,\"acquirer_reference_number_status\":\"pending\"},\"type\":\"card\"},\"mit_params\":{}}"</t>
  </si>
  <si>
    <t>AS-96275</t>
  </si>
  <si>
    <t>gid://shopify/Order/7439809151314</t>
  </si>
  <si>
    <t>gid://shopify/OrderTransaction/8615615725906</t>
  </si>
  <si>
    <t>2026-01-18T18:38:50Z</t>
  </si>
  <si>
    <t>ch_3Sr0sAIkWweOM9jA1SeLaTbc</t>
  </si>
  <si>
    <t>ryvdZN6xfskzRNHRnm952YT04</t>
  </si>
  <si>
    <t>pi_3Sr0sAIkWweOM9jA18Ueo4ZK</t>
  </si>
  <si>
    <t>"{\"id\":\"pi_3Sr0sAIkWweOM9jA18Ueo4ZK\",\"object\":\"payment_intent\",\"amount\":3790,\"amount_capturable\":0,\"amount_received\":3790,\"canceled_at\":null,\"cancellation_reason\":null,\"capture_method\":\"automatic\",\"latest_charge\":{\"id\":\"ch_3Sr0sAIkWweOM9jA1SeLaTbc\",\"object\":\"charge\",\"amount\":3790,\"application_fee\":\"fee_1Sr0sDIkWweOM9jAH6pg9UgQ\",\"balance_transaction\":\"txn_3Sr0sAIkWweOM9jA168WPpJj\",\"captured\":true,\"created\":1768761532,\"currency\":\"eur\",\"failure_code\":null,\"failure_message\":null,\"fraud_details\":{},\"livemode\":true,\"metadata\":{\"payment_id\":\"ryvdZN6xfskzRNHRnm952YT04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0sAIkWweOM9jA18Ueo4ZK\",\"payment_method\":\"pm_1Sr0sAIkWweOM9jA9ogwrPTj\",\"payment_method_details\":{\"card\":{\"amount_authorized\":3790,\"authorization_code\":\"210147\",\"brand\":\"visa\",\"checks\":{\"address_line1_check\":\"unavailable\",\"address_postal_code_check\":\"unavailable\",\"cvc_check\":\"pass\"},\"country\":\"ES\",\"description\":\"Visa Classic\",\"ds_transaction_id\":null,\"exp_month\":3,\"exp_year\":2028,\"extended_authorization\":{\"status\":\"disabled\"},\"fingerprint\":\"MIg4OybMnsYCy3RE\",\"funding\":\"debit\",\"iin\":\"415006\",\"incremental_authorization\":{\"status\":\"unavailable\"},\"installments\":null,\"issuer\":\"BANCO DE CR DITO SOCIAL COOPERATIVO, S.A.\",\"last4\":\"7480\",\"mandate\":null,\"moto\":false,\"multicapture\":{\"status\":\"unavailable\"},\"network\":\"visa\",\"network_token\":{\"used\":false},\"network_transaction_id\":\"486018671322531\",\"overcapture\":{\"maximum_amount_capturable\":3790,\"status\":\"unavailable\"},\"payment_account_reference\":\"V0010013018274424701753669971\",\"regulated_status\":\"unregulated\",\"three_d_secure\":null,\"wallet\":null},\"type\":\"card\"},\"refunded\":false,\"source\":null,\"status\":\"succeeded\",\"mit_params\":{\"network_transaction_id\":\"486018671322531\"}},\"confirmation_method\":\"manual\",\"created\":1768761530,\"currency\":\"eur\",\"customer\":null,\"last_payment_error\":null,\"livemode\":true,\"metadata\":{\"payment_id\":\"ryvdZN6xfskzRNHRnm952YT04\",\"payments_extension\":\"true\",\"payments_extension_type\":\"card\",\"reconciliation_flow\":\"payments_api\",\"shop_id\":\"751927347\"},\"next_action\":null,\"payment_method\":\"pm_1Sr0sAIkWweOM9jA9ogwrPTj\",\"payment_method_types\":[\"card\"],\"source\":null,\"status\":\"succeeded\"}"</t>
  </si>
  <si>
    <t>AS-95457</t>
  </si>
  <si>
    <t>gid://shopify/Order/7416338743634</t>
  </si>
  <si>
    <t>gid://shopify/OrderTransaction/8589089964370</t>
  </si>
  <si>
    <t>2026-01-09T12:32:38Z</t>
  </si>
  <si>
    <t>ch_3SnerrIkWweOM9jA087Q1BcQ</t>
  </si>
  <si>
    <t>rW83LcSNvuRfSjDcEy4jNxtmM</t>
  </si>
  <si>
    <t>pi_3SnerrIkWweOM9jA02uej55A</t>
  </si>
  <si>
    <t>"{\"id\":\"pi_3SnerrIkWweOM9jA02uej55A\",\"object\":\"payment_intent\",\"amount\":2291,\"amount_capturable\":0,\"amount_received\":2291,\"canceled_at\":null,\"cancellation_reason\":null,\"capture_method\":\"automatic\",\"latest_charge\":{\"id\":\"ch_3SnerrIkWweOM9jA087Q1BcQ\",\"object\":\"charge\",\"amount\":2291,\"application_fee\":\"fee_1SnersIkWweOM9jAhuOrYDB6\",\"balance_transaction\":\"txn_3SnerrIkWweOM9jA0oPHJalg\",\"captured\":true,\"created\":1767961959,\"currency\":\"eur\",\"failure_code\":null,\"failure_message\":null,\"fraud_details\":{},\"livemode\":true,\"metadata\":{\"payment_id\":\"rW83LcSNvuRfSjDcEy4jNxtm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errIkWweOM9jA02uej55A\",\"payment_method\":\"pm_1SnerrIkWweOM9jAFcGcczzV\",\"payment_method_details\":{\"card\":{\"amount_authorized\":2291,\"authorization_code\":\"011570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AeKClgccQrAQLApR\",\"funding\":\"debit\",\"iin\":\"474708\",\"incremental_authorization\":{\"status\":\"unavailable\"},\"installments\":null,\"issuer\":\"Cajasur Banco S.A\",\"last4\":\"0000\",\"mandate\":null,\"moto\":false,\"multicapture\":{\"status\":\"unavailable\"},\"network\":\"visa\",\"network_token\":{\"used\":false},\"network_transaction_id\":\"486009451603096\",\"overcapture\":{\"maximum_amount_capturable\":2291,\"status\":\"unavailable\"},\"payment_account_reference\":\"V0010013825206258715534343438\",\"regulated_status\":\"unregulated\",\"three_d_secure\":null,\"wallet\":{\"apple_pay\":{\"type\":\"apple_pay\"},\"dynamic_last4\":\"7133\",\"type\":\"apple_pay\"}},\"type\":\"card\"},\"refunded\":false,\"source\":null,\"status\":\"succeeded\",\"mit_params\":{\"network_transaction_id\":\"486009451603096\"}},\"confirmation_method\":\"manual\",\"created\":1767961959,\"currency\":\"eur\",\"customer\":null,\"last_payment_error\":null,\"livemode\":true,\"metadata\":{\"payment_id\":\"rW83LcSNvuRfSjDcEy4jNxtmM\",\"payments_extension\":\"true\",\"payments_extension_type\":\"card\",\"reconciliation_flow\":\"payments_api\",\"shop_id\":\"751927347\"},\"next_action\":null,\"payment_method\":\"pm_1SnerrIkWweOM9jAFcGcczzV\",\"payment_method_types\":[\"card\"],\"source\":null,\"status\":\"succeeded\"}"</t>
  </si>
  <si>
    <t>AS-96194</t>
  </si>
  <si>
    <t>AS-97243</t>
  </si>
  <si>
    <t>gid://shopify/Order/7517133635922</t>
  </si>
  <si>
    <t>gid://shopify/OrderTransaction/8651114971474</t>
  </si>
  <si>
    <t>2026-01-31T20:48:59Z</t>
  </si>
  <si>
    <t>ch_3Svl6GIkWweOM9jA0Hf3ObK7</t>
  </si>
  <si>
    <t>rU5mnn4DjN0f9UMHQOWOHoxRb</t>
  </si>
  <si>
    <t>pi_3Svl6GIkWweOM9jA0MmCq0rv</t>
  </si>
  <si>
    <t>"{\"id\":\"pi_3Svl6GIkWweOM9jA0MmCq0rv\",\"object\":\"payment_intent\",\"amount\":8590,\"amount_capturable\":0,\"amount_received\":8590,\"canceled_at\":null,\"cancellation_reason\":null,\"capture_method\":\"automatic\",\"latest_charge\":{\"id\":\"ch_3Svl6GIkWweOM9jA0Hf3ObK7\",\"object\":\"charge\",\"amount\":8590,\"application_fee\":\"fee_1Svl6HIkWweOM9jAn0197j1H\",\"balance_transaction\":\"txn_3Svl6GIkWweOM9jA0qPAC7JT\",\"captured\":true,\"created\":1769892541,\"currency\":\"eur\",\"failure_code\":null,\"failure_message\":null,\"fraud_details\":{},\"livemode\":true,\"metadata\":{\"payment_id\":\"rU5mnn4DjN0f9UMHQOWOHoxR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l6GIkWweOM9jA0MmCq0rv\",\"payment_method\":\"pm_1Svl6GIkWweOM9jANPaRrFMw\",\"payment_method_details\":{\"card\":{\"amount_authorized\":8590,\"authorization_code\":\"781379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xdcLInzLxy9jnAo9\",\"funding\":\"credit\",\"iin\":\"480046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486031749415008\",\"overcapture\":{\"maximum_amount_capturable\":8590,\"status\":\"unavailable\"},\"payment_account_reference\":\"V0010014622275390095065224438\",\"regulated_status\":\"unregulated\",\"three_d_secure\":null,\"wallet\":{\"apple_pay\":{\"type\":\"apple_pay\"},\"dynamic_last4\":\"5753\",\"type\":\"apple_pay\"}},\"type\":\"card\"},\"refunded\":false,\"source\":null,\"status\":\"succeeded\",\"mit_params\":{\"network_transaction_id\":\"486031749415008\"}},\"confirmation_method\":\"manual\",\"created\":1769892540,\"currency\":\"eur\",\"customer\":null,\"last_payment_error\":null,\"livemode\":true,\"metadata\":{\"payment_id\":\"rU5mnn4DjN0f9UMHQOWOHoxRb\",\"payments_extension\":\"true\",\"payments_extension_type\":\"card\",\"reconciliation_flow\":\"payments_api\",\"shop_id\":\"751927347\"},\"next_action\":null,\"payment_method\":\"pm_1Svl6GIkWweOM9jANPaRrFMw\",\"payment_method_types\":[\"card\"],\"source\":null,\"status\":\"succeeded\"}"</t>
  </si>
  <si>
    <t>AS-96637</t>
  </si>
  <si>
    <t>gid://shopify/Order/7491620405586</t>
  </si>
  <si>
    <t>gid://shopify/OrderTransaction/8630439575890</t>
  </si>
  <si>
    <t>2026-01-24T11:05:35Z</t>
  </si>
  <si>
    <t>ch_3St4eqIkWweOM9jA2lFSKkbk</t>
  </si>
  <si>
    <t>r1BerGpBFwyA8VDh16fWvkTHf</t>
  </si>
  <si>
    <t>pi_3St4eqIkWweOM9jA2UywV4vY</t>
  </si>
  <si>
    <t>"{\"id\":\"pi_3St4eqIkWweOM9jA2UywV4vY\",\"object\":\"payment_intent\",\"amount\":26985,\"amount_capturable\":0,\"amount_received\":26985,\"canceled_at\":null,\"cancellation_reason\":null,\"capture_method\":\"automatic\",\"latest_charge\":{\"id\":\"ch_3St4eqIkWweOM9jA2lFSKkbk\",\"object\":\"charge\",\"amount\":26985,\"application_fee\":\"fee_1St4erIkWweOM9jAylwFimdz\",\"balance_transaction\":\"txn_3St4eqIkWweOM9jA2O1LTAbD\",\"captured\":true,\"created\":1769252737,\"currency\":\"eur\",\"failure_code\":null,\"failure_message\":null,\"fraud_details\":{},\"livemode\":true,\"metadata\":{\"payment_id\":\"r1BerGpBFwyA8VDh16fWvkTH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4eqIkWweOM9jA2UywV4vY\",\"payment_method\":\"pm_1St4eqIkWweOM9jATrkDBSzb\",\"payment_method_details\":{\"card\":{\"amount_authorized\":26985,\"authorization_code\":\"509049\",\"brand\":\"mastercard\",\"checks\":{\"address_line1_check\":null,\"address_postal_code_check\":null,\"cvc_check\":null},\"country\":\"AT\",\"description\":\"Debit MasterCard\",\"ds_transaction_id\":null,\"exp_month\":12,\"exp_year\":2027,\"extended_authorization\":{\"status\":\"disabled\"},\"fingerprint\":\"zGNAUQYmI4SGBi1i\",\"funding\":\"debit\",\"iin\":\"537215\",\"incremental_authorization\":{\"status\":\"unavailable\"},\"installments\":null,\"issuer\":\"PSA PAYMENT SERVICES AUSTRIA G\",\"last4\":\"0000\",\"mandate\":null,\"moto\":false,\"multicapture\":{\"status\":\"unavailable\"},\"network\":\"mastercard\",\"network_token\":{\"used\":false},\"network_transaction_id\":\"MDSQHQGT20124\",\"overcapture\":{\"maximum_amount_capturable\":26985,\"status\":\"unavailable\"},\"payment_account_reference\":\"500119OW0ZY6T7MBK889MIHM35G05\",\"regulated_status\":\"unregulated\",\"three_d_secure\":null,\"wallet\":{\"apple_pay\":{\"type\":\"apple_pay\"},\"dynamic_last4\":\"8175\",\"type\":\"apple_pay\"}},\"type\":\"card\"},\"refunded\":false,\"source\":null,\"status\":\"succeeded\",\"mit_params\":{\"network_transaction_id\":\"MDSQHQGT20124\"}},\"confirmation_method\":\"manual\",\"created\":1769252736,\"currency\":\"eur\",\"customer\":null,\"last_payment_error\":null,\"livemode\":true,\"metadata\":{\"payment_id\":\"r1BerGpBFwyA8VDh16fWvkTHf\",\"payments_extension\":\"true\",\"payments_extension_type\":\"card\",\"reconciliation_flow\":\"payments_api\",\"shop_id\":\"751927347\"},\"next_action\":null,\"payment_method\":\"pm_1St4eqIkWweOM9jATrkDBSzb\",\"payment_method_types\":[\"card\"],\"source\":null,\"status\":\"succeeded\"}"</t>
  </si>
  <si>
    <t>AS-96160</t>
  </si>
  <si>
    <t>gid://shopify/Order/7436849381714</t>
  </si>
  <si>
    <t>gid://shopify/OrderTransaction/8612054171986</t>
  </si>
  <si>
    <t>2026-01-17T15:56:10Z</t>
  </si>
  <si>
    <t>py_3SqbrDIkWweOM9jA2VA96D0D</t>
  </si>
  <si>
    <t>rPUSZf2qLWS4hdCCFE4t3WV5x</t>
  </si>
  <si>
    <t>"{\"id\":\"py_3SqbrDIkWweOM9jA2VA96D0D\",\"object\":\"charge\",\"amount\":6685,\"application_fee\":\"fee_1SqbssIkWweOM9jAIQpVH3yx\",\"balance_transaction\":\"txn_3SqbrDIkWweOM9jA2DvWOSwf\",\"captured\":true,\"created\":1768665474,\"currency\":\"eur\",\"failure_code\":null,\"failure_message\":null,\"fraud_details\":{},\"livemode\":true,\"metadata\":{\"payments_extension_type\":\"klarna\",\"reconciliation_flow\":\"payments_api\",\"shop_id\":\"751927347\",\"payments_extension\":\"true\",\"payment_id\":\"rPUSZf2qLWS4hdCCFE4t3WV5x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qbrDIkWweOM9jA2unuwlNj\",\"payment_method\":\"pm_1SqbrDIkWweOM9jA4ccCH10s\",\"payment_method_details\":{\"klarna\":{\"payer_details\":{\"address\":{\"country\":\"DE\"}},\"payment_method_category\":\"pay_now\",\"preferred_locale\":\"de-DE\"},\"type\":\"klarna\"},\"refunded\":false,\"source\":null,\"status\":\"succeeded\"}"</t>
  </si>
  <si>
    <t>AS-95435</t>
  </si>
  <si>
    <t>gid://shopify/Order/7415969612114</t>
  </si>
  <si>
    <t>gid://shopify/OrderTransaction/8588570689874</t>
  </si>
  <si>
    <t>2026-01-09T09:04:38Z</t>
  </si>
  <si>
    <t>ch_3SnbcZIkWweOM9jA14KwUGQ8</t>
  </si>
  <si>
    <t>r4CH0IExPlN4WR85R6dciS7MS</t>
  </si>
  <si>
    <t>pi_3SnbcZIkWweOM9jA1VQ82chM</t>
  </si>
  <si>
    <t>"{\"id\":\"pi_3SnbcZIkWweOM9jA1VQ82chM\",\"object\":\"payment_intent\",\"amount\":8495,\"amount_capturable\":0,\"amount_received\":8495,\"canceled_at\":null,\"cancellation_reason\":null,\"capture_method\":\"automatic\",\"latest_charge\":{\"id\":\"ch_3SnbcZIkWweOM9jA14KwUGQ8\",\"object\":\"charge\",\"amount\":8495,\"application_fee\":\"fee_1SnbcbIkWweOM9jALewwUUmR\",\"balance_transaction\":\"txn_3SnbcZIkWweOM9jA1BoRLN7y\",\"captured\":true,\"created\":1767949481,\"currency\":\"eur\",\"failure_code\":null,\"failure_message\":null,\"fraud_details\":{},\"livemode\":true,\"metadata\":{\"payment_id\":\"r4CH0IExPlN4WR85R6dciS7M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bcZIkWweOM9jA1VQ82chM\",\"payment_method\":\"pm_1SnbcZIkWweOM9jArs0wZ75U\",\"payment_method_details\":{\"card\":{\"amount_authorized\":8495,\"authorization_code\":\"467608\",\"brand\":\"visa\",\"checks\":{\"address_line1_check\":\"unavailable\",\"address_postal_code_check\":\"unavailable\",\"cvc_check\":\"pass\"},\"country\":\"ES\",\"description\":\"Visa Classic\",\"ds_transaction_id\":null,\"exp_month\":4,\"exp_year\":2026,\"extended_authorization\":{\"status\":\"disabled\"},\"fingerprint\":\"woBOrx9R7kqqHYEV\",\"funding\":\"credit\",\"iin\":\"466203\",\"incremental_authorization\":{\"status\":\"unavailable\"},\"installments\":null,\"issuer\":\"CAJASUR BANCO S.A\",\"last4\":\"0809\",\"mandate\":null,\"moto\":false,\"multicapture\":{\"status\":\"unavailable\"},\"network\":\"visa\",\"network_token\":{\"used\":false},\"network_transaction_id\":\"486009326816713\",\"overcapture\":{\"maximum_amount_capturable\":8495,\"status\":\"unavailable\"},\"payment_account_reference\":\"V0010013018289232801031497639\",\"regulated_status\":\"unregulated\",\"three_d_secure\":null,\"wallet\":null},\"type\":\"card\"},\"refunded\":false,\"source\":null,\"status\":\"succeeded\",\"mit_params\":{\"network_transaction_id\":\"486009326816713\"}},\"confirmation_method\":\"manual\",\"created\":1767949479,\"currency\":\"eur\",\"customer\":null,\"last_payment_error\":null,\"livemode\":true,\"metadata\":{\"payment_id\":\"r4CH0IExPlN4WR85R6dciS7MS\",\"payments_extension\":\"true\",\"payments_extension_type\":\"card\",\"reconciliation_flow\":\"payments_api\",\"shop_id\":\"751927347\"},\"next_action\":null,\"payment_method\":\"pm_1SnbcZIkWweOM9jArs0wZ75U\",\"payment_method_types\":[\"card\"],\"source\":null,\"status\":\"succeeded\"}"</t>
  </si>
  <si>
    <t>AS-97201</t>
  </si>
  <si>
    <t>gid://shopify/Order/7516350513490</t>
  </si>
  <si>
    <t>gid://shopify/OrderTransaction/8650147889490</t>
  </si>
  <si>
    <t>2026-01-31T13:56:05Z</t>
  </si>
  <si>
    <t>ch_3SveegIkWweOM9jA1r6gPju7</t>
  </si>
  <si>
    <t>rfv3GNMc5t0w2eJ9QxJzRNmo1</t>
  </si>
  <si>
    <t>pi_3SveegIkWweOM9jA1YDoO6T3</t>
  </si>
  <si>
    <t>"{\"id\":\"pi_3SveegIkWweOM9jA1YDoO6T3\",\"object\":\"payment_intent\",\"amount\":7485,\"amount_capturable\":0,\"amount_received\":7485,\"canceled_at\":null,\"cancellation_reason\":null,\"capture_method\":\"automatic\",\"latest_charge\":{\"id\":\"ch_3SveegIkWweOM9jA1r6gPju7\",\"object\":\"charge\",\"amount\":7485,\"application_fee\":\"fee_1SveeiIkWweOM9jAM2d0pfZn\",\"balance_transaction\":\"txn_3SveegIkWweOM9jA1KmvTLkC\",\"captured\":true,\"created\":1769867767,\"currency\":\"eur\",\"failure_code\":null,\"failure_message\":null,\"fraud_details\":{},\"livemode\":true,\"metadata\":{\"payment_id\":\"rfv3GNMc5t0w2eJ9QxJzRNmo1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eegIkWweOM9jA1YDoO6T3\",\"payment_method\":\"pm_1SveegIkWweOM9jAT9wXJwKe\",\"payment_method_details\":{\"card\":{\"amount_authorized\":7485,\"authorization_code\":\"153768\",\"brand\":\"mastercard\",\"checks\":{\"address_line1_check\":\"unavailable\",\"address_postal_code_check\":\"unavailable\",\"cvc_check\":null},\"country\":\"IT\",\"description\":\"Standard MasterCard Card\",\"ds_transaction_id\":null,\"exp_month\":5,\"exp_year\":2028,\"extended_authorization\":{\"status\":\"disabled\"},\"fingerprint\":\"K2iJKNcvWsmKo0pt\",\"funding\":\"credit\",\"iin\":\"529204\",\"incremental_authorization\":{\"status\":\"unavailable\"},\"installments\":null,\"issuer\":\"NEXI PAYMENTS SPA\",\"last4\":\"3759\",\"mandate\":null,\"moto\":false,\"multicapture\":{\"status\":\"unavailable\"},\"network\":\"mastercard\",\"network_token\":{\"used\":false},\"network_transaction_id\":\"MCSROQELG0131\",\"overcapture\":{\"maximum_amount_capturable\":7485,\"status\":\"unavailable\"},\"payment_account_reference\":\"50018KSF3A6QG0GHZHAIQ6658CFO5\",\"regulated_status\":\"unregulated\",\"three_d_secure\":null,\"wallet\":null},\"type\":\"card\"},\"refunded\":false,\"source\":null,\"status\":\"succeeded\",\"mit_params\":{\"network_transaction_id\":\"MCSROQELG0131\"}},\"confirmation_method\":\"manual\",\"created\":1769867766,\"currency\":\"eur\",\"customer\":null,\"last_payment_error\":null,\"livemode\":true,\"metadata\":{\"payment_id\":\"rfv3GNMc5t0w2eJ9QxJzRNmo1\",\"payments_extension\":\"true\",\"payments_extension_type\":\"card\",\"reconciliation_flow\":\"payments_api\",\"shop_id\":\"751927347\"},\"next_action\":null,\"payment_method\":\"pm_1SveegIkWweOM9jAT9wXJwKe\",\"payment_method_types\":[\"card\"],\"source\":null,\"status\":\"succeeded\"}"</t>
  </si>
  <si>
    <t>"{\"id\":\"pi_3Sh6nqIkWweOM9jA29vFns2E\",\"object\":\"payment_intent\",\"amount\":5990,\"amount_capturable\":0,\"amount_received\":5990,\"canceled_at\":null,\"cancellation_reason\":null,\"capture_method\":\"automatic\",\"latest_charge\":{\"id\":\"ch_3Sh6nqIkWweOM9jA2CP18IGQ\",\"object\":\"charge\",\"amount\":5990,\"application_fee\":\"fee_1Sh6nrIkWweOM9jAX3C0NAR6\",\"balance_transaction\":\"txn_3Sh6nqIkWweOM9jA2IsTo6uR\",\"captured\":true,\"created\":1766401046,\"currency\":\"eur\",\"failure_code\":null,\"failure_message\":null,\"fraud_details\":{},\"livemode\":true,\"metadata\":{\"payment_id\":\"rVMUPL8i9bG78YDQQCICpjOY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h6nqIkWweOM9jA29vFns2E\",\"payment_method\":\"pm_1Sh6nqIkWweOM9jA64dsB4Sx\",\"payment_method_details\":{\"card\":{\"amount_authorized\":5990,\"authorization_code\":\"047760\",\"brand\":\"visa\",\"checks\":{\"address_line1_check\":null,\"address_postal_code_check\":null,\"cvc_check\":null},\"country\":\"IL\",\"description\":\"Visa Gold\",\"ds_transaction_id\":null,\"exp_month\":12,\"exp_year\":2031,\"extended_authorization\":{\"status\":\"disabled\"},\"fingerprint\":\"uMHZ8tjCSAnvLfkk\",\"funding\":\"credit\",\"iin\":\"401047\",\"incremental_authorization\":{\"status\":\"unavailable\"},\"installments\":null,\"issuer\":\"MAX IT FINANCE LTD\",\"last4\":\"0000\",\"mandate\":null,\"moto\":false,\"multicapture\":{\"status\":\"unavailable\"},\"network\":\"visa\",\"network_token\":{\"used\":false},\"network_transaction_id\":\"485356394478938\",\"overcapture\":{\"maximum_amount_capturable\":5990,\"status\":\"unavailable\"},\"payment_account_reference\":\"V0010015823232366277485456107\",\"regulated_status\":\"unregulated\",\"three_d_secure\":null,\"wallet\":{\"apple_pay\":{\"type\":\"apple_pay\"},\"dynamic_last4\":\"2658\",\"type\":\"apple_pay\"}},\"type\":\"card\"},\"refunded\":false,\"source\":null,\"status\":\"succeeded\",\"mit_params\":{\"network_transaction_id\":\"485356394478938\"}},\"confirmation_method\":\"manual\",\"created\":1766401046,\"currency\":\"eur\",\"customer\":null,\"last_payment_error\":null,\"livemode\":true,\"metadata\":{\"payment_id\":\"rVMUPL8i9bG78YDQQCICpjOY7\",\"payments_extension\":\"true\",\"payments_extension_type\":\"card\",\"reconciliation_flow\":\"payments_api\",\"shop_id\":\"751927347\"},\"next_action\":null,\"payment_method\":\"pm_1Sh6nqIkWweOM9jA64dsB4Sx\",\"payment_method_types\":[\"card\"],\"source\":null,\"status\":\"succeeded\"}"</t>
  </si>
  <si>
    <t>gid://shopify/OrderTransaction/8583501775186</t>
  </si>
  <si>
    <t>2026-01-07T11:25:30Z</t>
  </si>
  <si>
    <t>re_3Sh6nqIkWweOM9jA2cyf60WS</t>
  </si>
  <si>
    <t>zSY4Z2TRGnslPMDKvPTAhF1MI</t>
  </si>
  <si>
    <t>"{\"id\":\"re_3Sh6nqIkWweOM9jA2cyf60WS\",\"amount\":5990,\"balance_transaction\":\"txn_3Sh6nqIkWweOM9jA27MxBM7s\",\"charge\":{\"id\":\"ch_3Sh6nqIkWweOM9jA2CP18IGQ\",\"object\":\"charge\",\"amount\":5990,\"application_fee\":\"fee_1Sh6nrIkWweOM9jAX3C0NAR6\",\"balance_transaction\":\"txn_3Sh6nqIkWweOM9jA2IsTo6uR\",\"captured\":true,\"created\":1766401046,\"currency\":\"eur\",\"failure_code\":null,\"failure_message\":null,\"fraud_details\":{},\"livemode\":true,\"metadata\":{\"payment_id\":\"rVMUPL8i9bG78YDQQCICpjOY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h6nqIkWweOM9jA29vFns2E\",\"payment_method\":\"pm_1Sh6nqIkWweOM9jA64dsB4Sx\",\"payment_method_details\":{\"card\":{\"amount_authorized\":5990,\"authorization_code\":\"047760\",\"brand\":\"visa\",\"checks\":{\"address_line1_check\":null,\"address_postal_code_check\":null,\"cvc_check\":null},\"country\":\"IL\",\"description\":\"Visa Gold\",\"ds_transaction_id\":null,\"exp_month\":12,\"exp_year\":2031,\"extended_authorization\":{\"status\":\"disabled\"},\"fingerprint\":\"uMHZ8tjCSAnvLfkk\",\"funding\":\"credit\",\"iin\":\"401047\",\"incremental_authorization\":{\"status\":\"unavailable\"},\"installments\":null,\"issuer\":\"MAX IT FINANCE LTD\",\"last4\":\"0000\",\"mandate\":null,\"moto\":false,\"multicapture\":{\"status\":\"unavailable\"},\"network\":\"visa\",\"network_token\":{\"used\":false},\"network_transaction_id\":\"485356394478938\",\"overcapture\":{\"maximum_amount_capturable\":5990,\"status\":\"unavailable\"},\"payment_account_reference\":\"V0010015823232366277485456107\",\"regulated_status\":\"unregulated\",\"three_d_secure\":null,\"wallet\":{\"apple_pay\":{\"type\":\"apple_pay\"},\"dynamic_last4\":\"2658\",\"type\":\"apple_pay\"}},\"type\":\"card\"},\"refunded\":true,\"source\":null,\"status\":\"succeeded\",\"mit_params\":{\"network_transaction_id\":\"485356394478938\"}},\"object\":\"refund\",\"reason\":null,\"status\":\"succeeded\",\"created\":1767785131,\"currency\":\"eur\",\"metadata\":{\"payments_extension\":\"true\",\"payments_extension_type\":\"card\",\"reconciliation_flow\":\"payments_api\",\"refund_id\":\"zSY4Z2TRGnslPMDKvPTAhF1MI\"},\"payment_method_details\":{\"card\":{\"acquirer_reference_number\":null,\"acquirer_reference_number_status\":\"pending\"},\"type\":\"card\"},\"mit_params\":{}}"</t>
  </si>
  <si>
    <t>AS-96809</t>
  </si>
  <si>
    <t>AS-95167</t>
  </si>
  <si>
    <t>gid://shopify/Order/7408553099602</t>
  </si>
  <si>
    <t>gid://shopify/OrderTransaction/8579379986770</t>
  </si>
  <si>
    <t>2026-01-05T22:25:45Z</t>
  </si>
  <si>
    <t>ch_3SmMDeIkWweOM9jA2xhjxnWg</t>
  </si>
  <si>
    <t>r6mly3RZj1gHh5J7M6WM9nbeQ</t>
  </si>
  <si>
    <t>pi_3SmMDeIkWweOM9jA2wk2rLSS</t>
  </si>
  <si>
    <t>"{\"id\":\"pi_3SmMDeIkWweOM9jA2wk2rLSS\",\"object\":\"payment_intent\",\"amount\":9981,\"amount_capturable\":0,\"amount_received\":9981,\"canceled_at\":null,\"cancellation_reason\":null,\"capture_method\":\"automatic\",\"latest_charge\":{\"id\":\"ch_3SmMDeIkWweOM9jA2xhjxnWg\",\"object\":\"charge\",\"amount\":9981,\"application_fee\":\"fee_1SmMDfIkWweOM9jAA6sUEgWI\",\"balance_transaction\":\"txn_3SmMDeIkWweOM9jA2Qa8VdMM\",\"captured\":true,\"created\":1767651946,\"currency\":\"eur\",\"failure_code\":null,\"failure_message\":null,\"fraud_details\":{},\"livemode\":true,\"metadata\":{\"payment_id\":\"r6mly3RZj1gHh5J7M6WM9nbe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MDeIkWweOM9jA2wk2rLSS\",\"payment_method\":\"pm_1SmMDeIkWweOM9jA4eCpQgYQ\",\"payment_method_details\":{\"card\":{\"amount_authorized\":9981,\"authorization_code\":\"072977\",\"brand\":\"mastercard\",\"checks\":{\"address_line1_check\":null,\"address_postal_code_check\":null,\"cvc_check\":null},\"country\":\"AT\",\"description\":\"World MasterCard Card\",\"ds_transaction_id\":null,\"exp_month\":11,\"exp_year\":2027,\"extended_authorization\":{\"status\":\"disabled\"},\"fingerprint\":\"n4yLi8LvDKwQxQ09\",\"funding\":\"credit\",\"iin\":\"545442\",\"incremental_authorization\":{\"status\":\"unavailable\"},\"installments\":null,\"issuer\":\"ERSTE BANK DER OSTERREICHISCHE\",\"last4\":\"0000\",\"mandate\":null,\"moto\":false,\"multicapture\":{\"status\":\"unavailable\"},\"network\":\"mastercard\",\"network_token\":{\"used\":false},\"network_transaction_id\":\"MCWPOS7WJ0105\",\"overcapture\":{\"maximum_amount_capturable\":9981,\"status\":\"unavailable\"},\"payment_account_reference\":\"500139OLE6MAW8X2X116WXGZ9MKZP\",\"regulated_status\":\"unregulated\",\"three_d_secure\":null,\"wallet\":{\"apple_pay\":{\"type\":\"apple_pay\"},\"dynamic_last4\":\"1862\",\"type\":\"apple_pay\"}},\"type\":\"card\"},\"refunded\":false,\"source\":null,\"status\":\"succeeded\",\"mit_params\":{\"network_transaction_id\":\"MCWPOS7WJ0105\"}},\"confirmation_method\":\"manual\",\"created\":1767651946,\"currency\":\"eur\",\"customer\":null,\"last_payment_error\":null,\"livemode\":true,\"metadata\":{\"payment_id\":\"r6mly3RZj1gHh5J7M6WM9nbeQ\",\"payments_extension\":\"true\",\"payments_extension_type\":\"card\",\"reconciliation_flow\":\"payments_api\",\"shop_id\":\"751927347\"},\"next_action\":null,\"payment_method\":\"pm_1SmMDeIkWweOM9jA4eCpQgYQ\",\"payment_method_types\":[\"card\"],\"source\":null,\"status\":\"succeeded\"}"</t>
  </si>
  <si>
    <t>AS-95750</t>
  </si>
  <si>
    <t>gid://shopify/Order/7423121162578</t>
  </si>
  <si>
    <t>gid://shopify/OrderTransaction/8596389462354</t>
  </si>
  <si>
    <t>2026-01-12T12:29:39Z</t>
  </si>
  <si>
    <t>ch_3SokFcIkWweOM9jA2zubAllm</t>
  </si>
  <si>
    <t>rAxNwsxlFBRIjS9E8MLgMFN2O</t>
  </si>
  <si>
    <t>pi_3SokFcIkWweOM9jA24QsXVWN</t>
  </si>
  <si>
    <t>"{\"id\":\"pi_3SokFcIkWweOM9jA24QsXVWN\",\"object\":\"payment_intent\",\"amount\":7190,\"amount_capturable\":0,\"amount_received\":7190,\"canceled_at\":null,\"cancellation_reason\":null,\"capture_method\":\"automatic\",\"latest_charge\":{\"id\":\"ch_3SokFcIkWweOM9jA2zubAllm\",\"object\":\"charge\",\"amount\":7190,\"application_fee\":\"fee_1SokFdIkWweOM9jAsU4T7V98\",\"balance_transaction\":\"txn_3SokFcIkWweOM9jA2rTFHfhN\",\"captured\":true,\"created\":1768220980,\"currency\":\"eur\",\"failure_code\":null,\"failure_message\":null,\"fraud_details\":{},\"livemode\":true,\"metadata\":{\"payment_id\":\"rAxNwsxlFBRIjS9E8MLgMFN2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kFcIkWweOM9jA24QsXVWN\",\"payment_method\":\"pm_1SokFcIkWweOM9jA3ERqpp2L\",\"payment_method_details\":{\"card\":{\"amount_authorized\":7190,\"authorization_code\":\"093421\",\"brand\":\"visa\",\"checks\":{\"address_line1_check\":null,\"address_postal_code_check\":null,\"cvc_check\":null},\"country\":\"ES\",\"description\":\"Visa Classic\",\"ds_transaction_id\":null,\"exp_month\":12,\"exp_year\":2029,\"extended_authorization\":{\"status\":\"disabled\"},\"fingerprint\":\"ZH9kNNFJvZjMAum6\",\"funding\":\"debit\",\"iin\":\"435785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486012449802682\",\"overcapture\":{\"maximum_amount_capturable\":7190,\"status\":\"unavailable\"},\"payment_account_reference\":\"V0010013025236395446316113953\",\"regulated_status\":\"unregulated\",\"three_d_secure\":null,\"wallet\":{\"dynamic_last4\":\"2985\",\"google_pay\":{},\"type\":\"google_pay\"}},\"type\":\"card\"},\"refunded\":false,\"source\":null,\"status\":\"succeeded\",\"mit_params\":{\"network_transaction_id\":\"486012449802682\"}},\"confirmation_method\":\"manual\",\"created\":1768220980,\"currency\":\"eur\",\"customer\":null,\"last_payment_error\":null,\"livemode\":true,\"metadata\":{\"payment_id\":\"rAxNwsxlFBRIjS9E8MLgMFN2O\",\"payments_extension\":\"true\",\"payments_extension_type\":\"card\",\"reconciliation_flow\":\"payments_api\",\"shop_id\":\"751927347\"},\"next_action\":null,\"payment_method\":\"pm_1SokFcIkWweOM9jA3ERqpp2L\",\"payment_method_types\":[\"card\"],\"source\":null,\"status\":\"succeeded\"}"</t>
  </si>
  <si>
    <t>AS-95307</t>
  </si>
  <si>
    <t>gid://shopify/Order/7412787642706</t>
  </si>
  <si>
    <t>gid://shopify/OrderTransaction/8584599208274</t>
  </si>
  <si>
    <t>2026-01-07T18:14:10Z</t>
  </si>
  <si>
    <t>ch_3Sn1FGIkWweOM9jA14gO8NxI</t>
  </si>
  <si>
    <t>rW7Gmah39Tk6Yo7iNdiCPd18B</t>
  </si>
  <si>
    <t>pi_3Sn1FGIkWweOM9jA1sbQPoLB</t>
  </si>
  <si>
    <t>"{\"id\":\"pi_3Sn1FGIkWweOM9jA1sbQPoLB\",\"object\":\"payment_intent\",\"amount\":7995,\"amount_capturable\":0,\"amount_received\":7995,\"canceled_at\":null,\"cancellation_reason\":null,\"capture_method\":\"automatic\",\"latest_charge\":{\"id\":\"ch_3Sn1FGIkWweOM9jA14gO8NxI\",\"object\":\"charge\",\"amount\":7995,\"application_fee\":\"fee_1Sn1FJIkWweOM9jAO4S9XCfY\",\"balance_transaction\":\"txn_3Sn1FGIkWweOM9jA1pPbbFRo\",\"captured\":true,\"created\":1767809652,\"currency\":\"eur\",\"failure_code\":null,\"failure_message\":null,\"fraud_details\":{},\"livemode\":true,\"metadata\":{\"payment_id\":\"rW7Gmah39Tk6Yo7iNdiCPd18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1FGIkWweOM9jA1sbQPoLB\",\"payment_method\":\"pm_1Sn1FGIkWweOM9jAIsYYRJEj\",\"payment_method_details\":{\"card\":{\"amount_authorized\":7995,\"authorization_code\":\"676188\",\"brand\":\"visa\",\"checks\":{\"address_line1_check\":\"unavailable\",\"address_postal_code_check\":\"unavailable\",\"cvc_check\":\"pass\"},\"country\":\"FR\",\"description\":\"Visa Classic\",\"ds_transaction_id\":null,\"exp_month\":5,\"exp_year\":2027,\"extended_authorization\":{\"status\":\"disabled\"},\"fingerprint\":\"A5a7VvJbVFirczTA\",\"funding\":\"credit\",\"iin\":\"497762\",\"incremental_authorization\":{\"status\":\"unavailable\"},\"installments\":null,\"issuer\":\"CAISSE FEDERALE DE CREDIT MUTUEL\",\"last4\":\"2296\",\"mandate\":null,\"moto\":false,\"multicapture\":{\"status\":\"unavailable\"},\"network\":\"visa\",\"network_token\":{\"used\":false},\"network_transaction_id\":\"486007656537663\",\"overcapture\":{\"maximum_amount_capturable\":7995,\"status\":\"unavailable\"},\"payment_account_reference\":\"V0010013025167380059724382552\",\"regulated_status\":\"unregulated\",\"three_d_secure\":{\"authentication_flow\":\"frictionless\",\"electronic_commerce_indicator\":\"07\",\"exemption_indicator\":null,\"result\":\"exempted\",\"result_reason\":null,\"transaction_id\":\"490d0ec0-536b-41d3-af70-a8d4aad4f96f\",\"version\":\"2.2.0\"},\"wallet\":null},\"type\":\"card\"},\"refunded\":false,\"source\":null,\"status\":\"succeeded\",\"mit_params\":{\"network_transaction_id\":\"486007656537663\"}},\"confirmation_method\":\"manual\",\"created\":1767809650,\"currency\":\"eur\",\"customer\":null,\"last_payment_error\":null,\"livemode\":true,\"metadata\":{\"payment_id\":\"rW7Gmah39Tk6Yo7iNdiCPd18B\",\"payments_extension\":\"true\",\"payments_extension_type\":\"card\",\"reconciliation_flow\":\"payments_api\",\"shop_id\":\"751927347\"},\"next_action\":null,\"payment_method\":\"pm_1Sn1FGIkWweOM9jAIsYYRJEj\",\"payment_method_types\":[\"card\"],\"source\":null,\"status\":\"succeeded\"}"</t>
  </si>
  <si>
    <t>AS-96135</t>
  </si>
  <si>
    <t>gid://shopify/Order/7435995775314</t>
  </si>
  <si>
    <t>gid://shopify/OrderTransaction/8611067199826</t>
  </si>
  <si>
    <t>2026-01-17T12:19:50Z</t>
  </si>
  <si>
    <t>8LS563360U328092S</t>
  </si>
  <si>
    <t>"{\"id\":\"8LS563360U328092S\",\"intent\":\"CAPTURE\",\"status\":\"COMPLETED\",\"payment_source\":{\"paypal\":{\"email_address\":\"moritz_lingg@gmx.de\",\"account_id\":\"FRZR2D5HKYECN\",\"account_status\":\"VERIFIED\",\"name\":{\"given_name\":\"Lingg\",\"surname\":\"Moritz\"},\"phone_number\":{\"national_number\":\"491711765153\"},\"address\":{\"address_line_1\":\"Holzleute 5\",\"admin_area_2\":\"Stiefenhofen\",\"admin_area_1\":\" \",\"postal_code\":\"88167\",\"country_code\":\"DE\"}}},\"purchase_units\":[{\"reference_id\":\"default\",\"amount\":{\"currency_code\":\"EUR\",\"value\":\"21.90\",\"breakdown\":{\"item_total\":{\"currency_code\":\"EUR\",\"value\":\"16.95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olgador para p\u00f3ster de 40cm de madera y color roble\",\"custom_id\":\"{\\\"shop_id\\\":751927347,\\\"session_id\\\":\\\"rZ8cSNAQr1fDqI76iH2rKO32c\\\"}\",\"invoice_id\":\"rZ8cSNAQr1fDqI76iH2rKO32c\",\"items\":[{\"name\":\"Colgador para p\u00f3ster de 40cm de madera y color roble\",\"unit_amount\":{\"currency_code\":\"EUR\",\"value\":\"16.95\"},\"tax\":{\"currency_code\":\"EUR\",\"value\":\"0.00\"},\"quantity\":\"1\"}],\"shipping\":{\"name\":{\"full_name\":\"Lingg Roland\"},\"address\":{\"address_line_1\":\"Auf der Breite 5\",\"admin_area_2\":\"Stiefenhofen\",\"postal_code\":\"88167\",\"country_code\":\"DE\"}},\"supplementary_data\":{\"tax_nexus\":[]},\"payments\":{\"captures\":[{\"id\":\"7AU58564AL0694138\",\"status\":\"COMPLETED\",\"amount\":{\"currency_code\":\"EUR\",\"value\":\"21.90\"},\"final_capture\":true,\"disbursement_mode\":\"INSTANT\",\"seller_protection\":{\"status\":\"ELIGIBLE\",\"dispute_categories\":[\"ITEM_NOT_RECEIVED\",\"UNAUTHORIZED_TRANSACTION\"]},\"seller_receivable_breakdown\":{\"gross_amount\":{\"currency_code\":\"EUR\",\"value\":\"21.90\"},\"paypal_fee\":{\"currency_code\":\"EUR\",\"value\":\"0.99\"},\"net_amount\":{\"currency_code\":\"EUR\",\"value\":\"20.91\"}},\"invoice_id\":\"rZ8cSNAQr1fDqI76iH2rKO32c\",\"custom_id\":\"{\\\"shop_id\\\":751927347,\\\"session_id\\\":\\\"rZ8cSNAQr1fDqI76iH2rKO32c\\\"}\",\"links\":[{\"href\":\"https:\\/\\/api.paypal.com\\/v2\\/payments\\/captures\\/7AU58564AL0694138\",\"rel\":\"self\",\"method\":\"GET\"},{\"href\":\"https:\\/\\/api.paypal.com\\/v2\\/payments\\/captures\\/7AU58564AL0694138\\/refund\",\"rel\":\"refund\",\"method\":\"POST\"},{\"href\":\"https:\\/\\/api.paypal.com\\/v2\\/checkout\\/orders\\/8LS563360U328092S\",\"rel\":\"up\",\"method\":\"GET\"}],\"create_time\":\"2026-01-17T12:19:52Z\",\"update_time\":\"2026-01-17T12:19:52Z\"}]}}],\"payer\":{\"name\":{\"given_name\":\"Lingg\",\"surname\":\"Moritz\"},\"email_address\":\"moritz_lingg@gmx.de\",\"payer_id\":\"FRZR2D5HKYECN\",\"phone\":{\"phone_number\":{\"national_number\":\"491711765153\"}},\"address\":{\"address_line_1\":\"Holzleute 5\",\"admin_area_2\":\"Stiefenhofen\",\"admin_area_1\":\" \",\"postal_code\":\"88167\",\"country_code\":\"DE\"}},\"create_time\":\"2026-01-17T12:18:52Z\",\"update_time\":\"2026-01-17T12:19:52Z\",\"links\":[{\"href\":\"https:\\/\\/api.paypal.com\\/v2\\/checkout\\/orders\\/8LS563360U328092S\",\"rel\":\"self\",\"method\":\"GET\"}]}"</t>
  </si>
  <si>
    <t>AS-97202</t>
  </si>
  <si>
    <t>gid://shopify/Order/7516382527826</t>
  </si>
  <si>
    <t>gid://shopify/OrderTransaction/8650189144402</t>
  </si>
  <si>
    <t>2026-01-31T14:11:34Z</t>
  </si>
  <si>
    <t>ch_3SvetfIkWweOM9jA0amZqGUG</t>
  </si>
  <si>
    <t>rd579aqDsYS2NATmVe5B74ETb</t>
  </si>
  <si>
    <t>pi_3SvetfIkWweOM9jA0OXgBxDz</t>
  </si>
  <si>
    <t>"{\"id\":\"pi_3SvetfIkWweOM9jA0OXgBxDz\",\"object\":\"payment_intent\",\"amount\":13590,\"amount_capturable\":0,\"amount_received\":13590,\"canceled_at\":null,\"cancellation_reason\":null,\"capture_method\":\"automatic\",\"latest_charge\":{\"id\":\"ch_3SvetfIkWweOM9jA0amZqGUG\",\"object\":\"charge\",\"amount\":13590,\"application_fee\":\"fee_1SvetgIkWweOM9jAG4FIwBK0\",\"balance_transaction\":\"txn_3SvetfIkWweOM9jA0mpEcsR1\",\"captured\":true,\"created\":1769868695,\"currency\":\"eur\",\"failure_code\":null,\"failure_message\":null,\"fraud_details\":{},\"livemode\":true,\"metadata\":{\"payment_id\":\"rd579aqDsYS2NATmVe5B74ET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etfIkWweOM9jA0OXgBxDz\",\"payment_method\":\"pm_1SvetfIkWweOM9jAgiijYqRi\",\"payment_method_details\":{\"card\":{\"amount_authorized\":13590,\"authorization_code\":\"151467\",\"brand\":\"mastercard\",\"checks\":{\"address_line1_check\":\"unavailable\",\"address_postal_code_check\":\"unavailable\",\"cvc_check\":null},\"country\":\"AT\",\"description\":\"World MasterCard Card\",\"ds_transaction_id\":null,\"exp_month\":12,\"exp_year\":2029,\"extended_authorization\":{\"status\":\"disabled\"},\"fingerprint\":\"5GzpHyC7SCg2iDbv\",\"funding\":\"credit\",\"iin\":\"510045\",\"incremental_authorization\":{\"status\":\"unavailable\"},\"installments\":null,\"issuer\":\"ERSTE BANK DER OSTERREICHISCHE\",\"last4\":\"2813\",\"mandate\":null,\"moto\":false,\"multicapture\":{\"status\":\"unavailable\"},\"network\":\"mastercard\",\"network_token\":{\"used\":false},\"network_transaction_id\":\"MCWF18UW90131\",\"overcapture\":{\"maximum_amount_capturable\":13590,\"status\":\"unavailable\"},\"payment_account_reference\":\"50019KE6NHQLMHJZ3C3G0CGTJ0KYG\",\"regulated_status\":\"unregulated\",\"three_d_secure\":null,\"wallet\":null},\"type\":\"card\"},\"refunded\":false,\"source\":null,\"status\":\"succeeded\",\"mit_params\":{\"network_transaction_id\":\"MCWF18UW90131\"}},\"confirmation_method\":\"manual\",\"created\":1769868695,\"currency\":\"eur\",\"customer\":null,\"last_payment_error\":null,\"livemode\":true,\"metadata\":{\"payment_id\":\"rd579aqDsYS2NATmVe5B74ETb\",\"payments_extension\":\"true\",\"payments_extension_type\":\"card\",\"reconciliation_flow\":\"payments_api\",\"shop_id\":\"751927347\"},\"next_action\":null,\"payment_method\":\"pm_1SvetfIkWweOM9jAgiijYqRi\",\"payment_method_types\":[\"card\"],\"source\":null,\"status\":\"succeeded\"}"</t>
  </si>
  <si>
    <t>AS-95576</t>
  </si>
  <si>
    <t>gid://shopify/Order/7419285307730</t>
  </si>
  <si>
    <t>gid://shopify/OrderTransaction/8592360079698</t>
  </si>
  <si>
    <t>2026-01-10T17:31:16Z</t>
  </si>
  <si>
    <t>ch_3So60PIkWweOM9jA2MdEwMUB</t>
  </si>
  <si>
    <t>rf5WhcfPbO5CCo13l907c2cpR</t>
  </si>
  <si>
    <t>pi_3So60PIkWweOM9jA20BWTsbN</t>
  </si>
  <si>
    <t>"{\"id\":\"pi_3So60PIkWweOM9jA20BWTsbN\",\"object\":\"payment_intent\",\"amount\":7812,\"amount_capturable\":0,\"amount_received\":7812,\"canceled_at\":null,\"cancellation_reason\":null,\"capture_method\":\"automatic\",\"latest_charge\":{\"id\":\"ch_3So60PIkWweOM9jA2MdEwMUB\",\"object\":\"charge\",\"amount\":7812,\"application_fee\":\"fee_1So60RIkWweOM9jAuIVOH8kJ\",\"balance_transaction\":\"txn_3So60PIkWweOM9jA2zQIgqrI\",\"captured\":true,\"created\":1768066278,\"currency\":\"eur\",\"failure_code\":null,\"failure_message\":null,\"fraud_details\":{},\"livemode\":true,\"metadata\":{\"payment_id\":\"rf5WhcfPbO5CCo13l907c2cp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60PIkWweOM9jA20BWTsbN\",\"payment_method\":\"pm_1So60PIkWweOM9jAWbW0gcY1\",\"payment_method_details\":{\"card\":{\"amount_authorized\":7812,\"authorization_code\":\"092691\",\"brand\":\"visa\",\"checks\":{\"address_line1_check\":\"unavailable\",\"address_postal_code_check\":\"unavailable\",\"cvc_check\":\"pass\"},\"country\":\"ES\",\"description\":\"Visa Classic\",\"ds_transaction_id\":null,\"exp_month\":3,\"exp_year\":2028,\"extended_authorization\":{\"status\":\"disabled\"},\"fingerprint\":\"eig8DzwKrznXU2MW\",\"funding\":\"debit\",\"iin\":\"413388\",\"incremental_authorization\":{\"status\":\"unavailable\"},\"installments\":null,\"issuer\":\"BANKINTER S.A.\",\"last4\":\"4885\",\"mandate\":null,\"moto\":false,\"multicapture\":{\"status\":\"unavailable\"},\"network\":\"visa\",\"network_token\":{\"used\":false},\"network_transaction_id\":\"486010630783491\",\"overcapture\":{\"maximum_amount_capturable\":7812,\"status\":\"unavailable\"},\"payment_account_reference\":\"V0010013818352809987097943747\",\"regulated_status\":\"unregulated\",\"three_d_secure\":null,\"wallet\":null},\"type\":\"card\"},\"refunded\":false,\"source\":null,\"status\":\"succeeded\",\"mit_params\":{\"network_transaction_id\":\"486010630783491\"}},\"confirmation_method\":\"manual\",\"created\":1768066277,\"currency\":\"eur\",\"customer\":null,\"last_payment_error\":null,\"livemode\":true,\"metadata\":{\"payment_id\":\"rf5WhcfPbO5CCo13l907c2cpR\",\"payments_extension\":\"true\",\"payments_extension_type\":\"card\",\"reconciliation_flow\":\"payments_api\",\"shop_id\":\"751927347\"},\"next_action\":null,\"payment_method\":\"pm_1So60PIkWweOM9jAWbW0gcY1\",\"payment_method_types\":[\"card\"],\"source\":null,\"status\":\"succeeded\"}"</t>
  </si>
  <si>
    <t>AS-95054</t>
  </si>
  <si>
    <t>gid://shopify/Order/7399575716178</t>
  </si>
  <si>
    <t>gid://shopify/OrderTransaction/8576360153426</t>
  </si>
  <si>
    <t>2026-01-04T17:29:25Z</t>
  </si>
  <si>
    <t>ch_3Slv7JIkWweOM9jA0d1rxXLI</t>
  </si>
  <si>
    <t>rL9vkmQk1JzUjHOz1hIulVpEn</t>
  </si>
  <si>
    <t>pi_3Slv7JIkWweOM9jA0wdwmY4K</t>
  </si>
  <si>
    <t>"{\"id\":\"pi_3Slv7JIkWweOM9jA0wdwmY4K\",\"object\":\"payment_intent\",\"amount\":5651,\"amount_capturable\":0,\"amount_received\":5651,\"canceled_at\":null,\"cancellation_reason\":null,\"capture_method\":\"automatic\",\"latest_charge\":{\"id\":\"ch_3Slv7JIkWweOM9jA0d1rxXLI\",\"object\":\"charge\",\"amount\":5651,\"application_fee\":\"fee_1Slv7KIkWweOM9jAVmTf9tpp\",\"balance_transaction\":\"txn_3Slv7JIkWweOM9jA0ZfuuOYC\",\"captured\":true,\"created\":1767547766,\"currency\":\"eur\",\"failure_code\":null,\"failure_message\":null,\"fraud_details\":{},\"livemode\":true,\"metadata\":{\"payment_id\":\"rL9vkmQk1JzUjHOz1hIulVpE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v7JIkWweOM9jA0wdwmY4K\",\"payment_method\":\"pm_1Slv7JIkWweOM9jAJQftHIk1\",\"payment_method_details\":{\"card\":{\"amount_authorized\":5651,\"authorization_code\":\"169401\",\"brand\":\"visa\",\"checks\":{\"address_line1_check\":\"unavailable\",\"address_postal_code_check\":\"unavailable\",\"cvc_check\":\"pass\"},\"country\":\"ES\",\"description\":\"Visa Classic\",\"ds_transaction_id\":null,\"exp_month\":5,\"exp_year\":2028,\"extended_authorization\":{\"status\":\"disabled\"},\"fingerprint\":\"rPhJ1JKA4B19ZBXb\",\"funding\":\"credit\",\"iin\":\"483713\",\"incremental_authorization\":{\"status\":\"unavailable\"},\"installments\":null,\"issuer\":\"BANKINTER S.A.\",\"last4\":\"3970\",\"mandate\":null,\"moto\":false,\"multicapture\":{\"status\":\"unavailable\"},\"network\":\"visa\",\"network_token\":{\"used\":false},\"network_transaction_id\":\"486004629660608\",\"overcapture\":{\"maximum_amount_capturable\":5651,\"status\":\"unavailable\"},\"payment_account_reference\":\"V0010014624144527518351482513\",\"regulated_status\":\"unregulated\",\"three_d_secure\":null,\"wallet\":null},\"type\":\"card\"},\"refunded\":false,\"source\":null,\"status\":\"succeeded\",\"mit_params\":{\"network_transaction_id\":\"486004629660608\"}},\"confirmation_method\":\"manual\",\"created\":1767547765,\"currency\":\"eur\",\"customer\":null,\"last_payment_error\":null,\"livemode\":true,\"metadata\":{\"payment_id\":\"rL9vkmQk1JzUjHOz1hIulVpEn\",\"payments_extension\":\"true\",\"payments_extension_type\":\"card\",\"reconciliation_flow\":\"payments_api\",\"shop_id\":\"751927347\"},\"next_action\":null,\"payment_method\":\"pm_1Slv7JIkWweOM9jAJQftHIk1\",\"payment_method_types\":[\"card\"],\"source\":null,\"status\":\"succeeded\"}"</t>
  </si>
  <si>
    <t>AS-96855</t>
  </si>
  <si>
    <t>AS-96057</t>
  </si>
  <si>
    <t>gid://shopify/Order/7433070707026</t>
  </si>
  <si>
    <t>gid://shopify/OrderTransaction/8607463309650</t>
  </si>
  <si>
    <t>2026-01-16T10:58:15Z</t>
  </si>
  <si>
    <t>py_3SqAjLIkWweOM9jA0W2iPSRv</t>
  </si>
  <si>
    <t>rh1I0ZdZARGGMrK5GjH3tz18h</t>
  </si>
  <si>
    <t>"{\"id\":\"py_3SqAjLIkWweOM9jA0W2iPSRv\",\"object\":\"charge\",\"amount\":6590,\"application_fee\":\"fee_1SqAjlIkWweOM9jApYw0WcC6\",\"balance_transaction\":\"txn_3SqAjLIkWweOM9jA0tJEInJo\",\"captured\":true,\"created\":1768561121,\"currency\":\"eur\",\"failure_code\":null,\"failure_message\":null,\"fraud_details\":{},\"livemode\":true,\"metadata\":{\"payments_extension_type\":\"klarna\",\"reconciliation_flow\":\"payments_api\",\"shop_id\":\"751927347\",\"payments_extension\":\"true\",\"payment_id\":\"rh1I0ZdZARGGMrK5GjH3tz18h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qAjLIkWweOM9jA0qrR1s7o\",\"payment_method\":\"pm_1SqAjLIkWweOM9jAsocMGoWE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</si>
  <si>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AS-96640</t>
  </si>
  <si>
    <t>gid://shopify/Order/7491696755026</t>
  </si>
  <si>
    <t>gid://shopify/OrderTransaction/8630532866386</t>
  </si>
  <si>
    <t>2026-01-24T11:37:12Z</t>
  </si>
  <si>
    <t>ch_3St59RIkWweOM9jA0p62Y9hi</t>
  </si>
  <si>
    <t>rohtVOwMJDX45jaGoaOloPhie</t>
  </si>
  <si>
    <t>pi_3St59RIkWweOM9jA09w1yTEC</t>
  </si>
  <si>
    <t>"{\"id\":\"pi_3St59RIkWweOM9jA09w1yTEC\",\"object\":\"payment_intent\",\"amount\":7590,\"amount_capturable\":0,\"amount_received\":7590,\"canceled_at\":null,\"cancellation_reason\":null,\"capture_method\":\"automatic\",\"latest_charge\":{\"id\":\"ch_3St59RIkWweOM9jA0p62Y9hi\",\"object\":\"charge\",\"amount\":7590,\"application_fee\":\"fee_1St59TIkWweOM9jA0yPnm86K\",\"balance_transaction\":\"txn_3St59RIkWweOM9jA0RoIXLwz\",\"captured\":true,\"created\":1769254634,\"currency\":\"eur\",\"failure_code\":null,\"failure_message\":null,\"fraud_details\":{},\"livemode\":true,\"metadata\":{\"payment_id\":\"rohtVOwMJDX45jaGoaOloPhi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59RIkWweOM9jA09w1yTEC\",\"payment_method\":\"pm_1St59RIkWweOM9jAPk3dIP38\",\"payment_method_details\":{\"card\":{\"amount_authorized\":7590,\"authorization_code\":\"034891\",\"brand\":\"mastercard\",\"checks\":{\"address_line1_check\":null,\"address_postal_code_check\":null,\"cvc_check\":null},\"country\":\"ES\",\"description\":\"Platinum MasterCard Immediate Debit\",\"ds_transaction_id\":null,\"exp_month\":12,\"exp_year\":2026,\"extended_authorization\":{\"status\":\"disabled\"},\"fingerprint\":\"tYvZv5hoHMFh7YzF\",\"funding\":\"debit\",\"iin\":\"516398\",\"incremental_authorization\":{\"status\":\"unavailable\"},\"installments\":null,\"issuer\":\"BANCO SANTANDER S.A.\",\"last4\":\"0000\",\"mandate\":null,\"moto\":false,\"multicapture\":{\"status\":\"unavailable\"},\"network\":\"mastercard\",\"network_token\":{\"used\":false},\"network_transaction_id\":\"TPLMN3XT30124\",\"overcapture\":{\"maximum_amount_capturable\":7590,\"status\":\"unavailable\"},\"payment_account_reference\":\"500169YPU350QSXFELWT1DTAUUK07\",\"regulated_status\":\"unregulated\",\"three_d_secure\":null,\"wallet\":{\"apple_pay\":{\"type\":\"apple_pay\"},\"dynamic_last4\":\"3302\",\"type\":\"apple_pay\"}},\"type\":\"card\"},\"refunded\":false,\"source\":null,\"status\":\"succeeded\",\"mit_params\":{\"network_transaction_id\":\"TPLMN3XT30124\"}},\"confirmation_method\":\"manual\",\"created\":1769254633,\"currency\":\"eur\",\"customer\":null,\"last_payment_error\":null,\"livemode\":true,\"metadata\":{\"payment_id\":\"rohtVOwMJDX45jaGoaOloPhie\",\"payments_extension\":\"true\",\"payments_extension_type\":\"card\",\"reconciliation_flow\":\"payments_api\",\"shop_id\":\"751927347\"},\"next_action\":null,\"payment_method\":\"pm_1St59RIkWweOM9jAPk3dIP38\",\"payment_method_types\":[\"card\"],\"source\":null,\"status\":\"succeeded\"}"</t>
  </si>
  <si>
    <t>gid://shopify/OrderTransaction/8630536831314</t>
  </si>
  <si>
    <t>2026-01-24T11:38:24Z</t>
  </si>
  <si>
    <t>re_3St59RIkWweOM9jA0vWSEgxg</t>
  </si>
  <si>
    <t>z5V01QrVtxAxdwi3YXTcdLbnF</t>
  </si>
  <si>
    <t>"{\"id\":\"re_3St59RIkWweOM9jA0vWSEgxg\",\"amount\":7590,\"balance_transaction\":\"txn_3St59RIkWweOM9jA0Zs4wmqf\",\"charge\":{\"id\":\"ch_3St59RIkWweOM9jA0p62Y9hi\",\"object\":\"charge\",\"amount\":7590,\"application_fee\":\"fee_1St59TIkWweOM9jA0yPnm86K\",\"balance_transaction\":\"txn_3St59RIkWweOM9jA0RoIXLwz\",\"captured\":true,\"created\":1769254634,\"currency\":\"eur\",\"failure_code\":null,\"failure_message\":null,\"fraud_details\":{},\"livemode\":true,\"metadata\":{\"payment_id\":\"rohtVOwMJDX45jaGoaOloPhi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59RIkWweOM9jA09w1yTEC\",\"payment_method\":\"pm_1St59RIkWweOM9jAPk3dIP38\",\"payment_method_details\":{\"card\":{\"amount_authorized\":7590,\"authorization_code\":\"034891\",\"brand\":\"mastercard\",\"checks\":{\"address_line1_check\":null,\"address_postal_code_check\":null,\"cvc_check\":null},\"country\":\"ES\",\"description\":\"Platinum MasterCard Immediate Debit\",\"ds_transaction_id\":null,\"exp_month\":12,\"exp_year\":2026,\"extended_authorization\":{\"status\":\"disabled\"},\"fingerprint\":\"tYvZv5hoHMFh7YzF\",\"funding\":\"debit\",\"iin\":\"516398\",\"incremental_authorization\":{\"status\":\"unavailable\"},\"installments\":null,\"issuer\":\"BANCO SANTANDER S.A.\",\"last4\":\"0000\",\"mandate\":null,\"moto\":false,\"multicapture\":{\"status\":\"unavailable\"},\"network\":\"mastercard\",\"network_token\":{\"used\":false},\"network_transaction_id\":\"TPLMN3XT30124\",\"overcapture\":{\"maximum_amount_capturable\":7590,\"status\":\"unavailable\"},\"payment_account_reference\":\"500169YPU350QSXFELWT1DTAUUK07\",\"regulated_status\":\"unregulated\",\"three_d_secure\":null,\"wallet\":{\"apple_pay\":{\"type\":\"apple_pay\"},\"dynamic_last4\":\"3302\",\"type\":\"apple_pay\"}},\"type\":\"card\"},\"refunded\":true,\"source\":null,\"status\":\"succeeded\",\"mit_params\":{\"network_transaction_id\":\"TPLMN3XT30124\"}},\"object\":\"refund\",\"reason\":null,\"status\":\"succeeded\",\"created\":1769254705,\"currency\":\"eur\",\"metadata\":{\"payments_extension\":\"true\",\"payments_extension_type\":\"card\",\"reconciliation_flow\":\"payments_api\",\"refund_id\":\"z5V01QrVtxAxdwi3YXTcdLbnF\"},\"payment_method_details\":{\"card\":{\"acquirer_reference_number\":null,\"acquirer_reference_number_status\":\"unavailable\"},\"type\":\"card\"},\"mit_params\":{}}"</t>
  </si>
  <si>
    <t>AS-95153</t>
  </si>
  <si>
    <t>gid://shopify/Order/7408206020946</t>
  </si>
  <si>
    <t>gid://shopify/OrderTransaction/8578976448850</t>
  </si>
  <si>
    <t>2026-01-05T18:49:57Z</t>
  </si>
  <si>
    <t>ch_3SmIqoIkWweOM9jA13FmyfHq</t>
  </si>
  <si>
    <t>rEozlBJo6ysgt5fA6cGlCM58a</t>
  </si>
  <si>
    <t>pi_3SmIqoIkWweOM9jA1IBIHzVN</t>
  </si>
  <si>
    <t>"{\"id\":\"pi_3SmIqoIkWweOM9jA1IBIHzVN\",\"object\":\"payment_intent\",\"amount\":6795,\"amount_capturable\":0,\"amount_received\":6795,\"canceled_at\":null,\"cancellation_reason\":null,\"capture_method\":\"automatic\",\"latest_charge\":{\"id\":\"ch_3SmIqoIkWweOM9jA13FmyfHq\",\"object\":\"charge\",\"amount\":6795,\"application_fee\":\"fee_1SmIqqIkWweOM9jAsw4G5jSp\",\"balance_transaction\":\"txn_3SmIqoIkWweOM9jA1H8Q9C3C\",\"captured\":true,\"created\":1767638999,\"currency\":\"eur\",\"failure_code\":null,\"failure_message\":null,\"fraud_details\":{},\"livemode\":true,\"metadata\":{\"payment_id\":\"rEozlBJo6ysgt5fA6cGlCM58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IqoIkWweOM9jA1IBIHzVN\",\"payment_method\":\"pm_1SmIqoIkWweOM9jA6KffMNev\",\"payment_method_details\":{\"card\":{\"amount_authorized\":6795,\"authorization_code\":\"T10348\",\"brand\":\"mastercard\",\"checks\":{\"address_line1_check\":\"unavailable\",\"address_postal_code_check\":\"unavailable\",\"cvc_check\":\"pass\"},\"country\":\"IT\",\"description\":\"Debit MasterCard\",\"ds_transaction_id\":null,\"exp_month\":6,\"exp_year\":2029,\"extended_authorization\":{\"status\":\"disabled\"},\"fingerprint\":\"hxbe2tIBtgjrvrXF\",\"funding\":\"debit\",\"iin\":\"537420\",\"incremental_authorization\":{\"status\":\"unavailable\"},\"installments\":null,\"issuer\":\"NUMIA SPA\",\"last4\":\"4978\",\"mandate\":null,\"moto\":false,\"multicapture\":{\"status\":\"unavailable\"},\"network\":\"mastercard\",\"network_token\":{\"used\":false},\"network_transaction_id\":\"MDSGUD9US0105\",\"overcapture\":{\"maximum_amount_capturable\":6795,\"status\":\"unavailable\"},\"payment_account_reference\":\"500144MZS77VPLQBV0DEKBZ8LIJ05\",\"regulated_status\":\"unregulated\",\"three_d_secure\":null,\"wallet\":null},\"type\":\"card\"},\"refunded\":false,\"source\":null,\"status\":\"succeeded\",\"mit_params\":{\"network_transaction_id\":\"MDSGUD9US0105\"}},\"confirmation_method\":\"manual\",\"created\":1767638998,\"currency\":\"eur\",\"customer\":null,\"last_payment_error\":null,\"livemode\":true,\"metadata\":{\"payment_id\":\"rEozlBJo6ysgt5fA6cGlCM58a\",\"payments_extension\":\"true\",\"payments_extension_type\":\"card\",\"reconciliation_flow\":\"payments_api\",\"shop_id\":\"751927347\"},\"next_action\":null,\"payment_method\":\"pm_1SmIqoIkWweOM9jA6KffMNev\",\"payment_method_types\":[\"card\"],\"source\":null,\"status\":\"succeeded\"}"</t>
  </si>
  <si>
    <t>AS-94831</t>
  </si>
  <si>
    <t>gid://shopify/Order/7393656209746</t>
  </si>
  <si>
    <t>gid://shopify/OrderTransaction/8566749921618</t>
  </si>
  <si>
    <t>2026-01-01T18:36:40Z</t>
  </si>
  <si>
    <t>0W1485996J878903S</t>
  </si>
  <si>
    <t>"{\"id\":\"0W1485996J878903S\",\"intent\":\"CAPTURE\",\"status\":\"COMPLETED\",\"payment_source\":{\"paypal\":{\"email_address\":\"niko.simak@t-online.de\",\"account_id\":\"TZ2KFGZYLY3VW\",\"account_status\":\"VERIFIED\",\"name\":{\"given_name\":\"Niko\",\"surname\":\"Simak\"},\"phone_number\":{\"national_number\":\"4917663656458\"},\"address\":{\"address_line_1\":\"Am Weiher 27\",\"admin_area_2\":\"Erding\",\"postal_code\":\"85435\",\"country_code\":\"DE\"}}},\"purchase_units\":[{\"reference_id\":\"default\",\"amount\":{\"currency_code\":\"EUR\",\"value\":\"182.85\",\"breakdown\":{\"item_total\":{\"currency_code\":\"EUR\",\"value\":\"182.85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Exposition de linogravure, Ginkgo leaves - P\u00f3ster \\/ Madera roble natural \\/ 60x90\",\"custom_id\":\"{\\\"shop_id\\\":751927347,\\\"session_id\\\":\\\"rzPm2b27wgLuQh7pFm4XtuJcq\\\"}\",\"invoice_id\":\"rzPm2b27wgLuQh7pFm4XtuJcq\",\"items\":[{\"name\":\"Exposition de linogravure, Ginkgo leaves - P\u00f3ster \\/ Madera roble natural \\/ 60x90\",\"unit_amount\":{\"currency_code\":\"EUR\",\"value\":\"84.95\"},\"tax\":{\"currency_code\":\"EUR\",\"value\":\"0.00\"},\"quantity\":\"1\"},{\"name\":\"Botanical, Fleurs et plantes -Ginkgo biloba leaf - P\u00f3ster \\/ Madera roble natural \\/ 60x90\",\"unit_amount\":{\"currency_code\":\"EUR\",\"value\":\"84.95\"},\"tax\":{\"currency_code\":\"EUR\",\"value\":\"0.00\"},\"quantity\":\"1\"},{\"name\":\"Pablo Picasso Animals Drawings the elephant - P\u00f3ster \\/ Sin marco \\/ 20x30\",\"unit_amount\":{\"currency_code\":\"EUR\",\"value\":\"12.95\"},\"tax\":{\"currency_code\":\"EUR\",\"value\":\"0.00\"},\"quantity\":\"1\"}],\"shipping\":{\"name\":{\"full_name\":\"Niko Simak\"},\"address\":{\"address_line_1\":\"Am Gries 7\",\"admin_area_2\":\"Erding\",\"postal_code\":\"85435\",\"country_code\":\"DE\"}},\"supplementary_data\":{\"tax_nexus\":[]},\"payments\":{\"captures\":[{\"id\":\"9SP93479742422154\",\"status\":\"COMPLETED\",\"amount\":{\"currency_code\":\"EUR\",\"value\":\"182.85\"},\"final_capture\":true,\"disbursement_mode\":\"INSTANT\",\"seller_protection\":{\"status\":\"ELIGIBLE\",\"dispute_categories\":[\"ITEM_NOT_RECEIVED\",\"UNAUTHORIZED_TRANSACTION\"]},\"seller_receivable_breakdown\":{\"gross_amount\":{\"currency_code\":\"EUR\",\"value\":\"182.85\"},\"paypal_fee\":{\"currency_code\":\"EUR\",\"value\":\"5.65\"},\"net_amount\":{\"currency_code\":\"EUR\",\"value\":\"177.20\"}},\"invoice_id\":\"rzPm2b27wgLuQh7pFm4XtuJcq\",\"custom_id\":\"{\\\"shop_id\\\":751927347,\\\"session_id\\\":\\\"rzPm2b27wgLuQh7pFm4XtuJcq\\\"}\",\"links\":[{\"href\":\"https:\\/\\/api.paypal.com\\/v2\\/payments\\/captures\\/9SP93479742422154\",\"rel\":\"self\",\"method\":\"GET\"},{\"href\":\"https:\\/\\/api.paypal.com\\/v2\\/payments\\/captures\\/9SP93479742422154\\/refund\",\"rel\":\"refund\",\"method\":\"POST\"},{\"href\":\"https:\\/\\/api.paypal.com\\/v2\\/checkout\\/orders\\/0W1485996J878903S\",\"rel\":\"up\",\"method\":\"GET\"}],\"create_time\":\"2026-01-01T18:36:42Z\",\"update_time\":\"2026-01-01T18:36:42Z\"}]}}],\"payer\":{\"name\":{\"given_name\":\"Niko\",\"surname\":\"Simak\"},\"email_address\":\"niko.simak@t-online.de\",\"payer_id\":\"TZ2KFGZYLY3VW\",\"phone\":{\"phone_number\":{\"national_number\":\"4917663656458\"}},\"address\":{\"address_line_1\":\"Am Weiher 27\",\"admin_area_2\":\"Erding\",\"postal_code\":\"85435\",\"country_code\":\"DE\"}},\"create_time\":\"2026-01-01T18:36:09Z\",\"update_time\":\"2026-01-01T18:36:42Z\",\"links\":[{\"href\":\"https:\\/\\/api.paypal.com\\/v2\\/checkout\\/orders\\/0W1485996J878903S\",\"rel\":\"self\",\"method\":\"GET\"}]}"</t>
  </si>
  <si>
    <t>AS-96731</t>
  </si>
  <si>
    <t>gid://shopify/Order/7493782143314</t>
  </si>
  <si>
    <t>gid://shopify/OrderTransaction/8633109905746</t>
  </si>
  <si>
    <t>2026-01-25T11:35:48Z</t>
  </si>
  <si>
    <t>ch_3StRbdIkWweOM9jA0ZL4zgMC</t>
  </si>
  <si>
    <t>ra85R55cH9K4vZoZRcQcux8kn</t>
  </si>
  <si>
    <t>pi_3StRbdIkWweOM9jA0lpKNz0R</t>
  </si>
  <si>
    <t>"{\"id\":\"pi_3StRbdIkWweOM9jA0lpKNz0R\",\"object\":\"payment_intent\",\"amount\":30578,\"amount_capturable\":0,\"amount_received\":30578,\"canceled_at\":null,\"cancellation_reason\":null,\"capture_method\":\"automatic\",\"latest_charge\":{\"id\":\"ch_3StRbdIkWweOM9jA0ZL4zgMC\",\"object\":\"charge\",\"amount\":30578,\"application_fee\":\"fee_1StRctIkWweOM9jAstT9rEGs\",\"balance_transaction\":\"txn_3StRbdIkWweOM9jA0n8dm835\",\"captured\":true,\"created\":1769341027,\"currency\":\"eur\",\"failure_code\":null,\"failure_message\":null,\"fraud_details\":{},\"livemode\":true,\"metadata\":{\"payment_id\":\"ra85R55cH9K4vZoZRcQcux8k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RbdIkWweOM9jA0lpKNz0R\",\"payment_method\":\"pm_1StRbdIkWweOM9jASbfi7St0\",\"payment_method_details\":{\"card\":{\"amount_authorized\":30578,\"authorization_code\":\"772031\",\"brand\":\"visa\",\"checks\":{\"address_line1_check\":\"unavailable\",\"address_postal_code_check\":\"unavailable\",\"cvc_check\":\"pass\"},\"country\":\"ES\",\"description\":\"Visa Classic\",\"ds_transaction_id\":null,\"exp_month\":7,\"exp_year\":2031,\"extended_authorization\":{\"status\":\"disabled\"},\"fingerprint\":\"j1LHbbnuj2eYGqVl\",\"funding\":\"credit\",\"iin\":\"455223\",\"incremental_authorization\":{\"status\":\"unavailable\"},\"installments\":null,\"issuer\":\"BANCO BILBAO VIZCAYA ARGENTARIA S.A. (BBVA)\",\"last4\":\"2656\",\"mandate\":null,\"moto\":false,\"multicapture\":{\"status\":\"unavailable\"},\"network\":\"visa\",\"network_token\":{\"used\":false},\"network_transaction_id\":\"486025418274365\",\"overcapture\":{\"maximum_amount_capturable\":30578,\"status\":\"unavailable\"},\"payment_account_reference\":\"V0010013025092539140115876702\",\"regulated_status\":\"unregulated\",\"three_d_secure\":{\"authentication_flow\":\"challenge\",\"electronic_commerce_indicator\":\"05\",\"exemption_indicator\":null,\"result\":\"authenticated\",\"result_reason\":null,\"transaction_id\":\"e59f73bc-20d9-49f5-8aa6-33726c1080c9\",\"version\":\"2.2.0\"},\"wallet\":null},\"type\":\"card\"},\"refunded\":false,\"source\":null,\"status\":\"succeeded\",\"mit_params\":{\"network_transaction_id\":\"486025418274365\"}},\"confirmation_method\":\"manual\",\"created\":1769340949,\"currency\":\"eur\",\"customer\":null,\"last_payment_error\":null,\"livemode\":true,\"metadata\":{\"payment_id\":\"ra85R55cH9K4vZoZRcQcux8kn\",\"payments_extension\":\"true\",\"payments_extension_type\":\"card\",\"reconciliation_flow\":\"payments_api\",\"shop_id\":\"751927347\"},\"next_action\":null,\"payment_method\":\"pm_1StRbdIkWweOM9jASbfi7St0\",\"payment_method_types\":[\"card\"],\"source\":null,\"status\":\"succeeded\"}"</t>
  </si>
  <si>
    <t>AS-95833</t>
  </si>
  <si>
    <t>gid://shopify/Order/7426079850834</t>
  </si>
  <si>
    <t>gid://shopify/OrderTransaction/8599112646994</t>
  </si>
  <si>
    <t>2026-01-13T13:03:20Z</t>
  </si>
  <si>
    <t>py_3Sp7FlIkWweOM9jA2pN9BsgX</t>
  </si>
  <si>
    <t>rjSixGi5Y6X3VpSUJ6jWje3lB</t>
  </si>
  <si>
    <t>"{\"id\":\"py_3Sp7FlIkWweOM9jA2pN9BsgX\",\"object\":\"charge\",\"amount\":5931,\"application_fee\":\"fee_1Sp7I6IkWweOM9jAIPG1IFcR\",\"balance_transaction\":\"txn_3Sp7FlIkWweOM9jA201UYB39\",\"captured\":true,\"created\":1768309546,\"currency\":\"eur\",\"failure_code\":null,\"failure_message\":null,\"fraud_details\":{},\"livemode\":true,\"metadata\":{\"payments_extension_type\":\"klarna\",\"reconciliation_flow\":\"payments_api\",\"shop_id\":\"751927347\",\"payments_extension\":\"true\",\"payment_id\":\"rjSixGi5Y6X3VpSUJ6jWje3lB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p7FlIkWweOM9jA2cErXDiN\",\"payment_method\":\"pm_1Sp7FlIkWweOM9jAfsDFlcmB\",\"payment_method_details\":{\"klarna\":{\"payer_details\":{\"address\":{\"country\":\"DE\"}},\"payment_method_category\":\"pay_now\",\"preferred_locale\":\"de-DE\"},\"type\":\"klarna\"},\"refunded\":false,\"source\":null,\"status\":\"succeeded\"}"</t>
  </si>
  <si>
    <t>gid://shopify/OrderTransaction/8599132406098</t>
  </si>
  <si>
    <t>2026-01-13T13:11:11Z</t>
  </si>
  <si>
    <t>pyr_1Sp7NMIkWweOM9jAGVry58XR</t>
  </si>
  <si>
    <t>zDQDdHBoQYH8J9oJDzRul3daQ</t>
  </si>
  <si>
    <t>"{\"id\":\"pyr_1Sp7NMIkWweOM9jAGVry58XR\",\"amount\":5931,\"balance_transaction\":\"txn_1Sp7NMIkWweOM9jAbgmJQdWs\",\"charge\":\"py_3Sp7FlIkWweOM9jA2pN9BsgX\",\"object\":\"refund\",\"reason\":null,\"status\":\"succeeded\",\"created\":1768309872,\"currency\":\"eur\",\"metadata\":{\"payments_extension_type\":\"klarna\",\"payments_extension\":\"true\",\"reconciliation_flow\":\"payments_api\",\"refund_id\":\"zDQDdHBoQYH8J9oJDzRul3daQ\"}}"</t>
  </si>
  <si>
    <t>AS-95776</t>
  </si>
  <si>
    <t>gid://shopify/Order/7424728662354</t>
  </si>
  <si>
    <t>gid://shopify/OrderTransaction/8597352874322</t>
  </si>
  <si>
    <t>2026-01-12T18:47:52Z</t>
  </si>
  <si>
    <t>ch_3Soq9cIkWweOM9jA2cqfmwah</t>
  </si>
  <si>
    <t>rgH7BKwahIcEK9Elt9VrWWytX</t>
  </si>
  <si>
    <t>pi_3Soq9cIkWweOM9jA23xOrchc</t>
  </si>
  <si>
    <t>"{\"id\":\"pi_3Soq9cIkWweOM9jA23xOrchc\",\"object\":\"payment_intent\",\"amount\":2490,\"amount_capturable\":0,\"amount_received\":2490,\"canceled_at\":null,\"cancellation_reason\":null,\"capture_method\":\"automatic\",\"latest_charge\":{\"id\":\"ch_3Soq9cIkWweOM9jA2cqfmwah\",\"object\":\"charge\",\"amount\":2490,\"application_fee\":\"fee_1Soq9fIkWweOM9jA4KdbcAeO\",\"balance_transaction\":\"txn_3Soq9cIkWweOM9jA28AQBiOq\",\"captured\":true,\"created\":1768243674,\"currency\":\"eur\",\"failure_code\":null,\"failure_message\":null,\"fraud_details\":{},\"livemode\":true,\"metadata\":{\"payment_id\":\"rgH7BKwahIcEK9Elt9VrWWyt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q9cIkWweOM9jA23xOrchc\",\"payment_method\":\"pm_1Soq9cIkWweOM9jAKCXyPmJ7\",\"payment_method_details\":{\"card\":{\"amount_authorized\":2490,\"authorization_code\":\"983150\",\"brand\":\"visa\",\"checks\":{\"address_line1_check\":\"fail\",\"address_postal_code_check\":\"fail\",\"cvc_check\":\"pass\"},\"country\":\"FR\",\"description\":\"Visa Classic\",\"ds_transaction_id\":null,\"exp_month\":5,\"exp_year\":2028,\"extended_authorization\":{\"status\":\"disabled\"},\"fingerprint\":\"Lqx4lOAYdt8uJrkh\",\"funding\":\"debit\",\"iin\":\"499001\",\"incremental_authorization\":{\"status\":\"unavailable\"},\"installments\":null,\"issuer\":\"BPCE\",\"last4\":\"0386\",\"mandate\":null,\"moto\":false,\"multicapture\":{\"status\":\"unavailable\"},\"network\":\"visa\",\"network_token\":{\"used\":false},\"network_transaction_id\":\"486012676746779\",\"overcapture\":{\"maximum_amount_capturable\":2490,\"status\":\"unavailable\"},\"payment_account_reference\":\"V001AACB087012025043004699045\",\"regulated_status\":\"unregulated\",\"three_d_secure\":{\"authentication_flow\":\"frictionless\",\"electronic_commerce_indicator\":\"07\",\"exemption_indicator\":null,\"result\":\"exempted\",\"result_reason\":null,\"transaction_id\":\"66f83879-8cf8-40c2-ad77-251a3be93b57\",\"version\":\"2.2.0\"},\"wallet\":null},\"type\":\"card\"},\"refunded\":false,\"source\":null,\"status\":\"succeeded\",\"mit_params\":{\"network_transaction_id\":\"486012676746779\"}},\"confirmation_method\":\"manual\",\"created\":1768243672,\"currency\":\"eur\",\"customer\":null,\"last_payment_error\":null,\"livemode\":true,\"metadata\":{\"payment_id\":\"rgH7BKwahIcEK9Elt9VrWWytX\",\"payments_extension\":\"true\",\"payments_extension_type\":\"card\",\"reconciliation_flow\":\"payments_api\",\"shop_id\":\"751927347\"},\"next_action\":null,\"payment_method\":\"pm_1Soq9cIkWweOM9jAKCXyPmJ7\",\"payment_method_types\":[\"card\"],\"source\":null,\"status\":\"succeeded\"}"</t>
  </si>
  <si>
    <t>gid://shopify/OrderTransaction/8622767571282</t>
  </si>
  <si>
    <t>2026-01-21T10:44:18Z</t>
  </si>
  <si>
    <t>re_3Soq9cIkWweOM9jA2bJqIkE7</t>
  </si>
  <si>
    <t>zZbCxxe7Z4heNSCQ6zru2YPC0</t>
  </si>
  <si>
    <t>"{\"id\":\"re_3Soq9cIkWweOM9jA2bJqIkE7\",\"amount\":747,\"balance_transaction\":\"txn_3Soq9cIkWweOM9jA2c8oJOdi\",\"charge\":{\"id\":\"ch_3Soq9cIkWweOM9jA2cqfmwah\",\"object\":\"charge\",\"amount\":2490,\"application_fee\":\"fee_1Soq9fIkWweOM9jA4KdbcAeO\",\"balance_transaction\":\"txn_3Soq9cIkWweOM9jA28AQBiOq\",\"captured\":true,\"created\":1768243674,\"currency\":\"eur\",\"failure_code\":null,\"failure_message\":null,\"fraud_details\":{},\"livemode\":true,\"metadata\":{\"payment_id\":\"rgH7BKwahIcEK9Elt9VrWWyt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q9cIkWweOM9jA23xOrchc\",\"payment_method\":\"pm_1Soq9cIkWweOM9jAKCXyPmJ7\",\"payment_method_details\":{\"card\":{\"amount_authorized\":2490,\"authorization_code\":\"983150\",\"brand\":\"visa\",\"checks\":{\"address_line1_check\":\"fail\",\"address_postal_code_check\":\"fail\",\"cvc_check\":\"pass\"},\"country\":\"FR\",\"description\":\"Visa Classic\",\"ds_transaction_id\":null,\"exp_month\":5,\"exp_year\":2028,\"extended_authorization\":{\"status\":\"disabled\"},\"fingerprint\":\"Lqx4lOAYdt8uJrkh\",\"funding\":\"debit\",\"iin\":\"499001\",\"incremental_authorization\":{\"status\":\"unavailable\"},\"installments\":null,\"issuer\":\"BPCE\",\"last4\":\"0386\",\"mandate\":null,\"moto\":false,\"multicapture\":{\"status\":\"unavailable\"},\"network\":\"visa\",\"network_token\":{\"used\":false},\"network_transaction_id\":\"486012676746779\",\"overcapture\":{\"maximum_amount_capturable\":2490,\"status\":\"unavailable\"},\"payment_account_reference\":\"V001AACB087012025043004699045\",\"regulated_status\":\"unregulated\",\"three_d_secure\":{\"authentication_flow\":\"frictionless\",\"electronic_commerce_indicator\":\"07\",\"exemption_indicator\":null,\"result\":\"exempted\",\"result_reason\":null,\"transaction_id\":\"66f83879-8cf8-40c2-ad77-251a3be93b57\",\"version\":\"2.2.0\"},\"wallet\":null},\"type\":\"card\"},\"refunded\":false,\"source\":null,\"status\":\"succeeded\",\"mit_params\":{\"network_transaction_id\":\"486012676746779\"}},\"object\":\"refund\",\"reason\":null,\"status\":\"succeeded\",\"created\":1768992258,\"currency\":\"eur\",\"metadata\":{\"payments_extension\":\"true\",\"payments_extension_type\":\"card\",\"reconciliation_flow\":\"payments_api\",\"refund_id\":\"zZbCxxe7Z4heNSCQ6zru2YPC0\"},\"payment_method_details\":{\"card\":{\"acquirer_reference_number\":null,\"acquirer_reference_number_status\":\"pending\"},\"type\":\"card\"},\"mit_params\":{}}"</t>
  </si>
  <si>
    <t>AS-94960</t>
  </si>
  <si>
    <t>gid://shopify/Order/7397429281106</t>
  </si>
  <si>
    <t>gid://shopify/OrderTransaction/8573733273938</t>
  </si>
  <si>
    <t>2026-01-03T14:12:47Z</t>
  </si>
  <si>
    <t>py_3SlVZUIkWweOM9jA2WELgCxu</t>
  </si>
  <si>
    <t>rbryOTnWNpWBEEEg7RwB4VVxc</t>
  </si>
  <si>
    <t>"{\"id\":\"py_3SlVZUIkWweOM9jA2WELgCxu\",\"object\":\"charge\",\"amount\":4790,\"application_fee\":\"fee_1SlVaJIkWweOM9jAPHSnLXUj\",\"balance_transaction\":\"txn_3SlVZUIkWweOM9jA2mGQMKI3\",\"captured\":true,\"created\":1767449619,\"currency\":\"eur\",\"failure_code\":null,\"failure_message\":null,\"fraud_details\":{},\"livemode\":true,\"metadata\":{\"payments_extension_type\":\"klarna\",\"reconciliation_flow\":\"payments_api\",\"shop_id\":\"751927347\",\"payments_extension\":\"true\",\"payment_id\":\"rbryOTnWNpWBEEEg7RwB4VVxc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lVZUIkWweOM9jA2zEQIkhB\",\"payment_method\":\"pm_1SlVZUIkWweOM9jAqYQUZvhP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</si>
  <si>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AS-96727</t>
  </si>
  <si>
    <t>gid://shopify/Order/7493660737874</t>
  </si>
  <si>
    <t>gid://shopify/OrderTransaction/8632972149074</t>
  </si>
  <si>
    <t>2026-01-25T10:36:01Z</t>
  </si>
  <si>
    <t>ch_3StQfmIkWweOM9jA0OFtEvhV</t>
  </si>
  <si>
    <t>rQHkmBdLTp9EAnin6BaSXz3PJ</t>
  </si>
  <si>
    <t>pi_3StQfmIkWweOM9jA0Kclji6t</t>
  </si>
  <si>
    <t>"{\"id\":\"pi_3StQfmIkWweOM9jA0Kclji6t\",\"object\":\"payment_intent\",\"amount\":7995,\"amount_capturable\":0,\"amount_received\":7995,\"canceled_at\":null,\"cancellation_reason\":null,\"capture_method\":\"automatic\",\"latest_charge\":{\"id\":\"ch_3StQfmIkWweOM9jA0OFtEvhV\",\"object\":\"charge\",\"amount\":7995,\"application_fee\":\"fee_1StQgKIkWweOM9jABLKz7Wsp\",\"balance_transaction\":\"txn_3StQfmIkWweOM9jA098yxrsc\",\"captured\":true,\"created\":1769337395,\"currency\":\"eur\",\"failure_code\":null,\"failure_message\":null,\"fraud_details\":{},\"livemode\":true,\"metadata\":{\"payment_id\":\"rQHkmBdLTp9EAnin6BaSXz3P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QfmIkWweOM9jA0Kclji6t\",\"payment_method\":\"pm_1StQfmIkWweOM9jAhaf1v1PO\",\"payment_method_details\":{\"card\":{\"amount_authorized\":7995,\"authorization_code\":\"324415\",\"brand\":\"visa\",\"checks\":{\"address_line1_check\":\"fail\",\"address_postal_code_check\":\"fail\",\"cvc_check\":null},\"country\":\"FR\",\"description\":\"Visa Gold\",\"ds_transaction_id\":null,\"exp_month\":9,\"exp_year\":2028,\"extended_authorization\":{\"status\":\"disabled\"},\"fingerprint\":\"9aiIEBkYLicpr3Ey\",\"funding\":\"debit\",\"iin\":\"463344\",\"incremental_authorization\":{\"status\":\"unavailable\"},\"installments\":null,\"issuer\":\"BPCE\",\"last4\":\"6400\",\"mandate\":null,\"moto\":false,\"multicapture\":{\"status\":\"unavailable\"},\"network\":\"visa\",\"network_token\":{\"used\":false},\"network_transaction_id\":\"486025381967998\",\"overcapture\":{\"maximum_amount_capturable\":7995,\"status\":\"unavailable\"},\"payment_account_reference\":\"V001AACC331012022121542283433\",\"regulated_status\":\"unregulated\",\"three_d_secure\":{\"authentication_flow\":\"challenge\",\"electronic_commerce_indicator\":\"05\",\"exemption_indicator\":null,\"result\":\"authenticated\",\"result_reason\":null,\"transaction_id\":\"3da70ec4-8ec9-4c4b-9a76-f311d919088f\",\"version\":\"2.2.0\"},\"wallet\":null},\"type\":\"card\"},\"refunded\":false,\"source\":null,\"status\":\"succeeded\",\"mit_params\":{\"network_transaction_id\":\"486025381967998\"}},\"confirmation_method\":\"manual\",\"created\":1769337362,\"currency\":\"eur\",\"customer\":null,\"last_payment_error\":null,\"livemode\":true,\"metadata\":{\"payment_id\":\"rQHkmBdLTp9EAnin6BaSXz3PJ\",\"payments_extension\":\"true\",\"payments_extension_type\":\"card\",\"reconciliation_flow\":\"payments_api\",\"shop_id\":\"751927347\"},\"next_action\":null,\"payment_method\":\"pm_1StQfmIkWweOM9jAhaf1v1PO\",\"payment_method_types\":[\"card\"],\"source\":null,\"status\":\"succeeded\"}"</t>
  </si>
  <si>
    <t>AS-96079</t>
  </si>
  <si>
    <t>gid://shopify/Order/7433562685778</t>
  </si>
  <si>
    <t>gid://shopify/OrderTransaction/8608161268050</t>
  </si>
  <si>
    <t>2026-01-16T15:31:21Z</t>
  </si>
  <si>
    <t>24C116967P546054B</t>
  </si>
  <si>
    <t>"{\"id\":\"24C116967P546054B\",\"intent\":\"CAPTURE\",\"status\":\"COMPLETED\",\"payment_source\":{\"paypal\":{\"email_address\":\"siekkoetter@web.de\",\"account_id\":\"DBTJ3UJQQX3JJ\",\"account_status\":\"VERIFIED\",\"name\":{\"given_name\":\"Ute\",\"surname\":\"Siekk\u00f6tter\"},\"phone_number\":{\"national_number\":\"1776473049\"},\"address\":{\"address_line_1\":\"Mintarder Weg 63\",\"admin_area_2\":\"Ratingen\",\"postal_code\":\"40885\",\"country_code\":\"DE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aterflowers - No 2 - P\u00f3ster \\/ Sin marco \\/ 50x70\",\"custom_id\":\"{\\\"shop_id\\\":751927347,\\\"session_id\\\":\\\"rgoerraBuDLJ8zesCGFP8l2ua\\\"}\",\"invoice_id\":\"rgoerraBuDLJ8zesCGFP8l2ua\",\"soft_descriptor\":\"ARTESTASTOR ARTESTASTO\",\"items\":[{\"name\":\"Waterflowers - No 2 - P\u00f3ster \\/ Sin marco \\/ 50x70\",\"unit_amount\":{\"currency_code\":\"EUR\",\"value\":\"32.95\"},\"tax\":{\"currency_code\":\"EUR\",\"value\":\"0.00\"},\"quantity\":\"1\"}],\"shipping\":{\"name\":{\"full_name\":\"Ute Siekk\u00f6tter\"},\"address\":{\"address_line_1\":\"Mintarder Weg 63\",\"admin_area_2\":\"Ratingen\",\"postal_code\":\"40885\",\"country_code\":\"DE\"}},\"supplementary_data\":{\"tax_nexus\":[]},\"payments\":{\"captures\":[{\"id\":\"7W633683486382302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goerraBuDLJ8zesCGFP8l2ua\",\"custom_id\":\"{\\\"shop_id\\\":751927347,\\\"session_id\\\":\\\"rgoerraBuDLJ8zesCGFP8l2ua\\\"}\",\"links\":[{\"href\":\"https:\\/\\/api.paypal.com\\/v2\\/payments\\/captures\\/7W633683486382302\",\"rel\":\"self\",\"method\":\"GET\"},{\"href\":\"https:\\/\\/api.paypal.com\\/v2\\/payments\\/captures\\/7W633683486382302\\/refund\",\"rel\":\"refund\",\"method\":\"POST\"},{\"href\":\"https:\\/\\/api.paypal.com\\/v2\\/checkout\\/orders\\/24C116967P546054B\",\"rel\":\"up\",\"method\":\"GET\"}],\"create_time\":\"2026-01-16T15:31:23Z\",\"update_time\":\"2026-01-16T15:31:23Z\"}]}}],\"payer\":{\"name\":{\"given_name\":\"Ute\",\"surname\":\"Siekk\u00f6tter\"},\"email_address\":\"siekkoetter@web.de\",\"payer_id\":\"DBTJ3UJQQX3JJ\",\"phone\":{\"phone_number\":{\"national_number\":\"1776473049\"}},\"address\":{\"address_line_1\":\"Mintarder Weg 63\",\"admin_area_2\":\"Ratingen\",\"postal_code\":\"40885\",\"country_code\":\"DE\"}},\"create_time\":\"2026-01-16T15:29:56Z\",\"update_time\":\"2026-01-16T15:31:23Z\",\"links\":[{\"href\":\"https:\\/\\/api.paypal.com\\/v2\\/checkout\\/orders\\/24C116967P546054B\",\"rel\":\"self\",\"method\":\"GET\"}]}"</t>
  </si>
  <si>
    <t>AS-95142</t>
  </si>
  <si>
    <t>gid://shopify/Order/7407953903954</t>
  </si>
  <si>
    <t>gid://shopify/OrderTransaction/8578658697554</t>
  </si>
  <si>
    <t>2026-01-05T16:29:42Z</t>
  </si>
  <si>
    <t>4LF4249119006950T</t>
  </si>
  <si>
    <t>"{\"id\":\"4LF4249119006950T\",\"intent\":\"CAPTURE\",\"status\":\"COMPLETED\",\"payment_source\":{\"paypal\":{\"email_address\":\"katiabalde@yahoo.it\",\"account_id\":\"35UNE977XF8AU\",\"account_status\":\"VERIFIED\",\"name\":{\"given_name\":\"Katia\",\"surname\":\"Baldessari\"},\"phone_number\":{\"national_number\":\"393404706127\"},\"address\":{\"address_line_1\":\"Via doss dei casai\",\"address_line_2\":\"31\",\"admin_area_2\":\"Trento\",\"admin_area_1\":\"Trento\",\"postal_code\":\"38100\",\"country_code\":\"IT\"}}},\"purchase_units\":[{\"reference_id\":\"default\",\"amount\":{\"currency_code\":\"EUR\",\"value\":\"138.42\",\"breakdown\":{\"item_total\":{\"currency_code\":\"EUR\",\"value\":\"153.80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15.38\"}}},\"payee\":{\"email_address\":\"info@artestaposters.com\",\"merchant_id\":\"CZQCEKGVW6QGG\",\"display_data\":{\"brand_name\":\"Artesta\"}},\"payment_instruction\":{\"disbursement_mode\":\"INSTANT\"},\"description\":\"Lazydays - Arty Guava - P\u00f3ster \\/ Sin marco \\/ 40x50\",\"custom_id\":\"{\\\"shop_id\\\":751927347,\\\"session_id\\\":\\\"rhTCB4kaDBqPy8qt4KiKVTnx8\\\"}\",\"invoice_id\":\"rhTCB4kaDBqPy8qt4KiKVTnx8\",\"soft_descriptor\":\"PAYPAL *ARTESTASTOR AR\",\"items\":[{\"name\":\"Lazydays - Arty Guava - P\u00f3ster \\/ Sin marco \\/ 40x50\",\"unit_amount\":{\"currency_code\":\"EUR\",\"value\":\"26.95\"},\"tax\":{\"currency_code\":\"EUR\",\"value\":\"0.00\"},\"quantity\":\"1\"},{\"name\":\"Cheers To You - Arty Guava - P\u00f3ster \\/ Sin marco \\/ 40x50\",\"unit_amount\":{\"currency_code\":\"EUR\",\"value\":\"26.95\"},\"tax\":{\"currency_code\":\"EUR\",\"value\":\"0.00\"},\"quantity\":\"1\"},{\"name\":\"Wine o'clock - P\u00f3ster \\/ Sin marco \\/ 30x40\",\"unit_amount\":{\"currency_code\":\"EUR\",\"value\":\"19.95\"},\"tax\":{\"currency_code\":\"EUR\",\"value\":\"0.00\"},\"quantity\":\"1\"},{\"name\":\"Frida - Lienzo \\/ Madera roble natural \\/ 40x50\",\"unit_amount\":{\"currency_code\":\"EUR\",\"value\":\"79.95\"},\"tax\":{\"currency_code\":\"EUR\",\"value\":\"0.00\"},\"quantity\":\"1\"}],\"shipping\":{\"name\":{\"full_name\":\"Katia Baldessari \"},\"address\":{\"address_line_1\":\"Via dei casai 31\",\"admin_area_2\":\"Trento \",\"admin_area_1\":\"Trento\",\"postal_code\":\"38123\",\"country_code\":\"IT\"}},\"supplementary_data\":{\"tax_nexus\":[]},\"payments\":{\"captures\":[{\"id\":\"27474434G5035274S\",\"status\":\"COMPLETED\",\"amount\":{\"currency_code\":\"EUR\",\"value\":\"138.42\"},\"final_capture\":true,\"disbursement_mode\":\"INSTANT\",\"seller_protection\":{\"status\":\"ELIGIBLE\",\"dispute_categories\":[\"ITEM_NOT_RECEIVED\",\"UNAUTHORIZED_TRANSACTION\"]},\"seller_receivable_breakdown\":{\"gross_amount\":{\"currency_code\":\"EUR\",\"value\":\"138.42\"},\"paypal_fee\":{\"currency_code\":\"EUR\",\"value\":\"4.36\"},\"net_amount\":{\"currency_code\":\"EUR\",\"value\":\"134.06\"}},\"invoice_id\":\"rhTCB4kaDBqPy8qt4KiKVTnx8\",\"custom_id\":\"{\\\"shop_id\\\":751927347,\\\"session_id\\\":\\\"rhTCB4kaDBqPy8qt4KiKVTnx8\\\"}\",\"links\":[{\"href\":\"https:\\/\\/api.paypal.com\\/v2\\/payments\\/captures\\/27474434G5035274S\",\"rel\":\"self\",\"method\":\"GET\"},{\"href\":\"https:\\/\\/api.paypal.com\\/v2\\/payments\\/captures\\/27474434G5035274S\\/refund\",\"rel\":\"refund\",\"method\":\"POST\"},{\"href\":\"https:\\/\\/api.paypal.com\\/v2\\/checkout\\/orders\\/4LF4249119006950T\",\"rel\":\"up\",\"method\":\"GET\"}],\"create_time\":\"2026-01-05T16:29:45Z\",\"update_time\":\"2026-01-05T16:29:45Z\"}]}}],\"payer\":{\"name\":{\"given_name\":\"Katia\",\"surname\":\"Baldessari\"},\"email_address\":\"katiabalde@yahoo.it\",\"payer_id\":\"35UNE977XF8AU\",\"phone\":{\"phone_number\":{\"national_number\":\"393404706127\"}},\"address\":{\"address_line_1\":\"Via doss dei casai\",\"address_line_2\":\"31\",\"admin_area_2\":\"Trento\",\"admin_area_1\":\"Trento\",\"postal_code\":\"38100\",\"country_code\":\"IT\"}},\"create_time\":\"2026-01-05T16:28:17Z\",\"update_time\":\"2026-01-05T16:29:45Z\",\"links\":[{\"href\":\"https:\\/\\/api.paypal.com\\/v2\\/checkout\\/orders\\/4LF4249119006950T\",\"rel\":\"self\",\"method\":\"GET\"}]}"</t>
  </si>
  <si>
    <t>AS-95981</t>
  </si>
  <si>
    <t>AS-97234</t>
  </si>
  <si>
    <t>gid://shopify/Order/7516966617426</t>
  </si>
  <si>
    <t>gid://shopify/OrderTransaction/8650910892370</t>
  </si>
  <si>
    <t>2026-01-31T19:00:06Z</t>
  </si>
  <si>
    <t>ch_3SvjOsIkWweOM9jA2SR0c9KI</t>
  </si>
  <si>
    <t>r5GuG6H3tkTiIK4rsL3ocDOOK</t>
  </si>
  <si>
    <t>pi_3SvjOsIkWweOM9jA2k8lRvfo</t>
  </si>
  <si>
    <t>"{\"id\":\"pi_3SvjOsIkWweOM9jA2k8lRvfo\",\"object\":\"payment_intent\",\"amount\":5346,\"amount_capturable\":0,\"amount_received\":5346,\"canceled_at\":null,\"cancellation_reason\":null,\"capture_method\":\"automatic\",\"latest_charge\":{\"id\":\"ch_3SvjOsIkWweOM9jA2SR0c9KI\",\"object\":\"charge\",\"amount\":5346,\"application_fee\":\"fee_1SvjOuIkWweOM9jAw3rlo92o\",\"balance_transaction\":\"txn_3SvjOsIkWweOM9jA2ncFWPqf\",\"captured\":true,\"created\":1769886007,\"currency\":\"eur\",\"failure_code\":null,\"failure_message\":null,\"fraud_details\":{},\"livemode\":true,\"metadata\":{\"payment_id\":\"r5GuG6H3tkTiIK4rsL3ocDOO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jOsIkWweOM9jA2k8lRvfo\",\"payment_method\":\"pm_1SvjOsIkWweOM9jAIYEqoTLd\",\"payment_method_details\":{\"card\":{\"amount_authorized\":5346,\"authorization_code\":\"853660\",\"brand\":\"mastercard\",\"checks\":{\"address_line1_check\":\"unavailable\",\"address_postal_code_check\":\"unavailable\",\"cvc_check\":null},\"country\":\"IT\",\"description\":\"Debit MasterCard\",\"ds_transaction_id\":null,\"exp_month\":1,\"exp_year\":2027,\"extended_authorization\":{\"status\":\"disabled\"},\"fingerprint\":\"htov3vIVghThXEbP\",\"funding\":\"debit\",\"iin\":\"516795\",\"incremental_authorization\":{\"status\":\"unavailable\"},\"installments\":null,\"issuer\":\"INTESA SANPAOLO SPA\",\"last4\":\"3005\",\"mandate\":null,\"moto\":false,\"multicapture\":{\"status\":\"unavailable\"},\"network\":\"mastercard\",\"network_token\":{\"used\":false},\"network_transaction_id\":\"MDUFDBE000131\",\"overcapture\":{\"maximum_amount_capturable\":5346,\"status\":\"unavailable\"},\"payment_account_reference\":\"5001DP8GEKPPHTBLDZ8EE3SD169X1\",\"regulated_status\":\"unregulated\",\"three_d_secure\":null,\"wallet\":null},\"type\":\"card\"},\"refunded\":false,\"source\":null,\"status\":\"succeeded\",\"mit_params\":{\"network_transaction_id\":\"MDUFDBE000131\"}},\"confirmation_method\":\"manual\",\"created\":1769886006,\"currency\":\"eur\",\"customer\":null,\"last_payment_error\":null,\"livemode\":true,\"metadata\":{\"payment_id\":\"r5GuG6H3tkTiIK4rsL3ocDOOK\",\"payments_extension\":\"true\",\"payments_extension_type\":\"card\",\"reconciliation_flow\":\"payments_api\",\"shop_id\":\"751927347\"},\"next_action\":null,\"payment_method\":\"pm_1SvjOsIkWweOM9jAIYEqoTLd\",\"payment_method_types\":[\"card\"],\"source\":null,\"status\":\"succeeded\"}"</t>
  </si>
  <si>
    <t>"{\"id\":\"4VN33820BS845330L\",\"intent\":\"CAPTURE\",\"status\":\"COMPLETED\",\"payment_source\":{\"paypal\":{\"email_address\":\"Diana-s.nutsua@t-online.de\",\"account_id\":\"BLR2XYW9GMGJ2\",\"account_status\":\"VERIFIED\",\"name\":{\"given_name\":\"Diana-Sandrine\",\"surname\":\"Nutsua\"},\"phone_number\":{\"national_number\":\"4915170142777\"},\"address\":{\"address_line_1\":\"Baaderstra\u00dfe 56\",\"admin_area_2\":\"M\u00fcnchen \",\"postal_code\":\"80469\",\"country_code\":\"DE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Animals Drawings the elephant - P\u00f3ster \\/ Madera negro \\/ 50x70\",\"custom_id\":\"{\\\"shop_id\\\":751927347,\\\"session_id\\\":\\\"rxZeGtkpY4MSG2hTdjWFLOAps\\\"}\",\"invoice_id\":\"rxZeGtkpY4MSG2hTdjWFLOAps\",\"items\":[{\"name\":\"Pablo Picasso Animals Drawings the elephant - P\u00f3ster \\/ Madera negro \\/ 50x70\",\"unit_amount\":{\"currency_code\":\"EUR\",\"value\":\"67.95\"},\"tax\":{\"currency_code\":\"EUR\",\"value\":\"0.00\"},\"quantity\":\"1\"}],\"shipping\":{\"name\":{\"full_name\":\"Diana-Sandrine Kunis\"},\"address\":{\"address_line_1\":\"Guldeinstra\u00dfe 51\",\"admin_area_2\":\"M\u00fcnchen\",\"postal_code\":\"80339\",\"country_code\":\"DE\"}},\"supplementary_data\":{\"tax_nexus\":[]},\"payments\":{\"captures\":[{\"id\":\"4T26668371901133Y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xZeGtkpY4MSG2hTdjWFLOAps\",\"custom_id\":\"{\\\"shop_id\\\":751927347,\\\"session_id\\\":\\\"rxZeGtkpY4MSG2hTdjWFLOAps\\\"}\",\"links\":[{\"href\":\"https:\\/\\/api.paypal.com\\/v2\\/payments\\/captures\\/4T26668371901133Y\",\"rel\":\"self\",\"method\":\"GET\"},{\"href\":\"https:\\/\\/api.paypal.com\\/v2\\/payments\\/captures\\/4T26668371901133Y\\/refund\",\"rel\":\"refund\",\"method\":\"POST\"},{\"href\":\"https:\\/\\/api.paypal.com\\/v2\\/checkout\\/orders\\/4VN33820BS845330L\",\"rel\":\"up\",\"method\":\"GET\"}],\"create_time\":\"2025-12-30T20:26:07Z\",\"update_time\":\"2025-12-30T20:26:07Z\"}]}}],\"payer\":{\"name\":{\"given_name\":\"Diana-Sandrine\",\"surname\":\"Nutsua\"},\"email_address\":\"Diana-s.nutsua@t-online.de\",\"payer_id\":\"BLR2XYW9GMGJ2\",\"phone\":{\"phone_number\":{\"national_number\":\"4915170142777\"}},\"address\":{\"address_line_1\":\"Baaderstra\u00dfe 56\",\"admin_area_2\":\"M\u00fcnchen \",\"postal_code\":\"80469\",\"country_code\":\"DE\"}},\"create_time\":\"2025-12-30T20:25:02Z\",\"update_time\":\"2025-12-30T20:26:07Z\",\"links\":[{\"href\":\"https:\\/\\/api.paypal.com\\/v2\\/checkout\\/orders\\/4VN33820BS845330L\",\"rel\":\"self\",\"method\":\"GET\"}]}"</t>
  </si>
  <si>
    <t>gid://shopify/OrderTransaction/8596091994450</t>
  </si>
  <si>
    <t>2026-01-12T10:26:09Z</t>
  </si>
  <si>
    <t>zUlAm0wpCQIEQAqNg7wbVPwI2</t>
  </si>
  <si>
    <t>"{\"status\":\"COMPLETED\",\"id\":\"2UH93527Y32853906\",\"amount\":\"67.95\",\"currency\":\"EUR\",\"created_at\":\"2026-01-12T02:26:10-08:00\",\"updated_at\":\"2026-01-12T02:26:10-08:00\",\"seller_payable_breakdown\":{\"gross_amount\":{\"currency_code\":\"EUR\",\"value\":\"67.95\"},\"paypal_fee\":{\"currency_code\":\"EUR\",\"value\":\"0.00\"},\"net_amount\":{\"currency_code\":\"EUR\",\"value\":\"67.95\"},\"total_refunded_amount\":{\"currency_code\":\"EUR\",\"value\":\"67.95\"}},\"invoice_id\":{\"invoice_id\":\"rxZeGtkpY4MSG2hTdjWFLOAps\"},\"custom_id\":{\"shop_id\":751927347,\"session_id\":\"zUlAm0wpCQIEQAqNg7wbVPwI2\"}}"</t>
  </si>
  <si>
    <t>AS-95337</t>
  </si>
  <si>
    <t>gid://shopify/Order/7413232861522</t>
  </si>
  <si>
    <t>gid://shopify/OrderTransaction/8585121366354</t>
  </si>
  <si>
    <t>2026-01-07T22:17:14Z</t>
  </si>
  <si>
    <t>"{\"status\":\"COMPLETED\",\"id\":\"0BT59253U14816917\",\"avs_code\":null,\"cvv_code\":null,\"response_code\":null,\"payment_advice_code\":null,\"amount\":\"475.55\",\"currency\":\"EUR\",\"created_at\":\"2026-01-07T22:17:16Z\",\"updated_at\":\"2026-01-10T18:24:43Z\",\"seller_receivable_breakdown\":{\"gross_amount\":{\"currency_code\":\"EUR\",\"value\":\"475.55\"},\"paypal_fee\":{\"currency_code\":\"EUR\",\"value\":\"14.14\"},\"net_amount\":{\"currency_code\":\"EUR\",\"value\":\"461.41\"}},\"invoice_id\":{\"invoice_id\":\"rbw2og8PjvDOM99ifiLxsxEta\"},\"custom_id\":{\"shop_id\":751927347,\"session_id\":\"rbw2og8PjvDOM99ifiLxsxEta\"},\"order_id\":\"1VE90690P60174501\"}"</t>
  </si>
  <si>
    <t>AS-95713</t>
  </si>
  <si>
    <t>gid://shopify/Order/7421774332242</t>
  </si>
  <si>
    <t>gid://shopify/OrderTransaction/8595215286610</t>
  </si>
  <si>
    <t>2026-01-11T21:31:13Z</t>
  </si>
  <si>
    <t>ch_3SoWEAIkWweOM9jA0LQoEmz5</t>
  </si>
  <si>
    <t>rdaIDnDtLQ6Y5G2nT8lR4fbZ3</t>
  </si>
  <si>
    <t>pi_3SoWEAIkWweOM9jA0pOs3Lmg</t>
  </si>
  <si>
    <t>"{\"id\":\"pi_3SoWEAIkWweOM9jA0pOs3Lmg\",\"object\":\"payment_intent\",\"amount\":5882,\"amount_capturable\":0,\"amount_received\":5882,\"canceled_at\":null,\"cancellation_reason\":null,\"capture_method\":\"automatic\",\"latest_charge\":{\"id\":\"ch_3SoWEAIkWweOM9jA0LQoEmz5\",\"object\":\"charge\",\"amount\":5882,\"application_fee\":\"fee_1SoWECIkWweOM9jA7fb2bvcB\",\"balance_transaction\":\"txn_3SoWEAIkWweOM9jA0MrBXEsG\",\"captured\":true,\"created\":1768167075,\"currency\":\"eur\",\"failure_code\":null,\"failure_message\":null,\"fraud_details\":{},\"livemode\":true,\"metadata\":{\"payment_id\":\"rdaIDnDtLQ6Y5G2nT8lR4fbZ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WEAIkWweOM9jA0pOs3Lmg\",\"payment_method\":\"pm_1SoWEAIkWweOM9jASTN5lWft\",\"payment_method_details\":{\"card\":{\"amount_authorized\":5882,\"authorization_code\":\"913530\",\"brand\":\"mastercard\",\"checks\":{\"address_line1_check\":\"unavailable\",\"address_postal_code_check\":\"unavailable\",\"cvc_check\":\"pass\"},\"country\":\"IT\",\"description\":\"Debit MasterCard\",\"ds_transaction_id\":null,\"exp_month\":10,\"exp_year\":2030,\"extended_authorization\":{\"status\":\"disabled\"},\"fingerprint\":\"MTcsmzPtE3rf2vwk\",\"funding\":\"debit\",\"iin\":\"524694\",\"incremental_authorization\":{\"status\":\"unavailable\"},\"installments\":null,\"issuer\":\"INTESA SANPAOLO SPA\",\"last4\":\"7301\",\"mandate\":null,\"moto\":false,\"multicapture\":{\"status\":\"unavailable\"},\"network\":\"mastercard\",\"network_token\":{\"used\":false},\"network_transaction_id\":\"MDUBK42W70111\",\"overcapture\":{\"maximum_amount_capturable\":5882,\"status\":\"unavailable\"},\"payment_account_reference\":\"500169TJ181MO1UJWTZJW27KSP7KO\",\"regulated_status\":\"unregulated\",\"three_d_secure\":null,\"wallet\":null},\"type\":\"card\"},\"refunded\":false,\"source\":null,\"status\":\"succeeded\",\"mit_params\":{\"network_transaction_id\":\"MDUBK42W70111\"}},\"confirmation_method\":\"manual\",\"created\":1768167074,\"currency\":\"eur\",\"customer\":null,\"last_payment_error\":null,\"livemode\":true,\"metadata\":{\"payment_id\":\"rdaIDnDtLQ6Y5G2nT8lR4fbZ3\",\"payments_extension\":\"true\",\"payments_extension_type\":\"card\",\"reconciliation_flow\":\"payments_api\",\"shop_id\":\"751927347\"},\"next_action\":null,\"payment_method\":\"pm_1SoWEAIkWweOM9jASTN5lWft\",\"payment_method_types\":[\"card\"],\"source\":null,\"status\":\"succeeded\"}"</t>
  </si>
  <si>
    <t>gid://shopify/OrderTransaction/8595230392658</t>
  </si>
  <si>
    <t>2026-01-11T21:37:42Z</t>
  </si>
  <si>
    <t>re_3SoWEAIkWweOM9jA0G25hhif</t>
  </si>
  <si>
    <t>zA4lYZjPEvMl0HRea26L8xXYw</t>
  </si>
  <si>
    <t>"{\"id\":\"re_3SoWEAIkWweOM9jA0G25hhif\",\"amount\":5882,\"balance_transaction\":\"txn_3SoWEAIkWweOM9jA0W0pU1Ji\",\"charge\":{\"id\":\"ch_3SoWEAIkWweOM9jA0LQoEmz5\",\"object\":\"charge\",\"amount\":5882,\"application_fee\":\"fee_1SoWECIkWweOM9jA7fb2bvcB\",\"balance_transaction\":\"txn_3SoWEAIkWweOM9jA0MrBXEsG\",\"captured\":true,\"created\":1768167075,\"currency\":\"eur\",\"failure_code\":null,\"failure_message\":null,\"fraud_details\":{},\"livemode\":true,\"metadata\":{\"payment_id\":\"rdaIDnDtLQ6Y5G2nT8lR4fbZ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WEAIkWweOM9jA0pOs3Lmg\",\"payment_method\":\"pm_1SoWEAIkWweOM9jASTN5lWft\",\"payment_method_details\":{\"card\":{\"amount_authorized\":5882,\"authorization_code\":\"913530\",\"brand\":\"mastercard\",\"checks\":{\"address_line1_check\":\"unavailable\",\"address_postal_code_check\":\"unavailable\",\"cvc_check\":\"pass\"},\"country\":\"IT\",\"description\":\"Debit MasterCard\",\"ds_transaction_id\":null,\"exp_month\":10,\"exp_year\":2030,\"extended_authorization\":{\"status\":\"disabled\"},\"fingerprint\":\"MTcsmzPtE3rf2vwk\",\"funding\":\"debit\",\"iin\":\"524694\",\"incremental_authorization\":{\"status\":\"unavailable\"},\"installments\":null,\"issuer\":\"INTESA SANPAOLO SPA\",\"last4\":\"7301\",\"mandate\":null,\"moto\":false,\"multicapture\":{\"status\":\"unavailable\"},\"network\":\"mastercard\",\"network_token\":{\"used\":false},\"network_transaction_id\":\"MDUBK42W70111\",\"overcapture\":{\"maximum_amount_capturable\":5882,\"status\":\"unavailable\"},\"payment_account_reference\":\"500169TJ181MO1UJWTZJW27KSP7KO\",\"regulated_status\":\"unregulated\",\"three_d_secure\":null,\"wallet\":null},\"type\":\"card\"},\"refunded\":true,\"source\":null,\"status\":\"succeeded\",\"mit_params\":{\"network_transaction_id\":\"MDUBK42W70111\"}},\"object\":\"refund\",\"reason\":null,\"status\":\"succeeded\",\"created\":1768167463,\"currency\":\"eur\",\"metadata\":{\"payments_extension\":\"true\",\"payments_extension_type\":\"card\",\"reconciliation_flow\":\"payments_api\",\"refund_id\":\"zA4lYZjPEvMl0HRea26L8xXYw\"},\"payment_method_details\":{\"card\":{\"acquirer_reference_number\":null,\"acquirer_reference_number_status\":\"unavailable\"},\"type\":\"card\"},\"mit_params\":{}}"</t>
  </si>
  <si>
    <t>AS-95401</t>
  </si>
  <si>
    <t>gid://shopify/Order/7414754214226</t>
  </si>
  <si>
    <t>gid://shopify/OrderTransaction/8587154620754</t>
  </si>
  <si>
    <t>2026-01-08T19:10:59Z</t>
  </si>
  <si>
    <t>7UE568849J553290K</t>
  </si>
  <si>
    <t>"{\"id\":\"7UE568849J553290K\",\"intent\":\"CAPTURE\",\"status\":\"COMPLETED\",\"payment_source\":{\"paypal\":{\"email_address\":\"saragomezmartin1@gmail.com\",\"account_id\":\"G6F73APLU82MN\",\"account_status\":\"VERIFIED\",\"name\":{\"given_name\":\"Sara\",\"surname\":\"G\u00f3mez Mart\u00edn\"},\"phone_number\":{\"national_number\":\"34648460168\"},\"address\":{\"address_line_1\":\"CALLE MARTIN DE VARGAS 25\",\"address_line_2\":\"ESCALERA B 5F\",\"admin_area_2\":\"MADRID\",\"admin_area_1\":\"MADRID\",\"postal_code\":\"28005\",\"country_code\":\"ES\"}}},\"purchase_units\":[{\"reference_id\":\"default\",\"amount\":{\"currency_code\":\"EUR\",\"value\":\"53.87\",\"breakdown\":{\"item_total\":{\"currency_code\":\"EUR\",\"value\":\"59.85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5.98\"}}},\"payee\":{\"email_address\":\"info@artestaposters.com\",\"merchant_id\":\"CZQCEKGVW6QGG\",\"display_data\":{\"brand_name\":\"Artesta\"}},\"payment_instruction\":{\"disbursement_mode\":\"INSTANT\"},\"description\":\"Tropical Villa 14 - P\u00f3ster \\/ Sin marco \\/ 30x40\",\"custom_id\":\"{\\\"shop_id\\\":751927347,\\\"session_id\\\":\\\"r4SNzlf2Wt6hEJeNTFqvs2MeH\\\"}\",\"invoice_id\":\"r4SNzlf2Wt6hEJeNTFqvs2MeH\",\"soft_descriptor\":\"PAYPAL *ARTESTASTOR AR\",\"items\":[{\"name\":\"Tropical Villa 14 - P\u00f3ster \\/ Sin marco \\/ 30x40\",\"unit_amount\":{\"currency_code\":\"EUR\",\"value\":\"19.95\"},\"tax\":{\"currency_code\":\"EUR\",\"value\":\"0.00\"},\"quantity\":\"1\"},{\"name\":\"Tropical Villa 30 - P\u00f3ster \\/ Sin marco \\/ 30x40\",\"unit_amount\":{\"currency_code\":\"EUR\",\"value\":\"19.95\"},\"tax\":{\"currency_code\":\"EUR\",\"value\":\"0.00\"},\"quantity\":\"1\"},{\"name\":\"Tropical Villa 11 - P\u00f3ster \\/ Sin marco \\/ 30x40\",\"unit_amount\":{\"currency_code\":\"EUR\",\"value\":\"19.95\"},\"tax\":{\"currency_code\":\"EUR\",\"value\":\"0.00\"},\"quantity\":\"1\"}],\"shipping\":{\"name\":{\"full_name\":\"Sara G\u00f3mez Mar\u00edn\"},\"address\":{\"address_line_1\":\"Calle del Corregidor Juan Francisco de Luj\u00e1n 55 bajo A\",\"admin_area_2\":\"Madrid\",\"admin_area_1\":\"Madrid\",\"postal_code\":\"28030\",\"country_code\":\"ES\"}},\"supplementary_data\":{\"tax_nexus\":[]},\"payments\":{\"captures\":[{\"id\":\"689002710T106874D\",\"status\":\"COMPLETED\",\"amount\":{\"currency_code\":\"EUR\",\"value\":\"53.87\"},\"final_capture\":true,\"disbursement_mode\":\"INSTANT\",\"seller_protection\":{\"status\":\"ELIGIBLE\",\"dispute_categories\":[\"ITEM_NOT_RECEIVED\",\"UNAUTHORIZED_TRANSACTION\"]},\"seller_receivable_breakdown\":{\"gross_amount\":{\"currency_code\":\"EUR\",\"value\":\"53.87\"},\"paypal_fee\":{\"currency_code\":\"EUR\",\"value\":\"1.91\"},\"net_amount\":{\"currency_code\":\"EUR\",\"value\":\"51.96\"}},\"invoice_id\":\"r4SNzlf2Wt6hEJeNTFqvs2MeH\",\"custom_id\":\"{\\\"shop_id\\\":751927347,\\\"session_id\\\":\\\"r4SNzlf2Wt6hEJeNTFqvs2MeH\\\"}\",\"links\":[{\"href\":\"https:\\/\\/api.paypal.com\\/v2\\/payments\\/captures\\/689002710T106874D\",\"rel\":\"self\",\"method\":\"GET\"},{\"href\":\"https:\\/\\/api.paypal.com\\/v2\\/payments\\/captures\\/689002710T106874D\\/refund\",\"rel\":\"refund\",\"method\":\"POST\"},{\"href\":\"https:\\/\\/api.paypal.com\\/v2\\/checkout\\/orders\\/7UE568849J553290K\",\"rel\":\"up\",\"method\":\"GET\"}],\"create_time\":\"2026-01-08T19:11:01Z\",\"update_time\":\"2026-01-08T19:11:01Z\"}]}}],\"payer\":{\"name\":{\"given_name\":\"Sara\",\"surname\":\"G\u00f3mez Mart\u00edn\"},\"email_address\":\"saragomezmartin1@gmail.com\",\"payer_id\":\"G6F73APLU82MN\",\"phone\":{\"phone_number\":{\"national_number\":\"34648460168\"}},\"address\":{\"address_line_1\":\"CALLE MARTIN DE VARGAS 25\",\"address_line_2\":\"ESCALERA B 5F\",\"admin_area_2\":\"MADRID\",\"admin_area_1\":\"MADRID\",\"postal_code\":\"28005\",\"country_code\":\"ES\"}},\"create_time\":\"2026-01-08T19:09:51Z\",\"update_time\":\"2026-01-08T19:11:01Z\",\"links\":[{\"href\":\"https:\\/\\/api.paypal.com\\/v2\\/checkout\\/orders\\/7UE568849J553290K\",\"rel\":\"self\",\"method\":\"GET\"}]}"</t>
  </si>
  <si>
    <t>AS-97130</t>
  </si>
  <si>
    <t>gid://shopify/Order/7513754796370</t>
  </si>
  <si>
    <t>gid://shopify/OrderTransaction/8647528612178</t>
  </si>
  <si>
    <t>2026-01-30T12:46:19Z</t>
  </si>
  <si>
    <t>ch_3SvH5cIkWweOM9jA10WZtue0</t>
  </si>
  <si>
    <t>rCoQ3KjSDm9Lww9pgc7TDzyQ0</t>
  </si>
  <si>
    <t>pi_3SvH5cIkWweOM9jA12wo8oVd</t>
  </si>
  <si>
    <t>"{\"id\":\"pi_3SvH5cIkWweOM9jA12wo8oVd\",\"object\":\"payment_intent\",\"amount\":6795,\"amount_capturable\":0,\"amount_received\":6795,\"canceled_at\":null,\"cancellation_reason\":null,\"capture_method\":\"automatic\",\"latest_charge\":{\"id\":\"ch_3SvH5cIkWweOM9jA10WZtue0\",\"object\":\"charge\",\"amount\":6795,\"application_fee\":\"fee_1SvH5eIkWweOM9jAbtYqxRB7\",\"balance_transaction\":\"txn_3SvH5cIkWweOM9jA12gEsqmB\",\"captured\":true,\"created\":1769777182,\"currency\":\"eur\",\"failure_code\":null,\"failure_message\":null,\"fraud_details\":{},\"livemode\":true,\"metadata\":{\"payment_id\":\"rCoQ3KjSDm9Lww9pgc7TDzyQ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H5cIkWweOM9jA12wo8oVd\",\"payment_method\":\"pm_1SvH5cIkWweOM9jAHdPmjnMf\",\"payment_method_details\":{\"card\":{\"amount_authorized\":6795,\"authorization_code\":\"546834\",\"brand\":\"visa\",\"checks\":{\"address_line1_check\":\"unavailable\",\"address_postal_code_check\":\"unavailable\",\"cvc_check\":\"pass\"},\"country\":\"ES\",\"description\":\"Visa Classic\",\"ds_transaction_id\":null,\"exp_month\":6,\"exp_year\":2029,\"extended_authorization\":{\"status\":\"disabled\"},\"fingerprint\":\"5aWGd9AlAXLZgL0w\",\"funding\":\"credit\",\"iin\":\"466203\",\"incremental_authorization\":{\"status\":\"unavailable\"},\"installments\":null,\"issuer\":\"CAJASUR BANCO S.A\",\"last4\":\"1907\",\"mandate\":null,\"moto\":false,\"multicapture\":{\"status\":\"unavailable\"},\"network\":\"visa\",\"network_token\":{\"used\":false},\"network_transaction_id\":\"486030459825620\",\"overcapture\":{\"maximum_amount_capturable\":6795,\"status\":\"unavailable\"},\"payment_account_reference\":\"V0010015825195784842027047349\",\"regulated_status\":\"unregulated\",\"three_d_secure\":null,\"wallet\":null},\"type\":\"card\"},\"refunded\":false,\"source\":null,\"status\":\"succeeded\",\"mit_params\":{\"network_transaction_id\":\"486030459825620\"}},\"confirmation_method\":\"manual\",\"created\":1769777180,\"currency\":\"eur\",\"customer\":null,\"last_payment_error\":null,\"livemode\":true,\"metadata\":{\"payment_id\":\"rCoQ3KjSDm9Lww9pgc7TDzyQ0\",\"payments_extension\":\"true\",\"payments_extension_type\":\"card\",\"reconciliation_flow\":\"payments_api\",\"shop_id\":\"751927347\"},\"next_action\":null,\"payment_method\":\"pm_1SvH5cIkWweOM9jAHdPmjnMf\",\"payment_method_types\":[\"card\"],\"source\":null,\"status\":\"succeeded\"}"</t>
  </si>
  <si>
    <t>AS-96381</t>
  </si>
  <si>
    <t>gid://shopify/Order/7443666665810</t>
  </si>
  <si>
    <t>gid://shopify/OrderTransaction/8620426035538</t>
  </si>
  <si>
    <t>2026-01-20T11:22:12Z</t>
  </si>
  <si>
    <t>9CT1103151854222R</t>
  </si>
  <si>
    <t>"{\"id\":\"9CT1103151854222R\",\"intent\":\"CAPTURE\",\"status\":\"COMPLETED\",\"payment_source\":{\"paypal\":{\"email_address\":\"lauraferalon@gmail.com\",\"account_id\":\"R9ZP93NFBYEUL\",\"account_status\":\"VERIFIED\",\"name\":{\"given_name\":\"Laura\",\"surname\":\"Fernandez Alonso\"},\"business_name\":\"Laura Fern\u00e1ndez Alonso\",\"phone_number\":{\"national_number\":\"34675317233\"},\"address\":{\"address_line_1\":\"Calle Felicidad\",\"admin_area_2\":\"Gij\u00f3n\",\"admin_area_1\":\"ASTURIAS\",\"postal_code\":\"33209\",\"country_code\":\"ES\"}}},\"purchase_units\":[{\"reference_id\":\"default\",\"amount\":{\"currency_code\":\"EUR\",\"value\":\"29.90\",\"breakdown\":{\"item_total\":{\"currency_code\":\"EUR\",\"value\":\"24.95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Girl with wine at the beach - Raissa Oltmanns - P\u00f3ster \\/ Madera negro \\/ 20x30\",\"custom_id\":\"{\\\"shop_id\\\":751927347,\\\"session_id\\\":\\\"rZ17Lfb9wnp1nTIc6tOW2hR6L\\\"}\",\"invoice_id\":\"rZ17Lfb9wnp1nTIc6tOW2hR6L\",\"soft_descriptor\":\"PAYPAL *ARTESTASTOR AR\",\"items\":[{\"name\":\"Girl with wine at the beach - Raissa Oltmanns - P\u00f3ster \\/ Madera negro \\/ 20x30\",\"unit_amount\":{\"currency_code\":\"EUR\",\"value\":\"24.95\"},\"tax\":{\"currency_code\":\"EUR\",\"value\":\"0.00\"},\"quantity\":\"1\"}],\"shipping\":{\"name\":{\"full_name\":\"Laura Fernandez Alonso\"},\"address\":{\"address_line_1\":\"Calle Progreso, 19\",\"admin_area_2\":\"Gij\u00f3n\",\"admin_area_1\":\"Asturias\",\"postal_code\":\"33209\",\"country_code\":\"ES\"}},\"supplementary_data\":{\"tax_nexus\":[]},\"payments\":{\"captures\":[{\"id\":\"0J879577BJ953823H\",\"status\":\"COMPLETED\",\"amount\":{\"currency_code\":\"EUR\",\"value\":\"29.90\"},\"final_capture\":true,\"disbursement_mode\":\"INSTANT\",\"seller_protection\":{\"status\":\"ELIGIBLE\",\"dispute_categories\":[\"ITEM_NOT_RECEIVED\",\"UNAUTHORIZED_TRANSACTION\"]},\"seller_receivable_breakdown\":{\"gross_amount\":{\"currency_code\":\"EUR\",\"value\":\"29.90\"},\"paypal_fee\":{\"currency_code\":\"EUR\",\"value\":\"1.22\"},\"net_amount\":{\"currency_code\":\"EUR\",\"value\":\"28.68\"}},\"invoice_id\":\"rZ17Lfb9wnp1nTIc6tOW2hR6L\",\"custom_id\":\"{\\\"shop_id\\\":751927347,\\\"session_id\\\":\\\"rZ17Lfb9wnp1nTIc6tOW2hR6L\\\"}\",\"links\":[{\"href\":\"https:\\/\\/api.paypal.com\\/v2\\/payments\\/captures\\/0J879577BJ953823H\",\"rel\":\"self\",\"method\":\"GET\"},{\"href\":\"https:\\/\\/api.paypal.com\\/v2\\/payments\\/captures\\/0J879577BJ953823H\\/refund\",\"rel\":\"refund\",\"method\":\"POST\"},{\"href\":\"https:\\/\\/api.paypal.com\\/v2\\/checkout\\/orders\\/9CT1103151854222R\",\"rel\":\"up\",\"method\":\"GET\"}],\"create_time\":\"2026-01-20T11:22:14Z\",\"update_time\":\"2026-01-20T11:22:14Z\"}]}}],\"payer\":{\"name\":{\"given_name\":\"Laura\",\"surname\":\"Fernandez Alonso\"},\"email_address\":\"lauraferalon@gmail.com\",\"payer_id\":\"R9ZP93NFBYEUL\",\"phone\":{\"phone_number\":{\"national_number\":\"34675317233\"}},\"address\":{\"address_line_1\":\"Calle Felicidad\",\"admin_area_2\":\"Gij\u00f3n\",\"admin_area_1\":\"ASTURIAS\",\"postal_code\":\"33209\",\"country_code\":\"ES\"}},\"create_time\":\"2026-01-20T11:21:04Z\",\"update_time\":\"2026-01-20T11:22:14Z\",\"links\":[{\"href\":\"https:\\/\\/api.paypal.com\\/v2\\/checkout\\/orders\\/9CT1103151854222R\",\"rel\":\"self\",\"method\":\"GET\"}]}"</t>
  </si>
  <si>
    <t>AS-97027</t>
  </si>
  <si>
    <t>gid://shopify/Order/7511039344978</t>
  </si>
  <si>
    <t>gid://shopify/OrderTransaction/8643858039122</t>
  </si>
  <si>
    <t>2026-01-29T06:22:35Z</t>
  </si>
  <si>
    <t>ch_3SuociIkWweOM9jA0uXI5PIr</t>
  </si>
  <si>
    <t>rkqet4mAN1rc1RKnvmNC4qanA</t>
  </si>
  <si>
    <t>pi_3SuociIkWweOM9jA0lfH9FXu</t>
  </si>
  <si>
    <t>"{\"id\":\"pi_3SuociIkWweOM9jA0lfH9FXu\",\"object\":\"payment_intent\",\"amount\":13590,\"amount_capturable\":0,\"amount_received\":13590,\"canceled_at\":null,\"cancellation_reason\":null,\"capture_method\":\"automatic\",\"latest_charge\":{\"id\":\"ch_3SuociIkWweOM9jA0uXI5PIr\",\"object\":\"charge\",\"amount\":13590,\"application_fee\":\"fee_1SuockIkWweOM9jAWAircCRy\",\"balance_transaction\":\"txn_3SuociIkWweOM9jA0p1G1ZaA\",\"captured\":true,\"created\":1769667756,\"currency\":\"eur\",\"failure_code\":null,\"failure_message\":null,\"fraud_details\":{},\"livemode\":true,\"metadata\":{\"payment_id\":\"rkqet4mAN1rc1RKnvmNC4qan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ociIkWweOM9jA0lfH9FXu\",\"payment_method\":\"pm_1SuociIkWweOM9jAIOE6cdXv\",\"payment_method_details\":{\"card\":{\"amount_authorized\":13590,\"authorization_code\":\"366256\",\"brand\":\"visa\",\"checks\":{\"address_line1_check\":\"fail\",\"address_postal_code_check\":\"fail\",\"cvc_check\":\"pass\"},\"country\":\"AT\",\"description\":\"Visa Gold\",\"ds_transaction_id\":null,\"exp_month\":4,\"exp_year\":2029,\"extended_authorization\":{\"status\":\"disabled\"},\"fingerprint\":\"iu75DWX76zyUXuql\",\"funding\":\"credit\",\"iin\":\"478077\",\"incremental_authorization\":{\"status\":\"unavailable\"},\"installments\":null,\"issuer\":\"RAIFFEISEN BANK INTERNATIONAL AG\",\"last4\":\"4196\",\"mandate\":null,\"moto\":false,\"multicapture\":{\"status\":\"unavailable\"},\"network\":\"visa\",\"network_token\":{\"used\":false},\"network_transaction_id\":\"486029229578552\",\"overcapture\":{\"maximum_amount_capturable\":13590,\"status\":\"unavailable\"},\"payment_account_reference\":\"V0010013025149375669979696499\",\"regulated_status\":\"unregulated\",\"three_d_secure\":null,\"wallet\":null},\"type\":\"card\"},\"refunded\":false,\"source\":null,\"status\":\"succeeded\",\"mit_params\":{\"network_transaction_id\":\"486029229578552\"}},\"confirmation_method\":\"manual\",\"created\":1769667756,\"currency\":\"eur\",\"customer\":null,\"last_payment_error\":null,\"livemode\":true,\"metadata\":{\"payment_id\":\"rkqet4mAN1rc1RKnvmNC4qanA\",\"payments_extension\":\"true\",\"payments_extension_type\":\"card\",\"reconciliation_flow\":\"payments_api\",\"shop_id\":\"751927347\"},\"next_action\":null,\"payment_method\":\"pm_1SuociIkWweOM9jAIOE6cdXv\",\"payment_method_types\":[\"card\"],\"source\":null,\"status\":\"succeeded\"}"</t>
  </si>
  <si>
    <t>AS-95498</t>
  </si>
  <si>
    <t>gid://shopify/Order/7417496469842</t>
  </si>
  <si>
    <t>gid://shopify/OrderTransaction/8590111899986</t>
  </si>
  <si>
    <t>2026-01-09T19:06:17Z</t>
  </si>
  <si>
    <t>ch_3Snl0nIkWweOM9jA00QpAqSQ</t>
  </si>
  <si>
    <t>rgbgz07hpWyaTMgWq1GDyr6eA</t>
  </si>
  <si>
    <t>pi_3Snl0nIkWweOM9jA0HHPI4RX</t>
  </si>
  <si>
    <t>"{\"id\":\"pi_3Snl0nIkWweOM9jA0HHPI4RX\",\"object\":\"payment_intent\",\"amount\":12231,\"amount_capturable\":0,\"amount_received\":12231,\"canceled_at\":null,\"cancellation_reason\":null,\"capture_method\":\"automatic\",\"latest_charge\":{\"id\":\"ch_3Snl0nIkWweOM9jA00QpAqSQ\",\"object\":\"charge\",\"amount\":12231,\"application_fee\":\"fee_1Snl0oIkWweOM9jA0QGV5WQI\",\"balance_transaction\":\"txn_3Snl0nIkWweOM9jA0uNOi6H1\",\"captured\":true,\"created\":1767985578,\"currency\":\"eur\",\"failure_code\":null,\"failure_message\":null,\"fraud_details\":{},\"livemode\":true,\"metadata\":{\"payment_id\":\"rgbgz07hpWyaTMgWq1GDyr6e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l0nIkWweOM9jA0HHPI4RX\",\"payment_method\":\"pm_1Snl0nIkWweOM9jA6Fbl7YmA\",\"payment_method_details\":{\"card\":{\"amount_authorized\":12231,\"authorization_code\":\"860102\",\"brand\":\"visa\",\"checks\":{\"address_line1_check\":\"unavailable\",\"address_postal_code_check\":\"unavailable\",\"cvc_check\":\"pass\"},\"country\":\"ES\",\"description\":\"Visa Gold\",\"ds_transaction_id\":null,\"exp_month\":12,\"exp_year\":2031,\"extended_authorization\":{\"status\":\"disabled\"},\"fingerprint\":\"apt55tkRuElwyvqd\",\"funding\":\"credit\",\"iin\":\"494011\",\"incremental_authorization\":{\"status\":\"unavailable\"},\"installments\":null,\"issuer\":\"BANCO BILBAO VIZCAYA ARGENTARIA S.A. (BBVA)\",\"last4\":\"2047\",\"mandate\":null,\"moto\":false,\"multicapture\":{\"status\":\"unavailable\"},\"network\":\"visa\",\"network_token\":{\"used\":false},\"network_transaction_id\":\"486009687783523\",\"overcapture\":{\"maximum_amount_capturable\":12231,\"status\":\"unavailable\"},\"payment_account_reference\":\"V0010015825141370499337100695\",\"regulated_status\":\"unregulated\",\"three_d_secure\":null,\"wallet\":null},\"type\":\"card\"},\"refunded\":false,\"source\":null,\"status\":\"succeeded\",\"mit_params\":{\"network_transaction_id\":\"486009687783523\"}},\"confirmation_method\":\"manual\",\"created\":1767985577,\"currency\":\"eur\",\"customer\":null,\"last_payment_error\":null,\"livemode\":true,\"metadata\":{\"payment_id\":\"rgbgz07hpWyaTMgWq1GDyr6eA\",\"payments_extension\":\"true\",\"payments_extension_type\":\"card\",\"reconciliation_flow\":\"payments_api\",\"shop_id\":\"751927347\"},\"next_action\":null,\"payment_method\":\"pm_1Snl0nIkWweOM9jA6Fbl7YmA\",\"payment_method_types\":[\"card\"],\"source\":null,\"status\":\"succeeded\"}"</t>
  </si>
  <si>
    <t>AS-94921</t>
  </si>
  <si>
    <t>gid://shopify/Order/7396127375698</t>
  </si>
  <si>
    <t>gid://shopify/OrderTransaction/8571173634386</t>
  </si>
  <si>
    <t>2026-01-02T20:43:04Z</t>
  </si>
  <si>
    <t>ch_3SlFBdIkWweOM9jA25lK4KIw</t>
  </si>
  <si>
    <t>rguuyde21aT2bntCPHPipxMCQ</t>
  </si>
  <si>
    <t>pi_3SlFBdIkWweOM9jA2Vtm17UU</t>
  </si>
  <si>
    <t>"{\"id\":\"pi_3SlFBdIkWweOM9jA2Vtm17UU\",\"object\":\"payment_intent\",\"amount\":35665,\"amount_capturable\":0,\"amount_received\":35665,\"canceled_at\":null,\"cancellation_reason\":null,\"capture_method\":\"automatic\",\"latest_charge\":{\"id\":\"ch_3SlFBdIkWweOM9jA25lK4KIw\",\"object\":\"charge\",\"amount\":35665,\"application_fee\":\"fee_1SlFCVIkWweOM9jAimSRDaJ2\",\"balance_transaction\":\"txn_3SlFBdIkWweOM9jA2GjfcDYg\",\"captured\":true,\"created\":1767386638,\"currency\":\"eur\",\"failure_code\":null,\"failure_message\":null,\"fraud_details\":{},\"livemode\":true,\"metadata\":{\"payment_id\":\"rguuyde21aT2bntCPHPipxMC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FBdIkWweOM9jA2Vtm17UU\",\"payment_method\":\"pm_1SlFBdIkWweOM9jA7qEESEM5\",\"payment_method_details\":{\"card\":{\"amount_authorized\":35665,\"authorization_code\":\"845353\",\"brand\":\"visa\",\"checks\":{\"address_line1_check\":\"unavailable\",\"address_postal_code_check\":\"unavailable\",\"cvc_check\":\"pass\"},\"country\":\"ES\",\"description\":\"Visa Classic\",\"ds_transaction_id\":null,\"exp_month\":8,\"exp_year\":2027,\"extended_authorization\":{\"status\":\"disabled\"},\"fingerprint\":\"5jmx1s9uB7qWXlEa\",\"funding\":\"prepaid\",\"iin\":\"467021\",\"incremental_authorization\":{\"status\":\"unavailable\"},\"installments\":null,\"issuer\":\"GLOBAL PAYMENTS MONEYTOPAY, EDE, S.L.\",\"last4\":\"4276\",\"mandate\":null,\"moto\":false,\"multicapture\":{\"status\":\"unavailable\"},\"network\":\"visa\",\"network_token\":{\"used\":false},\"network_transaction_id\":\"486002746398015\",\"overcapture\":{\"maximum_amount_capturable\":35665,\"status\":\"unavailable\"},\"payment_account_reference\":\"V0010013022251758226264085242\",\"regulated_status\":\"unregulated\",\"three_d_secure\":{\"authentication_flow\":\"challenge\",\"electronic_commerce_indicator\":\"05\",\"exemption_indicator\":null,\"result\":\"authenticated\",\"result_reason\":null,\"transaction_id\":\"45516fb1-23e9-4415-9b0c-6dce3f0a0230\",\"version\":\"2.2.0\"},\"wallet\":null},\"type\":\"card\"},\"refunded\":false,\"source\":null,\"status\":\"succeeded\",\"mit_params\":{\"network_transaction_id\":\"486002746398015\"}},\"confirmation_method\":\"manual\",\"created\":1767386585,\"currency\":\"eur\",\"customer\":null,\"last_payment_error\":null,\"livemode\":true,\"metadata\":{\"payment_id\":\"rguuyde21aT2bntCPHPipxMCQ\",\"payments_extension\":\"true\",\"payments_extension_type\":\"card\",\"reconciliation_flow\":\"payments_api\",\"shop_id\":\"751927347\"},\"next_action\":null,\"payment_method\":\"pm_1SlFBdIkWweOM9jA7qEESEM5\",\"payment_method_types\":[\"card\"],\"source\":null,\"status\":\"succeeded\"}"</t>
  </si>
  <si>
    <t>AS-95599</t>
  </si>
  <si>
    <t>gid://shopify/Order/7419732787538</t>
  </si>
  <si>
    <t>gid://shopify/OrderTransaction/8592906092882</t>
  </si>
  <si>
    <t>2026-01-10T21:46:32Z</t>
  </si>
  <si>
    <t>5TM24134C45129018</t>
  </si>
  <si>
    <t>"{\"id\":\"5TM24134C45129018\",\"intent\":\"CAPTURE\",\"status\":\"COMPLETED\",\"payment_source\":{\"paypal\":{\"email_address\":\"Tanssens@gmail.com\",\"account_id\":\"NEFPAKM6P9R9L\",\"account_status\":\"VERIFIED\",\"name\":{\"given_name\":\"Thibault\",\"surname\":\"Anssens\"},\"phone_number\":{\"national_number\":\"0610741198\"},\"address\":{\"address_line_1\":\"38 rue de chatou\",\"admin_area_2\":\"Colombes\",\"postal_code\":\"92700\",\"country_code\":\"FR\"}}},\"purchase_units\":[{\"reference_id\":\"default\",\"amount\":{\"currency_code\":\"EUR\",\"value\":\"49.90\",\"breakdown\":{\"item_total\":{\"currency_code\":\"EUR\",\"value\":\"44.95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ajestic lion - P\u00f3ster \\/ Sin marco \\/ 70x100\",\"custom_id\":\"{\\\"shop_id\\\":751927347,\\\"session_id\\\":\\\"r0s7x29YZpDB2SISwiuxbCWHb\\\"}\",\"invoice_id\":\"r0s7x29YZpDB2SISwiuxbCWHb\",\"soft_descriptor\":\"PAYPAL *ARTESTASTOR AR\",\"items\":[{\"name\":\"Majestic lion - P\u00f3ster \\/ Sin marco \\/ 70x100\",\"unit_amount\":{\"currency_code\":\"EUR\",\"value\":\"44.95\"},\"tax\":{\"currency_code\":\"EUR\",\"value\":\"0.00\"},\"quantity\":\"1\"}],\"shipping\":{\"name\":{\"full_name\":\"Thibault Anssens\"},\"address\":{\"address_line_1\":\"38 rue de chatou\",\"admin_area_2\":\"Colombes\",\"postal_code\":\"92700\",\"country_code\":\"FR\"}},\"supplementary_data\":{\"tax_nexus\":[]},\"payments\":{\"captures\":[{\"id\":\"3XG05072NK265312U\",\"status\":\"COMPLETED\",\"amount\":{\"currency_code\":\"EUR\",\"value\":\"49.90\"},\"final_capture\":true,\"disbursement_mode\":\"INSTANT\",\"seller_protection\":{\"status\":\"ELIGIBLE\",\"dispute_categories\":[\"ITEM_NOT_RECEIVED\",\"UNAUTHORIZED_TRANSACTION\"]},\"seller_receivable_breakdown\":{\"gross_amount\":{\"currency_code\":\"EUR\",\"value\":\"49.90\"},\"paypal_fee\":{\"currency_code\":\"EUR\",\"value\":\"1.80\"},\"net_amount\":{\"currency_code\":\"EUR\",\"value\":\"48.10\"}},\"invoice_id\":\"r0s7x29YZpDB2SISwiuxbCWHb\",\"custom_id\":\"{\\\"shop_id\\\":751927347,\\\"session_id\\\":\\\"r0s7x29YZpDB2SISwiuxbCWHb\\\"}\",\"links\":[{\"href\":\"https:\\/\\/api.paypal.com\\/v2\\/payments\\/captures\\/3XG05072NK265312U\",\"rel\":\"self\",\"method\":\"GET\"},{\"href\":\"https:\\/\\/api.paypal.com\\/v2\\/payments\\/captures\\/3XG05072NK265312U\\/refund\",\"rel\":\"refund\",\"method\":\"POST\"},{\"href\":\"https:\\/\\/api.paypal.com\\/v2\\/checkout\\/orders\\/5TM24134C45129018\",\"rel\":\"up\",\"method\":\"GET\"}],\"create_time\":\"2026-01-10T21:46:34Z\",\"update_time\":\"2026-01-10T21:46:34Z\"}]}}],\"payer\":{\"name\":{\"given_name\":\"Thibault\",\"surname\":\"Anssens\"},\"email_address\":\"Tanssens@gmail.com\",\"payer_id\":\"NEFPAKM6P9R9L\",\"phone\":{\"phone_number\":{\"national_number\":\"0610741198\"}},\"address\":{\"address_line_1\":\"38 rue de chatou\",\"admin_area_2\":\"Colombes\",\"postal_code\":\"92700\",\"country_code\":\"FR\"}},\"create_time\":\"2026-01-10T21:46:03Z\",\"update_time\":\"2026-01-10T21:46:34Z\",\"links\":[{\"href\":\"https:\\/\\/api.paypal.com\\/v2\\/checkout\\/orders\\/5TM24134C45129018\",\"rel\":\"self\",\"method\":\"GET\"}]}"</t>
  </si>
  <si>
    <t>AS-95357</t>
  </si>
  <si>
    <t>gid://shopify/Order/7413760295250</t>
  </si>
  <si>
    <t>gid://shopify/OrderTransaction/8585793667410</t>
  </si>
  <si>
    <t>2026-01-08T09:55:53Z</t>
  </si>
  <si>
    <t>61L5252403577463H</t>
  </si>
  <si>
    <t>"{\"id\":\"61L5252403577463H\",\"intent\":\"CAPTURE\",\"status\":\"COMPLETED\",\"payment_source\":{\"paypal\":{\"email_address\":\"mcbona00@gmail.com\",\"account_id\":\"UAUA4BF7UGXS2\",\"account_status\":\"VERIFIED\",\"name\":{\"given_name\":\"MARI\",\"surname\":\"CARMEN BONAFUENTE\"},\"phone_number\":{\"national_number\":\"34669205807\"},\"address\":{\"address_line_1\":\"Leku Barrio Zamarripa N. 4 Parte Trasera, Frente al n. 6\",\"admin_area_2\":\"Loiu\",\"admin_area_1\":\"Bizkaia\",\"postal_code\":\"48180\",\"country_code\":\"ES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Golden leaf - P\u00f3ster \\/ Sin marco \\/ 30x40\",\"custom_id\":\"{\\\"shop_id\\\":751927347,\\\"session_id\\\":\\\"rOY7mOjMQzLVZ4myN7H3b6qJG\\\"}\",\"invoice_id\":\"rOY7mOjMQzLVZ4myN7H3b6qJG\",\"soft_descriptor\":\"PAYPAL *ARTESTASTOR AR\",\"items\":[{\"name\":\"Golden leaf - P\u00f3ster \\/ Sin marco \\/ 30x40\",\"unit_amount\":{\"currency_code\":\"EUR\",\"value\":\"19.95\"},\"tax\":{\"currency_code\":\"EUR\",\"value\":\"0.00\"},\"quantity\":\"1\"}],\"shipping\":{\"name\":{\"full_name\":\"Mari Carmen Bonafuente\"},\"address\":{\"address_line_1\":\"Barrio Zamarripa 4 parte trasera frente al n.6\",\"admin_area_2\":\"Loiu\",\"admin_area_1\":\"Vizcaya\",\"postal_code\":\"48180\",\"country_code\":\"ES\"}},\"supplementary_data\":{\"tax_nexus\":[]},\"payments\":{\"captures\":[{\"id\":\"1SG11761218761612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OY7mOjMQzLVZ4myN7H3b6qJG\",\"custom_id\":\"{\\\"shop_id\\\":751927347,\\\"session_id\\\":\\\"rOY7mOjMQzLVZ4myN7H3b6qJG\\\"}\",\"links\":[{\"href\":\"https:\\/\\/api.paypal.com\\/v2\\/payments\\/captures\\/1SG11761218761612\",\"rel\":\"self\",\"method\":\"GET\"},{\"href\":\"https:\\/\\/api.paypal.com\\/v2\\/payments\\/captures\\/1SG11761218761612\\/refund\",\"rel\":\"refund\",\"method\":\"POST\"},{\"href\":\"https:\\/\\/api.paypal.com\\/v2\\/checkout\\/orders\\/61L5252403577463H\",\"rel\":\"up\",\"method\":\"GET\"}],\"create_time\":\"2026-01-08T09:55:55Z\",\"update_time\":\"2026-01-08T09:55:55Z\"}]}}],\"payer\":{\"name\":{\"given_name\":\"MARI\",\"surname\":\"CARMEN BONAFUENTE\"},\"email_address\":\"mcbona00@gmail.com\",\"payer_id\":\"UAUA4BF7UGXS2\",\"phone\":{\"phone_number\":{\"national_number\":\"34669205807\"}},\"address\":{\"address_line_1\":\"Leku Barrio Zamarripa N. 4 Parte Trasera, Frente al n. 6\",\"admin_area_2\":\"Loiu\",\"admin_area_1\":\"Bizkaia\",\"postal_code\":\"48180\",\"country_code\":\"ES\"}},\"create_time\":\"2026-01-08T09:54:03Z\",\"update_time\":\"2026-01-08T09:55:55Z\",\"links\":[{\"href\":\"https:\\/\\/api.paypal.com\\/v2\\/checkout\\/orders\\/61L5252403577463H\",\"rel\":\"self\",\"method\":\"GET\"}]}"</t>
  </si>
  <si>
    <t>AS-97065</t>
  </si>
  <si>
    <t>gid://shopify/Order/7512120525138</t>
  </si>
  <si>
    <t>gid://shopify/OrderTransaction/8645184323922</t>
  </si>
  <si>
    <t>2026-01-29T14:39:39Z</t>
  </si>
  <si>
    <t>ch_3SuwNkIkWweOM9jA0YBtUzpd</t>
  </si>
  <si>
    <t>rAGDXU8EUGyCryU9jCS0p1grm</t>
  </si>
  <si>
    <t>pi_3SuwNkIkWweOM9jA0LNXXZtl</t>
  </si>
  <si>
    <t>"{\"id\":\"pi_3SuwNkIkWweOM9jA0LNXXZtl\",\"object\":\"payment_intent\",\"amount\":2490,\"amount_capturable\":0,\"amount_received\":2490,\"canceled_at\":null,\"cancellation_reason\":null,\"capture_method\":\"automatic\",\"latest_charge\":{\"id\":\"ch_3SuwNkIkWweOM9jA0YBtUzpd\",\"object\":\"charge\",\"amount\":2490,\"application_fee\":\"fee_1SuwNlIkWweOM9jAp19P7Y37\",\"balance_transaction\":\"txn_3SuwNkIkWweOM9jA0SlFC2ra\",\"captured\":true,\"created\":1769697581,\"currency\":\"eur\",\"failure_code\":null,\"failure_message\":null,\"fraud_details\":{},\"livemode\":true,\"metadata\":{\"payment_id\":\"rAGDXU8EUGyCryU9jCS0p1gr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wNkIkWweOM9jA0LNXXZtl\",\"payment_method\":\"pm_1SuwNkIkWweOM9jAj3Cxb9Bx\",\"payment_method_details\":{\"card\":{\"amount_authorized\":2490,\"authorization_code\":\"823458\",\"brand\":\"mastercard\",\"checks\":{\"address_line1_check\":\"unavailable\",\"address_postal_code_check\":\"unavailable\",\"cvc_check\":null},\"country\":\"ES\",\"description\":\"MasterCard Corporate Immediate Debit\",\"ds_transaction_id\":null,\"exp_month\":11,\"exp_year\":2027,\"extended_authorization\":{\"status\":\"disabled\"},\"fingerprint\":\"1PhY0w0RZzZLDQ6h\",\"funding\":\"debit\",\"iin\":\"554001\",\"incremental_authorization\":{\"status\":\"unavailable\"},\"installments\":null,\"issuer\":\"BANCO SABADELL S.A.\",\"last4\":\"8016\",\"mandate\":null,\"moto\":false,\"multicapture\":{\"status\":\"unavailable\"},\"network\":\"mastercard\",\"network_token\":{\"used\":false},\"network_transaction_id\":\"TCO1BL9780129\",\"overcapture\":{\"maximum_amount_capturable\":2490,\"status\":\"unavailable\"},\"payment_account_reference\":\"50016P68U524PQ09M4BH16CNSG90I\",\"regulated_status\":\"unregulated\",\"three_d_secure\":null,\"wallet\":null},\"type\":\"card\"},\"refunded\":false,\"source\":null,\"status\":\"succeeded\",\"mit_params\":{\"network_transaction_id\":\"TCO1BL9780129\"}},\"confirmation_method\":\"manual\",\"created\":1769697580,\"currency\":\"eur\",\"customer\":null,\"last_payment_error\":null,\"livemode\":true,\"metadata\":{\"payment_id\":\"rAGDXU8EUGyCryU9jCS0p1grm\",\"payments_extension\":\"true\",\"payments_extension_type\":\"card\",\"reconciliation_flow\":\"payments_api\",\"shop_id\":\"751927347\"},\"next_action\":null,\"payment_method\":\"pm_1SuwNkIkWweOM9jAj3Cxb9Bx\",\"payment_method_types\":[\"card\"],\"source\":null,\"status\":\"succeeded\"}"</t>
  </si>
  <si>
    <t>AS-96059</t>
  </si>
  <si>
    <t>gid://shopify/Order/7433103114578</t>
  </si>
  <si>
    <t>gid://shopify/OrderTransaction/8607508234578</t>
  </si>
  <si>
    <t>2026-01-16T11:18:24Z</t>
  </si>
  <si>
    <t>ch_3SqB2rIkWweOM9jA01ceNJiC</t>
  </si>
  <si>
    <t>rkJHFo0e83hLtBIcvZcOxLZ3z</t>
  </si>
  <si>
    <t>pi_3SqB2rIkWweOM9jA0tb5i7V1</t>
  </si>
  <si>
    <t>"{\"id\":\"pi_3SqB2rIkWweOM9jA0tb5i7V1\",\"object\":\"payment_intent\",\"amount\":6795,\"amount_capturable\":0,\"amount_received\":6795,\"canceled_at\":null,\"cancellation_reason\":null,\"capture_method\":\"automatic\",\"latest_charge\":{\"id\":\"ch_3SqB2rIkWweOM9jA01ceNJiC\",\"object\":\"charge\",\"amount\":6795,\"application_fee\":\"fee_1SqB2tIkWweOM9jAdAkHBMb8\",\"balance_transaction\":\"txn_3SqB2rIkWweOM9jA0aaJePTl\",\"captured\":true,\"created\":1768562306,\"currency\":\"eur\",\"failure_code\":null,\"failure_message\":null,\"fraud_details\":{},\"livemode\":true,\"metadata\":{\"payment_id\":\"rkJHFo0e83hLtBIcvZcOxLZ3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B2rIkWweOM9jA0tb5i7V1\",\"payment_method\":\"pm_1SqB2rIkWweOM9jAnJNb0xBe\",\"payment_method_details\":{\"card\":{\"amount_authorized\":6795,\"authorization_code\":\"126438\",\"brand\":\"mastercard\",\"checks\":{\"address_line1_check\":\"unavailable\",\"address_postal_code_check\":\"unavailable\",\"cvc_check\":\"pass\"},\"country\":\"ES\",\"description\":\"MasterCard Corporate Immediate Debit\",\"ds_transaction_id\":null,\"exp_month\":6,\"exp_year\":2027,\"extended_authorization\":{\"status\":\"disabled\"},\"fingerprint\":\"lyVjKVKgk6FqJkZi\",\"funding\":\"debit\",\"iin\":\"554001\",\"incremental_authorization\":{\"status\":\"unavailable\"},\"installments\":null,\"issuer\":\"BANCO SABADELL S.A.\",\"last4\":\"8016\",\"mandate\":null,\"moto\":false,\"multicapture\":{\"status\":\"unavailable\"},\"network\":\"mastercard\",\"network_token\":{\"used\":false},\"network_transaction_id\":\"TCOTGX12S0116\",\"overcapture\":{\"maximum_amount_capturable\":6795,\"status\":\"unavailable\"},\"payment_account_reference\":\"50015BVEBZN3LVMCBG3Z22M1M2EB3\",\"regulated_status\":\"unregulated\",\"three_d_secure\":null,\"wallet\":null},\"type\":\"card\"},\"refunded\":false,\"source\":null,\"status\":\"succeeded\",\"mit_params\":{\"network_transaction_id\":\"TCOTGX12S0116\"}},\"confirmation_method\":\"manual\",\"created\":1768562305,\"currency\":\"eur\",\"customer\":null,\"last_payment_error\":null,\"livemode\":true,\"metadata\":{\"payment_id\":\"rkJHFo0e83hLtBIcvZcOxLZ3z\",\"payments_extension\":\"true\",\"payments_extension_type\":\"card\",\"reconciliation_flow\":\"payments_api\",\"shop_id\":\"751927347\"},\"next_action\":null,\"payment_method\":\"pm_1SqB2rIkWweOM9jAnJNb0xBe\",\"payment_method_types\":[\"card\"],\"source\":null,\"status\":\"succeeded\"}"</t>
  </si>
  <si>
    <t>AS-96804</t>
  </si>
  <si>
    <t>gid://shopify/Order/7495465894226</t>
  </si>
  <si>
    <t>gid://shopify/OrderTransaction/8635200110930</t>
  </si>
  <si>
    <t>2026-01-26T08:25:03Z</t>
  </si>
  <si>
    <t>ch_3Stl6aIkWweOM9jA0bge7sel</t>
  </si>
  <si>
    <t>rZXx86KdRvq4RtlB1TSwts8pR</t>
  </si>
  <si>
    <t>pi_3Stl6aIkWweOM9jA0dPTgKPQ</t>
  </si>
  <si>
    <t>"{\"id\":\"pi_3Stl6aIkWweOM9jA0dPTgKPQ\",\"object\":\"payment_intent\",\"amount\":7990,\"amount_capturable\":0,\"amount_received\":7990,\"canceled_at\":null,\"cancellation_reason\":null,\"capture_method\":\"automatic\",\"latest_charge\":{\"id\":\"ch_3Stl6aIkWweOM9jA0bge7sel\",\"object\":\"charge\",\"amount\":7990,\"application_fee\":\"fee_1Stl6bIkWweOM9jANI7MnI7m\",\"balance_transaction\":\"txn_3Stl6aIkWweOM9jA04WY9VFT\",\"captured\":true,\"created\":1769415905,\"currency\":\"eur\",\"failure_code\":null,\"failure_message\":null,\"fraud_details\":{},\"livemode\":true,\"metadata\":{\"payment_id\":\"rZXx86KdRvq4RtlB1TSwts8p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l6aIkWweOM9jA0dPTgKPQ\",\"payment_method\":\"pm_1Stl6aIkWweOM9jAU7v4TTuX\",\"payment_method_details\":{\"card\":{\"amount_authorized\":7990,\"authorization_code\":\"423445\",\"brand\":\"mastercard\",\"checks\":{\"address_line1_check\":\"unavailable\",\"address_postal_code_check\":\"unavailable\",\"cvc_check\":null},\"country\":\"NL\",\"description\":\"Standard MasterCard Card\",\"ds_transaction_id\":null,\"exp_month\":6,\"exp_year\":2026,\"extended_authorization\":{\"status\":\"disabled\"},\"fingerprint\":\"b1ntxFIsNnSJwZON\",\"funding\":\"credit\",\"iin\":\"531075\",\"incremental_authorization\":{\"status\":\"unavailable\"},\"installments\":null,\"issuer\":\"COOPERATIEVE RABOBANK U.A.\",\"last4\":\"8872\",\"mandate\":null,\"moto\":false,\"multicapture\":{\"status\":\"unavailable\"},\"network\":\"mastercard\",\"network_token\":{\"used\":false},\"network_transaction_id\":\"MCSREHE7E0126\",\"overcapture\":{\"maximum_amount_capturable\":7990,\"status\":\"unavailable\"},\"payment_account_reference\":\"50019S90FOQQMKB2LXY33PEW7IJVM\",\"regulated_status\":\"unregulated\",\"three_d_secure\":null,\"wallet\":null},\"type\":\"card\"},\"refunded\":false,\"source\":null,\"status\":\"succeeded\",\"mit_params\":{\"network_transaction_id\":\"MCSREHE7E0126\"}},\"confirmation_method\":\"manual\",\"created\":1769415904,\"currency\":\"eur\",\"customer\":null,\"last_payment_error\":null,\"livemode\":true,\"metadata\":{\"payment_id\":\"rZXx86KdRvq4RtlB1TSwts8pR\",\"payments_extension\":\"true\",\"payments_extension_type\":\"card\",\"reconciliation_flow\":\"payments_api\",\"shop_id\":\"751927347\"},\"next_action\":null,\"payment_method\":\"pm_1Stl6aIkWweOM9jAU7v4TTuX\",\"payment_method_types\":[\"card\"],\"source\":null,\"status\":\"succeeded\"}"</t>
  </si>
  <si>
    <t>AS-96519</t>
  </si>
  <si>
    <t>AS-96290</t>
  </si>
  <si>
    <t>gid://shopify/Order/7440071262546</t>
  </si>
  <si>
    <t>gid://shopify/OrderTransaction/8615927644498</t>
  </si>
  <si>
    <t>2026-01-18T21:01:55Z</t>
  </si>
  <si>
    <t>ch_3Sr36eIkWweOM9jA1qqgXNMy</t>
  </si>
  <si>
    <t>rDi6yDu1cGfpmQwhJjArQLnNg</t>
  </si>
  <si>
    <t>pi_3Sr36eIkWweOM9jA1vcgNJdg</t>
  </si>
  <si>
    <t>"{\"id\":\"pi_3Sr36eIkWweOM9jA1vcgNJdg\",\"object\":\"payment_intent\",\"amount\":3093,\"amount_capturable\":0,\"amount_received\":3093,\"canceled_at\":null,\"cancellation_reason\":null,\"capture_method\":\"automatic\",\"latest_charge\":{\"id\":\"ch_3Sr36eIkWweOM9jA1qqgXNMy\",\"object\":\"charge\",\"amount\":3093,\"application_fee\":\"fee_1Sr36eIkWweOM9jAhvlWiOXy\",\"balance_transaction\":\"txn_3Sr36eIkWweOM9jA1qFe7z7w\",\"captured\":true,\"created\":1768770116,\"currency\":\"eur\",\"failure_code\":null,\"failure_message\":null,\"fraud_details\":{},\"livemode\":true,\"metadata\":{\"payment_id\":\"rDi6yDu1cGfpmQwhJjArQLnN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36eIkWweOM9jA1vcgNJdg\",\"payment_method\":\"pm_1Sr36eIkWweOM9jAKJXpIIUv\",\"payment_method_details\":{\"card\":{\"amount_authorized\":3093,\"authorization_code\":\"612516\",\"brand\":\"visa\",\"checks\":{\"address_line1_check\":null,\"address_postal_code_check\":null,\"cvc_check\":null},\"country\":\"FR\",\"description\":\"Visa Gold\",\"ds_transaction_id\":null,\"exp_month\":5,\"exp_year\":2029,\"extended_authorization\":{\"status\":\"disabled\"},\"fingerprint\":\"tqdi2uBgYjV39lgf\",\"funding\":\"debit\",\"iin\":\"490940\",\"incremental_authorization\":{\"status\":\"unavailable\"},\"installments\":null,\"issuer\":\"BPCE\",\"last4\":\"0000\",\"mandate\":null,\"moto\":false,\"multicapture\":{\"status\":\"unavailable\"},\"network\":\"visa\",\"network_token\":{\"used\":false},\"network_transaction_id\":\"486018757168759\",\"overcapture\":{\"maximum_amount_capturable\":3093,\"status\":\"unavailable\"},\"payment_account_reference\":\"V001AACC339012023051076911002\",\"regulated_status\":\"unregulated\",\"three_d_secure\":null,\"wallet\":{\"apple_pay\":{\"type\":\"apple_pay\"},\"dynamic_last4\":\"9029\",\"type\":\"apple_pay\"}},\"type\":\"card\"},\"refunded\":false,\"source\":null,\"status\":\"succeeded\",\"mit_params\":{\"network_transaction_id\":\"486018757168759\"}},\"confirmation_method\":\"manual\",\"created\":1768770116,\"currency\":\"eur\",\"customer\":null,\"last_payment_error\":null,\"livemode\":true,\"metadata\":{\"payment_id\":\"rDi6yDu1cGfpmQwhJjArQLnNg\",\"payments_extension\":\"true\",\"payments_extension_type\":\"card\",\"reconciliation_flow\":\"payments_api\",\"shop_id\":\"751927347\"},\"next_action\":null,\"payment_method\":\"pm_1Sr36eIkWweOM9jAKJXpIIUv\",\"payment_method_types\":[\"card\"],\"source\":null,\"status\":\"succeeded\"}"</t>
  </si>
  <si>
    <t>AS-96565</t>
  </si>
  <si>
    <t>gid://shopify/Order/7488630194514</t>
  </si>
  <si>
    <t>gid://shopify/OrderTransaction/8626611159378</t>
  </si>
  <si>
    <t>2026-01-22T21:30:18Z</t>
  </si>
  <si>
    <t>ch_3SsVSJIkWweOM9jA2e3leVS9</t>
  </si>
  <si>
    <t>rYNGlVe8JjVii4poaZghRMH0z</t>
  </si>
  <si>
    <t>pi_3SsVSJIkWweOM9jA20Qs7SMY</t>
  </si>
  <si>
    <t>"{\"id\":\"pi_3SsVSJIkWweOM9jA20Qs7SMY\",\"object\":\"payment_intent\",\"amount\":6795,\"amount_capturable\":0,\"amount_received\":6795,\"canceled_at\":null,\"cancellation_reason\":null,\"capture_method\":\"automatic\",\"latest_charge\":{\"id\":\"ch_3SsVSJIkWweOM9jA2e3leVS9\",\"object\":\"charge\",\"amount\":6795,\"application_fee\":\"fee_1SsVThIkWweOM9jASaSmCwDV\",\"balance_transaction\":\"txn_3SsVSJIkWweOM9jA2aUEyeTu\",\"captured\":true,\"created\":1769117504,\"currency\":\"eur\",\"failure_code\":null,\"failure_message\":null,\"fraud_details\":{},\"livemode\":true,\"metadata\":{\"payment_id\":\"rYNGlVe8JjVii4poaZghRMH0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VSJIkWweOM9jA20Qs7SMY\",\"payment_method\":\"pm_1SsVSJIkWweOM9jAFcURpS41\",\"payment_method_details\":{\"card\":{\"amount_authorized\":6795,\"authorization_code\":\"252684\",\"brand\":\"visa\",\"checks\":{\"address_line1_check\":\"unavailable\",\"address_postal_code_check\":\"unavailable\",\"cvc_check\":null},\"country\":\"FR\",\"description\":\"Visa Gold\",\"ds_transaction_id\":null,\"exp_month\":12,\"exp_year\":2027,\"extended_authorization\":{\"status\":\"disabled\"},\"fingerprint\":\"SYDgBeed4fBmsAQT\",\"funding\":\"credit\",\"iin\":\"497490\",\"incremental_authorization\":{\"status\":\"unavailable\"},\"installments\":null,\"issuer\":\"BNP PARIBAS\",\"last4\":\"6759\",\"mandate\":null,\"moto\":false,\"multicapture\":{\"status\":\"unavailable\"},\"network\":\"visa\",\"network_token\":{\"used\":true},\"network_transaction_id\":\"486022775043762\",\"overcapture\":{\"maximum_amount_capturable\":6795,\"status\":\"unavailable\"},\"payment_account_reference\":\"V001AABA102012024120936531600\",\"regulated_status\":\"unregulated\",\"three_d_secure\":{\"authentication_flow\":\"challenge\",\"electronic_commerce_indicator\":\"05\",\"exemption_indicator\":null,\"result\":\"authenticated\",\"result_reason\":null,\"transaction_id\":\"4c62cf3f-5f40-4d6d-9155-eb071196a1f3\",\"version\":\"2.2.0\"},\"wallet\":null},\"type\":\"card\"},\"refunded\":false,\"source\":null,\"status\":\"succeeded\",\"mit_params\":{\"network_transaction_id\":\"486022775043762\"}},\"confirmation_method\":\"manual\",\"created\":1769117419,\"currency\":\"eur\",\"customer\":null,\"last_payment_error\":null,\"livemode\":true,\"metadata\":{\"payment_id\":\"rYNGlVe8JjVii4poaZghRMH0z\",\"payments_extension\":\"true\",\"payments_extension_type\":\"card\",\"reconciliation_flow\":\"payments_api\",\"shop_id\":\"751927347\"},\"next_action\":null,\"payment_method\":\"pm_1SsVSJIkWweOM9jAFcURpS41\",\"payment_method_types\":[\"card\"],\"source\":null,\"status\":\"succeeded\"}"</t>
  </si>
  <si>
    <t>AS-95596</t>
  </si>
  <si>
    <t>gid://shopify/Order/7419685863762</t>
  </si>
  <si>
    <t>gid://shopify/OrderTransaction/8592815489362</t>
  </si>
  <si>
    <t>2026-01-10T21:18:43Z</t>
  </si>
  <si>
    <t>py_3So9YVIkWweOM9jA1acJPdbU</t>
  </si>
  <si>
    <t>rKpUKeZp2xy6CvylLBDjxSqiq</t>
  </si>
  <si>
    <t>"{\"id\":\"py_3So9YVIkWweOM9jA1acJPdbU\",\"object\":\"charge\",\"amount\":14616,\"application_fee\":\"fee_1So9YrIkWweOM9jAsyv61cl9\",\"balance_transaction\":\"txn_3So9YVIkWweOM9jA17ZF9YTC\",\"captured\":true,\"created\":1768079945,\"currency\":\"eur\",\"failure_code\":null,\"failure_message\":null,\"fraud_details\":{},\"livemode\":true,\"metadata\":{\"payments_extension_type\":\"klarna\",\"reconciliation_flow\":\"payments_api\",\"shop_id\":\"751927347\",\"payments_extension\":\"true\",\"payment_id\":\"rKpUKeZp2xy6CvylLBDjxSqiq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o9YVIkWweOM9jA1e4c62xr\",\"payment_method\":\"pm_1So9YVIkWweOM9jAmPNoZvO1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</si>
  <si>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AS-86410</t>
  </si>
  <si>
    <t>gid://shopify/Order/7039742968146</t>
  </si>
  <si>
    <t>gid://shopify/OrderTransaction/8265242378578</t>
  </si>
  <si>
    <t>2025-10-08T14:58:05Z</t>
  </si>
  <si>
    <t>pi_3SFynkIkWweOM9jA0IJ27a9E</t>
  </si>
  <si>
    <t>ro20OKdyVFD4kzq8mBJfEDX2J</t>
  </si>
  <si>
    <t>"{\"id\":\"pi_3SFynkIkWweOM9jA0IJ27a9E\",\"object\":\"payment_intent\",\"amount\":71860,\"amount_capturable\":0,\"amount_received\":0,\"canceled_at\":null,\"cancellation_reason\":null,\"capture_method\":\"automatic\",\"charges\":{\"object\":\"list\",\"data\":[],\"has_more\":false,\"total_count\":0,\"url\":\"\\/v1\\/charges?payment_intent=pi_3SFynkIkWweOM9jA0IJ27a9E\"},\"confirmation_method\":\"manual\",\"created\":1759935432,\"currency\":\"eur\",\"customer\":null,\"last_payment_error\":{\"code\":\"payment_intent_authentication_failure\",\"doc_url\":\"https:\\/\\/stripe.com\\/docs\\/error-codes\\/payment-intent-authentication-failure\",\"message\":\"The provided PaymentMethod has failed authentication. You can provide payment_method_data or a new PaymentMethod to attempt to fulfill this PaymentIntent again.\",\"payment_method\":{\"id\":\"pm_1SFynkIkWweOM9jA9adkaXII\",\"object\":\"payment_method\",\"card\":{\"brand\":\"mastercard\",\"checks\":{\"address_line1_check\":\"unavailable\",\"address_postal_code_check\":\"unavailable\",\"cvc_check\":\"pass\"},\"country\":\"IT\",\"description\":\"Debit MasterCard\",\"display_brand\":\"mastercard\",\"exp_month\":9,\"exp_year\":2029,\"fingerprint\":\"xLnaI1SkozsatEFO\",\"funding\":\"debit\",\"generated_from\":null,\"iin\":\"535761\",\"issuer\":\"NEXI PAYMENTS SPA\",\"last4\":\"4149\",\"network_token\":null,\"networks\":{\"available\":[\"mastercard\"],\"preferred\":null},\"payment_account_reference\":null,\"regulated_status\":\"unregulated\",\"three_d_secure_usage\":{\"supported\":true},\"wallet\":null},\"created\":1759935432,\"livemode\":true,\"metadata\":{},\"type\":\"card\"},\"type\":\"invalid_request_error\"},\"livemode\":true,\"metadata\":{\"email\":\"annabandoli83@gmail.com\",\"manual_entry\":\"false\",\"order_id\":\"ro20OKdyVFD4kzq8mBJfEDX2J\",\"order_transaction_id\":\"8265240248658\",\"payments_charge_id\":\"3214445379922\",\"shop_id\":\"751927347\",\"shop_name\":\"Artesta\",\"shopify_payments_next\":\"true\",\"transaction_fee_tax_amount\":\"0\",\"transaction_fee_total_amount\":\"964\"},\"next_action\":null,\"payment_method\":null,\"payment_method_types\":[\"card\"],\"source\":null,\"status\":\"requires_payment_method\"}"</t>
  </si>
  <si>
    <t>gid://shopify/OrderTransaction/8265291956562</t>
  </si>
  <si>
    <t>2025-10-08T15:22:56Z</t>
  </si>
  <si>
    <t>pi_3SFzBpIkWweOM9jA0PKdsOtp</t>
  </si>
  <si>
    <t>r2dNdFf9gmzvX03UkaMKjsOUS</t>
  </si>
  <si>
    <t>"{\"id\":\"pi_3SFzBpIkWweOM9jA0PKdsOtp\",\"object\":\"payment_intent\",\"amount\":89920,\"amount_capturable\":0,\"amount_received\":89920,\"canceled_at\":null,\"cancellation_reason\":null,\"capture_method\":\"automatic\",\"charges\":{\"object\":\"list\",\"data\":[{\"id\":\"ch_3SFzBpIkWweOM9jA0wUcinyK\",\"object\":\"charge\",\"amount\":89920,\"application_fee\":\"fee_1SFzCfIkWweOM9jAJbNeH3WG\",\"balance_transaction\":\"txn_3SFzBpIkWweOM9jA0gupVU3k\",\"captured\":true,\"created\":1759936976,\"currency\":\"eur\",\"failure_code\":null,\"failure_message\":null,\"fraud_details\":{},\"livemode\":true,\"metadata\":{\"email\":\"annabandoli83@gmail.com\",\"manual_entry\":\"false\",\"order_id\":\"r2dNdFf9gmzvX03UkaMKjsOUS\",\"order_transaction_id\":\"8265289859410\",\"payments_charge_id\":\"3214466744658\",\"shop_id\":\"751927347\",\"shop_name\":\"Artesta\",\"shopify_payments_next\":\"true\",\"transaction_fee_tax_amount\":\"0\",\"transaction_fee_total_amount\":\"1199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FzBpIkWweOM9jA0PKdsOtp\",\"payment_method\":\"pm_1SFzBpIkWweOM9jAQ3uHqXmY\",\"payment_method_details\":{\"card\":{\"amount_authorized\":89920,\"authorization_code\":\"862577\",\"brand\":\"mastercard\",\"checks\":{\"address_line1_check\":\"unavailable\",\"address_postal_code_check\":\"unavailable\",\"cvc_check\":\"pass\"},\"country\":\"IT\",\"description\":\"Debit MasterCard\",\"ds_transaction_id\":null,\"exp_month\":9,\"exp_year\":2029,\"extended_authorization\":{\"status\":\"disabled\"},\"fingerprint\":\"xLnaI1SkozsatEFO\",\"funding\":\"debit\",\"iin\":\"535761\",\"incremental_authorization\":{\"status\":\"unavailable\"},\"installments\":null,\"issuer\":\"NEXI PAYMENTS SPA\",\"last4\":\"4149\",\"mandate\":null,\"moto\":null,\"multicapture\":{\"status\":\"unavailable\"},\"network\":\"mastercard\",\"network_token\":{\"used\":false},\"network_transaction_id\":\"MDU19XR711008\",\"overcapture\":{\"maximum_amount_capturable\":89920,\"status\":\"unavailable\"},\"payment_account_reference\":\"5001E7BQ553HQ26AWDIPULAZS6L27\",\"regulated_status\":\"unregulated\",\"three_d_secure\":{\"authenticated\":true,\"authentication_flow\":\"challenge\",\"electronic_commerce_indicator\":\"02\",\"exemption_indicator\":null,\"result\":\"authenticated\",\"result_reason\":null,\"succeeded\":true,\"transaction_id\":\"f7524138-61df-4313-9a27-214e2efab2bb\",\"version\":\"2.2.0\"},\"wallet\":null},\"type\":\"card\"},\"refunded\":false,\"source\":null,\"status\":\"succeeded\",\"mit_params\":{\"network_transaction_id\":\"MDU19XR711008\"}}],\"has_more\":false,\"total_count\":1,\"url\":\"\\/v1\\/charges?payment_intent=pi_3SFzBpIkWweOM9jA0PKdsOtp\"},\"confirmation_method\":\"manual\",\"created\":1759936925,\"currency\":\"eur\",\"customer\":null,\"last_payment_error\":null,\"livemode\":true,\"metadata\":{\"email\":\"annabandoli83@gmail.com\",\"manual_entry\":\"false\",\"order_id\":\"r2dNdFf9gmzvX03UkaMKjsOUS\",\"order_transaction_id\":\"8265289859410\",\"payments_charge_id\":\"3214466744658\",\"shop_id\":\"751927347\",\"shop_name\":\"Artesta\",\"shopify_payments_next\":\"true\",\"transaction_fee_tax_amount\":\"0\",\"transaction_fee_total_amount\":\"1199\"},\"next_action\":null,\"payment_method\":\"pm_1SFzBpIkWweOM9jAQ3uHqXmY\",\"payment_method_types\":[\"card\"],\"source\":null,\"status\":\"succeeded\"}"</t>
  </si>
  <si>
    <t>gid://shopify/OrderTransaction/8607081169234</t>
  </si>
  <si>
    <t>2026-01-16T08:46:16Z</t>
  </si>
  <si>
    <t>re_3SFzBpIkWweOM9jA0tFoYvrr</t>
  </si>
  <si>
    <t>AS-86410.1</t>
  </si>
  <si>
    <t>"{\"id\":\"re_3SFzBpIkWweOM9jA0tFoYvrr\",\"amount\":16215,\"balance_transaction\":{\"id\":\"txn_3SFzBpIkWweOM9jA0kurn2xI\",\"object\":\"balance_transaction\",\"exchange_rate\":null},\"charge\":{\"id\":\"ch_3SFzBpIkWweOM9jA0wUcinyK\",\"object\":\"charge\",\"amount\":89920,\"application_fee\":\"fee_1SFzCfIkWweOM9jAJbNeH3WG\",\"balance_transaction\":\"txn_3SFzBpIkWweOM9jA0gupVU3k\",\"captured\":true,\"created\":1759936976,\"currency\":\"eur\",\"failure_code\":null,\"failure_message\":null,\"fraud_details\":{},\"livemode\":true,\"metadata\":{\"email\":\"annabandoli83@gmail.com\",\"manual_entry\":\"false\",\"order_id\":\"r2dNdFf9gmzvX03UkaMKjsOUS\",\"order_transaction_id\":\"8265289859410\",\"payments_charge_id\":\"3214466744658\",\"shop_id\":\"751927347\",\"shop_name\":\"Artesta\",\"shopify_payments_next\":\"true\",\"transaction_fee_tax_amount\":\"0\",\"transaction_fee_total_amount\":\"1199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FzBpIkWweOM9jA0PKdsOtp\",\"payment_method\":\"pm_1SFzBpIkWweOM9jAQ3uHqXmY\",\"payment_method_details\":{\"card\":{\"amount_authorized\":89920,\"authorization_code\":\"862577\",\"brand\":\"mastercard\",\"checks\":{\"address_line1_check\":\"unavailable\",\"address_postal_code_check\":\"unavailable\",\"cvc_check\":\"pass\"},\"country\":\"IT\",\"description\":\"Debit MasterCard\",\"ds_transaction_id\":null,\"exp_month\":9,\"exp_year\":2029,\"extended_authorization\":{\"status\":\"disabled\"},\"fingerprint\":\"xLnaI1SkozsatEFO\",\"funding\":\"debit\",\"iin\":\"535761\",\"incremental_authorization\":{\"status\":\"unavailable\"},\"installments\":null,\"issuer\":\"NEXI PAYMENTS SPA\",\"last4\":\"4149\",\"mandate\":null,\"moto\":null,\"multicapture\":{\"status\":\"unavailable\"},\"network\":\"mastercard\",\"network_token\":{\"used\":false},\"network_transaction_id\":\"MDU19XR711008\",\"overcapture\":{\"maximum_amount_capturable\":89920,\"status\":\"unavailable\"},\"payment_account_reference\":\"5001E7BQ553HQ26AWDIPULAZS6L27\",\"regulated_status\":\"unregulated\",\"three_d_secure\":{\"authenticated\":true,\"authentication_flow\":\"challenge\",\"electronic_commerce_indicator\":\"02\",\"exemption_indicator\":null,\"result\":\"authenticated\",\"result_reason\":null,\"succeeded\":true,\"transaction_id\":\"f7524138-61df-4313-9a27-214e2efab2bb\",\"version\":\"2.2.0\"},\"wallet\":null},\"type\":\"card\"},\"refunded\":false,\"source\":null,\"status\":\"succeeded\",\"mit_params\":{\"network_transaction_id\":\"MDU19XR711008\"}},\"object\":\"refund\",\"reason\":null,\"status\":\"succeeded\",\"created\":1768553175,\"currency\":\"eur\",\"metadata\":{\"order_transaction_id\":\"8607081169234\",\"payments_refund_id\":\"154956431698\",\"shopify_payments_next\":\"true\"},\"payment_method_details\":{\"card\":{\"acquirer_reference_number\":null,\"acquirer_reference_number_status\":\"pending\"},\"type\":\"card\"},\"mit_params\":{}}"</t>
  </si>
  <si>
    <t>AS-95324</t>
  </si>
  <si>
    <t>gid://shopify/Order/7413010071890</t>
  </si>
  <si>
    <t>gid://shopify/OrderTransaction/8584864104786</t>
  </si>
  <si>
    <t>2026-01-07T20:10:01Z</t>
  </si>
  <si>
    <t>82W00163LS578343T</t>
  </si>
  <si>
    <t>"{\"id\":\"82W00163LS578343T\",\"intent\":\"CAPTURE\",\"status\":\"COMPLETED\",\"payment_source\":{\"paypal\":{\"email_address\":\"Lara.Geschke@gmx.de\",\"account_id\":\"2G72Z2MPWNV36\",\"account_status\":\"VERIFIED\",\"name\":{\"given_name\":\"Lara\",\"surname\":\"Geschke\"},\"phone_number\":{\"national_number\":\"4916098181349\"},\"address\":{\"address_line_1\":\"von-vietinghoff.strasse 7\",\"admin_area_2\":\"Much\",\"admin_area_1\":\"Nordrhein-Westfalen\",\"postal_code\":\"53804\",\"country_code\":\"DE\"}}},\"purchase_units\":[{\"reference_id\":\"default\",\"amount\":{\"currency_code\":\"EUR\",\"value\":\"84.85\",\"breakdown\":{\"item_total\":{\"currency_code\":\"EUR\",\"value\":\"84.85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Floral 1 - Dan Hobday - P\u00f3ster \\/ Sin marco \\/ 20x30\",\"custom_id\":\"{\\\"shop_id\\\":751927347,\\\"session_id\\\":\\\"rPbj1sURnmX82THHxAy6jy0Y9\\\"}\",\"invoice_id\":\"rPbj1sURnmX82THHxAy6jy0Y9\",\"items\":[{\"name\":\"Floral 1 - Dan Hobday - P\u00f3ster \\/ Sin marco \\/ 20x30\",\"unit_amount\":{\"currency_code\":\"EUR\",\"value\":\"12.95\"},\"tax\":{\"currency_code\":\"EUR\",\"value\":\"0.00\"},\"quantity\":\"1\"},{\"name\":\"Floral 2 - Dan Hobday - P\u00f3ster \\/ Sin marco \\/ 20x30\",\"unit_amount\":{\"currency_code\":\"EUR\",\"value\":\"12.95\"},\"tax\":{\"currency_code\":\"EUR\",\"value\":\"0.00\"},\"quantity\":\"1\"},{\"name\":\"Study Sketch for Cafe\u0301 Terrace at Night (Special Edition) - Vincent van Gogh - P\u00f3ster \\/ Madera roble natural \\/ 40x50\",\"unit_amount\":{\"currency_code\":\"EUR\",\"value\":\"58.95\"},\"tax\":{\"currency_code\":\"EUR\",\"value\":\"0.00\"},\"quantity\":\"1\"}],\"shipping\":{\"name\":{\"full_name\":\"Lara Geschke\"},\"address\":{\"address_line_1\":\"Von-Vietinghoff-Stra\u00dfe 7\",\"admin_area_2\":\"Much\",\"postal_code\":\"53804\",\"country_code\":\"DE\"}},\"supplementary_data\":{\"tax_nexus\":[]},\"payments\":{\"captures\":[{\"id\":\"41M82235V7470731C\",\"status\":\"COMPLETED\",\"amount\":{\"currency_code\":\"EUR\",\"value\":\"84.85\"},\"final_capture\":true,\"disbursement_mode\":\"INSTANT\",\"seller_protection\":{\"status\":\"ELIGIBLE\",\"dispute_categories\":[\"ITEM_NOT_RECEIVED\",\"UNAUTHORIZED_TRANSACTION\"]},\"seller_receivable_breakdown\":{\"gross_amount\":{\"currency_code\":\"EUR\",\"value\":\"84.85\"},\"paypal_fee\":{\"currency_code\":\"EUR\",\"value\":\"2.81\"},\"net_amount\":{\"currency_code\":\"EUR\",\"value\":\"82.04\"}},\"invoice_id\":\"rPbj1sURnmX82THHxAy6jy0Y9\",\"custom_id\":\"{\\\"shop_id\\\":751927347,\\\"session_id\\\":\\\"rPbj1sURnmX82THHxAy6jy0Y9\\\"}\",\"links\":[{\"href\":\"https:\\/\\/api.paypal.com\\/v2\\/payments\\/captures\\/41M82235V7470731C\",\"rel\":\"self\",\"method\":\"GET\"},{\"href\":\"https:\\/\\/api.paypal.com\\/v2\\/payments\\/captures\\/41M82235V7470731C\\/refund\",\"rel\":\"refund\",\"method\":\"POST\"},{\"href\":\"https:\\/\\/api.paypal.com\\/v2\\/checkout\\/orders\\/82W00163LS578343T\",\"rel\":\"up\",\"method\":\"GET\"}],\"create_time\":\"2026-01-07T20:10:03Z\",\"update_time\":\"2026-01-07T20:10:03Z\"}]}}],\"payer\":{\"name\":{\"given_name\":\"Lara\",\"surname\":\"Geschke\"},\"email_address\":\"Lara.Geschke@gmx.de\",\"payer_id\":\"2G72Z2MPWNV36\",\"phone\":{\"phone_number\":{\"national_number\":\"4916098181349\"}},\"address\":{\"address_line_1\":\"von-vietinghoff.strasse 7\",\"admin_area_2\":\"Much\",\"admin_area_1\":\"Nordrhein-Westfalen\",\"postal_code\":\"53804\",\"country_code\":\"DE\"}},\"create_time\":\"2026-01-07T20:08:53Z\",\"update_time\":\"2026-01-07T20:10:03Z\",\"links\":[{\"href\":\"https:\\/\\/api.paypal.com\\/v2\\/checkout\\/orders\\/82W00163LS578343T\",\"rel\":\"self\",\"method\":\"GET\"}]}"</t>
  </si>
  <si>
    <t>AS-95857</t>
  </si>
  <si>
    <t>gid://shopify/Order/7426590245202</t>
  </si>
  <si>
    <t>gid://shopify/OrderTransaction/8599943446866</t>
  </si>
  <si>
    <t>2026-01-13T18:02:06Z</t>
  </si>
  <si>
    <t>97Y62687WC940940L</t>
  </si>
  <si>
    <t>"{\"id\":\"97Y62687WC940940L\",\"intent\":\"CAPTURE\",\"status\":\"COMPLETED\",\"payment_source\":{\"paypal\":{\"email_address\":\"jutta@wessendorf-home.de\",\"account_id\":\"7PX2MNQVJ2PMU\",\"account_status\":\"VERIFIED\",\"name\":{\"given_name\":\"Jutta\",\"surname\":\"Wessendorf\"},\"phone_number\":{\"national_number\":\"4915733675319\"},\"address\":{\"address_line_1\":\"Sophienstra\u00dfe 9\",\"admin_area_2\":\"M\u00fcnster\",\"postal_code\":\"48145\",\"country_code\":\"DE\"}}},\"purchase_units\":[{\"reference_id\":\"default\",\"amount\":{\"currency_code\":\"EUR\",\"value\":\"47.90\",\"breakdown\":{\"item_total\":{\"currency_code\":\"EUR\",\"value\":\"42.95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Animals Drawing Flamingo - P\u00f3ster \\/ Madera roble natural \\/ 30x40\",\"custom_id\":\"{\\\"shop_id\\\":751927347,\\\"session_id\\\":\\\"rvdX9aNE7WwtCGOxZFkhzICWB\\\"}\",\"invoice_id\":\"rvdX9aNE7WwtCGOxZFkhzICWB\",\"items\":[{\"name\":\"Pablo Picasso Animals Drawing Flamingo - P\u00f3ster \\/ Madera roble natural \\/ 30x40\",\"unit_amount\":{\"currency_code\":\"EUR\",\"value\":\"42.95\"},\"tax\":{\"currency_code\":\"EUR\",\"value\":\"0.00\"},\"quantity\":\"1\"}],\"shipping\":{\"name\":{\"full_name\":\"Jutta Wessendorf\"},\"address\":{\"address_line_1\":\"Sophienstra\u00dfe 9\",\"admin_area_2\":\"M\u00fcnster\",\"postal_code\":\"48145\",\"country_code\":\"DE\"}},\"supplementary_data\":{\"tax_nexus\":[]},\"payments\":{\"captures\":[{\"id\":\"7FF8551167275013R\",\"status\":\"COMPLETED\",\"amount\":{\"currency_code\":\"EUR\",\"value\":\"47.90\"},\"final_capture\":true,\"disbursement_mode\":\"INSTANT\",\"seller_protection\":{\"status\":\"ELIGIBLE\",\"dispute_categories\":[\"ITEM_NOT_RECEIVED\",\"UNAUTHORIZED_TRANSACTION\"]},\"seller_receivable_breakdown\":{\"gross_amount\":{\"currency_code\":\"EUR\",\"value\":\"47.90\"},\"paypal_fee\":{\"currency_code\":\"EUR\",\"value\":\"1.74\"},\"net_amount\":{\"currency_code\":\"EUR\",\"value\":\"46.16\"}},\"invoice_id\":\"rvdX9aNE7WwtCGOxZFkhzICWB\",\"custom_id\":\"{\\\"shop_id\\\":751927347,\\\"session_id\\\":\\\"rvdX9aNE7WwtCGOxZFkhzICWB\\\"}\",\"links\":[{\"href\":\"https:\\/\\/api.paypal.com\\/v2\\/payments\\/captures\\/7FF8551167275013R\",\"rel\":\"self\",\"method\":\"GET\"},{\"href\":\"https:\\/\\/api.paypal.com\\/v2\\/payments\\/captures\\/7FF8551167275013R\\/refund\",\"rel\":\"refund\",\"method\":\"POST\"},{\"href\":\"https:\\/\\/api.paypal.com\\/v2\\/checkout\\/orders\\/97Y62687WC940940L\",\"rel\":\"up\",\"method\":\"GET\"}],\"create_time\":\"2026-01-13T18:02:08Z\",\"update_time\":\"2026-01-13T18:02:08Z\"}]}}],\"payer\":{\"name\":{\"given_name\":\"Jutta\",\"surname\":\"Wessendorf\"},\"email_address\":\"jutta@wessendorf-home.de\",\"payer_id\":\"7PX2MNQVJ2PMU\",\"phone\":{\"phone_number\":{\"national_number\":\"4915733675319\"}},\"address\":{\"address_line_1\":\"Sophienstra\u00dfe 9\",\"admin_area_2\":\"M\u00fcnster\",\"postal_code\":\"48145\",\"country_code\":\"DE\"}},\"create_time\":\"2026-01-13T17:59:36Z\",\"update_time\":\"2026-01-13T18:02:08Z\",\"links\":[{\"href\":\"https:\\/\\/api.paypal.com\\/v2\\/checkout\\/orders\\/97Y62687WC940940L\",\"rel\":\"self\",\"method\":\"GET\"}]}"</t>
  </si>
  <si>
    <t>AS-95447</t>
  </si>
  <si>
    <t>gid://shopify/Order/7416079188306</t>
  </si>
  <si>
    <t>gid://shopify/OrderTransaction/8588723487058</t>
  </si>
  <si>
    <t>2026-01-09T10:10:00Z</t>
  </si>
  <si>
    <t>ch_3SncdpIkWweOM9jA0V3bEUeP</t>
  </si>
  <si>
    <t>rt0UA7L0DFOCMVjSqOddJuNma</t>
  </si>
  <si>
    <t>pi_3SncdpIkWweOM9jA0KQd2WWa</t>
  </si>
  <si>
    <t>"{\"id\":\"pi_3SncdpIkWweOM9jA0KQd2WWa\",\"object\":\"payment_intent\",\"amount\":8590,\"amount_capturable\":0,\"amount_received\":8590,\"canceled_at\":null,\"cancellation_reason\":null,\"capture_method\":\"automatic\",\"latest_charge\":{\"id\":\"ch_3SncdpIkWweOM9jA0V3bEUeP\",\"object\":\"charge\",\"amount\":8590,\"application_fee\":\"fee_1SncdqIkWweOM9jAkI59hEZ6\",\"balance_transaction\":\"txn_3SncdpIkWweOM9jA051XsbyW\",\"captured\":true,\"created\":1767953401,\"currency\":\"eur\",\"failure_code\":null,\"failure_message\":null,\"fraud_details\":{},\"livemode\":true,\"metadata\":{\"payment_id\":\"rt0UA7L0DFOCMVjSqOddJuNm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cdpIkWweOM9jA0KQd2WWa\",\"payment_method\":\"pm_1SncdpIkWweOM9jAg9qqfB17\",\"payment_method_details\":{\"card\":{\"amount_authorized\":8590,\"authorization_code\":\"317765\",\"brand\":\"mastercard\",\"checks\":{\"address_line1_check\":null,\"address_postal_code_check\":null,\"cvc_check\":null},\"country\":\"IT\",\"description\":\"Debit MasterCard\",\"ds_transaction_id\":null,\"exp_month\":9,\"exp_year\":2027,\"extended_authorization\":{\"status\":\"disabled\"},\"fingerprint\":\"VjMnVtFEeaPWymYX\",\"funding\":\"debit\",\"iin\":\"535560\",\"incremental_authorization\":{\"status\":\"unavailable\"},\"installments\":null,\"issuer\":\"ING BANK N.V.\",\"last4\":\"0000\",\"mandate\":null,\"moto\":false,\"multicapture\":{\"status\":\"unavailable\"},\"network\":\"mastercard\",\"network_token\":{\"used\":false},\"network_transaction_id\":\"MDUJQP5ZF0109\",\"overcapture\":{\"maximum_amount_capturable\":8590,\"status\":\"unavailable\"},\"payment_account_reference\":\"500135EKG69WI7S7QRV71AXXV4ZL8\",\"regulated_status\":\"unregulated\",\"three_d_secure\":null,\"wallet\":{\"apple_pay\":{\"type\":\"apple_pay\"},\"dynamic_last4\":\"1923\",\"type\":\"apple_pay\"}},\"type\":\"card\"},\"refunded\":false,\"source\":null,\"status\":\"succeeded\",\"mit_params\":{\"network_transaction_id\":\"MDUJQP5ZF0109\"}},\"confirmation_method\":\"manual\",\"created\":1767953401,\"currency\":\"eur\",\"customer\":null,\"last_payment_error\":null,\"livemode\":true,\"metadata\":{\"payment_id\":\"rt0UA7L0DFOCMVjSqOddJuNma\",\"payments_extension\":\"true\",\"payments_extension_type\":\"card\",\"reconciliation_flow\":\"payments_api\",\"shop_id\":\"751927347\"},\"next_action\":null,\"payment_method\":\"pm_1SncdpIkWweOM9jAg9qqfB17\",\"payment_method_types\":[\"card\"],\"source\":null,\"status\":\"succeeded\"}"</t>
  </si>
  <si>
    <t>AS-95696</t>
  </si>
  <si>
    <t>gid://shopify/Order/7421554688338</t>
  </si>
  <si>
    <t>gid://shopify/OrderTransaction/8594956681554</t>
  </si>
  <si>
    <t>2026-01-11T19:45:38Z</t>
  </si>
  <si>
    <t>py_3SoUZzIkWweOM9jA1v7dzKoT</t>
  </si>
  <si>
    <t>rtx4O01MePMjYTRiBeXG9owfZ</t>
  </si>
  <si>
    <t>"{\"id\":\"py_3SoUZzIkWweOM9jA1v7dzKoT\",\"object\":\"charge\",\"amount\":5346,\"application_fee\":\"fee_1SoUdFIkWweOM9jAKDNnLE7v\",\"balance_transaction\":\"txn_3SoUZzIkWweOM9jA1NVntwJP\",\"captured\":true,\"created\":1768160941,\"currency\":\"eur\",\"failure_code\":null,\"failure_message\":null,\"fraud_details\":{},\"livemode\":true,\"metadata\":{\"payments_extension_type\":\"klarna\",\"reconciliation_flow\":\"payments_api\",\"shop_id\":\"751927347\",\"payments_extension\":\"true\",\"payment_id\":\"rtx4O01MePMjYTRiBeXG9owfZ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oUZzIkWweOM9jA1Hu4L09Z\",\"payment_method\":\"pm_1SoUZzIkWweOM9jAGtBNQp9f\",\"payment_method_details\":{\"klarna\":{\"payer_details\":{\"address\":{\"country\":\"IT\"}},\"payment_method_category\":\"pay_in_installments\",\"preferred_locale\":\"it-IT\"},\"type\":\"klarna\"},\"refunded\":false,\"source\":null,\"status\":\"succeeded\"}"</t>
  </si>
  <si>
    <t>AS-96418</t>
  </si>
  <si>
    <t>gid://shopify/Order/7444587741522</t>
  </si>
  <si>
    <t>gid://shopify/OrderTransaction/8621667975506</t>
  </si>
  <si>
    <t>2026-01-20T20:39:52Z</t>
  </si>
  <si>
    <t>08V41893J6219190N</t>
  </si>
  <si>
    <t>"{\"id\":\"08V41893J6219190N\",\"intent\":\"CAPTURE\",\"status\":\"COMPLETED\",\"payment_source\":{\"paypal\":{\"email_address\":\"info.djdannyray@gmail.com\",\"account_id\":\"W8BBEYNPNXMRS\",\"account_status\":\"VERIFIED\",\"name\":{\"given_name\":\"Daniel\",\"surname\":\"Reiners\"},\"phone_number\":{\"national_number\":\"4369919259403\"},\"address\":{\"address_line_1\":\"Krummacherstra\u00dfe 6\",\"admin_area_2\":\"Osterholz-Scharmbeck\",\"postal_code\":\"2771\",\"country_code\":\"AT\"}}},\"purchase_units\":[{\"reference_id\":\"default\",\"amount\":{\"currency_code\":\"EUR\",\"value\":\"84.95\",\"breakdown\":{\"item_total\":{\"currency_code\":\"EUR\",\"value\":\"84.95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Henri Matisse, Coeur d'amour - P\u00f3ster \\/ Madera roble natural \\/ 60x90\",\"custom_id\":\"{\\\"shop_id\\\":751927347,\\\"session_id\\\":\\\"rnuuQvwkF49FwJfqHkwfLWIR8\\\"}\",\"invoice_id\":\"rnuuQvwkF49FwJfqHkwfLWIR8\",\"soft_descriptor\":\"PAYPAL *ARTESTASTOR AR\",\"items\":[{\"name\":\"Henri Matisse, Coeur d'amour - P\u00f3ster \\/ Madera roble natural \\/ 60x90\",\"unit_amount\":{\"currency_code\":\"EUR\",\"value\":\"84.95\"},\"tax\":{\"currency_code\":\"EUR\",\"value\":\"0.00\"},\"quantity\":\"1\"}],\"shipping\":{\"name\":{\"full_name\":\"Daniel Reiners\"},\"address\":{\"address_line_1\":\"Krummacherstra\u00dfe 6\",\"admin_area_2\":\"Osterholz-Scharmbeck\",\"postal_code\":\"27711\",\"country_code\":\"DE\"}},\"supplementary_data\":{\"tax_nexus\":[]},\"payments\":{\"captures\":[{\"id\":\"9YT190243D507431X\",\"status\":\"COMPLETED\",\"amount\":{\"currency_code\":\"EUR\",\"value\":\"84.95\"},\"final_capture\":true,\"disbursement_mode\":\"INSTANT\",\"seller_protection\":{\"status\":\"ELIGIBLE\",\"dispute_categories\":[\"ITEM_NOT_RECEIVED\",\"UNAUTHORIZED_TRANSACTION\"]},\"seller_receivable_breakdown\":{\"gross_amount\":{\"currency_code\":\"EUR\",\"value\":\"84.95\"},\"paypal_fee\":{\"currency_code\":\"EUR\",\"value\":\"2.81\"},\"net_amount\":{\"currency_code\":\"EUR\",\"value\":\"82.14\"}},\"invoice_id\":\"rnuuQvwkF49FwJfqHkwfLWIR8\",\"custom_id\":\"{\\\"shop_id\\\":751927347,\\\"session_id\\\":\\\"rnuuQvwkF49FwJfqHkwfLWIR8\\\"}\",\"links\":[{\"href\":\"https:\\/\\/api.paypal.com\\/v2\\/payments\\/captures\\/9YT190243D507431X\",\"rel\":\"self\",\"method\":\"GET\"},{\"href\":\"https:\\/\\/api.paypal.com\\/v2\\/payments\\/captures\\/9YT190243D507431X\\/refund\",\"rel\":\"refund\",\"method\":\"POST\"},{\"href\":\"https:\\/\\/api.paypal.com\\/v2\\/checkout\\/orders\\/08V41893J6219190N\",\"rel\":\"up\",\"method\":\"GET\"}],\"create_time\":\"2026-01-20T20:39:54Z\",\"update_time\":\"2026-01-20T20:39:54Z\"}]}}],\"payer\":{\"name\":{\"given_name\":\"Daniel\",\"surname\":\"Reiners\"},\"email_address\":\"info.djdannyray@gmail.com\",\"payer_id\":\"W8BBEYNPNXMRS\",\"phone\":{\"phone_number\":{\"national_number\":\"4369919259403\"}},\"address\":{\"address_line_1\":\"Krummacherstra\u00dfe 6\",\"admin_area_2\":\"Osterholz-Scharmbeck\",\"postal_code\":\"2771\",\"country_code\":\"AT\"}},\"create_time\":\"2026-01-20T20:37:34Z\",\"update_time\":\"2026-01-20T20:39:54Z\",\"links\":[{\"href\":\"https:\\/\\/api.paypal.com\\/v2\\/checkout\\/orders\\/08V41893J6219190N\",\"rel\":\"self\",\"method\":\"GET\"}]}"</t>
  </si>
  <si>
    <t>AS-97184</t>
  </si>
  <si>
    <t>gid://shopify/Order/7515348631890</t>
  </si>
  <si>
    <t>gid://shopify/OrderTransaction/8649670951250</t>
  </si>
  <si>
    <t>2026-01-31T10:55:00Z</t>
  </si>
  <si>
    <t>ch_3SvbpRIkWweOM9jA29NRDx3M</t>
  </si>
  <si>
    <t>r4uzlzK1t7zR6v54wA3UFW6l7</t>
  </si>
  <si>
    <t>pi_3SvbpRIkWweOM9jA2weNEkrS</t>
  </si>
  <si>
    <t>"{\"id\":\"pi_3SvbpRIkWweOM9jA2weNEkrS\",\"object\":\"payment_intent\",\"amount\":5895,\"amount_capturable\":0,\"amount_received\":5895,\"canceled_at\":null,\"cancellation_reason\":null,\"capture_method\":\"automatic\",\"latest_charge\":{\"id\":\"ch_3SvbpRIkWweOM9jA29NRDx3M\",\"object\":\"charge\",\"amount\":5895,\"application_fee\":\"fee_1SvbpTIkWweOM9jAjAD18Tgz\",\"balance_transaction\":\"txn_3SvbpRIkWweOM9jA2dRWKmOG\",\"captured\":true,\"created\":1769856902,\"currency\":\"eur\",\"failure_code\":null,\"failure_message\":null,\"fraud_details\":{},\"livemode\":true,\"metadata\":{\"payment_id\":\"r4uzlzK1t7zR6v54wA3UFW6l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bpRIkWweOM9jA2weNEkrS\",\"payment_method\":\"pm_1SvbpRIkWweOM9jAeoaDONrO\",\"payment_method_details\":{\"card\":{\"amount_authorized\":5895,\"authorization_code\":\"351051\",\"brand\":\"visa\",\"checks\":{\"address_line1_check\":\"unavailable\",\"address_postal_code_check\":\"unavailable\",\"cvc_check\":null},\"country\":\"ES\",\"description\":\"Visa Classic\",\"ds_transaction_id\":null,\"exp_month\":10,\"exp_year\":2030,\"extended_authorization\":{\"status\":\"disabled\"},\"fingerprint\":\"HUAwlE5p2V13b5dp\",\"funding\":\"prepaid\",\"iin\":\"453203\",\"incremental_authorization\":{\"status\":\"unavailable\"},\"installments\":null,\"issuer\":\"BANCO BILBAO VIZCAYA ARGENTARIA S.A. (BBVA)\",\"last4\":\"8978\",\"mandate\":null,\"moto\":false,\"multicapture\":{\"status\":\"unavailable\"},\"network\":\"visa\",\"network_token\":{\"used\":true},\"network_transaction_id\":\"486031393034255\",\"overcapture\":{\"maximum_amount_capturable\":5895,\"status\":\"unavailable\"},\"payment_account_reference\":\"V0010014623277520186241333495\",\"regulated_status\":\"unregulated\",\"three_d_secure\":null,\"wallet\":null},\"type\":\"card\"},\"refunded\":false,\"source\":null,\"status\":\"succeeded\",\"mit_params\":{\"network_transaction_id\":\"486031393034255\"}},\"confirmation_method\":\"manual\",\"created\":1769856901,\"currency\":\"eur\",\"customer\":null,\"last_payment_error\":null,\"livemode\":true,\"metadata\":{\"payment_id\":\"r4uzlzK1t7zR6v54wA3UFW6l7\",\"payments_extension\":\"true\",\"payments_extension_type\":\"card\",\"reconciliation_flow\":\"payments_api\",\"shop_id\":\"751927347\"},\"next_action\":null,\"payment_method\":\"pm_1SvbpRIkWweOM9jAeoaDONrO\",\"payment_method_types\":[\"card\"],\"source\":null,\"status\":\"succeeded\"}"</t>
  </si>
  <si>
    <t>AS-95766</t>
  </si>
  <si>
    <t>gid://shopify/Order/7424487162194</t>
  </si>
  <si>
    <t>gid://shopify/OrderTransaction/8597043478866</t>
  </si>
  <si>
    <t>2026-01-12T16:41:02Z</t>
  </si>
  <si>
    <t>9H297948KG521364K</t>
  </si>
  <si>
    <t>"{\"id\":\"9H297948KG521364K\",\"intent\":\"CAPTURE\",\"status\":\"COMPLETED\",\"payment_source\":{\"paypal\":{\"email_address\":\"nadine@hamburg.de\",\"account_id\":\"MX67NGZBM6MGY\",\"account_status\":\"VERIFIED\",\"name\":{\"given_name\":\"Nadine\",\"surname\":\"Appel\"},\"phone_number\":{\"national_number\":\"1721332818\"},\"address\":{\"address_line_1\":\"An der Hauptstr. An der Hauptstr. 10\",\"address_line_2\":\" \",\"admin_area_2\":\"Bergrade Dorf\",\"postal_code\":\"19374\",\"country_code\":\"DE\"}}},\"purchase_units\":[{\"reference_id\":\"default\",\"amount\":{\"currency_code\":\"EUR\",\"value\":\"84.95\",\"breakdown\":{\"item_total\":{\"currency_code\":\"EUR\",\"value\":\"84.95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Underwater Dream IV - P\u00f3ster \\/ Madera roble oscuro \\/ 60x90\",\"custom_id\":\"{\\\"shop_id\\\":751927347,\\\"session_id\\\":\\\"rKeooB1zSgNJw36ES0vwvJD8f\\\"}\",\"invoice_id\":\"rKeooB1zSgNJw36ES0vwvJD8f\",\"items\":[{\"name\":\"Underwater Dream IV - P\u00f3ster \\/ Madera roble oscuro \\/ 60x90\",\"unit_amount\":{\"currency_code\":\"EUR\",\"value\":\"84.95\"},\"tax\":{\"currency_code\":\"EUR\",\"value\":\"0.00\"},\"quantity\":\"1\"}],\"shipping\":{\"name\":{\"full_name\":\"Nadine Appel\"},\"address\":{\"address_line_1\":\"An der Hauptstr. 10\",\"admin_area_2\":\"Bergrade Dorf\",\"postal_code\":\"19374\",\"country_code\":\"DE\"}},\"supplementary_data\":{\"tax_nexus\":[]},\"payments\":{\"captures\":[{\"id\":\"94C65199362461214\",\"status\":\"COMPLETED\",\"amount\":{\"currency_code\":\"EUR\",\"value\":\"84.95\"},\"final_capture\":true,\"disbursement_mode\":\"INSTANT\",\"seller_protection\":{\"status\":\"ELIGIBLE\",\"dispute_categories\":[\"ITEM_NOT_RECEIVED\",\"UNAUTHORIZED_TRANSACTION\"]},\"seller_receivable_breakdown\":{\"gross_amount\":{\"currency_code\":\"EUR\",\"value\":\"84.95\"},\"paypal_fee\":{\"currency_code\":\"EUR\",\"value\":\"2.81\"},\"net_amount\":{\"currency_code\":\"EUR\",\"value\":\"82.14\"}},\"invoice_id\":\"rKeooB1zSgNJw36ES0vwvJD8f\",\"custom_id\":\"{\\\"shop_id\\\":751927347,\\\"session_id\\\":\\\"rKeooB1zSgNJw36ES0vwvJD8f\\\"}\",\"links\":[{\"href\":\"https:\\/\\/api.paypal.com\\/v2\\/payments\\/captures\\/94C65199362461214\",\"rel\":\"self\",\"method\":\"GET\"},{\"href\":\"https:\\/\\/api.paypal.com\\/v2\\/payments\\/captures\\/94C65199362461214\\/refund\",\"rel\":\"refund\",\"method\":\"POST\"},{\"href\":\"https:\\/\\/api.paypal.com\\/v2\\/checkout\\/orders\\/9H297948KG521364K\",\"rel\":\"up\",\"method\":\"GET\"}],\"create_time\":\"2026-01-12T16:41:04Z\",\"update_time\":\"2026-01-12T16:41:04Z\"}]}}],\"payer\":{\"name\":{\"given_name\":\"Nadine\",\"surname\":\"Appel\"},\"email_address\":\"nadine@hamburg.de\",\"payer_id\":\"MX67NGZBM6MGY\",\"phone\":{\"phone_number\":{\"national_number\":\"1721332818\"}},\"address\":{\"address_line_1\":\"An der Hauptstr. An der Hauptstr. 10\",\"address_line_2\":\" \",\"admin_area_2\":\"Bergrade Dorf\",\"postal_code\":\"19374\",\"country_code\":\"DE\"}},\"create_time\":\"2026-01-12T16:40:00Z\",\"update_time\":\"2026-01-12T16:41:04Z\",\"links\":[{\"href\":\"https:\\/\\/api.paypal.com\\/v2\\/checkout\\/orders\\/9H297948KG521364K\",\"rel\":\"self\",\"method\":\"GET\"}]}"</t>
  </si>
  <si>
    <t>AS-91409</t>
  </si>
  <si>
    <t>gid://shopify/Order/7166956798290</t>
  </si>
  <si>
    <t>gid://shopify/OrderTransaction/8413930586450</t>
  </si>
  <si>
    <t>2025-11-28T21:47:52Z</t>
  </si>
  <si>
    <t>py_3SYZW8IkWweOM9jA0SVSwDBD</t>
  </si>
  <si>
    <t>rBDZj8y00bIIDe0YX59uycAng</t>
  </si>
  <si>
    <t>pi_3SYZW8IkWweOM9jA0Ao5Z74L</t>
  </si>
  <si>
    <t>"{\"id\":\"pi_3SYZW8IkWweOM9jA0Ao5Z74L\",\"object\":\"payment_intent\",\"amount\":23996,\"amount_capturable\":0,\"amount_received\":23996,\"canceled_at\":null,\"cancellation_reason\":null,\"capture_method\":\"automatic\",\"charges\":{\"object\":\"list\",\"data\":[{\"id\":\"py_3SYZW8IkWweOM9jA0SVSwDBD\",\"object\":\"charge\",\"amount\":23996,\"application_fee\":\"fee_1SYZWUIkWweOM9jA7e4gHZtw\",\"balance_transaction\":\"txn_3SYZW8IkWweOM9jA06TnCSPX\",\"captured\":true,\"created\":1764366494,\"currency\":\"eur\",\"failure_code\":null,\"failure_message\":null,\"fraud_details\":{},\"livemode\":true,\"metadata\":{\"payments_extension_type\":\"klarna\",\"reconciliation_flow\":\"payments_api\",\"shop_id\":\"751927347\",\"payments_extension\":\"true\",\"payment_id\":\"rBDZj8y00bIIDe0YX59uycAng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YZW8IkWweOM9jA0Ao5Z74L\",\"payment_method\":\"pm_1SYZW8IkWweOM9jAzBeB6jz7\",\"payment_method_details\":{\"klarna\":{\"payer_details\":{\"address\":{\"country\":\"ES\"}},\"payment_method_category\":\"pay_in_installments\",\"preferred_locale\":\"en-ES\"},\"type\":\"klarna\"},\"refunded\":false,\"source\":null,\"status\":\"succeeded\"}],\"has_more\":false,\"total_count\":1,\"url\":\"\\/v1\\/charges?payment_intent=pi_3SYZW8IkWweOM9jA0Ao5Z74L\"},\"latest_charge\":\"py_3SYZW8IkWweOM9jA0SVSwDBD\",\"confirmation_method\":\"automatic\",\"created\":1764366472,\"currency\":\"eur\",\"customer\":null,\"last_payment_error\":null,\"livemode\":true,\"metadata\":{\"payments_extension_type\":\"klarna\",\"reconciliation_flow\":\"payments_api\",\"shop_id\":\"751927347\",\"payments_extension\":\"true\",\"payment_id\":\"rBDZj8y00bIIDe0YX59uycAng\"},\"next_action\":null,\"payment_method\":\"pm_1SYZW8IkWweOM9jAzBeB6jz7\",\"payment_method_types\":[\"klarna\"],\"source\":null,\"status\":\"succeeded\"}"</t>
  </si>
  <si>
    <t>gid://shopify/OrderTransaction/8577958510930</t>
  </si>
  <si>
    <t>2026-01-05T11:50:06Z</t>
  </si>
  <si>
    <t>pyr_1SmCIUIkWweOM9jAiVH3LPYP</t>
  </si>
  <si>
    <t>z2sdVAhlFNm8U6pXVbZZPD6pL</t>
  </si>
  <si>
    <t>"{\"id\":\"pyr_1SmCIUIkWweOM9jAiVH3LPYP\",\"amount\":11998,\"balance_transaction\":\"txn_1SmCIVIkWweOM9jAquAY3xIU\",\"charge\":\"py_3SYZW8IkWweOM9jA0SVSwDBD\",\"object\":\"refund\",\"reason\":null,\"status\":\"succeeded\",\"created\":1767613806,\"currency\":\"eur\",\"metadata\":{\"payments_extension_type\":\"klarna\",\"reconciliation_flow\":\"payments_api\",\"payments_extension\":\"true\",\"refund_id\":\"z2sdVAhlFNm8U6pXVbZZPD6pL\"}}"</t>
  </si>
  <si>
    <t>AS-95250</t>
  </si>
  <si>
    <t>gid://shopify/Order/7411220939090</t>
  </si>
  <si>
    <t>gid://shopify/OrderTransaction/8582522962258</t>
  </si>
  <si>
    <t>2026-01-06T22:24:04Z</t>
  </si>
  <si>
    <t>36E506271S785324A</t>
  </si>
  <si>
    <t>"{\"id\":\"36E506271S785324A\",\"intent\":\"CAPTURE\",\"status\":\"COMPLETED\",\"payment_source\":{\"paypal\":{\"email_address\":\"rebekka.reinhuber@t-online.de\",\"account_id\":\"KDM5NPA2YN7TJ\",\"account_status\":\"VERIFIED\",\"name\":{\"given_name\":\"Rebekka\",\"surname\":\"Reinhuber\"},\"phone_number\":{\"national_number\":\"4917672393226\"},\"address\":{\"address_line_1\":\"Dilsberger Stra\u00dfe 3\",\"admin_area_2\":\"Mannheim\",\"postal_code\":\"68259\",\"country_code\":\"DE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Animals Drawings the elephant - P\u00f3ster \\/ Sin marco \\/ 30x40\",\"custom_id\":\"{\\\"shop_id\\\":751927347,\\\"session_id\\\":\\\"rHbce1G5wFZRooSLwLdhaFNeQ\\\"}\",\"invoice_id\":\"rHbce1G5wFZRooSLwLdhaFNeQ\",\"items\":[{\"name\":\"Pablo Picasso Animals Drawings the elephant - P\u00f3ster \\/ Sin marco \\/ 30x40\",\"unit_amount\":{\"currency_code\":\"EUR\",\"value\":\"19.95\"},\"tax\":{\"currency_code\":\"EUR\",\"value\":\"0.00\"},\"quantity\":\"1\"}],\"shipping\":{\"name\":{\"full_name\":\"Rebekka Reinhuber\"},\"address\":{\"address_line_1\":\"Dilsberger Stra\u00dfe 3\",\"admin_area_2\":\"Mannheim\",\"postal_code\":\"68259\",\"country_code\":\"DE\"}},\"supplementary_data\":{\"tax_nexus\":[]},\"payments\":{\"captures\":[{\"id\":\"5XK77445KA680644D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Hbce1G5wFZRooSLwLdhaFNeQ\",\"custom_id\":\"{\\\"shop_id\\\":751927347,\\\"session_id\\\":\\\"rHbce1G5wFZRooSLwLdhaFNeQ\\\"}\",\"links\":[{\"href\":\"https:\\/\\/api.paypal.com\\/v2\\/payments\\/captures\\/5XK77445KA680644D\",\"rel\":\"self\",\"method\":\"GET\"},{\"href\":\"https:\\/\\/api.paypal.com\\/v2\\/payments\\/captures\\/5XK77445KA680644D\\/refund\",\"rel\":\"refund\",\"method\":\"POST\"},{\"href\":\"https:\\/\\/api.paypal.com\\/v2\\/checkout\\/orders\\/36E506271S785324A\",\"rel\":\"up\",\"method\":\"GET\"}],\"create_time\":\"2026-01-06T22:24:06Z\",\"update_time\":\"2026-01-06T22:24:06Z\"}]}}],\"payer\":{\"name\":{\"given_name\":\"Rebekka\",\"surname\":\"Reinhuber\"},\"email_address\":\"rebekka.reinhuber@t-online.de\",\"payer_id\":\"KDM5NPA2YN7TJ\",\"phone\":{\"phone_number\":{\"national_number\":\"4917672393226\"}},\"address\":{\"address_line_1\":\"Dilsberger Stra\u00dfe 3\",\"admin_area_2\":\"Mannheim\",\"postal_code\":\"68259\",\"country_code\":\"DE\"}},\"create_time\":\"2026-01-06T22:23:29Z\",\"update_time\":\"2026-01-06T22:24:06Z\",\"links\":[{\"href\":\"https:\\/\\/api.paypal.com\\/v2\\/checkout\\/orders\\/36E506271S785324A\",\"rel\":\"self\",\"method\":\"GET\"}]}"</t>
  </si>
  <si>
    <t>AS-95130</t>
  </si>
  <si>
    <t>gid://shopify/Order/7407789343058</t>
  </si>
  <si>
    <t>gid://shopify/OrderTransaction/8578438037842</t>
  </si>
  <si>
    <t>2026-01-05T14:57:42Z</t>
  </si>
  <si>
    <t>86J78714JV791583A</t>
  </si>
  <si>
    <t>"{\"id\":\"86J78714JV791583A\",\"intent\":\"CAPTURE\",\"status\":\"COMPLETED\",\"payment_source\":{\"paypal\":{\"email_address\":\"gillerpay@icloud.com\",\"account_id\":\"ZE4LD4YYXXL8Y\",\"account_status\":\"VERIFIED\",\"name\":{\"given_name\":\"Dennis\",\"surname\":\"Giller\"},\"phone_number\":{\"national_number\":\"4901715565159\"},\"address\":{\"address_line_1\":\"Kaliskaweg 5\",\"admin_area_2\":\"Reinfeld\",\"postal_code\":\"23858\",\"country_code\":\"DE\"}}},\"purchase_units\":[{\"reference_id\":\"default\",\"amount\":{\"currency_code\":\"EUR\",\"value\":\"64.95\",\"breakdown\":{\"item_total\":{\"currency_code\":\"EUR\",\"value\":\"64.95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Animals Drawings the elephant - Lienzo \\/ Madera roble natural \\/ 30x40\",\"custom_id\":\"{\\\"shop_id\\\":751927347,\\\"session_id\\\":\\\"rBgAY7cWFkbgSUM4urQy3xcBH\\\"}\",\"invoice_id\":\"rBgAY7cWFkbgSUM4urQy3xcBH\",\"items\":[{\"name\":\"Pablo Picasso Animals Drawings the elephant - Lienzo \\/ Madera roble natural \\/ 30x40\",\"unit_amount\":{\"currency_code\":\"EUR\",\"value\":\"64.95\"},\"tax\":{\"currency_code\":\"EUR\",\"value\":\"0.00\"},\"quantity\":\"1\"}],\"shipping\":{\"name\":{\"full_name\":\"Dennis Giller\"},\"address\":{\"address_line_1\":\"Kaliskaweg 5\",\"admin_area_2\":\"Reinfeld\",\"postal_code\":\"23858\",\"country_code\":\"DE\"}},\"supplementary_data\":{\"tax_nexus\":[]},\"payments\":{\"captures\":[{\"id\":\"3EM67641L98588802\",\"status\":\"COMPLETED\",\"amount\":{\"currency_code\":\"EUR\",\"value\":\"64.95\"},\"final_capture\":true,\"disbursement_mode\":\"INSTANT\",\"seller_protection\":{\"status\":\"ELIGIBLE\",\"dispute_categories\":[\"ITEM_NOT_RECEIVED\",\"UNAUTHORIZED_TRANSACTION\"]},\"seller_receivable_breakdown\":{\"gross_amount\":{\"currency_code\":\"EUR\",\"value\":\"64.95\"},\"paypal_fee\":{\"currency_code\":\"EUR\",\"value\":\"2.23\"},\"net_amount\":{\"currency_code\":\"EUR\",\"value\":\"62.72\"}},\"invoice_id\":\"rBgAY7cWFkbgSUM4urQy3xcBH\",\"custom_id\":\"{\\\"shop_id\\\":751927347,\\\"session_id\\\":\\\"rBgAY7cWFkbgSUM4urQy3xcBH\\\"}\",\"links\":[{\"href\":\"https:\\/\\/api.paypal.com\\/v2\\/payments\\/captures\\/3EM67641L98588802\",\"rel\":\"self\",\"method\":\"GET\"},{\"href\":\"https:\\/\\/api.paypal.com\\/v2\\/payments\\/captures\\/3EM67641L98588802\\/refund\",\"rel\":\"refund\",\"method\":\"POST\"},{\"href\":\"https:\\/\\/api.paypal.com\\/v2\\/checkout\\/orders\\/86J78714JV791583A\",\"rel\":\"up\",\"method\":\"GET\"}],\"create_time\":\"2026-01-05T14:57:44Z\",\"update_time\":\"2026-01-05T14:57:44Z\"}]}}],\"payer\":{\"name\":{\"given_name\":\"Dennis\",\"surname\":\"Giller\"},\"email_address\":\"gillerpay@icloud.com\",\"payer_id\":\"ZE4LD4YYXXL8Y\",\"phone\":{\"phone_number\":{\"national_number\":\"4901715565159\"}},\"address\":{\"address_line_1\":\"Kaliskaweg 5\",\"admin_area_2\":\"Reinfeld\",\"postal_code\":\"23858\",\"country_code\":\"DE\"}},\"create_time\":\"2026-01-05T14:56:29Z\",\"update_time\":\"2026-01-05T14:57:44Z\",\"links\":[{\"href\":\"https:\\/\\/api.paypal.com\\/v2\\/checkout\\/orders\\/86J78714JV791583A\",\"rel\":\"self\",\"method\":\"GET\"}]}"</t>
  </si>
  <si>
    <t>AS-94861</t>
  </si>
  <si>
    <t>gid://shopify/Order/7394736079186</t>
  </si>
  <si>
    <t>gid://shopify/OrderTransaction/8568846123346</t>
  </si>
  <si>
    <t>2026-01-02T09:56:58Z</t>
  </si>
  <si>
    <t>ch_3Sl56OIkWweOM9jA2BKSWN5P</t>
  </si>
  <si>
    <t>rvHa9c8MSPubDTKsaSiVYdRpN</t>
  </si>
  <si>
    <t>pi_3Sl56OIkWweOM9jA2GxalylW</t>
  </si>
  <si>
    <t>"{\"id\":\"pi_3Sl56OIkWweOM9jA2GxalylW\",\"object\":\"payment_intent\",\"amount\":11495,\"amount_capturable\":0,\"amount_received\":11495,\"canceled_at\":null,\"cancellation_reason\":null,\"capture_method\":\"automatic\",\"latest_charge\":{\"id\":\"ch_3Sl56OIkWweOM9jA2BKSWN5P\",\"object\":\"charge\",\"amount\":11495,\"application_fee\":\"fee_1Sl56OIkWweOM9jASKZGrV68\",\"balance_transaction\":\"txn_3Sl56OIkWweOM9jA2JhnRaRz\",\"captured\":true,\"created\":1767347820,\"currency\":\"eur\",\"failure_code\":null,\"failure_message\":null,\"fraud_details\":{},\"livemode\":true,\"metadata\":{\"payment_id\":\"rvHa9c8MSPubDTKsaSiVYdRp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56OIkWweOM9jA2GxalylW\",\"payment_method\":\"pm_1Sl56OIkWweOM9jABEzQrWmk\",\"payment_method_details\":{\"card\":{\"amount_authorized\":11495,\"authorization_code\":\"027312\",\"brand\":\"visa\",\"checks\":{\"address_line1_check\":null,\"address_postal_code_check\":null,\"cvc_check\":null},\"country\":\"FR\",\"description\":\"Visa Gold\",\"ds_transaction_id\":null,\"exp_month\":12,\"exp_year\":2031,\"extended_authorization\":{\"status\":\"disabled\"},\"fingerprint\":\"QHUAixTe0VVKroho\",\"funding\":\"debit\",\"iin\":\"494048\",\"incremental_authorization\":{\"status\":\"unavailable\"},\"installments\":null,\"issuer\":\"BPCE\",\"last4\":\"0000\",\"mandate\":null,\"moto\":false,\"multicapture\":{\"status\":\"unavailable\"},\"network\":\"visa\",\"network_token\":{\"used\":false},\"network_transaction_id\":\"486002358202729\",\"overcapture\":{\"maximum_amount_capturable\":11495,\"status\":\"unavailable\"},\"payment_account_reference\":\"V001AACB008012023071157400383\",\"regulated_status\":\"unregulated\",\"three_d_secure\":null,\"wallet\":{\"apple_pay\":{\"type\":\"apple_pay\"},\"dynamic_last4\":\"6492\",\"type\":\"apple_pay\"}},\"type\":\"card\"},\"refunded\":false,\"source\":null,\"status\":\"succeeded\",\"mit_params\":{\"network_transaction_id\":\"486002358202729\"}},\"confirmation_method\":\"manual\",\"created\":1767347820,\"currency\":\"eur\",\"customer\":null,\"last_payment_error\":null,\"livemode\":true,\"metadata\":{\"payment_id\":\"rvHa9c8MSPubDTKsaSiVYdRpN\",\"payments_extension\":\"true\",\"payments_extension_type\":\"card\",\"reconciliation_flow\":\"payments_api\",\"shop_id\":\"751927347\"},\"next_action\":null,\"payment_method\":\"pm_1Sl56OIkWweOM9jABEzQrWmk\",\"payment_method_types\":[\"card\"],\"source\":null,\"status\":\"succeeded\"}"</t>
  </si>
  <si>
    <t>AS-94946</t>
  </si>
  <si>
    <t>gid://shopify/Order/7397101306194</t>
  </si>
  <si>
    <t>gid://shopify/OrderTransaction/8573188997458</t>
  </si>
  <si>
    <t>2026-01-03T11:40:55Z</t>
  </si>
  <si>
    <t>ch_3SlTCWIkWweOM9jA1gsjZWi9</t>
  </si>
  <si>
    <t>rM1NmAbpLaJzL2zlgRYqFZHV3</t>
  </si>
  <si>
    <t>pi_3SlTCWIkWweOM9jA1hJl1l2I</t>
  </si>
  <si>
    <t>"{\"id\":\"pi_3SlTCWIkWweOM9jA1hJl1l2I\",\"object\":\"payment_intent\",\"amount\":6795,\"amount_capturable\":0,\"amount_received\":6795,\"canceled_at\":null,\"cancellation_reason\":null,\"capture_method\":\"automatic\",\"latest_charge\":{\"id\":\"ch_3SlTCWIkWweOM9jA1gsjZWi9\",\"object\":\"charge\",\"amount\":6795,\"application_fee\":\"fee_1SlTCXIkWweOM9jAsav2PXOA\",\"balance_transaction\":\"txn_3SlTCWIkWweOM9jA1vYCSEvI\",\"captured\":true,\"created\":1767440456,\"currency\":\"eur\",\"failure_code\":null,\"failure_message\":null,\"fraud_details\":{},\"livemode\":true,\"metadata\":{\"payment_id\":\"rM1NmAbpLaJzL2zlgRYqFZHV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TCWIkWweOM9jA1hJl1l2I\",\"payment_method\":\"pm_1SlTCWIkWweOM9jAnyw2iJTx\",\"payment_method_details\":{\"card\":{\"amount_authorized\":6795,\"authorization_code\":\"663912\",\"brand\":\"visa\",\"checks\":{\"address_line1_check\":null,\"address_postal_code_check\":null,\"cvc_check\":null},\"country\":\"FR\",\"description\":\"Visa Gold\",\"ds_transaction_id\":null,\"exp_month\":9,\"exp_year\":2028,\"extended_authorization\":{\"status\":\"disabled\"},\"fingerprint\":\"2IIwcQQVhINUkzfg\",\"funding\":\"debit\",\"iin\":\"464083\",\"incremental_authorization\":{\"status\":\"unavailable\"},\"installments\":null,\"issuer\":\"BPCE\",\"last4\":\"0000\",\"mandate\":null,\"moto\":false,\"multicapture\":{\"status\":\"unavailable\"},\"network\":\"visa\",\"network_token\":{\"used\":false},\"network_transaction_id\":\"486003420573144\",\"overcapture\":{\"maximum_amount_capturable\":6795,\"status\":\"unavailable\"},\"payment_account_reference\":\"V001AACC327012021050340025438\",\"regulated_status\":\"unregulated\",\"three_d_secure\":null,\"wallet\":{\"apple_pay\":{\"type\":\"apple_pay\"},\"dynamic_last4\":\"8742\",\"type\":\"apple_pay\"}},\"type\":\"card\"},\"refunded\":false,\"source\":null,\"status\":\"succeeded\",\"mit_params\":{\"network_transaction_id\":\"486003420573144\"}},\"confirmation_method\":\"manual\",\"created\":1767440456,\"currency\":\"eur\",\"customer\":null,\"last_payment_error\":null,\"livemode\":true,\"metadata\":{\"payment_id\":\"rM1NmAbpLaJzL2zlgRYqFZHV3\",\"payments_extension\":\"true\",\"payments_extension_type\":\"card\",\"reconciliation_flow\":\"payments_api\",\"shop_id\":\"751927347\"},\"next_action\":null,\"payment_method\":\"pm_1SlTCWIkWweOM9jAnyw2iJTx\",\"payment_method_types\":[\"card\"],\"source\":null,\"status\":\"succeeded\"}"</t>
  </si>
  <si>
    <t>AS-95353</t>
  </si>
  <si>
    <t>AS-96003</t>
  </si>
  <si>
    <t>gid://shopify/Order/7430498058578</t>
  </si>
  <si>
    <t>gid://shopify/OrderTransaction/8604985131346</t>
  </si>
  <si>
    <t>2026-01-15T16:17:12Z</t>
  </si>
  <si>
    <t>ch_3SptESIkWweOM9jA2efLoGxp</t>
  </si>
  <si>
    <t>rlLvWa5vywe0svFLLQ7lfXtz8</t>
  </si>
  <si>
    <t>pi_3SptESIkWweOM9jA2gLGaup0</t>
  </si>
  <si>
    <t>"{\"id\":\"pi_3SptESIkWweOM9jA2gLGaup0\",\"object\":\"payment_intent\",\"amount\":5785,\"amount_capturable\":0,\"amount_received\":5785,\"canceled_at\":null,\"cancellation_reason\":null,\"capture_method\":\"automatic\",\"latest_charge\":{\"id\":\"ch_3SptESIkWweOM9jA2efLoGxp\",\"object\":\"charge\",\"amount\":5785,\"application_fee\":\"fee_1SptEVIkWweOM9jAD1RZVjRY\",\"balance_transaction\":\"txn_3SptESIkWweOM9jA20TEVFBp\",\"captured\":true,\"created\":1768493834,\"currency\":\"eur\",\"failure_code\":null,\"failure_message\":null,\"fraud_details\":{},\"livemode\":true,\"metadata\":{\"payment_id\":\"rlLvWa5vywe0svFLLQ7lfXtz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tESIkWweOM9jA2gLGaup0\",\"payment_method\":\"pm_1SptESIkWweOM9jAeSraF6a1\",\"payment_method_details\":{\"card\":{\"amount_authorized\":5785,\"authorization_code\":\"233512\",\"brand\":\"visa\",\"checks\":{\"address_line1_check\":\"unavailable\",\"address_postal_code_check\":\"unavailable\",\"cvc_check\":null},\"country\":\"FR\",\"description\":\"Visa Classic\",\"ds_transaction_id\":null,\"exp_month\":11,\"exp_year\":2026,\"extended_authorization\":{\"status\":\"disabled\"},\"fingerprint\":\"ryMLpmoePcA5qyJV\",\"funding\":\"debit\",\"iin\":\"497203\",\"incremental_authorization\":{\"status\":\"unavailable\"},\"installments\":null,\"issuer\":\"LE CREDIT LYONNAIS\",\"last4\":\"6848\",\"mandate\":null,\"moto\":false,\"multicapture\":{\"status\":\"unavailable\"},\"network\":\"visa\",\"network_token\":{\"used\":true},\"network_transaction_id\":\"486015586359042\",\"overcapture\":{\"maximum_amount_capturable\":5785,\"status\":\"unavailable\"},\"payment_account_reference\":\"V0010013024228665991217898374\",\"regulated_status\":\"unregulated\",\"three_d_secure\":{\"authentication_flow\":\"frictionless\",\"electronic_commerce_indicator\":\"07\",\"exemption_indicator\":null,\"result\":\"exempted\",\"result_reason\":null,\"transaction_id\":\"f659453a-f82d-46f2-b514-66184e87367c\",\"version\":\"2.2.0\"},\"wallet\":null},\"type\":\"card\"},\"refunded\":false,\"source\":null,\"status\":\"succeeded\",\"mit_params\":{\"network_transaction_id\":\"486015586359042\"}},\"confirmation_method\":\"manual\",\"created\":1768493832,\"currency\":\"eur\",\"customer\":null,\"last_payment_error\":null,\"livemode\":true,\"metadata\":{\"payment_id\":\"rlLvWa5vywe0svFLLQ7lfXtz8\",\"payments_extension\":\"true\",\"payments_extension_type\":\"card\",\"reconciliation_flow\":\"payments_api\",\"shop_id\":\"751927347\"},\"next_action\":null,\"payment_method\":\"pm_1SptESIkWweOM9jAeSraF6a1\",\"payment_method_types\":[\"card\"],\"source\":null,\"status\":\"succeeded\"}"</t>
  </si>
  <si>
    <t>AS-97106</t>
  </si>
  <si>
    <t>gid://shopify/Order/7513232015698</t>
  </si>
  <si>
    <t>gid://shopify/OrderTransaction/8646805848402</t>
  </si>
  <si>
    <t>2026-01-30T07:17:47Z</t>
  </si>
  <si>
    <t>ch_3SvBxgIkWweOM9jA06CsBLc6</t>
  </si>
  <si>
    <t>r5XJzexNKUmqlgil8jq8bzVng</t>
  </si>
  <si>
    <t>pi_3SvBxgIkWweOM9jA0MAqVkrJ</t>
  </si>
  <si>
    <t>"{\"id\":\"pi_3SvBxgIkWweOM9jA0MAqVkrJ\",\"object\":\"payment_intent\",\"amount\":2990,\"amount_capturable\":0,\"amount_received\":2990,\"canceled_at\":null,\"cancellation_reason\":null,\"capture_method\":\"automatic\",\"latest_charge\":{\"id\":\"ch_3SvBxgIkWweOM9jA06CsBLc6\",\"object\":\"charge\",\"amount\":2990,\"application_fee\":\"fee_1SvBxhIkWweOM9jA2liErGqe\",\"balance_transaction\":\"txn_3SvBxgIkWweOM9jA0SgsKwTt\",\"captured\":true,\"created\":1769757468,\"currency\":\"eur\",\"failure_code\":null,\"failure_message\":null,\"fraud_details\":{},\"livemode\":true,\"metadata\":{\"payment_id\":\"r5XJzexNKUmqlgil8jq8bzVn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BxgIkWweOM9jA0MAqVkrJ\",\"payment_method\":\"pm_1SvBxgIkWweOM9jAfSj2Wnbb\",\"payment_method_details\":{\"card\":{\"amount_authorized\":2990,\"authorization_code\":\"978410\",\"brand\":\"visa\",\"checks\":{\"address_line1_check\":\"unavailable\",\"address_postal_code_check\":\"unavailable\",\"cvc_check\":\"pass\"},\"country\":\"ES\",\"description\":\"Visa Classic\",\"ds_transaction_id\":null,\"exp_month\":8,\"exp_year\":2029,\"extended_authorization\":{\"status\":\"disabled\"},\"fingerprint\":\"8hjc0qg0BoWaqxKH\",\"funding\":\"credit\",\"iin\":\"494000\",\"incremental_authorization\":{\"status\":\"unavailable\"},\"installments\":null,\"issuer\":\"BANCO BILBAO VIZCAYA ARGENTARIA S.A. (BBVA)\",\"last4\":\"3629\",\"mandate\":null,\"moto\":false,\"multicapture\":{\"status\":\"unavailable\"},\"network\":\"visa\",\"network_token\":{\"used\":false},\"network_transaction_id\":\"486030262690628\",\"overcapture\":{\"maximum_amount_capturable\":2990,\"status\":\"unavailable\"},\"payment_account_reference\":\"V0010013822237269788294465275\",\"regulated_status\":\"unregulated\",\"three_d_secure\":null,\"wallet\":null},\"type\":\"card\"},\"refunded\":false,\"source\":null,\"status\":\"succeeded\",\"mit_params\":{\"network_transaction_id\":\"486030262690628\"}},\"confirmation_method\":\"manual\",\"created\":1769757468,\"currency\":\"eur\",\"customer\":null,\"last_payment_error\":null,\"livemode\":true,\"metadata\":{\"payment_id\":\"r5XJzexNKUmqlgil8jq8bzVng\",\"payments_extension\":\"true\",\"payments_extension_type\":\"card\",\"reconciliation_flow\":\"payments_api\",\"shop_id\":\"751927347\"},\"next_action\":null,\"payment_method\":\"pm_1SvBxgIkWweOM9jAfSj2Wnbb\",\"payment_method_types\":[\"card\"],\"source\":null,\"status\":\"succeeded\"}"</t>
  </si>
  <si>
    <t>AS-95581</t>
  </si>
  <si>
    <t>gid://shopify/Order/7419385807186</t>
  </si>
  <si>
    <t>gid://shopify/OrderTransaction/8592478962002</t>
  </si>
  <si>
    <t>2026-01-10T18:21:09Z</t>
  </si>
  <si>
    <t>ch_3So6mgIkWweOM9jA1ElpPiGY</t>
  </si>
  <si>
    <t>rpC14j1ZOTbgPtAfJRDcIOOP4</t>
  </si>
  <si>
    <t>pi_3So6mgIkWweOM9jA1Dk71J2D</t>
  </si>
  <si>
    <t>"{\"id\":\"pi_3So6mgIkWweOM9jA1Dk71J2D\",\"object\":\"payment_intent\",\"amount\":4990,\"amount_capturable\":0,\"amount_received\":4990,\"canceled_at\":null,\"cancellation_reason\":null,\"capture_method\":\"automatic\",\"latest_charge\":{\"id\":\"ch_3So6mgIkWweOM9jA1ElpPiGY\",\"object\":\"charge\",\"amount\":4990,\"application_fee\":\"fee_1So6mjIkWweOM9jA2BiZs0Vf\",\"balance_transaction\":\"txn_3So6mgIkWweOM9jA1vQJZ0a9\",\"captured\":true,\"created\":1768069273,\"currency\":\"eur\",\"failure_code\":null,\"failure_message\":null,\"fraud_details\":{},\"livemode\":true,\"metadata\":{\"payment_id\":\"rpC14j1ZOTbgPtAfJRDcIOOP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6mgIkWweOM9jA1Dk71J2D\",\"payment_method\":\"pm_1So6mgIkWweOM9jA0zfOQQAh\",\"payment_method_details\":{\"card\":{\"amount_authorized\":4990,\"authorization_code\":\"763719\",\"brand\":\"visa\",\"checks\":{\"address_line1_check\":\"fail\",\"address_postal_code_check\":\"pass\",\"cvc_check\":null},\"country\":\"FR\",\"description\":\"Visa Infinite\",\"ds_transaction_id\":null,\"exp_month\":4,\"exp_year\":2028,\"extended_authorization\":{\"status\":\"disabled\"},\"fingerprint\":\"vZWPDIdQVgYogZP0\",\"funding\":\"debit\",\"iin\":\"477173\",\"incremental_authorization\":{\"status\":\"unavailable\"},\"installments\":null,\"issuer\":\"SOCIETE GENERALE S.A.\",\"last4\":\"9716\",\"mandate\":null,\"moto\":false,\"multicapture\":{\"status\":\"unavailable\"},\"network\":\"visa\",\"network_token\":{\"used\":true},\"network_transaction_id\":\"486010660738539\",\"overcapture\":{\"maximum_amount_capturable\":4990,\"status\":\"unavailable\"},\"payment_account_reference\":\"V001AAG0000367718630000000000\",\"regulated_status\":\"unregulated\",\"three_d_secure\":{\"authentication_flow\":\"frictionless\",\"electronic_commerce_indicator\":\"07\",\"exemption_indicator\":null,\"result\":\"exempted\",\"result_reason\":null,\"transaction_id\":\"6b60a7a7-54ce-408f-8d32-1d754f936df4\",\"version\":\"2.2.0\"},\"wallet\":null},\"type\":\"card\"},\"refunded\":false,\"source\":null,\"status\":\"succeeded\",\"mit_params\":{\"network_transaction_id\":\"486010660738539\"}},\"confirmation_method\":\"manual\",\"created\":1768069270,\"currency\":\"eur\",\"customer\":null,\"last_payment_error\":null,\"livemode\":true,\"metadata\":{\"payment_id\":\"rpC14j1ZOTbgPtAfJRDcIOOP4\",\"payments_extension\":\"true\",\"payments_extension_type\":\"card\",\"reconciliation_flow\":\"payments_api\",\"shop_id\":\"751927347\"},\"next_action\":null,\"payment_method\":\"pm_1So6mgIkWweOM9jA0zfOQQAh\",\"payment_method_types\":[\"card\"],\"source\":null,\"status\":\"succeeded\"}"</t>
  </si>
  <si>
    <t>AS-96697</t>
  </si>
  <si>
    <t>gid://shopify/Order/7492933910866</t>
  </si>
  <si>
    <t>gid://shopify/OrderTransaction/8632013816146</t>
  </si>
  <si>
    <t>2026-01-24T20:35:34Z</t>
  </si>
  <si>
    <t>ch_3StDYRIkWweOM9jA1njBjA2b</t>
  </si>
  <si>
    <t>r18KbrJVTfnqc91QN1nNFtqlX</t>
  </si>
  <si>
    <t>pi_3StDYRIkWweOM9jA1sfEZQ7W</t>
  </si>
  <si>
    <t>"{\"id\":\"pi_3StDYRIkWweOM9jA1sfEZQ7W\",\"object\":\"payment_intent\",\"amount\":12042,\"amount_capturable\":0,\"amount_received\":12042,\"canceled_at\":null,\"cancellation_reason\":null,\"capture_method\":\"automatic\",\"latest_charge\":{\"id\":\"ch_3StDYRIkWweOM9jA1njBjA2b\",\"object\":\"charge\",\"amount\":12042,\"application_fee\":\"fee_1StDYTIkWweOM9jAXf2fF9xs\",\"balance_transaction\":\"txn_3StDYRIkWweOM9jA1blOYldy\",\"captured\":true,\"created\":1769286936,\"currency\":\"eur\",\"failure_code\":null,\"failure_message\":null,\"fraud_details\":{},\"livemode\":true,\"metadata\":{\"payment_id\":\"r18KbrJVTfnqc91QN1nNFtql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DYRIkWweOM9jA1sfEZQ7W\",\"payment_method\":\"pm_1StDYRIkWweOM9jAQ5YVRPh6\",\"payment_method_details\":{\"card\":{\"amount_authorized\":12042,\"authorization_code\":\"895584\",\"brand\":\"visa\",\"checks\":{\"address_line1_check\":\"unavailable\",\"address_postal_code_check\":\"unavailable\",\"cvc_check\":\"pass\"},\"country\":\"FR\",\"description\":\"Visa Classic\",\"ds_transaction_id\":null,\"exp_month\":3,\"exp_year\":2029,\"extended_authorization\":{\"status\":\"disabled\"},\"fingerprint\":\"qzw6G9BgvyykWFxW\",\"funding\":\"debit\",\"iin\":\"497203\",\"incremental_authorization\":{\"status\":\"unavailable\"},\"installments\":null,\"issuer\":\"LE CREDIT LYONNAIS\",\"last4\":\"8127\",\"mandate\":null,\"moto\":false,\"multicapture\":{\"status\":\"unavailable\"},\"network\":\"visa\",\"network_token\":{\"used\":false},\"network_transaction_id\":\"486024741371577\",\"overcapture\":{\"maximum_amount_capturable\":12042,\"status\":\"unavailable\"},\"payment_account_reference\":\"V0010015825122442407754487059\",\"regulated_status\":\"unregulated\",\"three_d_secure\":{\"authentication_flow\":\"frictionless\",\"electronic_commerce_indicator\":\"07\",\"exemption_indicator\":null,\"result\":\"exempted\",\"result_reason\":null,\"transaction_id\":\"d3eb12bf-05a9-457a-b4c0-665c7bef2233\",\"version\":\"2.2.0\"},\"wallet\":null},\"type\":\"card\"},\"refunded\":false,\"source\":null,\"status\":\"succeeded\",\"mit_params\":{\"network_transaction_id\":\"486024741371577\"}},\"confirmation_method\":\"manual\",\"created\":1769286935,\"currency\":\"eur\",\"customer\":null,\"last_payment_error\":null,\"livemode\":true,\"metadata\":{\"payment_id\":\"r18KbrJVTfnqc91QN1nNFtqlX\",\"payments_extension\":\"true\",\"payments_extension_type\":\"card\",\"reconciliation_flow\":\"payments_api\",\"shop_id\":\"751927347\"},\"next_action\":null,\"payment_method\":\"pm_1StDYRIkWweOM9jAQ5YVRPh6\",\"payment_method_types\":[\"card\"],\"source\":null,\"status\":\"succeeded\"}"</t>
  </si>
  <si>
    <t>AS-96642</t>
  </si>
  <si>
    <t>gid://shopify/Order/7491708748114</t>
  </si>
  <si>
    <t>gid://shopify/OrderTransaction/8630547284306</t>
  </si>
  <si>
    <t>2026-01-24T11:41:57Z</t>
  </si>
  <si>
    <t>ch_3St5E2IkWweOM9jA1xv9zqT6</t>
  </si>
  <si>
    <t>rjDbYnjT52uVfp3Or9N6LSoI8</t>
  </si>
  <si>
    <t>pi_3St5E2IkWweOM9jA1n0vhiOB</t>
  </si>
  <si>
    <t>"{\"id\":\"pi_3St5E2IkWweOM9jA1n0vhiOB\",\"object\":\"payment_intent\",\"amount\":4990,\"amount_capturable\":0,\"amount_received\":4990,\"canceled_at\":null,\"cancellation_reason\":null,\"capture_method\":\"automatic\",\"latest_charge\":{\"id\":\"ch_3St5E2IkWweOM9jA1xv9zqT6\",\"object\":\"charge\",\"amount\":4990,\"application_fee\":\"fee_1St5E5IkWweOM9jAicd4FskT\",\"balance_transaction\":\"txn_3St5E2IkWweOM9jA1kPkGe57\",\"captured\":true,\"created\":1769254920,\"currency\":\"eur\",\"failure_code\":null,\"failure_message\":null,\"fraud_details\":{},\"livemode\":true,\"metadata\":{\"payment_id\":\"rjDbYnjT52uVfp3Or9N6LSoI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5E2IkWweOM9jA1n0vhiOB\",\"payment_method\":\"pm_1St5E2IkWweOM9jABuaILzzX\",\"payment_method_details\":{\"card\":{\"amount_authorized\":4990,\"authorization_code\":\"451164\",\"brand\":\"mastercard\",\"checks\":{\"address_line1_check\":\"unavailable\",\"address_postal_code_check\":\"unavailable\",\"cvc_check\":null},\"country\":\"FR\",\"description\":\"Standard MasterCard Card\",\"ds_transaction_id\":null,\"exp_month\":9,\"exp_year\":2029,\"extended_authorization\":{\"status\":\"disabled\"},\"fingerprint\":\"3hJkm0eRjLW2jKSY\",\"funding\":\"credit\",\"iin\":\"513780\",\"incremental_authorization\":{\"status\":\"unavailable\"},\"installments\":null,\"issuer\":\"CREDIT AGRICOLE S.A.\",\"last4\":\"6733\",\"mandate\":null,\"moto\":false,\"multicapture\":{\"status\":\"unavailable\"},\"network\":\"mastercard\",\"network_token\":{\"used\":false},\"network_transaction_id\":\"MCSSXA2T20124\",\"overcapture\":{\"maximum_amount_capturable\":4990,\"status\":\"unavailable\"},\"payment_account_reference\":\"5001ENF33NFOKW39RVAR4KGNISIO7\",\"regulated_status\":\"unregulated\",\"three_d_secure\":{\"authentication_flow\":\"frictionless\",\"electronic_commerce_indicator\":\"06\",\"exemption_indicator\":null,\"result\":\"exempted\",\"result_reason\":null,\"transaction_id\":\"4902ea72-6ba0-4943-ae75-7b804924bb0c\",\"version\":\"2.2.0\"},\"wallet\":null},\"type\":\"card\"},\"refunded\":false,\"source\":null,\"status\":\"succeeded\",\"mit_params\":{\"network_transaction_id\":\"MCSSXA2T20124\"}},\"confirmation_method\":\"manual\",\"created\":1769254918,\"currency\":\"eur\",\"customer\":null,\"last_payment_error\":null,\"livemode\":true,\"metadata\":{\"payment_id\":\"rjDbYnjT52uVfp3Or9N6LSoI8\",\"payments_extension\":\"true\",\"payments_extension_type\":\"card\",\"reconciliation_flow\":\"payments_api\",\"shop_id\":\"751927347\"},\"next_action\":null,\"payment_method\":\"pm_1St5E2IkWweOM9jABuaILzzX\",\"payment_method_types\":[\"card\"],\"source\":null,\"status\":\"succeeded\"}"</t>
  </si>
  <si>
    <t>AS-96641</t>
  </si>
  <si>
    <t>gid://shopify/Order/7491702849874</t>
  </si>
  <si>
    <t>gid://shopify/OrderTransaction/8630540140882</t>
  </si>
  <si>
    <t>2026-01-24T11:39:31Z</t>
  </si>
  <si>
    <t>ch_3St5BfIkWweOM9jA0mOq9uvB</t>
  </si>
  <si>
    <t>rMZoPyyUGx4iRlKF0lQPJE9B3</t>
  </si>
  <si>
    <t>pi_3St5BfIkWweOM9jA09ednaFE</t>
  </si>
  <si>
    <t>"{\"id\":\"pi_3St5BfIkWweOM9jA09ednaFE\",\"object\":\"payment_intent\",\"amount\":4485,\"amount_capturable\":0,\"amount_received\":4485,\"canceled_at\":null,\"cancellation_reason\":null,\"capture_method\":\"automatic\",\"latest_charge\":{\"id\":\"ch_3St5BfIkWweOM9jA0mOq9uvB\",\"object\":\"charge\",\"amount\":4485,\"application_fee\":\"fee_1St5BiIkWweOM9jA5fvXuyS3\",\"balance_transaction\":\"txn_3St5BfIkWweOM9jA03kcLgbd\",\"captured\":true,\"created\":1769254774,\"currency\":\"eur\",\"failure_code\":null,\"failure_message\":null,\"fraud_details\":{},\"livemode\":true,\"metadata\":{\"payment_id\":\"rMZoPyyUGx4iRlKF0lQPJE9B3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5BfIkWweOM9jA09ednaFE\",\"payment_method\":\"pm_1St5BfIkWweOM9jAnYp743tK\",\"payment_method_details\":{\"card\":{\"amount_authorized\":4485,\"authorization_code\":\"546216\",\"brand\":\"visa\",\"checks\":{\"address_line1_check\":\"fail\",\"address_postal_code_check\":\"pass\",\"cvc_check\":\"pass\"},\"country\":\"FR\",\"description\":\"Visa Gold\",\"ds_transaction_id\":null,\"exp_month\":2,\"exp_year\":2028,\"extended_authorization\":{\"status\":\"disabled\"},\"fingerprint\":\"Mt5yzE6O5726sf5E\",\"funding\":\"debit\",\"iin\":\"456188\",\"incremental_authorization\":{\"status\":\"unavailable\"},\"installments\":null,\"issuer\":\"SOCIETE GENERALE S.A.\",\"last4\":\"6011\",\"mandate\":null,\"moto\":false,\"multicapture\":{\"status\":\"unavailable\"},\"network\":\"visa\",\"network_token\":{\"used\":false},\"network_transaction_id\":\"486024419742801\",\"overcapture\":{\"maximum_amount_capturable\":4485,\"status\":\"unavailable\"},\"payment_account_reference\":\"V001AAG0000302359270000000000\",\"regulated_status\":\"unregulated\",\"three_d_secure\":{\"authentication_flow\":\"frictionless\",\"electronic_commerce_indicator\":\"07\",\"exemption_indicator\":null,\"result\":\"exempted\",\"result_reason\":null,\"transaction_id\":\"d19f8614-1eb2-4c00-9563-03212f199102\",\"version\":\"2.2.0\"},\"wallet\":null},\"type\":\"card\"},\"refunded\":false,\"source\":null,\"status\":\"succeeded\",\"mit_params\":{\"network_transaction_id\":\"486024419742801\"}},\"confirmation_method\":\"manual\",\"created\":1769254771,\"currency\":\"eur\",\"customer\":null,\"last_payment_error\":null,\"livemode\":true,\"metadata\":{\"payment_id\":\"rMZoPyyUGx4iRlKF0lQPJE9B3\",\"payments_extension\":\"true\",\"payments_extension_type\":\"card\",\"reconciliation_flow\":\"payments_api\",\"shop_id\":\"751927347\"},\"next_action\":null,\"payment_method\":\"pm_1St5BfIkWweOM9jAnYp743tK\",\"payment_method_types\":[\"card\"],\"source\":null,\"status\":\"succeeded\"}"</t>
  </si>
  <si>
    <t>AS-95786</t>
  </si>
  <si>
    <t>gid://shopify/Order/7424964264274</t>
  </si>
  <si>
    <t>gid://shopify/OrderTransaction/8597634122066</t>
  </si>
  <si>
    <t>2026-01-12T20:45:16Z</t>
  </si>
  <si>
    <t>ch_3SorzFIkWweOM9jA2PlFIk6I</t>
  </si>
  <si>
    <t>radiL3xzBb8eSZaOKYGJDndhf</t>
  </si>
  <si>
    <t>pi_3SorzFIkWweOM9jA2IbVTw5g</t>
  </si>
  <si>
    <t>"{\"id\":\"pi_3SorzFIkWweOM9jA2IbVTw5g\",\"object\":\"payment_intent\",\"amount\":3190,\"amount_capturable\":0,\"amount_received\":3190,\"canceled_at\":null,\"cancellation_reason\":null,\"capture_method\":\"automatic\",\"latest_charge\":{\"id\":\"ch_3SorzFIkWweOM9jA2PlFIk6I\",\"object\":\"charge\",\"amount\":3190,\"application_fee\":\"fee_1SorzIIkWweOM9jAKmjgVlfu\",\"balance_transaction\":\"txn_3SorzFIkWweOM9jA2r4o1InL\",\"captured\":true,\"created\":1768250719,\"currency\":\"eur\",\"failure_code\":null,\"failure_message\":null,\"fraud_details\":{},\"livemode\":true,\"metadata\":{\"payment_id\":\"radiL3xzBb8eSZaOKYGJDndh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rzFIkWweOM9jA2IbVTw5g\",\"payment_method\":\"pm_1SorzFIkWweOM9jA84xqmnyY\",\"payment_method_details\":{\"card\":{\"amount_authorized\":3190,\"authorization_code\":\"427396\",\"brand\":\"visa\",\"checks\":{\"address_line1_check\":\"unavailable\",\"address_postal_code_check\":\"unavailable\",\"cvc_check\":null},\"country\":\"FR\",\"description\":\"Visa Gold\",\"ds_transaction_id\":null,\"exp_month\":4,\"exp_year\":2027,\"extended_authorization\":{\"status\":\"disabled\"},\"fingerprint\":\"dVyAgVcS8ULBKoQD\",\"funding\":\"credit\",\"iin\":\"497490\",\"incremental_authorization\":{\"status\":\"unavailable\"},\"installments\":null,\"issuer\":\"BNP PARIBAS\",\"last4\":\"7637\",\"mandate\":null,\"moto\":false,\"multicapture\":{\"status\":\"unavailable\"},\"network\":\"visa\",\"network_token\":{\"used\":true},\"network_transaction_id\":\"486012747203795\",\"overcapture\":{\"maximum_amount_capturable\":3190,\"status\":\"unavailable\"},\"payment_account_reference\":\"V001AABA102012021010742784884\",\"regulated_status\":\"unregulated\",\"three_d_secure\":{\"authentication_flow\":\"frictionless\",\"electronic_commerce_indicator\":\"05\",\"exemption_indicator\":null,\"result\":\"authenticated\",\"result_reason\":null,\"transaction_id\":\"205230c6-a05c-4301-b63c-0c97e139440c\",\"version\":\"2.2.0\"},\"wallet\":null},\"type\":\"card\"},\"refunded\":false,\"source\":null,\"status\":\"succeeded\",\"mit_params\":{\"network_transaction_id\":\"486012747203795\"}},\"confirmation_method\":\"manual\",\"created\":1768250717,\"currency\":\"eur\",\"customer\":null,\"last_payment_error\":null,\"livemode\":true,\"metadata\":{\"payment_id\":\"radiL3xzBb8eSZaOKYGJDndhf\",\"payments_extension\":\"true\",\"payments_extension_type\":\"card\",\"reconciliation_flow\":\"payments_api\",\"shop_id\":\"751927347\"},\"next_action\":null,\"payment_method\":\"pm_1SorzFIkWweOM9jA84xqmnyY\",\"payment_method_types\":[\"card\"],\"source\":null,\"status\":\"succeeded\"}"</t>
  </si>
  <si>
    <t>AS-97176</t>
  </si>
  <si>
    <t>gid://shopify/Order/7515195736402</t>
  </si>
  <si>
    <t>gid://shopify/OrderTransaction/8649477194066</t>
  </si>
  <si>
    <t>2026-01-31T09:34:59Z</t>
  </si>
  <si>
    <t>py_3Svaa0IkWweOM9jA2uMZXP4A</t>
  </si>
  <si>
    <t>rNa9sg0VXr6ybAJ8RyBAmEAqV</t>
  </si>
  <si>
    <t>"{\"id\":\"py_3Svaa0IkWweOM9jA2uMZXP4A\",\"object\":\"charge\",\"amount\":2990,\"application_fee\":\"fee_1SvaaNIkWweOM9jAjOAF853a\",\"balance_transaction\":\"txn_3Svaa0IkWweOM9jA2GeSFFgv\",\"captured\":true,\"created\":1769852123,\"currency\":\"eur\",\"failure_code\":null,\"failure_message\":null,\"fraud_details\":{},\"livemode\":true,\"metadata\":{\"payments_extension_type\":\"klarna\",\"payments_extension\":\"true\",\"shop_id\":\"751927347\",\"reconciliation_flow\":\"payments_api\",\"payment_id\":\"rNa9sg0VXr6ybAJ8RyBAmEAqV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vaa0IkWweOM9jA2WIdnX88\",\"payment_method\":\"pm_1Svaa0IkWweOM9jAamNjN3b2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</si>
  <si>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AS-95347</t>
  </si>
  <si>
    <t>gid://shopify/Order/7413547467090</t>
  </si>
  <si>
    <t>gid://shopify/OrderTransaction/8585519792466</t>
  </si>
  <si>
    <t>2026-01-08T07:17:08Z</t>
  </si>
  <si>
    <t>ch_3SnDSzIkWweOM9jA1oIb9nBM</t>
  </si>
  <si>
    <t>ry4aAk7PvPqNGRXh9JaCiexJF</t>
  </si>
  <si>
    <t>pi_3SnDSzIkWweOM9jA16QPEAON</t>
  </si>
  <si>
    <t>"{\"id\":\"pi_3SnDSzIkWweOM9jA16QPEAON\",\"object\":\"payment_intent\",\"amount\":3190,\"amount_capturable\":0,\"amount_received\":3190,\"canceled_at\":null,\"cancellation_reason\":null,\"capture_method\":\"automatic\",\"latest_charge\":{\"id\":\"ch_3SnDSzIkWweOM9jA1oIb9nBM\",\"object\":\"charge\",\"amount\":3190,\"application_fee\":\"fee_1SnDT2IkWweOM9jAfwYviOyH\",\"balance_transaction\":\"txn_3SnDSzIkWweOM9jA1y7Uebnq\",\"captured\":true,\"created\":1767856631,\"currency\":\"eur\",\"failure_code\":null,\"failure_message\":null,\"fraud_details\":{},\"livemode\":true,\"metadata\":{\"payment_id\":\"ry4aAk7PvPqNGRXh9JaCiexJ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DSzIkWweOM9jA16QPEAON\",\"payment_method\":\"pm_1SnDSzIkWweOM9jAxbfAYgew\",\"payment_method_details\":{\"card\":{\"amount_authorized\":3190,\"authorization_code\":\"198406\",\"brand\":\"visa\",\"checks\":{\"address_line1_check\":\"fail\",\"address_postal_code_check\":\"pass\",\"cvc_check\":\"pass\"},\"country\":\"FR\",\"description\":\"Visa Signature\",\"ds_transaction_id\":null,\"exp_month\":9,\"exp_year\":2029,\"extended_authorization\":{\"status\":\"disabled\"},\"fingerprint\":\"vGJ6GROhlU8dSVMM\",\"funding\":\"debit\",\"iin\":\"416538\",\"incremental_authorization\":{\"status\":\"unavailable\"},\"installments\":null,\"issuer\":\"BOURSORAMA BANQUE\",\"last4\":\"6794\",\"mandate\":null,\"moto\":false,\"multicapture\":{\"status\":\"unavailable\"},\"network\":\"visa\",\"network_token\":{\"used\":false},\"network_transaction_id\":\"486008262316530\",\"overcapture\":{\"maximum_amount_capturable\":3190,\"status\":\"unavailable\"},\"payment_account_reference\":\"V001AAG8028610015820158000000\",\"regulated_status\":\"unregulated\",\"three_d_secure\":{\"authentication_flow\":\"frictionless\",\"electronic_commerce_indicator\":\"07\",\"exemption_indicator\":null,\"result\":\"exempted\",\"result_reason\":null,\"transaction_id\":\"0152862a-378e-4222-83c2-b0786b42c460\",\"version\":\"2.2.0\"},\"wallet\":null},\"type\":\"card\"},\"refunded\":false,\"source\":null,\"status\":\"succeeded\",\"mit_params\":{\"network_transaction_id\":\"486008262316530\"}},\"confirmation_method\":\"manual\",\"created\":1767856629,\"currency\":\"eur\",\"customer\":null,\"last_payment_error\":null,\"livemode\":true,\"metadata\":{\"payment_id\":\"ry4aAk7PvPqNGRXh9JaCiexJF\",\"payments_extension\":\"true\",\"payments_extension_type\":\"card\",\"reconciliation_flow\":\"payments_api\",\"shop_id\":\"751927347\"},\"next_action\":null,\"payment_method\":\"pm_1SnDSzIkWweOM9jAxbfAYgew\",\"payment_method_types\":[\"card\"],\"source\":null,\"status\":\"succeeded\"}"</t>
  </si>
  <si>
    <t>AS-97194</t>
  </si>
  <si>
    <t>gid://shopify/Order/7515554840914</t>
  </si>
  <si>
    <t>gid://shopify/OrderTransaction/8649937682770</t>
  </si>
  <si>
    <t>2026-01-31T12:36:36Z</t>
  </si>
  <si>
    <t>ch_3SvdPkIkWweOM9jA2QyKvCPL</t>
  </si>
  <si>
    <t>rynPyBorSNMvK3UpyeZ33G1Ih</t>
  </si>
  <si>
    <t>pi_3SvdPkIkWweOM9jA2GVhSs4Q</t>
  </si>
  <si>
    <t>"{\"id\":\"pi_3SvdPkIkWweOM9jA2GVhSs4Q\",\"object\":\"payment_intent\",\"amount\":6795,\"amount_capturable\":0,\"amount_received\":6795,\"canceled_at\":null,\"cancellation_reason\":null,\"capture_method\":\"automatic\",\"latest_charge\":{\"id\":\"ch_3SvdPkIkWweOM9jA2QyKvCPL\",\"object\":\"charge\",\"amount\":6795,\"application_fee\":\"fee_1SvdPnIkWweOM9jA3fuFzND0\",\"balance_transaction\":\"txn_3SvdPkIkWweOM9jA22s0kIUl\",\"captured\":true,\"created\":1769862998,\"currency\":\"eur\",\"failure_code\":null,\"failure_message\":null,\"fraud_details\":{},\"livemode\":true,\"metadata\":{\"payment_id\":\"rynPyBorSNMvK3UpyeZ33G1I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dPkIkWweOM9jA2GVhSs4Q\",\"payment_method\":\"pm_1SvdPkIkWweOM9jADELEJy1T\",\"payment_method_details\":{\"card\":{\"amount_authorized\":6795,\"authorization_code\":\"472518\",\"brand\":\"visa\",\"checks\":{\"address_line1_check\":\"unavailable\",\"address_postal_code_check\":\"unavailable\",\"cvc_check\":null},\"country\":\"ES\",\"description\":\"Visa Classic\",\"ds_transaction_id\":null,\"exp_month\":10,\"exp_year\":2029,\"extended_authorization\":{\"status\":\"disabled\"},\"fingerprint\":\"cGsCwPc7YvBuugHy\",\"funding\":\"credit\",\"iin\":\"409013\",\"incremental_authorization\":{\"status\":\"unavailable\"},\"installments\":null,\"issuer\":\"CAIXABANK S.A.\",\"last4\":\"7102\",\"mandate\":null,\"moto\":false,\"multicapture\":{\"status\":\"unavailable\"},\"network\":\"visa\",\"network_token\":{\"used\":true},\"network_transaction_id\":\"486031453990233\",\"overcapture\":{\"maximum_amount_capturable\":6795,\"status\":\"unavailable\"},\"payment_account_reference\":\"V0010014622330369766993037462\",\"regulated_status\":\"unregulated\",\"three_d_secure\":null,\"wallet\":null},\"type\":\"card\"},\"refunded\":false,\"source\":null,\"status\":\"succeeded\",\"mit_params\":{\"network_transaction_id\":\"486031453990233\"}},\"confirmation_method\":\"manual\",\"created\":1769862996,\"currency\":\"eur\",\"customer\":null,\"last_payment_error\":null,\"livemode\":true,\"metadata\":{\"payment_id\":\"rynPyBorSNMvK3UpyeZ33G1Ih\",\"payments_extension\":\"true\",\"payments_extension_type\":\"card\",\"reconciliation_flow\":\"payments_api\",\"shop_id\":\"751927347\"},\"next_action\":null,\"payment_method\":\"pm_1SvdPkIkWweOM9jADELEJy1T\",\"payment_method_types\":[\"card\"],\"source\":null,\"status\":\"succeeded\"}"</t>
  </si>
  <si>
    <t>AS-95103</t>
  </si>
  <si>
    <t>gid://shopify/Order/7400312209746</t>
  </si>
  <si>
    <t>gid://shopify/OrderTransaction/8577247641938</t>
  </si>
  <si>
    <t>2026-01-05T04:42:20Z</t>
  </si>
  <si>
    <t>ch_3Sm5cXIkWweOM9jA04ZXZrwR</t>
  </si>
  <si>
    <t>rkR0yI3N3jwmVOvdmJ0Bgw1hD</t>
  </si>
  <si>
    <t>pi_3Sm5cXIkWweOM9jA0nqF8LWx</t>
  </si>
  <si>
    <t>"{\"id\":\"pi_3Sm5cXIkWweOM9jA0nqF8LWx\",\"object\":\"payment_intent\",\"amount\":16722,\"amount_capturable\":0,\"amount_received\":16722,\"canceled_at\":null,\"cancellation_reason\":null,\"capture_method\":\"automatic\",\"latest_charge\":{\"id\":\"ch_3Sm5cXIkWweOM9jA04ZXZrwR\",\"object\":\"charge\",\"amount\":16722,\"application_fee\":\"fee_1Sm5cYIkWweOM9jAXTQH6KPn\",\"balance_transaction\":\"txn_3Sm5cXIkWweOM9jA0srrKcbO\",\"captured\":true,\"created\":1767588141,\"currency\":\"eur\",\"failure_code\":null,\"failure_message\":null,\"fraud_details\":{},\"livemode\":true,\"metadata\":{\"payment_id\":\"rkR0yI3N3jwmVOvdmJ0Bgw1h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5cXIkWweOM9jA0nqF8LWx\",\"payment_method\":\"pm_1Sm5cXIkWweOM9jA657HED9h\",\"payment_method_details\":{\"card\":{\"amount_authorized\":16722,\"authorization_code\":\"542029\",\"brand\":\"mastercard\",\"checks\":{\"address_line1_check\":null,\"address_postal_code_check\":null,\"cvc_check\":null},\"country\":\"ES\",\"description\":\"Platinum MasterCard Immediate Debit\",\"ds_transaction_id\":null,\"exp_month\":7,\"exp_year\":2027,\"extended_authorization\":{\"status\":\"disabled\"},\"fingerprint\":\"1m7B0nMRxq7PlBf7\",\"funding\":\"debit\",\"iin\":\"516398\",\"incremental_authorization\":{\"status\":\"unavailable\"},\"installments\":null,\"issuer\":\"BANCO SANTANDER S.A.\",\"last4\":\"0000\",\"mandate\":null,\"moto\":false,\"multicapture\":{\"status\":\"unavailable\"},\"network\":\"mastercard\",\"network_token\":{\"used\":false},\"network_transaction_id\":\"TPLC0EAD40104\",\"overcapture\":{\"maximum_amount_capturable\":16722,\"status\":\"unavailable\"},\"payment_account_reference\":\"500121IJ8PTY4ZBTSX7OWMHTCVZQP\",\"regulated_status\":\"unregulated\",\"three_d_secure\":null,\"wallet\":{\"apple_pay\":{\"type\":\"apple_pay\"},\"dynamic_last4\":\"6738\",\"type\":\"apple_pay\"}},\"type\":\"card\"},\"refunded\":false,\"source\":null,\"status\":\"succeeded\",\"mit_params\":{\"network_transaction_id\":\"TPLC0EAD40104\"}},\"confirmation_method\":\"manual\",\"created\":1767588141,\"currency\":\"eur\",\"customer\":null,\"last_payment_error\":null,\"livemode\":true,\"metadata\":{\"payment_id\":\"rkR0yI3N3jwmVOvdmJ0Bgw1hD\",\"payments_extension\":\"true\",\"payments_extension_type\":\"card\",\"reconciliation_flow\":\"payments_api\",\"shop_id\":\"751927347\"},\"next_action\":null,\"payment_method\":\"pm_1Sm5cXIkWweOM9jA657HED9h\",\"payment_method_types\":[\"card\"],\"source\":null,\"status\":\"succeeded\"}"</t>
  </si>
  <si>
    <t>AS-95909</t>
  </si>
  <si>
    <t>gid://shopify/Order/7427862987090</t>
  </si>
  <si>
    <t>gid://shopify/OrderTransaction/8601559892306</t>
  </si>
  <si>
    <t>2026-01-14T11:34:08Z</t>
  </si>
  <si>
    <t>13W51818UV560863B</t>
  </si>
  <si>
    <t>"{\"id\":\"13W51818UV560863B\",\"intent\":\"CAPTURE\",\"status\":\"COMPLETED\",\"payment_source\":{\"paypal\":{\"email_address\":\"albertotestori83@gmail.com\",\"account_id\":\"FULPWCYWHAXBQ\",\"account_status\":\"VERIFIED\",\"name\":{\"given_name\":\"alberto\",\"surname\":\"testori\"},\"phone_number\":{\"national_number\":\"393491667087\"},\"address\":{\"address_line_1\":\"Via Della Costa 13\",\"admin_area_2\":\"Novedrate\",\"admin_area_1\":\"CO\",\"postal_code\":\"22060\",\"country_code\":\"IT\"}}},\"purchase_units\":[{\"reference_id\":\"default\",\"amount\":{\"currency_code\":\"EUR\",\"value\":\"135.90\",\"breakdown\":{\"item_total\":{\"currency_code\":\"EUR\",\"value\":\"135.90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aterflowers - P\u00f3ster \\/ Madera blanco \\/ 50x70\",\"custom_id\":\"{\\\"shop_id\\\":751927347,\\\"session_id\\\":\\\"r9nDO0ZvlqnJJ4Xh8heqsZrQF\\\"}\",\"invoice_id\":\"r9nDO0ZvlqnJJ4Xh8heqsZrQF\",\"soft_descriptor\":\"PAYPAL *ARTESTASTOR AR\",\"items\":[{\"name\":\"Waterflowers - P\u00f3ster \\/ Madera blanco \\/ 50x70\",\"unit_amount\":{\"currency_code\":\"EUR\",\"value\":\"67.95\"},\"tax\":{\"currency_code\":\"EUR\",\"value\":\"0.00\"},\"quantity\":\"2\"}],\"shipping\":{\"name\":{\"full_name\":\"Alberto Testori\"},\"address\":{\"address_line_1\":\"Via della Costa 13 Novedrate\",\"admin_area_2\":\"Novedrate\",\"admin_area_1\":\"COMO\",\"postal_code\":\"22060\",\"country_code\":\"IT\"}},\"supplementary_data\":{\"tax_nexus\":[]},\"payments\":{\"captures\":[{\"id\":\"2GH01096US366932U\",\"status\":\"COMPLETED\",\"amount\":{\"currency_code\":\"EUR\",\"value\":\"135.90\"},\"final_capture\":true,\"disbursement_mode\":\"INSTANT\",\"seller_protection\":{\"status\":\"ELIGIBLE\",\"dispute_categories\":[\"ITEM_NOT_RECEIVED\",\"UNAUTHORIZED_TRANSACTION\"]},\"seller_receivable_breakdown\":{\"gross_amount\":{\"currency_code\":\"EUR\",\"value\":\"135.90\"},\"paypal_fee\":{\"currency_code\":\"EUR\",\"value\":\"4.29\"},\"net_amount\":{\"currency_code\":\"EUR\",\"value\":\"131.61\"}},\"invoice_id\":\"r9nDO0ZvlqnJJ4Xh8heqsZrQF\",\"custom_id\":\"{\\\"shop_id\\\":751927347,\\\"session_id\\\":\\\"r9nDO0ZvlqnJJ4Xh8heqsZrQF\\\"}\",\"links\":[{\"href\":\"https:\\/\\/api.paypal.com\\/v2\\/payments\\/captures\\/2GH01096US366932U\",\"rel\":\"self\",\"method\":\"GET\"},{\"href\":\"https:\\/\\/api.paypal.com\\/v2\\/payments\\/captures\\/2GH01096US366932U\\/refund\",\"rel\":\"refund\",\"method\":\"POST\"},{\"href\":\"https:\\/\\/api.paypal.com\\/v2\\/checkout\\/orders\\/13W51818UV560863B\",\"rel\":\"up\",\"method\":\"GET\"}],\"create_time\":\"2026-01-14T11:34:09Z\",\"update_time\":\"2026-01-14T11:34:09Z\"}]}}],\"payer\":{\"name\":{\"given_name\":\"alberto\",\"surname\":\"testori\"},\"email_address\":\"albertotestori83@gmail.com\",\"payer_id\":\"FULPWCYWHAXBQ\",\"phone\":{\"phone_number\":{\"national_number\":\"393491667087\"}},\"address\":{\"address_line_1\":\"Via Della Costa 13\",\"admin_area_2\":\"Novedrate\",\"admin_area_1\":\"CO\",\"postal_code\":\"22060\",\"country_code\":\"IT\"}},\"create_time\":\"2026-01-14T11:33:13Z\",\"update_time\":\"2026-01-14T11:34:09Z\",\"links\":[{\"href\":\"https:\\/\\/api.paypal.com\\/v2\\/checkout\\/orders\\/13W51818UV560863B\",\"rel\":\"self\",\"method\":\"GET\"}]}"</t>
  </si>
  <si>
    <t>AS-95839</t>
  </si>
  <si>
    <t>gid://shopify/Order/7426249163090</t>
  </si>
  <si>
    <t>gid://shopify/OrderTransaction/8599360274770</t>
  </si>
  <si>
    <t>2026-01-13T14:43:53Z</t>
  </si>
  <si>
    <t>5G14770090975142A</t>
  </si>
  <si>
    <t>"{\"id\":\"5G14770090975142A\",\"intent\":\"CAPTURE\",\"status\":\"COMPLETED\",\"payment_source\":{\"paypal\":{\"email_address\":\"emmamachicado@gmail.com\",\"account_id\":\"AVTS4B8DVBLM4\",\"account_status\":\"VERIFIED\",\"name\":{\"given_name\":\"Emma\",\"surname\":\"Machicado  Caballero\"},\"phone_number\":{\"national_number\":\"34654421869\"},\"address\":{\"address_line_1\":\"Calle escuelas n3\",\"admin_area_2\":\"Torres de la Alameda\",\"admin_area_1\":\"MADRID\",\"postal_code\":\"28813\",\"country_code\":\"ES\"}}},\"purchase_units\":[{\"reference_id\":\"default\",\"amount\":{\"currency_code\":\"EUR\",\"value\":\"50.72\",\"breakdown\":{\"item_total\":{\"currency_code\":\"EUR\",\"value\":\"50.85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5.08\"}}},\"payee\":{\"email_address\":\"info@artestaposters.com\",\"merchant_id\":\"CZQCEKGVW6QGG\",\"display_data\":{\"brand_name\":\"Artesta\"}},\"payment_instruction\":{\"disbursement_mode\":\"INSTANT\"},\"description\":\"Fish Market (Marche aux poissons) - P\u00f3ster \\/ Madera roble natural \\/ 20x30\",\"custom_id\":\"{\\\"shop_id\\\":751927347,\\\"session_id\\\":\\\"rwq4nwDVbhWzT11XVD4w3JtIm\\\"}\",\"invoice_id\":\"rwq4nwDVbhWzT11XVD4w3JtIm\",\"soft_descriptor\":\"PAYPAL *ARTESTASTOR AR\",\"items\":[{\"name\":\"Fish Market (Marche aux poissons) - P\u00f3ster \\/ Madera roble natural \\/ 20x30\",\"unit_amount\":{\"currency_code\":\"EUR\",\"value\":\"24.95\"},\"tax\":{\"currency_code\":\"EUR\",\"value\":\"0.00\"},\"quantity\":\"1\"},{\"name\":\"Picoteo - P\u00f3ster \\/ Sin marco \\/ 20x30\",\"unit_amount\":{\"currency_code\":\"EUR\",\"value\":\"12.95\"},\"tax\":{\"currency_code\":\"EUR\",\"value\":\"0.00\"},\"quantity\":\"1\"},{\"name\":\"Gilda - P\u00f3ster \\/ Sin marco \\/ 20x30\",\"unit_amount\":{\"currency_code\":\"EUR\",\"value\":\"12.95\"},\"tax\":{\"currency_code\":\"EUR\",\"value\":\"0.00\"},\"quantity\":\"1\"}],\"shipping\":{\"name\":{\"full_name\":\"EMMA MACHICADO\"},\"address\":{\"address_line_1\":\"Calle de las Escuelas 3\",\"admin_area_2\":\"Torres de la Alameda\",\"admin_area_1\":\"Madrid\",\"postal_code\":\"28813\",\"country_code\":\"ES\"}},\"supplementary_data\":{\"tax_nexus\":[]},\"payments\":{\"captures\":[{\"id\":\"9EF98587RN3234614\",\"status\":\"COMPLETED\",\"amount\":{\"currency_code\":\"EUR\",\"value\":\"50.72\"},\"final_capture\":true,\"disbursement_mode\":\"INSTANT\",\"seller_protection\":{\"status\":\"ELIGIBLE\",\"dispute_categories\":[\"ITEM_NOT_RECEIVED\",\"UNAUTHORIZED_TRANSACTION\"]},\"seller_receivable_breakdown\":{\"gross_amount\":{\"currency_code\":\"EUR\",\"value\":\"50.72\"},\"paypal_fee\":{\"currency_code\":\"EUR\",\"value\":\"1.82\"},\"net_amount\":{\"currency_code\":\"EUR\",\"value\":\"48.90\"}},\"invoice_id\":\"rwq4nwDVbhWzT11XVD4w3JtIm\",\"custom_id\":\"{\\\"shop_id\\\":751927347,\\\"session_id\\\":\\\"rwq4nwDVbhWzT11XVD4w3JtIm\\\"}\",\"links\":[{\"href\":\"https:\\/\\/api.paypal.com\\/v2\\/payments\\/captures\\/9EF98587RN3234614\",\"rel\":\"self\",\"method\":\"GET\"},{\"href\":\"https:\\/\\/api.paypal.com\\/v2\\/payments\\/captures\\/9EF98587RN3234614\\/refund\",\"rel\":\"refund\",\"method\":\"POST\"},{\"href\":\"https:\\/\\/api.paypal.com\\/v2\\/checkout\\/orders\\/5G14770090975142A\",\"rel\":\"up\",\"method\":\"GET\"}],\"create_time\":\"2026-01-13T14:43:55Z\",\"update_time\":\"2026-01-13T14:43:55Z\"}]}}],\"payer\":{\"name\":{\"given_name\":\"Emma\",\"surname\":\"Machicado  Caballero\"},\"email_address\":\"emmamachicado@gmail.com\",\"payer_id\":\"AVTS4B8DVBLM4\",\"phone\":{\"phone_number\":{\"national_number\":\"34654421869\"}},\"address\":{\"address_line_1\":\"Calle escuelas n3\",\"admin_area_2\":\"Torres de la Alameda\",\"admin_area_1\":\"MADRID\",\"postal_code\":\"28813\",\"country_code\":\"ES\"}},\"create_time\":\"2026-01-13T14:42:25Z\",\"update_time\":\"2026-01-13T14:43:55Z\",\"links\":[{\"href\":\"https:\\/\\/api.paypal.com\\/v2\\/checkout\\/orders\\/5G14770090975142A\",\"rel\":\"self\",\"method\":\"GET\"}]}"</t>
  </si>
  <si>
    <t>AS-95334</t>
  </si>
  <si>
    <t>gid://shopify/Order/7413180399954</t>
  </si>
  <si>
    <t>gid://shopify/OrderTransaction/8585059336530</t>
  </si>
  <si>
    <t>2026-01-07T21:41:43Z</t>
  </si>
  <si>
    <t>py_3Sn4U8IkWweOM9jA1fE13ew9</t>
  </si>
  <si>
    <t>rCsNbVmZXuo2fdZAiLXbeq4Dw</t>
  </si>
  <si>
    <t>"{\"id\":\"py_3Sn4U8IkWweOM9jA1fE13ew9\",\"object\":\"charge\",\"amount\":3790,\"application_fee\":\"fee_1Sn4UTIkWweOM9jARj34IY0F\",\"balance_transaction\":\"txn_3Sn4U8IkWweOM9jA1xySNOnc\",\"captured\":true,\"created\":1767822125,\"currency\":\"eur\",\"failure_code\":null,\"failure_message\":null,\"fraud_details\":{},\"livemode\":true,\"metadata\":{\"payments_extension_type\":\"klarna\",\"reconciliation_flow\":\"payments_api\",\"shop_id\":\"751927347\",\"payments_extension\":\"true\",\"payment_id\":\"rCsNbVmZXuo2fdZAiLXbeq4Dw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n4U8IkWweOM9jA116Xb9y2\",\"payment_method\":\"pm_1Sn4U8IkWweOM9jA93k6kFhl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</si>
  <si>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AS-96081</t>
  </si>
  <si>
    <t>gid://shopify/Order/7433691038034</t>
  </si>
  <si>
    <t>gid://shopify/OrderTransaction/8608324354386</t>
  </si>
  <si>
    <t>2026-01-16T16:35:27Z</t>
  </si>
  <si>
    <t>ch_3SqFzfIkWweOM9jA2cxJVWOD</t>
  </si>
  <si>
    <t>r7DkMrmbeBwPYEnnZsatvkIUq</t>
  </si>
  <si>
    <t>pi_3SqFzfIkWweOM9jA2QEP79TN</t>
  </si>
  <si>
    <t>"{\"id\":\"pi_3SqFzfIkWweOM9jA2QEP79TN\",\"object\":\"payment_intent\",\"amount\":11421,\"amount_capturable\":0,\"amount_received\":11421,\"canceled_at\":null,\"cancellation_reason\":null,\"capture_method\":\"automatic\",\"latest_charge\":{\"id\":\"ch_3SqFzfIkWweOM9jA2cxJVWOD\",\"object\":\"charge\",\"amount\":11421,\"application_fee\":\"fee_1SqFzgIkWweOM9jAyIk8afSA\",\"balance_transaction\":\"txn_3SqFzfIkWweOM9jA2YuvE6zh\",\"captured\":true,\"created\":1768581328,\"currency\":\"eur\",\"failure_code\":null,\"failure_message\":null,\"fraud_details\":{},\"livemode\":true,\"metadata\":{\"payment_id\":\"r7DkMrmbeBwPYEnnZsatvkIU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FzfIkWweOM9jA2QEP79TN\",\"payment_method\":\"pm_1SqFzfIkWweOM9jAB8LPbuJy\",\"payment_method_details\":{\"card\":{\"amount_authorized\":11421,\"authorization_code\":\"352878\",\"brand\":\"mastercard\",\"checks\":{\"address_line1_check\":\"unavailable\",\"address_postal_code_check\":\"unavailable\",\"cvc_check\":\"pass\"},\"country\":\"ES\",\"description\":\"Debit MasterCard\",\"ds_transaction_id\":null,\"exp_month\":9,\"exp_year\":2028,\"extended_authorization\":{\"status\":\"disabled\"},\"fingerprint\":\"iw9R0isbHCZ7udrV\",\"funding\":\"debit\",\"iin\":\"537950\",\"incremental_authorization\":{\"status\":\"unavailable\"},\"installments\":null,\"issuer\":\"MASTERCAJAS S.A.\",\"last4\":\"8449\",\"mandate\":null,\"moto\":false,\"multicapture\":{\"status\":\"unavailable\"},\"network\":\"mastercard\",\"network_token\":{\"used\":false},\"network_transaction_id\":\"MDSOQN5CM0116\",\"overcapture\":{\"maximum_amount_capturable\":11421,\"status\":\"unavailable\"},\"payment_account_reference\":\"5001ENFHO6UPMD6TVIXKM4X8HWXFB\",\"regulated_status\":\"unregulated\",\"three_d_secure\":null,\"wallet\":null},\"type\":\"card\"},\"refunded\":false,\"source\":null,\"status\":\"succeeded\",\"mit_params\":{\"network_transaction_id\":\"MDSOQN5CM0116\"}},\"confirmation_method\":\"manual\",\"created\":1768581327,\"currency\":\"eur\",\"customer\":null,\"last_payment_error\":null,\"livemode\":true,\"metadata\":{\"payment_id\":\"r7DkMrmbeBwPYEnnZsatvkIUq\",\"payments_extension\":\"true\",\"payments_extension_type\":\"card\",\"reconciliation_flow\":\"payments_api\",\"shop_id\":\"751927347\"},\"next_action\":null,\"payment_method\":\"pm_1SqFzfIkWweOM9jAB8LPbuJy\",\"payment_method_types\":[\"card\"],\"source\":null,\"status\":\"succeeded\"}"</t>
  </si>
  <si>
    <t>AS-95683</t>
  </si>
  <si>
    <t>gid://shopify/Order/7421419913554</t>
  </si>
  <si>
    <t>gid://shopify/OrderTransaction/8594820333906</t>
  </si>
  <si>
    <t>2026-01-11T18:49:00Z</t>
  </si>
  <si>
    <t>py_3SoThAIkWweOM9jA1zWpBJyX</t>
  </si>
  <si>
    <t>rxpxLUEgWB3smHgvlnfaH6Ws2</t>
  </si>
  <si>
    <t>"{\"id\":\"py_3SoThAIkWweOM9jA1zWpBJyX\",\"object\":\"charge\",\"amount\":9981,\"application_fee\":\"fee_1SoThTIkWweOM9jAIUNZdY2G\",\"balance_transaction\":\"txn_3SoThAIkWweOM9jA1lXubW9y\",\"captured\":true,\"created\":1768157359,\"currency\":\"eur\",\"failure_code\":null,\"failure_message\":null,\"fraud_details\":{},\"livemode\":true,\"metadata\":{\"payments_extension_type\":\"klarna\",\"reconciliation_flow\":\"payments_api\",\"shop_id\":\"751927347\",\"payments_extension\":\"true\",\"payment_id\":\"rxpxLUEgWB3smHgvlnfaH6Ws2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oThAIkWweOM9jA111uPQeS\",\"payment_method\":\"pm_1SoThAIkWweOM9jA38ZRIG0t\",\"payment_method_details\":{\"klarna\":{\"payer_details\":{\"address\":{\"country\":\"FR\"}},\"payment_method_category\":\"pay_in_installments\",\"preferred_locale\":\"en-FR\"},\"type\":\"klarna\"},\"refunded\":false,\"source\":null,\"status\":\"succeeded\"}"</t>
  </si>
  <si>
    <t>AS-94984</t>
  </si>
  <si>
    <t>gid://shopify/Order/7398035390802</t>
  </si>
  <si>
    <t>gid://shopify/OrderTransaction/8574513414482</t>
  </si>
  <si>
    <t>2026-01-03T19:38:05Z</t>
  </si>
  <si>
    <t>22J00685SG8298949</t>
  </si>
  <si>
    <t>"{\"id\":\"22J00685SG8298949\",\"intent\":\"CAPTURE\",\"status\":\"COMPLETED\",\"payment_source\":{\"paypal\":{\"email_address\":\"mataporquera@hotmail.com\",\"account_id\":\"WFGJN8D44U2MU\",\"account_status\":\"VERIFIED\",\"name\":{\"given_name\":\"patricia\",\"surname\":\"saiz calderon\"},\"phone_number\":{\"national_number\":\"667231610\"},\"address\":{\"address_line_1\":\"Avenida de Logro\u00f1o N\u00b026\",\"admin_area_2\":\"Haro\",\"admin_area_1\":\"LA RIOJA\",\"postal_code\":\"26200\",\"country_code\":\"ES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weet Dreams - P\u00f3ster \\/ Madera roble natural \\/ 50x70\",\"custom_id\":\"{\\\"shop_id\\\":751927347,\\\"session_id\\\":\\\"rZLXOyErmtqWgaxBnX64qSxP0\\\"}\",\"invoice_id\":\"rZLXOyErmtqWgaxBnX64qSxP0\",\"items\":[{\"name\":\"Sweet Dreams - P\u00f3ster \\/ Madera roble natural \\/ 50x70\",\"unit_amount\":{\"currency_code\":\"EUR\",\"value\":\"67.95\"},\"tax\":{\"currency_code\":\"EUR\",\"value\":\"0.00\"},\"quantity\":\"1\"}],\"shipping\":{\"name\":{\"full_name\":\"Patricia Saiz calderon\"},\"address\":{\"address_line_1\":\"Avenida Logro\u00f1o, 26\",\"admin_area_2\":\"Haro\",\"admin_area_1\":\"La Rioja\",\"postal_code\":\"26200\",\"country_code\":\"ES\"}},\"supplementary_data\":{\"tax_nexus\":[]},\"payments\":{\"captures\":[{\"id\":\"8HJ01725CW118623G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ZLXOyErmtqWgaxBnX64qSxP0\",\"custom_id\":\"{\\\"shop_id\\\":751927347,\\\"session_id\\\":\\\"rZLXOyErmtqWgaxBnX64qSxP0\\\"}\",\"links\":[{\"href\":\"https:\\/\\/api.paypal.com\\/v2\\/payments\\/captures\\/8HJ01725CW118623G\",\"rel\":\"self\",\"method\":\"GET\"},{\"href\":\"https:\\/\\/api.paypal.com\\/v2\\/payments\\/captures\\/8HJ01725CW118623G\\/refund\",\"rel\":\"refund\",\"method\":\"POST\"},{\"href\":\"https:\\/\\/api.paypal.com\\/v2\\/checkout\\/orders\\/22J00685SG8298949\",\"rel\":\"up\",\"method\":\"GET\"}],\"create_time\":\"2026-01-03T19:38:06Z\",\"update_time\":\"2026-01-03T19:38:06Z\"}]}}],\"payer\":{\"name\":{\"given_name\":\"patricia\",\"surname\":\"saiz calderon\"},\"email_address\":\"mataporquera@hotmail.com\",\"payer_id\":\"WFGJN8D44U2MU\",\"phone\":{\"phone_number\":{\"national_number\":\"667231610\"}},\"address\":{\"address_line_1\":\"Avenida de Logro\u00f1o N\u00b026\",\"admin_area_2\":\"Haro\",\"admin_area_1\":\"LA RIOJA\",\"postal_code\":\"26200\",\"country_code\":\"ES\"}},\"create_time\":\"2026-01-03T19:37:15Z\",\"update_time\":\"2026-01-03T19:38:06Z\",\"links\":[{\"href\":\"https:\\/\\/api.paypal.com\\/v2\\/checkout\\/orders\\/22J00685SG8298949\",\"rel\":\"self\",\"method\":\"GET\"}]}"</t>
  </si>
  <si>
    <t>AS-94851</t>
  </si>
  <si>
    <t>gid://shopify/Order/7394179416402</t>
  </si>
  <si>
    <t>gid://shopify/OrderTransaction/8567620763986</t>
  </si>
  <si>
    <t>2026-01-01T23:39:30Z</t>
  </si>
  <si>
    <t>ch_3SkvSoIkWweOM9jA2ifB8PTl</t>
  </si>
  <si>
    <t>r5i2ZGCTKWlQPy7kqy9QFfJNo</t>
  </si>
  <si>
    <t>pi_3SkvSoIkWweOM9jA2pSZkPPR</t>
  </si>
  <si>
    <t>"{\"id\":\"pi_3SkvSoIkWweOM9jA2pSZkPPR\",\"object\":\"payment_intent\",\"amount\":6795,\"amount_capturable\":0,\"amount_received\":6795,\"canceled_at\":null,\"cancellation_reason\":null,\"capture_method\":\"automatic\",\"latest_charge\":{\"id\":\"ch_3SkvSoIkWweOM9jA2ifB8PTl\",\"object\":\"charge\",\"amount\":6795,\"application_fee\":\"fee_1SkvSrIkWweOM9jAZZfd1otF\",\"balance_transaction\":\"txn_3SkvSoIkWweOM9jA29LJ1SGg\",\"captured\":true,\"created\":1767310772,\"currency\":\"eur\",\"failure_code\":null,\"failure_message\":null,\"fraud_details\":{},\"livemode\":true,\"metadata\":{\"payment_id\":\"r5i2ZGCTKWlQPy7kqy9QFfJN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vSoIkWweOM9jA2pSZkPPR\",\"payment_method\":\"pm_1SkvSoIkWweOM9jApS0qnHhL\",\"payment_method_details\":{\"card\":{\"amount_authorized\":6795,\"authorization_code\":\"005569\",\"brand\":\"visa\",\"checks\":{\"address_line1_check\":\"unavailable\",\"address_postal_code_check\":\"unavailable\",\"cvc_check\":null},\"country\":\"ES\",\"description\":\"Visa Classic\",\"ds_transaction_id\":null,\"exp_month\":12,\"exp_year\":2027,\"extended_authorization\":{\"status\":\"disabled\"},\"fingerprint\":\"G9uglYlNyKJpF2fP\",\"funding\":\"credit\",\"iin\":\"409013\",\"incremental_authorization\":{\"status\":\"unavailable\"},\"installments\":null,\"issuer\":\"CAIXABANK S.A.\",\"last4\":\"3686\",\"mandate\":null,\"moto\":false,\"multicapture\":{\"status\":\"unavailable\"},\"network\":\"visa\",\"network_token\":{\"used\":true},\"network_transaction_id\":\"486001851731428\",\"overcapture\":{\"maximum_amount_capturable\":6795,\"status\":\"unavailable\"},\"payment_account_reference\":\"V0010014622003325468890004182\",\"regulated_status\":\"unregulated\",\"three_d_secure\":null,\"wallet\":null},\"type\":\"card\"},\"refunded\":false,\"source\":null,\"status\":\"succeeded\",\"mit_params\":{\"network_transaction_id\":\"486001851731428\"}},\"confirmation_method\":\"manual\",\"created\":1767310770,\"currency\":\"eur\",\"customer\":null,\"last_payment_error\":null,\"livemode\":true,\"metadata\":{\"payment_id\":\"r5i2ZGCTKWlQPy7kqy9QFfJNo\",\"payments_extension\":\"true\",\"payments_extension_type\":\"card\",\"reconciliation_flow\":\"payments_api\",\"shop_id\":\"751927347\"},\"next_action\":null,\"payment_method\":\"pm_1SkvSoIkWweOM9jApS0qnHhL\",\"payment_method_types\":[\"card\"],\"source\":null,\"status\":\"succeeded\"}"</t>
  </si>
  <si>
    <t>AS-96179</t>
  </si>
  <si>
    <t>gid://shopify/Order/7437389955410</t>
  </si>
  <si>
    <t>gid://shopify/OrderTransaction/8612692001106</t>
  </si>
  <si>
    <t>2026-01-17T18:21:49Z</t>
  </si>
  <si>
    <t>ch_3Sqe8AIkWweOM9jA2jRTrnOl</t>
  </si>
  <si>
    <t>rjEFNVlJJawx1iNRVEjkI9ZuB</t>
  </si>
  <si>
    <t>pi_3Sqe8AIkWweOM9jA2kqZ73U4</t>
  </si>
  <si>
    <t>"{\"id\":\"pi_3Sqe8AIkWweOM9jA2kqZ73U4\",\"object\":\"payment_intent\",\"amount\":15995,\"amount_capturable\":0,\"amount_received\":15995,\"canceled_at\":null,\"cancellation_reason\":null,\"capture_method\":\"automatic\",\"latest_charge\":{\"id\":\"ch_3Sqe8AIkWweOM9jA2jRTrnOl\",\"object\":\"charge\",\"amount\":15995,\"application_fee\":\"fee_1Sqe8CIkWweOM9jAaNRAiujj\",\"balance_transaction\":\"txn_3Sqe8AIkWweOM9jA2xwMiTWa\",\"captured\":true,\"created\":1768674111,\"currency\":\"eur\",\"failure_code\":null,\"failure_message\":null,\"fraud_details\":{},\"livemode\":true,\"metadata\":{\"payment_id\":\"rjEFNVlJJawx1iNRVEjkI9Zu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e8AIkWweOM9jA2kqZ73U4\",\"payment_method\":\"pm_1Sqe8AIkWweOM9jAZFVOAcTC\",\"payment_method_details\":{\"card\":{\"amount_authorized\":15995,\"authorization_code\":\"261009\",\"brand\":\"mastercard\",\"checks\":{\"address_line1_check\":\"unavailable\",\"address_postal_code_check\":\"unavailable\",\"cvc_check\":null},\"country\":\"ES\",\"description\":\"MasterCard World Card\",\"ds_transaction_id\":null,\"exp_month\":1,\"exp_year\":2028,\"extended_authorization\":{\"status\":\"disabled\"},\"fingerprint\":\"M7KHzcpPKfBA2259\",\"funding\":\"credit\",\"iin\":\"541310\",\"incremental_authorization\":{\"status\":\"unavailable\"},\"installments\":null,\"issuer\":\"DEUTSCHE BANK SOCIEDAD ANONIMA\",\"last4\":\"6582\",\"mandate\":null,\"moto\":false,\"multicapture\":{\"status\":\"unavailable\"},\"network\":\"mastercard\",\"network_token\":{\"used\":false},\"network_transaction_id\":\"MNWCQKA330117\",\"overcapture\":{\"maximum_amount_capturable\":15995,\"status\":\"unavailable\"},\"payment_account_reference\":\"5001BHHWLTO5JX7DEMGJ7VL5ZJ4RV\",\"regulated_status\":\"unregulated\",\"three_d_secure\":null,\"wallet\":null},\"type\":\"card\"},\"refunded\":false,\"source\":null,\"status\":\"succeeded\",\"mit_params\":{\"network_transaction_id\":\"MNWCQKA330117\"}},\"confirmation_method\":\"manual\",\"created\":1768674110,\"currency\":\"eur\",\"customer\":null,\"last_payment_error\":null,\"livemode\":true,\"metadata\":{\"payment_id\":\"rjEFNVlJJawx1iNRVEjkI9ZuB\",\"payments_extension\":\"true\",\"payments_extension_type\":\"card\",\"reconciliation_flow\":\"payments_api\",\"shop_id\":\"751927347\"},\"next_action\":null,\"payment_method\":\"pm_1Sqe8AIkWweOM9jAZFVOAcTC\",\"payment_method_types\":[\"card\"],\"source\":null,\"status\":\"succeeded\"}"</t>
  </si>
  <si>
    <t>AS-97059</t>
  </si>
  <si>
    <t>gid://shopify/Order/7512044437842</t>
  </si>
  <si>
    <t>gid://shopify/OrderTransaction/8645075108178</t>
  </si>
  <si>
    <t>2026-01-29T13:54:38Z</t>
  </si>
  <si>
    <t>ch_3SuvgAIkWweOM9jA2qYAbkxl</t>
  </si>
  <si>
    <t>rHb15Q8vQM6xhjP9HgyUy5qmH</t>
  </si>
  <si>
    <t>pi_3SuvgAIkWweOM9jA2ySPfSEB</t>
  </si>
  <si>
    <t>"{\"id\":\"pi_3SuvgAIkWweOM9jA2ySPfSEB\",\"object\":\"payment_intent\",\"amount\":6795,\"amount_capturable\":0,\"amount_received\":6795,\"canceled_at\":null,\"cancellation_reason\":null,\"capture_method\":\"automatic\",\"latest_charge\":{\"id\":\"ch_3SuvgAIkWweOM9jA2qYAbkxl\",\"object\":\"charge\",\"amount\":6795,\"application_fee\":\"fee_1SuvgBIkWweOM9jAh0VeSmGW\",\"balance_transaction\":\"txn_3SuvgAIkWweOM9jA2cpy6iH6\",\"captured\":true,\"created\":1769694879,\"currency\":\"eur\",\"failure_code\":null,\"failure_message\":null,\"fraud_details\":{},\"livemode\":true,\"metadata\":{\"payment_id\":\"rHb15Q8vQM6xhjP9HgyUy5qm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vgAIkWweOM9jA2ySPfSEB\",\"payment_method\":\"pm_1SuvgAIkWweOM9jAu4GZC5wF\",\"payment_method_details\":{\"card\":{\"amount_authorized\":6795,\"authorization_code\":\"906874\",\"brand\":\"visa\",\"checks\":{\"address_line1_check\":\"unavailable\",\"address_postal_code_check\":\"unavailable\",\"cvc_check\":null},\"country\":\"ES\",\"description\":\"Visa Classic\",\"ds_transaction_id\":null,\"exp_month\":7,\"exp_year\":2031,\"extended_authorization\":{\"status\":\"disabled\"},\"fingerprint\":\"mIHMe7iXh9TGWeWo\",\"funding\":\"debit\",\"iin\":\"476665\",\"incremental_authorization\":{\"status\":\"unavailable\"},\"installments\":null,\"issuer\":\"CAIXABANK S.A.\",\"last4\":\"0866\",\"mandate\":null,\"moto\":false,\"multicapture\":{\"status\":\"unavailable\"},\"network\":\"visa\",\"network_token\":{\"used\":true},\"network_transaction_id\":\"486029500791114\",\"overcapture\":{\"maximum_amount_capturable\":6795,\"status\":\"unavailable\"},\"payment_account_reference\":\"V0010014625182591315073844144\",\"regulated_status\":\"unregulated\",\"three_d_secure\":null,\"wallet\":null},\"type\":\"card\"},\"refunded\":false,\"source\":null,\"status\":\"succeeded\",\"mit_params\":{\"network_transaction_id\":\"486029500791114\"}},\"confirmation_method\":\"manual\",\"created\":1769694878,\"currency\":\"eur\",\"customer\":null,\"last_payment_error\":null,\"livemode\":true,\"metadata\":{\"payment_id\":\"rHb15Q8vQM6xhjP9HgyUy5qmH\",\"payments_extension\":\"true\",\"payments_extension_type\":\"card\",\"reconciliation_flow\":\"payments_api\",\"shop_id\":\"751927347\"},\"next_action\":null,\"payment_method\":\"pm_1SuvgAIkWweOM9jAu4GZC5wF\",\"payment_method_types\":[\"card\"],\"source\":null,\"status\":\"succeeded\"}"</t>
  </si>
  <si>
    <t>AS-95616</t>
  </si>
  <si>
    <t>gid://shopify/Order/7420306030930</t>
  </si>
  <si>
    <t>gid://shopify/OrderTransaction/8593572856146</t>
  </si>
  <si>
    <t>2026-01-11T09:52:56Z</t>
  </si>
  <si>
    <t>ch_3SoLKOIkWweOM9jA2pMjIGqn</t>
  </si>
  <si>
    <t>rRyygKB4hMAMH59opS5k05ppN</t>
  </si>
  <si>
    <t>pi_3SoLKOIkWweOM9jA2xsWkZOY</t>
  </si>
  <si>
    <t>"{\"id\":\"pi_3SoLKOIkWweOM9jA2xsWkZOY\",\"object\":\"payment_intent\",\"amount\":25455,\"amount_capturable\":0,\"amount_received\":25455,\"canceled_at\":null,\"cancellation_reason\":null,\"capture_method\":\"automatic\",\"latest_charge\":{\"id\":\"ch_3SoLKOIkWweOM9jA2pMjIGqn\",\"object\":\"charge\",\"amount\":25455,\"application_fee\":\"fee_1SoLKpIkWweOM9jAjyPskoqI\",\"balance_transaction\":\"txn_3SoLKOIkWweOM9jA2EPFPFuz\",\"captured\":true,\"created\":1768125201,\"currency\":\"eur\",\"failure_code\":null,\"failure_message\":null,\"fraud_details\":{},\"livemode\":true,\"metadata\":{\"payment_id\":\"rRyygKB4hMAMH59opS5k05pp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LKOIkWweOM9jA2xsWkZOY\",\"payment_method\":\"pm_1SoLKOIkWweOM9jALyvHfbqS\",\"payment_method_details\":{\"card\":{\"amount_authorized\":25455,\"authorization_code\":\"507846\",\"brand\":\"mastercard\",\"checks\":{\"address_line1_check\":\"unavailable\",\"address_postal_code_check\":\"unavailable\",\"cvc_check\":null},\"country\":\"ES\",\"description\":\"MasterCard Prepaid Card (Non-US)\",\"ds_transaction_id\":null,\"exp_month\":1,\"exp_year\":2029,\"extended_authorization\":{\"status\":\"disabled\"},\"fingerprint\":\"SfR4yIc8jcmbyrST\",\"funding\":\"prepaid\",\"iin\":\"527027\",\"incremental_authorization\":{\"status\":\"unavailable\"},\"installments\":null,\"issuer\":\"SERVIRED, SOCIEDAD ESPANOLA DE\",\"last4\":\"3923\",\"mandate\":null,\"moto\":false,\"multicapture\":{\"status\":\"unavailable\"},\"network\":\"mastercard\",\"network_token\":{\"used\":true},\"network_transaction_id\":\"MRGJOJYHO0111\",\"overcapture\":{\"maximum_amount_capturable\":25455,\"status\":\"unavailable\"},\"payment_account_reference\":\"50015WWKZ14FOT02LTTLE8SRNDBCY\",\"regulated_status\":\"unregulated\",\"three_d_secure\":{\"authentication_flow\":\"challenge\",\"electronic_commerce_indicator\":\"02\",\"exemption_indicator\":null,\"result\":\"authenticated\",\"result_reason\":null,\"transaction_id\":\"0662cf83-1914-4d82-bfaf-698812d807f6\",\"version\":\"2.2.0\"},\"wallet\":null},\"type\":\"card\"},\"refunded\":false,\"source\":null,\"status\":\"succeeded\",\"mit_params\":{\"network_transaction_id\":\"MRGJOJYHO0111\"}},\"confirmation_method\":\"manual\",\"created\":1768125176,\"currency\":\"eur\",\"customer\":null,\"last_payment_error\":null,\"livemode\":true,\"metadata\":{\"payment_id\":\"rRyygKB4hMAMH59opS5k05ppN\",\"payments_extension\":\"true\",\"payments_extension_type\":\"card\",\"reconciliation_flow\":\"payments_api\",\"shop_id\":\"751927347\"},\"next_action\":null,\"payment_method\":\"pm_1SoLKOIkWweOM9jALyvHfbqS\",\"payment_method_types\":[\"card\"],\"source\":null,\"status\":\"succeeded\"}"</t>
  </si>
  <si>
    <t>AS-95425</t>
  </si>
  <si>
    <t>gid://shopify/Order/7415220502866</t>
  </si>
  <si>
    <t>gid://shopify/OrderTransaction/8587685069138</t>
  </si>
  <si>
    <t>2026-01-09T00:59:21Z</t>
  </si>
  <si>
    <t>py_3SnU2wIkWweOM9jA19ZHiuQe</t>
  </si>
  <si>
    <t>rJiKIeXsBeUfzZWnZp1xLHq59</t>
  </si>
  <si>
    <t>"{\"id\":\"py_3SnU2wIkWweOM9jA19ZHiuQe\",\"object\":\"charge\",\"amount\":5931,\"application_fee\":\"fee_1SnU3LIkWweOM9jA4Lsxw3iN\",\"balance_transaction\":\"txn_3SnU2wIkWweOM9jA10wqPgCX\",\"captured\":true,\"created\":1767920386,\"currency\":\"eur\",\"failure_code\":null,\"failure_message\":null,\"fraud_details\":{},\"livemode\":true,\"metadata\":{\"payments_extension_type\":\"klarna\",\"reconciliation_flow\":\"payments_api\",\"shop_id\":\"751927347\",\"payments_extension\":\"true\",\"payment_id\":\"rJiKIeXsBeUfzZWnZp1xLHq59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nU2wIkWweOM9jA1TsXc3fL\",\"payment_method\":\"pm_1SnU2wIkWweOM9jA2HGTxQGm\",\"payment_method_details\":{\"klarna\":{\"payer_details\":{\"address\":{\"country\":\"DE\"}},\"payment_method_category\":\"pay_later\",\"preferred_locale\":\"de-DE\"},\"type\":\"klarna\"},\"refunded\":false,\"source\":null,\"status\":\"succeeded\"}"</t>
  </si>
  <si>
    <t>"{\"id\":\"9LX80101YP575900Y\",\"intent\":\"CAPTURE\",\"status\":\"COMPLETED\",\"payment_source\":{\"paypal\":{\"email_address\":\"esposito_alessandro@hotmail.it\",\"account_id\":\"9QF4VX7K4S8XJ\",\"account_status\":\"VERIFIED\",\"name\":{\"given_name\":\"Alessandro\",\"surname\":\"Esposito\"},\"phone_number\":{\"national_number\":\"393334596910\"},\"address\":{\"address_line_1\":\"Via Bersone 84\",\"admin_area_2\":\"Roma\",\"admin_area_1\":\"RM\",\"postal_code\":\"00124\",\"country_code\":\"IT\"}}},\"purchase_units\":[{\"reference_id\":\"default\",\"amount\":{\"currency_code\":\"EUR\",\"value\":\"122.31\",\"breakdown\":{\"item_total\":{\"currency_code\":\"EUR\",\"value\":\"135.90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13.59\"}}},\"payee\":{\"email_address\":\"info@artestaposters.com\",\"merchant_id\":\"CZQCEKGVW6QGG\",\"display_data\":{\"brand_name\":\"Artesta\"}},\"payment_instruction\":{\"disbursement_mode\":\"INSTANT\"},\"description\":\"COLORFUL BAUHAUS NO.1 POSTER - P\u00f3ster \\/ Madera negro \\/ 50x70\",\"custom_id\":\"{\\\"shop_id\\\":751927347,\\\"session_id\\\":\\\"rktmjDBNyLWZNELsDNXg9I8wV\\\"}\",\"invoice_id\":\"rktmjDBNyLWZNELsDNXg9I8wV\",\"items\":[{\"name\":\"COLORFUL BAUHAUS NO.1 POSTER - P\u00f3ster \\/ Madera negro \\/ 50x70\",\"unit_amount\":{\"currency_code\":\"EUR\",\"value\":\"67.95\"},\"tax\":{\"currency_code\":\"EUR\",\"value\":\"0.00\"},\"quantity\":\"1\"},{\"name\":\"Bauhaus Pink Circle - P\u00f3ster \\/ Madera negro \\/ 50x70\",\"unit_amount\":{\"currency_code\":\"EUR\",\"value\":\"67.95\"},\"tax\":{\"currency_code\":\"EUR\",\"value\":\"0.00\"},\"quantity\":\"1\"}],\"shipping\":{\"name\":{\"full_name\":\"Alessandro  Esposito\"},\"address\":{\"address_line_1\":\"Via Bersone 84\",\"admin_area_2\":\"Roma\",\"admin_area_1\":\"Roma\",\"postal_code\":\"00124\",\"country_code\":\"IT\"}},\"supplementary_data\":{\"tax_nexus\":[]},\"payments\":{\"captures\":[{\"id\":\"37K622726K473602F\",\"status\":\"COMPLETED\",\"amount\":{\"currency_code\":\"EUR\",\"value\":\"122.31\"},\"final_capture\":true,\"disbursement_mode\":\"INSTANT\",\"seller_protection\":{\"status\":\"ELIGIBLE\",\"dispute_categories\":[\"ITEM_NOT_RECEIVED\",\"UNAUTHORIZED_TRANSACTION\"]},\"seller_receivable_breakdown\":{\"gross_amount\":{\"currency_code\":\"EUR\",\"value\":\"122.31\"},\"paypal_fee\":{\"currency_code\":\"EUR\",\"value\":\"3.90\"},\"net_amount\":{\"currency_code\":\"EUR\",\"value\":\"118.41\"}},\"invoice_id\":\"rktmjDBNyLWZNELsDNXg9I8wV\",\"custom_id\":\"{\\\"shop_id\\\":751927347,\\\"session_id\\\":\\\"rktmjDBNyLWZNELsDNXg9I8wV\\\"}\",\"links\":[{\"href\":\"https:\\/\\/api.paypal.com\\/v2\\/payments\\/captures\\/37K622726K473602F\",\"rel\":\"self\",\"method\":\"GET\"},{\"href\":\"https:\\/\\/api.paypal.com\\/v2\\/payments\\/captures\\/37K622726K473602F\\/refund\",\"rel\":\"refund\",\"method\":\"POST\"},{\"href\":\"https:\\/\\/api.paypal.com\\/v2\\/checkout\\/orders\\/9LX80101YP575900Y\",\"rel\":\"up\",\"method\":\"GET\"}],\"create_time\":\"2025-12-20T08:59:45Z\",\"update_time\":\"2025-12-20T08:59:45Z\"}]}}],\"payer\":{\"name\":{\"given_name\":\"Alessandro\",\"surname\":\"Esposito\"},\"email_address\":\"esposito_alessandro@hotmail.it\",\"payer_id\":\"9QF4VX7K4S8XJ\",\"phone\":{\"phone_number\":{\"national_number\":\"393334596910\"}},\"address\":{\"address_line_1\":\"Via Bersone 84\",\"admin_area_2\":\"Roma\",\"admin_area_1\":\"RM\",\"postal_code\":\"00124\",\"country_code\":\"IT\"}},\"create_time\":\"2025-12-20T08:58:29Z\",\"update_time\":\"2025-12-20T08:59:45Z\",\"links\":[{\"href\":\"https:\\/\\/api.paypal.com\\/v2\\/checkout\\/orders\\/9LX80101YP575900Y\",\"rel\":\"self\",\"method\":\"GET\"}]}"</t>
  </si>
  <si>
    <t>gid://shopify/OrderTransaction/8588527599954</t>
  </si>
  <si>
    <t>2026-01-09T08:42:19Z</t>
  </si>
  <si>
    <t>zU2rIa5gURa41CEZBltrf4kZg</t>
  </si>
  <si>
    <t>"{\"status\":\"COMPLETED\",\"id\":\"9GG45737D99901243\",\"amount\":\"122.31\",\"currency\":\"EUR\",\"created_at\":\"2026-01-09T00:42:20-08:00\",\"updated_at\":\"2026-01-09T00:42:20-08:00\",\"seller_payable_breakdown\":{\"gross_amount\":{\"currency_code\":\"EUR\",\"value\":\"122.31\"},\"paypal_fee\":{\"currency_code\":\"EUR\",\"value\":\"0.00\"},\"net_amount\":{\"currency_code\":\"EUR\",\"value\":\"122.31\"},\"total_refunded_amount\":{\"currency_code\":\"EUR\",\"value\":\"122.31\"}},\"invoice_id\":{\"invoice_id\":\"rktmjDBNyLWZNELsDNXg9I8wV\"},\"custom_id\":{\"shop_id\":751927347,\"session_id\":\"zU2rIa5gURa41CEZBltrf4kZg\"}}"</t>
  </si>
  <si>
    <t>AS-95623</t>
  </si>
  <si>
    <t>gid://shopify/Order/7420407775570</t>
  </si>
  <si>
    <t>gid://shopify/OrderTransaction/8593687904594</t>
  </si>
  <si>
    <t>2026-01-11T10:37:05Z</t>
  </si>
  <si>
    <t>ch_3SoM17IkWweOM9jA0kzXDVUO</t>
  </si>
  <si>
    <t>rpM6GVmMNqWnbhYbi2mI8GAbo</t>
  </si>
  <si>
    <t>pi_3SoM17IkWweOM9jA0xGcpAdo</t>
  </si>
  <si>
    <t>"{\"id\":\"pi_3SoM17IkWweOM9jA0xGcpAdo\",\"object\":\"payment_intent\",\"amount\":6585,\"amount_capturable\":0,\"amount_received\":6585,\"canceled_at\":null,\"cancellation_reason\":null,\"capture_method\":\"automatic\",\"latest_charge\":{\"id\":\"ch_3SoM17IkWweOM9jA0kzXDVUO\",\"object\":\"charge\",\"amount\":6585,\"application_fee\":\"fee_1SoM1AIkWweOM9jAl6W34hbw\",\"balance_transaction\":\"txn_3SoM17IkWweOM9jA0rzKYPQN\",\"captured\":true,\"created\":1768127827,\"currency\":\"eur\",\"failure_code\":null,\"failure_message\":null,\"fraud_details\":{},\"livemode\":true,\"metadata\":{\"payment_id\":\"rpM6GVmMNqWnbhYbi2mI8GAb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M17IkWweOM9jA0xGcpAdo\",\"payment_method\":\"pm_1SoM17IkWweOM9jApfTVyfU2\",\"payment_method_details\":{\"card\":{\"amount_authorized\":6585,\"authorization_code\":\"182115\",\"brand\":\"mastercard\",\"checks\":{\"address_line1_check\":\"unavailable\",\"address_postal_code_check\":\"unavailable\",\"cvc_check\":\"pass\"},\"country\":\"FR\",\"description\":\"Standard MasterCard Card\",\"ds_transaction_id\":null,\"exp_month\":3,\"exp_year\":2026,\"extended_authorization\":{\"status\":\"disabled\"},\"fingerprint\":\"wJdMT128aBlHfdNb\",\"funding\":\"credit\",\"iin\":\"513028\",\"incremental_authorization\":{\"status\":\"unavailable\"},\"installments\":null,\"issuer\":\"CREDIT MUTUEL ARKEA\",\"last4\":\"9535\",\"mandate\":null,\"moto\":false,\"multicapture\":{\"status\":\"unavailable\"},\"network\":\"mastercard\",\"network_token\":{\"used\":false},\"network_transaction_id\":\"MCSSHGCHN0111\",\"overcapture\":{\"maximum_amount_capturable\":6585,\"status\":\"unavailable\"},\"payment_account_reference\":\"500118UVLYM1NEIFOB1NHL8V49JIC\",\"regulated_status\":\"unregulated\",\"three_d_secure\":{\"authentication_flow\":\"frictionless\",\"electronic_commerce_indicator\":\"06\",\"exemption_indicator\":null,\"result\":\"exempted\",\"result_reason\":null,\"transaction_id\":\"025e0727-d97f-44d0-b511-506c27c0e98c\",\"version\":\"2.2.0\"},\"wallet\":null},\"type\":\"card\"},\"refunded\":false,\"source\":null,\"status\":\"succeeded\",\"mit_params\":{\"network_transaction_id\":\"MCSSHGCHN0111\"}},\"confirmation_method\":\"manual\",\"created\":1768127825,\"currency\":\"eur\",\"customer\":null,\"last_payment_error\":null,\"livemode\":true,\"metadata\":{\"payment_id\":\"rpM6GVmMNqWnbhYbi2mI8GAbo\",\"payments_extension\":\"true\",\"payments_extension_type\":\"card\",\"reconciliation_flow\":\"payments_api\",\"shop_id\":\"751927347\"},\"next_action\":null,\"payment_method\":\"pm_1SoM17IkWweOM9jApfTVyfU2\",\"payment_method_types\":[\"card\"],\"source\":null,\"status\":\"succeeded\"}"</t>
  </si>
  <si>
    <t>AS-96460</t>
  </si>
  <si>
    <t>gid://shopify/Order/7445455667538</t>
  </si>
  <si>
    <t>gid://shopify/OrderTransaction/8622867186002</t>
  </si>
  <si>
    <t>2026-01-21T11:23:50Z</t>
  </si>
  <si>
    <t>ch_3SrzVrIkWweOM9jA1rhmjyjB</t>
  </si>
  <si>
    <t>rKhLF9uREBgiwn7yhb6tPsYn6</t>
  </si>
  <si>
    <t>pi_3SrzVrIkWweOM9jA1ywArg8u</t>
  </si>
  <si>
    <t>"{\"id\":\"pi_3SrzVrIkWweOM9jA1ywArg8u\",\"object\":\"payment_intent\",\"amount\":2490,\"amount_capturable\":0,\"amount_received\":2490,\"canceled_at\":null,\"cancellation_reason\":null,\"capture_method\":\"automatic\",\"latest_charge\":{\"id\":\"ch_3SrzVrIkWweOM9jA1rhmjyjB\",\"object\":\"charge\",\"amount\":2490,\"application_fee\":\"fee_1SrzVvIkWweOM9jAzWIfWTm5\",\"balance_transaction\":\"txn_3SrzVrIkWweOM9jA1pxiyW4M\",\"captured\":true,\"created\":1768994634,\"currency\":\"eur\",\"failure_code\":null,\"failure_message\":null,\"fraud_details\":{},\"livemode\":true,\"metadata\":{\"payment_id\":\"rKhLF9uREBgiwn7yhb6tPsYn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zVrIkWweOM9jA1ywArg8u\",\"payment_method\":\"pm_1SrzVrIkWweOM9jAot1fZzIE\",\"payment_method_details\":{\"card\":{\"amount_authorized\":2490,\"authorization_code\":\"340764\",\"brand\":\"visa\",\"checks\":{\"address_line1_check\":\"fail\",\"address_postal_code_check\":\"fail\",\"cvc_check\":\"pass\"},\"country\":\"FR\",\"description\":\"Visa Gold\",\"ds_transaction_id\":null,\"exp_month\":10,\"exp_year\":2027,\"extended_authorization\":{\"status\":\"disabled\"},\"fingerprint\":\"eoGaEnHBbHTNiVD0\",\"funding\":\"debit\",\"iin\":\"463344\",\"incremental_authorization\":{\"status\":\"unavailable\"},\"installments\":null,\"issuer\":\"BPCE\",\"last4\":\"5101\",\"mandate\":null,\"moto\":false,\"multicapture\":{\"status\":\"unavailable\"},\"network\":\"visa\",\"network_token\":{\"used\":false},\"network_transaction_id\":\"486021410343649\",\"overcapture\":{\"maximum_amount_capturable\":2490,\"status\":\"unavailable\"},\"payment_account_reference\":\"V001AACC328012021101948353960\",\"regulated_status\":\"unregulated\",\"three_d_secure\":{\"authentication_flow\":\"frictionless\",\"electronic_commerce_indicator\":\"07\",\"exemption_indicator\":null,\"result\":\"exempted\",\"result_reason\":null,\"transaction_id\":\"3da2a1fc-37a1-4215-8e3a-a2b6d45125b2\",\"version\":\"2.2.0\"},\"wallet\":null},\"type\":\"card\"},\"refunded\":false,\"source\":null,\"status\":\"succeeded\",\"mit_params\":{\"network_transaction_id\":\"486021410343649\"}},\"confirmation_method\":\"manual\",\"created\":1768994631,\"currency\":\"eur\",\"customer\":null,\"last_payment_error\":null,\"livemode\":true,\"metadata\":{\"payment_id\":\"rKhLF9uREBgiwn7yhb6tPsYn6\",\"payments_extension\":\"true\",\"payments_extension_type\":\"card\",\"reconciliation_flow\":\"payments_api\",\"shop_id\":\"751927347\"},\"next_action\":null,\"payment_method\":\"pm_1SrzVrIkWweOM9jAot1fZzIE\",\"payment_method_types\":[\"card\"],\"source\":null,\"status\":\"succeeded\"}"</t>
  </si>
  <si>
    <t>AS-95765</t>
  </si>
  <si>
    <t>gid://shopify/Order/7424398590290</t>
  </si>
  <si>
    <t>gid://shopify/OrderTransaction/8596933673298</t>
  </si>
  <si>
    <t>2026-01-12T15:53:30Z</t>
  </si>
  <si>
    <t>ch_3SonQtIkWweOM9jA0hw6pNrV</t>
  </si>
  <si>
    <t>rV0SPes4i28j9pfSJDqZjPucu</t>
  </si>
  <si>
    <t>pi_3SonQtIkWweOM9jA098p3ixA</t>
  </si>
  <si>
    <t>"{\"id\":\"pi_3SonQtIkWweOM9jA098p3ixA\",\"object\":\"payment_intent\",\"amount\":10580,\"amount_capturable\":0,\"amount_received\":10580,\"canceled_at\":null,\"cancellation_reason\":null,\"capture_method\":\"automatic\",\"latest_charge\":{\"id\":\"ch_3SonQtIkWweOM9jA0hw6pNrV\",\"object\":\"charge\",\"amount\":10580,\"application_fee\":\"fee_1SonQuIkWweOM9jAmrUibR0s\",\"balance_transaction\":\"txn_3SonQtIkWweOM9jA09nQykhE\",\"captured\":true,\"created\":1768233212,\"currency\":\"eur\",\"failure_code\":null,\"failure_message\":null,\"fraud_details\":{},\"livemode\":true,\"metadata\":{\"payment_id\":\"rV0SPes4i28j9pfSJDqZjPuc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nQtIkWweOM9jA098p3ixA\",\"payment_method\":\"pm_1SonQtIkWweOM9jAGbPYvtCF\",\"payment_method_details\":{\"card\":{\"amount_authorized\":10580,\"authorization_code\":\"449673\",\"brand\":\"visa\",\"checks\":{\"address_line1_check\":\"unavailable\",\"address_postal_code_check\":\"unavailable\",\"cvc_check\":null},\"country\":\"ES\",\"description\":\"Visa Classic\",\"ds_transaction_id\":null,\"exp_month\":2,\"exp_year\":2028,\"extended_authorization\":{\"status\":\"disabled\"},\"fingerprint\":\"aOILsdm0IqPab0K2\",\"funding\":\"debit\",\"iin\":\"450827\",\"incremental_authorization\":{\"status\":\"unavailable\"},\"installments\":null,\"issuer\":\"CAJA LABORAL POPULAR COOP. DE CREDITO\",\"last4\":\"3036\",\"mandate\":null,\"moto\":false,\"multicapture\":{\"status\":\"unavailable\"},\"network\":\"visa\",\"network_token\":{\"used\":true},\"network_transaction_id\":\"486012572121776\",\"overcapture\":{\"maximum_amount_capturable\":10580,\"status\":\"unavailable\"},\"payment_account_reference\":\"V0010013023076458849059612323\",\"regulated_status\":\"unregulated\",\"three_d_secure\":null,\"wallet\":null},\"type\":\"card\"},\"refunded\":false,\"source\":null,\"status\":\"succeeded\",\"mit_params\":{\"network_transaction_id\":\"486012572121776\"}},\"confirmation_method\":\"manual\",\"created\":1768233211,\"currency\":\"eur\",\"customer\":null,\"last_payment_error\":null,\"livemode\":true,\"metadata\":{\"payment_id\":\"rV0SPes4i28j9pfSJDqZjPucu\",\"payments_extension\":\"true\",\"payments_extension_type\":\"card\",\"reconciliation_flow\":\"payments_api\",\"shop_id\":\"751927347\"},\"next_action\":null,\"payment_method\":\"pm_1SonQtIkWweOM9jAGbPYvtCF\",\"payment_method_types\":[\"card\"],\"source\":null,\"status\":\"succeeded\"}"</t>
  </si>
  <si>
    <t>AS-97044</t>
  </si>
  <si>
    <t>gid://shopify/Order/7511786783058</t>
  </si>
  <si>
    <t>gid://shopify/OrderTransaction/8644715381074</t>
  </si>
  <si>
    <t>2026-01-29T11:21:29Z</t>
  </si>
  <si>
    <t>ch_3SutHyIkWweOM9jA0w0K199e</t>
  </si>
  <si>
    <t>r8kEWkcaPjyb7CZXvo8OmFplL</t>
  </si>
  <si>
    <t>pi_3SutHyIkWweOM9jA0PbsLX20</t>
  </si>
  <si>
    <t>"{\"id\":\"pi_3SutHyIkWweOM9jA0PbsLX20\",\"object\":\"payment_intent\",\"amount\":6795,\"amount_capturable\":0,\"amount_received\":6795,\"canceled_at\":null,\"cancellation_reason\":null,\"capture_method\":\"automatic\",\"latest_charge\":{\"id\":\"ch_3SutHyIkWweOM9jA0w0K199e\",\"object\":\"charge\",\"amount\":6795,\"application_fee\":\"fee_1SutI0IkWweOM9jA4AyqQT63\",\"balance_transaction\":\"txn_3SutHyIkWweOM9jA0B4v6L6O\",\"captured\":true,\"created\":1769685692,\"currency\":\"eur\",\"failure_code\":null,\"failure_message\":null,\"fraud_details\":{},\"livemode\":true,\"metadata\":{\"payment_id\":\"r8kEWkcaPjyb7CZXvo8OmFpl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tHyIkWweOM9jA0PbsLX20\",\"payment_method\":\"pm_1SutHyIkWweOM9jAZvQEzgt5\",\"payment_method_details\":{\"card\":{\"amount_authorized\":6795,\"authorization_code\":\"212321\",\"brand\":\"visa\",\"checks\":{\"address_line1_check\":\"unavailable\",\"address_postal_code_check\":\"unavailable\",\"cvc_check\":\"pass\"},\"country\":\"ES\",\"description\":\"Visa Classic\",\"ds_transaction_id\":null,\"exp_month\":1,\"exp_year\":2028,\"extended_authorization\":{\"status\":\"disabled\"},\"fingerprint\":\"RJRym3WzMj4Uxi9C\",\"funding\":\"credit\",\"iin\":\"455223\",\"incremental_authorization\":{\"status\":\"unavailable\"},\"installments\":null,\"issuer\":\"BANCO BILBAO VIZCAYA ARGENTARIA S.A. (BBVA)\",\"last4\":\"6226\",\"mandate\":null,\"moto\":false,\"multicapture\":{\"status\":\"unavailable\"},\"network\":\"visa\",\"network_token\":{\"used\":false},\"network_transaction_id\":\"486029408929847\",\"overcapture\":{\"maximum_amount_capturable\":6795,\"status\":\"unavailable\"},\"payment_account_reference\":\"V0010014623072342612340806067\",\"regulated_status\":\"unregulated\",\"three_d_secure\":null,\"wallet\":null},\"type\":\"card\"},\"refunded\":false,\"source\":null,\"status\":\"succeeded\",\"mit_params\":{\"network_transaction_id\":\"486029408929847\"}},\"confirmation_method\":\"manual\",\"created\":1769685690,\"currency\":\"eur\",\"customer\":null,\"last_payment_error\":null,\"livemode\":true,\"metadata\":{\"payment_id\":\"r8kEWkcaPjyb7CZXvo8OmFplL\",\"payments_extension\":\"true\",\"payments_extension_type\":\"card\",\"reconciliation_flow\":\"payments_api\",\"shop_id\":\"751927347\"},\"next_action\":null,\"payment_method\":\"pm_1SutHyIkWweOM9jAZvQEzgt5\",\"payment_method_types\":[\"card\"],\"source\":null,\"status\":\"succeeded\"}"</t>
  </si>
  <si>
    <t>AS-95068</t>
  </si>
  <si>
    <t>gid://shopify/Order/7399692927314</t>
  </si>
  <si>
    <t>gid://shopify/OrderTransaction/8576499777874</t>
  </si>
  <si>
    <t>2026-01-04T18:31:31Z</t>
  </si>
  <si>
    <t>ch_3Slw5QIkWweOM9jA2i2CsRVy</t>
  </si>
  <si>
    <t>rC8YRaFwNeuf75ut5gxXKsYlo</t>
  </si>
  <si>
    <t>pi_3Slw5QIkWweOM9jA2cU3ZAUX</t>
  </si>
  <si>
    <t>"{\"id\":\"pi_3Slw5QIkWweOM9jA2cU3ZAUX\",\"object\":\"payment_intent\",\"amount\":3190,\"amount_capturable\":0,\"amount_received\":3190,\"canceled_at\":null,\"cancellation_reason\":null,\"capture_method\":\"automatic\",\"latest_charge\":{\"id\":\"ch_3Slw5QIkWweOM9jA2i2CsRVy\",\"object\":\"charge\",\"amount\":3190,\"application_fee\":\"fee_1Slw63IkWweOM9jAVGPEaZkC\",\"balance_transaction\":\"txn_3Slw5QIkWweOM9jA2Y9ShanA\",\"captured\":true,\"created\":1767551530,\"currency\":\"eur\",\"failure_code\":null,\"failure_message\":null,\"fraud_details\":{},\"livemode\":true,\"metadata\":{\"payment_id\":\"rC8YRaFwNeuf75ut5gxXKsYl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w5QIkWweOM9jA2cU3ZAUX\",\"payment_method\":\"pm_1Slw5QIkWweOM9jASgfyPLw1\",\"payment_method_details\":{\"card\":{\"amount_authorized\":3190,\"authorization_code\":\"600373\",\"brand\":\"mastercard\",\"checks\":{\"address_line1_check\":\"unavailable\",\"address_postal_code_check\":\"unavailable\",\"cvc_check\":\"pass\"},\"country\":\"IT\",\"description\":\"MasterCard Platinum Prepaid Travel (UK and Brazil)\",\"ds_transaction_id\":null,\"exp_month\":8,\"exp_year\":2030,\"extended_authorization\":{\"status\":\"disabled\"},\"fingerprint\":\"z9PeVAVz6djMQScD\",\"funding\":\"prepaid\",\"iin\":\"533317\",\"incremental_authorization\":{\"status\":\"unavailable\"},\"installments\":null,\"issuer\":\"POSTEPAY S.P.A\",\"last4\":\"0125\",\"mandate\":null,\"moto\":false,\"multicapture\":{\"status\":\"unavailable\"},\"network\":\"mastercard\",\"network_token\":{\"used\":false},\"network_transaction_id\":\"MTPVF8F220104\",\"overcapture\":{\"maximum_amount_capturable\":3190,\"status\":\"unavailable\"},\"payment_account_reference\":\"50018IHK48NVWV9DV3HHV6LL7CN9P\",\"regulated_status\":\"unregulated\",\"three_d_secure\":{\"authentication_flow\":\"challenge\",\"electronic_commerce_indicator\":\"02\",\"exemption_indicator\":null,\"result\":\"authenticated\",\"result_reason\":null,\"transaction_id\":\"6d0f0fc5-487c-4975-ac3c-e71f82b23169\",\"version\":\"2.2.0\"},\"wallet\":null},\"type\":\"card\"},\"refunded\":false,\"source\":null,\"status\":\"succeeded\",\"mit_params\":{\"network_transaction_id\":\"MTPVF8F220104\"}},\"confirmation_method\":\"manual\",\"created\":1767551492,\"currency\":\"eur\",\"customer\":null,\"last_payment_error\":null,\"livemode\":true,\"metadata\":{\"payment_id\":\"rC8YRaFwNeuf75ut5gxXKsYlo\",\"payments_extension\":\"true\",\"payments_extension_type\":\"card\",\"reconciliation_flow\":\"payments_api\",\"shop_id\":\"751927347\"},\"next_action\":null,\"payment_method\":\"pm_1Slw5QIkWweOM9jASgfyPLw1\",\"payment_method_types\":[\"card\"],\"source\":null,\"status\":\"succeeded\"}"</t>
  </si>
  <si>
    <t>AS-95962</t>
  </si>
  <si>
    <t>gid://shopify/Order/7429076549970</t>
  </si>
  <si>
    <t>gid://shopify/OrderTransaction/8603191542098</t>
  </si>
  <si>
    <t>2026-01-14T22:43:12Z</t>
  </si>
  <si>
    <t>ch_3SpcmSIkWweOM9jA0bgBg4PT</t>
  </si>
  <si>
    <t>rtLodZacgitQMJiiMzj8RGTWm</t>
  </si>
  <si>
    <t>pi_3SpcmSIkWweOM9jA0M9cXO64</t>
  </si>
  <si>
    <t>"{\"id\":\"pi_3SpcmSIkWweOM9jA0M9cXO64\",\"object\":\"payment_intent\",\"amount\":17537,\"amount_capturable\":0,\"amount_received\":17537,\"canceled_at\":null,\"cancellation_reason\":null,\"capture_method\":\"automatic\",\"latest_charge\":{\"id\":\"ch_3SpcmSIkWweOM9jA0bgBg4PT\",\"object\":\"charge\",\"amount\":17537,\"application_fee\":\"fee_1SpcmVIkWweOM9jAzZZKO6Bn\",\"balance_transaction\":\"txn_3SpcmSIkWweOM9jA0zD7QPBi\",\"captured\":true,\"created\":1768430594,\"currency\":\"eur\",\"failure_code\":null,\"failure_message\":null,\"fraud_details\":{},\"livemode\":true,\"metadata\":{\"payment_id\":\"rtLodZacgitQMJiiMzj8RGTW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cmSIkWweOM9jA0M9cXO64\",\"payment_method\":\"pm_1SpcmSIkWweOM9jA3RAyzCme\",\"payment_method_details\":{\"card\":{\"amount_authorized\":17537,\"authorization_code\":\"210999\",\"brand\":\"visa\",\"checks\":{\"address_line1_check\":\"unavailable\",\"address_postal_code_check\":\"unavailable\",\"cvc_check\":\"pass\"},\"country\":\"ES\",\"description\":\"Visa Classic\",\"ds_transaction_id\":null,\"exp_month\":10,\"exp_year\":2031,\"extended_authorization\":{\"status\":\"disabled\"},\"fingerprint\":\"9iL5R5VRL9W21uPd\",\"funding\":\"credit\",\"iin\":\"476663\",\"incremental_authorization\":{\"status\":\"unavailable\"},\"installments\":null,\"issuer\":\"CAIXABANK S.A.\",\"last4\":\"1819\",\"mandate\":null,\"moto\":false,\"multicapture\":{\"status\":\"unavailable\"},\"network\":\"visa\",\"network_token\":{\"used\":false},\"network_transaction_id\":\"486014817943950\",\"overcapture\":{\"maximum_amount_capturable\":17537,\"status\":\"unavailable\"},\"payment_account_reference\":\"V0010015819306509401935044889\",\"regulated_status\":\"unregulated\",\"three_d_secure\":null,\"wallet\":null},\"type\":\"card\"},\"refunded\":false,\"source\":null,\"status\":\"succeeded\",\"mit_params\":{\"network_transaction_id\":\"486014817943950\"}},\"confirmation_method\":\"manual\",\"created\":1768430592,\"currency\":\"eur\",\"customer\":null,\"last_payment_error\":null,\"livemode\":true,\"metadata\":{\"payment_id\":\"rtLodZacgitQMJiiMzj8RGTWm\",\"payments_extension\":\"true\",\"payments_extension_type\":\"card\",\"reconciliation_flow\":\"payments_api\",\"shop_id\":\"751927347\"},\"next_action\":null,\"payment_method\":\"pm_1SpcmSIkWweOM9jA3RAyzCme\",\"payment_method_types\":[\"card\"],\"source\":null,\"status\":\"succeeded\"}"</t>
  </si>
  <si>
    <t>AS-95009</t>
  </si>
  <si>
    <t>gid://shopify/Order/7398677512530</t>
  </si>
  <si>
    <t>gid://shopify/OrderTransaction/8575284019538</t>
  </si>
  <si>
    <t>2026-01-04T09:25:45Z</t>
  </si>
  <si>
    <t>py_3SlnZFIkWweOM9jA1yyyyMfu</t>
  </si>
  <si>
    <t>rsDw4iQPmdLN6CbmuH0NLr7qG</t>
  </si>
  <si>
    <t>"{\"id\":\"py_3SlnZFIkWweOM9jA1yyyyMfu\",\"object\":\"charge\",\"amount\":3790,\"application_fee\":\"fee_1SlnZkIkWweOM9jAyUm3ZIIg\",\"balance_transaction\":\"txn_3SlnZFIkWweOM9jA1twEy3mR\",\"captured\":true,\"created\":1767518776,\"currency\":\"eur\",\"failure_code\":null,\"failure_message\":null,\"fraud_details\":{},\"livemode\":true,\"metadata\":{\"payments_extension_type\":\"klarna\",\"payments_extension\":\"true\",\"shop_id\":\"751927347\",\"reconciliation_flow\":\"payments_api\",\"payment_id\":\"rsDw4iQPmdLN6CbmuH0NLr7qG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lnZFIkWweOM9jA1qGlQS2m\",\"payment_method\":\"pm_1SlnZFIkWweOM9jAT3cC8AMl\",\"payment_method_details\":{\"klarna\":{\"payer_details\":{\"address\":{\"country\":\"ES\"}},\"payment_method_category\":\"pay_in_installments\",\"preferred_locale\":\"es-ES\"},\"type\":\"klarna\"},\"refunded\":false,\"source\":null,\"status\":\"succeeded\"}"</t>
  </si>
  <si>
    <t>AS-95916</t>
  </si>
  <si>
    <t>gid://shopify/Order/7427989832018</t>
  </si>
  <si>
    <t>gid://shopify/OrderTransaction/8601753977170</t>
  </si>
  <si>
    <t>2026-01-14T12:44:14Z</t>
  </si>
  <si>
    <t>py_3SpTQoIkWweOM9jA0BvSuZxY</t>
  </si>
  <si>
    <t>rHNtxvk5ksaq1NdjJFE5vnpR3</t>
  </si>
  <si>
    <t>"{\"id\":\"py_3SpTQoIkWweOM9jA0BvSuZxY\",\"object\":\"charge\",\"amount\":6590,\"application_fee\":\"fee_1SpTRNIkWweOM9jA7EC4GcaV\",\"balance_transaction\":\"txn_3SpTQoIkWweOM9jA0ms70ycF\",\"captured\":true,\"created\":1768394689,\"currency\":\"eur\",\"failure_code\":null,\"failure_message\":null,\"fraud_details\":{},\"livemode\":true,\"metadata\":{\"payments_extension_type\":\"klarna\",\"reconciliation_flow\":\"payments_api\",\"shop_id\":\"751927347\",\"payments_extension\":\"true\",\"payment_id\":\"rHNtxvk5ksaq1NdjJFE5vnpR3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pTQoIkWweOM9jA0nDVA3Rb\",\"payment_method\":\"pm_1SpTQoIkWweOM9jAe6avlCKw\",\"payment_method_details\":{\"klarna\":{\"payer_details\":{\"address\":{\"country\":\"ES\"}},\"payment_method_category\":\"pay_in_installments\",\"preferred_locale\":\"es-ES\"},\"type\":\"klarna\"},\"refunded\":false,\"source\":null,\"status\":\"succeeded\"}"</t>
  </si>
  <si>
    <t>AS-95438</t>
  </si>
  <si>
    <t>gid://shopify/Order/7415999070546</t>
  </si>
  <si>
    <t>gid://shopify/OrderTransaction/8588611944786</t>
  </si>
  <si>
    <t>2026-01-09T09:24:07Z</t>
  </si>
  <si>
    <t>9DR70045KN555551H</t>
  </si>
  <si>
    <t>"{\"id\":\"9DR70045KN555551H\",\"intent\":\"CAPTURE\",\"status\":\"COMPLETED\",\"payment_source\":{\"paypal\":{\"email_address\":\"Regina.Niessen@gmx.de\",\"account_id\":\"76CM98ZEBUEK8\",\"account_status\":\"VERIFIED\",\"name\":{\"given_name\":\"Regina\",\"surname\":\"Nie\u00dfen\"},\"phone_number\":{\"national_number\":\"491749994190\"},\"address\":{\"address_line_1\":\"Bergstr.34\",\"address_line_2\":\"34\",\"admin_area_2\":\"Bermatingen\",\"postal_code\":\"88697\",\"country_code\":\"DE\"}}},\"purchase_units\":[{\"reference_id\":\"default\",\"amount\":{\"currency_code\":\"EUR\",\"value\":\"44.90\",\"breakdown\":{\"item_total\":{\"currency_code\":\"EUR\",\"value\":\"39.95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Animals Drawings the elephant - P\u00f3ster \\/ Sin marco \\/ 60x90\",\"custom_id\":\"{\\\"shop_id\\\":751927347,\\\"session_id\\\":\\\"rvHhsfxJrF7ZDaSyqRYc0StG1\\\"}\",\"invoice_id\":\"rvHhsfxJrF7ZDaSyqRYc0StG1\",\"items\":[{\"name\":\"Pablo Picasso Animals Drawings the elephant - P\u00f3ster \\/ Sin marco \\/ 60x90\",\"unit_amount\":{\"currency_code\":\"EUR\",\"value\":\"39.95\"},\"tax\":{\"currency_code\":\"EUR\",\"value\":\"0.00\"},\"quantity\":\"1\"}],\"shipping\":{\"name\":{\"full_name\":\"Regina Nie\u00dfen\"},\"address\":{\"address_line_1\":\"Bergstr.34\",\"admin_area_2\":\"Bermatingen\",\"postal_code\":\"88697\",\"country_code\":\"DE\"}},\"supplementary_data\":{\"tax_nexus\":[]},\"payments\":{\"captures\":[{\"id\":\"0HY93932SX500304W\",\"status\":\"COMPLETED\",\"amount\":{\"currency_code\":\"EUR\",\"value\":\"44.90\"},\"final_capture\":true,\"disbursement_mode\":\"INSTANT\",\"seller_protection\":{\"status\":\"ELIGIBLE\",\"dispute_categories\":[\"ITEM_NOT_RECEIVED\",\"UNAUTHORIZED_TRANSACTION\"]},\"seller_receivable_breakdown\":{\"gross_amount\":{\"currency_code\":\"EUR\",\"value\":\"44.90\"},\"paypal_fee\":{\"currency_code\":\"EUR\",\"value\":\"1.65\"},\"net_amount\":{\"currency_code\":\"EUR\",\"value\":\"43.25\"}},\"invoice_id\":\"rvHhsfxJrF7ZDaSyqRYc0StG1\",\"custom_id\":\"{\\\"shop_id\\\":751927347,\\\"session_id\\\":\\\"rvHhsfxJrF7ZDaSyqRYc0StG1\\\"}\",\"links\":[{\"href\":\"https:\\/\\/api.paypal.com\\/v2\\/payments\\/captures\\/0HY93932SX500304W\",\"rel\":\"self\",\"method\":\"GET\"},{\"href\":\"https:\\/\\/api.paypal.com\\/v2\\/payments\\/captures\\/0HY93932SX500304W\\/refund\",\"rel\":\"refund\",\"method\":\"POST\"},{\"href\":\"https:\\/\\/api.paypal.com\\/v2\\/checkout\\/orders\\/9DR70045KN555551H\",\"rel\":\"up\",\"method\":\"GET\"}],\"create_time\":\"2026-01-09T09:24:08Z\",\"update_time\":\"2026-01-09T09:24:08Z\"}]}}],\"payer\":{\"name\":{\"given_name\":\"Regina\",\"surname\":\"Nie\u00dfen\"},\"email_address\":\"Regina.Niessen@gmx.de\",\"payer_id\":\"76CM98ZEBUEK8\",\"phone\":{\"phone_number\":{\"national_number\":\"491749994190\"}},\"address\":{\"address_line_1\":\"Bergstr.34\",\"address_line_2\":\"34\",\"admin_area_2\":\"Bermatingen\",\"postal_code\":\"88697\",\"country_code\":\"DE\"}},\"create_time\":\"2026-01-09T09:22:38Z\",\"update_time\":\"2026-01-09T09:24:08Z\",\"links\":[{\"href\":\"https:\\/\\/api.paypal.com\\/v2\\/checkout\\/orders\\/9DR70045KN555551H\",\"rel\":\"self\",\"method\":\"GET\"}]}"</t>
  </si>
  <si>
    <t>AS-96828</t>
  </si>
  <si>
    <t>gid://shopify/Order/7495807402322</t>
  </si>
  <si>
    <t>gid://shopify/OrderTransaction/8635671019858</t>
  </si>
  <si>
    <t>2026-01-26T11:58:49Z</t>
  </si>
  <si>
    <t>27L861421B162201A</t>
  </si>
  <si>
    <t>"{\"id\":\"27L861421B162201A\",\"intent\":\"CAPTURE\",\"status\":\"COMPLETED\",\"payment_source\":{\"paypal\":{\"email_address\":\"patrito.barbara@gmail.com\",\"account_id\":\"3F8TMQUZ6UR3J\",\"account_status\":\"VERIFIED\",\"name\":{\"given_name\":\"Barbara\",\"surname\":\"Patrito\"},\"phone_number\":{\"national_number\":\"393458472321\"},\"address\":{\"address_line_1\":\"Via Albenga, 120\",\"admin_area_2\":\"Rivoli\",\"admin_area_1\":\"TO\",\"postal_code\":\"10098\",\"country_code\":\"IT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addies Mood - jotadejai - P\u00f3ster \\/ Sin marco \\/ 40x50\",\"custom_id\":\"{\\\"shop_id\\\":751927347,\\\"session_id\\\":\\\"rpaf1V3p07Vl0b7h3nD4gSHMD\\\"}\",\"invoice_id\":\"rpaf1V3p07Vl0b7h3nD4gSHMD\",\"items\":[{\"name\":\"Maddies Mood - jotadejai - P\u00f3ster \\/ Sin marco \\/ 40x50\",\"unit_amount\":{\"currency_code\":\"EUR\",\"value\":\"26.95\"},\"tax\":{\"currency_code\":\"EUR\",\"value\":\"0.00\"},\"quantity\":\"1\"}],\"shipping\":{\"name\":{\"full_name\":\"Barbara Patrito\"},\"address\":{\"address_line_1\":\"Via Ivrea 70\",\"admin_area_2\":\"Rivoli\",\"admin_area_1\":\"Torino\",\"postal_code\":\"10098\",\"country_code\":\"IT\"}},\"payments\":{\"captures\":[{\"id\":\"6BY04546J85528921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paf1V3p07Vl0b7h3nD4gSHMD\",\"custom_id\":\"{\\\"shop_id\\\":751927347,\\\"session_id\\\":\\\"rpaf1V3p07Vl0b7h3nD4gSHMD\\\"}\",\"links\":[{\"href\":\"https:\\/\\/api.paypal.com\\/v2\\/payments\\/captures\\/6BY04546J85528921\",\"rel\":\"self\",\"method\":\"GET\"},{\"href\":\"https:\\/\\/api.paypal.com\\/v2\\/payments\\/captures\\/6BY04546J85528921\\/refund\",\"rel\":\"refund\",\"method\":\"POST\"},{\"href\":\"https:\\/\\/api.paypal.com\\/v2\\/checkout\\/orders\\/27L861421B162201A\",\"rel\":\"up\",\"method\":\"GET\"}],\"create_time\":\"2026-01-26T11:58:52Z\",\"update_time\":\"2026-01-26T11:58:52Z\"}]}}],\"payer\":{\"name\":{\"given_name\":\"Barbara\",\"surname\":\"Patrito\"},\"email_address\":\"patrito.barbara@gmail.com\",\"payer_id\":\"3F8TMQUZ6UR3J\",\"phone\":{\"phone_number\":{\"national_number\":\"393458472321\"}},\"address\":{\"address_line_1\":\"Via Albenga, 120\",\"admin_area_2\":\"Rivoli\",\"admin_area_1\":\"TO\",\"postal_code\":\"10098\",\"country_code\":\"IT\"}},\"create_time\":\"2026-01-26T11:58:20Z\",\"update_time\":\"2026-01-26T11:58:52Z\",\"links\":[{\"href\":\"https:\\/\\/api.paypal.com\\/v2\\/checkout\\/orders\\/27L861421B162201A\",\"rel\":\"self\",\"method\":\"GET\"}]}"</t>
  </si>
  <si>
    <t>AS-95108</t>
  </si>
  <si>
    <t>gid://shopify/Order/7400448196946</t>
  </si>
  <si>
    <t>gid://shopify/OrderTransaction/8577463714130</t>
  </si>
  <si>
    <t>2026-01-05T08:20:36Z</t>
  </si>
  <si>
    <t>ch_3Sm91lIkWweOM9jA1ov8RaYL</t>
  </si>
  <si>
    <t>r934r5PFQ1sLSW76cpUl4JB5v</t>
  </si>
  <si>
    <t>pi_3Sm91lIkWweOM9jA1ZCAeplU</t>
  </si>
  <si>
    <t>"{\"id\":\"pi_3Sm91lIkWweOM9jA1ZCAeplU\",\"object\":\"payment_intent\",\"amount\":5885,\"amount_capturable\":0,\"amount_received\":5885,\"canceled_at\":null,\"cancellation_reason\":null,\"capture_method\":\"automatic\",\"latest_charge\":{\"id\":\"ch_3Sm91lIkWweOM9jA1ov8RaYL\",\"object\":\"charge\",\"amount\":5885,\"application_fee\":\"fee_1Sm91nIkWweOM9jAm6McteBa\",\"balance_transaction\":\"txn_3Sm91lIkWweOM9jA1L5OHyrE\",\"captured\":true,\"created\":1767601238,\"currency\":\"eur\",\"failure_code\":null,\"failure_message\":null,\"fraud_details\":{},\"livemode\":true,\"metadata\":{\"payment_id\":\"r934r5PFQ1sLSW76cpUl4JB5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91lIkWweOM9jA1ZCAeplU\",\"payment_method\":\"pm_1Sm91lIkWweOM9jAdaS670FP\",\"payment_method_details\":{\"card\":{\"amount_authorized\":5885,\"authorization_code\":\"686552\",\"brand\":\"visa\",\"checks\":{\"address_line1_check\":\"unavailable\",\"address_postal_code_check\":\"unavailable\",\"cvc_check\":\"pass\"},\"country\":\"FR\",\"description\":\"Visa Classic\",\"ds_transaction_id\":null,\"exp_month\":2,\"exp_year\":2026,\"extended_authorization\":{\"status\":\"disabled\"},\"fingerprint\":\"8lYaxP0AFqJVSgH6\",\"funding\":\"debit\",\"iin\":\"453304\",\"incremental_authorization\":{\"status\":\"unavailable\"},\"installments\":null,\"issuer\":\"CREDIT AGRICOLE SOCIETE ANONYME\",\"last4\":\"3935\",\"mandate\":null,\"moto\":false,\"multicapture\":{\"status\":\"unavailable\"},\"network\":\"visa\",\"network_token\":{\"used\":false},\"network_transaction_id\":\"486005300390587\",\"overcapture\":{\"maximum_amount_capturable\":5885,\"status\":\"unavailable\"},\"payment_account_reference\":\"V0010015823074288380183656601\",\"regulated_status\":\"unregulated\",\"three_d_secure\":{\"authentication_flow\":\"frictionless\",\"electronic_commerce_indicator\":\"07\",\"exemption_indicator\":null,\"result\":\"exempted\",\"result_reason\":null,\"transaction_id\":\"368f7ff6-3d4f-433e-9e72-a06a5cdace2f\",\"version\":\"2.2.0\"},\"wallet\":null},\"type\":\"card\"},\"refunded\":false,\"source\":null,\"status\":\"succeeded\",\"mit_params\":{\"network_transaction_id\":\"486005300390587\"}},\"confirmation_method\":\"manual\",\"created\":1767601237,\"currency\":\"eur\",\"customer\":null,\"last_payment_error\":null,\"livemode\":true,\"metadata\":{\"payment_id\":\"r934r5PFQ1sLSW76cpUl4JB5v\",\"payments_extension\":\"true\",\"payments_extension_type\":\"card\",\"reconciliation_flow\":\"payments_api\",\"shop_id\":\"751927347\"},\"next_action\":null,\"payment_method\":\"pm_1Sm91lIkWweOM9jAdaS670FP\",\"payment_method_types\":[\"card\"],\"source\":null,\"status\":\"succeeded\"}"</t>
  </si>
  <si>
    <t>AS-94806</t>
  </si>
  <si>
    <t>gid://shopify/Order/7393074282834</t>
  </si>
  <si>
    <t>gid://shopify/OrderTransaction/8565735260498</t>
  </si>
  <si>
    <t>2026-01-01T12:22:52Z</t>
  </si>
  <si>
    <t>79S2044648484323N</t>
  </si>
  <si>
    <t>"{\"id\":\"79S2044648484323N\",\"intent\":\"CAPTURE\",\"status\":\"COMPLETED\",\"payment_source\":{\"paypal\":{\"email_address\":\"sabrina.he@gmx.de\",\"account_id\":\"T6AU34G8ZZ35G\",\"account_status\":\"VERIFIED\",\"name\":{\"given_name\":\"Sabrina\",\"surname\":\"Mi\u00dflinger\"},\"phone_number\":{\"national_number\":\"1702776006\"},\"address\":{\"address_line_1\":\"Birnbaumstr.  4\",\"address_line_2\":\" \",\"admin_area_2\":\"Furth\",\"postal_code\":\"84095\",\"country_code\":\"DE\"}}},\"purchase_units\":[{\"reference_id\":\"default\",\"amount\":{\"currency_code\":\"EUR\",\"value\":\"85.70\",\"breakdown\":{\"item_total\":{\"currency_code\":\"EUR\",\"value\":\"85.70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arco roble 20x30cm - No\",\"custom_id\":\"{\\\"shop_id\\\":751927347,\\\"session_id\\\":\\\"rR0zuzQi9MH5yyb1PWtioXgmN\\\"}\",\"invoice_id\":\"rR0zuzQi9MH5yyb1PWtioXgmN\",\"items\":[{\"name\":\"Marco roble 20x30cm - No\",\"unit_amount\":{\"currency_code\":\"EUR\",\"value\":\"14.95\"},\"tax\":{\"currency_code\":\"EUR\",\"value\":\"0.00\"},\"quantity\":\"4\"},{\"name\":\"Toy Captain America - P\u00f3ster \\/ Sin marco \\/ 20x30\",\"unit_amount\":{\"currency_code\":\"EUR\",\"value\":\"12.95\"},\"tax\":{\"currency_code\":\"EUR\",\"value\":\"0.00\"},\"quantity\":\"1\"},{\"name\":\"Toy Superman - P\u00f3ster \\/ Sin marco \\/ 20x30\",\"unit_amount\":{\"currency_code\":\"EUR\",\"value\":\"12.95\"},\"tax\":{\"currency_code\":\"EUR\",\"value\":\"0.00\"},\"quantity\":\"1\"}],\"shipping\":{\"name\":{\"full_name\":\"Sabrina Mi\u00dflinger\"},\"address\":{\"address_line_1\":\"Birnbaumstr. 4\",\"admin_area_2\":\"Furth\",\"postal_code\":\"84095\",\"country_code\":\"DE\"}},\"supplementary_data\":{\"tax_nexus\":[]},\"payments\":{\"captures\":[{\"id\":\"7BG53258A10745635\",\"status\":\"COMPLETED\",\"amount\":{\"currency_code\":\"EUR\",\"value\":\"85.70\"},\"final_capture\":true,\"disbursement_mode\":\"INSTANT\",\"seller_protection\":{\"status\":\"ELIGIBLE\",\"dispute_categories\":[\"ITEM_NOT_RECEIVED\",\"UNAUTHORIZED_TRANSACTION\"]},\"seller_receivable_breakdown\":{\"gross_amount\":{\"currency_code\":\"EUR\",\"value\":\"85.70\"},\"paypal_fee\":{\"currency_code\":\"EUR\",\"value\":\"2.84\"},\"net_amount\":{\"currency_code\":\"EUR\",\"value\":\"82.86\"}},\"invoice_id\":\"rR0zuzQi9MH5yyb1PWtioXgmN\",\"custom_id\":\"{\\\"shop_id\\\":751927347,\\\"session_id\\\":\\\"rR0zuzQi9MH5yyb1PWtioXgmN\\\"}\",\"links\":[{\"href\":\"https:\\/\\/api.paypal.com\\/v2\\/payments\\/captures\\/7BG53258A10745635\",\"rel\":\"self\",\"method\":\"GET\"},{\"href\":\"https:\\/\\/api.paypal.com\\/v2\\/payments\\/captures\\/7BG53258A10745635\\/refund\",\"rel\":\"refund\",\"method\":\"POST\"},{\"href\":\"https:\\/\\/api.paypal.com\\/v2\\/checkout\\/orders\\/79S2044648484323N\",\"rel\":\"up\",\"method\":\"GET\"}],\"create_time\":\"2026-01-01T12:22:53Z\",\"update_time\":\"2026-01-01T12:22:53Z\"}]}}],\"payer\":{\"name\":{\"given_name\":\"Sabrina\",\"surname\":\"Mi\u00dflinger\"},\"email_address\":\"sabrina.he@gmx.de\",\"payer_id\":\"T6AU34G8ZZ35G\",\"phone\":{\"phone_number\":{\"national_number\":\"1702776006\"}},\"address\":{\"address_line_1\":\"Birnbaumstr.  4\",\"address_line_2\":\" \",\"admin_area_2\":\"Furth\",\"postal_code\":\"84095\",\"country_code\":\"DE\"}},\"create_time\":\"2026-01-01T12:20:57Z\",\"update_time\":\"2026-01-01T12:22:53Z\",\"links\":[{\"href\":\"https:\\/\\/api.paypal.com\\/v2\\/checkout\\/orders\\/79S2044648484323N\",\"rel\":\"self\",\"method\":\"GET\"}]}"</t>
  </si>
  <si>
    <t>AS-96406</t>
  </si>
  <si>
    <t>gid://shopify/Order/7444285620562</t>
  </si>
  <si>
    <t>gid://shopify/OrderTransaction/8621302579538</t>
  </si>
  <si>
    <t>2026-01-20T17:47:35Z</t>
  </si>
  <si>
    <t>ch_3Srj1gIkWweOM9jA1wteU4JN</t>
  </si>
  <si>
    <t>rd2h3n1Aq6xP5yAGhqGx2BPdr</t>
  </si>
  <si>
    <t>pi_3Srj1gIkWweOM9jA1ouZZI22</t>
  </si>
  <si>
    <t>"{\"id\":\"pi_3Srj1gIkWweOM9jA1ouZZI22\",\"object\":\"payment_intent\",\"amount\":4095,\"amount_capturable\":0,\"amount_received\":4095,\"canceled_at\":null,\"cancellation_reason\":null,\"capture_method\":\"automatic\",\"latest_charge\":{\"id\":\"ch_3Srj1gIkWweOM9jA1wteU4JN\",\"object\":\"charge\",\"amount\":4095,\"application_fee\":\"fee_1Srj1iIkWweOM9jAyscwOukV\",\"balance_transaction\":\"txn_3Srj1gIkWweOM9jA1b9UIToE\",\"captured\":true,\"created\":1768931257,\"currency\":\"eur\",\"failure_code\":null,\"failure_message\":null,\"fraud_details\":{},\"livemode\":true,\"metadata\":{\"payment_id\":\"rd2h3n1Aq6xP5yAGhqGx2BPd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j1gIkWweOM9jA1ouZZI22\",\"payment_method\":\"pm_1Srj1gIkWweOM9jALNuw9WoY\",\"payment_method_details\":{\"card\":{\"amount_authorized\":4095,\"authorization_code\":\"762978\",\"brand\":\"mastercard\",\"checks\":{\"address_line1_check\":\"unavailable\",\"address_postal_code_check\":\"unavailable\",\"cvc_check\":\"pass\"},\"country\":\"ES\",\"description\":\"MasterCard Standard Card Immediate Debit\",\"ds_transaction_id\":null,\"exp_month\":3,\"exp_year\":2031,\"extended_authorization\":{\"status\":\"disabled\"},\"fingerprint\":\"1S7JH83RG16C6qWg\",\"funding\":\"debit\",\"iin\":\"522205\",\"incremental_authorization\":{\"status\":\"unavailable\"},\"installments\":null,\"issuer\":\"CAIXABANK S.A.\",\"last4\":\"5302\",\"mandate\":null,\"moto\":false,\"multicapture\":{\"status\":\"unavailable\"},\"network\":\"mastercard\",\"network_token\":{\"used\":false},\"network_transaction_id\":\"TCSQVRO3N0120\",\"overcapture\":{\"maximum_amount_capturable\":4095,\"status\":\"unavailable\"},\"payment_account_reference\":\"50011ODOJQZF039U2JWIJ1DAEAWT0\",\"regulated_status\":\"unregulated\",\"three_d_secure\":null,\"wallet\":null},\"type\":\"card\"},\"refunded\":false,\"source\":null,\"status\":\"succeeded\",\"mit_params\":{\"network_transaction_id\":\"TCSQVRO3N0120\"}},\"confirmation_method\":\"manual\",\"created\":1768931256,\"currency\":\"eur\",\"customer\":null,\"last_payment_error\":null,\"livemode\":true,\"metadata\":{\"payment_id\":\"rd2h3n1Aq6xP5yAGhqGx2BPdr\",\"payments_extension\":\"true\",\"payments_extension_type\":\"card\",\"reconciliation_flow\":\"payments_api\",\"shop_id\":\"751927347\"},\"next_action\":null,\"payment_method\":\"pm_1Srj1gIkWweOM9jALNuw9WoY\",\"payment_method_types\":[\"card\"],\"source\":null,\"status\":\"succeeded\"}"</t>
  </si>
  <si>
    <t>AS-95906</t>
  </si>
  <si>
    <t>gid://shopify/Order/7427806003538</t>
  </si>
  <si>
    <t>gid://shopify/OrderTransaction/8601486393682</t>
  </si>
  <si>
    <t>2026-01-14T11:05:39Z</t>
  </si>
  <si>
    <t>ch_3SpRtQIkWweOM9jA1JD3l4jA</t>
  </si>
  <si>
    <t>rGrvpfh4Pn5kuJ7FuBDX6czlX</t>
  </si>
  <si>
    <t>pi_3SpRtQIkWweOM9jA1NriBro5</t>
  </si>
  <si>
    <t>"{\"id\":\"pi_3SpRtQIkWweOM9jA1NriBro5\",\"object\":\"payment_intent\",\"amount\":4790,\"amount_capturable\":0,\"amount_received\":4790,\"canceled_at\":null,\"cancellation_reason\":null,\"capture_method\":\"automatic\",\"latest_charge\":{\"id\":\"ch_3SpRtQIkWweOM9jA1JD3l4jA\",\"object\":\"charge\",\"amount\":4790,\"application_fee\":\"fee_1SpRtRIkWweOM9jAVLLxS1lM\",\"balance_transaction\":\"txn_3SpRtQIkWweOM9jA1kqi8B1z\",\"captured\":true,\"created\":1768388740,\"currency\":\"eur\",\"failure_code\":null,\"failure_message\":null,\"fraud_details\":{},\"livemode\":true,\"metadata\":{\"payment_id\":\"rGrvpfh4Pn5kuJ7FuBDX6czl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RtQIkWweOM9jA1NriBro5\",\"payment_method\":\"pm_1SpRtQIkWweOM9jAPdjvotJY\",\"payment_method_details\":{\"card\":{\"amount_authorized\":4790,\"authorization_code\":\"057979\",\"brand\":\"mastercard\",\"checks\":{\"address_line1_check\":null,\"address_postal_code_check\":null,\"cvc_check\":null},\"country\":\"AT\",\"description\":\"Debit MasterCard\",\"ds_transaction_id\":null,\"exp_month\":7,\"exp_year\":2026,\"extended_authorization\":{\"status\":\"disabled\"},\"fingerprint\":\"gXPrghqJREpZDWzL\",\"funding\":\"debit\",\"iin\":\"516788\",\"incremental_authorization\":{\"status\":\"unavailable\"},\"installments\":null,\"issuer\":\"PSA PAYMENT SERVICES AUSTRIA G\",\"last4\":\"0000\",\"mandate\":null,\"moto\":false,\"multicapture\":{\"status\":\"unavailable\"},\"network\":\"mastercard\",\"network_token\":{\"used\":false},\"network_transaction_id\":\"MDSNTVUPF0114\",\"overcapture\":{\"maximum_amount_capturable\":4790,\"status\":\"unavailable\"},\"payment_account_reference\":\"5001F102PEKBZJA6LE6HUQB33MZMM\",\"regulated_status\":\"unregulated\",\"three_d_secure\":null,\"wallet\":{\"apple_pay\":{\"type\":\"apple_pay\"},\"dynamic_last4\":\"8702\",\"type\":\"apple_pay\"}},\"type\":\"card\"},\"refunded\":false,\"source\":null,\"status\":\"succeeded\",\"mit_params\":{\"network_transaction_id\":\"MDSNTVUPF0114\"}},\"confirmation_method\":\"manual\",\"created\":1768388740,\"currency\":\"eur\",\"customer\":null,\"last_payment_error\":null,\"livemode\":true,\"metadata\":{\"payment_id\":\"rGrvpfh4Pn5kuJ7FuBDX6czlX\",\"payments_extension\":\"true\",\"payments_extension_type\":\"card\",\"reconciliation_flow\":\"payments_api\",\"shop_id\":\"751927347\"},\"next_action\":null,\"payment_method\":\"pm_1SpRtQIkWweOM9jAPdjvotJY\",\"payment_method_types\":[\"card\"],\"source\":null,\"status\":\"succeeded\"}"</t>
  </si>
  <si>
    <t>AS-95172</t>
  </si>
  <si>
    <t>gid://shopify/Order/7408816685394</t>
  </si>
  <si>
    <t>gid://shopify/OrderTransaction/8579755934034</t>
  </si>
  <si>
    <t>2026-01-06T07:28:27Z</t>
  </si>
  <si>
    <t>ch_3SmUgqIkWweOM9jA0r8QoPnb</t>
  </si>
  <si>
    <t>rHGspbWZ0ls32PfWry8dz4qp2</t>
  </si>
  <si>
    <t>pi_3SmUgqIkWweOM9jA0OSt83LJ</t>
  </si>
  <si>
    <t>"{\"id\":\"pi_3SmUgqIkWweOM9jA0OSt83LJ\",\"object\":\"payment_intent\",\"amount\":6390,\"amount_capturable\":0,\"amount_received\":6390,\"canceled_at\":null,\"cancellation_reason\":null,\"capture_method\":\"automatic\",\"latest_charge\":{\"id\":\"ch_3SmUgqIkWweOM9jA0r8QoPnb\",\"object\":\"charge\",\"amount\":6390,\"application_fee\":\"fee_1SmUgrIkWweOM9jAdxwvAGkK\",\"balance_transaction\":\"txn_3SmUgqIkWweOM9jA0rqtmUkv\",\"captured\":true,\"created\":1767684508,\"currency\":\"eur\",\"failure_code\":null,\"failure_message\":null,\"fraud_details\":{},\"livemode\":true,\"metadata\":{\"payment_id\":\"rHGspbWZ0ls32PfWry8dz4qp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UgqIkWweOM9jA0OSt83LJ\",\"payment_method\":\"pm_1SmUgqIkWweOM9jArKXqHFY0\",\"payment_method_details\":{\"card\":{\"amount_authorized\":6390,\"authorization_code\":\"048703\",\"brand\":\"mastercard\",\"checks\":{\"address_line1_check\":null,\"address_postal_code_check\":null,\"cvc_check\":null},\"country\":\"DE\",\"description\":\"MasterCard Credit Card (mixed BIN)\",\"ds_transaction_id\":null,\"exp_month\":11,\"exp_year\":2028,\"extended_authorization\":{\"status\":\"disabled\"},\"fingerprint\":\"XE4HXhTnvUKJr5ly\",\"funding\":\"credit\",\"iin\":\"559883\",\"incremental_authorization\":{\"status\":\"unavailable\"},\"installments\":null,\"issuer\":\"DEUTSCHE BANK AG\",\"last4\":\"0000\",\"mandate\":null,\"moto\":false,\"multicapture\":{\"status\":\"unavailable\"},\"network\":\"mastercard\",\"network_token\":{\"used\":false},\"network_transaction_id\":\"MCCYRAYY80106\",\"overcapture\":{\"maximum_amount_capturable\":6390,\"status\":\"unavailable\"},\"payment_account_reference\":\"50016GGS3T4VVOPE0XHO9MFLCQCD2\",\"regulated_status\":\"unregulated\",\"three_d_secure\":null,\"wallet\":{\"apple_pay\":{\"type\":\"apple_pay\"},\"dynamic_last4\":\"2418\",\"type\":\"apple_pay\"}},\"type\":\"card\"},\"refunded\":false,\"source\":null,\"status\":\"succeeded\",\"mit_params\":{\"network_transaction_id\":\"MCCYRAYY80106\"}},\"confirmation_method\":\"manual\",\"created\":1767684508,\"currency\":\"eur\",\"customer\":null,\"last_payment_error\":null,\"livemode\":true,\"metadata\":{\"payment_id\":\"rHGspbWZ0ls32PfWry8dz4qp2\",\"payments_extension\":\"true\",\"payments_extension_type\":\"card\",\"reconciliation_flow\":\"payments_api\",\"shop_id\":\"751927347\"},\"next_action\":null,\"payment_method\":\"pm_1SmUgqIkWweOM9jArKXqHFY0\",\"payment_method_types\":[\"card\"],\"source\":null,\"status\":\"succeeded\"}"</t>
  </si>
  <si>
    <t>AS-96971</t>
  </si>
  <si>
    <t>gid://shopify/Order/7500429263186</t>
  </si>
  <si>
    <t>gid://shopify/OrderTransaction/8641253704018</t>
  </si>
  <si>
    <t>2026-01-28T09:53:40Z</t>
  </si>
  <si>
    <t>2HF3597485790381T</t>
  </si>
  <si>
    <t>"{\"id\":\"2HF3597485790381T\",\"intent\":\"CAPTURE\",\"status\":\"COMPLETED\",\"payment_source\":{\"paypal\":{\"email_address\":\"pierre.arnaud54@sfr.fr\",\"account_id\":\"XUNYVZQPTLXW2\",\"account_status\":\"VERIFIED\",\"name\":{\"given_name\":\"Pierre\",\"surname\":\"ARNAUD\"},\"phone_number\":{\"national_number\":\"33493075665\"},\"address\":{\"address_line_1\":\"54 CHEMIN DU MONT GROS BAT B ENTREE A\",\"admin_area_2\":\"NICE\",\"postal_code\":\"06300\",\"country_code\":\"FR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Gustav Klimt Garden Cat Print - P\u00f3ster \\/ Sin marco \\/ 50x70\",\"custom_id\":\"{\\\"shop_id\\\":751927347,\\\"session_id\\\":\\\"rdOzRXfGxN3QLO18BAjbqFM2Z\\\"}\",\"invoice_id\":\"rdOzRXfGxN3QLO18BAjbqFM2Z\",\"soft_descriptor\":\"PAYPAL *ARTESTASTOR AR\",\"items\":[{\"name\":\"Gustav Klimt Garden Cat Print - P\u00f3ster \\/ Sin marco \\/ 50x70\",\"unit_amount\":{\"currency_code\":\"EUR\",\"value\":\"32.95\"},\"tax\":{\"currency_code\":\"EUR\",\"value\":\"0.00\"},\"quantity\":\"1\"}],\"shipping\":{\"name\":{\"full_name\":\"Pierre Arnaud\"},\"address\":{\"address_line_1\":\"54 CHEMIN DU MONT GROS BtB EntA\",\"admin_area_2\":\"Nice\",\"postal_code\":\"06300\",\"country_code\":\"FR\"}},\"payments\":{\"captures\":[{\"id\":\"6E380800B7076440U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dOzRXfGxN3QLO18BAjbqFM2Z\",\"custom_id\":\"{\\\"shop_id\\\":751927347,\\\"session_id\\\":\\\"rdOzRXfGxN3QLO18BAjbqFM2Z\\\"}\",\"links\":[{\"href\":\"https:\\/\\/api.paypal.com\\/v2\\/payments\\/captures\\/6E380800B7076440U\",\"rel\":\"self\",\"method\":\"GET\"},{\"href\":\"https:\\/\\/api.paypal.com\\/v2\\/payments\\/captures\\/6E380800B7076440U\\/refund\",\"rel\":\"refund\",\"method\":\"POST\"},{\"href\":\"https:\\/\\/api.paypal.com\\/v2\\/checkout\\/orders\\/2HF3597485790381T\",\"rel\":\"up\",\"method\":\"GET\"}],\"create_time\":\"2026-01-28T09:53:42Z\",\"update_time\":\"2026-01-28T09:53:42Z\"}]}}],\"payer\":{\"name\":{\"given_name\":\"Pierre\",\"surname\":\"ARNAUD\"},\"email_address\":\"pierre.arnaud54@sfr.fr\",\"payer_id\":\"XUNYVZQPTLXW2\",\"phone\":{\"phone_number\":{\"national_number\":\"33493075665\"}},\"address\":{\"address_line_1\":\"54 CHEMIN DU MONT GROS BAT B ENTREE A\",\"admin_area_2\":\"NICE\",\"postal_code\":\"06300\",\"country_code\":\"FR\"}},\"create_time\":\"2026-01-28T09:52:23Z\",\"update_time\":\"2026-01-28T09:53:42Z\",\"links\":[{\"href\":\"https:\\/\\/api.paypal.com\\/v2\\/checkout\\/orders\\/2HF3597485790381T\",\"rel\":\"self\",\"method\":\"GET\"}]}"</t>
  </si>
  <si>
    <t>AS-97017</t>
  </si>
  <si>
    <t>gid://shopify/Order/7510244884818</t>
  </si>
  <si>
    <t>gid://shopify/OrderTransaction/8642962587986</t>
  </si>
  <si>
    <t>2026-01-28T21:17:36Z</t>
  </si>
  <si>
    <t>ch_3Sug7JIkWweOM9jA1f4q4hYz</t>
  </si>
  <si>
    <t>rtATkyedygFZger2neJB5gSV2</t>
  </si>
  <si>
    <t>pi_3Sug7JIkWweOM9jA1Jbw0Pen</t>
  </si>
  <si>
    <t>"{\"id\":\"pi_3Sug7JIkWweOM9jA1Jbw0Pen\",\"object\":\"payment_intent\",\"amount\":4790,\"amount_capturable\":0,\"amount_received\":4790,\"canceled_at\":null,\"cancellation_reason\":null,\"capture_method\":\"automatic\",\"latest_charge\":{\"id\":\"ch_3Sug7JIkWweOM9jA1f4q4hYz\",\"object\":\"charge\",\"amount\":4790,\"application_fee\":\"fee_1Sug7LIkWweOM9jAufD5rQgH\",\"balance_transaction\":\"txn_3Sug7JIkWweOM9jA11nbZeTU\",\"captured\":true,\"created\":1769635058,\"currency\":\"eur\",\"failure_code\":null,\"failure_message\":null,\"fraud_details\":{},\"livemode\":true,\"metadata\":{\"payment_id\":\"rtATkyedygFZger2neJB5gSV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g7JIkWweOM9jA1Jbw0Pen\",\"payment_method\":\"pm_1Sug7JIkWweOM9jAzkwipNaW\",\"payment_method_details\":{\"card\":{\"amount_authorized\":4790,\"authorization_code\":\"872312\",\"brand\":\"visa\",\"checks\":{\"address_line1_check\":\"unavailable\",\"address_postal_code_check\":\"unavailable\",\"cvc_check\":\"pass\"},\"country\":\"ES\",\"description\":\"Visa Classic\",\"ds_transaction_id\":null,\"exp_month\":7,\"exp_year\":2027,\"extended_authorization\":{\"status\":\"disabled\"},\"fingerprint\":\"2CYob5W0azgDhlPg\",\"funding\":\"debit\",\"iin\":\"494019\",\"incremental_authorization\":{\"status\":\"unavailable\"},\"installments\":null,\"issuer\":\"BANCO BILBAO VIZCAYA ARGENTARIA S.A. (BBVA)\",\"last4\":\"4734\",\"mandate\":null,\"moto\":false,\"multicapture\":{\"status\":\"unavailable\"},\"network\":\"visa\",\"network_token\":{\"used\":false},\"network_transaction_id\":\"486028766584741\",\"overcapture\":{\"maximum_amount_capturable\":4790,\"status\":\"unavailable\"},\"payment_account_reference\":\"V0010014620273384964470929989\",\"regulated_status\":\"unregulated\",\"three_d_secure\":null,\"wallet\":null},\"type\":\"card\"},\"refunded\":false,\"source\":null,\"status\":\"succeeded\",\"mit_params\":{\"network_transaction_id\":\"486028766584741\"}},\"confirmation_method\":\"manual\",\"created\":1769635057,\"currency\":\"eur\",\"customer\":null,\"last_payment_error\":null,\"livemode\":true,\"metadata\":{\"payment_id\":\"rtATkyedygFZger2neJB5gSV2\",\"payments_extension\":\"true\",\"payments_extension_type\":\"card\",\"reconciliation_flow\":\"payments_api\",\"shop_id\":\"751927347\"},\"next_action\":null,\"payment_method\":\"pm_1Sug7JIkWweOM9jAzkwipNaW\",\"payment_method_types\":[\"card\"],\"source\":null,\"status\":\"succeeded\"}"</t>
  </si>
  <si>
    <t>AS-96332</t>
  </si>
  <si>
    <t>gid://shopify/Order/7441923604818</t>
  </si>
  <si>
    <t>gid://shopify/OrderTransaction/8618178937170</t>
  </si>
  <si>
    <t>2026-01-19T15:25:47Z</t>
  </si>
  <si>
    <t>ch_3SrKKtIkWweOM9jA01LP6Iuw</t>
  </si>
  <si>
    <t>rvOBSeQsZck3vRAMArHtzg4QB</t>
  </si>
  <si>
    <t>pi_3SrKKtIkWweOM9jA0WfM29Or</t>
  </si>
  <si>
    <t>"{\"id\":\"pi_3SrKKtIkWweOM9jA0WfM29Or\",\"object\":\"payment_intent\",\"amount\":31118,\"amount_capturable\":0,\"amount_received\":31118,\"canceled_at\":null,\"cancellation_reason\":null,\"capture_method\":\"automatic\",\"latest_charge\":{\"id\":\"ch_3SrKKtIkWweOM9jA01LP6Iuw\",\"object\":\"charge\",\"amount\":31118,\"application_fee\":\"fee_1SrKMDIkWweOM9jAAcSfvB1o\",\"balance_transaction\":\"txn_3SrKKtIkWweOM9jA0qyXyFP9\",\"captured\":true,\"created\":1768836428,\"currency\":\"eur\",\"failure_code\":null,\"failure_message\":null,\"fraud_details\":{},\"livemode\":true,\"metadata\":{\"payment_id\":\"rvOBSeQsZck3vRAMArHtzg4Q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KKtIkWweOM9jA0WfM29Or\",\"payment_method\":\"pm_1SrKKtIkWweOM9jAZby1a2SZ\",\"payment_method_details\":{\"card\":{\"amount_authorized\":31118,\"authorization_code\":\"793005\",\"brand\":\"mastercard\",\"checks\":{\"address_line1_check\":\"unavailable\",\"address_postal_code_check\":\"unavailable\",\"cvc_check\":null},\"country\":\"ES\",\"description\":\"MasterCard Corporate Immediate Debit\",\"ds_transaction_id\":null,\"exp_month\":11,\"exp_year\":2027,\"extended_authorization\":{\"status\":\"disabled\"},\"fingerprint\":\"1PhY0w0RZzZLDQ6h\",\"funding\":\"debit\",\"iin\":\"554001\",\"incremental_authorization\":{\"status\":\"unavailable\"},\"installments\":null,\"issuer\":\"BANCO SABADELL S.A.\",\"last4\":\"8016\",\"mandate\":null,\"moto\":false,\"multicapture\":{\"status\":\"unavailable\"},\"network\":\"mastercard\",\"network_token\":{\"used\":false},\"network_transaction_id\":\"TCONJ7YDD0119\",\"overcapture\":{\"maximum_amount_capturable\":31118,\"status\":\"unavailable\"},\"payment_account_reference\":\"50016P68U524PQ09M4BH16CNSG90I\",\"regulated_status\":\"unregulated\",\"three_d_secure\":{\"authentication_flow\":\"challenge\",\"electronic_commerce_indicator\":\"02\",\"exemption_indicator\":null,\"result\":\"authenticated\",\"result_reason\":null,\"transaction_id\":\"7c59785d-8371-464f-949e-4daa96e01b3d\",\"version\":\"2.2.0\"},\"wallet\":null},\"type\":\"card\"},\"refunded\":false,\"source\":null,\"status\":\"succeeded\",\"mit_params\":{\"network_transaction_id\":\"TCONJ7YDD0119\"}},\"confirmation_method\":\"manual\",\"created\":1768836347,\"currency\":\"eur\",\"customer\":null,\"last_payment_error\":null,\"livemode\":true,\"metadata\":{\"payment_id\":\"rvOBSeQsZck3vRAMArHtzg4QB\",\"payments_extension\":\"true\",\"payments_extension_type\":\"card\",\"reconciliation_flow\":\"payments_api\",\"shop_id\":\"751927347\"},\"next_action\":null,\"payment_method\":\"pm_1SrKKtIkWweOM9jAZby1a2SZ\",\"payment_method_types\":[\"card\"],\"source\":null,\"status\":\"succeeded\"}"</t>
  </si>
  <si>
    <t>AS-95405</t>
  </si>
  <si>
    <t>gid://shopify/Order/7414810181970</t>
  </si>
  <si>
    <t>gid://shopify/OrderTransaction/8587220287826</t>
  </si>
  <si>
    <t>2026-01-08T19:41:58Z</t>
  </si>
  <si>
    <t>ch_3SnP5nIkWweOM9jA2udEFWdJ</t>
  </si>
  <si>
    <t>rWpBKim6RxH0w9WdndyBYvqpH</t>
  </si>
  <si>
    <t>pi_3SnP5nIkWweOM9jA2fWzjeG3</t>
  </si>
  <si>
    <t>"{\"id\":\"pi_3SnP5nIkWweOM9jA2fWzjeG3\",\"object\":\"payment_intent\",\"amount\":4990,\"amount_capturable\":0,\"amount_received\":4990,\"canceled_at\":null,\"cancellation_reason\":null,\"capture_method\":\"automatic\",\"latest_charge\":{\"id\":\"ch_3SnP5nIkWweOM9jA2udEFWdJ\",\"object\":\"charge\",\"amount\":4990,\"application_fee\":\"fee_1SnP5oIkWweOM9jAV0hHg4Lb\",\"balance_transaction\":\"txn_3SnP5nIkWweOM9jA2cdMKIfy\",\"captured\":true,\"created\":1767901319,\"currency\":\"eur\",\"failure_code\":null,\"failure_message\":null,\"fraud_details\":{},\"livemode\":true,\"metadata\":{\"payment_id\":\"rWpBKim6RxH0w9WdndyBYvqp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P5nIkWweOM9jA2fWzjeG3\",\"payment_method\":\"pm_1SnP5nIkWweOM9jAl1BdJvye\",\"payment_method_details\":{\"card\":{\"amount_authorized\":4990,\"authorization_code\":\"719933\",\"brand\":\"mastercard\",\"checks\":{\"address_line1_check\":\"unavailable\",\"address_postal_code_check\":\"unavailable\",\"cvc_check\":null},\"country\":\"ES\",\"description\":\"Platinum MasterCard Immediate Debit\",\"ds_transaction_id\":null,\"exp_month\":7,\"exp_year\":2026,\"extended_authorization\":{\"status\":\"disabled\"},\"fingerprint\":\"nNeiahOMNVRZh9Ln\",\"funding\":\"debit\",\"iin\":\"548901\",\"incremental_authorization\":{\"status\":\"unavailable\"},\"installments\":null,\"issuer\":\"BANCO SANTANDER S.A.\",\"last4\":\"3314\",\"mandate\":null,\"moto\":false,\"multicapture\":{\"status\":\"unavailable\"},\"network\":\"mastercard\",\"network_token\":{\"used\":false},\"network_transaction_id\":\"TPLR5TWMY0108\",\"overcapture\":{\"maximum_amount_capturable\":4990,\"status\":\"unavailable\"},\"payment_account_reference\":\"50017T4GBV54GLFF1HX3SR0ZO95QV\",\"regulated_status\":\"unregulated\",\"three_d_secure\":null,\"wallet\":null},\"type\":\"card\"},\"refunded\":false,\"source\":null,\"status\":\"succeeded\",\"mit_params\":{\"network_transaction_id\":\"TPLR5TWMY0108\"}},\"confirmation_method\":\"manual\",\"created\":1767901319,\"currency\":\"eur\",\"customer\":null,\"last_payment_error\":null,\"livemode\":true,\"metadata\":{\"payment_id\":\"rWpBKim6RxH0w9WdndyBYvqpH\",\"payments_extension\":\"true\",\"payments_extension_type\":\"card\",\"reconciliation_flow\":\"payments_api\",\"shop_id\":\"751927347\"},\"next_action\":null,\"payment_method\":\"pm_1SnP5nIkWweOM9jAl1BdJvye\",\"payment_method_types\":[\"card\"],\"source\":null,\"status\":\"succeeded\"}"</t>
  </si>
  <si>
    <t>AS-94891</t>
  </si>
  <si>
    <t>gid://shopify/Order/7395476832594</t>
  </si>
  <si>
    <t>gid://shopify/OrderTransaction/8570099630418</t>
  </si>
  <si>
    <t>2026-01-02T15:30:52Z</t>
  </si>
  <si>
    <t>4KJ50134HV772000Y</t>
  </si>
  <si>
    <t>"{\"id\":\"4KJ50134HV772000Y\",\"intent\":\"CAPTURE\",\"status\":\"COMPLETED\",\"payment_source\":{\"paypal\":{\"email_address\":\"a.waeschenbach@googlemail.com\",\"account_id\":\"RU3XQC7M39P64\",\"account_status\":\"VERIFIED\",\"name\":{\"given_name\":\"Alexander\",\"surname\":\"W\u00e4schenbach\"},\"phone_number\":{\"national_number\":\"4915117681631\"},\"address\":{\"address_line_1\":\"Holsteiner Weg 9e\",\"admin_area_2\":\"Paderborn\",\"postal_code\":\"33102\",\"country_code\":\"DE\"}}},\"purchase_units\":[{\"reference_id\":\"default\",\"amount\":{\"currency_code\":\"EUR\",\"value\":\"206.91\",\"breakdown\":{\"item_total\":{\"currency_code\":\"EUR\",\"value\":\"229.90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22.99\"}}},\"payee\":{\"email_address\":\"info@artestaposters.com\",\"merchant_id\":\"CZQCEKGVW6QGG\",\"display_data\":{\"brand_name\":\"Artesta\"}},\"payment_instruction\":{\"disbursement_mode\":\"INSTANT\"},\"description\":\"Bauhaus Black and White Exhibition Poster  1923 - Lienzo \\/ Madera roble natural \\/ 50x70\",\"custom_id\":\"{\\\"shop_id\\\":751927347,\\\"session_id\\\":\\\"r5lD1tOljW727n2xqlcYX4zQJ\\\"}\",\"invoice_id\":\"r5lD1tOljW727n2xqlcYX4zQJ\",\"soft_descriptor\":\"ARTESTASTOR ARTESTASTO\",\"items\":[{\"name\":\"Bauhaus Black and White Exhibition Poster  1923 - Lienzo \\/ Madera roble natural \\/ 50x70\",\"unit_amount\":{\"currency_code\":\"EUR\",\"value\":\"114.95\"},\"tax\":{\"currency_code\":\"EUR\",\"value\":\"0.00\"},\"quantity\":\"1\"},{\"name\":\"Bauhaus Venus yellow circle - Lienzo \\/ Madera roble natural \\/ 50x70\",\"unit_amount\":{\"currency_code\":\"EUR\",\"value\":\"114.95\"},\"tax\":{\"currency_code\":\"EUR\",\"value\":\"0.00\"},\"quantity\":\"1\"}],\"shipping\":{\"name\":{\"full_name\":\"Alexander W\u00e4schenbach\"},\"address\":{\"address_line_1\":\"Holsteiner Weg 9e\",\"admin_area_2\":\"Paderborn\",\"postal_code\":\"33102\",\"country_code\":\"DE\"}},\"supplementary_data\":{\"tax_nexus\":[]},\"payments\":{\"captures\":[{\"id\":\"8N7957107L455913Y\",\"status\":\"COMPLETED\",\"amount\":{\"currency_code\":\"EUR\",\"value\":\"206.91\"},\"final_capture\":true,\"disbursement_mode\":\"INSTANT\",\"seller_protection\":{\"status\":\"ELIGIBLE\",\"dispute_categories\":[\"ITEM_NOT_RECEIVED\",\"UNAUTHORIZED_TRANSACTION\"]},\"seller_receivable_breakdown\":{\"gross_amount\":{\"currency_code\":\"EUR\",\"value\":\"206.91\"},\"paypal_fee\":{\"currency_code\":\"EUR\",\"value\":\"6.35\"},\"net_amount\":{\"currency_code\":\"EUR\",\"value\":\"200.56\"}},\"invoice_id\":\"r5lD1tOljW727n2xqlcYX4zQJ\",\"custom_id\":\"{\\\"shop_id\\\":751927347,\\\"session_id\\\":\\\"r5lD1tOljW727n2xqlcYX4zQJ\\\"}\",\"links\":[{\"href\":\"https:\\/\\/api.paypal.com\\/v2\\/payments\\/captures\\/8N7957107L455913Y\",\"rel\":\"self\",\"method\":\"GET\"},{\"href\":\"https:\\/\\/api.paypal.com\\/v2\\/payments\\/captures\\/8N7957107L455913Y\\/refund\",\"rel\":\"refund\",\"method\":\"POST\"},{\"href\":\"https:\\/\\/api.paypal.com\\/v2\\/checkout\\/orders\\/4KJ50134HV772000Y\",\"rel\":\"up\",\"method\":\"GET\"}],\"create_time\":\"2026-01-02T15:30:54Z\",\"update_time\":\"2026-01-02T15:30:54Z\"}]}}],\"payer\":{\"name\":{\"given_name\":\"Alexander\",\"surname\":\"W\u00e4schenbach\"},\"email_address\":\"a.waeschenbach@googlemail.com\",\"payer_id\":\"RU3XQC7M39P64\",\"phone\":{\"phone_number\":{\"national_number\":\"4915117681631\"}},\"address\":{\"address_line_1\":\"Holsteiner Weg 9e\",\"admin_area_2\":\"Paderborn\",\"postal_code\":\"33102\",\"country_code\":\"DE\"}},\"create_time\":\"2026-01-02T15:26:59Z\",\"update_time\":\"2026-01-02T15:30:54Z\",\"links\":[{\"href\":\"https:\\/\\/api.paypal.com\\/v2\\/checkout\\/orders\\/4KJ50134HV772000Y\",\"rel\":\"self\",\"method\":\"GET\"}]}"</t>
  </si>
  <si>
    <t>AS-95588</t>
  </si>
  <si>
    <t>gid://shopify/Order/7419551875410</t>
  </si>
  <si>
    <t>gid://shopify/OrderTransaction/8592668787026</t>
  </si>
  <si>
    <t>2026-01-10T19:55:03Z</t>
  </si>
  <si>
    <t>ch_3So8FYIkWweOM9jA1juCgEFp</t>
  </si>
  <si>
    <t>rrpiZGWoPDertUQXTWTcDtvyn</t>
  </si>
  <si>
    <t>pi_3So8FYIkWweOM9jA1VE9NQim</t>
  </si>
  <si>
    <t>"{\"id\":\"pi_3So8FYIkWweOM9jA1VE9NQim\",\"object\":\"payment_intent\",\"amount\":24111,\"amount_capturable\":0,\"amount_received\":24111,\"canceled_at\":null,\"cancellation_reason\":null,\"capture_method\":\"automatic\",\"latest_charge\":{\"id\":\"ch_3So8FYIkWweOM9jA1juCgEFp\",\"object\":\"charge\",\"amount\":24111,\"application_fee\":\"fee_1So8FZIkWweOM9jAekQ5UXPE\",\"balance_transaction\":\"txn_3So8FYIkWweOM9jA1zthavN5\",\"captured\":true,\"created\":1768074904,\"currency\":\"eur\",\"failure_code\":null,\"failure_message\":null,\"fraud_details\":{},\"livemode\":true,\"metadata\":{\"payment_id\":\"rrpiZGWoPDertUQXTWTcDtvy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8FYIkWweOM9jA1VE9NQim\",\"payment_method\":\"pm_1So8FYIkWweOM9jApwcCQjZY\",\"payment_method_details\":{\"card\":{\"amount_authorized\":24111,\"authorization_code\":\"384153\",\"brand\":\"mastercard\",\"checks\":{\"address_line1_check\":null,\"address_postal_code_check\":null,\"cvc_check\":null},\"country\":\"ES\",\"description\":\"Platinum MasterCard Immediate Debit\",\"ds_transaction_id\":null,\"exp_month\":4,\"exp_year\":2028,\"extended_authorization\":{\"status\":\"disabled\"},\"fingerprint\":\"AJ8U1LgGOhnm5DOf\",\"funding\":\"debit\",\"iin\":\"547546\",\"incremental_authorization\":{\"status\":\"unavailable\"},\"installments\":null,\"issuer\":\"BANCA MARCH, S.A.\",\"last4\":\"0000\",\"mandate\":null,\"moto\":false,\"multicapture\":{\"status\":\"unavailable\"},\"network\":\"mastercard\",\"network_token\":{\"used\":false},\"network_transaction_id\":\"TPLDWR69N0110\",\"overcapture\":{\"maximum_amount_capturable\":24111,\"status\":\"unavailable\"},\"payment_account_reference\":\"5001BUR1EALUROLCYWR0CNXK8JQ2W\",\"regulated_status\":\"unregulated\",\"three_d_secure\":null,\"wallet\":{\"apple_pay\":{\"type\":\"apple_pay\"},\"dynamic_last4\":\"0278\",\"type\":\"apple_pay\"}},\"type\":\"card\"},\"refunded\":false,\"source\":null,\"status\":\"succeeded\",\"mit_params\":{\"network_transaction_id\":\"TPLDWR69N0110\"}},\"confirmation_method\":\"manual\",\"created\":1768074904,\"currency\":\"eur\",\"customer\":null,\"last_payment_error\":null,\"livemode\":true,\"metadata\":{\"payment_id\":\"rrpiZGWoPDertUQXTWTcDtvyn\",\"payments_extension\":\"true\",\"payments_extension_type\":\"card\",\"reconciliation_flow\":\"payments_api\",\"shop_id\":\"751927347\"},\"next_action\":null,\"payment_method\":\"pm_1So8FYIkWweOM9jApwcCQjZY\",\"payment_method_types\":[\"card\"],\"source\":null,\"status\":\"succeeded\"}"</t>
  </si>
  <si>
    <t>AS-95481</t>
  </si>
  <si>
    <t>gid://shopify/Order/7416806801746</t>
  </si>
  <si>
    <t>gid://shopify/OrderTransaction/8589687259474</t>
  </si>
  <si>
    <t>2026-01-09T16:11:50Z</t>
  </si>
  <si>
    <t>ch_3SniHyIkWweOM9jA0EIwdij3</t>
  </si>
  <si>
    <t>rOY21ayMX3NXAx45APOxmMC2H</t>
  </si>
  <si>
    <t>pi_3SniHyIkWweOM9jA0UIjYdOW</t>
  </si>
  <si>
    <t>"{\"id\":\"pi_3SniHyIkWweOM9jA0UIjYdOW\",\"object\":\"payment_intent\",\"amount\":4790,\"amount_capturable\":0,\"amount_received\":4790,\"canceled_at\":null,\"cancellation_reason\":null,\"capture_method\":\"automatic\",\"latest_charge\":{\"id\":\"ch_3SniHyIkWweOM9jA0EIwdij3\",\"object\":\"charge\",\"amount\":4790,\"application_fee\":\"fee_1SniI1IkWweOM9jAw9FiFYj2\",\"balance_transaction\":\"txn_3SniHyIkWweOM9jA0MC9DWhQ\",\"captured\":true,\"created\":1767975112,\"currency\":\"eur\",\"failure_code\":null,\"failure_message\":null,\"fraud_details\":{},\"livemode\":true,\"metadata\":{\"payment_id\":\"rOY21ayMX3NXAx45APOxmMC2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iHyIkWweOM9jA0UIjYdOW\",\"payment_method\":\"pm_1SniHyIkWweOM9jADpSV7gVL\",\"payment_method_details\":{\"card\":{\"amount_authorized\":4790,\"authorization_code\":\"903055\",\"brand\":\"visa\",\"checks\":{\"address_line1_check\":\"unavailable\",\"address_postal_code_check\":\"unavailable\",\"cvc_check\":\"pass\"},\"country\":\"ES\",\"description\":\"Visa Classic\",\"ds_transaction_id\":null,\"exp_month\":9,\"exp_year\":2026,\"extended_authorization\":{\"status\":\"disabled\"},\"fingerprint\":\"KJNxSJP1FpqYbur1\",\"funding\":\"prepaid\",\"iin\":\"467021\",\"incremental_authorization\":{\"status\":\"unavailable\"},\"installments\":null,\"issuer\":\"GLOBAL PAYMENTS MONEYTOPAY, EDE, S.L.\",\"last4\":\"8186\",\"mandate\":null,\"moto\":false,\"multicapture\":{\"status\":\"unavailable\"},\"network\":\"visa\",\"network_token\":{\"used\":false},\"network_transaction_id\":\"486009583133006\",\"overcapture\":{\"maximum_amount_capturable\":4790,\"status\":\"unavailable\"},\"payment_account_reference\":\"V0010014623137733560591308034\",\"regulated_status\":\"unregulated\",\"three_d_secure\":null,\"wallet\":null},\"type\":\"card\"},\"refunded\":false,\"source\":null,\"status\":\"succeeded\",\"mit_params\":{\"network_transaction_id\":\"486009583133006\"}},\"confirmation_method\":\"manual\",\"created\":1767975110,\"currency\":\"eur\",\"customer\":null,\"last_payment_error\":null,\"livemode\":true,\"metadata\":{\"payment_id\":\"rOY21ayMX3NXAx45APOxmMC2H\",\"payments_extension\":\"true\",\"payments_extension_type\":\"card\",\"reconciliation_flow\":\"payments_api\",\"shop_id\":\"751927347\"},\"next_action\":null,\"payment_method\":\"pm_1SniHyIkWweOM9jADpSV7gVL\",\"payment_method_types\":[\"card\"],\"source\":null,\"status\":\"succeeded\"}"</t>
  </si>
  <si>
    <t>AS-95212</t>
  </si>
  <si>
    <t>gid://shopify/Order/7409570611538</t>
  </si>
  <si>
    <t>gid://shopify/OrderTransaction/8580737335634</t>
  </si>
  <si>
    <t>2026-01-06T15:24:38Z</t>
  </si>
  <si>
    <t>5D398512EX726574A</t>
  </si>
  <si>
    <t>"{\"id\":\"5D398512EX726574A\",\"intent\":\"CAPTURE\",\"status\":\"COMPLETED\",\"payment_source\":{\"paypal\":{\"email_address\":\"JosephCPR@hotmail.com\",\"account_id\":\"LVCMASV5NYAWG\",\"account_status\":\"VERIFIED\",\"name\":{\"given_name\":\"Jose Carlos\",\"surname\":\"P\u00e9rez Rom\u00e1n\"},\"phone_number\":{\"national_number\":\"34952629572\"},\"address\":{\"address_line_1\":\"Calle Correo Viejo 4, 2\u00ba B\",\"admin_area_2\":\"M\u00e1laga\",\"admin_area_1\":\"Malaga\",\"postal_code\":\"29015\",\"country_code\":\"ES\"}}},\"purchase_units\":[{\"reference_id\":\"default\",\"amount\":{\"currency_code\":\"EUR\",\"value\":\"84.95\",\"breakdown\":{\"item_total\":{\"currency_code\":\"EUR\",\"value\":\"84.95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Gustav Klimt Garden Cat Print - P\u00f3ster \\/ Madera roble natural \\/ 60x90\",\"custom_id\":\"{\\\"shop_id\\\":751927347,\\\"session_id\\\":\\\"rq1BOzBoQJdWvZzlmfeoFtAvE\\\"}\",\"invoice_id\":\"rq1BOzBoQJdWvZzlmfeoFtAvE\",\"soft_descriptor\":\"PAYPAL *ARTESTASTOR AR\",\"items\":[{\"name\":\"Gustav Klimt Garden Cat Print - P\u00f3ster \\/ Madera roble natural \\/ 60x90\",\"unit_amount\":{\"currency_code\":\"EUR\",\"value\":\"84.95\"},\"tax\":{\"currency_code\":\"EUR\",\"value\":\"0.00\"},\"quantity\":\"1\"}],\"shipping\":{\"name\":{\"full_name\":\"Jose Carlos Perez Roman\"},\"address\":{\"address_line_1\":\"Calle Cortina del muelle 3,2B\",\"admin_area_2\":\"M\u00e1laga\",\"admin_area_1\":\"M\u00e1laga\",\"postal_code\":\"29015\",\"country_code\":\"ES\"}},\"supplementary_data\":{\"tax_nexus\":[]},\"payments\":{\"captures\":[{\"id\":\"6PR22320EU998254L\",\"status\":\"COMPLETED\",\"amount\":{\"currency_code\":\"EUR\",\"value\":\"84.95\"},\"final_capture\":true,\"disbursement_mode\":\"INSTANT\",\"seller_protection\":{\"status\":\"ELIGIBLE\",\"dispute_categories\":[\"ITEM_NOT_RECEIVED\",\"UNAUTHORIZED_TRANSACTION\"]},\"seller_receivable_breakdown\":{\"gross_amount\":{\"currency_code\":\"EUR\",\"value\":\"84.95\"},\"paypal_fee\":{\"currency_code\":\"EUR\",\"value\":\"2.81\"},\"net_amount\":{\"currency_code\":\"EUR\",\"value\":\"82.14\"}},\"invoice_id\":\"rq1BOzBoQJdWvZzlmfeoFtAvE\",\"custom_id\":\"{\\\"shop_id\\\":751927347,\\\"session_id\\\":\\\"rq1BOzBoQJdWvZzlmfeoFtAvE\\\"}\",\"links\":[{\"href\":\"https:\\/\\/api.paypal.com\\/v2\\/payments\\/captures\\/6PR22320EU998254L\",\"rel\":\"self\",\"method\":\"GET\"},{\"href\":\"https:\\/\\/api.paypal.com\\/v2\\/payments\\/captures\\/6PR22320EU998254L\\/refund\",\"rel\":\"refund\",\"method\":\"POST\"},{\"href\":\"https:\\/\\/api.paypal.com\\/v2\\/checkout\\/orders\\/5D398512EX726574A\",\"rel\":\"up\",\"method\":\"GET\"}],\"create_time\":\"2026-01-06T15:24:40Z\",\"update_time\":\"2026-01-06T15:24:40Z\"}]}}],\"payer\":{\"name\":{\"given_name\":\"Jose Carlos\",\"surname\":\"P\u00e9rez Rom\u00e1n\"},\"email_address\":\"JosephCPR@hotmail.com\",\"payer_id\":\"LVCMASV5NYAWG\",\"phone\":{\"phone_number\":{\"national_number\":\"34952629572\"}},\"address\":{\"address_line_1\":\"Calle Correo Viejo 4, 2\u00ba B\",\"admin_area_2\":\"M\u00e1laga\",\"admin_area_1\":\"Malaga\",\"postal_code\":\"29015\",\"country_code\":\"ES\"}},\"create_time\":\"2026-01-06T15:24:24Z\",\"update_time\":\"2026-01-06T15:24:40Z\",\"links\":[{\"href\":\"https:\\/\\/api.paypal.com\\/v2\\/checkout\\/orders\\/5D398512EX726574A\",\"rel\":\"self\",\"method\":\"GET\"}]}"</t>
  </si>
  <si>
    <t>AS-96428</t>
  </si>
  <si>
    <t>gid://shopify/Order/7444828062034</t>
  </si>
  <si>
    <t>gid://shopify/OrderTransaction/8621965836626</t>
  </si>
  <si>
    <t>2026-01-20T23:36:03Z</t>
  </si>
  <si>
    <t>ch_3SroSuIkWweOM9jA0W8yNtDR</t>
  </si>
  <si>
    <t>rvnqcsG4MJrUmtH2NwaJoYH1u</t>
  </si>
  <si>
    <t>pi_3SroSuIkWweOM9jA0UtgeQYC</t>
  </si>
  <si>
    <t>"{\"id\":\"pi_3SroSuIkWweOM9jA0UtgeQYC\",\"object\":\"payment_intent\",\"amount\":7290,\"amount_capturable\":0,\"amount_received\":7290,\"canceled_at\":null,\"cancellation_reason\":null,\"capture_method\":\"automatic\",\"latest_charge\":{\"id\":\"ch_3SroSuIkWweOM9jA0W8yNtDR\",\"object\":\"charge\",\"amount\":7290,\"application_fee\":\"fee_1SroSwIkWweOM9jAUurpuKdN\",\"balance_transaction\":\"txn_3SroSuIkWweOM9jA04hMemLz\",\"captured\":true,\"created\":1768952165,\"currency\":\"eur\",\"failure_code\":null,\"failure_message\":null,\"fraud_details\":{},\"livemode\":true,\"metadata\":{\"payment_id\":\"rvnqcsG4MJrUmtH2NwaJoYH1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oSuIkWweOM9jA0UtgeQYC\",\"payment_method\":\"pm_1SroSuIkWweOM9jA9xoLgizF\",\"payment_method_details\":{\"card\":{\"amount_authorized\":7290,\"authorization_code\":\"472950\",\"brand\":\"mastercard\",\"checks\":{\"address_line1_check\":\"unavailable\",\"address_postal_code_check\":\"unavailable\",\"cvc_check\":null},\"country\":\"ES\",\"description\":\"Platinum MasterCard Immediate Debit\",\"ds_transaction_id\":null,\"exp_month\":3,\"exp_year\":2027,\"extended_authorization\":{\"status\":\"disabled\"},\"fingerprint\":\"EyMwfG0YCEMO2gsU\",\"funding\":\"debit\",\"iin\":\"515857\",\"incremental_authorization\":{\"status\":\"unavailable\"},\"installments\":null,\"issuer\":\"BANCA MARCH, S.A.\",\"last4\":\"3314\",\"mandate\":null,\"moto\":false,\"multicapture\":{\"status\":\"unavailable\"},\"network\":\"mastercard\",\"network_token\":{\"used\":true},\"network_transaction_id\":\"TPLPZXF930120\",\"overcapture\":{\"maximum_amount_capturable\":7290,\"status\":\"unavailable\"},\"payment_account_reference\":\"50015MSTCJM07F475A8FU0JXTOWT2\",\"regulated_status\":\"unregulated\",\"three_d_secure\":null,\"wallet\":null},\"type\":\"card\"},\"refunded\":false,\"source\":null,\"status\":\"succeeded\",\"mit_params\":{\"network_transaction_id\":\"TPLPZXF930120\"}},\"confirmation_method\":\"manual\",\"created\":1768952164,\"currency\":\"eur\",\"customer\":null,\"last_payment_error\":null,\"livemode\":true,\"metadata\":{\"payment_id\":\"rvnqcsG4MJrUmtH2NwaJoYH1u\",\"payments_extension\":\"true\",\"payments_extension_type\":\"card\",\"reconciliation_flow\":\"payments_api\",\"shop_id\":\"751927347\"},\"next_action\":null,\"payment_method\":\"pm_1SroSuIkWweOM9jA9xoLgizF\",\"payment_method_types\":[\"card\"],\"source\":null,\"status\":\"succeeded\"}"</t>
  </si>
  <si>
    <t>AS-97049</t>
  </si>
  <si>
    <t>gid://shopify/Order/7511804772690</t>
  </si>
  <si>
    <t>gid://shopify/OrderTransaction/8644733731154</t>
  </si>
  <si>
    <t>2026-01-29T11:30:38Z</t>
  </si>
  <si>
    <t>rEC2ENfyefn1ySP9EjQ9sbDuu</t>
  </si>
  <si>
    <t>pi_3SutQpIkWweOM9jA2S4wU38C</t>
  </si>
  <si>
    <t>"{\"id\":\"pi_3SutQpIkWweOM9jA2S4wU38C\",\"object\":\"payment_intent\",\"amount\":26987,\"amount_capturable\":0,\"amount_received\":0,\"canceled_at\":null,\"cancellation_reason\":null,\"capture_method\":\"automatic\",\"latest_charge\":null,\"confirmation_method\":\"manual\",\"created\":1769686239,\"currency\":\"eur\",\"customer\":null,\"last_payment_error\":{\"code\":\"payment_intent_authentication_failure\",\"doc_url\":\"https:\\/\\/stripe.com\\/docs\\/error-codes\\/payment-intent-authentication-failure\",\"message\":\"The provided PaymentMethod has failed authentication. You can provide payment_method_data or a new PaymentMethod to attempt to fulfill this PaymentIntent again.\",\"payment_method\":{\"id\":\"pm_1SutQpIkWweOM9jApbwCrQqY\",\"object\":\"payment_method\",\"card\":{\"brand\":\"visa\",\"checks\":{\"address_line1_check\":\"unavailable\",\"address_postal_code_check\":\"unavailable\",\"cvc_check\":\"pass\"},\"country\":\"ES\",\"description\":\"Visa Platinum\",\"display_brand\":\"visa\",\"exp_month\":10,\"exp_year\":2027,\"fingerprint\":\"2IT6puRyQtkWQu44\",\"funding\":\"credit\",\"generated_from\":null,\"iin\":\"434358\",\"issuer\":\"SOCIEDAD CONJUNTA PARA LA EMISION Y GESTION DE MEDIOS DE PAGO, E.F.C., S.A.\",\"last4\":\"5776\",\"network_token\":null,\"networks\":{\"available\":[\"visa\"],\"preferred\":null},\"payment_account_reference\":null,\"regulated_status\":\"unregulated\",\"three_d_secure_usage\":{\"supported\":true},\"wallet\":null},\"created\":1769686239,\"livemode\":true,\"metadata\":{},\"type\":\"card\"},\"type\":\"invalid_request_error\"},\"livemode\":true,\"metadata\":{\"payment_id\":\"rEC2ENfyefn1ySP9EjQ9sbDuu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</si>
  <si>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gid://shopify/OrderTransaction/8644739334482</t>
  </si>
  <si>
    <t>2026-01-29T11:31:46Z</t>
  </si>
  <si>
    <t>ch_3SutRuIkWweOM9jA29G65Qwe</t>
  </si>
  <si>
    <t>rO5rGBjhxskrmwGYx3f4G2QuJ</t>
  </si>
  <si>
    <t>pi_3SutRuIkWweOM9jA2eSWY7vS</t>
  </si>
  <si>
    <t>"{\"id\":\"pi_3SutRuIkWweOM9jA2eSWY7vS\",\"object\":\"payment_intent\",\"amount\":26987,\"amount_capturable\":0,\"amount_received\":26987,\"canceled_at\":null,\"cancellation_reason\":null,\"capture_method\":\"automatic\",\"latest_charge\":{\"id\":\"ch_3SutRuIkWweOM9jA29G65Qwe\",\"object\":\"charge\",\"amount\":26987,\"application_fee\":\"fee_1SutStIkWweOM9jA5bGqI8Vi\",\"balance_transaction\":\"txn_3SutRuIkWweOM9jA269LXr3B\",\"captured\":true,\"created\":1769686367,\"currency\":\"eur\",\"failure_code\":null,\"failure_message\":null,\"fraud_details\":{},\"livemode\":true,\"metadata\":{\"payment_id\":\"rO5rGBjhxskrmwGYx3f4G2Qu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tRuIkWweOM9jA2eSWY7vS\",\"payment_method\":\"pm_1SutRuIkWweOM9jAZKbElNJ6\",\"payment_method_details\":{\"card\":{\"amount_authorized\":26987,\"authorization_code\":\"722431\",\"brand\":\"visa\",\"checks\":{\"address_line1_check\":\"unavailable\",\"address_postal_code_check\":\"unavailable\",\"cvc_check\":\"pass\"},\"country\":\"ES\",\"description\":\"Visa Platinum\",\"ds_transaction_id\":null,\"exp_month\":10,\"exp_year\":2027,\"extended_authorization\":{\"status\":\"disabled\"},\"fingerprint\":\"2IT6puRyQtkWQu44\",\"funding\":\"credit\",\"iin\":\"434358\",\"incremental_authorization\":{\"status\":\"unavailable\"},\"installments\":null,\"issuer\":\"SOCIEDAD CONJUNTA PARA LA EMISION Y GESTION DE MEDIOS DE PAGO, E.F.C., S.A.\",\"last4\":\"5776\",\"mandate\":null,\"moto\":false,\"multicapture\":{\"status\":\"unavailable\"},\"network\":\"visa\",\"network_token\":{\"used\":false},\"network_transaction_id\":\"486029415678868\",\"overcapture\":{\"maximum_amount_capturable\":26987,\"status\":\"unavailable\"},\"payment_account_reference\":\"V0010013023296598877294979774\",\"regulated_status\":\"unregulated\",\"three_d_secure\":{\"authentication_flow\":\"challenge\",\"electronic_commerce_indicator\":\"05\",\"exemption_indicator\":null,\"result\":\"authenticated\",\"result_reason\":null,\"transaction_id\":\"2b8c7d8d-018d-4726-af04-85d4ee29fc05\",\"version\":\"2.2.0\"},\"wallet\":null},\"type\":\"card\"},\"refunded\":false,\"source\":null,\"status\":\"succeeded\",\"mit_params\":{\"network_transaction_id\":\"486029415678868\"}},\"confirmation_method\":\"manual\",\"created\":1769686306,\"currency\":\"eur\",\"customer\":null,\"last_payment_error\":null,\"livemode\":true,\"metadata\":{\"payment_id\":\"rO5rGBjhxskrmwGYx3f4G2QuJ\",\"payments_extension\":\"true\",\"payments_extension_type\":\"card\",\"reconciliation_flow\":\"payments_api\",\"shop_id\":\"751927347\"},\"next_action\":null,\"payment_method\":\"pm_1SutRuIkWweOM9jAZKbElNJ6\",\"payment_method_types\":[\"card\"],\"source\":null,\"status\":\"succeeded\"}"</t>
  </si>
  <si>
    <t>AS-96638</t>
  </si>
  <si>
    <t>gid://shopify/Order/7491678011730</t>
  </si>
  <si>
    <t>gid://shopify/OrderTransaction/8630511141202</t>
  </si>
  <si>
    <t>2026-01-24T11:29:35Z</t>
  </si>
  <si>
    <t>5XX28210GC297904C</t>
  </si>
  <si>
    <t>"{\"id\":\"5XX28210GC297904C\",\"intent\":\"CAPTURE\",\"status\":\"COMPLETED\",\"payment_source\":{\"paypal\":{\"email_address\":\"carlotta.mdp@hotmail.com\",\"account_id\":\"4ZFXBPTS3SJCQ\",\"account_status\":\"VERIFIED\",\"name\":{\"given_name\":\"Carlotta\",\"surname\":\"Maironi Da Ponte\"},\"phone_number\":{\"national_number\":\"393457979686\"},\"address\":{\"address_line_1\":\"Via Via dei Bastazi 1\",\"address_line_2\":\" \",\"admin_area_2\":\"Bergamo\",\"admin_area_1\":\"BG\",\"postal_code\":\"24126\",\"country_code\":\"IT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Kiss me cat - P\u00f3ster \\/ Sin marco \\/ 40x50\",\"custom_id\":\"{\\\"shop_id\\\":751927347,\\\"session_id\\\":\\\"rVkaVxXZoP2F28LGso7cHvOhV\\\"}\",\"invoice_id\":\"rVkaVxXZoP2F28LGso7cHvOhV\",\"items\":[{\"name\":\"Kiss me cat - P\u00f3ster \\/ Sin marco \\/ 40x50\",\"unit_amount\":{\"currency_code\":\"EUR\",\"value\":\"26.95\"},\"tax\":{\"currency_code\":\"EUR\",\"value\":\"0.00\"},\"quantity\":\"1\"}],\"shipping\":{\"name\":{\"full_name\":\"Carlotta Maironi Da Ponte\"},\"address\":{\"address_line_1\":\"Via Legionari  in Polonia 40\",\"admin_area_2\":\"Bergamo\",\"admin_area_1\":\"Bergamo\",\"postal_code\":\"24128\",\"country_code\":\"IT\"}},\"supplementary_data\":{\"tax_nexus\":[]},\"payments\":{\"captures\":[{\"id\":\"2ET78837W3693003G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VkaVxXZoP2F28LGso7cHvOhV\",\"custom_id\":\"{\\\"shop_id\\\":751927347,\\\"session_id\\\":\\\"rVkaVxXZoP2F28LGso7cHvOhV\\\"}\",\"links\":[{\"href\":\"https:\\/\\/api.paypal.com\\/v2\\/payments\\/captures\\/2ET78837W3693003G\",\"rel\":\"self\",\"method\":\"GET\"},{\"href\":\"https:\\/\\/api.paypal.com\\/v2\\/payments\\/captures\\/2ET78837W3693003G\\/refund\",\"rel\":\"refund\",\"method\":\"POST\"},{\"href\":\"https:\\/\\/api.paypal.com\\/v2\\/checkout\\/orders\\/5XX28210GC297904C\",\"rel\":\"up\",\"method\":\"GET\"}],\"create_time\":\"2026-01-24T11:29:37Z\",\"update_time\":\"2026-01-24T11:29:37Z\"}]}}],\"payer\":{\"name\":{\"given_name\":\"Carlotta\",\"surname\":\"Maironi Da Ponte\"},\"email_address\":\"carlotta.mdp@hotmail.com\",\"payer_id\":\"4ZFXBPTS3SJCQ\",\"phone\":{\"phone_number\":{\"national_number\":\"393457979686\"}},\"address\":{\"address_line_1\":\"Via Via dei Bastazi 1\",\"address_line_2\":\" \",\"admin_area_2\":\"Bergamo\",\"admin_area_1\":\"BG\",\"postal_code\":\"24126\",\"country_code\":\"IT\"}},\"create_time\":\"2026-01-24T11:28:59Z\",\"update_time\":\"2026-01-24T11:29:37Z\",\"links\":[{\"href\":\"https:\\/\\/api.paypal.com\\/v2\\/checkout\\/orders\\/5XX28210GC297904C\",\"rel\":\"self\",\"method\":\"GET\"}]}"</t>
  </si>
  <si>
    <t>AS-96495</t>
  </si>
  <si>
    <t>gid://shopify/Order/7446464266578</t>
  </si>
  <si>
    <t>gid://shopify/OrderTransaction/8624215392594</t>
  </si>
  <si>
    <t>2026-01-21T20:45:35Z</t>
  </si>
  <si>
    <t>ch_3Ss8HUIkWweOM9jA1VeacuE2</t>
  </si>
  <si>
    <t>r0lCL4ncaZJ2XU96MuPalGZ5o</t>
  </si>
  <si>
    <t>pi_3Ss8HUIkWweOM9jA1nDVfIbE</t>
  </si>
  <si>
    <t>"{\"id\":\"pi_3Ss8HUIkWweOM9jA1nDVfIbE\",\"object\":\"payment_intent\",\"amount\":6795,\"amount_capturable\":0,\"amount_received\":6795,\"canceled_at\":null,\"cancellation_reason\":null,\"capture_method\":\"automatic\",\"latest_charge\":{\"id\":\"ch_3Ss8HUIkWweOM9jA1VeacuE2\",\"object\":\"charge\",\"amount\":6795,\"application_fee\":\"fee_1Ss8HWIkWweOM9jASdLnFdZ5\",\"balance_transaction\":\"txn_3Ss8HUIkWweOM9jA1Cmna6J3\",\"captured\":true,\"created\":1769028337,\"currency\":\"eur\",\"failure_code\":null,\"failure_message\":null,\"fraud_details\":{},\"livemode\":true,\"metadata\":{\"payment_id\":\"r0lCL4ncaZJ2XU96MuPalGZ5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8HUIkWweOM9jA1nDVfIbE\",\"payment_method\":\"pm_1Ss8HUIkWweOM9jAbAKfAUIH\",\"payment_method_details\":{\"card\":{\"amount_authorized\":6795,\"authorization_code\":\"520492\",\"brand\":\"visa\",\"checks\":{\"address_line1_check\":\"fail\",\"address_postal_code_check\":\"fail\",\"cvc_check\":\"pass\"},\"country\":\"FR\",\"description\":\"Visa Gold\",\"ds_transaction_id\":null,\"exp_month\":9,\"exp_year\":2028,\"extended_authorization\":{\"status\":\"disabled\"},\"fingerprint\":\"eag4DlRd17G6HvGL\",\"funding\":\"credit\",\"iin\":\"412525\",\"incremental_authorization\":{\"status\":\"unavailable\"},\"installments\":null,\"issuer\":\"BPCE\",\"last4\":\"6103\",\"mandate\":null,\"moto\":false,\"multicapture\":{\"status\":\"unavailable\"},\"network\":\"visa\",\"network_token\":{\"used\":false},\"network_transaction_id\":\"486021747381570\",\"overcapture\":{\"maximum_amount_capturable\":6795,\"status\":\"unavailable\"},\"payment_account_reference\":\"V001AACC335012023031536568010\",\"regulated_status\":\"unregulated\",\"three_d_secure\":{\"authentication_flow\":\"frictionless\",\"electronic_commerce_indicator\":\"07\",\"exemption_indicator\":null,\"result\":\"exempted\",\"result_reason\":null,\"transaction_id\":\"1aef0229-75dd-45ce-a718-aed280c41d44\",\"version\":\"2.2.0\"},\"wallet\":null},\"type\":\"card\"},\"refunded\":false,\"source\":null,\"status\":\"succeeded\",\"mit_params\":{\"network_transaction_id\":\"486021747381570\"}},\"confirmation_method\":\"manual\",\"created\":1769028336,\"currency\":\"eur\",\"customer\":null,\"last_payment_error\":null,\"livemode\":true,\"metadata\":{\"payment_id\":\"r0lCL4ncaZJ2XU96MuPalGZ5o\",\"payments_extension\":\"true\",\"payments_extension_type\":\"card\",\"reconciliation_flow\":\"payments_api\",\"shop_id\":\"751927347\"},\"next_action\":null,\"payment_method\":\"pm_1Ss8HUIkWweOM9jAbAKfAUIH\",\"payment_method_types\":[\"card\"],\"source\":null,\"status\":\"succeeded\"}"</t>
  </si>
  <si>
    <t>AS-95995</t>
  </si>
  <si>
    <t>gid://shopify/Order/7430250234194</t>
  </si>
  <si>
    <t>gid://shopify/OrderTransaction/8604740190546</t>
  </si>
  <si>
    <t>2026-01-15T14:44:23Z</t>
  </si>
  <si>
    <t>py_3SprmdIkWweOM9jA17Be0iFE</t>
  </si>
  <si>
    <t>r3moxaDvAzvkFG3hJKpkQSyNg</t>
  </si>
  <si>
    <t>pi_3SprmdIkWweOM9jA15p3VFHb</t>
  </si>
  <si>
    <t>"{\"id\":\"pi_3SprmdIkWweOM9jA15p3VFHb\",\"object\":\"payment_intent\",\"amount\":3085,\"amount_capturable\":0,\"amount_received\":3085,\"canceled_at\":null,\"cancellation_reason\":null,\"capture_method\":\"automatic\",\"charges\":{\"object\":\"list\",\"data\":[{\"id\":\"py_3SprmdIkWweOM9jA17Be0iFE\",\"object\":\"charge\",\"amount\":3085,\"application_fee\":\"fee_1Sprn3IkWweOM9jAZtzjtodf\",\"balance_transaction\":\"txn_3SprmdIkWweOM9jA1m9uKnwq\",\"captured\":true,\"created\":1768488289,\"currency\":\"eur\",\"failure_code\":null,\"failure_message\":null,\"fraud_details\":{},\"livemode\":true,\"metadata\":{\"payments_extension_type\":\"klarna\",\"payments_extension\":\"true\",\"shop_id\":\"751927347\",\"reconciliation_flow\":\"payments_api\",\"payment_id\":\"r3moxaDvAzvkFG3hJKpkQSyNg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prmdIkWweOM9jA15p3VFHb\",\"payment_method\":\"pm_1SprmdIkWweOM9jAHasNvdWi\",\"payment_method_details\":{\"klarna\":{\"payer_details\":{\"address\":{\"country\":\"ES\"}},\"payment_method_category\":\"pay_in_installments\",\"preferred_locale\":\"es-ES\"},\"type\":\"klarna\"},\"refunded\":false,\"source\":null,\"status\":\"succeeded\"}],\"has_more\":false,\"total_count\":1,\"url\":\"\\/v1\\/charges?payment_intent=pi_3SprmdIkWweOM9jA15p3VFHb\"},\"latest_charge\":\"py_3SprmdIkWweOM9jA17Be0iFE\",\"confirmation_method\":\"automatic\",\"created\":1768488263,\"currency\":\"eur\",\"customer\":null,\"last_payment_error\":null,\"livemode\":true,\"metadata\":{\"payments_extension_type\":\"klarna\",\"payments_extension\":\"true\",\"shop_id\":\"751927347\",\"reconciliation_flow\":\"payments_api\",\"payment_id\":\"r3moxaDvAzvkFG3hJKpkQSyNg\"},\"next_action\":null,\"payment_method\":\"pm_1SprmdIkWweOM9jAHasNvdWi\",\"payment_method_types\":[\"klarna\"],\"source\":null,\"status\":\"succeeded\"}"</t>
  </si>
  <si>
    <t>AS-95726</t>
  </si>
  <si>
    <t>gid://shopify/Order/7421907239250</t>
  </si>
  <si>
    <t>gid://shopify/OrderTransaction/8595361136978</t>
  </si>
  <si>
    <t>2026-01-11T22:56:59Z</t>
  </si>
  <si>
    <t>ch_3SoXZAIkWweOM9jA2SMX6bEZ</t>
  </si>
  <si>
    <t>rab3Fo3tASj29rGflwTuYxT0A</t>
  </si>
  <si>
    <t>pi_3SoXZAIkWweOM9jA2Uu44Rdz</t>
  </si>
  <si>
    <t>"{\"id\":\"pi_3SoXZAIkWweOM9jA2Uu44Rdz\",\"object\":\"payment_intent\",\"amount\":4790,\"amount_capturable\":0,\"amount_received\":4790,\"canceled_at\":null,\"cancellation_reason\":null,\"capture_method\":\"automatic\",\"latest_charge\":{\"id\":\"ch_3SoXZAIkWweOM9jA2SMX6bEZ\",\"object\":\"charge\",\"amount\":4790,\"application_fee\":\"fee_1SoXZBIkWweOM9jAi0VOjojY\",\"balance_transaction\":\"txn_3SoXZAIkWweOM9jA2M2dUn8C\",\"captured\":true,\"created\":1768172220,\"currency\":\"eur\",\"failure_code\":null,\"failure_message\":null,\"fraud_details\":{},\"livemode\":true,\"metadata\":{\"payment_id\":\"rab3Fo3tASj29rGflwTuYxT0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XZAIkWweOM9jA2Uu44Rdz\",\"payment_method\":\"pm_1SoXZAIkWweOM9jAqH8J8phb\",\"payment_method_details\":{\"card\":{\"amount_authorized\":4790,\"authorization_code\":\"073052\",\"brand\":\"visa\",\"checks\":{\"address_line1_check\":\"unavailable\",\"address_postal_code_check\":\"unavailable\",\"cvc_check\":\"pass\"},\"country\":\"ES\",\"description\":\"Visa Classic\",\"ds_transaction_id\":null,\"exp_month\":12,\"exp_year\":2030,\"extended_authorization\":{\"status\":\"disabled\"},\"fingerprint\":\"ZRPTaC7yukj7vRf3\",\"funding\":\"debit\",\"iin\":\"494019\",\"incremental_authorization\":{\"status\":\"unavailable\"},\"installments\":null,\"issuer\":\"BANCO BILBAO VIZCAYA ARGENTARIA S.A. (BBVA)\",\"last4\":\"5573\",\"mandate\":null,\"moto\":false,\"multicapture\":{\"status\":\"unavailable\"},\"network\":\"visa\",\"network_token\":{\"used\":false},\"network_transaction_id\":\"486011826206698\",\"overcapture\":{\"maximum_amount_capturable\":4790,\"status\":\"unavailable\"},\"payment_account_reference\":\"V0010013824012456231079134749\",\"regulated_status\":\"unregulated\",\"three_d_secure\":null,\"wallet\":null},\"type\":\"card\"},\"refunded\":false,\"source\":null,\"status\":\"succeeded\",\"mit_params\":{\"network_transaction_id\":\"486011826206698\"}},\"confirmation_method\":\"manual\",\"created\":1768172220,\"currency\":\"eur\",\"customer\":null,\"last_payment_error\":null,\"livemode\":true,\"metadata\":{\"payment_id\":\"rab3Fo3tASj29rGflwTuYxT0A\",\"payments_extension\":\"true\",\"payments_extension_type\":\"card\",\"reconciliation_flow\":\"payments_api\",\"shop_id\":\"751927347\"},\"next_action\":null,\"payment_method\":\"pm_1SoXZAIkWweOM9jAqH8J8phb\",\"payment_method_types\":[\"card\"],\"source\":null,\"status\":\"succeeded\"}"</t>
  </si>
  <si>
    <t>AS-95255</t>
  </si>
  <si>
    <t>AS-94879</t>
  </si>
  <si>
    <t>gid://shopify/Order/7395139649874</t>
  </si>
  <si>
    <t>gid://shopify/OrderTransaction/8569569935698</t>
  </si>
  <si>
    <t>2026-01-02T13:06:44Z</t>
  </si>
  <si>
    <t>ch_3Sl841IkWweOM9jA04lhbdhs</t>
  </si>
  <si>
    <t>r2djWQkx2MNFS1qejpwKxK0k6</t>
  </si>
  <si>
    <t>pi_3Sl841IkWweOM9jA08uOpUGu</t>
  </si>
  <si>
    <t>"{\"id\":\"pi_3Sl841IkWweOM9jA08uOpUGu\",\"object\":\"payment_intent\",\"amount\":3790,\"amount_capturable\":0,\"amount_received\":3790,\"canceled_at\":null,\"cancellation_reason\":null,\"capture_method\":\"automatic\",\"latest_charge\":{\"id\":\"ch_3Sl841IkWweOM9jA04lhbdhs\",\"object\":\"charge\",\"amount\":3790,\"application_fee\":\"fee_1Sl843IkWweOM9jAbVJOkiK9\",\"balance_transaction\":\"txn_3Sl841IkWweOM9jA07XYEICK\",\"captured\":true,\"created\":1767359206,\"currency\":\"eur\",\"failure_code\":null,\"failure_message\":null,\"fraud_details\":{},\"livemode\":true,\"metadata\":{\"payment_id\":\"r2djWQkx2MNFS1qejpwKxK0k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841IkWweOM9jA08uOpUGu\",\"payment_method\":\"pm_1Sl841IkWweOM9jAw3VzH3XP\",\"payment_method_details\":{\"card\":{\"amount_authorized\":3790,\"authorization_code\":\"620669\",\"brand\":\"visa\",\"checks\":{\"address_line1_check\":\"fail\",\"address_postal_code_check\":\"pass\",\"cvc_check\":null},\"country\":\"FR\",\"description\":\"Visa Gold\",\"ds_transaction_id\":null,\"exp_month\":3,\"exp_year\":2027,\"extended_authorization\":{\"status\":\"disabled\"},\"fingerprint\":\"5X3YJnNN7kn2El1M\",\"funding\":\"debit\",\"iin\":\"453342\",\"incremental_authorization\":{\"status\":\"unavailable\"},\"installments\":null,\"issuer\":\"BFORBANK S.A.\",\"last4\":\"8471\",\"mandate\":null,\"moto\":false,\"multicapture\":{\"status\":\"unavailable\"},\"network\":\"visa\",\"network_token\":{\"used\":true},\"network_transaction_id\":\"486002472063066\",\"overcapture\":{\"maximum_amount_capturable\":3790,\"status\":\"unavailable\"},\"payment_account_reference\":null,\"regulated_status\":\"unregulated\",\"three_d_secure\":null,\"wallet\":null},\"type\":\"card\"},\"refunded\":false,\"source\":null,\"status\":\"succeeded\",\"mit_params\":{\"network_transaction_id\":\"486002472063066\"}},\"confirmation_method\":\"manual\",\"created\":1767359205,\"currency\":\"eur\",\"customer\":null,\"last_payment_error\":null,\"livemode\":true,\"metadata\":{\"payment_id\":\"r2djWQkx2MNFS1qejpwKxK0k6\",\"payments_extension\":\"true\",\"payments_extension_type\":\"card\",\"reconciliation_flow\":\"payments_api\",\"shop_id\":\"751927347\"},\"next_action\":null,\"payment_method\":\"pm_1Sl841IkWweOM9jAw3VzH3XP\",\"payment_method_types\":[\"card\"],\"source\":null,\"status\":\"succeeded\"}"</t>
  </si>
  <si>
    <t>AS-95386</t>
  </si>
  <si>
    <t>gid://shopify/Order/7414469099858</t>
  </si>
  <si>
    <t>gid://shopify/OrderTransaction/8586813604178</t>
  </si>
  <si>
    <t>2026-01-08T16:36:07Z</t>
  </si>
  <si>
    <t>ch_3SnMBxIkWweOM9jA0l5eJu0O</t>
  </si>
  <si>
    <t>rNAhL2OTFFFzqgJTBEx07t4Wq</t>
  </si>
  <si>
    <t>pi_3SnMBxIkWweOM9jA0mtu27Pv</t>
  </si>
  <si>
    <t>"{\"id\":\"pi_3SnMBxIkWweOM9jA0mtu27Pv\",\"object\":\"payment_intent\",\"amount\":7731,\"amount_capturable\":0,\"amount_received\":7731,\"canceled_at\":null,\"cancellation_reason\":null,\"capture_method\":\"automatic\",\"latest_charge\":{\"id\":\"ch_3SnMBxIkWweOM9jA0l5eJu0O\",\"object\":\"charge\",\"amount\":7731,\"application_fee\":\"fee_1SnMBxIkWweOM9jA3SjWDaUv\",\"balance_transaction\":\"txn_3SnMBxIkWweOM9jA0oH4Tki5\",\"captured\":true,\"created\":1767890169,\"currency\":\"eur\",\"failure_code\":null,\"failure_message\":null,\"fraud_details\":{},\"livemode\":true,\"metadata\":{\"payment_id\":\"rNAhL2OTFFFzqgJTBEx07t4W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MBxIkWweOM9jA0mtu27Pv\",\"payment_method\":\"pm_1SnMBxIkWweOM9jApRwQFHXL\",\"payment_method_details\":{\"card\":{\"amount_authorized\":7731,\"authorization_code\":\"967031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gontLkTiBPOBFyTs\",\"funding\":\"debit\",\"iin\":\"465975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486008597695861\",\"overcapture\":{\"maximum_amount_capturable\":7731,\"status\":\"unavailable\"},\"payment_account_reference\":\"V0010015824267606493950706497\",\"regulated_status\":\"unregulated\",\"three_d_secure\":null,\"wallet\":{\"apple_pay\":{\"type\":\"apple_pay\"},\"dynamic_last4\":\"5954\",\"type\":\"apple_pay\"}},\"type\":\"card\"},\"refunded\":false,\"source\":null,\"status\":\"succeeded\",\"mit_params\":{\"network_transaction_id\":\"486008597695861\"}},\"confirmation_method\":\"manual\",\"created\":1767890169,\"currency\":\"eur\",\"customer\":null,\"last_payment_error\":null,\"livemode\":true,\"metadata\":{\"payment_id\":\"rNAhL2OTFFFzqgJTBEx07t4Wq\",\"payments_extension\":\"true\",\"payments_extension_type\":\"card\",\"reconciliation_flow\":\"payments_api\",\"shop_id\":\"751927347\"},\"next_action\":null,\"payment_method\":\"pm_1SnMBxIkWweOM9jApRwQFHXL\",\"payment_method_types\":[\"card\"],\"source\":null,\"status\":\"succeeded\"}"</t>
  </si>
  <si>
    <t>AS-96942</t>
  </si>
  <si>
    <t>gid://shopify/Order/7499303059794</t>
  </si>
  <si>
    <t>gid://shopify/OrderTransaction/8640209781074</t>
  </si>
  <si>
    <t>2026-01-27T19:56:06Z</t>
  </si>
  <si>
    <t>ch_3SuIMuIkWweOM9jA2opKsSMT</t>
  </si>
  <si>
    <t>rFScNocOnLQT92S9BuFdkGURp</t>
  </si>
  <si>
    <t>pi_3SuIMuIkWweOM9jA2ibiHbsb</t>
  </si>
  <si>
    <t>"{\"id\":\"pi_3SuIMuIkWweOM9jA2ibiHbsb\",\"object\":\"payment_intent\",\"amount\":4990,\"amount_capturable\":0,\"amount_received\":4990,\"canceled_at\":null,\"cancellation_reason\":null,\"capture_method\":\"automatic\",\"latest_charge\":{\"id\":\"ch_3SuIMuIkWweOM9jA2opKsSMT\",\"object\":\"charge\",\"amount\":4990,\"application_fee\":\"fee_1SuIMvIkWweOM9jAsMgMi0Ww\",\"balance_transaction\":\"txn_3SuIMuIkWweOM9jA2hFVbrS6\",\"captured\":true,\"created\":1769543768,\"currency\":\"eur\",\"failure_code\":null,\"failure_message\":null,\"fraud_details\":{},\"livemode\":true,\"metadata\":{\"payment_id\":\"rFScNocOnLQT92S9BuFdkGUR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IMuIkWweOM9jA2ibiHbsb\",\"payment_method\":\"pm_1SuIMuIkWweOM9jAz9pE0quS\",\"payment_method_details\":{\"card\":{\"amount_authorized\":4990,\"authorization_code\":\"133666\",\"brand\":\"visa\",\"checks\":{\"address_line1_check\":null,\"address_postal_code_check\":null,\"cvc_check\":null},\"country\":\"FR\",\"description\":\"Visa Infinite\",\"ds_transaction_id\":null,\"exp_month\":12,\"exp_year\":2029,\"extended_authorization\":{\"status\":\"disabled\"},\"fingerprint\":\"oCoadhb19XRF2kev\",\"funding\":\"credit\",\"iin\":\"443918\",\"incremental_authorization\":{\"status\":\"unavailable\"},\"installments\":null,\"issuer\":\"Societe Generale S.A.\",\"last4\":\"0000\",\"mandate\":null,\"moto\":false,\"multicapture\":{\"status\":\"unavailable\"},\"network\":\"visa\",\"network_token\":{\"used\":false},\"network_transaction_id\":\"486027717682458\",\"overcapture\":{\"maximum_amount_capturable\":4990,\"status\":\"unavailable\"},\"payment_account_reference\":\"V001AAG0000393617880000000000\",\"regulated_status\":\"unregulated\",\"three_d_secure\":null,\"wallet\":{\"apple_pay\":{\"type\":\"apple_pay\"},\"dynamic_last4\":\"0729\",\"type\":\"apple_pay\"}},\"type\":\"card\"},\"refunded\":false,\"source\":null,\"status\":\"succeeded\",\"mit_params\":{\"network_transaction_id\":\"486027717682458\"}},\"confirmation_method\":\"manual\",\"created\":1769543768,\"currency\":\"eur\",\"customer\":null,\"last_payment_error\":null,\"livemode\":true,\"metadata\":{\"payment_id\":\"rFScNocOnLQT92S9BuFdkGURp\",\"payments_extension\":\"true\",\"payments_extension_type\":\"card\",\"reconciliation_flow\":\"payments_api\",\"shop_id\":\"751927347\"},\"next_action\":null,\"payment_method\":\"pm_1SuIMuIkWweOM9jAz9pE0quS\",\"payment_method_types\":[\"card\"],\"source\":null,\"status\":\"succeeded\"}"</t>
  </si>
  <si>
    <t>AS-95129</t>
  </si>
  <si>
    <t>gid://shopify/Order/7407760736594</t>
  </si>
  <si>
    <t>gid://shopify/OrderTransaction/8578399043922</t>
  </si>
  <si>
    <t>2026-01-05T14:42:01Z</t>
  </si>
  <si>
    <t>4MU594269D204743W</t>
  </si>
  <si>
    <t>"{\"id\":\"4MU594269D204743W\",\"intent\":\"CAPTURE\",\"status\":\"COMPLETED\",\"payment_source\":{\"paypal\":{\"email_address\":\"felixkoebcke@yahoo.de\",\"account_id\":\"QR5QWR2TSMYVE\",\"account_status\":\"VERIFIED\",\"name\":{\"given_name\":\"Felix\",\"surname\":\"Koebcke\"},\"phone_number\":{\"national_number\":\"491774577756\"},\"address\":{\"address_line_1\":\"Jeerstekamp\",\"address_line_2\":\"8\",\"admin_area_2\":\"Krefeld\",\"postal_code\":\"47809\",\"country_code\":\"DE\"}}},\"purchase_units\":[{\"reference_id\":\"default\",\"amount\":{\"currency_code\":\"EUR\",\"value\":\"99.95\",\"breakdown\":{\"item_total\":{\"currency_code\":\"EUR\",\"value\":\"99.95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The Great Wave of Kanagawa - Katsushika Hokusai - P\u00f3ster \\/ Madera roble oscuro \\/ 70x100\",\"custom_id\":\"{\\\"shop_id\\\":751927347,\\\"session_id\\\":\\\"r3GlMTmmMgar2lfVPsWJtMa0O\\\"}\",\"invoice_id\":\"r3GlMTmmMgar2lfVPsWJtMa0O\",\"items\":[{\"name\":\"The Great Wave of Kanagawa - Katsushika Hokusai - P\u00f3ster \\/ Madera roble oscuro \\/ 70x100\",\"unit_amount\":{\"currency_code\":\"EUR\",\"value\":\"99.95\"},\"tax\":{\"currency_code\":\"EUR\",\"value\":\"0.00\"},\"quantity\":\"1\"}],\"shipping\":{\"name\":{\"full_name\":\"Felix Koebcke\"},\"address\":{\"address_line_1\":\" Herner Stra\u00dfe 316\",\"admin_area_2\":\"Bochum\",\"postal_code\":\"44807\",\"country_code\":\"DE\"}},\"supplementary_data\":{\"tax_nexus\":[]},\"payments\":{\"captures\":[{\"id\":\"9X166909EM913330J\",\"status\":\"COMPLETED\",\"amount\":{\"currency_code\":\"EUR\",\"value\":\"99.95\"},\"final_capture\":true,\"disbursement_mode\":\"INSTANT\",\"seller_protection\":{\"status\":\"ELIGIBLE\",\"dispute_categories\":[\"ITEM_NOT_RECEIVED\",\"UNAUTHORIZED_TRANSACTION\"]},\"seller_receivable_breakdown\":{\"gross_amount\":{\"currency_code\":\"EUR\",\"value\":\"99.95\"},\"paypal_fee\":{\"currency_code\":\"EUR\",\"value\":\"3.25\"},\"net_amount\":{\"currency_code\":\"EUR\",\"value\":\"96.70\"}},\"invoice_id\":\"r3GlMTmmMgar2lfVPsWJtMa0O\",\"custom_id\":\"{\\\"shop_id\\\":751927347,\\\"session_id\\\":\\\"r3GlMTmmMgar2lfVPsWJtMa0O\\\"}\",\"links\":[{\"href\":\"https:\\/\\/api.paypal.com\\/v2\\/payments\\/captures\\/9X166909EM913330J\",\"rel\":\"self\",\"method\":\"GET\"},{\"href\":\"https:\\/\\/api.paypal.com\\/v2\\/payments\\/captures\\/9X166909EM913330J\\/refund\",\"rel\":\"refund\",\"method\":\"POST\"},{\"href\":\"https:\\/\\/api.paypal.com\\/v2\\/checkout\\/orders\\/4MU594269D204743W\",\"rel\":\"up\",\"method\":\"GET\"}],\"create_time\":\"2026-01-05T14:42:03Z\",\"update_time\":\"2026-01-05T14:42:03Z\"}]}}],\"payer\":{\"name\":{\"given_name\":\"Felix\",\"surname\":\"Koebcke\"},\"email_address\":\"felixkoebcke@yahoo.de\",\"payer_id\":\"QR5QWR2TSMYVE\",\"phone\":{\"phone_number\":{\"national_number\":\"491774577756\"}},\"address\":{\"address_line_1\":\"Jeerstekamp\",\"address_line_2\":\"8\",\"admin_area_2\":\"Krefeld\",\"postal_code\":\"47809\",\"country_code\":\"DE\"}},\"create_time\":\"2026-01-05T14:41:20Z\",\"update_time\":\"2026-01-05T14:42:03Z\",\"links\":[{\"href\":\"https:\\/\\/api.paypal.com\\/v2\\/checkout\\/orders\\/4MU594269D204743W\",\"rel\":\"self\",\"method\":\"GET\"}]}"</t>
  </si>
  <si>
    <t>AS-96112</t>
  </si>
  <si>
    <t>gid://shopify/Order/7435219796306</t>
  </si>
  <si>
    <t>gid://shopify/OrderTransaction/8610169160018</t>
  </si>
  <si>
    <t>2026-01-17T08:59:14Z</t>
  </si>
  <si>
    <t>ch_3SqVLjIkWweOM9jA1F17NTN9</t>
  </si>
  <si>
    <t>rBIB7AeZ1d9HF1Ths5Ve3yVG6</t>
  </si>
  <si>
    <t>pi_3SqVLjIkWweOM9jA1Ok4MhBL</t>
  </si>
  <si>
    <t>"{\"id\":\"pi_3SqVLjIkWweOM9jA1Ok4MhBL\",\"object\":\"payment_intent\",\"amount\":8495,\"amount_capturable\":0,\"amount_received\":8495,\"canceled_at\":null,\"cancellation_reason\":null,\"capture_method\":\"automatic\",\"latest_charge\":{\"id\":\"ch_3SqVLjIkWweOM9jA1F17NTN9\",\"object\":\"charge\",\"amount\":8495,\"application_fee\":\"fee_1SqVLkIkWweOM9jABJxKYiei\",\"balance_transaction\":\"txn_3SqVLjIkWweOM9jA1wRc3len\",\"captured\":true,\"created\":1768640356,\"currency\":\"eur\",\"failure_code\":null,\"failure_message\":null,\"fraud_details\":{},\"livemode\":true,\"metadata\":{\"payment_id\":\"rBIB7AeZ1d9HF1Ths5Ve3yVG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VLjIkWweOM9jA1Ok4MhBL\",\"payment_method\":\"pm_1SqVLjIkWweOM9jA4Nqkxvsz\",\"payment_method_details\":{\"card\":{\"amount_authorized\":8495,\"authorization_code\":\"699150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MZEQdJO18pX2SFrA\",\"funding\":\"debit\",\"iin\":\"482438\",\"incremental_authorization\":{\"status\":\"unavailable\"},\"installments\":null,\"issuer\":\"Banco Bilbao Vizcaya Argentaria S.A. (Bbva)\",\"last4\":\"0000\",\"mandate\":null,\"moto\":false,\"multicapture\":{\"status\":\"unavailable\"},\"network\":\"visa\",\"network_token\":{\"used\":false},\"network_transaction_id\":\"486017323563498\",\"overcapture\":{\"maximum_amount_capturable\":8495,\"status\":\"unavailable\"},\"payment_account_reference\":\"V0010013024003291999087555047\",\"regulated_status\":\"unregulated\",\"three_d_secure\":null,\"wallet\":{\"apple_pay\":{\"type\":\"apple_pay\"},\"dynamic_last4\":\"3201\",\"type\":\"apple_pay\"}},\"type\":\"card\"},\"refunded\":false,\"source\":null,\"status\":\"succeeded\",\"mit_params\":{\"network_transaction_id\":\"486017323563498\"}},\"confirmation_method\":\"manual\",\"created\":1768640355,\"currency\":\"eur\",\"customer\":null,\"last_payment_error\":null,\"livemode\":true,\"metadata\":{\"payment_id\":\"rBIB7AeZ1d9HF1Ths5Ve3yVG6\",\"payments_extension\":\"true\",\"payments_extension_type\":\"card\",\"reconciliation_flow\":\"payments_api\",\"shop_id\":\"751927347\"},\"next_action\":null,\"payment_method\":\"pm_1SqVLjIkWweOM9jA4Nqkxvsz\",\"payment_method_types\":[\"card\"],\"source\":null,\"status\":\"succeeded\"}"</t>
  </si>
  <si>
    <t>AS-96322</t>
  </si>
  <si>
    <t>gid://shopify/Order/7441582326098</t>
  </si>
  <si>
    <t>gid://shopify/OrderTransaction/8617765798226</t>
  </si>
  <si>
    <t>2026-01-19T13:30:13Z</t>
  </si>
  <si>
    <t>ch_3SrIX4IkWweOM9jA0ysVpQCB</t>
  </si>
  <si>
    <t>rdGNojKkNpVXouqPDWamZlA5D</t>
  </si>
  <si>
    <t>pi_3SrIX4IkWweOM9jA0pz42ksm</t>
  </si>
  <si>
    <t>"{\"id\":\"pi_3SrIX4IkWweOM9jA0pz42ksm\",\"object\":\"payment_intent\",\"amount\":9885,\"amount_capturable\":0,\"amount_received\":9885,\"canceled_at\":null,\"cancellation_reason\":null,\"capture_method\":\"automatic\",\"latest_charge\":{\"id\":\"ch_3SrIX4IkWweOM9jA0ysVpQCB\",\"object\":\"charge\",\"amount\":9885,\"application_fee\":\"fee_1SrIXFIkWweOM9jANmk1UGNm\",\"balance_transaction\":\"txn_3SrIX4IkWweOM9jA0Jy0yjab\",\"captured\":true,\"created\":1768829425,\"currency\":\"eur\",\"failure_code\":null,\"failure_message\":null,\"fraud_details\":{},\"livemode\":true,\"metadata\":{\"payment_id\":\"rdGNojKkNpVXouqPDWamZlA5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IX4IkWweOM9jA0pz42ksm\",\"payment_method\":\"pm_1SrIX4IkWweOM9jAyEspgTd6\",\"payment_method_details\":{\"card\":{\"amount_authorized\":9885,\"authorization_code\":\"165372\",\"brand\":\"visa\",\"checks\":{\"address_line1_check\":\"fail\",\"address_postal_code_check\":\"fail\",\"cvc_check\":\"pass\"},\"country\":\"FR\",\"description\":\"Visa Gold\",\"ds_transaction_id\":null,\"exp_month\":9,\"exp_year\":2028,\"extended_authorization\":{\"status\":\"disabled\"},\"fingerprint\":\"trLJVFDab3TBRv3I\",\"funding\":\"credit\",\"iin\":\"463342\",\"incremental_authorization\":{\"status\":\"unavailable\"},\"installments\":null,\"issuer\":\"BPCE\",\"last4\":\"9505\",\"mandate\":null,\"moto\":false,\"multicapture\":{\"status\":\"unavailable\"},\"network\":\"visa\",\"network_token\":{\"used\":false},\"network_transaction_id\":\"486019486257604\",\"overcapture\":{\"maximum_amount_capturable\":9885,\"status\":\"unavailable\"},\"payment_account_reference\":\"V001AACC344012021050525479985\",\"regulated_status\":\"unregulated\",\"three_d_secure\":{\"authentication_flow\":\"frictionless\",\"electronic_commerce_indicator\":\"07\",\"exemption_indicator\":null,\"result\":\"exempted\",\"result_reason\":null,\"transaction_id\":\"e6037964-7e26-469f-8b11-4a102a4cf660\",\"version\":\"2.2.0\"},\"wallet\":null},\"type\":\"card\"},\"refunded\":false,\"source\":null,\"status\":\"succeeded\",\"mit_params\":{\"network_transaction_id\":\"486019486257604\"}},\"confirmation_method\":\"manual\",\"created\":1768829414,\"currency\":\"eur\",\"customer\":null,\"last_payment_error\":null,\"livemode\":true,\"metadata\":{\"payment_id\":\"rdGNojKkNpVXouqPDWamZlA5D\",\"payments_extension\":\"true\",\"payments_extension_type\":\"card\",\"reconciliation_flow\":\"payments_api\",\"shop_id\":\"751927347\"},\"next_action\":null,\"payment_method\":\"pm_1SrIX4IkWweOM9jAyEspgTd6\",\"payment_method_types\":[\"card\"],\"source\":null,\"status\":\"succeeded\"}"</t>
  </si>
  <si>
    <t>AS-95559</t>
  </si>
  <si>
    <t>gid://shopify/Order/7419021033810</t>
  </si>
  <si>
    <t>gid://shopify/OrderTransaction/8592054419794</t>
  </si>
  <si>
    <t>2026-01-10T15:36:34Z</t>
  </si>
  <si>
    <t>ch_3So4DPIkWweOM9jA143SMdky</t>
  </si>
  <si>
    <t>rpx06MXjJvxoamSYGY4eiUZ8L</t>
  </si>
  <si>
    <t>pi_3So4DPIkWweOM9jA1Ega4LSW</t>
  </si>
  <si>
    <t>"{\"id\":\"pi_3So4DPIkWweOM9jA1Ega4LSW\",\"object\":\"payment_intent\",\"amount\":14485,\"amount_capturable\":0,\"amount_received\":14485,\"canceled_at\":null,\"cancellation_reason\":null,\"capture_method\":\"automatic\",\"latest_charge\":{\"id\":\"ch_3So4DPIkWweOM9jA143SMdky\",\"object\":\"charge\",\"amount\":14485,\"application_fee\":\"fee_1So4DRIkWweOM9jAeaorPtJL\",\"balance_transaction\":\"txn_3So4DPIkWweOM9jA1KnoXD5j\",\"captured\":true,\"created\":1768059396,\"currency\":\"eur\",\"failure_code\":null,\"failure_message\":null,\"fraud_details\":{},\"livemode\":true,\"metadata\":{\"payment_id\":\"rpx06MXjJvxoamSYGY4eiUZ8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4DPIkWweOM9jA1Ega4LSW\",\"payment_method\":\"pm_1So4DPIkWweOM9jAzEGLrJV9\",\"payment_method_details\":{\"card\":{\"amount_authorized\":14485,\"authorization_code\":\"571879\",\"brand\":\"visa\",\"checks\":{\"address_line1_check\":\"unavailable\",\"address_postal_code_check\":\"unavailable\",\"cvc_check\":null},\"country\":\"ES\",\"description\":\"Visa Classic\",\"ds_transaction_id\":null,\"exp_month\":7,\"exp_year\":2031,\"extended_authorization\":{\"status\":\"disabled\"},\"fingerprint\":\"CyVKwWdP24MgdBFO\",\"funding\":\"credit\",\"iin\":\"476663\",\"incremental_authorization\":{\"status\":\"unavailable\"},\"installments\":null,\"issuer\":\"CAIXABANK S.A.\",\"last4\":\"1926\",\"mandate\":null,\"moto\":false,\"multicapture\":{\"status\":\"unavailable\"},\"network\":\"visa\",\"network_token\":{\"used\":false},\"network_transaction_id\":\"486010561971476\",\"overcapture\":{\"maximum_amount_capturable\":14485,\"status\":\"unavailable\"},\"payment_account_reference\":\"V0010014624214624441978205997\",\"regulated_status\":\"unregulated\",\"three_d_secure\":null,\"wallet\":null},\"type\":\"card\"},\"refunded\":false,\"source\":null,\"status\":\"succeeded\",\"mit_params\":{\"network_transaction_id\":\"486010561971476\"}},\"confirmation_method\":\"manual\",\"created\":1768059395,\"currency\":\"eur\",\"customer\":null,\"last_payment_error\":null,\"livemode\":true,\"metadata\":{\"payment_id\":\"rpx06MXjJvxoamSYGY4eiUZ8L\",\"payments_extension\":\"true\",\"payments_extension_type\":\"card\",\"reconciliation_flow\":\"payments_api\",\"shop_id\":\"751927347\"},\"next_action\":null,\"payment_method\":\"pm_1So4DPIkWweOM9jAzEGLrJV9\",\"payment_method_types\":[\"card\"],\"source\":null,\"status\":\"succeeded\"}"</t>
  </si>
  <si>
    <t>AS-94936</t>
  </si>
  <si>
    <t>gid://shopify/Order/7396510138706</t>
  </si>
  <si>
    <t>gid://shopify/OrderTransaction/8572002140498</t>
  </si>
  <si>
    <t>2026-01-03T03:05:04Z</t>
  </si>
  <si>
    <t>0H967035MT579233Y</t>
  </si>
  <si>
    <t>"{\"id\":\"0H967035MT579233Y\",\"intent\":\"CAPTURE\",\"status\":\"COMPLETED\",\"payment_source\":{\"paypal\":{\"email_address\":\"mirko.laux@gmx.de\",\"account_id\":\"8DTYSFZD45SKL\",\"account_status\":\"VERIFIED\",\"name\":{\"given_name\":\"Mirko\",\"surname\":\"Laux\"},\"phone_number\":{\"national_number\":\"4901726782566\"},\"address\":{\"address_line_1\":\"Kleyerstra\u00dfe 1\",\"address_line_2\":\"Appartement 203\",\"admin_area_2\":\"Frankfurt\",\"postal_code\":\"60326\",\"country_code\":\"DE\"}}},\"purchase_units\":[{\"reference_id\":\"default\",\"amount\":{\"currency_code\":\"EUR\",\"value\":\"229.37\",\"breakdown\":{\"item_total\":{\"currency_code\":\"EUR\",\"value\":\"254.85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25.48\"}}},\"payee\":{\"email_address\":\"info@artestaposters.com\",\"merchant_id\":\"CZQCEKGVW6QGG\",\"display_data\":{\"brand_name\":\"Artesta\"}},\"payment_instruction\":{\"disbursement_mode\":\"INSTANT\"},\"description\":\"Peonies and Canary Exhibition - Katsushika Hokusai - P\u00f3ster \\/ Madera roble natural \\/ 60x90\",\"custom_id\":\"{\\\"shop_id\\\":751927347,\\\"session_id\\\":\\\"rq6P4MvWp1qKLDWYHvS7lVSfw\\\"}\",\"invoice_id\":\"rq6P4MvWp1qKLDWYHvS7lVSfw\",\"items\":[{\"name\":\"Peonies and Canary Exhibition - Katsushika Hokusai - P\u00f3ster \\/ Madera roble natural \\/ 60x90\",\"unit_amount\":{\"currency_code\":\"EUR\",\"value\":\"84.95\"},\"tax\":{\"currency_code\":\"EUR\",\"value\":\"0.00\"},\"quantity\":\"1\"},{\"name\":\"The Great Wave of Kanagawa Exhibition White - Katsushika Hokusai - P\u00f3ster \\/ Madera roble natural \\/ 60x90\",\"unit_amount\":{\"currency_code\":\"EUR\",\"value\":\"84.95\"},\"tax\":{\"currency_code\":\"EUR\",\"value\":\"0.00\"},\"quantity\":\"1\"},{\"name\":\"Fuji from Goten Yama Exhibition White - Katsushika Hokusai - P\u00f3ster \\/ Madera roble natural \\/ 60x90\",\"unit_amount\":{\"currency_code\":\"EUR\",\"value\":\"84.95\"},\"tax\":{\"currency_code\":\"EUR\",\"value\":\"0.00\"},\"quantity\":\"1\"}],\"shipping\":{\"name\":{\"full_name\":\"Mirko Umberto Laux\"},\"address\":{\"address_line_1\":\"Kleyerstr. 1, Appartement 203\",\"admin_area_2\":\"Frankfurt\",\"postal_code\":\"60326\",\"country_code\":\"DE\"}},\"supplementary_data\":{\"tax_nexus\":[]},\"payments\":{\"captures\":[{\"id\":\"4GP295169T9239300\",\"status\":\"COMPLETED\",\"amount\":{\"currency_code\":\"EUR\",\"value\":\"229.37\"},\"final_capture\":true,\"disbursement_mode\":\"INSTANT\",\"seller_protection\":{\"status\":\"ELIGIBLE\",\"dispute_categories\":[\"ITEM_NOT_RECEIVED\",\"UNAUTHORIZED_TRANSACTION\"]},\"seller_receivable_breakdown\":{\"gross_amount\":{\"currency_code\":\"EUR\",\"value\":\"229.37\"},\"paypal_fee\":{\"currency_code\":\"EUR\",\"value\":\"7.00\"},\"net_amount\":{\"currency_code\":\"EUR\",\"value\":\"222.37\"}},\"invoice_id\":\"rq6P4MvWp1qKLDWYHvS7lVSfw\",\"custom_id\":\"{\\\"shop_id\\\":751927347,\\\"session_id\\\":\\\"rq6P4MvWp1qKLDWYHvS7lVSfw\\\"}\",\"links\":[{\"href\":\"https:\\/\\/api.paypal.com\\/v2\\/payments\\/captures\\/4GP295169T9239300\",\"rel\":\"self\",\"method\":\"GET\"},{\"href\":\"https:\\/\\/api.paypal.com\\/v2\\/payments\\/captures\\/4GP295169T9239300\\/refund\",\"rel\":\"refund\",\"method\":\"POST\"},{\"href\":\"https:\\/\\/api.paypal.com\\/v2\\/checkout\\/orders\\/0H967035MT579233Y\",\"rel\":\"up\",\"method\":\"GET\"}],\"create_time\":\"2026-01-03T03:05:06Z\",\"update_time\":\"2026-01-03T03:05:06Z\"}]}}],\"payer\":{\"name\":{\"given_name\":\"Mirko\",\"surname\":\"Laux\"},\"email_address\":\"mirko.laux@gmx.de\",\"payer_id\":\"8DTYSFZD45SKL\",\"phone\":{\"phone_number\":{\"national_number\":\"4901726782566\"}},\"address\":{\"address_line_1\":\"Kleyerstra\u00dfe 1\",\"address_line_2\":\"Appartement 203\",\"admin_area_2\":\"Frankfurt\",\"postal_code\":\"60326\",\"country_code\":\"DE\"}},\"create_time\":\"2026-01-03T03:03:18Z\",\"update_time\":\"2026-01-03T03:05:06Z\",\"links\":[{\"href\":\"https:\\/\\/api.paypal.com\\/v2\\/checkout\\/orders\\/0H967035MT579233Y\",\"rel\":\"self\",\"method\":\"GET\"}]}"</t>
  </si>
  <si>
    <t>AS-95436</t>
  </si>
  <si>
    <t>gid://shopify/Order/7415988617554</t>
  </si>
  <si>
    <t>gid://shopify/OrderTransaction/8588595921234</t>
  </si>
  <si>
    <t>2026-01-09T09:17:44Z</t>
  </si>
  <si>
    <t>7GH32459GS341051R</t>
  </si>
  <si>
    <t>"{\"id\":\"7GH32459GS341051R\",\"intent\":\"CAPTURE\",\"status\":\"COMPLETED\",\"payment_source\":{\"paypal\":{\"email_address\":\"poggi.alis@libero.it\",\"account_id\":\"F6R6DZUZ6E64Q\",\"account_status\":\"VERIFIED\",\"name\":{\"given_name\":\"Alice\",\"surname\":\"Poggi\"},\"phone_number\":{\"national_number\":\"3452244158\"},\"address\":{\"address_line_1\":\"Via beata chiara 3\\/2\",\"admin_area_2\":\"Pontedecimo\",\"admin_area_1\":\"GE\",\"postal_code\":\"16164\",\"country_code\":\"IT\"}}},\"purchase_units\":[{\"reference_id\":\"default\",\"amount\":{\"currency_code\":\"EUR\",\"value\":\"44.85\",\"breakdown\":{\"item_total\":{\"currency_code\":\"EUR\",\"value\":\"39.90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Happy Place - Athene Fritsch - P\u00f3ster \\/ Sin marco \\/ 30x40\",\"custom_id\":\"{\\\"shop_id\\\":751927347,\\\"session_id\\\":\\\"r8BqnDYm6bKWlISHwlagLMYzh\\\"}\",\"invoice_id\":\"r8BqnDYm6bKWlISHwlagLMYzh\",\"items\":[{\"name\":\"Happy Place - Athene Fritsch - P\u00f3ster \\/ Sin marco \\/ 30x40\",\"unit_amount\":{\"currency_code\":\"EUR\",\"value\":\"19.95\"},\"tax\":{\"currency_code\":\"EUR\",\"value\":\"0.00\"},\"quantity\":\"1\"},{\"name\":\"All the champagne - P\u00f3ster \\/ Sin marco \\/ 30x40\",\"unit_amount\":{\"currency_code\":\"EUR\",\"value\":\"19.95\"},\"tax\":{\"currency_code\":\"EUR\",\"value\":\"0.00\"},\"quantity\":\"1\"}],\"shipping\":{\"name\":{\"full_name\":\"Alice Poggi\"},\"address\":{\"address_line_1\":\"Via Beata Chiara 3\",\"admin_area_2\":\"Genova\",\"admin_area_1\":\"Ciudad metropolitana de G\u00e9nova\",\"postal_code\":\"16164\",\"country_code\":\"IT\"}},\"supplementary_data\":{\"tax_nexus\":[]},\"payments\":{\"captures\":[{\"id\":\"4T859559W87745055\",\"status\":\"COMPLETED\",\"amount\":{\"currency_code\":\"EUR\",\"value\":\"44.85\"},\"final_capture\":true,\"disbursement_mode\":\"INSTANT\",\"seller_protection\":{\"status\":\"ELIGIBLE\",\"dispute_categories\":[\"ITEM_NOT_RECEIVED\",\"UNAUTHORIZED_TRANSACTION\"]},\"seller_receivable_breakdown\":{\"gross_amount\":{\"currency_code\":\"EUR\",\"value\":\"44.85\"},\"paypal_fee\":{\"currency_code\":\"EUR\",\"value\":\"1.65\"},\"net_amount\":{\"currency_code\":\"EUR\",\"value\":\"43.20\"}},\"invoice_id\":\"r8BqnDYm6bKWlISHwlagLMYzh\",\"custom_id\":\"{\\\"shop_id\\\":751927347,\\\"session_id\\\":\\\"r8BqnDYm6bKWlISHwlagLMYzh\\\"}\",\"links\":[{\"href\":\"https:\\/\\/api.paypal.com\\/v2\\/payments\\/captures\\/4T859559W87745055\",\"rel\":\"self\",\"method\":\"GET\"},{\"href\":\"https:\\/\\/api.paypal.com\\/v2\\/payments\\/captures\\/4T859559W87745055\\/refund\",\"rel\":\"refund\",\"method\":\"POST\"},{\"href\":\"https:\\/\\/api.paypal.com\\/v2\\/checkout\\/orders\\/7GH32459GS341051R\",\"rel\":\"up\",\"method\":\"GET\"}],\"create_time\":\"2026-01-09T09:17:46Z\",\"update_time\":\"2026-01-09T09:17:46Z\"}]}}],\"payer\":{\"name\":{\"given_name\":\"Alice\",\"surname\":\"Poggi\"},\"email_address\":\"poggi.alis@libero.it\",\"payer_id\":\"F6R6DZUZ6E64Q\",\"phone\":{\"phone_number\":{\"national_number\":\"3452244158\"}},\"address\":{\"address_line_1\":\"Via beata chiara 3\\/2\",\"admin_area_2\":\"Pontedecimo\",\"admin_area_1\":\"GE\",\"postal_code\":\"16164\",\"country_code\":\"IT\"}},\"create_time\":\"2026-01-09T09:16:33Z\",\"update_time\":\"2026-01-09T09:17:46Z\",\"links\":[{\"href\":\"https:\\/\\/api.paypal.com\\/v2\\/checkout\\/orders\\/7GH32459GS341051R\",\"rel\":\"self\",\"method\":\"GET\"}]}"</t>
  </si>
  <si>
    <t>AS-95529</t>
  </si>
  <si>
    <t>gid://shopify/Order/7418199474514</t>
  </si>
  <si>
    <t>gid://shopify/OrderTransaction/8591067971922</t>
  </si>
  <si>
    <t>2026-01-10T08:42:10Z</t>
  </si>
  <si>
    <t>1SN3469138309390V</t>
  </si>
  <si>
    <t>"{\"id\":\"1SN3469138309390V\",\"intent\":\"CAPTURE\",\"status\":\"COMPLETED\",\"payment_source\":{\"paypal\":{\"email_address\":\"polar89@live.it\",\"account_id\":\"SVUBXGHG7PBQ8\",\"account_status\":\"VERIFIED\",\"name\":{\"given_name\":\"federica\",\"surname\":\"nardini\"},\"phone_number\":{\"national_number\":\"3285775755\"},\"address\":{\"address_line_1\":\"Via Scalise 8\",\"admin_area_2\":\"Vercelli\",\"admin_area_1\":\"VC\",\"postal_code\":\"13100\",\"country_code\":\"IT\"}}},\"purchase_units\":[{\"reference_id\":\"default\",\"amount\":{\"currency_code\":\"EUR\",\"value\":\"54.90\",\"breakdown\":{\"item_total\":{\"currency_code\":\"EUR\",\"value\":\"49.95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Flower Minimal Black and Gold 09 - Lienzo \\/ Sin marco \\/ 40x50\",\"custom_id\":\"{\\\"shop_id\\\":751927347,\\\"session_id\\\":\\\"rqz8YDGy1d4QgRoEV3jdgNY4P\\\"}\",\"invoice_id\":\"rqz8YDGy1d4QgRoEV3jdgNY4P\",\"soft_descriptor\":\"PAYPAL *ARTESTASTOR AR\",\"items\":[{\"name\":\"Flower Minimal Black and Gold 09 - Lienzo \\/ Sin marco \\/ 40x50\",\"unit_amount\":{\"currency_code\":\"EUR\",\"value\":\"49.95\"},\"tax\":{\"currency_code\":\"EUR\",\"value\":\"0.00\"},\"quantity\":\"1\"}],\"shipping\":{\"name\":{\"full_name\":\"federica nardini\"},\"address\":{\"address_line_1\":\"Via della Fornace Sandri 20\",\"admin_area_2\":\"Vercelli\",\"admin_area_1\":\"Vercelli\",\"postal_code\":\"13100\",\"country_code\":\"IT\"}},\"supplementary_data\":{\"tax_nexus\":[]},\"payments\":{\"captures\":[{\"id\":\"74W38351EY470990C\",\"status\":\"COMPLETED\",\"amount\":{\"currency_code\":\"EUR\",\"value\":\"54.90\"},\"final_capture\":true,\"disbursement_mode\":\"INSTANT\",\"seller_protection\":{\"status\":\"ELIGIBLE\",\"dispute_categories\":[\"ITEM_NOT_RECEIVED\",\"UNAUTHORIZED_TRANSACTION\"]},\"seller_receivable_breakdown\":{\"gross_amount\":{\"currency_code\":\"EUR\",\"value\":\"54.90\"},\"paypal_fee\":{\"currency_code\":\"EUR\",\"value\":\"1.94\"},\"net_amount\":{\"currency_code\":\"EUR\",\"value\":\"52.96\"}},\"invoice_id\":\"rqz8YDGy1d4QgRoEV3jdgNY4P\",\"custom_id\":\"{\\\"shop_id\\\":751927347,\\\"session_id\\\":\\\"rqz8YDGy1d4QgRoEV3jdgNY4P\\\"}\",\"links\":[{\"href\":\"https:\\/\\/api.paypal.com\\/v2\\/payments\\/captures\\/74W38351EY470990C\",\"rel\":\"self\",\"method\":\"GET\"},{\"href\":\"https:\\/\\/api.paypal.com\\/v2\\/payments\\/captures\\/74W38351EY470990C\\/refund\",\"rel\":\"refund\",\"method\":\"POST\"},{\"href\":\"https:\\/\\/api.paypal.com\\/v2\\/checkout\\/orders\\/1SN3469138309390V\",\"rel\":\"up\",\"method\":\"GET\"}],\"create_time\":\"2026-01-10T08:42:12Z\",\"update_time\":\"2026-01-10T08:42:12Z\"}]}}],\"payer\":{\"name\":{\"given_name\":\"federica\",\"surname\":\"nardini\"},\"email_address\":\"polar89@live.it\",\"payer_id\":\"SVUBXGHG7PBQ8\",\"phone\":{\"phone_number\":{\"national_number\":\"3285775755\"}},\"address\":{\"address_line_1\":\"Via Scalise 8\",\"admin_area_2\":\"Vercelli\",\"admin_area_1\":\"VC\",\"postal_code\":\"13100\",\"country_code\":\"IT\"}},\"create_time\":\"2026-01-10T08:41:48Z\",\"update_time\":\"2026-01-10T08:42:12Z\",\"links\":[{\"href\":\"https:\\/\\/api.paypal.com\\/v2\\/checkout\\/orders\\/1SN3469138309390V\",\"rel\":\"self\",\"method\":\"GET\"}]}"</t>
  </si>
  <si>
    <t>AS-96453</t>
  </si>
  <si>
    <t>gid://shopify/Order/7445408416082</t>
  </si>
  <si>
    <t>gid://shopify/OrderTransaction/8622798307666</t>
  </si>
  <si>
    <t>2026-01-21T10:55:29Z</t>
  </si>
  <si>
    <t>ch_3Srz4QIkWweOM9jA2s9UKzON</t>
  </si>
  <si>
    <t>rihlbQsWfxnmr35ZaLotAYuef</t>
  </si>
  <si>
    <t>pi_3Srz4QIkWweOM9jA2FEM1boz</t>
  </si>
  <si>
    <t>"{\"id\":\"pi_3Srz4QIkWweOM9jA2FEM1boz\",\"object\":\"payment_intent\",\"amount\":4490,\"amount_capturable\":0,\"amount_received\":4490,\"canceled_at\":null,\"cancellation_reason\":null,\"capture_method\":\"automatic\",\"latest_charge\":{\"id\":\"ch_3Srz4QIkWweOM9jA2s9UKzON\",\"object\":\"charge\",\"amount\":4490,\"application_fee\":\"fee_1Srz4TIkWweOM9jAm25Adama\",\"balance_transaction\":\"txn_3Srz4QIkWweOM9jA2ZEgO75L\",\"captured\":true,\"created\":1768992932,\"currency\":\"eur\",\"failure_code\":null,\"failure_message\":null,\"fraud_details\":{},\"livemode\":true,\"metadata\":{\"payment_id\":\"rihlbQsWfxnmr35ZaLotAYue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z4QIkWweOM9jA2FEM1boz\",\"payment_method\":\"pm_1Srz4QIkWweOM9jAeRgkacFe\",\"payment_method_details\":{\"card\":{\"amount_authorized\":4490,\"authorization_code\":\"142932\",\"brand\":\"visa\",\"checks\":{\"address_line1_check\":\"fail\",\"address_postal_code_check\":\"pass\",\"cvc_check\":\"pass\"},\"country\":\"IT\",\"description\":\"Visa Classic\",\"ds_transaction_id\":null,\"exp_month\":3,\"exp_year\":2028,\"extended_authorization\":{\"status\":\"disabled\"},\"fingerprint\":\"1MzVhslesRO3Lgl8\",\"funding\":\"prepaid\",\"iin\":\"472675\",\"incremental_authorization\":{\"status\":\"unavailable\"},\"installments\":null,\"issuer\":\"NEXI PAYMENTS S.P.A.\",\"last4\":\"3185\",\"mandate\":null,\"moto\":false,\"multicapture\":{\"status\":\"unavailable\"},\"network\":\"visa\",\"network_token\":{\"used\":false},\"network_transaction_id\":\"486021393321501\",\"overcapture\":{\"maximum_amount_capturable\":4490,\"status\":\"unavailable\"},\"payment_account_reference\":\"V0010013823102598427123035850\",\"regulated_status\":\"unregulated\",\"three_d_secure\":{\"authentication_flow\":\"frictionless\",\"electronic_commerce_indicator\":\"07\",\"exemption_indicator\":null,\"result\":\"exempted\",\"result_reason\":null,\"transaction_id\":\"2548d152-c78c-4cfd-9878-982b72f6dcf2\",\"version\":\"2.2.0\"},\"wallet\":null},\"type\":\"card\"},\"refunded\":false,\"source\":null,\"status\":\"succeeded\",\"mit_params\":{\"network_transaction_id\":\"486021393321501\"}},\"confirmation_method\":\"manual\",\"created\":1768992930,\"currency\":\"eur\",\"customer\":null,\"last_payment_error\":null,\"livemode\":true,\"metadata\":{\"payment_id\":\"rihlbQsWfxnmr35ZaLotAYuef\",\"payments_extension\":\"true\",\"payments_extension_type\":\"card\",\"reconciliation_flow\":\"payments_api\",\"shop_id\":\"751927347\"},\"next_action\":null,\"payment_method\":\"pm_1Srz4QIkWweOM9jAeRgkacFe\",\"payment_method_types\":[\"card\"],\"source\":null,\"status\":\"succeeded\"}"</t>
  </si>
  <si>
    <t>AS-95514</t>
  </si>
  <si>
    <t>gid://shopify/Order/7417919242578</t>
  </si>
  <si>
    <t>gid://shopify/OrderTransaction/8590649753938</t>
  </si>
  <si>
    <t>2026-01-10T00:41:42Z</t>
  </si>
  <si>
    <t>ch_3SnqFOIkWweOM9jA1ys3Dz7l</t>
  </si>
  <si>
    <t>rY8H6BZM5LPH4XYkCW202kXsF</t>
  </si>
  <si>
    <t>pi_3SnqFOIkWweOM9jA1eBx7FmK</t>
  </si>
  <si>
    <t>"{\"id\":\"pi_3SnqFOIkWweOM9jA1eBx7FmK\",\"object\":\"payment_intent\",\"amount\":8495,\"amount_capturable\":0,\"amount_received\":8495,\"canceled_at\":null,\"cancellation_reason\":null,\"capture_method\":\"automatic\",\"latest_charge\":{\"id\":\"ch_3SnqFOIkWweOM9jA1ys3Dz7l\",\"object\":\"charge\",\"amount\":8495,\"application_fee\":\"fee_1SnqFRIkWweOM9jARJ3SoBwf\",\"balance_transaction\":\"txn_3SnqFOIkWweOM9jA1m7fGg7f\",\"captured\":true,\"created\":1768005704,\"currency\":\"eur\",\"failure_code\":null,\"failure_message\":null,\"fraud_details\":{},\"livemode\":true,\"metadata\":{\"payment_id\":\"rY8H6BZM5LPH4XYkCW202kXs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qFOIkWweOM9jA1eBx7FmK\",\"payment_method\":\"pm_1SnqFOIkWweOM9jAi5yv83Iz\",\"payment_method_details\":{\"card\":{\"amount_authorized\":8495,\"authorization_code\":\"121520\",\"brand\":\"visa\",\"checks\":{\"address_line1_check\":\"unavailable\",\"address_postal_code_check\":\"unavailable\",\"cvc_check\":\"pass\"},\"country\":\"ES\",\"description\":\"Visa Classic\",\"ds_transaction_id\":null,\"exp_month\":2,\"exp_year\":2028,\"extended_authorization\":{\"status\":\"disabled\"},\"fingerprint\":\"0jEcMQ5bUZJRv0lx\",\"funding\":\"credit\",\"iin\":\"450619\",\"incremental_authorization\":{\"status\":\"unavailable\"},\"installments\":null,\"issuer\":\"BANKINTER S.A.\",\"last4\":\"3222\",\"mandate\":null,\"moto\":false,\"multicapture\":{\"status\":\"unavailable\"},\"network\":\"visa\",\"network_token\":{\"used\":false},\"network_transaction_id\":\"486010025043278\",\"overcapture\":{\"maximum_amount_capturable\":8495,\"status\":\"unavailable\"},\"payment_account_reference\":\"V0010014624050499875373953983\",\"regulated_status\":\"unregulated\",\"three_d_secure\":null,\"wallet\":null},\"type\":\"card\"},\"refunded\":false,\"source\":null,\"status\":\"succeeded\",\"mit_params\":{\"network_transaction_id\":\"486010025043278\"}},\"confirmation_method\":\"manual\",\"created\":1768005702,\"currency\":\"eur\",\"customer\":null,\"last_payment_error\":null,\"livemode\":true,\"metadata\":{\"payment_id\":\"rY8H6BZM5LPH4XYkCW202kXsF\",\"payments_extension\":\"true\",\"payments_extension_type\":\"card\",\"reconciliation_flow\":\"payments_api\",\"shop_id\":\"751927347\"},\"next_action\":null,\"payment_method\":\"pm_1SnqFOIkWweOM9jAi5yv83Iz\",\"payment_method_types\":[\"card\"],\"source\":null,\"status\":\"succeeded\"}"</t>
  </si>
  <si>
    <t>AS-96779</t>
  </si>
  <si>
    <t>gid://shopify/Order/7494593085778</t>
  </si>
  <si>
    <t>gid://shopify/OrderTransaction/8634113556818</t>
  </si>
  <si>
    <t>2026-01-25T18:33:16Z</t>
  </si>
  <si>
    <t>ch_3StY7dIkWweOM9jA1RVm3Rp4</t>
  </si>
  <si>
    <t>rr8xzi91P9pub1JqtoDBUG8jU</t>
  </si>
  <si>
    <t>pi_3StY7dIkWweOM9jA1oeoEMdb</t>
  </si>
  <si>
    <t>"{\"id\":\"pi_3StY7dIkWweOM9jA1oeoEMdb\",\"object\":\"payment_intent\",\"amount\":5882,\"amount_capturable\":0,\"amount_received\":5882,\"canceled_at\":null,\"cancellation_reason\":null,\"capture_method\":\"automatic\",\"latest_charge\":{\"id\":\"ch_3StY7dIkWweOM9jA1RVm3Rp4\",\"object\":\"charge\",\"amount\":5882,\"application_fee\":\"fee_1StY7fIkWweOM9jA1rDa7P5w\",\"balance_transaction\":\"txn_3StY7dIkWweOM9jA1hkGQXGA\",\"captured\":true,\"created\":1769365998,\"currency\":\"eur\",\"failure_code\":null,\"failure_message\":null,\"fraud_details\":{},\"livemode\":true,\"metadata\":{\"payment_id\":\"rr8xzi91P9pub1JqtoDBUG8j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Y7dIkWweOM9jA1oeoEMdb\",\"payment_method\":\"pm_1StY7dIkWweOM9jAi06KCJ3v\",\"payment_method_details\":{\"card\":{\"amount_authorized\":5882,\"authorization_code\":\"NGGXG2\",\"brand\":\"mastercard\",\"checks\":{\"address_line1_check\":null,\"address_postal_code_check\":null,\"cvc_check\":null},\"country\":\"DE\",\"description\":\"World Debit Embossed MasterCard Card\",\"ds_transaction_id\":null,\"exp_month\":6,\"exp_year\":2028,\"extended_authorization\":{\"status\":\"disabled\"},\"fingerprint\":\"VQYqd9sd3ML47IDN\",\"funding\":\"debit\",\"iin\":\"530662\",\"incremental_authorization\":{\"status\":\"unavailable\"},\"installments\":null,\"issuer\":\"N26 BANK AG\",\"last4\":\"0000\",\"mandate\":null,\"moto\":false,\"multicapture\":{\"status\":\"unavailable\"},\"network\":\"mastercard\",\"network_token\":{\"used\":false},\"network_transaction_id\":\"MDHL01ELS0125\",\"overcapture\":{\"maximum_amount_capturable\":5882,\"status\":\"unavailable\"},\"payment_account_reference\":\"500121GCBS53T7CB3TB4NOIEHS9I3\",\"regulated_status\":\"unregulated\",\"three_d_secure\":null,\"wallet\":{\"apple_pay\":{\"type\":\"apple_pay\"},\"dynamic_last4\":\"9410\",\"type\":\"apple_pay\"}},\"type\":\"card\"},\"refunded\":false,\"source\":null,\"status\":\"succeeded\",\"mit_params\":{\"network_transaction_id\":\"MDHL01ELS0125\"}},\"confirmation_method\":\"manual\",\"created\":1769365997,\"currency\":\"eur\",\"customer\":null,\"last_payment_error\":null,\"livemode\":true,\"metadata\":{\"payment_id\":\"rr8xzi91P9pub1JqtoDBUG8jU\",\"payments_extension\":\"true\",\"payments_extension_type\":\"card\",\"reconciliation_flow\":\"payments_api\",\"shop_id\":\"751927347\"},\"next_action\":null,\"payment_method\":\"pm_1StY7dIkWweOM9jAi06KCJ3v\",\"payment_method_types\":[\"card\"],\"source\":null,\"status\":\"succeeded\"}"</t>
  </si>
  <si>
    <t>AS-96464</t>
  </si>
  <si>
    <t>gid://shopify/Order/7445694382418</t>
  </si>
  <si>
    <t>gid://shopify/OrderTransaction/8623195226450</t>
  </si>
  <si>
    <t>2026-01-21T13:45:25Z</t>
  </si>
  <si>
    <t>1E582850TJ965144G</t>
  </si>
  <si>
    <t>"{\"id\":\"1E582850TJ965144G\",\"intent\":\"CAPTURE\",\"status\":\"COMPLETED\",\"payment_source\":{\"paypal\":{\"email_address\":\"claudinealbrizio@sfr.fr\",\"account_id\":\"G93HDF489MPKG\",\"account_status\":\"VERIFIED\",\"name\":{\"given_name\":\"Claudine\",\"surname\":\"Albrizio\"},\"phone_number\":{\"national_number\":\"33620688073\"},\"address\":{\"address_line_1\":\"320 Avenue de Cannes\",\"admin_area_2\":\"P\u00e9gomas\",\"postal_code\":\"06580\",\"country_code\":\"FR\"}}},\"purchase_units\":[{\"reference_id\":\"default\",\"amount\":{\"currency_code\":\"EUR\",\"value\":\"58.85\",\"breakdown\":{\"item_total\":{\"currency_code\":\"EUR\",\"value\":\"53.90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e communicate silently - P\u00f3ster \\/ Sin marco \\/ 40x50\",\"custom_id\":\"{\\\"shop_id\\\":751927347,\\\"session_id\\\":\\\"rsiJla5czl6B1yYNdqnRaHXCl\\\"}\",\"invoice_id\":\"rsiJla5czl6B1yYNdqnRaHXCl\",\"soft_descriptor\":\"PAYPAL *ARTESTASTOR AR\",\"items\":[{\"name\":\"We communicate silently - P\u00f3ster \\/ Sin marco \\/ 40x50\",\"unit_amount\":{\"currency_code\":\"EUR\",\"value\":\"26.95\"},\"tax\":{\"currency_code\":\"EUR\",\"value\":\"0.00\"},\"quantity\":\"1\"},{\"name\":\"I am starting to forget your face - P\u00f3ster \\/ Sin marco \\/ 40x50\",\"unit_amount\":{\"currency_code\":\"EUR\",\"value\":\"26.95\"},\"tax\":{\"currency_code\":\"EUR\",\"value\":\"0.00\"},\"quantity\":\"1\"}],\"shipping\":{\"name\":{\"full_name\":\"Claudine Albrizio\"},\"address\":{\"address_line_1\":\"320 Avenue de Cannes\",\"admin_area_2\":\"P\u00e9gomas\",\"postal_code\":\"06580\",\"country_code\":\"FR\"}},\"supplementary_data\":{\"tax_nexus\":[]},\"payments\":{\"captures\":[{\"id\":\"4NE640138L7007902\",\"status\":\"COMPLETED\",\"amount\":{\"currency_code\":\"EUR\",\"value\":\"58.85\"},\"final_capture\":true,\"disbursement_mode\":\"INSTANT\",\"seller_protection\":{\"status\":\"ELIGIBLE\",\"dispute_categories\":[\"ITEM_NOT_RECEIVED\",\"UNAUTHORIZED_TRANSACTION\"]},\"seller_receivable_breakdown\":{\"gross_amount\":{\"currency_code\":\"EUR\",\"value\":\"58.85\"},\"paypal_fee\":{\"currency_code\":\"EUR\",\"value\":\"2.06\"},\"net_amount\":{\"currency_code\":\"EUR\",\"value\":\"56.79\"}},\"invoice_id\":\"rsiJla5czl6B1yYNdqnRaHXCl\",\"custom_id\":\"{\\\"shop_id\\\":751927347,\\\"session_id\\\":\\\"rsiJla5czl6B1yYNdqnRaHXCl\\\"}\",\"links\":[{\"href\":\"https:\\/\\/api.paypal.com\\/v2\\/payments\\/captures\\/4NE640138L7007902\",\"rel\":\"self\",\"method\":\"GET\"},{\"href\":\"https:\\/\\/api.paypal.com\\/v2\\/payments\\/captures\\/4NE640138L7007902\\/refund\",\"rel\":\"refund\",\"method\":\"POST\"},{\"href\":\"https:\\/\\/api.paypal.com\\/v2\\/checkout\\/orders\\/1E582850TJ965144G\",\"rel\":\"up\",\"method\":\"GET\"}],\"create_time\":\"2026-01-21T13:45:27Z\",\"update_time\":\"2026-01-21T13:45:27Z\"}]}}],\"payer\":{\"name\":{\"given_name\":\"Claudine\",\"surname\":\"Albrizio\"},\"email_address\":\"claudinealbrizio@sfr.fr\",\"payer_id\":\"G93HDF489MPKG\",\"phone\":{\"phone_number\":{\"national_number\":\"33620688073\"}},\"address\":{\"address_line_1\":\"320 Avenue de Cannes\",\"admin_area_2\":\"P\u00e9gomas\",\"postal_code\":\"06580\",\"country_code\":\"FR\"}},\"create_time\":\"2026-01-21T13:43:54Z\",\"update_time\":\"2026-01-21T13:45:27Z\",\"links\":[{\"href\":\"https:\\/\\/api.paypal.com\\/v2\\/checkout\\/orders\\/1E582850TJ965144G\",\"rel\":\"self\",\"method\":\"GET\"}]}"</t>
  </si>
  <si>
    <t>AS-97114</t>
  </si>
  <si>
    <t>gid://shopify/Order/7513452183890</t>
  </si>
  <si>
    <t>gid://shopify/OrderTransaction/8647101514066</t>
  </si>
  <si>
    <t>2026-01-30T09:46:45Z</t>
  </si>
  <si>
    <t>ch_3SvEHqIkWweOM9jA1pTtpfdG</t>
  </si>
  <si>
    <t>ri3rCKCnoYRQlbnkEzoD9J9z4</t>
  </si>
  <si>
    <t>pi_3SvEHqIkWweOM9jA1K7igZAJ</t>
  </si>
  <si>
    <t>"{\"id\":\"pi_3SvEHqIkWweOM9jA1K7igZAJ\",\"object\":\"payment_intent\",\"amount\":71861,\"amount_capturable\":0,\"amount_received\":71861,\"canceled_at\":null,\"cancellation_reason\":null,\"capture_method\":\"automatic\",\"latest_charge\":{\"id\":\"ch_3SvEHqIkWweOM9jA1pTtpfdG\",\"object\":\"charge\",\"amount\":71861,\"application_fee\":\"fee_1SvEMfIkWweOM9jA7z7hYSR7\",\"balance_transaction\":\"txn_3SvEHqIkWweOM9jA102wcRdO\",\"captured\":true,\"created\":1769766704,\"currency\":\"eur\",\"failure_code\":null,\"failure_message\":null,\"fraud_details\":{},\"livemode\":true,\"metadata\":{\"payment_id\":\"ri3rCKCnoYRQlbnkEzoD9J9z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EHqIkWweOM9jA1K7igZAJ\",\"payment_method\":\"pm_1SvEHqIkWweOM9jAir9oXQqe\",\"payment_method_details\":{\"card\":{\"amount_authorized\":71861,\"authorization_code\":\"514541\",\"brand\":\"visa\",\"checks\":{\"address_line1_check\":\"unavailable\",\"address_postal_code_check\":\"unavailable\",\"cvc_check\":\"pass\"},\"country\":\"ES\",\"description\":\"Visa Business Enhanced (US Only)\",\"ds_transaction_id\":null,\"exp_month\":5,\"exp_year\":2028,\"extended_authorization\":{\"status\":\"disabled\"},\"fingerprint\":\"DmoIwcSggUGa1Sks\",\"funding\":\"credit\",\"iin\":\"410640\",\"incremental_authorization\":{\"status\":\"unavailable\"},\"installments\":null,\"issuer\":\"BANCO DE SABADELL, S.A.\",\"last4\":\"7015\",\"mandate\":null,\"moto\":false,\"multicapture\":{\"status\":\"unavailable\"},\"network\":\"visa\",\"network_token\":{\"used\":false},\"network_transaction_id\":\"486030355058404\",\"overcapture\":{\"maximum_amount_capturable\":71861,\"status\":\"unavailable\"},\"payment_account_reference\":\"V0010015819149536926120715469\",\"regulated_status\":\"unregulated\",\"three_d_secure\":{\"authentication_flow\":\"challenge\",\"electronic_commerce_indicator\":\"05\",\"exemption_indicator\":null,\"result\":\"authenticated\",\"result_reason\":null,\"transaction_id\":\"8f130269-5d99-458a-aa30-6bb6c4588f7c\",\"version\":\"2.2.0\"},\"wallet\":null},\"type\":\"card\"},\"refunded\":false,\"source\":null,\"status\":\"succeeded\",\"mit_params\":{\"network_transaction_id\":\"486030355058404\"}},\"confirmation_method\":\"manual\",\"created\":1769766406,\"currency\":\"eur\",\"customer\":null,\"last_payment_error\":null,\"livemode\":true,\"metadata\":{\"payment_id\":\"ri3rCKCnoYRQlbnkEzoD9J9z4\",\"payments_extension\":\"true\",\"payments_extension_type\":\"card\",\"reconciliation_flow\":\"payments_api\",\"shop_id\":\"751927347\"},\"next_action\":null,\"payment_method\":\"pm_1SvEHqIkWweOM9jAir9oXQqe\",\"payment_method_types\":[\"card\"],\"source\":null,\"status\":\"succeeded\"}"</t>
  </si>
  <si>
    <t>AS-96714</t>
  </si>
  <si>
    <t>gid://shopify/Order/7493395513682</t>
  </si>
  <si>
    <t>gid://shopify/OrderTransaction/8632656265554</t>
  </si>
  <si>
    <t>2026-01-25T07:58:39Z</t>
  </si>
  <si>
    <t>ch_3StODTIkWweOM9jA0tYWcvO1</t>
  </si>
  <si>
    <t>rkUeswv6DeJHERd6qUL5n08gX</t>
  </si>
  <si>
    <t>pi_3StODTIkWweOM9jA0XL5mbNq</t>
  </si>
  <si>
    <t>"{\"id\":\"pi_3StODTIkWweOM9jA0XL5mbNq\",\"object\":\"payment_intent\",\"amount\":8495,\"amount_capturable\":0,\"amount_received\":8495,\"canceled_at\":null,\"cancellation_reason\":null,\"capture_method\":\"automatic\",\"latest_charge\":{\"id\":\"ch_3StODTIkWweOM9jA0tYWcvO1\",\"object\":\"charge\",\"amount\":8495,\"application_fee\":\"fee_1StODWIkWweOM9jAlUgrPJuE\",\"balance_transaction\":\"txn_3StODTIkWweOM9jA0bEcSXBh\",\"captured\":true,\"created\":1769327922,\"currency\":\"eur\",\"failure_code\":null,\"failure_message\":null,\"fraud_details\":{},\"livemode\":true,\"metadata\":{\"payment_id\":\"rkUeswv6DeJHERd6qUL5n08g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ODTIkWweOM9jA0XL5mbNq\",\"payment_method\":\"pm_1StODTIkWweOM9jAXPQ8pcgs\",\"payment_method_details\":{\"card\":{\"amount_authorized\":8495,\"authorization_code\":\"558126\",\"brand\":\"visa\",\"checks\":{\"address_line1_check\":\"unavailable\",\"address_postal_code_check\":\"unavailable\",\"cvc_check\":null},\"country\":\"ES\",\"description\":\"Visa Classic\",\"ds_transaction_id\":null,\"exp_month\":4,\"exp_year\":2028,\"extended_authorization\":{\"status\":\"disabled\"},\"fingerprint\":\"apz4rmCwzceaOC2d\",\"funding\":\"credit\",\"iin\":\"466203\",\"incremental_authorization\":{\"status\":\"unavailable\"},\"installments\":null,\"issuer\":\"CAJASUR BANCO S.A\",\"last4\":\"1406\",\"mandate\":null,\"moto\":false,\"multicapture\":{\"status\":\"unavailable\"},\"network\":\"visa\",\"network_token\":{\"used\":true},\"network_transaction_id\":\"486025287225287\",\"overcapture\":{\"maximum_amount_capturable\":8495,\"status\":\"unavailable\"},\"payment_account_reference\":\"V0010014624197239437946428560\",\"regulated_status\":\"unregulated\",\"three_d_secure\":null,\"wallet\":null},\"type\":\"card\"},\"refunded\":false,\"source\":null,\"status\":\"succeeded\",\"mit_params\":{\"network_transaction_id\":\"486025287225287\"}},\"confirmation_method\":\"manual\",\"created\":1769327919,\"currency\":\"eur\",\"customer\":null,\"last_payment_error\":null,\"livemode\":true,\"metadata\":{\"payment_id\":\"rkUeswv6DeJHERd6qUL5n08gX\",\"payments_extension\":\"true\",\"payments_extension_type\":\"card\",\"reconciliation_flow\":\"payments_api\",\"shop_id\":\"751927347\"},\"next_action\":null,\"payment_method\":\"pm_1StODTIkWweOM9jAXPQ8pcgs\",\"payment_method_types\":[\"card\"],\"source\":null,\"status\":\"succeeded\"}"</t>
  </si>
  <si>
    <t>AS-96106</t>
  </si>
  <si>
    <t>gid://shopify/Order/7434495263058</t>
  </si>
  <si>
    <t>gid://shopify/OrderTransaction/8609326956882</t>
  </si>
  <si>
    <t>2026-01-17T03:23:45Z</t>
  </si>
  <si>
    <t>ch_3SqQ73IkWweOM9jA0F5O9W3G</t>
  </si>
  <si>
    <t>rGavJnQ4HJ5rc0gmSNOSMaHKV</t>
  </si>
  <si>
    <t>pi_3SqQ73IkWweOM9jA0qcHYKyt</t>
  </si>
  <si>
    <t>"{\"id\":\"pi_3SqQ73IkWweOM9jA0qcHYKyt\",\"object\":\"payment_intent\",\"amount\":4990,\"amount_capturable\":0,\"amount_received\":4990,\"canceled_at\":null,\"cancellation_reason\":null,\"capture_method\":\"automatic\",\"latest_charge\":{\"id\":\"ch_3SqQ73IkWweOM9jA0F5O9W3G\",\"object\":\"charge\",\"amount\":4990,\"application_fee\":\"fee_1SqQ76IkWweOM9jAz33UxMFQ\",\"balance_transaction\":\"txn_3SqQ73IkWweOM9jA0Nc0351t\",\"captured\":true,\"created\":1768620227,\"currency\":\"eur\",\"failure_code\":null,\"failure_message\":null,\"fraud_details\":{},\"livemode\":true,\"metadata\":{\"payment_id\":\"rGavJnQ4HJ5rc0gmSNOSMaHK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Q73IkWweOM9jA0qcHYKyt\",\"payment_method\":\"pm_1SqQ73IkWweOM9jA6bakLwvC\",\"payment_method_details\":{\"card\":{\"amount_authorized\":4990,\"authorization_code\":\"445856\",\"brand\":\"visa\",\"checks\":{\"address_line1_check\":\"unavailable\",\"address_postal_code_check\":\"unavailable\",\"cvc_check\":\"pass\"},\"country\":\"FR\",\"description\":\"Visa Gold\",\"ds_transaction_id\":null,\"exp_month\":9,\"exp_year\":2028,\"extended_authorization\":{\"status\":\"disabled\"},\"fingerprint\":\"uf4IoYPGHJlK5gne\",\"funding\":\"credit\",\"iin\":\"497278\",\"incremental_authorization\":{\"status\":\"unavailable\"},\"installments\":null,\"issuer\":\"LE CREDIT LYONNAIS\",\"last4\":\"9920\",\"mandate\":null,\"moto\":false,\"multicapture\":{\"status\":\"unavailable\"},\"network\":\"visa\",\"network_token\":{\"used\":false},\"network_transaction_id\":\"486017122274500\",\"overcapture\":{\"maximum_amount_capturable\":4990,\"status\":\"unavailable\"},\"payment_account_reference\":null,\"regulated_status\":\"unregulated\",\"three_d_secure\":{\"authentication_flow\":\"frictionless\",\"electronic_commerce_indicator\":\"07\",\"exemption_indicator\":null,\"result\":\"exempted\",\"result_reason\":null,\"transaction_id\":\"a7ddb9a2-2a45-4bc6-bc8d-aa0e1a66f099\",\"version\":\"2.2.0\"},\"wallet\":null},\"type\":\"card\"},\"refunded\":false,\"source\":null,\"status\":\"succeeded\",\"mit_params\":{\"network_transaction_id\":\"486017122274500\"}},\"confirmation_method\":\"manual\",\"created\":1768620225,\"currency\":\"eur\",\"customer\":null,\"last_payment_error\":null,\"livemode\":true,\"metadata\":{\"payment_id\":\"rGavJnQ4HJ5rc0gmSNOSMaHKV\",\"payments_extension\":\"true\",\"payments_extension_type\":\"card\",\"reconciliation_flow\":\"payments_api\",\"shop_id\":\"751927347\"},\"next_action\":null,\"payment_method\":\"pm_1SqQ73IkWweOM9jA6bakLwvC\",\"payment_method_types\":[\"card\"],\"source\":null,\"status\":\"succeeded\"}"</t>
  </si>
  <si>
    <t>AS-94893</t>
  </si>
  <si>
    <t>gid://shopify/Order/7395560685906</t>
  </si>
  <si>
    <t>gid://shopify/OrderTransaction/8570233487698</t>
  </si>
  <si>
    <t>2026-01-02T16:08:52Z</t>
  </si>
  <si>
    <t>ch_3SlAuHIkWweOM9jA11T5tcz3</t>
  </si>
  <si>
    <t>rRgeDBXL4gjqe4cKoxuQTi7mJ</t>
  </si>
  <si>
    <t>pi_3SlAuHIkWweOM9jA1qWWXwpo</t>
  </si>
  <si>
    <t>"{\"id\":\"pi_3SlAuHIkWweOM9jA1qWWXwpo\",\"object\":\"payment_intent\",\"amount\":2490,\"amount_capturable\":0,\"amount_received\":2490,\"canceled_at\":null,\"cancellation_reason\":null,\"capture_method\":\"automatic\",\"latest_charge\":{\"id\":\"ch_3SlAuHIkWweOM9jA11T5tcz3\",\"object\":\"charge\",\"amount\":2490,\"application_fee\":\"fee_1SlAuIIkWweOM9jAAxk1MAKv\",\"balance_transaction\":\"txn_3SlAuHIkWweOM9jA1mgCTdjO\",\"captured\":true,\"created\":1767370133,\"currency\":\"eur\",\"failure_code\":null,\"failure_message\":null,\"fraud_details\":{},\"livemode\":true,\"metadata\":{\"payment_id\":\"rRgeDBXL4gjqe4cKoxuQTi7m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AuHIkWweOM9jA1qWWXwpo\",\"payment_method\":\"pm_1SlAuHIkWweOM9jAcPxmoGqE\",\"payment_method_details\":{\"card\":{\"amount_authorized\":2490,\"authorization_code\":\"261733\",\"brand\":\"visa\",\"checks\":{\"address_line1_check\":\"fail\",\"address_postal_code_check\":\"fail\",\"cvc_check\":null},\"country\":\"AT\",\"description\":\"Visa Classic\",\"ds_transaction_id\":null,\"exp_month\":3,\"exp_year\":2027,\"extended_authorization\":{\"status\":\"disabled\"},\"fingerprint\":\"3tNufjsoxEcZ91A0\",\"funding\":\"credit\",\"iin\":\"443877\",\"incremental_authorization\":{\"status\":\"unavailable\"},\"installments\":null,\"issuer\":\"BAWAG P.S.K. BANK FUER ARBEIT UND WIRTSCHAFT UND OSTERREICHISCHE POSTSPARKASSE A\",\"last4\":\"2580\",\"mandate\":null,\"moto\":false,\"multicapture\":{\"status\":\"unavailable\"},\"network\":\"visa\",\"network_token\":{\"used\":true},\"network_transaction_id\":\"486002581338718\",\"overcapture\":{\"maximum_amount_capturable\":2490,\"status\":\"unavailable\"},\"payment_account_reference\":\"V0010013023084681139062096304\",\"regulated_status\":\"unregulated\",\"three_d_secure\":null,\"wallet\":null},\"type\":\"card\"},\"refunded\":false,\"source\":null,\"status\":\"succeeded\",\"mit_params\":{\"network_transaction_id\":\"486002581338718\"}},\"confirmation_method\":\"manual\",\"created\":1767370133,\"currency\":\"eur\",\"customer\":null,\"last_payment_error\":null,\"livemode\":true,\"metadata\":{\"payment_id\":\"rRgeDBXL4gjqe4cKoxuQTi7mJ\",\"payments_extension\":\"true\",\"payments_extension_type\":\"card\",\"reconciliation_flow\":\"payments_api\",\"shop_id\":\"751927347\"},\"next_action\":null,\"payment_method\":\"pm_1SlAuHIkWweOM9jAcPxmoGqE\",\"payment_method_types\":[\"card\"],\"source\":null,\"status\":\"succeeded\"}"</t>
  </si>
  <si>
    <t>AS-94873</t>
  </si>
  <si>
    <t>gid://shopify/Order/7395059171666</t>
  </si>
  <si>
    <t>gid://shopify/OrderTransaction/8569428574546</t>
  </si>
  <si>
    <t>2026-01-02T12:29:36Z</t>
  </si>
  <si>
    <t>4HW16212FX821973C</t>
  </si>
  <si>
    <t>"{\"id\":\"4HW16212FX821973C\",\"intent\":\"CAPTURE\",\"status\":\"COMPLETED\",\"payment_source\":{\"paypal\":{\"email_address\":\"lenka.nb23@gmail.com\",\"account_id\":\"MNUMP5HXEFSZU\",\"account_status\":\"VERIFIED\",\"name\":{\"given_name\":\"Lenka\",\"surname\":\"K\u00f6hler\"},\"phone_number\":{\"national_number\":\"436707714874\"},\"address\":{\"address_line_1\":\"jaro schmied-stra\u00dfe 1\\/15\",\"admin_area_2\":\"Korneuburg\",\"admin_area_1\":\"Nieder\u00f6sterreich\",\"postal_code\":\"2100\",\"country_code\":\"AT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I am starting to forget your face - P\u00f3ster \\/ Sin marco \\/ 40x50\",\"custom_id\":\"{\\\"shop_id\\\":751927347,\\\"session_id\\\":\\\"r6uc3PjuK2KY0DcgPhXp1Imra\\\"}\",\"invoice_id\":\"r6uc3PjuK2KY0DcgPhXp1Imra\",\"soft_descriptor\":\"PAYPAL *ARTESTASTOR AR\",\"items\":[{\"name\":\"I am starting to forget your face - P\u00f3ster \\/ Sin marco \\/ 40x50\",\"unit_amount\":{\"currency_code\":\"EUR\",\"value\":\"26.95\"},\"tax\":{\"currency_code\":\"EUR\",\"value\":\"0.00\"},\"quantity\":\"1\"}],\"shipping\":{\"name\":{\"full_name\":\"Lenka K\u00f6hler\"},\"address\":{\"address_line_1\":\"Jaro Schmied-Stra\u00dfe 1\\/15\",\"admin_area_2\":\"Korneuburg\",\"postal_code\":\"2100\",\"country_code\":\"AT\"}},\"supplementary_data\":{\"tax_nexus\":[]},\"payments\":{\"captures\":[{\"id\":\"0SG88862M20909424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6uc3PjuK2KY0DcgPhXp1Imra\",\"custom_id\":\"{\\\"shop_id\\\":751927347,\\\"session_id\\\":\\\"r6uc3PjuK2KY0DcgPhXp1Imra\\\"}\",\"links\":[{\"href\":\"https:\\/\\/api.paypal.com\\/v2\\/payments\\/captures\\/0SG88862M20909424\",\"rel\":\"self\",\"method\":\"GET\"},{\"href\":\"https:\\/\\/api.paypal.com\\/v2\\/payments\\/captures\\/0SG88862M20909424\\/refund\",\"rel\":\"refund\",\"method\":\"POST\"},{\"href\":\"https:\\/\\/api.paypal.com\\/v2\\/checkout\\/orders\\/4HW16212FX821973C\",\"rel\":\"up\",\"method\":\"GET\"}],\"create_time\":\"2026-01-02T12:29:38Z\",\"update_time\":\"2026-01-02T12:29:38Z\"}]}}],\"payer\":{\"name\":{\"given_name\":\"Lenka\",\"surname\":\"K\u00f6hler\"},\"email_address\":\"lenka.nb23@gmail.com\",\"payer_id\":\"MNUMP5HXEFSZU\",\"phone\":{\"phone_number\":{\"national_number\":\"436707714874\"}},\"address\":{\"address_line_1\":\"jaro schmied-stra\u00dfe 1\\/15\",\"admin_area_2\":\"Korneuburg\",\"admin_area_1\":\"Nieder\u00f6sterreich\",\"postal_code\":\"2100\",\"country_code\":\"AT\"}},\"create_time\":\"2026-01-02T12:28:25Z\",\"update_time\":\"2026-01-02T12:29:38Z\",\"links\":[{\"href\":\"https:\\/\\/api.paypal.com\\/v2\\/checkout\\/orders\\/4HW16212FX821973C\",\"rel\":\"self\",\"method\":\"GET\"}]}"</t>
  </si>
  <si>
    <t>AS-95066</t>
  </si>
  <si>
    <t>gid://shopify/Order/7399668744530</t>
  </si>
  <si>
    <t>gid://shopify/OrderTransaction/8576473235794</t>
  </si>
  <si>
    <t>2026-01-04T18:19:07Z</t>
  </si>
  <si>
    <t>ch_3SlvtQIkWweOM9jA1Hm1yzve</t>
  </si>
  <si>
    <t>rJKyChnpmRvg6GVFhJGZFS3Pa</t>
  </si>
  <si>
    <t>pi_3SlvtQIkWweOM9jA15la7BXt</t>
  </si>
  <si>
    <t>"{\"id\":\"pi_3SlvtQIkWweOM9jA15la7BXt\",\"object\":\"payment_intent\",\"amount\":7490,\"amount_capturable\":0,\"amount_received\":7490,\"canceled_at\":null,\"cancellation_reason\":null,\"capture_method\":\"automatic\",\"latest_charge\":{\"id\":\"ch_3SlvtQIkWweOM9jA1Hm1yzve\",\"object\":\"charge\",\"amount\":7490,\"application_fee\":\"fee_1SlvtRIkWweOM9jAMcfBJqhZ\",\"balance_transaction\":\"txn_3SlvtQIkWweOM9jA1AuOVn2H\",\"captured\":true,\"created\":1767550748,\"currency\":\"eur\",\"failure_code\":null,\"failure_message\":null,\"fraud_details\":{},\"livemode\":true,\"metadata\":{\"payment_id\":\"rJKyChnpmRvg6GVFhJGZFS3P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vtQIkWweOM9jA15la7BXt\",\"payment_method\":\"pm_1SlvtQIkWweOM9jACD5FLmUU\",\"payment_method_details\":{\"card\":{\"amount_authorized\":7490,\"authorization_code\":\"737741\",\"brand\":\"mastercard\",\"checks\":{\"address_line1_check\":\"unavailable\",\"address_postal_code_check\":\"unavailable\",\"cvc_check\":\"pass\"},\"country\":\"ES\",\"description\":\"MasterCard World Card\",\"ds_transaction_id\":null,\"exp_month\":11,\"exp_year\":2031,\"extended_authorization\":{\"status\":\"disabled\"},\"fingerprint\":\"J705rPWhCstEV8K8\",\"funding\":\"credit\",\"iin\":\"554029\",\"incremental_authorization\":{\"status\":\"unavailable\"},\"installments\":null,\"issuer\":\"MASTERCAJAS S.A.\",\"last4\":\"9585\",\"mandate\":null,\"moto\":false,\"multicapture\":{\"status\":\"unavailable\"},\"network\":\"mastercard\",\"network_token\":{\"used\":false},\"network_transaction_id\":\"MNWT1AD220104\",\"overcapture\":{\"maximum_amount_capturable\":7490,\"status\":\"unavailable\"},\"payment_account_reference\":\"50018FWI9IQ9JD1F9DT9QEZEVFWK3\",\"regulated_status\":\"unregulated\",\"three_d_secure\":null,\"wallet\":null},\"type\":\"card\"},\"refunded\":false,\"source\":null,\"status\":\"succeeded\",\"mit_params\":{\"network_transaction_id\":\"MNWT1AD220104\"}},\"confirmation_method\":\"manual\",\"created\":1767550748,\"currency\":\"eur\",\"customer\":null,\"last_payment_error\":null,\"livemode\":true,\"metadata\":{\"payment_id\":\"rJKyChnpmRvg6GVFhJGZFS3Pa\",\"payments_extension\":\"true\",\"payments_extension_type\":\"card\",\"reconciliation_flow\":\"payments_api\",\"shop_id\":\"751927347\"},\"next_action\":null,\"payment_method\":\"pm_1SlvtQIkWweOM9jACD5FLmUU\",\"payment_method_types\":[\"card\"],\"source\":null,\"status\":\"succeeded\"}"</t>
  </si>
  <si>
    <t>AS-95045</t>
  </si>
  <si>
    <t>gid://shopify/Order/7399450935634</t>
  </si>
  <si>
    <t>gid://shopify/OrderTransaction/8576206897490</t>
  </si>
  <si>
    <t>2026-01-04T16:23:07Z</t>
  </si>
  <si>
    <t>ch_3Slu5AIkWweOM9jA0xVxdrJk</t>
  </si>
  <si>
    <t>rQALSklLHHrh9rGcrOdjkJleO</t>
  </si>
  <si>
    <t>pi_3Slu5AIkWweOM9jA0Se7Rn0L</t>
  </si>
  <si>
    <t>"{\"id\":\"pi_3Slu5AIkWweOM9jA0Se7Rn0L\",\"object\":\"payment_intent\",\"amount\":2990,\"amount_capturable\":0,\"amount_received\":2990,\"canceled_at\":null,\"cancellation_reason\":null,\"capture_method\":\"automatic\",\"latest_charge\":{\"id\":\"ch_3Slu5AIkWweOM9jA0xVxdrJk\",\"object\":\"charge\",\"amount\":2990,\"application_fee\":\"fee_1Slu5BIkWweOM9jAx0jTiLSp\",\"balance_transaction\":\"txn_3Slu5AIkWweOM9jA0F4A9GC9\",\"captured\":true,\"created\":1767543789,\"currency\":\"eur\",\"failure_code\":null,\"failure_message\":null,\"fraud_details\":{},\"livemode\":true,\"metadata\":{\"payment_id\":\"rQALSklLHHrh9rGcrOdjkJle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u5AIkWweOM9jA0Se7Rn0L\",\"payment_method\":\"pm_1Slu5AIkWweOM9jARRLKrYF6\",\"payment_method_details\":{\"card\":{\"amount_authorized\":2990,\"authorization_code\":\"172309\",\"brand\":\"mastercard\",\"checks\":{\"address_line1_check\":null,\"address_postal_code_check\":null,\"cvc_check\":null},\"country\":\"DE\",\"description\":\"Debit MasterCard\",\"ds_transaction_id\":null,\"exp_month\":12,\"exp_year\":2028,\"extended_authorization\":{\"status\":\"disabled\"},\"fingerprint\":\"hVgBQI5zSp33Wu1n\",\"funding\":\"debit\",\"iin\":\"530356\",\"incremental_authorization\":{\"status\":\"unavailable\"},\"installments\":null,\"issuer\":\"DEUTSCHER SPARKASSEN- UND GIRO\",\"last4\":\"0000\",\"mandate\":null,\"moto\":false,\"multicapture\":{\"status\":\"unavailable\"},\"network\":\"mastercard\",\"network_token\":{\"used\":false},\"network_transaction_id\":\"MDSHXIC220104\",\"overcapture\":{\"maximum_amount_capturable\":2990,\"status\":\"unavailable\"},\"payment_account_reference\":\"50012FLX6PZ8DO1SFBYUEXKNGT3RC\",\"regulated_status\":\"unregulated\",\"three_d_secure\":null,\"wallet\":{\"apple_pay\":{\"type\":\"apple_pay\"},\"dynamic_last4\":\"7836\",\"type\":\"apple_pay\"}},\"type\":\"card\"},\"refunded\":false,\"source\":null,\"status\":\"succeeded\",\"mit_params\":{\"network_transaction_id\":\"MDSHXIC220104\"}},\"confirmation_method\":\"manual\",\"created\":1767543788,\"currency\":\"eur\",\"customer\":null,\"last_payment_error\":null,\"livemode\":true,\"metadata\":{\"payment_id\":\"rQALSklLHHrh9rGcrOdjkJleO\",\"payments_extension\":\"true\",\"payments_extension_type\":\"card\",\"reconciliation_flow\":\"payments_api\",\"shop_id\":\"751927347\"},\"next_action\":null,\"payment_method\":\"pm_1Slu5AIkWweOM9jARRLKrYF6\",\"payment_method_types\":[\"card\"],\"source\":null,\"status\":\"succeeded\"}"</t>
  </si>
  <si>
    <t>AS-96756</t>
  </si>
  <si>
    <t>gid://shopify/Order/7494284935506</t>
  </si>
  <si>
    <t>gid://shopify/OrderTransaction/8633730138450</t>
  </si>
  <si>
    <t>2026-01-25T15:55:05Z</t>
  </si>
  <si>
    <t>ch_3StVeYIkWweOM9jA0uH3vJRh</t>
  </si>
  <si>
    <t>rwB1XB5ktv3w7RPJ1XpmxlUhs</t>
  </si>
  <si>
    <t>pi_3StVeYIkWweOM9jA0SzH1yW8</t>
  </si>
  <si>
    <t>"{\"id\":\"pi_3StVeYIkWweOM9jA0SzH1yW8\",\"object\":\"payment_intent\",\"amount\":10290,\"amount_capturable\":0,\"amount_received\":10290,\"canceled_at\":null,\"cancellation_reason\":null,\"capture_method\":\"automatic\",\"latest_charge\":{\"id\":\"ch_3StVeYIkWweOM9jA0uH3vJRh\",\"object\":\"charge\",\"amount\":10290,\"application_fee\":\"fee_1StVeZIkWweOM9jAQvEiN7z3\",\"balance_transaction\":\"txn_3StVeYIkWweOM9jA0SGtpewx\",\"captured\":true,\"created\":1769356507,\"currency\":\"eur\",\"failure_code\":null,\"failure_message\":null,\"fraud_details\":{},\"livemode\":true,\"metadata\":{\"payment_id\":\"rwB1XB5ktv3w7RPJ1XpmxlUh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VeYIkWweOM9jA0SzH1yW8\",\"payment_method\":\"pm_1StVeYIkWweOM9jAUeff09iS\",\"payment_method_details\":{\"card\":{\"amount_authorized\":10290,\"authorization_code\":\"951577\",\"brand\":\"mastercard\",\"checks\":{\"address_line1_check\":\"unavailable\",\"address_postal_code_check\":\"unavailable\",\"cvc_check\":\"pass\"},\"country\":\"DE\",\"description\":\"Standard MasterCard Card\",\"ds_transaction_id\":null,\"exp_month\":11,\"exp_year\":2028,\"extended_authorization\":{\"status\":\"disabled\"},\"fingerprint\":\"RETy8WrUOOyl0xeO\",\"funding\":\"credit\",\"iin\":\"548696\",\"incremental_authorization\":{\"status\":\"unavailable\"},\"installments\":null,\"issuer\":\"DZ BANK AG DEUTSCHE ZENTRAL-GE\",\"last4\":\"4669\",\"mandate\":null,\"moto\":false,\"multicapture\":{\"status\":\"unavailable\"},\"network\":\"mastercard\",\"network_token\":{\"used\":false},\"network_transaction_id\":\"MCSDIZ1I70125\",\"overcapture\":{\"maximum_amount_capturable\":10290,\"status\":\"unavailable\"},\"payment_account_reference\":\"50018JGVXUDND64GD6YZFVJPOPHLH\",\"regulated_status\":\"unregulated\",\"three_d_secure\":null,\"wallet\":null},\"type\":\"card\"},\"refunded\":false,\"source\":null,\"status\":\"succeeded\",\"mit_params\":{\"network_transaction_id\":\"MCSDIZ1I70125\"}},\"confirmation_method\":\"manual\",\"created\":1769356506,\"currency\":\"eur\",\"customer\":null,\"last_payment_error\":null,\"livemode\":true,\"metadata\":{\"payment_id\":\"rwB1XB5ktv3w7RPJ1XpmxlUhs\",\"payments_extension\":\"true\",\"payments_extension_type\":\"card\",\"reconciliation_flow\":\"payments_api\",\"shop_id\":\"751927347\"},\"next_action\":null,\"payment_method\":\"pm_1StVeYIkWweOM9jAUeff09iS\",\"payment_method_types\":[\"card\"],\"source\":null,\"status\":\"succeeded\"}"</t>
  </si>
  <si>
    <t>AS-95203</t>
  </si>
  <si>
    <t>gid://shopify/Order/7409438064978</t>
  </si>
  <si>
    <t>gid://shopify/OrderTransaction/8580558520658</t>
  </si>
  <si>
    <t>2026-01-06T14:03:24Z</t>
  </si>
  <si>
    <t>7R8469199L268521T</t>
  </si>
  <si>
    <t>"{\"id\":\"7R8469199L268521T\",\"intent\":\"CAPTURE\",\"status\":\"COMPLETED\",\"payment_source\":{\"paypal\":{\"email_address\":\"christian.toplitsch@gmx.at\",\"account_id\":\"FX8C675M28WM6\",\"account_status\":\"VERIFIED\",\"name\":{\"given_name\":\"Christian\",\"surname\":\"Toplitsch\"},\"phone_number\":{\"national_number\":\"4306641324502\"},\"address\":{\"address_line_1\":\"Kirschweg 4\",\"admin_area_2\":\"St.Kanzian\",\"postal_code\":\"9122\",\"country_code\":\"AT\"}}},\"purchase_units\":[{\"reference_id\":\"default\",\"amount\":{\"currency_code\":\"EUR\",\"value\":\"206.91\",\"breakdown\":{\"item_total\":{\"currency_code\":\"EUR\",\"value\":\"229.90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22.99\"}}},\"payee\":{\"email_address\":\"info@artestaposters.com\",\"merchant_id\":\"CZQCEKGVW6QGG\",\"display_data\":{\"brand_name\":\"Artesta\"}},\"payment_instruction\":{\"disbursement_mode\":\"INSTANT\"},\"description\":\"Bauhaus Green Exhibition Poster - Lienzo \\/ Madera roble oscuro \\/ 50x70\",\"custom_id\":\"{\\\"shop_id\\\":751927347,\\\"session_id\\\":\\\"rikN5lRGyBHm6Lh42gWgUJ8PW\\\"}\",\"invoice_id\":\"rikN5lRGyBHm6Lh42gWgUJ8PW\",\"items\":[{\"name\":\"Bauhaus Green Exhibition Poster - Lienzo \\/ Madera roble oscuro \\/ 50x70\",\"unit_amount\":{\"currency_code\":\"EUR\",\"value\":\"114.95\"},\"tax\":{\"currency_code\":\"EUR\",\"value\":\"0.00\"},\"quantity\":\"1\"},{\"name\":\"Blue Figure #3 - Lienzo \\/ Madera roble oscuro \\/ 50x70\",\"unit_amount\":{\"currency_code\":\"EUR\",\"value\":\"114.95\"},\"tax\":{\"currency_code\":\"EUR\",\"value\":\"0.00\"},\"quantity\":\"1\"}],\"shipping\":{\"name\":{\"full_name\":\"Christian Toplitsch\"},\"address\":{\"address_line_1\":\"Hasnerstra\u00dfe 7\\/Top 9\",\"admin_area_2\":\"Klagenfurt\",\"postal_code\":\"9020\",\"country_code\":\"AT\"}},\"supplementary_data\":{\"tax_nexus\":[]},\"payments\":{\"captures\":[{\"id\":\"8MG1735476484042A\",\"status\":\"COMPLETED\",\"amount\":{\"currency_code\":\"EUR\",\"value\":\"206.91\"},\"final_capture\":true,\"disbursement_mode\":\"INSTANT\",\"seller_protection\":{\"status\":\"ELIGIBLE\",\"dispute_categories\":[\"ITEM_NOT_RECEIVED\",\"UNAUTHORIZED_TRANSACTION\"]},\"seller_receivable_breakdown\":{\"gross_amount\":{\"currency_code\":\"EUR\",\"value\":\"206.91\"},\"paypal_fee\":{\"currency_code\":\"EUR\",\"value\":\"6.35\"},\"net_amount\":{\"currency_code\":\"EUR\",\"value\":\"200.56\"}},\"invoice_id\":\"rikN5lRGyBHm6Lh42gWgUJ8PW\",\"custom_id\":\"{\\\"shop_id\\\":751927347,\\\"session_id\\\":\\\"rikN5lRGyBHm6Lh42gWgUJ8PW\\\"}\",\"links\":[{\"href\":\"https:\\/\\/api.paypal.com\\/v2\\/payments\\/captures\\/8MG1735476484042A\",\"rel\":\"self\",\"method\":\"GET\"},{\"href\":\"https:\\/\\/api.paypal.com\\/v2\\/payments\\/captures\\/8MG1735476484042A\\/refund\",\"rel\":\"refund\",\"method\":\"POST\"},{\"href\":\"https:\\/\\/api.paypal.com\\/v2\\/checkout\\/orders\\/7R8469199L268521T\",\"rel\":\"up\",\"method\":\"GET\"}],\"create_time\":\"2026-01-06T14:03:26Z\",\"update_time\":\"2026-01-06T14:03:26Z\"}]}}],\"payer\":{\"name\":{\"given_name\":\"Christian\",\"surname\":\"Toplitsch\"},\"email_address\":\"christian.toplitsch@gmx.at\",\"payer_id\":\"FX8C675M28WM6\",\"phone\":{\"phone_number\":{\"national_number\":\"4306641324502\"}},\"address\":{\"address_line_1\":\"Kirschweg 4\",\"admin_area_2\":\"St.Kanzian\",\"postal_code\":\"9122\",\"country_code\":\"AT\"}},\"create_time\":\"2026-01-06T14:02:40Z\",\"update_time\":\"2026-01-06T14:03:26Z\",\"links\":[{\"href\":\"https:\\/\\/api.paypal.com\\/v2\\/checkout\\/orders\\/7R8469199L268521T\",\"rel\":\"self\",\"method\":\"GET\"}]}"</t>
  </si>
  <si>
    <t>AS-95411</t>
  </si>
  <si>
    <t>gid://shopify/Order/7414924018002</t>
  </si>
  <si>
    <t>gid://shopify/OrderTransaction/8587349393746</t>
  </si>
  <si>
    <t>2026-01-08T20:44:44Z</t>
  </si>
  <si>
    <t>ch_3SnQ4XIkWweOM9jA2GZDHRYB</t>
  </si>
  <si>
    <t>rZIRBdh59yMMqMPO4MOXnrVbA</t>
  </si>
  <si>
    <t>pi_3SnQ4XIkWweOM9jA2SuHCqjs</t>
  </si>
  <si>
    <t>"{\"id\":\"pi_3SnQ4XIkWweOM9jA2SuHCqjs\",\"object\":\"payment_intent\",\"amount\":6380,\"amount_capturable\":0,\"amount_received\":6380,\"canceled_at\":null,\"cancellation_reason\":null,\"capture_method\":\"automatic\",\"latest_charge\":{\"id\":\"ch_3SnQ4XIkWweOM9jA2GZDHRYB\",\"object\":\"charge\",\"amount\":6380,\"application_fee\":\"fee_1SnQ4aIkWweOM9jAc9dmD9i3\",\"balance_transaction\":\"txn_3SnQ4XIkWweOM9jA2E4Qt2At\",\"captured\":true,\"created\":1767905088,\"currency\":\"eur\",\"failure_code\":null,\"failure_message\":null,\"fraud_details\":{},\"livemode\":true,\"metadata\":{\"payment_id\":\"rZIRBdh59yMMqMPO4MOXnrVb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Q4XIkWweOM9jA2SuHCqjs\",\"payment_method\":\"pm_1SnQ4XIkWweOM9jAKv8IHARQ\",\"payment_method_details\":{\"card\":{\"amount_authorized\":6380,\"authorization_code\":\"542449\",\"brand\":\"mastercard\",\"checks\":{\"address_line1_check\":\"unavailable\",\"address_postal_code_check\":\"unavailable\",\"cvc_check\":\"pass\"},\"country\":\"FR\",\"description\":\"MasterCard Standard Card Immediate Debit\",\"ds_transaction_id\":null,\"exp_month\":9,\"exp_year\":2026,\"extended_authorization\":{\"status\":\"disabled\"},\"fingerprint\":\"lzL7v6QNxFcl4TGl\",\"funding\":\"debit\",\"iin\":\"513029\",\"incremental_authorization\":{\"status\":\"unavailable\"},\"installments\":null,\"issuer\":\"CREDIT MUTUEL ARKEA\",\"last4\":\"2372\",\"mandate\":null,\"moto\":false,\"multicapture\":{\"status\":\"unavailable\"},\"network\":\"mastercard\",\"network_token\":{\"used\":false},\"network_transaction_id\":\"TCSM66LUV0108\",\"overcapture\":{\"maximum_amount_capturable\":6380,\"status\":\"unavailable\"},\"payment_account_reference\":\"50014I6DC91HRWI3YFZ9ELA7ACUTJ\",\"regulated_status\":\"unregulated\",\"three_d_secure\":{\"authentication_flow\":\"frictionless\",\"electronic_commerce_indicator\":\"06\",\"exemption_indicator\":null,\"result\":\"exempted\",\"result_reason\":null,\"transaction_id\":\"a746dd81-827a-4865-8cf6-6eebc0f7f96c\",\"version\":\"2.2.0\"},\"wallet\":null},\"type\":\"card\"},\"refunded\":false,\"source\":null,\"status\":\"succeeded\",\"mit_params\":{\"network_transaction_id\":\"TCSM66LUV0108\"}},\"confirmation_method\":\"manual\",\"created\":1767905085,\"currency\":\"eur\",\"customer\":null,\"last_payment_error\":null,\"livemode\":true,\"metadata\":{\"payment_id\":\"rZIRBdh59yMMqMPO4MOXnrVbA\",\"payments_extension\":\"true\",\"payments_extension_type\":\"card\",\"reconciliation_flow\":\"payments_api\",\"shop_id\":\"751927347\"},\"next_action\":null,\"payment_method\":\"pm_1SnQ4XIkWweOM9jAKv8IHARQ\",\"payment_method_types\":[\"card\"],\"source\":null,\"status\":\"succeeded\"}"</t>
  </si>
  <si>
    <t>AS-96196</t>
  </si>
  <si>
    <t>gid://shopify/Order/7437993771346</t>
  </si>
  <si>
    <t>gid://shopify/OrderTransaction/8613394055506</t>
  </si>
  <si>
    <t>2026-01-17T21:28:30Z</t>
  </si>
  <si>
    <t>ch_3Sqh2pIkWweOM9jA1Fi7SDWk</t>
  </si>
  <si>
    <t>rOX3oDKNxZfTQaOHV84hEuiuJ</t>
  </si>
  <si>
    <t>pi_3Sqh2pIkWweOM9jA1sOoyf54</t>
  </si>
  <si>
    <t>"{\"id\":\"pi_3Sqh2pIkWweOM9jA1sOoyf54\",\"object\":\"payment_intent\",\"amount\":6557,\"amount_capturable\":0,\"amount_received\":6557,\"canceled_at\":null,\"cancellation_reason\":null,\"capture_method\":\"automatic\",\"latest_charge\":{\"id\":\"ch_3Sqh2pIkWweOM9jA1Fi7SDWk\",\"object\":\"charge\",\"amount\":6557,\"application_fee\":\"fee_1Sqh2rIkWweOM9jAhvYuTfcJ\",\"balance_transaction\":\"txn_3Sqh2pIkWweOM9jA18uCyhIj\",\"captured\":true,\"created\":1768685312,\"currency\":\"eur\",\"failure_code\":null,\"failure_message\":null,\"fraud_details\":{},\"livemode\":true,\"metadata\":{\"payment_id\":\"rOX3oDKNxZfTQaOHV84hEuiu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h2pIkWweOM9jA1sOoyf54\",\"payment_method\":\"pm_1Sqh2pIkWweOM9jAAZ3FkUBw\",\"payment_method_details\":{\"card\":{\"amount_authorized\":6557,\"authorization_code\":\"382322\",\"brand\":\"visa\",\"checks\":{\"address_line1_check\":\"unavailable\",\"address_postal_code_check\":\"unavailable\",\"cvc_check\":\"pass\"},\"country\":\"ES\",\"description\":\"Visa Classic\",\"ds_transaction_id\":null,\"exp_month\":8,\"exp_year\":2032,\"extended_authorization\":{\"status\":\"disabled\"},\"fingerprint\":\"NXWqSNiMmA5zb1hL\",\"funding\":\"debit\",\"iin\":\"460332\",\"incremental_authorization\":{\"status\":\"unavailable\"},\"installments\":null,\"issuer\":\"BANCO BILBAO VIZCAYA ARGENTARIA S.A. (BBVA)\",\"last4\":\"8036\",\"mandate\":null,\"moto\":false,\"multicapture\":{\"status\":\"unavailable\"},\"network\":\"visa\",\"network_token\":{\"used\":false},\"network_transaction_id\":\"486017773126077\",\"overcapture\":{\"maximum_amount_capturable\":6557,\"status\":\"unavailable\"},\"payment_account_reference\":\"V0010013025256304127670180587\",\"regulated_status\":\"unregulated\",\"three_d_secure\":null,\"wallet\":null},\"type\":\"card\"},\"refunded\":false,\"source\":null,\"status\":\"succeeded\",\"mit_params\":{\"network_transaction_id\":\"486017773126077\"}},\"confirmation_method\":\"manual\",\"created\":1768685311,\"currency\":\"eur\",\"customer\":null,\"last_payment_error\":null,\"livemode\":true,\"metadata\":{\"payment_id\":\"rOX3oDKNxZfTQaOHV84hEuiuJ\",\"payments_extension\":\"true\",\"payments_extension_type\":\"card\",\"reconciliation_flow\":\"payments_api\",\"shop_id\":\"751927347\"},\"next_action\":null,\"payment_method\":\"pm_1Sqh2pIkWweOM9jAAZ3FkUBw\",\"payment_method_types\":[\"card\"],\"source\":null,\"status\":\"succeeded\"}"</t>
  </si>
  <si>
    <t>AS-95018</t>
  </si>
  <si>
    <t>gid://shopify/Order/7398891258194</t>
  </si>
  <si>
    <t>gid://shopify/OrderTransaction/8575537807698</t>
  </si>
  <si>
    <t>2026-01-04T11:27:27Z</t>
  </si>
  <si>
    <t>ch_3SlpT2IkWweOM9jA2GmNDcO2</t>
  </si>
  <si>
    <t>re9foGU3FgMqCN528CydaUhWH</t>
  </si>
  <si>
    <t>pi_3SlpT2IkWweOM9jA2JL3wunJ</t>
  </si>
  <si>
    <t>"{\"id\":\"pi_3SlpT2IkWweOM9jA2JL3wunJ\",\"object\":\"payment_intent\",\"amount\":8495,\"amount_capturable\":0,\"amount_received\":8495,\"canceled_at\":null,\"cancellation_reason\":null,\"capture_method\":\"automatic\",\"latest_charge\":{\"id\":\"ch_3SlpT2IkWweOM9jA2GmNDcO2\",\"object\":\"charge\",\"amount\":8495,\"application_fee\":\"fee_1SlpUKIkWweOM9jAWm4AK7vO\",\"balance_transaction\":\"txn_3SlpT2IkWweOM9jA2RzedeyJ\",\"captured\":true,\"created\":1767526128,\"currency\":\"eur\",\"failure_code\":null,\"failure_message\":null,\"fraud_details\":{},\"livemode\":true,\"metadata\":{\"payment_id\":\"re9foGU3FgMqCN528CydaUhW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pT2IkWweOM9jA2JL3wunJ\",\"payment_method\":\"pm_1SlpT2IkWweOM9jAf5fN38Ci\",\"payment_method_details\":{\"card\":{\"amount_authorized\":8495,\"authorization_code\":\"571183\",\"brand\":\"mastercard\",\"checks\":{\"address_line1_check\":\"unavailable\",\"address_postal_code_check\":\"unavailable\",\"cvc_check\":\"pass\"},\"country\":\"FR\",\"description\":\"MasterCard Standard Card Immediate Debit\",\"ds_transaction_id\":null,\"exp_month\":4,\"exp_year\":2027,\"extended_authorization\":{\"status\":\"disabled\"},\"fingerprint\":\"08RjelyN0ap88jJN\",\"funding\":\"debit\",\"iin\":\"513283\",\"incremental_authorization\":{\"status\":\"unavailable\"},\"installments\":null,\"issuer\":\"BANQUE FEDERATIVE DU CREDIT MU\",\"last4\":\"4614\",\"mandate\":null,\"moto\":false,\"multicapture\":{\"status\":\"unavailable\"},\"network\":\"mastercard\",\"network_token\":{\"used\":false},\"network_transaction_id\":\"TCSKHDWUC0104\",\"overcapture\":{\"maximum_amount_capturable\":8495,\"status\":\"unavailable\"},\"payment_account_reference\":\"50019NK4DP5CW2S0YCLB19QUADSGK\",\"regulated_status\":\"unregulated\",\"three_d_secure\":{\"authentication_flow\":\"challenge\",\"electronic_commerce_indicator\":\"02\",\"exemption_indicator\":null,\"result\":\"authenticated\",\"result_reason\":null,\"transaction_id\":\"fe5dab23-89c7-44ed-bee6-b69f194e3c2b\",\"version\":\"2.2.0\"},\"wallet\":null},\"type\":\"card\"},\"refunded\":false,\"source\":null,\"status\":\"succeeded\",\"mit_params\":{\"network_transaction_id\":\"TCSKHDWUC0104\"}},\"confirmation_method\":\"manual\",\"created\":1767526048,\"currency\":\"eur\",\"customer\":null,\"last_payment_error\":null,\"livemode\":true,\"metadata\":{\"payment_id\":\"re9foGU3FgMqCN528CydaUhWH\",\"payments_extension\":\"true\",\"payments_extension_type\":\"card\",\"reconciliation_flow\":\"payments_api\",\"shop_id\":\"751927347\"},\"next_action\":null,\"payment_method\":\"pm_1SlpT2IkWweOM9jAf5fN38Ci\",\"payment_method_types\":[\"card\"],\"source\":null,\"status\":\"succeeded\"}"</t>
  </si>
  <si>
    <t>AS-95044</t>
  </si>
  <si>
    <t>gid://shopify/Order/7399448871250</t>
  </si>
  <si>
    <t>gid://shopify/OrderTransaction/8576202342738</t>
  </si>
  <si>
    <t>2026-01-04T16:21:14Z</t>
  </si>
  <si>
    <t>py_3Slu3KIkWweOM9jA0N7uZmGS</t>
  </si>
  <si>
    <t>rBO2rHe69R4h1KsE2r4MeKKnd</t>
  </si>
  <si>
    <t>pi_3Slu3KIkWweOM9jA0xoSHacP</t>
  </si>
  <si>
    <t>"{\"id\":\"pi_3Slu3KIkWweOM9jA0xoSHacP\",\"object\":\"payment_intent\",\"amount\":2990,\"amount_capturable\":0,\"amount_received\":2990,\"canceled_at\":null,\"cancellation_reason\":null,\"capture_method\":\"automatic\",\"charges\":{\"object\":\"list\",\"data\":[{\"id\":\"py_3Slu3KIkWweOM9jA0N7uZmGS\",\"object\":\"charge\",\"amount\":2990,\"application_fee\":\"fee_1Slu4EIkWweOM9jA6CnCcGlt\",\"balance_transaction\":\"txn_3Slu3KIkWweOM9jA0xqAZumx\",\"captured\":true,\"created\":1767543729,\"currency\":\"eur\",\"failure_code\":null,\"failure_message\":null,\"fraud_details\":{},\"livemode\":true,\"metadata\":{\"payments_extension_type\":\"klarna\",\"payments_extension\":\"true\",\"shop_id\":\"751927347\",\"reconciliation_flow\":\"payments_api\",\"payment_id\":\"rBO2rHe69R4h1KsE2r4MeKKnd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lu3KIkWweOM9jA0xoSHacP\",\"payment_method\":\"pm_1Slu3KIkWweOM9jA58rQ7du8\",\"payment_method_details\":{\"klarna\":{\"payer_details\":{\"address\":{\"country\":\"DE\"}},\"payment_method_category\":\"pay_now\",\"preferred_locale\":\"de-DE\"},\"type\":\"klarna\"},\"refunded\":false,\"source\":null,\"status\":\"succeeded\"}],\"has_more\":false,\"total_count\":1,\"url\":\"\\/v1\\/charges?payment_intent=pi_3Slu3KIkWweOM9jA0xoSHacP\"},\"latest_charge\":\"py_3Slu3KIkWweOM9jA0N7uZmGS\",\"confirmation_method\":\"automatic\",\"created\":1767543674,\"currency\":\"eur\",\"customer\":null,\"last_payment_error\":null,\"livemode\":true,\"metadata\":{\"payments_extension_type\":\"klarna\",\"payments_extension\":\"true\",\"shop_id\":\"751927347\",\"reconciliation_flow\":\"payments_api\",\"payment_id\":\"rBO2rHe69R4h1KsE2r4MeKKnd\"},\"next_action\":null,\"payment_method\":\"pm_1Slu3KIkWweOM9jA58rQ7du8\",\"payment_method_types\":[\"klarna\"],\"source\":null,\"status\":\"succeeded\"}"</t>
  </si>
  <si>
    <t>AS-95316</t>
  </si>
  <si>
    <t>gid://shopify/Order/7412924186962</t>
  </si>
  <si>
    <t>gid://shopify/OrderTransaction/8584761475410</t>
  </si>
  <si>
    <t>2026-01-07T19:25:06Z</t>
  </si>
  <si>
    <t>ch_3Sn2LvIkWweOM9jA26Um5PMy</t>
  </si>
  <si>
    <t>ry7WuUNuFFAWvxqTcqhn8Qqww</t>
  </si>
  <si>
    <t>pi_3Sn2LvIkWweOM9jA22ouOMX2</t>
  </si>
  <si>
    <t>"{\"id\":\"pi_3Sn2LvIkWweOM9jA22ouOMX2\",\"object\":\"payment_intent\",\"amount\":4490,\"amount_capturable\":0,\"amount_received\":4490,\"canceled_at\":null,\"cancellation_reason\":null,\"capture_method\":\"automatic\",\"latest_charge\":{\"id\":\"ch_3Sn2LvIkWweOM9jA26Um5PMy\",\"object\":\"charge\",\"amount\":4490,\"application_fee\":\"fee_1Sn2LwIkWweOM9jAaFyiYG22\",\"balance_transaction\":\"txn_3Sn2LvIkWweOM9jA2HyjizxE\",\"captured\":true,\"created\":1767813907,\"currency\":\"eur\",\"failure_code\":null,\"failure_message\":null,\"fraud_details\":{},\"livemode\":true,\"metadata\":{\"payment_id\":\"ry7WuUNuFFAWvxqTcqhn8Qqww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2LvIkWweOM9jA22ouOMX2\",\"payment_method\":\"pm_1Sn2LvIkWweOM9jA2kJyVm5M\",\"payment_method_details\":{\"card\":{\"amount_authorized\":4490,\"authorization_code\":\"227534\",\"brand\":\"mastercard\",\"checks\":{\"address_line1_check\":null,\"address_postal_code_check\":null,\"cvc_check\":null},\"country\":\"FR\",\"description\":\"MasterCard Standard Card Immediate Debit\",\"ds_transaction_id\":null,\"exp_month\":6,\"exp_year\":2028,\"extended_authorization\":{\"status\":\"disabled\"},\"fingerprint\":\"AnNKaFo3406iloy2\",\"funding\":\"debit\",\"iin\":\"550283\",\"incremental_authorization\":{\"status\":\"unavailable\"},\"installments\":null,\"issuer\":\"BANQUE FEDERATIVE DU CREDIT MU\",\"last4\":\"0000\",\"mandate\":null,\"moto\":false,\"multicapture\":{\"status\":\"unavailable\"},\"network\":\"mastercard\",\"network_token\":{\"used\":false},\"network_transaction_id\":\"TIU78VO490107\",\"overcapture\":{\"maximum_amount_capturable\":4490,\"status\":\"unavailable\"},\"payment_account_reference\":\"5001DHA3DFGOS5U0CE9P60R5DLUCQ\",\"regulated_status\":\"unregulated\",\"three_d_secure\":null,\"wallet\":{\"apple_pay\":{\"type\":\"apple_pay\"},\"dynamic_last4\":\"7034\",\"type\":\"apple_pay\"}},\"type\":\"card\"},\"refunded\":false,\"source\":null,\"status\":\"succeeded\",\"mit_params\":{\"network_transaction_id\":\"TIU78VO490107\"}},\"confirmation_method\":\"manual\",\"created\":1767813907,\"currency\":\"eur\",\"customer\":null,\"last_payment_error\":null,\"livemode\":true,\"metadata\":{\"payment_id\":\"ry7WuUNuFFAWvxqTcqhn8Qqww\",\"payments_extension\":\"true\",\"payments_extension_type\":\"card\",\"reconciliation_flow\":\"payments_api\",\"shop_id\":\"751927347\"},\"next_action\":null,\"payment_method\":\"pm_1Sn2LvIkWweOM9jA2kJyVm5M\",\"payment_method_types\":[\"card\"],\"source\":null,\"status\":\"succeeded\"}"</t>
  </si>
  <si>
    <t>AS-96863</t>
  </si>
  <si>
    <t>gid://shopify/Order/7497114517842</t>
  </si>
  <si>
    <t>gid://shopify/OrderTransaction/8637297885522</t>
  </si>
  <si>
    <t>2026-01-26T17:25:02Z</t>
  </si>
  <si>
    <t>ch_3SttX9IkWweOM9jA1FGKuuZj</t>
  </si>
  <si>
    <t>rcH2ZKbCwxFVcDIIXWRgFcViH</t>
  </si>
  <si>
    <t>pi_3SttX9IkWweOM9jA1LhW0fBV</t>
  </si>
  <si>
    <t>"{\"id\":\"pi_3SttX9IkWweOM9jA1LhW0fBV\",\"object\":\"payment_intent\",\"amount\":6990,\"amount_capturable\":0,\"amount_received\":6990,\"canceled_at\":null,\"cancellation_reason\":null,\"capture_method\":\"automatic\",\"latest_charge\":{\"id\":\"ch_3SttX9IkWweOM9jA1FGKuuZj\",\"object\":\"charge\",\"amount\":6990,\"application_fee\":\"fee_1SttXCIkWweOM9jAGEzKZxbC\",\"balance_transaction\":\"txn_3SttX9IkWweOM9jA1W5PegIc\",\"captured\":true,\"created\":1769448305,\"currency\":\"eur\",\"failure_code\":null,\"failure_message\":null,\"fraud_details\":{},\"livemode\":true,\"metadata\":{\"payment_id\":\"rcH2ZKbCwxFVcDIIXWRgFcVi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tX9IkWweOM9jA1LhW0fBV\",\"payment_method\":\"pm_1SttX9IkWweOM9jAkd3ddH6H\",\"payment_method_details\":{\"card\":{\"amount_authorized\":6990,\"authorization_code\":\"075437\",\"brand\":\"visa\",\"checks\":{\"address_line1_check\":\"unavailable\",\"address_postal_code_check\":\"unavailable\",\"cvc_check\":\"pass\"},\"country\":\"ES\",\"description\":\"Visa Classic\",\"ds_transaction_id\":null,\"exp_month\":2,\"exp_year\":2027,\"extended_authorization\":{\"status\":\"disabled\"},\"fingerprint\":\"y6Vom4gNBy4bivPQ\",\"funding\":\"credit\",\"iin\":\"492107\",\"incremental_authorization\":{\"status\":\"unavailable\"},\"installments\":null,\"issuer\":\"KUTXABANK, S.A.\",\"last4\":\"0801\",\"mandate\":null,\"moto\":false,\"multicapture\":{\"status\":\"unavailable\"},\"network\":\"visa\",\"network_token\":{\"used\":false},\"network_transaction_id\":\"486026627053954\",\"overcapture\":{\"maximum_amount_capturable\":6990,\"status\":\"unavailable\"},\"payment_account_reference\":\"V0010013823101374770701767360\",\"regulated_status\":\"unregulated\",\"three_d_secure\":null,\"wallet\":null},\"type\":\"card\"},\"refunded\":false,\"source\":null,\"status\":\"succeeded\",\"mit_params\":{\"network_transaction_id\":\"486026627053954\"}},\"confirmation_method\":\"manual\",\"created\":1769448303,\"currency\":\"eur\",\"customer\":null,\"last_payment_error\":null,\"livemode\":true,\"metadata\":{\"payment_id\":\"rcH2ZKbCwxFVcDIIXWRgFcViH\",\"payments_extension\":\"true\",\"payments_extension_type\":\"card\",\"reconciliation_flow\":\"payments_api\",\"shop_id\":\"751927347\"},\"next_action\":null,\"payment_method\":\"pm_1SttX9IkWweOM9jAkd3ddH6H\",\"payment_method_types\":[\"card\"],\"source\":null,\"status\":\"succeeded\"}"</t>
  </si>
  <si>
    <t>AS-95382</t>
  </si>
  <si>
    <t>Yuma: Reshipped Order</t>
  </si>
  <si>
    <t>AS-95374</t>
  </si>
  <si>
    <t>gid://shopify/Order/7414034792786</t>
  </si>
  <si>
    <t>gid://shopify/OrderTransaction/8586197827922</t>
  </si>
  <si>
    <t>2026-01-08T12:31:44Z</t>
  </si>
  <si>
    <t>73D60490F95541826</t>
  </si>
  <si>
    <t>"{\"id\":\"73D60490F95541826\",\"intent\":\"CAPTURE\",\"status\":\"COMPLETED\",\"payment_source\":{\"paypal\":{\"email_address\":\"GerdSpeier@aol.com\",\"account_id\":\"S4CHVN9WDH68Y\",\"account_status\":\"VERIFIED\",\"name\":{\"given_name\":\"Gerd\",\"surname\":\"Speier\"},\"phone_number\":{\"national_number\":\"490250225613\"},\"address\":{\"address_line_1\":\"Nurmi-Str. 42\",\"admin_area_2\":\"Nottuln\",\"admin_area_1\":\"Nordrhein-Westfalen\",\"postal_code\":\"48301\",\"country_code\":\"DE\"}}},\"purchase_units\":[{\"reference_id\":\"default\",\"amount\":{\"currency_code\":\"EUR\",\"value\":\"17.90\",\"breakdown\":{\"item_total\":{\"currency_code\":\"EUR\",\"value\":\"12.95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Animals Drawing Fox - P\u00f3ster \\/ Sin marco \\/ 20x30\",\"custom_id\":\"{\\\"shop_id\\\":751927347,\\\"session_id\\\":\\\"r4kG9zSrHmYHMTebBswAsNijg\\\"}\",\"invoice_id\":\"r4kG9zSrHmYHMTebBswAsNijg\",\"items\":[{\"name\":\"Pablo Picasso Animals Drawing Fox - P\u00f3ster \\/ Sin marco \\/ 20x30\",\"unit_amount\":{\"currency_code\":\"EUR\",\"value\":\"12.95\"},\"tax\":{\"currency_code\":\"EUR\",\"value\":\"0.00\"},\"quantity\":\"1\"}],\"shipping\":{\"name\":{\"full_name\":\"Gerd Speier\"},\"address\":{\"address_line_1\":\"Nurmistr.  42\",\"admin_area_2\":\"Nottuln\",\"postal_code\":\"48301\",\"country_code\":\"DE\"}},\"supplementary_data\":{\"tax_nexus\":[]},\"payments\":{\"captures\":[{\"id\":\"20X233299E9401223\",\"status\":\"COMPLETED\",\"amount\":{\"currency_code\":\"EUR\",\"value\":\"17.90\"},\"final_capture\":true,\"disbursement_mode\":\"INSTANT\",\"seller_protection\":{\"status\":\"ELIGIBLE\",\"dispute_categories\":[\"ITEM_NOT_RECEIVED\",\"UNAUTHORIZED_TRANSACTION\"]},\"seller_receivable_breakdown\":{\"gross_amount\":{\"currency_code\":\"EUR\",\"value\":\"17.90\"},\"paypal_fee\":{\"currency_code\":\"EUR\",\"value\":\"0.87\"},\"net_amount\":{\"currency_code\":\"EUR\",\"value\":\"17.03\"}},\"invoice_id\":\"r4kG9zSrHmYHMTebBswAsNijg\",\"custom_id\":\"{\\\"shop_id\\\":751927347,\\\"session_id\\\":\\\"r4kG9zSrHmYHMTebBswAsNijg\\\"}\",\"links\":[{\"href\":\"https:\\/\\/api.paypal.com\\/v2\\/payments\\/captures\\/20X233299E9401223\",\"rel\":\"self\",\"method\":\"GET\"},{\"href\":\"https:\\/\\/api.paypal.com\\/v2\\/payments\\/captures\\/20X233299E9401223\\/refund\",\"rel\":\"refund\",\"method\":\"POST\"},{\"href\":\"https:\\/\\/api.paypal.com\\/v2\\/checkout\\/orders\\/73D60490F95541826\",\"rel\":\"up\",\"method\":\"GET\"}],\"create_time\":\"2026-01-08T12:31:46Z\",\"update_time\":\"2026-01-08T12:31:46Z\"}]}}],\"payer\":{\"name\":{\"given_name\":\"Gerd\",\"surname\":\"Speier\"},\"email_address\":\"GerdSpeier@aol.com\",\"payer_id\":\"S4CHVN9WDH68Y\",\"phone\":{\"phone_number\":{\"national_number\":\"490250225613\"}},\"address\":{\"address_line_1\":\"Nurmi-Str. 42\",\"admin_area_2\":\"Nottuln\",\"admin_area_1\":\"Nordrhein-Westfalen\",\"postal_code\":\"48301\",\"country_code\":\"DE\"}},\"create_time\":\"2026-01-08T12:31:18Z\",\"update_time\":\"2026-01-08T12:31:46Z\",\"links\":[{\"href\":\"https:\\/\\/api.paypal.com\\/v2\\/checkout\\/orders\\/73D60490F95541826\",\"rel\":\"self\",\"method\":\"GET\"}]}"</t>
  </si>
  <si>
    <t>AS-95015</t>
  </si>
  <si>
    <t>gid://shopify/Order/7398775292242</t>
  </si>
  <si>
    <t>gid://shopify/OrderTransaction/8575403229522</t>
  </si>
  <si>
    <t>2026-01-04T10:26:36Z</t>
  </si>
  <si>
    <t>ch_3SloW9IkWweOM9jA14wAFqf1</t>
  </si>
  <si>
    <t>rBj1udbrBV7Wzq5dcSJktb9qM</t>
  </si>
  <si>
    <t>pi_3SloW9IkWweOM9jA1xnaIzV5</t>
  </si>
  <si>
    <t>"{\"id\":\"pi_3SloW9IkWweOM9jA1xnaIzV5\",\"object\":\"payment_intent\",\"amount\":6741,\"amount_capturable\":0,\"amount_received\":6741,\"canceled_at\":null,\"cancellation_reason\":null,\"capture_method\":\"automatic\",\"latest_charge\":{\"id\":\"ch_3SloW9IkWweOM9jA14wAFqf1\",\"object\":\"charge\",\"amount\":6741,\"application_fee\":\"fee_1SloWBIkWweOM9jAHs5HC1Ue\",\"balance_transaction\":\"txn_3SloW9IkWweOM9jA1OJ4vLE4\",\"captured\":true,\"created\":1767522398,\"currency\":\"eur\",\"failure_code\":null,\"failure_message\":null,\"fraud_details\":{},\"livemode\":true,\"metadata\":{\"payment_id\":\"rBj1udbrBV7Wzq5dcSJktb9q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oW9IkWweOM9jA1xnaIzV5\",\"payment_method\":\"pm_1SloW9IkWweOM9jAALo9knHy\",\"payment_method_details\":{\"card\":{\"amount_authorized\":6741,\"authorization_code\":\"PW61CB\",\"brand\":\"mastercard\",\"checks\":{\"address_line1_check\":\"pass\",\"address_postal_code_check\":\"pass\",\"cvc_check\":\"pass\"},\"country\":\"ES\",\"description\":\"World Debit Embossed MasterCard Card\",\"ds_transaction_id\":null,\"exp_month\":1,\"exp_year\":2027,\"extended_authorization\":{\"status\":\"disabled\"},\"fingerprint\":\"vFxCTX0V6q9mwwgZ\",\"funding\":\"debit\",\"iin\":\"535456\",\"incremental_authorization\":{\"status\":\"unavailable\"},\"installments\":null,\"issuer\":\"REVOLUT LTD\",\"last4\":\"8842\",\"mandate\":null,\"moto\":false,\"multicapture\":{\"status\":\"unavailable\"},\"network\":\"mastercard\",\"network_token\":{\"used\":false},\"network_transaction_id\":\"MDHL9SLUB0104\",\"overcapture\":{\"maximum_amount_capturable\":6741,\"status\":\"unavailable\"},\"payment_account_reference\":\"5001DN69K1NLNOGPGMU4D0RK5O1Q9\",\"regulated_status\":\"unregulated\",\"three_d_secure\":null,\"wallet\":null},\"type\":\"card\"},\"refunded\":false,\"source\":null,\"status\":\"succeeded\",\"mit_params\":{\"network_transaction_id\":\"MDHL9SLUB0104\"}},\"confirmation_method\":\"manual\",\"created\":1767522397,\"currency\":\"eur\",\"customer\":null,\"last_payment_error\":null,\"livemode\":true,\"metadata\":{\"payment_id\":\"rBj1udbrBV7Wzq5dcSJktb9qM\",\"payments_extension\":\"true\",\"payments_extension_type\":\"card\",\"reconciliation_flow\":\"payments_api\",\"shop_id\":\"751927347\"},\"next_action\":null,\"payment_method\":\"pm_1SloW9IkWweOM9jAALo9knHy\",\"payment_method_types\":[\"card\"],\"source\":null,\"status\":\"succeeded\"}"</t>
  </si>
  <si>
    <t>"{\"id\":\"py_3SeykXIkWweOM9jA1myWgV6G\",\"object\":\"charge\",\"amount\":14390,\"application_fee\":\"fee_1SeyksIkWweOM9jAqE8ZtlQ5\",\"balance_transaction\":\"txn_3SeykXIkWweOM9jA1C5L8Kre\",\"captured\":true,\"created\":1765893454,\"currency\":\"eur\",\"failure_code\":null,\"failure_message\":null,\"fraud_details\":{},\"livemode\":true,\"metadata\":{\"payments_extension_type\":\"klarna\",\"reconciliation_flow\":\"payments_api\",\"shop_id\":\"751927347\",\"payments_extension\":\"true\",\"payment_id\":\"rNkL94tDH2rFBaRLcviPIyZIC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eykXIkWweOM9jA1kL38jF5\",\"payment_method\":\"pm_1SeykXIkWweOM9jAt7EttIyE\",\"payment_method_details\":{\"klarna\":{\"payer_details\":{\"address\":{\"country\":\"DE\"}},\"payment_method_category\":\"pay_later\",\"preferred_locale\":\"de-DE\"},\"type\":\"klarna\"},\"refunded\":false,\"source\":null,\"status\":\"succeeded\"}"</t>
  </si>
  <si>
    <t>gid://shopify/OrderTransaction/8570134921554</t>
  </si>
  <si>
    <t>2026-01-02T15:44:04Z</t>
  </si>
  <si>
    <t>pyr_1SlAWHIkWweOM9jAceEmt2UN</t>
  </si>
  <si>
    <t>zdt39oB0uw0WjprC9LfHyzz9b</t>
  </si>
  <si>
    <t>"{\"id\":\"pyr_1SlAWHIkWweOM9jAceEmt2UN\",\"amount\":8495,\"balance_transaction\":\"txn_1SlAWHIkWweOM9jAjukipSFr\",\"charge\":\"py_3SeykXIkWweOM9jA1myWgV6G\",\"object\":\"refund\",\"reason\":null,\"status\":\"succeeded\",\"created\":1767368645,\"currency\":\"eur\",\"metadata\":{\"payments_extension_type\":\"klarna\",\"reconciliation_flow\":\"payments_api\",\"payments_extension\":\"true\",\"refund_id\":\"zdt39oB0uw0WjprC9LfHyzz9b\"}}"</t>
  </si>
  <si>
    <t>AS-95360</t>
  </si>
  <si>
    <t>gid://shopify/Order/7413792899410</t>
  </si>
  <si>
    <t>gid://shopify/OrderTransaction/8585840525650</t>
  </si>
  <si>
    <t>2026-01-08T10:14:42Z</t>
  </si>
  <si>
    <t>ch_3SnGEpIkWweOM9jA2U7YZgrn</t>
  </si>
  <si>
    <t>rB72rWXeF12dpL79MH4Psf0pv</t>
  </si>
  <si>
    <t>pi_3SnGEpIkWweOM9jA2Xty8xqh</t>
  </si>
  <si>
    <t>"{\"id\":\"pi_3SnGEpIkWweOM9jA2Xty8xqh\",\"object\":\"payment_intent\",\"amount\":6885,\"amount_capturable\":0,\"amount_received\":6885,\"canceled_at\":null,\"cancellation_reason\":null,\"capture_method\":\"automatic\",\"latest_charge\":{\"id\":\"ch_3SnGEpIkWweOM9jA2U7YZgrn\",\"object\":\"charge\",\"amount\":6885,\"application_fee\":\"fee_1SnGErIkWweOM9jAwNnU3o4g\",\"balance_transaction\":\"txn_3SnGEpIkWweOM9jA2KtSzWZj\",\"captured\":true,\"created\":1767867284,\"currency\":\"eur\",\"failure_code\":null,\"failure_message\":null,\"fraud_details\":{},\"livemode\":true,\"metadata\":{\"payment_id\":\"rB72rWXeF12dpL79MH4Psf0p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GEpIkWweOM9jA2Xty8xqh\",\"payment_method\":\"pm_1SnGEpIkWweOM9jAKnrKVLDf\",\"payment_method_details\":{\"card\":{\"amount_authorized\":6885,\"authorization_code\":\"394555\",\"brand\":\"visa\",\"checks\":{\"address_line1_check\":\"fail\",\"address_postal_code_check\":\"pass\",\"cvc_check\":\"pass\"},\"country\":\"FR\",\"description\":\"Visa Signature\",\"ds_transaction_id\":null,\"exp_month\":9,\"exp_year\":2029,\"extended_authorization\":{\"status\":\"disabled\"},\"fingerprint\":\"695k1B7RUg3zruKP\",\"funding\":\"debit\",\"iin\":\"416538\",\"incremental_authorization\":{\"status\":\"unavailable\"},\"installments\":null,\"issuer\":\"BOURSORAMA BANQUE\",\"last4\":\"1121\",\"mandate\":null,\"moto\":false,\"multicapture\":{\"status\":\"unavailable\"},\"network\":\"visa\",\"network_token\":{\"used\":false},\"network_transaction_id\":\"486008368841761\",\"overcapture\":{\"maximum_amount_capturable\":6885,\"status\":\"unavailable\"},\"payment_account_reference\":\"V001AAG8029710010785137000000\",\"regulated_status\":\"unregulated\",\"three_d_secure\":{\"authentication_flow\":\"frictionless\",\"electronic_commerce_indicator\":\"07\",\"exemption_indicator\":null,\"result\":\"exempted\",\"result_reason\":null,\"transaction_id\":\"a52adc80-c592-4ad1-a25c-c9548f41edbb\",\"version\":\"2.2.0\"},\"wallet\":null},\"type\":\"card\"},\"refunded\":false,\"source\":null,\"status\":\"succeeded\",\"mit_params\":{\"network_transaction_id\":\"486008368841761\"}},\"confirmation_method\":\"manual\",\"created\":1767867283,\"currency\":\"eur\",\"customer\":null,\"last_payment_error\":null,\"livemode\":true,\"metadata\":{\"payment_id\":\"rB72rWXeF12dpL79MH4Psf0pv\",\"payments_extension\":\"true\",\"payments_extension_type\":\"card\",\"reconciliation_flow\":\"payments_api\",\"shop_id\":\"751927347\"},\"next_action\":null,\"payment_method\":\"pm_1SnGEpIkWweOM9jAKnrKVLDf\",\"payment_method_types\":[\"card\"],\"source\":null,\"status\":\"succeeded\"}"</t>
  </si>
  <si>
    <t>AS-94802</t>
  </si>
  <si>
    <t>gid://shopify/Order/7392930464082</t>
  </si>
  <si>
    <t>gid://shopify/OrderTransaction/8565465973074</t>
  </si>
  <si>
    <t>2026-01-01T10:43:40Z</t>
  </si>
  <si>
    <t>ch_3SkjM1IkWweOM9jA1UvxkxuA</t>
  </si>
  <si>
    <t>rZwaFW3H7f57A2ELEdXEam9hj</t>
  </si>
  <si>
    <t>pi_3SkjM1IkWweOM9jA1C9BIssO</t>
  </si>
  <si>
    <t>"{\"id\":\"pi_3SkjM1IkWweOM9jA1C9BIssO\",\"object\":\"payment_intent\",\"amount\":5931,\"amount_capturable\":0,\"amount_received\":5931,\"canceled_at\":null,\"cancellation_reason\":null,\"capture_method\":\"automatic\",\"latest_charge\":{\"id\":\"ch_3SkjM1IkWweOM9jA1UvxkxuA\",\"object\":\"charge\",\"amount\":5931,\"application_fee\":\"fee_1SkjM2IkWweOM9jAmVI0fE70\",\"balance_transaction\":\"txn_3SkjM1IkWweOM9jA1VtJAAui\",\"captured\":true,\"created\":1767264221,\"currency\":\"eur\",\"failure_code\":null,\"failure_message\":null,\"fraud_details\":{},\"livemode\":true,\"metadata\":{\"payment_id\":\"rZwaFW3H7f57A2ELEdXEam9h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jM1IkWweOM9jA1C9BIssO\",\"payment_method\":\"pm_1SkjM1IkWweOM9jAINXYFsiO\",\"payment_method_details\":{\"card\":{\"amount_authorized\":5931,\"authorization_code\":\"364108\",\"brand\":\"visa\",\"checks\":{\"address_line1_check\":null,\"address_postal_code_check\":null,\"cvc_check\":null},\"country\":\"FR\",\"description\":\"Visa Classic\",\"ds_transaction_id\":null,\"exp_month\":12,\"exp_year\":2029,\"extended_authorization\":{\"status\":\"disabled\"},\"fingerprint\":\"fGuWvW13pGARjehM\",\"funding\":\"debit\",\"iin\":\"463526\",\"incremental_authorization\":{\"status\":\"unavailable\"},\"installments\":null,\"issuer\":\"Societe Generale S.A.\",\"last4\":\"0000\",\"mandate\":null,\"moto\":false,\"multicapture\":{\"status\":\"unavailable\"},\"network\":\"visa\",\"network_token\":{\"used\":false},\"network_transaction_id\":\"486001386225296\",\"overcapture\":{\"maximum_amount_capturable\":5931,\"status\":\"unavailable\"},\"payment_account_reference\":\"V001AAG0000305581480000000000\",\"regulated_status\":\"unregulated\",\"three_d_secure\":null,\"wallet\":{\"apple_pay\":{\"type\":\"apple_pay\"},\"dynamic_last4\":\"9208\",\"type\":\"apple_pay\"}},\"type\":\"card\"},\"refunded\":false,\"source\":null,\"status\":\"succeeded\",\"mit_params\":{\"network_transaction_id\":\"486001386225296\"}},\"confirmation_method\":\"manual\",\"created\":1767264221,\"currency\":\"eur\",\"customer\":null,\"last_payment_error\":null,\"livemode\":true,\"metadata\":{\"payment_id\":\"rZwaFW3H7f57A2ELEdXEam9hj\",\"payments_extension\":\"true\",\"payments_extension_type\":\"card\",\"reconciliation_flow\":\"payments_api\",\"shop_id\":\"751927347\"},\"next_action\":null,\"payment_method\":\"pm_1SkjM1IkWweOM9jAINXYFsiO\",\"payment_method_types\":[\"card\"],\"source\":null,\"status\":\"succeeded\"}"</t>
  </si>
  <si>
    <t>AS-95967</t>
  </si>
  <si>
    <t>gid://shopify/Order/7429380604242</t>
  </si>
  <si>
    <t>gid://shopify/OrderTransaction/8603193344338</t>
  </si>
  <si>
    <t>2026-01-14T22:45:05Z</t>
  </si>
  <si>
    <t>ch_3SpcoIIkWweOM9jA2dO2udtT</t>
  </si>
  <si>
    <t>rjwnJBJFnBcEJHTHmUveowMrG</t>
  </si>
  <si>
    <t>pi_3SpcoIIkWweOM9jA2Lg9dN47</t>
  </si>
  <si>
    <t>"{\"id\":\"pi_3SpcoIIkWweOM9jA2Lg9dN47\",\"object\":\"payment_intent\",\"amount\":3190,\"amount_capturable\":0,\"amount_received\":0,\"canceled_at\":null,\"cancellation_reason\":null,\"capture_method\":\"automatic\",\"latest_charge\":{\"id\":\"ch_3SpcoIIkWweOM9jA2dO2udtT\",\"object\":\"charge\",\"amount\":3190,\"application_fee\":null,\"balance_transaction\":null,\"captured\":false,\"created\":1768430706,\"currency\":\"eur\",\"failure_code\":\"card_declined\",\"failure_message\":\"Your card does not support this type of purchase.\",\"fraud_details\":{},\"livemode\":true,\"metadata\":{\"payment_id\":\"rjwnJBJFnBcEJHTHmUveowMrG\",\"payments_extension\":\"true\",\"payments_extension_type\":\"card\",\"reconciliation_flow\":\"payments_api\",\"shop_id\":\"751927347\"},\"outcome\":{\"advice_code\":\"try_again_later\",\"network_advice_code\":null,\"network_decline_code\":\"12\",\"network_status\":\"declined_by_network\",\"reason\":\"transaction_not_allowed\",\"risk_level\":\"normal\",\"seller_message\":\"The bank returned the decline code `transaction_not_allowed`.\",\"type\":\"issuer_declined\"},\"paid\":false,\"payment_intent\":\"pi_3SpcoIIkWweOM9jA2Lg9dN47\",\"payment_method\":\"pm_1SpcoIIkWweOM9jAmJpYXtIs\",\"payment_method_details\":{\"card\":{\"amount_authorized\":null,\"authorization_code\":null,\"brand\":\"mastercard\",\"checks\":{\"address_line1_check\":\"unavailable\",\"address_postal_code_check\":\"unavailable\",\"cvc_check\":null},\"country\":\"FR\",\"description\":\"MasterCard Standard Card Immediate Debit\",\"ds_transaction_id\":null,\"exp_month\":2,\"exp_year\":2026,\"extended_authorization\":{\"status\":\"disabled\"},\"fingerprint\":\"Fu9dqxZWUvryjPPE\",\"funding\":\"debit\",\"iin\":\"513031\",\"incremental_authorization\":{\"status\":\"unavailable\"},\"installments\":null,\"issuer\":\"CREDIT MUTUEL ARKEA\",\"last4\":\"2518\",\"mandate\":null,\"moto\":false,\"multicapture\":{\"status\":\"unavailable\"},\"network\":\"mastercard\",\"network_token\":{\"used\":false},\"network_transaction_id\":\"TCSE8BUZ20114\",\"overcapture\":{\"maximum_amount_capturable\":3190,\"status\":\"unavailable\"},\"payment_account_reference\":\"5001EY8K4R2YQDJI2JWVXJ6ZDVR1T\",\"regulated_status\":\"unregulated\",\"three_d_secure\":null,\"wallet\":null},\"type\":\"card\"},\"refunded\":false,\"source\":null,\"status\":\"failed\",\"mit_params\":{\"network_transaction_id\":\"TCSE8BUZ20114\"}},\"confirmation_method\":\"manual\",\"created\":1768430706,\"currency\":\"eur\",\"customer\":null,\"last_payment_error\":{\"advice_code\":\"try_again_later\",\"charge\":\"ch_3SpcoIIkWweOM9jA2dO2udtT\",\"code\":\"card_declined\",\"decline_code\":\"transaction_not_allowed\",\"doc_url\":\"https:\\/\\/stripe.com\\/docs\\/error-codes\\/card-declined\",\"message\":\"Your card does not support this type of purchase.\",\"network_decline_code\":\"12\",\"payment_method\":{\"id\":\"pm_1SpcoIIkWweOM9jAmJpYXtIs\",\"object\":\"payment_method\",\"card\":{\"brand\":\"mastercard\",\"checks\":{\"address_line1_check\":\"unavailable\",\"address_postal_code_check\":\"unavailable\",\"cvc_check\":null},\"country\":\"FR\",\"description\":\"MasterCard Standard Card Immediate Debit\",\"display_brand\":\"mastercard\",\"exp_month\":2,\"exp_year\":2026,\"fingerprint\":\"Fu9dqxZWUvryjPPE\",\"funding\":\"debit\",\"generated_from\":null,\"iin\":\"513031\",\"issuer\":\"CREDIT MUTUEL ARKEA\",\"last4\":\"2518\",\"network_token\":null,\"networks\":{\"available\":[\"mastercard\"],\"preferred\":null},\"payment_account_reference\":null,\"regulated_status\":\"unregulated\",\"three_d_secure_usage\":{\"supported\":true},\"wallet\":null},\"created\":1768430706,\"livemode\":true,\"metadata\":{},\"type\":\"card\"},\"type\":\"card_error\"},\"livemode\":true,\"metadata\":{\"payment_id\":\"rjwnJBJFnBcEJHTHmUveowMrG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</si>
  <si>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gid://shopify/OrderTransaction/8603593146706</t>
  </si>
  <si>
    <t>2026-01-15T06:04:22Z</t>
  </si>
  <si>
    <t>ch_3SpjfPIkWweOM9jA1IpQQ71u</t>
  </si>
  <si>
    <t>rEsvztEpw2EuuZap0VS8AuS8f</t>
  </si>
  <si>
    <t>pi_3SpjfPIkWweOM9jA11ioMLhB</t>
  </si>
  <si>
    <t>"{\"id\":\"pi_3SpjfPIkWweOM9jA11ioMLhB\",\"object\":\"payment_intent\",\"amount\":3190,\"amount_capturable\":0,\"amount_received\":3190,\"canceled_at\":null,\"cancellation_reason\":null,\"capture_method\":\"automatic\",\"latest_charge\":{\"id\":\"ch_3SpjfPIkWweOM9jA1IpQQ71u\",\"object\":\"charge\",\"amount\":3190,\"application_fee\":\"fee_1SpjgCIkWweOM9jAuxypo6sh\",\"balance_transaction\":\"txn_3SpjfPIkWweOM9jA1cji9ovC\",\"captured\":true,\"created\":1768457111,\"currency\":\"eur\",\"failure_code\":null,\"failure_message\":null,\"fraud_details\":{},\"livemode\":true,\"metadata\":{\"payment_id\":\"rEsvztEpw2EuuZap0VS8AuS8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jfPIkWweOM9jA11ioMLhB\",\"payment_method\":\"pm_1SpjfPIkWweOM9jA7YolCn9R\",\"payment_method_details\":{\"card\":{\"amount_authorized\":3190,\"authorization_code\":\"852188\",\"brand\":\"mastercard\",\"checks\":{\"address_line1_check\":\"unavailable\",\"address_postal_code_check\":\"unavailable\",\"cvc_check\":null},\"country\":\"FR\",\"description\":\"MasterCard Standard Card Immediate Debit\",\"ds_transaction_id\":null,\"exp_month\":2,\"exp_year\":2026,\"extended_authorization\":{\"status\":\"disabled\"},\"fingerprint\":\"IZkQIMvRm35UvCsl\",\"funding\":\"debit\",\"iin\":\"513031\",\"incremental_authorization\":{\"status\":\"unavailable\"},\"installments\":null,\"issuer\":\"CREDIT MUTUEL ARKEA\",\"last4\":\"5368\",\"mandate\":null,\"moto\":false,\"multicapture\":{\"status\":\"unavailable\"},\"network\":\"mastercard\",\"network_token\":{\"used\":false},\"network_transaction_id\":\"TCS2NT8ZJ0115\",\"overcapture\":{\"maximum_amount_capturable\":3190,\"status\":\"unavailable\"},\"payment_account_reference\":\"50013Q9F4KX9TNJRDSI2NLQJ3N045\",\"regulated_status\":\"unregulated\",\"three_d_secure\":{\"authentication_flow\":\"challenge\",\"electronic_commerce_indicator\":\"02\",\"exemption_indicator\":null,\"result\":\"authenticated\",\"result_reason\":null,\"transaction_id\":\"56911f5e-8f92-4917-8da4-d0df3d25ab3b\",\"version\":\"2.2.0\"},\"wallet\":null},\"type\":\"card\"},\"refunded\":false,\"source\":null,\"status\":\"succeeded\",\"mit_params\":{\"network_transaction_id\":\"TCS2NT8ZJ0115\"}},\"confirmation_method\":\"manual\",\"created\":1768457063,\"currency\":\"eur\",\"customer\":null,\"last_payment_error\":null,\"livemode\":true,\"metadata\":{\"payment_id\":\"rEsvztEpw2EuuZap0VS8AuS8f\",\"payments_extension\":\"true\",\"payments_extension_type\":\"card\",\"reconciliation_flow\":\"payments_api\",\"shop_id\":\"751927347\"},\"next_action\":null,\"payment_method\":\"pm_1SpjfPIkWweOM9jA7YolCn9R\",\"payment_method_types\":[\"card\"],\"source\":null,\"status\":\"succeeded\"}"</t>
  </si>
  <si>
    <t>AS-96880</t>
  </si>
  <si>
    <t>gid://shopify/Order/7497634087250</t>
  </si>
  <si>
    <t>gid://shopify/OrderTransaction/8637893771602</t>
  </si>
  <si>
    <t>2026-01-26T20:51:45Z</t>
  </si>
  <si>
    <t>96N070572A5289641</t>
  </si>
  <si>
    <t>"{\"id\":\"96N070572A5289641\",\"intent\":\"CAPTURE\",\"status\":\"COMPLETED\",\"payment_source\":{\"paypal\":{\"email_address\":\"bosque3099@gmail.com\",\"account_id\":\"CHFDQCVWKQH56\",\"account_status\":\"VERIFIED\",\"name\":{\"given_name\":\"PEDRO\",\"surname\":\"DEL BOSQUE ABRIL\"},\"phone_number\":{\"national_number\":\"629619894\"},\"address\":{\"address_line_1\":\"CALLE ARGALES 6 -3\u00ba C\",\"admin_area_2\":\"VALLADOLID\",\"admin_area_1\":\"Valladolid\",\"postal_code\":\"47013\",\"country_code\":\"ES\"}}},\"purchase_units\":[{\"reference_id\":\"default\",\"amount\":{\"currency_code\":\"EUR\",\"value\":\"84.95\",\"breakdown\":{\"item_total\":{\"currency_code\":\"EUR\",\"value\":\"84.95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otanical still life - Lienzo \\/ Sin marco \\/ 60x90\",\"custom_id\":\"{\\\"shop_id\\\":751927347,\\\"session_id\\\":\\\"r1qGO0fMrpCaQcakma3HZfHen\\\"}\",\"invoice_id\":\"r1qGO0fMrpCaQcakma3HZfHen\",\"items\":[{\"name\":\"Botanical still life - Lienzo \\/ Sin marco \\/ 60x90\",\"unit_amount\":{\"currency_code\":\"EUR\",\"value\":\"84.95\"},\"tax\":{\"currency_code\":\"EUR\",\"value\":\"0.00\"},\"quantity\":\"1\"}],\"shipping\":{\"name\":{\"full_name\":\"PEDRO DEL BOSQUE ABRIL\"},\"address\":{\"address_line_1\":\"Calle argales ,6- BNOGALES\",\"admin_area_2\":\"47013\",\"admin_area_1\":\"VALLADOLID\",\"postal_code\":\"47013\",\"country_code\":\"ES\"}},\"payments\":{\"captures\":[{\"id\":\"3CR58080K0395261D\",\"status\":\"COMPLETED\",\"amount\":{\"currency_code\":\"EUR\",\"value\":\"84.95\"},\"final_capture\":true,\"disbursement_mode\":\"INSTANT\",\"seller_protection\":{\"status\":\"ELIGIBLE\",\"dispute_categories\":[\"ITEM_NOT_RECEIVED\",\"UNAUTHORIZED_TRANSACTION\"]},\"seller_receivable_breakdown\":{\"gross_amount\":{\"currency_code\":\"EUR\",\"value\":\"84.95\"},\"paypal_fee\":{\"currency_code\":\"EUR\",\"value\":\"2.81\"},\"net_amount\":{\"currency_code\":\"EUR\",\"value\":\"82.14\"}},\"invoice_id\":\"r1qGO0fMrpCaQcakma3HZfHen\",\"custom_id\":\"{\\\"shop_id\\\":751927347,\\\"session_id\\\":\\\"r1qGO0fMrpCaQcakma3HZfHen\\\"}\",\"links\":[{\"href\":\"https:\\/\\/api.paypal.com\\/v2\\/payments\\/captures\\/3CR58080K0395261D\",\"rel\":\"self\",\"method\":\"GET\"},{\"href\":\"https:\\/\\/api.paypal.com\\/v2\\/payments\\/captures\\/3CR58080K0395261D\\/refund\",\"rel\":\"refund\",\"method\":\"POST\"},{\"href\":\"https:\\/\\/api.paypal.com\\/v2\\/checkout\\/orders\\/96N070572A5289641\",\"rel\":\"up\",\"method\":\"GET\"}],\"create_time\":\"2026-01-26T20:51:47Z\",\"update_time\":\"2026-01-26T20:51:47Z\"}]}}],\"payer\":{\"name\":{\"given_name\":\"PEDRO\",\"surname\":\"DEL BOSQUE ABRIL\"},\"email_address\":\"bosque3099@gmail.com\",\"payer_id\":\"CHFDQCVWKQH56\",\"phone\":{\"phone_number\":{\"national_number\":\"629619894\"}},\"address\":{\"address_line_1\":\"CALLE ARGALES 6 -3\u00ba C\",\"admin_area_2\":\"VALLADOLID\",\"admin_area_1\":\"Valladolid\",\"postal_code\":\"47013\",\"country_code\":\"ES\"}},\"create_time\":\"2026-01-26T20:49:24Z\",\"update_time\":\"2026-01-26T20:51:47Z\",\"links\":[{\"href\":\"https:\\/\\/api.paypal.com\\/v2\\/checkout\\/orders\\/96N070572A5289641\",\"rel\":\"self\",\"method\":\"GET\"}]}"</t>
  </si>
  <si>
    <t>AS-96416</t>
  </si>
  <si>
    <t>gid://shopify/Order/7444554907986</t>
  </si>
  <si>
    <t>gid://shopify/OrderTransaction/8621630128466</t>
  </si>
  <si>
    <t>2026-01-20T20:22:31Z</t>
  </si>
  <si>
    <t>3A0913973B2190533</t>
  </si>
  <si>
    <t>"{\"id\":\"3A0913973B2190533\",\"intent\":\"CAPTURE\",\"status\":\"COMPLETED\",\"payment_source\":{\"paypal\":{\"email_address\":\"georg.bayr@aon.at\",\"account_id\":\"Q22F9FGEPW4U6\",\"account_status\":\"VERIFIED\",\"name\":{\"given_name\":\"Georg\",\"surname\":\"Bayr\"},\"phone_number\":{\"national_number\":\"436641016405\"},\"address\":{\"address_line_1\":\"Rieder Strasse 8\",\"admin_area_2\":\"Friedburg\",\"postal_code\":\"5211\",\"country_code\":\"AT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The Kiss (Special Edition) - Gustav Klimt - P\u00f3ster \\/ Sin marco \\/ 30x40\",\"custom_id\":\"{\\\"shop_id\\\":751927347,\\\"session_id\\\":\\\"rZR2m7lEaW0s95UxDrTIXKWM1\\\"}\",\"invoice_id\":\"rZR2m7lEaW0s95UxDrTIXKWM1\",\"soft_descriptor\":\"PAYPAL *ARTESTASTOR AR\",\"items\":[{\"name\":\"The Kiss (Special Edition) - Gustav Klimt - P\u00f3ster \\/ Sin marco \\/ 30x40\",\"unit_amount\":{\"currency_code\":\"EUR\",\"value\":\"19.95\"},\"tax\":{\"currency_code\":\"EUR\",\"value\":\"0.00\"},\"quantity\":\"1\"}],\"shipping\":{\"name\":{\"full_name\":\"Georg Bayr\"},\"address\":{\"address_line_1\":\"Rieder Strasse 8\",\"admin_area_2\":\"Friedburg\",\"postal_code\":\"5211\",\"country_code\":\"AT\"}},\"supplementary_data\":{\"tax_nexus\":[]},\"payments\":{\"captures\":[{\"id\":\"5AV61847UG6375703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ZR2m7lEaW0s95UxDrTIXKWM1\",\"custom_id\":\"{\\\"shop_id\\\":751927347,\\\"session_id\\\":\\\"rZR2m7lEaW0s95UxDrTIXKWM1\\\"}\",\"links\":[{\"href\":\"https:\\/\\/api.paypal.com\\/v2\\/payments\\/captures\\/5AV61847UG6375703\",\"rel\":\"self\",\"method\":\"GET\"},{\"href\":\"https:\\/\\/api.paypal.com\\/v2\\/payments\\/captures\\/5AV61847UG6375703\\/refund\",\"rel\":\"refund\",\"method\":\"POST\"},{\"href\":\"https:\\/\\/api.paypal.com\\/v2\\/checkout\\/orders\\/3A0913973B2190533\",\"rel\":\"up\",\"method\":\"GET\"}],\"create_time\":\"2026-01-20T20:22:33Z\",\"update_time\":\"2026-01-20T20:22:33Z\"}]}}],\"payer\":{\"name\":{\"given_name\":\"Georg\",\"surname\":\"Bayr\"},\"email_address\":\"georg.bayr@aon.at\",\"payer_id\":\"Q22F9FGEPW4U6\",\"phone\":{\"phone_number\":{\"national_number\":\"436641016405\"}},\"address\":{\"address_line_1\":\"Rieder Strasse 8\",\"admin_area_2\":\"Friedburg\",\"postal_code\":\"5211\",\"country_code\":\"AT\"}},\"create_time\":\"2026-01-20T20:21:57Z\",\"update_time\":\"2026-01-20T20:22:33Z\",\"links\":[{\"href\":\"https:\\/\\/api.paypal.com\\/v2\\/checkout\\/orders\\/3A0913973B2190533\",\"rel\":\"self\",\"method\":\"GET\"}]}"</t>
  </si>
  <si>
    <t>AS-96232</t>
  </si>
  <si>
    <t>gid://shopify/Order/7439048868178</t>
  </si>
  <si>
    <t>gid://shopify/OrderTransaction/8614691078482</t>
  </si>
  <si>
    <t>2026-01-18T11:30:47Z</t>
  </si>
  <si>
    <t>ch_3SquBvIkWweOM9jA20GLl1kH</t>
  </si>
  <si>
    <t>r6P8PGtfc5qf0wdQ0P6br6CK4</t>
  </si>
  <si>
    <t>pi_3SquBvIkWweOM9jA2GiRoOHm</t>
  </si>
  <si>
    <t>"{\"id\":\"pi_3SquBvIkWweOM9jA2GiRoOHm\",\"object\":\"payment_intent\",\"amount\":6285,\"amount_capturable\":0,\"amount_received\":6285,\"canceled_at\":null,\"cancellation_reason\":null,\"capture_method\":\"automatic\",\"latest_charge\":{\"id\":\"ch_3SquBvIkWweOM9jA20GLl1kH\",\"object\":\"charge\",\"amount\":6285,\"application_fee\":\"fee_1SquByIkWweOM9jAr5Pii4kc\",\"balance_transaction\":\"txn_3SquBvIkWweOM9jA2VlvNeFX\",\"captured\":true,\"created\":1768735850,\"currency\":\"eur\",\"failure_code\":null,\"failure_message\":null,\"fraud_details\":{},\"livemode\":true,\"metadata\":{\"payment_id\":\"r6P8PGtfc5qf0wdQ0P6br6CK4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uBvIkWweOM9jA2GiRoOHm\",\"payment_method\":\"pm_1SquBvIkWweOM9jACvS0qjPp\",\"payment_method_details\":{\"card\":{\"amount_authorized\":6285,\"authorization_code\":\"217716\",\"brand\":\"mastercard\",\"checks\":{\"address_line1_check\":\"unavailable\",\"address_postal_code_check\":\"unavailable\",\"cvc_check\":\"pass\"},\"country\":\"FR\",\"description\":\"MasterCard Standard Card Immediate Debit\",\"ds_transaction_id\":null,\"exp_month\":9,\"exp_year\":2028,\"extended_authorization\":{\"status\":\"disabled\"},\"fingerprint\":\"L0fSi1T6q0MHbuQk\",\"funding\":\"debit\",\"iin\":\"513770\",\"incremental_authorization\":{\"status\":\"unavailable\"},\"installments\":null,\"issuer\":\"CREDIT AGRICOLE S.A.\",\"last4\":\"3342\",\"mandate\":null,\"moto\":false,\"multicapture\":{\"status\":\"unavailable\"},\"network\":\"mastercard\",\"network_token\":{\"used\":false},\"network_transaction_id\":\"TCSXT7NPC0118\",\"overcapture\":{\"maximum_amount_capturable\":6285,\"status\":\"unavailable\"},\"payment_account_reference\":\"500162A5R9RWGRE6ZGP5KHSP9NZXP\",\"regulated_status\":\"unregulated\",\"three_d_secure\":{\"authentication_flow\":\"frictionless\",\"electronic_commerce_indicator\":\"06\",\"exemption_indicator\":null,\"result\":\"exempted\",\"result_reason\":null,\"transaction_id\":\"3fef5ac2-8d04-4f8d-a54c-459e8e56e5cd\",\"version\":\"2.2.0\"},\"wallet\":null},\"type\":\"card\"},\"refunded\":false,\"source\":null,\"status\":\"succeeded\",\"mit_params\":{\"network_transaction_id\":\"TCSXT7NPC0118\"}},\"confirmation_method\":\"manual\",\"created\":1768735847,\"currency\":\"eur\",\"customer\":null,\"last_payment_error\":null,\"livemode\":true,\"metadata\":{\"payment_id\":\"r6P8PGtfc5qf0wdQ0P6br6CK4\",\"payments_extension\":\"true\",\"payments_extension_type\":\"card\",\"reconciliation_flow\":\"payments_api\",\"shop_id\":\"751927347\"},\"next_action\":null,\"payment_method\":\"pm_1SquBvIkWweOM9jACvS0qjPp\",\"payment_method_types\":[\"card\"],\"source\":null,\"status\":\"succeeded\"}"</t>
  </si>
  <si>
    <t>AS-95187</t>
  </si>
  <si>
    <t>gid://shopify/Order/7409090429266</t>
  </si>
  <si>
    <t>gid://shopify/OrderTransaction/8580097704274</t>
  </si>
  <si>
    <t>2026-01-06T10:39:38Z</t>
  </si>
  <si>
    <t>8RJ18761MN235134K</t>
  </si>
  <si>
    <t>"{\"id\":\"8RJ18761MN235134K\",\"intent\":\"CAPTURE\",\"status\":\"COMPLETED\",\"payment_source\":{\"paypal\":{\"email_address\":\"anna@annafietta.it\",\"account_id\":\"URLDWW3KAPPG8\",\"account_status\":\"VERIFIED\",\"name\":{\"given_name\":\"Anna\",\"surname\":\"Finelli\"},\"business_name\":\"Mosaico moderno di Anna Finelli\",\"phone_number\":{\"national_number\":\"3489375250\"},\"address\":{\"address_line_1\":\"64 via san gaetanino\",\"admin_area_2\":\"Ravenna\",\"admin_area_1\":\"RA\",\"postal_code\":\"48123\",\"country_code\":\"IT\"}}},\"purchase_units\":[{\"reference_id\":\"default\",\"amount\":{\"currency_code\":\"EUR\",\"value\":\"17.90\",\"breakdown\":{\"item_total\":{\"currency_code\":\"EUR\",\"value\":\"12.95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The Kiss - Gustav Klimt - P\u00f3ster \\/ Sin marco \\/ 20x30\",\"custom_id\":\"{\\\"shop_id\\\":751927347,\\\"session_id\\\":\\\"r3Xj8qW3MPOrnWH5QKFd6hY5N\\\"}\",\"invoice_id\":\"r3Xj8qW3MPOrnWH5QKFd6hY5N\",\"items\":[{\"name\":\"The Kiss - Gustav Klimt - P\u00f3ster \\/ Sin marco \\/ 20x30\",\"unit_amount\":{\"currency_code\":\"EUR\",\"value\":\"12.95\"},\"tax\":{\"currency_code\":\"EUR\",\"value\":\"0.00\"},\"quantity\":\"1\"}],\"shipping\":{\"name\":{\"full_name\":\"Anna Finelli\"},\"address\":{\"address_line_1\":\"Via Argentario 21\",\"admin_area_2\":\"Ravenna\",\"admin_area_1\":\"Ravenna\",\"postal_code\":\"48121\",\"country_code\":\"IT\"}},\"supplementary_data\":{\"tax_nexus\":[]},\"payments\":{\"captures\":[{\"id\":\"45B1132645893262M\",\"status\":\"COMPLETED\",\"amount\":{\"currency_code\":\"EUR\",\"value\":\"17.90\"},\"final_capture\":true,\"disbursement_mode\":\"INSTANT\",\"seller_protection\":{\"status\":\"ELIGIBLE\",\"dispute_categories\":[\"ITEM_NOT_RECEIVED\",\"UNAUTHORIZED_TRANSACTION\"]},\"seller_receivable_breakdown\":{\"gross_amount\":{\"currency_code\":\"EUR\",\"value\":\"17.90\"},\"paypal_fee\":{\"currency_code\":\"EUR\",\"value\":\"0.87\"},\"net_amount\":{\"currency_code\":\"EUR\",\"value\":\"17.03\"}},\"invoice_id\":\"r3Xj8qW3MPOrnWH5QKFd6hY5N\",\"custom_id\":\"{\\\"shop_id\\\":751927347,\\\"session_id\\\":\\\"r3Xj8qW3MPOrnWH5QKFd6hY5N\\\"}\",\"links\":[{\"href\":\"https:\\/\\/api.paypal.com\\/v2\\/payments\\/captures\\/45B1132645893262M\",\"rel\":\"self\",\"method\":\"GET\"},{\"href\":\"https:\\/\\/api.paypal.com\\/v2\\/payments\\/captures\\/45B1132645893262M\\/refund\",\"rel\":\"refund\",\"method\":\"POST\"},{\"href\":\"https:\\/\\/api.paypal.com\\/v2\\/checkout\\/orders\\/8RJ18761MN235134K\",\"rel\":\"up\",\"method\":\"GET\"}],\"create_time\":\"2026-01-06T10:39:40Z\",\"update_time\":\"2026-01-06T10:39:40Z\"}]}}],\"payer\":{\"name\":{\"given_name\":\"Anna\",\"surname\":\"Finelli\"},\"email_address\":\"anna@annafietta.it\",\"payer_id\":\"URLDWW3KAPPG8\",\"phone\":{\"phone_number\":{\"national_number\":\"3489375250\"}},\"address\":{\"address_line_1\":\"64 via san gaetanino\",\"admin_area_2\":\"Ravenna\",\"admin_area_1\":\"RA\",\"postal_code\":\"48123\",\"country_code\":\"IT\"}},\"create_time\":\"2026-01-06T10:37:11Z\",\"update_time\":\"2026-01-06T10:39:40Z\",\"links\":[{\"href\":\"https:\\/\\/api.paypal.com\\/v2\\/checkout\\/orders\\/8RJ18761MN235134K\",\"rel\":\"self\",\"method\":\"GET\"}]}"</t>
  </si>
  <si>
    <t>AS-94888</t>
  </si>
  <si>
    <t>gid://shopify/Order/7395373023570</t>
  </si>
  <si>
    <t>gid://shopify/OrderTransaction/8569973965138</t>
  </si>
  <si>
    <t>2026-01-02T14:56:59Z</t>
  </si>
  <si>
    <t>ch_3Sl9mhIkWweOM9jA0oGOIb5o</t>
  </si>
  <si>
    <t>r5EyMnEC96zepv3kLioOFSRIt</t>
  </si>
  <si>
    <t>pi_3Sl9mhIkWweOM9jA0LhAyeLO</t>
  </si>
  <si>
    <t>"{\"id\":\"pi_3Sl9mhIkWweOM9jA0LhAyeLO\",\"object\":\"payment_intent\",\"amount\":2291,\"amount_capturable\":0,\"amount_received\":2291,\"canceled_at\":null,\"cancellation_reason\":null,\"capture_method\":\"automatic\",\"latest_charge\":{\"id\":\"ch_3Sl9mhIkWweOM9jA0oGOIb5o\",\"object\":\"charge\",\"amount\":2291,\"application_fee\":\"fee_1Sl9mjIkWweOM9jASQRzY8PP\",\"balance_transaction\":\"txn_3Sl9mhIkWweOM9jA0nuYfpxX\",\"captured\":true,\"created\":1767365821,\"currency\":\"eur\",\"failure_code\":null,\"failure_message\":null,\"fraud_details\":{},\"livemode\":true,\"metadata\":{\"payment_id\":\"r5EyMnEC96zepv3kLioOFSRI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9mhIkWweOM9jA0LhAyeLO\",\"payment_method\":\"pm_1Sl9mhIkWweOM9jA194Y4gac\",\"payment_method_details\":{\"card\":{\"amount_authorized\":2291,\"authorization_code\":\"221684\",\"brand\":\"mastercard\",\"checks\":{\"address_line1_check\":\"unavailable\",\"address_postal_code_check\":\"unavailable\",\"cvc_check\":\"pass\"},\"country\":\"ES\",\"description\":\"MasterCard Standard Card Immediate Debit\",\"ds_transaction_id\":null,\"exp_month\":2,\"exp_year\":2029,\"extended_authorization\":{\"status\":\"disabled\"},\"fingerprint\":\"a0FNDXXNjpZdCiEn\",\"funding\":\"debit\",\"iin\":\"548913\",\"incremental_authorization\":{\"status\":\"unavailable\"},\"installments\":null,\"issuer\":\"OPEN BANK S.A.\",\"last4\":\"4309\",\"mandate\":null,\"moto\":false,\"multicapture\":{\"status\":\"unavailable\"},\"network\":\"mastercard\",\"network_token\":{\"used\":false},\"network_transaction_id\":\"TCSDMJVKL0102\",\"overcapture\":{\"maximum_amount_capturable\":2291,\"status\":\"unavailable\"},\"payment_account_reference\":\"50011Q244F01TZG940VAU3SUJNW23\",\"regulated_status\":\"unregulated\",\"three_d_secure\":null,\"wallet\":null},\"type\":\"card\"},\"refunded\":false,\"source\":null,\"status\":\"succeeded\",\"mit_params\":{\"network_transaction_id\":\"TCSDMJVKL0102\"}},\"confirmation_method\":\"manual\",\"created\":1767365819,\"currency\":\"eur\",\"customer\":null,\"last_payment_error\":null,\"livemode\":true,\"metadata\":{\"payment_id\":\"r5EyMnEC96zepv3kLioOFSRIt\",\"payments_extension\":\"true\",\"payments_extension_type\":\"card\",\"reconciliation_flow\":\"payments_api\",\"shop_id\":\"751927347\"},\"next_action\":null,\"payment_method\":\"pm_1Sl9mhIkWweOM9jA194Y4gac\",\"payment_method_types\":[\"card\"],\"source\":null,\"status\":\"succeeded\"}"</t>
  </si>
  <si>
    <t>AS-94837</t>
  </si>
  <si>
    <t>gid://shopify/Order/7393792524626</t>
  </si>
  <si>
    <t>gid://shopify/OrderTransaction/8566985097554</t>
  </si>
  <si>
    <t>2026-01-01T20:02:10Z</t>
  </si>
  <si>
    <t>ch_3Sks4VIkWweOM9jA26V8J88B</t>
  </si>
  <si>
    <t>rbHSFohFjBZuJNgD7AAgZglmO</t>
  </si>
  <si>
    <t>pi_3Sks4VIkWweOM9jA2lNEH0oF</t>
  </si>
  <si>
    <t>"{\"id\":\"pi_3Sks4VIkWweOM9jA2lNEH0oF\",\"object\":\"payment_intent\",\"amount\":6795,\"amount_capturable\":0,\"amount_received\":6795,\"canceled_at\":null,\"cancellation_reason\":null,\"capture_method\":\"automatic\",\"latest_charge\":{\"id\":\"ch_3Sks4VIkWweOM9jA26V8J88B\",\"object\":\"charge\",\"amount\":6795,\"application_fee\":\"fee_1Sks4WIkWweOM9jAiEfcT7zM\",\"balance_transaction\":\"txn_3Sks4VIkWweOM9jA2OnwB1Bi\",\"captured\":true,\"created\":1767297732,\"currency\":\"eur\",\"failure_code\":null,\"failure_message\":null,\"fraud_details\":{},\"livemode\":true,\"metadata\":{\"payment_id\":\"rbHSFohFjBZuJNgD7AAgZglmO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s4VIkWweOM9jA2lNEH0oF\",\"payment_method\":\"pm_1Sks4VIkWweOM9jAndrJbc2m\",\"payment_method_details\":{\"card\":{\"amount_authorized\":6795,\"authorization_code\":\"895529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Wc30Pkcvp8tmMoml\",\"funding\":\"credit\",\"iin\":\"480046\",\"incremental_authorization\":{\"status\":\"unavailable\"},\"installments\":null,\"issuer\":\"Caixabank S.A.\",\"last4\":\"0000\",\"mandate\":null,\"moto\":false,\"multicapture\":{\"status\":\"unavailable\"},\"network\":\"visa\",\"network_token\":{\"used\":false},\"network_transaction_id\":\"486001721320093\",\"overcapture\":{\"maximum_amount_capturable\":6795,\"status\":\"unavailable\"},\"payment_account_reference\":\"V0010014624298393794463751958\",\"regulated_status\":\"unregulated\",\"three_d_secure\":null,\"wallet\":{\"apple_pay\":{\"type\":\"apple_pay\"},\"dynamic_last4\":\"0254\",\"type\":\"apple_pay\"}},\"type\":\"card\"},\"refunded\":false,\"source\":null,\"status\":\"succeeded\",\"mit_params\":{\"network_transaction_id\":\"486001721320093\"}},\"confirmation_method\":\"manual\",\"created\":1767297731,\"currency\":\"eur\",\"customer\":null,\"last_payment_error\":null,\"livemode\":true,\"metadata\":{\"payment_id\":\"rbHSFohFjBZuJNgD7AAgZglmO\",\"payments_extension\":\"true\",\"payments_extension_type\":\"card\",\"reconciliation_flow\":\"payments_api\",\"shop_id\":\"751927347\"},\"next_action\":null,\"payment_method\":\"pm_1Sks4VIkWweOM9jAndrJbc2m\",\"payment_method_types\":[\"card\"],\"source\":null,\"status\":\"succeeded\"}"</t>
  </si>
  <si>
    <t>AS-96995</t>
  </si>
  <si>
    <t>gid://shopify/Order/7509327446354</t>
  </si>
  <si>
    <t>gid://shopify/OrderTransaction/8642243428690</t>
  </si>
  <si>
    <t>2026-01-28T16:28:58Z</t>
  </si>
  <si>
    <t>ch_3SubbzIkWweOM9jA1GoV75Z6</t>
  </si>
  <si>
    <t>rOKmKmKCCWm6g2GFrVxhqk7WR</t>
  </si>
  <si>
    <t>pi_3SubbzIkWweOM9jA124gl7JG</t>
  </si>
  <si>
    <t>"{\"id\":\"pi_3SubbzIkWweOM9jA124gl7JG\",\"object\":\"payment_intent\",\"amount\":3790,\"amount_capturable\":0,\"amount_received\":3790,\"canceled_at\":null,\"cancellation_reason\":null,\"capture_method\":\"automatic\",\"latest_charge\":{\"id\":\"ch_3SubbzIkWweOM9jA1GoV75Z6\",\"object\":\"charge\",\"amount\":3790,\"application_fee\":\"fee_1Subc0IkWweOM9jA8hHAryB0\",\"balance_transaction\":\"txn_3SubbzIkWweOM9jA1NZegc7J\",\"captured\":true,\"created\":1769617739,\"currency\":\"eur\",\"failure_code\":null,\"failure_message\":null,\"fraud_details\":{},\"livemode\":true,\"metadata\":{\"payment_id\":\"rOKmKmKCCWm6g2GFrVxhqk7W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bbzIkWweOM9jA124gl7JG\",\"payment_method\":\"pm_1SubbzIkWweOM9jAg079J3tM\",\"payment_method_details\":{\"card\":{\"amount_authorized\":3790,\"authorization_code\":\"027435\",\"brand\":\"mastercard\",\"checks\":{\"address_line1_check\":null,\"address_postal_code_check\":null,\"cvc_check\":null},\"country\":\"FR\",\"description\":\"Gold MasterCard Card Immediate Debit\",\"ds_transaction_id\":null,\"exp_month\":4,\"exp_year\":2028,\"extended_authorization\":{\"status\":\"disabled\"},\"fingerprint\":\"O7J9VqAmQhjhWBwq\",\"funding\":\"debit\",\"iin\":\"548508\",\"incremental_authorization\":{\"status\":\"unavailable\"},\"installments\":null,\"issuer\":\"CREDIT MUTUEL ARKEA\",\"last4\":\"0000\",\"mandate\":null,\"moto\":false,\"multicapture\":{\"status\":\"unavailable\"},\"network\":\"mastercard\",\"network_token\":{\"used\":false},\"network_transaction_id\":\"TCGGAIMT20128\",\"overcapture\":{\"maximum_amount_capturable\":3790,\"status\":\"unavailable\"},\"payment_account_reference\":\"500183W7GLF6JUFCUFY6UWA6FBI1U\",\"regulated_status\":\"unregulated\",\"three_d_secure\":null,\"wallet\":{\"apple_pay\":{\"type\":\"apple_pay\"},\"dynamic_last4\":\"5918\",\"type\":\"apple_pay\"}},\"type\":\"card\"},\"refunded\":false,\"source\":null,\"status\":\"succeeded\",\"mit_params\":{\"network_transaction_id\":\"TCGGAIMT20128\"}},\"confirmation_method\":\"manual\",\"created\":1769617739,\"currency\":\"eur\",\"customer\":null,\"last_payment_error\":null,\"livemode\":true,\"metadata\":{\"payment_id\":\"rOKmKmKCCWm6g2GFrVxhqk7WR\",\"payments_extension\":\"true\",\"payments_extension_type\":\"card\",\"reconciliation_flow\":\"payments_api\",\"shop_id\":\"751927347\"},\"next_action\":null,\"payment_method\":\"pm_1SubbzIkWweOM9jAg079J3tM\",\"payment_method_types\":[\"card\"],\"source\":null,\"status\":\"succeeded\"}"</t>
  </si>
  <si>
    <t>AS-96960</t>
  </si>
  <si>
    <t>gid://shopify/Order/7499737301330</t>
  </si>
  <si>
    <t>gid://shopify/OrderTransaction/8640789971282</t>
  </si>
  <si>
    <t>2026-01-28T04:43:08Z</t>
  </si>
  <si>
    <t>3J073125CL627351P</t>
  </si>
  <si>
    <t>"{\"id\":\"3J073125CL627351P\",\"intent\":\"CAPTURE\",\"status\":\"COMPLETED\",\"payment_source\":{\"paypal\":{\"email_address\":\"rebekka.fencz@gmx.at\",\"account_id\":\"DNGSZQAQSGTVY\",\"account_status\":\"VERIFIED\",\"name\":{\"given_name\":\"Rebekka\",\"surname\":\"Fencz\"},\"phone_number\":{\"national_number\":\"06641444110\"},\"address\":{\"address_line_1\":\"Brucker Stra\u00dfe 10\\/3\",\"admin_area_2\":\"Gratkorn\",\"postal_code\":\"8101\",\"country_code\":\"AT\"}}},\"purchase_units\":[{\"reference_id\":\"default\",\"amount\":{\"currency_code\":\"EUR\",\"value\":\"24.90\",\"breakdown\":{\"item_total\":{\"currency_code\":\"EUR\",\"value\":\"19.95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ablo Picasso Animals Drawings the cat Esquisse D\u2019un F\u00e9lin - P\u00f3ster \\/ Sin marco \\/ 30x40\",\"custom_id\":\"{\\\"shop_id\\\":751927347,\\\"session_id\\\":\\\"rq61ZNSo8jcrdWMZVanrTGCpE\\\"}\",\"invoice_id\":\"rq61ZNSo8jcrdWMZVanrTGCpE\",\"soft_descriptor\":\"PAYPAL *ARTESTASTOR AR\",\"items\":[{\"name\":\"Pablo Picasso Animals Drawings the cat Esquisse D\u2019un F\u00e9lin - P\u00f3ster \\/ Sin marco \\/ 30x40\",\"unit_amount\":{\"currency_code\":\"EUR\",\"value\":\"19.95\"},\"tax\":{\"currency_code\":\"EUR\",\"value\":\"0.00\"},\"quantity\":\"1\"}],\"shipping\":{\"name\":{\"full_name\":\"Rebekka Fencz\"},\"address\":{\"address_line_1\":\"Brucker Stra\u00dfe 10\\/3\",\"admin_area_2\":\"Gratkorn\",\"postal_code\":\"8101\",\"country_code\":\"AT\"}},\"payments\":{\"captures\":[{\"id\":\"9U872038Y7605892U\",\"status\":\"COMPLETED\",\"amount\":{\"currency_code\":\"EUR\",\"value\":\"24.90\"},\"final_capture\":true,\"disbursement_mode\":\"INSTANT\",\"seller_protection\":{\"status\":\"ELIGIBLE\",\"dispute_categories\":[\"ITEM_NOT_RECEIVED\",\"UNAUTHORIZED_TRANSACTION\"]},\"seller_receivable_breakdown\":{\"gross_amount\":{\"currency_code\":\"EUR\",\"value\":\"24.90\"},\"paypal_fee\":{\"currency_code\":\"EUR\",\"value\":\"1.07\"},\"net_amount\":{\"currency_code\":\"EUR\",\"value\":\"23.83\"}},\"invoice_id\":\"rq61ZNSo8jcrdWMZVanrTGCpE\",\"custom_id\":\"{\\\"shop_id\\\":751927347,\\\"session_id\\\":\\\"rq61ZNSo8jcrdWMZVanrTGCpE\\\"}\",\"links\":[{\"href\":\"https:\\/\\/api.paypal.com\\/v2\\/payments\\/captures\\/9U872038Y7605892U\",\"rel\":\"self\",\"method\":\"GET\"},{\"href\":\"https:\\/\\/api.paypal.com\\/v2\\/payments\\/captures\\/9U872038Y7605892U\\/refund\",\"rel\":\"refund\",\"method\":\"POST\"},{\"href\":\"https:\\/\\/api.paypal.com\\/v2\\/checkout\\/orders\\/3J073125CL627351P\",\"rel\":\"up\",\"method\":\"GET\"}],\"create_time\":\"2026-01-28T04:43:10Z\",\"update_time\":\"2026-01-28T04:43:10Z\"}]}}],\"payer\":{\"name\":{\"given_name\":\"Rebekka\",\"surname\":\"Fencz\"},\"email_address\":\"rebekka.fencz@gmx.at\",\"payer_id\":\"DNGSZQAQSGTVY\",\"phone\":{\"phone_number\":{\"national_number\":\"06641444110\"}},\"address\":{\"address_line_1\":\"Brucker Stra\u00dfe 10\\/3\",\"admin_area_2\":\"Gratkorn\",\"postal_code\":\"8101\",\"country_code\":\"AT\"}},\"create_time\":\"2026-01-28T04:42:04Z\",\"update_time\":\"2026-01-28T04:43:10Z\",\"links\":[{\"href\":\"https:\\/\\/api.paypal.com\\/v2\\/checkout\\/orders\\/3J073125CL627351P\",\"rel\":\"self\",\"method\":\"GET\"}]}"</t>
  </si>
  <si>
    <t>AS-95694</t>
  </si>
  <si>
    <t>gid://shopify/Order/7421538337106</t>
  </si>
  <si>
    <t>gid://shopify/OrderTransaction/8594947637586</t>
  </si>
  <si>
    <t>2026-01-11T19:41:59Z</t>
  </si>
  <si>
    <t>16K57687JK746333H</t>
  </si>
  <si>
    <t>"{\"id\":\"16K57687JK746333H\",\"intent\":\"CAPTURE\",\"status\":\"COMPLETED\",\"payment_source\":{\"paypal\":{\"email_address\":\"susanne.litfin@gmx.de\",\"account_id\":\"S82NH8VYH7HEJ\",\"account_status\":\"VERIFIED\",\"name\":{\"given_name\":\"Susanne Marianne\",\"surname\":\"Litfin\"},\"phone_number\":{\"national_number\":\"4917682624251\"},\"address\":{\"address_line_1\":\"Siebenb\u00fcrgerstra\u00dfe 11\",\"admin_area_2\":\"Sennfeld\",\"postal_code\":\"97526\",\"country_code\":\"DE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heers To You - Arty Guava - P\u00f3ster \\/ Sin marco \\/ 50x70\",\"custom_id\":\"{\\\"shop_id\\\":751927347,\\\"session_id\\\":\\\"rcAmSXFoqVtyPSmyFGg0uEQRB\\\"}\",\"invoice_id\":\"rcAmSXFoqVtyPSmyFGg0uEQRB\",\"items\":[{\"name\":\"Cheers To You - Arty Guava - P\u00f3ster \\/ Sin marco \\/ 50x70\",\"unit_amount\":{\"currency_code\":\"EUR\",\"value\":\"32.95\"},\"tax\":{\"currency_code\":\"EUR\",\"value\":\"0.00\"},\"quantity\":\"1\"}],\"shipping\":{\"name\":{\"full_name\":\"Susanne Marianne Litfin\"},\"address\":{\"address_line_1\":\"Siebenb\u00fcrgerstra\u00dfe 11\",\"admin_area_2\":\"Sennfeld\",\"postal_code\":\"97526\",\"country_code\":\"DE\"}},\"supplementary_data\":{\"tax_nexus\":[]},\"payments\":{\"captures\":[{\"id\":\"8WV34925EM3749845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cAmSXFoqVtyPSmyFGg0uEQRB\",\"custom_id\":\"{\\\"shop_id\\\":751927347,\\\"session_id\\\":\\\"rcAmSXFoqVtyPSmyFGg0uEQRB\\\"}\",\"links\":[{\"href\":\"https:\\/\\/api.paypal.com\\/v2\\/payments\\/captures\\/8WV34925EM3749845\",\"rel\":\"self\",\"method\":\"GET\"},{\"href\":\"https:\\/\\/api.paypal.com\\/v2\\/payments\\/captures\\/8WV34925EM3749845\\/refund\",\"rel\":\"refund\",\"method\":\"POST\"},{\"href\":\"https:\\/\\/api.paypal.com\\/v2\\/checkout\\/orders\\/16K57687JK746333H\",\"rel\":\"up\",\"method\":\"GET\"}],\"create_time\":\"2026-01-11T19:42:01Z\",\"update_time\":\"2026-01-11T19:42:01Z\"}]}}],\"payer\":{\"name\":{\"given_name\":\"Susanne Marianne\",\"surname\":\"Litfin\"},\"email_address\":\"susanne.litfin@gmx.de\",\"payer_id\":\"S82NH8VYH7HEJ\",\"phone\":{\"phone_number\":{\"national_number\":\"4917682624251\"}},\"address\":{\"address_line_1\":\"Siebenb\u00fcrgerstra\u00dfe 11\",\"admin_area_2\":\"Sennfeld\",\"postal_code\":\"97526\",\"country_code\":\"DE\"}},\"create_time\":\"2026-01-11T19:39:58Z\",\"update_time\":\"2026-01-11T19:42:01Z\",\"links\":[{\"href\":\"https:\\/\\/api.paypal.com\\/v2\\/checkout\\/orders\\/16K57687JK746333H\",\"rel\":\"self\",\"method\":\"GET\"}]}"</t>
  </si>
  <si>
    <t>AS-97042</t>
  </si>
  <si>
    <t>gid://shopify/Order/7511746806098</t>
  </si>
  <si>
    <t>gid://shopify/OrderTransaction/8644659216722</t>
  </si>
  <si>
    <t>2026-01-29T10:56:51Z</t>
  </si>
  <si>
    <t>82U25523F5889372V</t>
  </si>
  <si>
    <t>"{\"id\":\"82U25523F5889372V\",\"intent\":\"CAPTURE\",\"status\":\"COMPLETED\",\"payment_source\":{\"paypal\":{\"email_address\":\"v.bouteloup@free.fr\",\"account_id\":\"WS39B4N2MPLUU\",\"account_status\":\"VERIFIED\",\"name\":{\"given_name\":\"BOUTELOUP\",\"surname\":\"FABRICE\"},\"phone_number\":{\"national_number\":\"0618536653\"},\"address\":{\"address_line_1\":\"12 LOT DE LA BRETONNIERE\",\"admin_area_2\":\"LE TEMPLE DE BRETAGNE\",\"postal_code\":\"44360\",\"country_code\":\"FR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Nantes Skyline beige - P\u00f3ster \\/ Sin marco \\/ 40x50\",\"custom_id\":\"{\\\"shop_id\\\":751927347,\\\"session_id\\\":\\\"rctK7hFmTN4w1XdcUEQkml1qk\\\"}\",\"invoice_id\":\"rctK7hFmTN4w1XdcUEQkml1qk\",\"soft_descriptor\":\"PAYPAL *ARTESTASTOR AR\",\"items\":[{\"name\":\"Nantes Skyline beige - P\u00f3ster \\/ Sin marco \\/ 40x50\",\"unit_amount\":{\"currency_code\":\"EUR\",\"value\":\"26.95\"},\"tax\":{\"currency_code\":\"EUR\",\"value\":\"0.00\"},\"quantity\":\"1\"}],\"shipping\":{\"name\":{\"full_name\":\"Valerie Bouteloup\"},\"address\":{\"address_line_1\":\"12 Rue de la Bretonni\u00e8re\",\"admin_area_2\":\"Le Temple De Bretagne\",\"postal_code\":\"44360\",\"country_code\":\"FR\"}},\"payments\":{\"captures\":[{\"id\":\"4UJ648690C4842201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ctK7hFmTN4w1XdcUEQkml1qk\",\"custom_id\":\"{\\\"shop_id\\\":751927347,\\\"session_id\\\":\\\"rctK7hFmTN4w1XdcUEQkml1qk\\\"}\",\"links\":[{\"href\":\"https:\\/\\/api.paypal.com\\/v2\\/payments\\/captures\\/4UJ648690C4842201\",\"rel\":\"self\",\"method\":\"GET\"},{\"href\":\"https:\\/\\/api.paypal.com\\/v2\\/payments\\/captures\\/4UJ648690C4842201\\/refund\",\"rel\":\"refund\",\"method\":\"POST\"},{\"href\":\"https:\\/\\/api.paypal.com\\/v2\\/checkout\\/orders\\/82U25523F5889372V\",\"rel\":\"up\",\"method\":\"GET\"}],\"create_time\":\"2026-01-29T10:56:53Z\",\"update_time\":\"2026-01-29T10:56:53Z\"}]}}],\"payer\":{\"name\":{\"given_name\":\"BOUTELOUP\",\"surname\":\"FABRICE\"},\"email_address\":\"v.bouteloup@free.fr\",\"payer_id\":\"WS39B4N2MPLUU\",\"phone\":{\"phone_number\":{\"national_number\":\"0618536653\"}},\"address\":{\"address_line_1\":\"12 LOT DE LA BRETONNIERE\",\"admin_area_2\":\"LE TEMPLE DE BRETAGNE\",\"postal_code\":\"44360\",\"country_code\":\"FR\"}},\"create_time\":\"2026-01-29T10:56:18Z\",\"update_time\":\"2026-01-29T10:56:53Z\",\"links\":[{\"href\":\"https:\\/\\/api.paypal.com\\/v2\\/checkout\\/orders\\/82U25523F5889372V\",\"rel\":\"self\",\"method\":\"GET\"}]}"</t>
  </si>
  <si>
    <t>AS-95160</t>
  </si>
  <si>
    <t>gid://shopify/Order/7408385163602</t>
  </si>
  <si>
    <t>gid://shopify/OrderTransaction/8579185246546</t>
  </si>
  <si>
    <t>2026-01-05T20:32:47Z</t>
  </si>
  <si>
    <t>ch_3SmKSKIkWweOM9jA1fefQgx5</t>
  </si>
  <si>
    <t>rJdGe1IBZEd5ggJiy70nlia3M</t>
  </si>
  <si>
    <t>pi_3SmKSKIkWweOM9jA1nZ2D8Vn</t>
  </si>
  <si>
    <t>"{\"id\":\"pi_3SmKSKIkWweOM9jA1nZ2D8Vn\",\"object\":\"payment_intent\",\"amount\":10611,\"amount_capturable\":0,\"amount_received\":0,\"canceled_at\":null,\"cancellation_reason\":null,\"capture_method\":\"automatic\",\"latest_charge\":{\"id\":\"ch_3SmKSKIkWweOM9jA1fefQgx5\",\"object\":\"charge\",\"amount\":10611,\"application_fee\":null,\"balance_transaction\":null,\"captured\":false,\"created\":1767645169,\"currency\":\"eur\",\"failure_code\":\"incorrect_cvc\",\"failure_message\":\"Your card's security code is incorrect.\",\"fraud_details\":{},\"livemode\":true,\"metadata\":{\"payment_id\":\"rJdGe1IBZEd5ggJiy70nlia3M\",\"payments_extension\":\"true\",\"payments_extension_type\":\"card\",\"reconciliation_flow\":\"payments_api\",\"shop_id\":\"751927347\"},\"outcome\":{\"advice_code\":\"confirm_card_data\",\"network_advice_code\":\"03\",\"network_decline_code\":\"N7\",\"network_status\":\"declined_by_network\",\"reason\":\"incorrect_cvc\",\"risk_level\":\"normal\",\"seller_message\":\"The bank returned the decline code `incorrect_cvc`.\",\"type\":\"issuer_declined\"},\"paid\":false,\"payment_intent\":\"pi_3SmKSKIkWweOM9jA1nZ2D8Vn\",\"payment_method\":\"pm_1SmKSKIkWweOM9jANMhsIeck\",\"payment_method_details\":{\"card\":{\"amount_authorized\":null,\"authorization_code\":null,\"brand\":\"visa\",\"checks\":{\"address_line1_check\":\"unavailable\",\"address_postal_code_check\":\"unavailable\",\"cvc_check\":\"fail\"},\"country\":\"DE\",\"description\":\"Visa Classic\",\"ds_transaction_id\":null,\"exp_month\":1,\"exp_year\":2030,\"extended_authorization\":{\"status\":\"disabled\"},\"fingerprint\":\"01xMomVjiLnpa3mp\",\"funding\":\"credit\",\"iin\":\"420804\",\"incremental_authorization\":{\"status\":\"unavailable\"},\"installments\":null,\"issuer\":\"BSK 1818 AG\",\"last4\":\"6968\",\"mandate\":null,\"moto\":false,\"multicapture\":{\"status\":\"unavailable\"},\"network\":\"visa\",\"network_token\":{\"used\":false},\"network_transaction_id\":\"486005739690601\",\"overcapture\":{\"maximum_amount_capturable\":10611,\"status\":\"unavailable\"},\"payment_account_reference\":\"V0010013018300491307226970471\",\"regulated_status\":\"unregulated\",\"three_d_secure\":null,\"wallet\":null},\"type\":\"card\"},\"refunded\":false,\"source\":null,\"status\":\"failed\",\"mit_params\":{\"network_transaction_id\":\"486005739690601\"}},\"confirmation_method\":\"manual\",\"created\":1767645168,\"currency\":\"eur\",\"customer\":null,\"last_payment_error\":{\"advice_code\":\"confirm_card_data\",\"charge\":\"ch_3SmKSKIkWweOM9jA1fefQgx5\",\"code\":\"incorrect_cvc\",\"decline_code\":\"incorrect_cvc\",\"doc_url\":\"https:\\/\\/stripe.com\\/docs\\/error-codes\\/incorrect-cvc\",\"message\":\"Your card's security code is incorrect.\",\"network_advice_code\":\"03\",\"network_decline_code\":\"N7\",\"param\":\"cvc\",\"payment_method\":{\"id\":\"pm_1SmKSKIkWweOM9jANMhsIeck\",\"object\":\"payment_method\",\"card\":{\"brand\":\"visa\",\"checks\":{\"address_line1_check\":\"unavailable\",\"address_postal_code_check\":\"unavailable\",\"cvc_check\":\"fail\"},\"country\":\"DE\",\"description\":\"Visa Classic\",\"display_brand\":\"visa\",\"exp_month\":1,\"exp_year\":2030,\"fingerprint\":\"01xMomVjiLnpa3mp\",\"funding\":\"credit\",\"generated_from\":null,\"iin\":\"420804\",\"issuer\":\"BSK 1818 AG\",\"last4\":\"6968\",\"network_token\":null,\"networks\":{\"available\":[\"visa\"],\"preferred\":null},\"payment_account_reference\":null,\"regulated_status\":\"unregulated\",\"three_d_secure_usage\":{\"supported\":true},\"wallet\":null},\"created\":1767645168,\"livemode\":true,\"metadata\":{},\"type\":\"card\"},\"type\":\"card_error\"},\"livemode\":true,\"metadata\":{\"payment_id\":\"rJdGe1IBZEd5ggJiy70nlia3M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</si>
  <si>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gid://shopify/OrderTransaction/8579185967442</t>
  </si>
  <si>
    <t>2026-01-05T20:33:11Z</t>
  </si>
  <si>
    <t>ch_3SmKSiIkWweOM9jA1aJDu66Z</t>
  </si>
  <si>
    <t>rUCIyiYBzUXtAPLNtpVV2llDg</t>
  </si>
  <si>
    <t>pi_3SmKSiIkWweOM9jA1AwOUf4q</t>
  </si>
  <si>
    <t>"{\"id\":\"pi_3SmKSiIkWweOM9jA1AwOUf4q\",\"object\":\"payment_intent\",\"amount\":10611,\"amount_capturable\":0,\"amount_received\":10611,\"canceled_at\":null,\"cancellation_reason\":null,\"capture_method\":\"automatic\",\"latest_charge\":{\"id\":\"ch_3SmKSiIkWweOM9jA1aJDu66Z\",\"object\":\"charge\",\"amount\":10611,\"application_fee\":\"fee_1SmKSjIkWweOM9jAISRTHzvP\",\"balance_transaction\":\"txn_3SmKSiIkWweOM9jA1urJ6YPl\",\"captured\":true,\"created\":1767645192,\"currency\":\"eur\",\"failure_code\":null,\"failure_message\":null,\"fraud_details\":{},\"livemode\":true,\"metadata\":{\"payment_id\":\"rUCIyiYBzUXtAPLNtpVV2llD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KSiIkWweOM9jA1AwOUf4q\",\"payment_method\":\"pm_1SmKSiIkWweOM9jAX0Q3M7ss\",\"payment_method_details\":{\"card\":{\"amount_authorized\":10611,\"authorization_code\":\"372666\",\"brand\":\"visa\",\"checks\":{\"address_line1_check\":\"unavailable\",\"address_postal_code_check\":\"unavailable\",\"cvc_check\":\"pass\"},\"country\":\"DE\",\"description\":\"Visa Classic\",\"ds_transaction_id\":null,\"exp_month\":1,\"exp_year\":2026,\"extended_authorization\":{\"status\":\"disabled\"},\"fingerprint\":\"01xMomVjiLnpa3mp\",\"funding\":\"credit\",\"iin\":\"420804\",\"incremental_authorization\":{\"status\":\"unavailable\"},\"installments\":null,\"issuer\":\"BSK 1818 AG\",\"last4\":\"6968\",\"mandate\":null,\"moto\":false,\"multicapture\":{\"status\":\"unavailable\"},\"network\":\"visa\",\"network_token\":{\"used\":false},\"network_transaction_id\":\"486005739928468\",\"overcapture\":{\"maximum_amount_capturable\":10611,\"status\":\"unavailable\"},\"payment_account_reference\":\"V0010013018300491307226970471\",\"regulated_status\":\"unregulated\",\"three_d_secure\":null,\"wallet\":null},\"type\":\"card\"},\"refunded\":false,\"source\":null,\"status\":\"succeeded\",\"mit_params\":{\"network_transaction_id\":\"486005739928468\"}},\"confirmation_method\":\"manual\",\"created\":1767645192,\"currency\":\"eur\",\"customer\":null,\"last_payment_error\":null,\"livemode\":true,\"metadata\":{\"payment_id\":\"rUCIyiYBzUXtAPLNtpVV2llDg\",\"payments_extension\":\"true\",\"payments_extension_type\":\"card\",\"reconciliation_flow\":\"payments_api\",\"shop_id\":\"751927347\"},\"next_action\":null,\"payment_method\":\"pm_1SmKSiIkWweOM9jAX0Q3M7ss\",\"payment_method_types\":[\"card\"],\"source\":null,\"status\":\"succeeded\"}"</t>
  </si>
  <si>
    <t>AS-94824</t>
  </si>
  <si>
    <t>gid://shopify/Order/7393518059858</t>
  </si>
  <si>
    <t>gid://shopify/OrderTransaction/8566506750290</t>
  </si>
  <si>
    <t>2026-01-01T17:17:38Z</t>
  </si>
  <si>
    <t>ch_3SkpVHIkWweOM9jA1eHWstgz</t>
  </si>
  <si>
    <t>rASZtCyl513otHvcV9hUHbZ9g</t>
  </si>
  <si>
    <t>pi_3SkpVHIkWweOM9jA14OmAvWh</t>
  </si>
  <si>
    <t>"{\"id\":\"pi_3SkpVHIkWweOM9jA14OmAvWh\",\"object\":\"payment_intent\",\"amount\":3190,\"amount_capturable\":0,\"amount_received\":3190,\"canceled_at\":null,\"cancellation_reason\":null,\"capture_method\":\"automatic\",\"latest_charge\":{\"id\":\"ch_3SkpVHIkWweOM9jA1eHWstgz\",\"object\":\"charge\",\"amount\":3190,\"application_fee\":\"fee_1SkpVKIkWweOM9jAycQsJOHN\",\"balance_transaction\":\"txn_3SkpVHIkWweOM9jA1mkLqWJu\",\"captured\":true,\"created\":1767287861,\"currency\":\"eur\",\"failure_code\":null,\"failure_message\":null,\"fraud_details\":{},\"livemode\":true,\"metadata\":{\"payment_id\":\"rASZtCyl513otHvcV9hUHbZ9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pVHIkWweOM9jA14OmAvWh\",\"payment_method\":\"pm_1SkpVHIkWweOM9jAjuMduxEf\",\"payment_method_details\":{\"card\":{\"amount_authorized\":3190,\"authorization_code\":\"B91740\",\"brand\":\"visa\",\"checks\":{\"address_line1_check\":\"fail\",\"address_postal_code_check\":\"fail\",\"cvc_check\":null},\"country\":\"BG\",\"description\":\"Visa Classic\",\"ds_transaction_id\":null,\"exp_month\":10,\"exp_year\":2028,\"extended_authorization\":{\"status\":\"disabled\"},\"fingerprint\":\"7CBAk7L3D5bZbXBt\",\"funding\":\"debit\",\"iin\":\"474836\",\"incremental_authorization\":{\"status\":\"unavailable\"},\"installments\":null,\"issuer\":\"DSK BANK PLC\",\"last4\":\"8245\",\"mandate\":null,\"moto\":false,\"multicapture\":{\"status\":\"unavailable\"},\"network\":\"visa\",\"network_token\":{\"used\":true},\"network_transaction_id\":\"486001622615557\",\"overcapture\":{\"maximum_amount_capturable\":3190,\"status\":\"unavailable\"},\"payment_account_reference\":\"V0010013823322716825180838609\",\"regulated_status\":\"unregulated\",\"three_d_secure\":null,\"wallet\":null},\"type\":\"card\"},\"refunded\":false,\"source\":null,\"status\":\"succeeded\",\"mit_params\":{\"network_transaction_id\":\"486001622615557\"}},\"confirmation_method\":\"manual\",\"created\":1767287859,\"currency\":\"eur\",\"customer\":null,\"last_payment_error\":null,\"livemode\":true,\"metadata\":{\"payment_id\":\"rASZtCyl513otHvcV9hUHbZ9g\",\"payments_extension\":\"true\",\"payments_extension_type\":\"card\",\"reconciliation_flow\":\"payments_api\",\"shop_id\":\"751927347\"},\"next_action\":null,\"payment_method\":\"pm_1SkpVHIkWweOM9jAjuMduxEf\",\"payment_method_types\":[\"card\"],\"source\":null,\"status\":\"succeeded\"}"</t>
  </si>
  <si>
    <t>AS-97011</t>
  </si>
  <si>
    <t>gid://shopify/Order/7510084354386</t>
  </si>
  <si>
    <t>gid://shopify/OrderTransaction/8642772762962</t>
  </si>
  <si>
    <t>2026-01-28T19:51:45Z</t>
  </si>
  <si>
    <t>ch_3SuemEIkWweOM9jA0zBwk80q</t>
  </si>
  <si>
    <t>rzvI4t8gCefAu2zvHQkzlEyX7</t>
  </si>
  <si>
    <t>pi_3SuemEIkWweOM9jA0DsZhSCi</t>
  </si>
  <si>
    <t>"{\"id\":\"pi_3SuemEIkWweOM9jA0DsZhSCi\",\"object\":\"payment_intent\",\"amount\":8495,\"amount_capturable\":0,\"amount_received\":8495,\"canceled_at\":null,\"cancellation_reason\":null,\"capture_method\":\"automatic\",\"latest_charge\":{\"id\":\"ch_3SuemEIkWweOM9jA0zBwk80q\",\"object\":\"charge\",\"amount\":8495,\"application_fee\":\"fee_1SuemGIkWweOM9jASywrLLyA\",\"balance_transaction\":\"txn_3SuemEIkWweOM9jA0NNjFfBk\",\"captured\":true,\"created\":1769629907,\"currency\":\"eur\",\"failure_code\":null,\"failure_message\":null,\"fraud_details\":{},\"livemode\":true,\"metadata\":{\"payment_id\":\"rzvI4t8gCefAu2zvHQkzlEyX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emEIkWweOM9jA0DsZhSCi\",\"payment_method\":\"pm_1SuemEIkWweOM9jAsrhVJQUU\",\"payment_method_details\":{\"card\":{\"amount_authorized\":8495,\"authorization_code\":\"307812\",\"brand\":\"mastercard\",\"checks\":{\"address_line1_check\":\"unavailable\",\"address_postal_code_check\":\"unavailable\",\"cvc_check\":null},\"country\":\"ES\",\"description\":\"Platinum MasterCard Immediate Debit\",\"ds_transaction_id\":null,\"exp_month\":9,\"exp_year\":2027,\"extended_authorization\":{\"status\":\"disabled\"},\"fingerprint\":\"cKpuNSRqnKubfJyD\",\"funding\":\"debit\",\"iin\":\"548901\",\"incremental_authorization\":{\"status\":\"unavailable\"},\"installments\":null,\"issuer\":\"BANCO SANTANDER S.A.\",\"last4\":\"3982\",\"mandate\":null,\"moto\":false,\"multicapture\":{\"status\":\"unavailable\"},\"network\":\"mastercard\",\"network_token\":{\"used\":true},\"network_transaction_id\":\"TPLDMAILG0128\",\"overcapture\":{\"maximum_amount_capturable\":8495,\"status\":\"unavailable\"},\"payment_account_reference\":\"5001CPB0UPE8C3S7FMAXYLEBYY12I\",\"regulated_status\":\"unregulated\",\"three_d_secure\":null,\"wallet\":null},\"type\":\"card\"},\"refunded\":false,\"source\":null,\"status\":\"succeeded\",\"mit_params\":{\"network_transaction_id\":\"TPLDMAILG0128\"}},\"confirmation_method\":\"manual\",\"created\":1769629906,\"currency\":\"eur\",\"customer\":null,\"last_payment_error\":null,\"livemode\":true,\"metadata\":{\"payment_id\":\"rzvI4t8gCefAu2zvHQkzlEyX7\",\"payments_extension\":\"true\",\"payments_extension_type\":\"card\",\"reconciliation_flow\":\"payments_api\",\"shop_id\":\"751927347\"},\"next_action\":null,\"payment_method\":\"pm_1SuemEIkWweOM9jAsrhVJQUU\",\"payment_method_types\":[\"card\"],\"source\":null,\"status\":\"succeeded\"}"</t>
  </si>
  <si>
    <t>AS-96489</t>
  </si>
  <si>
    <t>gid://shopify/Order/7446315401554</t>
  </si>
  <si>
    <t>gid://shopify/OrderTransaction/8624034939218</t>
  </si>
  <si>
    <t>2026-01-21T19:21:38Z</t>
  </si>
  <si>
    <t>ch_3Ss6yFIkWweOM9jA09TSW70N</t>
  </si>
  <si>
    <t>rs7FtdhRM3xcnuce6ZcMheo0N</t>
  </si>
  <si>
    <t>pi_3Ss6yFIkWweOM9jA0w6rOMmO</t>
  </si>
  <si>
    <t>"{\"id\":\"pi_3Ss6yFIkWweOM9jA0w6rOMmO\",\"object\":\"payment_intent\",\"amount\":3085,\"amount_capturable\":0,\"amount_received\":3085,\"canceled_at\":null,\"cancellation_reason\":null,\"capture_method\":\"automatic\",\"latest_charge\":{\"id\":\"ch_3Ss6yFIkWweOM9jA09TSW70N\",\"object\":\"charge\",\"amount\":3085,\"application_fee\":\"fee_1Ss6yGIkWweOM9jAj17euuC0\",\"balance_transaction\":\"txn_3Ss6yFIkWweOM9jA0KMBSoBe\",\"captured\":true,\"created\":1769023300,\"currency\":\"eur\",\"failure_code\":null,\"failure_message\":null,\"fraud_details\":{},\"livemode\":true,\"metadata\":{\"payment_id\":\"rs7FtdhRM3xcnuce6ZcMheo0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6yFIkWweOM9jA0w6rOMmO\",\"payment_method\":\"pm_1Ss6yFIkWweOM9jA8avxP696\",\"payment_method_details\":{\"card\":{\"amount_authorized\":3085,\"authorization_code\":\"852781\",\"brand\":\"mastercard\",\"checks\":{\"address_line1_check\":null,\"address_postal_code_check\":null,\"cvc_check\":null},\"country\":\"FR\",\"description\":\"Gold MasterCard Card Immediate Debit\",\"ds_transaction_id\":null,\"exp_month\":1,\"exp_year\":2028,\"extended_authorization\":{\"status\":\"disabled\"},\"fingerprint\":\"CUpHLZWJGzI9NewD\",\"funding\":\"debit\",\"iin\":\"515548\",\"incremental_authorization\":{\"status\":\"unavailable\"},\"installments\":null,\"issuer\":\"CREDIT AGRICOLE S.A.\",\"last4\":\"0000\",\"mandate\":null,\"moto\":false,\"multicapture\":{\"status\":\"unavailable\"},\"network\":\"mastercard\",\"network_token\":{\"used\":false},\"network_transaction_id\":\"TCGU2TF3A0121\",\"overcapture\":{\"maximum_amount_capturable\":3085,\"status\":\"unavailable\"},\"payment_account_reference\":\"500170EARBA0ES8D7Y0QVU6S2EGBG\",\"regulated_status\":\"unregulated\",\"three_d_secure\":null,\"wallet\":{\"apple_pay\":{\"type\":\"apple_pay\"},\"dynamic_last4\":\"2683\",\"type\":\"apple_pay\"}},\"type\":\"card\"},\"refunded\":false,\"source\":null,\"status\":\"succeeded\",\"mit_params\":{\"network_transaction_id\":\"TCGU2TF3A0121\"}},\"confirmation_method\":\"manual\",\"created\":1769023299,\"currency\":\"eur\",\"customer\":null,\"last_payment_error\":null,\"livemode\":true,\"metadata\":{\"payment_id\":\"rs7FtdhRM3xcnuce6ZcMheo0N\",\"payments_extension\":\"true\",\"payments_extension_type\":\"card\",\"reconciliation_flow\":\"payments_api\",\"shop_id\":\"751927347\"},\"next_action\":null,\"payment_method\":\"pm_1Ss6yFIkWweOM9jA8avxP696\",\"payment_method_types\":[\"card\"],\"source\":null,\"status\":\"succeeded\"}"</t>
  </si>
  <si>
    <t>AS-95322</t>
  </si>
  <si>
    <t>gid://shopify/Order/7412972159314</t>
  </si>
  <si>
    <t>gid://shopify/OrderTransaction/8584816787794</t>
  </si>
  <si>
    <t>2026-01-07T19:50:06Z</t>
  </si>
  <si>
    <t>ch_3Sn2k7IkWweOM9jA2QjSEa3d</t>
  </si>
  <si>
    <t>rhso3N0z3J7mLxKcndyUDpZt2</t>
  </si>
  <si>
    <t>pi_3Sn2k7IkWweOM9jA2nX0QFwn</t>
  </si>
  <si>
    <t>"{\"id\":\"pi_3Sn2k7IkWweOM9jA2nX0QFwn\",\"object\":\"payment_intent\",\"amount\":3190,\"amount_capturable\":0,\"amount_received\":3190,\"canceled_at\":null,\"cancellation_reason\":null,\"capture_method\":\"automatic\",\"latest_charge\":{\"id\":\"ch_3Sn2k7IkWweOM9jA2QjSEa3d\",\"object\":\"charge\",\"amount\":3190,\"application_fee\":\"fee_1Sn2k9IkWweOM9jAMvYNlm0F\",\"balance_transaction\":\"txn_3Sn2k7IkWweOM9jA2wBiooKN\",\"captured\":true,\"created\":1767815407,\"currency\":\"eur\",\"failure_code\":null,\"failure_message\":null,\"fraud_details\":{},\"livemode\":true,\"metadata\":{\"payment_id\":\"rhso3N0z3J7mLxKcndyUDpZt2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2k7IkWweOM9jA2nX0QFwn\",\"payment_method\":\"pm_1Sn2k7IkWweOM9jA25WRxiCS\",\"payment_method_details\":{\"card\":{\"amount_authorized\":3190,\"authorization_code\":\"W0LILC\",\"brand\":\"mastercard\",\"checks\":{\"address_line1_check\":null,\"address_postal_code_check\":null,\"cvc_check\":null},\"country\":\"IT\",\"description\":\"Debit MasterCard\",\"ds_transaction_id\":null,\"exp_month\":11,\"exp_year\":2027,\"extended_authorization\":{\"status\":\"disabled\"},\"fingerprint\":\"B4tNdRUfX6ttTG71\",\"funding\":\"debit\",\"iin\":\"516856\",\"incremental_authorization\":{\"status\":\"unavailable\"},\"installments\":null,\"issuer\":\"BANCA SELLA SPA\",\"last4\":\"0000\",\"mandate\":null,\"moto\":false,\"multicapture\":{\"status\":\"unavailable\"},\"network\":\"mastercard\",\"network_token\":{\"used\":false},\"network_transaction_id\":\"MDUM80Z490107\",\"overcapture\":{\"maximum_amount_capturable\":3190,\"status\":\"unavailable\"},\"payment_account_reference\":\"50016XPSY8QAG9Z5XR3AVVB3P84TZ\",\"regulated_status\":\"unregulated\",\"three_d_secure\":null,\"wallet\":{\"apple_pay\":{\"type\":\"apple_pay\"},\"dynamic_last4\":\"7940\",\"type\":\"apple_pay\"}},\"type\":\"card\"},\"refunded\":false,\"source\":null,\"status\":\"succeeded\",\"mit_params\":{\"network_transaction_id\":\"MDUM80Z490107\"}},\"confirmation_method\":\"manual\",\"created\":1767815407,\"currency\":\"eur\",\"customer\":null,\"last_payment_error\":null,\"livemode\":true,\"metadata\":{\"payment_id\":\"rhso3N0z3J7mLxKcndyUDpZt2\",\"payments_extension\":\"true\",\"payments_extension_type\":\"card\",\"reconciliation_flow\":\"payments_api\",\"shop_id\":\"751927347\"},\"next_action\":null,\"payment_method\":\"pm_1Sn2k7IkWweOM9jA25WRxiCS\",\"payment_method_types\":[\"card\"],\"source\":null,\"status\":\"succeeded\"}"</t>
  </si>
  <si>
    <t>AS-95151</t>
  </si>
  <si>
    <t>gid://shopify/Order/7408186360146</t>
  </si>
  <si>
    <t>gid://shopify/OrderTransaction/8578952266066</t>
  </si>
  <si>
    <t>2026-01-05T18:38:03Z</t>
  </si>
  <si>
    <t>6FW72386E2202563E</t>
  </si>
  <si>
    <t>"{\"id\":\"6FW72386E2202563E\",\"intent\":\"CAPTURE\",\"status\":\"COMPLETED\",\"payment_source\":{\"paypal\":{\"email_address\":\"lukas.ramsauer@gmx.de\",\"account_id\":\"5PCPFDRDND34U\",\"account_status\":\"VERIFIED\",\"name\":{\"given_name\":\"Lukas\",\"surname\":\"Ramsauer\"},\"phone_number\":{\"national_number\":\"4917632531589\"},\"address\":{\"address_line_1\":\"Jenkofenerstra\u00dfe 4\",\"admin_area_2\":\"Hohenegglkofen\",\"postal_code\":\"84036\",\"country_code\":\"DE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Henri Matisse LANDSCAPE AT COLLIOURE, 1905 - P\u00f3ster \\/ Sin marco \\/ 50x70\",\"custom_id\":\"{\\\"shop_id\\\":751927347,\\\"session_id\\\":\\\"rYahKYDNKUWsM2wZQlITOw0uY\\\"}\",\"invoice_id\":\"rYahKYDNKUWsM2wZQlITOw0uY\",\"items\":[{\"name\":\"Henri Matisse LANDSCAPE AT COLLIOURE, 1905 - P\u00f3ster \\/ Sin marco \\/ 50x70\",\"unit_amount\":{\"currency_code\":\"EUR\",\"value\":\"32.95\"},\"tax\":{\"currency_code\":\"EUR\",\"value\":\"0.00\"},\"quantity\":\"1\"}],\"shipping\":{\"name\":{\"full_name\":\"Lukas Ramsauer\"},\"address\":{\"address_line_1\":\"St.-Veit-Stra\u00dfe 14\",\"admin_area_2\":\"M\u00fcnchen\",\"postal_code\":\"81673\",\"country_code\":\"DE\"}},\"supplementary_data\":{\"tax_nexus\":[]},\"payments\":{\"captures\":[{\"id\":\"3TG670328E942921L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YahKYDNKUWsM2wZQlITOw0uY\",\"custom_id\":\"{\\\"shop_id\\\":751927347,\\\"session_id\\\":\\\"rYahKYDNKUWsM2wZQlITOw0uY\\\"}\",\"links\":[{\"href\":\"https:\\/\\/api.paypal.com\\/v2\\/payments\\/captures\\/3TG670328E942921L\",\"rel\":\"self\",\"method\":\"GET\"},{\"href\":\"https:\\/\\/api.paypal.com\\/v2\\/payments\\/captures\\/3TG670328E942921L\\/refund\",\"rel\":\"refund\",\"method\":\"POST\"},{\"href\":\"https:\\/\\/api.paypal.com\\/v2\\/checkout\\/orders\\/6FW72386E2202563E\",\"rel\":\"up\",\"method\":\"GET\"}],\"create_time\":\"2026-01-05T18:38:05Z\",\"update_time\":\"2026-01-05T18:38:05Z\"}]}}],\"payer\":{\"name\":{\"given_name\":\"Lukas\",\"surname\":\"Ramsauer\"},\"email_address\":\"lukas.ramsauer@gmx.de\",\"payer_id\":\"5PCPFDRDND34U\",\"phone\":{\"phone_number\":{\"national_number\":\"4917632531589\"}},\"address\":{\"address_line_1\":\"Jenkofenerstra\u00dfe 4\",\"admin_area_2\":\"Hohenegglkofen\",\"postal_code\":\"84036\",\"country_code\":\"DE\"}},\"create_time\":\"2026-01-05T18:37:26Z\",\"update_time\":\"2026-01-05T18:38:05Z\",\"links\":[{\"href\":\"https:\\/\\/api.paypal.com\\/v2\\/checkout\\/orders\\/6FW72386E2202563E\",\"rel\":\"self\",\"method\":\"GET\"}]}"</t>
  </si>
  <si>
    <t>AS-94882</t>
  </si>
  <si>
    <t>gid://shopify/Order/7395212230994</t>
  </si>
  <si>
    <t>gid://shopify/OrderTransaction/8569688654162</t>
  </si>
  <si>
    <t>2026-01-02T13:40:36Z</t>
  </si>
  <si>
    <t>py_3Sl8anIkWweOM9jA0GuCFdZL</t>
  </si>
  <si>
    <t>rHVBXak5PAFbqvlu8SdVplw7C</t>
  </si>
  <si>
    <t>"{\"id\":\"py_3Sl8anIkWweOM9jA0GuCFdZL\",\"object\":\"charge\",\"amount\":4990,\"application_fee\":\"fee_1Sl8bRIkWweOM9jAbZh2ZiQj\",\"balance_transaction\":\"txn_3Sl8anIkWweOM9jA01Vv3eQG\",\"captured\":true,\"created\":1767361277,\"currency\":\"eur\",\"failure_code\":null,\"failure_message\":null,\"fraud_details\":{},\"livemode\":true,\"metadata\":{\"payments_extension_type\":\"klarna\",\"reconciliation_flow\":\"payments_api\",\"shop_id\":\"751927347\",\"payments_extension\":\"true\",\"payment_id\":\"rHVBXak5PAFbqvlu8SdVplw7C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l8anIkWweOM9jA0QoLmgaT\",\"payment_method\":\"pm_1Sl8anIkWweOM9jAV3cA2MsZ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</si>
  <si>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AS-97091</t>
  </si>
  <si>
    <t>gid://shopify/Order/7512747737426</t>
  </si>
  <si>
    <t>gid://shopify/OrderTransaction/8646104875346</t>
  </si>
  <si>
    <t>2026-01-29T20:29:03Z</t>
  </si>
  <si>
    <t>ch_3Sv1psIkWweOM9jA2hGLCg99</t>
  </si>
  <si>
    <t>ryEvnjo5tfNbhs5etCZV4N7M9</t>
  </si>
  <si>
    <t>pi_3Sv1psIkWweOM9jA2EeDkyTb</t>
  </si>
  <si>
    <t>"{\"id\":\"pi_3Sv1psIkWweOM9jA2EeDkyTb\",\"object\":\"payment_intent\",\"amount\":5990,\"amount_capturable\":0,\"amount_received\":5990,\"canceled_at\":null,\"cancellation_reason\":null,\"capture_method\":\"automatic\",\"latest_charge\":{\"id\":\"ch_3Sv1psIkWweOM9jA2hGLCg99\",\"object\":\"charge\",\"amount\":5990,\"application_fee\":\"fee_1Sv1puIkWweOM9jAxIQoH67T\",\"balance_transaction\":\"txn_3Sv1psIkWweOM9jA2o0EIfQi\",\"captured\":true,\"created\":1769718546,\"currency\":\"eur\",\"failure_code\":null,\"failure_message\":null,\"fraud_details\":{},\"livemode\":true,\"metadata\":{\"payment_id\":\"ryEvnjo5tfNbhs5etCZV4N7M9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1psIkWweOM9jA2EeDkyTb\",\"payment_method\":\"pm_1Sv1psIkWweOM9jALE1XJXG3\",\"payment_method_details\":{\"card\":{\"amount_authorized\":5990,\"authorization_code\":\"631940\",\"brand\":\"visa\",\"checks\":{\"address_line1_check\":\"fail\",\"address_postal_code_check\":\"fail\",\"cvc_check\":\"pass\"},\"country\":\"FR\",\"description\":\"Visa Classic\",\"ds_transaction_id\":null,\"exp_month\":9,\"exp_year\":2027,\"extended_authorization\":{\"status\":\"disabled\"},\"fingerprint\":\"3Po9FfaPHoXJaE9z\",\"funding\":\"credit\",\"iin\":\"499011\",\"incremental_authorization\":{\"status\":\"unavailable\"},\"installments\":null,\"issuer\":\"BPCE\",\"last4\":\"6752\",\"mandate\":null,\"moto\":false,\"multicapture\":{\"status\":\"unavailable\"},\"network\":\"visa\",\"network_token\":{\"used\":false},\"network_transaction_id\":\"486029737468912\",\"overcapture\":{\"maximum_amount_capturable\":5990,\"status\":\"unavailable\"},\"payment_account_reference\":\"V001AACB038012024070123096180\",\"regulated_status\":\"unregulated\",\"three_d_secure\":{\"authentication_flow\":\"frictionless\",\"electronic_commerce_indicator\":\"07\",\"exemption_indicator\":null,\"result\":\"exempted\",\"result_reason\":null,\"transaction_id\":\"7f537f5f-b7f8-4025-982b-4aee7a5bcc55\",\"version\":\"2.2.0\"},\"wallet\":null},\"type\":\"card\"},\"refunded\":false,\"source\":null,\"status\":\"succeeded\",\"mit_params\":{\"network_transaction_id\":\"486029737468912\"}},\"confirmation_method\":\"manual\",\"created\":1769718544,\"currency\":\"eur\",\"customer\":null,\"last_payment_error\":null,\"livemode\":true,\"metadata\":{\"payment_id\":\"ryEvnjo5tfNbhs5etCZV4N7M9\",\"payments_extension\":\"true\",\"payments_extension_type\":\"card\",\"reconciliation_flow\":\"payments_api\",\"shop_id\":\"751927347\"},\"next_action\":null,\"payment_method\":\"pm_1Sv1psIkWweOM9jALE1XJXG3\",\"payment_method_types\":[\"card\"],\"source\":null,\"status\":\"succeeded\"}"</t>
  </si>
  <si>
    <t>AS-95366</t>
  </si>
  <si>
    <t>gid://shopify/Order/7413873803602</t>
  </si>
  <si>
    <t>gid://shopify/OrderTransaction/8585966813522</t>
  </si>
  <si>
    <t>2026-01-08T11:00:28Z</t>
  </si>
  <si>
    <t>0MK29441V60575741</t>
  </si>
  <si>
    <t>"{\"id\":\"0MK29441V60575741\",\"intent\":\"CAPTURE\",\"status\":\"COMPLETED\",\"payment_source\":{\"paypal\":{\"email_address\":\"roby70ster@gmail.com\",\"account_id\":\"HQVGBUZRTZ4AL\",\"account_status\":\"VERIFIED\",\"name\":{\"given_name\":\"ROBERTO\",\"surname\":\"FERRI\"},\"phone_number\":{\"national_number\":\"393332586215\"},\"address\":{\"address_line_1\":\"Viale Del Policlinico 155\",\"address_line_2\":\"C\\/O Quinta Medica P.T. Ed.27\",\"admin_area_2\":\"Roma\",\"admin_area_1\":\"RM\",\"postal_code\":\"00161\",\"country_code\":\"IT\"}}},\"purchase_units\":[{\"reference_id\":\"default\",\"amount\":{\"currency_code\":\"EUR\",\"value\":\"65.90\",\"breakdown\":{\"item_total\":{\"currency_code\":\"EUR\",\"value\":\"65.90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Rome 73 - P\u00f3ster \\/ Sin marco \\/ 50x70\",\"custom_id\":\"{\\\"shop_id\\\":751927347,\\\"session_id\\\":\\\"r1GVtyT9TxwYewWxQHFvnErAi\\\"}\",\"invoice_id\":\"r1GVtyT9TxwYewWxQHFvnErAi\",\"items\":[{\"name\":\"Rome 73 - P\u00f3ster \\/ Sin marco \\/ 50x70\",\"unit_amount\":{\"currency_code\":\"EUR\",\"value\":\"32.95\"},\"tax\":{\"currency_code\":\"EUR\",\"value\":\"0.00\"},\"quantity\":\"1\"},{\"name\":\"Brooklyn 70 - P\u00f3ster \\/ Sin marco \\/ 50x70\",\"unit_amount\":{\"currency_code\":\"EUR\",\"value\":\"32.95\"},\"tax\":{\"currency_code\":\"EUR\",\"value\":\"0.00\"},\"quantity\":\"1\"}],\"shipping\":{\"name\":{\"full_name\":\"Roberto Ferri\"},\"address\":{\"address_line_1\":\"Viale del Policlinico 155, C\\/O quinta medica ed.27\",\"admin_area_2\":\"Roma\",\"admin_area_1\":\"Roma\",\"postal_code\":\"00161\",\"country_code\":\"IT\"}},\"supplementary_data\":{\"tax_nexus\":[]},\"payments\":{\"captures\":[{\"id\":\"3XY44522YW2781545\",\"status\":\"COMPLETED\",\"amount\":{\"currency_code\":\"EUR\",\"value\":\"65.90\"},\"final_capture\":true,\"disbursement_mode\":\"INSTANT\",\"seller_protection\":{\"status\":\"ELIGIBLE\",\"dispute_categories\":[\"ITEM_NOT_RECEIVED\",\"UNAUTHORIZED_TRANSACTION\"]},\"seller_receivable_breakdown\":{\"gross_amount\":{\"currency_code\":\"EUR\",\"value\":\"65.90\"},\"paypal_fee\":{\"currency_code\":\"EUR\",\"value\":\"2.26\"},\"net_amount\":{\"currency_code\":\"EUR\",\"value\":\"63.64\"}},\"invoice_id\":\"r1GVtyT9TxwYewWxQHFvnErAi\",\"custom_id\":\"{\\\"shop_id\\\":751927347,\\\"session_id\\\":\\\"r1GVtyT9TxwYewWxQHFvnErAi\\\"}\",\"links\":[{\"href\":\"https:\\/\\/api.paypal.com\\/v2\\/payments\\/captures\\/3XY44522YW2781545\",\"rel\":\"self\",\"method\":\"GET\"},{\"href\":\"https:\\/\\/api.paypal.com\\/v2\\/payments\\/captures\\/3XY44522YW2781545\\/refund\",\"rel\":\"refund\",\"method\":\"POST\"},{\"href\":\"https:\\/\\/api.paypal.com\\/v2\\/checkout\\/orders\\/0MK29441V60575741\",\"rel\":\"up\",\"method\":\"GET\"}],\"create_time\":\"2026-01-08T11:00:30Z\",\"update_time\":\"2026-01-08T11:00:30Z\"}]}}],\"payer\":{\"name\":{\"given_name\":\"ROBERTO\",\"surname\":\"FERRI\"},\"email_address\":\"roby70ster@gmail.com\",\"payer_id\":\"HQVGBUZRTZ4AL\",\"phone\":{\"phone_number\":{\"national_number\":\"393332586215\"}},\"address\":{\"address_line_1\":\"Viale Del Policlinico 155\",\"address_line_2\":\"C\\/O Quinta Medica P.T. Ed.27\",\"admin_area_2\":\"Roma\",\"admin_area_1\":\"RM\",\"postal_code\":\"00161\",\"country_code\":\"IT\"}},\"create_time\":\"2026-01-08T11:00:10Z\",\"update_time\":\"2026-01-08T11:00:30Z\",\"links\":[{\"href\":\"https:\\/\\/api.paypal.com\\/v2\\/checkout\\/orders\\/0MK29441V60575741\",\"rel\":\"self\",\"method\":\"GET\"}]}"</t>
  </si>
  <si>
    <t>AS-96539</t>
  </si>
  <si>
    <t>gid://shopify/Order/7488074613074</t>
  </si>
  <si>
    <t>gid://shopify/OrderTransaction/8625908547922</t>
  </si>
  <si>
    <t>2026-01-22T15:49:18Z</t>
  </si>
  <si>
    <t>ch_3SsQ8JIkWweOM9jA2JAger8j</t>
  </si>
  <si>
    <t>rPrlFmoBP4xmThGZ6WxUrdeJ6</t>
  </si>
  <si>
    <t>pi_3SsQ8JIkWweOM9jA25nNMvcd</t>
  </si>
  <si>
    <t>"{\"id\":\"pi_3SsQ8JIkWweOM9jA25nNMvcd\",\"object\":\"payment_intent\",\"amount\":9995,\"amount_capturable\":0,\"amount_received\":9995,\"canceled_at\":null,\"cancellation_reason\":null,\"capture_method\":\"automatic\",\"latest_charge\":{\"id\":\"ch_3SsQ8JIkWweOM9jA2JAger8j\",\"object\":\"charge\",\"amount\":9995,\"application_fee\":\"fee_1SsQ8KIkWweOM9jAe1m4JquS\",\"balance_transaction\":\"txn_3SsQ8JIkWweOM9jA2NTCks27\",\"captured\":true,\"created\":1769096959,\"currency\":\"eur\",\"failure_code\":null,\"failure_message\":null,\"fraud_details\":{},\"livemode\":true,\"metadata\":{\"payment_id\":\"rPrlFmoBP4xmThGZ6WxUrdeJ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Q8JIkWweOM9jA25nNMvcd\",\"payment_method\":\"pm_1SsQ8JIkWweOM9jApdRwX1HD\",\"payment_method_details\":{\"card\":{\"amount_authorized\":9995,\"authorization_code\":\"659403\",\"brand\":\"visa\",\"checks\":{\"address_line1_check\":\"pass\",\"address_postal_code_check\":\"pass\",\"cvc_check\":null},\"country\":\"DE\",\"description\":\"Visa Classic\",\"ds_transaction_id\":null,\"exp_month\":12,\"exp_year\":2026,\"extended_authorization\":{\"status\":\"disabled\"},\"fingerprint\":\"7YAIhhP5aKsnTOy7\",\"funding\":\"credit\",\"iin\":\"426354\",\"incremental_authorization\":{\"status\":\"unavailable\"},\"installments\":null,\"issuer\":\"COMMERZBANK AG\",\"last4\":\"5023\",\"mandate\":null,\"moto\":false,\"multicapture\":{\"status\":\"unavailable\"},\"network\":\"visa\",\"network_token\":{\"used\":false},\"network_transaction_id\":\"486022569601867\",\"overcapture\":{\"maximum_amount_capturable\":9995,\"status\":\"unavailable\"},\"payment_account_reference\":\"V0010015818296431243488899433\",\"regulated_status\":\"unregulated\",\"three_d_secure\":null,\"wallet\":null},\"type\":\"card\"},\"refunded\":false,\"source\":null,\"status\":\"succeeded\",\"mit_params\":{\"network_transaction_id\":\"486022569601867\"}},\"confirmation_method\":\"manual\",\"created\":1769096959,\"currency\":\"eur\",\"customer\":null,\"last_payment_error\":null,\"livemode\":true,\"metadata\":{\"payment_id\":\"rPrlFmoBP4xmThGZ6WxUrdeJ6\",\"payments_extension\":\"true\",\"payments_extension_type\":\"card\",\"reconciliation_flow\":\"payments_api\",\"shop_id\":\"751927347\"},\"next_action\":null,\"payment_method\":\"pm_1SsQ8JIkWweOM9jApdRwX1HD\",\"payment_method_types\":[\"card\"],\"source\":null,\"status\":\"succeeded\"}"</t>
  </si>
  <si>
    <t>AS-96532</t>
  </si>
  <si>
    <t>gid://shopify/Order/7480881774930</t>
  </si>
  <si>
    <t>gid://shopify/OrderTransaction/8625666621778</t>
  </si>
  <si>
    <t>2026-01-22T14:04:45Z</t>
  </si>
  <si>
    <t>ch_3SsOV8IkWweOM9jA2IZGy5KX</t>
  </si>
  <si>
    <t>rlokSyyvZJA73zXOThMSCDB8h</t>
  </si>
  <si>
    <t>pi_3SsOV8IkWweOM9jA2pHCPrtq</t>
  </si>
  <si>
    <t>"{\"id\":\"pi_3SsOV8IkWweOM9jA2pHCPrtq\",\"object\":\"payment_intent\",\"amount\":8897,\"amount_capturable\":0,\"amount_received\":8897,\"canceled_at\":null,\"cancellation_reason\":null,\"capture_method\":\"automatic\",\"latest_charge\":{\"id\":\"ch_3SsOV8IkWweOM9jA2IZGy5KX\",\"object\":\"charge\",\"amount\":8897,\"application_fee\":\"fee_1SsOVAIkWweOM9jAai2LGRJv\",\"balance_transaction\":\"txn_3SsOV8IkWweOM9jA2BQeSyWD\",\"captured\":true,\"created\":1769090687,\"currency\":\"eur\",\"failure_code\":null,\"failure_message\":null,\"fraud_details\":{},\"livemode\":true,\"metadata\":{\"payment_id\":\"rlokSyyvZJA73zXOThMSCDB8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OV8IkWweOM9jA2pHCPrtq\",\"payment_method\":\"pm_1SsOV8IkWweOM9jAgmE7MVAO\",\"payment_method_details\":{\"card\":{\"amount_authorized\":8897,\"authorization_code\":\"423652\",\"brand\":\"visa\",\"checks\":{\"address_line1_check\":\"unavailable\",\"address_postal_code_check\":\"unavailable\",\"cvc_check\":\"pass\"},\"country\":\"FR\",\"description\":\"Visa Classic\",\"ds_transaction_id\":null,\"exp_month\":12,\"exp_year\":2026,\"extended_authorization\":{\"status\":\"disabled\"},\"fingerprint\":\"nBVj0GxpqlMV6jUw\",\"funding\":\"debit\",\"iin\":\"453304\",\"incremental_authorization\":{\"status\":\"unavailable\"},\"installments\":null,\"issuer\":\"CREDIT AGRICOLE SOCIETE ANONYME\",\"last4\":\"6620\",\"mandate\":null,\"moto\":false,\"multicapture\":{\"status\":\"unavailable\"},\"network\":\"visa\",\"network_token\":{\"used\":false},\"network_transaction_id\":\"486022506883760\",\"overcapture\":{\"maximum_amount_capturable\":8897,\"status\":\"unavailable\"},\"payment_account_reference\":\"V0010013024225505718610185654\",\"regulated_status\":\"unregulated\",\"three_d_secure\":{\"authentication_flow\":\"frictionless\",\"electronic_commerce_indicator\":\"07\",\"exemption_indicator\":null,\"result\":\"exempted\",\"result_reason\":null,\"transaction_id\":\"e21a6996-2403-46e6-bbb8-4656ce435ea9\",\"version\":\"2.2.0\"},\"wallet\":null},\"type\":\"card\"},\"refunded\":false,\"source\":null,\"status\":\"succeeded\",\"mit_params\":{\"network_transaction_id\":\"486022506883760\"}},\"confirmation_method\":\"manual\",\"created\":1769090686,\"currency\":\"eur\",\"customer\":null,\"last_payment_error\":null,\"livemode\":true,\"metadata\":{\"payment_id\":\"rlokSyyvZJA73zXOThMSCDB8h\",\"payments_extension\":\"true\",\"payments_extension_type\":\"card\",\"reconciliation_flow\":\"payments_api\",\"shop_id\":\"751927347\"},\"next_action\":null,\"payment_method\":\"pm_1SsOV8IkWweOM9jAgmE7MVAO\",\"payment_method_types\":[\"card\"],\"source\":null,\"status\":\"succeeded\"}"</t>
  </si>
  <si>
    <t>AS-95415</t>
  </si>
  <si>
    <t>gid://shopify/Order/7414980116818</t>
  </si>
  <si>
    <t>gid://shopify/OrderTransaction/8587410178386</t>
  </si>
  <si>
    <t>2026-01-08T21:15:09Z</t>
  </si>
  <si>
    <t>ch_3SnQXyIkWweOM9jA1tcC96NA</t>
  </si>
  <si>
    <t>rumfOoeeuYC6Hu0eLCMTdXWL7</t>
  </si>
  <si>
    <t>pi_3SnQXyIkWweOM9jA1tJXJuBs</t>
  </si>
  <si>
    <t>"{\"id\":\"pi_3SnQXyIkWweOM9jA1tJXJuBs\",\"object\":\"payment_intent\",\"amount\":17766,\"amount_capturable\":0,\"amount_received\":17766,\"canceled_at\":null,\"cancellation_reason\":null,\"capture_method\":\"automatic\",\"latest_charge\":{\"id\":\"ch_3SnQXyIkWweOM9jA1tcC96NA\",\"object\":\"charge\",\"amount\":17766,\"application_fee\":\"fee_1SnQXzIkWweOM9jAyVeuJRtp\",\"balance_transaction\":\"txn_3SnQXyIkWweOM9jA1EaQ8pI1\",\"captured\":true,\"created\":1767906911,\"currency\":\"eur\",\"failure_code\":null,\"failure_message\":null,\"fraud_details\":{},\"livemode\":true,\"metadata\":{\"payment_id\":\"rumfOoeeuYC6Hu0eLCMTdXWL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QXyIkWweOM9jA1tJXJuBs\",\"payment_method\":\"pm_1SnQXyIkWweOM9jA5RvIwpMw\",\"payment_method_details\":{\"card\":{\"amount_authorized\":17766,\"authorization_code\":\"406057\",\"brand\":\"mastercard\",\"checks\":{\"address_line1_check\":\"unavailable\",\"address_postal_code_check\":\"unavailable\",\"cvc_check\":\"pass\"},\"country\":\"ES\",\"description\":\"MasterCard Prepaid Card (Non-US)\",\"ds_transaction_id\":null,\"exp_month\":6,\"exp_year\":2030,\"extended_authorization\":{\"status\":\"disabled\"},\"fingerprint\":\"1uG0LFhqLORFhBJB\",\"funding\":\"prepaid\",\"iin\":\"544958\",\"incremental_authorization\":{\"status\":\"unavailable\"},\"installments\":null,\"issuer\":\"CAIXABANK S.A.\",\"last4\":\"3973\",\"mandate\":null,\"moto\":false,\"multicapture\":{\"status\":\"unavailable\"},\"network\":\"mastercard\",\"network_token\":{\"used\":false},\"network_transaction_id\":\"MRGP8WAUV0108\",\"overcapture\":{\"maximum_amount_capturable\":17766,\"status\":\"unavailable\"},\"payment_account_reference\":\"50012YTZ50KZ9CSSJBVH5KRXW1R22\",\"regulated_status\":\"unregulated\",\"three_d_secure\":null,\"wallet\":null},\"type\":\"card\"},\"refunded\":false,\"source\":null,\"status\":\"succeeded\",\"mit_params\":{\"network_transaction_id\":\"MRGP8WAUV0108\"}},\"confirmation_method\":\"manual\",\"created\":1767906910,\"currency\":\"eur\",\"customer\":null,\"last_payment_error\":null,\"livemode\":true,\"metadata\":{\"payment_id\":\"rumfOoeeuYC6Hu0eLCMTdXWL7\",\"payments_extension\":\"true\",\"payments_extension_type\":\"card\",\"reconciliation_flow\":\"payments_api\",\"shop_id\":\"751927347\"},\"next_action\":null,\"payment_method\":\"pm_1SnQXyIkWweOM9jA5RvIwpMw\",\"payment_method_types\":[\"card\"],\"source\":null,\"status\":\"succeeded\"}"</t>
  </si>
  <si>
    <t>AS-94797</t>
  </si>
  <si>
    <t>gid://shopify/Order/7392803291474</t>
  </si>
  <si>
    <t>gid://shopify/OrderTransaction/8565216313682</t>
  </si>
  <si>
    <t>2026-01-01T08:54:19Z</t>
  </si>
  <si>
    <t>ch_3SkheCIkWweOM9jA0vJc7VUI</t>
  </si>
  <si>
    <t>rBJ9rfIpYkOoQ1xCpRhyhx5bX</t>
  </si>
  <si>
    <t>pi_3SkheCIkWweOM9jA0mM4vsyE</t>
  </si>
  <si>
    <t>"{\"id\":\"pi_3SkheCIkWweOM9jA0mM4vsyE\",\"object\":\"payment_intent\",\"amount\":9995,\"amount_capturable\":0,\"amount_received\":9995,\"canceled_at\":null,\"cancellation_reason\":null,\"capture_method\":\"automatic\",\"latest_charge\":{\"id\":\"ch_3SkheCIkWweOM9jA0vJc7VUI\",\"object\":\"charge\",\"amount\":9995,\"application_fee\":\"fee_1SkheEIkWweOM9jAwqWYtkxD\",\"balance_transaction\":\"txn_3SkheCIkWweOM9jA06cXQbY9\",\"captured\":true,\"created\":1767257661,\"currency\":\"eur\",\"failure_code\":null,\"failure_message\":null,\"fraud_details\":{},\"livemode\":true,\"metadata\":{\"payment_id\":\"rBJ9rfIpYkOoQ1xCpRhyhx5b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heCIkWweOM9jA0mM4vsyE\",\"payment_method\":\"pm_1SkheCIkWweOM9jAqRZNpww1\",\"payment_method_details\":{\"card\":{\"amount_authorized\":9995,\"authorization_code\":\"133969\",\"brand\":\"visa\",\"checks\":{\"address_line1_check\":\"unavailable\",\"address_postal_code_check\":\"unavailable\",\"cvc_check\":\"pass\"},\"country\":\"ES\",\"description\":\"Visa Platinum\",\"ds_transaction_id\":null,\"exp_month\":3,\"exp_year\":2028,\"extended_authorization\":{\"status\":\"disabled\"},\"fingerprint\":\"lqDQfO38tfWeF09l\",\"funding\":\"credit\",\"iin\":\"415001\",\"incremental_authorization\":{\"status\":\"unavailable\"},\"installments\":null,\"issuer\":\"BANCO DE CR DITO SOCIAL COOPERATIVO, S.A.\",\"last4\":\"4132\",\"mandate\":null,\"moto\":false,\"multicapture\":{\"status\":\"unavailable\"},\"network\":\"visa\",\"network_token\":{\"used\":false},\"network_transaction_id\":\"486001320625235\",\"overcapture\":{\"maximum_amount_capturable\":9995,\"status\":\"unavailable\"},\"payment_account_reference\":\"V0010015818275067801702256110\",\"regulated_status\":\"unregulated\",\"three_d_secure\":null,\"wallet\":null},\"type\":\"card\"},\"refunded\":false,\"source\":null,\"status\":\"succeeded\",\"mit_params\":{\"network_transaction_id\":\"486001320625235\"}},\"confirmation_method\":\"manual\",\"created\":1767257660,\"currency\":\"eur\",\"customer\":null,\"last_payment_error\":null,\"livemode\":true,\"metadata\":{\"payment_id\":\"rBJ9rfIpYkOoQ1xCpRhyhx5bX\",\"payments_extension\":\"true\",\"payments_extension_type\":\"card\",\"reconciliation_flow\":\"payments_api\",\"shop_id\":\"751927347\"},\"next_action\":null,\"payment_method\":\"pm_1SkheCIkWweOM9jAqRZNpww1\",\"payment_method_types\":[\"card\"],\"source\":null,\"status\":\"succeeded\"}"</t>
  </si>
  <si>
    <t>AS-95012</t>
  </si>
  <si>
    <t>gid://shopify/Order/7398742720850</t>
  </si>
  <si>
    <t>gid://shopify/OrderTransaction/8575364333906</t>
  </si>
  <si>
    <t>2026-01-04T10:07:57Z</t>
  </si>
  <si>
    <t>ch_3SloE6IkWweOM9jA0FhJQr3d</t>
  </si>
  <si>
    <t>rKUp9CBvSE2CeY1dstCjvRl2C</t>
  </si>
  <si>
    <t>pi_3SloE6IkWweOM9jA0ajNunmu</t>
  </si>
  <si>
    <t>"{\"id\":\"pi_3SloE6IkWweOM9jA0ajNunmu\",\"object\":\"payment_intent\",\"amount\":12231,\"amount_capturable\":0,\"amount_received\":12231,\"canceled_at\":null,\"cancellation_reason\":null,\"capture_method\":\"automatic\",\"latest_charge\":{\"id\":\"ch_3SloE6IkWweOM9jA0FhJQr3d\",\"object\":\"charge\",\"amount\":12231,\"application_fee\":\"fee_1SloE7IkWweOM9jABzbWAnb1\",\"balance_transaction\":\"txn_3SloE6IkWweOM9jA0EreHxk2\",\"captured\":true,\"created\":1767521278,\"currency\":\"eur\",\"failure_code\":null,\"failure_message\":null,\"fraud_details\":{},\"livemode\":true,\"metadata\":{\"payment_id\":\"rKUp9CBvSE2CeY1dstCjvRl2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oE6IkWweOM9jA0ajNunmu\",\"payment_method\":\"pm_1SloE6IkWweOM9jAYOQFLjfU\",\"payment_method_details\":{\"card\":{\"amount_authorized\":12231,\"authorization_code\":\"988919\",\"brand\":\"mastercard\",\"checks\":{\"address_line1_check\":\"unavailable\",\"address_postal_code_check\":\"unavailable\",\"cvc_check\":null},\"country\":\"IT\",\"description\":\"Prepaid Unembossed MasterCard Card (Non-US)\",\"ds_transaction_id\":null,\"exp_month\":2,\"exp_year\":2029,\"extended_authorization\":{\"status\":\"disabled\"},\"fingerprint\":\"GepXKuALSYX44OfP\",\"funding\":\"prepaid\",\"iin\":\"534207\",\"incremental_authorization\":{\"status\":\"unavailable\"},\"installments\":null,\"issuer\":\"INTESA SANPAOLO SPA\",\"last4\":\"8206\",\"mandate\":null,\"moto\":false,\"multicapture\":{\"status\":\"unavailable\"},\"network\":\"mastercard\",\"network_token\":{\"used\":false},\"network_transaction_id\":\"SURL2JSME0104\",\"overcapture\":{\"maximum_amount_capturable\":12231,\"status\":\"unavailable\"},\"payment_account_reference\":\"5001DSK6LU12Q7FUFTKQB20OVOIQI\",\"regulated_status\":\"unregulated\",\"three_d_secure\":null,\"wallet\":null},\"type\":\"card\"},\"refunded\":false,\"source\":null,\"status\":\"succeeded\",\"mit_params\":{\"network_transaction_id\":\"SURL2JSME0104\"}},\"confirmation_method\":\"manual\",\"created\":1767521278,\"currency\":\"eur\",\"customer\":null,\"last_payment_error\":null,\"livemode\":true,\"metadata\":{\"payment_id\":\"rKUp9CBvSE2CeY1dstCjvRl2C\",\"payments_extension\":\"true\",\"payments_extension_type\":\"card\",\"reconciliation_flow\":\"payments_api\",\"shop_id\":\"751927347\"},\"next_action\":null,\"payment_method\":\"pm_1SloE6IkWweOM9jAYOQFLjfU\",\"payment_method_types\":[\"card\"],\"source\":null,\"status\":\"succeeded\"}"</t>
  </si>
  <si>
    <t>AS-95433</t>
  </si>
  <si>
    <t>gid://shopify/Order/7415934648658</t>
  </si>
  <si>
    <t>gid://shopify/OrderTransaction/8588525535570</t>
  </si>
  <si>
    <t>2026-01-09T08:41:05Z</t>
  </si>
  <si>
    <t>ch_3SnbFmIkWweOM9jA1EbEcjIg</t>
  </si>
  <si>
    <t>rBN21wBMG4nQaBvYeyKI17xQi</t>
  </si>
  <si>
    <t>pi_3SnbFmIkWweOM9jA1agzZJer</t>
  </si>
  <si>
    <t>"{\"id\":\"pi_3SnbFmIkWweOM9jA1agzZJer\",\"object\":\"payment_intent\",\"amount\":8495,\"amount_capturable\":0,\"amount_received\":8495,\"canceled_at\":null,\"cancellation_reason\":null,\"capture_method\":\"automatic\",\"latest_charge\":{\"id\":\"ch_3SnbFmIkWweOM9jA1EbEcjIg\",\"object\":\"charge\",\"amount\":8495,\"application_fee\":\"fee_1SnbFnIkWweOM9jAXfFI0yXU\",\"balance_transaction\":\"txn_3SnbFmIkWweOM9jA19xJMbot\",\"captured\":true,\"created\":1767948066,\"currency\":\"eur\",\"failure_code\":null,\"failure_message\":null,\"fraud_details\":{},\"livemode\":true,\"metadata\":{\"payment_id\":\"rBN21wBMG4nQaBvYeyKI17xQ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bFmIkWweOM9jA1agzZJer\",\"payment_method\":\"pm_1SnbFmIkWweOM9jAOYBeYOwU\",\"payment_method_details\":{\"card\":{\"amount_authorized\":8495,\"authorization_code\":\"094107\",\"brand\":\"visa\",\"checks\":{\"address_line1_check\":null,\"address_postal_code_check\":null,\"cvc_check\":null},\"country\":\"DE\",\"description\":\"Visa Classic\",\"ds_transaction_id\":null,\"exp_month\":12,\"exp_year\":2029,\"extended_authorization\":{\"status\":\"disabled\"},\"fingerprint\":\"cN4LdAbPlqdi6Zry\",\"funding\":\"debit\",\"iin\":\"430466\",\"incremental_authorization\":{\"status\":\"unavailable\"},\"installments\":null,\"issuer\":\"Deutscher Sparkassen- und Giroverband\",\"last4\":\"0000\",\"mandate\":null,\"moto\":false,\"multicapture\":{\"status\":\"unavailable\"},\"network\":\"visa\",\"network_token\":{\"used\":false},\"network_transaction_id\":\"486009312660905\",\"overcapture\":{\"maximum_amount_capturable\":8495,\"status\":\"unavailable\"},\"payment_account_reference\":\"V0010013024284000184982974541\",\"regulated_status\":\"unregulated\",\"three_d_secure\":null,\"wallet\":{\"apple_pay\":{\"type\":\"apple_pay\"},\"dynamic_last4\":\"2486\",\"type\":\"apple_pay\"}},\"type\":\"card\"},\"refunded\":false,\"source\":null,\"status\":\"succeeded\",\"mit_params\":{\"network_transaction_id\":\"486009312660905\"}},\"confirmation_method\":\"manual\",\"created\":1767948066,\"currency\":\"eur\",\"customer\":null,\"last_payment_error\":null,\"livemode\":true,\"metadata\":{\"payment_id\":\"rBN21wBMG4nQaBvYeyKI17xQi\",\"payments_extension\":\"true\",\"payments_extension_type\":\"card\",\"reconciliation_flow\":\"payments_api\",\"shop_id\":\"751927347\"},\"next_action\":null,\"payment_method\":\"pm_1SnbFmIkWweOM9jAOYBeYOwU\",\"payment_method_types\":[\"card\"],\"source\":null,\"status\":\"succeeded\"}"</t>
  </si>
  <si>
    <t>AS-91532</t>
  </si>
  <si>
    <t>gid://shopify/Order/7169256554834</t>
  </si>
  <si>
    <t>gid://shopify/OrderTransaction/8417589625170</t>
  </si>
  <si>
    <t>2025-11-29T14:04:45Z</t>
  </si>
  <si>
    <t>ch_3SYolWIkWweOM9jA0u1fFteK</t>
  </si>
  <si>
    <t>rO3innc7ZZ4DLvATgDHI7I5EH</t>
  </si>
  <si>
    <t>pi_3SYolWIkWweOM9jA04ZSEFby</t>
  </si>
  <si>
    <t>"{\"id\":\"pi_3SYolWIkWweOM9jA04ZSEFby\",\"object\":\"payment_intent\",\"amount\":3131,\"amount_capturable\":0,\"amount_received\":3131,\"canceled_at\":null,\"cancellation_reason\":null,\"capture_method\":\"automatic\",\"latest_charge\":{\"id\":\"ch_3SYolWIkWweOM9jA0u1fFteK\",\"object\":\"charge\",\"amount\":3131,\"application_fee\":\"fee_1SYolXIkWweOM9jAllA5K3XW\",\"balance_transaction\":\"txn_3SYolWIkWweOM9jA0RKXAssu\",\"captured\":true,\"created\":1764425086,\"currency\":\"eur\",\"failure_code\":null,\"failure_message\":null,\"fraud_details\":{},\"livemode\":true,\"metadata\":{\"payment_id\":\"rO3innc7ZZ4DLvATgDHI7I5E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YolWIkWweOM9jA04ZSEFby\",\"payment_method\":\"pm_1SYolWIkWweOM9jAEO2ZKul3\",\"payment_method_details\":{\"card\":{\"amount_authorized\":3131,\"authorization_code\":\"191632\",\"brand\":\"visa\",\"checks\":{\"address_line1_check\":null,\"address_postal_code_check\":null,\"cvc_check\":null},\"country\":\"FR\",\"description\":\"Visa Signature\",\"ds_transaction_id\":null,\"exp_month\":1,\"exp_year\":2031,\"extended_authorization\":{\"status\":\"disabled\"},\"fingerprint\":\"DKx2FWDwKzK8t26p\",\"funding\":\"debit\",\"iin\":\"460312\",\"incremental_authorization\":{\"status\":\"unavailable\"},\"installments\":null,\"issuer\":\"Boursorama Banque\",\"last4\":\"0000\",\"mandate\":null,\"moto\":false,\"multicapture\":{\"status\":\"unavailable\"},\"network\":\"visa\",\"network_token\":{\"used\":false},\"network_transaction_id\":\"485333506879294\",\"overcapture\":{\"maximum_amount_capturable\":3131,\"status\":\"unavailable\"},\"payment_account_reference\":\"V001AAG8033310008607549000000\",\"regulated_status\":\"unregulated\",\"three_d_secure\":null,\"wallet\":{\"apple_pay\":{\"type\":\"apple_pay\"},\"dynamic_last4\":\"0388\",\"type\":\"apple_pay\"}},\"type\":\"card\"},\"refunded\":false,\"source\":null,\"status\":\"succeeded\",\"mit_params\":{\"network_transaction_id\":\"485333506879294\"}},\"confirmation_method\":\"manual\",\"created\":1764425086,\"currency\":\"eur\",\"customer\":null,\"last_payment_error\":null,\"livemode\":true,\"metadata\":{\"payment_id\":\"rO3innc7ZZ4DLvATgDHI7I5EH\",\"payments_extension\":\"true\",\"payments_extension_type\":\"card\",\"reconciliation_flow\":\"payments_api\",\"shop_id\":\"751927347\"},\"next_action\":null,\"payment_method\":\"pm_1SYolWIkWweOM9jAEO2ZKul3\",\"payment_method_types\":[\"card\"],\"source\":null,\"status\":\"succeeded\"}"</t>
  </si>
  <si>
    <t>gid://shopify/OrderTransaction/8583391150418</t>
  </si>
  <si>
    <t>2026-01-07T10:45:04Z</t>
  </si>
  <si>
    <t>re_3SYolWIkWweOM9jA0WECuz9a</t>
  </si>
  <si>
    <t>zOIiiyypjCuqXuudEvPQe4jWT</t>
  </si>
  <si>
    <t>"{\"id\":\"re_3SYolWIkWweOM9jA0WECuz9a\",\"amount\":3131,\"balance_transaction\":\"txn_3SYolWIkWweOM9jA05R0ehwS\",\"charge\":{\"id\":\"ch_3SYolWIkWweOM9jA0u1fFteK\",\"object\":\"charge\",\"amount\":3131,\"application_fee\":\"fee_1SYolXIkWweOM9jAllA5K3XW\",\"balance_transaction\":\"txn_3SYolWIkWweOM9jA0RKXAssu\",\"captured\":true,\"created\":1764425086,\"currency\":\"eur\",\"failure_code\":null,\"failure_message\":null,\"fraud_details\":{},\"livemode\":true,\"metadata\":{\"payment_id\":\"rO3innc7ZZ4DLvATgDHI7I5E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YolWIkWweOM9jA04ZSEFby\",\"payment_method\":\"pm_1SYolWIkWweOM9jAEO2ZKul3\",\"payment_method_details\":{\"card\":{\"amount_authorized\":3131,\"authorization_code\":\"191632\",\"brand\":\"visa\",\"checks\":{\"address_line1_check\":null,\"address_postal_code_check\":null,\"cvc_check\":null},\"country\":\"FR\",\"description\":\"Visa Signature\",\"ds_transaction_id\":null,\"exp_month\":1,\"exp_year\":2031,\"extended_authorization\":{\"status\":\"disabled\"},\"fingerprint\":\"DKx2FWDwKzK8t26p\",\"funding\":\"debit\",\"iin\":\"460312\",\"incremental_authorization\":{\"status\":\"unavailable\"},\"installments\":null,\"issuer\":\"Boursorama Banque\",\"last4\":\"0000\",\"mandate\":null,\"moto\":false,\"multicapture\":{\"status\":\"unavailable\"},\"network\":\"visa\",\"network_token\":{\"used\":false},\"network_transaction_id\":\"485333506879294\",\"overcapture\":{\"maximum_amount_capturable\":3131,\"status\":\"unavailable\"},\"payment_account_reference\":\"V001AAG8033310008607549000000\",\"regulated_status\":\"unregulated\",\"three_d_secure\":null,\"wallet\":{\"apple_pay\":{\"type\":\"apple_pay\"},\"dynamic_last4\":\"0388\",\"type\":\"apple_pay\"}},\"type\":\"card\"},\"refunded\":true,\"source\":null,\"status\":\"succeeded\",\"mit_params\":{\"network_transaction_id\":\"485333506879294\"}},\"object\":\"refund\",\"reason\":null,\"status\":\"succeeded\",\"created\":1767782704,\"currency\":\"eur\",\"metadata\":{\"payments_extension\":\"true\",\"payments_extension_type\":\"card\",\"reconciliation_flow\":\"payments_api\",\"refund_id\":\"zOIiiyypjCuqXuudEvPQe4jWT\"},\"payment_method_details\":{\"card\":{\"acquirer_reference_number\":null,\"acquirer_reference_number_status\":\"pending\"},\"type\":\"card\"},\"mit_params\":{}}"</t>
  </si>
  <si>
    <t>AS-96622</t>
  </si>
  <si>
    <t>gid://shopify/Order/7490362343762</t>
  </si>
  <si>
    <t>gid://shopify/OrderTransaction/8628911243602</t>
  </si>
  <si>
    <t>2026-01-23T19:15:27Z</t>
  </si>
  <si>
    <t>3JU93943UG659142U</t>
  </si>
  <si>
    <t>"{\"id\":\"3JU93943UG659142U\",\"intent\":\"CAPTURE\",\"status\":\"COMPLETED\",\"payment_source\":{\"paypal\":{\"email_address\":\"fernandomohedano@hotmail.com\",\"account_id\":\"Y6ZBPBGPW3AUC\",\"account_status\":\"VERIFIED\",\"name\":{\"given_name\":\"fernando\",\"surname\":\"mohedano mira\"},\"phone_number\":{\"national_number\":\"34981736510\"},\"address\":{\"address_line_1\":\"c\\/ cant\u00f3n de la le\u00f1a 4\",\"admin_area_2\":\"Camari\u00f1as\",\"admin_area_1\":\"La Coruna\",\"postal_code\":\"15123\",\"country_code\":\"ES\"}}},\"purchase_units\":[{\"reference_id\":\"default\",\"amount\":{\"currency_code\":\"EUR\",\"value\":\"47.90\",\"breakdown\":{\"item_total\":{\"currency_code\":\"EUR\",\"value\":\"42.95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Tretar - P\u00f3ster \\/ Madera negro \\/ 30x40\",\"custom_id\":\"{\\\"shop_id\\\":751927347,\\\"session_id\\\":\\\"rdYxQFqQ9mSdAj8VXKsH0OVHQ\\\"}\",\"invoice_id\":\"rdYxQFqQ9mSdAj8VXKsH0OVHQ\",\"soft_descriptor\":\"PAYPAL *ARTESTASTOR AR\",\"items\":[{\"name\":\"Tretar - P\u00f3ster \\/ Madera negro \\/ 30x40\",\"unit_amount\":{\"currency_code\":\"EUR\",\"value\":\"42.95\"},\"tax\":{\"currency_code\":\"EUR\",\"value\":\"0.00\"},\"quantity\":\"1\"}],\"shipping\":{\"name\":{\"full_name\":\"fernando mohedano mira\"},\"address\":{\"address_line_1\":\"c\\/ Rosal\u00eda de Castro 18-4\",\"admin_area_2\":\"Laxe\",\"admin_area_1\":\"La Coru\u00f1a\",\"postal_code\":\"15117\",\"country_code\":\"ES\"}},\"supplementary_data\":{\"tax_nexus\":[]},\"payments\":{\"captures\":[{\"id\":\"85H303628G6643444\",\"status\":\"COMPLETED\",\"amount\":{\"currency_code\":\"EUR\",\"value\":\"47.90\"},\"final_capture\":true,\"disbursement_mode\":\"INSTANT\",\"seller_protection\":{\"status\":\"ELIGIBLE\",\"dispute_categories\":[\"ITEM_NOT_RECEIVED\",\"UNAUTHORIZED_TRANSACTION\"]},\"seller_receivable_breakdown\":{\"gross_amount\":{\"currency_code\":\"EUR\",\"value\":\"47.90\"},\"paypal_fee\":{\"currency_code\":\"EUR\",\"value\":\"1.74\"},\"net_amount\":{\"currency_code\":\"EUR\",\"value\":\"46.16\"}},\"invoice_id\":\"rdYxQFqQ9mSdAj8VXKsH0OVHQ\",\"custom_id\":\"{\\\"shop_id\\\":751927347,\\\"session_id\\\":\\\"rdYxQFqQ9mSdAj8VXKsH0OVHQ\\\"}\",\"links\":[{\"href\":\"https:\\/\\/api.paypal.com\\/v2\\/payments\\/captures\\/85H303628G6643444\",\"rel\":\"self\",\"method\":\"GET\"},{\"href\":\"https:\\/\\/api.paypal.com\\/v2\\/payments\\/captures\\/85H303628G6643444\\/refund\",\"rel\":\"refund\",\"method\":\"POST\"},{\"href\":\"https:\\/\\/api.paypal.com\\/v2\\/checkout\\/orders\\/3JU93943UG659142U\",\"rel\":\"up\",\"method\":\"GET\"}],\"create_time\":\"2026-01-23T19:15:29Z\",\"update_time\":\"2026-01-23T19:15:29Z\"}]}}],\"payer\":{\"name\":{\"given_name\":\"fernando\",\"surname\":\"mohedano mira\"},\"email_address\":\"fernandomohedano@hotmail.com\",\"payer_id\":\"Y6ZBPBGPW3AUC\",\"phone\":{\"phone_number\":{\"national_number\":\"34981736510\"}},\"address\":{\"address_line_1\":\"c\\/ cant\u00f3n de la le\u00f1a 4\",\"admin_area_2\":\"Camari\u00f1as\",\"admin_area_1\":\"La Coruna\",\"postal_code\":\"15123\",\"country_code\":\"ES\"}},\"create_time\":\"2026-01-23T19:08:23Z\",\"update_time\":\"2026-01-23T19:15:29Z\",\"links\":[{\"href\":\"https:\\/\\/api.paypal.com\\/v2\\/checkout\\/orders\\/3JU93943UG659142U\",\"rel\":\"self\",\"method\":\"GET\"}]}"</t>
  </si>
  <si>
    <t>AS-96969</t>
  </si>
  <si>
    <t>gid://shopify/Order/7500391317842</t>
  </si>
  <si>
    <t>gid://shopify/OrderTransaction/8641200292178</t>
  </si>
  <si>
    <t>2026-01-28T09:30:06Z</t>
  </si>
  <si>
    <t>66743205EW717180X</t>
  </si>
  <si>
    <t>"{\"id\":\"66743205EW717180X\",\"intent\":\"CAPTURE\",\"status\":\"COMPLETED\",\"payment_source\":{\"paypal\":{\"email_address\":\"sarapedretti1988@gmail.com\",\"account_id\":\"X6DQSAPXMNULN\",\"account_status\":\"VERIFIED\",\"name\":{\"given_name\":\"SARA\",\"surname\":\"PEDRETTI\"},\"phone_number\":{\"national_number\":\"393478130536\"},\"address\":{\"address_line_1\":\"10 VIA ANWAR SADAT\",\"admin_area_2\":\"COLLECCHIO \",\"admin_area_1\":\"PR\",\"postal_code\":\"43044\",\"country_code\":\"IT\"}}},\"purchase_units\":[{\"reference_id\":\"default\",\"amount\":{\"currency_code\":\"EUR\",\"value\":\"64.95\",\"breakdown\":{\"item_total\":{\"currency_code\":\"EUR\",\"value\":\"64.95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Prada Marfa - Lienzo \\/ Madera negro \\/ 30x40\",\"custom_id\":\"{\\\"shop_id\\\":751927347,\\\"session_id\\\":\\\"ryLvIMzQ8uQcE2xuxcTeGSSmD\\\"}\",\"invoice_id\":\"ryLvIMzQ8uQcE2xuxcTeGSSmD\",\"items\":[{\"name\":\"Prada Marfa - Lienzo \\/ Madera negro \\/ 30x40\",\"unit_amount\":{\"currency_code\":\"EUR\",\"value\":\"64.95\"},\"tax\":{\"currency_code\":\"EUR\",\"value\":\"0.00\"},\"quantity\":\"1\"}],\"shipping\":{\"name\":{\"full_name\":\"Nicola Bertinelli\"},\"address\":{\"address_line_1\":\"Strada Costa Garibalda 25\",\"admin_area_2\":\"Medesano\",\"admin_area_1\":\"Parma\",\"postal_code\":\"43014\",\"country_code\":\"IT\"}},\"payments\":{\"captures\":[{\"id\":\"3FD8504005544723T\",\"status\":\"COMPLETED\",\"amount\":{\"currency_code\":\"EUR\",\"value\":\"64.95\"},\"final_capture\":true,\"disbursement_mode\":\"INSTANT\",\"seller_protection\":{\"status\":\"ELIGIBLE\",\"dispute_categories\":[\"ITEM_NOT_RECEIVED\",\"UNAUTHORIZED_TRANSACTION\"]},\"seller_receivable_breakdown\":{\"gross_amount\":{\"currency_code\":\"EUR\",\"value\":\"64.95\"},\"paypal_fee\":{\"currency_code\":\"EUR\",\"value\":\"2.23\"},\"net_amount\":{\"currency_code\":\"EUR\",\"value\":\"62.72\"}},\"invoice_id\":\"ryLvIMzQ8uQcE2xuxcTeGSSmD\",\"custom_id\":\"{\\\"shop_id\\\":751927347,\\\"session_id\\\":\\\"ryLvIMzQ8uQcE2xuxcTeGSSmD\\\"}\",\"links\":[{\"href\":\"https:\\/\\/api.paypal.com\\/v2\\/payments\\/captures\\/3FD8504005544723T\",\"rel\":\"self\",\"method\":\"GET\"},{\"href\":\"https:\\/\\/api.paypal.com\\/v2\\/payments\\/captures\\/3FD8504005544723T\\/refund\",\"rel\":\"refund\",\"method\":\"POST\"},{\"href\":\"https:\\/\\/api.paypal.com\\/v2\\/checkout\\/orders\\/66743205EW717180X\",\"rel\":\"up\",\"method\":\"GET\"}],\"create_time\":\"2026-01-28T09:30:08Z\",\"update_time\":\"2026-01-28T09:30:08Z\"}]}}],\"payer\":{\"name\":{\"given_name\":\"SARA\",\"surname\":\"PEDRETTI\"},\"email_address\":\"sarapedretti1988@gmail.com\",\"payer_id\":\"X6DQSAPXMNULN\",\"phone\":{\"phone_number\":{\"national_number\":\"393478130536\"}},\"address\":{\"address_line_1\":\"10 VIA ANWAR SADAT\",\"admin_area_2\":\"COLLECCHIO \",\"admin_area_1\":\"PR\",\"postal_code\":\"43044\",\"country_code\":\"IT\"}},\"create_time\":\"2026-01-28T09:29:45Z\",\"update_time\":\"2026-01-28T09:30:08Z\",\"links\":[{\"href\":\"https:\\/\\/api.paypal.com\\/v2\\/checkout\\/orders\\/66743205EW717180X\",\"rel\":\"self\",\"method\":\"GET\"}]}"</t>
  </si>
  <si>
    <t>AS-96655</t>
  </si>
  <si>
    <t>gid://shopify/Order/7491930620242</t>
  </si>
  <si>
    <t>gid://shopify/OrderTransaction/8630817947986</t>
  </si>
  <si>
    <t>2026-01-24T13:13:39Z</t>
  </si>
  <si>
    <t>ch_3St6emIkWweOM9jA2LQxu2We</t>
  </si>
  <si>
    <t>rmziQ5IOQgkHMb8J3oQHqbw8h</t>
  </si>
  <si>
    <t>pi_3St6emIkWweOM9jA2kI6rljW</t>
  </si>
  <si>
    <t>"{\"id\":\"pi_3St6emIkWweOM9jA2kI6rljW\",\"object\":\"payment_intent\",\"amount\":18968,\"amount_capturable\":0,\"amount_received\":18968,\"canceled_at\":null,\"cancellation_reason\":null,\"capture_method\":\"automatic\",\"latest_charge\":{\"id\":\"ch_3St6emIkWweOM9jA2LQxu2We\",\"object\":\"charge\",\"amount\":18968,\"application_fee\":\"fee_1St6enIkWweOM9jAsVSV17Tm\",\"balance_transaction\":\"txn_3St6emIkWweOM9jA2UXuJsOr\",\"captured\":true,\"created\":1769260420,\"currency\":\"eur\",\"failure_code\":null,\"failure_message\":null,\"fraud_details\":{},\"livemode\":true,\"metadata\":{\"payment_id\":\"rmziQ5IOQgkHMb8J3oQHqbw8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6emIkWweOM9jA2kI6rljW\",\"payment_method\":\"pm_1St6emIkWweOM9jAfZViiExm\",\"payment_method_details\":{\"card\":{\"amount_authorized\":18968,\"authorization_code\":\"896178\",\"brand\":\"mastercard\",\"checks\":{\"address_line1_check\":null,\"address_postal_code_check\":null,\"cvc_check\":null},\"country\":\"FR\",\"description\":\"MasterCard Standard Card Immediate Debit\",\"ds_transaction_id\":null,\"exp_month\":2,\"exp_year\":2029,\"extended_authorization\":{\"status\":\"disabled\"},\"fingerprint\":\"m9xaK5vhjgcOr4u8\",\"funding\":\"debit\",\"iin\":\"546031\",\"incremental_authorization\":{\"status\":\"unavailable\"},\"installments\":null,\"issuer\":\"CREDIT AGRICOLE S.A.\",\"last4\":\"0000\",\"mandate\":null,\"moto\":false,\"multicapture\":{\"status\":\"unavailable\"},\"network\":\"mastercard\",\"network_token\":{\"used\":false},\"network_transaction_id\":\"TCSYPSM1J0124\",\"overcapture\":{\"maximum_amount_capturable\":18968,\"status\":\"unavailable\"},\"payment_account_reference\":\"5001B9WGFO5IXOWH1VEY3KJQT2YGM\",\"regulated_status\":\"unregulated\",\"three_d_secure\":null,\"wallet\":{\"apple_pay\":{\"type\":\"apple_pay\"},\"dynamic_last4\":\"1124\",\"type\":\"apple_pay\"}},\"type\":\"card\"},\"refunded\":false,\"source\":null,\"status\":\"succeeded\",\"mit_params\":{\"network_transaction_id\":\"TCSYPSM1J0124\"}},\"confirmation_method\":\"manual\",\"created\":1769260420,\"currency\":\"eur\",\"customer\":null,\"last_payment_error\":null,\"livemode\":true,\"metadata\":{\"payment_id\":\"rmziQ5IOQgkHMb8J3oQHqbw8h\",\"payments_extension\":\"true\",\"payments_extension_type\":\"card\",\"reconciliation_flow\":\"payments_api\",\"shop_id\":\"751927347\"},\"next_action\":null,\"payment_method\":\"pm_1St6emIkWweOM9jAfZViiExm\",\"payment_method_types\":[\"card\"],\"source\":null,\"status\":\"succeeded\"}"</t>
  </si>
  <si>
    <t>AS-97126</t>
  </si>
  <si>
    <t>gid://shopify/Order/7513717702994</t>
  </si>
  <si>
    <t>gid://shopify/OrderTransaction/8647473365330</t>
  </si>
  <si>
    <t>2026-01-30T12:22:57Z</t>
  </si>
  <si>
    <t>py_3SvGj0IkWweOM9jA2PchkVnX</t>
  </si>
  <si>
    <t>rN6dqzMtjyu43lSm8UQuW7uam</t>
  </si>
  <si>
    <t>"{\"id\":\"py_3SvGj0IkWweOM9jA2PchkVnX\",\"object\":\"charge\",\"amount\":8990,\"application_fee\":\"fee_1SvGk5IkWweOM9jA80B4qjd0\",\"balance_transaction\":\"txn_3SvGj0IkWweOM9jA2wNIaXW5\",\"captured\":true,\"created\":1769775845,\"currency\":\"eur\",\"failure_code\":null,\"failure_message\":null,\"fraud_details\":{},\"livemode\":true,\"metadata\":{\"payments_extension_type\":\"klarna\",\"payments_extension\":\"true\",\"shop_id\":\"751927347\",\"reconciliation_flow\":\"payments_api\",\"payment_id\":\"rN6dqzMtjyu43lSm8UQuW7uam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vGj0IkWweOM9jA2YmJzKeb\",\"payment_method\":\"pm_1SvGj0IkWweOM9jAtjI13a2u\",\"payment_method_details\":{\"klarna\":{\"payer_details\":{\"address\":{\"country\":\"DE\"}},\"payment_method_category\":\"pay_later\",\"preferred_locale\":\"de-DE\"},\"type\":\"klarna\"},\"refunded\":false,\"source\":null,\"status\":\"succeeded\"}"</t>
  </si>
  <si>
    <t>AS-95562</t>
  </si>
  <si>
    <t>gid://shopify/Order/7419078902098</t>
  </si>
  <si>
    <t>gid://shopify/OrderTransaction/8592121266514</t>
  </si>
  <si>
    <t>2026-01-10T16:02:53Z</t>
  </si>
  <si>
    <t>ch_3So4csIkWweOM9jA2bgi6ESG</t>
  </si>
  <si>
    <t>rQiiEUh7EF4Vph8b0YWKCee3C</t>
  </si>
  <si>
    <t>pi_3So4csIkWweOM9jA2IwEc3LC</t>
  </si>
  <si>
    <t>"{\"id\":\"pi_3So4csIkWweOM9jA2IwEc3LC\",\"object\":\"payment_intent\",\"amount\":12231,\"amount_capturable\":0,\"amount_received\":12231,\"canceled_at\":null,\"cancellation_reason\":null,\"capture_method\":\"automatic\",\"latest_charge\":{\"id\":\"ch_3So4csIkWweOM9jA2bgi6ESG\",\"object\":\"charge\",\"amount\":12231,\"application_fee\":\"fee_1So4cuIkWweOM9jA1wzUeRlG\",\"balance_transaction\":\"txn_3So4csIkWweOM9jA2eP0pL2B\",\"captured\":true,\"created\":1768060975,\"currency\":\"eur\",\"failure_code\":null,\"failure_message\":null,\"fraud_details\":{},\"livemode\":true,\"metadata\":{\"payment_id\":\"rQiiEUh7EF4Vph8b0YWKCee3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4csIkWweOM9jA2IwEc3LC\",\"payment_method\":\"pm_1So4csIkWweOM9jAL2pDxqJl\",\"payment_method_details\":{\"card\":{\"amount_authorized\":12231,\"authorization_code\":\"VURPN4\",\"brand\":\"visa\",\"checks\":{\"address_line1_check\":\"pass\",\"address_postal_code_check\":\"pass\",\"cvc_check\":\"pass\"},\"country\":\"IT\",\"description\":\"Visa Infinite\",\"ds_transaction_id\":null,\"exp_month\":9,\"exp_year\":2029,\"extended_authorization\":{\"status\":\"disabled\"},\"fingerprint\":\"1ZeehLAuMxhSdHPg\",\"funding\":\"debit\",\"iin\":\"413884\",\"incremental_authorization\":{\"status\":\"unavailable\"},\"installments\":null,\"issuer\":\"REVOLUT BANK UAB\",\"last4\":\"8401\",\"mandate\":null,\"moto\":false,\"multicapture\":{\"status\":\"unavailable\"},\"network\":\"visa\",\"network_token\":{\"used\":false},\"network_transaction_id\":\"486010577762104\",\"overcapture\":{\"maximum_amount_capturable\":12231,\"status\":\"unavailable\"},\"payment_account_reference\":\"V0010013824302252838632510141\",\"regulated_status\":\"unregulated\",\"three_d_secure\":null,\"wallet\":null},\"type\":\"card\"},\"refunded\":false,\"source\":null,\"status\":\"succeeded\",\"mit_params\":{\"network_transaction_id\":\"486010577762104\"}},\"confirmation_method\":\"manual\",\"created\":1768060974,\"currency\":\"eur\",\"customer\":null,\"last_payment_error\":null,\"livemode\":true,\"metadata\":{\"payment_id\":\"rQiiEUh7EF4Vph8b0YWKCee3C\",\"payments_extension\":\"true\",\"payments_extension_type\":\"card\",\"reconciliation_flow\":\"payments_api\",\"shop_id\":\"751927347\"},\"next_action\":null,\"payment_method\":\"pm_1So4csIkWweOM9jAL2pDxqJl\",\"payment_method_types\":[\"card\"],\"source\":null,\"status\":\"succeeded\"}"</t>
  </si>
  <si>
    <t>AS-96993</t>
  </si>
  <si>
    <t>gid://shopify/Order/7509113569618</t>
  </si>
  <si>
    <t>gid://shopify/OrderTransaction/8642222293330</t>
  </si>
  <si>
    <t>2026-01-28T16:20:17Z</t>
  </si>
  <si>
    <t>ch_3SubTaIkWweOM9jA0sJsWxXN</t>
  </si>
  <si>
    <t>rSUzozsXs5kmwNYTe6YCgBf5n</t>
  </si>
  <si>
    <t>pi_3SubTaIkWweOM9jA0NzPVYG1</t>
  </si>
  <si>
    <t>"{\"id\":\"pi_3SubTaIkWweOM9jA0NzPVYG1\",\"object\":\"payment_intent\",\"amount\":2990,\"amount_capturable\":0,\"amount_received\":2990,\"canceled_at\":null,\"cancellation_reason\":null,\"capture_method\":\"automatic\",\"latest_charge\":{\"id\":\"ch_3SubTaIkWweOM9jA0sJsWxXN\",\"object\":\"charge\",\"amount\":2990,\"application_fee\":\"fee_1SubTdIkWweOM9jAFv2nvLtx\",\"balance_transaction\":\"txn_3SubTaIkWweOM9jA0AipgoGM\",\"captured\":true,\"created\":1769617220,\"currency\":\"eur\",\"failure_code\":null,\"failure_message\":null,\"fraud_details\":{},\"livemode\":true,\"metadata\":{\"payment_id\":\"rSUzozsXs5kmwNYTe6YCgBf5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bTaIkWweOM9jA0NzPVYG1\",\"payment_method\":\"pm_1SubTaIkWweOM9jA0HKOINPs\",\"payment_method_details\":{\"card\":{\"amount_authorized\":2990,\"authorization_code\":\"653071\",\"brand\":\"visa\",\"checks\":{\"address_line1_check\":\"unavailable\",\"address_postal_code_check\":\"unavailable\",\"cvc_check\":null},\"country\":\"ES\",\"description\":\"Visa Classic\",\"ds_transaction_id\":null,\"exp_month\":12,\"exp_year\":2026,\"extended_authorization\":{\"status\":\"disabled\"},\"fingerprint\":\"xXJWzibK7ZxWo0EZ\",\"funding\":\"debit\",\"iin\":\"492167\",\"incremental_authorization\":{\"status\":\"unavailable\"},\"installments\":null,\"issuer\":\"KUTXABANK, S.A.\",\"last4\":\"4538\",\"mandate\":null,\"moto\":false,\"multicapture\":{\"status\":\"unavailable\"},\"network\":\"visa\",\"network_token\":{\"used\":true},\"network_transaction_id\":\"486028588201479\",\"overcapture\":{\"maximum_amount_capturable\":2990,\"status\":\"unavailable\"},\"payment_account_reference\":\"V0010014618285381985729744071\",\"regulated_status\":\"unregulated\",\"three_d_secure\":null,\"wallet\":null},\"type\":\"card\"},\"refunded\":false,\"source\":null,\"status\":\"succeeded\",\"mit_params\":{\"network_transaction_id\":\"486028588201479\"}},\"confirmation_method\":\"manual\",\"created\":1769617218,\"currency\":\"eur\",\"customer\":null,\"last_payment_error\":null,\"livemode\":true,\"metadata\":{\"payment_id\":\"rSUzozsXs5kmwNYTe6YCgBf5n\",\"payments_extension\":\"true\",\"payments_extension_type\":\"card\",\"reconciliation_flow\":\"payments_api\",\"shop_id\":\"751927347\"},\"next_action\":null,\"payment_method\":\"pm_1SubTaIkWweOM9jA0HKOINPs\",\"payment_method_types\":[\"card\"],\"source\":null,\"status\":\"succeeded\"}"</t>
  </si>
  <si>
    <t>AS-95999</t>
  </si>
  <si>
    <t>gid://shopify/Order/7430372950354</t>
  </si>
  <si>
    <t>gid://shopify/OrderTransaction/8604874441042</t>
  </si>
  <si>
    <t>2026-01-15T15:34:26Z</t>
  </si>
  <si>
    <t>ch_3SpsZ5IkWweOM9jA02D4Q31H</t>
  </si>
  <si>
    <t>r2fZDCt60m7hQqXSeOzy6eQtk</t>
  </si>
  <si>
    <t>pi_3SpsZ5IkWweOM9jA0U92vBSC</t>
  </si>
  <si>
    <t>"{\"id\":\"pi_3SpsZ5IkWweOM9jA0U92vBSC\",\"object\":\"payment_intent\",\"amount\":5391,\"amount_capturable\":0,\"amount_received\":5391,\"canceled_at\":null,\"cancellation_reason\":null,\"capture_method\":\"automatic\",\"latest_charge\":{\"id\":\"ch_3SpsZ5IkWweOM9jA02D4Q31H\",\"object\":\"charge\",\"amount\":5391,\"application_fee\":\"fee_1SpsZ6IkWweOM9jAbybeSjr5\",\"balance_transaction\":\"txn_3SpsZ5IkWweOM9jA04wiFJL3\",\"captured\":true,\"created\":1768491268,\"currency\":\"eur\",\"failure_code\":null,\"failure_message\":null,\"fraud_details\":{},\"livemode\":true,\"metadata\":{\"payment_id\":\"r2fZDCt60m7hQqXSeOzy6eQt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sZ5IkWweOM9jA0U92vBSC\",\"payment_method\":\"pm_1SpsZ5IkWweOM9jAmEVdIMML\",\"payment_method_details\":{\"card\":{\"amount_authorized\":5391,\"authorization_code\":\"565265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Oz9ss5v03JeJ14ZC\",\"funding\":\"credit\",\"iin\":\"474678\",\"incremental_authorization\":{\"status\":\"unavailable\"},\"installments\":null,\"issuer\":\"Kutxabank, S.A.\",\"last4\":\"0000\",\"mandate\":null,\"moto\":false,\"multicapture\":{\"status\":\"unavailable\"},\"network\":\"visa\",\"network_token\":{\"used\":false},\"network_transaction_id\":\"486015560688372\",\"overcapture\":{\"maximum_amount_capturable\":5391,\"status\":\"unavailable\"},\"payment_account_reference\":\"V0010015825271527063641864570\",\"regulated_status\":\"unregulated\",\"three_d_secure\":null,\"wallet\":{\"apple_pay\":{\"type\":\"apple_pay\"},\"dynamic_last4\":\"1707\",\"type\":\"apple_pay\"}},\"type\":\"card\"},\"refunded\":false,\"source\":null,\"status\":\"succeeded\",\"mit_params\":{\"network_transaction_id\":\"486015560688372\"}},\"confirmation_method\":\"manual\",\"created\":1768491267,\"currency\":\"eur\",\"customer\":null,\"last_payment_error\":null,\"livemode\":true,\"metadata\":{\"payment_id\":\"r2fZDCt60m7hQqXSeOzy6eQtk\",\"payments_extension\":\"true\",\"payments_extension_type\":\"card\",\"reconciliation_flow\":\"payments_api\",\"shop_id\":\"751927347\"},\"next_action\":null,\"payment_method\":\"pm_1SpsZ5IkWweOM9jAmEVdIMML\",\"payment_method_types\":[\"card\"],\"source\":null,\"status\":\"succeeded\"}"</t>
  </si>
  <si>
    <t>AS-96481</t>
  </si>
  <si>
    <t>gid://shopify/Order/7446147760466</t>
  </si>
  <si>
    <t>gid://shopify/OrderTransaction/8623821914450</t>
  </si>
  <si>
    <t>2026-01-21T17:48:19Z</t>
  </si>
  <si>
    <t>ch_3Ss5VwIkWweOM9jA2ErnCesd</t>
  </si>
  <si>
    <t>rOAFnLCu5WqkiUJ6LiN1i9qpJ</t>
  </si>
  <si>
    <t>pi_3Ss5VwIkWweOM9jA2U3qdSWa</t>
  </si>
  <si>
    <t>"{\"id\":\"pi_3Ss5VwIkWweOM9jA2U3qdSWa\",\"object\":\"payment_intent\",\"amount\":3906,\"amount_capturable\":0,\"amount_received\":3906,\"canceled_at\":null,\"cancellation_reason\":null,\"capture_method\":\"automatic\",\"latest_charge\":{\"id\":\"ch_3Ss5VwIkWweOM9jA2ErnCesd\",\"object\":\"charge\",\"amount\":3906,\"application_fee\":\"fee_1Ss5VxIkWweOM9jAuNUHNukE\",\"balance_transaction\":\"txn_3Ss5VwIkWweOM9jA2S0bbuUX\",\"captured\":true,\"created\":1769017700,\"currency\":\"eur\",\"failure_code\":null,\"failure_message\":null,\"fraud_details\":{},\"livemode\":true,\"metadata\":{\"payment_id\":\"rOAFnLCu5WqkiUJ6LiN1i9qp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5VwIkWweOM9jA2U3qdSWa\",\"payment_method\":\"pm_1Ss5VwIkWweOM9jApCqp2HkG\",\"payment_method_details\":{\"card\":{\"amount_authorized\":3906,\"authorization_code\":\"551095\",\"brand\":\"visa\",\"checks\":{\"address_line1_check\":\"unavailable\",\"address_postal_code_check\":\"unavailable\",\"cvc_check\":null},\"country\":\"ES\",\"description\":\"Visa Classic\",\"ds_transaction_id\":null,\"exp_month\":10,\"exp_year\":2026,\"extended_authorization\":{\"status\":\"disabled\"},\"fingerprint\":\"ZAQMAZCClvEGNUgG\",\"funding\":\"credit\",\"iin\":\"492163\",\"incremental_authorization\":{\"status\":\"unavailable\"},\"installments\":null,\"issuer\":\"IBERCAJA BANCO S.A\",\"last4\":\"7927\",\"mandate\":null,\"moto\":false,\"multicapture\":{\"status\":\"unavailable\"},\"network\":\"visa\",\"network_token\":{\"used\":true},\"network_transaction_id\":\"486021641004983\",\"overcapture\":{\"maximum_amount_capturable\":3906,\"status\":\"unavailable\"},\"payment_account_reference\":\"V0010015818294574610024392966\",\"regulated_status\":\"unregulated\",\"three_d_secure\":null,\"wallet\":null},\"type\":\"card\"},\"refunded\":false,\"source\":null,\"status\":\"succeeded\",\"mit_params\":{\"network_transaction_id\":\"486021641004983\"}},\"confirmation_method\":\"manual\",\"created\":1769017700,\"currency\":\"eur\",\"customer\":null,\"last_payment_error\":null,\"livemode\":true,\"metadata\":{\"payment_id\":\"rOAFnLCu5WqkiUJ6LiN1i9qpJ\",\"payments_extension\":\"true\",\"payments_extension_type\":\"card\",\"reconciliation_flow\":\"payments_api\",\"shop_id\":\"751927347\"},\"next_action\":null,\"payment_method\":\"pm_1Ss5VwIkWweOM9jApCqp2HkG\",\"payment_method_types\":[\"card\"],\"source\":null,\"status\":\"succeeded\"}"</t>
  </si>
  <si>
    <t>AS-95974</t>
  </si>
  <si>
    <t>gid://shopify/Order/7429766349138</t>
  </si>
  <si>
    <t>gid://shopify/OrderTransaction/8604101411154</t>
  </si>
  <si>
    <t>2026-01-15T10:42:37Z</t>
  </si>
  <si>
    <t>ch_3Spo0fIkWweOM9jA1jzXaHem</t>
  </si>
  <si>
    <t>rBx2ckDFr5mS569U8YuIBiV6d</t>
  </si>
  <si>
    <t>pi_3Spo0fIkWweOM9jA1prCMdSp</t>
  </si>
  <si>
    <t>"{\"id\":\"pi_3Spo0fIkWweOM9jA1prCMdSp\",\"object\":\"payment_intent\",\"amount\":12231,\"amount_capturable\":0,\"amount_received\":12231,\"canceled_at\":null,\"cancellation_reason\":null,\"capture_method\":\"automatic\",\"latest_charge\":{\"id\":\"ch_3Spo0fIkWweOM9jA1jzXaHem\",\"object\":\"charge\",\"amount\":12231,\"application_fee\":\"fee_1Spo0iIkWweOM9jAzpgkuty2\",\"balance_transaction\":\"txn_3Spo0fIkWweOM9jA1al3099m\",\"captured\":true,\"created\":1768473759,\"currency\":\"eur\",\"failure_code\":null,\"failure_message\":null,\"fraud_details\":{},\"livemode\":true,\"metadata\":{\"payment_id\":\"rBx2ckDFr5mS569U8YuIBiV6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o0fIkWweOM9jA1prCMdSp\",\"payment_method\":\"pm_1Spo0fIkWweOM9jA1y9jk9re\",\"payment_method_details\":{\"card\":{\"amount_authorized\":12231,\"authorization_code\":\"525793\",\"brand\":\"visa\",\"checks\":{\"address_line1_check\":\"unavailable\",\"address_postal_code_check\":\"unavailable\",\"cvc_check\":\"pass\"},\"country\":\"ES\",\"description\":\"Visa Classic\",\"ds_transaction_id\":null,\"exp_month\":9,\"exp_year\":2029,\"extended_authorization\":{\"status\":\"disabled\"},\"fingerprint\":\"ALnNjnHq9kQb46Ca\",\"funding\":\"credit\",\"iin\":\"492107\",\"incremental_authorization\":{\"status\":\"unavailable\"},\"installments\":null,\"issuer\":\"KUTXABANK, S.A.\",\"last4\":\"4405\",\"mandate\":null,\"moto\":false,\"multicapture\":{\"status\":\"unavailable\"},\"network\":\"visa\",\"network_token\":{\"used\":false},\"network_transaction_id\":\"486015385594764\",\"overcapture\":{\"maximum_amount_capturable\":12231,\"status\":\"unavailable\"},\"payment_account_reference\":\"V0010013825281374325276935495\",\"regulated_status\":\"unregulated\",\"three_d_secure\":null,\"wallet\":null},\"type\":\"card\"},\"refunded\":false,\"source\":null,\"status\":\"succeeded\",\"mit_params\":{\"network_transaction_id\":\"486015385594764\"}},\"confirmation_method\":\"manual\",\"created\":1768473757,\"currency\":\"eur\",\"customer\":null,\"last_payment_error\":null,\"livemode\":true,\"metadata\":{\"payment_id\":\"rBx2ckDFr5mS569U8YuIBiV6d\",\"payments_extension\":\"true\",\"payments_extension_type\":\"card\",\"reconciliation_flow\":\"payments_api\",\"shop_id\":\"751927347\"},\"next_action\":null,\"payment_method\":\"pm_1Spo0fIkWweOM9jA1y9jk9re\",\"payment_method_types\":[\"card\"],\"source\":null,\"status\":\"succeeded\"}"</t>
  </si>
  <si>
    <t>AS-95721</t>
  </si>
  <si>
    <t>gid://shopify/Order/7421854777682</t>
  </si>
  <si>
    <t>gid://shopify/OrderTransaction/8595296354642</t>
  </si>
  <si>
    <t>2026-01-11T22:13:07Z</t>
  </si>
  <si>
    <t>ch_3SoWsiIkWweOM9jA22GQm4oC</t>
  </si>
  <si>
    <t>rIufnMYjCaVh6se1bMRGJl3tE</t>
  </si>
  <si>
    <t>pi_3SoWsiIkWweOM9jA29kkwuoa</t>
  </si>
  <si>
    <t>"{\"id\":\"pi_3SoWsiIkWweOM9jA29kkwuoa\",\"object\":\"payment_intent\",\"amount\":50283,\"amount_capturable\":0,\"amount_received\":0,\"canceled_at\":null,\"cancellation_reason\":null,\"capture_method\":\"automatic\",\"latest_charge\":{\"id\":\"ch_3SoWsiIkWweOM9jA22GQm4oC\",\"object\":\"charge\",\"amount\":50283,\"application_fee\":null,\"balance_transaction\":null,\"captured\":false,\"created\":1768169675,\"currency\":\"eur\",\"failure_code\":\"card_declined\",\"failure_message\":\"Your card has insufficient funds.\",\"fraud_details\":{},\"livemode\":true,\"metadata\":{\"payment_id\":\"rIufnMYjCaVh6se1bMRGJl3tE\",\"payments_extension\":\"true\",\"payments_extension_type\":\"card\",\"reconciliation_flow\":\"payments_api\",\"shop_id\":\"751927347\"},\"outcome\":{\"advice_code\":\"try_again_later\",\"network_advice_code\":null,\"network_decline_code\":\"51\",\"network_status\":\"declined_by_network\",\"reason\":\"insufficient_funds\",\"risk_level\":\"normal\",\"seller_message\":\"The bank returned the decline code `insufficient_funds`.\",\"type\":\"issuer_declined\"},\"paid\":false,\"payment_intent\":\"pi_3SoWsiIkWweOM9jA29kkwuoa\",\"payment_method\":\"pm_1SoWsiIkWweOM9jA8xRjZ7tl\",\"payment_method_details\":{\"card\":{\"amount_authorized\":null,\"authorization_code\":null,\"brand\":\"mastercard\",\"checks\":{\"address_line1_check\":\"unavailable\",\"address_postal_code_check\":\"unavailable\",\"cvc_check\":\"unavailable\"},\"country\":\"FR\",\"description\":\"Gold MasterCard Card Immediate Debit\",\"ds_transaction_id\":null,\"exp_month\":5,\"exp_year\":2028,\"extended_authorization\":{\"status\":\"disabled\"},\"fingerprint\":\"LqTi63nWQhHwK5ma\",\"funding\":\"debit\",\"iin\":\"559809\",\"incremental_authorization\":{\"status\":\"unavailable\"},\"installments\":null,\"issuer\":\"CREDIT MUTUEL ARKEA\",\"last4\":\"6730\",\"mandate\":null,\"moto\":false,\"multicapture\":{\"status\":\"unavailable\"},\"network\":\"mastercard\",\"network_token\":{\"used\":false},\"network_transaction_id\":\"TCGRN3IW50111\",\"overcapture\":{\"maximum_amount_capturable\":50283,\"status\":\"unavailable\"},\"payment_account_reference\":\"50013T9SE6TC11U15SJ6U93QHP4TM\",\"regulated_status\":\"unregulated\",\"three_d_secure\":{\"authentication_flow\":\"challenge\",\"electronic_commerce_indicator\":\"02\",\"exemption_indicator\":null,\"result\":\"authenticated\",\"result_reason\":null,\"transaction_id\":\"e9d447f9-7d6f-414a-bd0a-2d1d7d26151a\",\"version\":\"2.2.0\"},\"wallet\":null},\"type\":\"card\"},\"refunded\":false,\"source\":null,\"status\":\"failed\",\"mit_params\":{\"network_transaction_id\":\"TCGRN3IW50111\"}},\"confirmation_method\":\"manual\",\"created\":1768169588,\"currency\":\"eur\",\"customer\":null,\"last_payment_error\":{\"advice_code\":\"try_again_later\",\"charge\":\"ch_3SoWsiIkWweOM9jA22GQm4oC\",\"code\":\"card_declined\",\"decline_code\":\"insufficient_funds\",\"doc_url\":\"https:\\/\\/stripe.com\\/docs\\/error-codes\\/card-declined\",\"message\":\"Your card has insufficient funds.\",\"network_decline_code\":\"51\",\"payment_method\":{\"id\":\"pm_1SoWsiIkWweOM9jA8xRjZ7tl\",\"object\":\"payment_method\",\"card\":{\"brand\":\"mastercard\",\"checks\":{\"address_line1_check\":\"unavailable\",\"address_postal_code_check\":\"unavailable\",\"cvc_check\":\"unavailable\"},\"country\":\"FR\",\"description\":\"Gold MasterCard Card Immediate Debit\",\"display_brand\":\"mastercard\",\"exp_month\":5,\"exp_year\":2028,\"fingerprint\":\"LqTi63nWQhHwK5ma\",\"funding\":\"debit\",\"generated_from\":null,\"iin\":\"559809\",\"issuer\":\"CREDIT MUTUEL ARKEA\",\"last4\":\"6730\",\"network_token\":null,\"networks\":{\"available\":[\"mastercard\"],\"preferred\":null},\"payment_account_reference\":null,\"regulated_status\":\"unregulated\",\"three_d_secure_usage\":{\"supported\":true},\"wallet\":null},\"created\":1768169588,\"livemode\":true,\"metadata\":{},\"type\":\"card\"},\"type\":\"card_error\"},\"livemode\":true,\"metadata\":{\"payment_id\":\"rIufnMYjCaVh6se1bMRGJl3tE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</si>
  <si>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gid://shopify/OrderTransaction/8595302580562</t>
  </si>
  <si>
    <t>2026-01-11T22:16:43Z</t>
  </si>
  <si>
    <t>ch_3SoWwCIkWweOM9jA299Dgqcn</t>
  </si>
  <si>
    <t>rYzrSwF3l1B6wIk6G5baDdYkY</t>
  </si>
  <si>
    <t>pi_3SoWwCIkWweOM9jA2h6hQKMN</t>
  </si>
  <si>
    <t>"{\"id\":\"pi_3SoWwCIkWweOM9jA2h6hQKMN\",\"object\":\"payment_intent\",\"amount\":50283,\"amount_capturable\":0,\"amount_received\":50283,\"canceled_at\":null,\"cancellation_reason\":null,\"capture_method\":\"automatic\",\"latest_charge\":{\"id\":\"ch_3SoWwCIkWweOM9jA299Dgqcn\",\"object\":\"charge\",\"amount\":50283,\"application_fee\":\"fee_1SoWwmIkWweOM9jAGayTprHd\",\"balance_transaction\":\"txn_3SoWwCIkWweOM9jA2bJuS0ZH\",\"captured\":true,\"created\":1768169840,\"currency\":\"eur\",\"failure_code\":null,\"failure_message\":null,\"fraud_details\":{},\"livemode\":true,\"metadata\":{\"payment_id\":\"rYzrSwF3l1B6wIk6G5baDdYk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WwCIkWweOM9jA2h6hQKMN\",\"payment_method\":\"pm_1SoWwCIkWweOM9jADkdeP2LX\",\"payment_method_details\":{\"card\":{\"amount_authorized\":50283,\"authorization_code\":\"831024\",\"brand\":\"mastercard\",\"checks\":{\"address_line1_check\":\"unavailable\",\"address_postal_code_check\":\"unavailable\",\"cvc_check\":\"pass\"},\"country\":\"FR\",\"description\":\"Gold MasterCard Card Immediate Debit\",\"ds_transaction_id\":null,\"exp_month\":5,\"exp_year\":2028,\"extended_authorization\":{\"status\":\"disabled\"},\"fingerprint\":\"LqTi63nWQhHwK5ma\",\"funding\":\"debit\",\"iin\":\"559809\",\"incremental_authorization\":{\"status\":\"unavailable\"},\"installments\":null,\"issuer\":\"CREDIT MUTUEL ARKEA\",\"last4\":\"6730\",\"mandate\":null,\"moto\":false,\"multicapture\":{\"status\":\"unavailable\"},\"network\":\"mastercard\",\"network_token\":{\"used\":false},\"network_transaction_id\":\"TCGFW2FW70111\",\"overcapture\":{\"maximum_amount_capturable\":50283,\"status\":\"unavailable\"},\"payment_account_reference\":\"50013T9SE6TC11U15SJ6U93QHP4TM\",\"regulated_status\":\"unregulated\",\"three_d_secure\":{\"authentication_flow\":\"challenge\",\"electronic_commerce_indicator\":\"02\",\"exemption_indicator\":null,\"result\":\"authenticated\",\"result_reason\":null,\"transaction_id\":\"a7986b6d-cf28-4549-8186-50599f897749\",\"version\":\"2.2.0\"},\"wallet\":null},\"type\":\"card\"},\"refunded\":false,\"source\":null,\"status\":\"succeeded\",\"mit_params\":{\"network_transaction_id\":\"TCGFW2FW70111\"}},\"confirmation_method\":\"manual\",\"created\":1768169804,\"currency\":\"eur\",\"customer\":null,\"last_payment_error\":null,\"livemode\":true,\"metadata\":{\"payment_id\":\"rYzrSwF3l1B6wIk6G5baDdYkY\",\"payments_extension\":\"true\",\"payments_extension_type\":\"card\",\"reconciliation_flow\":\"payments_api\",\"shop_id\":\"751927347\"},\"next_action\":null,\"payment_method\":\"pm_1SoWwCIkWweOM9jADkdeP2LX\",\"payment_method_types\":[\"card\"],\"source\":null,\"status\":\"succeeded\"}"</t>
  </si>
  <si>
    <t>"{\"id\":\"pi_3SeM9dIkWweOM9jA2Ilxnz3K\",\"object\":\"payment_intent\",\"amount\":8680,\"amount_capturable\":0,\"amount_received\":8680,\"canceled_at\":null,\"cancellation_reason\":null,\"capture_method\":\"automatic\",\"latest_charge\":{\"id\":\"ch_3SeM9dIkWweOM9jA2w6qPPGt\",\"object\":\"charge\",\"amount\":8680,\"application_fee\":\"fee_1SeM9eIkWweOM9jALR6swAVM\",\"balance_transaction\":\"txn_3SeM9dIkWweOM9jA24vafXuw\",\"captured\":true,\"created\":1765745073,\"currency\":\"eur\",\"failure_code\":null,\"failure_message\":null,\"fraud_details\":{},\"livemode\":true,\"metadata\":{\"payment_id\":\"rzjGOgXE37hgH5fm5iPoQBNM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eM9dIkWweOM9jA2Ilxnz3K\",\"payment_method\":\"pm_1SeM9dIkWweOM9jANob9NBlV\",\"payment_method_details\":{\"card\":{\"amount_authorized\":8680,\"authorization_code\":\"294562\",\"brand\":\"visa\",\"checks\":{\"address_line1_check\":\"unavailable\",\"address_postal_code_check\":\"unavailable\",\"cvc_check\":\"pass\"},\"country\":\"ES\",\"description\":\"Visa Classic\",\"ds_transaction_id\":null,\"exp_month\":10,\"exp_year\":2026,\"extended_authorization\":{\"status\":\"disabled\"},\"fingerprint\":\"M7AzNOjLHt43vFqT\",\"funding\":\"debit\",\"iin\":\"413388\",\"incremental_authorization\":{\"status\":\"unavailable\"},\"installments\":null,\"issuer\":\"BANKINTER S.A.\",\"last4\":\"8948\",\"mandate\":null,\"moto\":false,\"multicapture\":{\"status\":\"unavailable\"},\"network\":\"visa\",\"network_token\":{\"used\":false},\"network_transaction_id\":\"485348746737835\",\"overcapture\":{\"maximum_amount_capturable\":8680,\"status\":\"unavailable\"},\"payment_account_reference\":\"V0010013022301654483968410005\",\"regulated_status\":\"unregulated\",\"three_d_secure\":null,\"wallet\":null},\"type\":\"card\"},\"refunded\":false,\"source\":null,\"status\":\"succeeded\",\"mit_params\":{\"network_transaction_id\":\"485348746737835\"}},\"confirmation_method\":\"manual\",\"created\":1765745073,\"currency\":\"eur\",\"customer\":null,\"last_payment_error\":null,\"livemode\":true,\"metadata\":{\"payment_id\":\"rzjGOgXE37hgH5fm5iPoQBNMm\",\"payments_extension\":\"true\",\"payments_extension_type\":\"card\",\"reconciliation_flow\":\"payments_api\",\"shop_id\":\"751927347\"},\"next_action\":null,\"payment_method\":\"pm_1SeM9dIkWweOM9jANob9NBlV\",\"payment_method_types\":[\"card\"],\"source\":null,\"status\":\"succeeded\"}"</t>
  </si>
  <si>
    <t>gid://shopify/OrderTransaction/8569120325970</t>
  </si>
  <si>
    <t>2026-01-02T11:08:46Z</t>
  </si>
  <si>
    <t>re_3SeM9dIkWweOM9jA2rt0Xz9s</t>
  </si>
  <si>
    <t>zreV8aqpctzYPHxX4uSgcVWZQ</t>
  </si>
  <si>
    <t>"{\"id\":\"re_3SeM9dIkWweOM9jA2rt0Xz9s\",\"amount\":6685,\"balance_transaction\":\"txn_3SeM9dIkWweOM9jA2OtOgM6v\",\"charge\":{\"id\":\"ch_3SeM9dIkWweOM9jA2w6qPPGt\",\"object\":\"charge\",\"amount\":8680,\"application_fee\":\"fee_1SeM9eIkWweOM9jALR6swAVM\",\"balance_transaction\":\"txn_3SeM9dIkWweOM9jA24vafXuw\",\"captured\":true,\"created\":1765745073,\"currency\":\"eur\",\"failure_code\":null,\"failure_message\":null,\"fraud_details\":{},\"livemode\":true,\"metadata\":{\"payment_id\":\"rzjGOgXE37hgH5fm5iPoQBNM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eM9dIkWweOM9jA2Ilxnz3K\",\"payment_method\":\"pm_1SeM9dIkWweOM9jANob9NBlV\",\"payment_method_details\":{\"card\":{\"amount_authorized\":8680,\"authorization_code\":\"294562\",\"brand\":\"visa\",\"checks\":{\"address_line1_check\":\"unavailable\",\"address_postal_code_check\":\"unavailable\",\"cvc_check\":\"pass\"},\"country\":\"ES\",\"description\":\"Visa Classic\",\"ds_transaction_id\":null,\"exp_month\":10,\"exp_year\":2026,\"extended_authorization\":{\"status\":\"disabled\"},\"fingerprint\":\"M7AzNOjLHt43vFqT\",\"funding\":\"debit\",\"iin\":\"413388\",\"incremental_authorization\":{\"status\":\"unavailable\"},\"installments\":null,\"issuer\":\"BANKINTER S.A.\",\"last4\":\"8948\",\"mandate\":null,\"moto\":false,\"multicapture\":{\"status\":\"unavailable\"},\"network\":\"visa\",\"network_token\":{\"used\":false},\"network_transaction_id\":\"485348746737835\",\"overcapture\":{\"maximum_amount_capturable\":8680,\"status\":\"unavailable\"},\"payment_account_reference\":\"V0010013022301654483968410005\",\"regulated_status\":\"unregulated\",\"three_d_secure\":null,\"wallet\":null},\"type\":\"card\"},\"refunded\":false,\"source\":null,\"status\":\"succeeded\",\"mit_params\":{\"network_transaction_id\":\"485348746737835\"}},\"object\":\"refund\",\"reason\":null,\"status\":\"succeeded\",\"created\":1767352127,\"currency\":\"eur\",\"metadata\":{\"payments_extension\":\"true\",\"payments_extension_type\":\"card\",\"reconciliation_flow\":\"payments_api\",\"refund_id\":\"zreV8aqpctzYPHxX4uSgcVWZQ\"},\"payment_method_details\":{\"card\":{\"acquirer_reference_number\":null,\"acquirer_reference_number_status\":\"pending\"},\"type\":\"card\"},\"mit_params\":{}}"</t>
  </si>
  <si>
    <t>AS-95027</t>
  </si>
  <si>
    <t>gid://shopify/Order/7399155663186</t>
  </si>
  <si>
    <t>gid://shopify/OrderTransaction/8575860474194</t>
  </si>
  <si>
    <t>2026-01-04T13:49:46Z</t>
  </si>
  <si>
    <t>9N81425864467732R</t>
  </si>
  <si>
    <t>"{\"id\":\"9N81425864467732R\",\"intent\":\"CAPTURE\",\"status\":\"COMPLETED\",\"payment_source\":{\"paypal\":{\"email_address\":\"sandra.gaes@gmail.com\",\"account_id\":\"6LADTQVSB57B8\",\"account_status\":\"VERIFIED\",\"name\":{\"given_name\":\"Sandra Mar\u00eda\",\"surname\":\"Garrido Espejo\"},\"phone_number\":{\"national_number\":\"34600716275\"},\"address\":{\"address_line_1\":\"C\\/ R\u00edo Guadiana 19\",\"admin_area_2\":\"Martos\",\"admin_area_1\":\"Jaen\",\"postal_code\":\"23600\",\"country_code\":\"ES\"}}},\"purchase_units\":[{\"reference_id\":\"default\",\"amount\":{\"currency_code\":\"EUR\",\"value\":\"53.87\",\"breakdown\":{\"item_total\":{\"currency_code\":\"EUR\",\"value\":\"59.85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5.98\"}}},\"payee\":{\"email_address\":\"info@artestaposters.com\",\"merchant_id\":\"CZQCEKGVW6QGG\",\"display_data\":{\"brand_name\":\"Artesta\"}},\"payment_instruction\":{\"disbursement_mode\":\"INSTANT\"},\"description\":\"Yellow Woodblock print from Yatsuo no tsubaki by Taguchi Tomoki - P\u00f3ster \\/ Sin marco \\/ 30x40\",\"custom_id\":\"{\\\"shop_id\\\":751927347,\\\"session_id\\\":\\\"rAVJQZlilEIJxKbRWnBdOOj2q\\\"}\",\"invoice_id\":\"rAVJQZlilEIJxKbRWnBdOOj2q\",\"soft_descriptor\":\"PAYPAL *ARTESTASTOR AR\",\"items\":[{\"name\":\"Yellow Woodblock print from Yatsuo no tsubaki by Taguchi Tomoki - P\u00f3ster \\/ Sin marco \\/ 30x40\",\"unit_amount\":{\"currency_code\":\"EUR\",\"value\":\"19.95\"},\"tax\":{\"currency_code\":\"EUR\",\"value\":\"0.00\"},\"quantity\":\"1\"},{\"name\":\"Blue Birds Woodblock print from Yatsuo no tsubaki by Taguchi Tomoki - P\u00f3ster \\/ Sin marco \\/ 30x40\",\"unit_amount\":{\"currency_code\":\"EUR\",\"value\":\"19.95\"},\"tax\":{\"currency_code\":\"EUR\",\"value\":\"0.00\"},\"quantity\":\"1\"},{\"name\":\"Green Birds Woodblock print from Yatsuo no tsubaki by Taguchi Tomoki - P\u00f3ster \\/ Sin marco \\/ 30x40\",\"unit_amount\":{\"currency_code\":\"EUR\",\"value\":\"19.95\"},\"tax\":{\"currency_code\":\"EUR\",\"value\":\"0.00\"},\"quantity\":\"1\"}],\"shipping\":{\"name\":{\"full_name\":\"Sandra Garrido Espejo\"},\"address\":{\"address_line_1\":\"Calle R\u00edo Guadiana 19\",\"admin_area_2\":\"Martos\",\"admin_area_1\":\"Ja\u00e9n\",\"postal_code\":\"23600\",\"country_code\":\"ES\"}},\"supplementary_data\":{\"tax_nexus\":[]},\"payments\":{\"captures\":[{\"id\":\"0SD866609L837925T\",\"status\":\"COMPLETED\",\"amount\":{\"currency_code\":\"EUR\",\"value\":\"53.87\"},\"final_capture\":true,\"disbursement_mode\":\"INSTANT\",\"seller_protection\":{\"status\":\"ELIGIBLE\",\"dispute_categories\":[\"ITEM_NOT_RECEIVED\",\"UNAUTHORIZED_TRANSACTION\"]},\"seller_receivable_breakdown\":{\"gross_amount\":{\"currency_code\":\"EUR\",\"value\":\"53.87\"},\"paypal_fee\":{\"currency_code\":\"EUR\",\"value\":\"1.91\"},\"net_amount\":{\"currency_code\":\"EUR\",\"value\":\"51.96\"}},\"invoice_id\":\"rAVJQZlilEIJxKbRWnBdOOj2q\",\"custom_id\":\"{\\\"shop_id\\\":751927347,\\\"session_id\\\":\\\"rAVJQZlilEIJxKbRWnBdOOj2q\\\"}\",\"links\":[{\"href\":\"https:\\/\\/api.paypal.com\\/v2\\/payments\\/captures\\/0SD866609L837925T\",\"rel\":\"self\",\"method\":\"GET\"},{\"href\":\"https:\\/\\/api.paypal.com\\/v2\\/payments\\/captures\\/0SD866609L837925T\\/refund\",\"rel\":\"refund\",\"method\":\"POST\"},{\"href\":\"https:\\/\\/api.paypal.com\\/v2\\/checkout\\/orders\\/9N81425864467732R\",\"rel\":\"up\",\"method\":\"GET\"}],\"create_time\":\"2026-01-04T13:49:48Z\",\"update_time\":\"2026-01-04T13:49:48Z\"}]}}],\"payer\":{\"name\":{\"given_name\":\"Sandra Mar\u00eda\",\"surname\":\"Garrido Espejo\"},\"email_address\":\"sandra.gaes@gmail.com\",\"payer_id\":\"6LADTQVSB57B8\",\"phone\":{\"phone_number\":{\"national_number\":\"34600716275\"}},\"address\":{\"address_line_1\":\"C\\/ R\u00edo Guadiana 19\",\"admin_area_2\":\"Martos\",\"admin_area_1\":\"Jaen\",\"postal_code\":\"23600\",\"country_code\":\"ES\"}},\"create_time\":\"2026-01-04T13:48:59Z\",\"update_time\":\"2026-01-04T13:49:48Z\",\"links\":[{\"href\":\"https:\\/\\/api.paypal.com\\/v2\\/checkout\\/orders\\/9N81425864467732R\",\"rel\":\"self\",\"method\":\"GET\"}]}"</t>
  </si>
  <si>
    <t>AS-97014</t>
  </si>
  <si>
    <t>gid://shopify/Order/7510116401490</t>
  </si>
  <si>
    <t>gid://shopify/OrderTransaction/8642811658578</t>
  </si>
  <si>
    <t>2026-01-28T20:08:23Z</t>
  </si>
  <si>
    <t>ch_3Suf2KIkWweOM9jA0ijxzBy1</t>
  </si>
  <si>
    <t>rKZnVzwecIkAZvnp5hNv1ursd</t>
  </si>
  <si>
    <t>pi_3Suf2KIkWweOM9jA0x7xMQ0C</t>
  </si>
  <si>
    <t>"{\"id\":\"pi_3Suf2KIkWweOM9jA0x7xMQ0C\",\"object\":\"payment_intent\",\"amount\":26750,\"amount_capturable\":0,\"amount_received\":26750,\"canceled_at\":null,\"cancellation_reason\":null,\"capture_method\":\"automatic\",\"latest_charge\":{\"id\":\"ch_3Suf2KIkWweOM9jA0ijxzBy1\",\"object\":\"charge\",\"amount\":26750,\"application_fee\":\"fee_1Suf2MIkWweOM9jAQqvomHOY\",\"balance_transaction\":\"txn_3Suf2KIkWweOM9jA0wBuvQj3\",\"captured\":true,\"created\":1769630905,\"currency\":\"eur\",\"failure_code\":null,\"failure_message\":null,\"fraud_details\":{},\"livemode\":true,\"metadata\":{\"payment_id\":\"rKZnVzwecIkAZvnp5hNv1urs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f2KIkWweOM9jA0x7xMQ0C\",\"payment_method\":\"pm_1Suf2KIkWweOM9jAgxwBa4mK\",\"payment_method_details\":{\"card\":{\"amount_authorized\":26750,\"authorization_code\":\"341061\",\"brand\":\"visa\",\"checks\":{\"address_line1_check\":\"unavailable\",\"address_postal_code_check\":\"unavailable\",\"cvc_check\":\"pass\"},\"country\":\"FR\",\"description\":\"Visa Classic\",\"ds_transaction_id\":null,\"exp_month\":11,\"exp_year\":2028,\"extended_authorization\":{\"status\":\"disabled\"},\"fingerprint\":\"NSH9gcEDhbO02AQ0\",\"funding\":\"debit\",\"iin\":\"497075\",\"incremental_authorization\":{\"status\":\"unavailable\"},\"installments\":null,\"issuer\":\"CCF\",\"last4\":\"6744\",\"mandate\":null,\"moto\":false,\"multicapture\":{\"status\":\"unavailable\"},\"network\":\"visa\",\"network_token\":{\"used\":false},\"network_transaction_id\":\"486028725064594\",\"overcapture\":{\"maximum_amount_capturable\":26750,\"status\":\"unavailable\"},\"payment_account_reference\":\"V0010013026022292745835286653\",\"regulated_status\":\"unregulated\",\"three_d_secure\":null,\"wallet\":null},\"type\":\"card\"},\"refunded\":false,\"source\":null,\"status\":\"succeeded\",\"mit_params\":{\"network_transaction_id\":\"486028725064594\"}},\"confirmation_method\":\"manual\",\"created\":1769630904,\"currency\":\"eur\",\"customer\":null,\"last_payment_error\":null,\"livemode\":true,\"metadata\":{\"payment_id\":\"rKZnVzwecIkAZvnp5hNv1ursd\",\"payments_extension\":\"true\",\"payments_extension_type\":\"card\",\"reconciliation_flow\":\"payments_api\",\"shop_id\":\"751927347\"},\"next_action\":null,\"payment_method\":\"pm_1Suf2KIkWweOM9jAgxwBa4mK\",\"payment_method_types\":[\"card\"],\"source\":null,\"status\":\"succeeded\"}"</t>
  </si>
  <si>
    <t>AS-97098</t>
  </si>
  <si>
    <t>gid://shopify/Order/7512861966674</t>
  </si>
  <si>
    <t>gid://shopify/OrderTransaction/8646260982098</t>
  </si>
  <si>
    <t>2026-01-29T21:38:14Z</t>
  </si>
  <si>
    <t>ch_3Sv2upIkWweOM9jA0m7dRpwb</t>
  </si>
  <si>
    <t>ryuGyN3i27jgQzpkCKLPW9oSX</t>
  </si>
  <si>
    <t>pi_3Sv2upIkWweOM9jA0HEwPRLm</t>
  </si>
  <si>
    <t>"{\"id\":\"pi_3Sv2upIkWweOM9jA0HEwPRLm\",\"object\":\"payment_intent\",\"amount\":11790,\"amount_capturable\":0,\"amount_received\":11790,\"canceled_at\":null,\"cancellation_reason\":null,\"capture_method\":\"automatic\",\"latest_charge\":{\"id\":\"ch_3Sv2upIkWweOM9jA0m7dRpwb\",\"object\":\"charge\",\"amount\":11790,\"application_fee\":\"fee_1Sv2vbIkWweOM9jAIPAMy1WO\",\"balance_transaction\":\"txn_3Sv2upIkWweOM9jA0JKDJ89D\",\"captured\":true,\"created\":1769722742,\"currency\":\"eur\",\"failure_code\":null,\"failure_message\":null,\"fraud_details\":{},\"livemode\":true,\"metadata\":{\"payment_id\":\"ryuGyN3i27jgQzpkCKLPW9oS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2upIkWweOM9jA0HEwPRLm\",\"payment_method\":\"pm_1Sv2upIkWweOM9jAcQpe2euq\",\"payment_method_details\":{\"card\":{\"amount_authorized\":11790,\"authorization_code\":\"566423\",\"brand\":\"visa\",\"checks\":{\"address_line1_check\":\"fail\",\"address_postal_code_check\":\"fail\",\"cvc_check\":\"pass\"},\"country\":\"FR\",\"description\":\"Visa Gold\",\"ds_transaction_id\":null,\"exp_month\":1,\"exp_year\":2028,\"extended_authorization\":{\"status\":\"disabled\"},\"fingerprint\":\"4pgWVMbZ8VG7vFPr\",\"funding\":\"debit\",\"iin\":\"463344\",\"incremental_authorization\":{\"status\":\"unavailable\"},\"installments\":null,\"issuer\":\"BPCE\",\"last4\":\"6204\",\"mandate\":null,\"moto\":false,\"multicapture\":{\"status\":\"unavailable\"},\"network\":\"visa\",\"network_token\":{\"used\":false},\"network_transaction_id\":\"486029779433522\",\"overcapture\":{\"maximum_amount_capturable\":11790,\"status\":\"unavailable\"},\"payment_account_reference\":\"V001AACC329012025011779441171\",\"regulated_status\":\"unregulated\",\"three_d_secure\":{\"authentication_flow\":\"challenge\",\"electronic_commerce_indicator\":\"05\",\"exemption_indicator\":null,\"result\":\"authenticated\",\"result_reason\":null,\"transaction_id\":\"21afdbec-0308-4cf1-9c88-ffe01b285244\",\"version\":\"2.2.0\"},\"wallet\":null},\"type\":\"card\"},\"refunded\":false,\"source\":null,\"status\":\"succeeded\",\"mit_params\":{\"network_transaction_id\":\"486029779433522\"}},\"confirmation_method\":\"manual\",\"created\":1769722695,\"currency\":\"eur\",\"customer\":null,\"last_payment_error\":null,\"livemode\":true,\"metadata\":{\"payment_id\":\"ryuGyN3i27jgQzpkCKLPW9oSX\",\"payments_extension\":\"true\",\"payments_extension_type\":\"card\",\"reconciliation_flow\":\"payments_api\",\"shop_id\":\"751927347\"},\"next_action\":null,\"payment_method\":\"pm_1Sv2upIkWweOM9jAcQpe2euq\",\"payment_method_types\":[\"card\"],\"source\":null,\"status\":\"succeeded\"}"</t>
  </si>
  <si>
    <t>AS-97170</t>
  </si>
  <si>
    <t>gid://shopify/Order/7515118469458</t>
  </si>
  <si>
    <t>gid://shopify/OrderTransaction/8649383313746</t>
  </si>
  <si>
    <t>2026-01-31T08:51:56Z</t>
  </si>
  <si>
    <t>ch_3SvZuLIkWweOM9jA0B1G60p7</t>
  </si>
  <si>
    <t>r3HmGmQCRp1wFU1oYRxlICEOb</t>
  </si>
  <si>
    <t>pi_3SvZuLIkWweOM9jA0Ev9wTkK</t>
  </si>
  <si>
    <t>"{\"id\":\"pi_3SvZuLIkWweOM9jA0Ev9wTkK\",\"object\":\"payment_intent\",\"amount\":2990,\"amount_capturable\":0,\"amount_received\":2990,\"canceled_at\":null,\"cancellation_reason\":null,\"capture_method\":\"automatic\",\"latest_charge\":{\"id\":\"ch_3SvZuLIkWweOM9jA0B1G60p7\",\"object\":\"charge\",\"amount\":2990,\"application_fee\":\"fee_1SvZuMIkWweOM9jAjHdQOE6e\",\"balance_transaction\":\"txn_3SvZuLIkWweOM9jA05pLiSww\",\"captured\":true,\"created\":1769849518,\"currency\":\"eur\",\"failure_code\":null,\"failure_message\":null,\"fraud_details\":{},\"livemode\":true,\"metadata\":{\"payment_id\":\"r3HmGmQCRp1wFU1oYRxlICEO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ZuLIkWweOM9jA0Ev9wTkK\",\"payment_method\":\"pm_1SvZuLIkWweOM9jAefUMh0Ck\",\"payment_method_details\":{\"card\":{\"amount_authorized\":2990,\"authorization_code\":\"341415\",\"brand\":\"visa\",\"checks\":{\"address_line1_check\":null,\"address_postal_code_check\":null,\"cvc_check\":null},\"country\":\"ES\",\"description\":\"Visa Classic\",\"ds_transaction_id\":null,\"exp_month\":9,\"exp_year\":2031,\"extended_authorization\":{\"status\":\"disabled\"},\"fingerprint\":\"ClMl6Y7i20W8o96t\",\"funding\":\"debit\",\"iin\":\"476184\",\"incremental_authorization\":{\"status\":\"unavailable\"},\"installments\":null,\"issuer\":\"BANCO MEDIOLANUM S.A.\",\"last4\":\"0000\",\"mandate\":null,\"moto\":false,\"multicapture\":{\"status\":\"unavailable\"},\"network\":\"visa\",\"network_token\":{\"used\":false},\"network_transaction_id\":\"486031319185902\",\"overcapture\":{\"maximum_amount_capturable\":2990,\"status\":\"unavailable\"},\"payment_account_reference\":\"V0010013023269682082528486513\",\"regulated_status\":\"unregulated\",\"three_d_secure\":null,\"wallet\":{\"apple_pay\":{\"type\":\"apple_pay\"},\"dynamic_last4\":\"7183\",\"type\":\"apple_pay\"}},\"type\":\"card\"},\"refunded\":false,\"source\":null,\"status\":\"succeeded\",\"mit_params\":{\"network_transaction_id\":\"486031319185902\"}},\"confirmation_method\":\"manual\",\"created\":1769849517,\"currency\":\"eur\",\"customer\":null,\"last_payment_error\":null,\"livemode\":true,\"metadata\":{\"payment_id\":\"r3HmGmQCRp1wFU1oYRxlICEOb\",\"payments_extension\":\"true\",\"payments_extension_type\":\"card\",\"reconciliation_flow\":\"payments_api\",\"shop_id\":\"751927347\"},\"next_action\":null,\"payment_method\":\"pm_1SvZuLIkWweOM9jAefUMh0Ck\",\"payment_method_types\":[\"card\"],\"source\":null,\"status\":\"succeeded\"}"</t>
  </si>
  <si>
    <t>AS-95049</t>
  </si>
  <si>
    <t>gid://shopify/Order/7399484326226</t>
  </si>
  <si>
    <t>gid://shopify/OrderTransaction/8576247497042</t>
  </si>
  <si>
    <t>2026-01-04T16:40:48Z</t>
  </si>
  <si>
    <t>ch_3SluMHIkWweOM9jA16EDP2Zo</t>
  </si>
  <si>
    <t>rbKSNOZuANQuImFbZngwuw3q7</t>
  </si>
  <si>
    <t>pi_3SluMHIkWweOM9jA1Yp9pVt2</t>
  </si>
  <si>
    <t>"{\"id\":\"pi_3SluMHIkWweOM9jA1Yp9pVt2\",\"object\":\"payment_intent\",\"amount\":3085,\"amount_capturable\":0,\"amount_received\":3085,\"canceled_at\":null,\"cancellation_reason\":null,\"capture_method\":\"automatic\",\"latest_charge\":{\"id\":\"ch_3SluMHIkWweOM9jA16EDP2Zo\",\"object\":\"charge\",\"amount\":3085,\"application_fee\":\"fee_1SluMIIkWweOM9jAsCh8o5WC\",\"balance_transaction\":\"txn_3SluMHIkWweOM9jA1ulMcGyG\",\"captured\":true,\"created\":1767544849,\"currency\":\"eur\",\"failure_code\":null,\"failure_message\":null,\"fraud_details\":{},\"livemode\":true,\"metadata\":{\"payment_id\":\"rbKSNOZuANQuImFbZngwuw3q7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uMHIkWweOM9jA1Yp9pVt2\",\"payment_method\":\"pm_1SluMHIkWweOM9jA1kQplCsC\",\"payment_method_details\":{\"card\":{\"amount_authorized\":3085,\"authorization_code\":\"123888\",\"brand\":\"mastercard\",\"checks\":{\"address_line1_check\":\"unavailable\",\"address_postal_code_check\":\"unavailable\",\"cvc_check\":null},\"country\":\"ES\",\"description\":\"Platinum MasterCard Immediate Debit\",\"ds_transaction_id\":null,\"exp_month\":8,\"exp_year\":2030,\"extended_authorization\":{\"status\":\"disabled\"},\"fingerprint\":\"boWcDcQeqLdA94Ac\",\"funding\":\"debit\",\"iin\":\"535120\",\"incremental_authorization\":{\"status\":\"unavailable\"},\"installments\":null,\"issuer\":\"ING BANK N.V.\",\"last4\":\"0039\",\"mandate\":null,\"moto\":false,\"multicapture\":{\"status\":\"unavailable\"},\"network\":\"mastercard\",\"network_token\":{\"used\":true},\"network_transaction_id\":\"TPLVMIHZN0104\",\"overcapture\":{\"maximum_amount_capturable\":3085,\"status\":\"unavailable\"},\"payment_account_reference\":\"50014CVVF4DGAUY9NS1VV97HIGWO2\",\"regulated_status\":\"unregulated\",\"three_d_secure\":null,\"wallet\":null},\"type\":\"card\"},\"refunded\":false,\"source\":null,\"status\":\"succeeded\",\"mit_params\":{\"network_transaction_id\":\"TPLVMIHZN0104\"}},\"confirmation_method\":\"manual\",\"created\":1767544849,\"currency\":\"eur\",\"customer\":null,\"last_payment_error\":null,\"livemode\":true,\"metadata\":{\"payment_id\":\"rbKSNOZuANQuImFbZngwuw3q7\",\"payments_extension\":\"true\",\"payments_extension_type\":\"card\",\"reconciliation_flow\":\"payments_api\",\"shop_id\":\"751927347\"},\"next_action\":null,\"payment_method\":\"pm_1SluMHIkWweOM9jA1kQplCsC\",\"payment_method_types\":[\"card\"],\"source\":null,\"status\":\"succeeded\"}"</t>
  </si>
  <si>
    <t>AS-97096</t>
  </si>
  <si>
    <t>gid://shopify/Order/7512781816146</t>
  </si>
  <si>
    <t>gid://shopify/OrderTransaction/8646147047762</t>
  </si>
  <si>
    <t>2026-01-29T20:48:19Z</t>
  </si>
  <si>
    <t>2HC18066C0665414W</t>
  </si>
  <si>
    <t>"{\"id\":\"2HC18066C0665414W\",\"intent\":\"CAPTURE\",\"status\":\"COMPLETED\",\"payment_source\":{\"paypal\":{\"email_address\":\"fibla.ana@gmail.com\",\"account_id\":\"Y7YP7FWNRS762\",\"account_status\":\"VERIFIED\",\"name\":{\"given_name\":\"Ana\",\"surname\":\"Fibla Garcia-Sala\"},\"phone_number\":{\"national_number\":\"619835758\"},\"address\":{\"address_line_1\":\"Carrer de Sant Roc, 50\",\"address_line_2\":\"1-1\",\"admin_area_2\":\"Vilassar de Mar\",\"admin_area_1\":\"BARCELONA\",\"postal_code\":\"08340\",\"country_code\":\"ES\"}}},\"purchase_units\":[{\"reference_id\":\"default\",\"amount\":{\"currency_code\":\"EUR\",\"value\":\"65.90\",\"breakdown\":{\"item_total\":{\"currency_code\":\"EUR\",\"value\":\"65.90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Rusa y vermut - P\u00f3ster \\/ Sin marco \\/ 50x70\",\"custom_id\":\"{\\\"shop_id\\\":751927347,\\\"session_id\\\":\\\"rieVAdNXh90nWBqK7zKUnisad\\\"}\",\"invoice_id\":\"rieVAdNXh90nWBqK7zKUnisad\",\"soft_descriptor\":\"PAYPAL *ARTESTASTOR AR\",\"items\":[{\"name\":\"Rusa y vermut - P\u00f3ster \\/ Sin marco \\/ 50x70\",\"unit_amount\":{\"currency_code\":\"EUR\",\"value\":\"32.95\"},\"tax\":{\"currency_code\":\"EUR\",\"value\":\"0.00\"},\"quantity\":\"1\"},{\"name\":\"Pa amb tomaquet - P\u00f3ster \\/ Sin marco \\/ 50x70\",\"unit_amount\":{\"currency_code\":\"EUR\",\"value\":\"32.95\"},\"tax\":{\"currency_code\":\"EUR\",\"value\":\"0.00\"},\"quantity\":\"1\"}],\"shipping\":{\"name\":{\"full_name\":\"Ana Fibla\"},\"address\":{\"address_line_1\":\"Sant Roc 50 1-1\",\"admin_area_2\":\"Vilassar De Mar\",\"admin_area_1\":\"Barcelona\",\"postal_code\":\"08340\",\"country_code\":\"ES\"}},\"payments\":{\"captures\":[{\"id\":\"9FD02679LE265545F\",\"status\":\"COMPLETED\",\"amount\":{\"currency_code\":\"EUR\",\"value\":\"65.90\"},\"final_capture\":true,\"disbursement_mode\":\"INSTANT\",\"seller_protection\":{\"status\":\"ELIGIBLE\",\"dispute_categories\":[\"ITEM_NOT_RECEIVED\",\"UNAUTHORIZED_TRANSACTION\"]},\"seller_receivable_breakdown\":{\"gross_amount\":{\"currency_code\":\"EUR\",\"value\":\"65.90\"},\"paypal_fee\":{\"currency_code\":\"EUR\",\"value\":\"2.26\"},\"net_amount\":{\"currency_code\":\"EUR\",\"value\":\"63.64\"}},\"invoice_id\":\"rieVAdNXh90nWBqK7zKUnisad\",\"custom_id\":\"{\\\"shop_id\\\":751927347,\\\"session_id\\\":\\\"rieVAdNXh90nWBqK7zKUnisad\\\"}\",\"links\":[{\"href\":\"https:\\/\\/api.paypal.com\\/v2\\/payments\\/captures\\/9FD02679LE265545F\",\"rel\":\"self\",\"method\":\"GET\"},{\"href\":\"https:\\/\\/api.paypal.com\\/v2\\/payments\\/captures\\/9FD02679LE265545F\\/refund\",\"rel\":\"refund\",\"method\":\"POST\"},{\"href\":\"https:\\/\\/api.paypal.com\\/v2\\/checkout\\/orders\\/2HC18066C0665414W\",\"rel\":\"up\",\"method\":\"GET\"}],\"create_time\":\"2026-01-29T20:48:21Z\",\"update_time\":\"2026-01-29T20:48:21Z\"}]}}],\"payer\":{\"name\":{\"given_name\":\"Ana\",\"surname\":\"Fibla Garcia-Sala\"},\"email_address\":\"fibla.ana@gmail.com\",\"payer_id\":\"Y7YP7FWNRS762\",\"phone\":{\"phone_number\":{\"national_number\":\"619835758\"}},\"address\":{\"address_line_1\":\"Carrer de Sant Roc, 50\",\"address_line_2\":\"1-1\",\"admin_area_2\":\"Vilassar de Mar\",\"admin_area_1\":\"BARCELONA\",\"postal_code\":\"08340\",\"country_code\":\"ES\"}},\"create_time\":\"2026-01-29T20:46:04Z\",\"update_time\":\"2026-01-29T20:48:21Z\",\"links\":[{\"href\":\"https:\\/\\/api.paypal.com\\/v2\\/checkout\\/orders\\/2HC18066C0665414W\",\"rel\":\"self\",\"method\":\"GET\"}]}"</t>
  </si>
  <si>
    <t>AS-94842</t>
  </si>
  <si>
    <t>gid://shopify/Order/7393896005970</t>
  </si>
  <si>
    <t>gid://shopify/OrderTransaction/8567157784914</t>
  </si>
  <si>
    <t>2026-01-01T21:09:50Z</t>
  </si>
  <si>
    <t>45F76106135866528</t>
  </si>
  <si>
    <t>"{\"id\":\"45F76106135866528\",\"intent\":\"CAPTURE\",\"status\":\"COMPLETED\",\"payment_source\":{\"paypal\":{\"email_address\":\"irene.ahlborn@web.de\",\"account_id\":\"VJHUT72DLA7PG\",\"account_status\":\"VERIFIED\",\"name\":{\"given_name\":\"Reni\",\"surname\":\"Ahlborn\"},\"phone_number\":{\"national_number\":\"4915752834664\"},\"address\":{\"address_line_1\":\"Moorweg 45a\",\"admin_area_2\":\"Schenefeld\",\"postal_code\":\"22869\",\"country_code\":\"DE\"}}},\"purchase_units\":[{\"reference_id\":\"default\",\"amount\":{\"currency_code\":\"EUR\",\"value\":\"71.91\",\"breakdown\":{\"item_total\":{\"currency_code\":\"EUR\",\"value\":\"79.90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7.99\"}}},\"payee\":{\"email_address\":\"info@artestaposters.com\",\"merchant_id\":\"CZQCEKGVW6QGG\",\"display_data\":{\"brand_name\":\"Artesta\"}},\"payment_instruction\":{\"disbursement_mode\":\"INSTANT\"},\"description\":\"Picasso Ladies of Avignon sketch Poster - P\u00f3ster \\/ Sin marco \\/ 60x90\",\"custom_id\":\"{\\\"shop_id\\\":751927347,\\\"session_id\\\":\\\"r29RRtLUvXL6Tz39L5TWtgNnA\\\"}\",\"invoice_id\":\"r29RRtLUvXL6Tz39L5TWtgNnA\",\"items\":[{\"name\":\"Picasso Ladies of Avignon sketch Poster - P\u00f3ster \\/ Sin marco \\/ 60x90\",\"unit_amount\":{\"currency_code\":\"EUR\",\"value\":\"39.95\"},\"tax\":{\"currency_code\":\"EUR\",\"value\":\"0.00\"},\"quantity\":\"1\"},{\"name\":\"Pablo Picasso The Three Dancers Sktech poster - P\u00f3ster \\/ Sin marco \\/ 60x90\",\"unit_amount\":{\"currency_code\":\"EUR\",\"value\":\"39.95\"},\"tax\":{\"currency_code\":\"EUR\",\"value\":\"0.00\"},\"quantity\":\"1\"}],\"shipping\":{\"name\":{\"full_name\":\"Irene Schwab-Ahlborn\"},\"address\":{\"address_line_1\":\"Moorweg 45a\",\"admin_area_2\":\"Schenefeld\",\"postal_code\":\"22869\",\"country_code\":\"DE\"}},\"supplementary_data\":{\"tax_nexus\":[]},\"payments\":{\"captures\":[{\"id\":\"0BC33688L92679619\",\"status\":\"COMPLETED\",\"amount\":{\"currency_code\":\"EUR\",\"value\":\"71.91\"},\"final_capture\":true,\"disbursement_mode\":\"INSTANT\",\"seller_protection\":{\"status\":\"ELIGIBLE\",\"dispute_categories\":[\"ITEM_NOT_RECEIVED\",\"UNAUTHORIZED_TRANSACTION\"]},\"seller_receivable_breakdown\":{\"gross_amount\":{\"currency_code\":\"EUR\",\"value\":\"71.91\"},\"paypal_fee\":{\"currency_code\":\"EUR\",\"value\":\"2.44\"},\"net_amount\":{\"currency_code\":\"EUR\",\"value\":\"69.47\"}},\"invoice_id\":\"r29RRtLUvXL6Tz39L5TWtgNnA\",\"custom_id\":\"{\\\"shop_id\\\":751927347,\\\"session_id\\\":\\\"r29RRtLUvXL6Tz39L5TWtgNnA\\\"}\",\"links\":[{\"href\":\"https:\\/\\/api.paypal.com\\/v2\\/payments\\/captures\\/0BC33688L92679619\",\"rel\":\"self\",\"method\":\"GET\"},{\"href\":\"https:\\/\\/api.paypal.com\\/v2\\/payments\\/captures\\/0BC33688L92679619\\/refund\",\"rel\":\"refund\",\"method\":\"POST\"},{\"href\":\"https:\\/\\/api.paypal.com\\/v2\\/checkout\\/orders\\/45F76106135866528\",\"rel\":\"up\",\"method\":\"GET\"}],\"create_time\":\"2026-01-01T21:09:51Z\",\"update_time\":\"2026-01-01T21:09:51Z\"}]}}],\"payer\":{\"name\":{\"given_name\":\"Reni\",\"surname\":\"Ahlborn\"},\"email_address\":\"irene.ahlborn@web.de\",\"payer_id\":\"VJHUT72DLA7PG\",\"phone\":{\"phone_number\":{\"national_number\":\"4915752834664\"}},\"address\":{\"address_line_1\":\"Moorweg 45a\",\"admin_area_2\":\"Schenefeld\",\"postal_code\":\"22869\",\"country_code\":\"DE\"}},\"create_time\":\"2026-01-01T21:09:13Z\",\"update_time\":\"2026-01-01T21:09:51Z\",\"links\":[{\"href\":\"https:\\/\\/api.paypal.com\\/v2\\/checkout\\/orders\\/45F76106135866528\",\"rel\":\"self\",\"method\":\"GET\"}]}"</t>
  </si>
  <si>
    <t>AS-96996</t>
  </si>
  <si>
    <t>gid://shopify/Order/7509420638546</t>
  </si>
  <si>
    <t>gid://shopify/OrderTransaction/8642255421778</t>
  </si>
  <si>
    <t>2026-01-28T16:32:42Z</t>
  </si>
  <si>
    <t>ch_3SubfaIkWweOM9jA00SZ2DYJ</t>
  </si>
  <si>
    <t>r1OfqkSfaQk4cJDOVAW4CpSzJ</t>
  </si>
  <si>
    <t>pi_3SubfaIkWweOM9jA05Kqpobk</t>
  </si>
  <si>
    <t>"{\"id\":\"pi_3SubfaIkWweOM9jA05Kqpobk\",\"object\":\"payment_intent\",\"amount\":6390,\"amount_capturable\":0,\"amount_received\":6390,\"canceled_at\":null,\"cancellation_reason\":null,\"capture_method\":\"automatic\",\"latest_charge\":{\"id\":\"ch_3SubfaIkWweOM9jA00SZ2DYJ\",\"object\":\"charge\",\"amount\":6390,\"application_fee\":\"fee_1SubfdIkWweOM9jABBnc2f2p\",\"balance_transaction\":\"txn_3SubfaIkWweOM9jA0RoLJepp\",\"captured\":true,\"created\":1769617964,\"currency\":\"eur\",\"failure_code\":null,\"failure_message\":null,\"fraud_details\":{},\"livemode\":true,\"metadata\":{\"payment_id\":\"r1OfqkSfaQk4cJDOVAW4CpSz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bfaIkWweOM9jA05Kqpobk\",\"payment_method\":\"pm_1SubfaIkWweOM9jA9VbszlL3\",\"payment_method_details\":{\"card\":{\"amount_authorized\":6390,\"authorization_code\":\"837742\",\"brand\":\"visa\",\"checks\":{\"address_line1_check\":\"fail\",\"address_postal_code_check\":\"pass\",\"cvc_check\":\"pass\"},\"country\":\"FR\",\"description\":\"Visa Gold\",\"ds_transaction_id\":null,\"exp_month\":9,\"exp_year\":2029,\"extended_authorization\":{\"status\":\"disabled\"},\"fingerprint\":\"59jg0wIDlO55FviH\",\"funding\":\"debit\",\"iin\":\"497043\",\"incremental_authorization\":{\"status\":\"unavailable\"},\"installments\":null,\"issuer\":\"LA BANQUE POSTALE\",\"last4\":\"1365\",\"mandate\":null,\"moto\":false,\"multicapture\":{\"status\":\"unavailable\"},\"network\":\"visa\",\"network_token\":{\"used\":false},\"network_transaction_id\":\"486028595644941\",\"overcapture\":{\"maximum_amount_capturable\":6390,\"status\":\"unavailable\"},\"payment_account_reference\":\"V001AADBP30000448024650000000\",\"regulated_status\":\"unregulated\",\"three_d_secure\":{\"authentication_flow\":\"frictionless\",\"electronic_commerce_indicator\":\"07\",\"exemption_indicator\":null,\"result\":\"exempted\",\"result_reason\":null,\"transaction_id\":\"3249b3f9-f597-41ea-8943-61c1e4028f4c\",\"version\":\"2.2.0\"},\"wallet\":null},\"type\":\"card\"},\"refunded\":false,\"source\":null,\"status\":\"succeeded\",\"mit_params\":{\"network_transaction_id\":\"486028595644941\"}},\"confirmation_method\":\"manual\",\"created\":1769617962,\"currency\":\"eur\",\"customer\":null,\"last_payment_error\":null,\"livemode\":true,\"metadata\":{\"payment_id\":\"r1OfqkSfaQk4cJDOVAW4CpSzJ\",\"payments_extension\":\"true\",\"payments_extension_type\":\"card\",\"reconciliation_flow\":\"payments_api\",\"shop_id\":\"751927347\"},\"next_action\":null,\"payment_method\":\"pm_1SubfaIkWweOM9jA9VbszlL3\",\"payment_method_types\":[\"card\"],\"source\":null,\"status\":\"succeeded\"}"</t>
  </si>
  <si>
    <t>AS-95787</t>
  </si>
  <si>
    <t>gid://shopify/Order/7425002668370</t>
  </si>
  <si>
    <t>gid://shopify/OrderTransaction/8597680882002</t>
  </si>
  <si>
    <t>2026-01-12T21:04:17Z</t>
  </si>
  <si>
    <t>ch_3SosHfIkWweOM9jA24blPt6u</t>
  </si>
  <si>
    <t>rOdxGtW9TsLFqNF1DixD74RHC</t>
  </si>
  <si>
    <t>pi_3SosHfIkWweOM9jA2yls4rKK</t>
  </si>
  <si>
    <t>"{\"id\":\"pi_3SosHfIkWweOM9jA2yls4rKK\",\"object\":\"payment_intent\",\"amount\":8495,\"amount_capturable\":0,\"amount_received\":8495,\"canceled_at\":null,\"cancellation_reason\":null,\"capture_method\":\"automatic\",\"latest_charge\":{\"id\":\"ch_3SosHfIkWweOM9jA24blPt6u\",\"object\":\"charge\",\"amount\":8495,\"application_fee\":\"fee_1SosHgIkWweOM9jANDpI7ZZ6\",\"balance_transaction\":\"txn_3SosHfIkWweOM9jA2b1FVj4b\",\"captured\":true,\"created\":1768251859,\"currency\":\"eur\",\"failure_code\":null,\"failure_message\":null,\"fraud_details\":{},\"livemode\":true,\"metadata\":{\"payment_id\":\"rOdxGtW9TsLFqNF1DixD74RH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sHfIkWweOM9jA2yls4rKK\",\"payment_method\":\"pm_1SosHfIkWweOM9jAJeX19Z30\",\"payment_method_details\":{\"card\":{\"amount_authorized\":8495,\"authorization_code\":\"279460\",\"brand\":\"mastercard\",\"checks\":{\"address_line1_check\":null,\"address_postal_code_check\":null,\"cvc_check\":null},\"country\":\"IT\",\"description\":\"Debit MasterCard\",\"ds_transaction_id\":null,\"exp_month\":2,\"exp_year\":2029,\"extended_authorization\":{\"status\":\"disabled\"},\"fingerprint\":\"cKFTIIolx6XaA8Sz\",\"funding\":\"debit\",\"iin\":\"535561\",\"incremental_authorization\":{\"status\":\"unavailable\"},\"installments\":null,\"issuer\":\"NEXI PAYMENTS SPA\",\"last4\":\"0000\",\"mandate\":null,\"moto\":false,\"multicapture\":{\"status\":\"unavailable\"},\"network\":\"mastercard\",\"network_token\":{\"used\":false},\"network_transaction_id\":\"MDUAC0EJA0112\",\"overcapture\":{\"maximum_amount_capturable\":8495,\"status\":\"unavailable\"},\"payment_account_reference\":\"5001B5YFMSWQ2V8BC32L9OVQW91NT\",\"regulated_status\":\"unregulated\",\"three_d_secure\":null,\"wallet\":{\"apple_pay\":{\"type\":\"apple_pay\"},\"dynamic_last4\":\"2643\",\"type\":\"apple_pay\"}},\"type\":\"card\"},\"refunded\":false,\"source\":null,\"status\":\"succeeded\",\"mit_params\":{\"network_transaction_id\":\"MDUAC0EJA0112\"}},\"confirmation_method\":\"manual\",\"created\":1768251859,\"currency\":\"eur\",\"customer\":null,\"last_payment_error\":null,\"livemode\":true,\"metadata\":{\"payment_id\":\"rOdxGtW9TsLFqNF1DixD74RHC\",\"payments_extension\":\"true\",\"payments_extension_type\":\"card\",\"reconciliation_flow\":\"payments_api\",\"shop_id\":\"751927347\"},\"next_action\":null,\"payment_method\":\"pm_1SosHfIkWweOM9jAJeX19Z30\",\"payment_method_types\":[\"card\"],\"source\":null,\"status\":\"succeeded\"}"</t>
  </si>
  <si>
    <t>AS-95671</t>
  </si>
  <si>
    <t>gid://shopify/Order/7421124936018</t>
  </si>
  <si>
    <t>gid://shopify/OrderTransaction/8594504810834</t>
  </si>
  <si>
    <t>2026-01-11T16:34:32Z</t>
  </si>
  <si>
    <t>1HG66077V0179313P</t>
  </si>
  <si>
    <t>"{\"id\":\"1HG66077V0179313P\",\"intent\":\"CAPTURE\",\"status\":\"COMPLETED\",\"payment_source\":{\"paypal\":{\"email_address\":\"benedetta.piatti@gmail.com\",\"account_id\":\"56BDQXB2KFZZ4\",\"account_status\":\"VERIFIED\",\"name\":{\"given_name\":\"Benedetta\",\"surname\":\"Piatti\"},\"phone_number\":{\"national_number\":\"393476556159\"},\"address\":{\"address_line_1\":\"Via Genova 24\",\"admin_area_2\":\"Roma\",\"admin_area_1\":\"Roma\",\"postal_code\":\"00184\",\"country_code\":\"IT\"}}},\"purchase_units\":[{\"reference_id\":\"default\",\"amount\":{\"currency_code\":\"EUR\",\"value\":\"222.08\",\"breakdown\":{\"item_total\":{\"currency_code\":\"EUR\",\"value\":\"246.75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24.67\"}}},\"payee\":{\"email_address\":\"info@artestaposters.com\",\"merchant_id\":\"CZQCEKGVW6QGG\",\"display_data\":{\"brand_name\":\"Artesta\"}},\"payment_instruction\":{\"disbursement_mode\":\"INSTANT\"},\"description\":\"Girl with wine at the beach - Raissa Oltmanns - P\u00f3ster \\/ Madera verde \\/ 30x40\",\"custom_id\":\"{\\\"shop_id\\\":751927347,\\\"session_id\\\":\\\"r942JLYVSVQ5fuXUZ4ivCQ2mZ\\\"}\",\"invoice_id\":\"r942JLYVSVQ5fuXUZ4ivCQ2mZ\",\"items\":[{\"name\":\"Girl with wine at the beach - Raissa Oltmanns - P\u00f3ster \\/ Madera verde \\/ 30x40\",\"unit_amount\":{\"currency_code\":\"EUR\",\"value\":\"42.95\"},\"tax\":{\"currency_code\":\"EUR\",\"value\":\"0.00\"},\"quantity\":\"1\"},{\"name\":\"Fruitlover - Raissa Oltmanns - P\u00f3ster \\/ Madera amarillo \\/ 30x40\",\"unit_amount\":{\"currency_code\":\"EUR\",\"value\":\"42.95\"},\"tax\":{\"currency_code\":\"EUR\",\"value\":\"0.00\"},\"quantity\":\"1\"},{\"name\":\"Cheers To You - Arty Guava - P\u00f3ster \\/ Madera naranja \\/ 50x70\",\"unit_amount\":{\"currency_code\":\"EUR\",\"value\":\"67.95\"},\"tax\":{\"currency_code\":\"EUR\",\"value\":\"0.00\"},\"quantity\":\"1\"},{\"name\":\"Summer Tan - Jota de jai - P\u00f3ster \\/ Madera rosa pastel \\/ 20x30\",\"unit_amount\":{\"currency_code\":\"EUR\",\"value\":\"24.95\"},\"tax\":{\"currency_code\":\"EUR\",\"value\":\"0.00\"},\"quantity\":\"1\"},{\"name\":\"Maddies Mood - jotadejai - P\u00f3ster \\/ Madera azul \\/ 50x70\",\"unit_amount\":{\"currency_code\":\"EUR\",\"value\":\"67.95\"},\"tax\":{\"currency_code\":\"EUR\",\"value\":\"0.00\"},\"quantity\":\"1\"}],\"shipping\":{\"name\":{\"full_name\":\"benedetta piatti\"},\"address\":{\"address_line_1\":\"via genova, 24\",\"admin_area_2\":\"roma\",\"admin_area_1\":\"Roma\",\"postal_code\":\"00184\",\"country_code\":\"IT\"}},\"supplementary_data\":{\"tax_nexus\":[]},\"payments\":{\"captures\":[{\"id\":\"51F4102574272842G\",\"status\":\"COMPLETED\",\"amount\":{\"currency_code\":\"EUR\",\"value\":\"222.08\"},\"final_capture\":true,\"disbursement_mode\":\"INSTANT\",\"seller_protection\":{\"status\":\"ELIGIBLE\",\"dispute_categories\":[\"ITEM_NOT_RECEIVED\",\"UNAUTHORIZED_TRANSACTION\"]},\"seller_receivable_breakdown\":{\"gross_amount\":{\"currency_code\":\"EUR\",\"value\":\"222.08\"},\"paypal_fee\":{\"currency_code\":\"EUR\",\"value\":\"6.79\"},\"net_amount\":{\"currency_code\":\"EUR\",\"value\":\"215.29\"}},\"invoice_id\":\"r942JLYVSVQ5fuXUZ4ivCQ2mZ\",\"custom_id\":\"{\\\"shop_id\\\":751927347,\\\"session_id\\\":\\\"r942JLYVSVQ5fuXUZ4ivCQ2mZ\\\"}\",\"links\":[{\"href\":\"https:\\/\\/api.paypal.com\\/v2\\/payments\\/captures\\/51F4102574272842G\",\"rel\":\"self\",\"method\":\"GET\"},{\"href\":\"https:\\/\\/api.paypal.com\\/v2\\/payments\\/captures\\/51F4102574272842G\\/refund\",\"rel\":\"refund\",\"method\":\"POST\"},{\"href\":\"https:\\/\\/api.paypal.com\\/v2\\/checkout\\/orders\\/1HG66077V0179313P\",\"rel\":\"up\",\"method\":\"GET\"}],\"create_time\":\"2026-01-11T16:34:35Z\",\"update_time\":\"2026-01-11T16:34:35Z\"}]}}],\"payer\":{\"name\":{\"given_name\":\"Benedetta\",\"surname\":\"Piatti\"},\"email_address\":\"benedetta.piatti@gmail.com\",\"payer_id\":\"56BDQXB2KFZZ4\",\"phone\":{\"phone_number\":{\"national_number\":\"393476556159\"}},\"address\":{\"address_line_1\":\"Via Genova 24\",\"admin_area_2\":\"Roma\",\"admin_area_1\":\"Roma\",\"postal_code\":\"00184\",\"country_code\":\"IT\"}},\"create_time\":\"2026-01-11T16:34:02Z\",\"update_time\":\"2026-01-11T16:34:35Z\",\"links\":[{\"href\":\"https:\\/\\/api.paypal.com\\/v2\\/checkout\\/orders\\/1HG66077V0179313P\",\"rel\":\"self\",\"method\":\"GET\"}]}"</t>
  </si>
  <si>
    <t>AS-97222</t>
  </si>
  <si>
    <t>gid://shopify/Order/7516766830930</t>
  </si>
  <si>
    <t>gid://shopify/OrderTransaction/8650671259986</t>
  </si>
  <si>
    <t>2026-01-31T17:10:09Z</t>
  </si>
  <si>
    <t>ch_3SvhgTIkWweOM9jA22zik7t9</t>
  </si>
  <si>
    <t>rIlN1Qszi2NxCLovXWaXvyQ2T</t>
  </si>
  <si>
    <t>pi_3SvhgTIkWweOM9jA2IEXpHXU</t>
  </si>
  <si>
    <t>"{\"id\":\"pi_3SvhgTIkWweOM9jA2IEXpHXU\",\"object\":\"payment_intent\",\"amount\":4490,\"amount_capturable\":0,\"amount_received\":4490,\"canceled_at\":null,\"cancellation_reason\":null,\"capture_method\":\"automatic\",\"latest_charge\":{\"id\":\"ch_3SvhgTIkWweOM9jA22zik7t9\",\"object\":\"charge\",\"amount\":4490,\"application_fee\":\"fee_1SvhgWIkWweOM9jAXdYMt6kt\",\"balance_transaction\":\"txn_3SvhgTIkWweOM9jA2Qn1JSD4\",\"captured\":true,\"created\":1769879411,\"currency\":\"eur\",\"failure_code\":null,\"failure_message\":null,\"fraud_details\":{},\"livemode\":true,\"metadata\":{\"payment_id\":\"rIlN1Qszi2NxCLovXWaXvyQ2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hgTIkWweOM9jA2IEXpHXU\",\"payment_method\":\"pm_1SvhgTIkWweOM9jAK4bjmxIN\",\"payment_method_details\":{\"card\":{\"amount_authorized\":4490,\"authorization_code\":\"415166\",\"brand\":\"mastercard\",\"checks\":{\"address_line1_check\":\"unavailable\",\"address_postal_code_check\":\"unavailable\",\"cvc_check\":\"pass\"},\"country\":\"FR\",\"description\":\"MasterCard Standard Card Immediate Debit\",\"ds_transaction_id\":null,\"exp_month\":9,\"exp_year\":2028,\"extended_authorization\":{\"status\":\"disabled\"},\"fingerprint\":\"UupaaIuZBCk0rCBN\",\"funding\":\"debit\",\"iin\":\"513283\",\"incremental_authorization\":{\"status\":\"unavailable\"},\"installments\":null,\"issuer\":\"BANQUE FEDERATIVE DU CREDIT MU\",\"last4\":\"5335\",\"mandate\":null,\"moto\":false,\"multicapture\":{\"status\":\"unavailable\"},\"network\":\"mastercard\",\"network_token\":{\"used\":false},\"network_transaction_id\":\"TCSY34Z3D0131\",\"overcapture\":{\"maximum_amount_capturable\":4490,\"status\":\"unavailable\"},\"payment_account_reference\":\"50017EEO6E0VXR1ZO0F2EVR3ZVX0K\",\"regulated_status\":\"unregulated\",\"three_d_secure\":{\"authentication_flow\":\"frictionless\",\"electronic_commerce_indicator\":\"06\",\"exemption_indicator\":null,\"result\":\"exempted\",\"result_reason\":null,\"transaction_id\":\"da5494aa-64ae-4d73-9c41-142f1ac644fc\",\"version\":\"2.2.0\"},\"wallet\":null},\"type\":\"card\"},\"refunded\":false,\"source\":null,\"status\":\"succeeded\",\"mit_params\":{\"network_transaction_id\":\"TCSY34Z3D0131\"}},\"confirmation_method\":\"manual\",\"created\":1769879409,\"currency\":\"eur\",\"customer\":null,\"last_payment_error\":null,\"livemode\":true,\"metadata\":{\"payment_id\":\"rIlN1Qszi2NxCLovXWaXvyQ2T\",\"payments_extension\":\"true\",\"payments_extension_type\":\"card\",\"reconciliation_flow\":\"payments_api\",\"shop_id\":\"751927347\"},\"next_action\":null,\"payment_method\":\"pm_1SvhgTIkWweOM9jAK4bjmxIN\",\"payment_method_types\":[\"card\"],\"source\":null,\"status\":\"succeeded\"}"</t>
  </si>
  <si>
    <t>AS-95329</t>
  </si>
  <si>
    <t>gid://shopify/Order/7413134557522</t>
  </si>
  <si>
    <t>gid://shopify/OrderTransaction/8585003532626</t>
  </si>
  <si>
    <t>2026-01-07T21:15:36Z</t>
  </si>
  <si>
    <t>ch_3Sn44rIkWweOM9jA1lVs6WF0</t>
  </si>
  <si>
    <t>r3NmhPwEkIS0KtenUExHtRZgY</t>
  </si>
  <si>
    <t>pi_3Sn44rIkWweOM9jA1LUwi9yo</t>
  </si>
  <si>
    <t>"{\"id\":\"pi_3Sn44rIkWweOM9jA1LUwi9yo\",\"object\":\"payment_intent\",\"amount\":10080,\"amount_capturable\":0,\"amount_received\":10080,\"canceled_at\":null,\"cancellation_reason\":null,\"capture_method\":\"automatic\",\"latest_charge\":{\"id\":\"ch_3Sn44rIkWweOM9jA1lVs6WF0\",\"object\":\"charge\",\"amount\":10080,\"application_fee\":\"fee_1Sn44uIkWweOM9jA2rLyZpmu\",\"balance_transaction\":\"txn_3Sn44rIkWweOM9jA10AUAoEf\",\"captured\":true,\"created\":1767820539,\"currency\":\"eur\",\"failure_code\":null,\"failure_message\":null,\"fraud_details\":{},\"livemode\":true,\"metadata\":{\"payment_id\":\"r3NmhPwEkIS0KtenUExHtRZg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44rIkWweOM9jA1LUwi9yo\",\"payment_method\":\"pm_1Sn44rIkWweOM9jAROFN4JAS\",\"payment_method_details\":{\"card\":{\"amount_authorized\":10080,\"authorization_code\":\"542667\",\"brand\":\"mastercard\",\"checks\":{\"address_line1_check\":\"unavailable\",\"address_postal_code_check\":\"unavailable\",\"cvc_check\":\"pass\"},\"country\":\"FR\",\"description\":\"MasterCard Standard Card Immediate Debit\",\"ds_transaction_id\":null,\"exp_month\":9,\"exp_year\":2027,\"extended_authorization\":{\"status\":\"disabled\"},\"fingerprint\":\"xVm36ScUosTyW3LD\",\"funding\":\"debit\",\"iin\":\"513648\",\"incremental_authorization\":{\"status\":\"unavailable\"},\"installments\":null,\"issuer\":\"BANQUE FEDERATIVE DU CREDIT MU\",\"last4\":\"1006\",\"mandate\":null,\"moto\":false,\"multicapture\":{\"status\":\"unavailable\"},\"network\":\"mastercard\",\"network_token\":{\"used\":false},\"network_transaction_id\":\"TCSHE2BAA0107\",\"overcapture\":{\"maximum_amount_capturable\":10080,\"status\":\"unavailable\"},\"payment_account_reference\":\"50019RGLLA28ZSHZ291T2QUVBY3C7\",\"regulated_status\":\"unregulated\",\"three_d_secure\":{\"authentication_flow\":\"frictionless\",\"electronic_commerce_indicator\":\"06\",\"exemption_indicator\":null,\"result\":\"exempted\",\"result_reason\":null,\"transaction_id\":\"6c9ea9d4-1b7c-4da1-84d4-77b957c0f877\",\"version\":\"2.2.0\"},\"wallet\":null},\"type\":\"card\"},\"refunded\":false,\"source\":null,\"status\":\"succeeded\",\"mit_params\":{\"network_transaction_id\":\"TCSHE2BAA0107\"}},\"confirmation_method\":\"manual\",\"created\":1767820537,\"currency\":\"eur\",\"customer\":null,\"last_payment_error\":null,\"livemode\":true,\"metadata\":{\"payment_id\":\"r3NmhPwEkIS0KtenUExHtRZgY\",\"payments_extension\":\"true\",\"payments_extension_type\":\"card\",\"reconciliation_flow\":\"payments_api\",\"shop_id\":\"751927347\"},\"next_action\":null,\"payment_method\":\"pm_1Sn44rIkWweOM9jAROFN4JAS\",\"payment_method_types\":[\"card\"],\"source\":null,\"status\":\"succeeded\"}"</t>
  </si>
  <si>
    <t>AS-94816</t>
  </si>
  <si>
    <t>gid://shopify/Order/7393405469010</t>
  </si>
  <si>
    <t>gid://shopify/OrderTransaction/8566321447250</t>
  </si>
  <si>
    <t>2026-01-01T16:10:28Z</t>
  </si>
  <si>
    <t>16S54857RX191693A</t>
  </si>
  <si>
    <t>"{\"id\":\"16S54857RX191693A\",\"intent\":\"CAPTURE\",\"status\":\"COMPLETED\",\"payment_source\":{\"paypal\":{\"email_address\":\"theresa.litzba@googlemail.com\",\"account_id\":\"65JQ5JEGAKQ9L\",\"account_status\":\"VERIFIED\",\"name\":{\"given_name\":\"Theresa\",\"surname\":\"Litzba\"},\"phone_number\":{\"national_number\":\"4915227402303\"},\"address\":{\"address_line_1\":\"Sophienstra\u00dfe 7\",\"admin_area_2\":\"Bayreuth\",\"postal_code\":\"95444\",\"country_code\":\"DE\"}}},\"purchase_units\":[{\"reference_id\":\"default\",\"amount\":{\"currency_code\":\"EUR\",\"value\":\"63.90\",\"breakdown\":{\"item_total\":{\"currency_code\":\"EUR\",\"value\":\"58.95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urf Down - P\u00f3ster \\/ Madera negro \\/ 40x50\",\"custom_id\":\"{\\\"shop_id\\\":751927347,\\\"session_id\\\":\\\"r8Xc0vge7019LIXhiXhNAzetf\\\"}\",\"invoice_id\":\"r8Xc0vge7019LIXhiXhNAzetf\",\"items\":[{\"name\":\"Surf Down - P\u00f3ster \\/ Madera negro \\/ 40x50\",\"unit_amount\":{\"currency_code\":\"EUR\",\"value\":\"58.95\"},\"tax\":{\"currency_code\":\"EUR\",\"value\":\"0.00\"},\"quantity\":\"1\"}],\"shipping\":{\"name\":{\"full_name\":\"Theresa  Litzba \"},\"address\":{\"address_line_1\":\"Marienstra\u00dfe 2e\",\"admin_area_2\":\"K\u00f6ln\",\"postal_code\":\"50825\",\"country_code\":\"DE\"}},\"supplementary_data\":{\"tax_nexus\":[]},\"payments\":{\"captures\":[{\"id\":\"2LR05026NW557840J\",\"status\":\"COMPLETED\",\"amount\":{\"currency_code\":\"EUR\",\"value\":\"63.90\"},\"final_capture\":true,\"disbursement_mode\":\"INSTANT\",\"seller_protection\":{\"status\":\"ELIGIBLE\",\"dispute_categories\":[\"ITEM_NOT_RECEIVED\",\"UNAUTHORIZED_TRANSACTION\"]},\"seller_receivable_breakdown\":{\"gross_amount\":{\"currency_code\":\"EUR\",\"value\":\"63.90\"},\"paypal_fee\":{\"currency_code\":\"EUR\",\"value\":\"2.20\"},\"net_amount\":{\"currency_code\":\"EUR\",\"value\":\"61.70\"}},\"invoice_id\":\"r8Xc0vge7019LIXhiXhNAzetf\",\"custom_id\":\"{\\\"shop_id\\\":751927347,\\\"session_id\\\":\\\"r8Xc0vge7019LIXhiXhNAzetf\\\"}\",\"links\":[{\"href\":\"https:\\/\\/api.paypal.com\\/v2\\/payments\\/captures\\/2LR05026NW557840J\",\"rel\":\"self\",\"method\":\"GET\"},{\"href\":\"https:\\/\\/api.paypal.com\\/v2\\/payments\\/captures\\/2LR05026NW557840J\\/refund\",\"rel\":\"refund\",\"method\":\"POST\"},{\"href\":\"https:\\/\\/api.paypal.com\\/v2\\/checkout\\/orders\\/16S54857RX191693A\",\"rel\":\"up\",\"method\":\"GET\"}],\"create_time\":\"2026-01-01T16:10:30Z\",\"update_time\":\"2026-01-01T16:10:30Z\"}]}}],\"payer\":{\"name\":{\"given_name\":\"Theresa\",\"surname\":\"Litzba\"},\"email_address\":\"theresa.litzba@googlemail.com\",\"payer_id\":\"65JQ5JEGAKQ9L\",\"phone\":{\"phone_number\":{\"national_number\":\"4915227402303\"}},\"address\":{\"address_line_1\":\"Sophienstra\u00dfe 7\",\"admin_area_2\":\"Bayreuth\",\"postal_code\":\"95444\",\"country_code\":\"DE\"}},\"create_time\":\"2026-01-01T16:09:27Z\",\"update_time\":\"2026-01-01T16:10:30Z\",\"links\":[{\"href\":\"https:\\/\\/api.paypal.com\\/v2\\/checkout\\/orders\\/16S54857RX191693A\",\"rel\":\"self\",\"method\":\"GET\"}]}"</t>
  </si>
  <si>
    <t>AS-95041</t>
  </si>
  <si>
    <t>gid://shopify/Order/7399375274322</t>
  </si>
  <si>
    <t>gid://shopify/OrderTransaction/8576118718802</t>
  </si>
  <si>
    <t>2026-01-04T15:44:55Z</t>
  </si>
  <si>
    <t>ch_3SltUCIkWweOM9jA24oXNvqP</t>
  </si>
  <si>
    <t>rrNPZkqmxtaG3kIgp8COjnpO0</t>
  </si>
  <si>
    <t>pi_3SltUCIkWweOM9jA2xzV34JQ</t>
  </si>
  <si>
    <t>"{\"id\":\"pi_3SltUCIkWweOM9jA2xzV34JQ\",\"object\":\"payment_intent\",\"amount\":5390,\"amount_capturable\":0,\"amount_received\":5390,\"canceled_at\":null,\"cancellation_reason\":null,\"capture_method\":\"automatic\",\"latest_charge\":{\"id\":\"ch_3SltUCIkWweOM9jA24oXNvqP\",\"object\":\"charge\",\"amount\":5390,\"application_fee\":\"fee_1SltUEIkWweOM9jAgkpjSPGN\",\"balance_transaction\":\"txn_3SltUCIkWweOM9jA2WHYCvfR\",\"captured\":true,\"created\":1767541497,\"currency\":\"eur\",\"failure_code\":null,\"failure_message\":null,\"fraud_details\":{},\"livemode\":true,\"metadata\":{\"payment_id\":\"rrNPZkqmxtaG3kIgp8COjnpO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tUCIkWweOM9jA2xzV34JQ\",\"payment_method\":\"pm_1SltUCIkWweOM9jAhVidYWrb\",\"payment_method_details\":{\"card\":{\"amount_authorized\":5390,\"authorization_code\":\"846541\",\"brand\":\"visa\",\"checks\":{\"address_line1_check\":\"unavailable\",\"address_postal_code_check\":\"unavailable\",\"cvc_check\":\"pass\"},\"country\":\"ES\",\"description\":\"Visa Classic\",\"ds_transaction_id\":null,\"exp_month\":10,\"exp_year\":2029,\"extended_authorization\":{\"status\":\"disabled\"},\"fingerprint\":\"JHegCHGuSQFlvF3q\",\"funding\":\"credit\",\"iin\":\"455223\",\"incremental_authorization\":{\"status\":\"unavailable\"},\"installments\":null,\"issuer\":\"BANCO BILBAO VIZCAYA ARGENTARIA S.A. (BBVA)\",\"last4\":\"8493\",\"mandate\":null,\"moto\":false,\"multicapture\":{\"status\":\"unavailable\"},\"network\":\"visa\",\"network_token\":{\"used\":false},\"network_transaction_id\":\"486004566975326\",\"overcapture\":{\"maximum_amount_capturable\":5390,\"status\":\"unavailable\"},\"payment_account_reference\":\"V0010013823072448430584854104\",\"regulated_status\":\"unregulated\",\"three_d_secure\":{\"authentication_flow\":\"frictionless\",\"electronic_commerce_indicator\":\"07\",\"exemption_indicator\":null,\"result\":\"exempted\",\"result_reason\":null,\"transaction_id\":\"bfd5313a-1c16-4cb0-8e52-9dc6e3148694\",\"version\":\"2.2.0\"},\"wallet\":null},\"type\":\"card\"},\"refunded\":false,\"source\":null,\"status\":\"succeeded\",\"mit_params\":{\"network_transaction_id\":\"486004566975326\"}},\"confirmation_method\":\"manual\",\"created\":1767541496,\"currency\":\"eur\",\"customer\":null,\"last_payment_error\":null,\"livemode\":true,\"metadata\":{\"payment_id\":\"rrNPZkqmxtaG3kIgp8COjnpO0\",\"payments_extension\":\"true\",\"payments_extension_type\":\"card\",\"reconciliation_flow\":\"payments_api\",\"shop_id\":\"751927347\"},\"next_action\":null,\"payment_method\":\"pm_1SltUCIkWweOM9jAhVidYWrb\",\"payment_method_types\":[\"card\"],\"source\":null,\"status\":\"succeeded\"}"</t>
  </si>
  <si>
    <t>AS-95702</t>
  </si>
  <si>
    <t>gid://shopify/Order/7421640573266</t>
  </si>
  <si>
    <t>gid://shopify/OrderTransaction/8595057901906</t>
  </si>
  <si>
    <t>2026-01-11T20:26:49Z</t>
  </si>
  <si>
    <t>ch_3SoVDpIkWweOM9jA1f7xIjS1</t>
  </si>
  <si>
    <t>rsboPNwn0ndaxULfId2xjhKMz</t>
  </si>
  <si>
    <t>pi_3SoVDpIkWweOM9jA1UPy5dRw</t>
  </si>
  <si>
    <t>"{\"id\":\"pi_3SoVDpIkWweOM9jA1UPy5dRw\",\"object\":\"payment_intent\",\"amount\":5285,\"amount_capturable\":0,\"amount_received\":5285,\"canceled_at\":null,\"cancellation_reason\":null,\"capture_method\":\"automatic\",\"latest_charge\":{\"id\":\"ch_3SoVDpIkWweOM9jA1f7xIjS1\",\"object\":\"charge\",\"amount\":5285,\"application_fee\":\"fee_1SoVDsIkWweOM9jAsfgQXQat\",\"balance_transaction\":\"txn_3SoVDpIkWweOM9jA1OeSAxlc\",\"captured\":true,\"created\":1768163212,\"currency\":\"eur\",\"failure_code\":null,\"failure_message\":null,\"fraud_details\":{},\"livemode\":true,\"metadata\":{\"payment_id\":\"rsboPNwn0ndaxULfId2xjhKM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VDpIkWweOM9jA1UPy5dRw\",\"payment_method\":\"pm_1SoVDpIkWweOM9jAiWd5Hw1z\",\"payment_method_details\":{\"card\":{\"amount_authorized\":5285,\"authorization_code\":\"278551\",\"brand\":\"visa\",\"checks\":{\"address_line1_check\":\"unavailable\",\"address_postal_code_check\":\"unavailable\",\"cvc_check\":\"pass\"},\"country\":\"ES\",\"description\":\"Visa Classic\",\"ds_transaction_id\":null,\"exp_month\":12,\"exp_year\":2030,\"extended_authorization\":{\"status\":\"disabled\"},\"fingerprint\":\"W06m0O1egQONYXwG\",\"funding\":\"credit\",\"iin\":\"459996\",\"incremental_authorization\":{\"status\":\"unavailable\"},\"installments\":null,\"issuer\":\"CAIXABANK S.A.\",\"last4\":\"6007\",\"mandate\":null,\"moto\":false,\"multicapture\":{\"status\":\"unavailable\"},\"network\":\"visa\",\"network_token\":{\"used\":false},\"network_transaction_id\":\"486011736128465\",\"overcapture\":{\"maximum_amount_capturable\":5285,\"status\":\"unavailable\"},\"payment_account_reference\":\"V0010015821030410207572180408\",\"regulated_status\":\"unregulated\",\"three_d_secure\":null,\"wallet\":null},\"type\":\"card\"},\"refunded\":false,\"source\":null,\"status\":\"succeeded\",\"mit_params\":{\"network_transaction_id\":\"486011736128465\"}},\"confirmation_method\":\"manual\",\"created\":1768163209,\"currency\":\"eur\",\"customer\":null,\"last_payment_error\":null,\"livemode\":true,\"metadata\":{\"payment_id\":\"rsboPNwn0ndaxULfId2xjhKMz\",\"payments_extension\":\"true\",\"payments_extension_type\":\"card\",\"reconciliation_flow\":\"payments_api\",\"shop_id\":\"751927347\"},\"next_action\":null,\"payment_method\":\"pm_1SoVDpIkWweOM9jAiWd5Hw1z\",\"payment_method_types\":[\"card\"],\"source\":null,\"status\":\"succeeded\"}"</t>
  </si>
  <si>
    <t>AS-96577</t>
  </si>
  <si>
    <t>gid://shopify/Order/7489158119762</t>
  </si>
  <si>
    <t>gid://shopify/OrderTransaction/8627359351122</t>
  </si>
  <si>
    <t>2026-01-23T09:17:33Z</t>
  </si>
  <si>
    <t>ch_3SsgUkIkWweOM9jA1Nng25Sa</t>
  </si>
  <si>
    <t>rIzf8eb4FT8Z7BektlVd1WqB8</t>
  </si>
  <si>
    <t>pi_3SsgUkIkWweOM9jA1w7w82dQ</t>
  </si>
  <si>
    <t>"{\"id\":\"pi_3SsgUkIkWweOM9jA1w7w82dQ\",\"object\":\"payment_intent\",\"amount\":3790,\"amount_capturable\":0,\"amount_received\":3790,\"canceled_at\":null,\"cancellation_reason\":null,\"capture_method\":\"automatic\",\"latest_charge\":{\"id\":\"ch_3SsgUkIkWweOM9jA1Nng25Sa\",\"object\":\"charge\",\"amount\":3790,\"application_fee\":\"fee_1SsgUlIkWweOM9jAP0sp8y8i\",\"balance_transaction\":\"txn_3SsgUkIkWweOM9jA1SwMXXrt\",\"captured\":true,\"created\":1769159854,\"currency\":\"eur\",\"failure_code\":null,\"failure_message\":null,\"fraud_details\":{},\"livemode\":true,\"metadata\":{\"payment_id\":\"rIzf8eb4FT8Z7BektlVd1WqB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gUkIkWweOM9jA1w7w82dQ\",\"payment_method\":\"pm_1SsgUkIkWweOM9jAnW0Sgf4s\",\"payment_method_details\":{\"card\":{\"amount_authorized\":3790,\"authorization_code\":\"255376\",\"brand\":\"mastercard\",\"checks\":{\"address_line1_check\":null,\"address_postal_code_check\":null,\"cvc_check\":null},\"country\":\"ES\",\"description\":\"MasterCard Credit Card (mixed BIN)\",\"ds_transaction_id\":null,\"exp_month\":2,\"exp_year\":2028,\"extended_authorization\":{\"status\":\"disabled\"},\"fingerprint\":\"q0giacj0lRQtwCGe\",\"funding\":\"credit\",\"iin\":\"512825\",\"incremental_authorization\":{\"status\":\"unavailable\"},\"installments\":null,\"issuer\":\"BANCO SANTANDER S.A.\",\"last4\":\"0000\",\"mandate\":null,\"moto\":false,\"multicapture\":{\"status\":\"unavailable\"},\"network\":\"mastercard\",\"network_token\":{\"used\":false},\"network_transaction_id\":\"MCCI3MU1K0123\",\"overcapture\":{\"maximum_amount_capturable\":3790,\"status\":\"unavailable\"},\"payment_account_reference\":\"500156CEEAV8JZH6L6UWM7HZ71GOH\",\"regulated_status\":\"unregulated\",\"three_d_secure\":null,\"wallet\":{\"dynamic_last4\":\"0755\",\"google_pay\":{},\"type\":\"google_pay\"}},\"type\":\"card\"},\"refunded\":false,\"source\":null,\"status\":\"succeeded\",\"mit_params\":{\"network_transaction_id\":\"MCCI3MU1K0123\"}},\"confirmation_method\":\"manual\",\"created\":1769159854,\"currency\":\"eur\",\"customer\":null,\"last_payment_error\":null,\"livemode\":true,\"metadata\":{\"payment_id\":\"rIzf8eb4FT8Z7BektlVd1WqB8\",\"payments_extension\":\"true\",\"payments_extension_type\":\"card\",\"reconciliation_flow\":\"payments_api\",\"shop_id\":\"751927347\"},\"next_action\":null,\"payment_method\":\"pm_1SsgUkIkWweOM9jAnW0Sgf4s\",\"payment_method_types\":[\"card\"],\"source\":null,\"status\":\"succeeded\"}"</t>
  </si>
  <si>
    <t>AS-96257</t>
  </si>
  <si>
    <t>gid://shopify/Order/7439500509522</t>
  </si>
  <si>
    <t>gid://shopify/OrderTransaction/8615236600146</t>
  </si>
  <si>
    <t>2026-01-18T15:47:33Z</t>
  </si>
  <si>
    <t>py_3SqyCPIkWweOM9jA1frTCIB7</t>
  </si>
  <si>
    <t>r63DxX4MzK12Z9OzoY5PktyVV</t>
  </si>
  <si>
    <t>"{\"id\":\"py_3SqyCPIkWweOM9jA1frTCIB7\",\"object\":\"charge\",\"amount\":3190,\"application_fee\":\"fee_1SqyCuIkWweOM9jAsFXFxuDN\",\"balance_transaction\":\"txn_3SqyCPIkWweOM9jA1DAlFfbH\",\"captured\":true,\"created\":1768751284,\"currency\":\"eur\",\"failure_code\":null,\"failure_message\":null,\"fraud_details\":{},\"livemode\":true,\"metadata\":{\"payments_extension_type\":\"klarna\",\"reconciliation_flow\":\"payments_api\",\"shop_id\":\"751927347\",\"payments_extension\":\"true\",\"payment_id\":\"r63DxX4MzK12Z9OzoY5PktyVV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qyCPIkWweOM9jA1qbkxual\",\"payment_method\":\"pm_1SqyCPIkWweOM9jAxXsQ7DPl\",\"payment_method_details\":{\"klarna\":{\"payer_details\":{\"address\":{\"country\":\"DE\"}},\"payment_method_category\":\"pay_later\",\"preferred_locale\":\"en-DE\"},\"type\":\"klarna\"},\"refunded\":false,\"source\":null,\"status\":\"succeeded\"}"</t>
  </si>
  <si>
    <t>AS-96407</t>
  </si>
  <si>
    <t>gid://shopify/Order/7444286832978</t>
  </si>
  <si>
    <t>gid://shopify/OrderTransaction/8621303890258</t>
  </si>
  <si>
    <t>2026-01-20T17:48:20Z</t>
  </si>
  <si>
    <t>ch_3Srj2PIkWweOM9jA0SEPdxe8</t>
  </si>
  <si>
    <t>rs5HeDonXQwzt2nfwCHU6C2os</t>
  </si>
  <si>
    <t>pi_3Srj2PIkWweOM9jA0RtwEvJR</t>
  </si>
  <si>
    <t>"{\"id\":\"pi_3Srj2PIkWweOM9jA0RtwEvJR\",\"object\":\"payment_intent\",\"amount\":9290,\"amount_capturable\":0,\"amount_received\":9290,\"canceled_at\":null,\"cancellation_reason\":null,\"capture_method\":\"automatic\",\"latest_charge\":{\"id\":\"ch_3Srj2PIkWweOM9jA0SEPdxe8\",\"object\":\"charge\",\"amount\":9290,\"application_fee\":\"fee_1Srj2RIkWweOM9jAiA3vxXvc\",\"balance_transaction\":\"txn_3Srj2PIkWweOM9jA0FxQTXZM\",\"captured\":true,\"created\":1768931302,\"currency\":\"eur\",\"failure_code\":null,\"failure_message\":null,\"fraud_details\":{},\"livemode\":true,\"metadata\":{\"payment_id\":\"rs5HeDonXQwzt2nfwCHU6C2o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j2PIkWweOM9jA0RtwEvJR\",\"payment_method\":\"pm_1Srj2PIkWweOM9jAyvEJoCtQ\",\"payment_method_details\":{\"card\":{\"amount_authorized\":9290,\"authorization_code\":\"388241\",\"brand\":\"mastercard\",\"checks\":{\"address_line1_check\":\"unavailable\",\"address_postal_code_check\":\"unavailable\",\"cvc_check\":null},\"country\":\"ES\",\"description\":\"MasterCard Preferred Business Card\",\"ds_transaction_id\":null,\"exp_month\":6,\"exp_year\":2031,\"extended_authorization\":{\"status\":\"disabled\"},\"fingerprint\":\"ekmtbSEvasc3VeTA\",\"funding\":\"credit\",\"iin\":\"547824\",\"incremental_authorization\":{\"status\":\"unavailable\"},\"installments\":null,\"issuer\":\"BANCO BILBAO VIZCAYA ARGENTARI\",\"last4\":\"3383\",\"mandate\":null,\"moto\":false,\"multicapture\":{\"status\":\"unavailable\"},\"network\":\"mastercard\",\"network_token\":{\"used\":false},\"network_transaction_id\":\"MPBKYF03O0120\",\"overcapture\":{\"maximum_amount_capturable\":9290,\"status\":\"unavailable\"},\"payment_account_reference\":\"50018NPS9HXDJRH10OE7L9BW64XEY\",\"regulated_status\":\"unregulated\",\"three_d_secure\":null,\"wallet\":null},\"type\":\"card\"},\"refunded\":false,\"source\":null,\"status\":\"succeeded\",\"mit_params\":{\"network_transaction_id\":\"MPBKYF03O0120\"}},\"confirmation_method\":\"manual\",\"created\":1768931301,\"currency\":\"eur\",\"customer\":null,\"last_payment_error\":null,\"livemode\":true,\"metadata\":{\"payment_id\":\"rs5HeDonXQwzt2nfwCHU6C2os\",\"payments_extension\":\"true\",\"payments_extension_type\":\"card\",\"reconciliation_flow\":\"payments_api\",\"shop_id\":\"751927347\"},\"next_action\":null,\"payment_method\":\"pm_1Srj2PIkWweOM9jAyvEJoCtQ\",\"payment_method_types\":[\"card\"],\"source\":null,\"status\":\"succeeded\"}"</t>
  </si>
  <si>
    <t>gid://shopify/OrderTransaction/8621306577234</t>
  </si>
  <si>
    <t>2026-01-20T17:49:41Z</t>
  </si>
  <si>
    <t>re_3Srj2PIkWweOM9jA06XwB4xC</t>
  </si>
  <si>
    <t>zGvqUZ19DC39b25pQopOJoQXp</t>
  </si>
  <si>
    <t>"{\"id\":\"re_3Srj2PIkWweOM9jA06XwB4xC\",\"amount\":9290,\"balance_transaction\":\"txn_3Srj2PIkWweOM9jA0xHW8BP0\",\"charge\":{\"id\":\"ch_3Srj2PIkWweOM9jA0SEPdxe8\",\"object\":\"charge\",\"amount\":9290,\"application_fee\":\"fee_1Srj2RIkWweOM9jAiA3vxXvc\",\"balance_transaction\":\"txn_3Srj2PIkWweOM9jA0FxQTXZM\",\"captured\":true,\"created\":1768931302,\"currency\":\"eur\",\"failure_code\":null,\"failure_message\":null,\"fraud_details\":{},\"livemode\":true,\"metadata\":{\"payment_id\":\"rs5HeDonXQwzt2nfwCHU6C2o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j2PIkWweOM9jA0RtwEvJR\",\"payment_method\":\"pm_1Srj2PIkWweOM9jAyvEJoCtQ\",\"payment_method_details\":{\"card\":{\"amount_authorized\":9290,\"authorization_code\":\"388241\",\"brand\":\"mastercard\",\"checks\":{\"address_line1_check\":\"unavailable\",\"address_postal_code_check\":\"unavailable\",\"cvc_check\":null},\"country\":\"ES\",\"description\":\"MasterCard Preferred Business Card\",\"ds_transaction_id\":null,\"exp_month\":6,\"exp_year\":2031,\"extended_authorization\":{\"status\":\"disabled\"},\"fingerprint\":\"ekmtbSEvasc3VeTA\",\"funding\":\"credit\",\"iin\":\"547824\",\"incremental_authorization\":{\"status\":\"unavailable\"},\"installments\":null,\"issuer\":\"BANCO BILBAO VIZCAYA ARGENTARI\",\"last4\":\"3383\",\"mandate\":null,\"moto\":false,\"multicapture\":{\"status\":\"unavailable\"},\"network\":\"mastercard\",\"network_token\":{\"used\":false},\"network_transaction_id\":\"MPBKYF03O0120\",\"overcapture\":{\"maximum_amount_capturable\":9290,\"status\":\"unavailable\"},\"payment_account_reference\":\"50018NPS9HXDJRH10OE7L9BW64XEY\",\"regulated_status\":\"unregulated\",\"three_d_secure\":null,\"wallet\":null},\"type\":\"card\"},\"refunded\":true,\"source\":null,\"status\":\"succeeded\",\"mit_params\":{\"network_transaction_id\":\"MPBKYF03O0120\"}},\"object\":\"refund\",\"reason\":null,\"status\":\"succeeded\",\"created\":1768931382,\"currency\":\"eur\",\"metadata\":{\"payments_extension\":\"true\",\"payments_extension_type\":\"card\",\"reconciliation_flow\":\"payments_api\",\"refund_id\":\"zGvqUZ19DC39b25pQopOJoQXp\"},\"payment_method_details\":{\"card\":{\"acquirer_reference_number\":null,\"acquirer_reference_number_status\":\"unavailable\"},\"type\":\"card\"},\"mit_params\":{}}"</t>
  </si>
  <si>
    <t>AS-95188</t>
  </si>
  <si>
    <t>gid://shopify/Order/7409148756306</t>
  </si>
  <si>
    <t>gid://shopify/OrderTransaction/8580173168978</t>
  </si>
  <si>
    <t>2026-01-06T11:13:28Z</t>
  </si>
  <si>
    <t>7UC92041DR124672S</t>
  </si>
  <si>
    <t>"{\"id\":\"7UC92041DR124672S\",\"intent\":\"CAPTURE\",\"status\":\"COMPLETED\",\"payment_source\":{\"paypal\":{\"email_address\":\"miriam.miscoli@gmail.com\",\"account_id\":\"TGBBY96U3CKUW\",\"account_status\":\"VERIFIED\",\"name\":{\"given_name\":\"Miriam\",\"surname\":\"Miscoli\"},\"phone_number\":{\"national_number\":\"393886370645\"},\"address\":{\"address_line_1\":\"Via delle Vigne di Morena 14h\",\"admin_area_2\":\"Roma\",\"admin_area_1\":\"RM\",\"postal_code\":\"00118\",\"country_code\":\"IT\"}}},\"purchase_units\":[{\"reference_id\":\"default\",\"amount\":{\"currency_code\":\"EUR\",\"value\":\"44.90\",\"breakdown\":{\"item_total\":{\"currency_code\":\"EUR\",\"value\":\"39.95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Henri Matisse Icarus - P\u00f3ster \\/ Sin marco \\/ 60x90\",\"custom_id\":\"{\\\"shop_id\\\":751927347,\\\"session_id\\\":\\\"rQwnLIwkIodArusdLbCZ7h1Qb\\\"}\",\"invoice_id\":\"rQwnLIwkIodArusdLbCZ7h1Qb\",\"soft_descriptor\":\"ARTESTASTOR ARTESTASTO\",\"items\":[{\"name\":\"Henri Matisse Icarus - P\u00f3ster \\/ Sin marco \\/ 60x90\",\"unit_amount\":{\"currency_code\":\"EUR\",\"value\":\"39.95\"},\"tax\":{\"currency_code\":\"EUR\",\"value\":\"0.00\"},\"quantity\":\"1\"}],\"shipping\":{\"name\":{\"full_name\":\"Miriam Miscoli\"},\"address\":{\"address_line_1\":\"Via delle Vigne di Morena 14h\",\"admin_area_2\":\"Roma\",\"admin_area_1\":\"Roma\",\"postal_code\":\"00118\",\"country_code\":\"IT\"}},\"supplementary_data\":{\"tax_nexus\":[]},\"payments\":{\"captures\":[{\"id\":\"1W960725GE2422547\",\"status\":\"COMPLETED\",\"amount\":{\"currency_code\":\"EUR\",\"value\":\"44.90\"},\"final_capture\":true,\"disbursement_mode\":\"INSTANT\",\"seller_protection\":{\"status\":\"ELIGIBLE\",\"dispute_categories\":[\"ITEM_NOT_RECEIVED\",\"UNAUTHORIZED_TRANSACTION\"]},\"seller_receivable_breakdown\":{\"gross_amount\":{\"currency_code\":\"EUR\",\"value\":\"44.90\"},\"paypal_fee\":{\"currency_code\":\"EUR\",\"value\":\"1.65\"},\"net_amount\":{\"currency_code\":\"EUR\",\"value\":\"43.25\"}},\"invoice_id\":\"rQwnLIwkIodArusdLbCZ7h1Qb\",\"custom_id\":\"{\\\"shop_id\\\":751927347,\\\"session_id\\\":\\\"rQwnLIwkIodArusdLbCZ7h1Qb\\\"}\",\"links\":[{\"href\":\"https:\\/\\/api.paypal.com\\/v2\\/payments\\/captures\\/1W960725GE2422547\",\"rel\":\"self\",\"method\":\"GET\"},{\"href\":\"https:\\/\\/api.paypal.com\\/v2\\/payments\\/captures\\/1W960725GE2422547\\/refund\",\"rel\":\"refund\",\"method\":\"POST\"},{\"href\":\"https:\\/\\/api.paypal.com\\/v2\\/checkout\\/orders\\/7UC92041DR124672S\",\"rel\":\"up\",\"method\":\"GET\"}],\"create_time\":\"2026-01-06T11:13:30Z\",\"update_time\":\"2026-01-06T11:13:30Z\"}]}}],\"payer\":{\"name\":{\"given_name\":\"Miriam\",\"surname\":\"Miscoli\"},\"email_address\":\"miriam.miscoli@gmail.com\",\"payer_id\":\"TGBBY96U3CKUW\",\"phone\":{\"phone_number\":{\"national_number\":\"393886370645\"}},\"address\":{\"address_line_1\":\"Via delle Vigne di Morena 14h\",\"admin_area_2\":\"Roma\",\"admin_area_1\":\"RM\",\"postal_code\":\"00118\",\"country_code\":\"IT\"}},\"create_time\":\"2026-01-06T11:11:52Z\",\"update_time\":\"2026-01-06T11:13:30Z\",\"links\":[{\"href\":\"https:\\/\\/api.paypal.com\\/v2\\/checkout\\/orders\\/7UC92041DR124672S\",\"rel\":\"self\",\"method\":\"GET\"}]}"</t>
  </si>
  <si>
    <t>AS-96822</t>
  </si>
  <si>
    <t>AS-96708</t>
  </si>
  <si>
    <t>gid://shopify/Order/7493155553618</t>
  </si>
  <si>
    <t>gid://shopify/OrderTransaction/8632301617490</t>
  </si>
  <si>
    <t>2026-01-24T23:39:22Z</t>
  </si>
  <si>
    <t>90P73694P6188345S</t>
  </si>
  <si>
    <t>"{\"id\":\"90P73694P6188345S\",\"intent\":\"CAPTURE\",\"status\":\"COMPLETED\",\"payment_source\":{\"paypal\":{\"email_address\":\"Johannes_horn97@web.de\",\"account_id\":\"YAVUSVX2AKXYA\",\"account_status\":\"VERIFIED\",\"name\":{\"given_name\":\"Johannes\",\"surname\":\"Horn\"},\"phone_number\":{\"national_number\":\"4915157223218\"},\"address\":{\"address_line_1\":\"Spielplatzweg 2\",\"admin_area_2\":\"Hattersheim am Main\",\"postal_code\":\"65795\",\"country_code\":\"DE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atsumoto Hoji, Frog III - P\u00f3ster \\/ Madera negro \\/ 50x70\",\"custom_id\":\"{\\\"shop_id\\\":751927347,\\\"session_id\\\":\\\"rtXydWD9VVSn46pnedD1LumSI\\\"}\",\"invoice_id\":\"rtXydWD9VVSn46pnedD1LumSI\",\"items\":[{\"name\":\"Matsumoto Hoji, Frog III - P\u00f3ster \\/ Madera negro \\/ 50x70\",\"unit_amount\":{\"currency_code\":\"EUR\",\"value\":\"67.95\"},\"tax\":{\"currency_code\":\"EUR\",\"value\":\"0.00\"},\"quantity\":\"1\"}],\"shipping\":{\"name\":{\"full_name\":\"Johannes Horn\"},\"address\":{\"address_line_1\":\"Spielplatzweg 2\",\"admin_area_2\":\"Hattersheim am Main\",\"postal_code\":\"65795\",\"country_code\":\"DE\"}},\"supplementary_data\":{\"tax_nexus\":[]},\"payments\":{\"captures\":[{\"id\":\"9XN911737D433505P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tXydWD9VVSn46pnedD1LumSI\",\"custom_id\":\"{\\\"shop_id\\\":751927347,\\\"session_id\\\":\\\"rtXydWD9VVSn46pnedD1LumSI\\\"}\",\"links\":[{\"href\":\"https:\\/\\/api.paypal.com\\/v2\\/payments\\/captures\\/9XN911737D433505P\",\"rel\":\"self\",\"method\":\"GET\"},{\"href\":\"https:\\/\\/api.paypal.com\\/v2\\/payments\\/captures\\/9XN911737D433505P\\/refund\",\"rel\":\"refund\",\"method\":\"POST\"},{\"href\":\"https:\\/\\/api.paypal.com\\/v2\\/checkout\\/orders\\/90P73694P6188345S\",\"rel\":\"up\",\"method\":\"GET\"}],\"create_time\":\"2026-01-24T23:39:24Z\",\"update_time\":\"2026-01-24T23:39:24Z\"}]}}],\"payer\":{\"name\":{\"given_name\":\"Johannes\",\"surname\":\"Horn\"},\"email_address\":\"Johannes_horn97@web.de\",\"payer_id\":\"YAVUSVX2AKXYA\",\"phone\":{\"phone_number\":{\"national_number\":\"4915157223218\"}},\"address\":{\"address_line_1\":\"Spielplatzweg 2\",\"admin_area_2\":\"Hattersheim am Main\",\"postal_code\":\"65795\",\"country_code\":\"DE\"}},\"create_time\":\"2026-01-24T23:38:39Z\",\"update_time\":\"2026-01-24T23:39:24Z\",\"links\":[{\"href\":\"https:\\/\\/api.paypal.com\\/v2\\/checkout\\/orders\\/90P73694P6188345S\",\"rel\":\"self\",\"method\":\"GET\"}]}"</t>
  </si>
  <si>
    <t>gid://shopify/OrderTransaction/8639237161298</t>
  </si>
  <si>
    <t>2026-01-27T13:02:13Z</t>
  </si>
  <si>
    <t>zzcdjhe0GqNrLbAzSgpMAlwfT</t>
  </si>
  <si>
    <t>"{\"status\":\"COMPLETED\",\"id\":\"2HC26588CD7408930\",\"amount\":\"67.95\",\"currency\":\"EUR\",\"created_at\":\"2026-01-27T05:02:14-08:00\",\"updated_at\":\"2026-01-27T05:02:14-08:00\",\"seller_payable_breakdown\":{\"gross_amount\":{\"currency_code\":\"EUR\",\"value\":\"67.95\"},\"paypal_fee\":{\"currency_code\":\"EUR\",\"value\":\"0.00\"},\"net_amount\":{\"currency_code\":\"EUR\",\"value\":\"67.95\"},\"total_refunded_amount\":{\"currency_code\":\"EUR\",\"value\":\"67.95\"}},\"invoice_id\":{\"invoice_id\":\"rtXydWD9VVSn46pnedD1LumSI\"},\"custom_id\":{\"shop_id\":751927347,\"session_id\":\"zzcdjhe0GqNrLbAzSgpMAlwfT\"}}"</t>
  </si>
  <si>
    <t>AS-95036</t>
  </si>
  <si>
    <t>gid://shopify/Order/7399275266386</t>
  </si>
  <si>
    <t>gid://shopify/OrderTransaction/8576000852306</t>
  </si>
  <si>
    <t>2026-01-04T14:51:26Z</t>
  </si>
  <si>
    <t>6MG62086KW3148017</t>
  </si>
  <si>
    <t>"{\"id\":\"6MG62086KW3148017\",\"intent\":\"CAPTURE\",\"status\":\"COMPLETED\",\"payment_source\":{\"paypal\":{\"email_address\":\"benedicte.mirebeau1980@gmail.com\",\"account_id\":\"EZBDUF4GD3KJJ\",\"account_status\":\"VERIFIED\",\"name\":{\"given_name\":\"B\u00e9n\u00e9dicte\",\"surname\":\"Mirebeau\"},\"phone_number\":{\"national_number\":\"33776153912\"},\"address\":{\"address_line_1\":\"22 Rue de la Croix Birocheau\",\"admin_area_2\":\"Monthoiron\",\"postal_code\":\"86210\",\"country_code\":\"FR\"}}},\"purchase_units\":[{\"reference_id\":\"default\",\"amount\":{\"currency_code\":\"EUR\",\"value\":\"59.85\",\"breakdown\":{\"item_total\":{\"currency_code\":\"EUR\",\"value\":\"59.85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Black figure #1 - P\u00f3ster \\/ Sin marco \\/ 30x40\",\"custom_id\":\"{\\\"shop_id\\\":751927347,\\\"session_id\\\":\\\"rBCVRyQDKVQOb3dPRreyOISIK\\\"}\",\"invoice_id\":\"rBCVRyQDKVQOb3dPRreyOISIK\",\"soft_descriptor\":\"PAYPAL *ARTESTASTOR AR\",\"items\":[{\"name\":\"Black figure #1 - P\u00f3ster \\/ Sin marco \\/ 30x40\",\"unit_amount\":{\"currency_code\":\"EUR\",\"value\":\"19.95\"},\"tax\":{\"currency_code\":\"EUR\",\"value\":\"0.00\"},\"quantity\":\"1\"},{\"name\":\"Black figure #8 - P\u00f3ster \\/ Sin marco \\/ 30x40\",\"unit_amount\":{\"currency_code\":\"EUR\",\"value\":\"19.95\"},\"tax\":{\"currency_code\":\"EUR\",\"value\":\"0.00\"},\"quantity\":\"1\"},{\"name\":\"Black figure #6 - P\u00f3ster \\/ Sin marco \\/ 30x40\",\"unit_amount\":{\"currency_code\":\"EUR\",\"value\":\"19.95\"},\"tax\":{\"currency_code\":\"EUR\",\"value\":\"0.00\"},\"quantity\":\"1\"}],\"shipping\":{\"name\":{\"full_name\":\"B\u00e9n\u00e9dicte Mirebeau\"},\"address\":{\"address_line_1\":\"22 Rue de la Croix Birocheau\",\"admin_area_2\":\"Monthoiron\",\"postal_code\":\"86210\",\"country_code\":\"FR\"}},\"supplementary_data\":{\"tax_nexus\":[]},\"payments\":{\"captures\":[{\"id\":\"58982866DN8803101\",\"status\":\"COMPLETED\",\"amount\":{\"currency_code\":\"EUR\",\"value\":\"59.85\"},\"final_capture\":true,\"disbursement_mode\":\"INSTANT\",\"seller_protection\":{\"status\":\"ELIGIBLE\",\"dispute_categories\":[\"ITEM_NOT_RECEIVED\",\"UNAUTHORIZED_TRANSACTION\"]},\"seller_receivable_breakdown\":{\"gross_amount\":{\"currency_code\":\"EUR\",\"value\":\"59.85\"},\"paypal_fee\":{\"currency_code\":\"EUR\",\"value\":\"2.09\"},\"net_amount\":{\"currency_code\":\"EUR\",\"value\":\"57.76\"}},\"invoice_id\":\"rBCVRyQDKVQOb3dPRreyOISIK\",\"custom_id\":\"{\\\"shop_id\\\":751927347,\\\"session_id\\\":\\\"rBCVRyQDKVQOb3dPRreyOISIK\\\"}\",\"links\":[{\"href\":\"https:\\/\\/api.paypal.com\\/v2\\/payments\\/captures\\/58982866DN8803101\",\"rel\":\"self\",\"method\":\"GET\"},{\"href\":\"https:\\/\\/api.paypal.com\\/v2\\/payments\\/captures\\/58982866DN8803101\\/refund\",\"rel\":\"refund\",\"method\":\"POST\"},{\"href\":\"https:\\/\\/api.paypal.com\\/v2\\/checkout\\/orders\\/6MG62086KW3148017\",\"rel\":\"up\",\"method\":\"GET\"}],\"create_time\":\"2026-01-04T14:51:27Z\",\"update_time\":\"2026-01-04T14:51:27Z\"}]}}],\"payer\":{\"name\":{\"given_name\":\"B\u00e9n\u00e9dicte\",\"surname\":\"Mirebeau\"},\"email_address\":\"benedicte.mirebeau1980@gmail.com\",\"payer_id\":\"EZBDUF4GD3KJJ\",\"phone\":{\"phone_number\":{\"national_number\":\"33776153912\"}},\"address\":{\"address_line_1\":\"22 Rue de la Croix Birocheau\",\"admin_area_2\":\"Monthoiron\",\"postal_code\":\"86210\",\"country_code\":\"FR\"}},\"create_time\":\"2026-01-04T14:50:39Z\",\"update_time\":\"2026-01-04T14:51:27Z\",\"links\":[{\"href\":\"https:\\/\\/api.paypal.com\\/v2\\/checkout\\/orders\\/6MG62086KW3148017\",\"rel\":\"self\",\"method\":\"GET\"}]}"</t>
  </si>
  <si>
    <t>AS-96355</t>
  </si>
  <si>
    <t>gid://shopify/Order/7442915590482</t>
  </si>
  <si>
    <t>gid://shopify/OrderTransaction/8619356127570</t>
  </si>
  <si>
    <t>2026-01-19T21:16:09Z</t>
  </si>
  <si>
    <t>ch_3SrPnyIkWweOM9jA0AfTjSOT</t>
  </si>
  <si>
    <t>rZfq6OeCiZfGwXphjwlDj2cal</t>
  </si>
  <si>
    <t>pi_3SrPnyIkWweOM9jA0UeQFGj3</t>
  </si>
  <si>
    <t>"{\"id\":\"pi_3SrPnyIkWweOM9jA0UeQFGj3\",\"object\":\"payment_intent\",\"amount\":2490,\"amount_capturable\":0,\"amount_received\":2490,\"canceled_at\":null,\"cancellation_reason\":null,\"capture_method\":\"automatic\",\"latest_charge\":{\"id\":\"ch_3SrPnyIkWweOM9jA0AfTjSOT\",\"object\":\"charge\",\"amount\":2490,\"application_fee\":\"fee_1SrPnzIkWweOM9jAQnvI3Pg4\",\"balance_transaction\":\"txn_3SrPnyIkWweOM9jA0s5YJK4L\",\"captured\":true,\"created\":1768857370,\"currency\":\"eur\",\"failure_code\":null,\"failure_message\":null,\"fraud_details\":{},\"livemode\":true,\"metadata\":{\"payment_id\":\"rZfq6OeCiZfGwXphjwlDj2ca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PnyIkWweOM9jA0UeQFGj3\",\"payment_method\":\"pm_1SrPnyIkWweOM9jAhOFCaFxS\",\"payment_method_details\":{\"card\":{\"amount_authorized\":2490,\"authorization_code\":\"248115\",\"brand\":\"visa\",\"checks\":{\"address_line1_check\":\"unavailable\",\"address_postal_code_check\":\"unavailable\",\"cvc_check\":null},\"country\":\"ES\",\"description\":\"Visa Classic\",\"ds_transaction_id\":null,\"exp_month\":1,\"exp_year\":2027,\"extended_authorization\":{\"status\":\"disabled\"},\"fingerprint\":\"IJQIDRQDtyn8pKrg\",\"funding\":\"credit\",\"iin\":\"480135\",\"incremental_authorization\":{\"status\":\"unavailable\"},\"installments\":null,\"issuer\":\"KUTXABANK, S.A.\",\"last4\":\"2055\",\"mandate\":null,\"moto\":false,\"multicapture\":{\"status\":\"unavailable\"},\"network\":\"visa\",\"network_token\":{\"used\":false},\"network_transaction_id\":\"486019765701251\",\"overcapture\":{\"maximum_amount_capturable\":2490,\"status\":\"unavailable\"},\"payment_account_reference\":\"V0010015826018659667471226975\",\"regulated_status\":\"unregulated\",\"three_d_secure\":null,\"wallet\":null},\"type\":\"card\"},\"refunded\":false,\"source\":null,\"status\":\"succeeded\",\"mit_params\":{\"network_transaction_id\":\"486019765701251\"}},\"confirmation_method\":\"manual\",\"created\":1768857370,\"currency\":\"eur\",\"customer\":null,\"last_payment_error\":null,\"livemode\":true,\"metadata\":{\"payment_id\":\"rZfq6OeCiZfGwXphjwlDj2cal\",\"payments_extension\":\"true\",\"payments_extension_type\":\"card\",\"reconciliation_flow\":\"payments_api\",\"shop_id\":\"751927347\"},\"next_action\":null,\"payment_method\":\"pm_1SrPnyIkWweOM9jAhOFCaFxS\",\"payment_method_types\":[\"card\"],\"source\":null,\"status\":\"succeeded\"}"</t>
  </si>
  <si>
    <t>AS-97244</t>
  </si>
  <si>
    <t>gid://shopify/Order/7517146087762</t>
  </si>
  <si>
    <t>gid://shopify/OrderTransaction/8651128570194</t>
  </si>
  <si>
    <t>2026-01-31T20:56:41Z</t>
  </si>
  <si>
    <t>ch_3SvlDiIkWweOM9jA1K8W5e55</t>
  </si>
  <si>
    <t>rJQ4vMzFf6Tlj4g0WgSi00U8Y</t>
  </si>
  <si>
    <t>pi_3SvlDiIkWweOM9jA1VgmfhLs</t>
  </si>
  <si>
    <t>"{\"id\":\"pi_3SvlDiIkWweOM9jA1VgmfhLs\",\"object\":\"payment_intent\",\"amount\":6795,\"amount_capturable\":0,\"amount_received\":6795,\"canceled_at\":null,\"cancellation_reason\":null,\"capture_method\":\"automatic\",\"latest_charge\":{\"id\":\"ch_3SvlDiIkWweOM9jA1K8W5e55\",\"object\":\"charge\",\"amount\":6795,\"application_fee\":\"fee_1SvlDkIkWweOM9jArHlm4BRP\",\"balance_transaction\":\"txn_3SvlDiIkWweOM9jA1Se6bOl9\",\"captured\":true,\"created\":1769893003,\"currency\":\"eur\",\"failure_code\":null,\"failure_message\":null,\"fraud_details\":{},\"livemode\":true,\"metadata\":{\"payment_id\":\"rJQ4vMzFf6Tlj4g0WgSi00U8Y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lDiIkWweOM9jA1VgmfhLs\",\"payment_method\":\"pm_1SvlDiIkWweOM9jACsvzPIaI\",\"payment_method_details\":{\"card\":{\"amount_authorized\":6795,\"authorization_code\":\"564375\",\"brand\":\"mastercard\",\"checks\":{\"address_line1_check\":\"unavailable\",\"address_postal_code_check\":\"unavailable\",\"cvc_check\":null},\"country\":\"ES\",\"description\":\"Platinum MasterCard Card\",\"ds_transaction_id\":null,\"exp_month\":6,\"exp_year\":2028,\"extended_authorization\":{\"status\":\"disabled\"},\"fingerprint\":\"I1Aa4CU0jBgVH6Dd\",\"funding\":\"credit\",\"iin\":\"515785\",\"incremental_authorization\":{\"status\":\"unavailable\"},\"installments\":null,\"issuer\":\"SERVIRED, SOCIEDAD ESPANOLA DE\",\"last4\":\"3828\",\"mandate\":null,\"moto\":false,\"multicapture\":{\"status\":\"unavailable\"},\"network\":\"mastercard\",\"network_token\":{\"used\":false},\"network_transaction_id\":\"MPLRX0U000131\",\"overcapture\":{\"maximum_amount_capturable\":6795,\"status\":\"unavailable\"},\"payment_account_reference\":\"5001E8Z4KYKT57T0MLR9R1K66WPKO\",\"regulated_status\":\"unregulated\",\"three_d_secure\":null,\"wallet\":null},\"type\":\"card\"},\"refunded\":false,\"source\":null,\"status\":\"succeeded\",\"mit_params\":{\"network_transaction_id\":\"MPLRX0U000131\"}},\"confirmation_method\":\"manual\",\"created\":1769893002,\"currency\":\"eur\",\"customer\":null,\"last_payment_error\":null,\"livemode\":true,\"metadata\":{\"payment_id\":\"rJQ4vMzFf6Tlj4g0WgSi00U8Y\",\"payments_extension\":\"true\",\"payments_extension_type\":\"card\",\"reconciliation_flow\":\"payments_api\",\"shop_id\":\"751927347\"},\"next_action\":null,\"payment_method\":\"pm_1SvlDiIkWweOM9jACsvzPIaI\",\"payment_method_types\":[\"card\"],\"source\":null,\"status\":\"succeeded\"}"</t>
  </si>
  <si>
    <t>AS-95124</t>
  </si>
  <si>
    <t>gid://shopify/Order/7407598993746</t>
  </si>
  <si>
    <t>gid://shopify/OrderTransaction/8578169209170</t>
  </si>
  <si>
    <t>2026-01-05T13:10:55Z</t>
  </si>
  <si>
    <t>ch_3SmDYjIkWweOM9jA1ZinGlzc</t>
  </si>
  <si>
    <t>r00rC4sI5IP8kbNanrURUZtnn</t>
  </si>
  <si>
    <t>pi_3SmDYjIkWweOM9jA1xCqS2em</t>
  </si>
  <si>
    <t>"{\"id\":\"pi_3SmDYjIkWweOM9jA1xCqS2em\",\"object\":\"payment_intent\",\"amount\":6795,\"amount_capturable\":0,\"amount_received\":6795,\"canceled_at\":null,\"cancellation_reason\":null,\"capture_method\":\"automatic\",\"latest_charge\":{\"id\":\"ch_3SmDYjIkWweOM9jA1ZinGlzc\",\"object\":\"charge\",\"amount\":6795,\"application_fee\":\"fee_1SmDYkIkWweOM9jA2lf81Edu\",\"balance_transaction\":\"txn_3SmDYjIkWweOM9jA12e2aoyu\",\"captured\":true,\"created\":1767618657,\"currency\":\"eur\",\"failure_code\":null,\"failure_message\":null,\"fraud_details\":{},\"livemode\":true,\"metadata\":{\"payment_id\":\"r00rC4sI5IP8kbNanrURUZtn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DYjIkWweOM9jA1xCqS2em\",\"payment_method\":\"pm_1SmDYjIkWweOM9jAeOgt15ld\",\"payment_method_details\":{\"card\":{\"amount_authorized\":6795,\"authorization_code\":\"334316\",\"brand\":\"visa\",\"checks\":{\"address_line1_check\":null,\"address_postal_code_check\":null,\"cvc_check\":null},\"country\":\"FR\",\"description\":\"Visa Classic\",\"ds_transaction_id\":null,\"exp_month\":12,\"exp_year\":2031,\"extended_authorization\":{\"status\":\"disabled\"},\"fingerprint\":\"Kzxy9WFZDE5z3jPb\",\"funding\":\"debit\",\"iin\":\"455847\",\"incremental_authorization\":{\"status\":\"unavailable\"},\"installments\":null,\"issuer\":\"La Banque Postale\",\"last4\":\"0000\",\"mandate\":null,\"moto\":false,\"multicapture\":{\"status\":\"unavailable\"},\"network\":\"visa\",\"network_token\":{\"used\":false},\"network_transaction_id\":\"486005474573718\",\"overcapture\":{\"maximum_amount_capturable\":6795,\"status\":\"unavailable\"},\"payment_account_reference\":\"V001AADBP30000342714890000000\",\"regulated_status\":\"unregulated\",\"three_d_secure\":null,\"wallet\":{\"apple_pay\":{\"type\":\"apple_pay\"},\"dynamic_last4\":\"5327\",\"type\":\"apple_pay\"}},\"type\":\"card\"},\"refunded\":false,\"source\":null,\"status\":\"succeeded\",\"mit_params\":{\"network_transaction_id\":\"486005474573718\"}},\"confirmation_method\":\"manual\",\"created\":1767618657,\"currency\":\"eur\",\"customer\":null,\"last_payment_error\":null,\"livemode\":true,\"metadata\":{\"payment_id\":\"r00rC4sI5IP8kbNanrURUZtnn\",\"payments_extension\":\"true\",\"payments_extension_type\":\"card\",\"reconciliation_flow\":\"payments_api\",\"shop_id\":\"751927347\"},\"next_action\":null,\"payment_method\":\"pm_1SmDYjIkWweOM9jAeOgt15ld\",\"payment_method_types\":[\"card\"],\"source\":null,\"status\":\"succeeded\"}"</t>
  </si>
  <si>
    <t>AS-96922</t>
  </si>
  <si>
    <t>gid://shopify/Order/7498838114642</t>
  </si>
  <si>
    <t>gid://shopify/OrderTransaction/8639612322130</t>
  </si>
  <si>
    <t>2026-01-27T15:32:48Z</t>
  </si>
  <si>
    <t>ch_3SuEG5IkWweOM9jA0hmsf3g0</t>
  </si>
  <si>
    <t>rGmf2QrdhVsWseftc8p5LVLdL</t>
  </si>
  <si>
    <t>pi_3SuEG5IkWweOM9jA0UFLDZBa</t>
  </si>
  <si>
    <t>"{\"id\":\"pi_3SuEG5IkWweOM9jA0UFLDZBa\",\"object\":\"payment_intent\",\"amount\":6831,\"amount_capturable\":0,\"amount_received\":6831,\"canceled_at\":null,\"cancellation_reason\":null,\"capture_method\":\"automatic\",\"latest_charge\":{\"id\":\"ch_3SuEG5IkWweOM9jA0hmsf3g0\",\"object\":\"charge\",\"amount\":6831,\"application_fee\":\"fee_1SuEG7IkWweOM9jAdQaEjnM0\",\"balance_transaction\":\"txn_3SuEG5IkWweOM9jA0nJoOv9t\",\"captured\":true,\"created\":1769527970,\"currency\":\"eur\",\"failure_code\":null,\"failure_message\":null,\"fraud_details\":{},\"livemode\":true,\"metadata\":{\"payment_id\":\"rGmf2QrdhVsWseftc8p5LVLd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EG5IkWweOM9jA0UFLDZBa\",\"payment_method\":\"pm_1SuEG5IkWweOM9jA1rlkLXPt\",\"payment_method_details\":{\"card\":{\"amount_authorized\":6831,\"authorization_code\":\"873097\",\"brand\":\"visa\",\"checks\":{\"address_line1_check\":\"unavailable\",\"address_postal_code_check\":\"unavailable\",\"cvc_check\":null},\"country\":\"ES\",\"description\":\"Visa Classic\",\"ds_transaction_id\":null,\"exp_month\":12,\"exp_year\":2030,\"extended_authorization\":{\"status\":\"disabled\"},\"fingerprint\":\"DwRs9h3ig9Xyb7kt\",\"funding\":\"credit\",\"iin\":\"476663\",\"incremental_authorization\":{\"status\":\"unavailable\"},\"installments\":null,\"issuer\":\"CAIXABANK S.A.\",\"last4\":\"0590\",\"mandate\":null,\"moto\":false,\"multicapture\":{\"status\":\"unavailable\"},\"network\":\"visa\",\"network_token\":{\"used\":true},\"network_transaction_id\":\"486027559718851\",\"overcapture\":{\"maximum_amount_capturable\":6831,\"status\":\"unavailable\"},\"payment_account_reference\":\"V0010014624353562452510962045\",\"regulated_status\":\"unregulated\",\"three_d_secure\":null,\"wallet\":null},\"type\":\"card\"},\"refunded\":false,\"source\":null,\"status\":\"succeeded\",\"mit_params\":{\"network_transaction_id\":\"486027559718851\"}},\"confirmation_method\":\"manual\",\"created\":1769527969,\"currency\":\"eur\",\"customer\":null,\"last_payment_error\":null,\"livemode\":true,\"metadata\":{\"payment_id\":\"rGmf2QrdhVsWseftc8p5LVLdL\",\"payments_extension\":\"true\",\"payments_extension_type\":\"card\",\"reconciliation_flow\":\"payments_api\",\"shop_id\":\"751927347\"},\"next_action\":null,\"payment_method\":\"pm_1SuEG5IkWweOM9jA1rlkLXPt\",\"payment_method_types\":[\"card\"],\"source\":null,\"status\":\"succeeded\"}"</t>
  </si>
  <si>
    <t>AS-96450</t>
  </si>
  <si>
    <t>gid://shopify/Order/7445386297682</t>
  </si>
  <si>
    <t>gid://shopify/OrderTransaction/8622763311442</t>
  </si>
  <si>
    <t>2026-01-21T10:42:41Z</t>
  </si>
  <si>
    <t>ch_3Srys2IkWweOM9jA2ByEPaQj</t>
  </si>
  <si>
    <t>rdtVs1FjHrMSpX6QRT8cflKDg</t>
  </si>
  <si>
    <t>pi_3Srys2IkWweOM9jA2S5qjbRO</t>
  </si>
  <si>
    <t>"{\"id\":\"pi_3Srys2IkWweOM9jA2S5qjbRO\",\"object\":\"payment_intent\",\"amount\":15085,\"amount_capturable\":0,\"amount_received\":15085,\"canceled_at\":null,\"cancellation_reason\":null,\"capture_method\":\"automatic\",\"latest_charge\":{\"id\":\"ch_3Srys2IkWweOM9jA2ByEPaQj\",\"object\":\"charge\",\"amount\":15085,\"application_fee\":\"fee_1Srys3IkWweOM9jAP3dFez51\",\"balance_transaction\":\"txn_3Srys2IkWweOM9jA2jcIUUNU\",\"captured\":true,\"created\":1768992162,\"currency\":\"eur\",\"failure_code\":null,\"failure_message\":null,\"fraud_details\":{},\"livemode\":true,\"metadata\":{\"payment_id\":\"rdtVs1FjHrMSpX6QRT8cflKD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rys2IkWweOM9jA2S5qjbRO\",\"payment_method\":\"pm_1Srys2IkWweOM9jAPMtr49ex\",\"payment_method_details\":{\"card\":{\"amount_authorized\":15085,\"authorization_code\":\"134718\",\"brand\":\"visa\",\"checks\":{\"address_line1_check\":null,\"address_postal_code_check\":null,\"cvc_check\":null},\"country\":\"US\",\"description\":\"Visa Classic\",\"ds_transaction_id\":null,\"exp_month\":12,\"exp_year\":2031,\"extended_authorization\":{\"status\":\"disabled\"},\"fingerprint\":\"baLPA29pJqr162Jr\",\"funding\":\"debit\",\"iin\":\"486924\",\"incremental_authorization\":{\"status\":\"unavailable\"},\"installments\":null,\"issuer\":\"JPMorgan Chase Bank N.A. - Debit\",\"last4\":\"0000\",\"mandate\":null,\"moto\":false,\"multicapture\":{\"status\":\"unavailable\"},\"network\":\"visa\",\"network_token\":{\"used\":false},\"network_transaction_id\":\"346021385625317\",\"overcapture\":{\"maximum_amount_capturable\":15085,\"status\":\"unavailable\"},\"payment_account_reference\":\"V0010013820321543750910348401\",\"regulated_status\":\"regulated\",\"three_d_secure\":null,\"wallet\":{\"apple_pay\":{\"type\":\"apple_pay\"},\"dynamic_last4\":\"7091\",\"type\":\"apple_pay\"}},\"type\":\"card\"},\"refunded\":false,\"source\":null,\"status\":\"succeeded\",\"mit_params\":{\"network_transaction_id\":\"346021385625317\"}},\"confirmation_method\":\"manual\",\"created\":1768992162,\"currency\":\"eur\",\"customer\":null,\"last_payment_error\":null,\"livemode\":true,\"metadata\":{\"payment_id\":\"rdtVs1FjHrMSpX6QRT8cflKDg\",\"payments_extension\":\"true\",\"payments_extension_type\":\"card\",\"reconciliation_flow\":\"payments_api\",\"shop_id\":\"751927347\"},\"next_action\":null,\"payment_method\":\"pm_1Srys2IkWweOM9jAPMtr49ex\",\"payment_method_types\":[\"card\"],\"source\":null,\"status\":\"succeeded\"}"</t>
  </si>
  <si>
    <t>AS-96717</t>
  </si>
  <si>
    <t>gid://shopify/Order/7493427855698</t>
  </si>
  <si>
    <t>gid://shopify/OrderTransaction/8632696602962</t>
  </si>
  <si>
    <t>2026-01-25T08:23:22Z</t>
  </si>
  <si>
    <t>ch_3StObOIkWweOM9jA2BXS13J5</t>
  </si>
  <si>
    <t>rmhJ62DbwO5oyNL4JyX8ZQ1RJ</t>
  </si>
  <si>
    <t>pi_3StObOIkWweOM9jA2qDJJOgD</t>
  </si>
  <si>
    <t>"{\"id\":\"pi_3StObOIkWweOM9jA2qDJJOgD\",\"object\":\"payment_intent\",\"amount\":1790,\"amount_capturable\":0,\"amount_received\":1790,\"canceled_at\":null,\"cancellation_reason\":null,\"capture_method\":\"automatic\",\"latest_charge\":{\"id\":\"ch_3StObOIkWweOM9jA2BXS13J5\",\"object\":\"charge\",\"amount\":1790,\"application_fee\":\"fee_1StObPIkWweOM9jA1zEnlBxt\",\"balance_transaction\":\"txn_3StObOIkWweOM9jA2XPSwWqj\",\"captured\":true,\"created\":1769329402,\"currency\":\"eur\",\"failure_code\":null,\"failure_message\":null,\"fraud_details\":{},\"livemode\":true,\"metadata\":{\"payment_id\":\"rmhJ62DbwO5oyNL4JyX8ZQ1R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ObOIkWweOM9jA2qDJJOgD\",\"payment_method\":\"pm_1StObOIkWweOM9jAM6cI0L2D\",\"payment_method_details\":{\"card\":{\"amount_authorized\":1790,\"authorization_code\":\"935565\",\"brand\":\"visa\",\"checks\":{\"address_line1_check\":\"unavailable\",\"address_postal_code_check\":\"unavailable\",\"cvc_check\":\"pass\"},\"country\":\"ES\",\"description\":\"Visa Classic\",\"ds_transaction_id\":null,\"exp_month\":4,\"exp_year\":2028,\"extended_authorization\":{\"status\":\"disabled\"},\"fingerprint\":\"xmUemLMZX0zGahm6\",\"funding\":\"debit\",\"iin\":\"491846\",\"incremental_authorization\":{\"status\":\"unavailable\"},\"installments\":null,\"issuer\":\"IBERCAJA BANCO S.A\",\"last4\":\"9032\",\"mandate\":null,\"moto\":false,\"multicapture\":{\"status\":\"unavailable\"},\"network\":\"visa\",\"network_token\":{\"used\":false},\"network_transaction_id\":\"486025302034377\",\"overcapture\":{\"maximum_amount_capturable\":1790,\"status\":\"unavailable\"},\"payment_account_reference\":\"V0010013019052432984508941806\",\"regulated_status\":\"unregulated\",\"three_d_secure\":null,\"wallet\":null},\"type\":\"card\"},\"refunded\":false,\"source\":null,\"status\":\"succeeded\",\"mit_params\":{\"network_transaction_id\":\"486025302034377\"}},\"confirmation_method\":\"manual\",\"created\":1769329402,\"currency\":\"eur\",\"customer\":null,\"last_payment_error\":null,\"livemode\":true,\"metadata\":{\"payment_id\":\"rmhJ62DbwO5oyNL4JyX8ZQ1RJ\",\"payments_extension\":\"true\",\"payments_extension_type\":\"card\",\"reconciliation_flow\":\"payments_api\",\"shop_id\":\"751927347\"},\"next_action\":null,\"payment_method\":\"pm_1StObOIkWweOM9jAM6cI0L2D\",\"payment_method_types\":[\"card\"],\"source\":null,\"status\":\"succeeded\"}"</t>
  </si>
  <si>
    <t>AS-94835</t>
  </si>
  <si>
    <t>gid://shopify/Order/7393780302162</t>
  </si>
  <si>
    <t>gid://shopify/OrderTransaction/8566944334162</t>
  </si>
  <si>
    <t>2026-01-01T19:54:54Z</t>
  </si>
  <si>
    <t>5PJ446186R148123T</t>
  </si>
  <si>
    <t>"{\"id\":\"5PJ446186R148123T\",\"intent\":\"CAPTURE\",\"status\":\"COMPLETED\",\"payment_source\":{\"paypal\":{\"email_address\":\"carlolancini@tiscali.it\",\"account_id\":\"RCKJRJVR3FDKA\",\"account_status\":\"VERIFIED\",\"name\":{\"given_name\":\"Carlo\",\"surname\":\"Lancini\"},\"phone_number\":{\"national_number\":\"3357170337\"},\"address\":{\"address_line_1\":\"Via Petrarca 8\",\"admin_area_2\":\"Stezzano\",\"admin_area_1\":\"Bergamo\",\"postal_code\":\"24040\",\"country_code\":\"IT\"}}},\"purchase_units\":[{\"reference_id\":\"default\",\"amount\":{\"currency_code\":\"EUR\",\"value\":\"79.90\",\"breakdown\":{\"item_total\":{\"currency_code\":\"EUR\",\"value\":\"79.90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inter morning - P\u00f3ster \\/ Sin marco \\/ 60x90\",\"custom_id\":\"{\\\"shop_id\\\":751927347,\\\"session_id\\\":\\\"rxZgU1TOGAExn1C9mOmxBbVeR\\\"}\",\"invoice_id\":\"rxZgU1TOGAExn1C9mOmxBbVeR\",\"soft_descriptor\":\"ARTESTASTOR ARTESTASTO\",\"items\":[{\"name\":\"Winter morning - P\u00f3ster \\/ Sin marco \\/ 60x90\",\"unit_amount\":{\"currency_code\":\"EUR\",\"value\":\"39.95\"},\"tax\":{\"currency_code\":\"EUR\",\"value\":\"0.00\"},\"quantity\":\"1\"},{\"name\":\"Chirping And Chilling (At Night) - P\u00f3ster \\/ Sin marco \\/ 60x90\",\"unit_amount\":{\"currency_code\":\"EUR\",\"value\":\"39.95\"},\"tax\":{\"currency_code\":\"EUR\",\"value\":\"0.00\"},\"quantity\":\"1\"}],\"shipping\":{\"name\":{\"full_name\":\"Carlo Lancini\"},\"address\":{\"address_line_1\":\"Via Francesco Petrarca 8\",\"admin_area_2\":\"Stezzano\",\"admin_area_1\":\"Bergamo\",\"postal_code\":\"24040\",\"country_code\":\"IT\"}},\"supplementary_data\":{\"tax_nexus\":[]},\"payments\":{\"captures\":[{\"id\":\"4F210044PU032664W\",\"status\":\"COMPLETED\",\"amount\":{\"currency_code\":\"EUR\",\"value\":\"79.90\"},\"final_capture\":true,\"disbursement_mode\":\"INSTANT\",\"seller_protection\":{\"status\":\"ELIGIBLE\",\"dispute_categories\":[\"ITEM_NOT_RECEIVED\",\"UNAUTHORIZED_TRANSACTION\"]},\"seller_receivable_breakdown\":{\"gross_amount\":{\"currency_code\":\"EUR\",\"value\":\"79.90\"},\"paypal_fee\":{\"currency_code\":\"EUR\",\"value\":\"2.67\"},\"net_amount\":{\"currency_code\":\"EUR\",\"value\":\"77.23\"}},\"invoice_id\":\"rxZgU1TOGAExn1C9mOmxBbVeR\",\"custom_id\":\"{\\\"shop_id\\\":751927347,\\\"session_id\\\":\\\"rxZgU1TOGAExn1C9mOmxBbVeR\\\"}\",\"links\":[{\"href\":\"https:\\/\\/api.paypal.com\\/v2\\/payments\\/captures\\/4F210044PU032664W\",\"rel\":\"self\",\"method\":\"GET\"},{\"href\":\"https:\\/\\/api.paypal.com\\/v2\\/payments\\/captures\\/4F210044PU032664W\\/refund\",\"rel\":\"refund\",\"method\":\"POST\"},{\"href\":\"https:\\/\\/api.paypal.com\\/v2\\/checkout\\/orders\\/5PJ446186R148123T\",\"rel\":\"up\",\"method\":\"GET\"}],\"create_time\":\"2026-01-01T19:54:56Z\",\"update_time\":\"2026-01-01T19:54:56Z\"}]}}],\"payer\":{\"name\":{\"given_name\":\"Carlo\",\"surname\":\"Lancini\"},\"email_address\":\"carlolancini@tiscali.it\",\"payer_id\":\"RCKJRJVR3FDKA\",\"phone\":{\"phone_number\":{\"national_number\":\"3357170337\"}},\"address\":{\"address_line_1\":\"Via Petrarca 8\",\"admin_area_2\":\"Stezzano\",\"admin_area_1\":\"Bergamo\",\"postal_code\":\"24040\",\"country_code\":\"IT\"}},\"create_time\":\"2026-01-01T19:53:29Z\",\"update_time\":\"2026-01-01T19:54:56Z\",\"links\":[{\"href\":\"https:\\/\\/api.paypal.com\\/v2\\/checkout\\/orders\\/5PJ446186R148123T\",\"rel\":\"self\",\"method\":\"GET\"}]}"</t>
  </si>
  <si>
    <t>AS-96320</t>
  </si>
  <si>
    <t>gid://shopify/Order/7441365500242</t>
  </si>
  <si>
    <t>gid://shopify/OrderTransaction/8617498542418</t>
  </si>
  <si>
    <t>2026-01-19T12:14:25Z</t>
  </si>
  <si>
    <t>py_3SrHLiIkWweOM9jA1xE1glI1</t>
  </si>
  <si>
    <t>rhp1J2AnqdovZYXoxShnJKMhI</t>
  </si>
  <si>
    <t>"{\"id\":\"py_3SrHLiIkWweOM9jA1xE1glI1\",\"object\":\"charge\",\"amount\":4490,\"application_fee\":\"fee_1SrHLyIkWweOM9jAkg6IGNij\",\"balance_transaction\":\"txn_3SrHLiIkWweOM9jA1I9iCjs2\",\"captured\":true,\"created\":1768824882,\"currency\":\"eur\",\"failure_code\":null,\"failure_message\":null,\"fraud_details\":{},\"livemode\":true,\"metadata\":{\"payments_extension_type\":\"klarna\",\"reconciliation_flow\":\"payments_api\",\"shop_id\":\"751927347\",\"payments_extension\":\"true\",\"payment_id\":\"rhp1J2AnqdovZYXoxShnJKMhI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rHLiIkWweOM9jA1J1nXnSP\",\"payment_method\":\"pm_1SrHLiIkWweOM9jAQl8XcREU\",\"payment_method_details\":{\"klarna\":{\"payer_details\":{\"address\":{\"country\":\"DE\"}},\"payment_method_category\":\"pay_later\",\"preferred_locale\":\"en-DE\"},\"type\":\"klarna\"},\"refunded\":false,\"source\":null,\"status\":\"succeeded\"}"</t>
  </si>
  <si>
    <t>AS-96528</t>
  </si>
  <si>
    <t>gid://shopify/Order/7447295328594</t>
  </si>
  <si>
    <t>gid://shopify/OrderTransaction/8625404707154</t>
  </si>
  <si>
    <t>2026-01-22T12:03:31Z</t>
  </si>
  <si>
    <t>ch_3SsMboIkWweOM9jA2weC7T6U</t>
  </si>
  <si>
    <t>ryfTFOAOnv3d37rXNVGcHApHM</t>
  </si>
  <si>
    <t>pi_3SsMboIkWweOM9jA20HWyC8f</t>
  </si>
  <si>
    <t>"{\"id\":\"pi_3SsMboIkWweOM9jA20HWyC8f\",\"object\":\"payment_intent\",\"amount\":4790,\"amount_capturable\":0,\"amount_received\":4790,\"canceled_at\":null,\"cancellation_reason\":null,\"capture_method\":\"automatic\",\"latest_charge\":{\"id\":\"ch_3SsMboIkWweOM9jA2weC7T6U\",\"object\":\"charge\",\"amount\":4790,\"application_fee\":\"fee_1SsMbpIkWweOM9jAvJNb47cD\",\"balance_transaction\":\"txn_3SsMboIkWweOM9jA2f7e2YAU\",\"captured\":true,\"created\":1769083413,\"currency\":\"eur\",\"failure_code\":null,\"failure_message\":null,\"fraud_details\":{},\"livemode\":true,\"metadata\":{\"payment_id\":\"ryfTFOAOnv3d37rXNVGcHApH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MboIkWweOM9jA20HWyC8f\",\"payment_method\":\"pm_1SsMboIkWweOM9jAR1LMTv3C\",\"payment_method_details\":{\"card\":{\"amount_authorized\":4790,\"authorization_code\":\"369420\",\"brand\":\"visa\",\"checks\":{\"address_line1_check\":null,\"address_postal_code_check\":null,\"cvc_check\":null},\"country\":\"FR\",\"description\":\"Visa Classic\",\"ds_transaction_id\":null,\"exp_month\":4,\"exp_year\":2031,\"extended_authorization\":{\"status\":\"disabled\"},\"fingerprint\":\"tIfTkd1yaxgfG06B\",\"funding\":\"debit\",\"iin\":\"445331\",\"incremental_authorization\":{\"status\":\"unavailable\"},\"installments\":null,\"issuer\":\"BNP Paribas\",\"last4\":\"0000\",\"mandate\":null,\"moto\":false,\"multicapture\":{\"status\":\"unavailable\"},\"network\":\"visa\",\"network_token\":{\"used\":false},\"network_transaction_id\":\"486022434131506\",\"overcapture\":{\"maximum_amount_capturable\":4790,\"status\":\"unavailable\"},\"payment_account_reference\":\"V001AABA102012021070723370289\",\"regulated_status\":\"unregulated\",\"three_d_secure\":null,\"wallet\":{\"apple_pay\":{\"type\":\"apple_pay\"},\"dynamic_last4\":\"8467\",\"type\":\"apple_pay\"}},\"type\":\"card\"},\"refunded\":false,\"source\":null,\"status\":\"succeeded\",\"mit_params\":{\"network_transaction_id\":\"486022434131506\"}},\"confirmation_method\":\"manual\",\"created\":1769083412,\"currency\":\"eur\",\"customer\":null,\"last_payment_error\":null,\"livemode\":true,\"metadata\":{\"payment_id\":\"ryfTFOAOnv3d37rXNVGcHApHM\",\"payments_extension\":\"true\",\"payments_extension_type\":\"card\",\"reconciliation_flow\":\"payments_api\",\"shop_id\":\"751927347\"},\"next_action\":null,\"payment_method\":\"pm_1SsMboIkWweOM9jAR1LMTv3C\",\"payment_method_types\":[\"card\"],\"source\":null,\"status\":\"succeeded\"}"</t>
  </si>
  <si>
    <t>AS-95536</t>
  </si>
  <si>
    <t>gid://shopify/Order/7418385465682</t>
  </si>
  <si>
    <t>gid://shopify/OrderTransaction/8591284666706</t>
  </si>
  <si>
    <t>2026-01-10T10:27:51Z</t>
  </si>
  <si>
    <t>ch_3SnzOdIkWweOM9jA1V4srSvF</t>
  </si>
  <si>
    <t>r8eBoU9vfajDv0eGd6lnSjIIi</t>
  </si>
  <si>
    <t>pi_3SnzOdIkWweOM9jA1h82h1ur</t>
  </si>
  <si>
    <t>"{\"id\":\"pi_3SnzOdIkWweOM9jA1h82h1ur\",\"object\":\"payment_intent\",\"amount\":17685,\"amount_capturable\":0,\"amount_received\":17685,\"canceled_at\":null,\"cancellation_reason\":null,\"capture_method\":\"automatic\",\"latest_charge\":{\"id\":\"ch_3SnzOdIkWweOM9jA1V4srSvF\",\"object\":\"charge\",\"amount\":17685,\"application_fee\":\"fee_1SnzOfIkWweOM9jAZG1yRRVo\",\"balance_transaction\":\"txn_3SnzOdIkWweOM9jA19OxzBiQ\",\"captured\":true,\"created\":1768040872,\"currency\":\"eur\",\"failure_code\":null,\"failure_message\":null,\"fraud_details\":{},\"livemode\":true,\"metadata\":{\"payment_id\":\"r8eBoU9vfajDv0eGd6lnSjIIi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zOdIkWweOM9jA1h82h1ur\",\"payment_method\":\"pm_1SnzOdIkWweOM9jAEkFqSWX0\",\"payment_method_details\":{\"card\":{\"amount_authorized\":17685,\"authorization_code\":\"105590\",\"brand\":\"mastercard\",\"checks\":{\"address_line1_check\":\"unavailable\",\"address_postal_code_check\":\"unavailable\",\"cvc_check\":\"pass\"},\"country\":\"IT\",\"description\":\"Gold MasterCard Card\",\"ds_transaction_id\":null,\"exp_month\":11,\"exp_year\":2030,\"extended_authorization\":{\"status\":\"disabled\"},\"fingerprint\":\"jj4z1cJRljPwJaae\",\"funding\":\"credit\",\"iin\":\"543409\",\"incremental_authorization\":{\"status\":\"unavailable\"},\"installments\":null,\"issuer\":\"INTESA SANPAOLO SPA\",\"last4\":\"7427\",\"mandate\":null,\"moto\":false,\"multicapture\":{\"status\":\"unavailable\"},\"network\":\"mastercard\",\"network_token\":{\"used\":false},\"network_transaction_id\":\"MCGSV7OM40110\",\"overcapture\":{\"maximum_amount_capturable\":17685,\"status\":\"unavailable\"},\"payment_account_reference\":\"5001AWFATX8IELX34V06OWQ215GTW\",\"regulated_status\":\"unregulated\",\"three_d_secure\":null,\"wallet\":null},\"type\":\"card\"},\"refunded\":false,\"source\":null,\"status\":\"succeeded\",\"mit_params\":{\"network_transaction_id\":\"MCGSV7OM40110\"}},\"confirmation_method\":\"manual\",\"created\":1768040871,\"currency\":\"eur\",\"customer\":null,\"last_payment_error\":null,\"livemode\":true,\"metadata\":{\"payment_id\":\"r8eBoU9vfajDv0eGd6lnSjIIi\",\"payments_extension\":\"true\",\"payments_extension_type\":\"card\",\"reconciliation_flow\":\"payments_api\",\"shop_id\":\"751927347\"},\"next_action\":null,\"payment_method\":\"pm_1SnzOdIkWweOM9jAEkFqSWX0\",\"payment_method_types\":[\"card\"],\"source\":null,\"status\":\"succeeded\"}"</t>
  </si>
  <si>
    <t>AS-95047</t>
  </si>
  <si>
    <t>gid://shopify/Order/7399469777234</t>
  </si>
  <si>
    <t>gid://shopify/OrderTransaction/8576230064466</t>
  </si>
  <si>
    <t>2026-01-04T16:33:11Z</t>
  </si>
  <si>
    <t>28R50417KP1593128</t>
  </si>
  <si>
    <t>"{\"id\":\"28R50417KP1593128\",\"intent\":\"CAPTURE\",\"status\":\"COMPLETED\",\"payment_source\":{\"paypal\":{\"email_address\":\"jeremyprioux@gmail.com\",\"account_id\":\"TCXKZC7KEWM6S\",\"account_status\":\"VERIFIED\",\"name\":{\"given_name\":\"J\u00e9r\u00e9my\",\"surname\":\"Prioux\"},\"phone_number\":{\"national_number\":\"33630216814\"},\"address\":{\"address_line_1\":\"72 avenue Georges Pompidou\",\"admin_area_2\":\"Foug\u00e8res\",\"postal_code\":\"35300\",\"country_code\":\"FR\"}}},\"purchase_units\":[{\"reference_id\":\"default\",\"amount\":{\"currency_code\":\"EUR\",\"value\":\"111.47\",\"breakdown\":{\"item_total\":{\"currency_code\":\"EUR\",\"value\":\"123.85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12.38\"}}},\"payee\":{\"email_address\":\"info@artestaposters.com\",\"merchant_id\":\"CZQCEKGVW6QGG\",\"display_data\":{\"brand_name\":\"Artesta\"}},\"payment_instruction\":{\"disbursement_mode\":\"INSTANT\"},\"description\":\"Gustav Klimt Garden Cat Print - P\u00f3ster \\/ Sin marco \\/ 60x90\",\"custom_id\":\"{\\\"shop_id\\\":751927347,\\\"session_id\\\":\\\"rFi8qWXuXvfk7J5wiTYAScWUl\\\"}\",\"invoice_id\":\"rFi8qWXuXvfk7J5wiTYAScWUl\",\"soft_descriptor\":\"ARTESTASTOR ARTESTASTO\",\"items\":[{\"name\":\"Gustav Klimt Garden Cat Print - P\u00f3ster \\/ Sin marco \\/ 60x90\",\"unit_amount\":{\"currency_code\":\"EUR\",\"value\":\"39.95\"},\"tax\":{\"currency_code\":\"EUR\",\"value\":\"0.00\"},\"quantity\":\"1\"},{\"name\":\"Starry Night over the Rhone - Van Gogh - P\u00f3ster \\/ Madera roble natural \\/ 40x50\",\"unit_amount\":{\"currency_code\":\"EUR\",\"value\":\"58.95\"},\"tax\":{\"currency_code\":\"EUR\",\"value\":\"0.00\"},\"quantity\":\"1\"},{\"name\":\"The Meow 02 - Artelele - P\u00f3ster \\/ Madera roble natural \\/ 20x30\",\"unit_amount\":{\"currency_code\":\"EUR\",\"value\":\"24.95\"},\"tax\":{\"currency_code\":\"EUR\",\"value\":\"0.00\"},\"quantity\":\"1\"}],\"shipping\":{\"name\":{\"full_name\":\"JEREMY PRIOUX\"},\"address\":{\"address_line_1\":\"72 AVENUE GEORGES POMPIDOU\",\"admin_area_2\":\"FOUGERES\",\"postal_code\":\"35300\",\"country_code\":\"FR\"}},\"supplementary_data\":{\"tax_nexus\":[]},\"payments\":{\"captures\":[{\"id\":\"4NH14961XL6271629\",\"status\":\"COMPLETED\",\"amount\":{\"currency_code\":\"EUR\",\"value\":\"111.47\"},\"final_capture\":true,\"disbursement_mode\":\"INSTANT\",\"seller_protection\":{\"status\":\"ELIGIBLE\",\"dispute_categories\":[\"ITEM_NOT_RECEIVED\",\"UNAUTHORIZED_TRANSACTION\"]},\"seller_receivable_breakdown\":{\"gross_amount\":{\"currency_code\":\"EUR\",\"value\":\"111.47\"},\"paypal_fee\":{\"currency_code\":\"EUR\",\"value\":\"3.58\"},\"net_amount\":{\"currency_code\":\"EUR\",\"value\":\"107.89\"}},\"invoice_id\":\"rFi8qWXuXvfk7J5wiTYAScWUl\",\"custom_id\":\"{\\\"shop_id\\\":751927347,\\\"session_id\\\":\\\"rFi8qWXuXvfk7J5wiTYAScWUl\\\"}\",\"links\":[{\"href\":\"https:\\/\\/api.paypal.com\\/v2\\/payments\\/captures\\/4NH14961XL6271629\",\"rel\":\"self\",\"method\":\"GET\"},{\"href\":\"https:\\/\\/api.paypal.com\\/v2\\/payments\\/captures\\/4NH14961XL6271629\\/refund\",\"rel\":\"refund\",\"method\":\"POST\"},{\"href\":\"https:\\/\\/api.paypal.com\\/v2\\/checkout\\/orders\\/28R50417KP1593128\",\"rel\":\"up\",\"method\":\"GET\"}],\"create_time\":\"2026-01-04T16:33:13Z\",\"update_time\":\"2026-01-04T16:33:13Z\"}]}}],\"payer\":{\"name\":{\"given_name\":\"J\u00e9r\u00e9my\",\"surname\":\"Prioux\"},\"email_address\":\"jeremyprioux@gmail.com\",\"payer_id\":\"TCXKZC7KEWM6S\",\"phone\":{\"phone_number\":{\"national_number\":\"33630216814\"}},\"address\":{\"address_line_1\":\"72 avenue Georges Pompidou\",\"admin_area_2\":\"Foug\u00e8res\",\"postal_code\":\"35300\",\"country_code\":\"FR\"}},\"create_time\":\"2026-01-04T16:31:36Z\",\"update_time\":\"2026-01-04T16:33:13Z\",\"links\":[{\"href\":\"https:\\/\\/api.paypal.com\\/v2\\/checkout\\/orders\\/28R50417KP1593128\",\"rel\":\"self\",\"method\":\"GET\"}]}"</t>
  </si>
  <si>
    <t>AS-96931</t>
  </si>
  <si>
    <t>gid://shopify/Order/7499005034834</t>
  </si>
  <si>
    <t>gid://shopify/OrderTransaction/8639840780626</t>
  </si>
  <si>
    <t>2026-01-27T17:05:00Z</t>
  </si>
  <si>
    <t>rnWd9CXdC1BY9NYEWLtI3D0EZ</t>
  </si>
  <si>
    <t>AS-95954</t>
  </si>
  <si>
    <t>gid://shopify/Order/7428980375890</t>
  </si>
  <si>
    <t>gid://shopify/OrderTransaction/8603072332114</t>
  </si>
  <si>
    <t>2026-01-14T21:35:55Z</t>
  </si>
  <si>
    <t>5NJ67227AU466431C</t>
  </si>
  <si>
    <t>"{\"id\":\"5NJ67227AU466431C\",\"intent\":\"CAPTURE\",\"status\":\"COMPLETED\",\"payment_source\":{\"paypal\":{\"email_address\":\"simonatroiano@hotmail.it\",\"account_id\":\"KBSCZPRJWLUUQ\",\"account_status\":\"VERIFIED\",\"name\":{\"given_name\":\"simona\",\"surname\":\"troiano\"},\"phone_number\":{\"national_number\":\"393803409712\"},\"address\":{\"address_line_1\":\"via appia 14\",\"admin_area_2\":\"Muro Lucano\",\"admin_area_1\":\"Potenza\",\"postal_code\":\"85054\",\"country_code\":\"IT\"}}},\"purchase_units\":[{\"reference_id\":\"default\",\"amount\":{\"currency_code\":\"EUR\",\"value\":\"63.23\",\"breakdown\":{\"item_total\":{\"currency_code\":\"EUR\",\"value\":\"64.75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6.47\"}}},\"payee\":{\"email_address\":\"info@artestaposters.com\",\"merchant_id\":\"CZQCEKGVW6QGG\",\"display_data\":{\"brand_name\":\"Artesta\"}},\"payment_instruction\":{\"disbursement_mode\":\"INSTANT\"},\"description\":\"Your best friends forget you get old - P\u00f3ster \\/ Sin marco \\/ 20x30\",\"custom_id\":\"{\\\"shop_id\\\":751927347,\\\"session_id\\\":\\\"rEE64h3Wa86amx7gUJRPPQSpG\\\"}\",\"invoice_id\":\"rEE64h3Wa86amx7gUJRPPQSpG\",\"soft_descriptor\":\"PAYPAL *ARTESTASTOR AR\",\"items\":[{\"name\":\"Your best friends forget you get old - P\u00f3ster \\/ Sin marco \\/ 20x30\",\"unit_amount\":{\"currency_code\":\"EUR\",\"value\":\"12.95\"},\"tax\":{\"currency_code\":\"EUR\",\"value\":\"0.00\"},\"quantity\":\"1\"},{\"name\":\"Obvious imperfections - P\u00f3ster \\/ Sin marco \\/ 20x30\",\"unit_amount\":{\"currency_code\":\"EUR\",\"value\":\"12.95\"},\"tax\":{\"currency_code\":\"EUR\",\"value\":\"0.00\"},\"quantity\":\"1\"},{\"name\":\"I prefer the full one - P\u00f3ster \\/ Sin marco \\/ 20x30\",\"unit_amount\":{\"currency_code\":\"EUR\",\"value\":\"12.95\"},\"tax\":{\"currency_code\":\"EUR\",\"value\":\"0.00\"},\"quantity\":\"1\"},{\"name\":\"We ride until dawn - P\u00f3ster \\/ Sin marco \\/ 20x30\",\"unit_amount\":{\"currency_code\":\"EUR\",\"value\":\"12.95\"},\"tax\":{\"currency_code\":\"EUR\",\"value\":\"0.00\"},\"quantity\":\"1\"},{\"name\":\"Holiday in a glass 4 - P\u00f3ster \\/ Sin marco \\/ 20x30\",\"unit_amount\":{\"currency_code\":\"EUR\",\"value\":\"12.95\"},\"tax\":{\"currency_code\":\"EUR\",\"value\":\"0.00\"},\"quantity\":\"1\"}],\"shipping\":{\"name\":{\"full_name\":\"Simona Troiano\"},\"address\":{\"address_line_1\":\"Via del Timavo 24\",\"admin_area_2\":\"Bologna\",\"admin_area_1\":\"Bologna\",\"postal_code\":\"40131\",\"country_code\":\"IT\"}},\"supplementary_data\":{\"tax_nexus\":[]},\"payments\":{\"captures\":[{\"id\":\"3VK04131XD675642E\",\"status\":\"COMPLETED\",\"amount\":{\"currency_code\":\"EUR\",\"value\":\"63.23\"},\"final_capture\":true,\"disbursement_mode\":\"INSTANT\",\"seller_protection\":{\"status\":\"ELIGIBLE\",\"dispute_categories\":[\"ITEM_NOT_RECEIVED\",\"UNAUTHORIZED_TRANSACTION\"]},\"seller_receivable_breakdown\":{\"gross_amount\":{\"currency_code\":\"EUR\",\"value\":\"63.23\"},\"paypal_fee\":{\"currency_code\":\"EUR\",\"value\":\"2.18\"},\"net_amount\":{\"currency_code\":\"EUR\",\"value\":\"61.05\"}},\"invoice_id\":\"rEE64h3Wa86amx7gUJRPPQSpG\",\"custom_id\":\"{\\\"shop_id\\\":751927347,\\\"session_id\\\":\\\"rEE64h3Wa86amx7gUJRPPQSpG\\\"}\",\"links\":[{\"href\":\"https:\\/\\/api.paypal.com\\/v2\\/payments\\/captures\\/3VK04131XD675642E\",\"rel\":\"self\",\"method\":\"GET\"},{\"href\":\"https:\\/\\/api.paypal.com\\/v2\\/payments\\/captures\\/3VK04131XD675642E\\/refund\",\"rel\":\"refund\",\"method\":\"POST\"},{\"href\":\"https:\\/\\/api.paypal.com\\/v2\\/checkout\\/orders\\/5NJ67227AU466431C\",\"rel\":\"up\",\"method\":\"GET\"}],\"create_time\":\"2026-01-14T21:35:57Z\",\"update_time\":\"2026-01-14T21:35:57Z\"}]}}],\"payer\":{\"name\":{\"given_name\":\"simona\",\"surname\":\"troiano\"},\"email_address\":\"simonatroiano@hotmail.it\",\"payer_id\":\"KBSCZPRJWLUUQ\",\"phone\":{\"phone_number\":{\"national_number\":\"393803409712\"}},\"address\":{\"address_line_1\":\"via appia 14\",\"admin_area_2\":\"Muro Lucano\",\"admin_area_1\":\"Potenza\",\"postal_code\":\"85054\",\"country_code\":\"IT\"}},\"create_time\":\"2026-01-14T21:35:32Z\",\"update_time\":\"2026-01-14T21:35:57Z\",\"links\":[{\"href\":\"https:\\/\\/api.paypal.com\\/v2\\/checkout\\/orders\\/5NJ67227AU466431C\",\"rel\":\"self\",\"method\":\"GET\"}]}"</t>
  </si>
  <si>
    <t>AS-95231</t>
  </si>
  <si>
    <t>gid://shopify/Order/7410795577682</t>
  </si>
  <si>
    <t>gid://shopify/OrderTransaction/8582033899858</t>
  </si>
  <si>
    <t>2026-01-06T18:26:53Z</t>
  </si>
  <si>
    <t>ch_3Smey2IkWweOM9jA12mc9Y0r</t>
  </si>
  <si>
    <t>rm7ebqYL9vwQhZjaEbZaZZ5bA</t>
  </si>
  <si>
    <t>pi_3Smey2IkWweOM9jA1Owvbsht</t>
  </si>
  <si>
    <t>"{\"id\":\"pi_3Smey2IkWweOM9jA1Owvbsht\",\"object\":\"payment_intent\",\"amount\":5895,\"amount_capturable\":0,\"amount_received\":5895,\"canceled_at\":null,\"cancellation_reason\":null,\"capture_method\":\"automatic\",\"latest_charge\":{\"id\":\"ch_3Smey2IkWweOM9jA12mc9Y0r\",\"object\":\"charge\",\"amount\":5895,\"application_fee\":\"fee_1Smey4IkWweOM9jAXta53ERG\",\"balance_transaction\":\"txn_3Smey2IkWweOM9jA13B9qi92\",\"captured\":true,\"created\":1767724016,\"currency\":\"eur\",\"failure_code\":null,\"failure_message\":null,\"fraud_details\":{},\"livemode\":true,\"metadata\":{\"payment_id\":\"rm7ebqYL9vwQhZjaEbZaZZ5b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ey2IkWweOM9jA1Owvbsht\",\"payment_method\":\"pm_1Smey2IkWweOM9jA9X9XhSqV\",\"payment_method_details\":{\"card\":{\"amount_authorized\":5895,\"authorization_code\":\"296917\",\"brand\":\"visa\",\"checks\":{\"address_line1_check\":\"unavailable\",\"address_postal_code_check\":\"unavailable\",\"cvc_check\":\"pass\"},\"country\":\"ES\",\"description\":\"Visa Classic\",\"ds_transaction_id\":null,\"exp_month\":2,\"exp_year\":2030,\"extended_authorization\":{\"status\":\"disabled\"},\"fingerprint\":\"eBjmK7R7vn7QlxuX\",\"funding\":\"debit\",\"iin\":\"476665\",\"incremental_authorization\":{\"status\":\"unavailable\"},\"installments\":null,\"issuer\":\"CAIXABANK S.A.\",\"last4\":\"0694\",\"mandate\":null,\"moto\":false,\"multicapture\":{\"status\":\"unavailable\"},\"network\":\"visa\",\"network_token\":{\"used\":false},\"network_transaction_id\":\"486006664163597\",\"overcapture\":{\"maximum_amount_capturable\":5895,\"status\":\"unavailable\"},\"payment_account_reference\":\"V0010015818290639425719909486\",\"regulated_status\":\"unregulated\",\"three_d_secure\":null,\"wallet\":null},\"type\":\"card\"},\"refunded\":false,\"source\":null,\"status\":\"succeeded\",\"mit_params\":{\"network_transaction_id\":\"486006664163597\"}},\"confirmation_method\":\"manual\",\"created\":1767724014,\"currency\":\"eur\",\"customer\":null,\"last_payment_error\":null,\"livemode\":true,\"metadata\":{\"payment_id\":\"rm7ebqYL9vwQhZjaEbZaZZ5bA\",\"payments_extension\":\"true\",\"payments_extension_type\":\"card\",\"reconciliation_flow\":\"payments_api\",\"shop_id\":\"751927347\"},\"next_action\":null,\"payment_method\":\"pm_1Smey2IkWweOM9jA9X9XhSqV\",\"payment_method_types\":[\"card\"],\"source\":null,\"status\":\"succeeded\"}"</t>
  </si>
  <si>
    <t>AS-96119</t>
  </si>
  <si>
    <t>gid://shopify/Order/7435592892754</t>
  </si>
  <si>
    <t>gid://shopify/OrderTransaction/8610602025298</t>
  </si>
  <si>
    <t>2026-01-17T10:39:14Z</t>
  </si>
  <si>
    <t>ch_3SqWuUIkWweOM9jA2HHePxeC</t>
  </si>
  <si>
    <t>rYbCHHGAm9IGdDWM1YdDrx63P</t>
  </si>
  <si>
    <t>pi_3SqWuUIkWweOM9jA2pkej6H9</t>
  </si>
  <si>
    <t>"{\"id\":\"pi_3SqWuUIkWweOM9jA2pkej6H9\",\"object\":\"payment_intent\",\"amount\":11780,\"amount_capturable\":0,\"amount_received\":11780,\"canceled_at\":null,\"cancellation_reason\":null,\"capture_method\":\"automatic\",\"latest_charge\":{\"id\":\"ch_3SqWuUIkWweOM9jA2HHePxeC\",\"object\":\"charge\",\"amount\":11780,\"application_fee\":\"fee_1SqWuVIkWweOM9jAZVVx5pKm\",\"balance_transaction\":\"txn_3SqWuUIkWweOM9jA20W86Bxy\",\"captured\":true,\"created\":1768646355,\"currency\":\"eur\",\"failure_code\":null,\"failure_message\":null,\"fraud_details\":{},\"livemode\":true,\"metadata\":{\"payment_id\":\"rYbCHHGAm9IGdDWM1YdDrx63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WuUIkWweOM9jA2pkej6H9\",\"payment_method\":\"pm_1SqWuUIkWweOM9jAunPGEnQg\",\"payment_method_details\":{\"card\":{\"amount_authorized\":11780,\"authorization_code\":\"825313\",\"brand\":\"visa\",\"checks\":{\"address_line1_check\":\"unavailable\",\"address_postal_code_check\":\"unavailable\",\"cvc_check\":\"pass\"},\"country\":\"ES\",\"description\":\"Visa Classic\",\"ds_transaction_id\":null,\"exp_month\":6,\"exp_year\":2030,\"extended_authorization\":{\"status\":\"disabled\"},\"fingerprint\":\"4Jb08rwMtEKVQIyt\",\"funding\":\"credit\",\"iin\":\"476663\",\"incremental_authorization\":{\"status\":\"unavailable\"},\"installments\":null,\"issuer\":\"CAIXABANK S.A.\",\"last4\":\"2832\",\"mandate\":null,\"moto\":false,\"multicapture\":{\"status\":\"unavailable\"},\"network\":\"visa\",\"network_token\":{\"used\":false},\"network_transaction_id\":\"486017383558576\",\"overcapture\":{\"maximum_amount_capturable\":11780,\"status\":\"unavailable\"},\"payment_account_reference\":\"V0010013023154444500471682538\",\"regulated_status\":\"unregulated\",\"three_d_secure\":null,\"wallet\":null},\"type\":\"card\"},\"refunded\":false,\"source\":null,\"status\":\"succeeded\",\"mit_params\":{\"network_transaction_id\":\"486017383558576\"}},\"confirmation_method\":\"manual\",\"created\":1768646354,\"currency\":\"eur\",\"customer\":null,\"last_payment_error\":null,\"livemode\":true,\"metadata\":{\"payment_id\":\"rYbCHHGAm9IGdDWM1YdDrx63P\",\"payments_extension\":\"true\",\"payments_extension_type\":\"card\",\"reconciliation_flow\":\"payments_api\",\"shop_id\":\"751927347\"},\"next_action\":null,\"payment_method\":\"pm_1SqWuUIkWweOM9jAunPGEnQg\",\"payment_method_types\":[\"card\"],\"source\":null,\"status\":\"succeeded\"}"</t>
  </si>
  <si>
    <t>AS-96858</t>
  </si>
  <si>
    <t>gid://shopify/Order/7496572535122</t>
  </si>
  <si>
    <t>gid://shopify/OrderTransaction/8636691513682</t>
  </si>
  <si>
    <t>2026-01-26T16:38:49Z</t>
  </si>
  <si>
    <t>ch_3StsoPIkWweOM9jA1w7EknDo</t>
  </si>
  <si>
    <t>rn6cIvn8jywO8K19Spw1akSwL</t>
  </si>
  <si>
    <t>pi_3StsoPIkWweOM9jA1p9xfuBd</t>
  </si>
  <si>
    <t>"{\"id\":\"pi_3StsoPIkWweOM9jA1p9xfuBd\",\"object\":\"payment_intent\",\"amount\":5485,\"amount_capturable\":0,\"amount_received\":5485,\"canceled_at\":null,\"cancellation_reason\":null,\"capture_method\":\"automatic\",\"latest_charge\":{\"id\":\"ch_3StsoPIkWweOM9jA1w7EknDo\",\"object\":\"charge\",\"amount\":5485,\"application_fee\":\"fee_1StsoRIkWweOM9jADFwXYpO3\",\"balance_transaction\":\"txn_3StsoPIkWweOM9jA19DS6ZsR\",\"captured\":true,\"created\":1769445530,\"currency\":\"eur\",\"failure_code\":null,\"failure_message\":null,\"fraud_details\":{},\"livemode\":true,\"metadata\":{\"payment_id\":\"rn6cIvn8jywO8K19Spw1akSw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soPIkWweOM9jA1p9xfuBd\",\"payment_method\":\"pm_1StsoPIkWweOM9jAefVprAgn\",\"payment_method_details\":{\"card\":{\"amount_authorized\":5485,\"authorization_code\":\"768338\",\"brand\":\"mastercard\",\"checks\":{\"address_line1_check\":\"unavailable\",\"address_postal_code_check\":\"unavailable\",\"cvc_check\":\"pass\"},\"country\":\"IT\",\"description\":\"Standard MasterCard Card\",\"ds_transaction_id\":null,\"exp_month\":12,\"exp_year\":2027,\"extended_authorization\":{\"status\":\"disabled\"},\"fingerprint\":\"3damOJrVUlbX2fOr\",\"funding\":\"credit\",\"iin\":\"539832\",\"incremental_authorization\":{\"status\":\"unavailable\"},\"installments\":null,\"issuer\":\"INTESA SANPAOLO SPA\",\"last4\":\"6827\",\"mandate\":null,\"moto\":false,\"multicapture\":{\"status\":\"unavailable\"},\"network\":\"mastercard\",\"network_token\":{\"used\":false},\"network_transaction_id\":\"MCSEUAVNK0126\",\"overcapture\":{\"maximum_amount_capturable\":5485,\"status\":\"unavailable\"},\"payment_account_reference\":\"500133UA5E60STKAZP6ZD3FVVDJHS\",\"regulated_status\":\"unregulated\",\"three_d_secure\":null,\"wallet\":null},\"type\":\"card\"},\"refunded\":false,\"source\":null,\"status\":\"succeeded\",\"mit_params\":{\"network_transaction_id\":\"MCSEUAVNK0126\"}},\"confirmation_method\":\"manual\",\"created\":1769445529,\"currency\":\"eur\",\"customer\":null,\"last_payment_error\":null,\"livemode\":true,\"metadata\":{\"payment_id\":\"rn6cIvn8jywO8K19Spw1akSwL\",\"payments_extension\":\"true\",\"payments_extension_type\":\"card\",\"reconciliation_flow\":\"payments_api\",\"shop_id\":\"751927347\"},\"next_action\":null,\"payment_method\":\"pm_1StsoPIkWweOM9jAefVprAgn\",\"payment_method_types\":[\"card\"],\"source\":null,\"status\":\"succeeded\"}"</t>
  </si>
  <si>
    <t>AS-95549</t>
  </si>
  <si>
    <t>gid://shopify/Order/7418802209106</t>
  </si>
  <si>
    <t>gid://shopify/OrderTransaction/8591791128914</t>
  </si>
  <si>
    <t>2026-01-10T13:52:43Z</t>
  </si>
  <si>
    <t>ch_3So2auIkWweOM9jA2r7tppPk</t>
  </si>
  <si>
    <t>rxRt7rMwGGpjkEb2RseNUKEcD</t>
  </si>
  <si>
    <t>pi_3So2auIkWweOM9jA2bXQL5xF</t>
  </si>
  <si>
    <t>"{\"id\":\"pi_3So2auIkWweOM9jA2bXQL5xF\",\"object\":\"payment_intent\",\"amount\":4490,\"amount_capturable\":0,\"amount_received\":4490,\"canceled_at\":null,\"cancellation_reason\":null,\"capture_method\":\"automatic\",\"latest_charge\":{\"id\":\"ch_3So2auIkWweOM9jA2r7tppPk\",\"object\":\"charge\",\"amount\":4490,\"application_fee\":\"fee_1So2avIkWweOM9jAEbmCgnbv\",\"balance_transaction\":\"txn_3So2auIkWweOM9jA2ti1JWJw\",\"captured\":true,\"created\":1768053164,\"currency\":\"eur\",\"failure_code\":null,\"failure_message\":null,\"fraud_details\":{},\"livemode\":true,\"metadata\":{\"payment_id\":\"rxRt7rMwGGpjkEb2RseNUKEc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2auIkWweOM9jA2bXQL5xF\",\"payment_method\":\"pm_1So2auIkWweOM9jAaWFJP1Lz\",\"payment_method_details\":{\"card\":{\"amount_authorized\":4490,\"authorization_code\":\"145245\",\"brand\":\"visa\",\"checks\":{\"address_line1_check\":null,\"address_postal_code_check\":null,\"cvc_check\":null},\"country\":\"DE\",\"description\":\"Visa Classic\",\"ds_transaction_id\":null,\"exp_month\":12,\"exp_year\":2031,\"extended_authorization\":{\"status\":\"disabled\"},\"fingerprint\":\"63mgPTrM0v3D7aUJ\",\"funding\":\"debit\",\"iin\":\"447639\",\"incremental_authorization\":{\"status\":\"unavailable\"},\"installments\":null,\"issuer\":\"ING-DiBa AG\",\"last4\":\"0000\",\"mandate\":null,\"moto\":false,\"multicapture\":{\"status\":\"unavailable\"},\"network\":\"visa\",\"network_token\":{\"used\":false},\"network_transaction_id\":\"486010499647813\",\"overcapture\":{\"maximum_amount_capturable\":4490,\"status\":\"unavailable\"},\"payment_account_reference\":\"V0010013818285511684535923728\",\"regulated_status\":\"unregulated\",\"three_d_secure\":null,\"wallet\":{\"apple_pay\":{\"type\":\"apple_pay\"},\"dynamic_last4\":\"1754\",\"type\":\"apple_pay\"}},\"type\":\"card\"},\"refunded\":false,\"source\":null,\"status\":\"succeeded\",\"mit_params\":{\"network_transaction_id\":\"486010499647813\"}},\"confirmation_method\":\"manual\",\"created\":1768053164,\"currency\":\"eur\",\"customer\":null,\"last_payment_error\":null,\"livemode\":true,\"metadata\":{\"payment_id\":\"rxRt7rMwGGpjkEb2RseNUKEcD\",\"payments_extension\":\"true\",\"payments_extension_type\":\"card\",\"reconciliation_flow\":\"payments_api\",\"shop_id\":\"751927347\"},\"next_action\":null,\"payment_method\":\"pm_1So2auIkWweOM9jAaWFJP1Lz\",\"payment_method_types\":[\"card\"],\"source\":null,\"status\":\"succeeded\"}"</t>
  </si>
  <si>
    <t>gid://shopify/OrderTransaction/8596315832658</t>
  </si>
  <si>
    <t>2026-01-12T12:01:03Z</t>
  </si>
  <si>
    <t>re_3So2auIkWweOM9jA2hUrhaY7</t>
  </si>
  <si>
    <t>znB15yFAbV6ptr04JJTuq0nT8</t>
  </si>
  <si>
    <t>"{\"id\":\"re_3So2auIkWweOM9jA2hUrhaY7\",\"amount\":4490,\"balance_transaction\":\"txn_3So2auIkWweOM9jA2Qg9gAJa\",\"charge\":{\"id\":\"ch_3So2auIkWweOM9jA2r7tppPk\",\"object\":\"charge\",\"amount\":4490,\"application_fee\":\"fee_1So2avIkWweOM9jAEbmCgnbv\",\"balance_transaction\":\"txn_3So2auIkWweOM9jA2ti1JWJw\",\"captured\":true,\"created\":1768053164,\"currency\":\"eur\",\"failure_code\":null,\"failure_message\":null,\"fraud_details\":{},\"livemode\":true,\"metadata\":{\"payment_id\":\"rxRt7rMwGGpjkEb2RseNUKEc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2auIkWweOM9jA2bXQL5xF\",\"payment_method\":\"pm_1So2auIkWweOM9jAaWFJP1Lz\",\"payment_method_details\":{\"card\":{\"amount_authorized\":4490,\"authorization_code\":\"145245\",\"brand\":\"visa\",\"checks\":{\"address_line1_check\":null,\"address_postal_code_check\":null,\"cvc_check\":null},\"country\":\"DE\",\"description\":\"Visa Classic\",\"ds_transaction_id\":null,\"exp_month\":12,\"exp_year\":2031,\"extended_authorization\":{\"status\":\"disabled\"},\"fingerprint\":\"63mgPTrM0v3D7aUJ\",\"funding\":\"debit\",\"iin\":\"447639\",\"incremental_authorization\":{\"status\":\"unavailable\"},\"installments\":null,\"issuer\":\"ING-DiBa AG\",\"last4\":\"0000\",\"mandate\":null,\"moto\":false,\"multicapture\":{\"status\":\"unavailable\"},\"network\":\"visa\",\"network_token\":{\"used\":false},\"network_transaction_id\":\"486010499647813\",\"overcapture\":{\"maximum_amount_capturable\":4490,\"status\":\"unavailable\"},\"payment_account_reference\":\"V0010013818285511684535923728\",\"regulated_status\":\"unregulated\",\"three_d_secure\":null,\"wallet\":{\"apple_pay\":{\"type\":\"apple_pay\"},\"dynamic_last4\":\"1754\",\"type\":\"apple_pay\"}},\"type\":\"card\"},\"refunded\":true,\"source\":null,\"status\":\"succeeded\",\"mit_params\":{\"network_transaction_id\":\"486010499647813\"}},\"object\":\"refund\",\"reason\":null,\"status\":\"succeeded\",\"created\":1768219264,\"currency\":\"eur\",\"metadata\":{\"payments_extension\":\"true\",\"payments_extension_type\":\"card\",\"reconciliation_flow\":\"payments_api\",\"refund_id\":\"znB15yFAbV6ptr04JJTuq0nT8\"},\"payment_method_details\":{\"card\":{\"acquirer_reference_number\":null,\"acquirer_reference_number_status\":\"pending\"},\"type\":\"card\"},\"mit_params\":{}}"</t>
  </si>
  <si>
    <t>AS-96754</t>
  </si>
  <si>
    <t>gid://shopify/Order/7494248890706</t>
  </si>
  <si>
    <t>gid://shopify/OrderTransaction/8633681740114</t>
  </si>
  <si>
    <t>2026-01-25T15:37:07Z</t>
  </si>
  <si>
    <t>ch_3StVN9IkWweOM9jA2s2KD2Nn</t>
  </si>
  <si>
    <t>rY7Ec2SJ3DJcsMeB6bD39ju3l</t>
  </si>
  <si>
    <t>pi_3StVN9IkWweOM9jA2rrKmkjY</t>
  </si>
  <si>
    <t>"{\"id\":\"pi_3StVN9IkWweOM9jA2rrKmkjY\",\"object\":\"payment_intent\",\"amount\":11790,\"amount_capturable\":0,\"amount_received\":11790,\"canceled_at\":null,\"cancellation_reason\":null,\"capture_method\":\"automatic\",\"latest_charge\":{\"id\":\"ch_3StVN9IkWweOM9jA2s2KD2Nn\",\"object\":\"charge\",\"amount\":11790,\"application_fee\":\"fee_1StVNCIkWweOM9jAWR2n95Iz\",\"balance_transaction\":\"txn_3StVN9IkWweOM9jA2Lm0s7Dg\",\"captured\":true,\"created\":1769355429,\"currency\":\"eur\",\"failure_code\":null,\"failure_message\":null,\"fraud_details\":{},\"livemode\":true,\"metadata\":{\"payment_id\":\"rY7Ec2SJ3DJcsMeB6bD39ju3l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VN9IkWweOM9jA2rrKmkjY\",\"payment_method\":\"pm_1StVN9IkWweOM9jAP3HdOZoV\",\"payment_method_details\":{\"card\":{\"amount_authorized\":11790,\"authorization_code\":\"530005\",\"brand\":\"visa\",\"checks\":{\"address_line1_check\":\"unavailable\",\"address_postal_code_check\":\"unavailable\",\"cvc_check\":\"pass\"},\"country\":\"ES\",\"description\":\"Visa Classic\",\"ds_transaction_id\":null,\"exp_month\":6,\"exp_year\":2031,\"extended_authorization\":{\"status\":\"disabled\"},\"fingerprint\":\"8Woyo6DGdHrVUK6v\",\"funding\":\"credit\",\"iin\":\"476663\",\"incremental_authorization\":{\"status\":\"unavailable\"},\"installments\":null,\"issuer\":\"CAIXABANK S.A.\",\"last4\":\"6210\",\"mandate\":null,\"moto\":false,\"multicapture\":{\"status\":\"unavailable\"},\"network\":\"visa\",\"network_token\":{\"used\":false},\"network_transaction_id\":\"486025562296472\",\"overcapture\":{\"maximum_amount_capturable\":11790,\"status\":\"unavailable\"},\"payment_account_reference\":\"V0010014625142517711752061630\",\"regulated_status\":\"unregulated\",\"three_d_secure\":null,\"wallet\":null},\"type\":\"card\"},\"refunded\":false,\"source\":null,\"status\":\"succeeded\",\"mit_params\":{\"network_transaction_id\":\"486025562296472\"}},\"confirmation_method\":\"manual\",\"created\":1769355427,\"currency\":\"eur\",\"customer\":null,\"last_payment_error\":null,\"livemode\":true,\"metadata\":{\"payment_id\":\"rY7Ec2SJ3DJcsMeB6bD39ju3l\",\"payments_extension\":\"true\",\"payments_extension_type\":\"card\",\"reconciliation_flow\":\"payments_api\",\"shop_id\":\"751927347\"},\"next_action\":null,\"payment_method\":\"pm_1StVN9IkWweOM9jAP3HdOZoV\",\"payment_method_types\":[\"card\"],\"source\":null,\"status\":\"succeeded\"}"</t>
  </si>
  <si>
    <t>AS-96048</t>
  </si>
  <si>
    <t>gid://shopify/Order/7432913125714</t>
  </si>
  <si>
    <t>gid://shopify/OrderTransaction/8607256641874</t>
  </si>
  <si>
    <t>2026-01-16T09:44:45Z</t>
  </si>
  <si>
    <t>36X16295W9786614Y</t>
  </si>
  <si>
    <t>"{\"id\":\"36X16295W9786614Y\",\"intent\":\"CAPTURE\",\"status\":\"COMPLETED\",\"payment_source\":{\"paypal\":{\"email_address\":\"petra333@juno.com\",\"account_id\":\"D8XST9R3CAP5L\",\"account_status\":\"VERIFIED\",\"name\":{\"given_name\":\"Petra\",\"surname\":\"Lachmann\"},\"phone_number\":{\"national_number\":\"4108284259\"},\"address\":{\"address_line_1\":\"620 Woodbine Avenue\",\"address_line_2\":\"c\\/o Sprow\",\"admin_area_2\":\"Towson\",\"admin_area_1\":\"MD\",\"postal_code\":\"21204\",\"country_code\":\"US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hite Tulips Vintage Can - P\u00f3ster \\/ Aluminio plateado \\/ 50x70\",\"custom_id\":\"{\\\"shop_id\\\":751927347,\\\"session_id\\\":\\\"r8y2UQYaN5aBtmYV12sZalhG5\\\"}\",\"invoice_id\":\"r8y2UQYaN5aBtmYV12sZalhG5\",\"items\":[{\"name\":\"White Tulips Vintage Can - P\u00f3ster \\/ Aluminio plateado \\/ 50x70\",\"unit_amount\":{\"currency_code\":\"EUR\",\"value\":\"67.95\"},\"tax\":{\"currency_code\":\"EUR\",\"value\":\"0.00\"},\"quantity\":\"1\"}],\"shipping\":{\"name\":{\"full_name\":\"Petra Lachmann\"},\"address\":{\"address_line_1\":\"Nuthestrasse 7b\",\"admin_area_2\":\"Teltow\",\"postal_code\":\"14513\",\"country_code\":\"DE\"}},\"supplementary_data\":{\"tax_nexus\":[]},\"payments\":{\"captures\":[{\"id\":\"3XH59337A3895301D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3.67\"},\"net_amount\":{\"currency_code\":\"EUR\",\"value\":\"64.28\"}},\"invoice_id\":\"r8y2UQYaN5aBtmYV12sZalhG5\",\"custom_id\":\"{\\\"shop_id\\\":751927347,\\\"session_id\\\":\\\"r8y2UQYaN5aBtmYV12sZalhG5\\\"}\",\"links\":[{\"href\":\"https:\\/\\/api.paypal.com\\/v2\\/payments\\/captures\\/3XH59337A3895301D\",\"rel\":\"self\",\"method\":\"GET\"},{\"href\":\"https:\\/\\/api.paypal.com\\/v2\\/payments\\/captures\\/3XH59337A3895301D\\/refund\",\"rel\":\"refund\",\"method\":\"POST\"},{\"href\":\"https:\\/\\/api.paypal.com\\/v2\\/checkout\\/orders\\/36X16295W9786614Y\",\"rel\":\"up\",\"method\":\"GET\"}],\"create_time\":\"2026-01-16T09:44:46Z\",\"update_time\":\"2026-01-16T09:44:46Z\"}]}}],\"payer\":{\"name\":{\"given_name\":\"Petra\",\"surname\":\"Lachmann\"},\"email_address\":\"petra333@juno.com\",\"payer_id\":\"D8XST9R3CAP5L\",\"phone\":{\"phone_number\":{\"national_number\":\"4108284259\"}},\"address\":{\"address_line_1\":\"620 Woodbine Avenue\",\"address_line_2\":\"c\\/o Sprow\",\"admin_area_2\":\"Towson\",\"admin_area_1\":\"MD\",\"postal_code\":\"21204\",\"country_code\":\"US\"}},\"create_time\":\"2026-01-16T09:44:11Z\",\"update_time\":\"2026-01-16T09:44:46Z\",\"links\":[{\"href\":\"https:\\/\\/api.paypal.com\\/v2\\/checkout\\/orders\\/36X16295W9786614Y\",\"rel\":\"self\",\"method\":\"GET\"}]}"</t>
  </si>
  <si>
    <t>AS-95206</t>
  </si>
  <si>
    <t>gid://shopify/Order/7409503633746</t>
  </si>
  <si>
    <t>gid://shopify/OrderTransaction/8580649222482</t>
  </si>
  <si>
    <t>2026-01-06T14:44:13Z</t>
  </si>
  <si>
    <t>9MA01987CA883853B</t>
  </si>
  <si>
    <t>"{\"id\":\"9MA01987CA883853B\",\"intent\":\"CAPTURE\",\"status\":\"COMPLETED\",\"payment_source\":{\"paypal\":{\"email_address\":\"pauline_0201@icloud.com\",\"account_id\":\"ANDSCNGBGPCRC\",\"account_status\":\"VERIFIED\",\"name\":{\"given_name\":\"Pauline\",\"surname\":\"Osterhues\"},\"phone_number\":{\"national_number\":\"491782176940\"},\"address\":{\"address_line_1\":\"Pf\u00e4lzer-Wald-Str. 3\",\"admin_area_2\":\"Mainz\",\"admin_area_1\":\"Rheinland-Pfalz\",\"postal_code\":\"55129\",\"country_code\":\"DE\"}}},\"purchase_units\":[{\"reference_id\":\"default\",\"amount\":{\"currency_code\":\"EUR\",\"value\":\"17.90\",\"breakdown\":{\"item_total\":{\"currency_code\":\"EUR\",\"value\":\"12.95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Gustav Klimt Garden Cat Print - P\u00f3ster \\/ Sin marco \\/ 20x30\",\"custom_id\":\"{\\\"shop_id\\\":751927347,\\\"session_id\\\":\\\"rr59S7hs9f7jbkx94Xiiu3WrU\\\"}\",\"invoice_id\":\"rr59S7hs9f7jbkx94Xiiu3WrU\",\"items\":[{\"name\":\"Gustav Klimt Garden Cat Print - P\u00f3ster \\/ Sin marco \\/ 20x30\",\"unit_amount\":{\"currency_code\":\"EUR\",\"value\":\"12.95\"},\"tax\":{\"currency_code\":\"EUR\",\"value\":\"0.00\"},\"quantity\":\"1\"}],\"shipping\":{\"name\":{\"full_name\":\"Pauline Osterhues\"},\"address\":{\"address_line_1\":\"Pf\u00e4lzer-Wald-Str. 3\",\"admin_area_2\":\"Mainz\",\"postal_code\":\"55129\",\"country_code\":\"DE\"}},\"supplementary_data\":{\"tax_nexus\":[]},\"payments\":{\"captures\":[{\"id\":\"7DU4517481547410B\",\"status\":\"COMPLETED\",\"amount\":{\"currency_code\":\"EUR\",\"value\":\"17.90\"},\"final_capture\":true,\"disbursement_mode\":\"INSTANT\",\"seller_protection\":{\"status\":\"ELIGIBLE\",\"dispute_categories\":[\"ITEM_NOT_RECEIVED\",\"UNAUTHORIZED_TRANSACTION\"]},\"seller_receivable_breakdown\":{\"gross_amount\":{\"currency_code\":\"EUR\",\"value\":\"17.90\"},\"paypal_fee\":{\"currency_code\":\"EUR\",\"value\":\"0.87\"},\"net_amount\":{\"currency_code\":\"EUR\",\"value\":\"17.03\"}},\"invoice_id\":\"rr59S7hs9f7jbkx94Xiiu3WrU\",\"custom_id\":\"{\\\"shop_id\\\":751927347,\\\"session_id\\\":\\\"rr59S7hs9f7jbkx94Xiiu3WrU\\\"}\",\"links\":[{\"href\":\"https:\\/\\/api.paypal.com\\/v2\\/payments\\/captures\\/7DU4517481547410B\",\"rel\":\"self\",\"method\":\"GET\"},{\"href\":\"https:\\/\\/api.paypal.com\\/v2\\/payments\\/captures\\/7DU4517481547410B\\/refund\",\"rel\":\"refund\",\"method\":\"POST\"},{\"href\":\"https:\\/\\/api.paypal.com\\/v2\\/checkout\\/orders\\/9MA01987CA883853B\",\"rel\":\"up\",\"method\":\"GET\"}],\"create_time\":\"2026-01-06T14:44:15Z\",\"update_time\":\"2026-01-06T14:44:15Z\"}]}}],\"payer\":{\"name\":{\"given_name\":\"Pauline\",\"surname\":\"Osterhues\"},\"email_address\":\"pauline_0201@icloud.com\",\"payer_id\":\"ANDSCNGBGPCRC\",\"phone\":{\"phone_number\":{\"national_number\":\"491782176940\"}},\"address\":{\"address_line_1\":\"Pf\u00e4lzer-Wald-Str. 3\",\"admin_area_2\":\"Mainz\",\"admin_area_1\":\"Rheinland-Pfalz\",\"postal_code\":\"55129\",\"country_code\":\"DE\"}},\"create_time\":\"2026-01-06T14:43:25Z\",\"update_time\":\"2026-01-06T14:44:15Z\",\"links\":[{\"href\":\"https:\\/\\/api.paypal.com\\/v2\\/checkout\\/orders\\/9MA01987CA883853B\",\"rel\":\"self\",\"method\":\"GET\"}]}"</t>
  </si>
  <si>
    <t>AS-95785</t>
  </si>
  <si>
    <t>gid://shopify/Order/7424962920786</t>
  </si>
  <si>
    <t>gid://shopify/OrderTransaction/8597633139026</t>
  </si>
  <si>
    <t>2026-01-12T20:44:52Z</t>
  </si>
  <si>
    <t>ch_3SoryrIkWweOM9jA1kzpOWWS</t>
  </si>
  <si>
    <t>r4t4nUO1ZTonHC8H5tOSBWVSe</t>
  </si>
  <si>
    <t>pi_3SoryrIkWweOM9jA1iltmNBh</t>
  </si>
  <si>
    <t>"{\"id\":\"pi_3SoryrIkWweOM9jA1iltmNBh\",\"object\":\"payment_intent\",\"amount\":5985,\"amount_capturable\":0,\"amount_received\":5985,\"canceled_at\":null,\"cancellation_reason\":null,\"capture_method\":\"automatic\",\"latest_charge\":{\"id\":\"ch_3SoryrIkWweOM9jA1kzpOWWS\",\"object\":\"charge\",\"amount\":5985,\"application_fee\":\"fee_1SorytIkWweOM9jApdanVfmr\",\"balance_transaction\":\"txn_3SoryrIkWweOM9jA1h4mEgZ5\",\"captured\":true,\"created\":1768250693,\"currency\":\"eur\",\"failure_code\":null,\"failure_message\":null,\"fraud_details\":{},\"livemode\":true,\"metadata\":{\"payment_id\":\"r4t4nUO1ZTonHC8H5tOSBWVS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ryrIkWweOM9jA1iltmNBh\",\"payment_method\":\"pm_1SoryrIkWweOM9jAF1vl4Msz\",\"payment_method_details\":{\"card\":{\"amount_authorized\":5985,\"authorization_code\":\"945481\",\"brand\":\"mastercard\",\"checks\":{\"address_line1_check\":null,\"address_postal_code_check\":null,\"cvc_check\":null},\"country\":\"IT\",\"description\":\"Debit MasterCard\",\"ds_transaction_id\":null,\"exp_month\":1,\"exp_year\":2029,\"extended_authorization\":{\"status\":\"disabled\"},\"fingerprint\":\"9Npj4o2RMYatbepy\",\"funding\":\"debit\",\"iin\":\"537236\",\"incremental_authorization\":{\"status\":\"unavailable\"},\"installments\":null,\"issuer\":\"INTESA SANPAOLO SPA\",\"last4\":\"0000\",\"mandate\":null,\"moto\":false,\"multicapture\":{\"status\":\"unavailable\"},\"network\":\"mastercard\",\"network_token\":{\"used\":false},\"network_transaction_id\":\"MDUYHQ8I90112\",\"overcapture\":{\"maximum_amount_capturable\":5985,\"status\":\"unavailable\"},\"payment_account_reference\":\"50012IOLN9HV1IGEWXIA6HRLNW9U3\",\"regulated_status\":\"unregulated\",\"three_d_secure\":null,\"wallet\":{\"apple_pay\":{\"type\":\"apple_pay\"},\"dynamic_last4\":\"1481\",\"type\":\"apple_pay\"}},\"type\":\"card\"},\"refunded\":false,\"source\":null,\"status\":\"succeeded\",\"mit_params\":{\"network_transaction_id\":\"MDUYHQ8I90112\"}},\"confirmation_method\":\"manual\",\"created\":1768250693,\"currency\":\"eur\",\"customer\":null,\"last_payment_error\":null,\"livemode\":true,\"metadata\":{\"payment_id\":\"r4t4nUO1ZTonHC8H5tOSBWVSe\",\"payments_extension\":\"true\",\"payments_extension_type\":\"card\",\"reconciliation_flow\":\"payments_api\",\"shop_id\":\"751927347\"},\"next_action\":null,\"payment_method\":\"pm_1SoryrIkWweOM9jAF1vl4Msz\",\"payment_method_types\":[\"card\"],\"source\":null,\"status\":\"succeeded\"}"</t>
  </si>
  <si>
    <t>AS-96671</t>
  </si>
  <si>
    <t>gid://shopify/Order/7492309123410</t>
  </si>
  <si>
    <t>gid://shopify/OrderTransaction/8631273521490</t>
  </si>
  <si>
    <t>2026-01-24T15:46:32Z</t>
  </si>
  <si>
    <t>69R1651757951015E</t>
  </si>
  <si>
    <t>"{\"id\":\"69R1651757951015E\",\"intent\":\"CAPTURE\",\"status\":\"COMPLETED\",\"payment_source\":{\"paypal\":{\"email_address\":\"roth.ines2@gmail.com\",\"account_id\":\"C4H97NX7R822J\",\"account_status\":\"VERIFIED\",\"name\":{\"given_name\":\"Ines\",\"surname\":\"Roth\"},\"phone_number\":{\"national_number\":\"491703253632\"},\"address\":{\"address_line_1\":\"Bornheimer Landstra\u00dfe 7\",\"admin_area_2\":\"Frankfurt am Main\",\"postal_code\":\"63016\",\"country_code\":\"DE\"}}},\"purchase_units\":[{\"reference_id\":\"default\",\"amount\":{\"currency_code\":\"EUR\",\"value\":\"30.85\",\"breakdown\":{\"item_total\":{\"currency_code\":\"EUR\",\"value\":\"25.90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abin of the Customs Watch (Special Edition) - Claude Monet - P\u00f3ster \\/ Sin marco \\/ 20x30\",\"custom_id\":\"{\\\"shop_id\\\":751927347,\\\"session_id\\\":\\\"rPKDjvlKM1PpZR9WMTWSOX6dW\\\"}\",\"invoice_id\":\"rPKDjvlKM1PpZR9WMTWSOX6dW\",\"items\":[{\"name\":\"Cabin of the Customs Watch (Special Edition) - Claude Monet - P\u00f3ster \\/ Sin marco \\/ 20x30\",\"unit_amount\":{\"currency_code\":\"EUR\",\"value\":\"12.95\"},\"tax\":{\"currency_code\":\"EUR\",\"value\":\"0.00\"},\"quantity\":\"1\"},{\"name\":\"Winter sunrise - P\u00f3ster \\/ Sin marco \\/ 20x30\",\"unit_amount\":{\"currency_code\":\"EUR\",\"value\":\"12.95\"},\"tax\":{\"currency_code\":\"EUR\",\"value\":\"0.00\"},\"quantity\":\"1\"}],\"shipping\":{\"name\":{\"full_name\":\"Ines Roth\"},\"address\":{\"address_line_1\":\"Bornheimer Landstra\u00dfe 7\",\"admin_area_2\":\"Frankfurt am Main\",\"postal_code\":\"60316\",\"country_code\":\"DE\"}},\"supplementary_data\":{\"tax_nexus\":[]},\"payments\":{\"captures\":[{\"id\":\"98H65849E6138435K\",\"status\":\"COMPLETED\",\"amount\":{\"currency_code\":\"EUR\",\"value\":\"30.85\"},\"final_capture\":true,\"disbursement_mode\":\"INSTANT\",\"seller_protection\":{\"status\":\"ELIGIBLE\",\"dispute_categories\":[\"ITEM_NOT_RECEIVED\",\"UNAUTHORIZED_TRANSACTION\"]},\"seller_receivable_breakdown\":{\"gross_amount\":{\"currency_code\":\"EUR\",\"value\":\"30.85\"},\"paypal_fee\":{\"currency_code\":\"EUR\",\"value\":\"1.24\"},\"net_amount\":{\"currency_code\":\"EUR\",\"value\":\"29.61\"}},\"invoice_id\":\"rPKDjvlKM1PpZR9WMTWSOX6dW\",\"custom_id\":\"{\\\"shop_id\\\":751927347,\\\"session_id\\\":\\\"rPKDjvlKM1PpZR9WMTWSOX6dW\\\"}\",\"links\":[{\"href\":\"https:\\/\\/api.paypal.com\\/v2\\/payments\\/captures\\/98H65849E6138435K\",\"rel\":\"self\",\"method\":\"GET\"},{\"href\":\"https:\\/\\/api.paypal.com\\/v2\\/payments\\/captures\\/98H65849E6138435K\\/refund\",\"rel\":\"refund\",\"method\":\"POST\"},{\"href\":\"https:\\/\\/api.paypal.com\\/v2\\/checkout\\/orders\\/69R1651757951015E\",\"rel\":\"up\",\"method\":\"GET\"}],\"create_time\":\"2026-01-24T15:46:35Z\",\"update_time\":\"2026-01-24T15:46:35Z\"}]}}],\"payer\":{\"name\":{\"given_name\":\"Ines\",\"surname\":\"Roth\"},\"email_address\":\"roth.ines2@gmail.com\",\"payer_id\":\"C4H97NX7R822J\",\"phone\":{\"phone_number\":{\"national_number\":\"491703253632\"}},\"address\":{\"address_line_1\":\"Bornheimer Landstra\u00dfe 7\",\"admin_area_2\":\"Frankfurt am Main\",\"postal_code\":\"63016\",\"country_code\":\"DE\"}},\"create_time\":\"2026-01-24T15:45:30Z\",\"update_time\":\"2026-01-24T15:46:35Z\",\"links\":[{\"href\":\"https:\\/\\/api.paypal.com\\/v2\\/checkout\\/orders\\/69R1651757951015E\",\"rel\":\"self\",\"method\":\"GET\"}]}"</t>
  </si>
  <si>
    <t>AS-96522</t>
  </si>
  <si>
    <t>AS-96100</t>
  </si>
  <si>
    <t>gid://shopify/Order/7434198974802</t>
  </si>
  <si>
    <t>gid://shopify/OrderTransaction/8608938590546</t>
  </si>
  <si>
    <t>2026-01-16T21:20:54Z</t>
  </si>
  <si>
    <t>ch_3SqKRvIkWweOM9jA1If4ozgs</t>
  </si>
  <si>
    <t>rhwjmQ9uqprAPb4OBSFCsSeWa</t>
  </si>
  <si>
    <t>pi_3SqKRvIkWweOM9jA1BkFUups</t>
  </si>
  <si>
    <t>"{\"id\":\"pi_3SqKRvIkWweOM9jA1BkFUups\",\"object\":\"payment_intent\",\"amount\":5885,\"amount_capturable\":0,\"amount_received\":5885,\"canceled_at\":null,\"cancellation_reason\":null,\"capture_method\":\"automatic\",\"latest_charge\":{\"id\":\"ch_3SqKRvIkWweOM9jA1If4ozgs\",\"object\":\"charge\",\"amount\":5885,\"application_fee\":\"fee_1SqKRwIkWweOM9jA5Wfz8gIu\",\"balance_transaction\":\"txn_3SqKRvIkWweOM9jA1YFFUKnH\",\"captured\":true,\"created\":1768598456,\"currency\":\"eur\",\"failure_code\":null,\"failure_message\":null,\"fraud_details\":{},\"livemode\":true,\"metadata\":{\"payment_id\":\"rhwjmQ9uqprAPb4OBSFCsSeW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KRvIkWweOM9jA1BkFUups\",\"payment_method\":\"pm_1SqKRvIkWweOM9jA8cVNiBm4\",\"payment_method_details\":{\"card\":{\"amount_authorized\":5885,\"authorization_code\":\"983709\",\"brand\":\"visa\",\"checks\":{\"address_line1_check\":\"fail\",\"address_postal_code_check\":\"pass\",\"cvc_check\":null},\"country\":\"AT\",\"description\":\"Visa Platinum\",\"ds_transaction_id\":null,\"exp_month\":9,\"exp_year\":2027,\"extended_authorization\":{\"status\":\"disabled\"},\"fingerprint\":\"e9E9ygqWDftzR1k8\",\"funding\":\"credit\",\"iin\":\"422211\",\"incremental_authorization\":{\"status\":\"unavailable\"},\"installments\":null,\"issuer\":\"ERSTE BANK DER OESTERREICHISCHEN SPARKASSEN AG\",\"last4\":\"5563\",\"mandate\":null,\"moto\":false,\"multicapture\":{\"status\":\"unavailable\"},\"network\":\"visa\",\"network_token\":{\"used\":true},\"network_transaction_id\":\"486016768565776\",\"overcapture\":{\"maximum_amount_capturable\":5885,\"status\":\"unavailable\"},\"payment_account_reference\":\"V0010015823303675237790630287\",\"regulated_status\":\"unregulated\",\"three_d_secure\":null,\"wallet\":null},\"type\":\"card\"},\"refunded\":false,\"source\":null,\"status\":\"succeeded\",\"mit_params\":{\"network_transaction_id\":\"486016768565776\"}},\"confirmation_method\":\"manual\",\"created\":1768598455,\"currency\":\"eur\",\"customer\":null,\"last_payment_error\":null,\"livemode\":true,\"metadata\":{\"payment_id\":\"rhwjmQ9uqprAPb4OBSFCsSeWa\",\"payments_extension\":\"true\",\"payments_extension_type\":\"card\",\"reconciliation_flow\":\"payments_api\",\"shop_id\":\"751927347\"},\"next_action\":null,\"payment_method\":\"pm_1SqKRvIkWweOM9jA8cVNiBm4\",\"payment_method_types\":[\"card\"],\"source\":null,\"status\":\"succeeded\"}"</t>
  </si>
  <si>
    <t>AS-95841</t>
  </si>
  <si>
    <t>gid://shopify/Order/7426257060178</t>
  </si>
  <si>
    <t>gid://shopify/OrderTransaction/8599375806802</t>
  </si>
  <si>
    <t>2026-01-13T14:49:01Z</t>
  </si>
  <si>
    <t>0WA3463454488415V</t>
  </si>
  <si>
    <t>"{\"id\":\"0WA3463454488415V\",\"intent\":\"CAPTURE\",\"status\":\"COMPLETED\",\"payment_source\":{\"paypal\":{\"email_address\":\"jessica.ja08@outlook.de\",\"account_id\":\"YCVSJ3F22QRAQ\",\"account_status\":\"VERIFIED\",\"name\":{\"given_name\":\"Jessica\",\"surname\":\"Jany\"},\"phone_number\":{\"national_number\":\"4917672915010\"},\"address\":{\"address_line_1\":\"Am Bauerskamp 2\",\"admin_area_2\":\"Baesweiler\",\"postal_code\":\"52499\",\"country_code\":\"DE\"}}},\"purchase_units\":[{\"reference_id\":\"default\",\"amount\":{\"currency_code\":\"EUR\",\"value\":\"17.90\",\"breakdown\":{\"item_total\":{\"currency_code\":\"EUR\",\"value\":\"12.95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Jimmy detailed world map with cities - P\u00f3ster \\/ Sin marco \\/ 20x30\",\"custom_id\":\"{\\\"shop_id\\\":751927347,\\\"session_id\\\":\\\"rfcDAloJXfH3Bz4NJcr6KCBnX\\\"}\",\"invoice_id\":\"rfcDAloJXfH3Bz4NJcr6KCBnX\",\"items\":[{\"name\":\"Jimmy detailed world map with cities - P\u00f3ster \\/ Sin marco \\/ 20x30\",\"unit_amount\":{\"currency_code\":\"EUR\",\"value\":\"12.95\"},\"tax\":{\"currency_code\":\"EUR\",\"value\":\"0.00\"},\"quantity\":\"1\"}],\"shipping\":{\"name\":{\"full_name\":\"Jessica Knorr\"},\"address\":{\"address_line_1\":\"Am Bauerskamp,  2\",\"admin_area_2\":\"Baesweiler\",\"postal_code\":\"52499\",\"country_code\":\"DE\"}},\"supplementary_data\":{\"tax_nexus\":[]},\"payments\":{\"captures\":[{\"id\":\"9BY20248NH273794V\",\"status\":\"COMPLETED\",\"amount\":{\"currency_code\":\"EUR\",\"value\":\"17.90\"},\"final_capture\":true,\"disbursement_mode\":\"INSTANT\",\"seller_protection\":{\"status\":\"ELIGIBLE\",\"dispute_categories\":[\"ITEM_NOT_RECEIVED\",\"UNAUTHORIZED_TRANSACTION\"]},\"seller_receivable_breakdown\":{\"gross_amount\":{\"currency_code\":\"EUR\",\"value\":\"17.90\"},\"paypal_fee\":{\"currency_code\":\"EUR\",\"value\":\"0.87\"},\"net_amount\":{\"currency_code\":\"EUR\",\"value\":\"17.03\"}},\"invoice_id\":\"rfcDAloJXfH3Bz4NJcr6KCBnX\",\"custom_id\":\"{\\\"shop_id\\\":751927347,\\\"session_id\\\":\\\"rfcDAloJXfH3Bz4NJcr6KCBnX\\\"}\",\"links\":[{\"href\":\"https:\\/\\/api.paypal.com\\/v2\\/payments\\/captures\\/9BY20248NH273794V\",\"rel\":\"self\",\"method\":\"GET\"},{\"href\":\"https:\\/\\/api.paypal.com\\/v2\\/payments\\/captures\\/9BY20248NH273794V\\/refund\",\"rel\":\"refund\",\"method\":\"POST\"},{\"href\":\"https:\\/\\/api.paypal.com\\/v2\\/checkout\\/orders\\/0WA3463454488415V\",\"rel\":\"up\",\"method\":\"GET\"}],\"create_time\":\"2026-01-13T14:49:03Z\",\"update_time\":\"2026-01-13T14:49:03Z\"}]}}],\"payer\":{\"name\":{\"given_name\":\"Jessica\",\"surname\":\"Jany\"},\"email_address\":\"jessica.ja08@outlook.de\",\"payer_id\":\"YCVSJ3F22QRAQ\",\"phone\":{\"phone_number\":{\"national_number\":\"4917672915010\"}},\"address\":{\"address_line_1\":\"Am Bauerskamp 2\",\"admin_area_2\":\"Baesweiler\",\"postal_code\":\"52499\",\"country_code\":\"DE\"}},\"create_time\":\"2026-01-13T14:48:30Z\",\"update_time\":\"2026-01-13T14:49:03Z\",\"links\":[{\"href\":\"https:\\/\\/api.paypal.com\\/v2\\/checkout\\/orders\\/0WA3463454488415V\",\"rel\":\"self\",\"method\":\"GET\"}]}"</t>
  </si>
  <si>
    <t>AS-95770</t>
  </si>
  <si>
    <t>gid://shopify/Order/7424578617682</t>
  </si>
  <si>
    <t>gid://shopify/OrderTransaction/8597160788306</t>
  </si>
  <si>
    <t>2026-01-12T17:28:43Z</t>
  </si>
  <si>
    <t>ch_3Soov2IkWweOM9jA1UhO7XL3</t>
  </si>
  <si>
    <t>rccbtgDwSmOPBOpZfkWTkK4A8</t>
  </si>
  <si>
    <t>pi_3Soov2IkWweOM9jA1ezI7aoL</t>
  </si>
  <si>
    <t>"{\"id\":\"pi_3Soov2IkWweOM9jA1ezI7aoL\",\"object\":\"payment_intent\",\"amount\":8495,\"amount_capturable\":0,\"amount_received\":8495,\"canceled_at\":null,\"cancellation_reason\":null,\"capture_method\":\"automatic\",\"latest_charge\":{\"id\":\"ch_3Soov2IkWweOM9jA1UhO7XL3\",\"object\":\"charge\",\"amount\":8495,\"application_fee\":\"fee_1Soov4IkWweOM9jAJCMIkaPs\",\"balance_transaction\":\"txn_3Soov2IkWweOM9jA1ZtUb0xZ\",\"captured\":true,\"created\":1768238925,\"currency\":\"eur\",\"failure_code\":null,\"failure_message\":null,\"fraud_details\":{},\"livemode\":true,\"metadata\":{\"payment_id\":\"rccbtgDwSmOPBOpZfkWTkK4A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ov2IkWweOM9jA1ezI7aoL\",\"payment_method\":\"pm_1Soov2IkWweOM9jAWxHkVLXe\",\"payment_method_details\":{\"card\":{\"amount_authorized\":8495,\"authorization_code\":\"169403\",\"brand\":\"visa\",\"checks\":{\"address_line1_check\":\"unavailable\",\"address_postal_code_check\":\"unavailable\",\"cvc_check\":\"pass\"},\"country\":\"FR\",\"description\":\"Visa Business\",\"ds_transaction_id\":null,\"exp_month\":11,\"exp_year\":2026,\"extended_authorization\":{\"status\":\"disabled\"},\"fingerprint\":\"vil67LIT2QzyOVet\",\"funding\":\"credit\",\"iin\":\"497408\",\"incremental_authorization\":{\"status\":\"unavailable\"},\"installments\":null,\"issuer\":\"BNP PARIBAS\",\"last4\":\"0056\",\"mandate\":null,\"moto\":false,\"multicapture\":{\"status\":\"unavailable\"},\"network\":\"visa\",\"network_token\":{\"used\":false},\"network_transaction_id\":\"486012629267446\",\"overcapture\":{\"maximum_amount_capturable\":8495,\"status\":\"unavailable\"},\"payment_account_reference\":\"V001AABA102012020112765845652\",\"regulated_status\":\"unregulated\",\"three_d_secure\":{\"authentication_flow\":\"frictionless\",\"electronic_commerce_indicator\":\"05\",\"exemption_indicator\":null,\"result\":\"authenticated\",\"result_reason\":null,\"transaction_id\":\"222f067d-1886-44d7-8a6f-ef1d2fd73f55\",\"version\":\"2.2.0\"},\"wallet\":null},\"type\":\"card\"},\"refunded\":false,\"source\":null,\"status\":\"succeeded\",\"mit_params\":{\"network_transaction_id\":\"486012629267446\"}},\"confirmation_method\":\"manual\",\"created\":1768238924,\"currency\":\"eur\",\"customer\":null,\"last_payment_error\":null,\"livemode\":true,\"metadata\":{\"payment_id\":\"rccbtgDwSmOPBOpZfkWTkK4A8\",\"payments_extension\":\"true\",\"payments_extension_type\":\"card\",\"reconciliation_flow\":\"payments_api\",\"shop_id\":\"751927347\"},\"next_action\":null,\"payment_method\":\"pm_1Soov2IkWweOM9jAWxHkVLXe\",\"payment_method_types\":[\"card\"],\"source\":null,\"status\":\"succeeded\"}"</t>
  </si>
  <si>
    <t>AS-97205</t>
  </si>
  <si>
    <t>gid://shopify/Order/7516405989714</t>
  </si>
  <si>
    <t>gid://shopify/OrderTransaction/8650217161042</t>
  </si>
  <si>
    <t>2026-01-31T14:22:40Z</t>
  </si>
  <si>
    <t>ch_3Svf4PIkWweOM9jA1FhCmgjp</t>
  </si>
  <si>
    <t>r85uzba4wIBvDqKWvA8UKEOiB</t>
  </si>
  <si>
    <t>pi_3Svf4PIkWweOM9jA1NnBO1UI</t>
  </si>
  <si>
    <t>"{\"id\":\"pi_3Svf4PIkWweOM9jA1NnBO1UI\",\"object\":\"payment_intent\",\"amount\":11790,\"amount_capturable\":0,\"amount_received\":11790,\"canceled_at\":null,\"cancellation_reason\":null,\"capture_method\":\"automatic\",\"latest_charge\":{\"id\":\"ch_3Svf4PIkWweOM9jA1FhCmgjp\",\"object\":\"charge\",\"amount\":11790,\"application_fee\":\"fee_1Svf4QIkWweOM9jAtFynA4GL\",\"balance_transaction\":\"txn_3Svf4PIkWweOM9jA1lzay4oB\",\"captured\":true,\"created\":1769869362,\"currency\":\"eur\",\"failure_code\":null,\"failure_message\":null,\"fraud_details\":{},\"livemode\":true,\"metadata\":{\"payment_id\":\"r85uzba4wIBvDqKWvA8UKEOi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f4PIkWweOM9jA1NnBO1UI\",\"payment_method\":\"pm_1Svf4PIkWweOM9jAhddYdY5c\",\"payment_method_details\":{\"card\":{\"amount_authorized\":11790,\"authorization_code\":\"083126\",\"brand\":\"mastercard\",\"checks\":{\"address_line1_check\":\"unavailable\",\"address_postal_code_check\":\"unavailable\",\"cvc_check\":\"pass\"},\"country\":\"ES\",\"description\":\"MasterCard New World Immediate Debit\",\"ds_transaction_id\":null,\"exp_month\":5,\"exp_year\":2027,\"extended_authorization\":{\"status\":\"disabled\"},\"fingerprint\":\"QnznftT1aJYqpeaX\",\"funding\":\"debit\",\"iin\":\"540205\",\"incremental_authorization\":{\"status\":\"unavailable\"},\"installments\":null,\"issuer\":\"BANCO SABADELL S.A.\",\"last4\":\"6037\",\"mandate\":null,\"moto\":false,\"multicapture\":{\"status\":\"unavailable\"},\"network\":\"mastercard\",\"network_token\":{\"used\":false},\"network_transaction_id\":\"TNWT4NSLG0131\",\"overcapture\":{\"maximum_amount_capturable\":11790,\"status\":\"unavailable\"},\"payment_account_reference\":\"50013T6VL0EA5B12UE9FGB4AOCJZE\",\"regulated_status\":\"unregulated\",\"three_d_secure\":null,\"wallet\":null},\"type\":\"card\"},\"refunded\":false,\"source\":null,\"status\":\"succeeded\",\"mit_params\":{\"network_transaction_id\":\"TNWT4NSLG0131\"}},\"confirmation_method\":\"manual\",\"created\":1769869361,\"currency\":\"eur\",\"customer\":null,\"last_payment_error\":null,\"livemode\":true,\"metadata\":{\"payment_id\":\"r85uzba4wIBvDqKWvA8UKEOiB\",\"payments_extension\":\"true\",\"payments_extension_type\":\"card\",\"reconciliation_flow\":\"payments_api\",\"shop_id\":\"751927347\"},\"next_action\":null,\"payment_method\":\"pm_1Svf4PIkWweOM9jAhddYdY5c\",\"payment_method_types\":[\"card\"],\"source\":null,\"status\":\"succeeded\"}"</t>
  </si>
  <si>
    <t>AS-95110</t>
  </si>
  <si>
    <t>gid://shopify/Order/7400481784146</t>
  </si>
  <si>
    <t>gid://shopify/OrderTransaction/8577509523794</t>
  </si>
  <si>
    <t>2026-01-05T08:47:43Z</t>
  </si>
  <si>
    <t>7WY79217B1893232C</t>
  </si>
  <si>
    <t>"{\"id\":\"7WY79217B1893232C\",\"intent\":\"CAPTURE\",\"status\":\"COMPLETED\",\"payment_source\":{\"paypal\":{\"email_address\":\"clasch3@web.de\",\"account_id\":\"QZS5GV3KM8H5C\",\"account_status\":\"VERIFIED\",\"name\":{\"given_name\":\"Franz\",\"surname\":\"Sch\u00e4fer\"},\"phone_number\":{\"national_number\":\"49017640785248\"},\"address\":{\"address_line_1\":\"Schmittgasse\",\"address_line_2\":\"14\",\"admin_area_2\":\"M\u00f6rlenbach\",\"postal_code\":\"69509\",\"country_code\":\"DE\"}}},\"purchase_units\":[{\"reference_id\":\"default\",\"amount\":{\"currency_code\":\"EUR\",\"value\":\"168.80\",\"breakdown\":{\"item_total\":{\"currency_code\":\"EUR\",\"value\":\"168.80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Flower bouquet No.1 - P\u00f3ster \\/ Madera roble natural \\/ 30x40\",\"custom_id\":\"{\\\"shop_id\\\":751927347,\\\"session_id\\\":\\\"rB9UTHCVqa6QFqbBWFrIsOtVZ\\\"}\",\"invoice_id\":\"rB9UTHCVqa6QFqbBWFrIsOtVZ\",\"items\":[{\"name\":\"Flower bouquet No.1 - P\u00f3ster \\/ Madera roble natural \\/ 30x40\",\"unit_amount\":{\"currency_code\":\"EUR\",\"value\":\"42.95\"},\"tax\":{\"currency_code\":\"EUR\",\"value\":\"0.00\"},\"quantity\":\"1\"},{\"name\":\"Flower bouquet No.2 - P\u00f3ster \\/ Madera roble natural \\/ 30x40\",\"unit_amount\":{\"currency_code\":\"EUR\",\"value\":\"42.95\"},\"tax\":{\"currency_code\":\"EUR\",\"value\":\"0.00\"},\"quantity\":\"1\"},{\"name\":\"Inhale, Exhale, Repeat - P\u00f3ster \\/ Madera roble natural \\/ 30x40\",\"unit_amount\":{\"currency_code\":\"EUR\",\"value\":\"42.95\"},\"tax\":{\"currency_code\":\"EUR\",\"value\":\"0.00\"},\"quantity\":\"1\"},{\"name\":\"Sage green Boho Sunrise 2 - P\u00f3ster \\/ Sin marco \\/ 60x90\",\"unit_amount\":{\"currency_code\":\"EUR\",\"value\":\"39.95\"},\"tax\":{\"currency_code\":\"EUR\",\"value\":\"0.00\"},\"quantity\":\"1\"}],\"shipping\":{\"name\":{\"full_name\":\"Claudia Fraas\"},\"address\":{\"address_line_1\":\"Schmittgasse 14\",\"admin_area_2\":\"M\u00f6rlenbach\",\"postal_code\":\"69509\",\"country_code\":\"DE\"}},\"supplementary_data\":{\"tax_nexus\":[]},\"payments\":{\"captures\":[{\"id\":\"10M11246AX044664K\",\"status\":\"COMPLETED\",\"amount\":{\"currency_code\":\"EUR\",\"value\":\"168.80\"},\"final_capture\":true,\"disbursement_mode\":\"INSTANT\",\"seller_protection\":{\"status\":\"ELIGIBLE\",\"dispute_categories\":[\"ITEM_NOT_RECEIVED\",\"UNAUTHORIZED_TRANSACTION\"]},\"seller_receivable_breakdown\":{\"gross_amount\":{\"currency_code\":\"EUR\",\"value\":\"168.80\"},\"paypal_fee\":{\"currency_code\":\"EUR\",\"value\":\"5.25\"},\"net_amount\":{\"currency_code\":\"EUR\",\"value\":\"163.55\"}},\"invoice_id\":\"rB9UTHCVqa6QFqbBWFrIsOtVZ\",\"custom_id\":\"{\\\"shop_id\\\":751927347,\\\"session_id\\\":\\\"rB9UTHCVqa6QFqbBWFrIsOtVZ\\\"}\",\"links\":[{\"href\":\"https:\\/\\/api.paypal.com\\/v2\\/payments\\/captures\\/10M11246AX044664K\",\"rel\":\"self\",\"method\":\"GET\"},{\"href\":\"https:\\/\\/api.paypal.com\\/v2\\/payments\\/captures\\/10M11246AX044664K\\/refund\",\"rel\":\"refund\",\"method\":\"POST\"},{\"href\":\"https:\\/\\/api.paypal.com\\/v2\\/checkout\\/orders\\/7WY79217B1893232C\",\"rel\":\"up\",\"method\":\"GET\"}],\"create_time\":\"2026-01-05T08:47:45Z\",\"update_time\":\"2026-01-05T08:47:45Z\"}]}}],\"payer\":{\"name\":{\"given_name\":\"Franz\",\"surname\":\"Sch\u00e4fer\"},\"email_address\":\"clasch3@web.de\",\"payer_id\":\"QZS5GV3KM8H5C\",\"phone\":{\"phone_number\":{\"national_number\":\"49017640785248\"}},\"address\":{\"address_line_1\":\"Schmittgasse\",\"address_line_2\":\"14\",\"admin_area_2\":\"M\u00f6rlenbach\",\"postal_code\":\"69509\",\"country_code\":\"DE\"}},\"create_time\":\"2026-01-05T08:46:41Z\",\"update_time\":\"2026-01-05T08:47:45Z\",\"links\":[{\"href\":\"https:\\/\\/api.paypal.com\\/v2\\/checkout\\/orders\\/7WY79217B1893232C\",\"rel\":\"self\",\"method\":\"GET\"}]}"</t>
  </si>
  <si>
    <t>AS-95931</t>
  </si>
  <si>
    <t>gid://shopify/Order/7428304470354</t>
  </si>
  <si>
    <t>gid://shopify/OrderTransaction/8602220069202</t>
  </si>
  <si>
    <t>2026-01-14T15:36:25Z</t>
  </si>
  <si>
    <t>ch_3SpW7RIkWweOM9jA1t1aHq0q</t>
  </si>
  <si>
    <t>rFU6bo2X59NGDzZhSXHFrxLod</t>
  </si>
  <si>
    <t>pi_3SpW7RIkWweOM9jA1t3sdr74</t>
  </si>
  <si>
    <t>"{\"id\":\"pi_3SpW7RIkWweOM9jA1t3sdr74\",\"object\":\"payment_intent\",\"amount\":3190,\"amount_capturable\":0,\"amount_received\":3190,\"canceled_at\":null,\"cancellation_reason\":null,\"capture_method\":\"automatic\",\"latest_charge\":{\"id\":\"ch_3SpW7RIkWweOM9jA1t1aHq0q\",\"object\":\"charge\",\"amount\":3190,\"application_fee\":\"fee_1SpW7UIkWweOM9jAWxLF3t7o\",\"balance_transaction\":\"txn_3SpW7RIkWweOM9jA1l705Bkv\",\"captured\":true,\"created\":1768404987,\"currency\":\"eur\",\"failure_code\":null,\"failure_message\":null,\"fraud_details\":{},\"livemode\":true,\"metadata\":{\"payment_id\":\"rFU6bo2X59NGDzZhSXHFrxLo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W7RIkWweOM9jA1t3sdr74\",\"payment_method\":\"pm_1SpW7RIkWweOM9jANguXMjs1\",\"payment_method_details\":{\"card\":{\"amount_authorized\":3190,\"authorization_code\":\"010708\",\"brand\":\"visa\",\"checks\":{\"address_line1_check\":\"unavailable\",\"address_postal_code_check\":\"unavailable\",\"cvc_check\":\"pass\"},\"country\":\"ES\",\"description\":\"Visa Classic\",\"ds_transaction_id\":null,\"exp_month\":7,\"exp_year\":2029,\"extended_authorization\":{\"status\":\"disabled\"},\"fingerprint\":\"UWkhPTZON3RgzJHL\",\"funding\":\"credit\",\"iin\":\"492107\",\"incremental_authorization\":{\"status\":\"unavailable\"},\"installments\":null,\"issuer\":\"KUTXABANK, S.A.\",\"last4\":\"1703\",\"mandate\":null,\"moto\":false,\"multicapture\":{\"status\":\"unavailable\"},\"network\":\"visa\",\"network_token\":{\"used\":false},\"network_transaction_id\":\"486014561879787\",\"overcapture\":{\"maximum_amount_capturable\":3190,\"status\":\"unavailable\"},\"payment_account_reference\":\"V0010015825304584102533737518\",\"regulated_status\":\"unregulated\",\"three_d_secure\":null,\"wallet\":null},\"type\":\"card\"},\"refunded\":false,\"source\":null,\"status\":\"succeeded\",\"mit_params\":{\"network_transaction_id\":\"486014561879787\"}},\"confirmation_method\":\"manual\",\"created\":1768404985,\"currency\":\"eur\",\"customer\":null,\"last_payment_error\":null,\"livemode\":true,\"metadata\":{\"payment_id\":\"rFU6bo2X59NGDzZhSXHFrxLod\",\"payments_extension\":\"true\",\"payments_extension_type\":\"card\",\"reconciliation_flow\":\"payments_api\",\"shop_id\":\"751927347\"},\"next_action\":null,\"payment_method\":\"pm_1SpW7RIkWweOM9jANguXMjs1\",\"payment_method_types\":[\"card\"],\"source\":null,\"status\":\"succeeded\"}"</t>
  </si>
  <si>
    <t>gid://shopify/OrderTransaction/8602227573074</t>
  </si>
  <si>
    <t>2026-01-14T15:39:26Z</t>
  </si>
  <si>
    <t>re_3SpW7RIkWweOM9jA1nDJOFyb</t>
  </si>
  <si>
    <t>zPvgxDrPP9rqAwKd9agE17YFj</t>
  </si>
  <si>
    <t>"{\"id\":\"re_3SpW7RIkWweOM9jA1nDJOFyb\",\"amount\":3190,\"balance_transaction\":\"txn_3SpW7RIkWweOM9jA1XKyFkdC\",\"charge\":{\"id\":\"ch_3SpW7RIkWweOM9jA1t1aHq0q\",\"object\":\"charge\",\"amount\":3190,\"application_fee\":\"fee_1SpW7UIkWweOM9jAWxLF3t7o\",\"balance_transaction\":\"txn_3SpW7RIkWweOM9jA1l705Bkv\",\"captured\":true,\"created\":1768404987,\"currency\":\"eur\",\"failure_code\":null,\"failure_message\":null,\"fraud_details\":{},\"livemode\":true,\"metadata\":{\"payment_id\":\"rFU6bo2X59NGDzZhSXHFrxLod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W7RIkWweOM9jA1t3sdr74\",\"payment_method\":\"pm_1SpW7RIkWweOM9jANguXMjs1\",\"payment_method_details\":{\"card\":{\"amount_authorized\":3190,\"authorization_code\":\"010708\",\"brand\":\"visa\",\"checks\":{\"address_line1_check\":\"unavailable\",\"address_postal_code_check\":\"unavailable\",\"cvc_check\":\"pass\"},\"country\":\"ES\",\"description\":\"Visa Classic\",\"ds_transaction_id\":null,\"exp_month\":7,\"exp_year\":2029,\"extended_authorization\":{\"status\":\"disabled\"},\"fingerprint\":\"UWkhPTZON3RgzJHL\",\"funding\":\"credit\",\"iin\":\"492107\",\"incremental_authorization\":{\"status\":\"unavailable\"},\"installments\":null,\"issuer\":\"KUTXABANK, S.A.\",\"last4\":\"1703\",\"mandate\":null,\"moto\":false,\"multicapture\":{\"status\":\"unavailable\"},\"network\":\"visa\",\"network_token\":{\"used\":false},\"network_transaction_id\":\"486014561879787\",\"overcapture\":{\"maximum_amount_capturable\":3190,\"status\":\"unavailable\"},\"payment_account_reference\":\"V0010015825304584102533737518\",\"regulated_status\":\"unregulated\",\"three_d_secure\":null,\"wallet\":null},\"type\":\"card\"},\"refunded\":true,\"source\":null,\"status\":\"succeeded\",\"mit_params\":{\"network_transaction_id\":\"486014561879787\"}},\"object\":\"refund\",\"reason\":null,\"status\":\"succeeded\",\"created\":1768405166,\"currency\":\"eur\",\"metadata\":{\"payments_extension\":\"true\",\"payments_extension_type\":\"card\",\"reconciliation_flow\":\"payments_api\",\"refund_id\":\"zPvgxDrPP9rqAwKd9agE17YFj\"},\"payment_method_details\":{\"card\":{\"acquirer_reference_number\":null,\"acquirer_reference_number_status\":\"unavailable\"},\"type\":\"card\"},\"mit_params\":{}}"</t>
  </si>
  <si>
    <t>AS-95731</t>
  </si>
  <si>
    <t>gid://shopify/Order/7422281941330</t>
  </si>
  <si>
    <t>gid://shopify/OrderTransaction/8595758973266</t>
  </si>
  <si>
    <t>2026-01-12T07:39:03Z</t>
  </si>
  <si>
    <t>ch_3SofiOIkWweOM9jA15FM97j0</t>
  </si>
  <si>
    <t>rLCvUDtg7Vlapkiyn2ikVNOVA</t>
  </si>
  <si>
    <t>pi_3SofiOIkWweOM9jA1r163pip</t>
  </si>
  <si>
    <t>"{\"id\":\"pi_3SofiOIkWweOM9jA1r163pip\",\"object\":\"payment_intent\",\"amount\":4790,\"amount_capturable\":0,\"amount_received\":4790,\"canceled_at\":null,\"cancellation_reason\":null,\"capture_method\":\"automatic\",\"latest_charge\":{\"id\":\"ch_3SofiOIkWweOM9jA15FM97j0\",\"object\":\"charge\",\"amount\":4790,\"application_fee\":\"fee_1SofiRIkWweOM9jAjtM8ld71\",\"balance_transaction\":\"txn_3SofiOIkWweOM9jA16gwJzLS\",\"captured\":true,\"created\":1768203546,\"currency\":\"eur\",\"failure_code\":null,\"failure_message\":null,\"fraud_details\":{},\"livemode\":true,\"metadata\":{\"payment_id\":\"rLCvUDtg7Vlapkiyn2ikVNOV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fiOIkWweOM9jA1r163pip\",\"payment_method\":\"pm_1SofiOIkWweOM9jAMX2ICVSD\",\"payment_method_details\":{\"card\":{\"amount_authorized\":4790,\"authorization_code\":\"516157\",\"brand\":\"visa\",\"checks\":{\"address_line1_check\":\"fail\",\"address_postal_code_check\":\"pass\",\"cvc_check\":\"pass\"},\"country\":\"FR\",\"description\":\"Visa Classic\",\"ds_transaction_id\":null,\"exp_month\":5,\"exp_year\":2028,\"extended_authorization\":{\"status\":\"disabled\"},\"fingerprint\":\"ENGYlFgLuVas2D97\",\"funding\":\"debit\",\"iin\":\"497040\",\"incremental_authorization\":{\"status\":\"unavailable\"},\"installments\":null,\"issuer\":\"LA BANQUE POSTALE\",\"last4\":\"0784\",\"mandate\":null,\"moto\":false,\"multicapture\":{\"status\":\"unavailable\"},\"network\":\"visa\",\"network_token\":{\"used\":false},\"network_transaction_id\":\"486012275464183\",\"overcapture\":{\"maximum_amount_capturable\":4790,\"status\":\"unavailable\"},\"payment_account_reference\":\"V001AADBP30000317498210000000\",\"regulated_status\":\"unregulated\",\"three_d_secure\":{\"authentication_flow\":\"frictionless\",\"electronic_commerce_indicator\":\"07\",\"exemption_indicator\":null,\"result\":\"exempted\",\"result_reason\":null,\"transaction_id\":\"2c626576-3f5b-400c-a515-81134bdc14bf\",\"version\":\"2.2.0\"},\"wallet\":null},\"type\":\"card\"},\"refunded\":false,\"source\":null,\"status\":\"succeeded\",\"mit_params\":{\"network_transaction_id\":\"486012275464183\"}},\"confirmation_method\":\"manual\",\"created\":1768203544,\"currency\":\"eur\",\"customer\":null,\"last_payment_error\":null,\"livemode\":true,\"metadata\":{\"payment_id\":\"rLCvUDtg7Vlapkiyn2ikVNOVA\",\"payments_extension\":\"true\",\"payments_extension_type\":\"card\",\"reconciliation_flow\":\"payments_api\",\"shop_id\":\"751927347\"},\"next_action\":null,\"payment_method\":\"pm_1SofiOIkWweOM9jAMX2ICVSD\",\"payment_method_types\":[\"card\"],\"source\":null,\"status\":\"succeeded\"}"</t>
  </si>
  <si>
    <t>AS-94937</t>
  </si>
  <si>
    <t>gid://shopify/Order/7396717494610</t>
  </si>
  <si>
    <t>gid://shopify/OrderTransaction/8572520857938</t>
  </si>
  <si>
    <t>2026-01-03T08:13:17Z</t>
  </si>
  <si>
    <t>ch_3SlPxZIkWweOM9jA1EleGG30</t>
  </si>
  <si>
    <t>rRG4g0F04uPEKjtMysaC8dXCB</t>
  </si>
  <si>
    <t>pi_3SlPxZIkWweOM9jA1TRtFE4G</t>
  </si>
  <si>
    <t>"{\"id\":\"pi_3SlPxZIkWweOM9jA1TRtFE4G\",\"object\":\"payment_intent\",\"amount\":6795,\"amount_capturable\":0,\"amount_received\":6795,\"canceled_at\":null,\"cancellation_reason\":null,\"capture_method\":\"automatic\",\"latest_charge\":{\"id\":\"ch_3SlPxZIkWweOM9jA1EleGG30\",\"object\":\"charge\",\"amount\":6795,\"application_fee\":\"fee_1SlPxcIkWweOM9jA0rrnc2tx\",\"balance_transaction\":\"txn_3SlPxZIkWweOM9jA1nkOHIkS\",\"captured\":true,\"created\":1767427999,\"currency\":\"eur\",\"failure_code\":null,\"failure_message\":null,\"fraud_details\":{},\"livemode\":true,\"metadata\":{\"payment_id\":\"rRG4g0F04uPEKjtMysaC8dXCB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PxZIkWweOM9jA1TRtFE4G\",\"payment_method\":\"pm_1SlPxZIkWweOM9jAdOEkpHUi\",\"payment_method_details\":{\"card\":{\"amount_authorized\":6795,\"authorization_code\":\"607589\",\"brand\":\"visa\",\"checks\":{\"address_line1_check\":\"unavailable\",\"address_postal_code_check\":\"unavailable\",\"cvc_check\":\"pass\"},\"country\":\"IT\",\"description\":\"Visa Classic\",\"ds_transaction_id\":null,\"exp_month\":10,\"exp_year\":2029,\"extended_authorization\":{\"status\":\"disabled\"},\"fingerprint\":\"NX58x3WQV21QeF2c\",\"funding\":\"prepaid\",\"iin\":\"402360\",\"incremental_authorization\":{\"status\":\"unavailable\"},\"installments\":null,\"issuer\":\"POSTEPAY S.P.A.\",\"last4\":\"4327\",\"mandate\":null,\"moto\":false,\"multicapture\":{\"status\":\"unavailable\"},\"network\":\"visa\",\"network_token\":{\"used\":false},\"network_transaction_id\":\"486003295995760\",\"overcapture\":{\"maximum_amount_capturable\":6795,\"status\":\"unavailable\"},\"payment_account_reference\":\"V0010013019029294235483025696\",\"regulated_status\":\"unregulated\",\"three_d_secure\":null,\"wallet\":null},\"type\":\"card\"},\"refunded\":false,\"source\":null,\"status\":\"succeeded\",\"mit_params\":{\"network_transaction_id\":\"486003295995760\"}},\"confirmation_method\":\"manual\",\"created\":1767427997,\"currency\":\"eur\",\"customer\":null,\"last_payment_error\":null,\"livemode\":true,\"metadata\":{\"payment_id\":\"rRG4g0F04uPEKjtMysaC8dXCB\",\"payments_extension\":\"true\",\"payments_extension_type\":\"card\",\"reconciliation_flow\":\"payments_api\",\"shop_id\":\"751927347\"},\"next_action\":null,\"payment_method\":\"pm_1SlPxZIkWweOM9jAdOEkpHUi\",\"payment_method_types\":[\"card\"],\"source\":null,\"status\":\"succeeded\"}"</t>
  </si>
  <si>
    <t>AS-96478</t>
  </si>
  <si>
    <t>gid://shopify/Order/7446046540114</t>
  </si>
  <si>
    <t>gid://shopify/OrderTransaction/8623689990482</t>
  </si>
  <si>
    <t>2026-01-21T16:50:34Z</t>
  </si>
  <si>
    <t>ch_3Ss4c3IkWweOM9jA1oYscps5</t>
  </si>
  <si>
    <t>rZh4bxQB3J1dqvxJrgcvrsJlZ</t>
  </si>
  <si>
    <t>pi_3Ss4c3IkWweOM9jA1N5pLJN2</t>
  </si>
  <si>
    <t>"{\"id\":\"pi_3Ss4c3IkWweOM9jA1N5pLJN2\",\"object\":\"payment_intent\",\"amount\":2490,\"amount_capturable\":0,\"amount_received\":2490,\"canceled_at\":null,\"cancellation_reason\":null,\"capture_method\":\"automatic\",\"latest_charge\":{\"id\":\"ch_3Ss4c3IkWweOM9jA1oYscps5\",\"object\":\"charge\",\"amount\":2490,\"application_fee\":\"fee_1Ss4c6IkWweOM9jALaNBczJl\",\"balance_transaction\":\"txn_3Ss4c3IkWweOM9jA16pctwDh\",\"captured\":true,\"created\":1769014237,\"currency\":\"eur\",\"failure_code\":null,\"failure_message\":null,\"fraud_details\":{},\"livemode\":true,\"metadata\":{\"payment_id\":\"rZh4bxQB3J1dqvxJrgcvrsJl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4c3IkWweOM9jA1N5pLJN2\",\"payment_method\":\"pm_1Ss4c3IkWweOM9jA4bMcEEvv\",\"payment_method_details\":{\"card\":{\"amount_authorized\":2490,\"authorization_code\":\"512415\",\"brand\":\"visa\",\"checks\":{\"address_line1_check\":\"fail\",\"address_postal_code_check\":\"pass\",\"cvc_check\":\"pass\"},\"country\":\"FR\",\"description\":\"Visa Classic\",\"ds_transaction_id\":null,\"exp_month\":9,\"exp_year\":2029,\"extended_authorization\":{\"status\":\"disabled\"},\"fingerprint\":\"EHavqXnu4EfOJ7bA\",\"funding\":\"debit\",\"iin\":\"497040\",\"incremental_authorization\":{\"status\":\"unavailable\"},\"installments\":null,\"issuer\":\"LA BANQUE POSTALE\",\"last4\":\"4462\",\"mandate\":null,\"moto\":false,\"multicapture\":{\"status\":\"unavailable\"},\"network\":\"visa\",\"network_token\":{\"used\":false},\"network_transaction_id\":\"486021606385524\",\"overcapture\":{\"maximum_amount_capturable\":2490,\"status\":\"unavailable\"},\"payment_account_reference\":\"V001AADBP30000003741980000000\",\"regulated_status\":\"unregulated\",\"three_d_secure\":{\"authentication_flow\":\"frictionless\",\"electronic_commerce_indicator\":\"07\",\"exemption_indicator\":null,\"result\":\"exempted\",\"result_reason\":null,\"transaction_id\":\"c6ac7ea1-9574-481d-8ae8-fb9ce2f53a1e\",\"version\":\"2.2.0\"},\"wallet\":null},\"type\":\"card\"},\"refunded\":false,\"source\":null,\"status\":\"succeeded\",\"mit_params\":{\"network_transaction_id\":\"486021606385524\"}},\"confirmation_method\":\"manual\",\"created\":1769014235,\"currency\":\"eur\",\"customer\":null,\"last_payment_error\":null,\"livemode\":true,\"metadata\":{\"payment_id\":\"rZh4bxQB3J1dqvxJrgcvrsJlZ\",\"payments_extension\":\"true\",\"payments_extension_type\":\"card\",\"reconciliation_flow\":\"payments_api\",\"shop_id\":\"751927347\"},\"next_action\":null,\"payment_method\":\"pm_1Ss4c3IkWweOM9jA4bMcEEvv\",\"payment_method_types\":[\"card\"],\"source\":null,\"status\":\"succeeded\"}"</t>
  </si>
  <si>
    <t>AS-96839</t>
  </si>
  <si>
    <t>gid://shopify/Order/7495960232274</t>
  </si>
  <si>
    <t>gid://shopify/OrderTransaction/8635900068178</t>
  </si>
  <si>
    <t>2026-01-26T13:28:26Z</t>
  </si>
  <si>
    <t>ch_3StpqBIkWweOM9jA0VFZFfl3</t>
  </si>
  <si>
    <t>r7QSEI8ykDZ6w2NpSnfdgrqX0</t>
  </si>
  <si>
    <t>pi_3StpqBIkWweOM9jA05rWQiHJ</t>
  </si>
  <si>
    <t>"{\"id\":\"pi_3StpqBIkWweOM9jA05rWQiHJ\",\"object\":\"payment_intent\",\"amount\":4490,\"amount_capturable\":0,\"amount_received\":4490,\"canceled_at\":null,\"cancellation_reason\":null,\"capture_method\":\"automatic\",\"latest_charge\":{\"id\":\"ch_3StpqBIkWweOM9jA0VFZFfl3\",\"object\":\"charge\",\"amount\":4490,\"application_fee\":\"fee_1StpqCIkWweOM9jAstNBrf6q\",\"balance_transaction\":\"txn_3StpqBIkWweOM9jA0QXNGJqN\",\"captured\":true,\"created\":1769434107,\"currency\":\"eur\",\"failure_code\":null,\"failure_message\":null,\"fraud_details\":{},\"livemode\":true,\"metadata\":{\"payment_id\":\"r7QSEI8ykDZ6w2NpSnfdgrqX0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pqBIkWweOM9jA05rWQiHJ\",\"payment_method\":\"pm_1StpqBIkWweOM9jA2rcdTpsA\",\"payment_method_details\":{\"card\":{\"amount_authorized\":4490,\"authorization_code\":\"135729\",\"brand\":\"mastercard\",\"checks\":{\"address_line1_check\":\"unavailable\",\"address_postal_code_check\":\"unavailable\",\"cvc_check\":\"pass\"},\"country\":\"IT\",\"description\":\"Standard MasterCard Card\",\"ds_transaction_id\":null,\"exp_month\":4,\"exp_year\":2027,\"extended_authorization\":{\"status\":\"disabled\"},\"fingerprint\":\"xO0loG15iVKycwnu\",\"funding\":\"credit\",\"iin\":\"539832\",\"incremental_authorization\":{\"status\":\"unavailable\"},\"installments\":null,\"issuer\":\"INTESA SANPAOLO SPA\",\"last4\":\"1290\",\"mandate\":null,\"moto\":false,\"multicapture\":{\"status\":\"unavailable\"},\"network\":\"mastercard\",\"network_token\":{\"used\":false},\"network_transaction_id\":\"MCSQBQH510126\",\"overcapture\":{\"maximum_amount_capturable\":4490,\"status\":\"unavailable\"},\"payment_account_reference\":\"5001CJRA89WK1YBCGTJUIBYPRJTY3\",\"regulated_status\":\"unregulated\",\"three_d_secure\":null,\"wallet\":null},\"type\":\"card\"},\"refunded\":false,\"source\":null,\"status\":\"succeeded\",\"mit_params\":{\"network_transaction_id\":\"MCSQBQH510126\"}},\"confirmation_method\":\"manual\",\"created\":1769434107,\"currency\":\"eur\",\"customer\":null,\"last_payment_error\":null,\"livemode\":true,\"metadata\":{\"payment_id\":\"r7QSEI8ykDZ6w2NpSnfdgrqX0\",\"payments_extension\":\"true\",\"payments_extension_type\":\"card\",\"reconciliation_flow\":\"payments_api\",\"shop_id\":\"751927347\"},\"next_action\":null,\"payment_method\":\"pm_1StpqBIkWweOM9jA2rcdTpsA\",\"payment_method_types\":[\"card\"],\"source\":null,\"status\":\"succeeded\"}"</t>
  </si>
  <si>
    <t>AS-95708</t>
  </si>
  <si>
    <t>gid://shopify/Order/7421717610834</t>
  </si>
  <si>
    <t>gid://shopify/OrderTransaction/8595141362002</t>
  </si>
  <si>
    <t>2026-01-11T21:04:43Z</t>
  </si>
  <si>
    <t>0HV091041G035391Y</t>
  </si>
  <si>
    <t>"{\"id\":\"0HV091041G035391Y\",\"intent\":\"CAPTURE\",\"status\":\"COMPLETED\",\"payment_source\":{\"paypal\":{\"email_address\":\"coco.antoine2002@gmail.com\",\"account_id\":\"H3SF47594TBKU\",\"account_status\":\"UNVERIFIED\",\"name\":{\"given_name\":\"Caroline\",\"surname\":\"Antoine\"},\"phone_number\":{\"national_number\":\"352671035261\"},\"address\":{\"address_line_1\":\"4 Rue de la Poste\",\"admin_area_2\":\"Strassen\",\"postal_code\":\"8038\",\"country_code\":\"LU\"}}},\"purchase_units\":[{\"reference_id\":\"default\",\"amount\":{\"currency_code\":\"EUR\",\"value\":\"42.85\",\"breakdown\":{\"item_total\":{\"currency_code\":\"EUR\",\"value\":\"37.90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Day off from office - jotadejai - P\u00f3ster \\/ Madera verde \\/ 20x30\",\"custom_id\":\"{\\\"shop_id\\\":751927347,\\\"session_id\\\":\\\"rHgOJ3YBBPeBBFVdiIbf1ltc7\\\"}\",\"invoice_id\":\"rHgOJ3YBBPeBBFVdiIbf1ltc7\",\"items\":[{\"name\":\"Day off from office - jotadejai - P\u00f3ster \\/ Madera verde \\/ 20x30\",\"unit_amount\":{\"currency_code\":\"EUR\",\"value\":\"24.95\"},\"tax\":{\"currency_code\":\"EUR\",\"value\":\"0.00\"},\"quantity\":\"1\"},{\"name\":\"Canned Fish - Studio Mandariini - P\u00f3ster \\/ Sin marco \\/ 20x30\",\"unit_amount\":{\"currency_code\":\"EUR\",\"value\":\"12.95\"},\"tax\":{\"currency_code\":\"EUR\",\"value\":\"0.00\"},\"quantity\":\"1\"}],\"shipping\":{\"name\":{\"full_name\":\"Caroline Antoine\"},\"address\":{\"address_line_1\":\"Posthorngasse 8\\/6\",\"admin_area_2\":\"Wien\",\"postal_code\":\"1030\",\"country_code\":\"AT\"}},\"supplementary_data\":{\"tax_nexus\":[]},\"payments\":{\"captures\":[{\"id\":\"3KF35987MF6544811\",\"status\":\"COMPLETED\",\"amount\":{\"currency_code\":\"EUR\",\"value\":\"42.85\"},\"final_capture\":true,\"disbursement_mode\":\"INSTANT\",\"seller_protection\":{\"status\":\"ELIGIBLE\",\"dispute_categories\":[\"ITEM_NOT_RECEIVED\",\"UNAUTHORIZED_TRANSACTION\"]},\"seller_receivable_breakdown\":{\"gross_amount\":{\"currency_code\":\"EUR\",\"value\":\"42.85\"},\"paypal_fee\":{\"currency_code\":\"EUR\",\"value\":\"1.59\"},\"net_amount\":{\"currency_code\":\"EUR\",\"value\":\"41.26\"}},\"invoice_id\":\"rHgOJ3YBBPeBBFVdiIbf1ltc7\",\"custom_id\":\"{\\\"shop_id\\\":751927347,\\\"session_id\\\":\\\"rHgOJ3YBBPeBBFVdiIbf1ltc7\\\"}\",\"links\":[{\"href\":\"https:\\/\\/api.paypal.com\\/v2\\/payments\\/captures\\/3KF35987MF6544811\",\"rel\":\"self\",\"method\":\"GET\"},{\"href\":\"https:\\/\\/api.paypal.com\\/v2\\/payments\\/captures\\/3KF35987MF6544811\\/refund\",\"rel\":\"refund\",\"method\":\"POST\"},{\"href\":\"https:\\/\\/api.paypal.com\\/v2\\/checkout\\/orders\\/0HV091041G035391Y\",\"rel\":\"up\",\"method\":\"GET\"}],\"create_time\":\"2026-01-11T21:04:44Z\",\"update_time\":\"2026-01-11T21:04:44Z\"}]}}],\"payer\":{\"name\":{\"given_name\":\"Caroline\",\"surname\":\"Antoine\"},\"email_address\":\"coco.antoine2002@gmail.com\",\"payer_id\":\"H3SF47594TBKU\",\"phone\":{\"phone_number\":{\"national_number\":\"352671035261\"}},\"address\":{\"address_line_1\":\"4 Rue de la Poste\",\"admin_area_2\":\"Strassen\",\"postal_code\":\"8038\",\"country_code\":\"LU\"}},\"create_time\":\"2026-01-11T21:03:29Z\",\"update_time\":\"2026-01-11T21:04:44Z\",\"links\":[{\"href\":\"https:\\/\\/api.paypal.com\\/v2\\/checkout\\/orders\\/0HV091041G035391Y\",\"rel\":\"self\",\"method\":\"GET\"}]}"</t>
  </si>
  <si>
    <t>gid://shopify/OrderTransaction/8595243499858</t>
  </si>
  <si>
    <t>2026-01-11T21:44:26Z</t>
  </si>
  <si>
    <t>zSlXCbPrTjm0frNwkMi3dZaN9</t>
  </si>
  <si>
    <t>"{\"status\":\"COMPLETED\",\"id\":\"37L66586XG6849257\",\"amount\":\"42.85\",\"currency\":\"EUR\",\"created_at\":\"2026-01-11T13:44:27-08:00\",\"updated_at\":\"2026-01-11T13:44:27-08:00\",\"seller_payable_breakdown\":{\"gross_amount\":{\"currency_code\":\"EUR\",\"value\":\"42.85\"},\"paypal_fee\":{\"currency_code\":\"EUR\",\"value\":\"0.00\"},\"net_amount\":{\"currency_code\":\"EUR\",\"value\":\"42.85\"},\"total_refunded_amount\":{\"currency_code\":\"EUR\",\"value\":\"42.85\"}},\"invoice_id\":{\"invoice_id\":\"rHgOJ3YBBPeBBFVdiIbf1ltc7\"},\"custom_id\":{\"shop_id\":751927347,\"session_id\":\"zSlXCbPrTjm0frNwkMi3dZaN9\"}}"</t>
  </si>
  <si>
    <t>AS-96785</t>
  </si>
  <si>
    <t>gid://shopify/Order/7494741590354</t>
  </si>
  <si>
    <t>gid://shopify/OrderTransaction/8634287456594</t>
  </si>
  <si>
    <t>2026-01-25T19:46:22Z</t>
  </si>
  <si>
    <t>ch_3StZGOIkWweOM9jA0Ob7UTEL</t>
  </si>
  <si>
    <t>rptROe1bmKKN1dRK61jzov3TA</t>
  </si>
  <si>
    <t>pi_3StZGOIkWweOM9jA01y8x0FU</t>
  </si>
  <si>
    <t>"{\"id\":\"pi_3StZGOIkWweOM9jA01y8x0FU\",\"object\":\"payment_intent\",\"amount\":13761,\"amount_capturable\":0,\"amount_received\":13761,\"canceled_at\":null,\"cancellation_reason\":null,\"capture_method\":\"automatic\",\"latest_charge\":{\"id\":\"ch_3StZGOIkWweOM9jA0Ob7UTEL\",\"object\":\"charge\",\"amount\":13761,\"application_fee\":\"fee_1StZGOIkWweOM9jAb9GYC4ub\",\"balance_transaction\":\"txn_3StZGOIkWweOM9jA03ReLFzT\",\"captured\":true,\"created\":1769370384,\"currency\":\"eur\",\"failure_code\":null,\"failure_message\":null,\"fraud_details\":{},\"livemode\":true,\"metadata\":{\"payment_id\":\"rptROe1bmKKN1dRK61jzov3T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ZGOIkWweOM9jA01y8x0FU\",\"payment_method\":\"pm_1StZGOIkWweOM9jAGM4sQ4Pt\",\"payment_method_details\":{\"card\":{\"amount_authorized\":13761,\"authorization_code\":\"092442\",\"brand\":\"visa\",\"checks\":{\"address_line1_check\":null,\"address_postal_code_check\":null,\"cvc_check\":null},\"country\":\"FR\",\"description\":\"Visa Classic\",\"ds_transaction_id\":null,\"exp_month\":12,\"exp_year\":2028,\"extended_authorization\":{\"status\":\"disabled\"},\"fingerprint\":\"mmNml4DptlqyQLFU\",\"funding\":\"credit\",\"iin\":\"442001\",\"incremental_authorization\":{\"status\":\"unavailable\"},\"installments\":null,\"issuer\":\"BPCE\",\"last4\":\"0000\",\"mandate\":null,\"moto\":false,\"multicapture\":{\"status\":\"unavailable\"},\"network\":\"visa\",\"network_token\":{\"used\":false},\"network_transaction_id\":\"486025711843945\",\"overcapture\":{\"maximum_amount_capturable\":13761,\"status\":\"unavailable\"},\"payment_account_reference\":\"V001AACC340012021042835453345\",\"regulated_status\":\"unregulated\",\"three_d_secure\":null,\"wallet\":{\"apple_pay\":{\"type\":\"apple_pay\"},\"dynamic_last4\":\"9959\",\"type\":\"apple_pay\"}},\"type\":\"card\"},\"refunded\":false,\"source\":null,\"status\":\"succeeded\",\"mit_params\":{\"network_transaction_id\":\"486025711843945\"}},\"confirmation_method\":\"manual\",\"created\":1769370384,\"currency\":\"eur\",\"customer\":null,\"last_payment_error\":null,\"livemode\":true,\"metadata\":{\"payment_id\":\"rptROe1bmKKN1dRK61jzov3TA\",\"payments_extension\":\"true\",\"payments_extension_type\":\"card\",\"reconciliation_flow\":\"payments_api\",\"shop_id\":\"751927347\"},\"next_action\":null,\"payment_method\":\"pm_1StZGOIkWweOM9jAGM4sQ4Pt\",\"payment_method_types\":[\"card\"],\"source\":null,\"status\":\"succeeded\"}"</t>
  </si>
  <si>
    <t>AS-95747</t>
  </si>
  <si>
    <t>gid://shopify/Order/7422945460562</t>
  </si>
  <si>
    <t>gid://shopify/OrderTransaction/8596260618578</t>
  </si>
  <si>
    <t>2026-01-12T11:37:13Z</t>
  </si>
  <si>
    <t>70W792608W258783V</t>
  </si>
  <si>
    <t>"{\"id\":\"70W792608W258783V\",\"intent\":\"CAPTURE\",\"status\":\"COMPLETED\",\"payment_source\":{\"paypal\":{\"email_address\":\"amaia_sanmiguel@hotmail.com\",\"account_id\":\"6GQ83RKPHQ5WJ\",\"account_status\":\"UNVERIFIED\",\"name\":{\"given_name\":\"AMAIA\",\"surname\":\"SAN MIGUEL UGARTE\"},\"phone_number\":{\"national_number\":\"666790197\"},\"address\":{\"address_line_1\":\"Kale Goiena 5, PB A\",\"admin_area_2\":\"O\u00f1ati\",\"admin_area_1\":\"GIPUZKOA\",\"postal_code\":\"20560\",\"country_code\":\"ES\"}}},\"purchase_units\":[{\"reference_id\":\"default\",\"amount\":{\"currency_code\":\"EUR\",\"value\":\"67.95\",\"breakdown\":{\"item_total\":{\"currency_code\":\"EUR\",\"value\":\"67.95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ki day - chairlift - P\u00f3ster \\/ Madera roble natural \\/ 50x70\",\"custom_id\":\"{\\\"shop_id\\\":751927347,\\\"session_id\\\":\\\"r7Nr0t9eMidKm3FhxCrFOJbf3\\\"}\",\"invoice_id\":\"r7Nr0t9eMidKm3FhxCrFOJbf3\",\"soft_descriptor\":\"PAYPAL *ARTESTASTOR AR\",\"items\":[{\"name\":\"Ski day - chairlift - P\u00f3ster \\/ Madera roble natural \\/ 50x70\",\"unit_amount\":{\"currency_code\":\"EUR\",\"value\":\"67.95\"},\"tax\":{\"currency_code\":\"EUR\",\"value\":\"0.00\"},\"quantity\":\"1\"}],\"shipping\":{\"name\":{\"full_name\":\"AMAIA SAN MIGUEL UGARTE\"},\"address\":{\"address_line_1\":\"Kalegoiena 5, Bajo A\",\"admin_area_2\":\"O\u00f1ati\",\"admin_area_1\":\"Guip\u00fazcoa\",\"postal_code\":\"20560\",\"country_code\":\"ES\"}},\"supplementary_data\":{\"tax_nexus\":[]},\"payments\":{\"captures\":[{\"id\":\"4W473956PE068943A\",\"status\":\"COMPLETED\",\"amount\":{\"currency_code\":\"EUR\",\"value\":\"67.95\"},\"final_capture\":true,\"disbursement_mode\":\"INSTANT\",\"seller_protection\":{\"status\":\"ELIGIBLE\",\"dispute_categories\":[\"ITEM_NOT_RECEIVED\",\"UNAUTHORIZED_TRANSACTION\"]},\"seller_receivable_breakdown\":{\"gross_amount\":{\"currency_code\":\"EUR\",\"value\":\"67.95\"},\"paypal_fee\":{\"currency_code\":\"EUR\",\"value\":\"2.32\"},\"net_amount\":{\"currency_code\":\"EUR\",\"value\":\"65.63\"}},\"invoice_id\":\"r7Nr0t9eMidKm3FhxCrFOJbf3\",\"custom_id\":\"{\\\"shop_id\\\":751927347,\\\"session_id\\\":\\\"r7Nr0t9eMidKm3FhxCrFOJbf3\\\"}\",\"links\":[{\"href\":\"https:\\/\\/api.paypal.com\\/v2\\/payments\\/captures\\/4W473956PE068943A\",\"rel\":\"self\",\"method\":\"GET\"},{\"href\":\"https:\\/\\/api.paypal.com\\/v2\\/payments\\/captures\\/4W473956PE068943A\\/refund\",\"rel\":\"refund\",\"method\":\"POST\"},{\"href\":\"https:\\/\\/api.paypal.com\\/v2\\/checkout\\/orders\\/70W792608W258783V\",\"rel\":\"up\",\"method\":\"GET\"}],\"create_time\":\"2026-01-12T11:37:15Z\",\"update_time\":\"2026-01-12T11:37:15Z\"}]}}],\"payer\":{\"name\":{\"given_name\":\"AMAIA\",\"surname\":\"SAN MIGUEL UGARTE\"},\"email_address\":\"amaia_sanmiguel@hotmail.com\",\"payer_id\":\"6GQ83RKPHQ5WJ\",\"phone\":{\"phone_number\":{\"national_number\":\"666790197\"}},\"address\":{\"address_line_1\":\"Kale Goiena 5, PB A\",\"admin_area_2\":\"O\u00f1ati\",\"admin_area_1\":\"GIPUZKOA\",\"postal_code\":\"20560\",\"country_code\":\"ES\"}},\"create_time\":\"2026-01-12T11:36:43Z\",\"update_time\":\"2026-01-12T11:37:15Z\",\"links\":[{\"href\":\"https:\\/\\/api.paypal.com\\/v2\\/checkout\\/orders\\/70W792608W258783V\",\"rel\":\"self\",\"method\":\"GET\"}]}"</t>
  </si>
  <si>
    <t>gid://shopify/OrderTransaction/8596440777042</t>
  </si>
  <si>
    <t>2026-01-12T12:50:29Z</t>
  </si>
  <si>
    <t>zgeJ2KSaCZwly14RGM3GwYvoL</t>
  </si>
  <si>
    <t>"{\"status\":\"COMPLETED\",\"id\":\"4XH74488PR797041R\",\"amount\":\"67.95\",\"currency\":\"EUR\",\"created_at\":\"2026-01-12T04:50:30-08:00\",\"updated_at\":\"2026-01-12T04:50:30-08:00\",\"seller_payable_breakdown\":{\"gross_amount\":{\"currency_code\":\"EUR\",\"value\":\"67.95\"},\"paypal_fee\":{\"currency_code\":\"EUR\",\"value\":\"0.00\"},\"net_amount\":{\"currency_code\":\"EUR\",\"value\":\"67.95\"},\"total_refunded_amount\":{\"currency_code\":\"EUR\",\"value\":\"67.95\"}},\"invoice_id\":{\"invoice_id\":\"r7Nr0t9eMidKm3FhxCrFOJbf3\"},\"custom_id\":{\"shop_id\":751927347,\"session_id\":\"zgeJ2KSaCZwly14RGM3GwYvoL\"}}"</t>
  </si>
  <si>
    <t>AS-97001</t>
  </si>
  <si>
    <t>gid://shopify/Order/7509864710482</t>
  </si>
  <si>
    <t>gid://shopify/OrderTransaction/8642507178322</t>
  </si>
  <si>
    <t>2026-01-28T18:00:58Z</t>
  </si>
  <si>
    <t>ch_3Sud31IkWweOM9jA1RKfuOiG</t>
  </si>
  <si>
    <t>rM7umG3p7prdr3S9HkGfojUnu</t>
  </si>
  <si>
    <t>pi_3Sud31IkWweOM9jA1pGgpsC9</t>
  </si>
  <si>
    <t>"{\"id\":\"pi_3Sud31IkWweOM9jA1pGgpsC9\",\"object\":\"payment_intent\",\"amount\":4986,\"amount_capturable\":0,\"amount_received\":4986,\"canceled_at\":null,\"cancellation_reason\":null,\"capture_method\":\"automatic\",\"latest_charge\":{\"id\":\"ch_3Sud31IkWweOM9jA1RKfuOiG\",\"object\":\"charge\",\"amount\":4986,\"application_fee\":\"fee_1Sud34IkWweOM9jAkzYUxH7O\",\"balance_transaction\":\"txn_3Sud31IkWweOM9jA1lHjlvh9\",\"captured\":true,\"created\":1769623261,\"currency\":\"eur\",\"failure_code\":null,\"failure_message\":null,\"fraud_details\":{},\"livemode\":true,\"metadata\":{\"payment_id\":\"rM7umG3p7prdr3S9HkGfojUn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d31IkWweOM9jA1pGgpsC9\",\"payment_method\":\"pm_1Sud31IkWweOM9jAVcvxfP9J\",\"payment_method_details\":{\"card\":{\"amount_authorized\":4986,\"authorization_code\":\"660254\",\"brand\":\"mastercard\",\"checks\":{\"address_line1_check\":\"unavailable\",\"address_postal_code_check\":\"unavailable\",\"cvc_check\":null},\"country\":\"FR\",\"description\":\"Gold MasterCard Card Immediate Debit\",\"ds_transaction_id\":null,\"exp_month\":3,\"exp_year\":2026,\"extended_authorization\":{\"status\":\"disabled\"},\"fingerprint\":\"MXjtFq9i6EODYObS\",\"funding\":\"debit\",\"iin\":\"513283\",\"incremental_authorization\":{\"status\":\"unavailable\"},\"installments\":null,\"issuer\":\"BANQUE FEDERATIVE DU CREDIT MU\",\"last4\":\"7355\",\"mandate\":null,\"moto\":false,\"multicapture\":{\"status\":\"unavailable\"},\"network\":\"mastercard\",\"network_token\":{\"used\":false},\"network_transaction_id\":\"TCGKNDVWD0128\",\"overcapture\":{\"maximum_amount_capturable\":4986,\"status\":\"unavailable\"},\"payment_account_reference\":\"5001968GD9RM4VQMSGG5GOHBU5DFP\",\"regulated_status\":\"unregulated\",\"three_d_secure\":{\"authentication_flow\":\"frictionless\",\"electronic_commerce_indicator\":\"06\",\"exemption_indicator\":null,\"result\":\"exempted\",\"result_reason\":null,\"transaction_id\":\"820fed78-26a1-4a33-9eca-348e60a13886\",\"version\":\"2.2.0\"},\"wallet\":null},\"type\":\"card\"},\"refunded\":false,\"source\":null,\"status\":\"succeeded\",\"mit_params\":{\"network_transaction_id\":\"TCGKNDVWD0128\"}},\"confirmation_method\":\"manual\",\"created\":1769623259,\"currency\":\"eur\",\"customer\":null,\"last_payment_error\":null,\"livemode\":true,\"metadata\":{\"payment_id\":\"rM7umG3p7prdr3S9HkGfojUnu\",\"payments_extension\":\"true\",\"payments_extension_type\":\"card\",\"reconciliation_flow\":\"payments_api\",\"shop_id\":\"751927347\"},\"next_action\":null,\"payment_method\":\"pm_1Sud31IkWweOM9jAVcvxfP9J\",\"payment_method_types\":[\"card\"],\"source\":null,\"status\":\"succeeded\"}"</t>
  </si>
  <si>
    <t>AS-95431</t>
  </si>
  <si>
    <t>gid://shopify/Order/7415885726034</t>
  </si>
  <si>
    <t>gid://shopify/OrderTransaction/8588469600594</t>
  </si>
  <si>
    <t>2026-01-09T08:31:36Z</t>
  </si>
  <si>
    <t>ch_3Snb6bIkWweOM9jA1bLgo053</t>
  </si>
  <si>
    <t>rZQtlPc6srCA8S4TMW8z0FgEa</t>
  </si>
  <si>
    <t>pi_3Snb6bIkWweOM9jA16XHrW36</t>
  </si>
  <si>
    <t>"{\"id\":\"pi_3Snb6bIkWweOM9jA16XHrW36\",\"object\":\"payment_intent\",\"amount\":5390,\"amount_capturable\":0,\"amount_received\":5390,\"canceled_at\":null,\"cancellation_reason\":null,\"capture_method\":\"automatic\",\"latest_charge\":{\"id\":\"ch_3Snb6bIkWweOM9jA1bLgo053\",\"object\":\"charge\",\"amount\":5390,\"application_fee\":\"fee_1Snb6dIkWweOM9jAW4Q1tKKu\",\"balance_transaction\":\"txn_3Snb6bIkWweOM9jA1XnWO6Q1\",\"captured\":true,\"created\":1767947498,\"currency\":\"eur\",\"failure_code\":null,\"failure_message\":null,\"fraud_details\":{},\"livemode\":true,\"metadata\":{\"payment_id\":\"rZQtlPc6srCA8S4TMW8z0FgEa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b6bIkWweOM9jA16XHrW36\",\"payment_method\":\"pm_1Snb6bIkWweOM9jAZ564MnfJ\",\"payment_method_details\":{\"card\":{\"amount_authorized\":5390,\"authorization_code\":\"400618\",\"brand\":\"visa\",\"checks\":{\"address_line1_check\":\"unavailable\",\"address_postal_code_check\":\"unavailable\",\"cvc_check\":\"pass\"},\"country\":\"ES\",\"description\":\"Visa Classic\",\"ds_transaction_id\":null,\"exp_month\":12,\"exp_year\":2032,\"extended_authorization\":{\"status\":\"disabled\"},\"fingerprint\":\"yx1OYNce2Gv0m7h0\",\"funding\":\"debit\",\"iin\":\"476664\",\"incremental_authorization\":{\"status\":\"unavailable\"},\"installments\":null,\"issuer\":\"CAIXABANK S.A.\",\"last4\":\"5093\",\"mandate\":null,\"moto\":false,\"multicapture\":{\"status\":\"unavailable\"},\"network\":\"visa\",\"network_token\":{\"used\":false},\"network_transaction_id\":\"486009306999814\",\"overcapture\":{\"maximum_amount_capturable\":5390,\"status\":\"unavailable\"},\"payment_account_reference\":\"V0010015825357394045472187595\",\"regulated_status\":\"unregulated\",\"three_d_secure\":null,\"wallet\":null},\"type\":\"card\"},\"refunded\":false,\"source\":null,\"status\":\"succeeded\",\"mit_params\":{\"network_transaction_id\":\"486009306999814\"}},\"confirmation_method\":\"manual\",\"created\":1767947497,\"currency\":\"eur\",\"customer\":null,\"last_payment_error\":null,\"livemode\":true,\"metadata\":{\"payment_id\":\"rZQtlPc6srCA8S4TMW8z0FgEa\",\"payments_extension\":\"true\",\"payments_extension_type\":\"card\",\"reconciliation_flow\":\"payments_api\",\"shop_id\":\"751927347\"},\"next_action\":null,\"payment_method\":\"pm_1Snb6bIkWweOM9jAZ564MnfJ\",\"payment_method_types\":[\"card\"],\"source\":null,\"status\":\"succeeded\"}"</t>
  </si>
  <si>
    <t>AS-95399</t>
  </si>
  <si>
    <t>gid://shopify/Order/7414711517522</t>
  </si>
  <si>
    <t>gid://shopify/OrderTransaction/8587105108306</t>
  </si>
  <si>
    <t>2026-01-08T18:48:42Z</t>
  </si>
  <si>
    <t>7U675404RG2449236</t>
  </si>
  <si>
    <t>"{\"id\":\"7U675404RG2449236\",\"intent\":\"CAPTURE\",\"status\":\"COMPLETED\",\"payment_source\":{\"paypal\":{\"email_address\":\"valecioni1976@gmail.com\",\"account_id\":\"J2NM3K22LPLHQ\",\"account_status\":\"VERIFIED\",\"name\":{\"given_name\":\"Valentina\",\"surname\":\"Cioni\"},\"phone_number\":{\"national_number\":\"393332353498\"},\"address\":{\"address_line_1\":\"Via Bonomo 51\",\"admin_area_2\":\"Livorno\",\"admin_area_1\":\"LI\",\"postal_code\":\"57125\",\"country_code\":\"IT\"}}},\"purchase_units\":[{\"reference_id\":\"default\",\"amount\":{\"currency_code\":\"EUR\",\"value\":\"159.95\",\"breakdown\":{\"item_total\":{\"currency_code\":\"EUR\",\"value\":\"159.95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La Dolce Vita - Lienzo \\/ Madera roble natural \\/ 60x90\",\"custom_id\":\"{\\\"shop_id\\\":751927347,\\\"session_id\\\":\\\"rgza3OM81SDpsWaLwh2Hsdzo8\\\"}\",\"invoice_id\":\"rgza3OM81SDpsWaLwh2Hsdzo8\",\"soft_descriptor\":\"PAYPAL *ARTESTASTOR AR\",\"items\":[{\"name\":\"La Dolce Vita - Lienzo \\/ Madera roble natural \\/ 60x90\",\"unit_amount\":{\"currency_code\":\"EUR\",\"value\":\"159.95\"},\"tax\":{\"currency_code\":\"EUR\",\"value\":\"0.00\"},\"quantity\":\"1\"}],\"shipping\":{\"name\":{\"full_name\":\"Valentina Cioni\"},\"address\":{\"address_line_1\":\"Via Giovan Cosimo Bonomo 51\",\"admin_area_2\":\"Livorno\",\"admin_area_1\":\"Livorno\",\"postal_code\":\"57125\",\"country_code\":\"IT\"}},\"supplementary_data\":{\"tax_nexus\":[]},\"payments\":{\"captures\":[{\"id\":\"6U872014X4585852S\",\"status\":\"COMPLETED\",\"amount\":{\"currency_code\":\"EUR\",\"value\":\"159.95\"},\"final_capture\":true,\"disbursement_mode\":\"INSTANT\",\"seller_protection\":{\"status\":\"ELIGIBLE\",\"dispute_categories\":[\"ITEM_NOT_RECEIVED\",\"UNAUTHORIZED_TRANSACTION\"]},\"seller_receivable_breakdown\":{\"gross_amount\":{\"currency_code\":\"EUR\",\"value\":\"159.95\"},\"paypal_fee\":{\"currency_code\":\"EUR\",\"value\":\"4.99\"},\"net_amount\":{\"currency_code\":\"EUR\",\"value\":\"154.96\"}},\"invoice_id\":\"rgza3OM81SDpsWaLwh2Hsdzo8\",\"custom_id\":\"{\\\"shop_id\\\":751927347,\\\"session_id\\\":\\\"rgza3OM81SDpsWaLwh2Hsdzo8\\\"}\",\"links\":[{\"href\":\"https:\\/\\/api.paypal.com\\/v2\\/payments\\/captures\\/6U872014X4585852S\",\"rel\":\"self\",\"method\":\"GET\"},{\"href\":\"https:\\/\\/api.paypal.com\\/v2\\/payments\\/captures\\/6U872014X4585852S\\/refund\",\"rel\":\"refund\",\"method\":\"POST\"},{\"href\":\"https:\\/\\/api.paypal.com\\/v2\\/checkout\\/orders\\/7U675404RG2449236\",\"rel\":\"up\",\"method\":\"GET\"}],\"create_time\":\"2026-01-08T18:48:44Z\",\"update_time\":\"2026-01-08T18:48:44Z\"}]}}],\"payer\":{\"name\":{\"given_name\":\"Valentina\",\"surname\":\"Cioni\"},\"email_address\":\"valecioni1976@gmail.com\",\"payer_id\":\"J2NM3K22LPLHQ\",\"phone\":{\"phone_number\":{\"national_number\":\"393332353498\"}},\"address\":{\"address_line_1\":\"Via Bonomo 51\",\"admin_area_2\":\"Livorno\",\"admin_area_1\":\"LI\",\"postal_code\":\"57125\",\"country_code\":\"IT\"}},\"create_time\":\"2026-01-08T18:47:41Z\",\"update_time\":\"2026-01-08T18:48:44Z\",\"links\":[{\"href\":\"https:\\/\\/api.paypal.com\\/v2\\/checkout\\/orders\\/7U675404RG2449236\",\"rel\":\"self\",\"method\":\"GET\"}]}"</t>
  </si>
  <si>
    <t>AS-95067</t>
  </si>
  <si>
    <t>gid://shopify/Order/7399679820114</t>
  </si>
  <si>
    <t>gid://shopify/OrderTransaction/8576485556562</t>
  </si>
  <si>
    <t>2026-01-04T18:25:18Z</t>
  </si>
  <si>
    <t>9GM522182M4018640</t>
  </si>
  <si>
    <t>"{\"id\":\"9GM522182M4018640\",\"intent\":\"CAPTURE\",\"status\":\"COMPLETED\",\"payment_source\":{\"paypal\":{\"email_address\":\"frankhoffmann63@web.de\",\"account_id\":\"MQAB23RWJB9DN\",\"account_status\":\"VERIFIED\",\"name\":{\"given_name\":\"Frank Max\",\"surname\":\"Hoffmann\"},\"phone_number\":{\"national_number\":\"491726051075\"},\"address\":{\"address_line_1\":\"Berliner Stra\u00dfe 16\",\"admin_area_2\":\"Schorf heide\",\"postal_code\":\"16244\",\"country_code\":\"DE\"}}},\"purchase_units\":[{\"reference_id\":\"default\",\"amount\":{\"currency_code\":\"EUR\",\"value\":\"31.90\",\"breakdown\":{\"item_total\":{\"currency_code\":\"EUR\",\"value\":\"26.95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Madrid Spain coordinates poster - P\u00f3ster \\/ Sin marco \\/ 40x50\",\"custom_id\":\"{\\\"shop_id\\\":751927347,\\\"session_id\\\":\\\"rv1ZCFn15ohkoLm4aAOxQRzqT\\\"}\",\"invoice_id\":\"rv1ZCFn15ohkoLm4aAOxQRzqT\",\"items\":[{\"name\":\"Madrid Spain coordinates poster - P\u00f3ster \\/ Sin marco \\/ 40x50\",\"unit_amount\":{\"currency_code\":\"EUR\",\"value\":\"26.95\"},\"tax\":{\"currency_code\":\"EUR\",\"value\":\"0.00\"},\"quantity\":\"1\"}],\"shipping\":{\"name\":{\"full_name\":\"Frank HOFFMANN\"},\"address\":{\"address_line_1\":\"Berliner Str 16\",\"admin_area_2\":\"Schorfheide\",\"postal_code\":\"16244\",\"country_code\":\"DE\"}},\"supplementary_data\":{\"tax_nexus\":[]},\"payments\":{\"captures\":[{\"id\":\"4YX01813GR511081E\",\"status\":\"COMPLETED\",\"amount\":{\"currency_code\":\"EUR\",\"value\":\"31.90\"},\"final_capture\":true,\"disbursement_mode\":\"INSTANT\",\"seller_protection\":{\"status\":\"ELIGIBLE\",\"dispute_categories\":[\"ITEM_NOT_RECEIVED\",\"UNAUTHORIZED_TRANSACTION\"]},\"seller_receivable_breakdown\":{\"gross_amount\":{\"currency_code\":\"EUR\",\"value\":\"31.90\"},\"paypal_fee\":{\"currency_code\":\"EUR\",\"value\":\"1.28\"},\"net_amount\":{\"currency_code\":\"EUR\",\"value\":\"30.62\"}},\"invoice_id\":\"rv1ZCFn15ohkoLm4aAOxQRzqT\",\"custom_id\":\"{\\\"shop_id\\\":751927347,\\\"session_id\\\":\\\"rv1ZCFn15ohkoLm4aAOxQRzqT\\\"}\",\"links\":[{\"href\":\"https:\\/\\/api.paypal.com\\/v2\\/payments\\/captures\\/4YX01813GR511081E\",\"rel\":\"self\",\"method\":\"GET\"},{\"href\":\"https:\\/\\/api.paypal.com\\/v2\\/payments\\/captures\\/4YX01813GR511081E\\/refund\",\"rel\":\"refund\",\"method\":\"POST\"},{\"href\":\"https:\\/\\/api.paypal.com\\/v2\\/checkout\\/orders\\/9GM522182M4018640\",\"rel\":\"up\",\"method\":\"GET\"}],\"create_time\":\"2026-01-04T18:25:21Z\",\"update_time\":\"2026-01-04T18:25:21Z\"}]}}],\"payer\":{\"name\":{\"given_name\":\"Frank Max\",\"surname\":\"Hoffmann\"},\"email_address\":\"frankhoffmann63@web.de\",\"payer_id\":\"MQAB23RWJB9DN\",\"phone\":{\"phone_number\":{\"national_number\":\"491726051075\"}},\"address\":{\"address_line_1\":\"Berliner Stra\u00dfe 16\",\"admin_area_2\":\"Schorf heide\",\"postal_code\":\"16244\",\"country_code\":\"DE\"}},\"create_time\":\"2026-01-04T18:17:52Z\",\"update_time\":\"2026-01-04T18:25:21Z\",\"links\":[{\"href\":\"https:\\/\\/api.paypal.com\\/v2\\/checkout\\/orders\\/9GM522182M4018640\",\"rel\":\"self\",\"method\":\"GET\"}]}"</t>
  </si>
  <si>
    <t>AS-97188</t>
  </si>
  <si>
    <t>gid://shopify/Order/7515409482066</t>
  </si>
  <si>
    <t>gid://shopify/OrderTransaction/8649746317650</t>
  </si>
  <si>
    <t>2026-01-31T11:23:47Z</t>
  </si>
  <si>
    <t>py_3SvcHHIkWweOM9jA1erPyaJ9</t>
  </si>
  <si>
    <t>rFFTBa2fjSO1dSuLL9k2byiHT</t>
  </si>
  <si>
    <t>pi_3SvcHHIkWweOM9jA1dAeBSwf</t>
  </si>
  <si>
    <t>"{\"id\":\"pi_3SvcHHIkWweOM9jA1dAeBSwf\",\"object\":\"payment_intent\",\"amount\":14364,\"amount_capturable\":0,\"amount_received\":14364,\"canceled_at\":null,\"cancellation_reason\":null,\"capture_method\":\"automatic\",\"charges\":{\"object\":\"list\",\"data\":[{\"id\":\"py_3SvcHHIkWweOM9jA1erPyaJ9\",\"object\":\"charge\",\"amount\":14364,\"application_fee\":\"fee_1SvcJgIkWweOM9jAYj5RcwuO\",\"balance_transaction\":\"txn_3SvcHHIkWweOM9jA1PeKYifN\",\"captured\":true,\"created\":1769858776,\"currency\":\"eur\",\"failure_code\":null,\"failure_message\":null,\"fraud_details\":{},\"livemode\":true,\"metadata\":{\"payments_extension_type\":\"klarna\",\"reconciliation_flow\":\"payments_api\",\"shop_id\":\"751927347\",\"payments_extension\":\"true\",\"payment_id\":\"rFFTBa2fjSO1dSuLL9k2byiHT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vcHHIkWweOM9jA1dAeBSwf\",\"payment_method\":\"pm_1SvcHHIkWweOM9jAQQib4f0O\",\"payment_method_details\":{\"klarna\":{\"payer_details\":{\"address\":{\"country\":\"ES\"}},\"payment_method_category\":\"pay_in_installments\",\"preferred_locale\":\"en-ES\"},\"type\":\"klarna\"},\"refunded\":false,\"source\":null,\"status\":\"succeeded\"}],\"has_more\":false,\"total_count\":1,\"url\":\"\\/v1\\/charges?payment_intent=pi_3SvcHHIkWweOM9jA1dAeBSwf\"},\"latest_charge\":\"py_3SvcHHIkWweOM9jA1erPyaJ9\",\"confirmation_method\":\"automatic\",\"created\":1769858627,\"currency\":\"eur\",\"customer\":null,\"last_payment_error\":null,\"livemode\":true,\"metadata\":{\"payments_extension_type\":\"klarna\",\"reconciliation_flow\":\"payments_api\",\"shop_id\":\"751927347\",\"payments_extension\":\"true\",\"payment_id\":\"rFFTBa2fjSO1dSuLL9k2byiHT\"},\"next_action\":null,\"payment_method\":\"pm_1SvcHHIkWweOM9jAQQib4f0O\",\"payment_method_types\":[\"klarna\"],\"source\":null,\"status\":\"succeeded\"}"</t>
  </si>
  <si>
    <t>AS-95083</t>
  </si>
  <si>
    <t>gid://shopify/Order/7399939342674</t>
  </si>
  <si>
    <t>gid://shopify/OrderTransaction/8576788005202</t>
  </si>
  <si>
    <t>2026-01-04T20:44:08Z</t>
  </si>
  <si>
    <t>ch_3Sly9lIkWweOM9jA1CpYJqdD</t>
  </si>
  <si>
    <t>rUxeLW9wTYcIxYsZDaTMv1uLT</t>
  </si>
  <si>
    <t>pi_3Sly9lIkWweOM9jA1FsPp2CI</t>
  </si>
  <si>
    <t>"{\"id\":\"pi_3Sly9lIkWweOM9jA1FsPp2CI\",\"object\":\"payment_intent\",\"amount\":3190,\"amount_capturable\":0,\"amount_received\":3190,\"canceled_at\":null,\"cancellation_reason\":null,\"capture_method\":\"automatic\",\"latest_charge\":{\"id\":\"ch_3Sly9lIkWweOM9jA1CpYJqdD\",\"object\":\"charge\",\"amount\":3190,\"application_fee\":\"fee_1Sly9mIkWweOM9jAxyB5cxDJ\",\"balance_transaction\":\"txn_3Sly9lIkWweOM9jA1Wug9J1Z\",\"captured\":true,\"created\":1767559449,\"currency\":\"eur\",\"failure_code\":null,\"failure_message\":null,\"fraud_details\":{},\"livemode\":true,\"metadata\":{\"payment_id\":\"rUxeLW9wTYcIxYsZDaTMv1uL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y9lIkWweOM9jA1FsPp2CI\",\"payment_method\":\"pm_1Sly9lIkWweOM9jAyMbCjFQp\",\"payment_method_details\":{\"card\":{\"amount_authorized\":3190,\"authorization_code\":\"508390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hYV785Kwo7jCztqa\",\"funding\":\"credit\",\"iin\":\"479780\",\"incremental_authorization\":{\"status\":\"unavailable\"},\"installments\":null,\"issuer\":\"Ibercaja Banco S.A\",\"last4\":\"0000\",\"mandate\":null,\"moto\":false,\"multicapture\":{\"status\":\"unavailable\"},\"network\":\"visa\",\"network_token\":{\"used\":false},\"network_transaction_id\":\"486004746496213\",\"overcapture\":{\"maximum_amount_capturable\":3190,\"status\":\"unavailable\"},\"payment_account_reference\":\"V0010013025149531724949986454\",\"regulated_status\":\"unregulated\",\"three_d_secure\":null,\"wallet\":{\"apple_pay\":{\"type\":\"apple_pay\"},\"dynamic_last4\":\"4859\",\"type\":\"apple_pay\"}},\"type\":\"card\"},\"refunded\":false,\"source\":null,\"status\":\"succeeded\",\"mit_params\":{\"network_transaction_id\":\"486004746496213\"}},\"confirmation_method\":\"manual\",\"created\":1767559449,\"currency\":\"eur\",\"customer\":null,\"last_payment_error\":null,\"livemode\":true,\"metadata\":{\"payment_id\":\"rUxeLW9wTYcIxYsZDaTMv1uLT\",\"payments_extension\":\"true\",\"payments_extension_type\":\"card\",\"reconciliation_flow\":\"payments_api\",\"shop_id\":\"751927347\"},\"next_action\":null,\"payment_method\":\"pm_1Sly9lIkWweOM9jAyMbCjFQp\",\"payment_method_types\":[\"card\"],\"source\":null,\"status\":\"succeeded\"}"</t>
  </si>
  <si>
    <t>AS-96782</t>
  </si>
  <si>
    <t>gid://shopify/Order/7494686310738</t>
  </si>
  <si>
    <t>gid://shopify/OrderTransaction/8634223984978</t>
  </si>
  <si>
    <t>2026-01-25T19:20:00Z</t>
  </si>
  <si>
    <t>ch_3StYqrIkWweOM9jA1WQryXwY</t>
  </si>
  <si>
    <t>r8nO4wFVyx7BcakKVHHZsByAH</t>
  </si>
  <si>
    <t>pi_3StYqrIkWweOM9jA1vKtQrpO</t>
  </si>
  <si>
    <t>"{\"id\":\"pi_3StYqrIkWweOM9jA1vKtQrpO\",\"object\":\"payment_intent\",\"amount\":2490,\"amount_capturable\":0,\"amount_received\":2490,\"canceled_at\":null,\"cancellation_reason\":null,\"capture_method\":\"automatic\",\"latest_charge\":{\"id\":\"ch_3StYqrIkWweOM9jA1WQryXwY\",\"object\":\"charge\",\"amount\":2490,\"application_fee\":\"fee_1StYqtIkWweOM9jAvLOT6T5B\",\"balance_transaction\":\"txn_3StYqrIkWweOM9jA1hxkhadk\",\"captured\":true,\"created\":1769368802,\"currency\":\"eur\",\"failure_code\":null,\"failure_message\":null,\"fraud_details\":{},\"livemode\":true,\"metadata\":{\"payment_id\":\"r8nO4wFVyx7BcakKVHHZsByA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YqrIkWweOM9jA1vKtQrpO\",\"payment_method\":\"pm_1StYqrIkWweOM9jAPcq1ZiF3\",\"payment_method_details\":{\"card\":{\"amount_authorized\":2490,\"authorization_code\":\"KBBERK\",\"brand\":\"mastercard\",\"checks\":{\"address_line1_check\":\"fail\",\"address_postal_code_check\":\"fail\",\"cvc_check\":null},\"country\":\"IT\",\"description\":\"World Debit Embossed MasterCard Card\",\"ds_transaction_id\":null,\"exp_month\":1,\"exp_year\":2031,\"extended_authorization\":{\"status\":\"disabled\"},\"fingerprint\":\"9yFb7z8PDoHdDFsQ\",\"funding\":\"debit\",\"iin\":\"535617\",\"incremental_authorization\":{\"status\":\"unavailable\"},\"installments\":null,\"issuer\":\"REVOLUT LTD\",\"last4\":\"8490\",\"mandate\":null,\"moto\":false,\"multicapture\":{\"status\":\"unavailable\"},\"network\":\"mastercard\",\"network_token\":{\"used\":false},\"network_transaction_id\":\"MDHWDIIVR0125\",\"overcapture\":{\"maximum_amount_capturable\":2490,\"status\":\"unavailable\"},\"payment_account_reference\":\"500113QW6W7L2YMUGJDP7DGJGKK31\",\"regulated_status\":\"unregulated\",\"three_d_secure\":null,\"wallet\":null},\"type\":\"card\"},\"refunded\":false,\"source\":null,\"status\":\"succeeded\",\"mit_params\":{\"network_transaction_id\":\"MDHWDIIVR0125\"}},\"confirmation_method\":\"manual\",\"created\":1769368801,\"currency\":\"eur\",\"customer\":null,\"last_payment_error\":null,\"livemode\":true,\"metadata\":{\"payment_id\":\"r8nO4wFVyx7BcakKVHHZsByAH\",\"payments_extension\":\"true\",\"payments_extension_type\":\"card\",\"reconciliation_flow\":\"payments_api\",\"shop_id\":\"751927347\"},\"next_action\":null,\"payment_method\":\"pm_1StYqrIkWweOM9jAPcq1ZiF3\",\"payment_method_types\":[\"card\"],\"source\":null,\"status\":\"succeeded\"}"</t>
  </si>
  <si>
    <t>AS-95493</t>
  </si>
  <si>
    <t>gid://shopify/Order/7417453609298</t>
  </si>
  <si>
    <t>gid://shopify/OrderTransaction/8590058324306</t>
  </si>
  <si>
    <t>2026-01-09T18:42:16Z</t>
  </si>
  <si>
    <t>ch_3SnkdZIkWweOM9jA2Crhkg0m</t>
  </si>
  <si>
    <t>rZsfeBjEX7HGMOzYlSEhcilQP</t>
  </si>
  <si>
    <t>pi_3SnkdZIkWweOM9jA2F7WutYm</t>
  </si>
  <si>
    <t>"{\"id\":\"pi_3SnkdZIkWweOM9jA2F7WutYm\",\"object\":\"payment_intent\",\"amount\":1790,\"amount_capturable\":0,\"amount_received\":1790,\"canceled_at\":null,\"cancellation_reason\":null,\"capture_method\":\"automatic\",\"latest_charge\":{\"id\":\"ch_3SnkdZIkWweOM9jA2Crhkg0m\",\"object\":\"charge\",\"amount\":1790,\"application_fee\":\"fee_1SnkdaIkWweOM9jAis0OziwP\",\"balance_transaction\":\"txn_3SnkdZIkWweOM9jA2RsbGWoP\",\"captured\":true,\"created\":1767984138,\"currency\":\"eur\",\"failure_code\":null,\"failure_message\":null,\"fraud_details\":{},\"livemode\":true,\"metadata\":{\"payment_id\":\"rZsfeBjEX7HGMOzYlSEhcilQ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kdZIkWweOM9jA2F7WutYm\",\"payment_method\":\"pm_1SnkdZIkWweOM9jApqXX2Jjw\",\"payment_method_details\":{\"card\":{\"amount_authorized\":1790,\"authorization_code\":\"538540\",\"brand\":\"mastercard\",\"checks\":{\"address_line1_check\":\"unavailable\",\"address_postal_code_check\":\"unavailable\",\"cvc_check\":\"pass\"},\"country\":\"ES\",\"description\":\"Platinum MasterCard Immediate Debit\",\"ds_transaction_id\":null,\"exp_month\":2,\"exp_year\":2031,\"extended_authorization\":{\"status\":\"disabled\"},\"fingerprint\":\"rWKJwSJurkkiGhp5\",\"funding\":\"debit\",\"iin\":\"548901\",\"incremental_authorization\":{\"status\":\"unavailable\"},\"installments\":null,\"issuer\":\"BANCO SANTANDER S.A.\",\"last4\":\"8580\",\"mandate\":null,\"moto\":false,\"multicapture\":{\"status\":\"unavailable\"},\"network\":\"mastercard\",\"network_token\":{\"used\":false},\"network_transaction_id\":\"TPLE00LGR0109\",\"overcapture\":{\"maximum_amount_capturable\":1790,\"status\":\"unavailable\"},\"payment_account_reference\":\"50013TYCVJJBBDIUYZ6ILTNFFMFS4\",\"regulated_status\":\"unregulated\",\"three_d_secure\":null,\"wallet\":null},\"type\":\"card\"},\"refunded\":false,\"source\":null,\"status\":\"succeeded\",\"mit_params\":{\"network_transaction_id\":\"TPLE00LGR0109\"}},\"confirmation_method\":\"manual\",\"created\":1767984137,\"currency\":\"eur\",\"customer\":null,\"last_payment_error\":null,\"livemode\":true,\"metadata\":{\"payment_id\":\"rZsfeBjEX7HGMOzYlSEhcilQP\",\"payments_extension\":\"true\",\"payments_extension_type\":\"card\",\"reconciliation_flow\":\"payments_api\",\"shop_id\":\"751927347\"},\"next_action\":null,\"payment_method\":\"pm_1SnkdZIkWweOM9jApqXX2Jjw\",\"payment_method_types\":[\"card\"],\"source\":null,\"status\":\"succeeded\"}"</t>
  </si>
  <si>
    <t>AS-95608</t>
  </si>
  <si>
    <t>gid://shopify/Order/7419991818578</t>
  </si>
  <si>
    <t>gid://shopify/OrderTransaction/8593215586642</t>
  </si>
  <si>
    <t>2026-01-11T04:24:59Z</t>
  </si>
  <si>
    <t>ch_3SoGD2IkWweOM9jA1oUjgRIy</t>
  </si>
  <si>
    <t>ry59TxkPaeFY87zAu7zrEDIZJ</t>
  </si>
  <si>
    <t>pi_3SoGD2IkWweOM9jA1jDk860i</t>
  </si>
  <si>
    <t>"{\"id\":\"pi_3SoGD2IkWweOM9jA1jDk860i\",\"object\":\"payment_intent\",\"amount\":11970,\"amount_capturable\":0,\"amount_received\":11970,\"canceled_at\":null,\"cancellation_reason\":null,\"capture_method\":\"automatic\",\"latest_charge\":{\"id\":\"ch_3SoGD2IkWweOM9jA1oUjgRIy\",\"object\":\"charge\",\"amount\":11970,\"application_fee\":\"fee_1SoGD4IkWweOM9jAPse3crtt\",\"balance_transaction\":\"txn_3SoGD2IkWweOM9jA1T93OjVV\",\"captured\":true,\"created\":1768105501,\"currency\":\"eur\",\"failure_code\":null,\"failure_message\":null,\"fraud_details\":{},\"livemode\":true,\"metadata\":{\"payment_id\":\"ry59TxkPaeFY87zAu7zrEDIZ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GD2IkWweOM9jA1jDk860i\",\"payment_method\":\"pm_1SoGD2IkWweOM9jAfjr1Pl3Y\",\"payment_method_details\":{\"card\":{\"amount_authorized\":11970,\"authorization_code\":\"605637\",\"brand\":\"mastercard\",\"checks\":{\"address_line1_check\":\"unavailable\",\"address_postal_code_check\":\"unavailable\",\"cvc_check\":\"pass\"},\"country\":\"IT\",\"description\":\"Standard MasterCard Card\",\"ds_transaction_id\":null,\"exp_month\":6,\"exp_year\":2027,\"extended_authorization\":{\"status\":\"disabled\"},\"fingerprint\":\"O96nLIIosgoht77A\",\"funding\":\"credit\",\"iin\":\"539832\",\"incremental_authorization\":{\"status\":\"unavailable\"},\"installments\":null,\"issuer\":\"INTESA SANPAOLO SPA\",\"last4\":\"3581\",\"mandate\":null,\"moto\":false,\"multicapture\":{\"status\":\"unavailable\"},\"network\":\"mastercard\",\"network_token\":{\"used\":false},\"network_transaction_id\":\"MCSHIXSOP0110\",\"overcapture\":{\"maximum_amount_capturable\":11970,\"status\":\"unavailable\"},\"payment_account_reference\":\"50012CVTGLKWEX2K406CDJVDOWQTD\",\"regulated_status\":\"unregulated\",\"three_d_secure\":null,\"wallet\":null},\"type\":\"card\"},\"refunded\":false,\"source\":null,\"status\":\"succeeded\",\"mit_params\":{\"network_transaction_id\":\"MCSHIXSOP0110\"}},\"confirmation_method\":\"manual\",\"created\":1768105500,\"currency\":\"eur\",\"customer\":null,\"last_payment_error\":null,\"livemode\":true,\"metadata\":{\"payment_id\":\"ry59TxkPaeFY87zAu7zrEDIZJ\",\"payments_extension\":\"true\",\"payments_extension_type\":\"card\",\"reconciliation_flow\":\"payments_api\",\"shop_id\":\"751927347\"},\"next_action\":null,\"payment_method\":\"pm_1SoGD2IkWweOM9jAfjr1Pl3Y\",\"payment_method_types\":[\"card\"],\"source\":null,\"status\":\"succeeded\"}"</t>
  </si>
  <si>
    <t>AS-96077</t>
  </si>
  <si>
    <t>gid://shopify/Order/7433472049490</t>
  </si>
  <si>
    <t>gid://shopify/OrderTransaction/8608042025298</t>
  </si>
  <si>
    <t>2026-01-16T14:45:26Z</t>
  </si>
  <si>
    <t>ch_3SqEHDIkWweOM9jA1caotwjD</t>
  </si>
  <si>
    <t>rsz6PUVNuIPPc4TJj45w7WN68</t>
  </si>
  <si>
    <t>pi_3SqEHDIkWweOM9jA1PMumei5</t>
  </si>
  <si>
    <t>"{\"id\":\"pi_3SqEHDIkWweOM9jA1PMumei5\",\"object\":\"payment_intent\",\"amount\":16990,\"amount_capturable\":0,\"amount_received\":16990,\"canceled_at\":null,\"cancellation_reason\":null,\"capture_method\":\"automatic\",\"latest_charge\":{\"id\":\"ch_3SqEHDIkWweOM9jA1caotwjD\",\"object\":\"charge\",\"amount\":16990,\"application_fee\":\"fee_1SqEHEIkWweOM9jAiNmHSYe3\",\"balance_transaction\":\"txn_3SqEHDIkWweOM9jA1PmOPUmu\",\"captured\":true,\"created\":1768574728,\"currency\":\"eur\",\"failure_code\":null,\"failure_message\":null,\"fraud_details\":{},\"livemode\":true,\"metadata\":{\"payment_id\":\"rsz6PUVNuIPPc4TJj45w7WN68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EHDIkWweOM9jA1PMumei5\",\"payment_method\":\"pm_1SqEHDIkWweOM9jATvZbZLcz\",\"payment_method_details\":{\"card\":{\"amount_authorized\":16990,\"authorization_code\":\"128565\",\"brand\":\"visa\",\"checks\":{\"address_line1_check\":null,\"address_postal_code_check\":null,\"cvc_check\":null},\"country\":\"ES\",\"description\":\"Visa Business\",\"ds_transaction_id\":null,\"exp_month\":1,\"exp_year\":2030,\"extended_authorization\":{\"status\":\"disabled\"},\"fingerprint\":\"pRggObej08kzAMcw\",\"funding\":\"debit\",\"iin\":\"467401\",\"incremental_authorization\":{\"status\":\"unavailable\"},\"installments\":null,\"issuer\":\"Banco Santander S.A.\",\"last4\":\"0000\",\"mandate\":null,\"moto\":false,\"multicapture\":{\"status\":\"unavailable\"},\"network\":\"visa\",\"network_token\":{\"used\":false},\"network_transaction_id\":\"486016531281380\",\"overcapture\":{\"maximum_amount_capturable\":16990,\"status\":\"unavailable\"},\"payment_account_reference\":\"V0010015822022722192249074058\",\"regulated_status\":\"unregulated\",\"three_d_secure\":null,\"wallet\":{\"apple_pay\":{\"type\":\"apple_pay\"},\"dynamic_last4\":\"6574\",\"type\":\"apple_pay\"}},\"type\":\"card\"},\"refunded\":false,\"source\":null,\"status\":\"succeeded\",\"mit_params\":{\"network_transaction_id\":\"486016531281380\"}},\"confirmation_method\":\"manual\",\"created\":1768574727,\"currency\":\"eur\",\"customer\":null,\"last_payment_error\":null,\"livemode\":true,\"metadata\":{\"payment_id\":\"rsz6PUVNuIPPc4TJj45w7WN68\",\"payments_extension\":\"true\",\"payments_extension_type\":\"card\",\"reconciliation_flow\":\"payments_api\",\"shop_id\":\"751927347\"},\"next_action\":null,\"payment_method\":\"pm_1SqEHDIkWweOM9jATvZbZLcz\",\"payment_method_types\":[\"card\"],\"source\":null,\"status\":\"succeeded\"}"</t>
  </si>
  <si>
    <t>AS-95039</t>
  </si>
  <si>
    <t>gid://shopify/Order/7399343784274</t>
  </si>
  <si>
    <t>gid://shopify/OrderTransaction/8576081068370</t>
  </si>
  <si>
    <t>2026-01-04T15:27:27Z</t>
  </si>
  <si>
    <t>ch_3SltDHIkWweOM9jA1wT0Drxu</t>
  </si>
  <si>
    <t>rrBUXiQY9aPQ7VZfLSBvvwlcp</t>
  </si>
  <si>
    <t>pi_3SltDHIkWweOM9jA1iMFVD9w</t>
  </si>
  <si>
    <t>"{\"id\":\"pi_3SltDHIkWweOM9jA1iMFVD9w\",\"object\":\"payment_intent\",\"amount\":5985,\"amount_capturable\":0,\"amount_received\":5985,\"canceled_at\":null,\"cancellation_reason\":null,\"capture_method\":\"automatic\",\"latest_charge\":{\"id\":\"ch_3SltDHIkWweOM9jA1wT0Drxu\",\"object\":\"charge\",\"amount\":5985,\"application_fee\":\"fee_1SltDIIkWweOM9jAnLx6mYJO\",\"balance_transaction\":\"txn_3SltDHIkWweOM9jA1WdVpyQ3\",\"captured\":true,\"created\":1767540447,\"currency\":\"eur\",\"failure_code\":null,\"failure_message\":null,\"fraud_details\":{},\"livemode\":true,\"metadata\":{\"payment_id\":\"rrBUXiQY9aPQ7VZfLSBvvwlcp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tDHIkWweOM9jA1iMFVD9w\",\"payment_method\":\"pm_1SltDHIkWweOM9jAjoOugJwR\",\"payment_method_details\":{\"card\":{\"amount_authorized\":5985,\"authorization_code\":\"251999\",\"brand\":\"visa\",\"checks\":{\"address_line1_check\":\"unavailable\",\"address_postal_code_check\":\"unavailable\",\"cvc_check\":\"pass\"},\"country\":\"IT\",\"description\":\"Visa Classic\",\"ds_transaction_id\":null,\"exp_month\":1,\"exp_year\":2031,\"extended_authorization\":{\"status\":\"disabled\"},\"fingerprint\":\"0qOXgis2mgk6vmaB\",\"funding\":\"debit\",\"iin\":\"416364\",\"incremental_authorization\":{\"status\":\"unavailable\"},\"installments\":null,\"issuer\":\"INTESA SANPAOLO S.P.A.\",\"last4\":\"7331\",\"mandate\":null,\"moto\":false,\"multicapture\":{\"status\":\"unavailable\"},\"network\":\"visa\",\"network_token\":{\"used\":false},\"network_transaction_id\":\"486004556486175\",\"overcapture\":{\"maximum_amount_capturable\":5985,\"status\":\"unavailable\"},\"payment_account_reference\":\"V0010013826004556486148095752\",\"regulated_status\":\"unregulated\",\"three_d_secure\":null,\"wallet\":null},\"type\":\"card\"},\"refunded\":false,\"source\":null,\"status\":\"succeeded\",\"mit_params\":{\"network_transaction_id\":\"486004556486175\"}},\"confirmation_method\":\"manual\",\"created\":1767540447,\"currency\":\"eur\",\"customer\":null,\"last_payment_error\":null,\"livemode\":true,\"metadata\":{\"payment_id\":\"rrBUXiQY9aPQ7VZfLSBvvwlcp\",\"payments_extension\":\"true\",\"payments_extension_type\":\"card\",\"reconciliation_flow\":\"payments_api\",\"shop_id\":\"751927347\"},\"next_action\":null,\"payment_method\":\"pm_1SltDHIkWweOM9jAjoOugJwR\",\"payment_method_types\":[\"card\"],\"source\":null,\"status\":\"succeeded\"}"</t>
  </si>
  <si>
    <t>AS-95933</t>
  </si>
  <si>
    <t>gid://shopify/Order/7428318691666</t>
  </si>
  <si>
    <t>gid://shopify/OrderTransaction/8602239730002</t>
  </si>
  <si>
    <t>2026-01-14T15:43:52Z</t>
  </si>
  <si>
    <t>rCKqoHe1lgdM3zQAubqRsyAHm</t>
  </si>
  <si>
    <t>AS-96587</t>
  </si>
  <si>
    <t>AS-97009</t>
  </si>
  <si>
    <t>gid://shopify/Order/7510038544722</t>
  </si>
  <si>
    <t>gid://shopify/OrderTransaction/8642716369234</t>
  </si>
  <si>
    <t>2026-01-28T19:26:43Z</t>
  </si>
  <si>
    <t>py_3SueNzIkWweOM9jA1bDuwYPj</t>
  </si>
  <si>
    <t>rj0JXx9QpfPdxtuY05DXDvs6o</t>
  </si>
  <si>
    <t>"{\"id\":\"py_3SueNzIkWweOM9jA1bDuwYPj\",\"object\":\"charge\",\"amount\":5490,\"application_fee\":\"fee_1SueOkIkWweOM9jADRPIphYn\",\"balance_transaction\":\"txn_3SueNzIkWweOM9jA1MYExapp\",\"captured\":true,\"created\":1769628449,\"currency\":\"eur\",\"failure_code\":null,\"failure_message\":null,\"fraud_details\":{},\"livemode\":true,\"metadata\":{\"payments_extension_type\":\"klarna\",\"reconciliation_flow\":\"payments_api\",\"shop_id\":\"751927347\",\"payments_extension\":\"true\",\"payment_id\":\"rj0JXx9QpfPdxtuY05DXDvs6o\"},\"outcome\":{\"advice_code\":null,\"network_advice_code\":null,\"network_decline_code\":null,\"network_status\":\"approved_by_network\",\"reason\":null,\"risk_level\":\"not_assessed\",\"seller_message\":\"Payment complete.\",\"type\":\"authorized\"},\"paid\":true,\"payment_intent\":\"pi_3SueNzIkWweOM9jA1ulDmbyD\",\"payment_method\":\"pm_1SueNzIkWweOM9jAuJON3pFH\",\"payment_method_details\":{\"klarna\":{\"payer_details\":{\"address\":{\"country\":\"ES\"}},\"payment_method_category\":\"pay_in_installments\",\"preferred_locale\":\"en-ES\"},\"type\":\"klarna\"},\"refunded\":false,\"source\":null,\"status\":\"succeeded\"}"</t>
  </si>
  <si>
    <t>AS-95340</t>
  </si>
  <si>
    <t>gid://shopify/Order/7413320319314</t>
  </si>
  <si>
    <t>gid://shopify/OrderTransaction/8585223799122</t>
  </si>
  <si>
    <t>2026-01-07T23:41:56Z</t>
  </si>
  <si>
    <t>ch_3Sn6MTIkWweOM9jA2fiuV5Yc</t>
  </si>
  <si>
    <t>rAzNGQlwBlvZ9nZ94tAf8mPYV</t>
  </si>
  <si>
    <t>pi_3Sn6MTIkWweOM9jA2zU0CwvE</t>
  </si>
  <si>
    <t>"{\"id\":\"pi_3Sn6MTIkWweOM9jA2zU0CwvE\",\"object\":\"payment_intent\",\"amount\":4990,\"amount_capturable\":0,\"amount_received\":4990,\"canceled_at\":null,\"cancellation_reason\":null,\"capture_method\":\"automatic\",\"latest_charge\":{\"id\":\"ch_3Sn6MTIkWweOM9jA2fiuV5Yc\",\"object\":\"charge\",\"amount\":4990,\"application_fee\":\"fee_1Sn6MUIkWweOM9jAzWfIMEoI\",\"balance_transaction\":\"txn_3Sn6MTIkWweOM9jA2Z29HCQ4\",\"captured\":true,\"created\":1767829317,\"currency\":\"eur\",\"failure_code\":null,\"failure_message\":null,\"fraud_details\":{},\"livemode\":true,\"metadata\":{\"payment_id\":\"rAzNGQlwBlvZ9nZ94tAf8mPY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6MTIkWweOM9jA2zU0CwvE\",\"payment_method\":\"pm_1Sn6MTIkWweOM9jALnnYg642\",\"payment_method_details\":{\"card\":{\"amount_authorized\":4990,\"authorization_code\":\"337723\",\"brand\":\"visa\",\"checks\":{\"address_line1_check\":\"unavailable\",\"address_postal_code_check\":\"unavailable\",\"cvc_check\":null},\"country\":\"ES\",\"description\":\"Visa Classic\",\"ds_transaction_id\":null,\"exp_month\":10,\"exp_year\":2028,\"extended_authorization\":{\"status\":\"disabled\"},\"fingerprint\":\"6hqQkJHqCxYCSFdM\",\"funding\":\"debit\",\"iin\":\"491767\",\"incremental_authorization\":{\"status\":\"unavailable\"},\"installments\":null,\"issuer\":\"ABANCA CORPORACION BANCARIA, S.A\",\"last4\":\"3037\",\"mandate\":null,\"moto\":false,\"multicapture\":{\"status\":\"unavailable\"},\"network\":\"visa\",\"network_token\":{\"used\":true},\"network_transaction_id\":\"486007853179368\",\"overcapture\":{\"maximum_amount_capturable\":4990,\"status\":\"unavailable\"},\"payment_account_reference\":\"V0010014620322342201809670407\",\"regulated_status\":\"unregulated\",\"three_d_secure\":null,\"wallet\":null},\"type\":\"card\"},\"refunded\":false,\"source\":null,\"status\":\"succeeded\",\"mit_params\":{\"network_transaction_id\":\"486007853179368\"}},\"confirmation_method\":\"manual\",\"created\":1767829317,\"currency\":\"eur\",\"customer\":null,\"last_payment_error\":null,\"livemode\":true,\"metadata\":{\"payment_id\":\"rAzNGQlwBlvZ9nZ94tAf8mPYV\",\"payments_extension\":\"true\",\"payments_extension_type\":\"card\",\"reconciliation_flow\":\"payments_api\",\"shop_id\":\"751927347\"},\"next_action\":null,\"payment_method\":\"pm_1Sn6MTIkWweOM9jALnnYg642\",\"payment_method_types\":[\"card\"],\"source\":null,\"status\":\"succeeded\"}"</t>
  </si>
  <si>
    <t>AS-96978</t>
  </si>
  <si>
    <t>gid://shopify/Order/7501869875538</t>
  </si>
  <si>
    <t>gid://shopify/OrderTransaction/8634668187986</t>
  </si>
  <si>
    <t>2026-01-25T22:41:24Z</t>
  </si>
  <si>
    <t>ch_3StbzlIkWweOM9jA0spei91A</t>
  </si>
  <si>
    <t>rTCSfutgETYU59IzcF652vvQ9</t>
  </si>
  <si>
    <t>pi_3StbzlIkWweOM9jA0PAYKwsW</t>
  </si>
  <si>
    <t>"{\"id\":\"pi_3StbzlIkWweOM9jA0PAYKwsW\",\"object\":\"payment_intent\",\"amount\":35970,\"amount_capturable\":0,\"amount_received\":0,\"canceled_at\":null,\"cancellation_reason\":null,\"capture_method\":\"automatic\",\"latest_charge\":{\"id\":\"ch_3StbzlIkWweOM9jA0spei91A\",\"object\":\"charge\",\"amount\":35970,\"application_fee\":null,\"balance_transaction\":null,\"captured\":false,\"created\":1769380895,\"currency\":\"eur\",\"failure_code\":\"authentication_required\",\"failure_message\":\"Your card was declined. This transaction requires authentication.\",\"fraud_details\":{},\"livemode\":true,\"metadata\":{\"payment_id\":\"rTCSfutgETYU59IzcF652vvQ9\",\"payments_extension\":\"true\",\"payments_extension_type\":\"card\",\"reconciliation_flow\":\"payments_api\",\"shop_id\":\"751927347\"},\"outcome\":{\"advice_code\":\"try_again_later\",\"network_advice_code\":null,\"network_decline_code\":\"65\",\"network_status\":\"declined_by_network\",\"reason\":\"authentication_required\",\"risk_level\":\"normal\",\"seller_message\":\"The bank returned the decline code `authentication_required`.\",\"type\":\"issuer_declined\"},\"paid\":false,\"payment_intent\":\"pi_3StbzlIkWweOM9jA0PAYKwsW\",\"payment_method\":\"pm_1StbzlIkWweOM9jAFuxbHvAL\",\"payment_method_details\":{\"card\":{\"amount_authorized\":null,\"authorization_code\":null,\"brand\":\"mastercard\",\"checks\":{\"address_line1_check\":\"unavailable\",\"address_postal_code_check\":\"unavailable\",\"cvc_check\":null},\"country\":\"ES\",\"description\":\"Prepaid Unembossed MasterCard Card (Non-US)\",\"ds_transaction_id\":null,\"exp_month\":4,\"exp_year\":2030,\"extended_authorization\":{\"status\":\"disabled\"},\"fingerprint\":\"2YubNoTuyDofvVI8\",\"funding\":\"prepaid\",\"iin\":\"554014\",\"incremental_authorization\":{\"status\":\"unavailable\"},\"installments\":null,\"issuer\":\"MASTERCAJAS S.A.\",\"last4\":\"3479\",\"mandate\":null,\"moto\":false,\"multicapture\":{\"status\":\"unavailable\"},\"network\":\"mastercard\",\"network_token\":{\"used\":false},\"network_transaction_id\":\"SURXYJUM90125\",\"overcapture\":{\"maximum_amount_capturable\":35970,\"status\":\"unavailable\"},\"payment_account_reference\":\"5001DTWDR8CBRZMH8VIQRLNB5SE7Z\",\"regulated_status\":\"unregulated\",\"three_d_secure\":null,\"wallet\":null},\"type\":\"card\"},\"refunded\":false,\"source\":null,\"status\":\"failed\",\"mit_params\":{\"network_transaction_id\":\"SURXYJUM90125\"}},\"confirmation_method\":\"manual\",\"created\":1769380885,\"currency\":\"eur\",\"customer\":null,\"last_payment_error\":{\"advice_code\":\"try_again_later\",\"charge\":\"ch_3StbzlIkWweOM9jA0spei91A\",\"code\":\"authentication_required\",\"decline_code\":\"authentication_required\",\"doc_url\":\"https:\\/\\/stripe.com\\/docs\\/error-codes\\/authentication-required\",\"message\":\"Your card was declined. This transaction requires authentication.\",\"network_decline_code\":\"65\",\"payment_method\":{\"id\":\"pm_1StbzlIkWweOM9jAFuxbHvAL\",\"object\":\"payment_method\",\"card\":{\"brand\":\"mastercard\",\"checks\":{\"address_line1_check\":\"unavailable\",\"address_postal_code_check\":\"unavailable\",\"cvc_check\":null},\"country\":\"ES\",\"description\":\"Prepaid Unembossed MasterCard Card (Non-US)\",\"display_brand\":\"mastercard\",\"exp_month\":4,\"exp_year\":2030,\"fingerprint\":\"2YubNoTuyDofvVI8\",\"funding\":\"prepaid\",\"generated_from\":null,\"iin\":\"554014\",\"issuer\":\"MASTERCAJAS S.A.\",\"last4\":\"3479\",\"network_token\":null,\"networks\":{\"available\":[\"mastercard\"],\"preferred\":null},\"payment_account_reference\":null,\"regulated_status\":\"unregulated\",\"three_d_secure_usage\":{\"supported\":true},\"wallet\":null},\"created\":1769380885,\"livemode\":true,\"metadata\":{},\"type\":\"card\"},\"type\":\"card_error\"},\"livemode\":true,\"metadata\":{\"payment_id\":\"rTCSfutgETYU59IzcF652vvQ9\",\"payments_extension\":\"true\",\"payments_extension_type\":\"card\",\"reconciliation_flow\":\"payments_api\",\"shop_id\":\"751927347\"},\"next_action\":null,\"payment_method\":null,\"payment_method_types\":[\"card\"],\"source\":null,\"status\":\"requires_payment_method\"}"</t>
  </si>
  <si>
    <t>gid://shopify/OrderTransaction/8641480261970</t>
  </si>
  <si>
    <t>2026-01-28T11:22:47Z</t>
  </si>
  <si>
    <t>ch_3SuWpgIkWweOM9jA2C8Lsrdt</t>
  </si>
  <si>
    <t>rhWM3sdk4qRCq9NIKrGgSPq7Q</t>
  </si>
  <si>
    <t>pi_3SuWpgIkWweOM9jA2Vt2sohw</t>
  </si>
  <si>
    <t>"{\"id\":\"pi_3SuWpgIkWweOM9jA2Vt2sohw\",\"object\":\"payment_intent\",\"amount\":35970,\"amount_capturable\":0,\"amount_received\":35970,\"canceled_at\":null,\"cancellation_reason\":null,\"capture_method\":\"automatic\",\"latest_charge\":{\"id\":\"ch_3SuWpgIkWweOM9jA2C8Lsrdt\",\"object\":\"charge\",\"amount\":35970,\"application_fee\":\"fee_1SuWqZIkWweOM9jAjANyxFCx\",\"balance_transaction\":\"txn_3SuWpgIkWweOM9jA22XlB25G\",\"captured\":true,\"created\":1769599422,\"currency\":\"eur\",\"failure_code\":null,\"failure_message\":null,\"fraud_details\":{},\"livemode\":true,\"metadata\":{\"payment_id\":\"rhWM3sdk4qRCq9NIKrGgSPq7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WpgIkWweOM9jA2Vt2sohw\",\"payment_method\":\"pm_1SuWpgIkWweOM9jAz38B4PqT\",\"payment_method_details\":{\"card\":{\"amount_authorized\":35970,\"authorization_code\":\"114439\",\"brand\":\"visa\",\"checks\":{\"address_line1_check\":\"unavailable\",\"address_postal_code_check\":\"unavailable\",\"cvc_check\":null},\"country\":\"ES\",\"description\":\"Visa Classic\",\"ds_transaction_id\":null,\"exp_month\":5,\"exp_year\":2029,\"extended_authorization\":{\"status\":\"disabled\"},\"fingerprint\":\"aYCqhGAdqcAkhFYC\",\"funding\":\"credit\",\"iin\":\"409013\",\"incremental_authorization\":{\"status\":\"unavailable\"},\"installments\":null,\"issuer\":\"CAIXABANK S.A.\",\"last4\":\"5121\",\"mandate\":null,\"moto\":false,\"multicapture\":{\"status\":\"unavailable\"},\"network\":\"visa\",\"network_token\":{\"used\":false},\"network_transaction_id\":\"486028410227582\",\"overcapture\":{\"maximum_amount_capturable\":35970,\"status\":\"unavailable\"},\"payment_account_reference\":\"V0010013823139724578661118444\",\"regulated_status\":\"unregulated\",\"three_d_secure\":{\"authentication_flow\":\"challenge\",\"electronic_commerce_indicator\":\"05\",\"exemption_indicator\":null,\"result\":\"authenticated\",\"result_reason\":null,\"transaction_id\":\"ecbd3039-4328-4dea-a582-600d54d917ae\",\"version\":\"2.2.0\"},\"wallet\":null},\"type\":\"card\"},\"refunded\":false,\"source\":null,\"status\":\"succeeded\",\"mit_params\":{\"network_transaction_id\":\"486028410227582\"}},\"confirmation_method\":\"manual\",\"created\":1769599368,\"currency\":\"eur\",\"customer\":null,\"last_payment_error\":null,\"livemode\":true,\"metadata\":{\"payment_id\":\"rhWM3sdk4qRCq9NIKrGgSPq7Q\",\"payments_extension\":\"true\",\"payments_extension_type\":\"card\",\"reconciliation_flow\":\"payments_api\",\"shop_id\":\"751927347\"},\"next_action\":null,\"payment_method\":\"pm_1SuWpgIkWweOM9jAz38B4PqT\",\"payment_method_types\":[\"card\"],\"source\":null,\"status\":\"succeeded\"}"</t>
  </si>
  <si>
    <t>AS-96701</t>
  </si>
  <si>
    <t>gid://shopify/Order/7493028774226</t>
  </si>
  <si>
    <t>gid://shopify/OrderTransaction/8632139186514</t>
  </si>
  <si>
    <t>2026-01-24T21:33:35Z</t>
  </si>
  <si>
    <t>ch_3StESaIkWweOM9jA1BAsVX93</t>
  </si>
  <si>
    <t>rUE3r2y80Q4iTioIK8Ra7kiHR</t>
  </si>
  <si>
    <t>pi_3StESaIkWweOM9jA1nlLzpYY</t>
  </si>
  <si>
    <t>"{\"id\":\"pi_3StESaIkWweOM9jA1nlLzpYY\",\"object\":\"payment_intent\",\"amount\":6475,\"amount_capturable\":0,\"amount_received\":6475,\"canceled_at\":null,\"cancellation_reason\":null,\"capture_method\":\"automatic\",\"latest_charge\":{\"id\":\"ch_3StESaIkWweOM9jA1BAsVX93\",\"object\":\"charge\",\"amount\":6475,\"application_fee\":\"fee_1StEScIkWweOM9jA1bxjQDfL\",\"balance_transaction\":\"txn_3StESaIkWweOM9jA1XyoFLtC\",\"captured\":true,\"created\":1769290417,\"currency\":\"eur\",\"failure_code\":null,\"failure_message\":null,\"fraud_details\":{},\"livemode\":true,\"metadata\":{\"payment_id\":\"rUE3r2y80Q4iTioIK8Ra7kiH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ESaIkWweOM9jA1nlLzpYY\",\"payment_method\":\"pm_1StESaIkWweOM9jAEutfNK9M\",\"payment_method_details\":{\"card\":{\"amount_authorized\":6475,\"authorization_code\":\"832332\",\"brand\":\"visa\",\"checks\":{\"address_line1_check\":\"unavailable\",\"address_postal_code_check\":\"unavailable\",\"cvc_check\":\"pass\"},\"country\":\"ES\",\"description\":\"Visa Classic\",\"ds_transaction_id\":null,\"exp_month\":1,\"exp_year\":2033,\"extended_authorization\":{\"status\":\"disabled\"},\"fingerprint\":\"R8lvrXEXR3FQ658b\",\"funding\":\"credit\",\"iin\":\"494000\",\"incremental_authorization\":{\"status\":\"unavailable\"},\"installments\":null,\"issuer\":\"BANCO BILBAO VIZCAYA ARGENTARIA S.A. (BBVA)\",\"last4\":\"8148\",\"mandate\":null,\"moto\":false,\"multicapture\":{\"status\":\"unavailable\"},\"network\":\"visa\",\"network_token\":{\"used\":false},\"network_transaction_id\":\"486024776185334\",\"overcapture\":{\"maximum_amount_capturable\":6475,\"status\":\"unavailable\"},\"payment_account_reference\":\"V0010013026014614954381145815\",\"regulated_status\":\"unregulated\",\"three_d_secure\":null,\"wallet\":null},\"type\":\"card\"},\"refunded\":false,\"source\":null,\"status\":\"succeeded\",\"mit_params\":{\"network_transaction_id\":\"486024776185334\"}},\"confirmation_method\":\"manual\",\"created\":1769290416,\"currency\":\"eur\",\"customer\":null,\"last_payment_error\":null,\"livemode\":true,\"metadata\":{\"payment_id\":\"rUE3r2y80Q4iTioIK8Ra7kiHR\",\"payments_extension\":\"true\",\"payments_extension_type\":\"card\",\"reconciliation_flow\":\"payments_api\",\"shop_id\":\"751927347\"},\"next_action\":null,\"payment_method\":\"pm_1StESaIkWweOM9jAEutfNK9M\",\"payment_method_types\":[\"card\"],\"source\":null,\"status\":\"succeeded\"}"</t>
  </si>
  <si>
    <t>AS-95899</t>
  </si>
  <si>
    <t>gid://shopify/Order/7427695083858</t>
  </si>
  <si>
    <t>gid://shopify/OrderTransaction/8601326813522</t>
  </si>
  <si>
    <t>2026-01-14T10:06:03Z</t>
  </si>
  <si>
    <t>5CD87826NE329532W</t>
  </si>
  <si>
    <t>"{\"id\":\"5CD87826NE329532W\",\"intent\":\"CAPTURE\",\"status\":\"COMPLETED\",\"payment_source\":{\"paypal\":{\"email_address\":\"frederike1201@gmail.com\",\"account_id\":\"SU6VYBM7ULPVQ\",\"account_status\":\"VERIFIED\",\"name\":{\"given_name\":\"Frederike\",\"surname\":\"M\u00fcller\"},\"phone_number\":{\"national_number\":\"17678944560\"},\"address\":{\"address_line_1\":\"In der Doberau 9\",\"admin_area_2\":\"Jena\",\"postal_code\":\"07749\",\"country_code\":\"DE\"}}},\"purchase_units\":[{\"reference_id\":\"default\",\"amount\":{\"currency_code\":\"EUR\",\"value\":\"37.90\",\"breakdown\":{\"item_total\":{\"currency_code\":\"EUR\",\"value\":\"32.95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Disco Inferno - Samantha Hearn - P\u00f3ster \\/ Sin marco \\/ 50x70\",\"custom_id\":\"{\\\"shop_id\\\":751927347,\\\"session_id\\\":\\\"rEsV1hwY7qK45GEt5HAUz0DMB\\\"}\",\"invoice_id\":\"rEsV1hwY7qK45GEt5HAUz0DMB\",\"items\":[{\"name\":\"Disco Inferno - Samantha Hearn - P\u00f3ster \\/ Sin marco \\/ 50x70\",\"unit_amount\":{\"currency_code\":\"EUR\",\"value\":\"32.95\"},\"tax\":{\"currency_code\":\"EUR\",\"value\":\"0.00\"},\"quantity\":\"1\"}],\"shipping\":{\"name\":{\"full_name\":\"Frederike M\u00fcller\"},\"address\":{\"address_line_1\":\"In der Doberau 9\",\"admin_area_2\":\"Jena\",\"postal_code\":\"07749\",\"country_code\":\"DE\"}},\"supplementary_data\":{\"tax_nexus\":[]},\"payments\":{\"captures\":[{\"id\":\"0JU2091895513794J\",\"status\":\"COMPLETED\",\"amount\":{\"currency_code\":\"EUR\",\"value\":\"37.90\"},\"final_capture\":true,\"disbursement_mode\":\"INSTANT\",\"seller_protection\":{\"status\":\"ELIGIBLE\",\"dispute_categories\":[\"ITEM_NOT_RECEIVED\",\"UNAUTHORIZED_TRANSACTION\"]},\"seller_receivable_breakdown\":{\"gross_amount\":{\"currency_code\":\"EUR\",\"value\":\"37.90\"},\"paypal_fee\":{\"currency_code\":\"EUR\",\"value\":\"1.45\"},\"net_amount\":{\"currency_code\":\"EUR\",\"value\":\"36.45\"}},\"invoice_id\":\"rEsV1hwY7qK45GEt5HAUz0DMB\",\"custom_id\":\"{\\\"shop_id\\\":751927347,\\\"session_id\\\":\\\"rEsV1hwY7qK45GEt5HAUz0DMB\\\"}\",\"links\":[{\"href\":\"https:\\/\\/api.paypal.com\\/v2\\/payments\\/captures\\/0JU2091895513794J\",\"rel\":\"self\",\"method\":\"GET\"},{\"href\":\"https:\\/\\/api.paypal.com\\/v2\\/payments\\/captures\\/0JU2091895513794J\\/refund\",\"rel\":\"refund\",\"method\":\"POST\"},{\"href\":\"https:\\/\\/api.paypal.com\\/v2\\/checkout\\/orders\\/5CD87826NE329532W\",\"rel\":\"up\",\"method\":\"GET\"}],\"create_time\":\"2026-01-14T10:06:05Z\",\"update_time\":\"2026-01-14T10:06:05Z\"}]}}],\"payer\":{\"name\":{\"given_name\":\"Frederike\",\"surname\":\"M\u00fcller\"},\"email_address\":\"frederike1201@gmail.com\",\"payer_id\":\"SU6VYBM7ULPVQ\",\"phone\":{\"phone_number\":{\"national_number\":\"17678944560\"}},\"address\":{\"address_line_1\":\"In der Doberau 9\",\"admin_area_2\":\"Jena\",\"postal_code\":\"07749\",\"country_code\":\"DE\"}},\"create_time\":\"2026-01-14T10:04:28Z\",\"update_time\":\"2026-01-14T10:06:05Z\",\"links\":[{\"href\":\"https:\\/\\/api.paypal.com\\/v2\\/checkout\\/orders\\/5CD87826NE329532W\",\"rel\":\"self\",\"method\":\"GET\"}]}"</t>
  </si>
  <si>
    <t>AS-95788</t>
  </si>
  <si>
    <t>gid://shopify/Order/7425032192338</t>
  </si>
  <si>
    <t>gid://shopify/OrderTransaction/8597714829650</t>
  </si>
  <si>
    <t>2026-01-12T21:19:59Z</t>
  </si>
  <si>
    <t>ch_3SosWpIkWweOM9jA2l66tUNg</t>
  </si>
  <si>
    <t>r7PSWVChVCMNlMguJSJIpX7rE</t>
  </si>
  <si>
    <t>pi_3SosWpIkWweOM9jA2uIK88nC</t>
  </si>
  <si>
    <t>"{\"id\":\"pi_3SosWpIkWweOM9jA2uIK88nC\",\"object\":\"payment_intent\",\"amount\":10611,\"amount_capturable\":0,\"amount_received\":10611,\"canceled_at\":null,\"cancellation_reason\":null,\"capture_method\":\"automatic\",\"latest_charge\":{\"id\":\"ch_3SosWpIkWweOM9jA2l66tUNg\",\"object\":\"charge\",\"amount\":10611,\"application_fee\":\"fee_1SosWqIkWweOM9jANS8pRgl5\",\"balance_transaction\":\"txn_3SosWpIkWweOM9jA2wZbpb5n\",\"captured\":true,\"created\":1768252800,\"currency\":\"eur\",\"failure_code\":null,\"failure_message\":null,\"fraud_details\":{},\"livemode\":true,\"metadata\":{\"payment_id\":\"r7PSWVChVCMNlMguJSJIpX7r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sWpIkWweOM9jA2uIK88nC\",\"payment_method\":\"pm_1SosWpIkWweOM9jAYJjwzB72\",\"payment_method_details\":{\"card\":{\"amount_authorized\":10611,\"authorization_code\":\"052504\",\"brand\":\"mastercard\",\"checks\":{\"address_line1_check\":\"unavailable\",\"address_postal_code_check\":\"unavailable\",\"cvc_check\":\"pass\"},\"country\":\"ES\",\"description\":\"MasterCard Prepaid Card (Non-US)\",\"ds_transaction_id\":null,\"exp_month\":1,\"exp_year\":2026,\"extended_authorization\":{\"status\":\"disabled\"},\"fingerprint\":\"lv1oQxMMCgTfSvZi\",\"funding\":\"prepaid\",\"iin\":\"510087\",\"incremental_authorization\":{\"status\":\"unavailable\"},\"installments\":null,\"issuer\":\"BANCO SANTANDER S.A.\",\"last4\":\"8402\",\"mandate\":null,\"moto\":false,\"multicapture\":{\"status\":\"unavailable\"},\"network\":\"mastercard\",\"network_token\":{\"used\":false},\"network_transaction_id\":\"MRGVOWXQL0112\",\"overcapture\":{\"maximum_amount_capturable\":10611,\"status\":\"unavailable\"},\"payment_account_reference\":\"5001AJ52T84HKBLUPF5ASN7EHCSH5\",\"regulated_status\":\"unregulated\",\"three_d_secure\":null,\"wallet\":null},\"type\":\"card\"},\"refunded\":false,\"source\":null,\"status\":\"succeeded\",\"mit_params\":{\"network_transaction_id\":\"MRGVOWXQL0112\"}},\"confirmation_method\":\"manual\",\"created\":1768252799,\"currency\":\"eur\",\"customer\":null,\"last_payment_error\":null,\"livemode\":true,\"metadata\":{\"payment_id\":\"r7PSWVChVCMNlMguJSJIpX7rE\",\"payments_extension\":\"true\",\"payments_extension_type\":\"card\",\"reconciliation_flow\":\"payments_api\",\"shop_id\":\"751927347\"},\"next_action\":null,\"payment_method\":\"pm_1SosWpIkWweOM9jAYJjwzB72\",\"payment_method_types\":[\"card\"],\"source\":null,\"status\":\"succeeded\"}"</t>
  </si>
  <si>
    <t>gid://shopify/OrderTransaction/8607486214482</t>
  </si>
  <si>
    <t>2026-01-16T11:07:56Z</t>
  </si>
  <si>
    <t>re_3SosWpIkWweOM9jA2u5cv4j7</t>
  </si>
  <si>
    <t>zMfGEPXl17gn33c8XEBZyUUHb</t>
  </si>
  <si>
    <t>"{\"id\":\"re_3SosWpIkWweOM9jA2u5cv4j7\",\"amount\":10611,\"balance_transaction\":\"txn_3SosWpIkWweOM9jA2wdR1IHo\",\"charge\":{\"id\":\"ch_3SosWpIkWweOM9jA2l66tUNg\",\"object\":\"charge\",\"amount\":10611,\"application_fee\":\"fee_1SosWqIkWweOM9jANS8pRgl5\",\"balance_transaction\":\"txn_3SosWpIkWweOM9jA2wZbpb5n\",\"captured\":true,\"created\":1768252800,\"currency\":\"eur\",\"failure_code\":null,\"failure_message\":null,\"fraud_details\":{},\"livemode\":true,\"metadata\":{\"payment_id\":\"r7PSWVChVCMNlMguJSJIpX7r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sWpIkWweOM9jA2uIK88nC\",\"payment_method\":\"pm_1SosWpIkWweOM9jAYJjwzB72\",\"payment_method_details\":{\"card\":{\"amount_authorized\":10611,\"authorization_code\":\"052504\",\"brand\":\"mastercard\",\"checks\":{\"address_line1_check\":\"unavailable\",\"address_postal_code_check\":\"unavailable\",\"cvc_check\":\"pass\"},\"country\":\"ES\",\"description\":\"MasterCard Prepaid Card (Non-US)\",\"ds_transaction_id\":null,\"exp_month\":1,\"exp_year\":2026,\"extended_authorization\":{\"status\":\"disabled\"},\"fingerprint\":\"lv1oQxMMCgTfSvZi\",\"funding\":\"prepaid\",\"iin\":\"510087\",\"incremental_authorization\":{\"status\":\"unavailable\"},\"installments\":null,\"issuer\":\"BANCO SANTANDER S.A.\",\"last4\":\"8402\",\"mandate\":null,\"moto\":false,\"multicapture\":{\"status\":\"unavailable\"},\"network\":\"mastercard\",\"network_token\":{\"used\":false},\"network_transaction_id\":\"MRGVOWXQL0112\",\"overcapture\":{\"maximum_amount_capturable\":10611,\"status\":\"unavailable\"},\"payment_account_reference\":\"5001AJ52T84HKBLUPF5ASN7EHCSH5\",\"regulated_status\":\"unregulated\",\"three_d_secure\":null,\"wallet\":null},\"type\":\"card\"},\"refunded\":true,\"source\":null,\"status\":\"succeeded\",\"mit_params\":{\"network_transaction_id\":\"MRGVOWXQL0112\"}},\"object\":\"refund\",\"reason\":null,\"status\":\"succeeded\",\"created\":1768561676,\"currency\":\"eur\",\"metadata\":{\"payments_extension\":\"true\",\"payments_extension_type\":\"card\",\"reconciliation_flow\":\"payments_api\",\"refund_id\":\"zMfGEPXl17gn33c8XEBZyUUHb\"},\"payment_method_details\":{\"card\":{\"acquirer_reference_number\":null,\"acquirer_reference_number_status\":\"pending\"},\"type\":\"card\"},\"mit_params\":{}}"</t>
  </si>
  <si>
    <t>AS-96967</t>
  </si>
  <si>
    <t>gid://shopify/Order/7500358484306</t>
  </si>
  <si>
    <t>gid://shopify/OrderTransaction/8641156743506</t>
  </si>
  <si>
    <t>2026-01-28T09:08:49Z</t>
  </si>
  <si>
    <t>ch_3SuUk2IkWweOM9jA2F8nYfR8</t>
  </si>
  <si>
    <t>rIbmaWL1wOnHiqspGjcIGikTT</t>
  </si>
  <si>
    <t>pi_3SuUk2IkWweOM9jA2MdGuhaU</t>
  </si>
  <si>
    <t>"{\"id\":\"pi_3SuUk2IkWweOM9jA2MdGuhaU\",\"object\":\"payment_intent\",\"amount\":1790,\"amount_capturable\":0,\"amount_received\":1790,\"canceled_at\":null,\"cancellation_reason\":null,\"capture_method\":\"automatic\",\"latest_charge\":{\"id\":\"ch_3SuUk2IkWweOM9jA2F8nYfR8\",\"object\":\"charge\",\"amount\":1790,\"application_fee\":\"fee_1SuUk4IkWweOM9jAOioBXZSS\",\"balance_transaction\":\"txn_3SuUk2IkWweOM9jA2UNxTxxV\",\"captured\":true,\"created\":1769591330,\"currency\":\"eur\",\"failure_code\":null,\"failure_message\":null,\"fraud_details\":{},\"livemode\":true,\"metadata\":{\"payment_id\":\"rIbmaWL1wOnHiqspGjcIGikT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Uk2IkWweOM9jA2MdGuhaU\",\"payment_method\":\"pm_1SuUk2IkWweOM9jAebufZlv7\",\"payment_method_details\":{\"card\":{\"amount_authorized\":1790,\"authorization_code\":\"967961\",\"brand\":\"mastercard\",\"checks\":{\"address_line1_check\":null,\"address_postal_code_check\":null,\"cvc_check\":null},\"country\":\"IT\",\"description\":\"Debit MasterCard\",\"ds_transaction_id\":null,\"exp_month\":1,\"exp_year\":2029,\"extended_authorization\":{\"status\":\"disabled\"},\"fingerprint\":\"w7pDJ64YPdZYGwOa\",\"funding\":\"debit\",\"iin\":\"532800\",\"incremental_authorization\":{\"status\":\"unavailable\"},\"installments\":null,\"issuer\":\"BPER BANCA S.P.A.\",\"last4\":\"0000\",\"mandate\":null,\"moto\":false,\"multicapture\":{\"status\":\"unavailable\"},\"network\":\"mastercard\",\"network_token\":{\"used\":false},\"network_transaction_id\":\"MDSLBOBDD0128\",\"overcapture\":{\"maximum_amount_capturable\":1790,\"status\":\"unavailable\"},\"payment_account_reference\":\"50011XRQ6S7TYISQXKILKOH3GG8FV\",\"regulated_status\":\"unregulated\",\"three_d_secure\":null,\"wallet\":{\"apple_pay\":{\"type\":\"apple_pay\"},\"dynamic_last4\":\"0084\",\"type\":\"apple_pay\"}},\"type\":\"card\"},\"refunded\":false,\"source\":null,\"status\":\"succeeded\",\"mit_params\":{\"network_transaction_id\":\"MDSLBOBDD0128\"}},\"confirmation_method\":\"manual\",\"created\":1769591330,\"currency\":\"eur\",\"customer\":null,\"last_payment_error\":null,\"livemode\":true,\"metadata\":{\"payment_id\":\"rIbmaWL1wOnHiqspGjcIGikTT\",\"payments_extension\":\"true\",\"payments_extension_type\":\"card\",\"reconciliation_flow\":\"payments_api\",\"shop_id\":\"751927347\"},\"next_action\":null,\"payment_method\":\"pm_1SuUk2IkWweOM9jAebufZlv7\",\"payment_method_types\":[\"card\"],\"source\":null,\"status\":\"succeeded\"}"</t>
  </si>
  <si>
    <t>AS-95527</t>
  </si>
  <si>
    <t>gid://shopify/Order/7418180370770</t>
  </si>
  <si>
    <t>gid://shopify/OrderTransaction/8591044280658</t>
  </si>
  <si>
    <t>2026-01-10T08:29:21Z</t>
  </si>
  <si>
    <t>ch_3SnxXyIkWweOM9jA2vmK3Bwn</t>
  </si>
  <si>
    <t>rejuaJTxboPV3aWUZp6rT4sVk</t>
  </si>
  <si>
    <t>pi_3SnxXyIkWweOM9jA2RX62bpe</t>
  </si>
  <si>
    <t>"{\"id\":\"pi_3SnxXyIkWweOM9jA2RX62bpe\",\"object\":\"payment_intent\",\"amount\":8590,\"amount_capturable\":0,\"amount_received\":8590,\"canceled_at\":null,\"cancellation_reason\":null,\"capture_method\":\"automatic\",\"latest_charge\":{\"id\":\"ch_3SnxXyIkWweOM9jA2vmK3Bwn\",\"object\":\"charge\",\"amount\":8590,\"application_fee\":\"fee_1SnxY0IkWweOM9jA9frtHevX\",\"balance_transaction\":\"txn_3SnxXyIkWweOM9jA2h0Uyymn\",\"captured\":true,\"created\":1768033763,\"currency\":\"eur\",\"failure_code\":null,\"failure_message\":null,\"fraud_details\":{},\"livemode\":true,\"metadata\":{\"payment_id\":\"rejuaJTxboPV3aWUZp6rT4sV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xXyIkWweOM9jA2RX62bpe\",\"payment_method\":\"pm_1SnxXyIkWweOM9jApWxVufqv\",\"payment_method_details\":{\"card\":{\"amount_authorized\":8590,\"authorization_code\":\"734313\",\"brand\":\"visa\",\"checks\":{\"address_line1_check\":\"fail\",\"address_postal_code_check\":\"pass\",\"cvc_check\":\"pass\"},\"country\":\"DE\",\"description\":\"Visa Classic\",\"ds_transaction_id\":null,\"exp_month\":4,\"exp_year\":2031,\"extended_authorization\":{\"status\":\"disabled\"},\"fingerprint\":\"LSd6DxkJ4UKKABi4\",\"funding\":\"credit\",\"iin\":\"401849\",\"incremental_authorization\":{\"status\":\"unavailable\"},\"installments\":null,\"issuer\":\"COMMERZBANK AG\",\"last4\":\"3601\",\"mandate\":null,\"moto\":false,\"multicapture\":{\"status\":\"unavailable\"},\"network\":\"visa\",\"network_token\":{\"used\":false},\"network_transaction_id\":\"486010305633098\",\"overcapture\":{\"maximum_amount_capturable\":8590,\"status\":\"unavailable\"},\"payment_account_reference\":\"V0010013825326502821639952656\",\"regulated_status\":\"unregulated\",\"three_d_secure\":null,\"wallet\":null},\"type\":\"card\"},\"refunded\":false,\"source\":null,\"status\":\"succeeded\",\"mit_params\":{\"network_transaction_id\":\"486010305633098\"}},\"confirmation_method\":\"manual\",\"created\":1768033762,\"currency\":\"eur\",\"customer\":null,\"last_payment_error\":null,\"livemode\":true,\"metadata\":{\"payment_id\":\"rejuaJTxboPV3aWUZp6rT4sVk\",\"payments_extension\":\"true\",\"payments_extension_type\":\"card\",\"reconciliation_flow\":\"payments_api\",\"shop_id\":\"751927347\"},\"next_action\":null,\"payment_method\":\"pm_1SnxXyIkWweOM9jApWxVufqv\",\"payment_method_types\":[\"card\"],\"source\":null,\"status\":\"succeeded\"}"</t>
  </si>
  <si>
    <t>gid://shopify/OrderTransaction/8596045594962</t>
  </si>
  <si>
    <t>2026-01-12T10:07:51Z</t>
  </si>
  <si>
    <t>re_3SnxXyIkWweOM9jA2x6Aog8e</t>
  </si>
  <si>
    <t>z8ythr6Z3fd1tvxQiHTL55cQO</t>
  </si>
  <si>
    <t>"{\"id\":\"re_3SnxXyIkWweOM9jA2x6Aog8e\",\"amount\":859,\"balance_transaction\":\"txn_3SnxXyIkWweOM9jA24dUG9sX\",\"charge\":{\"id\":\"ch_3SnxXyIkWweOM9jA2vmK3Bwn\",\"object\":\"charge\",\"amount\":8590,\"application_fee\":\"fee_1SnxY0IkWweOM9jA9frtHevX\",\"balance_transaction\":\"txn_3SnxXyIkWweOM9jA2h0Uyymn\",\"captured\":true,\"created\":1768033763,\"currency\":\"eur\",\"failure_code\":null,\"failure_message\":null,\"fraud_details\":{},\"livemode\":true,\"metadata\":{\"payment_id\":\"rejuaJTxboPV3aWUZp6rT4sV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xXyIkWweOM9jA2RX62bpe\",\"payment_method\":\"pm_1SnxXyIkWweOM9jApWxVufqv\",\"payment_method_details\":{\"card\":{\"amount_authorized\":8590,\"authorization_code\":\"734313\",\"brand\":\"visa\",\"checks\":{\"address_line1_check\":\"fail\",\"address_postal_code_check\":\"pass\",\"cvc_check\":\"pass\"},\"country\":\"DE\",\"description\":\"Visa Classic\",\"ds_transaction_id\":null,\"exp_month\":4,\"exp_year\":2031,\"extended_authorization\":{\"status\":\"disabled\"},\"fingerprint\":\"LSd6DxkJ4UKKABi4\",\"funding\":\"credit\",\"iin\":\"401849\",\"incremental_authorization\":{\"status\":\"unavailable\"},\"installments\":null,\"issuer\":\"COMMERZBANK AG\",\"last4\":\"3601\",\"mandate\":null,\"moto\":false,\"multicapture\":{\"status\":\"unavailable\"},\"network\":\"visa\",\"network_token\":{\"used\":false},\"network_transaction_id\":\"486010305633098\",\"overcapture\":{\"maximum_amount_capturable\":8590,\"status\":\"unavailable\"},\"payment_account_reference\":\"V0010013825326502821639952656\",\"regulated_status\":\"unregulated\",\"three_d_secure\":null,\"wallet\":null},\"type\":\"card\"},\"refunded\":false,\"source\":null,\"status\":\"succeeded\",\"mit_params\":{\"network_transaction_id\":\"486010305633098\"}},\"object\":\"refund\",\"reason\":null,\"status\":\"succeeded\",\"created\":1768212472,\"currency\":\"eur\",\"metadata\":{\"payments_extension\":\"true\",\"payments_extension_type\":\"card\",\"reconciliation_flow\":\"payments_api\",\"refund_id\":\"z8ythr6Z3fd1tvxQiHTL55cQO\"},\"payment_method_details\":{\"card\":{\"acquirer_reference_number\":null,\"acquirer_reference_number_status\":\"pending\"},\"type\":\"card\"},\"mit_params\":{}}"</t>
  </si>
  <si>
    <t>AS-94830</t>
  </si>
  <si>
    <t>gid://shopify/Order/7393640218962</t>
  </si>
  <si>
    <t>gid://shopify/OrderTransaction/8566721249618</t>
  </si>
  <si>
    <t>2026-01-01T18:27:13Z</t>
  </si>
  <si>
    <t>ch_3SkqabIkWweOM9jA0iqsnKKa</t>
  </si>
  <si>
    <t>rVchTq1inG5U9uHeM0AJbJBu6</t>
  </si>
  <si>
    <t>pi_3SkqabIkWweOM9jA0NJt8xSC</t>
  </si>
  <si>
    <t>"{\"id\":\"pi_3SkqabIkWweOM9jA0NJt8xSC\",\"object\":\"payment_intent\",\"amount\":5931,\"amount_capturable\":0,\"amount_received\":5931,\"canceled_at\":null,\"cancellation_reason\":null,\"capture_method\":\"automatic\",\"latest_charge\":{\"id\":\"ch_3SkqabIkWweOM9jA0iqsnKKa\",\"object\":\"charge\",\"amount\":5931,\"application_fee\":\"fee_1SkqaeIkWweOM9jAYwhS8leQ\",\"balance_transaction\":\"txn_3SkqabIkWweOM9jA0LLOU7LN\",\"captured\":true,\"created\":1767292035,\"currency\":\"eur\",\"failure_code\":null,\"failure_message\":null,\"fraud_details\":{},\"livemode\":true,\"metadata\":{\"payment_id\":\"rVchTq1inG5U9uHeM0AJbJBu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qabIkWweOM9jA0NJt8xSC\",\"payment_method\":\"pm_1SkqabIkWweOM9jAh6V6iwWm\",\"payment_method_details\":{\"card\":{\"amount_authorized\":5931,\"authorization_code\":\"767829\",\"brand\":\"visa\",\"checks\":{\"address_line1_check\":\"unavailable\",\"address_postal_code_check\":\"unavailable\",\"cvc_check\":\"pass\"},\"country\":\"ES\",\"description\":\"Visa Gold\",\"ds_transaction_id\":null,\"exp_month\":10,\"exp_year\":2030,\"extended_authorization\":{\"status\":\"disabled\"},\"fingerprint\":\"HpEWMvcsNDXJt0nY\",\"funding\":\"credit\",\"iin\":\"432264\",\"incremental_authorization\":{\"status\":\"unavailable\"},\"installments\":null,\"issuer\":\"CAIXABANK S.A.\",\"last4\":\"8136\",\"mandate\":null,\"moto\":false,\"multicapture\":{\"status\":\"unavailable\"},\"network\":\"visa\",\"network_token\":{\"used\":false},\"network_transaction_id\":\"486001664358125\",\"overcapture\":{\"maximum_amount_capturable\":5931,\"status\":\"unavailable\"},\"payment_account_reference\":\"V0010013018326808349932643401\",\"regulated_status\":\"unregulated\",\"three_d_secure\":null,\"wallet\":null},\"type\":\"card\"},\"refunded\":false,\"source\":null,\"status\":\"succeeded\",\"mit_params\":{\"network_transaction_id\":\"486001664358125\"}},\"confirmation_method\":\"manual\",\"created\":1767292033,\"currency\":\"eur\",\"customer\":null,\"last_payment_error\":null,\"livemode\":true,\"metadata\":{\"payment_id\":\"rVchTq1inG5U9uHeM0AJbJBu6\",\"payments_extension\":\"true\",\"payments_extension_type\":\"card\",\"reconciliation_flow\":\"payments_api\",\"shop_id\":\"751927347\"},\"next_action\":null,\"payment_method\":\"pm_1SkqabIkWweOM9jAh6V6iwWm\",\"payment_method_types\":[\"card\"],\"source\":null,\"status\":\"succeeded\"}"</t>
  </si>
  <si>
    <t>AS-95821</t>
  </si>
  <si>
    <t>gid://shopify/Order/7425768784210</t>
  </si>
  <si>
    <t>gid://shopify/OrderTransaction/8598660251986</t>
  </si>
  <si>
    <t>2026-01-13T10:07:15Z</t>
  </si>
  <si>
    <t>4FS02539GT513282K</t>
  </si>
  <si>
    <t>"{\"id\":\"4FS02539GT513282K\",\"intent\":\"CAPTURE\",\"status\":\"COMPLETED\",\"payment_source\":{\"paypal\":{\"email_address\":\"giovanninicecile@gmail.com\",\"account_id\":\"HMCZAK5YFZQ6Q\",\"account_status\":\"VERIFIED\",\"name\":{\"given_name\":\"Cecile\",\"surname\":\"giovannini\"},\"phone_number\":{\"national_number\":\"410797871306\"},\"address\":{\"address_line_1\":\"le peil neu 6\",\"admin_area_2\":\"Ravoire\",\"admin_area_1\":\"VS\",\"postal_code\":\"1928\",\"country_code\":\"CH\"}}},\"purchase_units\":[{\"reference_id\":\"default\",\"amount\":{\"currency_code\":\"EUR\",\"value\":\"26.90\",\"breakdown\":{\"item_total\":{\"currency_code\":\"EUR\",\"value\":\"21.95\"},\"shipping\":{\"currency_code\":\"EUR\",\"value\":\"4.95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Colgador para p\u00f3ster de 70cm de madera y color roble\",\"custom_id\":\"{\\\"shop_id\\\":751927347,\\\"session_id\\\":\\\"rIDpqpyKLvxrU4NXHG2jXJ4YT\\\"}\",\"invoice_id\":\"rIDpqpyKLvxrU4NXHG2jXJ4YT\",\"items\":[{\"name\":\"Colgador para p\u00f3ster de 70cm de madera y color roble\",\"unit_amount\":{\"currency_code\":\"EUR\",\"value\":\"21.95\"},\"tax\":{\"currency_code\":\"EUR\",\"value\":\"0.00\"},\"quantity\":\"1\"}],\"shipping\":{\"name\":{\"full_name\":\"Cecile giovannini\"},\"address\":{\"address_line_1\":\"Via dei Cinque Santi 1, 52\",\"admin_area_2\":\"Genova\",\"admin_area_1\":\"Genova\",\"postal_code\":\"16134\",\"country_code\":\"IT\"}},\"supplementary_data\":{\"tax_nexus\":[]},\"payments\":{\"captures\":[{\"id\":\"0T014561YC6917743\",\"status\":\"COMPLETED\",\"amount\":{\"currency_code\":\"EUR\",\"value\":\"26.90\"},\"final_capture\":true,\"disbursement_mode\":\"INSTANT\",\"seller_protection\":{\"status\":\"ELIGIBLE\",\"dispute_categories\":[\"ITEM_NOT_RECEIVED\",\"UNAUTHORIZED_TRANSACTION\"]},\"seller_receivable_breakdown\":{\"gross_amount\":{\"currency_code\":\"EUR\",\"value\":\"26.90\"},\"paypal_fee\":{\"currency_code\":\"EUR\",\"value\":\"1.67\"},\"net_amount\":{\"currency_code\":\"EUR\",\"value\":\"25.23\"}},\"invoice_id\":\"rIDpqpyKLvxrU4NXHG2jXJ4YT\",\"custom_id\":\"{\\\"shop_id\\\":751927347,\\\"session_id\\\":\\\"rIDpqpyKLvxrU4NXHG2jXJ4YT\\\"}\",\"links\":[{\"href\":\"https:\\/\\/api.paypal.com\\/v2\\/payments\\/captures\\/0T014561YC6917743\",\"rel\":\"self\",\"method\":\"GET\"},{\"href\":\"https:\\/\\/api.paypal.com\\/v2\\/payments\\/captures\\/0T014561YC6917743\\/refund\",\"rel\":\"refund\",\"method\":\"POST\"},{\"href\":\"https:\\/\\/api.paypal.com\\/v2\\/checkout\\/orders\\/4FS02539GT513282K\",\"rel\":\"up\",\"method\":\"GET\"}],\"create_time\":\"2026-01-13T10:07:17Z\",\"update_time\":\"2026-01-13T10:07:17Z\"}]}}],\"payer\":{\"name\":{\"given_name\":\"Cecile\",\"surname\":\"giovannini\"},\"email_address\":\"giovanninicecile@gmail.com\",\"payer_id\":\"HMCZAK5YFZQ6Q\",\"phone\":{\"phone_number\":{\"national_number\":\"410797871306\"}},\"address\":{\"address_line_1\":\"le peil neu 6\",\"admin_area_2\":\"Ravoire\",\"admin_area_1\":\"VS\",\"postal_code\":\"1928\",\"country_code\":\"CH\"}},\"create_time\":\"2026-01-13T10:06:11Z\",\"update_time\":\"2026-01-13T10:07:17Z\",\"links\":[{\"href\":\"https:\\/\\/api.paypal.com\\/v2\\/checkout\\/orders\\/4FS02539GT513282K\",\"rel\":\"self\",\"method\":\"GET\"}]}"</t>
  </si>
  <si>
    <t>gid://shopify/OrderTransaction/8647269417298</t>
  </si>
  <si>
    <t>2026-01-30T10:59:05Z</t>
  </si>
  <si>
    <t>zOk4LsLOU3GfMWRsSHcJMDTeX</t>
  </si>
  <si>
    <t>"{\"status\":\"COMPLETED\",\"id\":\"8NB13498GY611464S\",\"amount\":\"21.95\",\"currency\":\"EUR\",\"created_at\":\"2026-01-30T02:59:06-08:00\",\"updated_at\":\"2026-01-30T02:59:06-08:00\",\"seller_payable_breakdown\":{\"gross_amount\":{\"currency_code\":\"EUR\",\"value\":\"21.95\"},\"paypal_fee\":{\"currency_code\":\"EUR\",\"value\":\"0.00\"},\"net_amount\":{\"currency_code\":\"EUR\",\"value\":\"21.95\"},\"total_refunded_amount\":{\"currency_code\":\"EUR\",\"value\":\"21.95\"}},\"invoice_id\":{\"invoice_id\":\"rIDpqpyKLvxrU4NXHG2jXJ4YT\"},\"custom_id\":{\"shop_id\":751927347,\"session_id\":\"zOk4LsLOU3GfMWRsSHcJMDTeX\"}}"</t>
  </si>
  <si>
    <t>gid://shopify/OrderTransaction/8647340851538</t>
  </si>
  <si>
    <t>2026-01-30T11:30:52Z</t>
  </si>
  <si>
    <t>zBDuZNELP1M2BAPGUarlEwNbL</t>
  </si>
  <si>
    <t>"{\"status\":\"COMPLETED\",\"id\":\"45227641X8653563M\",\"amount\":\"4.95\",\"currency\":\"EUR\",\"created_at\":\"2026-01-30T03:30:53-08:00\",\"updated_at\":\"2026-01-30T03:30:53-08:00\",\"seller_payable_breakdown\":{\"gross_amount\":{\"currency_code\":\"EUR\",\"value\":\"4.95\"},\"paypal_fee\":{\"currency_code\":\"EUR\",\"value\":\"0.00\"},\"net_amount\":{\"currency_code\":\"EUR\",\"value\":\"4.95\"},\"total_refunded_amount\":{\"currency_code\":\"EUR\",\"value\":\"26.90\"}},\"invoice_id\":{\"invoice_id\":\"rIDpqpyKLvxrU4NXHG2jXJ4YT\"},\"custom_id\":{\"shop_id\":751927347,\"session_id\":\"zBDuZNELP1M2BAPGUarlEwNbL\"}}"</t>
  </si>
  <si>
    <t>AS-95213</t>
  </si>
  <si>
    <t>gid://shopify/Order/7409611768146</t>
  </si>
  <si>
    <t>gid://shopify/OrderTransaction/8580787962194</t>
  </si>
  <si>
    <t>2026-01-06T15:48:44Z</t>
  </si>
  <si>
    <t>ch_3SmcUyIkWweOM9jA0Ux4LI1M</t>
  </si>
  <si>
    <t>r4cZyGJMyaX0kDCWD4IMRSBoG</t>
  </si>
  <si>
    <t>pi_3SmcUyIkWweOM9jA0KYdAJ4g</t>
  </si>
  <si>
    <t>"{\"id\":\"pi_3SmcUyIkWweOM9jA0KYdAJ4g\",\"object\":\"payment_intent\",\"amount\":3490,\"amount_capturable\":0,\"amount_received\":3490,\"canceled_at\":null,\"cancellation_reason\":null,\"capture_method\":\"automatic\",\"latest_charge\":{\"id\":\"ch_3SmcUyIkWweOM9jA0Ux4LI1M\",\"object\":\"charge\",\"amount\":3490,\"application_fee\":\"fee_1SmcV2IkWweOM9jAALXSwJyj\",\"balance_transaction\":\"txn_3SmcUyIkWweOM9jA0Ftkum4Z\",\"captured\":true,\"created\":1767714527,\"currency\":\"eur\",\"failure_code\":null,\"failure_message\":null,\"fraud_details\":{},\"livemode\":true,\"metadata\":{\"payment_id\":\"r4cZyGJMyaX0kDCWD4IMRSBoG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cUyIkWweOM9jA0KYdAJ4g\",\"payment_method\":\"pm_1SmcUyIkWweOM9jAr818Mfc4\",\"payment_method_details\":{\"card\":{\"amount_authorized\":3490,\"authorization_code\":\"368122\",\"brand\":\"visa\",\"checks\":{\"address_line1_check\":\"fail\",\"address_postal_code_check\":\"pass\",\"cvc_check\":\"pass\"},\"country\":\"FR\",\"description\":\"Visa Gold\",\"ds_transaction_id\":null,\"exp_month\":2,\"exp_year\":2027,\"extended_authorization\":{\"status\":\"disabled\"},\"fingerprint\":\"6SlaYtvj7rPmvPBU\",\"funding\":\"credit\",\"iin\":\"456140\",\"incremental_authorization\":{\"status\":\"unavailable\"},\"installments\":null,\"issuer\":\"SOCIETE GENERALE S.A.\",\"last4\":\"1667\",\"mandate\":null,\"moto\":false,\"multicapture\":{\"status\":\"unavailable\"},\"network\":\"visa\",\"network_token\":{\"used\":false},\"network_transaction_id\":\"486006569279558\",\"overcapture\":{\"maximum_amount_capturable\":3490,\"status\":\"unavailable\"},\"payment_account_reference\":\"V001AAG0000410499100000000000\",\"regulated_status\":\"unregulated\",\"three_d_secure\":{\"authentication_flow\":\"frictionless\",\"electronic_commerce_indicator\":\"07\",\"exemption_indicator\":null,\"result\":\"exempted\",\"result_reason\":null,\"transaction_id\":\"f38d8618-a41e-45dd-86e9-b8bb46a5d39d\",\"version\":\"2.2.0\"},\"wallet\":null},\"type\":\"card\"},\"refunded\":false,\"source\":null,\"status\":\"succeeded\",\"mit_params\":{\"network_transaction_id\":\"486006569279558\"}},\"confirmation_method\":\"manual\",\"created\":1767714524,\"currency\":\"eur\",\"customer\":null,\"last_payment_error\":null,\"livemode\":true,\"metadata\":{\"payment_id\":\"r4cZyGJMyaX0kDCWD4IMRSBoG\",\"payments_extension\":\"true\",\"payments_extension_type\":\"card\",\"reconciliation_flow\":\"payments_api\",\"shop_id\":\"751927347\"},\"next_action\":null,\"payment_method\":\"pm_1SmcUyIkWweOM9jAr818Mfc4\",\"payment_method_types\":[\"card\"],\"source\":null,\"status\":\"succeeded\"}"</t>
  </si>
  <si>
    <t>AS-97066</t>
  </si>
  <si>
    <t>gid://shopify/Order/7512155980114</t>
  </si>
  <si>
    <t>gid://shopify/OrderTransaction/8645240455506</t>
  </si>
  <si>
    <t>2026-01-29T14:59:13Z</t>
  </si>
  <si>
    <t>ch_3SuwggIkWweOM9jA0pZpSAwu</t>
  </si>
  <si>
    <t>rYNJRhpqH0xbMAxndG2YTXSqc</t>
  </si>
  <si>
    <t>pi_3SuwggIkWweOM9jA0USpSAnl</t>
  </si>
  <si>
    <t>"{\"id\":\"pi_3SuwggIkWweOM9jA0USpSAnl\",\"object\":\"payment_intent\",\"amount\":3085,\"amount_capturable\":0,\"amount_received\":3085,\"canceled_at\":null,\"cancellation_reason\":null,\"capture_method\":\"automatic\",\"latest_charge\":{\"id\":\"ch_3SuwggIkWweOM9jA0pZpSAwu\",\"object\":\"charge\",\"amount\":3085,\"application_fee\":\"fee_1SuwgjIkWweOM9jAm0wfEMFk\",\"balance_transaction\":\"txn_3SuwggIkWweOM9jA04gjxbMe\",\"captured\":true,\"created\":1769698756,\"currency\":\"eur\",\"failure_code\":null,\"failure_message\":null,\"fraud_details\":{},\"livemode\":true,\"metadata\":{\"payment_id\":\"rYNJRhpqH0xbMAxndG2YTXSq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uwggIkWweOM9jA0USpSAnl\",\"payment_method\":\"pm_1SuwggIkWweOM9jAoc1miQ6Z\",\"payment_method_details\":{\"card\":{\"amount_authorized\":3085,\"authorization_code\":\"194472\",\"brand\":\"visa\",\"checks\":{\"address_line1_check\":\"unavailable\",\"address_postal_code_check\":\"unavailable\",\"cvc_check\":null},\"country\":\"ES\",\"description\":\"Visa Classic\",\"ds_transaction_id\":null,\"exp_month\":7,\"exp_year\":2029,\"extended_authorization\":{\"status\":\"disabled\"},\"fingerprint\":\"jev3SrNQqD6xJajx\",\"funding\":\"credit\",\"iin\":\"402294\",\"incremental_authorization\":{\"status\":\"unavailable\"},\"installments\":null,\"issuer\":\"KUTXABANK, S.A.\",\"last4\":\"0104\",\"mandate\":null,\"moto\":false,\"multicapture\":{\"status\":\"unavailable\"},\"network\":\"visa\",\"network_token\":{\"used\":true},\"network_transaction_id\":\"486029539562788\",\"overcapture\":{\"maximum_amount_capturable\":3085,\"status\":\"unavailable\"},\"payment_account_reference\":\"V0010013821278443787538013381\",\"regulated_status\":\"unregulated\",\"three_d_secure\":null,\"wallet\":null},\"type\":\"card\"},\"refunded\":false,\"source\":null,\"status\":\"succeeded\",\"mit_params\":{\"network_transaction_id\":\"486029539562788\"}},\"confirmation_method\":\"manual\",\"created\":1769698754,\"currency\":\"eur\",\"customer\":null,\"last_payment_error\":null,\"livemode\":true,\"metadata\":{\"payment_id\":\"rYNJRhpqH0xbMAxndG2YTXSqc\",\"payments_extension\":\"true\",\"payments_extension_type\":\"card\",\"reconciliation_flow\":\"payments_api\",\"shop_id\":\"751927347\"},\"next_action\":null,\"payment_method\":\"pm_1SuwggIkWweOM9jAoc1miQ6Z\",\"payment_method_types\":[\"card\"],\"source\":null,\"status\":\"succeeded\"}"</t>
  </si>
  <si>
    <t>AS-95627</t>
  </si>
  <si>
    <t>gid://shopify/Order/7420441297234</t>
  </si>
  <si>
    <t>gid://shopify/OrderTransaction/8593723720018</t>
  </si>
  <si>
    <t>2026-01-11T10:53:15Z</t>
  </si>
  <si>
    <t>ch_3SoMGlIkWweOM9jA2d7Ervw3</t>
  </si>
  <si>
    <t>reKF79R0zNPzAhg6yDXnTuCrv</t>
  </si>
  <si>
    <t>pi_3SoMGlIkWweOM9jA2na62sM2</t>
  </si>
  <si>
    <t>"{\"id\":\"pi_3SoMGlIkWweOM9jA2na62sM2\",\"object\":\"payment_intent\",\"amount\":3190,\"amount_capturable\":0,\"amount_received\":3190,\"canceled_at\":null,\"cancellation_reason\":null,\"capture_method\":\"automatic\",\"latest_charge\":{\"id\":\"ch_3SoMGlIkWweOM9jA2d7Ervw3\",\"object\":\"charge\",\"amount\":3190,\"application_fee\":\"fee_1SoMGoIkWweOM9jArNDVAhS7\",\"balance_transaction\":\"txn_3SoMGlIkWweOM9jA2xTJYCJt\",\"captured\":true,\"created\":1768128797,\"currency\":\"eur\",\"failure_code\":null,\"failure_message\":null,\"fraud_details\":{},\"livemode\":true,\"metadata\":{\"payment_id\":\"reKF79R0zNPzAhg6yDXnTuCrv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MGlIkWweOM9jA2na62sM2\",\"payment_method\":\"pm_1SoMGlIkWweOM9jAdfXd1BqK\",\"payment_method_details\":{\"card\":{\"amount_authorized\":3190,\"authorization_code\":\"306719\",\"brand\":\"mastercard\",\"checks\":{\"address_line1_check\":\"unavailable\",\"address_postal_code_check\":\"unavailable\",\"cvc_check\":\"pass\"},\"country\":\"IT\",\"description\":\"Debit MasterCard\",\"ds_transaction_id\":null,\"exp_month\":8,\"exp_year\":2027,\"extended_authorization\":{\"status\":\"disabled\"},\"fingerprint\":\"Wa0BbfCkr4quQhKA\",\"funding\":\"debit\",\"iin\":\"516795\",\"incremental_authorization\":{\"status\":\"unavailable\"},\"installments\":null,\"issuer\":\"INTESA SANPAOLO SPA\",\"last4\":\"7918\",\"mandate\":null,\"moto\":false,\"multicapture\":{\"status\":\"unavailable\"},\"network\":\"mastercard\",\"network_token\":{\"used\":false},\"network_transaction_id\":\"MDUTH9WHN0111\",\"overcapture\":{\"maximum_amount_capturable\":3190,\"status\":\"unavailable\"},\"payment_account_reference\":\"5001DFGQ0UMCPTU4J3DZVUZUE6ATL\",\"regulated_status\":\"unregulated\",\"three_d_secure\":null,\"wallet\":null},\"type\":\"card\"},\"refunded\":false,\"source\":null,\"status\":\"succeeded\",\"mit_params\":{\"network_transaction_id\":\"MDUTH9WHN0111\"}},\"confirmation_method\":\"manual\",\"created\":1768128795,\"currency\":\"eur\",\"customer\":null,\"last_payment_error\":null,\"livemode\":true,\"metadata\":{\"payment_id\":\"reKF79R0zNPzAhg6yDXnTuCrv\",\"payments_extension\":\"true\",\"payments_extension_type\":\"card\",\"reconciliation_flow\":\"payments_api\",\"shop_id\":\"751927347\"},\"next_action\":null,\"payment_method\":\"pm_1SoMGlIkWweOM9jAdfXd1BqK\",\"payment_method_types\":[\"card\"],\"source\":null,\"status\":\"succeeded\"}"</t>
  </si>
  <si>
    <t>AS-97125</t>
  </si>
  <si>
    <t>gid://shopify/Order/7513702367570</t>
  </si>
  <si>
    <t>gid://shopify/OrderTransaction/8647455310162</t>
  </si>
  <si>
    <t>2026-01-30T12:15:26Z</t>
  </si>
  <si>
    <t>ch_3SvGbjIkWweOM9jA1uO1FCJc</t>
  </si>
  <si>
    <t>rtnII39NfRXBHoTMiZIGOtkSH</t>
  </si>
  <si>
    <t>pi_3SvGbjIkWweOM9jA1vsPGcgi</t>
  </si>
  <si>
    <t>"{\"id\":\"pi_3SvGbjIkWweOM9jA1vsPGcgi\",\"object\":\"payment_intent\",\"amount\":3190,\"amount_capturable\":0,\"amount_received\":3190,\"canceled_at\":null,\"cancellation_reason\":null,\"capture_method\":\"automatic\",\"latest_charge\":{\"id\":\"ch_3SvGbjIkWweOM9jA1uO1FCJc\",\"object\":\"charge\",\"amount\":3190,\"application_fee\":\"fee_1SvGblIkWweOM9jAD6Wbm9L0\",\"balance_transaction\":\"txn_3SvGbjIkWweOM9jA1VNUgdsb\",\"captured\":true,\"created\":1769775328,\"currency\":\"eur\",\"failure_code\":null,\"failure_message\":null,\"fraud_details\":{},\"livemode\":true,\"metadata\":{\"payment_id\":\"rtnII39NfRXBHoTMiZIGOtkSH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GbjIkWweOM9jA1vsPGcgi\",\"payment_method\":\"pm_1SvGbjIkWweOM9jAbuxLUfO6\",\"payment_method_details\":{\"card\":{\"amount_authorized\":3190,\"authorization_code\":\"B5B78P\",\"brand\":\"mastercard\",\"checks\":{\"address_line1_check\":null,\"address_postal_code_check\":null,\"cvc_check\":null},\"country\":\"ES\",\"description\":\"Prepaid MasterCard Electronic Commercial Card (Non-US)\",\"ds_transaction_id\":null,\"exp_month\":8,\"exp_year\":2028,\"extended_authorization\":{\"status\":\"disabled\"},\"fingerprint\":\"YKuyInUjtEdA0Iux\",\"funding\":\"prepaid\",\"iin\":\"545602\",\"incremental_authorization\":{\"status\":\"unavailable\"},\"installments\":null,\"issuer\":\"SUMUP PAYMENTS LIMITED\",\"last4\":\"0000\",\"mandate\":null,\"moto\":false,\"multicapture\":{\"status\":\"unavailable\"},\"network\":\"mastercard\",\"network_token\":{\"used\":false},\"network_transaction_id\":\"MRLHXAS6A0130\",\"overcapture\":{\"maximum_amount_capturable\":3190,\"status\":\"unavailable\"},\"payment_account_reference\":\"50011XBK7KA4VCDVQ4FF4J8GXL3QY\",\"regulated_status\":\"unregulated\",\"three_d_secure\":null,\"wallet\":{\"apple_pay\":{\"type\":\"apple_pay\"},\"dynamic_last4\":\"5267\",\"type\":\"apple_pay\"}},\"type\":\"card\"},\"refunded\":false,\"source\":null,\"status\":\"succeeded\",\"mit_params\":{\"network_transaction_id\":\"MRLHXAS6A0130\"}},\"confirmation_method\":\"manual\",\"created\":1769775327,\"currency\":\"eur\",\"customer\":null,\"last_payment_error\":null,\"livemode\":true,\"metadata\":{\"payment_id\":\"rtnII39NfRXBHoTMiZIGOtkSH\",\"payments_extension\":\"true\",\"payments_extension_type\":\"card\",\"reconciliation_flow\":\"payments_api\",\"shop_id\":\"751927347\"},\"next_action\":null,\"payment_method\":\"pm_1SvGbjIkWweOM9jAbuxLUfO6\",\"payment_method_types\":[\"card\"],\"source\":null,\"status\":\"succeeded\"}"</t>
  </si>
  <si>
    <t>AS-95855</t>
  </si>
  <si>
    <t>gid://shopify/Order/7426575991122</t>
  </si>
  <si>
    <t>gid://shopify/OrderTransaction/8599926735186</t>
  </si>
  <si>
    <t>2026-01-13T17:54:18Z</t>
  </si>
  <si>
    <t>44A10047JT048713D</t>
  </si>
  <si>
    <t>"{\"id\":\"44A10047JT048713D\",\"intent\":\"CAPTURE\",\"status\":\"COMPLETED\",\"payment_source\":{\"paypal\":{\"email_address\":\"timm.espenberger@gmx.de\",\"account_id\":\"NHM66BDZCU24C\",\"account_status\":\"VERIFIED\",\"name\":{\"given_name\":\"Timm\",\"surname\":\"Espenberger\"},\"phone_number\":{\"national_number\":\"491638050871\"},\"address\":{\"address_line_1\":\"Annenstra\u00dfe 48\",\"address_line_2\":\"3. Stock\",\"admin_area_2\":\"Berlin\",\"postal_code\":\"10179\",\"country_code\":\"DE\"}}},\"purchase_units\":[{\"reference_id\":\"default\",\"amount\":{\"currency_code\":\"EUR\",\"value\":\"89.90\",\"breakdown\":{\"item_total\":{\"currency_code\":\"EUR\",\"value\":\"89.90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Watercolor Landscape N 32 - P\u00f3ster \\/ Sin marco \\/ 70x100\",\"custom_id\":\"{\\\"shop_id\\\":751927347,\\\"session_id\\\":\\\"rMeQ85lArqSVxeIl18KPyMUWe\\\"}\",\"invoice_id\":\"rMeQ85lArqSVxeIl18KPyMUWe\",\"items\":[{\"name\":\"Watercolor Landscape N 32 - P\u00f3ster \\/ Sin marco \\/ 70x100\",\"unit_amount\":{\"currency_code\":\"EUR\",\"value\":\"44.95\"},\"tax\":{\"currency_code\":\"EUR\",\"value\":\"0.00\"},\"quantity\":\"1\"},{\"name\":\"Watercolor Landscape N 33 - P\u00f3ster \\/ Sin marco \\/ 70x100\",\"unit_amount\":{\"currency_code\":\"EUR\",\"value\":\"44.95\"},\"tax\":{\"currency_code\":\"EUR\",\"value\":\"0.00\"},\"quantity\":\"1\"}],\"shipping\":{\"name\":{\"full_name\":\"Timm Espenberger \"},\"address\":{\"address_line_1\":\"Donaustra\u00dfe 129\",\"admin_area_2\":\"Berlin\",\"postal_code\":\"12043\",\"country_code\":\"DE\"}},\"supplementary_data\":{\"tax_nexus\":[]},\"payments\":{\"captures\":[{\"id\":\"51153219XY3246649\",\"status\":\"COMPLETED\",\"amount\":{\"currency_code\":\"EUR\",\"value\":\"89.90\"},\"final_capture\":true,\"disbursement_mode\":\"INSTANT\",\"seller_protection\":{\"status\":\"ELIGIBLE\",\"dispute_categories\":[\"ITEM_NOT_RECEIVED\",\"UNAUTHORIZED_TRANSACTION\"]},\"seller_receivable_breakdown\":{\"gross_amount\":{\"currency_code\":\"EUR\",\"value\":\"89.90\"},\"paypal_fee\":{\"currency_code\":\"EUR\",\"value\":\"2.96\"},\"net_amount\":{\"currency_code\":\"EUR\",\"value\":\"86.94\"}},\"invoice_id\":\"rMeQ85lArqSVxeIl18KPyMUWe\",\"custom_id\":\"{\\\"shop_id\\\":751927347,\\\"session_id\\\":\\\"rMeQ85lArqSVxeIl18KPyMUWe\\\"}\",\"links\":[{\"href\":\"https:\\/\\/api.paypal.com\\/v2\\/payments\\/captures\\/51153219XY3246649\",\"rel\":\"self\",\"method\":\"GET\"},{\"href\":\"https:\\/\\/api.paypal.com\\/v2\\/payments\\/captures\\/51153219XY3246649\\/refund\",\"rel\":\"refund\",\"method\":\"POST\"},{\"href\":\"https:\\/\\/api.paypal.com\\/v2\\/checkout\\/orders\\/44A10047JT048713D\",\"rel\":\"up\",\"method\":\"GET\"}],\"create_time\":\"2026-01-13T17:54:19Z\",\"update_time\":\"2026-01-13T17:54:19Z\"}]}}],\"payer\":{\"name\":{\"given_name\":\"Timm\",\"surname\":\"Espenberger\"},\"email_address\":\"timm.espenberger@gmx.de\",\"payer_id\":\"NHM66BDZCU24C\",\"phone\":{\"phone_number\":{\"national_number\":\"491638050871\"}},\"address\":{\"address_line_1\":\"Annenstra\u00dfe 48\",\"address_line_2\":\"3. Stock\",\"admin_area_2\":\"Berlin\",\"postal_code\":\"10179\",\"country_code\":\"DE\"}},\"create_time\":\"2026-01-13T17:52:01Z\",\"update_time\":\"2026-01-13T17:54:19Z\",\"links\":[{\"href\":\"https:\\/\\/api.paypal.com\\/v2\\/checkout\\/orders\\/44A10047JT048713D\",\"rel\":\"self\",\"method\":\"GET\"}]}"</t>
  </si>
  <si>
    <t>AS-95679</t>
  </si>
  <si>
    <t>gid://shopify/Order/7421338157394</t>
  </si>
  <si>
    <t>gid://shopify/OrderTransaction/8594737135954</t>
  </si>
  <si>
    <t>2026-01-11T18:14:08Z</t>
  </si>
  <si>
    <t>ch_3SoT9RIkWweOM9jA2ScjIiRd</t>
  </si>
  <si>
    <t>rkBMp9JDfcAtvGrz4TNin9kAN</t>
  </si>
  <si>
    <t>pi_3SoT9RIkWweOM9jA2cIFweun</t>
  </si>
  <si>
    <t>"{\"id\":\"pi_3SoT9RIkWweOM9jA2cIFweun\",\"object\":\"payment_intent\",\"amount\":1790,\"amount_capturable\":0,\"amount_received\":1790,\"canceled_at\":null,\"cancellation_reason\":null,\"capture_method\":\"automatic\",\"latest_charge\":{\"id\":\"ch_3SoT9RIkWweOM9jA2ScjIiRd\",\"object\":\"charge\",\"amount\":1790,\"application_fee\":\"fee_1SoT9SIkWweOM9jA8vmcFLMx\",\"balance_transaction\":\"txn_3SoT9RIkWweOM9jA2PG0qne2\",\"captured\":true,\"created\":1768155249,\"currency\":\"eur\",\"failure_code\":null,\"failure_message\":null,\"fraud_details\":{},\"livemode\":true,\"metadata\":{\"payment_id\":\"rkBMp9JDfcAtvGrz4TNin9kAN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oT9RIkWweOM9jA2cIFweun\",\"payment_method\":\"pm_1SoT9RIkWweOM9jAzsJFX8Cr\",\"payment_method_details\":{\"card\":{\"amount_authorized\":1790,\"authorization_code\":\"249407\",\"brand\":\"mastercard\",\"checks\":{\"address_line1_check\":null,\"address_postal_code_check\":null,\"cvc_check\":null},\"country\":\"ES\",\"description\":\"MasterCard Standard Card Immediate Debit\",\"ds_transaction_id\":null,\"exp_month\":2,\"exp_year\":2028,\"extended_authorization\":{\"status\":\"disabled\"},\"fingerprint\":\"Gd85yOPYevVLAq2E\",\"funding\":\"debit\",\"iin\":\"549800\",\"incremental_authorization\":{\"status\":\"unavailable\"},\"installments\":null,\"issuer\":\"CAIXABANK S.A.\",\"last4\":\"0000\",\"mandate\":null,\"moto\":false,\"multicapture\":{\"status\":\"unavailable\"},\"network\":\"mastercard\",\"network_token\":{\"used\":false},\"network_transaction_id\":\"TCSBV560K0111\",\"overcapture\":{\"maximum_amount_capturable\":1790,\"status\":\"unavailable\"},\"payment_account_reference\":\"50017NV0QUFXT4IP419A9QP4PFLZP\",\"regulated_status\":\"unregulated\",\"three_d_secure\":null,\"wallet\":{\"apple_pay\":{\"type\":\"apple_pay\"},\"dynamic_last4\":\"0113\",\"type\":\"apple_pay\"}},\"type\":\"card\"},\"refunded\":false,\"source\":null,\"status\":\"succeeded\",\"mit_params\":{\"network_transaction_id\":\"TCSBV560K0111\"}},\"confirmation_method\":\"manual\",\"created\":1768155249,\"currency\":\"eur\",\"customer\":null,\"last_payment_error\":null,\"livemode\":true,\"metadata\":{\"payment_id\":\"rkBMp9JDfcAtvGrz4TNin9kAN\",\"payments_extension\":\"true\",\"payments_extension_type\":\"card\",\"reconciliation_flow\":\"payments_api\",\"shop_id\":\"751927347\"},\"next_action\":null,\"payment_method\":\"pm_1SoT9RIkWweOM9jAzsJFX8Cr\",\"payment_method_types\":[\"card\"],\"source\":null,\"status\":\"succeeded\"}"</t>
  </si>
  <si>
    <t>AS-95214</t>
  </si>
  <si>
    <t>gid://shopify/Order/7409632936274</t>
  </si>
  <si>
    <t>gid://shopify/OrderTransaction/8580815683922</t>
  </si>
  <si>
    <t>2026-01-06T16:00:59Z</t>
  </si>
  <si>
    <t>ch_3SmcgqIkWweOM9jA1rd1BjSh</t>
  </si>
  <si>
    <t>rZXZVuJxsKScFaF2wpXuAx20c</t>
  </si>
  <si>
    <t>pi_3SmcgqIkWweOM9jA1r1FYUaV</t>
  </si>
  <si>
    <t>"{\"id\":\"pi_3SmcgqIkWweOM9jA1r1FYUaV\",\"object\":\"payment_intent\",\"amount\":11495,\"amount_capturable\":0,\"amount_received\":11495,\"canceled_at\":null,\"cancellation_reason\":null,\"capture_method\":\"automatic\",\"latest_charge\":{\"id\":\"ch_3SmcgqIkWweOM9jA1rd1BjSh\",\"object\":\"charge\",\"amount\":11495,\"application_fee\":\"fee_1SmcgrIkWweOM9jA0K26vVRc\",\"balance_transaction\":\"txn_3SmcgqIkWweOM9jA1LIIKtwS\",\"captured\":true,\"created\":1767715261,\"currency\":\"eur\",\"failure_code\":null,\"failure_message\":null,\"fraud_details\":{},\"livemode\":true,\"metadata\":{\"payment_id\":\"rZXZVuJxsKScFaF2wpXuAx20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cgqIkWweOM9jA1r1FYUaV\",\"payment_method\":\"pm_1SmcgqIkWweOM9jAwqR2V0lD\",\"payment_method_details\":{\"card\":{\"amount_authorized\":11495,\"authorization_code\":\"661261\",\"brand\":\"visa\",\"checks\":{\"address_line1_check\":null,\"address_postal_code_check\":null,\"cvc_check\":null},\"country\":\"IT\",\"description\":\"Visa Gold\",\"ds_transaction_id\":null,\"exp_month\":6,\"exp_year\":2029,\"extended_authorization\":{\"status\":\"disabled\"},\"fingerprint\":\"IX3Xdb1FQde2KOQr\",\"funding\":\"credit\",\"iin\":\"450214\",\"incremental_authorization\":{\"status\":\"unavailable\"},\"installments\":null,\"issuer\":\"Nexi Payments S.p.A.\",\"last4\":\"0000\",\"mandate\":null,\"moto\":false,\"multicapture\":{\"status\":\"unavailable\"},\"network\":\"visa\",\"network_token\":{\"used\":false},\"network_transaction_id\":\"486006576619474\",\"overcapture\":{\"maximum_amount_capturable\":11495,\"status\":\"unavailable\"},\"payment_account_reference\":\"V0010015823325624592288080295\",\"regulated_status\":\"unregulated\",\"three_d_secure\":null,\"wallet\":{\"apple_pay\":{\"type\":\"apple_pay\"},\"dynamic_last4\":\"7735\",\"type\":\"apple_pay\"}},\"type\":\"card\"},\"refunded\":false,\"source\":null,\"status\":\"succeeded\",\"mit_params\":{\"network_transaction_id\":\"486006576619474\"}},\"confirmation_method\":\"manual\",\"created\":1767715260,\"currency\":\"eur\",\"customer\":null,\"last_payment_error\":null,\"livemode\":true,\"metadata\":{\"payment_id\":\"rZXZVuJxsKScFaF2wpXuAx20c\",\"payments_extension\":\"true\",\"payments_extension_type\":\"card\",\"reconciliation_flow\":\"payments_api\",\"shop_id\":\"751927347\"},\"next_action\":null,\"payment_method\":\"pm_1SmcgqIkWweOM9jAwqR2V0lD\",\"payment_method_types\":[\"card\"],\"source\":null,\"status\":\"succeeded\"}"</t>
  </si>
  <si>
    <t>gid://shopify/OrderTransaction/8622614249810</t>
  </si>
  <si>
    <t>2026-01-21T09:39:33Z</t>
  </si>
  <si>
    <t>re_3SmcgqIkWweOM9jA1OFCDD2f</t>
  </si>
  <si>
    <t>zCND10fnMeeVzbagVAD9rxru6</t>
  </si>
  <si>
    <t>"{\"id\":\"re_3SmcgqIkWweOM9jA1OFCDD2f\",\"amount\":3450,\"balance_transaction\":\"txn_3SmcgqIkWweOM9jA1js9IYyu\",\"charge\":{\"id\":\"ch_3SmcgqIkWweOM9jA1rd1BjSh\",\"object\":\"charge\",\"amount\":11495,\"application_fee\":\"fee_1SmcgrIkWweOM9jA0K26vVRc\",\"balance_transaction\":\"txn_3SmcgqIkWweOM9jA1LIIKtwS\",\"captured\":true,\"created\":1767715261,\"currency\":\"eur\",\"failure_code\":null,\"failure_message\":null,\"fraud_details\":{},\"livemode\":true,\"metadata\":{\"payment_id\":\"rZXZVuJxsKScFaF2wpXuAx20c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cgqIkWweOM9jA1r1FYUaV\",\"payment_method\":\"pm_1SmcgqIkWweOM9jAwqR2V0lD\",\"payment_method_details\":{\"card\":{\"amount_authorized\":11495,\"authorization_code\":\"661261\",\"brand\":\"visa\",\"checks\":{\"address_line1_check\":null,\"address_postal_code_check\":null,\"cvc_check\":null},\"country\":\"IT\",\"description\":\"Visa Gold\",\"ds_transaction_id\":null,\"exp_month\":6,\"exp_year\":2029,\"extended_authorization\":{\"status\":\"disabled\"},\"fingerprint\":\"IX3Xdb1FQde2KOQr\",\"funding\":\"credit\",\"iin\":\"450214\",\"incremental_authorization\":{\"status\":\"unavailable\"},\"installments\":null,\"issuer\":\"Nexi Payments S.p.A.\",\"last4\":\"0000\",\"mandate\":null,\"moto\":false,\"multicapture\":{\"status\":\"unavailable\"},\"network\":\"visa\",\"network_token\":{\"used\":false},\"network_transaction_id\":\"486006576619474\",\"overcapture\":{\"maximum_amount_capturable\":11495,\"status\":\"unavailable\"},\"payment_account_reference\":\"V0010015823325624592288080295\",\"regulated_status\":\"unregulated\",\"three_d_secure\":null,\"wallet\":{\"apple_pay\":{\"type\":\"apple_pay\"},\"dynamic_last4\":\"7735\",\"type\":\"apple_pay\"}},\"type\":\"card\"},\"refunded\":false,\"source\":null,\"status\":\"succeeded\",\"mit_params\":{\"network_transaction_id\":\"486006576619474\"}},\"object\":\"refund\",\"reason\":null,\"status\":\"succeeded\",\"created\":1768988373,\"currency\":\"eur\",\"metadata\":{\"payments_extension\":\"true\",\"payments_extension_type\":\"card\",\"reconciliation_flow\":\"payments_api\",\"refund_id\":\"zCND10fnMeeVzbagVAD9rxru6\"},\"payment_method_details\":{\"card\":{\"acquirer_reference_number\":null,\"acquirer_reference_number_status\":\"pending\"},\"type\":\"card\"},\"mit_params\":{}}"</t>
  </si>
  <si>
    <t>AS-95030</t>
  </si>
  <si>
    <t>gid://shopify/Order/7399206027602</t>
  </si>
  <si>
    <t>gid://shopify/OrderTransaction/8575918473554</t>
  </si>
  <si>
    <t>2026-01-04T14:15:10Z</t>
  </si>
  <si>
    <t>ch_3Sls5LIkWweOM9jA0kN6TLsF</t>
  </si>
  <si>
    <t>rXV0HjaC1AcH8njnUymQFbh7X</t>
  </si>
  <si>
    <t>pi_3Sls5LIkWweOM9jA0QTWpAcI</t>
  </si>
  <si>
    <t>"{\"id\":\"pi_3Sls5LIkWweOM9jA0QTWpAcI\",\"object\":\"payment_intent\",\"amount\":102155,\"amount_capturable\":0,\"amount_received\":102155,\"canceled_at\":null,\"cancellation_reason\":null,\"capture_method\":\"automatic\",\"latest_charge\":{\"id\":\"ch_3Sls5LIkWweOM9jA0kN6TLsF\",\"object\":\"charge\",\"amount\":102155,\"application_fee\":\"fee_1Sls5MIkWweOM9jArSqTnRP2\",\"balance_transaction\":\"txn_3Sls5LIkWweOM9jA0iG2K82k\",\"captured\":true,\"created\":1767536111,\"currency\":\"eur\",\"failure_code\":null,\"failure_message\":null,\"fraud_details\":{},\"livemode\":true,\"metadata\":{\"payment_id\":\"rXV0HjaC1AcH8njnUymQFbh7X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s5LIkWweOM9jA0QTWpAcI\",\"payment_method\":\"pm_1Sls5LIkWweOM9jANSjQnhyg\",\"payment_method_details\":{\"card\":{\"amount_authorized\":102155,\"authorization_code\":\"H87437\",\"brand\":\"mastercard\",\"checks\":{\"address_line1_check\":\"unavailable\",\"address_postal_code_check\":\"unavailable\",\"cvc_check\":null},\"country\":\"IT\",\"description\":\"Prepaid Unembossed MasterCard Card (Non-US)\",\"ds_transaction_id\":null,\"exp_month\":2,\"exp_year\":2026,\"extended_authorization\":{\"status\":\"disabled\"},\"fingerprint\":\"TWNzhmaMyoNLQl1k\",\"funding\":\"prepaid\",\"iin\":\"526430\",\"incremental_authorization\":{\"status\":\"unavailable\"},\"installments\":null,\"issuer\":\"UNICREDIT SPA\",\"last4\":\"4737\",\"mandate\":null,\"moto\":false,\"multicapture\":{\"status\":\"unavailable\"},\"network\":\"mastercard\",\"network_token\":{\"used\":true},\"network_transaction_id\":\"SURG0I86I0104\",\"overcapture\":{\"maximum_amount_capturable\":102155,\"status\":\"unavailable\"},\"payment_account_reference\":\"5001EQ5X9RX3OS9D1ILO9HIJMDG8U\",\"regulated_status\":\"unregulated\",\"three_d_secure\":null,\"wallet\":null},\"type\":\"card\"},\"refunded\":false,\"source\":null,\"status\":\"succeeded\",\"mit_params\":{\"network_transaction_id\":\"SURG0I86I0104\"}},\"confirmation_method\":\"manual\",\"created\":1767536111,\"currency\":\"eur\",\"customer\":null,\"last_payment_error\":null,\"livemode\":true,\"metadata\":{\"payment_id\":\"rXV0HjaC1AcH8njnUymQFbh7X\",\"payments_extension\":\"true\",\"payments_extension_type\":\"card\",\"reconciliation_flow\":\"payments_api\",\"shop_id\":\"751927347\"},\"next_action\":null,\"payment_method\":\"pm_1Sls5LIkWweOM9jANSjQnhyg\",\"payment_method_types\":[\"card\"],\"source\":null,\"status\":\"succeeded\"}"</t>
  </si>
  <si>
    <t>AS-95948</t>
  </si>
  <si>
    <t>gid://shopify/Order/7428814864722</t>
  </si>
  <si>
    <t>gid://shopify/OrderTransaction/8602863829330</t>
  </si>
  <si>
    <t>2026-01-14T20:11:42Z</t>
  </si>
  <si>
    <t>ch_3SpaPqIkWweOM9jA1vvrHphT</t>
  </si>
  <si>
    <t>rVX4sIAI1Tt4wzbW0EqRv1p8k</t>
  </si>
  <si>
    <t>pi_3SpaPqIkWweOM9jA1UzFvmkb</t>
  </si>
  <si>
    <t>"{\"id\":\"pi_3SpaPqIkWweOM9jA1UzFvmkb\",\"object\":\"payment_intent\",\"amount\":4790,\"amount_capturable\":0,\"amount_received\":4790,\"canceled_at\":null,\"cancellation_reason\":null,\"capture_method\":\"automatic\",\"latest_charge\":{\"id\":\"ch_3SpaPqIkWweOM9jA1vvrHphT\",\"object\":\"charge\",\"amount\":4790,\"application_fee\":\"fee_1SpaPtIkWweOM9jAyulCO02K\",\"balance_transaction\":\"txn_3SpaPqIkWweOM9jA1XzEOkOm\",\"captured\":true,\"created\":1768421504,\"currency\":\"eur\",\"failure_code\":null,\"failure_message\":null,\"fraud_details\":{},\"livemode\":true,\"metadata\":{\"payment_id\":\"rVX4sIAI1Tt4wzbW0EqRv1p8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aPqIkWweOM9jA1UzFvmkb\",\"payment_method\":\"pm_1SpaPqIkWweOM9jASasmgWnM\",\"payment_method_details\":{\"card\":{\"amount_authorized\":4790,\"authorization_code\":\"095696\",\"brand\":\"visa\",\"checks\":{\"address_line1_check\":\"unavailable\",\"address_postal_code_check\":\"unavailable\",\"cvc_check\":\"pass\"},\"country\":\"ES\",\"description\":\"Visa Classic\",\"ds_transaction_id\":null,\"exp_month\":12,\"exp_year\":2030,\"extended_authorization\":{\"status\":\"disabled\"},\"fingerprint\":\"YdNaTAJhqxYfCXRX\",\"funding\":\"credit\",\"iin\":\"476663\",\"incremental_authorization\":{\"status\":\"unavailable\"},\"installments\":null,\"issuer\":\"CAIXABANK S.A.\",\"last4\":\"9835\",\"mandate\":null,\"moto\":false,\"multicapture\":{\"status\":\"unavailable\"},\"network\":\"visa\",\"network_token\":{\"used\":false},\"network_transaction_id\":\"486014727053373\",\"overcapture\":{\"maximum_amount_capturable\":4790,\"status\":\"unavailable\"},\"payment_account_reference\":\"V0010015819019507409097244600\",\"regulated_status\":\"unregulated\",\"three_d_secure\":null,\"wallet\":null},\"type\":\"card\"},\"refunded\":false,\"source\":null,\"status\":\"succeeded\",\"mit_params\":{\"network_transaction_id\":\"486014727053373\"}},\"confirmation_method\":\"manual\",\"created\":1768421502,\"currency\":\"eur\",\"customer\":null,\"last_payment_error\":null,\"livemode\":true,\"metadata\":{\"payment_id\":\"rVX4sIAI1Tt4wzbW0EqRv1p8k\",\"payments_extension\":\"true\",\"payments_extension_type\":\"card\",\"reconciliation_flow\":\"payments_api\",\"shop_id\":\"751927347\"},\"next_action\":null,\"payment_method\":\"pm_1SpaPqIkWweOM9jASasmgWnM\",\"payment_method_types\":[\"card\"],\"source\":null,\"status\":\"succeeded\"}"</t>
  </si>
  <si>
    <t>AS-96650</t>
  </si>
  <si>
    <t>gid://shopify/Order/7491864068434</t>
  </si>
  <si>
    <t>gid://shopify/OrderTransaction/8630735569234</t>
  </si>
  <si>
    <t>2026-01-24T12:46:42Z</t>
  </si>
  <si>
    <t>ch_3St6EhIkWweOM9jA2vaczVbw</t>
  </si>
  <si>
    <t>rVkn2kvnLoaxlPO8SRJlQy5TK</t>
  </si>
  <si>
    <t>pi_3St6EhIkWweOM9jA2ak3hy1v</t>
  </si>
  <si>
    <t>"{\"id\":\"pi_3St6EhIkWweOM9jA2ak3hy1v\",\"object\":\"payment_intent\",\"amount\":8982,\"amount_capturable\":0,\"amount_received\":8982,\"canceled_at\":null,\"cancellation_reason\":null,\"capture_method\":\"automatic\",\"latest_charge\":{\"id\":\"ch_3St6EhIkWweOM9jA2vaczVbw\",\"object\":\"charge\",\"amount\":8982,\"application_fee\":\"fee_1St6EjIkWweOM9jAPl22Rb4C\",\"balance_transaction\":\"txn_3St6EhIkWweOM9jA2ViW7wdm\",\"captured\":true,\"created\":1769258803,\"currency\":\"eur\",\"failure_code\":null,\"failure_message\":null,\"fraud_details\":{},\"livemode\":true,\"metadata\":{\"payment_id\":\"rVkn2kvnLoaxlPO8SRJlQy5T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6EhIkWweOM9jA2ak3hy1v\",\"payment_method\":\"pm_1St6EhIkWweOM9jACM8ZY873\",\"payment_method_details\":{\"card\":{\"amount_authorized\":8982,\"authorization_code\":\"204643\",\"brand\":\"visa\",\"checks\":{\"address_line1_check\":null,\"address_postal_code_check\":null,\"cvc_check\":null},\"country\":\"ES\",\"description\":\"Visa Classic\",\"ds_transaction_id\":null,\"exp_month\":12,\"exp_year\":2031,\"extended_authorization\":{\"status\":\"disabled\"},\"fingerprint\":\"tgCzHOq8ttkRNTzT\",\"funding\":\"credit\",\"iin\":\"479502\",\"incremental_authorization\":{\"status\":\"unavailable\"},\"installments\":null,\"issuer\":\"Banco Santander S.A.\",\"last4\":\"0000\",\"mandate\":null,\"moto\":false,\"multicapture\":{\"status\":\"unavailable\"},\"network\":\"visa\",\"network_token\":{\"used\":false},\"network_transaction_id\":\"486024460049521\",\"overcapture\":{\"maximum_amount_capturable\":8982,\"status\":\"unavailable\"},\"payment_account_reference\":\"V0010013025018563582591739580\",\"regulated_status\":\"unregulated\",\"three_d_secure\":null,\"wallet\":{\"apple_pay\":{\"type\":\"apple_pay\"},\"dynamic_last4\":\"2440\",\"type\":\"apple_pay\"}},\"type\":\"card\"},\"refunded\":false,\"source\":null,\"status\":\"succeeded\",\"mit_params\":{\"network_transaction_id\":\"486024460049521\"}},\"confirmation_method\":\"manual\",\"created\":1769258803,\"currency\":\"eur\",\"customer\":null,\"last_payment_error\":null,\"livemode\":true,\"metadata\":{\"payment_id\":\"rVkn2kvnLoaxlPO8SRJlQy5TK\",\"payments_extension\":\"true\",\"payments_extension_type\":\"card\",\"reconciliation_flow\":\"payments_api\",\"shop_id\":\"751927347\"},\"next_action\":null,\"payment_method\":\"pm_1St6EhIkWweOM9jACM8ZY873\",\"payment_method_types\":[\"card\"],\"source\":null,\"status\":\"succeeded\"}"</t>
  </si>
  <si>
    <t>AS-96902</t>
  </si>
  <si>
    <t>AS-96477</t>
  </si>
  <si>
    <t>gid://shopify/Order/7446044934482</t>
  </si>
  <si>
    <t>gid://shopify/OrderTransaction/8623687926098</t>
  </si>
  <si>
    <t>2026-01-21T16:49:59Z</t>
  </si>
  <si>
    <t>ch_3Ss4bUIkWweOM9jA2NZYwj9R</t>
  </si>
  <si>
    <t>r37gfdQXl3w3dOyM691BpIn2Q</t>
  </si>
  <si>
    <t>pi_3Ss4bUIkWweOM9jA2hh7CZW0</t>
  </si>
  <si>
    <t>"{\"id\":\"pi_3Ss4bUIkWweOM9jA2hh7CZW0\",\"object\":\"payment_intent\",\"amount\":10611,\"amount_capturable\":0,\"amount_received\":10611,\"canceled_at\":null,\"cancellation_reason\":null,\"capture_method\":\"automatic\",\"latest_charge\":{\"id\":\"ch_3Ss4bUIkWweOM9jA2NZYwj9R\",\"object\":\"charge\",\"amount\":10611,\"application_fee\":\"fee_1Ss4bWIkWweOM9jAXTvx9atF\",\"balance_transaction\":\"txn_3Ss4bUIkWweOM9jA2JJp2SnP\",\"captured\":true,\"created\":1769014201,\"currency\":\"eur\",\"failure_code\":null,\"failure_message\":null,\"fraud_details\":{},\"livemode\":true,\"metadata\":{\"payment_id\":\"r37gfdQXl3w3dOyM691BpIn2Q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4bUIkWweOM9jA2hh7CZW0\",\"payment_method\":\"pm_1Ss4bUIkWweOM9jAm6cKxpkf\",\"payment_method_details\":{\"card\":{\"amount_authorized\":10611,\"authorization_code\":\"989453\",\"brand\":\"mastercard\",\"checks\":{\"address_line1_check\":\"unavailable\",\"address_postal_code_check\":\"unavailable\",\"cvc_check\":\"pass\"},\"country\":\"ES\",\"description\":\"MasterCard World Card\",\"ds_transaction_id\":null,\"exp_month\":5,\"exp_year\":2029,\"extended_authorization\":{\"status\":\"disabled\"},\"fingerprint\":\"gzNTVXw8DEKofv1s\",\"funding\":\"credit\",\"iin\":\"516097\",\"incremental_authorization\":{\"status\":\"unavailable\"},\"installments\":null,\"issuer\":\"ING BANK N.V.\",\"last4\":\"0022\",\"mandate\":null,\"moto\":false,\"multicapture\":{\"status\":\"unavailable\"},\"network\":\"mastercard\",\"network_token\":{\"used\":false},\"network_transaction_id\":\"MNWUERPVG0121\",\"overcapture\":{\"maximum_amount_capturable\":10611,\"status\":\"unavailable\"},\"payment_account_reference\":\"5001C19ASBOSKW2I5MZLRPQMC00S8\",\"regulated_status\":\"unregulated\",\"three_d_secure\":null,\"wallet\":null},\"type\":\"card\"},\"refunded\":false,\"source\":null,\"status\":\"succeeded\",\"mit_params\":{\"network_transaction_id\":\"MNWUERPVG0121\"}},\"confirmation_method\":\"manual\",\"created\":1769014200,\"currency\":\"eur\",\"customer\":null,\"last_payment_error\":null,\"livemode\":true,\"metadata\":{\"payment_id\":\"r37gfdQXl3w3dOyM691BpIn2Q\",\"payments_extension\":\"true\",\"payments_extension_type\":\"card\",\"reconciliation_flow\":\"payments_api\",\"shop_id\":\"751927347\"},\"next_action\":null,\"payment_method\":\"pm_1Ss4bUIkWweOM9jAm6cKxpkf\",\"payment_method_types\":[\"card\"],\"source\":null,\"status\":\"succeeded\"}"</t>
  </si>
  <si>
    <t>"{\"id\":\"pi_3SezFqIkWweOM9jA10vDDIOH\",\"object\":\"payment_intent\",\"amount\":6795,\"amount_capturable\":0,\"amount_received\":6795,\"canceled_at\":null,\"cancellation_reason\":null,\"capture_method\":\"automatic\",\"latest_charge\":{\"id\":\"ch_3SezFqIkWweOM9jA1R8CAFKW\",\"object\":\"charge\",\"amount\":6795,\"application_fee\":\"fee_1SezFrIkWweOM9jAikafHt39\",\"balance_transaction\":\"txn_3SezFqIkWweOM9jA1wqYG71P\",\"captured\":true,\"created\":1765895375,\"currency\":\"eur\",\"failure_code\":null,\"failure_message\":null,\"fraud_details\":{},\"livemode\":true,\"metadata\":{\"payment_id\":\"rbCvKFwunde7e6r08zS4I7ou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ezFqIkWweOM9jA10vDDIOH\",\"payment_method\":\"pm_1SezFqIkWweOM9jAtccggwVv\",\"payment_method_details\":{\"card\":{\"amount_authorized\":6795,\"authorization_code\":\"844139\",\"brand\":\"visa\",\"checks\":{\"address_line1_check\":\"unavailable\",\"address_postal_code_check\":\"unavailable\",\"cvc_check\":\"pass\"},\"country\":\"ES\",\"description\":\"Visa Classic\",\"ds_transaction_id\":null,\"exp_month\":12,\"exp_year\":2026,\"extended_authorization\":{\"status\":\"disabled\"},\"fingerprint\":\"wLRA9X5FZ5xAhLwU\",\"funding\":\"debit\",\"iin\":\"459985\",\"incremental_authorization\":{\"status\":\"unavailable\"},\"installments\":null,\"issuer\":\"CAIXABANK S.A.\",\"last4\":\"8141\",\"mandate\":null,\"moto\":false,\"multicapture\":{\"status\":\"unavailable\"},\"network\":\"visa\",\"network_token\":{\"used\":false},\"network_transaction_id\":\"485350521755236\",\"overcapture\":{\"maximum_amount_capturable\":6795,\"status\":\"unavailable\"},\"payment_account_reference\":\"V0010013825089458583727630688\",\"regulated_status\":\"unregulated\",\"three_d_secure\":null,\"wallet\":null},\"type\":\"card\"},\"refunded\":false,\"source\":null,\"status\":\"succeeded\",\"mit_params\":{\"network_transaction_id\":\"485350521755236\"}},\"confirmation_method\":\"manual\",\"created\":1765895374,\"currency\":\"eur\",\"customer\":null,\"last_payment_error\":null,\"livemode\":true,\"metadata\":{\"payment_id\":\"rbCvKFwunde7e6r08zS4I7ouf\",\"payments_extension\":\"true\",\"payments_extension_type\":\"card\",\"reconciliation_flow\":\"payments_api\",\"shop_id\":\"751927347\"},\"next_action\":null,\"payment_method\":\"pm_1SezFqIkWweOM9jAtccggwVv\",\"payment_method_types\":[\"card\"],\"source\":null,\"status\":\"succeeded\"}"</t>
  </si>
  <si>
    <t>gid://shopify/OrderTransaction/8644474503506</t>
  </si>
  <si>
    <t>2026-01-29T09:41:07Z</t>
  </si>
  <si>
    <t>re_3SezFqIkWweOM9jA1xcW1AhS</t>
  </si>
  <si>
    <t>zMMZ16fRX3hJmz4Qd28k2qvCP</t>
  </si>
  <si>
    <t>"{\"id\":\"re_3SezFqIkWweOM9jA1xcW1AhS\",\"amount\":2040,\"balance_transaction\":\"txn_3SezFqIkWweOM9jA1Lat4Ip5\",\"charge\":{\"id\":\"ch_3SezFqIkWweOM9jA1R8CAFKW\",\"object\":\"charge\",\"amount\":6795,\"application_fee\":\"fee_1SezFrIkWweOM9jAikafHt39\",\"balance_transaction\":\"txn_3SezFqIkWweOM9jA1wqYG71P\",\"captured\":true,\"created\":1765895375,\"currency\":\"eur\",\"failure_code\":null,\"failure_message\":null,\"fraud_details\":{},\"livemode\":true,\"metadata\":{\"payment_id\":\"rbCvKFwunde7e6r08zS4I7ou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ezFqIkWweOM9jA10vDDIOH\",\"payment_method\":\"pm_1SezFqIkWweOM9jAtccggwVv\",\"payment_method_details\":{\"card\":{\"amount_authorized\":6795,\"authorization_code\":\"844139\",\"brand\":\"visa\",\"checks\":{\"address_line1_check\":\"unavailable\",\"address_postal_code_check\":\"unavailable\",\"cvc_check\":\"pass\"},\"country\":\"ES\",\"description\":\"Visa Classic\",\"ds_transaction_id\":null,\"exp_month\":12,\"exp_year\":2026,\"extended_authorization\":{\"status\":\"disabled\"},\"fingerprint\":\"wLRA9X5FZ5xAhLwU\",\"funding\":\"debit\",\"iin\":\"459985\",\"incremental_authorization\":{\"status\":\"unavailable\"},\"installments\":null,\"issuer\":\"CAIXABANK S.A.\",\"last4\":\"8141\",\"mandate\":null,\"moto\":false,\"multicapture\":{\"status\":\"unavailable\"},\"network\":\"visa\",\"network_token\":{\"used\":false},\"network_transaction_id\":\"485350521755236\",\"overcapture\":{\"maximum_amount_capturable\":6795,\"status\":\"unavailable\"},\"payment_account_reference\":\"V0010013825089458583727630688\",\"regulated_status\":\"unregulated\",\"three_d_secure\":null,\"wallet\":null},\"type\":\"card\"},\"refunded\":false,\"source\":null,\"status\":\"succeeded\",\"mit_params\":{\"network_transaction_id\":\"485350521755236\"}},\"object\":\"refund\",\"reason\":null,\"status\":\"succeeded\",\"created\":1769679667,\"currency\":\"eur\",\"metadata\":{\"payments_extension\":\"true\",\"payments_extension_type\":\"card\",\"reconciliation_flow\":\"payments_api\",\"refund_id\":\"zMMZ16fRX3hJmz4Qd28k2qvCP\"},\"payment_method_details\":{\"card\":{\"acquirer_reference_number\":null,\"acquirer_reference_number_status\":\"pending\"},\"type\":\"card\"},\"mit_params\":{}}"</t>
  </si>
  <si>
    <t>AS-95242</t>
  </si>
  <si>
    <t>gid://shopify/Order/7411082723666</t>
  </si>
  <si>
    <t>gid://shopify/OrderTransaction/8582362431826</t>
  </si>
  <si>
    <t>2026-01-06T20:54:06Z</t>
  </si>
  <si>
    <t>ch_3SmhGVIkWweOM9jA09Yi4IMs</t>
  </si>
  <si>
    <t>rAjUWcP34oma6FPwKhGpBUJEr</t>
  </si>
  <si>
    <t>pi_3SmhGVIkWweOM9jA0oy644MT</t>
  </si>
  <si>
    <t>"{\"id\":\"pi_3SmhGVIkWweOM9jA0oy644MT\",\"object\":\"payment_intent\",\"amount\":15485,\"amount_capturable\":0,\"amount_received\":15485,\"canceled_at\":null,\"cancellation_reason\":null,\"capture_method\":\"automatic\",\"latest_charge\":{\"id\":\"ch_3SmhGVIkWweOM9jA09Yi4IMs\",\"object\":\"charge\",\"amount\":15485,\"application_fee\":\"fee_1SmhGWIkWweOM9jAIznaG44i\",\"balance_transaction\":\"txn_3SmhGVIkWweOM9jA0jtOXsNu\",\"captured\":true,\"created\":1767732847,\"currency\":\"eur\",\"failure_code\":null,\"failure_message\":null,\"fraud_details\":{},\"livemode\":true,\"metadata\":{\"payment_id\":\"rAjUWcP34oma6FPwKhGpBUJEr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hGVIkWweOM9jA0oy644MT\",\"payment_method\":\"pm_1SmhGVIkWweOM9jAgxL5MQGQ\",\"payment_method_details\":{\"card\":{\"amount_authorized\":15485,\"authorization_code\":\"Q506KO\",\"brand\":\"mastercard\",\"checks\":{\"address_line1_check\":null,\"address_postal_code_check\":null,\"cvc_check\":null},\"country\":\"FR\",\"description\":\"Business Premium Debit\",\"ds_transaction_id\":null,\"exp_month\":12,\"exp_year\":2028,\"extended_authorization\":{\"status\":\"disabled\"},\"fingerprint\":\"M4UE0NA0e4RXwfhO\",\"funding\":\"debit\",\"iin\":\"553203\",\"incremental_authorization\":{\"status\":\"unavailable\"},\"installments\":null,\"issuer\":\"CREDIT MUTUEL ARKEA\",\"last4\":\"0000\",\"mandate\":null,\"moto\":false,\"multicapture\":{\"status\":\"unavailable\"},\"network\":\"mastercard\",\"network_token\":{\"used\":false},\"network_transaction_id\":\"BPDMXU9GA0106\",\"overcapture\":{\"maximum_amount_capturable\":15485,\"status\":\"unavailable\"},\"payment_account_reference\":\"50016GH9Q86R8Q6G062N1B4OJCHKK\",\"regulated_status\":\"unregulated\",\"three_d_secure\":null,\"wallet\":{\"apple_pay\":{\"type\":\"apple_pay\"},\"dynamic_last4\":\"0571\",\"type\":\"apple_pay\"}},\"type\":\"card\"},\"refunded\":false,\"source\":null,\"status\":\"succeeded\",\"mit_params\":{\"network_transaction_id\":\"BPDMXU9GA0106\"}},\"confirmation_method\":\"manual\",\"created\":1767732847,\"currency\":\"eur\",\"customer\":null,\"last_payment_error\":null,\"livemode\":true,\"metadata\":{\"payment_id\":\"rAjUWcP34oma6FPwKhGpBUJEr\",\"payments_extension\":\"true\",\"payments_extension_type\":\"card\",\"reconciliation_flow\":\"payments_api\",\"shop_id\":\"751927347\"},\"next_action\":null,\"payment_method\":\"pm_1SmhGVIkWweOM9jAgxL5MQGQ\",\"payment_method_types\":[\"card\"],\"source\":null,\"status\":\"succeeded\"}"</t>
  </si>
  <si>
    <t>AS-94862</t>
  </si>
  <si>
    <t>AS-95164</t>
  </si>
  <si>
    <t>gid://shopify/Order/7408447291730</t>
  </si>
  <si>
    <t>gid://shopify/OrderTransaction/8579255894354</t>
  </si>
  <si>
    <t>2026-01-05T21:11:33Z</t>
  </si>
  <si>
    <t>ch_3SmL3qIkWweOM9jA1BDEsMP2</t>
  </si>
  <si>
    <t>rMRhwsGoJoVruw59RlbxnOfcs</t>
  </si>
  <si>
    <t>pi_3SmL3qIkWweOM9jA1gKAlwmQ</t>
  </si>
  <si>
    <t>"{\"id\":\"pi_3SmL3qIkWweOM9jA1gKAlwmQ\",\"object\":\"payment_intent\",\"amount\":9995,\"amount_capturable\":0,\"amount_received\":9995,\"canceled_at\":null,\"cancellation_reason\":null,\"capture_method\":\"automatic\",\"latest_charge\":{\"id\":\"ch_3SmL3qIkWweOM9jA1BDEsMP2\",\"object\":\"charge\",\"amount\":9995,\"application_fee\":\"fee_1SmL3rIkWweOM9jA3YO9FOWb\",\"balance_transaction\":\"txn_3SmL3qIkWweOM9jA1ygyHoBg\",\"captured\":true,\"created\":1767647494,\"currency\":\"eur\",\"failure_code\":null,\"failure_message\":null,\"fraud_details\":{},\"livemode\":true,\"metadata\":{\"payment_id\":\"rMRhwsGoJoVruw59RlbxnOfcs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mL3qIkWweOM9jA1gKAlwmQ\",\"payment_method\":\"pm_1SmL3qIkWweOM9jAerKMz80I\",\"payment_method_details\":{\"card\":{\"amount_authorized\":9995,\"authorization_code\":\"665946\",\"brand\":\"mastercard\",\"checks\":{\"address_line1_check\":null,\"address_postal_code_check\":null,\"cvc_check\":null},\"country\":\"IT\",\"description\":\"Debit MasterCard\",\"ds_transaction_id\":null,\"exp_month\":10,\"exp_year\":2028,\"extended_authorization\":{\"status\":\"disabled\"},\"fingerprint\":\"zk7Hm4uf8ou3vHat\",\"funding\":\"debit\",\"iin\":\"533244\",\"incremental_authorization\":{\"status\":\"unavailable\"},\"installments\":null,\"issuer\":\"INTESA SANPAOLO SPA\",\"last4\":\"0000\",\"mandate\":null,\"moto\":false,\"multicapture\":{\"status\":\"unavailable\"},\"network\":\"mastercard\",\"network_token\":{\"used\":false},\"network_transaction_id\":\"MDUZEWTMV0105\",\"overcapture\":{\"maximum_amount_capturable\":9995,\"status\":\"unavailable\"},\"payment_account_reference\":\"50013TOE26KFPAN0CTD3LECEAFPLO\",\"regulated_status\":\"unregulated\",\"three_d_secure\":null,\"wallet\":{\"apple_pay\":{\"type\":\"apple_pay\"},\"dynamic_last4\":\"9773\",\"type\":\"apple_pay\"}},\"type\":\"card\"},\"refunded\":false,\"source\":null,\"status\":\"succeeded\",\"mit_params\":{\"network_transaction_id\":\"MDUZEWTMV0105\"}},\"confirmation_method\":\"manual\",\"created\":1767647494,\"currency\":\"eur\",\"customer\":null,\"last_payment_error\":null,\"livemode\":true,\"metadata\":{\"payment_id\":\"rMRhwsGoJoVruw59RlbxnOfcs\",\"payments_extension\":\"true\",\"payments_extension_type\":\"card\",\"reconciliation_flow\":\"payments_api\",\"shop_id\":\"751927347\"},\"next_action\":null,\"payment_method\":\"pm_1SmL3qIkWweOM9jAerKMz80I\",\"payment_method_types\":[\"card\"],\"source\":null,\"status\":\"succeeded\"}"</t>
  </si>
  <si>
    <t>AS-96657</t>
  </si>
  <si>
    <t>gid://shopify/Order/7491998581074</t>
  </si>
  <si>
    <t>gid://shopify/OrderTransaction/8630899474770</t>
  </si>
  <si>
    <t>2026-01-24T13:41:00Z</t>
  </si>
  <si>
    <t>ch_3St75FIkWweOM9jA2crr3mpU</t>
  </si>
  <si>
    <t>rUbQL3EDLEJclonhO8bHOh8kT</t>
  </si>
  <si>
    <t>pi_3St75FIkWweOM9jA2q2URF4J</t>
  </si>
  <si>
    <t>"{\"id\":\"pi_3St75FIkWweOM9jA2q2URF4J\",\"object\":\"payment_intent\",\"amount\":11790,\"amount_capturable\":0,\"amount_received\":11790,\"canceled_at\":null,\"cancellation_reason\":null,\"capture_method\":\"automatic\",\"latest_charge\":{\"id\":\"ch_3St75FIkWweOM9jA2crr3mpU\",\"object\":\"charge\",\"amount\":11790,\"application_fee\":\"fee_1St75GIkWweOM9jACruqdnRf\",\"balance_transaction\":\"txn_3St75FIkWweOM9jA2dfp71Tf\",\"captured\":true,\"created\":1769262061,\"currency\":\"eur\",\"failure_code\":null,\"failure_message\":null,\"fraud_details\":{},\"livemode\":true,\"metadata\":{\"payment_id\":\"rUbQL3EDLEJclonhO8bHOh8kT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75FIkWweOM9jA2q2URF4J\",\"payment_method\":\"pm_1St75FIkWweOM9jAjkR2H0hK\",\"payment_method_details\":{\"card\":{\"amount_authorized\":11790,\"authorization_code\":\"114041\",\"brand\":\"mastercard\",\"checks\":{\"address_line1_check\":null,\"address_postal_code_check\":null,\"cvc_check\":null},\"country\":\"IT\",\"description\":\"Platinum MasterCard Immediate Debit\",\"ds_transaction_id\":null,\"exp_month\":10,\"exp_year\":2026,\"extended_authorization\":{\"status\":\"disabled\"},\"fingerprint\":\"M9UizaWmCJCJtSgo\",\"funding\":\"debit\",\"iin\":\"534980\",\"incremental_authorization\":{\"status\":\"unavailable\"},\"installments\":null,\"issuer\":\"BANCO BILBAO VIZCAYA ARGENTARI\",\"last4\":\"0000\",\"mandate\":null,\"moto\":false,\"multicapture\":{\"status\":\"unavailable\"},\"network\":\"mastercard\",\"network_token\":{\"used\":false},\"network_transaction_id\":\"TPLVTQXX00124\",\"overcapture\":{\"maximum_amount_capturable\":11790,\"status\":\"unavailable\"},\"payment_account_reference\":\"50018J2W12V2NF1IC9F2L2ILNZ20Y\",\"regulated_status\":\"unregulated\",\"three_d_secure\":null,\"wallet\":{\"apple_pay\":{\"type\":\"apple_pay\"},\"dynamic_last4\":\"1257\",\"type\":\"apple_pay\"}},\"type\":\"card\"},\"refunded\":false,\"source\":null,\"status\":\"succeeded\",\"mit_params\":{\"network_transaction_id\":\"TPLVTQXX00124\"}},\"confirmation_method\":\"manual\",\"created\":1769262061,\"currency\":\"eur\",\"customer\":null,\"last_payment_error\":null,\"livemode\":true,\"metadata\":{\"payment_id\":\"rUbQL3EDLEJclonhO8bHOh8kT\",\"payments_extension\":\"true\",\"payments_extension_type\":\"card\",\"reconciliation_flow\":\"payments_api\",\"shop_id\":\"751927347\"},\"next_action\":null,\"payment_method\":\"pm_1St75FIkWweOM9jAjkR2H0hK\",\"payment_method_types\":[\"card\"],\"source\":null,\"status\":\"succeeded\"}"</t>
  </si>
  <si>
    <t>AS-95455</t>
  </si>
  <si>
    <t>gid://shopify/Order/7416321737042</t>
  </si>
  <si>
    <t>gid://shopify/OrderTransaction/8589068370258</t>
  </si>
  <si>
    <t>2026-01-09T12:23:26Z</t>
  </si>
  <si>
    <t>ch_3SneixIkWweOM9jA0hPQfhEc</t>
  </si>
  <si>
    <t>riuN3hTBlBiFwEadIihEwVmyZ</t>
  </si>
  <si>
    <t>pi_3SneixIkWweOM9jA0IEuESfY</t>
  </si>
  <si>
    <t>"{\"id\":\"pi_3SneixIkWweOM9jA0IEuESfY\",\"object\":\"payment_intent\",\"amount\":5922,\"amount_capturable\":0,\"amount_received\":5922,\"canceled_at\":null,\"cancellation_reason\":null,\"capture_method\":\"automatic\",\"latest_charge\":{\"id\":\"ch_3SneixIkWweOM9jA0hPQfhEc\",\"object\":\"charge\",\"amount\":5922,\"application_fee\":\"fee_1SneiyIkWweOM9jA3ultEqtE\",\"balance_transaction\":\"txn_3SneixIkWweOM9jA0QELP12d\",\"captured\":true,\"created\":1767961407,\"currency\":\"eur\",\"failure_code\":null,\"failure_message\":null,\"fraud_details\":{},\"livemode\":true,\"metadata\":{\"payment_id\":\"riuN3hTBlBiFwEadIihEwVmyZ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neixIkWweOM9jA0IEuESfY\",\"payment_method\":\"pm_1SneixIkWweOM9jAPbmdh8B2\",\"payment_method_details\":{\"card\":{\"amount_authorized\":5922,\"authorization_code\":\"770160\",\"brand\":\"mastercard\",\"checks\":{\"address_line1_check\":null,\"address_postal_code_check\":null,\"cvc_check\":null},\"country\":\"IT\",\"description\":\"Debit MasterCard\",\"ds_transaction_id\":null,\"exp_month\":5,\"exp_year\":2028,\"extended_authorization\":{\"status\":\"disabled\"},\"fingerprint\":\"YTT2JwiTPIgCrG3J\",\"funding\":\"debit\",\"iin\":\"537251\",\"incremental_authorization\":{\"status\":\"unavailable\"},\"installments\":null,\"issuer\":\"BANCA MONTE DEI PASCHI DI SIEN\",\"last4\":\"0000\",\"mandate\":null,\"moto\":false,\"multicapture\":{\"status\":\"unavailable\"},\"network\":\"mastercard\",\"network_token\":{\"used\":false},\"network_transaction_id\":\"MDUNH03DF0109\",\"overcapture\":{\"maximum_amount_capturable\":5922,\"status\":\"unavailable\"},\"payment_account_reference\":\"5001B9VIFI40U6HZ26WZZOJSN1JKK\",\"regulated_status\":\"unregulated\",\"three_d_secure\":null,\"wallet\":{\"apple_pay\":{\"type\":\"apple_pay\"},\"dynamic_last4\":\"9193\",\"type\":\"apple_pay\"}},\"type\":\"card\"},\"refunded\":false,\"source\":null,\"status\":\"succeeded\",\"mit_params\":{\"network_transaction_id\":\"MDUNH03DF0109\"}},\"confirmation_method\":\"manual\",\"created\":1767961407,\"currency\":\"eur\",\"customer\":null,\"last_payment_error\":null,\"livemode\":true,\"metadata\":{\"payment_id\":\"riuN3hTBlBiFwEadIihEwVmyZ\",\"payments_extension\":\"true\",\"payments_extension_type\":\"card\",\"reconciliation_flow\":\"payments_api\",\"shop_id\":\"751927347\"},\"next_action\":null,\"payment_method\":\"pm_1SneixIkWweOM9jAPbmdh8B2\",\"payment_method_types\":[\"card\"],\"source\":null,\"status\":\"succeeded\"}"</t>
  </si>
  <si>
    <t>AS-94880</t>
  </si>
  <si>
    <t>gid://shopify/Order/7395182412114</t>
  </si>
  <si>
    <t>gid://shopify/OrderTransaction/8569655132498</t>
  </si>
  <si>
    <t>ch_3Sl8NsIkWweOM9jA0esPwWDo</t>
  </si>
  <si>
    <t>r8yqz80aRU37akgBMaNfAAJk6</t>
  </si>
  <si>
    <t>pi_3Sl8NsIkWweOM9jA0bn6JPth</t>
  </si>
  <si>
    <t>"{\"id\":\"pi_3Sl8NsIkWweOM9jA0bn6JPth\",\"object\":\"payment_intent\",\"amount\":3790,\"amount_capturable\":0,\"amount_received\":3790,\"canceled_at\":null,\"cancellation_reason\":null,\"capture_method\":\"automatic\",\"latest_charge\":{\"id\":\"ch_3Sl8NsIkWweOM9jA0esPwWDo\",\"object\":\"charge\",\"amount\":3790,\"application_fee\":\"fee_1Sl8NuIkWweOM9jAZ6rar1VB\",\"balance_transaction\":\"txn_3Sl8NsIkWweOM9jA0DhcXZwA\",\"captured\":true,\"created\":1767360437,\"currency\":\"eur\",\"failure_code\":null,\"failure_message\":null,\"fraud_details\":{},\"livemode\":true,\"metadata\":{\"payment_id\":\"r8yqz80aRU37akgBMaNfAAJk6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8NsIkWweOM9jA0bn6JPth\",\"payment_method\":\"pm_1Sl8NsIkWweOM9jAsKJ7yDKr\",\"payment_method_details\":{\"card\":{\"amount_authorized\":3790,\"authorization_code\":\"544815\",\"brand\":\"mastercard\",\"checks\":{\"address_line1_check\":\"unavailable\",\"address_postal_code_check\":\"unavailable\",\"cvc_check\":\"pass\"},\"country\":\"IT\",\"description\":\"Prepaid Unembossed MasterCard Card (Non-US)\",\"ds_transaction_id\":null,\"exp_month\":10,\"exp_year\":2026,\"extended_authorization\":{\"status\":\"disabled\"},\"fingerprint\":\"oMovEEHu3A7yuxA2\",\"funding\":\"prepaid\",\"iin\":\"540058\",\"incremental_authorization\":{\"status\":\"unavailable\"},\"installments\":null,\"issuer\":\"NUMIA SPA\",\"last4\":\"1552\",\"mandate\":null,\"moto\":false,\"multicapture\":{\"status\":\"unavailable\"},\"network\":\"mastercard\",\"network_token\":{\"used\":false},\"network_transaction_id\":\"SURRZP7PZ0102\",\"overcapture\":{\"maximum_amount_capturable\":3790,\"status\":\"unavailable\"},\"payment_account_reference\":\"50017WQTNEC26TMVHU833I0LUYQRH\",\"regulated_status\":\"unregulated\",\"three_d_secure\":null,\"wallet\":null},\"type\":\"card\"},\"refunded\":false,\"source\":null,\"status\":\"succeeded\",\"mit_params\":{\"network_transaction_id\":\"SURRZP7PZ0102\"}},\"confirmation_method\":\"manual\",\"created\":1767360436,\"currency\":\"eur\",\"customer\":null,\"last_payment_error\":null,\"livemode\":true,\"metadata\":{\"payment_id\":\"r8yqz80aRU37akgBMaNfAAJk6\",\"payments_extension\":\"true\",\"payments_extension_type\":\"card\",\"reconciliation_flow\":\"payments_api\",\"shop_id\":\"751927347\"},\"next_action\":null,\"payment_method\":\"pm_1Sl8NsIkWweOM9jAsKJ7yDKr\",\"payment_method_types\":[\"card\"],\"source\":null,\"status\":\"succeeded\"}"</t>
  </si>
  <si>
    <t>AS-96072</t>
  </si>
  <si>
    <t>gid://shopify/Order/7433287270738</t>
  </si>
  <si>
    <t>gid://shopify/OrderTransaction/8607774703954</t>
  </si>
  <si>
    <t>2026-01-16T13:06:42Z</t>
  </si>
  <si>
    <t>ch_3SqCjfIkWweOM9jA2MreeDLa</t>
  </si>
  <si>
    <t>rSaDzdnJsKSmgNkEffep99KNM</t>
  </si>
  <si>
    <t>pi_3SqCjfIkWweOM9jA25vsGtWH</t>
  </si>
  <si>
    <t>"{\"id\":\"pi_3SqCjfIkWweOM9jA25vsGtWH\",\"object\":\"payment_intent\",\"amount\":3190,\"amount_capturable\":0,\"amount_received\":3190,\"canceled_at\":null,\"cancellation_reason\":null,\"capture_method\":\"automatic\",\"latest_charge\":{\"id\":\"ch_3SqCjfIkWweOM9jA2MreeDLa\",\"object\":\"charge\",\"amount\":3190,\"application_fee\":\"fee_1SqCjiIkWweOM9jAFWkduvqi\",\"balance_transaction\":\"txn_3SqCjfIkWweOM9jA2AYSFV4e\",\"captured\":true,\"created\":1768568805,\"currency\":\"eur\",\"failure_code\":null,\"failure_message\":null,\"fraud_details\":{},\"livemode\":true,\"metadata\":{\"payment_id\":\"rSaDzdnJsKSmgNkEffep99KNM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CjfIkWweOM9jA25vsGtWH\",\"payment_method\":\"pm_1SqCjfIkWweOM9jAs220Xffx\",\"payment_method_details\":{\"card\":{\"amount_authorized\":3190,\"authorization_code\":\"676984\",\"brand\":\"visa\",\"checks\":{\"address_line1_check\":\"unavailable\",\"address_postal_code_check\":\"unavailable\",\"cvc_check\":\"pass\"},\"country\":\"IT\",\"description\":\"Visa Business\",\"ds_transaction_id\":null,\"exp_month\":10,\"exp_year\":2027,\"extended_authorization\":{\"status\":\"disabled\"},\"fingerprint\":\"jzKZJ9f7IempR0Rq\",\"funding\":\"debit\",\"iin\":\"483843\",\"incremental_authorization\":{\"status\":\"unavailable\"},\"installments\":null,\"issuer\":\"INTESA SANPAOLO S.P.A.\",\"last4\":\"6522\",\"mandate\":null,\"moto\":false,\"multicapture\":{\"status\":\"unavailable\"},\"network\":\"visa\",\"network_token\":{\"used\":false},\"network_transaction_id\":\"486016472053930\",\"overcapture\":{\"maximum_amount_capturable\":3190,\"status\":\"unavailable\"},\"payment_account_reference\":\"V0010015822313221103229099120\",\"regulated_status\":\"unregulated\",\"three_d_secure\":null,\"wallet\":null},\"type\":\"card\"},\"refunded\":false,\"source\":null,\"status\":\"succeeded\",\"mit_params\":{\"network_transaction_id\":\"486016472053930\"}},\"confirmation_method\":\"manual\",\"created\":1768568803,\"currency\":\"eur\",\"customer\":null,\"last_payment_error\":null,\"livemode\":true,\"metadata\":{\"payment_id\":\"rSaDzdnJsKSmgNkEffep99KNM\",\"payments_extension\":\"true\",\"payments_extension_type\":\"card\",\"reconciliation_flow\":\"payments_api\",\"shop_id\":\"751927347\"},\"next_action\":null,\"payment_method\":\"pm_1SqCjfIkWweOM9jAs220Xffx\",\"payment_method_types\":[\"card\"],\"source\":null,\"status\":\"succeeded\"}"</t>
  </si>
  <si>
    <t>AS-94834</t>
  </si>
  <si>
    <t>gid://shopify/Order/7393760248146</t>
  </si>
  <si>
    <t>gid://shopify/OrderTransaction/8566921527634</t>
  </si>
  <si>
    <t>2026-01-01T19:42:00Z</t>
  </si>
  <si>
    <t>ch_3SkrkyIkWweOM9jA1mG6nbgr</t>
  </si>
  <si>
    <t>rPF94AZE5DbG7Onr7QhHDLOa5</t>
  </si>
  <si>
    <t>pi_3SkrkyIkWweOM9jA16alj92o</t>
  </si>
  <si>
    <t>"{\"id\":\"pi_3SkrkyIkWweOM9jA16alj92o\",\"object\":\"payment_intent\",\"amount\":5346,\"amount_capturable\":0,\"amount_received\":5346,\"canceled_at\":null,\"cancellation_reason\":null,\"capture_method\":\"automatic\",\"latest_charge\":{\"id\":\"ch_3SkrkyIkWweOM9jA1mG6nbgr\",\"object\":\"charge\",\"amount\":5346,\"application_fee\":\"fee_1Skrl0IkWweOM9jABDMoiup4\",\"balance_transaction\":\"txn_3SkrkyIkWweOM9jA13PrHxcR\",\"captured\":true,\"created\":1767296522,\"currency\":\"eur\",\"failure_code\":null,\"failure_message\":null,\"fraud_details\":{},\"livemode\":true,\"metadata\":{\"payment_id\":\"rPF94AZE5DbG7Onr7QhHDLOa5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krkyIkWweOM9jA16alj92o\",\"payment_method\":\"pm_1SkrkyIkWweOM9jAA1lb7KDc\",\"payment_method_details\":{\"card\":{\"amount_authorized\":5346,\"authorization_code\":\"701246\",\"brand\":\"visa\",\"checks\":{\"address_line1_check\":\"fail\",\"address_postal_code_check\":\"pass\",\"cvc_check\":\"pass\"},\"country\":\"FR\",\"description\":\"Visa Gold\",\"ds_transaction_id\":null,\"exp_month\":11,\"exp_year\":2026,\"extended_authorization\":{\"status\":\"disabled\"},\"fingerprint\":\"TZQKAbeOGUVIhjjY\",\"funding\":\"debit\",\"iin\":\"497043\",\"incremental_authorization\":{\"status\":\"unavailable\"},\"installments\":null,\"issuer\":\"LA BANQUE POSTALE\",\"last4\":\"0372\",\"mandate\":null,\"moto\":false,\"multicapture\":{\"status\":\"unavailable\"},\"network\":\"visa\",\"network_token\":{\"used\":false},\"network_transaction_id\":\"486001709228066\",\"overcapture\":{\"maximum_amount_capturable\":5346,\"status\":\"unavailable\"},\"payment_account_reference\":\"V001AADBP30000417956860000000\",\"regulated_status\":\"unregulated\",\"three_d_secure\":{\"authentication_flow\":\"frictionless\",\"electronic_commerce_indicator\":\"07\",\"exemption_indicator\":null,\"result\":\"exempted\",\"result_reason\":null,\"transaction_id\":\"f1339cc2-f87b-4402-8337-408baef75ea6\",\"version\":\"2.2.0\"},\"wallet\":null},\"type\":\"card\"},\"refunded\":false,\"source\":null,\"status\":\"succeeded\",\"mit_params\":{\"network_transaction_id\":\"486001709228066\"}},\"confirmation_method\":\"manual\",\"created\":1767296520,\"currency\":\"eur\",\"customer\":null,\"last_payment_error\":null,\"livemode\":true,\"metadata\":{\"payment_id\":\"rPF94AZE5DbG7Onr7QhHDLOa5\",\"payments_extension\":\"true\",\"payments_extension_type\":\"card\",\"reconciliation_flow\":\"payments_api\",\"shop_id\":\"751927347\"},\"next_action\":null,\"payment_method\":\"pm_1SkrkyIkWweOM9jAA1lb7KDc\",\"payment_method_types\":[\"card\"],\"source\":null,\"status\":\"succeeded\"}"</t>
  </si>
  <si>
    <t>AS-96955</t>
  </si>
  <si>
    <t>gid://shopify/Order/7499539284306</t>
  </si>
  <si>
    <t>gid://shopify/OrderTransaction/8640502661458</t>
  </si>
  <si>
    <t>2026-01-27T22:28:16Z</t>
  </si>
  <si>
    <t>6KE64935GY0499315</t>
  </si>
  <si>
    <t>"{\"id\":\"6KE64935GY0499315\",\"intent\":\"CAPTURE\",\"status\":\"COMPLETED\",\"payment_source\":{\"paypal\":{\"email_address\":\"lucianothorel@gmail.com\",\"account_id\":\"8NYTDEDH8M66Q\",\"account_status\":\"VERIFIED\",\"name\":{\"given_name\":\"Luciano\",\"surname\":\"Thorel\"},\"phone_number\":{\"national_number\":\"393460192786\"},\"address\":{\"address_line_1\":\"Via Dell'Istria 114\",\"admin_area_2\":\"Trieste\",\"admin_area_1\":\"TS\",\"postal_code\":\"34137\",\"country_code\":\"IT\"}}},\"purchase_units\":[{\"reference_id\":\"default\",\"amount\":{\"currency_code\":\"EUR\",\"value\":\"92.85\",\"breakdown\":{\"item_total\":{\"currency_code\":\"EUR\",\"value\":\"92.85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Italian Menu - Athene Fritsch - P\u00f3ster \\/ Madera roble natural \\/ 20x30\",\"custom_id\":\"{\\\"shop_id\\\":751927347,\\\"session_id\\\":\\\"rDOaFQapsGwfYKp5FJChTyezn\\\"}\",\"invoice_id\":\"rDOaFQapsGwfYKp5FJChTyezn\",\"soft_descriptor\":\"PAYPAL *ARTESTASTOR AR\",\"items\":[{\"name\":\"Italian Menu - Athene Fritsch - P\u00f3ster \\/ Madera roble natural \\/ 20x30\",\"unit_amount\":{\"currency_code\":\"EUR\",\"value\":\"24.95\"},\"tax\":{\"currency_code\":\"EUR\",\"value\":\"0.00\"},\"quantity\":\"1\"},{\"name\":\"The Italian Menu - Rosi Feist - P\u00f3ster \\/ Aluminio plateado \\/ 20x30\",\"unit_amount\":{\"currency_code\":\"EUR\",\"value\":\"24.95\"},\"tax\":{\"currency_code\":\"EUR\",\"value\":\"0.00\"},\"quantity\":\"1\"},{\"name\":\"Eat spaghetti no regretti - Raissa Oltmanns - P\u00f3ster \\/ Madera negro \\/ 30x40\",\"unit_amount\":{\"currency_code\":\"EUR\",\"value\":\"42.95\"},\"tax\":{\"currency_code\":\"EUR\",\"value\":\"0.00\"},\"quantity\":\"1\"}],\"shipping\":{\"name\":{\"full_name\":\"Luciano Thorel\"},\"address\":{\"address_line_1\":\"Via dell'Istria 114\",\"admin_area_2\":\"Trieste\",\"admin_area_1\":\"Trieste\",\"postal_code\":\"34137\",\"country_code\":\"IT\"}},\"payments\":{\"captures\":[{\"id\":\"56D64175XG571805R\",\"status\":\"COMPLETED\",\"amount\":{\"currency_code\":\"EUR\",\"value\":\"92.85\"},\"final_capture\":true,\"disbursement_mode\":\"INSTANT\",\"seller_protection\":{\"status\":\"ELIGIBLE\",\"dispute_categories\":[\"ITEM_NOT_RECEIVED\",\"UNAUTHORIZED_TRANSACTION\"]},\"seller_receivable_breakdown\":{\"gross_amount\":{\"currency_code\":\"EUR\",\"value\":\"92.85\"},\"paypal_fee\":{\"currency_code\":\"EUR\",\"value\":\"3.04\"},\"net_amount\":{\"currency_code\":\"EUR\",\"value\":\"89.81\"}},\"invoice_id\":\"rDOaFQapsGwfYKp5FJChTyezn\",\"custom_id\":\"{\\\"shop_id\\\":751927347,\\\"session_id\\\":\\\"rDOaFQapsGwfYKp5FJChTyezn\\\"}\",\"links\":[{\"href\":\"https:\\/\\/api.paypal.com\\/v2\\/payments\\/captures\\/56D64175XG571805R\",\"rel\":\"self\",\"method\":\"GET\"},{\"href\":\"https:\\/\\/api.paypal.com\\/v2\\/payments\\/captures\\/56D64175XG571805R\\/refund\",\"rel\":\"refund\",\"method\":\"POST\"},{\"href\":\"https:\\/\\/api.paypal.com\\/v2\\/checkout\\/orders\\/6KE64935GY0499315\",\"rel\":\"up\",\"method\":\"GET\"}],\"create_time\":\"2026-01-27T22:28:18Z\",\"update_time\":\"2026-01-27T22:28:18Z\"}]}}],\"payer\":{\"name\":{\"given_name\":\"Luciano\",\"surname\":\"Thorel\"},\"email_address\":\"lucianothorel@gmail.com\",\"payer_id\":\"8NYTDEDH8M66Q\",\"phone\":{\"phone_number\":{\"national_number\":\"393460192786\"}},\"address\":{\"address_line_1\":\"Via Dell'Istria 114\",\"admin_area_2\":\"Trieste\",\"admin_area_1\":\"TS\",\"postal_code\":\"34137\",\"country_code\":\"IT\"}},\"create_time\":\"2026-01-27T22:26:42Z\",\"update_time\":\"2026-01-27T22:28:18Z\",\"links\":[{\"href\":\"https:\\/\\/api.paypal.com\\/v2\\/checkout\\/orders\\/6KE64935GY0499315\",\"rel\":\"self\",\"method\":\"GET\"}]}"</t>
  </si>
  <si>
    <t>AS-95820</t>
  </si>
  <si>
    <t>gid://shopify/Order/7425756856658</t>
  </si>
  <si>
    <t>gid://shopify/OrderTransaction/8598644228434</t>
  </si>
  <si>
    <t>2026-01-13T10:00:36Z</t>
  </si>
  <si>
    <t>35X909038A672870V</t>
  </si>
  <si>
    <t>"{\"id\":\"35X909038A672870V\",\"intent\":\"CAPTURE\",\"status\":\"COMPLETED\",\"payment_source\":{\"paypal\":{\"email_address\":\"fra.masella.fm@gmail.com\",\"account_id\":\"29STXGDZEPZLU\",\"account_status\":\"VERIFIED\",\"name\":{\"given_name\":\"Francesco\",\"surname\":\"Masella\"},\"phone_number\":{\"national_number\":\"393894945816\"},\"address\":{\"address_line_1\":\"Piazza Ludwig Van Beethoven, 11\",\"admin_area_2\":\"Lequile\",\"admin_area_1\":\"LE\",\"postal_code\":\"73010\",\"country_code\":\"IT\"}}},\"purchase_units\":[{\"reference_id\":\"default\",\"amount\":{\"currency_code\":\"EUR\",\"value\":\"287.70\",\"breakdown\":{\"item_total\":{\"currency_code\":\"EUR\",\"value\":\"287.70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0.0\"}}},\"payee\":{\"email_address\":\"info@artestaposters.com\",\"merchant_id\":\"CZQCEKGVW6QGG\",\"display_data\":{\"brand_name\":\"Artesta\"}},\"payment_instruction\":{\"disbursement_mode\":\"INSTANT\"},\"description\":\"Swimming Pool II - P\u00f3ster \\/ Madera negro \\/ 40x50\",\"custom_id\":\"{\\\"shop_id\\\":751927347,\\\"session_id\\\":\\\"rrRYhxcRcjlI8M6QbJl4PYDIk\\\"}\",\"invoice_id\":\"rrRYhxcRcjlI8M6QbJl4PYDIk\",\"soft_descriptor\":\"PAYPAL *ARTESTASTOR AR\",\"items\":[{\"name\":\"Swimming Pool II - P\u00f3ster \\/ Madera negro \\/ 40x50\",\"unit_amount\":{\"currency_code\":\"EUR\",\"value\":\"58.95\"},\"tax\":{\"currency_code\":\"EUR\",\"value\":\"0.00\"},\"quantity\":\"1\"},{\"name\":\"Canned Fish - Studio Mandariini - P\u00f3ster \\/ Madera negro \\/ 20x30\",\"unit_amount\":{\"currency_code\":\"EUR\",\"value\":\"24.95\"},\"tax\":{\"currency_code\":\"EUR\",\"value\":\"0.00\"},\"quantity\":\"1\"},{\"name\":\"Le petit dejeuner , Made in France - P\u00f3ster \\/ Madera negro \\/ 20x30\",\"unit_amount\":{\"currency_code\":\"EUR\",\"value\":\"24.95\"},\"tax\":{\"currency_code\":\"EUR\",\"value\":\"0.00\"},\"quantity\":\"1\"},{\"name\":\"Prada Marfa - P\u00f3ster \\/ Madera negro \\/ 30x40\",\"unit_amount\":{\"currency_code\":\"EUR\",\"value\":\"42.95\"},\"tax\":{\"currency_code\":\"EUR\",\"value\":\"0.00\"},\"quantity\":\"1\"},{\"name\":\"Henri Matisse Blue Nude II, spring 1952 - P\u00f3ster \\/ Madera negro \\/ 50x70\",\"unit_amount\":{\"currency_code\":\"EUR\",\"value\":\"67.95\"},\"tax\":{\"currency_code\":\"EUR\",\"value\":\"0.00\"},\"quantity\":\"1\"},{\"name\":\"Henri Matisse NUDE - P\u00f3ster \\/ Madera negro \\/ 50x70\",\"unit_amount\":{\"currency_code\":\"EUR\",\"value\":\"67.95\"},\"tax\":{\"currency_code\":\"EUR\",\"value\":\"0.00\"},\"quantity\":\"1\"}],\"shipping\":{\"name\":{\"full_name\":\"Francesco Masella\"},\"address\":{\"address_line_1\":\"Via G. Mazzini 20\\/C\",\"admin_area_2\":\"Lequile\",\"admin_area_1\":\"Lecce\",\"postal_code\":\"73010\",\"country_code\":\"IT\"}},\"supplementary_data\":{\"tax_nexus\":[]},\"payments\":{\"captures\":[{\"id\":\"2M001492KH803170H\",\"status\":\"COMPLETED\",\"amount\":{\"currency_code\":\"EUR\",\"value\":\"287.70\"},\"final_capture\":true,\"disbursement_mode\":\"INSTANT\",\"seller_protection\":{\"status\":\"ELIGIBLE\",\"dispute_categories\":[\"ITEM_NOT_RECEIVED\",\"UNAUTHORIZED_TRANSACTION\"]},\"seller_receivable_breakdown\":{\"gross_amount\":{\"currency_code\":\"EUR\",\"value\":\"287.70\"},\"paypal_fee\":{\"currency_code\":\"EUR\",\"value\":\"8.69\"},\"net_amount\":{\"currency_code\":\"EUR\",\"value\":\"279.01\"}},\"invoice_id\":\"rrRYhxcRcjlI8M6QbJl4PYDIk\",\"custom_id\":\"{\\\"shop_id\\\":751927347,\\\"session_id\\\":\\\"rrRYhxcRcjlI8M6QbJl4PYDIk\\\"}\",\"links\":[{\"href\":\"https:\\/\\/api.paypal.com\\/v2\\/payments\\/captures\\/2M001492KH803170H\",\"rel\":\"self\",\"method\":\"GET\"},{\"href\":\"https:\\/\\/api.paypal.com\\/v2\\/payments\\/captures\\/2M001492KH803170H\\/refund\",\"rel\":\"refund\",\"method\":\"POST\"},{\"href\":\"https:\\/\\/api.paypal.com\\/v2\\/checkout\\/orders\\/35X909038A672870V\",\"rel\":\"up\",\"method\":\"GET\"}],\"create_time\":\"2026-01-13T10:00:39Z\",\"update_time\":\"2026-01-13T10:00:39Z\"}]}}],\"payer\":{\"name\":{\"given_name\":\"Francesco\",\"surname\":\"Masella\"},\"email_address\":\"fra.masella.fm@gmail.com\",\"payer_id\":\"29STXGDZEPZLU\",\"phone\":{\"phone_number\":{\"national_number\":\"393894945816\"}},\"address\":{\"address_line_1\":\"Piazza Ludwig Van Beethoven, 11\",\"admin_area_2\":\"Lequile\",\"admin_area_1\":\"LE\",\"postal_code\":\"73010\",\"country_code\":\"IT\"}},\"create_time\":\"2026-01-13T10:00:09Z\",\"update_time\":\"2026-01-13T10:00:39Z\",\"links\":[{\"href\":\"https:\\/\\/api.paypal.com\\/v2\\/checkout\\/orders\\/35X909038A672870V\",\"rel\":\"self\",\"method\":\"GET\"}]}"</t>
  </si>
  <si>
    <t>AS-94863</t>
  </si>
  <si>
    <t>gid://shopify/Order/7394767962450</t>
  </si>
  <si>
    <t>gid://shopify/OrderTransaction/8568913297746</t>
  </si>
  <si>
    <t>2026-01-02T10:12:42Z</t>
  </si>
  <si>
    <t>ch_3Sl5LaIkWweOM9jA2SddWbGB</t>
  </si>
  <si>
    <t>rQtN62GIhxG8etksu1A7u7YTk</t>
  </si>
  <si>
    <t>pi_3Sl5LaIkWweOM9jA2fFr8DRO</t>
  </si>
  <si>
    <t>"{\"id\":\"pi_3Sl5LaIkWweOM9jA2fFr8DRO\",\"object\":\"payment_intent\",\"amount\":7990,\"amount_capturable\":0,\"amount_received\":7990,\"canceled_at\":null,\"cancellation_reason\":null,\"capture_method\":\"automatic\",\"latest_charge\":{\"id\":\"ch_3Sl5LaIkWweOM9jA2SddWbGB\",\"object\":\"charge\",\"amount\":7990,\"application_fee\":\"fee_1Sl5LcIkWweOM9jAG3ruYwx0\",\"balance_transaction\":\"txn_3Sl5LaIkWweOM9jA2O6lpEoS\",\"captured\":true,\"created\":1767348764,\"currency\":\"eur\",\"failure_code\":null,\"failure_message\":null,\"fraud_details\":{},\"livemode\":true,\"metadata\":{\"payment_id\":\"rQtN62GIhxG8etksu1A7u7YTk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l5LaIkWweOM9jA2fFr8DRO\",\"payment_method\":\"pm_1Sl5LaIkWweOM9jAIKo6jRBa\",\"payment_method_details\":{\"card\":{\"amount_authorized\":7990,\"authorization_code\":\"156225\",\"brand\":\"mastercard\",\"checks\":{\"address_line1_check\":\"unavailable\",\"address_postal_code_check\":\"unavailable\",\"cvc_check\":\"pass\"},\"country\":\"DE\",\"description\":\"Standard MasterCard Card\",\"ds_transaction_id\":null,\"exp_month\":7,\"exp_year\":2026,\"extended_authorization\":{\"status\":\"disabled\"},\"fingerprint\":\"DVBw6igqncRJifUY\",\"funding\":\"credit\",\"iin\":\"549003\",\"incremental_authorization\":{\"status\":\"unavailable\"},\"installments\":null,\"issuer\":\"DEUTSCHER SPARKASSEN- UND GIRO\",\"last4\":\"0492\",\"mandate\":null,\"moto\":false,\"multicapture\":{\"status\":\"unavailable\"},\"network\":\"mastercard\",\"network_token\":{\"used\":false},\"network_transaction_id\":\"MCSVWZCEV0102\",\"overcapture\":{\"maximum_amount_capturable\":7990,\"status\":\"unavailable\"},\"payment_account_reference\":\"50014ZN4EIOM9M1FBKXRPKRU7SUK6\",\"regulated_status\":\"unregulated\",\"three_d_secure\":null,\"wallet\":null},\"type\":\"card\"},\"refunded\":false,\"source\":null,\"status\":\"succeeded\",\"mit_params\":{\"network_transaction_id\":\"MCSVWZCEV0102\"}},\"confirmation_method\":\"manual\",\"created\":1767348762,\"currency\":\"eur\",\"customer\":null,\"last_payment_error\":null,\"livemode\":true,\"metadata\":{\"payment_id\":\"rQtN62GIhxG8etksu1A7u7YTk\",\"payments_extension\":\"true\",\"payments_extension_type\":\"card\",\"reconciliation_flow\":\"payments_api\",\"shop_id\":\"751927347\"},\"next_action\":null,\"payment_method\":\"pm_1Sl5LaIkWweOM9jAIKo6jRBa\",\"payment_method_types\":[\"card\"],\"source\":null,\"status\":\"succeeded\"}"</t>
  </si>
  <si>
    <t>AS-96628</t>
  </si>
  <si>
    <t>gid://shopify/Order/7490697396562</t>
  </si>
  <si>
    <t>gid://shopify/OrderTransaction/8629319663954</t>
  </si>
  <si>
    <t>2026-01-23T22:29:03Z</t>
  </si>
  <si>
    <t>ch_3SssqiIkWweOM9jA0hlNQXTf</t>
  </si>
  <si>
    <t>r6o8zSDOAdu3lRBCi7zuyCno8</t>
  </si>
  <si>
    <t>pi_3SssqiIkWweOM9jA0X2lzkgB</t>
  </si>
  <si>
    <t>"{\"id\":\"pi_3SssqiIkWweOM9jA0X2lzkgB\",\"object\":\"payment_intent\",\"amount\":5290,\"amount_capturable\":0,\"amount_received\":5290,\"canceled_at\":null,\"cancellation_reason\":null,\"capture_method\":\"automatic\",\"latest_charge\":{\"id\":\"ch_3SssqiIkWweOM9jA0hlNQXTf\",\"object\":\"charge\",\"amount\":5290,\"application_fee\":\"fee_1SssqjIkWweOM9jATUQrdkKJ\",\"balance_transaction\":\"txn_3SssqiIkWweOM9jA09xmnCMd\",\"captured\":true,\"created\":1769207344,\"currency\":\"eur\",\"failure_code\":null,\"failure_message\":null,\"fraud_details\":{},\"livemode\":true,\"metadata\":{\"payment_id\":\"r6o8zSDOAdu3lRBCi7zuyCno8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ssqiIkWweOM9jA0X2lzkgB\",\"payment_method\":\"pm_1SssqiIkWweOM9jACAqSfhuF\",\"payment_method_details\":{\"card\":{\"amount_authorized\":5290,\"authorization_code\":\"348083\",\"brand\":\"visa\",\"checks\":{\"address_line1_check\":\"unavailable\",\"address_postal_code_check\":\"unavailable\",\"cvc_check\":null},\"country\":\"ES\",\"description\":\"Visa Classic\",\"ds_transaction_id\":null,\"exp_month\":10,\"exp_year\":2026,\"extended_authorization\":{\"status\":\"disabled\"},\"fingerprint\":\"p8fINYhq4jHGbZhU\",\"funding\":\"debit\",\"iin\":\"485720\",\"incremental_authorization\":{\"status\":\"unavailable\"},\"installments\":null,\"issuer\":\"CAIXABANK S.A.\",\"last4\":\"2220\",\"mandate\":null,\"moto\":false,\"multicapture\":{\"status\":\"unavailable\"},\"network\":\"visa\",\"network_token\":{\"used\":true},\"network_transaction_id\":\"486023809447187\",\"overcapture\":{\"maximum_amount_capturable\":5290,\"status\":\"unavailable\"},\"payment_account_reference\":\"V0010013021331737119031452629\",\"regulated_status\":\"unregulated\",\"three_d_secure\":null,\"wallet\":null},\"type\":\"card\"},\"refunded\":false,\"source\":null,\"status\":\"succeeded\",\"mit_params\":{\"network_transaction_id\":\"486023809447187\"}},\"confirmation_method\":\"manual\",\"created\":1769207344,\"currency\":\"eur\",\"customer\":null,\"last_payment_error\":null,\"livemode\":true,\"metadata\":{\"payment_id\":\"r6o8zSDOAdu3lRBCi7zuyCno8\",\"payments_extension\":\"true\",\"payments_extension_type\":\"card\",\"reconciliation_flow\":\"payments_api\",\"shop_id\":\"751927347\"},\"next_action\":null,\"payment_method\":\"pm_1SssqiIkWweOM9jACAqSfhuF\",\"payment_method_types\":[\"card\"],\"source\":null,\"status\":\"succeeded\"}"</t>
  </si>
  <si>
    <t>AS-97226</t>
  </si>
  <si>
    <t>gid://shopify/Order/7516809920850</t>
  </si>
  <si>
    <t>gid://shopify/OrderTransaction/8650725097810</t>
  </si>
  <si>
    <t>2026-01-31T17:31:43Z</t>
  </si>
  <si>
    <t>ch_3Svi1LIkWweOM9jA2VZv3xh7</t>
  </si>
  <si>
    <t>rnqYCzyS7uLr8LBZf1eotJcVf</t>
  </si>
  <si>
    <t>pi_3Svi1LIkWweOM9jA2PZHm9Hz</t>
  </si>
  <si>
    <t>"{\"id\":\"pi_3Svi1LIkWweOM9jA2PZHm9Hz\",\"object\":\"payment_intent\",\"amount\":6380,\"amount_capturable\":0,\"amount_received\":6380,\"canceled_at\":null,\"cancellation_reason\":null,\"capture_method\":\"automatic\",\"latest_charge\":{\"id\":\"ch_3Svi1LIkWweOM9jA2VZv3xh7\",\"object\":\"charge\",\"amount\":6380,\"application_fee\":\"fee_1Svi1OIkWweOM9jAzdNWYHYT\",\"balance_transaction\":\"txn_3Svi1LIkWweOM9jA2j3IMkFk\",\"captured\":true,\"created\":1769880705,\"currency\":\"eur\",\"failure_code\":null,\"failure_message\":null,\"fraud_details\":{},\"livemode\":true,\"metadata\":{\"payment_id\":\"rnqYCzyS7uLr8LBZf1eotJcVf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vi1LIkWweOM9jA2PZHm9Hz\",\"payment_method\":\"pm_1Svi1LIkWweOM9jAGAi8uMKO\",\"payment_method_details\":{\"card\":{\"amount_authorized\":6380,\"authorization_code\":\"621242\",\"brand\":\"mastercard\",\"checks\":{\"address_line1_check\":\"unavailable\",\"address_postal_code_check\":\"unavailable\",\"cvc_check\":\"pass\"},\"country\":\"FR\",\"description\":\"MasterCard Standard Card Immediate Debit\",\"ds_transaction_id\":null,\"exp_month\":6,\"exp_year\":2028,\"extended_authorization\":{\"status\":\"disabled\"},\"fingerprint\":\"F4PXuRl6yYeR5BEG\",\"funding\":\"debit\",\"iin\":\"513648\",\"incremental_authorization\":{\"status\":\"unavailable\"},\"installments\":null,\"issuer\":\"BANQUE FEDERATIVE DU CREDIT MU\",\"last4\":\"5140\",\"mandate\":null,\"moto\":false,\"multicapture\":{\"status\":\"unavailable\"},\"network\":\"mastercard\",\"network_token\":{\"used\":false},\"network_transaction_id\":\"TCSLRW6Z60131\",\"overcapture\":{\"maximum_amount_capturable\":6380,\"status\":\"unavailable\"},\"payment_account_reference\":\"5001AUZ5G8EY3F6TXOVKB3P5QI9OP\",\"regulated_status\":\"unregulated\",\"three_d_secure\":{\"authentication_flow\":\"frictionless\",\"electronic_commerce_indicator\":\"06\",\"exemption_indicator\":null,\"result\":\"exempted\",\"result_reason\":null,\"transaction_id\":\"30625315-76e9-4e27-bd8c-245fa9c282b4\",\"version\":\"2.2.0\"},\"wallet\":null},\"type\":\"card\"},\"refunded\":false,\"source\":null,\"status\":\"succeeded\",\"mit_params\":{\"network_transaction_id\":\"TCSLRW6Z60131\"}},\"confirmation_method\":\"manual\",\"created\":1769880703,\"currency\":\"eur\",\"customer\":null,\"last_payment_error\":null,\"livemode\":true,\"metadata\":{\"payment_id\":\"rnqYCzyS7uLr8LBZf1eotJcVf\",\"payments_extension\":\"true\",\"payments_extension_type\":\"card\",\"reconciliation_flow\":\"payments_api\",\"shop_id\":\"751927347\"},\"next_action\":null,\"payment_method\":\"pm_1Svi1LIkWweOM9jAGAi8uMKO\",\"payment_method_types\":[\"card\"],\"source\":null,\"status\":\"succeeded\"}"</t>
  </si>
  <si>
    <t>AS-96656</t>
  </si>
  <si>
    <t>gid://shopify/Order/7491952083282</t>
  </si>
  <si>
    <t>gid://shopify/OrderTransaction/8630845669714</t>
  </si>
  <si>
    <t>2026-01-24T13:22:54Z</t>
  </si>
  <si>
    <t>ch_3St6njIkWweOM9jA0QKyLnyw</t>
  </si>
  <si>
    <t>r2USetVmTIQQuGr1gZvNd2atE</t>
  </si>
  <si>
    <t>pi_3St6njIkWweOM9jA0kHcCW4r</t>
  </si>
  <si>
    <t>"{\"id\":\"pi_3St6njIkWweOM9jA0kHcCW4r\",\"object\":\"payment_intent\",\"amount\":4086,\"amount_capturable\":0,\"amount_received\":4086,\"canceled_at\":null,\"cancellation_reason\":null,\"capture_method\":\"automatic\",\"latest_charge\":{\"id\":\"ch_3St6njIkWweOM9jA0QKyLnyw\",\"object\":\"charge\",\"amount\":4086,\"application_fee\":\"fee_1St6nlIkWweOM9jASNIshy9k\",\"balance_transaction\":\"txn_3St6njIkWweOM9jA0jy5l4Cn\",\"captured\":true,\"created\":1769260977,\"currency\":\"eur\",\"failure_code\":null,\"failure_message\":null,\"fraud_details\":{},\"livemode\":true,\"metadata\":{\"payment_id\":\"r2USetVmTIQQuGr1gZvNd2atE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t6njIkWweOM9jA0kHcCW4r\",\"payment_method\":\"pm_1St6njIkWweOM9jAKJ4dK3kf\",\"payment_method_details\":{\"card\":{\"amount_authorized\":4086,\"authorization_code\":\"115769\",\"brand\":\"visa\",\"checks\":{\"address_line1_check\":\"fail\",\"address_postal_code_check\":\"fail\",\"cvc_check\":\"pass\"},\"country\":\"FR\",\"description\":\"Visa Classic\",\"ds_transaction_id\":null,\"exp_month\":11,\"exp_year\":2027,\"extended_authorization\":{\"status\":\"disabled\"},\"fingerprint\":\"wsUFtRUys9wyCkjC\",\"funding\":\"debit\",\"iin\":\"497886\",\"incremental_authorization\":{\"status\":\"unavailable\"},\"installments\":null,\"issuer\":\"BPCE\",\"last4\":\"7610\",\"mandate\":null,\"moto\":false,\"multicapture\":{\"status\":\"unavailable\"},\"network\":\"visa\",\"network_token\":{\"used\":false},\"network_transaction_id\":\"486024481773909\",\"overcapture\":{\"maximum_amount_capturable\":4086,\"status\":\"unavailable\"},\"payment_account_reference\":\"V001AACC339012020101585877758\",\"regulated_status\":\"unregulated\",\"three_d_secure\":{\"authentication_flow\":\"frictionless\",\"electronic_commerce_indicator\":\"07\",\"exemption_indicator\":null,\"result\":\"exempted\",\"result_reason\":null,\"transaction_id\":\"67531335-8837-476c-aad4-66ea3b9843c3\",\"version\":\"2.2.0\"},\"wallet\":null},\"type\":\"card\"},\"refunded\":false,\"source\":null,\"status\":\"succeeded\",\"mit_params\":{\"network_transaction_id\":\"486024481773909\"}},\"confirmation_method\":\"manual\",\"created\":1769260975,\"currency\":\"eur\",\"customer\":null,\"last_payment_error\":null,\"livemode\":true,\"metadata\":{\"payment_id\":\"r2USetVmTIQQuGr1gZvNd2atE\",\"payments_extension\":\"true\",\"payments_extension_type\":\"card\",\"reconciliation_flow\":\"payments_api\",\"shop_id\":\"751927347\"},\"next_action\":null,\"payment_method\":\"pm_1St6njIkWweOM9jAKJ4dK3kf\",\"payment_method_types\":[\"card\"],\"source\":null,\"status\":\"succeeded\"}"</t>
  </si>
  <si>
    <t>AS-96176</t>
  </si>
  <si>
    <t>gid://shopify/Order/7437330055506</t>
  </si>
  <si>
    <t>gid://shopify/OrderTransaction/8612621680978</t>
  </si>
  <si>
    <t>2026-01-17T18:05:52Z</t>
  </si>
  <si>
    <t>ch_3SqdsjIkWweOM9jA0UzR2S6S</t>
  </si>
  <si>
    <t>rAXhk579oqi28nuom974rzuBj</t>
  </si>
  <si>
    <t>pi_3SqdsjIkWweOM9jA01eFbcoX</t>
  </si>
  <si>
    <t>"{\"id\":\"pi_3SqdsjIkWweOM9jA01eFbcoX\",\"object\":\"payment_intent\",\"amount\":3790,\"amount_capturable\":0,\"amount_received\":3790,\"canceled_at\":null,\"cancellation_reason\":null,\"capture_method\":\"automatic\",\"latest_charge\":{\"id\":\"ch_3SqdsjIkWweOM9jA0UzR2S6S\",\"object\":\"charge\",\"amount\":3790,\"application_fee\":\"fee_1SqdslIkWweOM9jAZzDTnRfM\",\"balance_transaction\":\"txn_3SqdsjIkWweOM9jA0CPeFC00\",\"captured\":true,\"created\":1768673154,\"currency\":\"eur\",\"failure_code\":null,\"failure_message\":null,\"fraud_details\":{},\"livemode\":true,\"metadata\":{\"payment_id\":\"rAXhk579oqi28nuom974rzuBj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qdsjIkWweOM9jA01eFbcoX\",\"payment_method\":\"pm_1SqdsjIkWweOM9jAybTo46G4\",\"payment_method_details\":{\"card\":{\"amount_authorized\":3790,\"authorization_code\":\"130732\",\"brand\":\"mastercard\",\"checks\":{\"address_line1_check\":\"unavailable\",\"address_postal_code_check\":\"unavailable\",\"cvc_check\":\"pass\"},\"country\":\"DE\",\"description\":\"Gold MasterCard Card\",\"ds_transaction_id\":null,\"exp_month\":11,\"exp_year\":2029,\"extended_authorization\":{\"status\":\"disabled\"},\"fingerprint\":\"b6pSUPn3feRUsu51\",\"funding\":\"credit\",\"iin\":\"513021\",\"incremental_authorization\":{\"status\":\"unavailable\"},\"installments\":null,\"issuer\":\"DZ BANK AG DEUTSCHE ZENTRAL-GE\",\"last4\":\"7807\",\"mandate\":null,\"moto\":false,\"multicapture\":{\"status\":\"unavailable\"},\"network\":\"mastercard\",\"network_token\":{\"used\":false},\"network_transaction_id\":\"MCGLZTV0P0117\",\"overcapture\":{\"maximum_amount_capturable\":3790,\"status\":\"unavailable\"},\"payment_account_reference\":\"50018M75HKCYJLMGW5S0H9ZJP821R\",\"regulated_status\":\"unregulated\",\"three_d_secure\":null,\"wallet\":null},\"type\":\"card\"},\"refunded\":false,\"source\":null,\"status\":\"succeeded\",\"mit_params\":{\"network_transaction_id\":\"MCGLZTV0P0117\"}},\"confirmation_method\":\"manual\",\"created\":1768673153,\"currency\":\"eur\",\"customer\":null,\"last_payment_error\":null,\"livemode\":true,\"metadata\":{\"payment_id\":\"rAXhk579oqi28nuom974rzuBj\",\"payments_extension\":\"true\",\"payments_extension_type\":\"card\",\"reconciliation_flow\":\"payments_api\",\"shop_id\":\"751927347\"},\"next_action\":null,\"payment_method\":\"pm_1SqdsjIkWweOM9jAybTo46G4\",\"payment_method_types\":[\"card\"],\"source\":null,\"status\":\"succeeded\"}"</t>
  </si>
  <si>
    <t>AS-95135</t>
  </si>
  <si>
    <t>gid://shopify/Order/7407871459666</t>
  </si>
  <si>
    <t>gid://shopify/OrderTransaction/8578555740498</t>
  </si>
  <si>
    <t>2026-01-05T15:42:50Z</t>
  </si>
  <si>
    <t>3UP35253DX220552E</t>
  </si>
  <si>
    <t>"{\"id\":\"3UP35253DX220552E\",\"intent\":\"CAPTURE\",\"status\":\"COMPLETED\",\"payment_source\":{\"paypal\":{\"email_address\":\"irene_cassina@hotmail.it\",\"account_id\":\"ZCFF66BM8WU2W\",\"account_status\":\"VERIFIED\",\"name\":{\"given_name\":\"irene\",\"surname\":\"cassina\"},\"phone_number\":{\"national_number\":\"393334971215\"},\"address\":{\"address_line_1\":\"Via Clitunno 10\",\"admin_area_2\":\"Bevagna\",\"admin_area_1\":\"PG\",\"postal_code\":\"06031\",\"country_code\":\"IT\"}}},\"purchase_units\":[{\"reference_id\":\"default\",\"amount\":{\"currency_code\":\"EUR\",\"value\":\"72.77\",\"breakdown\":{\"item_total\":{\"currency_code\":\"EUR\",\"value\":\"80.85\"},\"shipping\":{\"currency_code\":\"EUR\",\"value\":\"0.00\"},\"handling\":{\"currency_code\":\"EUR\",\"value\":\"0.00\"},\"tax_total\":{\"currency_code\":\"EUR\",\"value\":\"0.00\"},\"insurance\":{\"currency_code\":\"EUR\",\"value\":\"0.00\"},\"shipping_discount\":{\"currency_code\":\"EUR\",\"value\":\"0.00\"},\"discount\":{\"currency_code\":\"EUR\",\"value\":\"8.08\"}}},\"payee\":{\"email_address\":\"info@artestaposters.com\",\"merchant_id\":\"CZQCEKGVW6QGG\",\"display_data\":{\"brand_name\":\"Artesta\"}},\"payment_instruction\":{\"disbursement_mode\":\"INSTANT\"},\"description\":\"Zermatt - P\u00f3ster \\/ Sin marco \\/ 40x50\",\"custom_id\":\"{\\\"shop_id\\\":751927347,\\\"session_id\\\":\\\"rSAHT5JN59EG6q2RGDBkYPXGu\\\"}\",\"invoice_id\":\"rSAHT5JN59EG6q2RGDBkYPXGu\",\"soft_descriptor\":\"PAYPAL *ARTESTASTOR AR\",\"items\":[{\"name\":\"Zermatt - P\u00f3ster \\/ Sin marco \\/ 40x50\",\"unit_amount\":{\"currency_code\":\"EUR\",\"value\":\"26.95\"},\"tax\":{\"currency_code\":\"EUR\",\"value\":\"0.00\"},\"quantity\":\"1\"},{\"name\":\"Happy skiers - P\u00f3ster \\/ Sin marco \\/ 40x50\",\"unit_amount\":{\"currency_code\":\"EUR\",\"value\":\"26.95\"},\"tax\":{\"currency_code\":\"EUR\",\"value\":\"0.00\"},\"quantity\":\"1\"},{\"name\":\"Ski day - chairlift - P\u00f3ster \\/ Sin marco \\/ 40x50\",\"unit_amount\":{\"currency_code\":\"EUR\",\"value\":\"26.95\"},\"tax\":{\"currency_code\":\"EUR\",\"value\":\"0.00\"},\"quantity\":\"1\"}],\"shipping\":{\"name\":{\"full_name\":\"Irene Cassina\"},\"address\":{\"address_line_1\":\"Via Vicenza 13\",\"address_line_2\":\"C\\/O IDB La Torinese\",\"admin_area_2\":\"Torino\",\"admin_area_1\":\"Tur\u00edn\",\"postal_code\":\"10144\",\"country_code\":\"IT\"}},\"supplementary_data\":{\"tax_nexus\":[]},\"payments\":{\"captures\":[{\"id\":\"1TW16900S4902733W\",\"status\":\"COMPLETED\",\"amount\":{\"currency_code\":\"EUR\",\"value\":\"72.77\"},\"final_capture\":true,\"disbursement_mode\":\"INSTANT\",\"seller_protection\":{\"status\":\"ELIGIBLE\",\"dispute_categories\":[\"ITEM_NOT_RECEIVED\",\"UNAUTHORIZED_TRANSACTION\"]},\"seller_receivable_breakdown\":{\"gross_amount\":{\"currency_code\":\"EUR\",\"value\":\"72.77\"},\"paypal_fee\":{\"currency_code\":\"EUR\",\"value\":\"2.46\"},\"net_amount\":{\"currency_code\":\"EUR\",\"value\":\"70.31\"}},\"invoice_id\":\"rSAHT5JN59EG6q2RGDBkYPXGu\",\"custom_id\":\"{\\\"shop_id\\\":751927347,\\\"session_id\\\":\\\"rSAHT5JN59EG6q2RGDBkYPXGu\\\"}\",\"links\":[{\"href\":\"https:\\/\\/api.paypal.com\\/v2\\/payments\\/captures\\/1TW16900S4902733W\",\"rel\":\"self\",\"method\":\"GET\"},{\"href\":\"https:\\/\\/api.paypal.com\\/v2\\/payments\\/captures\\/1TW16900S4902733W\\/refund\",\"rel\":\"refund\",\"method\":\"POST\"},{\"href\":\"https:\\/\\/api.paypal.com\\/v2\\/checkout\\/orders\\/3UP35253DX220552E\",\"rel\":\"up\",\"method\":\"GET\"}],\"create_time\":\"2026-01-05T15:42:52Z\",\"update_time\":\"2026-01-05T15:42:52Z\"}]}}],\"payer\":{\"name\":{\"given_name\":\"irene\",\"surname\":\"cassina\"},\"email_address\":\"irene_cassina@hotmail.it\",\"payer_id\":\"ZCFF66BM8WU2W\",\"phone\":{\"phone_number\":{\"national_number\":\"393334971215\"}},\"address\":{\"address_line_1\":\"Via Clitunno 10\",\"admin_area_2\":\"Bevagna\",\"admin_area_1\":\"PG\",\"postal_code\":\"06031\",\"country_code\":\"IT\"}},\"create_time\":\"2026-01-05T15:41:28Z\",\"update_time\":\"2026-01-05T15:42:52Z\",\"links\":[{\"href\":\"https:\\/\\/api.paypal.com\\/v2\\/checkout\\/orders\\/3UP35253DX220552E\",\"rel\":\"self\",\"method\":\"GET\"}]}"</t>
  </si>
  <si>
    <t>AS-95822</t>
  </si>
  <si>
    <t>gid://shopify/Order/7425782939986</t>
  </si>
  <si>
    <t>gid://shopify/OrderTransaction/8598679880018</t>
  </si>
  <si>
    <t>2026-01-13T10:15:49Z</t>
  </si>
  <si>
    <t>ch_3Sp4deIkWweOM9jA2egb1oR0</t>
  </si>
  <si>
    <t>rH8hyak0oo30y9gnHh48M4aIu</t>
  </si>
  <si>
    <t>pi_3Sp4deIkWweOM9jA24v069fY</t>
  </si>
  <si>
    <t>"{\"id\":\"pi_3Sp4deIkWweOM9jA24v069fY\",\"object\":\"payment_intent\",\"amount\":8590,\"amount_capturable\":0,\"amount_received\":8590,\"canceled_at\":null,\"cancellation_reason\":null,\"capture_method\":\"automatic\",\"latest_charge\":{\"id\":\"ch_3Sp4deIkWweOM9jA2egb1oR0\",\"object\":\"charge\",\"amount\":8590,\"application_fee\":\"fee_1Sp4dfIkWweOM9jACsZS2WWw\",\"balance_transaction\":\"txn_3Sp4deIkWweOM9jA2C76Jday\",\"captured\":true,\"created\":1768299350,\"currency\":\"eur\",\"failure_code\":null,\"failure_message\":null,\"fraud_details\":{},\"livemode\":true,\"metadata\":{\"payment_id\":\"rH8hyak0oo30y9gnHh48M4aIu\",\"payments_extension\":\"true\",\"payments_extension_type\":\"card\",\"reconciliation_flow\":\"payments_api\",\"shop_id\":\"751927347\"},\"outcome\":{\"advice_code\":null,\"network_advice_code\":null,\"network_decline_code\":null,\"network_status\":\"approved_by_network\",\"reason\":null,\"risk_level\":\"normal\",\"seller_message\":\"Payment complete.\",\"type\":\"authorized\"},\"paid\":true,\"payment_intent\":\"pi_3Sp4deIkWweOM9jA24v069fY\",\"payment_method\":\"pm_1Sp4deIkWweOM9jAMrl3pQhZ\",\"payment_method_details\":{\"card\":{\"amount_authorized\":8590,\"authorization_code\":\"267963\",\"brand\":\"visa\",\"checks\":{\"address_line1_check\":\"unavailable\",\"address_postal_code_check\":\"unavailable\",\"cvc_check\":null},\"country\":\"ES\",\"description\":\"Visa Gold\",\"ds_transaction_id\":null,\"exp_month\":11,\"exp_year\":2028,\"extended_authorization\":{\"status\":\"disabled\"},\"fingerprint\":\"D0ecnWmosALI0B2q\",\"funding\":\"credit\",\"iin\":\"496663\",\"incremental_authorization\":{\"status\":\"unavailable\"},\"installments\":null,\"issuer\":\"BANKINTER S.A.\",\"last4\":\"8136\",\"mandate\":null,\"moto\":false,\"multicapture\":{\"status\":\"unavailable\"},\"network\":\"visa\",\"network_token\":{\"used\":true},\"network_transaction_id\":\"486013369512756\",\"overcapture\":{\"maximum_amount_capturable\":8590,\"status\":\"unavailable\"},\"payment_account_reference\":\"V0010013018297710356921702784\",\"regulated_status\":\"unregulated\",\"three_d_secure\":null,\"wallet\":null},\"type\":\"card\"},\"refunded\":false,\"source\":null,\"status\":\"succeeded\",\"mit_params\":{\"network_transaction_id\":\"486013369512756\"}},\"confirmation_method\":\"manual\",\"created\":1768299350,\"currency\":\"eur\",\"customer\":null,\"last_payment_error\":null,\"livemode\":true,\"metadata\":{\"payment_id\":\"rH8hyak0oo30y9gnHh48M4aIu\",\"payments_extension\":\"true\",\"payments_extension_type\":\"card\",\"reconciliation_flow\":\"payments_api\",\"shop_id\":\"751927347\"},\"next_action\":null,\"payment_method\":\"pm_1Sp4deIkWweOM9jAMrl3pQhZ\",\"payment_method_types\":[\"card\"],\"source\":null,\"status\":\"succeeded\"}"</t>
  </si>
  <si>
    <t>Payout ID</t>
  </si>
  <si>
    <t>2026-01-31 22:33:19 +0100</t>
  </si>
  <si>
    <t>#47512490475858</t>
  </si>
  <si>
    <t>0.00</t>
  </si>
  <si>
    <t>2026-01-31 21:56:43 +0100</t>
  </si>
  <si>
    <t>#47512368644434</t>
  </si>
  <si>
    <t>2026-01-31 21:49:01 +0100</t>
  </si>
  <si>
    <t>#47512345215314</t>
  </si>
  <si>
    <t>2026-01-31 21:16:23 +0100</t>
  </si>
  <si>
    <t>#47512226595154</t>
  </si>
  <si>
    <t>2026-01-31 21:07:51 +0100</t>
  </si>
  <si>
    <t>#47512161616210</t>
  </si>
  <si>
    <t>2026-01-31 21:05:59 +0100</t>
  </si>
  <si>
    <t>#47512196120914</t>
  </si>
  <si>
    <t>2026-01-31 20:58:40 +0100</t>
  </si>
  <si>
    <t>#47512157749586</t>
  </si>
  <si>
    <t>2026-01-31 20:00:07 +0100</t>
  </si>
  <si>
    <t>#47511953637714</t>
  </si>
  <si>
    <t>2026-01-31 19:49:08 +0100</t>
  </si>
  <si>
    <t>#47511787929938</t>
  </si>
  <si>
    <t>2026-01-31 19:45:50 +0100</t>
  </si>
  <si>
    <t>#47511906058578</t>
  </si>
  <si>
    <t>2026-01-31 19:44:03 +0100</t>
  </si>
  <si>
    <t>2026-01-31 19:14:51 +0100</t>
  </si>
  <si>
    <t>#47511744381266</t>
  </si>
  <si>
    <t>2026-01-31 19:13:39 +0100</t>
  </si>
  <si>
    <t>#47511774200146</t>
  </si>
  <si>
    <t>2026-01-31 18:31:45 +0100</t>
  </si>
  <si>
    <t>#47511619371346</t>
  </si>
  <si>
    <t>2026-01-31 18:15:49 +0100</t>
  </si>
  <si>
    <t>#47511507009874</t>
  </si>
  <si>
    <t>2026-01-31 18:10:11 +0100</t>
  </si>
  <si>
    <t>#47511533683026</t>
  </si>
  <si>
    <t>2026-01-31 17:16:04 +0100</t>
  </si>
  <si>
    <t>#47511292182866</t>
  </si>
  <si>
    <t>2026-01-31 17:11:04 +0100</t>
  </si>
  <si>
    <t>#47511272522066</t>
  </si>
  <si>
    <t>2026-01-31 16:36:47 +0100</t>
  </si>
  <si>
    <t>#47510798041426</t>
  </si>
  <si>
    <t>2026-01-31 16:17:37 +0100</t>
  </si>
  <si>
    <t>#47511015129426</t>
  </si>
  <si>
    <t>2026-01-31 16:16:24 +0100</t>
  </si>
  <si>
    <t>#47511005397330</t>
  </si>
  <si>
    <t>2026-01-31 16:01:51 +0100</t>
  </si>
  <si>
    <t>#47510946578770</t>
  </si>
  <si>
    <t>2026-01-31 15:59:38 +0100</t>
  </si>
  <si>
    <t>#47510881599826</t>
  </si>
  <si>
    <t>2026-01-31 15:47:22 +0100</t>
  </si>
  <si>
    <t>2026-01-31 15:34:17 +0100</t>
  </si>
  <si>
    <t>#47510065054034</t>
  </si>
  <si>
    <t>2026-01-31 15:22:50 +0100</t>
  </si>
  <si>
    <t>#47495967637842</t>
  </si>
  <si>
    <t>2026-01-31 15:22:42 +0100</t>
  </si>
  <si>
    <t>#47510779887954</t>
  </si>
  <si>
    <t>2026-01-31 15:12:19 +0100</t>
  </si>
  <si>
    <t>#47510741221714</t>
  </si>
  <si>
    <t>2026-01-31 15:11:35 +0100</t>
  </si>
  <si>
    <t>#47510733455698</t>
  </si>
  <si>
    <t>2026-01-31 14:56:07 +0100</t>
  </si>
  <si>
    <t>#47510669066578</t>
  </si>
  <si>
    <t>2026-01-31 14:35:34 +0100</t>
  </si>
  <si>
    <t>#47510577119570</t>
  </si>
  <si>
    <t>2026-01-31 14:28:56 +0100</t>
  </si>
  <si>
    <t>#47510550806866</t>
  </si>
  <si>
    <t>2026-01-31 14:06:20 +0100</t>
  </si>
  <si>
    <t>#47506764267858</t>
  </si>
  <si>
    <t>2026-01-31 13:36:38 +0100</t>
  </si>
  <si>
    <t>#47510328574290</t>
  </si>
  <si>
    <t>2026-01-31 12:53:30 +0100</t>
  </si>
  <si>
    <t>#47510153396562</t>
  </si>
  <si>
    <t>2026-01-31 12:44:33 +0100</t>
  </si>
  <si>
    <t>#47510105063762</t>
  </si>
  <si>
    <t>2026-01-31 12:26:16 +0100</t>
  </si>
  <si>
    <t>#47510025634130</t>
  </si>
  <si>
    <t>2026-01-31 12:21:28 +0100</t>
  </si>
  <si>
    <t>#47510022619474</t>
  </si>
  <si>
    <t>2026-01-31 12:16:58 +0100</t>
  </si>
  <si>
    <t>#47509994602834</t>
  </si>
  <si>
    <t>2026-01-31 11:55:02 +0100</t>
  </si>
  <si>
    <t>#47509901082962</t>
  </si>
  <si>
    <t>2026-01-31 11:35:52 +0100</t>
  </si>
  <si>
    <t>#47509808808274</t>
  </si>
  <si>
    <t>2026-01-31 11:26:30 +0100</t>
  </si>
  <si>
    <t>#47509771419986</t>
  </si>
  <si>
    <t>2026-01-31 11:10:45 +0100</t>
  </si>
  <si>
    <t>#47509717188946</t>
  </si>
  <si>
    <t>2026-01-31 10:59:58 +0100</t>
  </si>
  <si>
    <t>#47509664530770</t>
  </si>
  <si>
    <t>2026-01-31 10:58:43 +0100</t>
  </si>
  <si>
    <t>#47509655617874</t>
  </si>
  <si>
    <t>2026-01-31 10:51:24 +0100</t>
  </si>
  <si>
    <t>#47509634974034</t>
  </si>
  <si>
    <t>2026-01-31 10:35:23 +0100</t>
  </si>
  <si>
    <t>#47509568618834</t>
  </si>
  <si>
    <t>2026-01-31 10:30:55 +0100</t>
  </si>
  <si>
    <t>#47509548007762</t>
  </si>
  <si>
    <t>2026-01-31 10:30:53 +0100</t>
  </si>
  <si>
    <t>#47509529428306</t>
  </si>
  <si>
    <t>2026-01-31 10:24:30 +0100</t>
  </si>
  <si>
    <t>#47509523956050</t>
  </si>
  <si>
    <t>2026-01-31 10:11:00 +0100</t>
  </si>
  <si>
    <t>#47509464875346</t>
  </si>
  <si>
    <t>2026-01-31 10:04:17 +0100</t>
  </si>
  <si>
    <t>#47509434368338</t>
  </si>
  <si>
    <t>2026-01-31 09:51:58 +0100</t>
  </si>
  <si>
    <t>#47509386789202</t>
  </si>
  <si>
    <t>2026-01-31 09:37:09 +0100</t>
  </si>
  <si>
    <t>#47509332132178</t>
  </si>
  <si>
    <t>2026-01-31 09:12:28 +0100</t>
  </si>
  <si>
    <t>#47509238415698</t>
  </si>
  <si>
    <t>2026-01-31 08:29:35 +0100</t>
  </si>
  <si>
    <t>#47509114290514</t>
  </si>
  <si>
    <t>2026-01-31 08:12:11 +0100</t>
  </si>
  <si>
    <t>#47509064614226</t>
  </si>
  <si>
    <t>2026-01-30 22:10:00 +0100</t>
  </si>
  <si>
    <t>#47507783090514</t>
  </si>
  <si>
    <t>2026-01-30 22:08:18 +0100</t>
  </si>
  <si>
    <t>#47485331767634</t>
  </si>
  <si>
    <t>2026-01-30 22:01:33 +0100</t>
  </si>
  <si>
    <t>#47507738952018</t>
  </si>
  <si>
    <t>2026-01-30 21:54:31 +0100</t>
  </si>
  <si>
    <t>#47507703628114</t>
  </si>
  <si>
    <t>2026-01-30 21:47:37 +0100</t>
  </si>
  <si>
    <t>#47507694485842</t>
  </si>
  <si>
    <t>2026-01-30 20:22:48 +0100</t>
  </si>
  <si>
    <t>#47507359695186</t>
  </si>
  <si>
    <t>2026-01-30 20:20:31 +0100</t>
  </si>
  <si>
    <t>#47507355304274</t>
  </si>
  <si>
    <t>2026-01-30 19:58:13 +0100</t>
  </si>
  <si>
    <t>#47460711432530</t>
  </si>
  <si>
    <t>2026-01-30 18:53:09 +0100</t>
  </si>
  <si>
    <t>#47507012550994</t>
  </si>
  <si>
    <t>2026-01-30 18:33:54 +0100</t>
  </si>
  <si>
    <t>#47506938986834</t>
  </si>
  <si>
    <t>2026-01-30 17:52:20 +0100</t>
  </si>
  <si>
    <t>#47506711773522</t>
  </si>
  <si>
    <t>2026-01-30 17:42:47 +0100</t>
  </si>
  <si>
    <t>2026-01-30 15:48:05 +0100</t>
  </si>
  <si>
    <t>#47506230509906</t>
  </si>
  <si>
    <t>2026-01-30 15:12:02 +0100</t>
  </si>
  <si>
    <t>#47506084233554</t>
  </si>
  <si>
    <t>2026-01-30 14:02:06 +0100</t>
  </si>
  <si>
    <t>#47505802625362</t>
  </si>
  <si>
    <t>2026-01-30 13:47:44 +0100</t>
  </si>
  <si>
    <t>#47505741840722</t>
  </si>
  <si>
    <t>2026-01-30 13:46:22 +0100</t>
  </si>
  <si>
    <t>#47504750477650</t>
  </si>
  <si>
    <t>2026-01-30 13:33:10 +0100</t>
  </si>
  <si>
    <t>#47505695179090</t>
  </si>
  <si>
    <t>2026-01-30 13:24:05 +0100</t>
  </si>
  <si>
    <t>#47505647173970</t>
  </si>
  <si>
    <t>2026-01-30 13:15:28 +0100</t>
  </si>
  <si>
    <t>#47505383358802</t>
  </si>
  <si>
    <t>2026-01-30 13:15:06 +0100</t>
  </si>
  <si>
    <t>#47505561682258</t>
  </si>
  <si>
    <t>2026-01-30 13:06:49 +0100</t>
  </si>
  <si>
    <t>#47505586192722</t>
  </si>
  <si>
    <t>2026-01-30 12:50:54 +0100</t>
  </si>
  <si>
    <t>#47501428949330</t>
  </si>
  <si>
    <t>2026-01-30 12:36:28 +0100</t>
  </si>
  <si>
    <t>#47505458004306</t>
  </si>
  <si>
    <t>2026-01-30 11:52:04 +0100</t>
  </si>
  <si>
    <t>#47505282040146</t>
  </si>
  <si>
    <t>2026-01-30 11:50:55 +0100</t>
  </si>
  <si>
    <t>#47505278239058</t>
  </si>
  <si>
    <t>2026-01-30 11:09:36 +0100</t>
  </si>
  <si>
    <t>#47501956514130</t>
  </si>
  <si>
    <t>2026-01-30 11:07:25 +0100</t>
  </si>
  <si>
    <t>#47417126584658</t>
  </si>
  <si>
    <t>2026-01-30 10:51:44 +0100</t>
  </si>
  <si>
    <t>#47504847733074</t>
  </si>
  <si>
    <t>2026-01-30 09:53:16 +0100</t>
  </si>
  <si>
    <t>#47504805691730</t>
  </si>
  <si>
    <t>2026-01-30 09:52:19 +0100</t>
  </si>
  <si>
    <t>#47504775250258</t>
  </si>
  <si>
    <t>2026-01-30 09:23:17 +0100</t>
  </si>
  <si>
    <t>#47504686776658</t>
  </si>
  <si>
    <t>2026-01-30 09:11:48 +0100</t>
  </si>
  <si>
    <t>#47502048231762</t>
  </si>
  <si>
    <t>2026-01-30 08:17:48 +0100</t>
  </si>
  <si>
    <t>#47504298770770</t>
  </si>
  <si>
    <t>2026-01-30 07:07:12 +0100</t>
  </si>
  <si>
    <t>#47504293626194</t>
  </si>
  <si>
    <t>2026-01-29 22:39:02 +0100</t>
  </si>
  <si>
    <t>#47495355892050</t>
  </si>
  <si>
    <t>2026-01-29 21:47:50 +0100</t>
  </si>
  <si>
    <t>#47503012004178</t>
  </si>
  <si>
    <t>2026-01-29 21:46:52 +0100</t>
  </si>
  <si>
    <t>#47502991982930</t>
  </si>
  <si>
    <t>2026-01-29 21:39:11 +0100</t>
  </si>
  <si>
    <t>#47502972256594</t>
  </si>
  <si>
    <t>2026-01-29 21:39:03 +0100</t>
  </si>
  <si>
    <t>#47502978842962</t>
  </si>
  <si>
    <t>2026-01-29 21:29:06 +0100</t>
  </si>
  <si>
    <t>#47502942044498</t>
  </si>
  <si>
    <t>2026-01-29 20:47:41 +0100</t>
  </si>
  <si>
    <t>#47502695268690</t>
  </si>
  <si>
    <t>2026-01-29 20:30:29 +0100</t>
  </si>
  <si>
    <t>#47501825638738</t>
  </si>
  <si>
    <t>2026-01-29 19:59:54 +0100</t>
  </si>
  <si>
    <t>#47502542897490</t>
  </si>
  <si>
    <t>2026-01-29 19:49:30 +0100</t>
  </si>
  <si>
    <t>#47502366736722</t>
  </si>
  <si>
    <t>2026-01-29 19:36:47 +0100</t>
  </si>
  <si>
    <t>#47502445019474</t>
  </si>
  <si>
    <t>2026-01-29 18:38:05 +0100</t>
  </si>
  <si>
    <t>#47502213579090</t>
  </si>
  <si>
    <t>2026-01-29 18:26:40 +0100</t>
  </si>
  <si>
    <t>#47502161117522</t>
  </si>
  <si>
    <t>2026-01-29 17:46:57 +0100</t>
  </si>
  <si>
    <t>2026-01-29 17:37:40 +0100</t>
  </si>
  <si>
    <t>#47501954744658</t>
  </si>
  <si>
    <t>2026-01-29 17:09:32 +0100</t>
  </si>
  <si>
    <t>2026-01-29 16:09:38 +0100</t>
  </si>
  <si>
    <t>#47501596557650</t>
  </si>
  <si>
    <t>2026-01-29 16:02:42 +0100</t>
  </si>
  <si>
    <t>#47501574537554</t>
  </si>
  <si>
    <t>2026-01-29 16:02:07 +0100</t>
  </si>
  <si>
    <t>2026-01-29 15:59:16 +0100</t>
  </si>
  <si>
    <t>#47501562184018</t>
  </si>
  <si>
    <t>2026-01-29 15:39:41 +0100</t>
  </si>
  <si>
    <t>#47501480493394</t>
  </si>
  <si>
    <t>2026-01-29 15:37:57 +0100</t>
  </si>
  <si>
    <t>#47501472596306</t>
  </si>
  <si>
    <t>2026-01-29 15:04:28 +0100</t>
  </si>
  <si>
    <t>#47501309247826</t>
  </si>
  <si>
    <t>2026-01-29 15:04:22 +0100</t>
  </si>
  <si>
    <t>#47501332447570</t>
  </si>
  <si>
    <t>2026-01-29 14:54:39 +0100</t>
  </si>
  <si>
    <t>#47501308264786</t>
  </si>
  <si>
    <t>2026-01-29 14:39:35 +0100</t>
  </si>
  <si>
    <t>#47501237846354</t>
  </si>
  <si>
    <t>2026-01-29 14:27:57 +0100</t>
  </si>
  <si>
    <t>#47501195379026</t>
  </si>
  <si>
    <t>2026-01-29 14:18:50 +0100</t>
  </si>
  <si>
    <t>#47501160743250</t>
  </si>
  <si>
    <t>2026-01-29 14:16:49 +0100</t>
  </si>
  <si>
    <t>#47500760482130</t>
  </si>
  <si>
    <t>2026-01-29 14:16:07 +0100</t>
  </si>
  <si>
    <t>#47501145047378</t>
  </si>
  <si>
    <t>2026-01-29 14:16:02 +0100</t>
  </si>
  <si>
    <t>#47501150617938</t>
  </si>
  <si>
    <t>2026-01-29 13:59:40 +0100</t>
  </si>
  <si>
    <t>#47454880465234</t>
  </si>
  <si>
    <t>2026-01-29 13:47:35 +0100</t>
  </si>
  <si>
    <t>#47501031801170</t>
  </si>
  <si>
    <t>2026-01-29 12:32:47 +0100</t>
  </si>
  <si>
    <t>#47500713591122</t>
  </si>
  <si>
    <t>2026-01-29 12:31:50 +0100</t>
  </si>
  <si>
    <t>#47500715163986</t>
  </si>
  <si>
    <t>2026-01-29 12:28:31 +0100</t>
  </si>
  <si>
    <t>#47500709953874</t>
  </si>
  <si>
    <t>2026-01-29 12:21:52 +0100</t>
  </si>
  <si>
    <t>#47500680397138</t>
  </si>
  <si>
    <t>2026-01-29 12:21:32 +0100</t>
  </si>
  <si>
    <t>#47490156265810</t>
  </si>
  <si>
    <t>2026-01-29 11:57:55 +0100</t>
  </si>
  <si>
    <t>#47500594839890</t>
  </si>
  <si>
    <t>2026-01-29 11:51:37 +0100</t>
  </si>
  <si>
    <t>#47500537397586</t>
  </si>
  <si>
    <t>2026-01-29 11:46:38 +0100</t>
  </si>
  <si>
    <t>#47500530483538</t>
  </si>
  <si>
    <t>2026-01-29 11:24:06 +0100</t>
  </si>
  <si>
    <t>#47500454199634</t>
  </si>
  <si>
    <t>2026-01-29 11:13:14 +0100</t>
  </si>
  <si>
    <t>#47500415664466</t>
  </si>
  <si>
    <t>2026-01-29 10:59:06 +0100</t>
  </si>
  <si>
    <t>2026-01-29 10:55:18 +0100</t>
  </si>
  <si>
    <t>#47500328567122</t>
  </si>
  <si>
    <t>2026-01-29 10:51:33 +0100</t>
  </si>
  <si>
    <t>#47500328993106</t>
  </si>
  <si>
    <t>2026-01-29 10:45:26 +0100</t>
  </si>
  <si>
    <t>#47500310348114</t>
  </si>
  <si>
    <t>2026-01-29 10:45:14 +0100</t>
  </si>
  <si>
    <t>2026-01-29 10:41:07 +0100</t>
  </si>
  <si>
    <t>2026-01-29 10:25:53 +0100</t>
  </si>
  <si>
    <t>#47371590631762</t>
  </si>
  <si>
    <t>2026-01-29 08:10:00 +0100</t>
  </si>
  <si>
    <t>#47490121924946</t>
  </si>
  <si>
    <t>2026-01-29 07:22:36 +0100</t>
  </si>
  <si>
    <t>#47499621269842</t>
  </si>
  <si>
    <t>2026-01-29 06:22:12 +0100</t>
  </si>
  <si>
    <t>#47494558515538</t>
  </si>
  <si>
    <t>2026-01-29 00:41:28 +0100</t>
  </si>
  <si>
    <t>#47498887364946</t>
  </si>
  <si>
    <t>2026-01-28 23:53:38 +0100</t>
  </si>
  <si>
    <t>#47498750558546</t>
  </si>
  <si>
    <t>2026-01-28 23:40:34 +0100</t>
  </si>
  <si>
    <t>#47498695835986</t>
  </si>
  <si>
    <t>2026-01-28 23:16:42 +0100</t>
  </si>
  <si>
    <t>#47498243342674</t>
  </si>
  <si>
    <t>2026-01-28 23:14:05 +0100</t>
  </si>
  <si>
    <t>2026-01-28 22:21:20 +0100</t>
  </si>
  <si>
    <t>#47498430546258</t>
  </si>
  <si>
    <t>2026-01-28 22:17:38 +0100</t>
  </si>
  <si>
    <t>#47498421895506</t>
  </si>
  <si>
    <t>2026-01-28 22:05:00 +0100</t>
  </si>
  <si>
    <t>#47493550539090</t>
  </si>
  <si>
    <t>2026-01-28 21:08:25 +0100</t>
  </si>
  <si>
    <t>#47498118496594</t>
  </si>
  <si>
    <t>2026-01-28 20:51:47 +0100</t>
  </si>
  <si>
    <t>#47498057580882</t>
  </si>
  <si>
    <t>2026-01-28 20:43:09 +0100</t>
  </si>
  <si>
    <t>#47498017177938</t>
  </si>
  <si>
    <t>2026-01-28 20:27:29 +0100</t>
  </si>
  <si>
    <t>#47495708279122</t>
  </si>
  <si>
    <t>2026-01-28 19:43:52 +0100</t>
  </si>
  <si>
    <t>#47472348299602</t>
  </si>
  <si>
    <t>2026-01-28 19:38:51 +0100</t>
  </si>
  <si>
    <t>#47497717121362</t>
  </si>
  <si>
    <t>2026-01-28 19:17:50 +0100</t>
  </si>
  <si>
    <t>#47497616392530</t>
  </si>
  <si>
    <t>2026-01-28 19:01:01 +0100</t>
  </si>
  <si>
    <t>#47497542041938</t>
  </si>
  <si>
    <t>2026-01-28 18:25:11 +0100</t>
  </si>
  <si>
    <t>#47497364177234</t>
  </si>
  <si>
    <t>2026-01-28 17:45:38 +0100</t>
  </si>
  <si>
    <t>#47497167864146</t>
  </si>
  <si>
    <t>2026-01-28 17:32:44 +0100</t>
  </si>
  <si>
    <t>#47497114878290</t>
  </si>
  <si>
    <t>2026-01-28 17:28:59 +0100</t>
  </si>
  <si>
    <t>#47497090335058</t>
  </si>
  <si>
    <t>2026-01-28 17:21:48 +0100</t>
  </si>
  <si>
    <t>#47497063629138</t>
  </si>
  <si>
    <t>2026-01-28 17:20:20 +0100</t>
  </si>
  <si>
    <t>#47497057567058</t>
  </si>
  <si>
    <t>2026-01-28 17:19:40 +0100</t>
  </si>
  <si>
    <t>#47497054388562</t>
  </si>
  <si>
    <t>2026-01-28 17:18:36 +0100</t>
  </si>
  <si>
    <t>#47464885715282</t>
  </si>
  <si>
    <t>2026-01-28 16:05:11 +0100</t>
  </si>
  <si>
    <t>#47496698757458</t>
  </si>
  <si>
    <t>2026-01-28 15:49:10 +0100</t>
  </si>
  <si>
    <t>#47496671330642</t>
  </si>
  <si>
    <t>2026-01-28 15:29:38 +0100</t>
  </si>
  <si>
    <t>#47496494383442</t>
  </si>
  <si>
    <t>2026-01-28 15:16:31 +0100</t>
  </si>
  <si>
    <t>#47496529019218</t>
  </si>
  <si>
    <t>2026-01-28 13:29:03 +0100</t>
  </si>
  <si>
    <t>#47495737934162</t>
  </si>
  <si>
    <t>2026-01-28 12:48:42 +0100</t>
  </si>
  <si>
    <t>#47495899414866</t>
  </si>
  <si>
    <t>2026-01-28 12:23:42 +0100</t>
  </si>
  <si>
    <t>#47484405907794</t>
  </si>
  <si>
    <t>2026-01-28 12:08:47 +0100</t>
  </si>
  <si>
    <t>2026-01-28 10:54:03 +0100</t>
  </si>
  <si>
    <t>#47495437189458</t>
  </si>
  <si>
    <t>2026-01-28 10:35:12 +0100</t>
  </si>
  <si>
    <t>#47432908079442</t>
  </si>
  <si>
    <t>2026-01-28 10:08:50 +0100</t>
  </si>
  <si>
    <t>#47495228784978</t>
  </si>
  <si>
    <t>2026-01-28 09:51:31 +0100</t>
  </si>
  <si>
    <t>#47495174357330</t>
  </si>
  <si>
    <t>2026-01-28 09:26:03 +0100</t>
  </si>
  <si>
    <t>#47495066386770</t>
  </si>
  <si>
    <t>2026-01-28 08:29:59 +0100</t>
  </si>
  <si>
    <t>#47494868959570</t>
  </si>
  <si>
    <t>2026-01-28 07:36:37 +0100</t>
  </si>
  <si>
    <t>#47494708035922</t>
  </si>
  <si>
    <t>2026-01-28 06:49:35 +0100</t>
  </si>
  <si>
    <t>#47463541145938</t>
  </si>
  <si>
    <t>2026-01-28 05:37:16 +0100</t>
  </si>
  <si>
    <t>#47493561483602</t>
  </si>
  <si>
    <t>2026-01-28 00:18:04 +0100</t>
  </si>
  <si>
    <t>#47493836767570</t>
  </si>
  <si>
    <t>2026-01-28 00:06:19 +0100</t>
  </si>
  <si>
    <t>#47493811044690</t>
  </si>
  <si>
    <t>2026-01-27 23:16:03 +0100</t>
  </si>
  <si>
    <t>#47493646614866</t>
  </si>
  <si>
    <t>2026-01-27 22:50:46 +0100</t>
  </si>
  <si>
    <t>#47493575344466</t>
  </si>
  <si>
    <t>2026-01-27 22:37:03 +0100</t>
  </si>
  <si>
    <t>#47493539987794</t>
  </si>
  <si>
    <t>2026-01-27 21:34:21 +0100</t>
  </si>
  <si>
    <t>#47493285085522</t>
  </si>
  <si>
    <t>2026-01-27 21:32:19 +0100</t>
  </si>
  <si>
    <t>#47493261427026</t>
  </si>
  <si>
    <t>2026-01-27 21:25:39 +0100</t>
  </si>
  <si>
    <t>#47465722970450</t>
  </si>
  <si>
    <t>2026-01-27 21:11:59 +0100</t>
  </si>
  <si>
    <t>#47493165613394</t>
  </si>
  <si>
    <t>2026-01-27 20:57:34 +0100</t>
  </si>
  <si>
    <t>#47493114134866</t>
  </si>
  <si>
    <t>2026-01-27 20:56:08 +0100</t>
  </si>
  <si>
    <t>#47493113446738</t>
  </si>
  <si>
    <t>2026-01-27 19:52:49 +0100</t>
  </si>
  <si>
    <t>#47492847862098</t>
  </si>
  <si>
    <t>2026-01-27 18:23:42 +0100</t>
  </si>
  <si>
    <t>#47492479189330</t>
  </si>
  <si>
    <t>2026-01-27 17:59:31 +0100</t>
  </si>
  <si>
    <t>chargeback</t>
  </si>
  <si>
    <t>2026-01-27 17:51:47 +0100</t>
  </si>
  <si>
    <t>#47492339368274</t>
  </si>
  <si>
    <t>2026-01-27 17:48:42 +0100</t>
  </si>
  <si>
    <t>#47492317839698</t>
  </si>
  <si>
    <t>2026-01-27 17:40:06 +0100</t>
  </si>
  <si>
    <t>#47492302307666</t>
  </si>
  <si>
    <t>2026-01-27 17:28:27 +0100</t>
  </si>
  <si>
    <t>#47492256235858</t>
  </si>
  <si>
    <t>2026-01-27 17:22:25 +0100</t>
  </si>
  <si>
    <t>#47492233986386</t>
  </si>
  <si>
    <t>2026-01-27 17:21:23 +0100</t>
  </si>
  <si>
    <t>#47492170056018</t>
  </si>
  <si>
    <t>2026-01-27 17:10:54 +0100</t>
  </si>
  <si>
    <t>2026-01-27 16:32:50 +0100</t>
  </si>
  <si>
    <t>#47491827794258</t>
  </si>
  <si>
    <t>2026-01-27 16:29:00 +0100</t>
  </si>
  <si>
    <t>#47492013982034</t>
  </si>
  <si>
    <t>2026-01-27 16:18:16 +0100</t>
  </si>
  <si>
    <t>#47491970892114</t>
  </si>
  <si>
    <t>2026-01-27 15:57:59 +0100</t>
  </si>
  <si>
    <t>#47491881369938</t>
  </si>
  <si>
    <t>2026-01-27 15:05:34 +0100</t>
  </si>
  <si>
    <t>#47491673063762</t>
  </si>
  <si>
    <t>2026-01-27 14:52:44 +0100</t>
  </si>
  <si>
    <t>#47491632890194</t>
  </si>
  <si>
    <t>2026-01-27 13:26:00 +0100</t>
  </si>
  <si>
    <t>#47491271786834</t>
  </si>
  <si>
    <t>2026-01-27 13:23:03 +0100</t>
  </si>
  <si>
    <t>#47491218637138</t>
  </si>
  <si>
    <t>2026-01-27 12:48:30 +0100</t>
  </si>
  <si>
    <t>#47491034087762</t>
  </si>
  <si>
    <t>2026-01-27 12:29:26 +0100</t>
  </si>
  <si>
    <t>#47491041198418</t>
  </si>
  <si>
    <t>2026-01-27 12:20:33 +0100</t>
  </si>
  <si>
    <t>#47485684908370</t>
  </si>
  <si>
    <t>2026-01-27 11:49:37 +0100</t>
  </si>
  <si>
    <t>#47466040000850</t>
  </si>
  <si>
    <t>2026-01-27 11:35:54 +0100</t>
  </si>
  <si>
    <t>#47490814542162</t>
  </si>
  <si>
    <t>2026-01-27 11:13:58 +0100</t>
  </si>
  <si>
    <t>#47490739798354</t>
  </si>
  <si>
    <t>2026-01-27 11:10:48 +0100</t>
  </si>
  <si>
    <t>#47490724987218</t>
  </si>
  <si>
    <t>2026-01-27 10:19:53 +0100</t>
  </si>
  <si>
    <t>#47490519925074</t>
  </si>
  <si>
    <t>2026-01-27 09:40:34 +0100</t>
  </si>
  <si>
    <t>#47490274787666</t>
  </si>
  <si>
    <t>2026-01-26 23:28:37 +0100</t>
  </si>
  <si>
    <t>#47489052803410</t>
  </si>
  <si>
    <t>2026-01-26 22:37:11 +0100</t>
  </si>
  <si>
    <t>#47488861798738</t>
  </si>
  <si>
    <t>2026-01-26 21:32:41 +0100</t>
  </si>
  <si>
    <t>#47488600015186</t>
  </si>
  <si>
    <t>2026-01-26 20:40:46 +0100</t>
  </si>
  <si>
    <t>#47488385515858</t>
  </si>
  <si>
    <t>2026-01-26 20:29:08 +0100</t>
  </si>
  <si>
    <t>#47488260702546</t>
  </si>
  <si>
    <t>2026-01-26 20:22:57 +0100</t>
  </si>
  <si>
    <t>#47488323256658</t>
  </si>
  <si>
    <t>2026-01-26 19:00:12 +0100</t>
  </si>
  <si>
    <t>#47487444484434</t>
  </si>
  <si>
    <t>2026-01-26 18:43:27 +0100</t>
  </si>
  <si>
    <t>#47487901237586</t>
  </si>
  <si>
    <t>2026-01-26 18:25:05 +0100</t>
  </si>
  <si>
    <t>#47486894834002</t>
  </si>
  <si>
    <t>2026-01-26 17:38:50 +0100</t>
  </si>
  <si>
    <t>#47487623954770</t>
  </si>
  <si>
    <t>2026-01-26 17:36:55 +0100</t>
  </si>
  <si>
    <t>#47487471780178</t>
  </si>
  <si>
    <t>2026-01-26 17:08:01 +0100</t>
  </si>
  <si>
    <t>#47483629732178</t>
  </si>
  <si>
    <t>2026-01-26 17:03:27 +0100</t>
  </si>
  <si>
    <t>#47487230378322</t>
  </si>
  <si>
    <t>2026-01-26 16:30:33 +0100</t>
  </si>
  <si>
    <t>#47473945542994</t>
  </si>
  <si>
    <t>2026-01-26 16:20:24 +0100</t>
  </si>
  <si>
    <t>#47487310922066</t>
  </si>
  <si>
    <t>2026-01-26 16:17:22 +0100</t>
  </si>
  <si>
    <t>#47487303614802</t>
  </si>
  <si>
    <t>2026-01-26 16:12:02 +0100</t>
  </si>
  <si>
    <t>#47487230017874</t>
  </si>
  <si>
    <t>2026-01-26 16:08:04 +0100</t>
  </si>
  <si>
    <t>#47487210520914</t>
  </si>
  <si>
    <t>2026-01-26 15:02:43 +0100</t>
  </si>
  <si>
    <t>#47460089823570</t>
  </si>
  <si>
    <t>2026-01-26 14:50:30 +0100</t>
  </si>
  <si>
    <t>#47486898995538</t>
  </si>
  <si>
    <t>2026-01-26 14:47:57 +0100</t>
  </si>
  <si>
    <t>#47486943560018</t>
  </si>
  <si>
    <t>2026-01-26 14:28:27 +0100</t>
  </si>
  <si>
    <t>#47486866948434</t>
  </si>
  <si>
    <t>2026-01-26 13:50:14 +0100</t>
  </si>
  <si>
    <t>#47486710350162</t>
  </si>
  <si>
    <t>2026-01-26 13:35:24 +0100</t>
  </si>
  <si>
    <t>#47486646255954</t>
  </si>
  <si>
    <t>2026-01-26 13:20:35 +0100</t>
  </si>
  <si>
    <t>#47473118445906</t>
  </si>
  <si>
    <t>2026-01-26 13:11:14 +0100</t>
  </si>
  <si>
    <t>#47486550638930</t>
  </si>
  <si>
    <t>2026-01-26 12:59:55 +0100</t>
  </si>
  <si>
    <t>#47486498963794</t>
  </si>
  <si>
    <t>2026-01-26 12:47:04 +0100</t>
  </si>
  <si>
    <t>#47486453612882</t>
  </si>
  <si>
    <t>2026-01-26 12:17:03 +0100</t>
  </si>
  <si>
    <t>#47486323949906</t>
  </si>
  <si>
    <t>2026-01-26 12:05:11 +0100</t>
  </si>
  <si>
    <t>#47437080428882</t>
  </si>
  <si>
    <t>2026-01-26 11:58:06 +0100</t>
  </si>
  <si>
    <t>#47486214668626</t>
  </si>
  <si>
    <t>2026-01-26 11:08:58 +0100</t>
  </si>
  <si>
    <t>#47484174172498</t>
  </si>
  <si>
    <t>2026-01-26 11:04:17 +0100</t>
  </si>
  <si>
    <t>#47486031888722</t>
  </si>
  <si>
    <t>2026-01-26 10:50:50 +0100</t>
  </si>
  <si>
    <t>#47485979722066</t>
  </si>
  <si>
    <t>2026-01-26 10:44:55 +0100</t>
  </si>
  <si>
    <t>#47475591184722</t>
  </si>
  <si>
    <t>2026-01-26 10:38:07 +0100</t>
  </si>
  <si>
    <t>#47485857595730</t>
  </si>
  <si>
    <t>2026-01-26 10:29:16 +0100</t>
  </si>
  <si>
    <t>2026-01-26 10:26:55 +0100</t>
  </si>
  <si>
    <t>#47415155851602</t>
  </si>
  <si>
    <t>2026-01-26 09:34:04 +0100</t>
  </si>
  <si>
    <t>#47474337317202</t>
  </si>
  <si>
    <t>2026-01-26 09:25:05 +0100</t>
  </si>
  <si>
    <t>#47485666820434</t>
  </si>
  <si>
    <t>2026-01-26 00:38:24 +0100</t>
  </si>
  <si>
    <t>#47484603728210</t>
  </si>
  <si>
    <t>2026-01-26 00:33:51 +0100</t>
  </si>
  <si>
    <t>#47484571320658</t>
  </si>
  <si>
    <t>2026-01-26 00:07:02 +0100</t>
  </si>
  <si>
    <t>#47484508897618</t>
  </si>
  <si>
    <t>2026-01-25 23:14:32 +0100</t>
  </si>
  <si>
    <t>#47484344861010</t>
  </si>
  <si>
    <t>2026-01-25 22:45:13 +0100</t>
  </si>
  <si>
    <t>#47477228536146</t>
  </si>
  <si>
    <t>2026-01-25 22:24:09 +0100</t>
  </si>
  <si>
    <t>#47471699099986</t>
  </si>
  <si>
    <t>2026-01-25 22:13:07 +0100</t>
  </si>
  <si>
    <t>#47484097593682</t>
  </si>
  <si>
    <t>2026-01-25 22:08:16 +0100</t>
  </si>
  <si>
    <t>#47484069773650</t>
  </si>
  <si>
    <t>2026-01-25 21:34:58 +0100</t>
  </si>
  <si>
    <t>#47478263185746</t>
  </si>
  <si>
    <t>2026-01-25 21:01:21 +0100</t>
  </si>
  <si>
    <t>#47471108686162</t>
  </si>
  <si>
    <t>2026-01-25 20:57:22 +0100</t>
  </si>
  <si>
    <t>#47483750220114</t>
  </si>
  <si>
    <t>2026-01-25 20:55:36 +0100</t>
  </si>
  <si>
    <t>#47483725283666</t>
  </si>
  <si>
    <t>2026-01-25 20:49:31 +0100</t>
  </si>
  <si>
    <t>#47483633303890</t>
  </si>
  <si>
    <t>2026-01-25 20:46:24 +0100</t>
  </si>
  <si>
    <t>#47389016949074</t>
  </si>
  <si>
    <t>2026-01-25 20:34:22 +0100</t>
  </si>
  <si>
    <t>#47483640381778</t>
  </si>
  <si>
    <t>2026-01-25 20:26:45 +0100</t>
  </si>
  <si>
    <t>#47483566981458</t>
  </si>
  <si>
    <t>2026-01-25 20:20:02 +0100</t>
  </si>
  <si>
    <t>#47483554267474</t>
  </si>
  <si>
    <t>2026-01-25 19:55:13 +0100</t>
  </si>
  <si>
    <t>#47483433320786</t>
  </si>
  <si>
    <t>2026-01-25 19:47:16 +0100</t>
  </si>
  <si>
    <t>#47479180427602</t>
  </si>
  <si>
    <t>2026-01-25 19:33:18 +0100</t>
  </si>
  <si>
    <t>#47483359953234</t>
  </si>
  <si>
    <t>2026-01-25 19:30:21 +0100</t>
  </si>
  <si>
    <t>#47479972004178</t>
  </si>
  <si>
    <t>2026-01-25 19:24:17 +0100</t>
  </si>
  <si>
    <t>#47483308638546</t>
  </si>
  <si>
    <t>2026-01-25 19:24:01 +0100</t>
  </si>
  <si>
    <t>#47483317289298</t>
  </si>
  <si>
    <t>2026-01-25 19:22:44 +0100</t>
  </si>
  <si>
    <t>#47483315618130</t>
  </si>
  <si>
    <t>2026-01-25 19:13:52 +0100</t>
  </si>
  <si>
    <t>#47483262959954</t>
  </si>
  <si>
    <t>2026-01-25 19:07:59 +0100</t>
  </si>
  <si>
    <t>#47483245494610</t>
  </si>
  <si>
    <t>2026-01-25 18:56:20 +0100</t>
  </si>
  <si>
    <t>#47483176649042</t>
  </si>
  <si>
    <t>2026-01-25 18:38:51 +0100</t>
  </si>
  <si>
    <t>#47483086635346</t>
  </si>
  <si>
    <t>2026-01-25 18:38:17 +0100</t>
  </si>
  <si>
    <t>#47463083278674</t>
  </si>
  <si>
    <t>2026-01-25 18:32:57 +0100</t>
  </si>
  <si>
    <t>#47483087683922</t>
  </si>
  <si>
    <t>2026-01-25 18:26:11 +0100</t>
  </si>
  <si>
    <t>#47483048952146</t>
  </si>
  <si>
    <t>2026-01-25 18:19:37 +0100</t>
  </si>
  <si>
    <t>#47483019034962</t>
  </si>
  <si>
    <t>2026-01-25 17:58:00 +0100</t>
  </si>
  <si>
    <t>#47482919911762</t>
  </si>
  <si>
    <t>2026-01-25 17:51:32 +0100</t>
  </si>
  <si>
    <t>#47482850869586</t>
  </si>
  <si>
    <t>2026-01-25 17:45:33 +0100</t>
  </si>
  <si>
    <t>#47482868597074</t>
  </si>
  <si>
    <t>2026-01-25 17:15:36 +0100</t>
  </si>
  <si>
    <t>#47482719142226</t>
  </si>
  <si>
    <t>2026-01-25 17:13:14 +0100</t>
  </si>
  <si>
    <t>#47480798052690</t>
  </si>
  <si>
    <t>2026-01-25 17:05:51 +0100</t>
  </si>
  <si>
    <t>#47482691879250</t>
  </si>
  <si>
    <t>2026-01-25 16:55:07 +0100</t>
  </si>
  <si>
    <t>#47482646790482</t>
  </si>
  <si>
    <t>2026-01-25 16:37:50 +0100</t>
  </si>
  <si>
    <t>#47482556678482</t>
  </si>
  <si>
    <t>2026-01-25 16:37:09 +0100</t>
  </si>
  <si>
    <t>#47482559070546</t>
  </si>
  <si>
    <t>2026-01-25 16:32:59 +0100</t>
  </si>
  <si>
    <t>#47482442842450</t>
  </si>
  <si>
    <t>2026-01-25 15:52:44 +0100</t>
  </si>
  <si>
    <t>#47482277855570</t>
  </si>
  <si>
    <t>2026-01-25 15:36:06 +0100</t>
  </si>
  <si>
    <t>#47482261242194</t>
  </si>
  <si>
    <t>2026-01-25 15:27:29 +0100</t>
  </si>
  <si>
    <t>#47482218545490</t>
  </si>
  <si>
    <t>2026-01-25 15:26:34 +0100</t>
  </si>
  <si>
    <t>#47481628852562</t>
  </si>
  <si>
    <t>2026-01-25 14:58:17 +0100</t>
  </si>
  <si>
    <t>#47482117849426</t>
  </si>
  <si>
    <t>2026-01-25 14:50:17 +0100</t>
  </si>
  <si>
    <t>#47482044121426</t>
  </si>
  <si>
    <t>2026-01-25 14:40:59 +0100</t>
  </si>
  <si>
    <t>#47482039566674</t>
  </si>
  <si>
    <t>2026-01-25 13:58:31 +0100</t>
  </si>
  <si>
    <t>#47479209820498</t>
  </si>
  <si>
    <t>2026-01-25 13:40:35 +0100</t>
  </si>
  <si>
    <t>#47481757991250</t>
  </si>
  <si>
    <t>2026-01-25 13:26:09 +0100</t>
  </si>
  <si>
    <t>#47481693700434</t>
  </si>
  <si>
    <t>2026-01-25 13:22:38 +0100</t>
  </si>
  <si>
    <t>#47481684590930</t>
  </si>
  <si>
    <t>2026-01-25 13:06:35 +0100</t>
  </si>
  <si>
    <t>2026-01-25 12:37:07 +0100</t>
  </si>
  <si>
    <t>#47481494700370</t>
  </si>
  <si>
    <t>2026-01-25 12:31:42 +0100</t>
  </si>
  <si>
    <t>#47481487360338</t>
  </si>
  <si>
    <t>2026-01-25 11:36:35 +0100</t>
  </si>
  <si>
    <t>#47481249595730</t>
  </si>
  <si>
    <t>2026-01-25 11:20:09 +0100</t>
  </si>
  <si>
    <t>#47481170723154</t>
  </si>
  <si>
    <t>2026-01-25 11:17:17 +0100</t>
  </si>
  <si>
    <t>#47173267652946</t>
  </si>
  <si>
    <t>2026-01-25 11:15:11 +0100</t>
  </si>
  <si>
    <t>#47481134907730</t>
  </si>
  <si>
    <t>2026-01-25 11:02:49 +0100</t>
  </si>
  <si>
    <t>#47481090703698</t>
  </si>
  <si>
    <t>2026-01-25 10:48:47 +0100</t>
  </si>
  <si>
    <t>#47481045614930</t>
  </si>
  <si>
    <t>2026-01-25 10:46:37 +0100</t>
  </si>
  <si>
    <t>#47481034047826</t>
  </si>
  <si>
    <t>2026-01-25 10:15:29 +0100</t>
  </si>
  <si>
    <t>2026-01-25 09:23:22 +0100</t>
  </si>
  <si>
    <t>#47480671371602</t>
  </si>
  <si>
    <t>2026-01-25 09:08:38 +0100</t>
  </si>
  <si>
    <t>#47480612323666</t>
  </si>
  <si>
    <t>2026-01-25 08:58:42 +0100</t>
  </si>
  <si>
    <t>#47480587714898</t>
  </si>
  <si>
    <t>2026-01-25 08:47:57 +0100</t>
  </si>
  <si>
    <t>#47480549409106</t>
  </si>
  <si>
    <t>2026-01-25 08:41:30 +0100</t>
  </si>
  <si>
    <t>#47480528929106</t>
  </si>
  <si>
    <t>2026-01-25 00:01:24 +0100</t>
  </si>
  <si>
    <t>#47479638098258</t>
  </si>
  <si>
    <t>2026-01-24 23:59:07 +0100</t>
  </si>
  <si>
    <t>#47479635214674</t>
  </si>
  <si>
    <t>2026-01-24 23:00:33 +0100</t>
  </si>
  <si>
    <t>#47476085490002</t>
  </si>
  <si>
    <t>2026-01-24 22:33:37 +0100</t>
  </si>
  <si>
    <t>#47479380607314</t>
  </si>
  <si>
    <t>2026-01-24 22:18:02 +0100</t>
  </si>
  <si>
    <t>#47479326441810</t>
  </si>
  <si>
    <t>2026-01-24 21:35:36 +0100</t>
  </si>
  <si>
    <t>#47478981525842</t>
  </si>
  <si>
    <t>2026-01-24 21:32:48 +0100</t>
  </si>
  <si>
    <t>#47479165616466</t>
  </si>
  <si>
    <t>2026-01-24 21:30:47 +0100</t>
  </si>
  <si>
    <t>2026-01-24 21:29:07 +0100</t>
  </si>
  <si>
    <t>#47479148970322</t>
  </si>
  <si>
    <t>2026-01-24 21:12:19 +0100</t>
  </si>
  <si>
    <t>#47478253388114</t>
  </si>
  <si>
    <t>2026-01-24 21:06:07 +0100</t>
  </si>
  <si>
    <t>#47479076323666</t>
  </si>
  <si>
    <t>2026-01-24 20:02:01 +0100</t>
  </si>
  <si>
    <t>#47478829777234</t>
  </si>
  <si>
    <t>2026-01-24 19:26:39 +0100</t>
  </si>
  <si>
    <t>#47478687236434</t>
  </si>
  <si>
    <t>2026-01-24 18:36:25 +0100</t>
  </si>
  <si>
    <t>#47478500622674</t>
  </si>
  <si>
    <t>2026-01-24 18:29:34 +0100</t>
  </si>
  <si>
    <t>#47478465659218</t>
  </si>
  <si>
    <t>2026-01-24 18:27:09 +0100</t>
  </si>
  <si>
    <t>#47478405136722</t>
  </si>
  <si>
    <t>2026-01-24 18:08:00 +0100</t>
  </si>
  <si>
    <t>#47478364832082</t>
  </si>
  <si>
    <t>2026-01-24 17:44:53 +0100</t>
  </si>
  <si>
    <t>#47478246474066</t>
  </si>
  <si>
    <t>2026-01-24 17:20:33 +0100</t>
  </si>
  <si>
    <t>#47478159180114</t>
  </si>
  <si>
    <t>2026-01-24 17:08:10 +0100</t>
  </si>
  <si>
    <t>#47478106685778</t>
  </si>
  <si>
    <t>2026-01-24 16:27:37 +0100</t>
  </si>
  <si>
    <t>#47445146468690</t>
  </si>
  <si>
    <t>2026-01-24 16:25:48 +0100</t>
  </si>
  <si>
    <t>#47477921841490</t>
  </si>
  <si>
    <t>2026-01-24 16:20:58 +0100</t>
  </si>
  <si>
    <t>#47477891694930</t>
  </si>
  <si>
    <t>2026-01-24 16:20:17 +0100</t>
  </si>
  <si>
    <t>#47477896380754</t>
  </si>
  <si>
    <t>2026-01-24 16:17:45 +0100</t>
  </si>
  <si>
    <t>#47477887172946</t>
  </si>
  <si>
    <t>2026-01-24 16:12:00 +0100</t>
  </si>
  <si>
    <t>#47468730876242</t>
  </si>
  <si>
    <t>2026-01-24 16:06:04 +0100</t>
  </si>
  <si>
    <t>#47386441875794</t>
  </si>
  <si>
    <t>2026-01-24 15:55:26 +0100</t>
  </si>
  <si>
    <t>#47477776056658</t>
  </si>
  <si>
    <t>2026-01-24 15:39:09 +0100</t>
  </si>
  <si>
    <t>#47477700755794</t>
  </si>
  <si>
    <t>2026-01-24 14:50:57 +0100</t>
  </si>
  <si>
    <t>#47477497758034</t>
  </si>
  <si>
    <t>2026-01-24 14:41:01 +0100</t>
  </si>
  <si>
    <t>#47473873256786</t>
  </si>
  <si>
    <t>2026-01-24 14:22:57 +0100</t>
  </si>
  <si>
    <t>#47477358592338</t>
  </si>
  <si>
    <t>2026-01-24 14:13:40 +0100</t>
  </si>
  <si>
    <t>#47477307572562</t>
  </si>
  <si>
    <t>2026-01-24 14:09:17 +0100</t>
  </si>
  <si>
    <t>#47477306196306</t>
  </si>
  <si>
    <t>2026-01-24 13:52:40 +0100</t>
  </si>
  <si>
    <t>#47477132198226</t>
  </si>
  <si>
    <t>2026-01-24 13:49:35 +0100</t>
  </si>
  <si>
    <t>#47477221491026</t>
  </si>
  <si>
    <t>2026-01-24 13:46:43 +0100</t>
  </si>
  <si>
    <t>#47477205827922</t>
  </si>
  <si>
    <t>2026-01-24 13:25:26 +0100</t>
  </si>
  <si>
    <t>#47475820822866</t>
  </si>
  <si>
    <t>2026-01-24 13:06:05 +0100</t>
  </si>
  <si>
    <t>#47477026128210</t>
  </si>
  <si>
    <t>2026-01-24 12:58:20 +0100</t>
  </si>
  <si>
    <t>#47476998963538</t>
  </si>
  <si>
    <t>2026-01-24 12:42:08 +0100</t>
  </si>
  <si>
    <t>#47476908851538</t>
  </si>
  <si>
    <t>2026-01-24 12:42:00 +0100</t>
  </si>
  <si>
    <t>#47476908065106</t>
  </si>
  <si>
    <t>2026-01-24 12:39:34 +0100</t>
  </si>
  <si>
    <t>#47476891910482</t>
  </si>
  <si>
    <t>2026-01-24 12:38:25 +0100</t>
  </si>
  <si>
    <t>#47476907344210</t>
  </si>
  <si>
    <t>2026-01-24 12:37:14 +0100</t>
  </si>
  <si>
    <t>2026-01-24 12:33:05 +0100</t>
  </si>
  <si>
    <t>#47476655784274</t>
  </si>
  <si>
    <t>2026-01-24 12:05:37 +0100</t>
  </si>
  <si>
    <t>#47476766277970</t>
  </si>
  <si>
    <t>2026-01-24 12:04:55 +0100</t>
  </si>
  <si>
    <t>#47476770013522</t>
  </si>
  <si>
    <t>2026-01-24 10:45:12 +0100</t>
  </si>
  <si>
    <t>#47476418838866</t>
  </si>
  <si>
    <t>2026-01-24 10:29:50 +0100</t>
  </si>
  <si>
    <t>#47476361855314</t>
  </si>
  <si>
    <t>2026-01-24 00:20:09 +0100</t>
  </si>
  <si>
    <t>#47475112804690</t>
  </si>
  <si>
    <t>2026-01-24 00:08:21 +0100</t>
  </si>
  <si>
    <t>#47475085508946</t>
  </si>
  <si>
    <t>2026-01-23 23:44:59 +0100</t>
  </si>
  <si>
    <t>#47475048939858</t>
  </si>
  <si>
    <t>2026-01-23 23:29:04 +0100</t>
  </si>
  <si>
    <t>#47474995167570</t>
  </si>
  <si>
    <t>2026-01-23 20:45:16 +0100</t>
  </si>
  <si>
    <t>#47474565874002</t>
  </si>
  <si>
    <t>2026-01-23 19:57:47 +0100</t>
  </si>
  <si>
    <t>#47474437620050</t>
  </si>
  <si>
    <t>2026-01-23 19:14:16 +0100</t>
  </si>
  <si>
    <t>#47474302746962</t>
  </si>
  <si>
    <t>2026-01-23 19:01:06 +0100</t>
  </si>
  <si>
    <t>#47474262180178</t>
  </si>
  <si>
    <t>2026-01-23 18:57:52 +0100</t>
  </si>
  <si>
    <t>#47469691339090</t>
  </si>
  <si>
    <t>2026-01-23 18:25:10 +0100</t>
  </si>
  <si>
    <t>#47472900505938</t>
  </si>
  <si>
    <t>2026-01-23 17:53:01 +0100</t>
  </si>
  <si>
    <t>#47474025759058</t>
  </si>
  <si>
    <t>2026-01-23 17:34:43 +0100</t>
  </si>
  <si>
    <t>#47441529438546</t>
  </si>
  <si>
    <t>2026-01-23 16:49:38 +0100</t>
  </si>
  <si>
    <t>#47473778032978</t>
  </si>
  <si>
    <t>2026-01-23 16:02:57 +0100</t>
  </si>
  <si>
    <t>#47473617011026</t>
  </si>
  <si>
    <t>2026-01-23 15:31:27 +0100</t>
  </si>
  <si>
    <t>#47473547870546</t>
  </si>
  <si>
    <t>2026-01-23 15:28:46 +0100</t>
  </si>
  <si>
    <t>#47473518674258</t>
  </si>
  <si>
    <t>2026-01-23 15:23:34 +0100</t>
  </si>
  <si>
    <t>2026-01-23 15:16:35 +0100</t>
  </si>
  <si>
    <t>chargeback won</t>
  </si>
  <si>
    <t>AS-91880</t>
  </si>
  <si>
    <t>#47203611967826</t>
  </si>
  <si>
    <t>2026-01-23 15:02:37 +0100</t>
  </si>
  <si>
    <t>#47473448780114</t>
  </si>
  <si>
    <t>2026-01-23 14:56:33 +0100</t>
  </si>
  <si>
    <t>#47473428005202</t>
  </si>
  <si>
    <t>2026-01-23 14:54:44 +0100</t>
  </si>
  <si>
    <t>#47473426825554</t>
  </si>
  <si>
    <t>2026-01-23 14:54:16 +0100</t>
  </si>
  <si>
    <t>#47473409261906</t>
  </si>
  <si>
    <t>2026-01-23 14:51:01 +0100</t>
  </si>
  <si>
    <t>2026-01-23 14:45:28 +0100</t>
  </si>
  <si>
    <t>#47473386258770</t>
  </si>
  <si>
    <t>2026-01-23 14:40:23 +0100</t>
  </si>
  <si>
    <t>#47473374626130</t>
  </si>
  <si>
    <t>2026-01-23 13:52:12 +0100</t>
  </si>
  <si>
    <t>#47473216815442</t>
  </si>
  <si>
    <t>2026-01-23 13:33:46 +0100</t>
  </si>
  <si>
    <t>#47473156718930</t>
  </si>
  <si>
    <t>2026-01-23 13:33:10 +0100</t>
  </si>
  <si>
    <t>#47473152262482</t>
  </si>
  <si>
    <t>2026-01-23 13:02:54 +0100</t>
  </si>
  <si>
    <t>#47473037869394</t>
  </si>
  <si>
    <t>2026-01-23 12:33:27 +0100</t>
  </si>
  <si>
    <t>#47472943726930</t>
  </si>
  <si>
    <t>2026-01-23 12:14:08 +0100</t>
  </si>
  <si>
    <t>#47472884023634</t>
  </si>
  <si>
    <t>2026-01-23 12:00:58 +0100</t>
  </si>
  <si>
    <t>#47472828023122</t>
  </si>
  <si>
    <t>2026-01-23 12:00:18 +0100</t>
  </si>
  <si>
    <t>#47469070647634</t>
  </si>
  <si>
    <t>2026-01-23 11:44:29 +0100</t>
  </si>
  <si>
    <t>#47472779592018</t>
  </si>
  <si>
    <t>2026-01-23 11:36:09 +0100</t>
  </si>
  <si>
    <t>#47472743743826</t>
  </si>
  <si>
    <t>2026-01-23 11:14:28 +0100</t>
  </si>
  <si>
    <t>#47472660545874</t>
  </si>
  <si>
    <t>2026-01-23 11:12:17 +0100</t>
  </si>
  <si>
    <t>#47436431917394</t>
  </si>
  <si>
    <t>2026-01-23 11:06:56 +0100</t>
  </si>
  <si>
    <t>#47464638808402</t>
  </si>
  <si>
    <t>2026-01-23 11:03:44 +0100</t>
  </si>
  <si>
    <t>#47472633741650</t>
  </si>
  <si>
    <t>2026-01-23 10:37:56 +0100</t>
  </si>
  <si>
    <t>#47472550510930</t>
  </si>
  <si>
    <t>2026-01-23 10:24:03 +0100</t>
  </si>
  <si>
    <t>#47472500113746</t>
  </si>
  <si>
    <t>2026-01-23 10:17:34 +0100</t>
  </si>
  <si>
    <t>#47472482812242</t>
  </si>
  <si>
    <t>2026-01-23 10:00:54 +0100</t>
  </si>
  <si>
    <t>#47472420749650</t>
  </si>
  <si>
    <t>2026-01-23 09:56:51 +0100</t>
  </si>
  <si>
    <t>#47472402399570</t>
  </si>
  <si>
    <t>2026-01-23 09:49:18 +0100</t>
  </si>
  <si>
    <t>#47472354853202</t>
  </si>
  <si>
    <t>2026-01-23 08:07:36 +0100</t>
  </si>
  <si>
    <t>#47472062366034</t>
  </si>
  <si>
    <t>2026-01-23 06:38:20 +0100</t>
  </si>
  <si>
    <t>#47471842951506</t>
  </si>
  <si>
    <t>2026-01-23 01:44:28 +0100</t>
  </si>
  <si>
    <t>#47471351890258</t>
  </si>
  <si>
    <t>2026-01-22 22:31:44 +0100</t>
  </si>
  <si>
    <t>#47470844412242</t>
  </si>
  <si>
    <t>2026-01-22 22:18:20 +0100</t>
  </si>
  <si>
    <t>#47470770389330</t>
  </si>
  <si>
    <t>2026-01-22 21:31:07 +0100</t>
  </si>
  <si>
    <t>#47470596424018</t>
  </si>
  <si>
    <t>2026-01-22 21:17:52 +0100</t>
  </si>
  <si>
    <t>#47470545011026</t>
  </si>
  <si>
    <t>2026-01-22 21:09:42 +0100</t>
  </si>
  <si>
    <t>#47470517059922</t>
  </si>
  <si>
    <t>2026-01-22 20:46:23 +0100</t>
  </si>
  <si>
    <t>#47470411186514</t>
  </si>
  <si>
    <t>2026-01-22 20:42:51 +0100</t>
  </si>
  <si>
    <t>#47470329987410</t>
  </si>
  <si>
    <t>2026-01-22 20:10:56 +0100</t>
  </si>
  <si>
    <t>#47470270939474</t>
  </si>
  <si>
    <t>2026-01-22 20:05:51 +0100</t>
  </si>
  <si>
    <t>#47444747878738</t>
  </si>
  <si>
    <t>2026-01-22 19:59:31 +0100</t>
  </si>
  <si>
    <t>#47470230110546</t>
  </si>
  <si>
    <t>2026-01-22 19:53:32 +0100</t>
  </si>
  <si>
    <t>#47470203371858</t>
  </si>
  <si>
    <t>2026-01-22 19:30:05 +0100</t>
  </si>
  <si>
    <t>#47470109720914</t>
  </si>
  <si>
    <t>2026-01-22 18:57:33 +0100</t>
  </si>
  <si>
    <t>#47469981335890</t>
  </si>
  <si>
    <t>2026-01-22 18:32:38 +0100</t>
  </si>
  <si>
    <t>#47451113292114</t>
  </si>
  <si>
    <t>2026-01-22 17:19:09 +0100</t>
  </si>
  <si>
    <t>#47469609714002</t>
  </si>
  <si>
    <t>2026-01-22 17:01:50 +0100</t>
  </si>
  <si>
    <t>#47469529629010</t>
  </si>
  <si>
    <t>2026-01-22 16:49:19 +0100</t>
  </si>
  <si>
    <t>#47469465862482</t>
  </si>
  <si>
    <t>2026-01-22 16:29:55 +0100</t>
  </si>
  <si>
    <t>#47469330301266</t>
  </si>
  <si>
    <t>2026-01-22 16:24:54 +0100</t>
  </si>
  <si>
    <t>#47469388136786</t>
  </si>
  <si>
    <t>2026-01-22 16:17:42 +0100</t>
  </si>
  <si>
    <t>#47469361529170</t>
  </si>
  <si>
    <t>2026-01-22 16:10:06 +0100</t>
  </si>
  <si>
    <t>#47465717367122</t>
  </si>
  <si>
    <t>2026-01-22 15:53:35 +0100</t>
  </si>
  <si>
    <t>#47469262242130</t>
  </si>
  <si>
    <t>2026-01-22 15:04:47 +0100</t>
  </si>
  <si>
    <t>#47469073006930</t>
  </si>
  <si>
    <t>2026-01-22 15:03:13 +0100</t>
  </si>
  <si>
    <t>#47469030375762</t>
  </si>
  <si>
    <t>2026-01-22 14:24:33 +0100</t>
  </si>
  <si>
    <t>#47468907659602</t>
  </si>
  <si>
    <t>2026-01-22 13:13:50 +0100</t>
  </si>
  <si>
    <t>#47468617662802</t>
  </si>
  <si>
    <t>2026-01-22 13:03:33 +0100</t>
  </si>
  <si>
    <t>#47468607701330</t>
  </si>
  <si>
    <t>2026-01-22 12:56:47 +0100</t>
  </si>
  <si>
    <t>#47468573196626</t>
  </si>
  <si>
    <t>2026-01-22 12:50:04 +0100</t>
  </si>
  <si>
    <t>#47468555600210</t>
  </si>
  <si>
    <t>2026-01-22 12:31:56 +0100</t>
  </si>
  <si>
    <t>#47467593236818</t>
  </si>
  <si>
    <t>2026-01-22 12:07:20 +0100</t>
  </si>
  <si>
    <t>#47468340085074</t>
  </si>
  <si>
    <t>2026-01-22 11:35:38 +0100</t>
  </si>
  <si>
    <t>#47468245352786</t>
  </si>
  <si>
    <t>2026-01-22 10:58:51 +0100</t>
  </si>
  <si>
    <t>#47468052382034</t>
  </si>
  <si>
    <t>2026-01-22 10:50:20 +0100</t>
  </si>
  <si>
    <t>#47445685666130</t>
  </si>
  <si>
    <t>2026-01-22 10:30:55 +0100</t>
  </si>
  <si>
    <t>#47467948736850</t>
  </si>
  <si>
    <t>2026-01-22 10:10:30 +0100</t>
  </si>
  <si>
    <t>#47467810881874</t>
  </si>
  <si>
    <t>2026-01-22 10:04:26 +0100</t>
  </si>
  <si>
    <t>2026-01-22 09:13:21 +0100</t>
  </si>
  <si>
    <t>#47467584258386</t>
  </si>
  <si>
    <t>2026-01-22 08:49:06 +0100</t>
  </si>
  <si>
    <t>#47467486937426</t>
  </si>
  <si>
    <t>2026-01-22 07:34:32 +0100</t>
  </si>
  <si>
    <t>#47467260543314</t>
  </si>
  <si>
    <t>2026-01-22 00:19:39 +0100</t>
  </si>
  <si>
    <t>#47466326360402</t>
  </si>
  <si>
    <t>2026-01-22 00:13:11 +0100</t>
  </si>
  <si>
    <t>2026-01-21 23:05:45 +0100</t>
  </si>
  <si>
    <t>#47466116874578</t>
  </si>
  <si>
    <t>2026-01-21 23:03:31 +0100</t>
  </si>
  <si>
    <t>#47435509203282</t>
  </si>
  <si>
    <t>2026-01-21 23:02:39 +0100</t>
  </si>
  <si>
    <t>2026-01-21 23:01:00 +0100</t>
  </si>
  <si>
    <t>#47466089283922</t>
  </si>
  <si>
    <t>2026-01-21 22:46:50 +0100</t>
  </si>
  <si>
    <t>#47439727558994</t>
  </si>
  <si>
    <t>2026-01-21 22:42:40 +0100</t>
  </si>
  <si>
    <t>#47466040033618</t>
  </si>
  <si>
    <t>2026-01-21 22:34:22 +0100</t>
  </si>
  <si>
    <t>#47466003628370</t>
  </si>
  <si>
    <t>2026-01-21 22:33:12 +0100</t>
  </si>
  <si>
    <t>#47466005594450</t>
  </si>
  <si>
    <t>2026-01-21 22:18:40 +0100</t>
  </si>
  <si>
    <t>#47462416417106</t>
  </si>
  <si>
    <t>2026-01-21 21:52:21 +0100</t>
  </si>
  <si>
    <t>#47419663843666</t>
  </si>
  <si>
    <t>2026-01-21 21:45:37 +0100</t>
  </si>
  <si>
    <t>#47465810264402</t>
  </si>
  <si>
    <t>2026-01-21 20:30:25 +0100</t>
  </si>
  <si>
    <t>#47465505947986</t>
  </si>
  <si>
    <t>2026-01-21 20:23:09 +0100</t>
  </si>
  <si>
    <t>#47465424847186</t>
  </si>
  <si>
    <t>2026-01-21 20:21:40 +0100</t>
  </si>
  <si>
    <t>#47465470722386</t>
  </si>
  <si>
    <t>2026-01-21 20:21:33 +0100</t>
  </si>
  <si>
    <t>#47465473999186</t>
  </si>
  <si>
    <t>2026-01-21 20:18:58 +0100</t>
  </si>
  <si>
    <t>#47348202045778</t>
  </si>
  <si>
    <t>2026-01-21 20:03:57 +0100</t>
  </si>
  <si>
    <t>#47465403023698</t>
  </si>
  <si>
    <t>2026-01-21 19:27:36 +0100</t>
  </si>
  <si>
    <t>#47465255666002</t>
  </si>
  <si>
    <t>2026-01-21 18:51:35 +0100</t>
  </si>
  <si>
    <t>#47465111617874</t>
  </si>
  <si>
    <t>2026-01-21 18:48:20 +0100</t>
  </si>
  <si>
    <t>#47465046671698</t>
  </si>
  <si>
    <t>2026-01-21 18:28:18 +0100</t>
  </si>
  <si>
    <t>#47465016983890</t>
  </si>
  <si>
    <t>2026-01-21 18:20:46 +0100</t>
  </si>
  <si>
    <t>#47464970420562</t>
  </si>
  <si>
    <t>2026-01-21 17:50:37 +0100</t>
  </si>
  <si>
    <t>#47464841642322</t>
  </si>
  <si>
    <t>2026-01-21 17:50:01 +0100</t>
  </si>
  <si>
    <t>#47424966328658</t>
  </si>
  <si>
    <t>2026-01-21 17:23:38 +0100</t>
  </si>
  <si>
    <t>#47464738718034</t>
  </si>
  <si>
    <t>2026-01-21 17:00:52 +0100</t>
  </si>
  <si>
    <t>#47464646902098</t>
  </si>
  <si>
    <t>2026-01-21 16:49:29 +0100</t>
  </si>
  <si>
    <t>#47464564326738</t>
  </si>
  <si>
    <t>2026-01-21 16:28:03 +0100</t>
  </si>
  <si>
    <t>#47464520941906</t>
  </si>
  <si>
    <t>2026-01-21 15:45:59 +0100</t>
  </si>
  <si>
    <t>#47464323744082</t>
  </si>
  <si>
    <t>2026-01-21 15:17:30 +0100</t>
  </si>
  <si>
    <t>#47464241365330</t>
  </si>
  <si>
    <t>2026-01-21 14:46:22 +0100</t>
  </si>
  <si>
    <t>#47455444795730</t>
  </si>
  <si>
    <t>2026-01-21 12:49:59 +0100</t>
  </si>
  <si>
    <t>#47463669399890</t>
  </si>
  <si>
    <t>2026-01-21 12:23:54 +0100</t>
  </si>
  <si>
    <t>#47463567720786</t>
  </si>
  <si>
    <t>2026-01-21 12:17:39 +0100</t>
  </si>
  <si>
    <t>#47463536460114</t>
  </si>
  <si>
    <t>2026-01-21 12:11:07 +0100</t>
  </si>
  <si>
    <t>#47463510114642</t>
  </si>
  <si>
    <t>2026-01-21 11:55:32 +0100</t>
  </si>
  <si>
    <t>#47463448183122</t>
  </si>
  <si>
    <t>2026-01-21 11:47:09 +0100</t>
  </si>
  <si>
    <t>#47451991310674</t>
  </si>
  <si>
    <t>2026-01-21 11:46:21 +0100</t>
  </si>
  <si>
    <t>#47463420330322</t>
  </si>
  <si>
    <t>2026-01-21 11:44:18 +0100</t>
  </si>
  <si>
    <t>#47425744339282</t>
  </si>
  <si>
    <t>2026-01-21 11:42:42 +0100</t>
  </si>
  <si>
    <t>#47463403225426</t>
  </si>
  <si>
    <t>2026-01-21 11:41:59 +0100</t>
  </si>
  <si>
    <t>#47463397982546</t>
  </si>
  <si>
    <t>2026-01-21 11:30:50 +0100</t>
  </si>
  <si>
    <t>#47463357841746</t>
  </si>
  <si>
    <t>2026-01-21 11:27:22 +0100</t>
  </si>
  <si>
    <t>#47463350600018</t>
  </si>
  <si>
    <t>2026-01-21 11:27:17 +0100</t>
  </si>
  <si>
    <t>#47439615721810</t>
  </si>
  <si>
    <t>2026-01-21 11:23:34 +0100</t>
  </si>
  <si>
    <t>#47463330251090</t>
  </si>
  <si>
    <t>2026-01-21 11:22:31 +0100</t>
  </si>
  <si>
    <t>#47463315636562</t>
  </si>
  <si>
    <t>2026-01-21 10:39:33 +0100</t>
  </si>
  <si>
    <t>#47396923507026</t>
  </si>
  <si>
    <t>2026-01-21 10:22:49 +0100</t>
  </si>
  <si>
    <t>2026-01-21 09:46:16 +0100</t>
  </si>
  <si>
    <t>#47420442214738</t>
  </si>
  <si>
    <t>2026-01-21 09:22:26 +0100</t>
  </si>
  <si>
    <t>#47462857638226</t>
  </si>
  <si>
    <t>2026-01-21 08:57:51 +0100</t>
  </si>
  <si>
    <t>#47462776865106</t>
  </si>
  <si>
    <t>2026-01-21 08:53:04 +0100</t>
  </si>
  <si>
    <t>#47462745506130</t>
  </si>
  <si>
    <t>2026-01-21 08:52:37 +0100</t>
  </si>
  <si>
    <t>2026-01-21 00:57:15 +0100</t>
  </si>
  <si>
    <t>#47461753258322</t>
  </si>
  <si>
    <t>2026-01-21 00:36:05 +0100</t>
  </si>
  <si>
    <t>#47461692670290</t>
  </si>
  <si>
    <t>2026-01-21 00:06:08 +0100</t>
  </si>
  <si>
    <t>#47461599314258</t>
  </si>
  <si>
    <t>2026-01-20 23:47:10 +0100</t>
  </si>
  <si>
    <t>#47461517656402</t>
  </si>
  <si>
    <t>2026-01-20 23:14:13 +0100</t>
  </si>
  <si>
    <t>#47461477417298</t>
  </si>
  <si>
    <t>2026-01-20 22:37:29 +0100</t>
  </si>
  <si>
    <t>#47461344444754</t>
  </si>
  <si>
    <t>2026-01-20 21:57:08 +0100</t>
  </si>
  <si>
    <t>#47461188993362</t>
  </si>
  <si>
    <t>2026-01-20 21:56:23 +0100</t>
  </si>
  <si>
    <t>#47461179130194</t>
  </si>
  <si>
    <t>2026-01-20 21:11:02 +0100</t>
  </si>
  <si>
    <t>#47460994711890</t>
  </si>
  <si>
    <t>2026-01-20 20:25:21 +0100</t>
  </si>
  <si>
    <t>#47460809638226</t>
  </si>
  <si>
    <t>2026-01-20 20:19:49 +0100</t>
  </si>
  <si>
    <t>#47458966077778</t>
  </si>
  <si>
    <t>2026-01-20 20:13:38 +0100</t>
  </si>
  <si>
    <t>#47460742234450</t>
  </si>
  <si>
    <t>2026-01-20 20:12:36 +0100</t>
  </si>
  <si>
    <t>#47460738892114</t>
  </si>
  <si>
    <t>2026-01-20 18:57:52 +0100</t>
  </si>
  <si>
    <t>#47460465770834</t>
  </si>
  <si>
    <t>2026-01-20 18:49:42 +0100</t>
  </si>
  <si>
    <t>#47460438081874</t>
  </si>
  <si>
    <t>2026-01-20 18:48:22 +0100</t>
  </si>
  <si>
    <t>2026-01-20 18:47:37 +0100</t>
  </si>
  <si>
    <t>#47460426547538</t>
  </si>
  <si>
    <t>2026-01-20 17:40:02 +0100</t>
  </si>
  <si>
    <t>#47460164895058</t>
  </si>
  <si>
    <t>2026-01-20 16:40:47 +0100</t>
  </si>
  <si>
    <t>#47459944038738</t>
  </si>
  <si>
    <t>2026-01-20 15:50:36 +0100</t>
  </si>
  <si>
    <t>#47459760341330</t>
  </si>
  <si>
    <t>2026-01-20 14:42:46 +0100</t>
  </si>
  <si>
    <t>#47454601707858</t>
  </si>
  <si>
    <t>2026-01-20 13:46:05 +0100</t>
  </si>
  <si>
    <t>#47459219571026</t>
  </si>
  <si>
    <t>2026-01-20 12:51:31 +0100</t>
  </si>
  <si>
    <t>#47458495267154</t>
  </si>
  <si>
    <t>2026-01-20 12:34:39 +0100</t>
  </si>
  <si>
    <t>#47458963849554</t>
  </si>
  <si>
    <t>2026-01-20 12:33:34 +0100</t>
  </si>
  <si>
    <t>#47458983706962</t>
  </si>
  <si>
    <t>2026-01-20 12:30:39 +0100</t>
  </si>
  <si>
    <t>#47457040499026</t>
  </si>
  <si>
    <t>2026-01-20 12:23:29 +0100</t>
  </si>
  <si>
    <t>#47458983280978</t>
  </si>
  <si>
    <t>2026-01-20 11:30:23 +0100</t>
  </si>
  <si>
    <t>#47458794504530</t>
  </si>
  <si>
    <t>2026-01-20 10:59:58 +0100</t>
  </si>
  <si>
    <t>#47427737813330</t>
  </si>
  <si>
    <t>2026-01-20 10:54:10 +0100</t>
  </si>
  <si>
    <t>#47458665136466</t>
  </si>
  <si>
    <t>2026-01-20 10:08:24 +0100</t>
  </si>
  <si>
    <t>#47458510635346</t>
  </si>
  <si>
    <t>2026-01-20 10:04:11 +0100</t>
  </si>
  <si>
    <t>#47458476982610</t>
  </si>
  <si>
    <t>2026-01-20 09:50:24 +0100</t>
  </si>
  <si>
    <t>#47458450702674</t>
  </si>
  <si>
    <t>2026-01-20 09:35:04 +0100</t>
  </si>
  <si>
    <t>#47434455646546</t>
  </si>
  <si>
    <t>2026-01-20 09:21:08 +0100</t>
  </si>
  <si>
    <t>#47396036706642</t>
  </si>
  <si>
    <t>2026-01-20 02:50:33 +0100</t>
  </si>
  <si>
    <t>#47457361854802</t>
  </si>
  <si>
    <t>2026-01-19 23:41:23 +0100</t>
  </si>
  <si>
    <t>#47457142112594</t>
  </si>
  <si>
    <t>2026-01-19 23:37:48 +0100</t>
  </si>
  <si>
    <t>#47457129922898</t>
  </si>
  <si>
    <t>2026-01-19 23:15:40 +0100</t>
  </si>
  <si>
    <t>#47457060290898</t>
  </si>
  <si>
    <t>2026-01-19 22:17:28 +0100</t>
  </si>
  <si>
    <t>#47456788316498</t>
  </si>
  <si>
    <t>2026-01-19 22:16:10 +0100</t>
  </si>
  <si>
    <t>#47456835535186</t>
  </si>
  <si>
    <t>2026-01-19 22:14:12 +0100</t>
  </si>
  <si>
    <t>#47456835469650</t>
  </si>
  <si>
    <t>2026-01-19 22:13:27 +0100</t>
  </si>
  <si>
    <t>#47456833798482</t>
  </si>
  <si>
    <t>2026-01-19 21:36:48 +0100</t>
  </si>
  <si>
    <t>#47456088588626</t>
  </si>
  <si>
    <t>2026-01-19 21:09:24 +0100</t>
  </si>
  <si>
    <t>#47456545374546</t>
  </si>
  <si>
    <t>2026-01-19 20:43:45 +0100</t>
  </si>
  <si>
    <t>#47456438190418</t>
  </si>
  <si>
    <t>2026-01-19 20:00:25 +0100</t>
  </si>
  <si>
    <t>#47456256786770</t>
  </si>
  <si>
    <t>2026-01-19 19:42:31 +0100</t>
  </si>
  <si>
    <t>#47456157958482</t>
  </si>
  <si>
    <t>2026-01-19 19:28:08 +0100</t>
  </si>
  <si>
    <t>#47456098845010</t>
  </si>
  <si>
    <t>2026-01-19 19:23:45 +0100</t>
  </si>
  <si>
    <t>2026-01-19 19:17:56 +0100</t>
  </si>
  <si>
    <t>#47456069517650</t>
  </si>
  <si>
    <t>2026-01-19 19:08:22 +0100</t>
  </si>
  <si>
    <t>#47455325749586</t>
  </si>
  <si>
    <t>2026-01-19 18:52:24 +0100</t>
  </si>
  <si>
    <t>#47455979569490</t>
  </si>
  <si>
    <t>2026-01-19 18:26:26 +0100</t>
  </si>
  <si>
    <t>#47455866061138</t>
  </si>
  <si>
    <t>2026-01-19 17:55:24 +0100</t>
  </si>
  <si>
    <t>#47455572099410</t>
  </si>
  <si>
    <t>2026-01-19 17:03:40 +0100</t>
  </si>
  <si>
    <t>#47455515410770</t>
  </si>
  <si>
    <t>2026-01-19 16:27:08 +0100</t>
  </si>
  <si>
    <t>#47455368413522</t>
  </si>
  <si>
    <t>2026-01-19 16:16:13 +0100</t>
  </si>
  <si>
    <t>#47455326634322</t>
  </si>
  <si>
    <t>2026-01-19 16:09:52 +0100</t>
  </si>
  <si>
    <t>#47455302189394</t>
  </si>
  <si>
    <t>2026-01-19 16:02:52 +0100</t>
  </si>
  <si>
    <t>#47455282790738</t>
  </si>
  <si>
    <t>2026-01-19 15:50:06 +0100</t>
  </si>
  <si>
    <t>#47455219908946</t>
  </si>
  <si>
    <t>2026-01-19 15:19:00 +0100</t>
  </si>
  <si>
    <t>#47455122981202</t>
  </si>
  <si>
    <t>2026-01-19 15:14:03 +0100</t>
  </si>
  <si>
    <t>#47455054922066</t>
  </si>
  <si>
    <t>2026-01-19 14:30:25 +0100</t>
  </si>
  <si>
    <t>#47454947213650</t>
  </si>
  <si>
    <t>2026-01-19 14:16:16 +0100</t>
  </si>
  <si>
    <t>2026-01-19 13:14:42 +0100</t>
  </si>
  <si>
    <t>#47454656201042</t>
  </si>
  <si>
    <t>2026-01-19 12:59:50 +0100</t>
  </si>
  <si>
    <t>#47454596759890</t>
  </si>
  <si>
    <t>2026-01-19 12:48:29 +0100</t>
  </si>
  <si>
    <t>#47445633499474</t>
  </si>
  <si>
    <t>2026-01-19 12:46:52 +0100</t>
  </si>
  <si>
    <t>#47453833888082</t>
  </si>
  <si>
    <t>2026-01-19 12:35:56 +0100</t>
  </si>
  <si>
    <t>2026-01-19 11:09:45 +0100</t>
  </si>
  <si>
    <t>#47454175101266</t>
  </si>
  <si>
    <t>2026-01-19 09:29:53 +0100</t>
  </si>
  <si>
    <t>2026-01-19 08:41:31 +0100</t>
  </si>
  <si>
    <t>#47453683515730</t>
  </si>
  <si>
    <t>2026-01-19 08:36:48 +0100</t>
  </si>
  <si>
    <t>#47453670965586</t>
  </si>
  <si>
    <t>2026-01-19 08:20:57 +0100</t>
  </si>
  <si>
    <t>#47453583180114</t>
  </si>
  <si>
    <t>2026-01-19 02:36:20 +0100</t>
  </si>
  <si>
    <t>#47452995551570</t>
  </si>
  <si>
    <t>2026-01-18 23:25:50 +0100</t>
  </si>
  <si>
    <t>#47452561834322</t>
  </si>
  <si>
    <t>2026-01-18 23:24:34 +0100</t>
  </si>
  <si>
    <t>#47452486795602</t>
  </si>
  <si>
    <t>2026-01-18 23:20:30 +0100</t>
  </si>
  <si>
    <t>#47439501427026</t>
  </si>
  <si>
    <t>2026-01-18 23:10:13 +0100</t>
  </si>
  <si>
    <t>#47452499345746</t>
  </si>
  <si>
    <t>2026-01-18 23:06:43 +0100</t>
  </si>
  <si>
    <t>#47452499083602</t>
  </si>
  <si>
    <t>2026-01-18 23:03:28 +0100</t>
  </si>
  <si>
    <t>#47452489285970</t>
  </si>
  <si>
    <t>2026-01-18 22:17:50 +0100</t>
  </si>
  <si>
    <t>#47452321448274</t>
  </si>
  <si>
    <t>2026-01-18 22:03:03 +0100</t>
  </si>
  <si>
    <t>#47452267053394</t>
  </si>
  <si>
    <t>2026-01-18 22:02:30 +0100</t>
  </si>
  <si>
    <t>#47452258107730</t>
  </si>
  <si>
    <t>2026-01-18 22:01:56 +0100</t>
  </si>
  <si>
    <t>#47452246704466</t>
  </si>
  <si>
    <t>2026-01-18 21:47:47 +0100</t>
  </si>
  <si>
    <t>#47452191555922</t>
  </si>
  <si>
    <t>2026-01-18 21:26:28 +0100</t>
  </si>
  <si>
    <t>#47452112355666</t>
  </si>
  <si>
    <t>2026-01-18 20:44:51 +0100</t>
  </si>
  <si>
    <t>#47451910472018</t>
  </si>
  <si>
    <t>2026-01-18 20:42:43 +0100</t>
  </si>
  <si>
    <t>#47451913912658</t>
  </si>
  <si>
    <t>2026-01-18 20:41:54 +0100</t>
  </si>
  <si>
    <t>#47451901493586</t>
  </si>
  <si>
    <t>2026-01-18 20:20:05 +0100</t>
  </si>
  <si>
    <t>#47451814560082</t>
  </si>
  <si>
    <t>2026-01-18 20:13:04 +0100</t>
  </si>
  <si>
    <t>#47451457159506</t>
  </si>
  <si>
    <t>2026-01-18 19:48:17 +0100</t>
  </si>
  <si>
    <t>#47451690041682</t>
  </si>
  <si>
    <t>2026-01-18 19:47:40 +0100</t>
  </si>
  <si>
    <t>#47451686895954</t>
  </si>
  <si>
    <t>2026-01-18 19:38:52 +0100</t>
  </si>
  <si>
    <t>#47451628699986</t>
  </si>
  <si>
    <t>2026-01-18 19:29:07 +0100</t>
  </si>
  <si>
    <t>#47451587117394</t>
  </si>
  <si>
    <t>2026-01-18 19:18:50 +0100</t>
  </si>
  <si>
    <t>#47451559166290</t>
  </si>
  <si>
    <t>2026-01-18 19:16:44 +0100</t>
  </si>
  <si>
    <t>#47451533869394</t>
  </si>
  <si>
    <t>2026-01-18 19:16:16 +0100</t>
  </si>
  <si>
    <t>#47451534491986</t>
  </si>
  <si>
    <t>2026-01-18 19:14:35 +0100</t>
  </si>
  <si>
    <t>2026-01-18 19:07:17 +0100</t>
  </si>
  <si>
    <t>#47451495203154</t>
  </si>
  <si>
    <t>2026-01-18 19:02:10 +0100</t>
  </si>
  <si>
    <t>#47451447755090</t>
  </si>
  <si>
    <t>2026-01-18 18:54:04 +0100</t>
  </si>
  <si>
    <t>#47451442053458</t>
  </si>
  <si>
    <t>2026-01-18 18:18:24 +0100</t>
  </si>
  <si>
    <t>#47451314258258</t>
  </si>
  <si>
    <t>2026-01-18 17:36:50 +0100</t>
  </si>
  <si>
    <t>#47451139998034</t>
  </si>
  <si>
    <t>2026-01-18 17:33:15 +0100</t>
  </si>
  <si>
    <t>2026-01-18 16:48:04 +0100</t>
  </si>
  <si>
    <t>#47450923532626</t>
  </si>
  <si>
    <t>2026-01-18 16:42:34 +0100</t>
  </si>
  <si>
    <t>#47450903216466</t>
  </si>
  <si>
    <t>2026-01-18 16:41:31 +0100</t>
  </si>
  <si>
    <t>#47450900103506</t>
  </si>
  <si>
    <t>2026-01-18 16:37:50 +0100</t>
  </si>
  <si>
    <t>#47450856423762</t>
  </si>
  <si>
    <t>2026-01-18 16:23:34 +0100</t>
  </si>
  <si>
    <t>#47450819494226</t>
  </si>
  <si>
    <t>2026-01-18 16:19:06 +0100</t>
  </si>
  <si>
    <t>#47450802454866</t>
  </si>
  <si>
    <t>2026-01-18 16:14:28 +0100</t>
  </si>
  <si>
    <t>#47450775912786</t>
  </si>
  <si>
    <t>2026-01-18 15:58:43 +0100</t>
  </si>
  <si>
    <t>#47450723352914</t>
  </si>
  <si>
    <t>2026-01-18 15:45:07 +0100</t>
  </si>
  <si>
    <t>#47450642940242</t>
  </si>
  <si>
    <t>2026-01-18 14:49:25 +0100</t>
  </si>
  <si>
    <t>#47450447413586</t>
  </si>
  <si>
    <t>2026-01-18 14:07:00 +0100</t>
  </si>
  <si>
    <t>#47450280460626</t>
  </si>
  <si>
    <t>2026-01-18 14:03:50 +0100</t>
  </si>
  <si>
    <t>#47450257097042</t>
  </si>
  <si>
    <t>2026-01-18 13:23:30 +0100</t>
  </si>
  <si>
    <t>#47450069696850</t>
  </si>
  <si>
    <t>2026-01-18 12:35:42 +0100</t>
  </si>
  <si>
    <t>#47449880363346</t>
  </si>
  <si>
    <t>2026-01-18 12:30:50 +0100</t>
  </si>
  <si>
    <t>#47449899172178</t>
  </si>
  <si>
    <t>2026-01-18 12:16:21 +0100</t>
  </si>
  <si>
    <t>#47449839698258</t>
  </si>
  <si>
    <t>2026-01-18 11:41:08 +0100</t>
  </si>
  <si>
    <t>#47449662652754</t>
  </si>
  <si>
    <t>2026-01-18 11:41:07 +0100</t>
  </si>
  <si>
    <t>#47449497600338</t>
  </si>
  <si>
    <t>2026-01-18 11:22:12 +0100</t>
  </si>
  <si>
    <t>#47449605308754</t>
  </si>
  <si>
    <t>2026-01-18 10:58:35 +0100</t>
  </si>
  <si>
    <t>#47449518211410</t>
  </si>
  <si>
    <t>2026-01-18 10:52:40 +0100</t>
  </si>
  <si>
    <t>#47449475940690</t>
  </si>
  <si>
    <t>2026-01-18 10:47:54 +0100</t>
  </si>
  <si>
    <t>#47449469092178</t>
  </si>
  <si>
    <t>2026-01-18 10:46:17 +0100</t>
  </si>
  <si>
    <t>#47449465258322</t>
  </si>
  <si>
    <t>2026-01-18 10:40:11 +0100</t>
  </si>
  <si>
    <t>#47449440747858</t>
  </si>
  <si>
    <t>2026-01-18 10:33:04 +0100</t>
  </si>
  <si>
    <t>#47449409552722</t>
  </si>
  <si>
    <t>2026-01-18 10:23:29 +0100</t>
  </si>
  <si>
    <t>#47449371836754</t>
  </si>
  <si>
    <t>2026-01-18 09:54:34 +0100</t>
  </si>
  <si>
    <t>#47449230147922</t>
  </si>
  <si>
    <t>2026-01-18 09:40:22 +0100</t>
  </si>
  <si>
    <t>#47446877045074</t>
  </si>
  <si>
    <t>2026-01-18 09:33:45 +0100</t>
  </si>
  <si>
    <t>#47449041666386</t>
  </si>
  <si>
    <t>2026-01-18 08:28:04 +0100</t>
  </si>
  <si>
    <t>#47431618756946</t>
  </si>
  <si>
    <t>2026-01-18 06:45:27 +0100</t>
  </si>
  <si>
    <t>#47444678115666</t>
  </si>
  <si>
    <t>2026-01-18 01:14:34 +0100</t>
  </si>
  <si>
    <t>#47448286134610</t>
  </si>
  <si>
    <t>2026-01-18 00:16:47 +0100</t>
  </si>
  <si>
    <t>#47448179573074</t>
  </si>
  <si>
    <t>2026-01-17 23:58:59 +0100</t>
  </si>
  <si>
    <t>#47448134943058</t>
  </si>
  <si>
    <t>2026-01-17 23:50:03 +0100</t>
  </si>
  <si>
    <t>#47448086774098</t>
  </si>
  <si>
    <t>2026-01-17 23:06:40 +0100</t>
  </si>
  <si>
    <t>#47447990010194</t>
  </si>
  <si>
    <t>2026-01-17 22:34:17 +0100</t>
  </si>
  <si>
    <t>#47447862247762</t>
  </si>
  <si>
    <t>2026-01-17 22:28:32 +0100</t>
  </si>
  <si>
    <t>#47447861887314</t>
  </si>
  <si>
    <t>2026-01-17 21:27:52 +0100</t>
  </si>
  <si>
    <t>#47447672389970</t>
  </si>
  <si>
    <t>2026-01-17 21:17:08 +0100</t>
  </si>
  <si>
    <t>#47413106377042</t>
  </si>
  <si>
    <t>2026-01-17 21:07:39 +0100</t>
  </si>
  <si>
    <t>#47447611572562</t>
  </si>
  <si>
    <t>2026-01-17 20:57:40 +0100</t>
  </si>
  <si>
    <t>#47447573758290</t>
  </si>
  <si>
    <t>2026-01-17 20:54:39 +0100</t>
  </si>
  <si>
    <t>#47447565435218</t>
  </si>
  <si>
    <t>2026-01-17 20:33:34 +0100</t>
  </si>
  <si>
    <t>#47447486988626</t>
  </si>
  <si>
    <t>2026-01-17 20:04:39 +0100</t>
  </si>
  <si>
    <t>#47447384785234</t>
  </si>
  <si>
    <t>2026-01-17 19:40:29 +0100</t>
  </si>
  <si>
    <t>#47444936491346</t>
  </si>
  <si>
    <t>2026-01-17 19:37:47 +0100</t>
  </si>
  <si>
    <t>#47447245095250</t>
  </si>
  <si>
    <t>2026-01-17 19:25:06 +0100</t>
  </si>
  <si>
    <t>2026-01-17 19:21:51 +0100</t>
  </si>
  <si>
    <t>#47399535739218</t>
  </si>
  <si>
    <t>2026-01-17 19:05:54 +0100</t>
  </si>
  <si>
    <t>#47447159243090</t>
  </si>
  <si>
    <t>2026-01-17 18:57:28 +0100</t>
  </si>
  <si>
    <t>#47447139254610</t>
  </si>
  <si>
    <t>2026-01-17 18:52:57 +0100</t>
  </si>
  <si>
    <t>#47447120511314</t>
  </si>
  <si>
    <t>2026-01-17 18:44:35 +0100</t>
  </si>
  <si>
    <t>#47447071424850</t>
  </si>
  <si>
    <t>2026-01-17 18:23:33 +0100</t>
  </si>
  <si>
    <t>#47447017128274</t>
  </si>
  <si>
    <t>2026-01-17 18:06:56 +0100</t>
  </si>
  <si>
    <t>#47446959948114</t>
  </si>
  <si>
    <t>2026-01-17 17:38:57 +0100</t>
  </si>
  <si>
    <t>#47446848962898</t>
  </si>
  <si>
    <t>2026-01-17 17:20:25 +0100</t>
  </si>
  <si>
    <t>#47446776250706</t>
  </si>
  <si>
    <t>2026-01-17 17:20:02 +0100</t>
  </si>
  <si>
    <t>#47446734831954</t>
  </si>
  <si>
    <t>2026-01-17 17:14:55 +0100</t>
  </si>
  <si>
    <t>#47446710190418</t>
  </si>
  <si>
    <t>2026-01-17 17:09:56 +0100</t>
  </si>
  <si>
    <t>#47446740336978</t>
  </si>
  <si>
    <t>2026-01-17 17:02:42 +0100</t>
  </si>
  <si>
    <t>#47446709895506</t>
  </si>
  <si>
    <t>2026-01-17 16:57:54 +0100</t>
  </si>
  <si>
    <t>#47446537470290</t>
  </si>
  <si>
    <t>2026-01-17 16:40:34 +0100</t>
  </si>
  <si>
    <t>#47446617325906</t>
  </si>
  <si>
    <t>2026-01-17 16:25:57 +0100</t>
  </si>
  <si>
    <t>#47445660762450</t>
  </si>
  <si>
    <t>2026-01-17 16:18:28 +0100</t>
  </si>
  <si>
    <t>#47446511223122</t>
  </si>
  <si>
    <t>2026-01-17 16:00:49 +0100</t>
  </si>
  <si>
    <t>#47446443393362</t>
  </si>
  <si>
    <t>2026-01-17 15:20:39 +0100</t>
  </si>
  <si>
    <t>#47446285287762</t>
  </si>
  <si>
    <t>2026-01-17 15:18:13 +0100</t>
  </si>
  <si>
    <t>#47446183510354</t>
  </si>
  <si>
    <t>2026-01-17 15:06:23 +0100</t>
  </si>
  <si>
    <t>#47446232269138</t>
  </si>
  <si>
    <t>2026-01-17 15:03:25 +0100</t>
  </si>
  <si>
    <t>#47446214869330</t>
  </si>
  <si>
    <t>2026-01-17 14:47:18 +0100</t>
  </si>
  <si>
    <t>#47446142910802</t>
  </si>
  <si>
    <t>2026-01-17 14:43:37 +0100</t>
  </si>
  <si>
    <t>#47416336744786</t>
  </si>
  <si>
    <t>2026-01-17 14:40:32 +0100</t>
  </si>
  <si>
    <t>#47446124233042</t>
  </si>
  <si>
    <t>2026-01-17 14:34:36 +0100</t>
  </si>
  <si>
    <t>#47446096871762</t>
  </si>
  <si>
    <t>2026-01-17 13:45:26 +0100</t>
  </si>
  <si>
    <t>#47445908259154</t>
  </si>
  <si>
    <t>2026-01-17 13:41:37 +0100</t>
  </si>
  <si>
    <t>#47445889745234</t>
  </si>
  <si>
    <t>2026-01-17 13:35:40 +0100</t>
  </si>
  <si>
    <t>#47445857108306</t>
  </si>
  <si>
    <t>2026-01-17 13:33:46 +0100</t>
  </si>
  <si>
    <t>#47445852717394</t>
  </si>
  <si>
    <t>2026-01-17 13:19:42 +0100</t>
  </si>
  <si>
    <t>#47445804384594</t>
  </si>
  <si>
    <t>2026-01-17 13:18:43 +0100</t>
  </si>
  <si>
    <t>#47445297070418</t>
  </si>
  <si>
    <t>2026-01-17 13:06:23 +0100</t>
  </si>
  <si>
    <t>#47445752086866</t>
  </si>
  <si>
    <t>2026-01-17 12:59:07 +0100</t>
  </si>
  <si>
    <t>2026-01-17 12:55:46 +0100</t>
  </si>
  <si>
    <t>#47445666464082</t>
  </si>
  <si>
    <t>2026-01-17 12:49:32 +0100</t>
  </si>
  <si>
    <t>2026-01-17 12:35:28 +0100</t>
  </si>
  <si>
    <t>#47445612134738</t>
  </si>
  <si>
    <t>2026-01-17 12:30:38 +0100</t>
  </si>
  <si>
    <t>#47445622128978</t>
  </si>
  <si>
    <t>2026-01-17 12:13:21 +0100</t>
  </si>
  <si>
    <t>#47445548630354</t>
  </si>
  <si>
    <t>2026-01-17 11:54:20 +0100</t>
  </si>
  <si>
    <t>#47445471035730</t>
  </si>
  <si>
    <t>2026-01-17 11:41:41 +0100</t>
  </si>
  <si>
    <t>#47445426110802</t>
  </si>
  <si>
    <t>2026-01-17 11:41:19 +0100</t>
  </si>
  <si>
    <t>#47445413691730</t>
  </si>
  <si>
    <t>2026-01-17 11:40:53 +0100</t>
  </si>
  <si>
    <t>2026-01-17 11:39:15 +0100</t>
  </si>
  <si>
    <t>#47445407891794</t>
  </si>
  <si>
    <t>2026-01-17 11:28:54 +0100</t>
  </si>
  <si>
    <t>#47445355200850</t>
  </si>
  <si>
    <t>2026-01-17 11:22:23 +0100</t>
  </si>
  <si>
    <t>#47445340553554</t>
  </si>
  <si>
    <t>2026-01-17 11:10:44 +0100</t>
  </si>
  <si>
    <t>#47445293760850</t>
  </si>
  <si>
    <t>2026-01-17 10:28:57 +0100</t>
  </si>
  <si>
    <t>#47445139620178</t>
  </si>
  <si>
    <t>2026-01-17 09:59:16 +0100</t>
  </si>
  <si>
    <t>#47445040333138</t>
  </si>
  <si>
    <t>2026-01-17 09:59:05 +0100</t>
  </si>
  <si>
    <t>#47445037384018</t>
  </si>
  <si>
    <t>2026-01-17 09:30:52 +0100</t>
  </si>
  <si>
    <t>#47444940783954</t>
  </si>
  <si>
    <t>2026-01-17 08:37:17 +0100</t>
  </si>
  <si>
    <t>#47444749025618</t>
  </si>
  <si>
    <t>2026-01-17 08:31:06 +0100</t>
  </si>
  <si>
    <t>#47444753449298</t>
  </si>
  <si>
    <t>2026-01-17 04:23:47 +0100</t>
  </si>
  <si>
    <t>#47440339632466</t>
  </si>
  <si>
    <t>2026-01-17 00:37:46 +0100</t>
  </si>
  <si>
    <t>#47443945455954</t>
  </si>
  <si>
    <t>2026-01-16 23:54:51 +0100</t>
  </si>
  <si>
    <t>#47443864650066</t>
  </si>
  <si>
    <t>2026-01-16 23:20:48 +0100</t>
  </si>
  <si>
    <t>#47443770802514</t>
  </si>
  <si>
    <t>2026-01-16 22:38:28 +0100</t>
  </si>
  <si>
    <t>#47443645595986</t>
  </si>
  <si>
    <t>2026-01-16 22:36:03 +0100</t>
  </si>
  <si>
    <t>#47443639796050</t>
  </si>
  <si>
    <t>2026-01-16 22:20:56 +0100</t>
  </si>
  <si>
    <t>#47443590578514</t>
  </si>
  <si>
    <t>2026-01-16 22:07:54 +0100</t>
  </si>
  <si>
    <t>#47443541721426</t>
  </si>
  <si>
    <t>2026-01-16 20:59:57 +0100</t>
  </si>
  <si>
    <t>#47443188613458</t>
  </si>
  <si>
    <t>2026-01-16 20:35:01 +0100</t>
  </si>
  <si>
    <t>#47443225379154</t>
  </si>
  <si>
    <t>2026-01-16 19:35:01 +0100</t>
  </si>
  <si>
    <t>#47443018744146</t>
  </si>
  <si>
    <t>2026-01-16 19:07:42 +0100</t>
  </si>
  <si>
    <t>#47442907726162</t>
  </si>
  <si>
    <t>2026-01-16 18:54:06 +0100</t>
  </si>
  <si>
    <t>#47442876498258</t>
  </si>
  <si>
    <t>2026-01-16 18:50:35 +0100</t>
  </si>
  <si>
    <t>#47442868732242</t>
  </si>
  <si>
    <t>2026-01-16 18:29:52 +0100</t>
  </si>
  <si>
    <t>#47442783174994</t>
  </si>
  <si>
    <t>2026-01-16 18:22:10 +0100</t>
  </si>
  <si>
    <t>#47435101045074</t>
  </si>
  <si>
    <t>2026-01-16 17:41:50 +0100</t>
  </si>
  <si>
    <t>#47442589647186</t>
  </si>
  <si>
    <t>2026-01-16 17:35:28 +0100</t>
  </si>
  <si>
    <t>#47442546884946</t>
  </si>
  <si>
    <t>2026-01-16 16:45:19 +0100</t>
  </si>
  <si>
    <t>#47442383176018</t>
  </si>
  <si>
    <t>2026-01-16 15:45:28 +0100</t>
  </si>
  <si>
    <t>#47442106679634</t>
  </si>
  <si>
    <t>2026-01-16 14:44:32 +0100</t>
  </si>
  <si>
    <t>#47441935991122</t>
  </si>
  <si>
    <t>2026-01-16 14:06:45 +0100</t>
  </si>
  <si>
    <t>#47441626595666</t>
  </si>
  <si>
    <t>2026-01-16 13:58:31 +0100</t>
  </si>
  <si>
    <t>#47441762353490</t>
  </si>
  <si>
    <t>2026-01-16 13:31:04 +0100</t>
  </si>
  <si>
    <t>#47441658872146</t>
  </si>
  <si>
    <t>2026-01-16 12:55:21 +0100</t>
  </si>
  <si>
    <t>2026-01-16 12:50:20 +0100</t>
  </si>
  <si>
    <t>#47440530800978</t>
  </si>
  <si>
    <t>2026-01-16 12:48:55 +0100</t>
  </si>
  <si>
    <t>#47441500340562</t>
  </si>
  <si>
    <t>2026-01-16 12:36:07 +0100</t>
  </si>
  <si>
    <t>#47441461117266</t>
  </si>
  <si>
    <t>2026-01-16 12:35:49 +0100</t>
  </si>
  <si>
    <t>#47441443946834</t>
  </si>
  <si>
    <t>2026-01-16 12:20:26 +0100</t>
  </si>
  <si>
    <t>#47441405083986</t>
  </si>
  <si>
    <t>2026-01-16 12:20:19 +0100</t>
  </si>
  <si>
    <t>#47441403806034</t>
  </si>
  <si>
    <t>2026-01-16 12:18:47 +0100</t>
  </si>
  <si>
    <t>#47441388634450</t>
  </si>
  <si>
    <t>2026-01-16 12:18:26 +0100</t>
  </si>
  <si>
    <t>#47441395351890</t>
  </si>
  <si>
    <t>2026-01-16 12:08:29 +0100</t>
  </si>
  <si>
    <t>#47441353146706</t>
  </si>
  <si>
    <t>2026-01-16 12:07:56 +0100</t>
  </si>
  <si>
    <t>#47305267577170</t>
  </si>
  <si>
    <t>2026-01-16 11:58:41 +0100</t>
  </si>
  <si>
    <t>#47441314775378</t>
  </si>
  <si>
    <t>2026-01-16 11:52:05 +0100</t>
  </si>
  <si>
    <t>#47441294000466</t>
  </si>
  <si>
    <t>2026-01-16 11:49:30 +0100</t>
  </si>
  <si>
    <t>#47441288036690</t>
  </si>
  <si>
    <t>2026-01-16 11:39:35 +0100</t>
  </si>
  <si>
    <t>#47441247043922</t>
  </si>
  <si>
    <t>2026-01-16 11:15:54 +0100</t>
  </si>
  <si>
    <t>#47440949346642</t>
  </si>
  <si>
    <t>2026-01-16 11:03:16 +0100</t>
  </si>
  <si>
    <t>#47157925118290</t>
  </si>
  <si>
    <t>2026-01-16 10:57:30 +0100</t>
  </si>
  <si>
    <t>#47441102012754</t>
  </si>
  <si>
    <t>2026-01-16 10:15:07 +0100</t>
  </si>
  <si>
    <t>#47440948789586</t>
  </si>
  <si>
    <t>2026-01-16 10:09:55 +0100</t>
  </si>
  <si>
    <t>#47413774549330</t>
  </si>
  <si>
    <t>2026-01-16 09:53:47 +0100</t>
  </si>
  <si>
    <t>#47440885416274</t>
  </si>
  <si>
    <t>2026-01-16 09:46:15 +0100</t>
  </si>
  <si>
    <t>#46917546934610</t>
  </si>
  <si>
    <t>2026-01-16 09:45:55 +0100</t>
  </si>
  <si>
    <t>#47440597287250</t>
  </si>
  <si>
    <t>2026-01-16 09:42:08 +0100</t>
  </si>
  <si>
    <t>#47440670294354</t>
  </si>
  <si>
    <t>2026-01-16 09:03:53 +0100</t>
  </si>
  <si>
    <t>#47440716890450</t>
  </si>
  <si>
    <t>2026-01-16 08:58:44 +0100</t>
  </si>
  <si>
    <t>#47440682025298</t>
  </si>
  <si>
    <t>2026-01-16 07:46:55 +0100</t>
  </si>
  <si>
    <t>#47440518644050</t>
  </si>
  <si>
    <t>2026-01-16 00:58:37 +0100</t>
  </si>
  <si>
    <t>#47439838609746</t>
  </si>
  <si>
    <t>2026-01-15 23:26:28 +0100</t>
  </si>
  <si>
    <t>2026-01-15 23:16:07 +0100</t>
  </si>
  <si>
    <t>#47439589409106</t>
  </si>
  <si>
    <t>2026-01-15 22:31:04 +0100</t>
  </si>
  <si>
    <t>#47439416885586</t>
  </si>
  <si>
    <t>2026-01-15 22:17:56 +0100</t>
  </si>
  <si>
    <t>#47439403450706</t>
  </si>
  <si>
    <t>2026-01-15 22:10:09 +0100</t>
  </si>
  <si>
    <t>#47439275032914</t>
  </si>
  <si>
    <t>2026-01-15 21:53:43 +0100</t>
  </si>
  <si>
    <t>#47439287877970</t>
  </si>
  <si>
    <t>2026-01-15 21:27:56 +0100</t>
  </si>
  <si>
    <t>#47435378131282</t>
  </si>
  <si>
    <t>2026-01-15 20:59:41 +0100</t>
  </si>
  <si>
    <t>#47439092515154</t>
  </si>
  <si>
    <t>2026-01-15 20:56:52 +0100</t>
  </si>
  <si>
    <t>#47439071052114</t>
  </si>
  <si>
    <t>2026-01-15 20:30:26 +0100</t>
  </si>
  <si>
    <t>#47438974222674</t>
  </si>
  <si>
    <t>2026-01-15 19:47:59 +0100</t>
  </si>
  <si>
    <t>#47438782136658</t>
  </si>
  <si>
    <t>2026-01-15 19:33:28 +0100</t>
  </si>
  <si>
    <t>#47438773059922</t>
  </si>
  <si>
    <t>2026-01-15 18:48:32 +0100</t>
  </si>
  <si>
    <t>#47438609514834</t>
  </si>
  <si>
    <t>2026-01-15 18:02:36 +0100</t>
  </si>
  <si>
    <t>#47438264369490</t>
  </si>
  <si>
    <t>2026-01-15 17:17:14 +0100</t>
  </si>
  <si>
    <t>#47438307197266</t>
  </si>
  <si>
    <t>2026-01-15 16:49:33 +0100</t>
  </si>
  <si>
    <t>#47438181630290</t>
  </si>
  <si>
    <t>2026-01-15 16:42:31 +0100</t>
  </si>
  <si>
    <t>#47438159413586</t>
  </si>
  <si>
    <t>2026-01-15 16:35:45 +0100</t>
  </si>
  <si>
    <t>#47438139130194</t>
  </si>
  <si>
    <t>2026-01-15 16:34:28 +0100</t>
  </si>
  <si>
    <t>#47438133100882</t>
  </si>
  <si>
    <t>2026-01-15 15:51:30 +0100</t>
  </si>
  <si>
    <t>#47437987119442</t>
  </si>
  <si>
    <t>2026-01-15 15:47:20 +0100</t>
  </si>
  <si>
    <t>#47437981385042</t>
  </si>
  <si>
    <t>2026-01-15 15:44:49 +0100</t>
  </si>
  <si>
    <t>#47437972111698</t>
  </si>
  <si>
    <t>2026-01-15 15:07:45 +0100</t>
  </si>
  <si>
    <t>#47432631386450</t>
  </si>
  <si>
    <t>2026-01-15 14:59:43 +0100</t>
  </si>
  <si>
    <t>#47437824950610</t>
  </si>
  <si>
    <t>2026-01-15 14:27:11 +0100</t>
  </si>
  <si>
    <t>#47437708263762</t>
  </si>
  <si>
    <t>2026-01-15 13:25:03 +0100</t>
  </si>
  <si>
    <t>#47437435109714</t>
  </si>
  <si>
    <t>2026-01-15 13:12:34 +0100</t>
  </si>
  <si>
    <t>#47437442580818</t>
  </si>
  <si>
    <t>2026-01-15 13:09:20 +0100</t>
  </si>
  <si>
    <t>#47416840683858</t>
  </si>
  <si>
    <t>2026-01-15 12:23:02 +0100</t>
  </si>
  <si>
    <t>#47437254295890</t>
  </si>
  <si>
    <t>2026-01-15 12:20:48 +0100</t>
  </si>
  <si>
    <t>2026-01-15 12:00:16 +0100</t>
  </si>
  <si>
    <t>#47437171261778</t>
  </si>
  <si>
    <t>2026-01-15 11:42:39 +0100</t>
  </si>
  <si>
    <t>#47437051396434</t>
  </si>
  <si>
    <t>2026-01-15 11:41:21 +0100</t>
  </si>
  <si>
    <t>2026-01-15 11:37:14 +0100</t>
  </si>
  <si>
    <t>#47437093699922</t>
  </si>
  <si>
    <t>2026-01-15 10:11:29 +0100</t>
  </si>
  <si>
    <t>#47436785680722</t>
  </si>
  <si>
    <t>2026-01-15 10:01:50 +0100</t>
  </si>
  <si>
    <t>#47054322794834</t>
  </si>
  <si>
    <t>2026-01-15 09:45:15 +0100</t>
  </si>
  <si>
    <t>#47436679283026</t>
  </si>
  <si>
    <t>2026-01-15 07:05:11 +0100</t>
  </si>
  <si>
    <t>#47435477877074</t>
  </si>
  <si>
    <t>2026-01-14 23:43:14 +0100</t>
  </si>
  <si>
    <t>#47435460968786</t>
  </si>
  <si>
    <t>2026-01-14 23:08:08 +0100</t>
  </si>
  <si>
    <t>#47435258298706</t>
  </si>
  <si>
    <t>2026-01-14 23:04:28 +0100</t>
  </si>
  <si>
    <t>#47435334451538</t>
  </si>
  <si>
    <t>2026-01-14 23:03:32 +0100</t>
  </si>
  <si>
    <t>#47435354931538</t>
  </si>
  <si>
    <t>2026-01-14 22:52:23 +0100</t>
  </si>
  <si>
    <t>#47435314561362</t>
  </si>
  <si>
    <t>2026-01-14 22:41:40 +0100</t>
  </si>
  <si>
    <t>#47435248599378</t>
  </si>
  <si>
    <t>2026-01-14 22:15:26 +0100</t>
  </si>
  <si>
    <t>#47435191026002</t>
  </si>
  <si>
    <t>2026-01-14 21:51:18 +0100</t>
  </si>
  <si>
    <t>#47435101012306</t>
  </si>
  <si>
    <t>2026-01-14 21:23:38 +0100</t>
  </si>
  <si>
    <t>#47434979443026</t>
  </si>
  <si>
    <t>2026-01-14 21:11:44 +0100</t>
  </si>
  <si>
    <t>#47434917642578</t>
  </si>
  <si>
    <t>2026-01-14 21:06:14 +0100</t>
  </si>
  <si>
    <t>#47434900078930</t>
  </si>
  <si>
    <t>2026-01-14 20:50:58 +0100</t>
  </si>
  <si>
    <t>#47434045587794</t>
  </si>
  <si>
    <t>2026-01-14 20:44:05 +0100</t>
  </si>
  <si>
    <t>#47434810491218</t>
  </si>
  <si>
    <t>2026-01-14 20:42:18 +0100</t>
  </si>
  <si>
    <t>#47434809508178</t>
  </si>
  <si>
    <t>2026-01-14 20:13:07 +0100</t>
  </si>
  <si>
    <t>#47434675716434</t>
  </si>
  <si>
    <t>2026-01-14 20:06:56 +0100</t>
  </si>
  <si>
    <t>#47434658775378</t>
  </si>
  <si>
    <t>2026-01-14 18:56:38 +0100</t>
  </si>
  <si>
    <t>#47434381459794</t>
  </si>
  <si>
    <t>2026-01-14 18:48:01 +0100</t>
  </si>
  <si>
    <t>#47434347610450</t>
  </si>
  <si>
    <t>2026-01-14 18:41:04 +0100</t>
  </si>
  <si>
    <t>#47434286399826</t>
  </si>
  <si>
    <t>2026-01-14 17:51:06 +0100</t>
  </si>
  <si>
    <t>#47434069508434</t>
  </si>
  <si>
    <t>2026-01-14 16:46:22 +0100</t>
  </si>
  <si>
    <t>#47433832202578</t>
  </si>
  <si>
    <t>2026-01-14 16:39:26 +0100</t>
  </si>
  <si>
    <t>#47433782690130</t>
  </si>
  <si>
    <t>2026-01-14 16:36:27 +0100</t>
  </si>
  <si>
    <t>2026-01-14 16:30:03 +0100</t>
  </si>
  <si>
    <t>#47316138295634</t>
  </si>
  <si>
    <t>2026-01-14 16:24:31 +0100</t>
  </si>
  <si>
    <t>#47433727934802</t>
  </si>
  <si>
    <t>2026-01-14 16:24:22 +0100</t>
  </si>
  <si>
    <t>#47433729933650</t>
  </si>
  <si>
    <t>2026-01-14 15:48:51 +0100</t>
  </si>
  <si>
    <t>#47433566388562</t>
  </si>
  <si>
    <t>2026-01-14 15:40:25 +0100</t>
  </si>
  <si>
    <t>#47433231827282</t>
  </si>
  <si>
    <t>2026-01-14 14:57:00 +0100</t>
  </si>
  <si>
    <t>#47433358639442</t>
  </si>
  <si>
    <t>2026-01-14 14:54:25 +0100</t>
  </si>
  <si>
    <t>#47433346384210</t>
  </si>
  <si>
    <t>2026-01-14 14:30:52 +0100</t>
  </si>
  <si>
    <t>2026-01-14 14:11:17 +0100</t>
  </si>
  <si>
    <t>#47432421802322</t>
  </si>
  <si>
    <t>2026-01-14 14:04:54 +0100</t>
  </si>
  <si>
    <t>#47433126707538</t>
  </si>
  <si>
    <t>2026-01-14 13:44:48 +0100</t>
  </si>
  <si>
    <t>#47419183366482</t>
  </si>
  <si>
    <t>2026-01-14 13:33:02 +0100</t>
  </si>
  <si>
    <t>#47433008185682</t>
  </si>
  <si>
    <t>2026-01-14 13:16:55 +0100</t>
  </si>
  <si>
    <t>#47432915059026</t>
  </si>
  <si>
    <t>2026-01-14 13:14:20 +0100</t>
  </si>
  <si>
    <t>2026-01-14 13:13:23 +0100</t>
  </si>
  <si>
    <t>2026-01-14 12:59:51 +0100</t>
  </si>
  <si>
    <t>#47432873640274</t>
  </si>
  <si>
    <t>2026-01-14 12:49:49 +0100</t>
  </si>
  <si>
    <t>2026-01-14 12:20:09 +0100</t>
  </si>
  <si>
    <t>#47432731230546</t>
  </si>
  <si>
    <t>2026-01-14 12:05:40 +0100</t>
  </si>
  <si>
    <t>#47432685977938</t>
  </si>
  <si>
    <t>2026-01-14 11:31:42 +0100</t>
  </si>
  <si>
    <t>#47373123518802</t>
  </si>
  <si>
    <t>2026-01-14 11:24:41 +0100</t>
  </si>
  <si>
    <t>#47432514601298</t>
  </si>
  <si>
    <t>2026-01-14 11:22:00 +0100</t>
  </si>
  <si>
    <t>#47432498708818</t>
  </si>
  <si>
    <t>2026-01-14 10:26:06 +0100</t>
  </si>
  <si>
    <t>#47428650172754</t>
  </si>
  <si>
    <t>2026-01-14 10:26:04 +0100</t>
  </si>
  <si>
    <t>#47432277066066</t>
  </si>
  <si>
    <t>2026-01-14 10:19:22 +0100</t>
  </si>
  <si>
    <t>#47432259305810</t>
  </si>
  <si>
    <t>2026-01-14 09:57:48 +0100</t>
  </si>
  <si>
    <t>#47432190984530</t>
  </si>
  <si>
    <t>2026-01-14 09:55:01 +0100</t>
  </si>
  <si>
    <t>#47376849797458</t>
  </si>
  <si>
    <t>2026-01-14 09:52:46 +0100</t>
  </si>
  <si>
    <t>#47432172667218</t>
  </si>
  <si>
    <t>2026-01-14 09:19:13 +0100</t>
  </si>
  <si>
    <t>#47432048148818</t>
  </si>
  <si>
    <t>2026-01-14 09:17:39 +0100</t>
  </si>
  <si>
    <t>#47432039334226</t>
  </si>
  <si>
    <t>2026-01-14 09:10:03 +0100</t>
  </si>
  <si>
    <t>#47432003092818</t>
  </si>
  <si>
    <t>2026-01-14 07:52:41 +0100</t>
  </si>
  <si>
    <t>#47431802782034</t>
  </si>
  <si>
    <t>2026-01-14 02:30:12 +0100</t>
  </si>
  <si>
    <t>#47431363756370</t>
  </si>
  <si>
    <t>2026-01-14 02:17:05 +0100</t>
  </si>
  <si>
    <t>#47431389348178</t>
  </si>
  <si>
    <t>2026-01-13 23:30:44 +0100</t>
  </si>
  <si>
    <t>#47431067795794</t>
  </si>
  <si>
    <t>2026-01-13 23:00:34 +0100</t>
  </si>
  <si>
    <t>#47430935642450</t>
  </si>
  <si>
    <t>2026-01-13 22:47:39 +0100</t>
  </si>
  <si>
    <t>#47430929416530</t>
  </si>
  <si>
    <t>2026-01-13 22:25:57 +0100</t>
  </si>
  <si>
    <t>#47430846480722</t>
  </si>
  <si>
    <t>2026-01-13 22:08:50 +0100</t>
  </si>
  <si>
    <t>#47430784778578</t>
  </si>
  <si>
    <t>2026-01-13 21:55:14 +0100</t>
  </si>
  <si>
    <t>#47430732022098</t>
  </si>
  <si>
    <t>2026-01-13 21:42:13 +0100</t>
  </si>
  <si>
    <t>#47430674383186</t>
  </si>
  <si>
    <t>2026-01-13 21:23:06 +0100</t>
  </si>
  <si>
    <t>#47430615662930</t>
  </si>
  <si>
    <t>2026-01-13 21:13:09 +0100</t>
  </si>
  <si>
    <t>#47430564544850</t>
  </si>
  <si>
    <t>2026-01-13 21:04:31 +0100</t>
  </si>
  <si>
    <t>#47195866071378</t>
  </si>
  <si>
    <t>2026-01-13 20:57:35 +0100</t>
  </si>
  <si>
    <t>#47430495797586</t>
  </si>
  <si>
    <t>2026-01-13 20:46:34 +0100</t>
  </si>
  <si>
    <t>#47430398837074</t>
  </si>
  <si>
    <t>2026-01-13 20:28:26 +0100</t>
  </si>
  <si>
    <t>#47430399492434</t>
  </si>
  <si>
    <t>2026-01-13 20:23:57 +0100</t>
  </si>
  <si>
    <t>#47430396707154</t>
  </si>
  <si>
    <t>2026-01-13 19:50:44 +0100</t>
  </si>
  <si>
    <t>#47430261932370</t>
  </si>
  <si>
    <t>2026-01-13 19:27:47 +0100</t>
  </si>
  <si>
    <t>#47430177620306</t>
  </si>
  <si>
    <t>2026-01-13 19:12:54 +0100</t>
  </si>
  <si>
    <t>#47430122504530</t>
  </si>
  <si>
    <t>2026-01-13 18:24:06 +0100</t>
  </si>
  <si>
    <t>#47429937955154</t>
  </si>
  <si>
    <t>2026-01-13 17:20:12 +0100</t>
  </si>
  <si>
    <t>#47185369727314</t>
  </si>
  <si>
    <t>2026-01-13 17:06:30 +0100</t>
  </si>
  <si>
    <t>#47429669028178</t>
  </si>
  <si>
    <t>2026-01-13 17:06:00 +0100</t>
  </si>
  <si>
    <t>#47429666308434</t>
  </si>
  <si>
    <t>2026-01-13 16:43:57 +0100</t>
  </si>
  <si>
    <t>#47429566431570</t>
  </si>
  <si>
    <t>2026-01-13 16:19:53 +0100</t>
  </si>
  <si>
    <t>#47429503811922</t>
  </si>
  <si>
    <t>2026-01-13 15:47:09 +0100</t>
  </si>
  <si>
    <t>#47429379129682</t>
  </si>
  <si>
    <t>2026-01-13 15:24:37 +0100</t>
  </si>
  <si>
    <t>#47429292654930</t>
  </si>
  <si>
    <t>2026-01-13 14:55:16 +0100</t>
  </si>
  <si>
    <t>#47429180784978</t>
  </si>
  <si>
    <t>2026-01-13 14:54:35 +0100</t>
  </si>
  <si>
    <t>#47429058036050</t>
  </si>
  <si>
    <t>2026-01-13 14:11:12 +0100</t>
  </si>
  <si>
    <t>#47428988830034</t>
  </si>
  <si>
    <t>2026-01-13 14:05:45 +0100</t>
  </si>
  <si>
    <t>2026-01-13 13:31:31 +0100</t>
  </si>
  <si>
    <t>#47428864606546</t>
  </si>
  <si>
    <t>2026-01-13 13:09:47 +0100</t>
  </si>
  <si>
    <t>AS-90850</t>
  </si>
  <si>
    <t>#47163780137298</t>
  </si>
  <si>
    <t>2026-01-13 13:07:23 +0100</t>
  </si>
  <si>
    <t>#47428777443666</t>
  </si>
  <si>
    <t>2026-01-13 13:06:11 +0100</t>
  </si>
  <si>
    <t>#47428765843794</t>
  </si>
  <si>
    <t>2026-01-13 13:05:57 +0100</t>
  </si>
  <si>
    <t>#47428765450578</t>
  </si>
  <si>
    <t>2026-01-13 12:54:07 +0100</t>
  </si>
  <si>
    <t>#47100078752082</t>
  </si>
  <si>
    <t>2026-01-13 12:12:08 +0100</t>
  </si>
  <si>
    <t>#47428572152146</t>
  </si>
  <si>
    <t>2026-01-13 11:50:06 +0100</t>
  </si>
  <si>
    <t>#47428476010834</t>
  </si>
  <si>
    <t>2026-01-13 11:32:40 +0100</t>
  </si>
  <si>
    <t>#47428419322194</t>
  </si>
  <si>
    <t>2026-01-13 11:16:55 +0100</t>
  </si>
  <si>
    <t>#47428357685586</t>
  </si>
  <si>
    <t>2026-01-13 11:15:50 +0100</t>
  </si>
  <si>
    <t>#47419643822418</t>
  </si>
  <si>
    <t>2026-01-13 10:30:19 +0100</t>
  </si>
  <si>
    <t>#47428169662802</t>
  </si>
  <si>
    <t>2026-01-13 10:14:46 +0100</t>
  </si>
  <si>
    <t>#47428113760594</t>
  </si>
  <si>
    <t>2026-01-13 09:41:27 +0100</t>
  </si>
  <si>
    <t>2026-01-13 09:04:50 +0100</t>
  </si>
  <si>
    <t>#47330108801362</t>
  </si>
  <si>
    <t>2026-01-13 08:25:02 +0100</t>
  </si>
  <si>
    <t>2026-01-13 07:48:45 +0100</t>
  </si>
  <si>
    <t>#47423072502098</t>
  </si>
  <si>
    <t>2026-01-13 06:45:53 +0100</t>
  </si>
  <si>
    <t>#47427485630802</t>
  </si>
  <si>
    <t>2026-01-13 02:25:59 +0100</t>
  </si>
  <si>
    <t>#47427005219154</t>
  </si>
  <si>
    <t>2026-01-13 00:41:07 +0100</t>
  </si>
  <si>
    <t>#47426794651986</t>
  </si>
  <si>
    <t>2026-01-13 00:37:31 +0100</t>
  </si>
  <si>
    <t>#47426779775314</t>
  </si>
  <si>
    <t>2026-01-13 00:32:37 +0100</t>
  </si>
  <si>
    <t>#47408200450386</t>
  </si>
  <si>
    <t>2026-01-13 00:13:06 +0100</t>
  </si>
  <si>
    <t>#47426715910482</t>
  </si>
  <si>
    <t>2026-01-12 23:15:45 +0100</t>
  </si>
  <si>
    <t>#47426552299858</t>
  </si>
  <si>
    <t>2026-01-12 23:09:49 +0100</t>
  </si>
  <si>
    <t>#47426542993746</t>
  </si>
  <si>
    <t>2026-01-12 23:08:48 +0100</t>
  </si>
  <si>
    <t>#47426533982546</t>
  </si>
  <si>
    <t>2026-01-12 23:00:31 +0100</t>
  </si>
  <si>
    <t>#47426490892626</t>
  </si>
  <si>
    <t>2026-01-12 22:56:44 +0100</t>
  </si>
  <si>
    <t>#47426478965074</t>
  </si>
  <si>
    <t>2026-01-12 22:54:21 +0100</t>
  </si>
  <si>
    <t>#47420877111634</t>
  </si>
  <si>
    <t>2026-01-12 22:20:00 +0100</t>
  </si>
  <si>
    <t>2026-01-12 22:04:19 +0100</t>
  </si>
  <si>
    <t>#47426282979666</t>
  </si>
  <si>
    <t>2026-01-12 21:45:19 +0100</t>
  </si>
  <si>
    <t>#47325732372818</t>
  </si>
  <si>
    <t>2026-01-12 21:44:53 +0100</t>
  </si>
  <si>
    <t>#47426201682258</t>
  </si>
  <si>
    <t>2026-01-12 21:20:23 +0100</t>
  </si>
  <si>
    <t>#47426113732946</t>
  </si>
  <si>
    <t>2026-01-12 21:04:58 +0100</t>
  </si>
  <si>
    <t>#47426049311058</t>
  </si>
  <si>
    <t>2026-01-12 20:58:26 +0100</t>
  </si>
  <si>
    <t>#47426026471762</t>
  </si>
  <si>
    <t>2026-01-12 20:38:59 +0100</t>
  </si>
  <si>
    <t>#47425947107666</t>
  </si>
  <si>
    <t>2026-01-12 20:24:48 +0100</t>
  </si>
  <si>
    <t>#47406687813970</t>
  </si>
  <si>
    <t>2026-01-12 19:47:54 +0100</t>
  </si>
  <si>
    <t>2026-01-12 19:07:11 +0100</t>
  </si>
  <si>
    <t>#47425569489234</t>
  </si>
  <si>
    <t>2026-01-12 18:28:45 +0100</t>
  </si>
  <si>
    <t>#47425424490834</t>
  </si>
  <si>
    <t>2026-01-12 18:03:14 +0100</t>
  </si>
  <si>
    <t>#47425297678674</t>
  </si>
  <si>
    <t>2026-01-12 17:59:03 +0100</t>
  </si>
  <si>
    <t>#47425290862930</t>
  </si>
  <si>
    <t>2026-01-12 17:08:13 +0100</t>
  </si>
  <si>
    <t>AS-90680</t>
  </si>
  <si>
    <t>#47156275675474</t>
  </si>
  <si>
    <t>2026-01-12 16:53:32 +0100</t>
  </si>
  <si>
    <t>#47425031766354</t>
  </si>
  <si>
    <t>2026-01-12 16:47:57 +0100</t>
  </si>
  <si>
    <t>#47425014006098</t>
  </si>
  <si>
    <t>2026-01-12 16:31:03 +0100</t>
  </si>
  <si>
    <t>#47424965640530</t>
  </si>
  <si>
    <t>2026-01-12 15:58:05 +0100</t>
  </si>
  <si>
    <t>#47424811991378</t>
  </si>
  <si>
    <t>2026-01-12 15:47:44 +0100</t>
  </si>
  <si>
    <t>#47424793674066</t>
  </si>
  <si>
    <t>2026-01-12 15:39:39 +0100</t>
  </si>
  <si>
    <t>#47424769196370</t>
  </si>
  <si>
    <t>2026-01-12 15:10:42 +0100</t>
  </si>
  <si>
    <t>#47424657785170</t>
  </si>
  <si>
    <t>2026-01-12 15:04:30 +0100</t>
  </si>
  <si>
    <t>#47424601620818</t>
  </si>
  <si>
    <t>2026-01-12 14:51:28 +0100</t>
  </si>
  <si>
    <t>#47424579961170</t>
  </si>
  <si>
    <t>2026-01-12 14:41:01 +0100</t>
  </si>
  <si>
    <t>#47424535331154</t>
  </si>
  <si>
    <t>2026-01-12 13:45:02 +0100</t>
  </si>
  <si>
    <t>2026-01-12 13:34:03 +0100</t>
  </si>
  <si>
    <t>#47424270729554</t>
  </si>
  <si>
    <t>2026-01-12 13:29:40 +0100</t>
  </si>
  <si>
    <t>#47424223543634</t>
  </si>
  <si>
    <t>2026-01-12 13:01:04 +0100</t>
  </si>
  <si>
    <t>#47415245832530</t>
  </si>
  <si>
    <t>2026-01-12 13:00:13 +0100</t>
  </si>
  <si>
    <t>#47411829637458</t>
  </si>
  <si>
    <t>2026-01-12 12:34:03 +0100</t>
  </si>
  <si>
    <t>#47424052724050</t>
  </si>
  <si>
    <t>2026-01-12 12:22:49 +0100</t>
  </si>
  <si>
    <t>#47423983780178</t>
  </si>
  <si>
    <t>2026-01-12 12:18:02 +0100</t>
  </si>
  <si>
    <t>#47423988793682</t>
  </si>
  <si>
    <t>2026-01-12 11:13:52 +0100</t>
  </si>
  <si>
    <t>#47411129123154</t>
  </si>
  <si>
    <t>2026-01-12 11:13:26 +0100</t>
  </si>
  <si>
    <t>#47423150883154</t>
  </si>
  <si>
    <t>2026-01-12 11:07:52 +0100</t>
  </si>
  <si>
    <t>#47413825438034</t>
  </si>
  <si>
    <t>2026-01-12 11:03:04 +0100</t>
  </si>
  <si>
    <t>#47423706497362</t>
  </si>
  <si>
    <t>2026-01-12 10:10:18 +0100</t>
  </si>
  <si>
    <t>#47423509168466</t>
  </si>
  <si>
    <t>2026-01-12 10:01:56 +0100</t>
  </si>
  <si>
    <t>#47378901369170</t>
  </si>
  <si>
    <t>2026-01-12 09:50:35 +0100</t>
  </si>
  <si>
    <t>#47423437635922</t>
  </si>
  <si>
    <t>2026-01-12 09:39:14 +0100</t>
  </si>
  <si>
    <t>#47423386911058</t>
  </si>
  <si>
    <t>2026-01-12 09:37:55 +0100</t>
  </si>
  <si>
    <t>#47423393890642</t>
  </si>
  <si>
    <t>2026-01-12 09:37:50 +0100</t>
  </si>
  <si>
    <t>#47423394152786</t>
  </si>
  <si>
    <t>2026-01-12 08:55:23 +0100</t>
  </si>
  <si>
    <t>#47421610099026</t>
  </si>
  <si>
    <t>2026-01-12 08:39:06 +0100</t>
  </si>
  <si>
    <t>#47423194071378</t>
  </si>
  <si>
    <t>2026-01-12 07:39:33 +0100</t>
  </si>
  <si>
    <t>2026-01-12 00:22:19 +0100</t>
  </si>
  <si>
    <t>#47422249402706</t>
  </si>
  <si>
    <t>2026-01-11 23:57:00 +0100</t>
  </si>
  <si>
    <t>#47422172365138</t>
  </si>
  <si>
    <t>2026-01-11 23:56:07 +0100</t>
  </si>
  <si>
    <t>#47422171185490</t>
  </si>
  <si>
    <t>2026-01-11 23:44:18 +0100</t>
  </si>
  <si>
    <t>#47422134550866</t>
  </si>
  <si>
    <t>2026-01-11 23:43:11 +0100</t>
  </si>
  <si>
    <t>2026-01-11 23:32:34 +0100</t>
  </si>
  <si>
    <t>#47403476517202</t>
  </si>
  <si>
    <t>2026-01-11 23:29:09 +0100</t>
  </si>
  <si>
    <t>#47421997580626</t>
  </si>
  <si>
    <t>2026-01-11 23:17:20 +0100</t>
  </si>
  <si>
    <t>#47422050271570</t>
  </si>
  <si>
    <t>2026-01-11 22:50:31 +0100</t>
  </si>
  <si>
    <t>#47421961175378</t>
  </si>
  <si>
    <t>2026-01-11 22:37:43 +0100</t>
  </si>
  <si>
    <t>#47421866377554</t>
  </si>
  <si>
    <t>2026-01-11 22:31:15 +0100</t>
  </si>
  <si>
    <t>2026-01-11 22:26:18 +0100</t>
  </si>
  <si>
    <t>#47421843538258</t>
  </si>
  <si>
    <t>2026-01-11 22:22:50 +0100</t>
  </si>
  <si>
    <t>#47421615112530</t>
  </si>
  <si>
    <t>2026-01-11 22:11:33 +0100</t>
  </si>
  <si>
    <t>#47421806674258</t>
  </si>
  <si>
    <t>2026-01-11 22:08:40 +0100</t>
  </si>
  <si>
    <t>#47421790683474</t>
  </si>
  <si>
    <t>2026-01-11 22:01:15 +0100</t>
  </si>
  <si>
    <t>#47421724918098</t>
  </si>
  <si>
    <t>2026-01-11 21:48:56 +0100</t>
  </si>
  <si>
    <t>#47421690970450</t>
  </si>
  <si>
    <t>2026-01-11 21:41:31 +0100</t>
  </si>
  <si>
    <t>2026-01-11 21:29:55 +0100</t>
  </si>
  <si>
    <t>#47421612720466</t>
  </si>
  <si>
    <t>2026-01-11 21:26:52 +0100</t>
  </si>
  <si>
    <t>#47421456712018</t>
  </si>
  <si>
    <t>2026-01-11 21:15:07 +0100</t>
  </si>
  <si>
    <t>#47421524607314</t>
  </si>
  <si>
    <t>2026-01-11 20:53:50 +0100</t>
  </si>
  <si>
    <t>#47421444227410</t>
  </si>
  <si>
    <t>2026-01-11 20:49:01 +0100</t>
  </si>
  <si>
    <t>#47421402054994</t>
  </si>
  <si>
    <t>2026-01-11 20:34:02 +0100</t>
  </si>
  <si>
    <t>#47421348708690</t>
  </si>
  <si>
    <t>2026-01-11 20:19:53 +0100</t>
  </si>
  <si>
    <t>#47415238459730</t>
  </si>
  <si>
    <t>2026-01-11 20:16:25 +0100</t>
  </si>
  <si>
    <t>#47421279633746</t>
  </si>
  <si>
    <t>2026-01-11 20:14:49 +0100</t>
  </si>
  <si>
    <t>#47421259448658</t>
  </si>
  <si>
    <t>2026-01-11 19:49:19 +0100</t>
  </si>
  <si>
    <t>#47421159113042</t>
  </si>
  <si>
    <t>2026-01-11 19:45:53 +0100</t>
  </si>
  <si>
    <t>#47416682971474</t>
  </si>
  <si>
    <t>2026-01-11 19:41:54 +0100</t>
  </si>
  <si>
    <t>#47421108420946</t>
  </si>
  <si>
    <t>2026-01-11 19:41:08 +0100</t>
  </si>
  <si>
    <t>#47421026206034</t>
  </si>
  <si>
    <t>2026-01-11 19:14:09 +0100</t>
  </si>
  <si>
    <t>#47421004087634</t>
  </si>
  <si>
    <t>2026-01-11 18:26:04 +0100</t>
  </si>
  <si>
    <t>#47420777988434</t>
  </si>
  <si>
    <t>2026-01-11 18:21:07 +0100</t>
  </si>
  <si>
    <t>#47420764291410</t>
  </si>
  <si>
    <t>2026-01-11 18:09:52 +0100</t>
  </si>
  <si>
    <t>#47420710977874</t>
  </si>
  <si>
    <t>2026-01-11 17:26:47 +0100</t>
  </si>
  <si>
    <t>#47416368595282</t>
  </si>
  <si>
    <t>2026-01-11 17:19:01 +0100</t>
  </si>
  <si>
    <t>#47420468920658</t>
  </si>
  <si>
    <t>2026-01-11 16:55:20 +0100</t>
  </si>
  <si>
    <t>#47420372386130</t>
  </si>
  <si>
    <t>2026-01-11 16:54:43 +0100</t>
  </si>
  <si>
    <t>#47420375204178</t>
  </si>
  <si>
    <t>2026-01-11 16:39:06 +0100</t>
  </si>
  <si>
    <t>#47420299444562</t>
  </si>
  <si>
    <t>2026-01-11 16:35:46 +0100</t>
  </si>
  <si>
    <t>#47420301082962</t>
  </si>
  <si>
    <t>2026-01-11 16:30:45 +0100</t>
  </si>
  <si>
    <t>#47420289515858</t>
  </si>
  <si>
    <t>2026-01-11 15:48:57 +0100</t>
  </si>
  <si>
    <t>#47420097003858</t>
  </si>
  <si>
    <t>2026-01-11 15:24:19 +0100</t>
  </si>
  <si>
    <t>#47419036074322</t>
  </si>
  <si>
    <t>2026-01-11 15:21:08 +0100</t>
  </si>
  <si>
    <t>#47419980284242</t>
  </si>
  <si>
    <t>2026-01-11 15:00:05 +0100</t>
  </si>
  <si>
    <t>#47419867988306</t>
  </si>
  <si>
    <t>2026-01-11 14:58:26 +0100</t>
  </si>
  <si>
    <t>#47419884863826</t>
  </si>
  <si>
    <t>2026-01-11 14:12:27 +0100</t>
  </si>
  <si>
    <t>#47419695464786</t>
  </si>
  <si>
    <t>2026-01-11 14:06:40 +0100</t>
  </si>
  <si>
    <t>2026-01-11 13:59:50 +0100</t>
  </si>
  <si>
    <t>#47419651326290</t>
  </si>
  <si>
    <t>2026-01-11 13:09:19 +0100</t>
  </si>
  <si>
    <t>#47419331477842</t>
  </si>
  <si>
    <t>2026-01-11 13:06:24 +0100</t>
  </si>
  <si>
    <t>#47419421098322</t>
  </si>
  <si>
    <t>2026-01-11 12:57:58 +0100</t>
  </si>
  <si>
    <t>#47419384922450</t>
  </si>
  <si>
    <t>2026-01-11 12:32:18 +0100</t>
  </si>
  <si>
    <t>#47418997014866</t>
  </si>
  <si>
    <t>2026-01-11 11:54:54 +0100</t>
  </si>
  <si>
    <t>#47419119567186</t>
  </si>
  <si>
    <t>2026-01-11 11:53:17 +0100</t>
  </si>
  <si>
    <t>#47419083850066</t>
  </si>
  <si>
    <t>2026-01-11 11:39:56 +0100</t>
  </si>
  <si>
    <t>#47419000586578</t>
  </si>
  <si>
    <t>2026-01-11 11:37:07 +0100</t>
  </si>
  <si>
    <t>#47419034796370</t>
  </si>
  <si>
    <t>2026-01-11 11:17:57 +0100</t>
  </si>
  <si>
    <t>#47418940752210</t>
  </si>
  <si>
    <t>2026-01-11 11:06:54 +0100</t>
  </si>
  <si>
    <t>#47418789298514</t>
  </si>
  <si>
    <t>2026-01-11 10:53:21 +0100</t>
  </si>
  <si>
    <t>#47418819936594</t>
  </si>
  <si>
    <t>2026-01-11 10:44:51 +0100</t>
  </si>
  <si>
    <t>#47418777796946</t>
  </si>
  <si>
    <t>2026-01-11 10:35:58 +0100</t>
  </si>
  <si>
    <t>#47414836134226</t>
  </si>
  <si>
    <t>2026-01-11 10:09:55 +0100</t>
  </si>
  <si>
    <t>#47418646987090</t>
  </si>
  <si>
    <t>2026-01-11 07:32:29 +0100</t>
  </si>
  <si>
    <t>#47418142687570</t>
  </si>
  <si>
    <t>2026-01-11 07:24:31 +0100</t>
  </si>
  <si>
    <t>#47418131775826</t>
  </si>
  <si>
    <t>2026-01-11 05:25:01 +0100</t>
  </si>
  <si>
    <t>#47354246168914</t>
  </si>
  <si>
    <t>2026-01-11 01:50:43 +0100</t>
  </si>
  <si>
    <t>#47417606439250</t>
  </si>
  <si>
    <t>2026-01-11 00:19:01 +0100</t>
  </si>
  <si>
    <t>#47417407832402</t>
  </si>
  <si>
    <t>2026-01-11 00:13:49 +0100</t>
  </si>
  <si>
    <t>#47417377325394</t>
  </si>
  <si>
    <t>2026-01-11 00:05:41 +0100</t>
  </si>
  <si>
    <t>2026-01-10 22:46:42 +0100</t>
  </si>
  <si>
    <t>#47417146999122</t>
  </si>
  <si>
    <t>2026-01-10 22:43:24 +0100</t>
  </si>
  <si>
    <t>2026-01-10 22:32:04 +0100</t>
  </si>
  <si>
    <t>#47414939812178</t>
  </si>
  <si>
    <t>2026-01-10 22:19:05 +0100</t>
  </si>
  <si>
    <t>#47417027363154</t>
  </si>
  <si>
    <t>2026-01-10 22:01:50 +0100</t>
  </si>
  <si>
    <t>#47416993644882</t>
  </si>
  <si>
    <t>2026-01-10 21:57:16 +0100</t>
  </si>
  <si>
    <t>#47416980308306</t>
  </si>
  <si>
    <t>2026-01-10 21:56:42 +0100</t>
  </si>
  <si>
    <t>2026-01-10 21:36:12 +0100</t>
  </si>
  <si>
    <t>#47416887443794</t>
  </si>
  <si>
    <t>2026-01-10 21:11:09 +0100</t>
  </si>
  <si>
    <t>#47416746475858</t>
  </si>
  <si>
    <t>2026-01-10 20:55:04 +0100</t>
  </si>
  <si>
    <t>#47416750506322</t>
  </si>
  <si>
    <t>2026-01-10 20:52:30 +0100</t>
  </si>
  <si>
    <t>#47416705909074</t>
  </si>
  <si>
    <t>2026-01-10 19:27:29 +0100</t>
  </si>
  <si>
    <t>#47416404934994</t>
  </si>
  <si>
    <t>2026-01-10 19:21:13 +0100</t>
  </si>
  <si>
    <t>#47416404083026</t>
  </si>
  <si>
    <t>2026-01-10 19:08:42 +0100</t>
  </si>
  <si>
    <t>#47415966826834</t>
  </si>
  <si>
    <t>2026-01-10 18:58:46 +0100</t>
  </si>
  <si>
    <t>#47416306893138</t>
  </si>
  <si>
    <t>2026-01-10 18:31:18 +0100</t>
  </si>
  <si>
    <t>#47338214719826</t>
  </si>
  <si>
    <t>2026-01-10 18:29:55 +0100</t>
  </si>
  <si>
    <t>#47416191779154</t>
  </si>
  <si>
    <t>2026-01-10 18:26:03 +0100</t>
  </si>
  <si>
    <t>#47416163467602</t>
  </si>
  <si>
    <t>2026-01-10 17:55:39 +0100</t>
  </si>
  <si>
    <t>#47301213520210</t>
  </si>
  <si>
    <t>2026-01-10 17:16:06 +0100</t>
  </si>
  <si>
    <t>#47415846994258</t>
  </si>
  <si>
    <t>2026-01-10 17:08:35 +0100</t>
  </si>
  <si>
    <t>#47415815438674</t>
  </si>
  <si>
    <t>2026-01-10 17:03:41 +0100</t>
  </si>
  <si>
    <t>#47415789748562</t>
  </si>
  <si>
    <t>2026-01-10 17:02:55 +0100</t>
  </si>
  <si>
    <t>#47415792009554</t>
  </si>
  <si>
    <t>2026-01-10 16:56:48 +0100</t>
  </si>
  <si>
    <t>#47415762321746</t>
  </si>
  <si>
    <t>2026-01-10 16:36:36 +0100</t>
  </si>
  <si>
    <t>#47415678271826</t>
  </si>
  <si>
    <t>2026-01-10 16:34:01 +0100</t>
  </si>
  <si>
    <t>#47415665721682</t>
  </si>
  <si>
    <t>2026-01-10 16:26:00 +0100</t>
  </si>
  <si>
    <t>#47410965217618</t>
  </si>
  <si>
    <t>2026-01-10 16:18:08 +0100</t>
  </si>
  <si>
    <t>#47415602381138</t>
  </si>
  <si>
    <t>2026-01-10 15:58:01 +0100</t>
  </si>
  <si>
    <t>#47415468949842</t>
  </si>
  <si>
    <t>2026-01-10 15:30:04 +0100</t>
  </si>
  <si>
    <t>#47415405183314</t>
  </si>
  <si>
    <t>2026-01-10 15:14:52 +0100</t>
  </si>
  <si>
    <t>#47415167058258</t>
  </si>
  <si>
    <t>2026-01-10 14:52:44 +0100</t>
  </si>
  <si>
    <t>2026-01-10 14:40:35 +0100</t>
  </si>
  <si>
    <t>#47332384932178</t>
  </si>
  <si>
    <t>2026-01-10 14:38:02 +0100</t>
  </si>
  <si>
    <t>#47415180624210</t>
  </si>
  <si>
    <t>2026-01-10 14:30:33 +0100</t>
  </si>
  <si>
    <t>#47415146086738</t>
  </si>
  <si>
    <t>2026-01-10 13:28:59 +0100</t>
  </si>
  <si>
    <t>#47414886596946</t>
  </si>
  <si>
    <t>2026-01-10 13:05:33 +0100</t>
  </si>
  <si>
    <t>#47414606201170</t>
  </si>
  <si>
    <t>2026-01-10 12:58:16 +0100</t>
  </si>
  <si>
    <t>#47414763946322</t>
  </si>
  <si>
    <t>2026-01-10 12:55:45 +0100</t>
  </si>
  <si>
    <t>#47414738354514</t>
  </si>
  <si>
    <t>2026-01-10 12:54:49 +0100</t>
  </si>
  <si>
    <t>2026-01-10 12:26:24 +0100</t>
  </si>
  <si>
    <t>2026-01-10 12:15:22 +0100</t>
  </si>
  <si>
    <t>#47414587654482</t>
  </si>
  <si>
    <t>2026-01-10 11:48:43 +0100</t>
  </si>
  <si>
    <t>#47414475915602</t>
  </si>
  <si>
    <t>2026-01-10 11:27:52 +0100</t>
  </si>
  <si>
    <t>#47414399598930</t>
  </si>
  <si>
    <t>2026-01-10 11:23:31 +0100</t>
  </si>
  <si>
    <t>#47414351364434</t>
  </si>
  <si>
    <t>2026-01-10 11:20:26 +0100</t>
  </si>
  <si>
    <t>#47414361522514</t>
  </si>
  <si>
    <t>2026-01-10 11:03:23 +0100</t>
  </si>
  <si>
    <t>#47414278685010</t>
  </si>
  <si>
    <t>2026-01-10 10:58:27 +0100</t>
  </si>
  <si>
    <t>#47414270755154</t>
  </si>
  <si>
    <t>2026-01-10 09:29:23 +0100</t>
  </si>
  <si>
    <t>2026-01-10 09:11:56 +0100</t>
  </si>
  <si>
    <t>#47413849063762</t>
  </si>
  <si>
    <t>2026-01-10 08:47:58 +0100</t>
  </si>
  <si>
    <t>2026-01-10 08:40:43 +0100</t>
  </si>
  <si>
    <t>#47413721661778</t>
  </si>
  <si>
    <t>2026-01-10 08:05:29 +0100</t>
  </si>
  <si>
    <t>#47413567029586</t>
  </si>
  <si>
    <t>2026-01-10 06:57:42 +0100</t>
  </si>
  <si>
    <t>#47413513683282</t>
  </si>
  <si>
    <t>2026-01-10 06:56:27 +0100</t>
  </si>
  <si>
    <t>#47413511029074</t>
  </si>
  <si>
    <t>2026-01-10 06:23:27 +0100</t>
  </si>
  <si>
    <t>#47333399069010</t>
  </si>
  <si>
    <t>2026-01-10 01:41:44 +0100</t>
  </si>
  <si>
    <t>#47412981760338</t>
  </si>
  <si>
    <t>2026-01-10 01:29:31 +0100</t>
  </si>
  <si>
    <t>#47267783835986</t>
  </si>
  <si>
    <t>2026-01-09 23:22:17 +0100</t>
  </si>
  <si>
    <t>#47412640416082</t>
  </si>
  <si>
    <t>2026-01-09 22:54:24 +0100</t>
  </si>
  <si>
    <t>#47412567933266</t>
  </si>
  <si>
    <t>#47412559806802</t>
  </si>
  <si>
    <t>2026-01-09 22:50:43 +0100</t>
  </si>
  <si>
    <t>#47412556005714</t>
  </si>
  <si>
    <t>2026-01-09 22:50:05 +0100</t>
  </si>
  <si>
    <t>2026-01-09 20:59:41 +0100</t>
  </si>
  <si>
    <t>#47412149125458</t>
  </si>
  <si>
    <t>2026-01-09 20:57:12 +0100</t>
  </si>
  <si>
    <t>#47412132872530</t>
  </si>
  <si>
    <t>2026-01-09 20:56:16 +0100</t>
  </si>
  <si>
    <t>#47412129038674</t>
  </si>
  <si>
    <t>2026-01-09 20:50:19 +0100</t>
  </si>
  <si>
    <t>#47412081164626</t>
  </si>
  <si>
    <t>2026-01-09 20:38:33 +0100</t>
  </si>
  <si>
    <t>#47411883508050</t>
  </si>
  <si>
    <t>2026-01-09 20:06:18 +0100</t>
  </si>
  <si>
    <t>#47411931218258</t>
  </si>
  <si>
    <t>2026-01-09 19:58:16 +0100</t>
  </si>
  <si>
    <t>#47411891863890</t>
  </si>
  <si>
    <t>2026-01-09 19:54:19 +0100</t>
  </si>
  <si>
    <t>2026-01-09 19:52:12 +0100</t>
  </si>
  <si>
    <t>#47411885605202</t>
  </si>
  <si>
    <t>2026-01-09 19:42:18 +0100</t>
  </si>
  <si>
    <t>#47411835306322</t>
  </si>
  <si>
    <t>2026-01-09 19:38:58 +0100</t>
  </si>
  <si>
    <t>2026-01-09 19:18:55 +0100</t>
  </si>
  <si>
    <t>#47411745784146</t>
  </si>
  <si>
    <t>2026-01-09 18:30:45 +0100</t>
  </si>
  <si>
    <t>#47411556450642</t>
  </si>
  <si>
    <t>2026-01-09 17:59:04 +0100</t>
  </si>
  <si>
    <t>#47411423117650</t>
  </si>
  <si>
    <t>2026-01-09 17:51:06 +0100</t>
  </si>
  <si>
    <t>#47411384713554</t>
  </si>
  <si>
    <t>2026-01-09 17:11:52 +0100</t>
  </si>
  <si>
    <t>#47411219366226</t>
  </si>
  <si>
    <t>2026-01-09 16:47:14 +0100</t>
  </si>
  <si>
    <t>2026-01-09 16:43:05 +0100</t>
  </si>
  <si>
    <t>#47411099107666</t>
  </si>
  <si>
    <t>2026-01-09 16:08:03 +0100</t>
  </si>
  <si>
    <t>#47410961482066</t>
  </si>
  <si>
    <t>2026-01-09 16:05:56 +0100</t>
  </si>
  <si>
    <t>#47410928845138</t>
  </si>
  <si>
    <t>2026-01-09 16:01:05 +0100</t>
  </si>
  <si>
    <t>2026-01-09 15:44:37 +0100</t>
  </si>
  <si>
    <t>#47402648699218</t>
  </si>
  <si>
    <t>2026-01-09 15:34:36 +0100</t>
  </si>
  <si>
    <t>#47410827493714</t>
  </si>
  <si>
    <t>2026-01-09 15:24:29 +0100</t>
  </si>
  <si>
    <t>#47410791383378</t>
  </si>
  <si>
    <t>2026-01-09 15:18:52 +0100</t>
  </si>
  <si>
    <t>#47410760515922</t>
  </si>
  <si>
    <t>2026-01-09 15:18:07 +0100</t>
  </si>
  <si>
    <t>2026-01-09 15:16:33 +0100</t>
  </si>
  <si>
    <t>#47410749309266</t>
  </si>
  <si>
    <t>2026-01-09 15:15:50 +0100</t>
  </si>
  <si>
    <t>#47410762875218</t>
  </si>
  <si>
    <t>2026-01-09 15:15:18 +0100</t>
  </si>
  <si>
    <t>#47410738331986</t>
  </si>
  <si>
    <t>2026-01-09 15:04:04 +0100</t>
  </si>
  <si>
    <t>#47410215420242</t>
  </si>
  <si>
    <t>2026-01-09 14:50:10 +0100</t>
  </si>
  <si>
    <t>#47410650775890</t>
  </si>
  <si>
    <t>2026-01-09 14:23:06 +0100</t>
  </si>
  <si>
    <t>#47410534678866</t>
  </si>
  <si>
    <t>2026-01-09 14:13:24 +0100</t>
  </si>
  <si>
    <t>#47410504401234</t>
  </si>
  <si>
    <t>2026-01-09 14:05:26 +0100</t>
  </si>
  <si>
    <t>#47410471403858</t>
  </si>
  <si>
    <t>2026-01-09 13:32:39 +0100</t>
  </si>
  <si>
    <t>#47410203722066</t>
  </si>
  <si>
    <t>2026-01-09 13:23:27 +0100</t>
  </si>
  <si>
    <t>#47410305368402</t>
  </si>
  <si>
    <t>2026-01-09 13:17:44 +0100</t>
  </si>
  <si>
    <t>#47410285347154</t>
  </si>
  <si>
    <t>2026-01-09 13:09:30 +0100</t>
  </si>
  <si>
    <t>#47410243666258</t>
  </si>
  <si>
    <t>2026-01-09 12:00:31 +0100</t>
  </si>
  <si>
    <t>#47409975525714</t>
  </si>
  <si>
    <t>2026-01-09 11:49:18 +0100</t>
  </si>
  <si>
    <t>#47409928110418</t>
  </si>
  <si>
    <t>2026-01-09 11:10:01 +0100</t>
  </si>
  <si>
    <t>#47409720164690</t>
  </si>
  <si>
    <t>2026-01-09 10:28:24 +0100</t>
  </si>
  <si>
    <t>#47409597874514</t>
  </si>
  <si>
    <t>2026-01-09 10:07:58 +0100</t>
  </si>
  <si>
    <t>2026-01-09 10:04:41 +0100</t>
  </si>
  <si>
    <t>#47409487905106</t>
  </si>
  <si>
    <t>2026-01-09 09:41:06 +0100</t>
  </si>
  <si>
    <t>#47409427087698</t>
  </si>
  <si>
    <t>2026-01-09 09:31:38 +0100</t>
  </si>
  <si>
    <t>#47409379311954</t>
  </si>
  <si>
    <t>2026-01-09 09:30:35 +0100</t>
  </si>
  <si>
    <t>#47409383047506</t>
  </si>
  <si>
    <t>2026-01-09 01:59:46 +0100</t>
  </si>
  <si>
    <t>#47408492478802</t>
  </si>
  <si>
    <t>2026-01-09 00:06:38 +0100</t>
  </si>
  <si>
    <t>#47408252125522</t>
  </si>
  <si>
    <t>2026-01-08 23:33:34 +0100</t>
  </si>
  <si>
    <t>#47408143302994</t>
  </si>
  <si>
    <t>2026-01-08 22:43:54 +0100</t>
  </si>
  <si>
    <t>#47191231005010</t>
  </si>
  <si>
    <t>2026-01-08 22:43:43 +0100</t>
  </si>
  <si>
    <t>#47407913926994</t>
  </si>
  <si>
    <t>2026-01-08 22:33:55 +0100</t>
  </si>
  <si>
    <t>#47407953084754</t>
  </si>
  <si>
    <t>2026-01-08 22:15:11 +0100</t>
  </si>
  <si>
    <t>#47407809364306</t>
  </si>
  <si>
    <t>2026-01-08 21:48:59 +0100</t>
  </si>
  <si>
    <t>#47407795798354</t>
  </si>
  <si>
    <t>2026-01-08 21:46:20 +0100</t>
  </si>
  <si>
    <t>#47407775744338</t>
  </si>
  <si>
    <t>2026-01-08 21:44:48 +0100</t>
  </si>
  <si>
    <t>#47407776760146</t>
  </si>
  <si>
    <t>2026-01-08 21:44:21 +0100</t>
  </si>
  <si>
    <t>#47407701066066</t>
  </si>
  <si>
    <t>2026-01-08 21:39:34 +0100</t>
  </si>
  <si>
    <t>#47353587237202</t>
  </si>
  <si>
    <t>2026-01-08 21:38:53 +0100</t>
  </si>
  <si>
    <t>#47407750218066</t>
  </si>
  <si>
    <t>2026-01-08 20:53:13 +0100</t>
  </si>
  <si>
    <t>#47407559868754</t>
  </si>
  <si>
    <t>2026-01-08 20:41:59 +0100</t>
  </si>
  <si>
    <t>#47407514911058</t>
  </si>
  <si>
    <t>2026-01-08 20:27:17 +0100</t>
  </si>
  <si>
    <t>#47407454421330</t>
  </si>
  <si>
    <t>2026-01-08 20:11:10 +0100</t>
  </si>
  <si>
    <t>#47407395144018</t>
  </si>
  <si>
    <t>2026-01-08 20:05:53 +0100</t>
  </si>
  <si>
    <t>#47382775202130</t>
  </si>
  <si>
    <t>2026-01-08 19:20:08 +0100</t>
  </si>
  <si>
    <t>#47407155511634</t>
  </si>
  <si>
    <t>2026-01-08 19:15:50 +0100</t>
  </si>
  <si>
    <t>#47407157051730</t>
  </si>
  <si>
    <t>2026-01-08 18:49:12 +0100</t>
  </si>
  <si>
    <t>#47406653538642</t>
  </si>
  <si>
    <t>2026-01-08 18:03:33 +0100</t>
  </si>
  <si>
    <t>#47406861189458</t>
  </si>
  <si>
    <t>2026-01-08 17:46:53 +0100</t>
  </si>
  <si>
    <t>#47406792081746</t>
  </si>
  <si>
    <t>2026-01-08 17:36:09 +0100</t>
  </si>
  <si>
    <t>#47406736539986</t>
  </si>
  <si>
    <t>2026-01-08 16:29:49 +0100</t>
  </si>
  <si>
    <t>2026-01-08 16:00:33 +0100</t>
  </si>
  <si>
    <t>2026-01-08 13:39:54 +0100</t>
  </si>
  <si>
    <t>#47405771161938</t>
  </si>
  <si>
    <t>2026-01-08 13:30:31 +0100</t>
  </si>
  <si>
    <t>#47405733019986</t>
  </si>
  <si>
    <t>2026-01-08 13:16:56 +0100</t>
  </si>
  <si>
    <t>#47405673021778</t>
  </si>
  <si>
    <t>2026-01-08 12:54:51 +0100</t>
  </si>
  <si>
    <t>#47405579632978</t>
  </si>
  <si>
    <t>2026-01-08 12:37:46 +0100</t>
  </si>
  <si>
    <t>#47405493813586</t>
  </si>
  <si>
    <t>2026-01-08 12:29:57 +0100</t>
  </si>
  <si>
    <t>#47405450658130</t>
  </si>
  <si>
    <t>2026-01-08 11:37:06 +0100</t>
  </si>
  <si>
    <t>#47405176160594</t>
  </si>
  <si>
    <t>2026-01-08 11:30:21 +0100</t>
  </si>
  <si>
    <t>#47405153321298</t>
  </si>
  <si>
    <t>2026-01-08 11:14:44 +0100</t>
  </si>
  <si>
    <t>#47405115703634</t>
  </si>
  <si>
    <t>2026-01-08 11:12:29 +0100</t>
  </si>
  <si>
    <t>#47404851888466</t>
  </si>
  <si>
    <t>2026-01-08 11:11:23 +0100</t>
  </si>
  <si>
    <t>#47405112328530</t>
  </si>
  <si>
    <t>2026-01-08 10:54:23 +0100</t>
  </si>
  <si>
    <t>#47405046563154</t>
  </si>
  <si>
    <t>2026-01-08 10:51:13 +0100</t>
  </si>
  <si>
    <t>#47405024018770</t>
  </si>
  <si>
    <t>2026-01-08 10:36:04 +0100</t>
  </si>
  <si>
    <t>2026-01-08 10:13:20 +0100</t>
  </si>
  <si>
    <t>2026-01-08 09:35:04 +0100</t>
  </si>
  <si>
    <t>#47404740870482</t>
  </si>
  <si>
    <t>2026-01-08 09:11:39 +0100</t>
  </si>
  <si>
    <t>#47404639420754</t>
  </si>
  <si>
    <t>2026-01-08 08:19:09 +0100</t>
  </si>
  <si>
    <t>#47404494782802</t>
  </si>
  <si>
    <t>2026-01-08 08:17:11 +0100</t>
  </si>
  <si>
    <t>#47404490129746</t>
  </si>
  <si>
    <t>2026-01-08 01:48:06 +0100</t>
  </si>
  <si>
    <t>#47403791909202</t>
  </si>
  <si>
    <t>2026-01-08 00:59:17 +0100</t>
  </si>
  <si>
    <t>#47403682136402</t>
  </si>
  <si>
    <t>2026-01-08 00:41:57 +0100</t>
  </si>
  <si>
    <t>#47403589501266</t>
  </si>
  <si>
    <t>2026-01-07 23:54:54 +0100</t>
  </si>
  <si>
    <t>#47403445322066</t>
  </si>
  <si>
    <t>2026-01-07 23:50:28 +0100</t>
  </si>
  <si>
    <t>#47403522064722</t>
  </si>
  <si>
    <t>2026-01-07 22:59:50 +0100</t>
  </si>
  <si>
    <t>#47398744162642</t>
  </si>
  <si>
    <t>2026-01-07 22:42:05 +0100</t>
  </si>
  <si>
    <t>#47403294851410</t>
  </si>
  <si>
    <t>2026-01-07 22:33:45 +0100</t>
  </si>
  <si>
    <t>#47403264803154</t>
  </si>
  <si>
    <t>2026-01-07 22:15:39 +0100</t>
  </si>
  <si>
    <t>#47403183767890</t>
  </si>
  <si>
    <t>2026-01-07 21:57:32 +0100</t>
  </si>
  <si>
    <t>#47403108532562</t>
  </si>
  <si>
    <t>2026-01-07 21:49:17 +0100</t>
  </si>
  <si>
    <t>#47403061608786</t>
  </si>
  <si>
    <t>2026-01-07 21:41:18 +0100</t>
  </si>
  <si>
    <t>#47402772824402</t>
  </si>
  <si>
    <t>2026-01-07 21:10:36 +0100</t>
  </si>
  <si>
    <t>#47402902061394</t>
  </si>
  <si>
    <t>2026-01-07 20:50:07 +0100</t>
  </si>
  <si>
    <t>#47402809524562</t>
  </si>
  <si>
    <t>2026-01-07 20:46:08 +0100</t>
  </si>
  <si>
    <t>#47402796679506</t>
  </si>
  <si>
    <t>2026-01-07 20:44:44 +0100</t>
  </si>
  <si>
    <t>#47402765943122</t>
  </si>
  <si>
    <t>2026-01-07 20:25:07 +0100</t>
  </si>
  <si>
    <t>#47402701652306</t>
  </si>
  <si>
    <t>2026-01-07 20:24:39 +0100</t>
  </si>
  <si>
    <t>#47402619404626</t>
  </si>
  <si>
    <t>2026-01-07 20:14:46 +0100</t>
  </si>
  <si>
    <t>#47402657939794</t>
  </si>
  <si>
    <t>2026-01-07 19:59:30 +0100</t>
  </si>
  <si>
    <t>#47402584605010</t>
  </si>
  <si>
    <t>2026-01-07 19:40:21 +0100</t>
  </si>
  <si>
    <t>#47402522181970</t>
  </si>
  <si>
    <t>2026-01-07 19:38:44 +0100</t>
  </si>
  <si>
    <t>#47398355009874</t>
  </si>
  <si>
    <t>2026-01-07 19:14:12 +0100</t>
  </si>
  <si>
    <t>#47402405134674</t>
  </si>
  <si>
    <t>2026-01-07 19:13:20 +0100</t>
  </si>
  <si>
    <t>#47402393469266</t>
  </si>
  <si>
    <t>2026-01-07 19:09:41 +0100</t>
  </si>
  <si>
    <t>#47393186840914</t>
  </si>
  <si>
    <t>2026-01-07 18:51:37 +0100</t>
  </si>
  <si>
    <t>#47402302079314</t>
  </si>
  <si>
    <t>2026-01-07 18:50:05 +0100</t>
  </si>
  <si>
    <t>#47187107709266</t>
  </si>
  <si>
    <t>2026-01-07 18:43:49 +0100</t>
  </si>
  <si>
    <t>#47402248667474</t>
  </si>
  <si>
    <t>2026-01-07 18:31:34 +0100</t>
  </si>
  <si>
    <t>#47402220421458</t>
  </si>
  <si>
    <t>2026-01-07 17:27:05 +0100</t>
  </si>
  <si>
    <t>#47401929900370</t>
  </si>
  <si>
    <t>2026-01-07 17:05:33 +0100</t>
  </si>
  <si>
    <t>#47401837560146</t>
  </si>
  <si>
    <t>2026-01-07 16:51:27 +0100</t>
  </si>
  <si>
    <t>#47401778544978</t>
  </si>
  <si>
    <t>2026-01-07 16:26:42 +0100</t>
  </si>
  <si>
    <t>#47401662513490</t>
  </si>
  <si>
    <t>2026-01-07 16:22:52 +0100</t>
  </si>
  <si>
    <t>#47401644491090</t>
  </si>
  <si>
    <t>2026-01-07 16:22:12 +0100</t>
  </si>
  <si>
    <t>#47401642131794</t>
  </si>
  <si>
    <t>2026-01-07 16:20:33 +0100</t>
  </si>
  <si>
    <t>#47401631121746</t>
  </si>
  <si>
    <t>2026-01-07 15:45:42 +0100</t>
  </si>
  <si>
    <t>#47401472065874</t>
  </si>
  <si>
    <t>2026-01-07 15:43:28 +0100</t>
  </si>
  <si>
    <t>#47401473769810</t>
  </si>
  <si>
    <t>2026-01-07 15:26:46 +0100</t>
  </si>
  <si>
    <t>#47401408332114</t>
  </si>
  <si>
    <t>2026-01-07 15:26:36 +0100</t>
  </si>
  <si>
    <t>#47400674787666</t>
  </si>
  <si>
    <t>2026-01-07 15:17:53 +0100</t>
  </si>
  <si>
    <t>#47401355247954</t>
  </si>
  <si>
    <t>2026-01-07 15:01:11 +0100</t>
  </si>
  <si>
    <t>#47401279553874</t>
  </si>
  <si>
    <t>2026-01-07 14:34:43 +0100</t>
  </si>
  <si>
    <t>#47401174303058</t>
  </si>
  <si>
    <t>2026-01-07 14:14:20 +0100</t>
  </si>
  <si>
    <t>#47401082618194</t>
  </si>
  <si>
    <t>2026-01-07 12:30:50 +0100</t>
  </si>
  <si>
    <t>#47400627208530</t>
  </si>
  <si>
    <t>2026-01-07 12:25:31 +0100</t>
  </si>
  <si>
    <t>2026-01-07 12:16:55 +0100</t>
  </si>
  <si>
    <t>#47400540897618</t>
  </si>
  <si>
    <t>2026-01-07 11:45:04 +0100</t>
  </si>
  <si>
    <t>#47192861933906</t>
  </si>
  <si>
    <t>2026-01-07 10:44:19 +0100</t>
  </si>
  <si>
    <t>2026-01-07 10:34:56 +0100</t>
  </si>
  <si>
    <t>#47400104755538</t>
  </si>
  <si>
    <t>2026-01-07 10:28:46 +0100</t>
  </si>
  <si>
    <t>#47400075362642</t>
  </si>
  <si>
    <t>2026-01-07 10:16:59 +0100</t>
  </si>
  <si>
    <t>#47400028406098</t>
  </si>
  <si>
    <t>2026-01-07 10:16:39 +0100</t>
  </si>
  <si>
    <t>#47201604305234</t>
  </si>
  <si>
    <t>2026-01-07 09:59:24 +0100</t>
  </si>
  <si>
    <t>#47399950254418</t>
  </si>
  <si>
    <t>2026-01-07 09:19:59 +0100</t>
  </si>
  <si>
    <t>2026-01-07 09:14:41 +0100</t>
  </si>
  <si>
    <t>#47399764459858</t>
  </si>
  <si>
    <t>2026-01-07 08:22:42 +0100</t>
  </si>
  <si>
    <t>#47399586726226</t>
  </si>
  <si>
    <t>2026-01-07 04:11:34 +0100</t>
  </si>
  <si>
    <t>#47399098483026</t>
  </si>
  <si>
    <t>2026-01-07 04:07:58 +0100</t>
  </si>
  <si>
    <t>2026-01-07 02:05:04 +0100</t>
  </si>
  <si>
    <t>#47398858228050</t>
  </si>
  <si>
    <t>2026-01-07 00:05:27 +0100</t>
  </si>
  <si>
    <t>#47398579765586</t>
  </si>
  <si>
    <t>2026-01-06 23:49:23 +0100</t>
  </si>
  <si>
    <t>#47398545326418</t>
  </si>
  <si>
    <t>2026-01-06 23:27:17 +0100</t>
  </si>
  <si>
    <t>#47398448726354</t>
  </si>
  <si>
    <t>2026-01-06 22:42:26 +0100</t>
  </si>
  <si>
    <t>#47396702683474</t>
  </si>
  <si>
    <t>2026-01-06 22:24:51 +0100</t>
  </si>
  <si>
    <t>#47398267748690</t>
  </si>
  <si>
    <t>2026-01-06 22:00:13 +0100</t>
  </si>
  <si>
    <t>#47398152831314</t>
  </si>
  <si>
    <t>2026-01-06 21:54:07 +0100</t>
  </si>
  <si>
    <t>#47398117146962</t>
  </si>
  <si>
    <t>2026-01-06 21:38:24 +0100</t>
  </si>
  <si>
    <t>#47398052266322</t>
  </si>
  <si>
    <t>2026-01-06 21:34:34 +0100</t>
  </si>
  <si>
    <t>#47398049907026</t>
  </si>
  <si>
    <t>2026-01-06 20:55:29 +0100</t>
  </si>
  <si>
    <t>#47240840479058</t>
  </si>
  <si>
    <t>2026-01-06 20:47:27 +0100</t>
  </si>
  <si>
    <t>#47397810471250</t>
  </si>
  <si>
    <t>2026-01-06 19:26:56 +0100</t>
  </si>
  <si>
    <t>#47397472371026</t>
  </si>
  <si>
    <t>2026-01-06 19:19:50 +0100</t>
  </si>
  <si>
    <t>#47397484101970</t>
  </si>
  <si>
    <t>2026-01-06 19:06:56 +0100</t>
  </si>
  <si>
    <t>#47397432492370</t>
  </si>
  <si>
    <t>2026-01-06 19:01:38 +0100</t>
  </si>
  <si>
    <t>#47397394448722</t>
  </si>
  <si>
    <t>2026-01-06 18:46:17 +0100</t>
  </si>
  <si>
    <t>#47397345231186</t>
  </si>
  <si>
    <t>2026-01-06 18:36:51 +0100</t>
  </si>
  <si>
    <t>#47361900675410</t>
  </si>
  <si>
    <t>2026-01-06 18:33:09 +0100</t>
  </si>
  <si>
    <t>#47397292147026</t>
  </si>
  <si>
    <t>2026-01-06 18:19:46 +0100</t>
  </si>
  <si>
    <t>#47397238276434</t>
  </si>
  <si>
    <t>2026-01-06 18:09:40 +0100</t>
  </si>
  <si>
    <t>#47397127848274</t>
  </si>
  <si>
    <t>2026-01-06 17:54:16 +0100</t>
  </si>
  <si>
    <t>#47397145379154</t>
  </si>
  <si>
    <t>2026-01-06 17:53:02 +0100</t>
  </si>
  <si>
    <t>#47396761698642</t>
  </si>
  <si>
    <t>2026-01-06 17:08:33 +0100</t>
  </si>
  <si>
    <t>#47396928586066</t>
  </si>
  <si>
    <t>2026-01-06 17:01:01 +0100</t>
  </si>
  <si>
    <t>2026-01-06 16:48:47 +0100</t>
  </si>
  <si>
    <t>#47396880384338</t>
  </si>
  <si>
    <t>2026-01-06 15:47:52 +0100</t>
  </si>
  <si>
    <t>#47396641112402</t>
  </si>
  <si>
    <t>2026-01-06 15:13:32 +0100</t>
  </si>
  <si>
    <t>#47396511351122</t>
  </si>
  <si>
    <t>2026-01-06 14:35:16 +0100</t>
  </si>
  <si>
    <t>#47396366123346</t>
  </si>
  <si>
    <t>2026-01-06 14:18:19 +0100</t>
  </si>
  <si>
    <t>#47396309631314</t>
  </si>
  <si>
    <t>2026-01-06 14:09:08 +0100</t>
  </si>
  <si>
    <t>#47396271653202</t>
  </si>
  <si>
    <t>2026-01-06 14:02:48 +0100</t>
  </si>
  <si>
    <t>#47396239999314</t>
  </si>
  <si>
    <t>2026-01-06 13:25:08 +0100</t>
  </si>
  <si>
    <t>#47396103618898</t>
  </si>
  <si>
    <t>2026-01-06 13:23:16 +0100</t>
  </si>
  <si>
    <t>2026-01-06 13:13:05 +0100</t>
  </si>
  <si>
    <t>#47396057186642</t>
  </si>
  <si>
    <t>2026-01-06 13:06:20 +0100</t>
  </si>
  <si>
    <t>2026-01-06 13:03:34 +0100</t>
  </si>
  <si>
    <t>#47395921002834</t>
  </si>
  <si>
    <t>2026-01-06 12:59:14 +0100</t>
  </si>
  <si>
    <t>2026-01-06 12:16:52 +0100</t>
  </si>
  <si>
    <t>#47395819389266</t>
  </si>
  <si>
    <t>2026-01-06 11:36:58 +0100</t>
  </si>
  <si>
    <t>#47395668754770</t>
  </si>
  <si>
    <t>2026-01-06 11:33:54 +0100</t>
  </si>
  <si>
    <t>#47395650765138</t>
  </si>
  <si>
    <t>2026-01-06 11:08:58 +0100</t>
  </si>
  <si>
    <t>#47395557966162</t>
  </si>
  <si>
    <t>2026-01-06 10:50:26 +0100</t>
  </si>
  <si>
    <t>#47395481256274</t>
  </si>
  <si>
    <t>2026-01-06 09:42:53 +0100</t>
  </si>
  <si>
    <t>#47395210199378</t>
  </si>
  <si>
    <t>2026-01-06 09:34:10 +0100</t>
  </si>
  <si>
    <t>#47395174187346</t>
  </si>
  <si>
    <t>2026-01-06 09:31:21 +0100</t>
  </si>
  <si>
    <t>2026-01-06 08:54:32 +0100</t>
  </si>
  <si>
    <t>#47395054092626</t>
  </si>
  <si>
    <t>2026-01-06 08:28:28 +0100</t>
  </si>
  <si>
    <t>#47394986885458</t>
  </si>
  <si>
    <t>2026-01-06 06:23:10 +0100</t>
  </si>
  <si>
    <t>2026-01-06 05:48:56 +0100</t>
  </si>
  <si>
    <t>#47394679128402</t>
  </si>
  <si>
    <t>2026-01-06 01:30:55 +0100</t>
  </si>
  <si>
    <t>#47394264678738</t>
  </si>
  <si>
    <t>2026-01-05 23:35:01 +0100</t>
  </si>
  <si>
    <t>#47393974944082</t>
  </si>
  <si>
    <t>2026-01-05 23:25:46 +0100</t>
  </si>
  <si>
    <t>#47389335126354</t>
  </si>
  <si>
    <t>2026-01-05 23:01:30 +0100</t>
  </si>
  <si>
    <t>#47393880670546</t>
  </si>
  <si>
    <t>2026-01-05 22:11:34 +0100</t>
  </si>
  <si>
    <t>#47393715585362</t>
  </si>
  <si>
    <t>2026-01-05 21:34:20 +0100</t>
  </si>
  <si>
    <t>#47393570488658</t>
  </si>
  <si>
    <t>2026-01-05 21:33:12 +0100</t>
  </si>
  <si>
    <t>#47393566327122</t>
  </si>
  <si>
    <t>2026-01-05 20:00:36 +0100</t>
  </si>
  <si>
    <t>#47393189396818</t>
  </si>
  <si>
    <t>2026-01-05 19:49:59 +0100</t>
  </si>
  <si>
    <t>#47393115701586</t>
  </si>
  <si>
    <t>2026-01-05 18:52:15 +0100</t>
  </si>
  <si>
    <t>#47392908378450</t>
  </si>
  <si>
    <t>2026-01-05 18:11:00 +0100</t>
  </si>
  <si>
    <t>#47392782319954</t>
  </si>
  <si>
    <t>2026-01-05 18:08:02 +0100</t>
  </si>
  <si>
    <t>#47392731791698</t>
  </si>
  <si>
    <t>2026-01-05 17:58:10 +0100</t>
  </si>
  <si>
    <t>#47392704463186</t>
  </si>
  <si>
    <t>2026-01-05 17:13:47 +0100</t>
  </si>
  <si>
    <t>#47392543211858</t>
  </si>
  <si>
    <t>2026-01-05 17:00:59 +0100</t>
  </si>
  <si>
    <t>#47392489210194</t>
  </si>
  <si>
    <t>2026-01-05 17:00:26 +0100</t>
  </si>
  <si>
    <t>#47392498057554</t>
  </si>
  <si>
    <t>2026-01-05 16:20:16 +0100</t>
  </si>
  <si>
    <t>#47392323633490</t>
  </si>
  <si>
    <t>2026-01-05 15:23:35 +0100</t>
  </si>
  <si>
    <t>#47392095666514</t>
  </si>
  <si>
    <t>2026-01-05 14:41:11 +0100</t>
  </si>
  <si>
    <t>#47391935594834</t>
  </si>
  <si>
    <t>2026-01-05 14:10:57 +0100</t>
  </si>
  <si>
    <t>#47391296127314</t>
  </si>
  <si>
    <t>2026-01-05 13:55:48 +0100</t>
  </si>
  <si>
    <t>#47391764578642</t>
  </si>
  <si>
    <t>2026-01-05 12:50:06 +0100</t>
  </si>
  <si>
    <t>#47187765166418</t>
  </si>
  <si>
    <t>2026-01-05 11:55:56 +0100</t>
  </si>
  <si>
    <t>#47391241568594</t>
  </si>
  <si>
    <t>2026-01-05 11:44:20 +0100</t>
  </si>
  <si>
    <t>#47391222071634</t>
  </si>
  <si>
    <t>2026-01-05 11:00:43 +0100</t>
  </si>
  <si>
    <t>#47391051219282</t>
  </si>
  <si>
    <t>2026-01-05 10:56:24 +0100</t>
  </si>
  <si>
    <t>#47390985716050</t>
  </si>
  <si>
    <t>2026-01-05 10:52:30 +0100</t>
  </si>
  <si>
    <t>#47391016747346</t>
  </si>
  <si>
    <t>2026-01-05 10:51:48 +0100</t>
  </si>
  <si>
    <t>2026-01-05 09:47:28 +0100</t>
  </si>
  <si>
    <t>#47390762991954</t>
  </si>
  <si>
    <t>2026-01-05 09:20:38 +0100</t>
  </si>
  <si>
    <t>#47390661411154</t>
  </si>
  <si>
    <t>2026-01-05 08:47:27 +0100</t>
  </si>
  <si>
    <t>#47390548754770</t>
  </si>
  <si>
    <t>2026-01-05 07:26:06 +0100</t>
  </si>
  <si>
    <t>#47249095295314</t>
  </si>
  <si>
    <t>2026-01-05 05:42:21 +0100</t>
  </si>
  <si>
    <t>#47390163730770</t>
  </si>
  <si>
    <t>2026-01-05 00:27:48 +0100</t>
  </si>
  <si>
    <t>#47389557031250</t>
  </si>
  <si>
    <t>2026-01-05 00:07:25 +0100</t>
  </si>
  <si>
    <t>#47389510041938</t>
  </si>
  <si>
    <t>2026-01-05 00:05:23 +0100</t>
  </si>
  <si>
    <t>#47389507354962</t>
  </si>
  <si>
    <t>2026-01-04 23:13:57 +0100</t>
  </si>
  <si>
    <t>#47389367959890</t>
  </si>
  <si>
    <t>2026-01-04 22:45:49 +0100</t>
  </si>
  <si>
    <t>#47389223256402</t>
  </si>
  <si>
    <t>2026-01-04 22:43:36 +0100</t>
  </si>
  <si>
    <t>#47389252518226</t>
  </si>
  <si>
    <t>2026-01-04 22:40:23 +0100</t>
  </si>
  <si>
    <t>#47389242098002</t>
  </si>
  <si>
    <t>2026-01-04 22:35:55 +0100</t>
  </si>
  <si>
    <t>#47389226729810</t>
  </si>
  <si>
    <t>2026-01-04 22:00:43 +0100</t>
  </si>
  <si>
    <t>#47389075112274</t>
  </si>
  <si>
    <t>2026-01-04 21:53:51 +0100</t>
  </si>
  <si>
    <t>#47388467233106</t>
  </si>
  <si>
    <t>2026-01-04 21:45:19 +0100</t>
  </si>
  <si>
    <t>#47299490414930</t>
  </si>
  <si>
    <t>2026-01-04 21:44:09 +0100</t>
  </si>
  <si>
    <t>#47389021602130</t>
  </si>
  <si>
    <t>2026-01-04 21:03:36 +0100</t>
  </si>
  <si>
    <t>#47388843770194</t>
  </si>
  <si>
    <t>2026-01-04 20:55:38 +0100</t>
  </si>
  <si>
    <t>#47388458877266</t>
  </si>
  <si>
    <t>2026-01-04 20:11:25 +0100</t>
  </si>
  <si>
    <t>2026-01-04 19:48:11 +0100</t>
  </si>
  <si>
    <t>#47388539158866</t>
  </si>
  <si>
    <t>2026-01-04 19:32:10 +0100</t>
  </si>
  <si>
    <t>#47388439806290</t>
  </si>
  <si>
    <t>2026-01-04 19:19:08 +0100</t>
  </si>
  <si>
    <t>#47388387672402</t>
  </si>
  <si>
    <t>2026-01-04 19:13:12 +0100</t>
  </si>
  <si>
    <t>#47388398977362</t>
  </si>
  <si>
    <t>2026-01-04 19:09:33 +0100</t>
  </si>
  <si>
    <t>#47388342813010</t>
  </si>
  <si>
    <t>2026-01-04 18:29:26 +0100</t>
  </si>
  <si>
    <t>#47388174188882</t>
  </si>
  <si>
    <t>2026-01-04 18:18:31 +0100</t>
  </si>
  <si>
    <t>#47388165210450</t>
  </si>
  <si>
    <t>2026-01-04 17:42:35 +0100</t>
  </si>
  <si>
    <t>#47388021784914</t>
  </si>
  <si>
    <t>2026-01-04 17:40:49 +0100</t>
  </si>
  <si>
    <t>#47388015755602</t>
  </si>
  <si>
    <t>2026-01-04 17:32:59 +0100</t>
  </si>
  <si>
    <t>#47387983151442</t>
  </si>
  <si>
    <t>2026-01-04 17:23:09 +0100</t>
  </si>
  <si>
    <t>#47387942682962</t>
  </si>
  <si>
    <t>2026-01-04 17:22:09 +0100</t>
  </si>
  <si>
    <t>#47387933114706</t>
  </si>
  <si>
    <t>2026-01-04 16:44:57 +0100</t>
  </si>
  <si>
    <t>#47387776123218</t>
  </si>
  <si>
    <t>2026-01-04 16:43:08 +0100</t>
  </si>
  <si>
    <t>#47387771339090</t>
  </si>
  <si>
    <t>2026-01-04 16:27:27 +0100</t>
  </si>
  <si>
    <t>#47387666088274</t>
  </si>
  <si>
    <t>2026-01-04 15:53:27 +0100</t>
  </si>
  <si>
    <t>#47387573158226</t>
  </si>
  <si>
    <t>2026-01-04 15:39:45 +0100</t>
  </si>
  <si>
    <t>#47387520401746</t>
  </si>
  <si>
    <t>2026-01-04 15:37:22 +0100</t>
  </si>
  <si>
    <t>#47387488551250</t>
  </si>
  <si>
    <t>2026-01-04 15:28:09 +0100</t>
  </si>
  <si>
    <t>#47387465220434</t>
  </si>
  <si>
    <t>2026-01-04 15:15:11 +0100</t>
  </si>
  <si>
    <t>#47387416625490</t>
  </si>
  <si>
    <t>2026-01-04 15:14:18 +0100</t>
  </si>
  <si>
    <t>#47387408859474</t>
  </si>
  <si>
    <t>2026-01-04 15:05:43 +0100</t>
  </si>
  <si>
    <t>#47387371340114</t>
  </si>
  <si>
    <t>2026-01-04 14:28:22 +0100</t>
  </si>
  <si>
    <t>#47387221623122</t>
  </si>
  <si>
    <t>2026-01-04 13:54:37 +0100</t>
  </si>
  <si>
    <t>#47387000766802</t>
  </si>
  <si>
    <t>2026-01-04 12:59:42 +0100</t>
  </si>
  <si>
    <t>#47386855276882</t>
  </si>
  <si>
    <t>2026-01-04 12:36:25 +0100</t>
  </si>
  <si>
    <t>#47386764083538</t>
  </si>
  <si>
    <t>2026-01-04 12:28:48 +0100</t>
  </si>
  <si>
    <t>#47386723156306</t>
  </si>
  <si>
    <t>2026-01-04 12:22:12 +0100</t>
  </si>
  <si>
    <t>#47386558202194</t>
  </si>
  <si>
    <t>2026-01-04 11:26:38 +0100</t>
  </si>
  <si>
    <t>#47386471268690</t>
  </si>
  <si>
    <t>2026-01-04 11:17:59 +0100</t>
  </si>
  <si>
    <t>2026-01-04 11:13:34 +0100</t>
  </si>
  <si>
    <t>#47386414809426</t>
  </si>
  <si>
    <t>2026-01-04 11:07:58 +0100</t>
  </si>
  <si>
    <t>#47386401309010</t>
  </si>
  <si>
    <t>2026-01-04 10:53:48 +0100</t>
  </si>
  <si>
    <t>#47386341540178</t>
  </si>
  <si>
    <t>2026-01-04 10:33:06 +0100</t>
  </si>
  <si>
    <t>#47386252116306</t>
  </si>
  <si>
    <t>2026-01-04 10:26:16 +0100</t>
  </si>
  <si>
    <t>#47386233110866</t>
  </si>
  <si>
    <t>2026-01-04 09:38:11 +0100</t>
  </si>
  <si>
    <t>#47386034209106</t>
  </si>
  <si>
    <t>2026-01-04 07:13:05 +0100</t>
  </si>
  <si>
    <t>#47385681559890</t>
  </si>
  <si>
    <t>2026-01-04 07:11:37 +0100</t>
  </si>
  <si>
    <t>#47385665962322</t>
  </si>
  <si>
    <t>2026-01-04 07:03:22 +0100</t>
  </si>
  <si>
    <t>2026-01-04 00:05:20 +0100</t>
  </si>
  <si>
    <t>#47367688520018</t>
  </si>
  <si>
    <t>2026-01-03 23:47:25 +0100</t>
  </si>
  <si>
    <t>#47384853676370</t>
  </si>
  <si>
    <t>2026-01-03 23:38:24 +0100</t>
  </si>
  <si>
    <t>#47384825037138</t>
  </si>
  <si>
    <t>2026-01-03 23:22:53 +0100</t>
  </si>
  <si>
    <t>#47384768184658</t>
  </si>
  <si>
    <t>2026-01-03 23:15:53 +0100</t>
  </si>
  <si>
    <t>#47384766611794</t>
  </si>
  <si>
    <t>2026-01-03 22:38:26 +0100</t>
  </si>
  <si>
    <t>#47384500273490</t>
  </si>
  <si>
    <t>2026-01-03 22:01:20 +0100</t>
  </si>
  <si>
    <t>2026-01-03 21:09:32 +0100</t>
  </si>
  <si>
    <t>#47384339186002</t>
  </si>
  <si>
    <t>2026-01-03 20:13:45 +0100</t>
  </si>
  <si>
    <t>2026-01-03 19:56:03 +0100</t>
  </si>
  <si>
    <t>#47384057348434</t>
  </si>
  <si>
    <t>2026-01-03 19:15:28 +0100</t>
  </si>
  <si>
    <t>#47383920509266</t>
  </si>
  <si>
    <t>2026-01-03 18:32:03 +0100</t>
  </si>
  <si>
    <t>#47383650664786</t>
  </si>
  <si>
    <t>2026-01-03 17:59:50 +0100</t>
  </si>
  <si>
    <t>#47383620583762</t>
  </si>
  <si>
    <t>2026-01-03 17:59:03 +0100</t>
  </si>
  <si>
    <t>#47383623401810</t>
  </si>
  <si>
    <t>2026-01-03 17:52:35 +0100</t>
  </si>
  <si>
    <t>#47383588733266</t>
  </si>
  <si>
    <t>2026-01-03 17:49:04 +0100</t>
  </si>
  <si>
    <t>#47383571595602</t>
  </si>
  <si>
    <t>2026-01-03 17:46:34 +0100</t>
  </si>
  <si>
    <t>2026-01-03 17:24:24 +0100</t>
  </si>
  <si>
    <t>2026-01-03 16:58:43 +0100</t>
  </si>
  <si>
    <t>#47383303160146</t>
  </si>
  <si>
    <t>2026-01-03 16:40:30 +0100</t>
  </si>
  <si>
    <t>2026-01-03 16:32:53 +0100</t>
  </si>
  <si>
    <t>#47378263048530</t>
  </si>
  <si>
    <t>2026-01-03 15:58:52 +0100</t>
  </si>
  <si>
    <t>#47364832362834</t>
  </si>
  <si>
    <t>2026-01-03 15:44:35 +0100</t>
  </si>
  <si>
    <t>#47383034593618</t>
  </si>
  <si>
    <t>2026-01-03 15:21:11 +0100</t>
  </si>
  <si>
    <t>#47251282035026</t>
  </si>
  <si>
    <t>2026-01-03 15:13:39 +0100</t>
  </si>
  <si>
    <t>#47382940582226</t>
  </si>
  <si>
    <t>2026-01-03 15:08:09 +0100</t>
  </si>
  <si>
    <t>#47382659465554</t>
  </si>
  <si>
    <t>2026-01-03 15:04:15 +0100</t>
  </si>
  <si>
    <t>#47377845158226</t>
  </si>
  <si>
    <t>2026-01-03 14:57:58 +0100</t>
  </si>
  <si>
    <t>#47382812983634</t>
  </si>
  <si>
    <t>2026-01-03 14:38:31 +0100</t>
  </si>
  <si>
    <t>#47382800040274</t>
  </si>
  <si>
    <t>2026-01-03 14:35:31 +0100</t>
  </si>
  <si>
    <t>#47382755967314</t>
  </si>
  <si>
    <t>2026-01-03 13:45:38 +0100</t>
  </si>
  <si>
    <t>#47382586392914</t>
  </si>
  <si>
    <t>2026-01-03 12:49:46 +0100</t>
  </si>
  <si>
    <t>#47382354854226</t>
  </si>
  <si>
    <t>2026-01-03 12:40:56 +0100</t>
  </si>
  <si>
    <t>#47382317695314</t>
  </si>
  <si>
    <t>2026-01-03 12:38:33 +0100</t>
  </si>
  <si>
    <t>#47382305997138</t>
  </si>
  <si>
    <t>2026-01-03 11:36:42 +0100</t>
  </si>
  <si>
    <t>#47382057484626</t>
  </si>
  <si>
    <t>2026-01-03 11:29:24 +0100</t>
  </si>
  <si>
    <t>#47382027239762</t>
  </si>
  <si>
    <t>2026-01-03 10:57:31 +0100</t>
  </si>
  <si>
    <t>#47381900460370</t>
  </si>
  <si>
    <t>2026-01-03 10:23:36 +0100</t>
  </si>
  <si>
    <t>#47352732025170</t>
  </si>
  <si>
    <t>2026-01-03 09:17:41 +0100</t>
  </si>
  <si>
    <t>#47381518352722</t>
  </si>
  <si>
    <t>2026-01-03 09:13:19 +0100</t>
  </si>
  <si>
    <t>#47381497938258</t>
  </si>
  <si>
    <t>2026-01-02 23:23:53 +0100</t>
  </si>
  <si>
    <t>#47379024871762</t>
  </si>
  <si>
    <t>2026-01-02 23:05:54 +0100</t>
  </si>
  <si>
    <t>#47380149666130</t>
  </si>
  <si>
    <t>2026-01-02 23:02:20 +0100</t>
  </si>
  <si>
    <t>#47380188463442</t>
  </si>
  <si>
    <t>2026-01-02 22:46:21 +0100</t>
  </si>
  <si>
    <t>#47380134658386</t>
  </si>
  <si>
    <t>2026-01-02 22:39:54 +0100</t>
  </si>
  <si>
    <t>#47380087439698</t>
  </si>
  <si>
    <t>2026-01-02 22:29:23 +0100</t>
  </si>
  <si>
    <t>#47380066173266</t>
  </si>
  <si>
    <t>2026-01-02 22:11:50 +0100</t>
  </si>
  <si>
    <t>#47377789387090</t>
  </si>
  <si>
    <t>2026-01-02 21:43:58 +0100</t>
  </si>
  <si>
    <t>#47372958728530</t>
  </si>
  <si>
    <t>2026-01-02 21:08:58 +0100</t>
  </si>
  <si>
    <t>#47379769295186</t>
  </si>
  <si>
    <t>2026-01-02 21:06:40 +0100</t>
  </si>
  <si>
    <t>#47379550699858</t>
  </si>
  <si>
    <t>2026-01-02 20:48:25 +0100</t>
  </si>
  <si>
    <t>#47379651756370</t>
  </si>
  <si>
    <t>2026-01-02 20:11:11 +0100</t>
  </si>
  <si>
    <t>#47379522322770</t>
  </si>
  <si>
    <t>2026-01-02 20:10:56 +0100</t>
  </si>
  <si>
    <t>#47379515539794</t>
  </si>
  <si>
    <t>2026-01-02 19:53:01 +0100</t>
  </si>
  <si>
    <t>#47364532109650</t>
  </si>
  <si>
    <t>2026-01-02 18:55:38 +0100</t>
  </si>
  <si>
    <t>#47379208438098</t>
  </si>
  <si>
    <t>2026-01-02 18:52:12 +0100</t>
  </si>
  <si>
    <t>#47379199623506</t>
  </si>
  <si>
    <t>2026-01-02 18:44:48 +0100</t>
  </si>
  <si>
    <t>#47379123503442</t>
  </si>
  <si>
    <t>2026-01-02 18:44:44 +0100</t>
  </si>
  <si>
    <t>#47379120357714</t>
  </si>
  <si>
    <t>2026-01-02 18:31:42 +0100</t>
  </si>
  <si>
    <t>#47379099681106</t>
  </si>
  <si>
    <t>2026-01-02 17:51:13 +0100</t>
  </si>
  <si>
    <t>2026-01-02 17:42:58 +0100</t>
  </si>
  <si>
    <t>#47378867159378</t>
  </si>
  <si>
    <t>2026-01-02 17:15:18 +0100</t>
  </si>
  <si>
    <t>#47378705350994</t>
  </si>
  <si>
    <t>2026-01-02 17:12:42 +0100</t>
  </si>
  <si>
    <t>#47378697978194</t>
  </si>
  <si>
    <t>2026-01-02 17:11:36 +0100</t>
  </si>
  <si>
    <t>#47378715378002</t>
  </si>
  <si>
    <t>2026-01-02 17:11:19 +0100</t>
  </si>
  <si>
    <t>#47378709578066</t>
  </si>
  <si>
    <t>2026-01-02 17:08:53 +0100</t>
  </si>
  <si>
    <t>#47378716131666</t>
  </si>
  <si>
    <t>2026-01-02 16:44:05 +0100</t>
  </si>
  <si>
    <t>2026-01-02 15:57:01 +0100</t>
  </si>
  <si>
    <t>#47378386125138</t>
  </si>
  <si>
    <t>2026-01-02 14:51:28 +0100</t>
  </si>
  <si>
    <t>#47378105172306</t>
  </si>
  <si>
    <t>2026-01-02 14:50:39 +0100</t>
  </si>
  <si>
    <t>#47377904763218</t>
  </si>
  <si>
    <t>2026-01-02 14:41:17 +0100</t>
  </si>
  <si>
    <t>#47378072863058</t>
  </si>
  <si>
    <t>2026-01-02 14:27:17 +0100</t>
  </si>
  <si>
    <t>#47378009915730</t>
  </si>
  <si>
    <t>#47378004738386</t>
  </si>
  <si>
    <t>2026-01-02 14:06:46 +0100</t>
  </si>
  <si>
    <t>#47377923670354</t>
  </si>
  <si>
    <t>2026-01-02 13:50:13 +0100</t>
  </si>
  <si>
    <t>#47376822206802</t>
  </si>
  <si>
    <t>2026-01-02 13:38:21 +0100</t>
  </si>
  <si>
    <t>#47377813373266</t>
  </si>
  <si>
    <t>2026-01-02 13:33:41 +0100</t>
  </si>
  <si>
    <t>#47377788174674</t>
  </si>
  <si>
    <t>2026-01-02 13:21:25 +0100</t>
  </si>
  <si>
    <t>#47285766226258</t>
  </si>
  <si>
    <t>2026-01-02 12:18:55 +0100</t>
  </si>
  <si>
    <t>#47377487987026</t>
  </si>
  <si>
    <t>2026-01-02 12:16:59 +0100</t>
  </si>
  <si>
    <t>#47377468883282</t>
  </si>
  <si>
    <t>2026-01-02 12:08:47 +0100</t>
  </si>
  <si>
    <t>2026-01-02 11:58:55 +0100</t>
  </si>
  <si>
    <t>#47377393844562</t>
  </si>
  <si>
    <t>2026-01-02 11:54:51 +0100</t>
  </si>
  <si>
    <t>#47377329029458</t>
  </si>
  <si>
    <t>2026-01-02 11:47:11 +0100</t>
  </si>
  <si>
    <t>#47377354457426</t>
  </si>
  <si>
    <t>2026-01-02 11:21:28 +0100</t>
  </si>
  <si>
    <t>2026-01-02 11:12:44 +0100</t>
  </si>
  <si>
    <t>#47377211359570</t>
  </si>
  <si>
    <t>2026-01-02 11:04:37 +0100</t>
  </si>
  <si>
    <t>#47102941856082</t>
  </si>
  <si>
    <t>2026-01-02 10:57:00 +0100</t>
  </si>
  <si>
    <t>#47377154998610</t>
  </si>
  <si>
    <t>2026-01-02 10:12:34 +0100</t>
  </si>
  <si>
    <t>#47376973300050</t>
  </si>
  <si>
    <t>2026-01-02 09:58:04 +0100</t>
  </si>
  <si>
    <t>#47376892526930</t>
  </si>
  <si>
    <t>2026-01-02 09:44:07 +0100</t>
  </si>
  <si>
    <t>2026-01-02 09:32:23 +0100</t>
  </si>
  <si>
    <t>#47376815522130</t>
  </si>
  <si>
    <t>2026-01-02 00:39:32 +0100</t>
  </si>
  <si>
    <t>#47375666676050</t>
  </si>
  <si>
    <t>2026-01-02 00:02:35 +0100</t>
  </si>
  <si>
    <t>#47375530000722</t>
  </si>
  <si>
    <t>2026-01-01 22:49:49 +0100</t>
  </si>
  <si>
    <t>#47375182201170</t>
  </si>
  <si>
    <t>2026-01-01 22:30:17 +0100</t>
  </si>
  <si>
    <t>#47375115616594</t>
  </si>
  <si>
    <t>2026-01-01 22:06:52 +0100</t>
  </si>
  <si>
    <t>#47375047131474</t>
  </si>
  <si>
    <t>2026-01-01 21:07:20 +0100</t>
  </si>
  <si>
    <t>#47374828372306</t>
  </si>
  <si>
    <t>2026-01-01 21:02:12 +0100</t>
  </si>
  <si>
    <t>#47374821392722</t>
  </si>
  <si>
    <t>2026-01-01 20:55:32 +0100</t>
  </si>
  <si>
    <t>#47374793441618</t>
  </si>
  <si>
    <t>2026-01-01 20:42:02 +0100</t>
  </si>
  <si>
    <t>#47374732886354</t>
  </si>
  <si>
    <t>2026-01-01 19:27:15 +0100</t>
  </si>
  <si>
    <t>#47374468710738</t>
  </si>
  <si>
    <t>2026-01-01 19:16:17 +0100</t>
  </si>
  <si>
    <t>#47374429716818</t>
  </si>
  <si>
    <t>2026-01-01 19:08:39 +0100</t>
  </si>
  <si>
    <t>#47369107308882</t>
  </si>
  <si>
    <t>2026-01-01 19:05:46 +0100</t>
  </si>
  <si>
    <t>#47374390886738</t>
  </si>
  <si>
    <t>2026-01-01 18:23:44 +0100</t>
  </si>
  <si>
    <t>#47374224261458</t>
  </si>
  <si>
    <t>2026-01-01 18:17:41 +0100</t>
  </si>
  <si>
    <t>#47374207287634</t>
  </si>
  <si>
    <t>2026-01-01 18:17:10 +0100</t>
  </si>
  <si>
    <t>#47374211907922</t>
  </si>
  <si>
    <t>2026-01-01 17:47:37 +0100</t>
  </si>
  <si>
    <t>#47374022345042</t>
  </si>
  <si>
    <t>2026-01-01 17:46:17 +0100</t>
  </si>
  <si>
    <t>#47374076838226</t>
  </si>
  <si>
    <t>2026-01-01 16:53:10 +0100</t>
  </si>
  <si>
    <t>#47373897105746</t>
  </si>
  <si>
    <t>2026-01-01 16:23:37 +0100</t>
  </si>
  <si>
    <t>#47373786874194</t>
  </si>
  <si>
    <t>2026-01-01 15:28:01 +0100</t>
  </si>
  <si>
    <t>#47373614416210</t>
  </si>
  <si>
    <t>2026-01-01 14:04:33 +0100</t>
  </si>
  <si>
    <t>#47373342638418</t>
  </si>
  <si>
    <t>2026-01-01 12:51:45 +0100</t>
  </si>
  <si>
    <t>2026-01-01 12:51:10 +0100</t>
  </si>
  <si>
    <t>#47373119324498</t>
  </si>
  <si>
    <t>2026-01-01 12:50:47 +0100</t>
  </si>
  <si>
    <t>2026-01-01 11:43:41 +0100</t>
  </si>
  <si>
    <t>#47372897288530</t>
  </si>
  <si>
    <t>2026-01-01 11:22:25 +0100</t>
  </si>
  <si>
    <t>#47372815630674</t>
  </si>
  <si>
    <t>2026-01-01 11:02:54 +0100</t>
  </si>
  <si>
    <t>#47372759695698</t>
  </si>
  <si>
    <t>2026-01-01 10:02:43 +0100</t>
  </si>
  <si>
    <t>#47372574359890</t>
  </si>
  <si>
    <t>2026-01-01 09:54:21 +0100</t>
  </si>
  <si>
    <t>#47372554207570</t>
  </si>
  <si>
    <t>2026-01-01 01:13:05 +0100</t>
  </si>
  <si>
    <t>AS-91081 Hemos ganado una disputa</t>
  </si>
  <si>
    <t>Devolución por fallo en la entrega</t>
  </si>
  <si>
    <t xml:space="preserve"> </t>
  </si>
  <si>
    <t>Exists in Shopify Payouts &amp; NOT exists in Sales</t>
  </si>
  <si>
    <t>Exists in Sales &amp; NOT exists in Shopify Payouts</t>
  </si>
  <si>
    <t>¿Ventas? --&gt; Paypal Extract</t>
  </si>
  <si>
    <t>¿Paypal Extract? --&gt; Ventas</t>
  </si>
  <si>
    <t>Chargeback en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</si>
</sst>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[$-F400]h:mm:ss\ AM/PM"/>
    <numFmt numFmtId="165" formatCode="#.##000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" fontId="0" fillId="0" borderId="0" xfId="0" applyNumberFormat="1"/>
    <xf numFmtId="14" fontId="0" fillId="0" borderId="0" xfId="0" applyNumberFormat="1"/>
    <xf numFmtId="0" fontId="4" fillId="0" borderId="1" xfId="0" applyFont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2" borderId="0" xfId="0" applyFont="1" applyFill="1"/>
    <xf numFmtId="4" fontId="3" fillId="2" borderId="0" xfId="0" applyNumberFormat="1" applyFont="1" applyFill="1"/>
    <xf numFmtId="0" fontId="3" fillId="3" borderId="0" xfId="0" applyFont="1" applyFill="1"/>
    <xf numFmtId="0" fontId="5" fillId="4" borderId="0" xfId="0" applyFont="1" applyFill="1"/>
    <xf numFmtId="4" fontId="5" fillId="4" borderId="0" xfId="0" applyNumberFormat="1" applyFont="1" applyFill="1"/>
    <xf numFmtId="0" fontId="1" fillId="2" borderId="0" xfId="0" applyFont="1" applyFill="1"/>
    <xf numFmtId="4" fontId="3" fillId="3" borderId="0" xfId="0" applyNumberFormat="1" applyFont="1" applyFill="1"/>
    <xf numFmtId="164" fontId="0" fillId="0" borderId="0" xfId="0" applyNumberFormat="1"/>
    <xf numFmtId="14" fontId="1" fillId="2" borderId="0" xfId="0" applyNumberFormat="1" applyFont="1" applyFill="1"/>
    <xf numFmtId="164" fontId="1" fillId="2" borderId="0" xfId="0" applyNumberFormat="1" applyFont="1" applyFill="1"/>
    <xf numFmtId="0" fontId="2" fillId="5" borderId="0" xfId="0" applyFont="1" applyFill="1"/>
    <xf numFmtId="14" fontId="6" fillId="6" borderId="0" xfId="0" applyNumberFormat="1" applyFont="1" applyFill="1"/>
    <xf numFmtId="164" fontId="6" fillId="6" borderId="0" xfId="0" applyNumberFormat="1" applyFont="1" applyFill="1"/>
    <xf numFmtId="0" fontId="6" fillId="6" borderId="0" xfId="0" applyFont="1" applyFill="1"/>
    <xf numFmtId="9" fontId="0" fillId="0" borderId="0" xfId="0" applyNumberFormat="1"/>
    <xf numFmtId="8" fontId="0" fillId="0" borderId="0" xfId="0" applyNumberFormat="1"/>
    <xf numFmtId="165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05DD2-A2BD-4784-ADE6-31D163209C47}">
  <sheetPr>
    <tabColor theme="1"/>
  </sheetPr>
  <dimension ref="A1:T1958"/>
  <sheetViews>
    <sheetView topLeftCell="D1" workbookViewId="0">
      <selection activeCell="K1" sqref="K1:K1048576"/>
    </sheetView>
  </sheetViews>
  <sheetFormatPr baseColWidth="10" defaultColWidth="23.5546875" defaultRowHeight="14.4" x14ac:dyDescent="0.3"/>
  <cols>
    <col min="1" max="1" width="24" bestFit="1" customWidth="1"/>
    <col min="2" max="2" width="15.44140625" bestFit="1" customWidth="1"/>
    <col min="3" max="3" width="9" bestFit="1" customWidth="1"/>
    <col min="4" max="4" width="10.88671875" bestFit="1" customWidth="1"/>
    <col min="5" max="5" width="11.5546875" bestFit="1" customWidth="1"/>
    <col min="6" max="6" width="12.88671875" bestFit="1" customWidth="1"/>
    <col min="7" max="7" width="11.44140625" bestFit="1" customWidth="1"/>
    <col min="8" max="8" width="12.109375" bestFit="1" customWidth="1"/>
    <col min="9" max="9" width="7.88671875" bestFit="1" customWidth="1"/>
    <col min="10" max="10" width="5.6640625" bestFit="1" customWidth="1"/>
    <col min="11" max="11" width="7.88671875" bestFit="1" customWidth="1"/>
    <col min="12" max="12" width="16.5546875" bestFit="1" customWidth="1"/>
    <col min="13" max="13" width="21.5546875" bestFit="1" customWidth="1"/>
    <col min="14" max="14" width="19.44140625" bestFit="1" customWidth="1"/>
    <col min="15" max="15" width="20.33203125" bestFit="1" customWidth="1"/>
    <col min="16" max="16" width="8.6640625" bestFit="1" customWidth="1"/>
    <col min="17" max="17" width="4.6640625" bestFit="1" customWidth="1"/>
    <col min="18" max="18" width="20" bestFit="1" customWidth="1"/>
    <col min="19" max="19" width="17.8867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23815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 t="s">
        <v>23816</v>
      </c>
      <c r="B2" t="s">
        <v>19</v>
      </c>
      <c r="C2" t="s">
        <v>17735</v>
      </c>
      <c r="D2" t="s">
        <v>20</v>
      </c>
      <c r="E2" t="s">
        <v>21</v>
      </c>
      <c r="F2" t="s">
        <v>22</v>
      </c>
      <c r="G2" s="2">
        <v>46057</v>
      </c>
      <c r="H2" s="2">
        <v>143913648466</v>
      </c>
      <c r="I2">
        <v>46057</v>
      </c>
      <c r="J2">
        <v>99.75</v>
      </c>
      <c r="K2">
        <v>1.6</v>
      </c>
      <c r="L2">
        <v>98.15</v>
      </c>
      <c r="M2" t="s">
        <v>23817</v>
      </c>
      <c r="N2" t="s">
        <v>23</v>
      </c>
      <c r="O2">
        <v>99.75</v>
      </c>
      <c r="P2" t="s">
        <v>24</v>
      </c>
      <c r="Q2" t="s">
        <v>24</v>
      </c>
      <c r="R2" t="s">
        <v>23818</v>
      </c>
      <c r="S2" t="s">
        <v>25</v>
      </c>
      <c r="T2" t="s">
        <v>26</v>
      </c>
    </row>
    <row r="3" spans="1:20" x14ac:dyDescent="0.3">
      <c r="A3" t="s">
        <v>23819</v>
      </c>
      <c r="B3" t="s">
        <v>19</v>
      </c>
      <c r="C3" t="s">
        <v>23139</v>
      </c>
      <c r="D3" t="s">
        <v>20</v>
      </c>
      <c r="E3" t="s">
        <v>21</v>
      </c>
      <c r="F3" t="s">
        <v>22</v>
      </c>
      <c r="G3" s="2">
        <v>46057</v>
      </c>
      <c r="H3" s="2">
        <v>143913648466</v>
      </c>
      <c r="I3">
        <v>46057</v>
      </c>
      <c r="J3">
        <v>67.95</v>
      </c>
      <c r="K3">
        <v>1.18</v>
      </c>
      <c r="L3">
        <v>66.77</v>
      </c>
      <c r="M3" t="s">
        <v>23820</v>
      </c>
      <c r="N3" t="s">
        <v>23</v>
      </c>
      <c r="O3">
        <v>67.95</v>
      </c>
      <c r="P3" t="s">
        <v>24</v>
      </c>
      <c r="Q3" t="s">
        <v>24</v>
      </c>
      <c r="R3" t="s">
        <v>23818</v>
      </c>
      <c r="S3" t="s">
        <v>25</v>
      </c>
      <c r="T3" t="s">
        <v>26</v>
      </c>
    </row>
    <row r="4" spans="1:20" x14ac:dyDescent="0.3">
      <c r="A4" t="s">
        <v>23821</v>
      </c>
      <c r="B4" t="s">
        <v>19</v>
      </c>
      <c r="C4" t="s">
        <v>21581</v>
      </c>
      <c r="D4" t="s">
        <v>27</v>
      </c>
      <c r="E4" t="s">
        <v>21</v>
      </c>
      <c r="F4" t="s">
        <v>22</v>
      </c>
      <c r="G4" s="2">
        <v>46057</v>
      </c>
      <c r="H4" s="2">
        <v>143913648466</v>
      </c>
      <c r="I4">
        <v>46057</v>
      </c>
      <c r="J4">
        <v>85.9</v>
      </c>
      <c r="K4">
        <v>1.42</v>
      </c>
      <c r="L4">
        <v>84.48</v>
      </c>
      <c r="M4" t="s">
        <v>23822</v>
      </c>
      <c r="N4" t="s">
        <v>23</v>
      </c>
      <c r="O4">
        <v>85.9</v>
      </c>
      <c r="P4" t="s">
        <v>24</v>
      </c>
      <c r="Q4" t="s">
        <v>24</v>
      </c>
      <c r="R4" t="s">
        <v>23818</v>
      </c>
      <c r="S4" t="s">
        <v>25</v>
      </c>
      <c r="T4" t="s">
        <v>26</v>
      </c>
    </row>
    <row r="5" spans="1:20" x14ac:dyDescent="0.3">
      <c r="A5" t="s">
        <v>23823</v>
      </c>
      <c r="B5" t="s">
        <v>19</v>
      </c>
      <c r="C5" t="s">
        <v>18297</v>
      </c>
      <c r="D5" t="s">
        <v>20</v>
      </c>
      <c r="E5" t="s">
        <v>21</v>
      </c>
      <c r="F5" t="s">
        <v>22</v>
      </c>
      <c r="G5" s="2">
        <v>46057</v>
      </c>
      <c r="H5" s="2">
        <v>143913648466</v>
      </c>
      <c r="I5">
        <v>46057</v>
      </c>
      <c r="J5">
        <v>134.91</v>
      </c>
      <c r="K5">
        <v>2.0499999999999998</v>
      </c>
      <c r="L5">
        <v>132.86000000000001</v>
      </c>
      <c r="M5" t="s">
        <v>23824</v>
      </c>
      <c r="N5" t="s">
        <v>23</v>
      </c>
      <c r="O5">
        <v>134.91</v>
      </c>
      <c r="P5" t="s">
        <v>24</v>
      </c>
      <c r="Q5" t="s">
        <v>24</v>
      </c>
      <c r="R5" t="s">
        <v>23818</v>
      </c>
      <c r="S5" t="s">
        <v>25</v>
      </c>
      <c r="T5" t="s">
        <v>26</v>
      </c>
    </row>
    <row r="6" spans="1:20" x14ac:dyDescent="0.3">
      <c r="A6" t="s">
        <v>23825</v>
      </c>
      <c r="B6" t="s">
        <v>19</v>
      </c>
      <c r="C6" t="s">
        <v>18134</v>
      </c>
      <c r="D6" t="s">
        <v>20</v>
      </c>
      <c r="E6" t="s">
        <v>21</v>
      </c>
      <c r="F6" t="s">
        <v>22</v>
      </c>
      <c r="G6" s="2">
        <v>46057</v>
      </c>
      <c r="H6" s="2">
        <v>143913648466</v>
      </c>
      <c r="I6">
        <v>46057</v>
      </c>
      <c r="J6">
        <v>38.869999999999997</v>
      </c>
      <c r="K6">
        <v>0.81</v>
      </c>
      <c r="L6">
        <v>38.06</v>
      </c>
      <c r="M6" t="s">
        <v>23826</v>
      </c>
      <c r="N6" t="s">
        <v>23</v>
      </c>
      <c r="O6">
        <v>38.869999999999997</v>
      </c>
      <c r="P6" t="s">
        <v>24</v>
      </c>
      <c r="Q6" t="s">
        <v>24</v>
      </c>
      <c r="R6" t="s">
        <v>23818</v>
      </c>
      <c r="S6" t="s">
        <v>25</v>
      </c>
      <c r="T6" t="s">
        <v>26</v>
      </c>
    </row>
    <row r="7" spans="1:20" x14ac:dyDescent="0.3">
      <c r="A7" t="s">
        <v>23827</v>
      </c>
      <c r="B7" t="s">
        <v>19</v>
      </c>
      <c r="C7" t="s">
        <v>12747</v>
      </c>
      <c r="D7" t="s">
        <v>20</v>
      </c>
      <c r="E7" t="s">
        <v>21</v>
      </c>
      <c r="F7" t="s">
        <v>22</v>
      </c>
      <c r="G7" s="2">
        <v>46057</v>
      </c>
      <c r="H7" s="2">
        <v>143913648466</v>
      </c>
      <c r="I7">
        <v>46057</v>
      </c>
      <c r="J7">
        <v>71.819999999999993</v>
      </c>
      <c r="K7">
        <v>1.23</v>
      </c>
      <c r="L7">
        <v>70.59</v>
      </c>
      <c r="M7" t="s">
        <v>23828</v>
      </c>
      <c r="N7" t="s">
        <v>23</v>
      </c>
      <c r="O7">
        <v>71.819999999999993</v>
      </c>
      <c r="P7" t="s">
        <v>24</v>
      </c>
      <c r="Q7" t="s">
        <v>24</v>
      </c>
      <c r="R7" t="s">
        <v>23818</v>
      </c>
      <c r="S7" t="s">
        <v>25</v>
      </c>
      <c r="T7" t="s">
        <v>26</v>
      </c>
    </row>
    <row r="8" spans="1:20" x14ac:dyDescent="0.3">
      <c r="A8" t="s">
        <v>23829</v>
      </c>
      <c r="B8" t="s">
        <v>19</v>
      </c>
      <c r="C8" t="s">
        <v>8988</v>
      </c>
      <c r="D8" t="s">
        <v>20</v>
      </c>
      <c r="E8" t="s">
        <v>21</v>
      </c>
      <c r="F8" t="s">
        <v>22</v>
      </c>
      <c r="G8" s="2">
        <v>46057</v>
      </c>
      <c r="H8" s="2">
        <v>143913648466</v>
      </c>
      <c r="I8">
        <v>46057</v>
      </c>
      <c r="J8">
        <v>67.95</v>
      </c>
      <c r="K8">
        <v>1.18</v>
      </c>
      <c r="L8">
        <v>66.77</v>
      </c>
      <c r="M8" t="s">
        <v>23830</v>
      </c>
      <c r="N8" t="s">
        <v>23</v>
      </c>
      <c r="O8">
        <v>67.95</v>
      </c>
      <c r="P8" t="s">
        <v>24</v>
      </c>
      <c r="Q8" t="s">
        <v>24</v>
      </c>
      <c r="R8" t="s">
        <v>23818</v>
      </c>
      <c r="S8" t="s">
        <v>25</v>
      </c>
      <c r="T8" t="s">
        <v>26</v>
      </c>
    </row>
    <row r="9" spans="1:20" x14ac:dyDescent="0.3">
      <c r="A9" t="s">
        <v>23831</v>
      </c>
      <c r="B9" t="s">
        <v>19</v>
      </c>
      <c r="C9" t="s">
        <v>21777</v>
      </c>
      <c r="D9" t="s">
        <v>20</v>
      </c>
      <c r="E9" t="s">
        <v>21</v>
      </c>
      <c r="F9" t="s">
        <v>22</v>
      </c>
      <c r="G9" s="2">
        <v>46057</v>
      </c>
      <c r="H9" s="2">
        <v>143913648466</v>
      </c>
      <c r="I9">
        <v>46057</v>
      </c>
      <c r="J9">
        <v>53.46</v>
      </c>
      <c r="K9">
        <v>0.99</v>
      </c>
      <c r="L9">
        <v>52.47</v>
      </c>
      <c r="M9" t="s">
        <v>23832</v>
      </c>
      <c r="N9" t="s">
        <v>23</v>
      </c>
      <c r="O9">
        <v>53.46</v>
      </c>
      <c r="P9" t="s">
        <v>24</v>
      </c>
      <c r="Q9" t="s">
        <v>24</v>
      </c>
      <c r="R9" t="s">
        <v>23818</v>
      </c>
      <c r="S9" t="s">
        <v>25</v>
      </c>
      <c r="T9" t="s">
        <v>26</v>
      </c>
    </row>
    <row r="10" spans="1:20" x14ac:dyDescent="0.3">
      <c r="A10" t="s">
        <v>23833</v>
      </c>
      <c r="B10" t="s">
        <v>28</v>
      </c>
      <c r="C10" t="s">
        <v>10623</v>
      </c>
      <c r="D10" t="s">
        <v>29</v>
      </c>
      <c r="E10" t="s">
        <v>21</v>
      </c>
      <c r="F10" t="s">
        <v>22</v>
      </c>
      <c r="G10" s="2">
        <v>46057</v>
      </c>
      <c r="H10" s="2">
        <v>143913648466</v>
      </c>
      <c r="I10">
        <v>46057</v>
      </c>
      <c r="J10">
        <v>-49.9</v>
      </c>
      <c r="K10">
        <v>0</v>
      </c>
      <c r="L10">
        <v>-49.9</v>
      </c>
      <c r="M10" t="s">
        <v>23834</v>
      </c>
      <c r="N10" t="s">
        <v>30</v>
      </c>
      <c r="O10">
        <v>49.9</v>
      </c>
      <c r="P10" t="s">
        <v>24</v>
      </c>
      <c r="Q10" t="s">
        <v>24</v>
      </c>
      <c r="R10" t="s">
        <v>23818</v>
      </c>
      <c r="S10" t="s">
        <v>25</v>
      </c>
      <c r="T10" t="s">
        <v>26</v>
      </c>
    </row>
    <row r="11" spans="1:20" x14ac:dyDescent="0.3">
      <c r="A11" t="s">
        <v>23835</v>
      </c>
      <c r="B11" t="s">
        <v>19</v>
      </c>
      <c r="C11" t="s">
        <v>19744</v>
      </c>
      <c r="D11" t="s">
        <v>29</v>
      </c>
      <c r="E11" t="s">
        <v>21</v>
      </c>
      <c r="F11" t="s">
        <v>22</v>
      </c>
      <c r="G11" s="2">
        <v>46057</v>
      </c>
      <c r="H11" s="2">
        <v>143913648466</v>
      </c>
      <c r="I11">
        <v>46057</v>
      </c>
      <c r="J11">
        <v>71.900000000000006</v>
      </c>
      <c r="K11">
        <v>3.94</v>
      </c>
      <c r="L11">
        <v>67.959999999999994</v>
      </c>
      <c r="M11" t="s">
        <v>23836</v>
      </c>
      <c r="N11" t="s">
        <v>30</v>
      </c>
      <c r="O11">
        <v>71.900000000000006</v>
      </c>
      <c r="P11" t="s">
        <v>24</v>
      </c>
      <c r="Q11" t="s">
        <v>24</v>
      </c>
      <c r="R11" t="s">
        <v>23818</v>
      </c>
      <c r="S11" t="s">
        <v>25</v>
      </c>
      <c r="T11" t="s">
        <v>26</v>
      </c>
    </row>
    <row r="12" spans="1:20" x14ac:dyDescent="0.3">
      <c r="A12" t="s">
        <v>23837</v>
      </c>
      <c r="B12" t="s">
        <v>19</v>
      </c>
      <c r="C12" t="s">
        <v>10623</v>
      </c>
      <c r="D12" t="s">
        <v>29</v>
      </c>
      <c r="E12" t="s">
        <v>21</v>
      </c>
      <c r="F12" t="s">
        <v>22</v>
      </c>
      <c r="G12" s="2">
        <v>46057</v>
      </c>
      <c r="H12" s="2">
        <v>143913648466</v>
      </c>
      <c r="I12">
        <v>46057</v>
      </c>
      <c r="J12">
        <v>49.9</v>
      </c>
      <c r="K12">
        <v>2.84</v>
      </c>
      <c r="L12">
        <v>47.06</v>
      </c>
      <c r="M12" t="s">
        <v>23834</v>
      </c>
      <c r="N12" t="s">
        <v>30</v>
      </c>
      <c r="O12">
        <v>49.9</v>
      </c>
      <c r="P12" t="s">
        <v>24</v>
      </c>
      <c r="Q12" t="s">
        <v>24</v>
      </c>
      <c r="R12" t="s">
        <v>23818</v>
      </c>
      <c r="S12" t="s">
        <v>25</v>
      </c>
      <c r="T12" t="s">
        <v>26</v>
      </c>
    </row>
    <row r="13" spans="1:20" x14ac:dyDescent="0.3">
      <c r="A13" t="s">
        <v>23838</v>
      </c>
      <c r="B13" t="s">
        <v>19</v>
      </c>
      <c r="C13" t="s">
        <v>18933</v>
      </c>
      <c r="D13" t="s">
        <v>27</v>
      </c>
      <c r="E13" t="s">
        <v>21</v>
      </c>
      <c r="F13" t="s">
        <v>22</v>
      </c>
      <c r="G13" s="2">
        <v>46057</v>
      </c>
      <c r="H13" s="2">
        <v>143913648466</v>
      </c>
      <c r="I13">
        <v>46057</v>
      </c>
      <c r="J13">
        <v>80.849999999999994</v>
      </c>
      <c r="K13">
        <v>1.35</v>
      </c>
      <c r="L13">
        <v>79.5</v>
      </c>
      <c r="M13" t="s">
        <v>23839</v>
      </c>
      <c r="N13" t="s">
        <v>23</v>
      </c>
      <c r="O13">
        <v>80.849999999999994</v>
      </c>
      <c r="P13" t="s">
        <v>24</v>
      </c>
      <c r="Q13" t="s">
        <v>24</v>
      </c>
      <c r="R13" t="s">
        <v>23818</v>
      </c>
      <c r="S13" t="s">
        <v>25</v>
      </c>
      <c r="T13" t="s">
        <v>26</v>
      </c>
    </row>
    <row r="14" spans="1:20" x14ac:dyDescent="0.3">
      <c r="A14" t="s">
        <v>23840</v>
      </c>
      <c r="B14" t="s">
        <v>19</v>
      </c>
      <c r="C14" t="s">
        <v>12943</v>
      </c>
      <c r="D14" t="s">
        <v>20</v>
      </c>
      <c r="E14" t="s">
        <v>21</v>
      </c>
      <c r="F14" t="s">
        <v>22</v>
      </c>
      <c r="G14" s="2">
        <v>46057</v>
      </c>
      <c r="H14" s="2">
        <v>143913648466</v>
      </c>
      <c r="I14">
        <v>46057</v>
      </c>
      <c r="J14">
        <v>59.9</v>
      </c>
      <c r="K14">
        <v>1.08</v>
      </c>
      <c r="L14">
        <v>58.82</v>
      </c>
      <c r="M14" t="s">
        <v>23841</v>
      </c>
      <c r="N14" t="s">
        <v>23</v>
      </c>
      <c r="O14">
        <v>59.9</v>
      </c>
      <c r="P14" t="s">
        <v>24</v>
      </c>
      <c r="Q14" t="s">
        <v>24</v>
      </c>
      <c r="R14" t="s">
        <v>23818</v>
      </c>
      <c r="S14" t="s">
        <v>25</v>
      </c>
      <c r="T14" t="s">
        <v>26</v>
      </c>
    </row>
    <row r="15" spans="1:20" x14ac:dyDescent="0.3">
      <c r="A15" t="s">
        <v>23842</v>
      </c>
      <c r="B15" t="s">
        <v>19</v>
      </c>
      <c r="C15" t="s">
        <v>23777</v>
      </c>
      <c r="D15" t="s">
        <v>20</v>
      </c>
      <c r="E15" t="s">
        <v>21</v>
      </c>
      <c r="F15" t="s">
        <v>22</v>
      </c>
      <c r="G15" s="2">
        <v>46057</v>
      </c>
      <c r="H15" s="2">
        <v>143913648466</v>
      </c>
      <c r="I15">
        <v>46057</v>
      </c>
      <c r="J15">
        <v>63.8</v>
      </c>
      <c r="K15">
        <v>1.1299999999999999</v>
      </c>
      <c r="L15">
        <v>62.67</v>
      </c>
      <c r="M15" t="s">
        <v>23843</v>
      </c>
      <c r="N15" t="s">
        <v>23</v>
      </c>
      <c r="O15">
        <v>63.8</v>
      </c>
      <c r="P15" t="s">
        <v>24</v>
      </c>
      <c r="Q15" t="s">
        <v>24</v>
      </c>
      <c r="R15" t="s">
        <v>23818</v>
      </c>
      <c r="S15" t="s">
        <v>25</v>
      </c>
      <c r="T15" t="s">
        <v>26</v>
      </c>
    </row>
    <row r="16" spans="1:20" x14ac:dyDescent="0.3">
      <c r="A16" t="s">
        <v>23844</v>
      </c>
      <c r="B16" t="s">
        <v>19</v>
      </c>
      <c r="C16" t="s">
        <v>11235</v>
      </c>
      <c r="D16" t="s">
        <v>20</v>
      </c>
      <c r="E16" t="s">
        <v>21</v>
      </c>
      <c r="F16" t="s">
        <v>22</v>
      </c>
      <c r="G16" s="2">
        <v>46057</v>
      </c>
      <c r="H16" s="2">
        <v>143913648466</v>
      </c>
      <c r="I16">
        <v>46057</v>
      </c>
      <c r="J16">
        <v>369.85</v>
      </c>
      <c r="K16">
        <v>5.1100000000000003</v>
      </c>
      <c r="L16">
        <v>364.74</v>
      </c>
      <c r="M16" t="s">
        <v>23845</v>
      </c>
      <c r="N16" t="s">
        <v>23</v>
      </c>
      <c r="O16">
        <v>369.85</v>
      </c>
      <c r="P16" t="s">
        <v>24</v>
      </c>
      <c r="Q16" t="s">
        <v>24</v>
      </c>
      <c r="R16" t="s">
        <v>23818</v>
      </c>
      <c r="S16" t="s">
        <v>25</v>
      </c>
      <c r="T16" t="s">
        <v>26</v>
      </c>
    </row>
    <row r="17" spans="1:20" x14ac:dyDescent="0.3">
      <c r="A17" t="s">
        <v>23846</v>
      </c>
      <c r="B17" t="s">
        <v>19</v>
      </c>
      <c r="C17" t="s">
        <v>23042</v>
      </c>
      <c r="D17" t="s">
        <v>20</v>
      </c>
      <c r="E17" t="s">
        <v>21</v>
      </c>
      <c r="F17" t="s">
        <v>22</v>
      </c>
      <c r="G17" s="2">
        <v>46057</v>
      </c>
      <c r="H17" s="2">
        <v>143913648466</v>
      </c>
      <c r="I17">
        <v>46057</v>
      </c>
      <c r="J17">
        <v>44.9</v>
      </c>
      <c r="K17">
        <v>0.88</v>
      </c>
      <c r="L17">
        <v>44.02</v>
      </c>
      <c r="M17" t="s">
        <v>23847</v>
      </c>
      <c r="N17" t="s">
        <v>23</v>
      </c>
      <c r="O17">
        <v>44.9</v>
      </c>
      <c r="P17" t="s">
        <v>24</v>
      </c>
      <c r="Q17" t="s">
        <v>24</v>
      </c>
      <c r="R17" t="s">
        <v>23818</v>
      </c>
      <c r="S17" t="s">
        <v>25</v>
      </c>
      <c r="T17" t="s">
        <v>26</v>
      </c>
    </row>
    <row r="18" spans="1:20" x14ac:dyDescent="0.3">
      <c r="A18" t="s">
        <v>23848</v>
      </c>
      <c r="B18" t="s">
        <v>19</v>
      </c>
      <c r="C18" t="s">
        <v>17435</v>
      </c>
      <c r="D18" t="s">
        <v>29</v>
      </c>
      <c r="E18" t="s">
        <v>21</v>
      </c>
      <c r="F18" t="s">
        <v>22</v>
      </c>
      <c r="G18" s="2">
        <v>46057</v>
      </c>
      <c r="H18" s="2">
        <v>143913648466</v>
      </c>
      <c r="I18">
        <v>46057</v>
      </c>
      <c r="J18">
        <v>31.9</v>
      </c>
      <c r="K18">
        <v>1.94</v>
      </c>
      <c r="L18">
        <v>29.96</v>
      </c>
      <c r="M18" t="s">
        <v>23849</v>
      </c>
      <c r="N18" t="s">
        <v>30</v>
      </c>
      <c r="O18">
        <v>31.9</v>
      </c>
      <c r="P18" t="s">
        <v>24</v>
      </c>
      <c r="Q18" t="s">
        <v>24</v>
      </c>
      <c r="R18" t="s">
        <v>23818</v>
      </c>
      <c r="S18" t="s">
        <v>25</v>
      </c>
      <c r="T18" t="s">
        <v>26</v>
      </c>
    </row>
    <row r="19" spans="1:20" x14ac:dyDescent="0.3">
      <c r="A19" t="s">
        <v>23850</v>
      </c>
      <c r="B19" t="s">
        <v>19</v>
      </c>
      <c r="C19" t="s">
        <v>12184</v>
      </c>
      <c r="D19" t="s">
        <v>20</v>
      </c>
      <c r="E19" t="s">
        <v>21</v>
      </c>
      <c r="F19" t="s">
        <v>22</v>
      </c>
      <c r="G19" s="2">
        <v>46057</v>
      </c>
      <c r="H19" s="2">
        <v>143913648466</v>
      </c>
      <c r="I19">
        <v>46057</v>
      </c>
      <c r="J19">
        <v>64.95</v>
      </c>
      <c r="K19">
        <v>1.1399999999999999</v>
      </c>
      <c r="L19">
        <v>63.81</v>
      </c>
      <c r="M19" t="s">
        <v>23851</v>
      </c>
      <c r="N19" t="s">
        <v>23</v>
      </c>
      <c r="O19">
        <v>64.95</v>
      </c>
      <c r="P19" t="s">
        <v>24</v>
      </c>
      <c r="Q19" t="s">
        <v>24</v>
      </c>
      <c r="R19" t="s">
        <v>23818</v>
      </c>
      <c r="S19" t="s">
        <v>25</v>
      </c>
      <c r="T19" t="s">
        <v>26</v>
      </c>
    </row>
    <row r="20" spans="1:20" x14ac:dyDescent="0.3">
      <c r="A20" t="s">
        <v>23852</v>
      </c>
      <c r="B20" t="s">
        <v>19</v>
      </c>
      <c r="C20" t="s">
        <v>14378</v>
      </c>
      <c r="D20" t="s">
        <v>29</v>
      </c>
      <c r="E20" t="s">
        <v>21</v>
      </c>
      <c r="F20" t="s">
        <v>22</v>
      </c>
      <c r="G20" s="2">
        <v>46057</v>
      </c>
      <c r="H20" s="2">
        <v>143913648466</v>
      </c>
      <c r="I20">
        <v>46057</v>
      </c>
      <c r="J20">
        <v>176.27</v>
      </c>
      <c r="K20">
        <v>9.15</v>
      </c>
      <c r="L20">
        <v>167.12</v>
      </c>
      <c r="M20" t="s">
        <v>23853</v>
      </c>
      <c r="N20" t="s">
        <v>30</v>
      </c>
      <c r="O20">
        <v>176.27</v>
      </c>
      <c r="P20" t="s">
        <v>24</v>
      </c>
      <c r="Q20" t="s">
        <v>24</v>
      </c>
      <c r="R20" t="s">
        <v>23818</v>
      </c>
      <c r="S20" t="s">
        <v>25</v>
      </c>
      <c r="T20" t="s">
        <v>26</v>
      </c>
    </row>
    <row r="21" spans="1:20" x14ac:dyDescent="0.3">
      <c r="A21" t="s">
        <v>23854</v>
      </c>
      <c r="B21" t="s">
        <v>19</v>
      </c>
      <c r="C21" t="s">
        <v>19601</v>
      </c>
      <c r="D21" t="s">
        <v>27</v>
      </c>
      <c r="E21" t="s">
        <v>21</v>
      </c>
      <c r="F21" t="s">
        <v>22</v>
      </c>
      <c r="G21" s="2">
        <v>46057</v>
      </c>
      <c r="H21" s="2">
        <v>143913648466</v>
      </c>
      <c r="I21">
        <v>46057</v>
      </c>
      <c r="J21">
        <v>24.9</v>
      </c>
      <c r="K21">
        <v>0.62</v>
      </c>
      <c r="L21">
        <v>24.28</v>
      </c>
      <c r="M21" t="s">
        <v>23855</v>
      </c>
      <c r="N21" t="s">
        <v>23</v>
      </c>
      <c r="O21">
        <v>24.9</v>
      </c>
      <c r="P21" t="s">
        <v>24</v>
      </c>
      <c r="Q21" t="s">
        <v>24</v>
      </c>
      <c r="R21" t="s">
        <v>23818</v>
      </c>
      <c r="S21" t="s">
        <v>25</v>
      </c>
      <c r="T21" t="s">
        <v>26</v>
      </c>
    </row>
    <row r="22" spans="1:20" x14ac:dyDescent="0.3">
      <c r="A22" t="s">
        <v>23856</v>
      </c>
      <c r="B22" t="s">
        <v>19</v>
      </c>
      <c r="C22" t="s">
        <v>14273</v>
      </c>
      <c r="D22" t="s">
        <v>27</v>
      </c>
      <c r="E22" t="s">
        <v>21</v>
      </c>
      <c r="F22" t="s">
        <v>22</v>
      </c>
      <c r="G22" s="2">
        <v>46057</v>
      </c>
      <c r="H22" s="2">
        <v>143913648466</v>
      </c>
      <c r="I22">
        <v>46057</v>
      </c>
      <c r="J22">
        <v>44.9</v>
      </c>
      <c r="K22">
        <v>0.88</v>
      </c>
      <c r="L22">
        <v>44.02</v>
      </c>
      <c r="M22" t="s">
        <v>23857</v>
      </c>
      <c r="N22" t="s">
        <v>23</v>
      </c>
      <c r="O22">
        <v>44.9</v>
      </c>
      <c r="P22" t="s">
        <v>24</v>
      </c>
      <c r="Q22" t="s">
        <v>24</v>
      </c>
      <c r="R22" t="s">
        <v>23818</v>
      </c>
      <c r="S22" t="s">
        <v>25</v>
      </c>
      <c r="T22" t="s">
        <v>26</v>
      </c>
    </row>
    <row r="23" spans="1:20" x14ac:dyDescent="0.3">
      <c r="A23" t="s">
        <v>23858</v>
      </c>
      <c r="B23" t="s">
        <v>19</v>
      </c>
      <c r="C23" t="s">
        <v>13591</v>
      </c>
      <c r="D23" t="s">
        <v>20</v>
      </c>
      <c r="E23" t="s">
        <v>21</v>
      </c>
      <c r="F23" t="s">
        <v>22</v>
      </c>
      <c r="G23" s="2">
        <v>46057</v>
      </c>
      <c r="H23" s="2">
        <v>143913648466</v>
      </c>
      <c r="I23">
        <v>46057</v>
      </c>
      <c r="J23">
        <v>67.95</v>
      </c>
      <c r="K23">
        <v>1.18</v>
      </c>
      <c r="L23">
        <v>66.77</v>
      </c>
      <c r="M23" t="s">
        <v>23859</v>
      </c>
      <c r="N23" t="s">
        <v>23</v>
      </c>
      <c r="O23">
        <v>67.95</v>
      </c>
      <c r="P23" t="s">
        <v>24</v>
      </c>
      <c r="Q23" t="s">
        <v>24</v>
      </c>
      <c r="R23" t="s">
        <v>23818</v>
      </c>
      <c r="S23" t="s">
        <v>25</v>
      </c>
      <c r="T23" t="s">
        <v>26</v>
      </c>
    </row>
    <row r="24" spans="1:20" x14ac:dyDescent="0.3">
      <c r="A24" t="s">
        <v>23860</v>
      </c>
      <c r="B24" t="s">
        <v>28</v>
      </c>
      <c r="C24" t="s">
        <v>16763</v>
      </c>
      <c r="D24" t="s">
        <v>20</v>
      </c>
      <c r="E24" t="s">
        <v>21</v>
      </c>
      <c r="F24" t="s">
        <v>22</v>
      </c>
      <c r="G24" s="2">
        <v>46057</v>
      </c>
      <c r="H24" s="2">
        <v>143913648466</v>
      </c>
      <c r="I24">
        <v>46057</v>
      </c>
      <c r="J24">
        <v>-241.07</v>
      </c>
      <c r="K24">
        <v>0</v>
      </c>
      <c r="L24">
        <v>-241.07</v>
      </c>
      <c r="M24" t="s">
        <v>23861</v>
      </c>
      <c r="N24" t="s">
        <v>23</v>
      </c>
      <c r="O24">
        <v>241.07</v>
      </c>
      <c r="P24" t="s">
        <v>24</v>
      </c>
      <c r="Q24" t="s">
        <v>24</v>
      </c>
      <c r="R24" t="s">
        <v>23818</v>
      </c>
      <c r="S24" t="s">
        <v>25</v>
      </c>
      <c r="T24" t="s">
        <v>26</v>
      </c>
    </row>
    <row r="25" spans="1:20" x14ac:dyDescent="0.3">
      <c r="A25" t="s">
        <v>23862</v>
      </c>
      <c r="B25" t="s">
        <v>19</v>
      </c>
      <c r="C25" t="s">
        <v>16763</v>
      </c>
      <c r="D25" t="s">
        <v>20</v>
      </c>
      <c r="E25" t="s">
        <v>21</v>
      </c>
      <c r="F25" t="s">
        <v>22</v>
      </c>
      <c r="G25" s="2">
        <v>46057</v>
      </c>
      <c r="H25" s="2">
        <v>143913648466</v>
      </c>
      <c r="I25">
        <v>46057</v>
      </c>
      <c r="J25">
        <v>241.07</v>
      </c>
      <c r="K25">
        <v>3.43</v>
      </c>
      <c r="L25">
        <v>237.64</v>
      </c>
      <c r="M25" t="s">
        <v>23861</v>
      </c>
      <c r="N25" t="s">
        <v>23</v>
      </c>
      <c r="O25">
        <v>241.07</v>
      </c>
      <c r="P25" t="s">
        <v>24</v>
      </c>
      <c r="Q25" t="s">
        <v>24</v>
      </c>
      <c r="R25" t="s">
        <v>23818</v>
      </c>
      <c r="S25" t="s">
        <v>25</v>
      </c>
      <c r="T25" t="s">
        <v>26</v>
      </c>
    </row>
    <row r="26" spans="1:20" x14ac:dyDescent="0.3">
      <c r="A26" t="s">
        <v>23863</v>
      </c>
      <c r="B26" t="s">
        <v>19</v>
      </c>
      <c r="C26" t="s">
        <v>8363</v>
      </c>
      <c r="D26" t="s">
        <v>27</v>
      </c>
      <c r="E26" t="s">
        <v>21</v>
      </c>
      <c r="F26" t="s">
        <v>22</v>
      </c>
      <c r="G26" s="2">
        <v>46057</v>
      </c>
      <c r="H26" s="2">
        <v>143913648466</v>
      </c>
      <c r="I26">
        <v>46057</v>
      </c>
      <c r="J26">
        <v>143.91</v>
      </c>
      <c r="K26">
        <v>2.17</v>
      </c>
      <c r="L26">
        <v>141.74</v>
      </c>
      <c r="M26" t="s">
        <v>23864</v>
      </c>
      <c r="N26" t="s">
        <v>23</v>
      </c>
      <c r="O26">
        <v>143.91</v>
      </c>
      <c r="P26" t="s">
        <v>24</v>
      </c>
      <c r="Q26" t="s">
        <v>24</v>
      </c>
      <c r="R26" t="s">
        <v>23818</v>
      </c>
      <c r="S26" t="s">
        <v>25</v>
      </c>
      <c r="T26" t="s">
        <v>26</v>
      </c>
    </row>
    <row r="27" spans="1:20" x14ac:dyDescent="0.3">
      <c r="A27" t="s">
        <v>23865</v>
      </c>
      <c r="B27" t="s">
        <v>19</v>
      </c>
      <c r="C27" t="s">
        <v>13865</v>
      </c>
      <c r="D27" t="s">
        <v>27</v>
      </c>
      <c r="E27" t="s">
        <v>21</v>
      </c>
      <c r="F27" t="s">
        <v>22</v>
      </c>
      <c r="G27" s="2">
        <v>46057</v>
      </c>
      <c r="H27" s="2">
        <v>143913648466</v>
      </c>
      <c r="I27">
        <v>46057</v>
      </c>
      <c r="J27">
        <v>176.85</v>
      </c>
      <c r="K27">
        <v>2.6</v>
      </c>
      <c r="L27">
        <v>174.25</v>
      </c>
      <c r="M27" t="s">
        <v>23866</v>
      </c>
      <c r="N27" t="s">
        <v>23</v>
      </c>
      <c r="O27">
        <v>176.85</v>
      </c>
      <c r="P27" t="s">
        <v>24</v>
      </c>
      <c r="Q27" t="s">
        <v>24</v>
      </c>
      <c r="R27" t="s">
        <v>23818</v>
      </c>
      <c r="S27" t="s">
        <v>25</v>
      </c>
      <c r="T27" t="s">
        <v>26</v>
      </c>
    </row>
    <row r="28" spans="1:20" x14ac:dyDescent="0.3">
      <c r="A28" t="s">
        <v>23867</v>
      </c>
      <c r="B28" t="s">
        <v>19</v>
      </c>
      <c r="C28" t="s">
        <v>23319</v>
      </c>
      <c r="D28" t="s">
        <v>20</v>
      </c>
      <c r="E28" t="s">
        <v>21</v>
      </c>
      <c r="F28" t="s">
        <v>22</v>
      </c>
      <c r="G28" s="2">
        <v>46057</v>
      </c>
      <c r="H28" s="2">
        <v>143913648466</v>
      </c>
      <c r="I28">
        <v>46057</v>
      </c>
      <c r="J28">
        <v>117.9</v>
      </c>
      <c r="K28">
        <v>1.83</v>
      </c>
      <c r="L28">
        <v>116.07</v>
      </c>
      <c r="M28" t="s">
        <v>23868</v>
      </c>
      <c r="N28" t="s">
        <v>23</v>
      </c>
      <c r="O28">
        <v>117.9</v>
      </c>
      <c r="P28" t="s">
        <v>24</v>
      </c>
      <c r="Q28" t="s">
        <v>24</v>
      </c>
      <c r="R28" t="s">
        <v>23818</v>
      </c>
      <c r="S28" t="s">
        <v>25</v>
      </c>
      <c r="T28" t="s">
        <v>26</v>
      </c>
    </row>
    <row r="29" spans="1:20" x14ac:dyDescent="0.3">
      <c r="A29" t="s">
        <v>23869</v>
      </c>
      <c r="B29" t="s">
        <v>19</v>
      </c>
      <c r="C29" t="s">
        <v>8928</v>
      </c>
      <c r="D29" t="s">
        <v>27</v>
      </c>
      <c r="E29" t="s">
        <v>21</v>
      </c>
      <c r="F29" t="s">
        <v>22</v>
      </c>
      <c r="G29" s="2">
        <v>46057</v>
      </c>
      <c r="H29" s="2">
        <v>143913648466</v>
      </c>
      <c r="I29">
        <v>46057</v>
      </c>
      <c r="J29">
        <v>29.9</v>
      </c>
      <c r="K29">
        <v>0.99</v>
      </c>
      <c r="L29">
        <v>28.91</v>
      </c>
      <c r="M29" t="s">
        <v>23870</v>
      </c>
      <c r="N29" t="s">
        <v>23</v>
      </c>
      <c r="O29">
        <v>29.9</v>
      </c>
      <c r="P29" t="s">
        <v>24</v>
      </c>
      <c r="Q29" t="s">
        <v>24</v>
      </c>
      <c r="R29" t="s">
        <v>23818</v>
      </c>
      <c r="S29" t="s">
        <v>25</v>
      </c>
      <c r="T29" t="s">
        <v>26</v>
      </c>
    </row>
    <row r="30" spans="1:20" x14ac:dyDescent="0.3">
      <c r="A30" t="s">
        <v>23871</v>
      </c>
      <c r="B30" t="s">
        <v>19</v>
      </c>
      <c r="C30" t="s">
        <v>21657</v>
      </c>
      <c r="D30" t="s">
        <v>20</v>
      </c>
      <c r="E30" t="s">
        <v>21</v>
      </c>
      <c r="F30" t="s">
        <v>22</v>
      </c>
      <c r="G30" s="2">
        <v>46057</v>
      </c>
      <c r="H30" s="2">
        <v>143913648466</v>
      </c>
      <c r="I30">
        <v>46057</v>
      </c>
      <c r="J30">
        <v>135.9</v>
      </c>
      <c r="K30">
        <v>2.0699999999999998</v>
      </c>
      <c r="L30">
        <v>133.83000000000001</v>
      </c>
      <c r="M30" t="s">
        <v>23872</v>
      </c>
      <c r="N30" t="s">
        <v>23</v>
      </c>
      <c r="O30">
        <v>135.9</v>
      </c>
      <c r="P30" t="s">
        <v>24</v>
      </c>
      <c r="Q30" t="s">
        <v>24</v>
      </c>
      <c r="R30" t="s">
        <v>23818</v>
      </c>
      <c r="S30" t="s">
        <v>25</v>
      </c>
      <c r="T30" t="s">
        <v>26</v>
      </c>
    </row>
    <row r="31" spans="1:20" x14ac:dyDescent="0.3">
      <c r="A31" t="s">
        <v>23873</v>
      </c>
      <c r="B31" t="s">
        <v>19</v>
      </c>
      <c r="C31" t="s">
        <v>21612</v>
      </c>
      <c r="D31" t="s">
        <v>20</v>
      </c>
      <c r="E31" t="s">
        <v>21</v>
      </c>
      <c r="F31" t="s">
        <v>22</v>
      </c>
      <c r="G31" s="2">
        <v>46057</v>
      </c>
      <c r="H31" s="2">
        <v>143913648466</v>
      </c>
      <c r="I31">
        <v>46057</v>
      </c>
      <c r="J31">
        <v>74.849999999999994</v>
      </c>
      <c r="K31">
        <v>1.27</v>
      </c>
      <c r="L31">
        <v>73.58</v>
      </c>
      <c r="M31" t="s">
        <v>23874</v>
      </c>
      <c r="N31" t="s">
        <v>23</v>
      </c>
      <c r="O31">
        <v>74.849999999999994</v>
      </c>
      <c r="P31" t="s">
        <v>24</v>
      </c>
      <c r="Q31" t="s">
        <v>24</v>
      </c>
      <c r="R31" t="s">
        <v>23818</v>
      </c>
      <c r="S31" t="s">
        <v>25</v>
      </c>
      <c r="T31" t="s">
        <v>26</v>
      </c>
    </row>
    <row r="32" spans="1:20" x14ac:dyDescent="0.3">
      <c r="A32" t="s">
        <v>23875</v>
      </c>
      <c r="B32" t="s">
        <v>19</v>
      </c>
      <c r="C32" t="s">
        <v>19009</v>
      </c>
      <c r="D32" t="s">
        <v>20</v>
      </c>
      <c r="E32" t="s">
        <v>21</v>
      </c>
      <c r="F32" t="s">
        <v>22</v>
      </c>
      <c r="G32" s="2">
        <v>46057</v>
      </c>
      <c r="H32" s="2">
        <v>143913648466</v>
      </c>
      <c r="I32">
        <v>46057</v>
      </c>
      <c r="J32">
        <v>24.9</v>
      </c>
      <c r="K32">
        <v>0.62</v>
      </c>
      <c r="L32">
        <v>24.28</v>
      </c>
      <c r="M32" t="s">
        <v>23876</v>
      </c>
      <c r="N32" t="s">
        <v>23</v>
      </c>
      <c r="O32">
        <v>24.9</v>
      </c>
      <c r="P32" t="s">
        <v>24</v>
      </c>
      <c r="Q32" t="s">
        <v>24</v>
      </c>
      <c r="R32" t="s">
        <v>23818</v>
      </c>
      <c r="S32" t="s">
        <v>25</v>
      </c>
      <c r="T32" t="s">
        <v>26</v>
      </c>
    </row>
    <row r="33" spans="1:20" x14ac:dyDescent="0.3">
      <c r="A33" t="s">
        <v>23877</v>
      </c>
      <c r="B33" t="s">
        <v>19</v>
      </c>
      <c r="C33" t="s">
        <v>11615</v>
      </c>
      <c r="D33" t="s">
        <v>27</v>
      </c>
      <c r="E33" t="s">
        <v>21</v>
      </c>
      <c r="F33" t="s">
        <v>22</v>
      </c>
      <c r="G33" s="2">
        <v>46057</v>
      </c>
      <c r="H33" s="2">
        <v>143913648466</v>
      </c>
      <c r="I33">
        <v>46057</v>
      </c>
      <c r="J33">
        <v>31.9</v>
      </c>
      <c r="K33">
        <v>0.71</v>
      </c>
      <c r="L33">
        <v>31.19</v>
      </c>
      <c r="M33" t="s">
        <v>23878</v>
      </c>
      <c r="N33" t="s">
        <v>23</v>
      </c>
      <c r="O33">
        <v>31.9</v>
      </c>
      <c r="P33" t="s">
        <v>24</v>
      </c>
      <c r="Q33" t="s">
        <v>24</v>
      </c>
      <c r="R33" t="s">
        <v>23818</v>
      </c>
      <c r="S33" t="s">
        <v>25</v>
      </c>
      <c r="T33" t="s">
        <v>26</v>
      </c>
    </row>
    <row r="34" spans="1:20" x14ac:dyDescent="0.3">
      <c r="A34" t="s">
        <v>23879</v>
      </c>
      <c r="B34" t="s">
        <v>19</v>
      </c>
      <c r="C34" t="s">
        <v>9741</v>
      </c>
      <c r="D34" t="s">
        <v>29</v>
      </c>
      <c r="E34" t="s">
        <v>21</v>
      </c>
      <c r="F34" t="s">
        <v>22</v>
      </c>
      <c r="G34" s="2">
        <v>46057</v>
      </c>
      <c r="H34" s="2">
        <v>143913648466</v>
      </c>
      <c r="I34">
        <v>46057</v>
      </c>
      <c r="J34">
        <v>135.9</v>
      </c>
      <c r="K34">
        <v>7.13</v>
      </c>
      <c r="L34">
        <v>128.77000000000001</v>
      </c>
      <c r="M34" t="s">
        <v>23880</v>
      </c>
      <c r="N34" t="s">
        <v>30</v>
      </c>
      <c r="O34">
        <v>135.9</v>
      </c>
      <c r="P34" t="s">
        <v>24</v>
      </c>
      <c r="Q34" t="s">
        <v>24</v>
      </c>
      <c r="R34" t="s">
        <v>23818</v>
      </c>
      <c r="S34" t="s">
        <v>25</v>
      </c>
      <c r="T34" t="s">
        <v>26</v>
      </c>
    </row>
    <row r="35" spans="1:20" x14ac:dyDescent="0.3">
      <c r="A35" t="s">
        <v>23881</v>
      </c>
      <c r="B35" t="s">
        <v>19</v>
      </c>
      <c r="C35" t="s">
        <v>22089</v>
      </c>
      <c r="D35" t="s">
        <v>27</v>
      </c>
      <c r="E35" t="s">
        <v>21</v>
      </c>
      <c r="F35" t="s">
        <v>22</v>
      </c>
      <c r="G35" s="2">
        <v>46057</v>
      </c>
      <c r="H35" s="2">
        <v>143913648466</v>
      </c>
      <c r="I35">
        <v>46057</v>
      </c>
      <c r="J35">
        <v>67.95</v>
      </c>
      <c r="K35">
        <v>1.18</v>
      </c>
      <c r="L35">
        <v>66.77</v>
      </c>
      <c r="M35" t="s">
        <v>23882</v>
      </c>
      <c r="N35" t="s">
        <v>23</v>
      </c>
      <c r="O35">
        <v>67.95</v>
      </c>
      <c r="P35" t="s">
        <v>24</v>
      </c>
      <c r="Q35" t="s">
        <v>24</v>
      </c>
      <c r="R35" t="s">
        <v>23818</v>
      </c>
      <c r="S35" t="s">
        <v>25</v>
      </c>
      <c r="T35" t="s">
        <v>26</v>
      </c>
    </row>
    <row r="36" spans="1:20" x14ac:dyDescent="0.3">
      <c r="A36" t="s">
        <v>23883</v>
      </c>
      <c r="B36" t="s">
        <v>19</v>
      </c>
      <c r="C36" t="s">
        <v>19102</v>
      </c>
      <c r="D36" t="s">
        <v>27</v>
      </c>
      <c r="E36" t="s">
        <v>21</v>
      </c>
      <c r="F36" t="s">
        <v>22</v>
      </c>
      <c r="G36" s="2">
        <v>46057</v>
      </c>
      <c r="H36" s="2">
        <v>143913648466</v>
      </c>
      <c r="I36">
        <v>46057</v>
      </c>
      <c r="J36">
        <v>52.52</v>
      </c>
      <c r="K36">
        <v>0.98</v>
      </c>
      <c r="L36">
        <v>51.54</v>
      </c>
      <c r="M36" t="s">
        <v>23884</v>
      </c>
      <c r="N36" t="s">
        <v>23</v>
      </c>
      <c r="O36">
        <v>52.52</v>
      </c>
      <c r="P36" t="s">
        <v>24</v>
      </c>
      <c r="Q36" t="s">
        <v>24</v>
      </c>
      <c r="R36" t="s">
        <v>23818</v>
      </c>
      <c r="S36" t="s">
        <v>25</v>
      </c>
      <c r="T36" t="s">
        <v>26</v>
      </c>
    </row>
    <row r="37" spans="1:20" x14ac:dyDescent="0.3">
      <c r="A37" t="s">
        <v>23885</v>
      </c>
      <c r="B37" t="s">
        <v>19</v>
      </c>
      <c r="C37" t="s">
        <v>8226</v>
      </c>
      <c r="D37" t="s">
        <v>20</v>
      </c>
      <c r="E37" t="s">
        <v>21</v>
      </c>
      <c r="F37" t="s">
        <v>22</v>
      </c>
      <c r="G37" s="2">
        <v>46057</v>
      </c>
      <c r="H37" s="2">
        <v>143913648466</v>
      </c>
      <c r="I37">
        <v>46057</v>
      </c>
      <c r="J37">
        <v>117.9</v>
      </c>
      <c r="K37">
        <v>1.83</v>
      </c>
      <c r="L37">
        <v>116.07</v>
      </c>
      <c r="M37" t="s">
        <v>23886</v>
      </c>
      <c r="N37" t="s">
        <v>23</v>
      </c>
      <c r="O37">
        <v>117.9</v>
      </c>
      <c r="P37" t="s">
        <v>24</v>
      </c>
      <c r="Q37" t="s">
        <v>24</v>
      </c>
      <c r="R37" t="s">
        <v>23818</v>
      </c>
      <c r="S37" t="s">
        <v>25</v>
      </c>
      <c r="T37" t="s">
        <v>26</v>
      </c>
    </row>
    <row r="38" spans="1:20" x14ac:dyDescent="0.3">
      <c r="A38" t="s">
        <v>23887</v>
      </c>
      <c r="B38" t="s">
        <v>19</v>
      </c>
      <c r="C38" t="s">
        <v>23434</v>
      </c>
      <c r="D38" t="s">
        <v>29</v>
      </c>
      <c r="E38" t="s">
        <v>21</v>
      </c>
      <c r="F38" t="s">
        <v>22</v>
      </c>
      <c r="G38" s="2">
        <v>46057</v>
      </c>
      <c r="H38" s="2">
        <v>143913648466</v>
      </c>
      <c r="I38">
        <v>46057</v>
      </c>
      <c r="J38">
        <v>143.63999999999999</v>
      </c>
      <c r="K38">
        <v>7.52</v>
      </c>
      <c r="L38">
        <v>136.12</v>
      </c>
      <c r="M38" t="s">
        <v>23888</v>
      </c>
      <c r="N38" t="s">
        <v>30</v>
      </c>
      <c r="O38">
        <v>143.63999999999999</v>
      </c>
      <c r="P38" t="s">
        <v>24</v>
      </c>
      <c r="Q38" t="s">
        <v>24</v>
      </c>
      <c r="R38" t="s">
        <v>23818</v>
      </c>
      <c r="S38" t="s">
        <v>25</v>
      </c>
      <c r="T38" t="s">
        <v>26</v>
      </c>
    </row>
    <row r="39" spans="1:20" x14ac:dyDescent="0.3">
      <c r="A39" t="s">
        <v>23889</v>
      </c>
      <c r="B39" t="s">
        <v>19</v>
      </c>
      <c r="C39" t="s">
        <v>15610</v>
      </c>
      <c r="D39" t="s">
        <v>27</v>
      </c>
      <c r="E39" t="s">
        <v>21</v>
      </c>
      <c r="F39" t="s">
        <v>22</v>
      </c>
      <c r="G39" s="2">
        <v>46057</v>
      </c>
      <c r="H39" s="2">
        <v>143913648466</v>
      </c>
      <c r="I39">
        <v>46057</v>
      </c>
      <c r="J39">
        <v>80.91</v>
      </c>
      <c r="K39">
        <v>1.35</v>
      </c>
      <c r="L39">
        <v>79.56</v>
      </c>
      <c r="M39" t="s">
        <v>23890</v>
      </c>
      <c r="N39" t="s">
        <v>23</v>
      </c>
      <c r="O39">
        <v>80.91</v>
      </c>
      <c r="P39" t="s">
        <v>24</v>
      </c>
      <c r="Q39" t="s">
        <v>24</v>
      </c>
      <c r="R39" t="s">
        <v>23818</v>
      </c>
      <c r="S39" t="s">
        <v>25</v>
      </c>
      <c r="T39" t="s">
        <v>26</v>
      </c>
    </row>
    <row r="40" spans="1:20" x14ac:dyDescent="0.3">
      <c r="A40" t="s">
        <v>23891</v>
      </c>
      <c r="B40" t="s">
        <v>19</v>
      </c>
      <c r="C40" t="s">
        <v>8950</v>
      </c>
      <c r="D40" t="s">
        <v>27</v>
      </c>
      <c r="E40" t="s">
        <v>21</v>
      </c>
      <c r="F40" t="s">
        <v>22</v>
      </c>
      <c r="G40" s="2">
        <v>46057</v>
      </c>
      <c r="H40" s="2">
        <v>143913648466</v>
      </c>
      <c r="I40">
        <v>46057</v>
      </c>
      <c r="J40">
        <v>31.9</v>
      </c>
      <c r="K40">
        <v>0.71</v>
      </c>
      <c r="L40">
        <v>31.19</v>
      </c>
      <c r="M40" t="s">
        <v>23892</v>
      </c>
      <c r="N40" t="s">
        <v>23</v>
      </c>
      <c r="O40">
        <v>31.9</v>
      </c>
      <c r="P40" t="s">
        <v>24</v>
      </c>
      <c r="Q40" t="s">
        <v>24</v>
      </c>
      <c r="R40" t="s">
        <v>23818</v>
      </c>
      <c r="S40" t="s">
        <v>25</v>
      </c>
      <c r="T40" t="s">
        <v>26</v>
      </c>
    </row>
    <row r="41" spans="1:20" x14ac:dyDescent="0.3">
      <c r="A41" t="s">
        <v>23893</v>
      </c>
      <c r="B41" t="s">
        <v>19</v>
      </c>
      <c r="C41" t="s">
        <v>21962</v>
      </c>
      <c r="D41" t="s">
        <v>27</v>
      </c>
      <c r="E41" t="s">
        <v>21</v>
      </c>
      <c r="F41" t="s">
        <v>22</v>
      </c>
      <c r="G41" s="2">
        <v>46057</v>
      </c>
      <c r="H41" s="2">
        <v>143913648466</v>
      </c>
      <c r="I41">
        <v>46057</v>
      </c>
      <c r="J41">
        <v>58.95</v>
      </c>
      <c r="K41">
        <v>1.07</v>
      </c>
      <c r="L41">
        <v>57.88</v>
      </c>
      <c r="M41" t="s">
        <v>23894</v>
      </c>
      <c r="N41" t="s">
        <v>23</v>
      </c>
      <c r="O41">
        <v>58.95</v>
      </c>
      <c r="P41" t="s">
        <v>24</v>
      </c>
      <c r="Q41" t="s">
        <v>24</v>
      </c>
      <c r="R41" t="s">
        <v>23818</v>
      </c>
      <c r="S41" t="s">
        <v>25</v>
      </c>
      <c r="T41" t="s">
        <v>26</v>
      </c>
    </row>
    <row r="42" spans="1:20" x14ac:dyDescent="0.3">
      <c r="A42" t="s">
        <v>23895</v>
      </c>
      <c r="B42" t="s">
        <v>19</v>
      </c>
      <c r="C42" t="s">
        <v>10391</v>
      </c>
      <c r="D42" t="s">
        <v>20</v>
      </c>
      <c r="E42" t="s">
        <v>21</v>
      </c>
      <c r="F42" t="s">
        <v>22</v>
      </c>
      <c r="G42" s="2">
        <v>46057</v>
      </c>
      <c r="H42" s="2">
        <v>143913648466</v>
      </c>
      <c r="I42">
        <v>46057</v>
      </c>
      <c r="J42">
        <v>53.46</v>
      </c>
      <c r="K42">
        <v>0.99</v>
      </c>
      <c r="L42">
        <v>52.47</v>
      </c>
      <c r="M42" t="s">
        <v>23896</v>
      </c>
      <c r="N42" t="s">
        <v>23</v>
      </c>
      <c r="O42">
        <v>53.46</v>
      </c>
      <c r="P42" t="s">
        <v>24</v>
      </c>
      <c r="Q42" t="s">
        <v>24</v>
      </c>
      <c r="R42" t="s">
        <v>23818</v>
      </c>
      <c r="S42" t="s">
        <v>25</v>
      </c>
      <c r="T42" t="s">
        <v>26</v>
      </c>
    </row>
    <row r="43" spans="1:20" x14ac:dyDescent="0.3">
      <c r="A43" t="s">
        <v>23897</v>
      </c>
      <c r="B43" t="s">
        <v>19</v>
      </c>
      <c r="C43" t="s">
        <v>10997</v>
      </c>
      <c r="D43" t="s">
        <v>27</v>
      </c>
      <c r="E43" t="s">
        <v>21</v>
      </c>
      <c r="F43" t="s">
        <v>22</v>
      </c>
      <c r="G43" s="2">
        <v>46057</v>
      </c>
      <c r="H43" s="2">
        <v>143913648466</v>
      </c>
      <c r="I43">
        <v>46057</v>
      </c>
      <c r="J43">
        <v>17.899999999999999</v>
      </c>
      <c r="K43">
        <v>0.53</v>
      </c>
      <c r="L43">
        <v>17.37</v>
      </c>
      <c r="M43" t="s">
        <v>23898</v>
      </c>
      <c r="N43" t="s">
        <v>23</v>
      </c>
      <c r="O43">
        <v>17.899999999999999</v>
      </c>
      <c r="P43" t="s">
        <v>24</v>
      </c>
      <c r="Q43" t="s">
        <v>24</v>
      </c>
      <c r="R43" t="s">
        <v>23818</v>
      </c>
      <c r="S43" t="s">
        <v>25</v>
      </c>
      <c r="T43" t="s">
        <v>26</v>
      </c>
    </row>
    <row r="44" spans="1:20" x14ac:dyDescent="0.3">
      <c r="A44" t="s">
        <v>23899</v>
      </c>
      <c r="B44" t="s">
        <v>19</v>
      </c>
      <c r="C44" t="s">
        <v>18369</v>
      </c>
      <c r="D44" t="s">
        <v>20</v>
      </c>
      <c r="E44" t="s">
        <v>21</v>
      </c>
      <c r="F44" t="s">
        <v>22</v>
      </c>
      <c r="G44" s="2">
        <v>46057</v>
      </c>
      <c r="H44" s="2">
        <v>143913648466</v>
      </c>
      <c r="I44">
        <v>46057</v>
      </c>
      <c r="J44">
        <v>47.9</v>
      </c>
      <c r="K44">
        <v>0.92</v>
      </c>
      <c r="L44">
        <v>46.98</v>
      </c>
      <c r="M44" t="s">
        <v>23900</v>
      </c>
      <c r="N44" t="s">
        <v>23</v>
      </c>
      <c r="O44">
        <v>47.9</v>
      </c>
      <c r="P44" t="s">
        <v>24</v>
      </c>
      <c r="Q44" t="s">
        <v>24</v>
      </c>
      <c r="R44" t="s">
        <v>23818</v>
      </c>
      <c r="S44" t="s">
        <v>25</v>
      </c>
      <c r="T44" t="s">
        <v>26</v>
      </c>
    </row>
    <row r="45" spans="1:20" x14ac:dyDescent="0.3">
      <c r="A45" t="s">
        <v>23901</v>
      </c>
      <c r="B45" t="s">
        <v>19</v>
      </c>
      <c r="C45" t="s">
        <v>9106</v>
      </c>
      <c r="D45" t="s">
        <v>27</v>
      </c>
      <c r="E45" t="s">
        <v>21</v>
      </c>
      <c r="F45" t="s">
        <v>22</v>
      </c>
      <c r="G45" s="2">
        <v>46057</v>
      </c>
      <c r="H45" s="2">
        <v>143913648466</v>
      </c>
      <c r="I45">
        <v>46057</v>
      </c>
      <c r="J45">
        <v>49.86</v>
      </c>
      <c r="K45">
        <v>0.95</v>
      </c>
      <c r="L45">
        <v>48.91</v>
      </c>
      <c r="M45" t="s">
        <v>23902</v>
      </c>
      <c r="N45" t="s">
        <v>23</v>
      </c>
      <c r="O45">
        <v>49.86</v>
      </c>
      <c r="P45" t="s">
        <v>24</v>
      </c>
      <c r="Q45" t="s">
        <v>24</v>
      </c>
      <c r="R45" t="s">
        <v>23818</v>
      </c>
      <c r="S45" t="s">
        <v>25</v>
      </c>
      <c r="T45" t="s">
        <v>26</v>
      </c>
    </row>
    <row r="46" spans="1:20" x14ac:dyDescent="0.3">
      <c r="A46" t="s">
        <v>23903</v>
      </c>
      <c r="B46" t="s">
        <v>19</v>
      </c>
      <c r="C46" t="s">
        <v>9543</v>
      </c>
      <c r="D46" t="s">
        <v>27</v>
      </c>
      <c r="E46" t="s">
        <v>21</v>
      </c>
      <c r="F46" t="s">
        <v>22</v>
      </c>
      <c r="G46" s="2">
        <v>46057</v>
      </c>
      <c r="H46" s="2">
        <v>143913648466</v>
      </c>
      <c r="I46">
        <v>46057</v>
      </c>
      <c r="J46">
        <v>63.9</v>
      </c>
      <c r="K46">
        <v>1.1299999999999999</v>
      </c>
      <c r="L46">
        <v>62.77</v>
      </c>
      <c r="M46" t="s">
        <v>23904</v>
      </c>
      <c r="N46" t="s">
        <v>23</v>
      </c>
      <c r="O46">
        <v>63.9</v>
      </c>
      <c r="P46" t="s">
        <v>24</v>
      </c>
      <c r="Q46" t="s">
        <v>24</v>
      </c>
      <c r="R46" t="s">
        <v>23818</v>
      </c>
      <c r="S46" t="s">
        <v>25</v>
      </c>
      <c r="T46" t="s">
        <v>26</v>
      </c>
    </row>
    <row r="47" spans="1:20" x14ac:dyDescent="0.3">
      <c r="A47" t="s">
        <v>23905</v>
      </c>
      <c r="B47" t="s">
        <v>19</v>
      </c>
      <c r="C47" t="s">
        <v>20428</v>
      </c>
      <c r="D47" t="s">
        <v>20</v>
      </c>
      <c r="E47" t="s">
        <v>21</v>
      </c>
      <c r="F47" t="s">
        <v>22</v>
      </c>
      <c r="G47" s="2">
        <v>46057</v>
      </c>
      <c r="H47" s="2">
        <v>143913648466</v>
      </c>
      <c r="I47">
        <v>46057</v>
      </c>
      <c r="J47">
        <v>28.26</v>
      </c>
      <c r="K47">
        <v>0.67</v>
      </c>
      <c r="L47">
        <v>27.59</v>
      </c>
      <c r="M47" t="s">
        <v>23906</v>
      </c>
      <c r="N47" t="s">
        <v>23</v>
      </c>
      <c r="O47">
        <v>28.26</v>
      </c>
      <c r="P47" t="s">
        <v>24</v>
      </c>
      <c r="Q47" t="s">
        <v>24</v>
      </c>
      <c r="R47" t="s">
        <v>23818</v>
      </c>
      <c r="S47" t="s">
        <v>25</v>
      </c>
      <c r="T47" t="s">
        <v>26</v>
      </c>
    </row>
    <row r="48" spans="1:20" x14ac:dyDescent="0.3">
      <c r="A48" t="s">
        <v>23907</v>
      </c>
      <c r="B48" t="s">
        <v>19</v>
      </c>
      <c r="C48" t="s">
        <v>22074</v>
      </c>
      <c r="D48" t="s">
        <v>29</v>
      </c>
      <c r="E48" t="s">
        <v>21</v>
      </c>
      <c r="F48" t="s">
        <v>22</v>
      </c>
      <c r="G48" s="2">
        <v>46057</v>
      </c>
      <c r="H48" s="2">
        <v>143913648466</v>
      </c>
      <c r="I48">
        <v>46057</v>
      </c>
      <c r="J48">
        <v>29.9</v>
      </c>
      <c r="K48">
        <v>1.84</v>
      </c>
      <c r="L48">
        <v>28.06</v>
      </c>
      <c r="M48" t="s">
        <v>23908</v>
      </c>
      <c r="N48" t="s">
        <v>30</v>
      </c>
      <c r="O48">
        <v>29.9</v>
      </c>
      <c r="P48" t="s">
        <v>24</v>
      </c>
      <c r="Q48" t="s">
        <v>24</v>
      </c>
      <c r="R48" t="s">
        <v>23818</v>
      </c>
      <c r="S48" t="s">
        <v>25</v>
      </c>
      <c r="T48" t="s">
        <v>26</v>
      </c>
    </row>
    <row r="49" spans="1:20" x14ac:dyDescent="0.3">
      <c r="A49" t="s">
        <v>23909</v>
      </c>
      <c r="B49" t="s">
        <v>19</v>
      </c>
      <c r="C49" t="s">
        <v>17578</v>
      </c>
      <c r="D49" t="s">
        <v>27</v>
      </c>
      <c r="E49" t="s">
        <v>21</v>
      </c>
      <c r="F49" t="s">
        <v>22</v>
      </c>
      <c r="G49" s="2">
        <v>46057</v>
      </c>
      <c r="H49" s="2">
        <v>143913648466</v>
      </c>
      <c r="I49">
        <v>46057</v>
      </c>
      <c r="J49">
        <v>84.95</v>
      </c>
      <c r="K49">
        <v>1.4</v>
      </c>
      <c r="L49">
        <v>83.55</v>
      </c>
      <c r="M49" t="s">
        <v>23910</v>
      </c>
      <c r="N49" t="s">
        <v>23</v>
      </c>
      <c r="O49">
        <v>84.95</v>
      </c>
      <c r="P49" t="s">
        <v>24</v>
      </c>
      <c r="Q49" t="s">
        <v>24</v>
      </c>
      <c r="R49" t="s">
        <v>23818</v>
      </c>
      <c r="S49" t="s">
        <v>25</v>
      </c>
      <c r="T49" t="s">
        <v>26</v>
      </c>
    </row>
    <row r="50" spans="1:20" x14ac:dyDescent="0.3">
      <c r="A50" t="s">
        <v>23911</v>
      </c>
      <c r="B50" t="s">
        <v>19</v>
      </c>
      <c r="C50" t="s">
        <v>11463</v>
      </c>
      <c r="D50" t="s">
        <v>27</v>
      </c>
      <c r="E50" t="s">
        <v>21</v>
      </c>
      <c r="F50" t="s">
        <v>22</v>
      </c>
      <c r="G50" s="2">
        <v>46057</v>
      </c>
      <c r="H50" s="2">
        <v>143913648466</v>
      </c>
      <c r="I50">
        <v>46057</v>
      </c>
      <c r="J50">
        <v>24.9</v>
      </c>
      <c r="K50">
        <v>0.62</v>
      </c>
      <c r="L50">
        <v>24.28</v>
      </c>
      <c r="M50" t="s">
        <v>23912</v>
      </c>
      <c r="N50" t="s">
        <v>23</v>
      </c>
      <c r="O50">
        <v>24.9</v>
      </c>
      <c r="P50" t="s">
        <v>24</v>
      </c>
      <c r="Q50" t="s">
        <v>24</v>
      </c>
      <c r="R50" t="s">
        <v>23818</v>
      </c>
      <c r="S50" t="s">
        <v>25</v>
      </c>
      <c r="T50" t="s">
        <v>26</v>
      </c>
    </row>
    <row r="51" spans="1:20" x14ac:dyDescent="0.3">
      <c r="A51" t="s">
        <v>23913</v>
      </c>
      <c r="B51" t="s">
        <v>19</v>
      </c>
      <c r="C51" t="s">
        <v>15782</v>
      </c>
      <c r="D51" t="s">
        <v>20</v>
      </c>
      <c r="E51" t="s">
        <v>21</v>
      </c>
      <c r="F51" t="s">
        <v>22</v>
      </c>
      <c r="G51" s="2">
        <v>46057</v>
      </c>
      <c r="H51" s="2">
        <v>143913648466</v>
      </c>
      <c r="I51">
        <v>46057</v>
      </c>
      <c r="J51">
        <v>28.95</v>
      </c>
      <c r="K51">
        <v>0.68</v>
      </c>
      <c r="L51">
        <v>28.27</v>
      </c>
      <c r="M51" t="s">
        <v>23914</v>
      </c>
      <c r="N51" t="s">
        <v>23</v>
      </c>
      <c r="O51">
        <v>28.95</v>
      </c>
      <c r="P51" t="s">
        <v>24</v>
      </c>
      <c r="Q51" t="s">
        <v>24</v>
      </c>
      <c r="R51" t="s">
        <v>23818</v>
      </c>
      <c r="S51" t="s">
        <v>25</v>
      </c>
      <c r="T51" t="s">
        <v>26</v>
      </c>
    </row>
    <row r="52" spans="1:20" x14ac:dyDescent="0.3">
      <c r="A52" t="s">
        <v>23915</v>
      </c>
      <c r="B52" t="s">
        <v>19</v>
      </c>
      <c r="C52" t="s">
        <v>13468</v>
      </c>
      <c r="D52" t="s">
        <v>27</v>
      </c>
      <c r="E52" t="s">
        <v>21</v>
      </c>
      <c r="F52" t="s">
        <v>22</v>
      </c>
      <c r="G52" s="2">
        <v>46057</v>
      </c>
      <c r="H52" s="2">
        <v>143913648466</v>
      </c>
      <c r="I52">
        <v>46057</v>
      </c>
      <c r="J52">
        <v>17.899999999999999</v>
      </c>
      <c r="K52">
        <v>0.53</v>
      </c>
      <c r="L52">
        <v>17.37</v>
      </c>
      <c r="M52" t="s">
        <v>23916</v>
      </c>
      <c r="N52" t="s">
        <v>23</v>
      </c>
      <c r="O52">
        <v>17.899999999999999</v>
      </c>
      <c r="P52" t="s">
        <v>24</v>
      </c>
      <c r="Q52" t="s">
        <v>24</v>
      </c>
      <c r="R52" t="s">
        <v>23818</v>
      </c>
      <c r="S52" t="s">
        <v>25</v>
      </c>
      <c r="T52" t="s">
        <v>26</v>
      </c>
    </row>
    <row r="53" spans="1:20" x14ac:dyDescent="0.3">
      <c r="A53" t="s">
        <v>23917</v>
      </c>
      <c r="B53" t="s">
        <v>19</v>
      </c>
      <c r="C53" t="s">
        <v>11516</v>
      </c>
      <c r="D53" t="s">
        <v>29</v>
      </c>
      <c r="E53" t="s">
        <v>21</v>
      </c>
      <c r="F53" t="s">
        <v>22</v>
      </c>
      <c r="G53" s="2">
        <v>46057</v>
      </c>
      <c r="H53" s="2">
        <v>143913648466</v>
      </c>
      <c r="I53">
        <v>46057</v>
      </c>
      <c r="J53">
        <v>105.8</v>
      </c>
      <c r="K53">
        <v>5.63</v>
      </c>
      <c r="L53">
        <v>100.17</v>
      </c>
      <c r="M53" t="s">
        <v>23918</v>
      </c>
      <c r="N53" t="s">
        <v>30</v>
      </c>
      <c r="O53">
        <v>105.8</v>
      </c>
      <c r="P53" t="s">
        <v>24</v>
      </c>
      <c r="Q53" t="s">
        <v>24</v>
      </c>
      <c r="R53" t="s">
        <v>23818</v>
      </c>
      <c r="S53" t="s">
        <v>25</v>
      </c>
      <c r="T53" t="s">
        <v>26</v>
      </c>
    </row>
    <row r="54" spans="1:20" x14ac:dyDescent="0.3">
      <c r="A54" t="s">
        <v>23919</v>
      </c>
      <c r="B54" t="s">
        <v>19</v>
      </c>
      <c r="C54" t="s">
        <v>22992</v>
      </c>
      <c r="D54" t="s">
        <v>27</v>
      </c>
      <c r="E54" t="s">
        <v>21</v>
      </c>
      <c r="F54" t="s">
        <v>22</v>
      </c>
      <c r="G54" s="2">
        <v>46057</v>
      </c>
      <c r="H54" s="2">
        <v>143913648466</v>
      </c>
      <c r="I54">
        <v>46057</v>
      </c>
      <c r="J54">
        <v>29.9</v>
      </c>
      <c r="K54">
        <v>0.69</v>
      </c>
      <c r="L54">
        <v>29.21</v>
      </c>
      <c r="M54" t="s">
        <v>23920</v>
      </c>
      <c r="N54" t="s">
        <v>23</v>
      </c>
      <c r="O54">
        <v>29.9</v>
      </c>
      <c r="P54" t="s">
        <v>24</v>
      </c>
      <c r="Q54" t="s">
        <v>24</v>
      </c>
      <c r="R54" t="s">
        <v>23818</v>
      </c>
      <c r="S54" t="s">
        <v>25</v>
      </c>
      <c r="T54" t="s">
        <v>26</v>
      </c>
    </row>
    <row r="55" spans="1:20" x14ac:dyDescent="0.3">
      <c r="A55" t="s">
        <v>23921</v>
      </c>
      <c r="B55" t="s">
        <v>19</v>
      </c>
      <c r="C55" t="s">
        <v>20569</v>
      </c>
      <c r="D55" t="s">
        <v>27</v>
      </c>
      <c r="E55" t="s">
        <v>21</v>
      </c>
      <c r="F55" t="s">
        <v>22</v>
      </c>
      <c r="G55" s="2">
        <v>46057</v>
      </c>
      <c r="H55" s="2">
        <v>143913648466</v>
      </c>
      <c r="I55">
        <v>46057</v>
      </c>
      <c r="J55">
        <v>117.9</v>
      </c>
      <c r="K55">
        <v>1.83</v>
      </c>
      <c r="L55">
        <v>116.07</v>
      </c>
      <c r="M55" t="s">
        <v>23922</v>
      </c>
      <c r="N55" t="s">
        <v>23</v>
      </c>
      <c r="O55">
        <v>117.9</v>
      </c>
      <c r="P55" t="s">
        <v>24</v>
      </c>
      <c r="Q55" t="s">
        <v>24</v>
      </c>
      <c r="R55" t="s">
        <v>23818</v>
      </c>
      <c r="S55" t="s">
        <v>25</v>
      </c>
      <c r="T55" t="s">
        <v>26</v>
      </c>
    </row>
    <row r="56" spans="1:20" x14ac:dyDescent="0.3">
      <c r="A56" t="s">
        <v>23923</v>
      </c>
      <c r="B56" t="s">
        <v>19</v>
      </c>
      <c r="C56" t="s">
        <v>20400</v>
      </c>
      <c r="D56" t="s">
        <v>27</v>
      </c>
      <c r="E56" t="s">
        <v>21</v>
      </c>
      <c r="F56" t="s">
        <v>22</v>
      </c>
      <c r="G56" s="2">
        <v>46057</v>
      </c>
      <c r="H56" s="2">
        <v>143913648466</v>
      </c>
      <c r="I56">
        <v>46057</v>
      </c>
      <c r="J56">
        <v>79.95</v>
      </c>
      <c r="K56">
        <v>1.34</v>
      </c>
      <c r="L56">
        <v>78.61</v>
      </c>
      <c r="M56" t="s">
        <v>23924</v>
      </c>
      <c r="N56" t="s">
        <v>23</v>
      </c>
      <c r="O56">
        <v>79.95</v>
      </c>
      <c r="P56" t="s">
        <v>24</v>
      </c>
      <c r="Q56" t="s">
        <v>24</v>
      </c>
      <c r="R56" t="s">
        <v>23818</v>
      </c>
      <c r="S56" t="s">
        <v>25</v>
      </c>
      <c r="T56" t="s">
        <v>26</v>
      </c>
    </row>
    <row r="57" spans="1:20" x14ac:dyDescent="0.3">
      <c r="A57" t="s">
        <v>23925</v>
      </c>
      <c r="B57" t="s">
        <v>19</v>
      </c>
      <c r="C57" t="s">
        <v>13430</v>
      </c>
      <c r="D57" t="s">
        <v>20</v>
      </c>
      <c r="E57" t="s">
        <v>21</v>
      </c>
      <c r="F57" t="s">
        <v>22</v>
      </c>
      <c r="G57" s="2">
        <v>46057</v>
      </c>
      <c r="H57" s="2">
        <v>143913648466</v>
      </c>
      <c r="I57">
        <v>46057</v>
      </c>
      <c r="J57">
        <v>199.9</v>
      </c>
      <c r="K57">
        <v>2.9</v>
      </c>
      <c r="L57">
        <v>197</v>
      </c>
      <c r="M57" t="s">
        <v>23926</v>
      </c>
      <c r="N57" t="s">
        <v>23</v>
      </c>
      <c r="O57">
        <v>199.9</v>
      </c>
      <c r="P57" t="s">
        <v>24</v>
      </c>
      <c r="Q57" t="s">
        <v>24</v>
      </c>
      <c r="R57" t="s">
        <v>23818</v>
      </c>
      <c r="S57" t="s">
        <v>25</v>
      </c>
      <c r="T57" t="s">
        <v>26</v>
      </c>
    </row>
    <row r="58" spans="1:20" x14ac:dyDescent="0.3">
      <c r="A58" t="s">
        <v>23927</v>
      </c>
      <c r="B58" t="s">
        <v>19</v>
      </c>
      <c r="C58" t="s">
        <v>8599</v>
      </c>
      <c r="D58" t="s">
        <v>27</v>
      </c>
      <c r="E58" t="s">
        <v>21</v>
      </c>
      <c r="F58" t="s">
        <v>22</v>
      </c>
      <c r="G58" s="2">
        <v>46057</v>
      </c>
      <c r="H58" s="2">
        <v>143913648466</v>
      </c>
      <c r="I58">
        <v>46057</v>
      </c>
      <c r="J58">
        <v>44.9</v>
      </c>
      <c r="K58">
        <v>0.88</v>
      </c>
      <c r="L58">
        <v>44.02</v>
      </c>
      <c r="M58" t="s">
        <v>23928</v>
      </c>
      <c r="N58" t="s">
        <v>23</v>
      </c>
      <c r="O58">
        <v>44.9</v>
      </c>
      <c r="P58" t="s">
        <v>24</v>
      </c>
      <c r="Q58" t="s">
        <v>24</v>
      </c>
      <c r="R58" t="s">
        <v>23818</v>
      </c>
      <c r="S58" t="s">
        <v>25</v>
      </c>
      <c r="T58" t="s">
        <v>26</v>
      </c>
    </row>
    <row r="59" spans="1:20" x14ac:dyDescent="0.3">
      <c r="A59" t="s">
        <v>23929</v>
      </c>
      <c r="B59" t="s">
        <v>19</v>
      </c>
      <c r="C59" t="s">
        <v>13714</v>
      </c>
      <c r="D59" t="s">
        <v>27</v>
      </c>
      <c r="E59" t="s">
        <v>21</v>
      </c>
      <c r="F59" t="s">
        <v>22</v>
      </c>
      <c r="G59" s="2">
        <v>46057</v>
      </c>
      <c r="H59" s="2">
        <v>143913648466</v>
      </c>
      <c r="I59">
        <v>46057</v>
      </c>
      <c r="J59">
        <v>66.849999999999994</v>
      </c>
      <c r="K59">
        <v>1.17</v>
      </c>
      <c r="L59">
        <v>65.680000000000007</v>
      </c>
      <c r="M59" t="s">
        <v>23930</v>
      </c>
      <c r="N59" t="s">
        <v>23</v>
      </c>
      <c r="O59">
        <v>66.849999999999994</v>
      </c>
      <c r="P59" t="s">
        <v>24</v>
      </c>
      <c r="Q59" t="s">
        <v>24</v>
      </c>
      <c r="R59" t="s">
        <v>23818</v>
      </c>
      <c r="S59" t="s">
        <v>25</v>
      </c>
      <c r="T59" t="s">
        <v>26</v>
      </c>
    </row>
    <row r="60" spans="1:20" x14ac:dyDescent="0.3">
      <c r="A60" t="s">
        <v>23931</v>
      </c>
      <c r="B60" t="s">
        <v>19</v>
      </c>
      <c r="C60" t="s">
        <v>8739</v>
      </c>
      <c r="D60" t="s">
        <v>20</v>
      </c>
      <c r="E60" t="s">
        <v>21</v>
      </c>
      <c r="F60" t="s">
        <v>22</v>
      </c>
      <c r="G60" s="2">
        <v>46057</v>
      </c>
      <c r="H60" s="2">
        <v>143913648466</v>
      </c>
      <c r="I60">
        <v>46057</v>
      </c>
      <c r="J60">
        <v>17.899999999999999</v>
      </c>
      <c r="K60">
        <v>0.53</v>
      </c>
      <c r="L60">
        <v>17.37</v>
      </c>
      <c r="M60" t="s">
        <v>23932</v>
      </c>
      <c r="N60" t="s">
        <v>23</v>
      </c>
      <c r="O60">
        <v>17.899999999999999</v>
      </c>
      <c r="P60" t="s">
        <v>24</v>
      </c>
      <c r="Q60" t="s">
        <v>24</v>
      </c>
      <c r="R60" t="s">
        <v>23818</v>
      </c>
      <c r="S60" t="s">
        <v>25</v>
      </c>
      <c r="T60" t="s">
        <v>26</v>
      </c>
    </row>
    <row r="61" spans="1:20" x14ac:dyDescent="0.3">
      <c r="A61" t="s">
        <v>23933</v>
      </c>
      <c r="B61" t="s">
        <v>19</v>
      </c>
      <c r="C61" t="s">
        <v>19086</v>
      </c>
      <c r="D61" t="s">
        <v>27</v>
      </c>
      <c r="E61" t="s">
        <v>21</v>
      </c>
      <c r="F61" t="s">
        <v>22</v>
      </c>
      <c r="G61" s="2">
        <v>46057</v>
      </c>
      <c r="H61" s="2">
        <v>143913648466</v>
      </c>
      <c r="I61">
        <v>46057</v>
      </c>
      <c r="J61">
        <v>17.899999999999999</v>
      </c>
      <c r="K61">
        <v>0.53</v>
      </c>
      <c r="L61">
        <v>17.37</v>
      </c>
      <c r="M61" t="s">
        <v>23934</v>
      </c>
      <c r="N61" t="s">
        <v>23</v>
      </c>
      <c r="O61">
        <v>17.899999999999999</v>
      </c>
      <c r="P61" t="s">
        <v>24</v>
      </c>
      <c r="Q61" t="s">
        <v>24</v>
      </c>
      <c r="R61" t="s">
        <v>23818</v>
      </c>
      <c r="S61" t="s">
        <v>25</v>
      </c>
      <c r="T61" t="s">
        <v>26</v>
      </c>
    </row>
    <row r="62" spans="1:20" x14ac:dyDescent="0.3">
      <c r="A62" t="s">
        <v>23935</v>
      </c>
      <c r="B62" t="s">
        <v>19</v>
      </c>
      <c r="C62" t="s">
        <v>19447</v>
      </c>
      <c r="D62" t="s">
        <v>20</v>
      </c>
      <c r="E62" t="s">
        <v>21</v>
      </c>
      <c r="F62" t="s">
        <v>22</v>
      </c>
      <c r="G62" s="2">
        <v>46057</v>
      </c>
      <c r="H62" s="2">
        <v>143913648466</v>
      </c>
      <c r="I62">
        <v>46057</v>
      </c>
      <c r="J62">
        <v>122.27</v>
      </c>
      <c r="K62">
        <v>1.89</v>
      </c>
      <c r="L62">
        <v>120.38</v>
      </c>
      <c r="M62" t="s">
        <v>23936</v>
      </c>
      <c r="N62" t="s">
        <v>23</v>
      </c>
      <c r="O62">
        <v>122.27</v>
      </c>
      <c r="P62" t="s">
        <v>24</v>
      </c>
      <c r="Q62" t="s">
        <v>24</v>
      </c>
      <c r="R62" t="s">
        <v>23818</v>
      </c>
      <c r="S62" t="s">
        <v>25</v>
      </c>
      <c r="T62" t="s">
        <v>26</v>
      </c>
    </row>
    <row r="63" spans="1:20" x14ac:dyDescent="0.3">
      <c r="A63" t="s">
        <v>23937</v>
      </c>
      <c r="B63" t="s">
        <v>19</v>
      </c>
      <c r="C63" t="s">
        <v>17983</v>
      </c>
      <c r="D63" t="s">
        <v>27</v>
      </c>
      <c r="E63" t="s">
        <v>21</v>
      </c>
      <c r="F63" t="s">
        <v>22</v>
      </c>
      <c r="G63" s="2">
        <v>46057</v>
      </c>
      <c r="H63" s="2">
        <v>143913648466</v>
      </c>
      <c r="I63">
        <v>46057</v>
      </c>
      <c r="J63">
        <v>37.9</v>
      </c>
      <c r="K63">
        <v>0.79</v>
      </c>
      <c r="L63">
        <v>37.11</v>
      </c>
      <c r="M63" t="s">
        <v>23938</v>
      </c>
      <c r="N63" t="s">
        <v>23</v>
      </c>
      <c r="O63">
        <v>37.9</v>
      </c>
      <c r="P63" t="s">
        <v>24</v>
      </c>
      <c r="Q63" t="s">
        <v>24</v>
      </c>
      <c r="R63" t="s">
        <v>23818</v>
      </c>
      <c r="S63" t="s">
        <v>25</v>
      </c>
      <c r="T63" t="s">
        <v>26</v>
      </c>
    </row>
    <row r="64" spans="1:20" x14ac:dyDescent="0.3">
      <c r="A64" t="s">
        <v>23939</v>
      </c>
      <c r="B64" t="s">
        <v>19</v>
      </c>
      <c r="C64" t="s">
        <v>13919</v>
      </c>
      <c r="D64" t="s">
        <v>27</v>
      </c>
      <c r="E64" t="s">
        <v>21</v>
      </c>
      <c r="F64" t="s">
        <v>22</v>
      </c>
      <c r="G64" s="2">
        <v>46057</v>
      </c>
      <c r="H64" s="2">
        <v>143913648466</v>
      </c>
      <c r="I64">
        <v>46057</v>
      </c>
      <c r="J64">
        <v>79.849999999999994</v>
      </c>
      <c r="K64">
        <v>1.34</v>
      </c>
      <c r="L64">
        <v>78.510000000000005</v>
      </c>
      <c r="M64" t="s">
        <v>23940</v>
      </c>
      <c r="N64" t="s">
        <v>23</v>
      </c>
      <c r="O64">
        <v>79.849999999999994</v>
      </c>
      <c r="P64" t="s">
        <v>24</v>
      </c>
      <c r="Q64" t="s">
        <v>24</v>
      </c>
      <c r="R64" t="s">
        <v>23818</v>
      </c>
      <c r="S64" t="s">
        <v>25</v>
      </c>
      <c r="T64" t="s">
        <v>26</v>
      </c>
    </row>
    <row r="65" spans="1:20" x14ac:dyDescent="0.3">
      <c r="A65" t="s">
        <v>23941</v>
      </c>
      <c r="B65" t="s">
        <v>19</v>
      </c>
      <c r="C65" t="s">
        <v>20597</v>
      </c>
      <c r="D65" t="s">
        <v>20</v>
      </c>
      <c r="E65" t="s">
        <v>21</v>
      </c>
      <c r="F65" t="s">
        <v>22</v>
      </c>
      <c r="G65" s="2">
        <v>46057</v>
      </c>
      <c r="H65" s="2">
        <v>143913648466</v>
      </c>
      <c r="I65">
        <v>46057</v>
      </c>
      <c r="J65">
        <v>66.900000000000006</v>
      </c>
      <c r="K65">
        <v>1.17</v>
      </c>
      <c r="L65">
        <v>65.73</v>
      </c>
      <c r="M65" t="s">
        <v>23942</v>
      </c>
      <c r="N65" t="s">
        <v>23</v>
      </c>
      <c r="O65">
        <v>66.900000000000006</v>
      </c>
      <c r="P65" t="s">
        <v>24</v>
      </c>
      <c r="Q65" t="s">
        <v>24</v>
      </c>
      <c r="R65" t="s">
        <v>23818</v>
      </c>
      <c r="S65" t="s">
        <v>25</v>
      </c>
      <c r="T65" t="s">
        <v>26</v>
      </c>
    </row>
    <row r="66" spans="1:20" x14ac:dyDescent="0.3">
      <c r="A66" t="s">
        <v>23943</v>
      </c>
      <c r="B66" t="s">
        <v>19</v>
      </c>
      <c r="C66" t="s">
        <v>18642</v>
      </c>
      <c r="D66" t="s">
        <v>20</v>
      </c>
      <c r="E66" t="s">
        <v>21</v>
      </c>
      <c r="F66" t="s">
        <v>22</v>
      </c>
      <c r="G66" s="2">
        <v>46057</v>
      </c>
      <c r="H66" s="2">
        <v>143913648466</v>
      </c>
      <c r="I66">
        <v>46057</v>
      </c>
      <c r="J66">
        <v>51.85</v>
      </c>
      <c r="K66">
        <v>0.97</v>
      </c>
      <c r="L66">
        <v>50.88</v>
      </c>
      <c r="M66" t="s">
        <v>23944</v>
      </c>
      <c r="N66" t="s">
        <v>23</v>
      </c>
      <c r="O66">
        <v>51.85</v>
      </c>
      <c r="P66" t="s">
        <v>24</v>
      </c>
      <c r="Q66" t="s">
        <v>24</v>
      </c>
      <c r="R66" t="s">
        <v>23818</v>
      </c>
      <c r="S66" t="s">
        <v>25</v>
      </c>
      <c r="T66" t="s">
        <v>26</v>
      </c>
    </row>
    <row r="67" spans="1:20" x14ac:dyDescent="0.3">
      <c r="A67" t="s">
        <v>23945</v>
      </c>
      <c r="B67" t="s">
        <v>19</v>
      </c>
      <c r="C67" t="s">
        <v>14796</v>
      </c>
      <c r="D67" t="s">
        <v>20</v>
      </c>
      <c r="E67" t="s">
        <v>21</v>
      </c>
      <c r="F67" t="s">
        <v>22</v>
      </c>
      <c r="G67" s="2">
        <v>46057</v>
      </c>
      <c r="H67" s="2">
        <v>143913648466</v>
      </c>
      <c r="I67">
        <v>46057</v>
      </c>
      <c r="J67">
        <v>44.85</v>
      </c>
      <c r="K67">
        <v>0.88</v>
      </c>
      <c r="L67">
        <v>43.97</v>
      </c>
      <c r="M67" t="s">
        <v>23946</v>
      </c>
      <c r="N67" t="s">
        <v>23</v>
      </c>
      <c r="O67">
        <v>44.85</v>
      </c>
      <c r="P67" t="s">
        <v>24</v>
      </c>
      <c r="Q67" t="s">
        <v>24</v>
      </c>
      <c r="R67" t="s">
        <v>23818</v>
      </c>
      <c r="S67" t="s">
        <v>25</v>
      </c>
      <c r="T67" t="s">
        <v>26</v>
      </c>
    </row>
    <row r="68" spans="1:20" x14ac:dyDescent="0.3">
      <c r="A68" t="s">
        <v>23947</v>
      </c>
      <c r="B68" t="s">
        <v>19</v>
      </c>
      <c r="C68" t="s">
        <v>21359</v>
      </c>
      <c r="D68" t="s">
        <v>27</v>
      </c>
      <c r="E68" t="s">
        <v>21</v>
      </c>
      <c r="F68" t="s">
        <v>22</v>
      </c>
      <c r="G68" s="2">
        <v>46057</v>
      </c>
      <c r="H68" s="2">
        <v>143913648466</v>
      </c>
      <c r="I68">
        <v>46057</v>
      </c>
      <c r="J68">
        <v>37.9</v>
      </c>
      <c r="K68">
        <v>0.79</v>
      </c>
      <c r="L68">
        <v>37.11</v>
      </c>
      <c r="M68" t="s">
        <v>23948</v>
      </c>
      <c r="N68" t="s">
        <v>23</v>
      </c>
      <c r="O68">
        <v>37.9</v>
      </c>
      <c r="P68" t="s">
        <v>24</v>
      </c>
      <c r="Q68" t="s">
        <v>24</v>
      </c>
      <c r="R68" t="s">
        <v>23818</v>
      </c>
      <c r="S68" t="s">
        <v>25</v>
      </c>
      <c r="T68" t="s">
        <v>26</v>
      </c>
    </row>
    <row r="69" spans="1:20" x14ac:dyDescent="0.3">
      <c r="A69" t="s">
        <v>23949</v>
      </c>
      <c r="B69" t="s">
        <v>28</v>
      </c>
      <c r="C69" t="s">
        <v>13333</v>
      </c>
      <c r="D69" t="s">
        <v>27</v>
      </c>
      <c r="E69" t="s">
        <v>21</v>
      </c>
      <c r="F69" t="s">
        <v>22</v>
      </c>
      <c r="G69" s="2">
        <v>46057</v>
      </c>
      <c r="H69" s="2">
        <v>143913648466</v>
      </c>
      <c r="I69">
        <v>46057</v>
      </c>
      <c r="J69">
        <v>-59.31</v>
      </c>
      <c r="K69">
        <v>0</v>
      </c>
      <c r="L69">
        <v>-59.31</v>
      </c>
      <c r="M69" t="s">
        <v>23950</v>
      </c>
      <c r="N69" t="s">
        <v>23</v>
      </c>
      <c r="O69">
        <v>59.31</v>
      </c>
      <c r="P69" t="s">
        <v>24</v>
      </c>
      <c r="Q69" t="s">
        <v>24</v>
      </c>
      <c r="R69" t="s">
        <v>23818</v>
      </c>
      <c r="S69" t="s">
        <v>25</v>
      </c>
      <c r="T69" t="s">
        <v>26</v>
      </c>
    </row>
    <row r="70" spans="1:20" x14ac:dyDescent="0.3">
      <c r="A70" t="s">
        <v>23951</v>
      </c>
      <c r="B70" t="s">
        <v>19</v>
      </c>
      <c r="C70" t="s">
        <v>13333</v>
      </c>
      <c r="D70" t="s">
        <v>27</v>
      </c>
      <c r="E70" t="s">
        <v>21</v>
      </c>
      <c r="F70" t="s">
        <v>22</v>
      </c>
      <c r="G70" s="2">
        <v>46057</v>
      </c>
      <c r="H70" s="2">
        <v>143913648466</v>
      </c>
      <c r="I70">
        <v>46057</v>
      </c>
      <c r="J70">
        <v>59.31</v>
      </c>
      <c r="K70">
        <v>1.07</v>
      </c>
      <c r="L70">
        <v>58.24</v>
      </c>
      <c r="M70" t="s">
        <v>23950</v>
      </c>
      <c r="N70" t="s">
        <v>23</v>
      </c>
      <c r="O70">
        <v>59.31</v>
      </c>
      <c r="P70" t="s">
        <v>24</v>
      </c>
      <c r="Q70" t="s">
        <v>24</v>
      </c>
      <c r="R70" t="s">
        <v>23818</v>
      </c>
      <c r="S70" t="s">
        <v>25</v>
      </c>
      <c r="T70" t="s">
        <v>26</v>
      </c>
    </row>
    <row r="71" spans="1:20" x14ac:dyDescent="0.3">
      <c r="A71" t="s">
        <v>23952</v>
      </c>
      <c r="B71" t="s">
        <v>19</v>
      </c>
      <c r="C71" t="s">
        <v>10795</v>
      </c>
      <c r="D71" t="s">
        <v>27</v>
      </c>
      <c r="E71" t="s">
        <v>21</v>
      </c>
      <c r="F71" t="s">
        <v>22</v>
      </c>
      <c r="G71" s="2">
        <v>46057</v>
      </c>
      <c r="H71" s="2">
        <v>143913648466</v>
      </c>
      <c r="I71">
        <v>46057</v>
      </c>
      <c r="J71">
        <v>37.9</v>
      </c>
      <c r="K71">
        <v>0.79</v>
      </c>
      <c r="L71">
        <v>37.11</v>
      </c>
      <c r="M71" t="s">
        <v>23953</v>
      </c>
      <c r="N71" t="s">
        <v>23</v>
      </c>
      <c r="O71">
        <v>37.9</v>
      </c>
      <c r="P71" t="s">
        <v>24</v>
      </c>
      <c r="Q71" t="s">
        <v>24</v>
      </c>
      <c r="R71" t="s">
        <v>23818</v>
      </c>
      <c r="S71" t="s">
        <v>25</v>
      </c>
      <c r="T71" t="s">
        <v>26</v>
      </c>
    </row>
    <row r="72" spans="1:20" x14ac:dyDescent="0.3">
      <c r="A72" t="s">
        <v>23954</v>
      </c>
      <c r="B72" t="s">
        <v>19</v>
      </c>
      <c r="C72" t="s">
        <v>16678</v>
      </c>
      <c r="D72" t="s">
        <v>27</v>
      </c>
      <c r="E72" t="s">
        <v>21</v>
      </c>
      <c r="F72" t="s">
        <v>22</v>
      </c>
      <c r="G72" s="2">
        <v>46057</v>
      </c>
      <c r="H72" s="2">
        <v>143913648466</v>
      </c>
      <c r="I72">
        <v>46057</v>
      </c>
      <c r="J72">
        <v>58.85</v>
      </c>
      <c r="K72">
        <v>1.07</v>
      </c>
      <c r="L72">
        <v>57.78</v>
      </c>
      <c r="M72" t="s">
        <v>23955</v>
      </c>
      <c r="N72" t="s">
        <v>23</v>
      </c>
      <c r="O72">
        <v>58.85</v>
      </c>
      <c r="P72" t="s">
        <v>24</v>
      </c>
      <c r="Q72" t="s">
        <v>24</v>
      </c>
      <c r="R72" t="s">
        <v>23818</v>
      </c>
      <c r="S72" t="s">
        <v>25</v>
      </c>
      <c r="T72" t="s">
        <v>26</v>
      </c>
    </row>
    <row r="73" spans="1:20" x14ac:dyDescent="0.3">
      <c r="A73" t="s">
        <v>23956</v>
      </c>
      <c r="B73" t="s">
        <v>19</v>
      </c>
      <c r="C73" t="s">
        <v>15750</v>
      </c>
      <c r="D73" t="s">
        <v>27</v>
      </c>
      <c r="E73" t="s">
        <v>21</v>
      </c>
      <c r="F73" t="s">
        <v>22</v>
      </c>
      <c r="G73" s="2">
        <v>46057</v>
      </c>
      <c r="H73" s="2">
        <v>143913648466</v>
      </c>
      <c r="I73">
        <v>46057</v>
      </c>
      <c r="J73">
        <v>31.9</v>
      </c>
      <c r="K73">
        <v>0.71</v>
      </c>
      <c r="L73">
        <v>31.19</v>
      </c>
      <c r="M73" t="s">
        <v>23957</v>
      </c>
      <c r="N73" t="s">
        <v>23</v>
      </c>
      <c r="O73">
        <v>31.9</v>
      </c>
      <c r="P73" t="s">
        <v>24</v>
      </c>
      <c r="Q73" t="s">
        <v>24</v>
      </c>
      <c r="R73" t="s">
        <v>23818</v>
      </c>
      <c r="S73" t="s">
        <v>25</v>
      </c>
      <c r="T73" t="s">
        <v>26</v>
      </c>
    </row>
    <row r="74" spans="1:20" x14ac:dyDescent="0.3">
      <c r="A74" t="s">
        <v>23958</v>
      </c>
      <c r="B74" t="s">
        <v>19</v>
      </c>
      <c r="C74" t="s">
        <v>19126</v>
      </c>
      <c r="D74" t="s">
        <v>20</v>
      </c>
      <c r="E74" t="s">
        <v>21</v>
      </c>
      <c r="F74" t="s">
        <v>22</v>
      </c>
      <c r="G74" s="2">
        <v>46057</v>
      </c>
      <c r="H74" s="2">
        <v>143913648466</v>
      </c>
      <c r="I74">
        <v>46057</v>
      </c>
      <c r="J74">
        <v>47.95</v>
      </c>
      <c r="K74">
        <v>0.92</v>
      </c>
      <c r="L74">
        <v>47.03</v>
      </c>
      <c r="M74" t="s">
        <v>23959</v>
      </c>
      <c r="N74" t="s">
        <v>23</v>
      </c>
      <c r="O74">
        <v>47.95</v>
      </c>
      <c r="P74" t="s">
        <v>24</v>
      </c>
      <c r="Q74" t="s">
        <v>24</v>
      </c>
      <c r="R74" t="s">
        <v>23818</v>
      </c>
      <c r="S74" t="s">
        <v>25</v>
      </c>
      <c r="T74" t="s">
        <v>26</v>
      </c>
    </row>
    <row r="75" spans="1:20" x14ac:dyDescent="0.3">
      <c r="A75" t="s">
        <v>23960</v>
      </c>
      <c r="B75" t="s">
        <v>19</v>
      </c>
      <c r="C75" t="s">
        <v>21814</v>
      </c>
      <c r="D75" t="s">
        <v>27</v>
      </c>
      <c r="E75" t="s">
        <v>21</v>
      </c>
      <c r="F75" t="s">
        <v>22</v>
      </c>
      <c r="G75" s="2">
        <v>46057</v>
      </c>
      <c r="H75" s="2">
        <v>143913648466</v>
      </c>
      <c r="I75">
        <v>46057</v>
      </c>
      <c r="J75">
        <v>67.95</v>
      </c>
      <c r="K75">
        <v>1.18</v>
      </c>
      <c r="L75">
        <v>66.77</v>
      </c>
      <c r="M75" t="s">
        <v>23961</v>
      </c>
      <c r="N75" t="s">
        <v>23</v>
      </c>
      <c r="O75">
        <v>67.95</v>
      </c>
      <c r="P75" t="s">
        <v>24</v>
      </c>
      <c r="Q75" t="s">
        <v>24</v>
      </c>
      <c r="R75" t="s">
        <v>23818</v>
      </c>
      <c r="S75" t="s">
        <v>25</v>
      </c>
      <c r="T75" t="s">
        <v>26</v>
      </c>
    </row>
    <row r="76" spans="1:20" x14ac:dyDescent="0.3">
      <c r="A76" t="s">
        <v>23962</v>
      </c>
      <c r="B76" t="s">
        <v>19</v>
      </c>
      <c r="C76" t="s">
        <v>13395</v>
      </c>
      <c r="D76" t="s">
        <v>20</v>
      </c>
      <c r="E76" t="s">
        <v>21</v>
      </c>
      <c r="F76" t="s">
        <v>22</v>
      </c>
      <c r="G76" s="2">
        <v>46057</v>
      </c>
      <c r="H76" s="2">
        <v>143913648466</v>
      </c>
      <c r="I76">
        <v>46057</v>
      </c>
      <c r="J76">
        <v>34.9</v>
      </c>
      <c r="K76">
        <v>0.75</v>
      </c>
      <c r="L76">
        <v>34.15</v>
      </c>
      <c r="M76" t="s">
        <v>23963</v>
      </c>
      <c r="N76" t="s">
        <v>23</v>
      </c>
      <c r="O76">
        <v>34.9</v>
      </c>
      <c r="P76" t="s">
        <v>24</v>
      </c>
      <c r="Q76" t="s">
        <v>24</v>
      </c>
      <c r="R76" t="s">
        <v>23818</v>
      </c>
      <c r="S76" t="s">
        <v>25</v>
      </c>
      <c r="T76" t="s">
        <v>26</v>
      </c>
    </row>
    <row r="77" spans="1:20" x14ac:dyDescent="0.3">
      <c r="A77" t="s">
        <v>23964</v>
      </c>
      <c r="B77" t="s">
        <v>19</v>
      </c>
      <c r="C77" t="s">
        <v>22903</v>
      </c>
      <c r="D77" t="s">
        <v>29</v>
      </c>
      <c r="E77" t="s">
        <v>21</v>
      </c>
      <c r="F77" t="s">
        <v>22</v>
      </c>
      <c r="G77" s="2">
        <v>46057</v>
      </c>
      <c r="H77" s="2">
        <v>143913648466</v>
      </c>
      <c r="I77">
        <v>46057</v>
      </c>
      <c r="J77">
        <v>89.9</v>
      </c>
      <c r="K77">
        <v>4.84</v>
      </c>
      <c r="L77">
        <v>85.06</v>
      </c>
      <c r="M77" t="s">
        <v>23965</v>
      </c>
      <c r="N77" t="s">
        <v>30</v>
      </c>
      <c r="O77">
        <v>89.9</v>
      </c>
      <c r="P77" t="s">
        <v>24</v>
      </c>
      <c r="Q77" t="s">
        <v>24</v>
      </c>
      <c r="R77" t="s">
        <v>23818</v>
      </c>
      <c r="S77" t="s">
        <v>25</v>
      </c>
      <c r="T77" t="s">
        <v>26</v>
      </c>
    </row>
    <row r="78" spans="1:20" x14ac:dyDescent="0.3">
      <c r="A78" t="s">
        <v>23966</v>
      </c>
      <c r="B78" t="s">
        <v>19</v>
      </c>
      <c r="C78" t="s">
        <v>23619</v>
      </c>
      <c r="D78" t="s">
        <v>20</v>
      </c>
      <c r="E78" t="s">
        <v>21</v>
      </c>
      <c r="F78" t="s">
        <v>22</v>
      </c>
      <c r="G78" s="2">
        <v>46057</v>
      </c>
      <c r="H78" s="2">
        <v>143913648466</v>
      </c>
      <c r="I78">
        <v>46057</v>
      </c>
      <c r="J78">
        <v>31.9</v>
      </c>
      <c r="K78">
        <v>0.71</v>
      </c>
      <c r="L78">
        <v>31.19</v>
      </c>
      <c r="M78" t="s">
        <v>23967</v>
      </c>
      <c r="N78" t="s">
        <v>23</v>
      </c>
      <c r="O78">
        <v>31.9</v>
      </c>
      <c r="P78" t="s">
        <v>24</v>
      </c>
      <c r="Q78" t="s">
        <v>24</v>
      </c>
      <c r="R78" t="s">
        <v>23818</v>
      </c>
      <c r="S78" t="s">
        <v>25</v>
      </c>
      <c r="T78" t="s">
        <v>26</v>
      </c>
    </row>
    <row r="79" spans="1:20" x14ac:dyDescent="0.3">
      <c r="A79" t="s">
        <v>23968</v>
      </c>
      <c r="B79" t="s">
        <v>19</v>
      </c>
      <c r="C79" t="s">
        <v>21306</v>
      </c>
      <c r="D79" t="s">
        <v>27</v>
      </c>
      <c r="E79" t="s">
        <v>21</v>
      </c>
      <c r="F79" t="s">
        <v>22</v>
      </c>
      <c r="G79" s="2">
        <v>46057</v>
      </c>
      <c r="H79" s="2">
        <v>143913648466</v>
      </c>
      <c r="I79">
        <v>46057</v>
      </c>
      <c r="J79">
        <v>84.95</v>
      </c>
      <c r="K79">
        <v>1.4</v>
      </c>
      <c r="L79">
        <v>83.55</v>
      </c>
      <c r="M79" t="s">
        <v>23969</v>
      </c>
      <c r="N79" t="s">
        <v>23</v>
      </c>
      <c r="O79">
        <v>84.95</v>
      </c>
      <c r="P79" t="s">
        <v>24</v>
      </c>
      <c r="Q79" t="s">
        <v>24</v>
      </c>
      <c r="R79" t="s">
        <v>23818</v>
      </c>
      <c r="S79" t="s">
        <v>25</v>
      </c>
      <c r="T79" t="s">
        <v>26</v>
      </c>
    </row>
    <row r="80" spans="1:20" x14ac:dyDescent="0.3">
      <c r="A80" t="s">
        <v>23970</v>
      </c>
      <c r="B80" t="s">
        <v>19</v>
      </c>
      <c r="C80" t="s">
        <v>17034</v>
      </c>
      <c r="D80" t="s">
        <v>27</v>
      </c>
      <c r="E80" t="s">
        <v>21</v>
      </c>
      <c r="F80" t="s">
        <v>22</v>
      </c>
      <c r="G80" s="2">
        <v>46057</v>
      </c>
      <c r="H80" s="2">
        <v>143913648466</v>
      </c>
      <c r="I80">
        <v>46057</v>
      </c>
      <c r="J80">
        <v>44.9</v>
      </c>
      <c r="K80">
        <v>0.88</v>
      </c>
      <c r="L80">
        <v>44.02</v>
      </c>
      <c r="M80" t="s">
        <v>23971</v>
      </c>
      <c r="N80" t="s">
        <v>23</v>
      </c>
      <c r="O80">
        <v>44.9</v>
      </c>
      <c r="P80" t="s">
        <v>24</v>
      </c>
      <c r="Q80" t="s">
        <v>24</v>
      </c>
      <c r="R80" t="s">
        <v>23818</v>
      </c>
      <c r="S80" t="s">
        <v>25</v>
      </c>
      <c r="T80" t="s">
        <v>26</v>
      </c>
    </row>
    <row r="81" spans="1:20" x14ac:dyDescent="0.3">
      <c r="A81" t="s">
        <v>23972</v>
      </c>
      <c r="B81" t="s">
        <v>19</v>
      </c>
      <c r="C81" t="s">
        <v>8821</v>
      </c>
      <c r="D81" t="s">
        <v>27</v>
      </c>
      <c r="E81" t="s">
        <v>21</v>
      </c>
      <c r="F81" t="s">
        <v>22</v>
      </c>
      <c r="G81" s="2">
        <v>46057</v>
      </c>
      <c r="H81" s="2">
        <v>143913648466</v>
      </c>
      <c r="I81">
        <v>46057</v>
      </c>
      <c r="J81">
        <v>117.9</v>
      </c>
      <c r="K81">
        <v>1.83</v>
      </c>
      <c r="L81">
        <v>116.07</v>
      </c>
      <c r="M81" t="s">
        <v>23973</v>
      </c>
      <c r="N81" t="s">
        <v>23</v>
      </c>
      <c r="O81">
        <v>117.9</v>
      </c>
      <c r="P81" t="s">
        <v>24</v>
      </c>
      <c r="Q81" t="s">
        <v>24</v>
      </c>
      <c r="R81" t="s">
        <v>23818</v>
      </c>
      <c r="S81" t="s">
        <v>25</v>
      </c>
      <c r="T81" t="s">
        <v>26</v>
      </c>
    </row>
    <row r="82" spans="1:20" x14ac:dyDescent="0.3">
      <c r="A82" t="s">
        <v>23974</v>
      </c>
      <c r="B82" t="s">
        <v>19</v>
      </c>
      <c r="C82" t="s">
        <v>20734</v>
      </c>
      <c r="D82" t="s">
        <v>27</v>
      </c>
      <c r="E82" t="s">
        <v>21</v>
      </c>
      <c r="F82" t="s">
        <v>22</v>
      </c>
      <c r="G82" s="2">
        <v>46057</v>
      </c>
      <c r="H82" s="2">
        <v>143913648466</v>
      </c>
      <c r="I82">
        <v>46057</v>
      </c>
      <c r="J82">
        <v>84.95</v>
      </c>
      <c r="K82">
        <v>1.4</v>
      </c>
      <c r="L82">
        <v>83.55</v>
      </c>
      <c r="M82" t="s">
        <v>23975</v>
      </c>
      <c r="N82" t="s">
        <v>23</v>
      </c>
      <c r="O82">
        <v>84.95</v>
      </c>
      <c r="P82" t="s">
        <v>24</v>
      </c>
      <c r="Q82" t="s">
        <v>24</v>
      </c>
      <c r="R82" t="s">
        <v>23818</v>
      </c>
      <c r="S82" t="s">
        <v>25</v>
      </c>
      <c r="T82" t="s">
        <v>26</v>
      </c>
    </row>
    <row r="83" spans="1:20" x14ac:dyDescent="0.3">
      <c r="A83" t="s">
        <v>23976</v>
      </c>
      <c r="B83" t="s">
        <v>19</v>
      </c>
      <c r="C83" t="s">
        <v>17794</v>
      </c>
      <c r="D83" t="s">
        <v>27</v>
      </c>
      <c r="E83" t="s">
        <v>21</v>
      </c>
      <c r="F83" t="s">
        <v>22</v>
      </c>
      <c r="G83" s="2">
        <v>46057</v>
      </c>
      <c r="H83" s="2">
        <v>143913648466</v>
      </c>
      <c r="I83">
        <v>46057</v>
      </c>
      <c r="J83">
        <v>93.8</v>
      </c>
      <c r="K83">
        <v>1.52</v>
      </c>
      <c r="L83">
        <v>92.28</v>
      </c>
      <c r="M83" t="s">
        <v>23977</v>
      </c>
      <c r="N83" t="s">
        <v>23</v>
      </c>
      <c r="O83">
        <v>93.8</v>
      </c>
      <c r="P83" t="s">
        <v>24</v>
      </c>
      <c r="Q83" t="s">
        <v>24</v>
      </c>
      <c r="R83" t="s">
        <v>23818</v>
      </c>
      <c r="S83" t="s">
        <v>25</v>
      </c>
      <c r="T83" t="s">
        <v>26</v>
      </c>
    </row>
    <row r="84" spans="1:20" x14ac:dyDescent="0.3">
      <c r="A84" t="s">
        <v>23978</v>
      </c>
      <c r="B84" t="s">
        <v>19</v>
      </c>
      <c r="C84" t="s">
        <v>9415</v>
      </c>
      <c r="D84" t="s">
        <v>27</v>
      </c>
      <c r="E84" t="s">
        <v>21</v>
      </c>
      <c r="F84" t="s">
        <v>22</v>
      </c>
      <c r="G84" s="2">
        <v>46057</v>
      </c>
      <c r="H84" s="2">
        <v>143913648466</v>
      </c>
      <c r="I84">
        <v>46057</v>
      </c>
      <c r="J84">
        <v>127.9</v>
      </c>
      <c r="K84">
        <v>1.96</v>
      </c>
      <c r="L84">
        <v>125.94</v>
      </c>
      <c r="M84" t="s">
        <v>23979</v>
      </c>
      <c r="N84" t="s">
        <v>23</v>
      </c>
      <c r="O84">
        <v>127.9</v>
      </c>
      <c r="P84" t="s">
        <v>24</v>
      </c>
      <c r="Q84" t="s">
        <v>24</v>
      </c>
      <c r="R84" t="s">
        <v>23818</v>
      </c>
      <c r="S84" t="s">
        <v>25</v>
      </c>
      <c r="T84" t="s">
        <v>26</v>
      </c>
    </row>
    <row r="85" spans="1:20" x14ac:dyDescent="0.3">
      <c r="A85" t="s">
        <v>23980</v>
      </c>
      <c r="B85" t="s">
        <v>28</v>
      </c>
      <c r="C85" t="s">
        <v>16125</v>
      </c>
      <c r="D85" t="s">
        <v>20</v>
      </c>
      <c r="E85" t="s">
        <v>21</v>
      </c>
      <c r="F85" t="s">
        <v>22</v>
      </c>
      <c r="G85" s="2">
        <v>46056</v>
      </c>
      <c r="H85" s="2">
        <v>143845130578</v>
      </c>
      <c r="I85">
        <v>46056</v>
      </c>
      <c r="J85">
        <v>-8.7899999999999991</v>
      </c>
      <c r="K85">
        <v>0</v>
      </c>
      <c r="L85">
        <v>-8.7899999999999991</v>
      </c>
      <c r="M85" t="s">
        <v>23981</v>
      </c>
      <c r="N85" t="s">
        <v>23</v>
      </c>
      <c r="O85">
        <v>8.7899999999999991</v>
      </c>
      <c r="P85" t="s">
        <v>24</v>
      </c>
      <c r="Q85" t="s">
        <v>24</v>
      </c>
      <c r="R85" t="s">
        <v>23818</v>
      </c>
      <c r="S85" t="s">
        <v>25</v>
      </c>
      <c r="T85" t="s">
        <v>26</v>
      </c>
    </row>
    <row r="86" spans="1:20" x14ac:dyDescent="0.3">
      <c r="A86" t="s">
        <v>23982</v>
      </c>
      <c r="B86" t="s">
        <v>28</v>
      </c>
      <c r="C86" t="s">
        <v>15982</v>
      </c>
      <c r="D86" t="s">
        <v>29</v>
      </c>
      <c r="E86" t="s">
        <v>21</v>
      </c>
      <c r="F86" t="s">
        <v>22</v>
      </c>
      <c r="G86" s="2">
        <v>46056</v>
      </c>
      <c r="H86" s="2">
        <v>143845130578</v>
      </c>
      <c r="I86">
        <v>46052</v>
      </c>
      <c r="J86">
        <v>-50.37</v>
      </c>
      <c r="K86">
        <v>0</v>
      </c>
      <c r="L86">
        <v>-50.37</v>
      </c>
      <c r="M86" t="s">
        <v>23983</v>
      </c>
      <c r="N86" t="s">
        <v>30</v>
      </c>
      <c r="O86">
        <v>50.37</v>
      </c>
      <c r="P86" t="s">
        <v>24</v>
      </c>
      <c r="Q86" t="s">
        <v>24</v>
      </c>
      <c r="R86" t="s">
        <v>23818</v>
      </c>
      <c r="S86" t="s">
        <v>25</v>
      </c>
      <c r="T86" t="s">
        <v>26</v>
      </c>
    </row>
    <row r="87" spans="1:20" x14ac:dyDescent="0.3">
      <c r="A87" t="s">
        <v>23984</v>
      </c>
      <c r="B87" t="s">
        <v>19</v>
      </c>
      <c r="C87" t="s">
        <v>22513</v>
      </c>
      <c r="D87" t="s">
        <v>27</v>
      </c>
      <c r="E87" t="s">
        <v>21</v>
      </c>
      <c r="F87" t="s">
        <v>22</v>
      </c>
      <c r="G87" s="2">
        <v>46057</v>
      </c>
      <c r="H87" s="2">
        <v>143913648466</v>
      </c>
      <c r="I87">
        <v>46057</v>
      </c>
      <c r="J87">
        <v>718.61</v>
      </c>
      <c r="K87">
        <v>9.64</v>
      </c>
      <c r="L87">
        <v>708.97</v>
      </c>
      <c r="M87" t="s">
        <v>23985</v>
      </c>
      <c r="N87" t="s">
        <v>23</v>
      </c>
      <c r="O87">
        <v>718.61</v>
      </c>
      <c r="P87" t="s">
        <v>24</v>
      </c>
      <c r="Q87" t="s">
        <v>24</v>
      </c>
      <c r="R87" t="s">
        <v>23818</v>
      </c>
      <c r="S87" t="s">
        <v>25</v>
      </c>
      <c r="T87" t="s">
        <v>26</v>
      </c>
    </row>
    <row r="88" spans="1:20" x14ac:dyDescent="0.3">
      <c r="A88" t="s">
        <v>23986</v>
      </c>
      <c r="B88" t="s">
        <v>19</v>
      </c>
      <c r="C88" t="s">
        <v>14115</v>
      </c>
      <c r="D88" t="s">
        <v>27</v>
      </c>
      <c r="E88" t="s">
        <v>21</v>
      </c>
      <c r="F88" t="s">
        <v>22</v>
      </c>
      <c r="G88" s="2">
        <v>46057</v>
      </c>
      <c r="H88" s="2">
        <v>143913648466</v>
      </c>
      <c r="I88">
        <v>46057</v>
      </c>
      <c r="J88">
        <v>49.9</v>
      </c>
      <c r="K88">
        <v>0.95</v>
      </c>
      <c r="L88">
        <v>48.95</v>
      </c>
      <c r="M88" t="s">
        <v>23987</v>
      </c>
      <c r="N88" t="s">
        <v>23</v>
      </c>
      <c r="O88">
        <v>49.9</v>
      </c>
      <c r="P88" t="s">
        <v>24</v>
      </c>
      <c r="Q88" t="s">
        <v>24</v>
      </c>
      <c r="R88" t="s">
        <v>23818</v>
      </c>
      <c r="S88" t="s">
        <v>25</v>
      </c>
      <c r="T88" t="s">
        <v>26</v>
      </c>
    </row>
    <row r="89" spans="1:20" x14ac:dyDescent="0.3">
      <c r="A89" t="s">
        <v>23988</v>
      </c>
      <c r="B89" t="s">
        <v>19</v>
      </c>
      <c r="C89" t="s">
        <v>18723</v>
      </c>
      <c r="D89" t="s">
        <v>29</v>
      </c>
      <c r="E89" t="s">
        <v>21</v>
      </c>
      <c r="F89" t="s">
        <v>22</v>
      </c>
      <c r="G89" s="2">
        <v>46057</v>
      </c>
      <c r="H89" s="2">
        <v>143913648466</v>
      </c>
      <c r="I89">
        <v>46057</v>
      </c>
      <c r="J89">
        <v>106.11</v>
      </c>
      <c r="K89">
        <v>5.64</v>
      </c>
      <c r="L89">
        <v>100.47</v>
      </c>
      <c r="M89" t="s">
        <v>23989</v>
      </c>
      <c r="N89" t="s">
        <v>30</v>
      </c>
      <c r="O89">
        <v>106.11</v>
      </c>
      <c r="P89" t="s">
        <v>24</v>
      </c>
      <c r="Q89" t="s">
        <v>24</v>
      </c>
      <c r="R89" t="s">
        <v>23818</v>
      </c>
      <c r="S89" t="s">
        <v>25</v>
      </c>
      <c r="T89" t="s">
        <v>26</v>
      </c>
    </row>
    <row r="90" spans="1:20" x14ac:dyDescent="0.3">
      <c r="A90" t="s">
        <v>23990</v>
      </c>
      <c r="B90" t="s">
        <v>19</v>
      </c>
      <c r="C90" t="s">
        <v>18554</v>
      </c>
      <c r="D90" t="s">
        <v>27</v>
      </c>
      <c r="E90" t="s">
        <v>21</v>
      </c>
      <c r="F90" t="s">
        <v>22</v>
      </c>
      <c r="G90" s="2">
        <v>46057</v>
      </c>
      <c r="H90" s="2">
        <v>143913648466</v>
      </c>
      <c r="I90">
        <v>46057</v>
      </c>
      <c r="J90">
        <v>29.9</v>
      </c>
      <c r="K90">
        <v>0.69</v>
      </c>
      <c r="L90">
        <v>29.21</v>
      </c>
      <c r="M90" t="s">
        <v>23991</v>
      </c>
      <c r="N90" t="s">
        <v>23</v>
      </c>
      <c r="O90">
        <v>29.9</v>
      </c>
      <c r="P90" t="s">
        <v>24</v>
      </c>
      <c r="Q90" t="s">
        <v>24</v>
      </c>
      <c r="R90" t="s">
        <v>23818</v>
      </c>
      <c r="S90" t="s">
        <v>25</v>
      </c>
      <c r="T90" t="s">
        <v>26</v>
      </c>
    </row>
    <row r="91" spans="1:20" x14ac:dyDescent="0.3">
      <c r="A91" t="s">
        <v>23992</v>
      </c>
      <c r="B91" t="s">
        <v>19</v>
      </c>
      <c r="C91" t="s">
        <v>21544</v>
      </c>
      <c r="D91" t="s">
        <v>20</v>
      </c>
      <c r="E91" t="s">
        <v>21</v>
      </c>
      <c r="F91" t="s">
        <v>22</v>
      </c>
      <c r="G91" s="2">
        <v>46057</v>
      </c>
      <c r="H91" s="2">
        <v>143913648466</v>
      </c>
      <c r="I91">
        <v>46057</v>
      </c>
      <c r="J91">
        <v>49.9</v>
      </c>
      <c r="K91">
        <v>0.95</v>
      </c>
      <c r="L91">
        <v>48.95</v>
      </c>
      <c r="M91" t="s">
        <v>23993</v>
      </c>
      <c r="N91" t="s">
        <v>23</v>
      </c>
      <c r="O91">
        <v>49.9</v>
      </c>
      <c r="P91" t="s">
        <v>24</v>
      </c>
      <c r="Q91" t="s">
        <v>24</v>
      </c>
      <c r="R91" t="s">
        <v>23818</v>
      </c>
      <c r="S91" t="s">
        <v>25</v>
      </c>
      <c r="T91" t="s">
        <v>26</v>
      </c>
    </row>
    <row r="92" spans="1:20" x14ac:dyDescent="0.3">
      <c r="A92" t="s">
        <v>23994</v>
      </c>
      <c r="B92" t="s">
        <v>19</v>
      </c>
      <c r="C92" t="s">
        <v>22026</v>
      </c>
      <c r="D92" t="s">
        <v>27</v>
      </c>
      <c r="E92" t="s">
        <v>21</v>
      </c>
      <c r="F92" t="s">
        <v>22</v>
      </c>
      <c r="G92" s="2">
        <v>46057</v>
      </c>
      <c r="H92" s="2">
        <v>143913648466</v>
      </c>
      <c r="I92">
        <v>46057</v>
      </c>
      <c r="J92">
        <v>29.9</v>
      </c>
      <c r="K92">
        <v>0.69</v>
      </c>
      <c r="L92">
        <v>29.21</v>
      </c>
      <c r="M92" t="s">
        <v>23995</v>
      </c>
      <c r="N92" t="s">
        <v>23</v>
      </c>
      <c r="O92">
        <v>29.9</v>
      </c>
      <c r="P92" t="s">
        <v>24</v>
      </c>
      <c r="Q92" t="s">
        <v>24</v>
      </c>
      <c r="R92" t="s">
        <v>23818</v>
      </c>
      <c r="S92" t="s">
        <v>25</v>
      </c>
      <c r="T92" t="s">
        <v>26</v>
      </c>
    </row>
    <row r="93" spans="1:20" x14ac:dyDescent="0.3">
      <c r="A93" t="s">
        <v>23996</v>
      </c>
      <c r="B93" t="s">
        <v>19</v>
      </c>
      <c r="C93" t="s">
        <v>10347</v>
      </c>
      <c r="D93" t="s">
        <v>27</v>
      </c>
      <c r="E93" t="s">
        <v>21</v>
      </c>
      <c r="F93" t="s">
        <v>22</v>
      </c>
      <c r="G93" s="2">
        <v>46057</v>
      </c>
      <c r="H93" s="2">
        <v>143913648466</v>
      </c>
      <c r="I93">
        <v>46057</v>
      </c>
      <c r="J93">
        <v>17.899999999999999</v>
      </c>
      <c r="K93">
        <v>0.53</v>
      </c>
      <c r="L93">
        <v>17.37</v>
      </c>
      <c r="M93" t="s">
        <v>23997</v>
      </c>
      <c r="N93" t="s">
        <v>23</v>
      </c>
      <c r="O93">
        <v>17.899999999999999</v>
      </c>
      <c r="P93" t="s">
        <v>24</v>
      </c>
      <c r="Q93" t="s">
        <v>24</v>
      </c>
      <c r="R93" t="s">
        <v>23818</v>
      </c>
      <c r="S93" t="s">
        <v>25</v>
      </c>
      <c r="T93" t="s">
        <v>26</v>
      </c>
    </row>
    <row r="94" spans="1:20" x14ac:dyDescent="0.3">
      <c r="A94" t="s">
        <v>23998</v>
      </c>
      <c r="B94" t="s">
        <v>19</v>
      </c>
      <c r="C94" t="s">
        <v>22984</v>
      </c>
      <c r="D94" t="s">
        <v>27</v>
      </c>
      <c r="E94" t="s">
        <v>21</v>
      </c>
      <c r="F94" t="s">
        <v>22</v>
      </c>
      <c r="G94" s="2">
        <v>46056</v>
      </c>
      <c r="H94" s="2">
        <v>143845130578</v>
      </c>
      <c r="I94">
        <v>46056</v>
      </c>
      <c r="J94">
        <v>117.9</v>
      </c>
      <c r="K94">
        <v>1.83</v>
      </c>
      <c r="L94">
        <v>116.07</v>
      </c>
      <c r="M94" t="s">
        <v>23999</v>
      </c>
      <c r="N94" t="s">
        <v>23</v>
      </c>
      <c r="O94">
        <v>117.9</v>
      </c>
      <c r="P94" t="s">
        <v>24</v>
      </c>
      <c r="Q94" t="s">
        <v>24</v>
      </c>
      <c r="R94" t="s">
        <v>23818</v>
      </c>
      <c r="S94" t="s">
        <v>25</v>
      </c>
      <c r="T94" t="s">
        <v>26</v>
      </c>
    </row>
    <row r="95" spans="1:20" x14ac:dyDescent="0.3">
      <c r="A95" t="s">
        <v>24000</v>
      </c>
      <c r="B95" t="s">
        <v>19</v>
      </c>
      <c r="C95" t="s">
        <v>14495</v>
      </c>
      <c r="D95" t="s">
        <v>20</v>
      </c>
      <c r="E95" t="s">
        <v>21</v>
      </c>
      <c r="F95" t="s">
        <v>22</v>
      </c>
      <c r="G95" s="2">
        <v>46056</v>
      </c>
      <c r="H95" s="2">
        <v>143845130578</v>
      </c>
      <c r="I95">
        <v>46056</v>
      </c>
      <c r="J95">
        <v>37.9</v>
      </c>
      <c r="K95">
        <v>0.79</v>
      </c>
      <c r="L95">
        <v>37.11</v>
      </c>
      <c r="M95" t="s">
        <v>24001</v>
      </c>
      <c r="N95" t="s">
        <v>23</v>
      </c>
      <c r="O95">
        <v>37.9</v>
      </c>
      <c r="P95" t="s">
        <v>24</v>
      </c>
      <c r="Q95" t="s">
        <v>24</v>
      </c>
      <c r="R95" t="s">
        <v>23818</v>
      </c>
      <c r="S95" t="s">
        <v>25</v>
      </c>
      <c r="T95" t="s">
        <v>26</v>
      </c>
    </row>
    <row r="96" spans="1:20" x14ac:dyDescent="0.3">
      <c r="A96" t="s">
        <v>24002</v>
      </c>
      <c r="B96" t="s">
        <v>19</v>
      </c>
      <c r="C96" t="s">
        <v>9072</v>
      </c>
      <c r="D96" t="s">
        <v>29</v>
      </c>
      <c r="E96" t="s">
        <v>21</v>
      </c>
      <c r="F96" t="s">
        <v>22</v>
      </c>
      <c r="G96" s="2">
        <v>46056</v>
      </c>
      <c r="H96" s="2">
        <v>143845130578</v>
      </c>
      <c r="I96">
        <v>46056</v>
      </c>
      <c r="J96">
        <v>77.31</v>
      </c>
      <c r="K96">
        <v>4.21</v>
      </c>
      <c r="L96">
        <v>73.099999999999994</v>
      </c>
      <c r="M96" t="s">
        <v>24003</v>
      </c>
      <c r="N96" t="s">
        <v>30</v>
      </c>
      <c r="O96">
        <v>77.31</v>
      </c>
      <c r="P96" t="s">
        <v>24</v>
      </c>
      <c r="Q96" t="s">
        <v>24</v>
      </c>
      <c r="R96" t="s">
        <v>23818</v>
      </c>
      <c r="S96" t="s">
        <v>25</v>
      </c>
      <c r="T96" t="s">
        <v>26</v>
      </c>
    </row>
    <row r="97" spans="1:20" x14ac:dyDescent="0.3">
      <c r="A97" t="s">
        <v>24004</v>
      </c>
      <c r="B97" t="s">
        <v>19</v>
      </c>
      <c r="C97" t="s">
        <v>21224</v>
      </c>
      <c r="D97" t="s">
        <v>27</v>
      </c>
      <c r="E97" t="s">
        <v>21</v>
      </c>
      <c r="F97" t="s">
        <v>22</v>
      </c>
      <c r="G97" s="2">
        <v>46056</v>
      </c>
      <c r="H97" s="2">
        <v>143845130578</v>
      </c>
      <c r="I97">
        <v>46056</v>
      </c>
      <c r="J97">
        <v>58.85</v>
      </c>
      <c r="K97">
        <v>1.07</v>
      </c>
      <c r="L97">
        <v>57.78</v>
      </c>
      <c r="M97" t="s">
        <v>24005</v>
      </c>
      <c r="N97" t="s">
        <v>23</v>
      </c>
      <c r="O97">
        <v>58.85</v>
      </c>
      <c r="P97" t="s">
        <v>24</v>
      </c>
      <c r="Q97" t="s">
        <v>24</v>
      </c>
      <c r="R97" t="s">
        <v>23818</v>
      </c>
      <c r="S97" t="s">
        <v>25</v>
      </c>
      <c r="T97" t="s">
        <v>26</v>
      </c>
    </row>
    <row r="98" spans="1:20" x14ac:dyDescent="0.3">
      <c r="A98" t="s">
        <v>24006</v>
      </c>
      <c r="B98" t="s">
        <v>19</v>
      </c>
      <c r="C98" t="s">
        <v>19678</v>
      </c>
      <c r="D98" t="s">
        <v>20</v>
      </c>
      <c r="E98" t="s">
        <v>21</v>
      </c>
      <c r="F98" t="s">
        <v>22</v>
      </c>
      <c r="G98" s="2">
        <v>46056</v>
      </c>
      <c r="H98" s="2">
        <v>143845130578</v>
      </c>
      <c r="I98">
        <v>46056</v>
      </c>
      <c r="J98">
        <v>52.56</v>
      </c>
      <c r="K98">
        <v>0.98</v>
      </c>
      <c r="L98">
        <v>51.58</v>
      </c>
      <c r="M98" t="s">
        <v>24007</v>
      </c>
      <c r="N98" t="s">
        <v>23</v>
      </c>
      <c r="O98">
        <v>52.56</v>
      </c>
      <c r="P98" t="s">
        <v>24</v>
      </c>
      <c r="Q98" t="s">
        <v>24</v>
      </c>
      <c r="R98" t="s">
        <v>23818</v>
      </c>
      <c r="S98" t="s">
        <v>25</v>
      </c>
      <c r="T98" t="s">
        <v>26</v>
      </c>
    </row>
    <row r="99" spans="1:20" x14ac:dyDescent="0.3">
      <c r="A99" t="s">
        <v>24008</v>
      </c>
      <c r="B99" t="s">
        <v>19</v>
      </c>
      <c r="C99" t="s">
        <v>22808</v>
      </c>
      <c r="D99" t="s">
        <v>27</v>
      </c>
      <c r="E99" t="s">
        <v>21</v>
      </c>
      <c r="F99" t="s">
        <v>22</v>
      </c>
      <c r="G99" s="2">
        <v>46056</v>
      </c>
      <c r="H99" s="2">
        <v>143845130578</v>
      </c>
      <c r="I99">
        <v>46056</v>
      </c>
      <c r="J99">
        <v>59.9</v>
      </c>
      <c r="K99">
        <v>1.08</v>
      </c>
      <c r="L99">
        <v>58.82</v>
      </c>
      <c r="M99" t="s">
        <v>24009</v>
      </c>
      <c r="N99" t="s">
        <v>23</v>
      </c>
      <c r="O99">
        <v>59.9</v>
      </c>
      <c r="P99" t="s">
        <v>24</v>
      </c>
      <c r="Q99" t="s">
        <v>24</v>
      </c>
      <c r="R99" t="s">
        <v>23818</v>
      </c>
      <c r="S99" t="s">
        <v>25</v>
      </c>
      <c r="T99" t="s">
        <v>26</v>
      </c>
    </row>
    <row r="100" spans="1:20" x14ac:dyDescent="0.3">
      <c r="A100" t="s">
        <v>24010</v>
      </c>
      <c r="B100" t="s">
        <v>19</v>
      </c>
      <c r="C100" t="s">
        <v>9463</v>
      </c>
      <c r="D100" t="s">
        <v>20</v>
      </c>
      <c r="E100" t="s">
        <v>21</v>
      </c>
      <c r="F100" t="s">
        <v>22</v>
      </c>
      <c r="G100" s="2">
        <v>46056</v>
      </c>
      <c r="H100" s="2">
        <v>143845130578</v>
      </c>
      <c r="I100">
        <v>46056</v>
      </c>
      <c r="J100">
        <v>67.95</v>
      </c>
      <c r="K100">
        <v>1.18</v>
      </c>
      <c r="L100">
        <v>66.77</v>
      </c>
      <c r="M100" t="s">
        <v>24011</v>
      </c>
      <c r="N100" t="s">
        <v>23</v>
      </c>
      <c r="O100">
        <v>67.95</v>
      </c>
      <c r="P100" t="s">
        <v>24</v>
      </c>
      <c r="Q100" t="s">
        <v>24</v>
      </c>
      <c r="R100" t="s">
        <v>23818</v>
      </c>
      <c r="S100" t="s">
        <v>25</v>
      </c>
      <c r="T100" t="s">
        <v>26</v>
      </c>
    </row>
    <row r="101" spans="1:20" x14ac:dyDescent="0.3">
      <c r="A101" t="s">
        <v>24012</v>
      </c>
      <c r="B101" t="s">
        <v>28</v>
      </c>
      <c r="C101" t="s">
        <v>18150</v>
      </c>
      <c r="D101" t="s">
        <v>20</v>
      </c>
      <c r="E101" t="s">
        <v>21</v>
      </c>
      <c r="F101" t="s">
        <v>22</v>
      </c>
      <c r="G101" s="2">
        <v>46056</v>
      </c>
      <c r="H101" s="2">
        <v>143845130578</v>
      </c>
      <c r="I101">
        <v>46056</v>
      </c>
      <c r="J101">
        <v>-47.9</v>
      </c>
      <c r="K101">
        <v>0</v>
      </c>
      <c r="L101">
        <v>-47.9</v>
      </c>
      <c r="M101" t="s">
        <v>24013</v>
      </c>
      <c r="N101" t="s">
        <v>23</v>
      </c>
      <c r="O101">
        <v>47.9</v>
      </c>
      <c r="P101" t="s">
        <v>24</v>
      </c>
      <c r="Q101" t="s">
        <v>24</v>
      </c>
      <c r="R101" t="s">
        <v>23818</v>
      </c>
      <c r="S101" t="s">
        <v>25</v>
      </c>
      <c r="T101" t="s">
        <v>26</v>
      </c>
    </row>
    <row r="102" spans="1:20" x14ac:dyDescent="0.3">
      <c r="A102" t="s">
        <v>24014</v>
      </c>
      <c r="B102" t="s">
        <v>19</v>
      </c>
      <c r="C102" t="s">
        <v>20525</v>
      </c>
      <c r="D102" t="s">
        <v>27</v>
      </c>
      <c r="E102" t="s">
        <v>21</v>
      </c>
      <c r="F102" t="s">
        <v>22</v>
      </c>
      <c r="G102" s="2">
        <v>46056</v>
      </c>
      <c r="H102" s="2">
        <v>143845130578</v>
      </c>
      <c r="I102">
        <v>46056</v>
      </c>
      <c r="J102">
        <v>293.7</v>
      </c>
      <c r="K102">
        <v>4.12</v>
      </c>
      <c r="L102">
        <v>289.58</v>
      </c>
      <c r="M102" t="s">
        <v>24015</v>
      </c>
      <c r="N102" t="s">
        <v>23</v>
      </c>
      <c r="O102">
        <v>293.7</v>
      </c>
      <c r="P102" t="s">
        <v>24</v>
      </c>
      <c r="Q102" t="s">
        <v>24</v>
      </c>
      <c r="R102" t="s">
        <v>23818</v>
      </c>
      <c r="S102" t="s">
        <v>25</v>
      </c>
      <c r="T102" t="s">
        <v>26</v>
      </c>
    </row>
    <row r="103" spans="1:20" x14ac:dyDescent="0.3">
      <c r="A103" t="s">
        <v>24016</v>
      </c>
      <c r="B103" t="s">
        <v>19</v>
      </c>
      <c r="C103" t="s">
        <v>14340</v>
      </c>
      <c r="D103" t="s">
        <v>29</v>
      </c>
      <c r="E103" t="s">
        <v>21</v>
      </c>
      <c r="F103" t="s">
        <v>22</v>
      </c>
      <c r="G103" s="2">
        <v>46056</v>
      </c>
      <c r="H103" s="2">
        <v>143845130578</v>
      </c>
      <c r="I103">
        <v>46056</v>
      </c>
      <c r="J103">
        <v>31.9</v>
      </c>
      <c r="K103">
        <v>1.94</v>
      </c>
      <c r="L103">
        <v>29.96</v>
      </c>
      <c r="M103" t="s">
        <v>24017</v>
      </c>
      <c r="N103" t="s">
        <v>30</v>
      </c>
      <c r="O103">
        <v>31.9</v>
      </c>
      <c r="P103" t="s">
        <v>24</v>
      </c>
      <c r="Q103" t="s">
        <v>24</v>
      </c>
      <c r="R103" t="s">
        <v>23818</v>
      </c>
      <c r="S103" t="s">
        <v>25</v>
      </c>
      <c r="T103" t="s">
        <v>26</v>
      </c>
    </row>
    <row r="104" spans="1:20" x14ac:dyDescent="0.3">
      <c r="A104" t="s">
        <v>24018</v>
      </c>
      <c r="B104" t="s">
        <v>19</v>
      </c>
      <c r="C104" t="s">
        <v>17592</v>
      </c>
      <c r="D104" t="s">
        <v>29</v>
      </c>
      <c r="E104" t="s">
        <v>21</v>
      </c>
      <c r="F104" t="s">
        <v>22</v>
      </c>
      <c r="G104" s="2">
        <v>46056</v>
      </c>
      <c r="H104" s="2">
        <v>143845130578</v>
      </c>
      <c r="I104">
        <v>46056</v>
      </c>
      <c r="J104">
        <v>67.95</v>
      </c>
      <c r="K104">
        <v>3.74</v>
      </c>
      <c r="L104">
        <v>64.209999999999994</v>
      </c>
      <c r="M104" t="s">
        <v>24019</v>
      </c>
      <c r="N104" t="s">
        <v>30</v>
      </c>
      <c r="O104">
        <v>67.95</v>
      </c>
      <c r="P104" t="s">
        <v>24</v>
      </c>
      <c r="Q104" t="s">
        <v>24</v>
      </c>
      <c r="R104" t="s">
        <v>23818</v>
      </c>
      <c r="S104" t="s">
        <v>25</v>
      </c>
      <c r="T104" t="s">
        <v>26</v>
      </c>
    </row>
    <row r="105" spans="1:20" x14ac:dyDescent="0.3">
      <c r="A105" t="s">
        <v>24020</v>
      </c>
      <c r="B105" t="s">
        <v>19</v>
      </c>
      <c r="C105" t="s">
        <v>16386</v>
      </c>
      <c r="D105" t="s">
        <v>20</v>
      </c>
      <c r="E105" t="s">
        <v>21</v>
      </c>
      <c r="F105" t="s">
        <v>22</v>
      </c>
      <c r="G105" s="2">
        <v>46056</v>
      </c>
      <c r="H105" s="2">
        <v>143845130578</v>
      </c>
      <c r="I105">
        <v>46056</v>
      </c>
      <c r="J105">
        <v>100.9</v>
      </c>
      <c r="K105">
        <v>1.61</v>
      </c>
      <c r="L105">
        <v>99.29</v>
      </c>
      <c r="M105" t="s">
        <v>24021</v>
      </c>
      <c r="N105" t="s">
        <v>23</v>
      </c>
      <c r="O105">
        <v>100.9</v>
      </c>
      <c r="P105" t="s">
        <v>24</v>
      </c>
      <c r="Q105" t="s">
        <v>24</v>
      </c>
      <c r="R105" t="s">
        <v>23818</v>
      </c>
      <c r="S105" t="s">
        <v>25</v>
      </c>
      <c r="T105" t="s">
        <v>26</v>
      </c>
    </row>
    <row r="106" spans="1:20" x14ac:dyDescent="0.3">
      <c r="A106" t="s">
        <v>24022</v>
      </c>
      <c r="B106" t="s">
        <v>19</v>
      </c>
      <c r="C106" t="s">
        <v>11703</v>
      </c>
      <c r="D106" t="s">
        <v>27</v>
      </c>
      <c r="E106" t="s">
        <v>21</v>
      </c>
      <c r="F106" t="s">
        <v>22</v>
      </c>
      <c r="G106" s="2">
        <v>46056</v>
      </c>
      <c r="H106" s="2">
        <v>143845130578</v>
      </c>
      <c r="I106">
        <v>46056</v>
      </c>
      <c r="J106">
        <v>92.85</v>
      </c>
      <c r="K106">
        <v>1.51</v>
      </c>
      <c r="L106">
        <v>91.34</v>
      </c>
      <c r="M106" t="s">
        <v>24023</v>
      </c>
      <c r="N106" t="s">
        <v>23</v>
      </c>
      <c r="O106">
        <v>92.85</v>
      </c>
      <c r="P106" t="s">
        <v>24</v>
      </c>
      <c r="Q106" t="s">
        <v>24</v>
      </c>
      <c r="R106" t="s">
        <v>23818</v>
      </c>
      <c r="S106" t="s">
        <v>25</v>
      </c>
      <c r="T106" t="s">
        <v>26</v>
      </c>
    </row>
    <row r="107" spans="1:20" x14ac:dyDescent="0.3">
      <c r="A107" t="s">
        <v>24024</v>
      </c>
      <c r="B107" t="s">
        <v>19</v>
      </c>
      <c r="C107" t="s">
        <v>16125</v>
      </c>
      <c r="D107" t="s">
        <v>20</v>
      </c>
      <c r="E107" t="s">
        <v>21</v>
      </c>
      <c r="F107" t="s">
        <v>22</v>
      </c>
      <c r="G107" s="2">
        <v>46056</v>
      </c>
      <c r="H107" s="2">
        <v>143845130578</v>
      </c>
      <c r="I107">
        <v>46056</v>
      </c>
      <c r="J107">
        <v>87.9</v>
      </c>
      <c r="K107">
        <v>1.44</v>
      </c>
      <c r="L107">
        <v>86.46</v>
      </c>
      <c r="M107" t="s">
        <v>23981</v>
      </c>
      <c r="N107" t="s">
        <v>23</v>
      </c>
      <c r="O107">
        <v>87.9</v>
      </c>
      <c r="P107" t="s">
        <v>24</v>
      </c>
      <c r="Q107" t="s">
        <v>24</v>
      </c>
      <c r="R107" t="s">
        <v>23818</v>
      </c>
      <c r="S107" t="s">
        <v>25</v>
      </c>
      <c r="T107" t="s">
        <v>26</v>
      </c>
    </row>
    <row r="108" spans="1:20" x14ac:dyDescent="0.3">
      <c r="A108" t="s">
        <v>24025</v>
      </c>
      <c r="B108" t="s">
        <v>19</v>
      </c>
      <c r="C108" t="s">
        <v>15431</v>
      </c>
      <c r="D108" t="s">
        <v>20</v>
      </c>
      <c r="E108" t="s">
        <v>21</v>
      </c>
      <c r="F108" t="s">
        <v>22</v>
      </c>
      <c r="G108" s="2">
        <v>46056</v>
      </c>
      <c r="H108" s="2">
        <v>143845130578</v>
      </c>
      <c r="I108">
        <v>46056</v>
      </c>
      <c r="J108">
        <v>80.91</v>
      </c>
      <c r="K108">
        <v>1.35</v>
      </c>
      <c r="L108">
        <v>79.56</v>
      </c>
      <c r="M108" t="s">
        <v>24026</v>
      </c>
      <c r="N108" t="s">
        <v>23</v>
      </c>
      <c r="O108">
        <v>80.91</v>
      </c>
      <c r="P108" t="s">
        <v>24</v>
      </c>
      <c r="Q108" t="s">
        <v>24</v>
      </c>
      <c r="R108" t="s">
        <v>23818</v>
      </c>
      <c r="S108" t="s">
        <v>25</v>
      </c>
      <c r="T108" t="s">
        <v>26</v>
      </c>
    </row>
    <row r="109" spans="1:20" x14ac:dyDescent="0.3">
      <c r="A109" t="s">
        <v>24027</v>
      </c>
      <c r="B109" t="s">
        <v>19</v>
      </c>
      <c r="C109" t="s">
        <v>18150</v>
      </c>
      <c r="D109" t="s">
        <v>20</v>
      </c>
      <c r="E109" t="s">
        <v>21</v>
      </c>
      <c r="F109" t="s">
        <v>22</v>
      </c>
      <c r="G109" s="2">
        <v>46056</v>
      </c>
      <c r="H109" s="2">
        <v>143845130578</v>
      </c>
      <c r="I109">
        <v>46056</v>
      </c>
      <c r="J109">
        <v>47.9</v>
      </c>
      <c r="K109">
        <v>0.92</v>
      </c>
      <c r="L109">
        <v>46.98</v>
      </c>
      <c r="M109" t="s">
        <v>24013</v>
      </c>
      <c r="N109" t="s">
        <v>23</v>
      </c>
      <c r="O109">
        <v>47.9</v>
      </c>
      <c r="P109" t="s">
        <v>24</v>
      </c>
      <c r="Q109" t="s">
        <v>24</v>
      </c>
      <c r="R109" t="s">
        <v>23818</v>
      </c>
      <c r="S109" t="s">
        <v>25</v>
      </c>
      <c r="T109" t="s">
        <v>26</v>
      </c>
    </row>
    <row r="110" spans="1:20" x14ac:dyDescent="0.3">
      <c r="A110" t="s">
        <v>24028</v>
      </c>
      <c r="B110" t="s">
        <v>19</v>
      </c>
      <c r="C110" t="s">
        <v>16941</v>
      </c>
      <c r="D110" t="s">
        <v>27</v>
      </c>
      <c r="E110" t="s">
        <v>21</v>
      </c>
      <c r="F110" t="s">
        <v>22</v>
      </c>
      <c r="G110" s="2">
        <v>46056</v>
      </c>
      <c r="H110" s="2">
        <v>143845130578</v>
      </c>
      <c r="I110">
        <v>46056</v>
      </c>
      <c r="J110">
        <v>92.8</v>
      </c>
      <c r="K110">
        <v>1.51</v>
      </c>
      <c r="L110">
        <v>91.29</v>
      </c>
      <c r="M110" t="s">
        <v>24029</v>
      </c>
      <c r="N110" t="s">
        <v>23</v>
      </c>
      <c r="O110">
        <v>92.8</v>
      </c>
      <c r="P110" t="s">
        <v>24</v>
      </c>
      <c r="Q110" t="s">
        <v>24</v>
      </c>
      <c r="R110" t="s">
        <v>23818</v>
      </c>
      <c r="S110" t="s">
        <v>25</v>
      </c>
      <c r="T110" t="s">
        <v>26</v>
      </c>
    </row>
    <row r="111" spans="1:20" x14ac:dyDescent="0.3">
      <c r="A111" t="s">
        <v>24030</v>
      </c>
      <c r="B111" t="s">
        <v>28</v>
      </c>
      <c r="C111" t="s">
        <v>9085</v>
      </c>
      <c r="D111" t="s">
        <v>27</v>
      </c>
      <c r="E111" t="s">
        <v>21</v>
      </c>
      <c r="F111" t="s">
        <v>22</v>
      </c>
      <c r="G111" s="2">
        <v>46056</v>
      </c>
      <c r="H111" s="2">
        <v>143845130578</v>
      </c>
      <c r="I111">
        <v>46056</v>
      </c>
      <c r="J111">
        <v>-92.8</v>
      </c>
      <c r="K111">
        <v>0</v>
      </c>
      <c r="L111">
        <v>-92.8</v>
      </c>
      <c r="M111" t="s">
        <v>24031</v>
      </c>
      <c r="N111" t="s">
        <v>23</v>
      </c>
      <c r="O111">
        <v>92.8</v>
      </c>
      <c r="P111" t="s">
        <v>24</v>
      </c>
      <c r="Q111" t="s">
        <v>24</v>
      </c>
      <c r="R111" t="s">
        <v>23818</v>
      </c>
      <c r="S111" t="s">
        <v>25</v>
      </c>
      <c r="T111" t="s">
        <v>26</v>
      </c>
    </row>
    <row r="112" spans="1:20" x14ac:dyDescent="0.3">
      <c r="A112" t="s">
        <v>24032</v>
      </c>
      <c r="B112" t="s">
        <v>19</v>
      </c>
      <c r="C112" t="s">
        <v>9085</v>
      </c>
      <c r="D112" t="s">
        <v>27</v>
      </c>
      <c r="E112" t="s">
        <v>21</v>
      </c>
      <c r="F112" t="s">
        <v>22</v>
      </c>
      <c r="G112" s="2">
        <v>46056</v>
      </c>
      <c r="H112" s="2">
        <v>143845130578</v>
      </c>
      <c r="I112">
        <v>46056</v>
      </c>
      <c r="J112">
        <v>92.8</v>
      </c>
      <c r="K112">
        <v>1.51</v>
      </c>
      <c r="L112">
        <v>91.29</v>
      </c>
      <c r="M112" t="s">
        <v>24031</v>
      </c>
      <c r="N112" t="s">
        <v>23</v>
      </c>
      <c r="O112">
        <v>92.8</v>
      </c>
      <c r="P112" t="s">
        <v>24</v>
      </c>
      <c r="Q112" t="s">
        <v>24</v>
      </c>
      <c r="R112" t="s">
        <v>23818</v>
      </c>
      <c r="S112" t="s">
        <v>25</v>
      </c>
      <c r="T112" t="s">
        <v>26</v>
      </c>
    </row>
    <row r="113" spans="1:20" x14ac:dyDescent="0.3">
      <c r="A113" t="s">
        <v>24033</v>
      </c>
      <c r="B113" t="s">
        <v>19</v>
      </c>
      <c r="C113" t="s">
        <v>23603</v>
      </c>
      <c r="D113" t="s">
        <v>27</v>
      </c>
      <c r="E113" t="s">
        <v>21</v>
      </c>
      <c r="F113" t="s">
        <v>22</v>
      </c>
      <c r="G113" s="2">
        <v>46056</v>
      </c>
      <c r="H113" s="2">
        <v>143845130578</v>
      </c>
      <c r="I113">
        <v>46056</v>
      </c>
      <c r="J113">
        <v>30.85</v>
      </c>
      <c r="K113">
        <v>0.7</v>
      </c>
      <c r="L113">
        <v>30.15</v>
      </c>
      <c r="M113" t="s">
        <v>24034</v>
      </c>
      <c r="N113" t="s">
        <v>23</v>
      </c>
      <c r="O113">
        <v>30.85</v>
      </c>
      <c r="P113" t="s">
        <v>24</v>
      </c>
      <c r="Q113" t="s">
        <v>24</v>
      </c>
      <c r="R113" t="s">
        <v>23818</v>
      </c>
      <c r="S113" t="s">
        <v>25</v>
      </c>
      <c r="T113" t="s">
        <v>26</v>
      </c>
    </row>
    <row r="114" spans="1:20" x14ac:dyDescent="0.3">
      <c r="A114" t="s">
        <v>24035</v>
      </c>
      <c r="B114" t="s">
        <v>19</v>
      </c>
      <c r="C114" t="s">
        <v>21864</v>
      </c>
      <c r="D114" t="s">
        <v>20</v>
      </c>
      <c r="E114" t="s">
        <v>21</v>
      </c>
      <c r="F114" t="s">
        <v>22</v>
      </c>
      <c r="G114" s="2">
        <v>46056</v>
      </c>
      <c r="H114" s="2">
        <v>143845130578</v>
      </c>
      <c r="I114">
        <v>46056</v>
      </c>
      <c r="J114">
        <v>24.9</v>
      </c>
      <c r="K114">
        <v>0.62</v>
      </c>
      <c r="L114">
        <v>24.28</v>
      </c>
      <c r="M114" t="s">
        <v>24036</v>
      </c>
      <c r="N114" t="s">
        <v>23</v>
      </c>
      <c r="O114">
        <v>24.9</v>
      </c>
      <c r="P114" t="s">
        <v>24</v>
      </c>
      <c r="Q114" t="s">
        <v>24</v>
      </c>
      <c r="R114" t="s">
        <v>23818</v>
      </c>
      <c r="S114" t="s">
        <v>25</v>
      </c>
      <c r="T114" t="s">
        <v>26</v>
      </c>
    </row>
    <row r="115" spans="1:20" x14ac:dyDescent="0.3">
      <c r="A115" t="s">
        <v>24037</v>
      </c>
      <c r="B115" t="s">
        <v>19</v>
      </c>
      <c r="C115" t="s">
        <v>12652</v>
      </c>
      <c r="D115" t="s">
        <v>20</v>
      </c>
      <c r="E115" t="s">
        <v>21</v>
      </c>
      <c r="F115" t="s">
        <v>22</v>
      </c>
      <c r="G115" s="2">
        <v>46056</v>
      </c>
      <c r="H115" s="2">
        <v>143845130578</v>
      </c>
      <c r="I115">
        <v>46056</v>
      </c>
      <c r="J115">
        <v>131.80000000000001</v>
      </c>
      <c r="K115">
        <v>2.0099999999999998</v>
      </c>
      <c r="L115">
        <v>129.79</v>
      </c>
      <c r="M115" t="s">
        <v>24038</v>
      </c>
      <c r="N115" t="s">
        <v>23</v>
      </c>
      <c r="O115">
        <v>131.80000000000001</v>
      </c>
      <c r="P115" t="s">
        <v>24</v>
      </c>
      <c r="Q115" t="s">
        <v>24</v>
      </c>
      <c r="R115" t="s">
        <v>23818</v>
      </c>
      <c r="S115" t="s">
        <v>25</v>
      </c>
      <c r="T115" t="s">
        <v>26</v>
      </c>
    </row>
    <row r="116" spans="1:20" x14ac:dyDescent="0.3">
      <c r="A116" t="s">
        <v>24039</v>
      </c>
      <c r="B116" t="s">
        <v>19</v>
      </c>
      <c r="C116" t="s">
        <v>9207</v>
      </c>
      <c r="D116" t="s">
        <v>20</v>
      </c>
      <c r="E116" t="s">
        <v>21</v>
      </c>
      <c r="F116" t="s">
        <v>22</v>
      </c>
      <c r="G116" s="2">
        <v>46056</v>
      </c>
      <c r="H116" s="2">
        <v>143845130578</v>
      </c>
      <c r="I116">
        <v>46056</v>
      </c>
      <c r="J116">
        <v>53.9</v>
      </c>
      <c r="K116">
        <v>1</v>
      </c>
      <c r="L116">
        <v>52.9</v>
      </c>
      <c r="M116" t="s">
        <v>24040</v>
      </c>
      <c r="N116" t="s">
        <v>23</v>
      </c>
      <c r="O116">
        <v>53.9</v>
      </c>
      <c r="P116" t="s">
        <v>24</v>
      </c>
      <c r="Q116" t="s">
        <v>24</v>
      </c>
      <c r="R116" t="s">
        <v>23818</v>
      </c>
      <c r="S116" t="s">
        <v>25</v>
      </c>
      <c r="T116" t="s">
        <v>26</v>
      </c>
    </row>
    <row r="117" spans="1:20" x14ac:dyDescent="0.3">
      <c r="A117" t="s">
        <v>24041</v>
      </c>
      <c r="B117" t="s">
        <v>19</v>
      </c>
      <c r="C117" t="s">
        <v>11607</v>
      </c>
      <c r="D117" t="s">
        <v>20</v>
      </c>
      <c r="E117" t="s">
        <v>21</v>
      </c>
      <c r="F117" t="s">
        <v>22</v>
      </c>
      <c r="G117" s="2">
        <v>46056</v>
      </c>
      <c r="H117" s="2">
        <v>143845130578</v>
      </c>
      <c r="I117">
        <v>46056</v>
      </c>
      <c r="J117">
        <v>206.91</v>
      </c>
      <c r="K117">
        <v>2.99</v>
      </c>
      <c r="L117">
        <v>203.92</v>
      </c>
      <c r="M117" t="s">
        <v>24042</v>
      </c>
      <c r="N117" t="s">
        <v>23</v>
      </c>
      <c r="O117">
        <v>206.91</v>
      </c>
      <c r="P117" t="s">
        <v>24</v>
      </c>
      <c r="Q117" t="s">
        <v>24</v>
      </c>
      <c r="R117" t="s">
        <v>23818</v>
      </c>
      <c r="S117" t="s">
        <v>25</v>
      </c>
      <c r="T117" t="s">
        <v>26</v>
      </c>
    </row>
    <row r="118" spans="1:20" x14ac:dyDescent="0.3">
      <c r="A118" t="s">
        <v>24043</v>
      </c>
      <c r="B118" t="s">
        <v>19</v>
      </c>
      <c r="C118" t="s">
        <v>22161</v>
      </c>
      <c r="D118" t="s">
        <v>27</v>
      </c>
      <c r="E118" t="s">
        <v>21</v>
      </c>
      <c r="F118" t="s">
        <v>22</v>
      </c>
      <c r="G118" s="2">
        <v>46056</v>
      </c>
      <c r="H118" s="2">
        <v>143845130578</v>
      </c>
      <c r="I118">
        <v>46056</v>
      </c>
      <c r="J118">
        <v>67.95</v>
      </c>
      <c r="K118">
        <v>1.18</v>
      </c>
      <c r="L118">
        <v>66.77</v>
      </c>
      <c r="M118" t="s">
        <v>24044</v>
      </c>
      <c r="N118" t="s">
        <v>23</v>
      </c>
      <c r="O118">
        <v>67.95</v>
      </c>
      <c r="P118" t="s">
        <v>24</v>
      </c>
      <c r="Q118" t="s">
        <v>24</v>
      </c>
      <c r="R118" t="s">
        <v>23818</v>
      </c>
      <c r="S118" t="s">
        <v>25</v>
      </c>
      <c r="T118" t="s">
        <v>26</v>
      </c>
    </row>
    <row r="119" spans="1:20" x14ac:dyDescent="0.3">
      <c r="A119" t="s">
        <v>24045</v>
      </c>
      <c r="B119" t="s">
        <v>19</v>
      </c>
      <c r="C119" t="s">
        <v>15535</v>
      </c>
      <c r="D119" t="s">
        <v>20</v>
      </c>
      <c r="E119" t="s">
        <v>21</v>
      </c>
      <c r="F119" t="s">
        <v>22</v>
      </c>
      <c r="G119" s="2">
        <v>46056</v>
      </c>
      <c r="H119" s="2">
        <v>143845130578</v>
      </c>
      <c r="I119">
        <v>46056</v>
      </c>
      <c r="J119">
        <v>67.95</v>
      </c>
      <c r="K119">
        <v>1.18</v>
      </c>
      <c r="L119">
        <v>66.77</v>
      </c>
      <c r="M119" t="s">
        <v>24046</v>
      </c>
      <c r="N119" t="s">
        <v>23</v>
      </c>
      <c r="O119">
        <v>67.95</v>
      </c>
      <c r="P119" t="s">
        <v>24</v>
      </c>
      <c r="Q119" t="s">
        <v>24</v>
      </c>
      <c r="R119" t="s">
        <v>23818</v>
      </c>
      <c r="S119" t="s">
        <v>25</v>
      </c>
      <c r="T119" t="s">
        <v>26</v>
      </c>
    </row>
    <row r="120" spans="1:20" x14ac:dyDescent="0.3">
      <c r="A120" t="s">
        <v>24047</v>
      </c>
      <c r="B120" t="s">
        <v>19</v>
      </c>
      <c r="C120" t="s">
        <v>15596</v>
      </c>
      <c r="D120" t="s">
        <v>20</v>
      </c>
      <c r="E120" t="s">
        <v>21</v>
      </c>
      <c r="F120" t="s">
        <v>22</v>
      </c>
      <c r="G120" s="2">
        <v>46056</v>
      </c>
      <c r="H120" s="2">
        <v>143845130578</v>
      </c>
      <c r="I120">
        <v>46056</v>
      </c>
      <c r="J120">
        <v>98.85</v>
      </c>
      <c r="K120">
        <v>1.59</v>
      </c>
      <c r="L120">
        <v>97.26</v>
      </c>
      <c r="M120" t="s">
        <v>24048</v>
      </c>
      <c r="N120" t="s">
        <v>23</v>
      </c>
      <c r="O120">
        <v>98.85</v>
      </c>
      <c r="P120" t="s">
        <v>24</v>
      </c>
      <c r="Q120" t="s">
        <v>24</v>
      </c>
      <c r="R120" t="s">
        <v>23818</v>
      </c>
      <c r="S120" t="s">
        <v>25</v>
      </c>
      <c r="T120" t="s">
        <v>26</v>
      </c>
    </row>
    <row r="121" spans="1:20" x14ac:dyDescent="0.3">
      <c r="A121" t="s">
        <v>24049</v>
      </c>
      <c r="B121" t="s">
        <v>19</v>
      </c>
      <c r="C121" t="s">
        <v>12535</v>
      </c>
      <c r="D121" t="s">
        <v>27</v>
      </c>
      <c r="E121" t="s">
        <v>21</v>
      </c>
      <c r="F121" t="s">
        <v>22</v>
      </c>
      <c r="G121" s="2">
        <v>46056</v>
      </c>
      <c r="H121" s="2">
        <v>143845130578</v>
      </c>
      <c r="I121">
        <v>46056</v>
      </c>
      <c r="J121">
        <v>319.8</v>
      </c>
      <c r="K121">
        <v>4.46</v>
      </c>
      <c r="L121">
        <v>315.33999999999997</v>
      </c>
      <c r="M121" t="s">
        <v>24050</v>
      </c>
      <c r="N121" t="s">
        <v>23</v>
      </c>
      <c r="O121">
        <v>319.8</v>
      </c>
      <c r="P121" t="s">
        <v>24</v>
      </c>
      <c r="Q121" t="s">
        <v>24</v>
      </c>
      <c r="R121" t="s">
        <v>23818</v>
      </c>
      <c r="S121" t="s">
        <v>25</v>
      </c>
      <c r="T121" t="s">
        <v>26</v>
      </c>
    </row>
    <row r="122" spans="1:20" x14ac:dyDescent="0.3">
      <c r="A122" t="s">
        <v>24051</v>
      </c>
      <c r="B122" t="s">
        <v>19</v>
      </c>
      <c r="C122" t="s">
        <v>19700</v>
      </c>
      <c r="D122" t="s">
        <v>27</v>
      </c>
      <c r="E122" t="s">
        <v>21</v>
      </c>
      <c r="F122" t="s">
        <v>22</v>
      </c>
      <c r="G122" s="2">
        <v>46056</v>
      </c>
      <c r="H122" s="2">
        <v>143845130578</v>
      </c>
      <c r="I122">
        <v>46056</v>
      </c>
      <c r="J122">
        <v>63.9</v>
      </c>
      <c r="K122">
        <v>1.1299999999999999</v>
      </c>
      <c r="L122">
        <v>62.77</v>
      </c>
      <c r="M122" t="s">
        <v>24052</v>
      </c>
      <c r="N122" t="s">
        <v>23</v>
      </c>
      <c r="O122">
        <v>63.9</v>
      </c>
      <c r="P122" t="s">
        <v>24</v>
      </c>
      <c r="Q122" t="s">
        <v>24</v>
      </c>
      <c r="R122" t="s">
        <v>23818</v>
      </c>
      <c r="S122" t="s">
        <v>25</v>
      </c>
      <c r="T122" t="s">
        <v>26</v>
      </c>
    </row>
    <row r="123" spans="1:20" x14ac:dyDescent="0.3">
      <c r="A123" t="s">
        <v>24053</v>
      </c>
      <c r="B123" t="s">
        <v>19</v>
      </c>
      <c r="C123" t="s">
        <v>11370</v>
      </c>
      <c r="D123" t="s">
        <v>20</v>
      </c>
      <c r="E123" t="s">
        <v>21</v>
      </c>
      <c r="F123" t="s">
        <v>22</v>
      </c>
      <c r="G123" s="2">
        <v>46056</v>
      </c>
      <c r="H123" s="2">
        <v>143845130578</v>
      </c>
      <c r="I123">
        <v>46056</v>
      </c>
      <c r="J123">
        <v>235.8</v>
      </c>
      <c r="K123">
        <v>3.37</v>
      </c>
      <c r="L123">
        <v>232.43</v>
      </c>
      <c r="M123" t="s">
        <v>24054</v>
      </c>
      <c r="N123" t="s">
        <v>23</v>
      </c>
      <c r="O123">
        <v>235.8</v>
      </c>
      <c r="P123" t="s">
        <v>24</v>
      </c>
      <c r="Q123" t="s">
        <v>24</v>
      </c>
      <c r="R123" t="s">
        <v>23818</v>
      </c>
      <c r="S123" t="s">
        <v>25</v>
      </c>
      <c r="T123" t="s">
        <v>26</v>
      </c>
    </row>
    <row r="124" spans="1:20" x14ac:dyDescent="0.3">
      <c r="A124" t="s">
        <v>24055</v>
      </c>
      <c r="B124" t="s">
        <v>19</v>
      </c>
      <c r="C124" t="s">
        <v>19470</v>
      </c>
      <c r="D124" t="s">
        <v>27</v>
      </c>
      <c r="E124" t="s">
        <v>21</v>
      </c>
      <c r="F124" t="s">
        <v>22</v>
      </c>
      <c r="G124" s="2">
        <v>46056</v>
      </c>
      <c r="H124" s="2">
        <v>143845130578</v>
      </c>
      <c r="I124">
        <v>46056</v>
      </c>
      <c r="J124">
        <v>72.900000000000006</v>
      </c>
      <c r="K124">
        <v>1.25</v>
      </c>
      <c r="L124">
        <v>71.650000000000006</v>
      </c>
      <c r="M124" t="s">
        <v>24056</v>
      </c>
      <c r="N124" t="s">
        <v>23</v>
      </c>
      <c r="O124">
        <v>72.900000000000006</v>
      </c>
      <c r="P124" t="s">
        <v>24</v>
      </c>
      <c r="Q124" t="s">
        <v>24</v>
      </c>
      <c r="R124" t="s">
        <v>23818</v>
      </c>
      <c r="S124" t="s">
        <v>25</v>
      </c>
      <c r="T124" t="s">
        <v>26</v>
      </c>
    </row>
    <row r="125" spans="1:20" x14ac:dyDescent="0.3">
      <c r="A125" t="s">
        <v>24057</v>
      </c>
      <c r="B125" t="s">
        <v>28</v>
      </c>
      <c r="C125" t="s">
        <v>14590</v>
      </c>
      <c r="D125" t="s">
        <v>20</v>
      </c>
      <c r="E125" t="s">
        <v>21</v>
      </c>
      <c r="F125" t="s">
        <v>22</v>
      </c>
      <c r="G125" s="2">
        <v>46055</v>
      </c>
      <c r="H125" s="2">
        <v>143730180434</v>
      </c>
      <c r="I125">
        <v>46051</v>
      </c>
      <c r="J125">
        <v>-34.5</v>
      </c>
      <c r="K125">
        <v>0</v>
      </c>
      <c r="L125">
        <v>-34.5</v>
      </c>
      <c r="M125" t="s">
        <v>24058</v>
      </c>
      <c r="N125" t="s">
        <v>23</v>
      </c>
      <c r="O125">
        <v>34.5</v>
      </c>
      <c r="P125" t="s">
        <v>24</v>
      </c>
      <c r="Q125" t="s">
        <v>24</v>
      </c>
      <c r="R125" t="s">
        <v>23818</v>
      </c>
      <c r="S125" t="s">
        <v>25</v>
      </c>
      <c r="T125" t="s">
        <v>26</v>
      </c>
    </row>
    <row r="126" spans="1:20" x14ac:dyDescent="0.3">
      <c r="A126" t="s">
        <v>24059</v>
      </c>
      <c r="B126" t="s">
        <v>19</v>
      </c>
      <c r="C126" t="s">
        <v>19979</v>
      </c>
      <c r="D126" t="s">
        <v>27</v>
      </c>
      <c r="E126" t="s">
        <v>21</v>
      </c>
      <c r="F126" t="s">
        <v>22</v>
      </c>
      <c r="G126" s="2">
        <v>46056</v>
      </c>
      <c r="H126" s="2">
        <v>143845130578</v>
      </c>
      <c r="I126">
        <v>46056</v>
      </c>
      <c r="J126">
        <v>99.95</v>
      </c>
      <c r="K126">
        <v>1.6</v>
      </c>
      <c r="L126">
        <v>98.35</v>
      </c>
      <c r="M126" t="s">
        <v>24060</v>
      </c>
      <c r="N126" t="s">
        <v>23</v>
      </c>
      <c r="O126">
        <v>99.95</v>
      </c>
      <c r="P126" t="s">
        <v>24</v>
      </c>
      <c r="Q126" t="s">
        <v>24</v>
      </c>
      <c r="R126" t="s">
        <v>23818</v>
      </c>
      <c r="S126" t="s">
        <v>25</v>
      </c>
      <c r="T126" t="s">
        <v>26</v>
      </c>
    </row>
    <row r="127" spans="1:20" x14ac:dyDescent="0.3">
      <c r="A127" t="s">
        <v>24061</v>
      </c>
      <c r="B127" t="s">
        <v>19</v>
      </c>
      <c r="C127" t="s">
        <v>22367</v>
      </c>
      <c r="D127" t="s">
        <v>27</v>
      </c>
      <c r="E127" t="s">
        <v>21</v>
      </c>
      <c r="F127" t="s">
        <v>22</v>
      </c>
      <c r="G127" s="2">
        <v>46056</v>
      </c>
      <c r="H127" s="2">
        <v>143845130578</v>
      </c>
      <c r="I127">
        <v>46056</v>
      </c>
      <c r="J127">
        <v>269.87</v>
      </c>
      <c r="K127">
        <v>3.81</v>
      </c>
      <c r="L127">
        <v>266.06</v>
      </c>
      <c r="M127" t="s">
        <v>24062</v>
      </c>
      <c r="N127" t="s">
        <v>23</v>
      </c>
      <c r="O127">
        <v>269.87</v>
      </c>
      <c r="P127" t="s">
        <v>24</v>
      </c>
      <c r="Q127" t="s">
        <v>24</v>
      </c>
      <c r="R127" t="s">
        <v>23818</v>
      </c>
      <c r="S127" t="s">
        <v>25</v>
      </c>
      <c r="T127" t="s">
        <v>26</v>
      </c>
    </row>
    <row r="128" spans="1:20" x14ac:dyDescent="0.3">
      <c r="A128" t="s">
        <v>24063</v>
      </c>
      <c r="B128" t="s">
        <v>19</v>
      </c>
      <c r="C128" t="s">
        <v>13834</v>
      </c>
      <c r="D128" t="s">
        <v>20</v>
      </c>
      <c r="E128" t="s">
        <v>21</v>
      </c>
      <c r="F128" t="s">
        <v>22</v>
      </c>
      <c r="G128" s="2">
        <v>46056</v>
      </c>
      <c r="H128" s="2">
        <v>143845130578</v>
      </c>
      <c r="I128">
        <v>46056</v>
      </c>
      <c r="J128">
        <v>63.9</v>
      </c>
      <c r="K128">
        <v>1.1299999999999999</v>
      </c>
      <c r="L128">
        <v>62.77</v>
      </c>
      <c r="M128" t="s">
        <v>24064</v>
      </c>
      <c r="N128" t="s">
        <v>23</v>
      </c>
      <c r="O128">
        <v>63.9</v>
      </c>
      <c r="P128" t="s">
        <v>24</v>
      </c>
      <c r="Q128" t="s">
        <v>24</v>
      </c>
      <c r="R128" t="s">
        <v>23818</v>
      </c>
      <c r="S128" t="s">
        <v>25</v>
      </c>
      <c r="T128" t="s">
        <v>26</v>
      </c>
    </row>
    <row r="129" spans="1:20" x14ac:dyDescent="0.3">
      <c r="A129" t="s">
        <v>24065</v>
      </c>
      <c r="B129" t="s">
        <v>19</v>
      </c>
      <c r="C129" t="s">
        <v>12883</v>
      </c>
      <c r="D129" t="s">
        <v>27</v>
      </c>
      <c r="E129" t="s">
        <v>21</v>
      </c>
      <c r="F129" t="s">
        <v>22</v>
      </c>
      <c r="G129" s="2">
        <v>46056</v>
      </c>
      <c r="H129" s="2">
        <v>143845130578</v>
      </c>
      <c r="I129">
        <v>46056</v>
      </c>
      <c r="J129">
        <v>65.900000000000006</v>
      </c>
      <c r="K129">
        <v>1.1599999999999999</v>
      </c>
      <c r="L129">
        <v>64.739999999999995</v>
      </c>
      <c r="M129" t="s">
        <v>24066</v>
      </c>
      <c r="N129" t="s">
        <v>23</v>
      </c>
      <c r="O129">
        <v>65.900000000000006</v>
      </c>
      <c r="P129" t="s">
        <v>24</v>
      </c>
      <c r="Q129" t="s">
        <v>24</v>
      </c>
      <c r="R129" t="s">
        <v>23818</v>
      </c>
      <c r="S129" t="s">
        <v>25</v>
      </c>
      <c r="T129" t="s">
        <v>26</v>
      </c>
    </row>
    <row r="130" spans="1:20" x14ac:dyDescent="0.3">
      <c r="A130" t="s">
        <v>24067</v>
      </c>
      <c r="B130" t="s">
        <v>19</v>
      </c>
      <c r="C130" t="s">
        <v>9027</v>
      </c>
      <c r="D130" t="s">
        <v>20</v>
      </c>
      <c r="E130" t="s">
        <v>21</v>
      </c>
      <c r="F130" t="s">
        <v>22</v>
      </c>
      <c r="G130" s="2">
        <v>46056</v>
      </c>
      <c r="H130" s="2">
        <v>143845130578</v>
      </c>
      <c r="I130">
        <v>46056</v>
      </c>
      <c r="J130">
        <v>29.9</v>
      </c>
      <c r="K130">
        <v>0.69</v>
      </c>
      <c r="L130">
        <v>29.21</v>
      </c>
      <c r="M130" t="s">
        <v>24068</v>
      </c>
      <c r="N130" t="s">
        <v>23</v>
      </c>
      <c r="O130">
        <v>29.9</v>
      </c>
      <c r="P130" t="s">
        <v>24</v>
      </c>
      <c r="Q130" t="s">
        <v>24</v>
      </c>
      <c r="R130" t="s">
        <v>23818</v>
      </c>
      <c r="S130" t="s">
        <v>25</v>
      </c>
      <c r="T130" t="s">
        <v>26</v>
      </c>
    </row>
    <row r="131" spans="1:20" x14ac:dyDescent="0.3">
      <c r="A131" t="s">
        <v>24069</v>
      </c>
      <c r="B131" t="s">
        <v>19</v>
      </c>
      <c r="C131" t="s">
        <v>22213</v>
      </c>
      <c r="D131" t="s">
        <v>27</v>
      </c>
      <c r="E131" t="s">
        <v>21</v>
      </c>
      <c r="F131" t="s">
        <v>22</v>
      </c>
      <c r="G131" s="2">
        <v>46056</v>
      </c>
      <c r="H131" s="2">
        <v>143845130578</v>
      </c>
      <c r="I131">
        <v>46056</v>
      </c>
      <c r="J131">
        <v>67.95</v>
      </c>
      <c r="K131">
        <v>1.18</v>
      </c>
      <c r="L131">
        <v>66.77</v>
      </c>
      <c r="M131" t="s">
        <v>24070</v>
      </c>
      <c r="N131" t="s">
        <v>23</v>
      </c>
      <c r="O131">
        <v>67.95</v>
      </c>
      <c r="P131" t="s">
        <v>24</v>
      </c>
      <c r="Q131" t="s">
        <v>24</v>
      </c>
      <c r="R131" t="s">
        <v>23818</v>
      </c>
      <c r="S131" t="s">
        <v>25</v>
      </c>
      <c r="T131" t="s">
        <v>26</v>
      </c>
    </row>
    <row r="132" spans="1:20" x14ac:dyDescent="0.3">
      <c r="A132" t="s">
        <v>24071</v>
      </c>
      <c r="B132" t="s">
        <v>19</v>
      </c>
      <c r="C132" t="s">
        <v>17600</v>
      </c>
      <c r="D132" t="s">
        <v>27</v>
      </c>
      <c r="E132" t="s">
        <v>21</v>
      </c>
      <c r="F132" t="s">
        <v>22</v>
      </c>
      <c r="G132" s="2">
        <v>46056</v>
      </c>
      <c r="H132" s="2">
        <v>143845130578</v>
      </c>
      <c r="I132">
        <v>46056</v>
      </c>
      <c r="J132">
        <v>24.9</v>
      </c>
      <c r="K132">
        <v>0.62</v>
      </c>
      <c r="L132">
        <v>24.28</v>
      </c>
      <c r="M132" t="s">
        <v>24072</v>
      </c>
      <c r="N132" t="s">
        <v>23</v>
      </c>
      <c r="O132">
        <v>24.9</v>
      </c>
      <c r="P132" t="s">
        <v>24</v>
      </c>
      <c r="Q132" t="s">
        <v>24</v>
      </c>
      <c r="R132" t="s">
        <v>23818</v>
      </c>
      <c r="S132" t="s">
        <v>25</v>
      </c>
      <c r="T132" t="s">
        <v>26</v>
      </c>
    </row>
    <row r="133" spans="1:20" x14ac:dyDescent="0.3">
      <c r="A133" t="s">
        <v>24073</v>
      </c>
      <c r="B133" t="s">
        <v>19</v>
      </c>
      <c r="C133" t="s">
        <v>14182</v>
      </c>
      <c r="D133" t="s">
        <v>20</v>
      </c>
      <c r="E133" t="s">
        <v>21</v>
      </c>
      <c r="F133" t="s">
        <v>22</v>
      </c>
      <c r="G133" s="2">
        <v>46056</v>
      </c>
      <c r="H133" s="2">
        <v>143845130578</v>
      </c>
      <c r="I133">
        <v>46056</v>
      </c>
      <c r="J133">
        <v>71.819999999999993</v>
      </c>
      <c r="K133">
        <v>1.23</v>
      </c>
      <c r="L133">
        <v>70.59</v>
      </c>
      <c r="M133" t="s">
        <v>24074</v>
      </c>
      <c r="N133" t="s">
        <v>23</v>
      </c>
      <c r="O133">
        <v>71.819999999999993</v>
      </c>
      <c r="P133" t="s">
        <v>24</v>
      </c>
      <c r="Q133" t="s">
        <v>24</v>
      </c>
      <c r="R133" t="s">
        <v>23818</v>
      </c>
      <c r="S133" t="s">
        <v>25</v>
      </c>
      <c r="T133" t="s">
        <v>26</v>
      </c>
    </row>
    <row r="134" spans="1:20" x14ac:dyDescent="0.3">
      <c r="A134" t="s">
        <v>24075</v>
      </c>
      <c r="B134" t="s">
        <v>19</v>
      </c>
      <c r="C134" t="s">
        <v>8551</v>
      </c>
      <c r="D134" t="s">
        <v>20</v>
      </c>
      <c r="E134" t="s">
        <v>21</v>
      </c>
      <c r="F134" t="s">
        <v>22</v>
      </c>
      <c r="G134" s="2">
        <v>46056</v>
      </c>
      <c r="H134" s="2">
        <v>143845130578</v>
      </c>
      <c r="I134">
        <v>46056</v>
      </c>
      <c r="J134">
        <v>67.95</v>
      </c>
      <c r="K134">
        <v>1.18</v>
      </c>
      <c r="L134">
        <v>66.77</v>
      </c>
      <c r="M134" t="s">
        <v>24076</v>
      </c>
      <c r="N134" t="s">
        <v>23</v>
      </c>
      <c r="O134">
        <v>67.95</v>
      </c>
      <c r="P134" t="s">
        <v>24</v>
      </c>
      <c r="Q134" t="s">
        <v>24</v>
      </c>
      <c r="R134" t="s">
        <v>23818</v>
      </c>
      <c r="S134" t="s">
        <v>25</v>
      </c>
      <c r="T134" t="s">
        <v>26</v>
      </c>
    </row>
    <row r="135" spans="1:20" x14ac:dyDescent="0.3">
      <c r="A135" t="s">
        <v>24077</v>
      </c>
      <c r="B135" t="s">
        <v>19</v>
      </c>
      <c r="C135" t="s">
        <v>16378</v>
      </c>
      <c r="D135" t="s">
        <v>27</v>
      </c>
      <c r="E135" t="s">
        <v>21</v>
      </c>
      <c r="F135" t="s">
        <v>22</v>
      </c>
      <c r="G135" s="2">
        <v>46056</v>
      </c>
      <c r="H135" s="2">
        <v>143845130578</v>
      </c>
      <c r="I135">
        <v>46056</v>
      </c>
      <c r="J135">
        <v>43.8</v>
      </c>
      <c r="K135">
        <v>1.31</v>
      </c>
      <c r="L135">
        <v>42.49</v>
      </c>
      <c r="M135" t="s">
        <v>24078</v>
      </c>
      <c r="N135" t="s">
        <v>23</v>
      </c>
      <c r="O135">
        <v>43.8</v>
      </c>
      <c r="P135" t="s">
        <v>24</v>
      </c>
      <c r="Q135" t="s">
        <v>24</v>
      </c>
      <c r="R135" t="s">
        <v>23818</v>
      </c>
      <c r="S135" t="s">
        <v>25</v>
      </c>
      <c r="T135" t="s">
        <v>26</v>
      </c>
    </row>
    <row r="136" spans="1:20" x14ac:dyDescent="0.3">
      <c r="A136" t="s">
        <v>24079</v>
      </c>
      <c r="B136" t="s">
        <v>19</v>
      </c>
      <c r="C136" t="s">
        <v>14503</v>
      </c>
      <c r="D136" t="s">
        <v>27</v>
      </c>
      <c r="E136" t="s">
        <v>21</v>
      </c>
      <c r="F136" t="s">
        <v>22</v>
      </c>
      <c r="G136" s="2">
        <v>46056</v>
      </c>
      <c r="H136" s="2">
        <v>143845130578</v>
      </c>
      <c r="I136">
        <v>46056</v>
      </c>
      <c r="J136">
        <v>227.74</v>
      </c>
      <c r="K136">
        <v>3.26</v>
      </c>
      <c r="L136">
        <v>224.48</v>
      </c>
      <c r="M136" t="s">
        <v>24080</v>
      </c>
      <c r="N136" t="s">
        <v>23</v>
      </c>
      <c r="O136">
        <v>227.74</v>
      </c>
      <c r="P136" t="s">
        <v>24</v>
      </c>
      <c r="Q136" t="s">
        <v>24</v>
      </c>
      <c r="R136" t="s">
        <v>23818</v>
      </c>
      <c r="S136" t="s">
        <v>25</v>
      </c>
      <c r="T136" t="s">
        <v>26</v>
      </c>
    </row>
    <row r="137" spans="1:20" x14ac:dyDescent="0.3">
      <c r="A137" t="s">
        <v>24081</v>
      </c>
      <c r="B137" t="s">
        <v>28</v>
      </c>
      <c r="C137" t="s">
        <v>399</v>
      </c>
      <c r="D137" t="s">
        <v>27</v>
      </c>
      <c r="E137" t="s">
        <v>21</v>
      </c>
      <c r="F137" t="s">
        <v>22</v>
      </c>
      <c r="G137" s="2">
        <v>46055</v>
      </c>
      <c r="H137" s="2">
        <v>143730180434</v>
      </c>
      <c r="I137">
        <v>46051</v>
      </c>
      <c r="J137">
        <v>-39.950000000000003</v>
      </c>
      <c r="K137">
        <v>0</v>
      </c>
      <c r="L137">
        <v>-39.950000000000003</v>
      </c>
      <c r="M137" t="s">
        <v>400</v>
      </c>
      <c r="N137" t="s">
        <v>23</v>
      </c>
      <c r="O137">
        <v>39.950000000000003</v>
      </c>
      <c r="P137" t="s">
        <v>24</v>
      </c>
      <c r="Q137" t="s">
        <v>24</v>
      </c>
      <c r="R137" t="s">
        <v>23818</v>
      </c>
      <c r="S137" t="s">
        <v>25</v>
      </c>
      <c r="T137" t="s">
        <v>26</v>
      </c>
    </row>
    <row r="138" spans="1:20" x14ac:dyDescent="0.3">
      <c r="A138" t="s">
        <v>24082</v>
      </c>
      <c r="B138" t="s">
        <v>19</v>
      </c>
      <c r="C138" t="s">
        <v>9612</v>
      </c>
      <c r="D138" t="s">
        <v>27</v>
      </c>
      <c r="E138" t="s">
        <v>21</v>
      </c>
      <c r="F138" t="s">
        <v>22</v>
      </c>
      <c r="G138" s="2">
        <v>46056</v>
      </c>
      <c r="H138" s="2">
        <v>143845130578</v>
      </c>
      <c r="I138">
        <v>46056</v>
      </c>
      <c r="J138">
        <v>67.95</v>
      </c>
      <c r="K138">
        <v>1.18</v>
      </c>
      <c r="L138">
        <v>66.77</v>
      </c>
      <c r="M138" t="s">
        <v>24083</v>
      </c>
      <c r="N138" t="s">
        <v>23</v>
      </c>
      <c r="O138">
        <v>67.95</v>
      </c>
      <c r="P138" t="s">
        <v>24</v>
      </c>
      <c r="Q138" t="s">
        <v>24</v>
      </c>
      <c r="R138" t="s">
        <v>23818</v>
      </c>
      <c r="S138" t="s">
        <v>25</v>
      </c>
      <c r="T138" t="s">
        <v>26</v>
      </c>
    </row>
    <row r="139" spans="1:20" x14ac:dyDescent="0.3">
      <c r="A139" t="s">
        <v>24084</v>
      </c>
      <c r="B139" t="s">
        <v>19</v>
      </c>
      <c r="C139" t="s">
        <v>10811</v>
      </c>
      <c r="D139" t="s">
        <v>27</v>
      </c>
      <c r="E139" t="s">
        <v>21</v>
      </c>
      <c r="F139" t="s">
        <v>22</v>
      </c>
      <c r="G139" s="2">
        <v>46056</v>
      </c>
      <c r="H139" s="2">
        <v>143845130578</v>
      </c>
      <c r="I139">
        <v>46056</v>
      </c>
      <c r="J139">
        <v>50.97</v>
      </c>
      <c r="K139">
        <v>0.96</v>
      </c>
      <c r="L139">
        <v>50.01</v>
      </c>
      <c r="M139" t="s">
        <v>24085</v>
      </c>
      <c r="N139" t="s">
        <v>23</v>
      </c>
      <c r="O139">
        <v>50.97</v>
      </c>
      <c r="P139" t="s">
        <v>24</v>
      </c>
      <c r="Q139" t="s">
        <v>24</v>
      </c>
      <c r="R139" t="s">
        <v>23818</v>
      </c>
      <c r="S139" t="s">
        <v>25</v>
      </c>
      <c r="T139" t="s">
        <v>26</v>
      </c>
    </row>
    <row r="140" spans="1:20" x14ac:dyDescent="0.3">
      <c r="A140" t="s">
        <v>24086</v>
      </c>
      <c r="B140" t="s">
        <v>19</v>
      </c>
      <c r="C140" t="s">
        <v>10361</v>
      </c>
      <c r="D140" t="s">
        <v>27</v>
      </c>
      <c r="E140" t="s">
        <v>21</v>
      </c>
      <c r="F140" t="s">
        <v>22</v>
      </c>
      <c r="G140" s="2">
        <v>46056</v>
      </c>
      <c r="H140" s="2">
        <v>143845130578</v>
      </c>
      <c r="I140">
        <v>46056</v>
      </c>
      <c r="J140">
        <v>146.07</v>
      </c>
      <c r="K140">
        <v>2.2000000000000002</v>
      </c>
      <c r="L140">
        <v>143.87</v>
      </c>
      <c r="M140" t="s">
        <v>24087</v>
      </c>
      <c r="N140" t="s">
        <v>23</v>
      </c>
      <c r="O140">
        <v>146.07</v>
      </c>
      <c r="P140" t="s">
        <v>24</v>
      </c>
      <c r="Q140" t="s">
        <v>24</v>
      </c>
      <c r="R140" t="s">
        <v>23818</v>
      </c>
      <c r="S140" t="s">
        <v>25</v>
      </c>
      <c r="T140" t="s">
        <v>26</v>
      </c>
    </row>
    <row r="141" spans="1:20" x14ac:dyDescent="0.3">
      <c r="A141" t="s">
        <v>24088</v>
      </c>
      <c r="B141" t="s">
        <v>28</v>
      </c>
      <c r="C141" t="s">
        <v>476</v>
      </c>
      <c r="D141" t="s">
        <v>27</v>
      </c>
      <c r="E141" t="s">
        <v>21</v>
      </c>
      <c r="F141" t="s">
        <v>22</v>
      </c>
      <c r="G141" s="2">
        <v>46055</v>
      </c>
      <c r="H141" s="2">
        <v>143730180434</v>
      </c>
      <c r="I141">
        <v>46051</v>
      </c>
      <c r="J141">
        <v>-84.95</v>
      </c>
      <c r="K141">
        <v>0</v>
      </c>
      <c r="L141">
        <v>-84.95</v>
      </c>
      <c r="M141" t="s">
        <v>477</v>
      </c>
      <c r="N141" t="s">
        <v>23</v>
      </c>
      <c r="O141">
        <v>84.95</v>
      </c>
      <c r="P141" t="s">
        <v>24</v>
      </c>
      <c r="Q141" t="s">
        <v>24</v>
      </c>
      <c r="R141" t="s">
        <v>23818</v>
      </c>
      <c r="S141" t="s">
        <v>25</v>
      </c>
      <c r="T141" t="s">
        <v>26</v>
      </c>
    </row>
    <row r="142" spans="1:20" x14ac:dyDescent="0.3">
      <c r="A142" t="s">
        <v>24089</v>
      </c>
      <c r="B142" t="s">
        <v>28</v>
      </c>
      <c r="C142" t="s">
        <v>457</v>
      </c>
      <c r="D142" t="s">
        <v>27</v>
      </c>
      <c r="E142" t="s">
        <v>21</v>
      </c>
      <c r="F142" t="s">
        <v>22</v>
      </c>
      <c r="G142" s="2">
        <v>46055</v>
      </c>
      <c r="H142" s="2">
        <v>143730180434</v>
      </c>
      <c r="I142">
        <v>46051</v>
      </c>
      <c r="J142">
        <v>-20.399999999999999</v>
      </c>
      <c r="K142">
        <v>0</v>
      </c>
      <c r="L142">
        <v>-20.399999999999999</v>
      </c>
      <c r="M142" t="s">
        <v>458</v>
      </c>
      <c r="N142" t="s">
        <v>23</v>
      </c>
      <c r="O142">
        <v>20.399999999999999</v>
      </c>
      <c r="P142" t="s">
        <v>24</v>
      </c>
      <c r="Q142" t="s">
        <v>24</v>
      </c>
      <c r="R142" t="s">
        <v>23818</v>
      </c>
      <c r="S142" t="s">
        <v>25</v>
      </c>
      <c r="T142" t="s">
        <v>26</v>
      </c>
    </row>
    <row r="143" spans="1:20" x14ac:dyDescent="0.3">
      <c r="A143" t="s">
        <v>24090</v>
      </c>
      <c r="B143" t="s">
        <v>28</v>
      </c>
      <c r="C143" t="s">
        <v>13008</v>
      </c>
      <c r="D143" t="s">
        <v>29</v>
      </c>
      <c r="E143" t="s">
        <v>21</v>
      </c>
      <c r="F143" t="s">
        <v>22</v>
      </c>
      <c r="G143" s="2">
        <v>46055</v>
      </c>
      <c r="H143" s="2">
        <v>143730180434</v>
      </c>
      <c r="I143">
        <v>46051</v>
      </c>
      <c r="J143">
        <v>-114.95</v>
      </c>
      <c r="K143">
        <v>0</v>
      </c>
      <c r="L143">
        <v>-114.95</v>
      </c>
      <c r="M143" t="s">
        <v>24091</v>
      </c>
      <c r="N143" t="s">
        <v>30</v>
      </c>
      <c r="O143">
        <v>114.95</v>
      </c>
      <c r="P143" t="s">
        <v>24</v>
      </c>
      <c r="Q143" t="s">
        <v>24</v>
      </c>
      <c r="R143" t="s">
        <v>23818</v>
      </c>
      <c r="S143" t="s">
        <v>25</v>
      </c>
      <c r="T143" t="s">
        <v>26</v>
      </c>
    </row>
    <row r="144" spans="1:20" x14ac:dyDescent="0.3">
      <c r="A144" t="s">
        <v>24092</v>
      </c>
      <c r="B144" t="s">
        <v>19</v>
      </c>
      <c r="C144" t="s">
        <v>13842</v>
      </c>
      <c r="D144" t="s">
        <v>27</v>
      </c>
      <c r="E144" t="s">
        <v>21</v>
      </c>
      <c r="F144" t="s">
        <v>22</v>
      </c>
      <c r="G144" s="2">
        <v>46056</v>
      </c>
      <c r="H144" s="2">
        <v>143845130578</v>
      </c>
      <c r="I144">
        <v>46056</v>
      </c>
      <c r="J144">
        <v>37.9</v>
      </c>
      <c r="K144">
        <v>0.79</v>
      </c>
      <c r="L144">
        <v>37.11</v>
      </c>
      <c r="M144" t="s">
        <v>24093</v>
      </c>
      <c r="N144" t="s">
        <v>23</v>
      </c>
      <c r="O144">
        <v>37.9</v>
      </c>
      <c r="P144" t="s">
        <v>24</v>
      </c>
      <c r="Q144" t="s">
        <v>24</v>
      </c>
      <c r="R144" t="s">
        <v>23818</v>
      </c>
      <c r="S144" t="s">
        <v>25</v>
      </c>
      <c r="T144" t="s">
        <v>26</v>
      </c>
    </row>
    <row r="145" spans="1:20" x14ac:dyDescent="0.3">
      <c r="A145" t="s">
        <v>24094</v>
      </c>
      <c r="B145" t="s">
        <v>19</v>
      </c>
      <c r="C145" t="s">
        <v>21828</v>
      </c>
      <c r="D145" t="s">
        <v>27</v>
      </c>
      <c r="E145" t="s">
        <v>21</v>
      </c>
      <c r="F145" t="s">
        <v>22</v>
      </c>
      <c r="G145" s="2">
        <v>46056</v>
      </c>
      <c r="H145" s="2">
        <v>143845130578</v>
      </c>
      <c r="I145">
        <v>46056</v>
      </c>
      <c r="J145">
        <v>135.9</v>
      </c>
      <c r="K145">
        <v>2.0699999999999998</v>
      </c>
      <c r="L145">
        <v>133.83000000000001</v>
      </c>
      <c r="M145" t="s">
        <v>24095</v>
      </c>
      <c r="N145" t="s">
        <v>23</v>
      </c>
      <c r="O145">
        <v>135.9</v>
      </c>
      <c r="P145" t="s">
        <v>24</v>
      </c>
      <c r="Q145" t="s">
        <v>24</v>
      </c>
      <c r="R145" t="s">
        <v>23818</v>
      </c>
      <c r="S145" t="s">
        <v>25</v>
      </c>
      <c r="T145" t="s">
        <v>26</v>
      </c>
    </row>
    <row r="146" spans="1:20" x14ac:dyDescent="0.3">
      <c r="A146" t="s">
        <v>24096</v>
      </c>
      <c r="B146" t="s">
        <v>19</v>
      </c>
      <c r="C146" t="s">
        <v>13993</v>
      </c>
      <c r="D146" t="s">
        <v>27</v>
      </c>
      <c r="E146" t="s">
        <v>21</v>
      </c>
      <c r="F146" t="s">
        <v>22</v>
      </c>
      <c r="G146" s="2">
        <v>46056</v>
      </c>
      <c r="H146" s="2">
        <v>143845130578</v>
      </c>
      <c r="I146">
        <v>46056</v>
      </c>
      <c r="J146">
        <v>52.85</v>
      </c>
      <c r="K146">
        <v>0.99</v>
      </c>
      <c r="L146">
        <v>51.86</v>
      </c>
      <c r="M146" t="s">
        <v>24097</v>
      </c>
      <c r="N146" t="s">
        <v>23</v>
      </c>
      <c r="O146">
        <v>52.85</v>
      </c>
      <c r="P146" t="s">
        <v>24</v>
      </c>
      <c r="Q146" t="s">
        <v>24</v>
      </c>
      <c r="R146" t="s">
        <v>23818</v>
      </c>
      <c r="S146" t="s">
        <v>25</v>
      </c>
      <c r="T146" t="s">
        <v>26</v>
      </c>
    </row>
    <row r="147" spans="1:20" x14ac:dyDescent="0.3">
      <c r="A147" t="s">
        <v>24098</v>
      </c>
      <c r="B147" t="s">
        <v>19</v>
      </c>
      <c r="C147" t="s">
        <v>15328</v>
      </c>
      <c r="D147" t="s">
        <v>20</v>
      </c>
      <c r="E147" t="s">
        <v>21</v>
      </c>
      <c r="F147" t="s">
        <v>22</v>
      </c>
      <c r="G147" s="2">
        <v>46055</v>
      </c>
      <c r="H147" s="2">
        <v>143730180434</v>
      </c>
      <c r="I147">
        <v>46055</v>
      </c>
      <c r="J147">
        <v>128.65</v>
      </c>
      <c r="K147">
        <v>1.97</v>
      </c>
      <c r="L147">
        <v>126.68</v>
      </c>
      <c r="M147" t="s">
        <v>24099</v>
      </c>
      <c r="N147" t="s">
        <v>23</v>
      </c>
      <c r="O147">
        <v>128.65</v>
      </c>
      <c r="P147" t="s">
        <v>24</v>
      </c>
      <c r="Q147" t="s">
        <v>24</v>
      </c>
      <c r="R147" t="s">
        <v>23818</v>
      </c>
      <c r="S147" t="s">
        <v>25</v>
      </c>
      <c r="T147" t="s">
        <v>26</v>
      </c>
    </row>
    <row r="148" spans="1:20" x14ac:dyDescent="0.3">
      <c r="A148" t="s">
        <v>24100</v>
      </c>
      <c r="B148" t="s">
        <v>19</v>
      </c>
      <c r="C148" t="s">
        <v>18398</v>
      </c>
      <c r="D148" t="s">
        <v>20</v>
      </c>
      <c r="E148" t="s">
        <v>21</v>
      </c>
      <c r="F148" t="s">
        <v>22</v>
      </c>
      <c r="G148" s="2">
        <v>46055</v>
      </c>
      <c r="H148" s="2">
        <v>143730180434</v>
      </c>
      <c r="I148">
        <v>46055</v>
      </c>
      <c r="J148">
        <v>52.85</v>
      </c>
      <c r="K148">
        <v>0.99</v>
      </c>
      <c r="L148">
        <v>51.86</v>
      </c>
      <c r="M148" t="s">
        <v>24101</v>
      </c>
      <c r="N148" t="s">
        <v>23</v>
      </c>
      <c r="O148">
        <v>52.85</v>
      </c>
      <c r="P148" t="s">
        <v>24</v>
      </c>
      <c r="Q148" t="s">
        <v>24</v>
      </c>
      <c r="R148" t="s">
        <v>23818</v>
      </c>
      <c r="S148" t="s">
        <v>25</v>
      </c>
      <c r="T148" t="s">
        <v>26</v>
      </c>
    </row>
    <row r="149" spans="1:20" x14ac:dyDescent="0.3">
      <c r="A149" t="s">
        <v>24102</v>
      </c>
      <c r="B149" t="s">
        <v>19</v>
      </c>
      <c r="C149" t="s">
        <v>11013</v>
      </c>
      <c r="D149" t="s">
        <v>27</v>
      </c>
      <c r="E149" t="s">
        <v>21</v>
      </c>
      <c r="F149" t="s">
        <v>22</v>
      </c>
      <c r="G149" s="2">
        <v>46055</v>
      </c>
      <c r="H149" s="2">
        <v>143730180434</v>
      </c>
      <c r="I149">
        <v>46055</v>
      </c>
      <c r="J149">
        <v>64.709999999999994</v>
      </c>
      <c r="K149">
        <v>1.1399999999999999</v>
      </c>
      <c r="L149">
        <v>63.57</v>
      </c>
      <c r="M149" t="s">
        <v>24103</v>
      </c>
      <c r="N149" t="s">
        <v>23</v>
      </c>
      <c r="O149">
        <v>64.709999999999994</v>
      </c>
      <c r="P149" t="s">
        <v>24</v>
      </c>
      <c r="Q149" t="s">
        <v>24</v>
      </c>
      <c r="R149" t="s">
        <v>23818</v>
      </c>
      <c r="S149" t="s">
        <v>25</v>
      </c>
      <c r="T149" t="s">
        <v>26</v>
      </c>
    </row>
    <row r="150" spans="1:20" x14ac:dyDescent="0.3">
      <c r="A150" t="s">
        <v>24104</v>
      </c>
      <c r="B150" t="s">
        <v>28</v>
      </c>
      <c r="C150" t="s">
        <v>14009</v>
      </c>
      <c r="D150" t="s">
        <v>27</v>
      </c>
      <c r="E150" t="s">
        <v>21</v>
      </c>
      <c r="F150" t="s">
        <v>22</v>
      </c>
      <c r="G150" s="2">
        <v>46055</v>
      </c>
      <c r="H150" s="2">
        <v>143730180434</v>
      </c>
      <c r="I150">
        <v>46055</v>
      </c>
      <c r="J150">
        <v>-49.9</v>
      </c>
      <c r="K150">
        <v>0</v>
      </c>
      <c r="L150">
        <v>-49.9</v>
      </c>
      <c r="M150" t="s">
        <v>24105</v>
      </c>
      <c r="N150" t="s">
        <v>23</v>
      </c>
      <c r="O150">
        <v>49.9</v>
      </c>
      <c r="P150" t="s">
        <v>24</v>
      </c>
      <c r="Q150" t="s">
        <v>24</v>
      </c>
      <c r="R150" t="s">
        <v>23818</v>
      </c>
      <c r="S150" t="s">
        <v>25</v>
      </c>
      <c r="T150" t="s">
        <v>26</v>
      </c>
    </row>
    <row r="151" spans="1:20" x14ac:dyDescent="0.3">
      <c r="A151" t="s">
        <v>24106</v>
      </c>
      <c r="B151" t="s">
        <v>19</v>
      </c>
      <c r="C151" t="s">
        <v>14009</v>
      </c>
      <c r="D151" t="s">
        <v>27</v>
      </c>
      <c r="E151" t="s">
        <v>21</v>
      </c>
      <c r="F151" t="s">
        <v>22</v>
      </c>
      <c r="G151" s="2">
        <v>46055</v>
      </c>
      <c r="H151" s="2">
        <v>143730180434</v>
      </c>
      <c r="I151">
        <v>46055</v>
      </c>
      <c r="J151">
        <v>49.9</v>
      </c>
      <c r="K151">
        <v>0.95</v>
      </c>
      <c r="L151">
        <v>48.95</v>
      </c>
      <c r="M151" t="s">
        <v>24105</v>
      </c>
      <c r="N151" t="s">
        <v>23</v>
      </c>
      <c r="O151">
        <v>49.9</v>
      </c>
      <c r="P151" t="s">
        <v>24</v>
      </c>
      <c r="Q151" t="s">
        <v>24</v>
      </c>
      <c r="R151" t="s">
        <v>23818</v>
      </c>
      <c r="S151" t="s">
        <v>25</v>
      </c>
      <c r="T151" t="s">
        <v>26</v>
      </c>
    </row>
    <row r="152" spans="1:20" x14ac:dyDescent="0.3">
      <c r="A152" t="s">
        <v>24107</v>
      </c>
      <c r="B152" t="s">
        <v>19</v>
      </c>
      <c r="C152" t="s">
        <v>18494</v>
      </c>
      <c r="D152" t="s">
        <v>20</v>
      </c>
      <c r="E152" t="s">
        <v>21</v>
      </c>
      <c r="F152" t="s">
        <v>22</v>
      </c>
      <c r="G152" s="2">
        <v>46055</v>
      </c>
      <c r="H152" s="2">
        <v>143730180434</v>
      </c>
      <c r="I152">
        <v>46055</v>
      </c>
      <c r="J152">
        <v>47.9</v>
      </c>
      <c r="K152">
        <v>0.92</v>
      </c>
      <c r="L152">
        <v>46.98</v>
      </c>
      <c r="M152" t="s">
        <v>24108</v>
      </c>
      <c r="N152" t="s">
        <v>23</v>
      </c>
      <c r="O152">
        <v>47.9</v>
      </c>
      <c r="P152" t="s">
        <v>24</v>
      </c>
      <c r="Q152" t="s">
        <v>24</v>
      </c>
      <c r="R152" t="s">
        <v>23818</v>
      </c>
      <c r="S152" t="s">
        <v>25</v>
      </c>
      <c r="T152" t="s">
        <v>26</v>
      </c>
    </row>
    <row r="153" spans="1:20" x14ac:dyDescent="0.3">
      <c r="A153" t="s">
        <v>24109</v>
      </c>
      <c r="B153" t="s">
        <v>19</v>
      </c>
      <c r="C153" t="s">
        <v>22307</v>
      </c>
      <c r="D153" t="s">
        <v>27</v>
      </c>
      <c r="E153" t="s">
        <v>21</v>
      </c>
      <c r="F153" t="s">
        <v>22</v>
      </c>
      <c r="G153" s="2">
        <v>46055</v>
      </c>
      <c r="H153" s="2">
        <v>143730180434</v>
      </c>
      <c r="I153">
        <v>46055</v>
      </c>
      <c r="J153">
        <v>47.9</v>
      </c>
      <c r="K153">
        <v>0.92</v>
      </c>
      <c r="L153">
        <v>46.98</v>
      </c>
      <c r="M153" t="s">
        <v>24110</v>
      </c>
      <c r="N153" t="s">
        <v>23</v>
      </c>
      <c r="O153">
        <v>47.9</v>
      </c>
      <c r="P153" t="s">
        <v>24</v>
      </c>
      <c r="Q153" t="s">
        <v>24</v>
      </c>
      <c r="R153" t="s">
        <v>23818</v>
      </c>
      <c r="S153" t="s">
        <v>25</v>
      </c>
      <c r="T153" t="s">
        <v>26</v>
      </c>
    </row>
    <row r="154" spans="1:20" x14ac:dyDescent="0.3">
      <c r="A154" t="s">
        <v>24111</v>
      </c>
      <c r="B154" t="s">
        <v>19</v>
      </c>
      <c r="C154" t="s">
        <v>20766</v>
      </c>
      <c r="D154" t="s">
        <v>20</v>
      </c>
      <c r="E154" t="s">
        <v>21</v>
      </c>
      <c r="F154" t="s">
        <v>22</v>
      </c>
      <c r="G154" s="2">
        <v>46055</v>
      </c>
      <c r="H154" s="2">
        <v>143730180434</v>
      </c>
      <c r="I154">
        <v>46055</v>
      </c>
      <c r="J154">
        <v>84.95</v>
      </c>
      <c r="K154">
        <v>1.4</v>
      </c>
      <c r="L154">
        <v>83.55</v>
      </c>
      <c r="M154" t="s">
        <v>24112</v>
      </c>
      <c r="N154" t="s">
        <v>23</v>
      </c>
      <c r="O154">
        <v>84.95</v>
      </c>
      <c r="P154" t="s">
        <v>24</v>
      </c>
      <c r="Q154" t="s">
        <v>24</v>
      </c>
      <c r="R154" t="s">
        <v>23818</v>
      </c>
      <c r="S154" t="s">
        <v>25</v>
      </c>
      <c r="T154" t="s">
        <v>26</v>
      </c>
    </row>
    <row r="155" spans="1:20" x14ac:dyDescent="0.3">
      <c r="A155" t="s">
        <v>24113</v>
      </c>
      <c r="B155" t="s">
        <v>19</v>
      </c>
      <c r="C155" t="s">
        <v>22976</v>
      </c>
      <c r="D155" t="s">
        <v>27</v>
      </c>
      <c r="E155" t="s">
        <v>21</v>
      </c>
      <c r="F155" t="s">
        <v>22</v>
      </c>
      <c r="G155" s="2">
        <v>46055</v>
      </c>
      <c r="H155" s="2">
        <v>143730180434</v>
      </c>
      <c r="I155">
        <v>46055</v>
      </c>
      <c r="J155">
        <v>267.5</v>
      </c>
      <c r="K155">
        <v>3.78</v>
      </c>
      <c r="L155">
        <v>263.72000000000003</v>
      </c>
      <c r="M155" t="s">
        <v>24114</v>
      </c>
      <c r="N155" t="s">
        <v>23</v>
      </c>
      <c r="O155">
        <v>267.5</v>
      </c>
      <c r="P155" t="s">
        <v>24</v>
      </c>
      <c r="Q155" t="s">
        <v>24</v>
      </c>
      <c r="R155" t="s">
        <v>23818</v>
      </c>
      <c r="S155" t="s">
        <v>25</v>
      </c>
      <c r="T155" t="s">
        <v>26</v>
      </c>
    </row>
    <row r="156" spans="1:20" x14ac:dyDescent="0.3">
      <c r="A156" t="s">
        <v>24115</v>
      </c>
      <c r="B156" t="s">
        <v>19</v>
      </c>
      <c r="C156" t="s">
        <v>22771</v>
      </c>
      <c r="D156" t="s">
        <v>20</v>
      </c>
      <c r="E156" t="s">
        <v>21</v>
      </c>
      <c r="F156" t="s">
        <v>22</v>
      </c>
      <c r="G156" s="2">
        <v>46055</v>
      </c>
      <c r="H156" s="2">
        <v>143730180434</v>
      </c>
      <c r="I156">
        <v>46055</v>
      </c>
      <c r="J156">
        <v>84.95</v>
      </c>
      <c r="K156">
        <v>1.4</v>
      </c>
      <c r="L156">
        <v>83.55</v>
      </c>
      <c r="M156" t="s">
        <v>24116</v>
      </c>
      <c r="N156" t="s">
        <v>23</v>
      </c>
      <c r="O156">
        <v>84.95</v>
      </c>
      <c r="P156" t="s">
        <v>24</v>
      </c>
      <c r="Q156" t="s">
        <v>24</v>
      </c>
      <c r="R156" t="s">
        <v>23818</v>
      </c>
      <c r="S156" t="s">
        <v>25</v>
      </c>
      <c r="T156" t="s">
        <v>26</v>
      </c>
    </row>
    <row r="157" spans="1:20" x14ac:dyDescent="0.3">
      <c r="A157" t="s">
        <v>24117</v>
      </c>
      <c r="B157" t="s">
        <v>19</v>
      </c>
      <c r="C157" t="s">
        <v>17743</v>
      </c>
      <c r="D157" t="s">
        <v>20</v>
      </c>
      <c r="E157" t="s">
        <v>21</v>
      </c>
      <c r="F157" t="s">
        <v>22</v>
      </c>
      <c r="G157" s="2">
        <v>46055</v>
      </c>
      <c r="H157" s="2">
        <v>143730180434</v>
      </c>
      <c r="I157">
        <v>46055</v>
      </c>
      <c r="J157">
        <v>59.31</v>
      </c>
      <c r="K157">
        <v>1.07</v>
      </c>
      <c r="L157">
        <v>58.24</v>
      </c>
      <c r="M157" t="s">
        <v>24118</v>
      </c>
      <c r="N157" t="s">
        <v>23</v>
      </c>
      <c r="O157">
        <v>59.31</v>
      </c>
      <c r="P157" t="s">
        <v>24</v>
      </c>
      <c r="Q157" t="s">
        <v>24</v>
      </c>
      <c r="R157" t="s">
        <v>23818</v>
      </c>
      <c r="S157" t="s">
        <v>25</v>
      </c>
      <c r="T157" t="s">
        <v>26</v>
      </c>
    </row>
    <row r="158" spans="1:20" x14ac:dyDescent="0.3">
      <c r="A158" t="s">
        <v>24119</v>
      </c>
      <c r="B158" t="s">
        <v>19</v>
      </c>
      <c r="C158" t="s">
        <v>23496</v>
      </c>
      <c r="D158" t="s">
        <v>29</v>
      </c>
      <c r="E158" t="s">
        <v>21</v>
      </c>
      <c r="F158" t="s">
        <v>22</v>
      </c>
      <c r="G158" s="2">
        <v>46055</v>
      </c>
      <c r="H158" s="2">
        <v>143730180434</v>
      </c>
      <c r="I158">
        <v>46055</v>
      </c>
      <c r="J158">
        <v>54.9</v>
      </c>
      <c r="K158">
        <v>3.09</v>
      </c>
      <c r="L158">
        <v>51.81</v>
      </c>
      <c r="M158" t="s">
        <v>24120</v>
      </c>
      <c r="N158" t="s">
        <v>30</v>
      </c>
      <c r="O158">
        <v>54.9</v>
      </c>
      <c r="P158" t="s">
        <v>24</v>
      </c>
      <c r="Q158" t="s">
        <v>24</v>
      </c>
      <c r="R158" t="s">
        <v>23818</v>
      </c>
      <c r="S158" t="s">
        <v>25</v>
      </c>
      <c r="T158" t="s">
        <v>26</v>
      </c>
    </row>
    <row r="159" spans="1:20" x14ac:dyDescent="0.3">
      <c r="A159" t="s">
        <v>24121</v>
      </c>
      <c r="B159" t="s">
        <v>19</v>
      </c>
      <c r="C159" t="s">
        <v>20131</v>
      </c>
      <c r="D159" t="s">
        <v>29</v>
      </c>
      <c r="E159" t="s">
        <v>21</v>
      </c>
      <c r="F159" t="s">
        <v>22</v>
      </c>
      <c r="G159" s="2">
        <v>46055</v>
      </c>
      <c r="H159" s="2">
        <v>143730180434</v>
      </c>
      <c r="I159">
        <v>46055</v>
      </c>
      <c r="J159">
        <v>99.95</v>
      </c>
      <c r="K159">
        <v>5.34</v>
      </c>
      <c r="L159">
        <v>94.61</v>
      </c>
      <c r="M159" t="s">
        <v>24122</v>
      </c>
      <c r="N159" t="s">
        <v>30</v>
      </c>
      <c r="O159">
        <v>99.95</v>
      </c>
      <c r="P159" t="s">
        <v>24</v>
      </c>
      <c r="Q159" t="s">
        <v>24</v>
      </c>
      <c r="R159" t="s">
        <v>23818</v>
      </c>
      <c r="S159" t="s">
        <v>25</v>
      </c>
      <c r="T159" t="s">
        <v>26</v>
      </c>
    </row>
    <row r="160" spans="1:20" x14ac:dyDescent="0.3">
      <c r="A160" t="s">
        <v>24123</v>
      </c>
      <c r="B160" t="s">
        <v>19</v>
      </c>
      <c r="C160" t="s">
        <v>11808</v>
      </c>
      <c r="D160" t="s">
        <v>27</v>
      </c>
      <c r="E160" t="s">
        <v>21</v>
      </c>
      <c r="F160" t="s">
        <v>22</v>
      </c>
      <c r="G160" s="2">
        <v>46055</v>
      </c>
      <c r="H160" s="2">
        <v>143730180434</v>
      </c>
      <c r="I160">
        <v>46055</v>
      </c>
      <c r="J160">
        <v>67.95</v>
      </c>
      <c r="K160">
        <v>1.18</v>
      </c>
      <c r="L160">
        <v>66.77</v>
      </c>
      <c r="M160" t="s">
        <v>24124</v>
      </c>
      <c r="N160" t="s">
        <v>23</v>
      </c>
      <c r="O160">
        <v>67.95</v>
      </c>
      <c r="P160" t="s">
        <v>24</v>
      </c>
      <c r="Q160" t="s">
        <v>24</v>
      </c>
      <c r="R160" t="s">
        <v>23818</v>
      </c>
      <c r="S160" t="s">
        <v>25</v>
      </c>
      <c r="T160" t="s">
        <v>26</v>
      </c>
    </row>
    <row r="161" spans="1:20" x14ac:dyDescent="0.3">
      <c r="A161" t="s">
        <v>24125</v>
      </c>
      <c r="B161" t="s">
        <v>19</v>
      </c>
      <c r="C161" t="s">
        <v>18056</v>
      </c>
      <c r="D161" t="s">
        <v>27</v>
      </c>
      <c r="E161" t="s">
        <v>21</v>
      </c>
      <c r="F161" t="s">
        <v>22</v>
      </c>
      <c r="G161" s="2">
        <v>46055</v>
      </c>
      <c r="H161" s="2">
        <v>143730180434</v>
      </c>
      <c r="I161">
        <v>46055</v>
      </c>
      <c r="J161">
        <v>49.9</v>
      </c>
      <c r="K161">
        <v>0.95</v>
      </c>
      <c r="L161">
        <v>48.95</v>
      </c>
      <c r="M161" t="s">
        <v>24126</v>
      </c>
      <c r="N161" t="s">
        <v>23</v>
      </c>
      <c r="O161">
        <v>49.9</v>
      </c>
      <c r="P161" t="s">
        <v>24</v>
      </c>
      <c r="Q161" t="s">
        <v>24</v>
      </c>
      <c r="R161" t="s">
        <v>23818</v>
      </c>
      <c r="S161" t="s">
        <v>25</v>
      </c>
      <c r="T161" t="s">
        <v>26</v>
      </c>
    </row>
    <row r="162" spans="1:20" x14ac:dyDescent="0.3">
      <c r="A162" t="s">
        <v>24127</v>
      </c>
      <c r="B162" t="s">
        <v>19</v>
      </c>
      <c r="C162" t="s">
        <v>23406</v>
      </c>
      <c r="D162" t="s">
        <v>20</v>
      </c>
      <c r="E162" t="s">
        <v>21</v>
      </c>
      <c r="F162" t="s">
        <v>22</v>
      </c>
      <c r="G162" s="2">
        <v>46055</v>
      </c>
      <c r="H162" s="2">
        <v>143730180434</v>
      </c>
      <c r="I162">
        <v>46055</v>
      </c>
      <c r="J162">
        <v>49.86</v>
      </c>
      <c r="K162">
        <v>0.95</v>
      </c>
      <c r="L162">
        <v>48.91</v>
      </c>
      <c r="M162" t="s">
        <v>24128</v>
      </c>
      <c r="N162" t="s">
        <v>23</v>
      </c>
      <c r="O162">
        <v>49.86</v>
      </c>
      <c r="P162" t="s">
        <v>24</v>
      </c>
      <c r="Q162" t="s">
        <v>24</v>
      </c>
      <c r="R162" t="s">
        <v>23818</v>
      </c>
      <c r="S162" t="s">
        <v>25</v>
      </c>
      <c r="T162" t="s">
        <v>26</v>
      </c>
    </row>
    <row r="163" spans="1:20" x14ac:dyDescent="0.3">
      <c r="A163" t="s">
        <v>24129</v>
      </c>
      <c r="B163" t="s">
        <v>19</v>
      </c>
      <c r="C163" t="s">
        <v>15945</v>
      </c>
      <c r="D163" t="s">
        <v>27</v>
      </c>
      <c r="E163" t="s">
        <v>21</v>
      </c>
      <c r="F163" t="s">
        <v>22</v>
      </c>
      <c r="G163" s="2">
        <v>46055</v>
      </c>
      <c r="H163" s="2">
        <v>143730180434</v>
      </c>
      <c r="I163">
        <v>46055</v>
      </c>
      <c r="J163">
        <v>31.9</v>
      </c>
      <c r="K163">
        <v>0.71</v>
      </c>
      <c r="L163">
        <v>31.19</v>
      </c>
      <c r="M163" t="s">
        <v>24130</v>
      </c>
      <c r="N163" t="s">
        <v>23</v>
      </c>
      <c r="O163">
        <v>31.9</v>
      </c>
      <c r="P163" t="s">
        <v>24</v>
      </c>
      <c r="Q163" t="s">
        <v>24</v>
      </c>
      <c r="R163" t="s">
        <v>23818</v>
      </c>
      <c r="S163" t="s">
        <v>25</v>
      </c>
      <c r="T163" t="s">
        <v>26</v>
      </c>
    </row>
    <row r="164" spans="1:20" x14ac:dyDescent="0.3">
      <c r="A164" t="s">
        <v>24131</v>
      </c>
      <c r="B164" t="s">
        <v>19</v>
      </c>
      <c r="C164" t="s">
        <v>19865</v>
      </c>
      <c r="D164" t="s">
        <v>20</v>
      </c>
      <c r="E164" t="s">
        <v>21</v>
      </c>
      <c r="F164" t="s">
        <v>22</v>
      </c>
      <c r="G164" s="2">
        <v>46055</v>
      </c>
      <c r="H164" s="2">
        <v>143730180434</v>
      </c>
      <c r="I164">
        <v>46055</v>
      </c>
      <c r="J164">
        <v>59.31</v>
      </c>
      <c r="K164">
        <v>1.07</v>
      </c>
      <c r="L164">
        <v>58.24</v>
      </c>
      <c r="M164" t="s">
        <v>24132</v>
      </c>
      <c r="N164" t="s">
        <v>23</v>
      </c>
      <c r="O164">
        <v>59.31</v>
      </c>
      <c r="P164" t="s">
        <v>24</v>
      </c>
      <c r="Q164" t="s">
        <v>24</v>
      </c>
      <c r="R164" t="s">
        <v>23818</v>
      </c>
      <c r="S164" t="s">
        <v>25</v>
      </c>
      <c r="T164" t="s">
        <v>26</v>
      </c>
    </row>
    <row r="165" spans="1:20" x14ac:dyDescent="0.3">
      <c r="A165" t="s">
        <v>24133</v>
      </c>
      <c r="B165" t="s">
        <v>19</v>
      </c>
      <c r="C165" t="s">
        <v>23020</v>
      </c>
      <c r="D165" t="s">
        <v>27</v>
      </c>
      <c r="E165" t="s">
        <v>21</v>
      </c>
      <c r="F165" t="s">
        <v>22</v>
      </c>
      <c r="G165" s="2">
        <v>46055</v>
      </c>
      <c r="H165" s="2">
        <v>143730180434</v>
      </c>
      <c r="I165">
        <v>46055</v>
      </c>
      <c r="J165">
        <v>63.9</v>
      </c>
      <c r="K165">
        <v>1.1299999999999999</v>
      </c>
      <c r="L165">
        <v>62.77</v>
      </c>
      <c r="M165" t="s">
        <v>24134</v>
      </c>
      <c r="N165" t="s">
        <v>23</v>
      </c>
      <c r="O165">
        <v>63.9</v>
      </c>
      <c r="P165" t="s">
        <v>24</v>
      </c>
      <c r="Q165" t="s">
        <v>24</v>
      </c>
      <c r="R165" t="s">
        <v>23818</v>
      </c>
      <c r="S165" t="s">
        <v>25</v>
      </c>
      <c r="T165" t="s">
        <v>26</v>
      </c>
    </row>
    <row r="166" spans="1:20" x14ac:dyDescent="0.3">
      <c r="A166" t="s">
        <v>24135</v>
      </c>
      <c r="B166" t="s">
        <v>19</v>
      </c>
      <c r="C166" t="s">
        <v>22723</v>
      </c>
      <c r="D166" t="s">
        <v>20</v>
      </c>
      <c r="E166" t="s">
        <v>21</v>
      </c>
      <c r="F166" t="s">
        <v>22</v>
      </c>
      <c r="G166" s="2">
        <v>46055</v>
      </c>
      <c r="H166" s="2">
        <v>143730180434</v>
      </c>
      <c r="I166">
        <v>46055</v>
      </c>
      <c r="J166">
        <v>37.9</v>
      </c>
      <c r="K166">
        <v>0.79</v>
      </c>
      <c r="L166">
        <v>37.11</v>
      </c>
      <c r="M166" t="s">
        <v>24136</v>
      </c>
      <c r="N166" t="s">
        <v>23</v>
      </c>
      <c r="O166">
        <v>37.9</v>
      </c>
      <c r="P166" t="s">
        <v>24</v>
      </c>
      <c r="Q166" t="s">
        <v>24</v>
      </c>
      <c r="R166" t="s">
        <v>23818</v>
      </c>
      <c r="S166" t="s">
        <v>25</v>
      </c>
      <c r="T166" t="s">
        <v>26</v>
      </c>
    </row>
    <row r="167" spans="1:20" x14ac:dyDescent="0.3">
      <c r="A167" t="s">
        <v>24137</v>
      </c>
      <c r="B167" t="s">
        <v>19</v>
      </c>
      <c r="C167" t="s">
        <v>10418</v>
      </c>
      <c r="D167" t="s">
        <v>27</v>
      </c>
      <c r="E167" t="s">
        <v>21</v>
      </c>
      <c r="F167" t="s">
        <v>22</v>
      </c>
      <c r="G167" s="2">
        <v>46055</v>
      </c>
      <c r="H167" s="2">
        <v>143730180434</v>
      </c>
      <c r="I167">
        <v>46055</v>
      </c>
      <c r="J167">
        <v>71.91</v>
      </c>
      <c r="K167">
        <v>1.23</v>
      </c>
      <c r="L167">
        <v>70.680000000000007</v>
      </c>
      <c r="M167" t="s">
        <v>24138</v>
      </c>
      <c r="N167" t="s">
        <v>23</v>
      </c>
      <c r="O167">
        <v>71.91</v>
      </c>
      <c r="P167" t="s">
        <v>24</v>
      </c>
      <c r="Q167" t="s">
        <v>24</v>
      </c>
      <c r="R167" t="s">
        <v>23818</v>
      </c>
      <c r="S167" t="s">
        <v>25</v>
      </c>
      <c r="T167" t="s">
        <v>26</v>
      </c>
    </row>
    <row r="168" spans="1:20" x14ac:dyDescent="0.3">
      <c r="A168" t="s">
        <v>24139</v>
      </c>
      <c r="B168" t="s">
        <v>19</v>
      </c>
      <c r="C168" t="s">
        <v>22918</v>
      </c>
      <c r="D168" t="s">
        <v>27</v>
      </c>
      <c r="E168" t="s">
        <v>21</v>
      </c>
      <c r="F168" t="s">
        <v>22</v>
      </c>
      <c r="G168" s="2">
        <v>46055</v>
      </c>
      <c r="H168" s="2">
        <v>143730180434</v>
      </c>
      <c r="I168">
        <v>46055</v>
      </c>
      <c r="J168">
        <v>29.9</v>
      </c>
      <c r="K168">
        <v>0.69</v>
      </c>
      <c r="L168">
        <v>29.21</v>
      </c>
      <c r="M168" t="s">
        <v>24140</v>
      </c>
      <c r="N168" t="s">
        <v>23</v>
      </c>
      <c r="O168">
        <v>29.9</v>
      </c>
      <c r="P168" t="s">
        <v>24</v>
      </c>
      <c r="Q168" t="s">
        <v>24</v>
      </c>
      <c r="R168" t="s">
        <v>23818</v>
      </c>
      <c r="S168" t="s">
        <v>25</v>
      </c>
      <c r="T168" t="s">
        <v>26</v>
      </c>
    </row>
    <row r="169" spans="1:20" x14ac:dyDescent="0.3">
      <c r="A169" t="s">
        <v>24141</v>
      </c>
      <c r="B169" t="s">
        <v>19</v>
      </c>
      <c r="C169" t="s">
        <v>13896</v>
      </c>
      <c r="D169" t="s">
        <v>27</v>
      </c>
      <c r="E169" t="s">
        <v>21</v>
      </c>
      <c r="F169" t="s">
        <v>22</v>
      </c>
      <c r="G169" s="2">
        <v>46055</v>
      </c>
      <c r="H169" s="2">
        <v>143730180434</v>
      </c>
      <c r="I169">
        <v>46055</v>
      </c>
      <c r="J169">
        <v>79.95</v>
      </c>
      <c r="K169">
        <v>1.34</v>
      </c>
      <c r="L169">
        <v>78.61</v>
      </c>
      <c r="M169" t="s">
        <v>24142</v>
      </c>
      <c r="N169" t="s">
        <v>23</v>
      </c>
      <c r="O169">
        <v>79.95</v>
      </c>
      <c r="P169" t="s">
        <v>24</v>
      </c>
      <c r="Q169" t="s">
        <v>24</v>
      </c>
      <c r="R169" t="s">
        <v>23818</v>
      </c>
      <c r="S169" t="s">
        <v>25</v>
      </c>
      <c r="T169" t="s">
        <v>26</v>
      </c>
    </row>
    <row r="170" spans="1:20" x14ac:dyDescent="0.3">
      <c r="A170" t="s">
        <v>24143</v>
      </c>
      <c r="B170" t="s">
        <v>19</v>
      </c>
      <c r="C170" t="s">
        <v>20816</v>
      </c>
      <c r="D170" t="s">
        <v>27</v>
      </c>
      <c r="E170" t="s">
        <v>21</v>
      </c>
      <c r="F170" t="s">
        <v>22</v>
      </c>
      <c r="G170" s="2">
        <v>46055</v>
      </c>
      <c r="H170" s="2">
        <v>143730180434</v>
      </c>
      <c r="I170">
        <v>46055</v>
      </c>
      <c r="J170">
        <v>115.97</v>
      </c>
      <c r="K170">
        <v>1.81</v>
      </c>
      <c r="L170">
        <v>114.16</v>
      </c>
      <c r="M170" t="s">
        <v>24144</v>
      </c>
      <c r="N170" t="s">
        <v>23</v>
      </c>
      <c r="O170">
        <v>115.97</v>
      </c>
      <c r="P170" t="s">
        <v>24</v>
      </c>
      <c r="Q170" t="s">
        <v>24</v>
      </c>
      <c r="R170" t="s">
        <v>23818</v>
      </c>
      <c r="S170" t="s">
        <v>25</v>
      </c>
      <c r="T170" t="s">
        <v>26</v>
      </c>
    </row>
    <row r="171" spans="1:20" x14ac:dyDescent="0.3">
      <c r="A171" t="s">
        <v>24145</v>
      </c>
      <c r="B171" t="s">
        <v>19</v>
      </c>
      <c r="C171" t="s">
        <v>15742</v>
      </c>
      <c r="D171" t="s">
        <v>27</v>
      </c>
      <c r="E171" t="s">
        <v>21</v>
      </c>
      <c r="F171" t="s">
        <v>22</v>
      </c>
      <c r="G171" s="2">
        <v>46055</v>
      </c>
      <c r="H171" s="2">
        <v>143730180434</v>
      </c>
      <c r="I171">
        <v>46055</v>
      </c>
      <c r="J171">
        <v>84.95</v>
      </c>
      <c r="K171">
        <v>1.4</v>
      </c>
      <c r="L171">
        <v>83.55</v>
      </c>
      <c r="M171" t="s">
        <v>24146</v>
      </c>
      <c r="N171" t="s">
        <v>23</v>
      </c>
      <c r="O171">
        <v>84.95</v>
      </c>
      <c r="P171" t="s">
        <v>24</v>
      </c>
      <c r="Q171" t="s">
        <v>24</v>
      </c>
      <c r="R171" t="s">
        <v>23818</v>
      </c>
      <c r="S171" t="s">
        <v>25</v>
      </c>
      <c r="T171" t="s">
        <v>26</v>
      </c>
    </row>
    <row r="172" spans="1:20" x14ac:dyDescent="0.3">
      <c r="A172" t="s">
        <v>24147</v>
      </c>
      <c r="B172" t="s">
        <v>19</v>
      </c>
      <c r="C172" t="s">
        <v>12899</v>
      </c>
      <c r="D172" t="s">
        <v>27</v>
      </c>
      <c r="E172" t="s">
        <v>21</v>
      </c>
      <c r="F172" t="s">
        <v>22</v>
      </c>
      <c r="G172" s="2">
        <v>46055</v>
      </c>
      <c r="H172" s="2">
        <v>143730180434</v>
      </c>
      <c r="I172">
        <v>46055</v>
      </c>
      <c r="J172">
        <v>63.9</v>
      </c>
      <c r="K172">
        <v>1.1299999999999999</v>
      </c>
      <c r="L172">
        <v>62.77</v>
      </c>
      <c r="M172" t="s">
        <v>24148</v>
      </c>
      <c r="N172" t="s">
        <v>23</v>
      </c>
      <c r="O172">
        <v>63.9</v>
      </c>
      <c r="P172" t="s">
        <v>24</v>
      </c>
      <c r="Q172" t="s">
        <v>24</v>
      </c>
      <c r="R172" t="s">
        <v>23818</v>
      </c>
      <c r="S172" t="s">
        <v>25</v>
      </c>
      <c r="T172" t="s">
        <v>26</v>
      </c>
    </row>
    <row r="173" spans="1:20" x14ac:dyDescent="0.3">
      <c r="A173" t="s">
        <v>24149</v>
      </c>
      <c r="B173" t="s">
        <v>19</v>
      </c>
      <c r="C173" t="s">
        <v>19377</v>
      </c>
      <c r="D173" t="s">
        <v>20</v>
      </c>
      <c r="E173" t="s">
        <v>21</v>
      </c>
      <c r="F173" t="s">
        <v>22</v>
      </c>
      <c r="G173" s="2">
        <v>46055</v>
      </c>
      <c r="H173" s="2">
        <v>143730180434</v>
      </c>
      <c r="I173">
        <v>46055</v>
      </c>
      <c r="J173">
        <v>115.97</v>
      </c>
      <c r="K173">
        <v>1.81</v>
      </c>
      <c r="L173">
        <v>114.16</v>
      </c>
      <c r="M173" t="s">
        <v>24150</v>
      </c>
      <c r="N173" t="s">
        <v>23</v>
      </c>
      <c r="O173">
        <v>115.97</v>
      </c>
      <c r="P173" t="s">
        <v>24</v>
      </c>
      <c r="Q173" t="s">
        <v>24</v>
      </c>
      <c r="R173" t="s">
        <v>23818</v>
      </c>
      <c r="S173" t="s">
        <v>25</v>
      </c>
      <c r="T173" t="s">
        <v>26</v>
      </c>
    </row>
    <row r="174" spans="1:20" x14ac:dyDescent="0.3">
      <c r="A174" t="s">
        <v>24151</v>
      </c>
      <c r="B174" t="s">
        <v>19</v>
      </c>
      <c r="C174" t="s">
        <v>16913</v>
      </c>
      <c r="D174" t="s">
        <v>27</v>
      </c>
      <c r="E174" t="s">
        <v>21</v>
      </c>
      <c r="F174" t="s">
        <v>22</v>
      </c>
      <c r="G174" s="2">
        <v>46055</v>
      </c>
      <c r="H174" s="2">
        <v>143730180434</v>
      </c>
      <c r="I174">
        <v>46055</v>
      </c>
      <c r="J174">
        <v>99.95</v>
      </c>
      <c r="K174">
        <v>1.6</v>
      </c>
      <c r="L174">
        <v>98.35</v>
      </c>
      <c r="M174" t="s">
        <v>24152</v>
      </c>
      <c r="N174" t="s">
        <v>23</v>
      </c>
      <c r="O174">
        <v>99.95</v>
      </c>
      <c r="P174" t="s">
        <v>24</v>
      </c>
      <c r="Q174" t="s">
        <v>24</v>
      </c>
      <c r="R174" t="s">
        <v>23818</v>
      </c>
      <c r="S174" t="s">
        <v>25</v>
      </c>
      <c r="T174" t="s">
        <v>26</v>
      </c>
    </row>
    <row r="175" spans="1:20" x14ac:dyDescent="0.3">
      <c r="A175" t="s">
        <v>24153</v>
      </c>
      <c r="B175" t="s">
        <v>28</v>
      </c>
      <c r="C175" t="s">
        <v>11088</v>
      </c>
      <c r="D175" t="s">
        <v>20</v>
      </c>
      <c r="E175" t="s">
        <v>21</v>
      </c>
      <c r="F175" t="s">
        <v>22</v>
      </c>
      <c r="G175" s="2">
        <v>46055</v>
      </c>
      <c r="H175" s="2">
        <v>143730180434</v>
      </c>
      <c r="I175">
        <v>46055</v>
      </c>
      <c r="J175">
        <v>-10.6</v>
      </c>
      <c r="K175">
        <v>0</v>
      </c>
      <c r="L175">
        <v>-10.6</v>
      </c>
      <c r="M175" t="s">
        <v>24154</v>
      </c>
      <c r="N175" t="s">
        <v>23</v>
      </c>
      <c r="O175">
        <v>10.6</v>
      </c>
      <c r="P175" t="s">
        <v>24</v>
      </c>
      <c r="Q175" t="s">
        <v>24</v>
      </c>
      <c r="R175" t="s">
        <v>23818</v>
      </c>
      <c r="S175" t="s">
        <v>25</v>
      </c>
      <c r="T175" t="s">
        <v>26</v>
      </c>
    </row>
    <row r="176" spans="1:20" x14ac:dyDescent="0.3">
      <c r="A176" t="s">
        <v>24155</v>
      </c>
      <c r="B176" t="s">
        <v>19</v>
      </c>
      <c r="C176" t="s">
        <v>8747</v>
      </c>
      <c r="D176" t="s">
        <v>20</v>
      </c>
      <c r="E176" t="s">
        <v>21</v>
      </c>
      <c r="F176" t="s">
        <v>22</v>
      </c>
      <c r="G176" s="2">
        <v>46055</v>
      </c>
      <c r="H176" s="2">
        <v>143730180434</v>
      </c>
      <c r="I176">
        <v>46055</v>
      </c>
      <c r="J176">
        <v>49.9</v>
      </c>
      <c r="K176">
        <v>0.95</v>
      </c>
      <c r="L176">
        <v>48.95</v>
      </c>
      <c r="M176" t="s">
        <v>24156</v>
      </c>
      <c r="N176" t="s">
        <v>23</v>
      </c>
      <c r="O176">
        <v>49.9</v>
      </c>
      <c r="P176" t="s">
        <v>24</v>
      </c>
      <c r="Q176" t="s">
        <v>24</v>
      </c>
      <c r="R176" t="s">
        <v>23818</v>
      </c>
      <c r="S176" t="s">
        <v>25</v>
      </c>
      <c r="T176" t="s">
        <v>26</v>
      </c>
    </row>
    <row r="177" spans="1:20" x14ac:dyDescent="0.3">
      <c r="A177" t="s">
        <v>24157</v>
      </c>
      <c r="B177" t="s">
        <v>19</v>
      </c>
      <c r="C177" t="s">
        <v>23511</v>
      </c>
      <c r="D177" t="s">
        <v>27</v>
      </c>
      <c r="E177" t="s">
        <v>21</v>
      </c>
      <c r="F177" t="s">
        <v>22</v>
      </c>
      <c r="G177" s="2">
        <v>46055</v>
      </c>
      <c r="H177" s="2">
        <v>143730180434</v>
      </c>
      <c r="I177">
        <v>46055</v>
      </c>
      <c r="J177">
        <v>359.7</v>
      </c>
      <c r="K177">
        <v>4.9800000000000004</v>
      </c>
      <c r="L177">
        <v>354.72</v>
      </c>
      <c r="M177" t="s">
        <v>24158</v>
      </c>
      <c r="N177" t="s">
        <v>23</v>
      </c>
      <c r="O177">
        <v>359.7</v>
      </c>
      <c r="P177" t="s">
        <v>24</v>
      </c>
      <c r="Q177" t="s">
        <v>24</v>
      </c>
      <c r="R177" t="s">
        <v>23818</v>
      </c>
      <c r="S177" t="s">
        <v>25</v>
      </c>
      <c r="T177" t="s">
        <v>26</v>
      </c>
    </row>
    <row r="178" spans="1:20" x14ac:dyDescent="0.3">
      <c r="A178" t="s">
        <v>24159</v>
      </c>
      <c r="B178" t="s">
        <v>19</v>
      </c>
      <c r="C178" t="s">
        <v>11088</v>
      </c>
      <c r="D178" t="s">
        <v>20</v>
      </c>
      <c r="E178" t="s">
        <v>21</v>
      </c>
      <c r="F178" t="s">
        <v>22</v>
      </c>
      <c r="G178" s="2">
        <v>46055</v>
      </c>
      <c r="H178" s="2">
        <v>143730180434</v>
      </c>
      <c r="I178">
        <v>46055</v>
      </c>
      <c r="J178">
        <v>106.75</v>
      </c>
      <c r="K178">
        <v>2.76</v>
      </c>
      <c r="L178">
        <v>103.99</v>
      </c>
      <c r="M178" t="s">
        <v>24154</v>
      </c>
      <c r="N178" t="s">
        <v>23</v>
      </c>
      <c r="O178">
        <v>106.75</v>
      </c>
      <c r="P178" t="s">
        <v>24</v>
      </c>
      <c r="Q178" t="s">
        <v>24</v>
      </c>
      <c r="R178" t="s">
        <v>23818</v>
      </c>
      <c r="S178" t="s">
        <v>25</v>
      </c>
      <c r="T178" t="s">
        <v>26</v>
      </c>
    </row>
    <row r="179" spans="1:20" x14ac:dyDescent="0.3">
      <c r="A179" t="s">
        <v>24160</v>
      </c>
      <c r="B179" t="s">
        <v>19</v>
      </c>
      <c r="C179" t="s">
        <v>14539</v>
      </c>
      <c r="D179" t="s">
        <v>20</v>
      </c>
      <c r="E179" t="s">
        <v>21</v>
      </c>
      <c r="F179" t="s">
        <v>22</v>
      </c>
      <c r="G179" s="2">
        <v>46055</v>
      </c>
      <c r="H179" s="2">
        <v>143730180434</v>
      </c>
      <c r="I179">
        <v>46055</v>
      </c>
      <c r="J179">
        <v>161.6</v>
      </c>
      <c r="K179">
        <v>2.4</v>
      </c>
      <c r="L179">
        <v>159.19999999999999</v>
      </c>
      <c r="M179" t="s">
        <v>24161</v>
      </c>
      <c r="N179" t="s">
        <v>23</v>
      </c>
      <c r="O179">
        <v>161.6</v>
      </c>
      <c r="P179" t="s">
        <v>24</v>
      </c>
      <c r="Q179" t="s">
        <v>24</v>
      </c>
      <c r="R179" t="s">
        <v>23818</v>
      </c>
      <c r="S179" t="s">
        <v>25</v>
      </c>
      <c r="T179" t="s">
        <v>26</v>
      </c>
    </row>
    <row r="180" spans="1:20" x14ac:dyDescent="0.3">
      <c r="A180" t="s">
        <v>24162</v>
      </c>
      <c r="B180" t="s">
        <v>28</v>
      </c>
      <c r="C180" t="s">
        <v>11961</v>
      </c>
      <c r="D180" t="s">
        <v>20</v>
      </c>
      <c r="E180" t="s">
        <v>21</v>
      </c>
      <c r="F180" t="s">
        <v>22</v>
      </c>
      <c r="G180" s="2">
        <v>46052</v>
      </c>
      <c r="H180" s="2">
        <v>143690957138</v>
      </c>
      <c r="I180">
        <v>46050</v>
      </c>
      <c r="J180">
        <v>-8.98</v>
      </c>
      <c r="K180">
        <v>0</v>
      </c>
      <c r="L180">
        <v>-8.98</v>
      </c>
      <c r="M180" t="s">
        <v>24163</v>
      </c>
      <c r="N180" t="s">
        <v>23</v>
      </c>
      <c r="O180">
        <v>8.98</v>
      </c>
      <c r="P180" t="s">
        <v>24</v>
      </c>
      <c r="Q180" t="s">
        <v>24</v>
      </c>
      <c r="R180" t="s">
        <v>23818</v>
      </c>
      <c r="S180" t="s">
        <v>25</v>
      </c>
      <c r="T180" t="s">
        <v>26</v>
      </c>
    </row>
    <row r="181" spans="1:20" x14ac:dyDescent="0.3">
      <c r="A181" t="s">
        <v>24164</v>
      </c>
      <c r="B181" t="s">
        <v>19</v>
      </c>
      <c r="C181" t="s">
        <v>23552</v>
      </c>
      <c r="D181" t="s">
        <v>20</v>
      </c>
      <c r="E181" t="s">
        <v>21</v>
      </c>
      <c r="F181" t="s">
        <v>22</v>
      </c>
      <c r="G181" s="2">
        <v>46055</v>
      </c>
      <c r="H181" s="2">
        <v>143730180434</v>
      </c>
      <c r="I181">
        <v>46055</v>
      </c>
      <c r="J181">
        <v>17.899999999999999</v>
      </c>
      <c r="K181">
        <v>0.53</v>
      </c>
      <c r="L181">
        <v>17.37</v>
      </c>
      <c r="M181" t="s">
        <v>24165</v>
      </c>
      <c r="N181" t="s">
        <v>23</v>
      </c>
      <c r="O181">
        <v>17.899999999999999</v>
      </c>
      <c r="P181" t="s">
        <v>24</v>
      </c>
      <c r="Q181" t="s">
        <v>24</v>
      </c>
      <c r="R181" t="s">
        <v>23818</v>
      </c>
      <c r="S181" t="s">
        <v>25</v>
      </c>
      <c r="T181" t="s">
        <v>26</v>
      </c>
    </row>
    <row r="182" spans="1:20" x14ac:dyDescent="0.3">
      <c r="A182" t="s">
        <v>24166</v>
      </c>
      <c r="B182" t="s">
        <v>19</v>
      </c>
      <c r="C182" t="s">
        <v>17206</v>
      </c>
      <c r="D182" t="s">
        <v>27</v>
      </c>
      <c r="E182" t="s">
        <v>21</v>
      </c>
      <c r="F182" t="s">
        <v>22</v>
      </c>
      <c r="G182" s="2">
        <v>46055</v>
      </c>
      <c r="H182" s="2">
        <v>143730180434</v>
      </c>
      <c r="I182">
        <v>46055</v>
      </c>
      <c r="J182">
        <v>58.37</v>
      </c>
      <c r="K182">
        <v>1.06</v>
      </c>
      <c r="L182">
        <v>57.31</v>
      </c>
      <c r="M182" t="s">
        <v>24167</v>
      </c>
      <c r="N182" t="s">
        <v>23</v>
      </c>
      <c r="O182">
        <v>58.37</v>
      </c>
      <c r="P182" t="s">
        <v>24</v>
      </c>
      <c r="Q182" t="s">
        <v>24</v>
      </c>
      <c r="R182" t="s">
        <v>23818</v>
      </c>
      <c r="S182" t="s">
        <v>25</v>
      </c>
      <c r="T182" t="s">
        <v>26</v>
      </c>
    </row>
    <row r="183" spans="1:20" x14ac:dyDescent="0.3">
      <c r="A183" t="s">
        <v>24168</v>
      </c>
      <c r="B183" t="s">
        <v>19</v>
      </c>
      <c r="C183" t="s">
        <v>18204</v>
      </c>
      <c r="D183" t="s">
        <v>27</v>
      </c>
      <c r="E183" t="s">
        <v>21</v>
      </c>
      <c r="F183" t="s">
        <v>22</v>
      </c>
      <c r="G183" s="2">
        <v>46055</v>
      </c>
      <c r="H183" s="2">
        <v>143730180434</v>
      </c>
      <c r="I183">
        <v>46055</v>
      </c>
      <c r="J183">
        <v>86.62</v>
      </c>
      <c r="K183">
        <v>1.43</v>
      </c>
      <c r="L183">
        <v>85.19</v>
      </c>
      <c r="M183" t="s">
        <v>24169</v>
      </c>
      <c r="N183" t="s">
        <v>23</v>
      </c>
      <c r="O183">
        <v>86.62</v>
      </c>
      <c r="P183" t="s">
        <v>24</v>
      </c>
      <c r="Q183" t="s">
        <v>24</v>
      </c>
      <c r="R183" t="s">
        <v>23818</v>
      </c>
      <c r="S183" t="s">
        <v>25</v>
      </c>
      <c r="T183" t="s">
        <v>26</v>
      </c>
    </row>
    <row r="184" spans="1:20" x14ac:dyDescent="0.3">
      <c r="A184" t="s">
        <v>24170</v>
      </c>
      <c r="B184" t="s">
        <v>19</v>
      </c>
      <c r="C184" t="s">
        <v>16783</v>
      </c>
      <c r="D184" t="s">
        <v>29</v>
      </c>
      <c r="E184" t="s">
        <v>21</v>
      </c>
      <c r="F184" t="s">
        <v>22</v>
      </c>
      <c r="G184" s="2">
        <v>46055</v>
      </c>
      <c r="H184" s="2">
        <v>143730180434</v>
      </c>
      <c r="I184">
        <v>46055</v>
      </c>
      <c r="J184">
        <v>88.92</v>
      </c>
      <c r="K184">
        <v>4.79</v>
      </c>
      <c r="L184">
        <v>84.13</v>
      </c>
      <c r="M184" t="s">
        <v>24171</v>
      </c>
      <c r="N184" t="s">
        <v>30</v>
      </c>
      <c r="O184">
        <v>88.92</v>
      </c>
      <c r="P184" t="s">
        <v>24</v>
      </c>
      <c r="Q184" t="s">
        <v>24</v>
      </c>
      <c r="R184" t="s">
        <v>23818</v>
      </c>
      <c r="S184" t="s">
        <v>25</v>
      </c>
      <c r="T184" t="s">
        <v>26</v>
      </c>
    </row>
    <row r="185" spans="1:20" x14ac:dyDescent="0.3">
      <c r="A185" t="s">
        <v>24172</v>
      </c>
      <c r="B185" t="s">
        <v>19</v>
      </c>
      <c r="C185" t="s">
        <v>10919</v>
      </c>
      <c r="D185" t="s">
        <v>27</v>
      </c>
      <c r="E185" t="s">
        <v>21</v>
      </c>
      <c r="F185" t="s">
        <v>22</v>
      </c>
      <c r="G185" s="2">
        <v>46055</v>
      </c>
      <c r="H185" s="2">
        <v>143730180434</v>
      </c>
      <c r="I185">
        <v>46055</v>
      </c>
      <c r="J185">
        <v>17.899999999999999</v>
      </c>
      <c r="K185">
        <v>0.53</v>
      </c>
      <c r="L185">
        <v>17.37</v>
      </c>
      <c r="M185" t="s">
        <v>24173</v>
      </c>
      <c r="N185" t="s">
        <v>23</v>
      </c>
      <c r="O185">
        <v>17.899999999999999</v>
      </c>
      <c r="P185" t="s">
        <v>24</v>
      </c>
      <c r="Q185" t="s">
        <v>24</v>
      </c>
      <c r="R185" t="s">
        <v>23818</v>
      </c>
      <c r="S185" t="s">
        <v>25</v>
      </c>
      <c r="T185" t="s">
        <v>26</v>
      </c>
    </row>
    <row r="186" spans="1:20" x14ac:dyDescent="0.3">
      <c r="A186" t="s">
        <v>24174</v>
      </c>
      <c r="B186" t="s">
        <v>19</v>
      </c>
      <c r="C186" t="s">
        <v>17625</v>
      </c>
      <c r="D186" t="s">
        <v>20</v>
      </c>
      <c r="E186" t="s">
        <v>21</v>
      </c>
      <c r="F186" t="s">
        <v>22</v>
      </c>
      <c r="G186" s="2">
        <v>46055</v>
      </c>
      <c r="H186" s="2">
        <v>143730180434</v>
      </c>
      <c r="I186">
        <v>46055</v>
      </c>
      <c r="J186">
        <v>47.9</v>
      </c>
      <c r="K186">
        <v>0.92</v>
      </c>
      <c r="L186">
        <v>46.98</v>
      </c>
      <c r="M186" t="s">
        <v>24175</v>
      </c>
      <c r="N186" t="s">
        <v>23</v>
      </c>
      <c r="O186">
        <v>47.9</v>
      </c>
      <c r="P186" t="s">
        <v>24</v>
      </c>
      <c r="Q186" t="s">
        <v>24</v>
      </c>
      <c r="R186" t="s">
        <v>23818</v>
      </c>
      <c r="S186" t="s">
        <v>25</v>
      </c>
      <c r="T186" t="s">
        <v>26</v>
      </c>
    </row>
    <row r="187" spans="1:20" x14ac:dyDescent="0.3">
      <c r="A187" t="s">
        <v>24176</v>
      </c>
      <c r="B187" t="s">
        <v>19</v>
      </c>
      <c r="C187" t="s">
        <v>18754</v>
      </c>
      <c r="D187" t="s">
        <v>27</v>
      </c>
      <c r="E187" t="s">
        <v>21</v>
      </c>
      <c r="F187" t="s">
        <v>22</v>
      </c>
      <c r="G187" s="2">
        <v>46055</v>
      </c>
      <c r="H187" s="2">
        <v>143730180434</v>
      </c>
      <c r="I187">
        <v>46055</v>
      </c>
      <c r="J187">
        <v>47.9</v>
      </c>
      <c r="K187">
        <v>0.92</v>
      </c>
      <c r="L187">
        <v>46.98</v>
      </c>
      <c r="M187" t="s">
        <v>24177</v>
      </c>
      <c r="N187" t="s">
        <v>23</v>
      </c>
      <c r="O187">
        <v>47.9</v>
      </c>
      <c r="P187" t="s">
        <v>24</v>
      </c>
      <c r="Q187" t="s">
        <v>24</v>
      </c>
      <c r="R187" t="s">
        <v>23818</v>
      </c>
      <c r="S187" t="s">
        <v>25</v>
      </c>
      <c r="T187" t="s">
        <v>26</v>
      </c>
    </row>
    <row r="188" spans="1:20" x14ac:dyDescent="0.3">
      <c r="A188" t="s">
        <v>24178</v>
      </c>
      <c r="B188" t="s">
        <v>19</v>
      </c>
      <c r="C188" t="s">
        <v>12508</v>
      </c>
      <c r="D188" t="s">
        <v>20</v>
      </c>
      <c r="E188" t="s">
        <v>21</v>
      </c>
      <c r="F188" t="s">
        <v>22</v>
      </c>
      <c r="G188" s="2">
        <v>46052</v>
      </c>
      <c r="H188" s="2">
        <v>143690957138</v>
      </c>
      <c r="I188">
        <v>46052</v>
      </c>
      <c r="J188">
        <v>67.95</v>
      </c>
      <c r="K188">
        <v>1.18</v>
      </c>
      <c r="L188">
        <v>66.77</v>
      </c>
      <c r="M188" t="s">
        <v>24179</v>
      </c>
      <c r="N188" t="s">
        <v>23</v>
      </c>
      <c r="O188">
        <v>67.95</v>
      </c>
      <c r="P188" t="s">
        <v>24</v>
      </c>
      <c r="Q188" t="s">
        <v>24</v>
      </c>
      <c r="R188" t="s">
        <v>23818</v>
      </c>
      <c r="S188" t="s">
        <v>25</v>
      </c>
      <c r="T188" t="s">
        <v>26</v>
      </c>
    </row>
    <row r="189" spans="1:20" x14ac:dyDescent="0.3">
      <c r="A189" t="s">
        <v>24180</v>
      </c>
      <c r="B189" t="s">
        <v>19</v>
      </c>
      <c r="C189" t="s">
        <v>18829</v>
      </c>
      <c r="D189" t="s">
        <v>27</v>
      </c>
      <c r="E189" t="s">
        <v>21</v>
      </c>
      <c r="F189" t="s">
        <v>22</v>
      </c>
      <c r="G189" s="2">
        <v>46052</v>
      </c>
      <c r="H189" s="2">
        <v>143690957138</v>
      </c>
      <c r="I189">
        <v>46052</v>
      </c>
      <c r="J189">
        <v>24.9</v>
      </c>
      <c r="K189">
        <v>0.62</v>
      </c>
      <c r="L189">
        <v>24.28</v>
      </c>
      <c r="M189" t="s">
        <v>24181</v>
      </c>
      <c r="N189" t="s">
        <v>23</v>
      </c>
      <c r="O189">
        <v>24.9</v>
      </c>
      <c r="P189" t="s">
        <v>24</v>
      </c>
      <c r="Q189" t="s">
        <v>24</v>
      </c>
      <c r="R189" t="s">
        <v>23818</v>
      </c>
      <c r="S189" t="s">
        <v>25</v>
      </c>
      <c r="T189" t="s">
        <v>26</v>
      </c>
    </row>
    <row r="190" spans="1:20" x14ac:dyDescent="0.3">
      <c r="A190" t="s">
        <v>24182</v>
      </c>
      <c r="B190" t="s">
        <v>19</v>
      </c>
      <c r="C190" t="s">
        <v>18562</v>
      </c>
      <c r="D190" t="s">
        <v>27</v>
      </c>
      <c r="E190" t="s">
        <v>21</v>
      </c>
      <c r="F190" t="s">
        <v>22</v>
      </c>
      <c r="G190" s="2">
        <v>46052</v>
      </c>
      <c r="H190" s="2">
        <v>143690957138</v>
      </c>
      <c r="I190">
        <v>46052</v>
      </c>
      <c r="J190">
        <v>31.9</v>
      </c>
      <c r="K190">
        <v>0.71</v>
      </c>
      <c r="L190">
        <v>31.19</v>
      </c>
      <c r="M190" t="s">
        <v>24183</v>
      </c>
      <c r="N190" t="s">
        <v>23</v>
      </c>
      <c r="O190">
        <v>31.9</v>
      </c>
      <c r="P190" t="s">
        <v>24</v>
      </c>
      <c r="Q190" t="s">
        <v>24</v>
      </c>
      <c r="R190" t="s">
        <v>23818</v>
      </c>
      <c r="S190" t="s">
        <v>25</v>
      </c>
      <c r="T190" t="s">
        <v>26</v>
      </c>
    </row>
    <row r="191" spans="1:20" x14ac:dyDescent="0.3">
      <c r="A191" t="s">
        <v>24184</v>
      </c>
      <c r="B191" t="s">
        <v>19</v>
      </c>
      <c r="C191" t="s">
        <v>20489</v>
      </c>
      <c r="D191" t="s">
        <v>29</v>
      </c>
      <c r="E191" t="s">
        <v>21</v>
      </c>
      <c r="F191" t="s">
        <v>22</v>
      </c>
      <c r="G191" s="2">
        <v>46052</v>
      </c>
      <c r="H191" s="2">
        <v>143690957138</v>
      </c>
      <c r="I191">
        <v>46052</v>
      </c>
      <c r="J191">
        <v>37.9</v>
      </c>
      <c r="K191">
        <v>2.2400000000000002</v>
      </c>
      <c r="L191">
        <v>35.659999999999997</v>
      </c>
      <c r="M191" t="s">
        <v>24185</v>
      </c>
      <c r="N191" t="s">
        <v>30</v>
      </c>
      <c r="O191">
        <v>37.9</v>
      </c>
      <c r="P191" t="s">
        <v>24</v>
      </c>
      <c r="Q191" t="s">
        <v>24</v>
      </c>
      <c r="R191" t="s">
        <v>23818</v>
      </c>
      <c r="S191" t="s">
        <v>25</v>
      </c>
      <c r="T191" t="s">
        <v>26</v>
      </c>
    </row>
    <row r="192" spans="1:20" x14ac:dyDescent="0.3">
      <c r="A192" t="s">
        <v>24186</v>
      </c>
      <c r="B192" t="s">
        <v>19</v>
      </c>
      <c r="C192" t="s">
        <v>21406</v>
      </c>
      <c r="D192" t="s">
        <v>27</v>
      </c>
      <c r="E192" t="s">
        <v>21</v>
      </c>
      <c r="F192" t="s">
        <v>22</v>
      </c>
      <c r="G192" s="2">
        <v>46052</v>
      </c>
      <c r="H192" s="2">
        <v>143690957138</v>
      </c>
      <c r="I192">
        <v>46052</v>
      </c>
      <c r="J192">
        <v>107.82</v>
      </c>
      <c r="K192">
        <v>1.7</v>
      </c>
      <c r="L192">
        <v>106.12</v>
      </c>
      <c r="M192" t="s">
        <v>24187</v>
      </c>
      <c r="N192" t="s">
        <v>23</v>
      </c>
      <c r="O192">
        <v>107.82</v>
      </c>
      <c r="P192" t="s">
        <v>24</v>
      </c>
      <c r="Q192" t="s">
        <v>24</v>
      </c>
      <c r="R192" t="s">
        <v>23818</v>
      </c>
      <c r="S192" t="s">
        <v>25</v>
      </c>
      <c r="T192" t="s">
        <v>26</v>
      </c>
    </row>
    <row r="193" spans="1:20" x14ac:dyDescent="0.3">
      <c r="A193" t="s">
        <v>24188</v>
      </c>
      <c r="B193" t="s">
        <v>19</v>
      </c>
      <c r="C193" t="s">
        <v>12770</v>
      </c>
      <c r="D193" t="s">
        <v>20</v>
      </c>
      <c r="E193" t="s">
        <v>21</v>
      </c>
      <c r="F193" t="s">
        <v>22</v>
      </c>
      <c r="G193" s="2">
        <v>46052</v>
      </c>
      <c r="H193" s="2">
        <v>143690957138</v>
      </c>
      <c r="I193">
        <v>46052</v>
      </c>
      <c r="J193">
        <v>84.95</v>
      </c>
      <c r="K193">
        <v>1.4</v>
      </c>
      <c r="L193">
        <v>83.55</v>
      </c>
      <c r="M193" t="s">
        <v>24189</v>
      </c>
      <c r="N193" t="s">
        <v>23</v>
      </c>
      <c r="O193">
        <v>84.95</v>
      </c>
      <c r="P193" t="s">
        <v>24</v>
      </c>
      <c r="Q193" t="s">
        <v>24</v>
      </c>
      <c r="R193" t="s">
        <v>23818</v>
      </c>
      <c r="S193" t="s">
        <v>25</v>
      </c>
      <c r="T193" t="s">
        <v>26</v>
      </c>
    </row>
    <row r="194" spans="1:20" x14ac:dyDescent="0.3">
      <c r="A194" t="s">
        <v>24190</v>
      </c>
      <c r="B194" t="s">
        <v>19</v>
      </c>
      <c r="C194" t="s">
        <v>18853</v>
      </c>
      <c r="D194" t="s">
        <v>20</v>
      </c>
      <c r="E194" t="s">
        <v>21</v>
      </c>
      <c r="F194" t="s">
        <v>22</v>
      </c>
      <c r="G194" s="2">
        <v>46052</v>
      </c>
      <c r="H194" s="2">
        <v>143690957138</v>
      </c>
      <c r="I194">
        <v>46052</v>
      </c>
      <c r="J194">
        <v>64.95</v>
      </c>
      <c r="K194">
        <v>1.79</v>
      </c>
      <c r="L194">
        <v>63.16</v>
      </c>
      <c r="M194" t="s">
        <v>24191</v>
      </c>
      <c r="N194" t="s">
        <v>23</v>
      </c>
      <c r="O194">
        <v>64.95</v>
      </c>
      <c r="P194" t="s">
        <v>24</v>
      </c>
      <c r="Q194" t="s">
        <v>24</v>
      </c>
      <c r="R194" t="s">
        <v>23818</v>
      </c>
      <c r="S194" t="s">
        <v>25</v>
      </c>
      <c r="T194" t="s">
        <v>26</v>
      </c>
    </row>
    <row r="195" spans="1:20" x14ac:dyDescent="0.3">
      <c r="A195" t="s">
        <v>24192</v>
      </c>
      <c r="B195" t="s">
        <v>19</v>
      </c>
      <c r="C195" t="s">
        <v>15349</v>
      </c>
      <c r="D195" t="s">
        <v>27</v>
      </c>
      <c r="E195" t="s">
        <v>21</v>
      </c>
      <c r="F195" t="s">
        <v>22</v>
      </c>
      <c r="G195" s="2">
        <v>46052</v>
      </c>
      <c r="H195" s="2">
        <v>143690957138</v>
      </c>
      <c r="I195">
        <v>46052</v>
      </c>
      <c r="J195">
        <v>67.95</v>
      </c>
      <c r="K195">
        <v>1.18</v>
      </c>
      <c r="L195">
        <v>66.77</v>
      </c>
      <c r="M195" t="s">
        <v>24193</v>
      </c>
      <c r="N195" t="s">
        <v>23</v>
      </c>
      <c r="O195">
        <v>67.95</v>
      </c>
      <c r="P195" t="s">
        <v>24</v>
      </c>
      <c r="Q195" t="s">
        <v>24</v>
      </c>
      <c r="R195" t="s">
        <v>23818</v>
      </c>
      <c r="S195" t="s">
        <v>25</v>
      </c>
      <c r="T195" t="s">
        <v>26</v>
      </c>
    </row>
    <row r="196" spans="1:20" x14ac:dyDescent="0.3">
      <c r="A196" t="s">
        <v>24194</v>
      </c>
      <c r="B196" t="s">
        <v>19</v>
      </c>
      <c r="C196" t="s">
        <v>19439</v>
      </c>
      <c r="D196" t="s">
        <v>20</v>
      </c>
      <c r="E196" t="s">
        <v>21</v>
      </c>
      <c r="F196" t="s">
        <v>22</v>
      </c>
      <c r="G196" s="2">
        <v>46052</v>
      </c>
      <c r="H196" s="2">
        <v>143690957138</v>
      </c>
      <c r="I196">
        <v>46052</v>
      </c>
      <c r="J196">
        <v>31.9</v>
      </c>
      <c r="K196">
        <v>0.71</v>
      </c>
      <c r="L196">
        <v>31.19</v>
      </c>
      <c r="M196" t="s">
        <v>24195</v>
      </c>
      <c r="N196" t="s">
        <v>23</v>
      </c>
      <c r="O196">
        <v>31.9</v>
      </c>
      <c r="P196" t="s">
        <v>24</v>
      </c>
      <c r="Q196" t="s">
        <v>24</v>
      </c>
      <c r="R196" t="s">
        <v>23818</v>
      </c>
      <c r="S196" t="s">
        <v>25</v>
      </c>
      <c r="T196" t="s">
        <v>26</v>
      </c>
    </row>
    <row r="197" spans="1:20" x14ac:dyDescent="0.3">
      <c r="A197" t="s">
        <v>24196</v>
      </c>
      <c r="B197" t="s">
        <v>19</v>
      </c>
      <c r="C197" t="s">
        <v>8701</v>
      </c>
      <c r="D197" t="s">
        <v>27</v>
      </c>
      <c r="E197" t="s">
        <v>21</v>
      </c>
      <c r="F197" t="s">
        <v>22</v>
      </c>
      <c r="G197" s="2">
        <v>46052</v>
      </c>
      <c r="H197" s="2">
        <v>143690957138</v>
      </c>
      <c r="I197">
        <v>46052</v>
      </c>
      <c r="J197">
        <v>37.9</v>
      </c>
      <c r="K197">
        <v>0.79</v>
      </c>
      <c r="L197">
        <v>37.11</v>
      </c>
      <c r="M197" t="s">
        <v>24197</v>
      </c>
      <c r="N197" t="s">
        <v>23</v>
      </c>
      <c r="O197">
        <v>37.9</v>
      </c>
      <c r="P197" t="s">
        <v>24</v>
      </c>
      <c r="Q197" t="s">
        <v>24</v>
      </c>
      <c r="R197" t="s">
        <v>23818</v>
      </c>
      <c r="S197" t="s">
        <v>25</v>
      </c>
      <c r="T197" t="s">
        <v>26</v>
      </c>
    </row>
    <row r="198" spans="1:20" x14ac:dyDescent="0.3">
      <c r="A198" t="s">
        <v>24198</v>
      </c>
      <c r="B198" t="s">
        <v>19</v>
      </c>
      <c r="C198" t="s">
        <v>22427</v>
      </c>
      <c r="D198" t="s">
        <v>27</v>
      </c>
      <c r="E198" t="s">
        <v>21</v>
      </c>
      <c r="F198" t="s">
        <v>22</v>
      </c>
      <c r="G198" s="2">
        <v>46052</v>
      </c>
      <c r="H198" s="2">
        <v>143690957138</v>
      </c>
      <c r="I198">
        <v>46052</v>
      </c>
      <c r="J198">
        <v>49.9</v>
      </c>
      <c r="K198">
        <v>0.95</v>
      </c>
      <c r="L198">
        <v>48.95</v>
      </c>
      <c r="M198" t="s">
        <v>24199</v>
      </c>
      <c r="N198" t="s">
        <v>23</v>
      </c>
      <c r="O198">
        <v>49.9</v>
      </c>
      <c r="P198" t="s">
        <v>24</v>
      </c>
      <c r="Q198" t="s">
        <v>24</v>
      </c>
      <c r="R198" t="s">
        <v>23818</v>
      </c>
      <c r="S198" t="s">
        <v>25</v>
      </c>
      <c r="T198" t="s">
        <v>26</v>
      </c>
    </row>
    <row r="199" spans="1:20" x14ac:dyDescent="0.3">
      <c r="A199" t="s">
        <v>24200</v>
      </c>
      <c r="B199" t="s">
        <v>19</v>
      </c>
      <c r="C199" t="s">
        <v>9423</v>
      </c>
      <c r="D199" t="s">
        <v>27</v>
      </c>
      <c r="E199" t="s">
        <v>21</v>
      </c>
      <c r="F199" t="s">
        <v>22</v>
      </c>
      <c r="G199" s="2">
        <v>46052</v>
      </c>
      <c r="H199" s="2">
        <v>143690957138</v>
      </c>
      <c r="I199">
        <v>46052</v>
      </c>
      <c r="J199">
        <v>74.849999999999994</v>
      </c>
      <c r="K199">
        <v>1.27</v>
      </c>
      <c r="L199">
        <v>73.58</v>
      </c>
      <c r="M199" t="s">
        <v>24201</v>
      </c>
      <c r="N199" t="s">
        <v>23</v>
      </c>
      <c r="O199">
        <v>74.849999999999994</v>
      </c>
      <c r="P199" t="s">
        <v>24</v>
      </c>
      <c r="Q199" t="s">
        <v>24</v>
      </c>
      <c r="R199" t="s">
        <v>23818</v>
      </c>
      <c r="S199" t="s">
        <v>25</v>
      </c>
      <c r="T199" t="s">
        <v>26</v>
      </c>
    </row>
    <row r="200" spans="1:20" x14ac:dyDescent="0.3">
      <c r="A200" t="s">
        <v>24202</v>
      </c>
      <c r="B200" t="s">
        <v>19</v>
      </c>
      <c r="C200" t="s">
        <v>11479</v>
      </c>
      <c r="D200" t="s">
        <v>27</v>
      </c>
      <c r="E200" t="s">
        <v>21</v>
      </c>
      <c r="F200" t="s">
        <v>22</v>
      </c>
      <c r="G200" s="2">
        <v>46052</v>
      </c>
      <c r="H200" s="2">
        <v>143690957138</v>
      </c>
      <c r="I200">
        <v>46052</v>
      </c>
      <c r="J200">
        <v>196.79</v>
      </c>
      <c r="K200">
        <v>2.86</v>
      </c>
      <c r="L200">
        <v>193.93</v>
      </c>
      <c r="M200" t="s">
        <v>24203</v>
      </c>
      <c r="N200" t="s">
        <v>23</v>
      </c>
      <c r="O200">
        <v>196.79</v>
      </c>
      <c r="P200" t="s">
        <v>24</v>
      </c>
      <c r="Q200" t="s">
        <v>24</v>
      </c>
      <c r="R200" t="s">
        <v>23818</v>
      </c>
      <c r="S200" t="s">
        <v>25</v>
      </c>
      <c r="T200" t="s">
        <v>26</v>
      </c>
    </row>
    <row r="201" spans="1:20" x14ac:dyDescent="0.3">
      <c r="A201" t="s">
        <v>24204</v>
      </c>
      <c r="B201" t="s">
        <v>24205</v>
      </c>
      <c r="C201" t="s">
        <v>408</v>
      </c>
      <c r="D201" t="s">
        <v>29</v>
      </c>
      <c r="E201" t="s">
        <v>21</v>
      </c>
      <c r="F201" t="s">
        <v>22</v>
      </c>
      <c r="G201" s="2">
        <v>46051</v>
      </c>
      <c r="H201" s="2">
        <v>143576858962</v>
      </c>
      <c r="I201">
        <v>46049</v>
      </c>
      <c r="J201">
        <v>-58.82</v>
      </c>
      <c r="K201">
        <v>15</v>
      </c>
      <c r="L201">
        <v>-73.819999999999993</v>
      </c>
      <c r="M201" t="s">
        <v>409</v>
      </c>
      <c r="N201" t="s">
        <v>30</v>
      </c>
      <c r="O201">
        <v>58.82</v>
      </c>
      <c r="P201" t="s">
        <v>24</v>
      </c>
      <c r="Q201" t="s">
        <v>24</v>
      </c>
      <c r="R201" t="s">
        <v>23818</v>
      </c>
      <c r="S201" t="s">
        <v>25</v>
      </c>
      <c r="T201" t="s">
        <v>26</v>
      </c>
    </row>
    <row r="202" spans="1:20" x14ac:dyDescent="0.3">
      <c r="A202" t="s">
        <v>24206</v>
      </c>
      <c r="B202" t="s">
        <v>19</v>
      </c>
      <c r="C202" t="s">
        <v>18540</v>
      </c>
      <c r="D202" t="s">
        <v>20</v>
      </c>
      <c r="E202" t="s">
        <v>21</v>
      </c>
      <c r="F202" t="s">
        <v>22</v>
      </c>
      <c r="G202" s="2">
        <v>46052</v>
      </c>
      <c r="H202" s="2">
        <v>143690957138</v>
      </c>
      <c r="I202">
        <v>46052</v>
      </c>
      <c r="J202">
        <v>135.9</v>
      </c>
      <c r="K202">
        <v>2.0699999999999998</v>
      </c>
      <c r="L202">
        <v>133.83000000000001</v>
      </c>
      <c r="M202" t="s">
        <v>24207</v>
      </c>
      <c r="N202" t="s">
        <v>23</v>
      </c>
      <c r="O202">
        <v>135.9</v>
      </c>
      <c r="P202" t="s">
        <v>24</v>
      </c>
      <c r="Q202" t="s">
        <v>24</v>
      </c>
      <c r="R202" t="s">
        <v>23818</v>
      </c>
      <c r="S202" t="s">
        <v>25</v>
      </c>
      <c r="T202" t="s">
        <v>26</v>
      </c>
    </row>
    <row r="203" spans="1:20" x14ac:dyDescent="0.3">
      <c r="A203" t="s">
        <v>24208</v>
      </c>
      <c r="B203" t="s">
        <v>19</v>
      </c>
      <c r="C203" t="s">
        <v>12270</v>
      </c>
      <c r="D203" t="s">
        <v>27</v>
      </c>
      <c r="E203" t="s">
        <v>21</v>
      </c>
      <c r="F203" t="s">
        <v>22</v>
      </c>
      <c r="G203" s="2">
        <v>46052</v>
      </c>
      <c r="H203" s="2">
        <v>143690957138</v>
      </c>
      <c r="I203">
        <v>46052</v>
      </c>
      <c r="J203">
        <v>67.95</v>
      </c>
      <c r="K203">
        <v>1.18</v>
      </c>
      <c r="L203">
        <v>66.77</v>
      </c>
      <c r="M203" t="s">
        <v>24209</v>
      </c>
      <c r="N203" t="s">
        <v>23</v>
      </c>
      <c r="O203">
        <v>67.95</v>
      </c>
      <c r="P203" t="s">
        <v>24</v>
      </c>
      <c r="Q203" t="s">
        <v>24</v>
      </c>
      <c r="R203" t="s">
        <v>23818</v>
      </c>
      <c r="S203" t="s">
        <v>25</v>
      </c>
      <c r="T203" t="s">
        <v>26</v>
      </c>
    </row>
    <row r="204" spans="1:20" x14ac:dyDescent="0.3">
      <c r="A204" t="s">
        <v>24210</v>
      </c>
      <c r="B204" t="s">
        <v>19</v>
      </c>
      <c r="C204" t="s">
        <v>16403</v>
      </c>
      <c r="D204" t="s">
        <v>27</v>
      </c>
      <c r="E204" t="s">
        <v>21</v>
      </c>
      <c r="F204" t="s">
        <v>22</v>
      </c>
      <c r="G204" s="2">
        <v>46052</v>
      </c>
      <c r="H204" s="2">
        <v>143690957138</v>
      </c>
      <c r="I204">
        <v>46052</v>
      </c>
      <c r="J204">
        <v>17.899999999999999</v>
      </c>
      <c r="K204">
        <v>0.71</v>
      </c>
      <c r="L204">
        <v>17.190000000000001</v>
      </c>
      <c r="M204" t="s">
        <v>24211</v>
      </c>
      <c r="N204" t="s">
        <v>23</v>
      </c>
      <c r="O204">
        <v>17.899999999999999</v>
      </c>
      <c r="P204" t="s">
        <v>24</v>
      </c>
      <c r="Q204" t="s">
        <v>24</v>
      </c>
      <c r="R204" t="s">
        <v>23818</v>
      </c>
      <c r="S204" t="s">
        <v>25</v>
      </c>
      <c r="T204" t="s">
        <v>26</v>
      </c>
    </row>
    <row r="205" spans="1:20" x14ac:dyDescent="0.3">
      <c r="A205" t="s">
        <v>24212</v>
      </c>
      <c r="B205" t="s">
        <v>19</v>
      </c>
      <c r="C205" t="s">
        <v>21514</v>
      </c>
      <c r="D205" t="s">
        <v>20</v>
      </c>
      <c r="E205" t="s">
        <v>21</v>
      </c>
      <c r="F205" t="s">
        <v>22</v>
      </c>
      <c r="G205" s="2">
        <v>46052</v>
      </c>
      <c r="H205" s="2">
        <v>143690957138</v>
      </c>
      <c r="I205">
        <v>46052</v>
      </c>
      <c r="J205">
        <v>31.9</v>
      </c>
      <c r="K205">
        <v>0.71</v>
      </c>
      <c r="L205">
        <v>31.19</v>
      </c>
      <c r="M205" t="s">
        <v>24213</v>
      </c>
      <c r="N205" t="s">
        <v>23</v>
      </c>
      <c r="O205">
        <v>31.9</v>
      </c>
      <c r="P205" t="s">
        <v>24</v>
      </c>
      <c r="Q205" t="s">
        <v>24</v>
      </c>
      <c r="R205" t="s">
        <v>23818</v>
      </c>
      <c r="S205" t="s">
        <v>25</v>
      </c>
      <c r="T205" t="s">
        <v>26</v>
      </c>
    </row>
    <row r="206" spans="1:20" x14ac:dyDescent="0.3">
      <c r="A206" t="s">
        <v>24214</v>
      </c>
      <c r="B206" t="s">
        <v>19</v>
      </c>
      <c r="C206" t="s">
        <v>20742</v>
      </c>
      <c r="D206" t="s">
        <v>27</v>
      </c>
      <c r="E206" t="s">
        <v>21</v>
      </c>
      <c r="F206" t="s">
        <v>22</v>
      </c>
      <c r="G206" s="2">
        <v>46052</v>
      </c>
      <c r="H206" s="2">
        <v>143690957138</v>
      </c>
      <c r="I206">
        <v>46052</v>
      </c>
      <c r="J206">
        <v>37.9</v>
      </c>
      <c r="K206">
        <v>0.79</v>
      </c>
      <c r="L206">
        <v>37.11</v>
      </c>
      <c r="M206" t="s">
        <v>24215</v>
      </c>
      <c r="N206" t="s">
        <v>23</v>
      </c>
      <c r="O206">
        <v>37.9</v>
      </c>
      <c r="P206" t="s">
        <v>24</v>
      </c>
      <c r="Q206" t="s">
        <v>24</v>
      </c>
      <c r="R206" t="s">
        <v>23818</v>
      </c>
      <c r="S206" t="s">
        <v>25</v>
      </c>
      <c r="T206" t="s">
        <v>26</v>
      </c>
    </row>
    <row r="207" spans="1:20" x14ac:dyDescent="0.3">
      <c r="A207" t="s">
        <v>24216</v>
      </c>
      <c r="B207" t="s">
        <v>28</v>
      </c>
      <c r="C207" t="s">
        <v>19631</v>
      </c>
      <c r="D207" t="s">
        <v>27</v>
      </c>
      <c r="E207" t="s">
        <v>21</v>
      </c>
      <c r="F207" t="s">
        <v>22</v>
      </c>
      <c r="G207" s="2">
        <v>46052</v>
      </c>
      <c r="H207" s="2">
        <v>143690957138</v>
      </c>
      <c r="I207">
        <v>46052</v>
      </c>
      <c r="J207">
        <v>-185.99</v>
      </c>
      <c r="K207">
        <v>0</v>
      </c>
      <c r="L207">
        <v>-185.99</v>
      </c>
      <c r="M207" t="s">
        <v>24217</v>
      </c>
      <c r="N207" t="s">
        <v>23</v>
      </c>
      <c r="O207">
        <v>185.99</v>
      </c>
      <c r="P207" t="s">
        <v>24</v>
      </c>
      <c r="Q207" t="s">
        <v>24</v>
      </c>
      <c r="R207" t="s">
        <v>23818</v>
      </c>
      <c r="S207" t="s">
        <v>25</v>
      </c>
      <c r="T207" t="s">
        <v>26</v>
      </c>
    </row>
    <row r="208" spans="1:20" x14ac:dyDescent="0.3">
      <c r="A208" t="s">
        <v>24218</v>
      </c>
      <c r="B208" t="s">
        <v>19</v>
      </c>
      <c r="C208" t="s">
        <v>19631</v>
      </c>
      <c r="D208" t="s">
        <v>27</v>
      </c>
      <c r="E208" t="s">
        <v>21</v>
      </c>
      <c r="F208" t="s">
        <v>22</v>
      </c>
      <c r="G208" s="2">
        <v>46052</v>
      </c>
      <c r="H208" s="2">
        <v>143690957138</v>
      </c>
      <c r="I208">
        <v>46052</v>
      </c>
      <c r="J208">
        <v>185.99</v>
      </c>
      <c r="K208">
        <v>2.72</v>
      </c>
      <c r="L208">
        <v>183.27</v>
      </c>
      <c r="M208" t="s">
        <v>24217</v>
      </c>
      <c r="N208" t="s">
        <v>23</v>
      </c>
      <c r="O208">
        <v>185.99</v>
      </c>
      <c r="P208" t="s">
        <v>24</v>
      </c>
      <c r="Q208" t="s">
        <v>24</v>
      </c>
      <c r="R208" t="s">
        <v>23818</v>
      </c>
      <c r="S208" t="s">
        <v>25</v>
      </c>
      <c r="T208" t="s">
        <v>26</v>
      </c>
    </row>
    <row r="209" spans="1:20" x14ac:dyDescent="0.3">
      <c r="A209" t="s">
        <v>24219</v>
      </c>
      <c r="B209" t="s">
        <v>19</v>
      </c>
      <c r="C209" t="s">
        <v>23155</v>
      </c>
      <c r="D209" t="s">
        <v>27</v>
      </c>
      <c r="E209" t="s">
        <v>21</v>
      </c>
      <c r="F209" t="s">
        <v>22</v>
      </c>
      <c r="G209" s="2">
        <v>46052</v>
      </c>
      <c r="H209" s="2">
        <v>143690957138</v>
      </c>
      <c r="I209">
        <v>46052</v>
      </c>
      <c r="J209">
        <v>68.31</v>
      </c>
      <c r="K209">
        <v>1.19</v>
      </c>
      <c r="L209">
        <v>67.12</v>
      </c>
      <c r="M209" t="s">
        <v>24220</v>
      </c>
      <c r="N209" t="s">
        <v>23</v>
      </c>
      <c r="O209">
        <v>68.31</v>
      </c>
      <c r="P209" t="s">
        <v>24</v>
      </c>
      <c r="Q209" t="s">
        <v>24</v>
      </c>
      <c r="R209" t="s">
        <v>23818</v>
      </c>
      <c r="S209" t="s">
        <v>25</v>
      </c>
      <c r="T209" t="s">
        <v>26</v>
      </c>
    </row>
    <row r="210" spans="1:20" x14ac:dyDescent="0.3">
      <c r="A210" t="s">
        <v>24221</v>
      </c>
      <c r="B210" t="s">
        <v>19</v>
      </c>
      <c r="C210" t="s">
        <v>19708</v>
      </c>
      <c r="D210" t="s">
        <v>27</v>
      </c>
      <c r="E210" t="s">
        <v>21</v>
      </c>
      <c r="F210" t="s">
        <v>22</v>
      </c>
      <c r="G210" s="2">
        <v>46052</v>
      </c>
      <c r="H210" s="2">
        <v>143690957138</v>
      </c>
      <c r="I210">
        <v>46052</v>
      </c>
      <c r="J210">
        <v>312.49</v>
      </c>
      <c r="K210">
        <v>4.3600000000000003</v>
      </c>
      <c r="L210">
        <v>308.13</v>
      </c>
      <c r="M210" t="s">
        <v>24222</v>
      </c>
      <c r="N210" t="s">
        <v>23</v>
      </c>
      <c r="O210">
        <v>312.49</v>
      </c>
      <c r="P210" t="s">
        <v>24</v>
      </c>
      <c r="Q210" t="s">
        <v>24</v>
      </c>
      <c r="R210" t="s">
        <v>23818</v>
      </c>
      <c r="S210" t="s">
        <v>25</v>
      </c>
      <c r="T210" t="s">
        <v>26</v>
      </c>
    </row>
    <row r="211" spans="1:20" x14ac:dyDescent="0.3">
      <c r="A211" t="s">
        <v>24223</v>
      </c>
      <c r="B211" t="s">
        <v>19</v>
      </c>
      <c r="C211" t="s">
        <v>11554</v>
      </c>
      <c r="D211" t="s">
        <v>20</v>
      </c>
      <c r="E211" t="s">
        <v>21</v>
      </c>
      <c r="F211" t="s">
        <v>22</v>
      </c>
      <c r="G211" s="2">
        <v>46052</v>
      </c>
      <c r="H211" s="2">
        <v>143690957138</v>
      </c>
      <c r="I211">
        <v>46052</v>
      </c>
      <c r="J211">
        <v>67.95</v>
      </c>
      <c r="K211">
        <v>1.18</v>
      </c>
      <c r="L211">
        <v>66.77</v>
      </c>
      <c r="M211" t="s">
        <v>24224</v>
      </c>
      <c r="N211" t="s">
        <v>23</v>
      </c>
      <c r="O211">
        <v>67.95</v>
      </c>
      <c r="P211" t="s">
        <v>24</v>
      </c>
      <c r="Q211" t="s">
        <v>24</v>
      </c>
      <c r="R211" t="s">
        <v>23818</v>
      </c>
      <c r="S211" t="s">
        <v>25</v>
      </c>
      <c r="T211" t="s">
        <v>26</v>
      </c>
    </row>
    <row r="212" spans="1:20" x14ac:dyDescent="0.3">
      <c r="A212" t="s">
        <v>24225</v>
      </c>
      <c r="B212" t="s">
        <v>19</v>
      </c>
      <c r="C212" t="s">
        <v>21337</v>
      </c>
      <c r="D212" t="s">
        <v>20</v>
      </c>
      <c r="E212" t="s">
        <v>21</v>
      </c>
      <c r="F212" t="s">
        <v>22</v>
      </c>
      <c r="G212" s="2">
        <v>46052</v>
      </c>
      <c r="H212" s="2">
        <v>143690957138</v>
      </c>
      <c r="I212">
        <v>46052</v>
      </c>
      <c r="J212">
        <v>229.9</v>
      </c>
      <c r="K212">
        <v>3.29</v>
      </c>
      <c r="L212">
        <v>226.61</v>
      </c>
      <c r="M212" t="s">
        <v>24226</v>
      </c>
      <c r="N212" t="s">
        <v>23</v>
      </c>
      <c r="O212">
        <v>229.9</v>
      </c>
      <c r="P212" t="s">
        <v>24</v>
      </c>
      <c r="Q212" t="s">
        <v>24</v>
      </c>
      <c r="R212" t="s">
        <v>23818</v>
      </c>
      <c r="S212" t="s">
        <v>25</v>
      </c>
      <c r="T212" t="s">
        <v>26</v>
      </c>
    </row>
    <row r="213" spans="1:20" x14ac:dyDescent="0.3">
      <c r="A213" t="s">
        <v>24227</v>
      </c>
      <c r="B213" t="s">
        <v>19</v>
      </c>
      <c r="C213" t="s">
        <v>13963</v>
      </c>
      <c r="D213" t="s">
        <v>20</v>
      </c>
      <c r="E213" t="s">
        <v>21</v>
      </c>
      <c r="F213" t="s">
        <v>22</v>
      </c>
      <c r="G213" s="2">
        <v>46052</v>
      </c>
      <c r="H213" s="2">
        <v>143690957138</v>
      </c>
      <c r="I213">
        <v>46052</v>
      </c>
      <c r="J213">
        <v>34.9</v>
      </c>
      <c r="K213">
        <v>0.75</v>
      </c>
      <c r="L213">
        <v>34.15</v>
      </c>
      <c r="M213" t="s">
        <v>24228</v>
      </c>
      <c r="N213" t="s">
        <v>23</v>
      </c>
      <c r="O213">
        <v>34.9</v>
      </c>
      <c r="P213" t="s">
        <v>24</v>
      </c>
      <c r="Q213" t="s">
        <v>24</v>
      </c>
      <c r="R213" t="s">
        <v>23818</v>
      </c>
      <c r="S213" t="s">
        <v>25</v>
      </c>
      <c r="T213" t="s">
        <v>26</v>
      </c>
    </row>
    <row r="214" spans="1:20" x14ac:dyDescent="0.3">
      <c r="A214" t="s">
        <v>24229</v>
      </c>
      <c r="B214" t="s">
        <v>19</v>
      </c>
      <c r="C214" t="s">
        <v>20223</v>
      </c>
      <c r="D214" t="s">
        <v>20</v>
      </c>
      <c r="E214" t="s">
        <v>21</v>
      </c>
      <c r="F214" t="s">
        <v>22</v>
      </c>
      <c r="G214" s="2">
        <v>46052</v>
      </c>
      <c r="H214" s="2">
        <v>143690957138</v>
      </c>
      <c r="I214">
        <v>46052</v>
      </c>
      <c r="J214">
        <v>52.9</v>
      </c>
      <c r="K214">
        <v>0.99</v>
      </c>
      <c r="L214">
        <v>51.91</v>
      </c>
      <c r="M214" t="s">
        <v>24230</v>
      </c>
      <c r="N214" t="s">
        <v>23</v>
      </c>
      <c r="O214">
        <v>52.9</v>
      </c>
      <c r="P214" t="s">
        <v>24</v>
      </c>
      <c r="Q214" t="s">
        <v>24</v>
      </c>
      <c r="R214" t="s">
        <v>23818</v>
      </c>
      <c r="S214" t="s">
        <v>25</v>
      </c>
      <c r="T214" t="s">
        <v>26</v>
      </c>
    </row>
    <row r="215" spans="1:20" x14ac:dyDescent="0.3">
      <c r="A215" t="s">
        <v>24231</v>
      </c>
      <c r="B215" t="s">
        <v>19</v>
      </c>
      <c r="C215" t="s">
        <v>14774</v>
      </c>
      <c r="D215" t="s">
        <v>27</v>
      </c>
      <c r="E215" t="s">
        <v>21</v>
      </c>
      <c r="F215" t="s">
        <v>22</v>
      </c>
      <c r="G215" s="2">
        <v>46052</v>
      </c>
      <c r="H215" s="2">
        <v>143690957138</v>
      </c>
      <c r="I215">
        <v>46052</v>
      </c>
      <c r="J215">
        <v>37.85</v>
      </c>
      <c r="K215">
        <v>0.79</v>
      </c>
      <c r="L215">
        <v>37.06</v>
      </c>
      <c r="M215" t="s">
        <v>24232</v>
      </c>
      <c r="N215" t="s">
        <v>23</v>
      </c>
      <c r="O215">
        <v>37.85</v>
      </c>
      <c r="P215" t="s">
        <v>24</v>
      </c>
      <c r="Q215" t="s">
        <v>24</v>
      </c>
      <c r="R215" t="s">
        <v>23818</v>
      </c>
      <c r="S215" t="s">
        <v>25</v>
      </c>
      <c r="T215" t="s">
        <v>26</v>
      </c>
    </row>
    <row r="216" spans="1:20" x14ac:dyDescent="0.3">
      <c r="A216" t="s">
        <v>24233</v>
      </c>
      <c r="B216" t="s">
        <v>19</v>
      </c>
      <c r="C216" t="s">
        <v>12375</v>
      </c>
      <c r="D216" t="s">
        <v>27</v>
      </c>
      <c r="E216" t="s">
        <v>21</v>
      </c>
      <c r="F216" t="s">
        <v>22</v>
      </c>
      <c r="G216" s="2">
        <v>46052</v>
      </c>
      <c r="H216" s="2">
        <v>143690957138</v>
      </c>
      <c r="I216">
        <v>46052</v>
      </c>
      <c r="J216">
        <v>67.95</v>
      </c>
      <c r="K216">
        <v>1.18</v>
      </c>
      <c r="L216">
        <v>66.77</v>
      </c>
      <c r="M216" t="s">
        <v>24234</v>
      </c>
      <c r="N216" t="s">
        <v>23</v>
      </c>
      <c r="O216">
        <v>67.95</v>
      </c>
      <c r="P216" t="s">
        <v>24</v>
      </c>
      <c r="Q216" t="s">
        <v>24</v>
      </c>
      <c r="R216" t="s">
        <v>23818</v>
      </c>
      <c r="S216" t="s">
        <v>25</v>
      </c>
      <c r="T216" t="s">
        <v>26</v>
      </c>
    </row>
    <row r="217" spans="1:20" x14ac:dyDescent="0.3">
      <c r="A217" t="s">
        <v>24235</v>
      </c>
      <c r="B217" t="s">
        <v>19</v>
      </c>
      <c r="C217" t="s">
        <v>15929</v>
      </c>
      <c r="D217" t="s">
        <v>20</v>
      </c>
      <c r="E217" t="s">
        <v>21</v>
      </c>
      <c r="F217" t="s">
        <v>22</v>
      </c>
      <c r="G217" s="2">
        <v>46052</v>
      </c>
      <c r="H217" s="2">
        <v>143690957138</v>
      </c>
      <c r="I217">
        <v>46052</v>
      </c>
      <c r="J217">
        <v>122.31</v>
      </c>
      <c r="K217">
        <v>3.11</v>
      </c>
      <c r="L217">
        <v>119.2</v>
      </c>
      <c r="M217" t="s">
        <v>24236</v>
      </c>
      <c r="N217" t="s">
        <v>23</v>
      </c>
      <c r="O217">
        <v>122.31</v>
      </c>
      <c r="P217" t="s">
        <v>24</v>
      </c>
      <c r="Q217" t="s">
        <v>24</v>
      </c>
      <c r="R217" t="s">
        <v>23818</v>
      </c>
      <c r="S217" t="s">
        <v>25</v>
      </c>
      <c r="T217" t="s">
        <v>26</v>
      </c>
    </row>
    <row r="218" spans="1:20" x14ac:dyDescent="0.3">
      <c r="A218" t="s">
        <v>24237</v>
      </c>
      <c r="B218" t="s">
        <v>19</v>
      </c>
      <c r="C218" t="s">
        <v>8658</v>
      </c>
      <c r="D218" t="s">
        <v>27</v>
      </c>
      <c r="E218" t="s">
        <v>21</v>
      </c>
      <c r="F218" t="s">
        <v>22</v>
      </c>
      <c r="G218" s="2">
        <v>46052</v>
      </c>
      <c r="H218" s="2">
        <v>143690957138</v>
      </c>
      <c r="I218">
        <v>46052</v>
      </c>
      <c r="J218">
        <v>58.86</v>
      </c>
      <c r="K218">
        <v>1.07</v>
      </c>
      <c r="L218">
        <v>57.79</v>
      </c>
      <c r="M218" t="s">
        <v>24238</v>
      </c>
      <c r="N218" t="s">
        <v>23</v>
      </c>
      <c r="O218">
        <v>58.86</v>
      </c>
      <c r="P218" t="s">
        <v>24</v>
      </c>
      <c r="Q218" t="s">
        <v>24</v>
      </c>
      <c r="R218" t="s">
        <v>23818</v>
      </c>
      <c r="S218" t="s">
        <v>25</v>
      </c>
      <c r="T218" t="s">
        <v>26</v>
      </c>
    </row>
    <row r="219" spans="1:20" x14ac:dyDescent="0.3">
      <c r="A219" t="s">
        <v>24239</v>
      </c>
      <c r="B219" t="s">
        <v>19</v>
      </c>
      <c r="C219" t="s">
        <v>17464</v>
      </c>
      <c r="D219" t="s">
        <v>27</v>
      </c>
      <c r="E219" t="s">
        <v>21</v>
      </c>
      <c r="F219" t="s">
        <v>22</v>
      </c>
      <c r="G219" s="2">
        <v>46052</v>
      </c>
      <c r="H219" s="2">
        <v>143690957138</v>
      </c>
      <c r="I219">
        <v>46052</v>
      </c>
      <c r="J219">
        <v>215.78</v>
      </c>
      <c r="K219">
        <v>3.11</v>
      </c>
      <c r="L219">
        <v>212.67</v>
      </c>
      <c r="M219" t="s">
        <v>24240</v>
      </c>
      <c r="N219" t="s">
        <v>23</v>
      </c>
      <c r="O219">
        <v>215.78</v>
      </c>
      <c r="P219" t="s">
        <v>24</v>
      </c>
      <c r="Q219" t="s">
        <v>24</v>
      </c>
      <c r="R219" t="s">
        <v>23818</v>
      </c>
      <c r="S219" t="s">
        <v>25</v>
      </c>
      <c r="T219" t="s">
        <v>26</v>
      </c>
    </row>
    <row r="220" spans="1:20" x14ac:dyDescent="0.3">
      <c r="A220" t="s">
        <v>24241</v>
      </c>
      <c r="B220" t="s">
        <v>28</v>
      </c>
      <c r="C220" t="s">
        <v>15079</v>
      </c>
      <c r="D220" t="s">
        <v>20</v>
      </c>
      <c r="E220" t="s">
        <v>21</v>
      </c>
      <c r="F220" t="s">
        <v>22</v>
      </c>
      <c r="G220" s="2">
        <v>46051</v>
      </c>
      <c r="H220" s="2">
        <v>143576858962</v>
      </c>
      <c r="I220">
        <v>46049</v>
      </c>
      <c r="J220">
        <v>-52.9</v>
      </c>
      <c r="K220">
        <v>0</v>
      </c>
      <c r="L220">
        <v>-52.9</v>
      </c>
      <c r="M220" t="s">
        <v>24242</v>
      </c>
      <c r="N220" t="s">
        <v>23</v>
      </c>
      <c r="O220">
        <v>52.9</v>
      </c>
      <c r="P220" t="s">
        <v>24</v>
      </c>
      <c r="Q220" t="s">
        <v>24</v>
      </c>
      <c r="R220" t="s">
        <v>23818</v>
      </c>
      <c r="S220" t="s">
        <v>25</v>
      </c>
      <c r="T220" t="s">
        <v>26</v>
      </c>
    </row>
    <row r="221" spans="1:20" x14ac:dyDescent="0.3">
      <c r="A221" t="s">
        <v>24243</v>
      </c>
      <c r="B221" t="s">
        <v>19</v>
      </c>
      <c r="C221" t="s">
        <v>16861</v>
      </c>
      <c r="D221" t="s">
        <v>27</v>
      </c>
      <c r="E221" t="s">
        <v>21</v>
      </c>
      <c r="F221" t="s">
        <v>22</v>
      </c>
      <c r="G221" s="2">
        <v>46052</v>
      </c>
      <c r="H221" s="2">
        <v>143690957138</v>
      </c>
      <c r="I221">
        <v>46052</v>
      </c>
      <c r="J221">
        <v>59.31</v>
      </c>
      <c r="K221">
        <v>1.07</v>
      </c>
      <c r="L221">
        <v>58.24</v>
      </c>
      <c r="M221" t="s">
        <v>24244</v>
      </c>
      <c r="N221" t="s">
        <v>23</v>
      </c>
      <c r="O221">
        <v>59.31</v>
      </c>
      <c r="P221" t="s">
        <v>24</v>
      </c>
      <c r="Q221" t="s">
        <v>24</v>
      </c>
      <c r="R221" t="s">
        <v>23818</v>
      </c>
      <c r="S221" t="s">
        <v>25</v>
      </c>
      <c r="T221" t="s">
        <v>26</v>
      </c>
    </row>
    <row r="222" spans="1:20" x14ac:dyDescent="0.3">
      <c r="A222" t="s">
        <v>24245</v>
      </c>
      <c r="B222" t="s">
        <v>19</v>
      </c>
      <c r="C222" t="s">
        <v>8650</v>
      </c>
      <c r="D222" t="s">
        <v>27</v>
      </c>
      <c r="E222" t="s">
        <v>21</v>
      </c>
      <c r="F222" t="s">
        <v>22</v>
      </c>
      <c r="G222" s="2">
        <v>46052</v>
      </c>
      <c r="H222" s="2">
        <v>143690957138</v>
      </c>
      <c r="I222">
        <v>46052</v>
      </c>
      <c r="J222">
        <v>58.95</v>
      </c>
      <c r="K222">
        <v>1.07</v>
      </c>
      <c r="L222">
        <v>57.88</v>
      </c>
      <c r="M222" t="s">
        <v>24246</v>
      </c>
      <c r="N222" t="s">
        <v>23</v>
      </c>
      <c r="O222">
        <v>58.95</v>
      </c>
      <c r="P222" t="s">
        <v>24</v>
      </c>
      <c r="Q222" t="s">
        <v>24</v>
      </c>
      <c r="R222" t="s">
        <v>23818</v>
      </c>
      <c r="S222" t="s">
        <v>25</v>
      </c>
      <c r="T222" t="s">
        <v>26</v>
      </c>
    </row>
    <row r="223" spans="1:20" x14ac:dyDescent="0.3">
      <c r="A223" t="s">
        <v>24247</v>
      </c>
      <c r="B223" t="s">
        <v>19</v>
      </c>
      <c r="C223" t="s">
        <v>10086</v>
      </c>
      <c r="D223" t="s">
        <v>27</v>
      </c>
      <c r="E223" t="s">
        <v>21</v>
      </c>
      <c r="F223" t="s">
        <v>22</v>
      </c>
      <c r="G223" s="2">
        <v>46052</v>
      </c>
      <c r="H223" s="2">
        <v>143690957138</v>
      </c>
      <c r="I223">
        <v>46052</v>
      </c>
      <c r="J223">
        <v>58.95</v>
      </c>
      <c r="K223">
        <v>1.07</v>
      </c>
      <c r="L223">
        <v>57.88</v>
      </c>
      <c r="M223" t="s">
        <v>24248</v>
      </c>
      <c r="N223" t="s">
        <v>23</v>
      </c>
      <c r="O223">
        <v>58.95</v>
      </c>
      <c r="P223" t="s">
        <v>24</v>
      </c>
      <c r="Q223" t="s">
        <v>24</v>
      </c>
      <c r="R223" t="s">
        <v>23818</v>
      </c>
      <c r="S223" t="s">
        <v>25</v>
      </c>
      <c r="T223" t="s">
        <v>26</v>
      </c>
    </row>
    <row r="224" spans="1:20" x14ac:dyDescent="0.3">
      <c r="A224" t="s">
        <v>24249</v>
      </c>
      <c r="B224" t="s">
        <v>19</v>
      </c>
      <c r="C224" t="s">
        <v>18893</v>
      </c>
      <c r="D224" t="s">
        <v>20</v>
      </c>
      <c r="E224" t="s">
        <v>21</v>
      </c>
      <c r="F224" t="s">
        <v>22</v>
      </c>
      <c r="G224" s="2">
        <v>46052</v>
      </c>
      <c r="H224" s="2">
        <v>143690957138</v>
      </c>
      <c r="I224">
        <v>46052</v>
      </c>
      <c r="J224">
        <v>98.85</v>
      </c>
      <c r="K224">
        <v>1.59</v>
      </c>
      <c r="L224">
        <v>97.26</v>
      </c>
      <c r="M224" t="s">
        <v>24250</v>
      </c>
      <c r="N224" t="s">
        <v>23</v>
      </c>
      <c r="O224">
        <v>98.85</v>
      </c>
      <c r="P224" t="s">
        <v>24</v>
      </c>
      <c r="Q224" t="s">
        <v>24</v>
      </c>
      <c r="R224" t="s">
        <v>23818</v>
      </c>
      <c r="S224" t="s">
        <v>25</v>
      </c>
      <c r="T224" t="s">
        <v>26</v>
      </c>
    </row>
    <row r="225" spans="1:20" x14ac:dyDescent="0.3">
      <c r="A225" t="s">
        <v>24251</v>
      </c>
      <c r="B225" t="s">
        <v>19</v>
      </c>
      <c r="C225" t="s">
        <v>11455</v>
      </c>
      <c r="D225" t="s">
        <v>27</v>
      </c>
      <c r="E225" t="s">
        <v>21</v>
      </c>
      <c r="F225" t="s">
        <v>22</v>
      </c>
      <c r="G225" s="2">
        <v>46052</v>
      </c>
      <c r="H225" s="2">
        <v>143690957138</v>
      </c>
      <c r="I225">
        <v>46052</v>
      </c>
      <c r="J225">
        <v>37.85</v>
      </c>
      <c r="K225">
        <v>0.79</v>
      </c>
      <c r="L225">
        <v>37.06</v>
      </c>
      <c r="M225" t="s">
        <v>24252</v>
      </c>
      <c r="N225" t="s">
        <v>23</v>
      </c>
      <c r="O225">
        <v>37.85</v>
      </c>
      <c r="P225" t="s">
        <v>24</v>
      </c>
      <c r="Q225" t="s">
        <v>24</v>
      </c>
      <c r="R225" t="s">
        <v>23818</v>
      </c>
      <c r="S225" t="s">
        <v>25</v>
      </c>
      <c r="T225" t="s">
        <v>26</v>
      </c>
    </row>
    <row r="226" spans="1:20" x14ac:dyDescent="0.3">
      <c r="A226" t="s">
        <v>24253</v>
      </c>
      <c r="B226" t="s">
        <v>19</v>
      </c>
      <c r="C226" t="s">
        <v>17802</v>
      </c>
      <c r="D226" t="s">
        <v>27</v>
      </c>
      <c r="E226" t="s">
        <v>21</v>
      </c>
      <c r="F226" t="s">
        <v>22</v>
      </c>
      <c r="G226" s="2">
        <v>46051</v>
      </c>
      <c r="H226" s="2">
        <v>143576858962</v>
      </c>
      <c r="I226">
        <v>46051</v>
      </c>
      <c r="J226">
        <v>299.95</v>
      </c>
      <c r="K226">
        <v>4.2</v>
      </c>
      <c r="L226">
        <v>295.75</v>
      </c>
      <c r="M226" t="s">
        <v>24254</v>
      </c>
      <c r="N226" t="s">
        <v>23</v>
      </c>
      <c r="O226">
        <v>299.95</v>
      </c>
      <c r="P226" t="s">
        <v>24</v>
      </c>
      <c r="Q226" t="s">
        <v>24</v>
      </c>
      <c r="R226" t="s">
        <v>23818</v>
      </c>
      <c r="S226" t="s">
        <v>25</v>
      </c>
      <c r="T226" t="s">
        <v>26</v>
      </c>
    </row>
    <row r="227" spans="1:20" x14ac:dyDescent="0.3">
      <c r="A227" t="s">
        <v>24255</v>
      </c>
      <c r="B227" t="s">
        <v>19</v>
      </c>
      <c r="C227" t="s">
        <v>21438</v>
      </c>
      <c r="D227" t="s">
        <v>27</v>
      </c>
      <c r="E227" t="s">
        <v>21</v>
      </c>
      <c r="F227" t="s">
        <v>22</v>
      </c>
      <c r="G227" s="2">
        <v>46051</v>
      </c>
      <c r="H227" s="2">
        <v>143576858962</v>
      </c>
      <c r="I227">
        <v>46051</v>
      </c>
      <c r="J227">
        <v>88.97</v>
      </c>
      <c r="K227">
        <v>1.46</v>
      </c>
      <c r="L227">
        <v>87.51</v>
      </c>
      <c r="M227" t="s">
        <v>24256</v>
      </c>
      <c r="N227" t="s">
        <v>23</v>
      </c>
      <c r="O227">
        <v>88.97</v>
      </c>
      <c r="P227" t="s">
        <v>24</v>
      </c>
      <c r="Q227" t="s">
        <v>24</v>
      </c>
      <c r="R227" t="s">
        <v>23818</v>
      </c>
      <c r="S227" t="s">
        <v>25</v>
      </c>
      <c r="T227" t="s">
        <v>26</v>
      </c>
    </row>
    <row r="228" spans="1:20" x14ac:dyDescent="0.3">
      <c r="A228" t="s">
        <v>24257</v>
      </c>
      <c r="B228" t="s">
        <v>19</v>
      </c>
      <c r="C228" t="s">
        <v>19385</v>
      </c>
      <c r="D228" t="s">
        <v>27</v>
      </c>
      <c r="E228" t="s">
        <v>21</v>
      </c>
      <c r="F228" t="s">
        <v>22</v>
      </c>
      <c r="G228" s="2">
        <v>46051</v>
      </c>
      <c r="H228" s="2">
        <v>143576858962</v>
      </c>
      <c r="I228">
        <v>46051</v>
      </c>
      <c r="J228">
        <v>24.9</v>
      </c>
      <c r="K228">
        <v>0.62</v>
      </c>
      <c r="L228">
        <v>24.28</v>
      </c>
      <c r="M228" t="s">
        <v>24258</v>
      </c>
      <c r="N228" t="s">
        <v>23</v>
      </c>
      <c r="O228">
        <v>24.9</v>
      </c>
      <c r="P228" t="s">
        <v>24</v>
      </c>
      <c r="Q228" t="s">
        <v>24</v>
      </c>
      <c r="R228" t="s">
        <v>23818</v>
      </c>
      <c r="S228" t="s">
        <v>25</v>
      </c>
      <c r="T228" t="s">
        <v>26</v>
      </c>
    </row>
    <row r="229" spans="1:20" x14ac:dyDescent="0.3">
      <c r="A229" t="s">
        <v>24259</v>
      </c>
      <c r="B229" t="s">
        <v>19</v>
      </c>
      <c r="C229" t="s">
        <v>10276</v>
      </c>
      <c r="D229" t="s">
        <v>20</v>
      </c>
      <c r="E229" t="s">
        <v>21</v>
      </c>
      <c r="F229" t="s">
        <v>22</v>
      </c>
      <c r="G229" s="2">
        <v>46051</v>
      </c>
      <c r="H229" s="2">
        <v>143576858962</v>
      </c>
      <c r="I229">
        <v>46051</v>
      </c>
      <c r="J229">
        <v>63.9</v>
      </c>
      <c r="K229">
        <v>1.1299999999999999</v>
      </c>
      <c r="L229">
        <v>62.77</v>
      </c>
      <c r="M229" t="s">
        <v>24260</v>
      </c>
      <c r="N229" t="s">
        <v>23</v>
      </c>
      <c r="O229">
        <v>63.9</v>
      </c>
      <c r="P229" t="s">
        <v>24</v>
      </c>
      <c r="Q229" t="s">
        <v>24</v>
      </c>
      <c r="R229" t="s">
        <v>23818</v>
      </c>
      <c r="S229" t="s">
        <v>25</v>
      </c>
      <c r="T229" t="s">
        <v>26</v>
      </c>
    </row>
    <row r="230" spans="1:20" x14ac:dyDescent="0.3">
      <c r="A230" t="s">
        <v>24261</v>
      </c>
      <c r="B230" t="s">
        <v>19</v>
      </c>
      <c r="C230" t="s">
        <v>20867</v>
      </c>
      <c r="D230" t="s">
        <v>27</v>
      </c>
      <c r="E230" t="s">
        <v>21</v>
      </c>
      <c r="F230" t="s">
        <v>22</v>
      </c>
      <c r="G230" s="2">
        <v>46051</v>
      </c>
      <c r="H230" s="2">
        <v>143576858962</v>
      </c>
      <c r="I230">
        <v>46051</v>
      </c>
      <c r="J230">
        <v>58.95</v>
      </c>
      <c r="K230">
        <v>1.07</v>
      </c>
      <c r="L230">
        <v>57.88</v>
      </c>
      <c r="M230" t="s">
        <v>24262</v>
      </c>
      <c r="N230" t="s">
        <v>23</v>
      </c>
      <c r="O230">
        <v>58.95</v>
      </c>
      <c r="P230" t="s">
        <v>24</v>
      </c>
      <c r="Q230" t="s">
        <v>24</v>
      </c>
      <c r="R230" t="s">
        <v>23818</v>
      </c>
      <c r="S230" t="s">
        <v>25</v>
      </c>
      <c r="T230" t="s">
        <v>26</v>
      </c>
    </row>
    <row r="231" spans="1:20" x14ac:dyDescent="0.3">
      <c r="A231" t="s">
        <v>24263</v>
      </c>
      <c r="B231" t="s">
        <v>19</v>
      </c>
      <c r="C231" t="s">
        <v>10331</v>
      </c>
      <c r="D231" t="s">
        <v>27</v>
      </c>
      <c r="E231" t="s">
        <v>21</v>
      </c>
      <c r="F231" t="s">
        <v>22</v>
      </c>
      <c r="G231" s="2">
        <v>46051</v>
      </c>
      <c r="H231" s="2">
        <v>143576858962</v>
      </c>
      <c r="I231">
        <v>46051</v>
      </c>
      <c r="J231">
        <v>101.9</v>
      </c>
      <c r="K231">
        <v>1.62</v>
      </c>
      <c r="L231">
        <v>100.28</v>
      </c>
      <c r="M231" t="s">
        <v>24264</v>
      </c>
      <c r="N231" t="s">
        <v>23</v>
      </c>
      <c r="O231">
        <v>101.9</v>
      </c>
      <c r="P231" t="s">
        <v>24</v>
      </c>
      <c r="Q231" t="s">
        <v>24</v>
      </c>
      <c r="R231" t="s">
        <v>23818</v>
      </c>
      <c r="S231" t="s">
        <v>25</v>
      </c>
      <c r="T231" t="s">
        <v>26</v>
      </c>
    </row>
    <row r="232" spans="1:20" x14ac:dyDescent="0.3">
      <c r="A232" t="s">
        <v>24265</v>
      </c>
      <c r="B232" t="s">
        <v>19</v>
      </c>
      <c r="C232" t="s">
        <v>15047</v>
      </c>
      <c r="D232" t="s">
        <v>27</v>
      </c>
      <c r="E232" t="s">
        <v>21</v>
      </c>
      <c r="F232" t="s">
        <v>22</v>
      </c>
      <c r="G232" s="2">
        <v>46051</v>
      </c>
      <c r="H232" s="2">
        <v>143576858962</v>
      </c>
      <c r="I232">
        <v>46051</v>
      </c>
      <c r="J232">
        <v>49.9</v>
      </c>
      <c r="K232">
        <v>0.95</v>
      </c>
      <c r="L232">
        <v>48.95</v>
      </c>
      <c r="M232" t="s">
        <v>24266</v>
      </c>
      <c r="N232" t="s">
        <v>23</v>
      </c>
      <c r="O232">
        <v>49.9</v>
      </c>
      <c r="P232" t="s">
        <v>24</v>
      </c>
      <c r="Q232" t="s">
        <v>24</v>
      </c>
      <c r="R232" t="s">
        <v>23818</v>
      </c>
      <c r="S232" t="s">
        <v>25</v>
      </c>
      <c r="T232" t="s">
        <v>26</v>
      </c>
    </row>
    <row r="233" spans="1:20" x14ac:dyDescent="0.3">
      <c r="A233" t="s">
        <v>24267</v>
      </c>
      <c r="B233" t="s">
        <v>19</v>
      </c>
      <c r="C233" t="s">
        <v>13651</v>
      </c>
      <c r="D233" t="s">
        <v>27</v>
      </c>
      <c r="E233" t="s">
        <v>21</v>
      </c>
      <c r="F233" t="s">
        <v>22</v>
      </c>
      <c r="G233" s="2">
        <v>46051</v>
      </c>
      <c r="H233" s="2">
        <v>143576858962</v>
      </c>
      <c r="I233">
        <v>46051</v>
      </c>
      <c r="J233">
        <v>119.75</v>
      </c>
      <c r="K233">
        <v>1.86</v>
      </c>
      <c r="L233">
        <v>117.89</v>
      </c>
      <c r="M233" t="s">
        <v>24268</v>
      </c>
      <c r="N233" t="s">
        <v>23</v>
      </c>
      <c r="O233">
        <v>119.75</v>
      </c>
      <c r="P233" t="s">
        <v>24</v>
      </c>
      <c r="Q233" t="s">
        <v>24</v>
      </c>
      <c r="R233" t="s">
        <v>23818</v>
      </c>
      <c r="S233" t="s">
        <v>25</v>
      </c>
      <c r="T233" t="s">
        <v>26</v>
      </c>
    </row>
    <row r="234" spans="1:20" x14ac:dyDescent="0.3">
      <c r="A234" t="s">
        <v>24269</v>
      </c>
      <c r="B234" t="s">
        <v>19</v>
      </c>
      <c r="C234" t="s">
        <v>22621</v>
      </c>
      <c r="D234" t="s">
        <v>27</v>
      </c>
      <c r="E234" t="s">
        <v>21</v>
      </c>
      <c r="F234" t="s">
        <v>22</v>
      </c>
      <c r="G234" s="2">
        <v>46051</v>
      </c>
      <c r="H234" s="2">
        <v>143576858962</v>
      </c>
      <c r="I234">
        <v>46051</v>
      </c>
      <c r="J234">
        <v>69.900000000000006</v>
      </c>
      <c r="K234">
        <v>1.21</v>
      </c>
      <c r="L234">
        <v>68.69</v>
      </c>
      <c r="M234" t="s">
        <v>24270</v>
      </c>
      <c r="N234" t="s">
        <v>23</v>
      </c>
      <c r="O234">
        <v>69.900000000000006</v>
      </c>
      <c r="P234" t="s">
        <v>24</v>
      </c>
      <c r="Q234" t="s">
        <v>24</v>
      </c>
      <c r="R234" t="s">
        <v>23818</v>
      </c>
      <c r="S234" t="s">
        <v>25</v>
      </c>
      <c r="T234" t="s">
        <v>26</v>
      </c>
    </row>
    <row r="235" spans="1:20" x14ac:dyDescent="0.3">
      <c r="A235" t="s">
        <v>24271</v>
      </c>
      <c r="B235" t="s">
        <v>19</v>
      </c>
      <c r="C235" t="s">
        <v>23241</v>
      </c>
      <c r="D235" t="s">
        <v>20</v>
      </c>
      <c r="E235" t="s">
        <v>21</v>
      </c>
      <c r="F235" t="s">
        <v>22</v>
      </c>
      <c r="G235" s="2">
        <v>46051</v>
      </c>
      <c r="H235" s="2">
        <v>143576858962</v>
      </c>
      <c r="I235">
        <v>46051</v>
      </c>
      <c r="J235">
        <v>54.85</v>
      </c>
      <c r="K235">
        <v>1.01</v>
      </c>
      <c r="L235">
        <v>53.84</v>
      </c>
      <c r="M235" t="s">
        <v>24272</v>
      </c>
      <c r="N235" t="s">
        <v>23</v>
      </c>
      <c r="O235">
        <v>54.85</v>
      </c>
      <c r="P235" t="s">
        <v>24</v>
      </c>
      <c r="Q235" t="s">
        <v>24</v>
      </c>
      <c r="R235" t="s">
        <v>23818</v>
      </c>
      <c r="S235" t="s">
        <v>25</v>
      </c>
      <c r="T235" t="s">
        <v>26</v>
      </c>
    </row>
    <row r="236" spans="1:20" x14ac:dyDescent="0.3">
      <c r="A236" t="s">
        <v>24273</v>
      </c>
      <c r="B236" t="s">
        <v>19</v>
      </c>
      <c r="C236" t="s">
        <v>13224</v>
      </c>
      <c r="D236" t="s">
        <v>20</v>
      </c>
      <c r="E236" t="s">
        <v>21</v>
      </c>
      <c r="F236" t="s">
        <v>22</v>
      </c>
      <c r="G236" s="2">
        <v>46051</v>
      </c>
      <c r="H236" s="2">
        <v>143576858962</v>
      </c>
      <c r="I236">
        <v>46051</v>
      </c>
      <c r="J236">
        <v>125.91</v>
      </c>
      <c r="K236">
        <v>1.94</v>
      </c>
      <c r="L236">
        <v>123.97</v>
      </c>
      <c r="M236" t="s">
        <v>24274</v>
      </c>
      <c r="N236" t="s">
        <v>23</v>
      </c>
      <c r="O236">
        <v>125.91</v>
      </c>
      <c r="P236" t="s">
        <v>24</v>
      </c>
      <c r="Q236" t="s">
        <v>24</v>
      </c>
      <c r="R236" t="s">
        <v>23818</v>
      </c>
      <c r="S236" t="s">
        <v>25</v>
      </c>
      <c r="T236" t="s">
        <v>26</v>
      </c>
    </row>
    <row r="237" spans="1:20" x14ac:dyDescent="0.3">
      <c r="A237" t="s">
        <v>24275</v>
      </c>
      <c r="B237" t="s">
        <v>19</v>
      </c>
      <c r="C237" t="s">
        <v>13879</v>
      </c>
      <c r="D237" t="s">
        <v>27</v>
      </c>
      <c r="E237" t="s">
        <v>21</v>
      </c>
      <c r="F237" t="s">
        <v>22</v>
      </c>
      <c r="G237" s="2">
        <v>46051</v>
      </c>
      <c r="H237" s="2">
        <v>143576858962</v>
      </c>
      <c r="I237">
        <v>46051</v>
      </c>
      <c r="J237">
        <v>99.81</v>
      </c>
      <c r="K237">
        <v>1.6</v>
      </c>
      <c r="L237">
        <v>98.21</v>
      </c>
      <c r="M237" t="s">
        <v>24276</v>
      </c>
      <c r="N237" t="s">
        <v>23</v>
      </c>
      <c r="O237">
        <v>99.81</v>
      </c>
      <c r="P237" t="s">
        <v>24</v>
      </c>
      <c r="Q237" t="s">
        <v>24</v>
      </c>
      <c r="R237" t="s">
        <v>23818</v>
      </c>
      <c r="S237" t="s">
        <v>25</v>
      </c>
      <c r="T237" t="s">
        <v>26</v>
      </c>
    </row>
    <row r="238" spans="1:20" x14ac:dyDescent="0.3">
      <c r="A238" t="s">
        <v>24277</v>
      </c>
      <c r="B238" t="s">
        <v>19</v>
      </c>
      <c r="C238" t="s">
        <v>17250</v>
      </c>
      <c r="D238" t="s">
        <v>27</v>
      </c>
      <c r="E238" t="s">
        <v>21</v>
      </c>
      <c r="F238" t="s">
        <v>22</v>
      </c>
      <c r="G238" s="2">
        <v>46051</v>
      </c>
      <c r="H238" s="2">
        <v>143576858962</v>
      </c>
      <c r="I238">
        <v>46051</v>
      </c>
      <c r="J238">
        <v>160.80000000000001</v>
      </c>
      <c r="K238">
        <v>2.39</v>
      </c>
      <c r="L238">
        <v>158.41</v>
      </c>
      <c r="M238" t="s">
        <v>24278</v>
      </c>
      <c r="N238" t="s">
        <v>23</v>
      </c>
      <c r="O238">
        <v>160.80000000000001</v>
      </c>
      <c r="P238" t="s">
        <v>24</v>
      </c>
      <c r="Q238" t="s">
        <v>24</v>
      </c>
      <c r="R238" t="s">
        <v>23818</v>
      </c>
      <c r="S238" t="s">
        <v>25</v>
      </c>
      <c r="T238" t="s">
        <v>26</v>
      </c>
    </row>
    <row r="239" spans="1:20" x14ac:dyDescent="0.3">
      <c r="A239" t="s">
        <v>24279</v>
      </c>
      <c r="B239" t="s">
        <v>19</v>
      </c>
      <c r="C239" t="s">
        <v>17350</v>
      </c>
      <c r="D239" t="s">
        <v>20</v>
      </c>
      <c r="E239" t="s">
        <v>21</v>
      </c>
      <c r="F239" t="s">
        <v>22</v>
      </c>
      <c r="G239" s="2">
        <v>46051</v>
      </c>
      <c r="H239" s="2">
        <v>143576858962</v>
      </c>
      <c r="I239">
        <v>46051</v>
      </c>
      <c r="J239">
        <v>59.95</v>
      </c>
      <c r="K239">
        <v>1.08</v>
      </c>
      <c r="L239">
        <v>58.87</v>
      </c>
      <c r="M239" t="s">
        <v>24280</v>
      </c>
      <c r="N239" t="s">
        <v>23</v>
      </c>
      <c r="O239">
        <v>59.95</v>
      </c>
      <c r="P239" t="s">
        <v>24</v>
      </c>
      <c r="Q239" t="s">
        <v>24</v>
      </c>
      <c r="R239" t="s">
        <v>23818</v>
      </c>
      <c r="S239" t="s">
        <v>25</v>
      </c>
      <c r="T239" t="s">
        <v>26</v>
      </c>
    </row>
    <row r="240" spans="1:20" x14ac:dyDescent="0.3">
      <c r="A240" t="s">
        <v>24281</v>
      </c>
      <c r="B240" t="s">
        <v>19</v>
      </c>
      <c r="C240" t="s">
        <v>11340</v>
      </c>
      <c r="D240" t="s">
        <v>27</v>
      </c>
      <c r="E240" t="s">
        <v>21</v>
      </c>
      <c r="F240" t="s">
        <v>22</v>
      </c>
      <c r="G240" s="2">
        <v>46051</v>
      </c>
      <c r="H240" s="2">
        <v>143576858962</v>
      </c>
      <c r="I240">
        <v>46051</v>
      </c>
      <c r="J240">
        <v>116.91</v>
      </c>
      <c r="K240">
        <v>1.82</v>
      </c>
      <c r="L240">
        <v>115.09</v>
      </c>
      <c r="M240" t="s">
        <v>24282</v>
      </c>
      <c r="N240" t="s">
        <v>23</v>
      </c>
      <c r="O240">
        <v>116.91</v>
      </c>
      <c r="P240" t="s">
        <v>24</v>
      </c>
      <c r="Q240" t="s">
        <v>24</v>
      </c>
      <c r="R240" t="s">
        <v>23818</v>
      </c>
      <c r="S240" t="s">
        <v>25</v>
      </c>
      <c r="T240" t="s">
        <v>26</v>
      </c>
    </row>
    <row r="241" spans="1:20" x14ac:dyDescent="0.3">
      <c r="A241" t="s">
        <v>24283</v>
      </c>
      <c r="B241" t="s">
        <v>19</v>
      </c>
      <c r="C241" t="s">
        <v>9247</v>
      </c>
      <c r="D241" t="s">
        <v>27</v>
      </c>
      <c r="E241" t="s">
        <v>21</v>
      </c>
      <c r="F241" t="s">
        <v>22</v>
      </c>
      <c r="G241" s="2">
        <v>46051</v>
      </c>
      <c r="H241" s="2">
        <v>143576858962</v>
      </c>
      <c r="I241">
        <v>46051</v>
      </c>
      <c r="J241">
        <v>17.899999999999999</v>
      </c>
      <c r="K241">
        <v>0.53</v>
      </c>
      <c r="L241">
        <v>17.37</v>
      </c>
      <c r="M241" t="s">
        <v>24284</v>
      </c>
      <c r="N241" t="s">
        <v>23</v>
      </c>
      <c r="O241">
        <v>17.899999999999999</v>
      </c>
      <c r="P241" t="s">
        <v>24</v>
      </c>
      <c r="Q241" t="s">
        <v>24</v>
      </c>
      <c r="R241" t="s">
        <v>23818</v>
      </c>
      <c r="S241" t="s">
        <v>25</v>
      </c>
      <c r="T241" t="s">
        <v>26</v>
      </c>
    </row>
    <row r="242" spans="1:20" x14ac:dyDescent="0.3">
      <c r="A242" t="s">
        <v>24285</v>
      </c>
      <c r="B242" t="s">
        <v>19</v>
      </c>
      <c r="C242" t="s">
        <v>11774</v>
      </c>
      <c r="D242" t="s">
        <v>27</v>
      </c>
      <c r="E242" t="s">
        <v>21</v>
      </c>
      <c r="F242" t="s">
        <v>22</v>
      </c>
      <c r="G242" s="2">
        <v>46051</v>
      </c>
      <c r="H242" s="2">
        <v>143576858962</v>
      </c>
      <c r="I242">
        <v>46051</v>
      </c>
      <c r="J242">
        <v>78.17</v>
      </c>
      <c r="K242">
        <v>1.32</v>
      </c>
      <c r="L242">
        <v>76.849999999999994</v>
      </c>
      <c r="M242" t="s">
        <v>24286</v>
      </c>
      <c r="N242" t="s">
        <v>23</v>
      </c>
      <c r="O242">
        <v>78.17</v>
      </c>
      <c r="P242" t="s">
        <v>24</v>
      </c>
      <c r="Q242" t="s">
        <v>24</v>
      </c>
      <c r="R242" t="s">
        <v>23818</v>
      </c>
      <c r="S242" t="s">
        <v>25</v>
      </c>
      <c r="T242" t="s">
        <v>26</v>
      </c>
    </row>
    <row r="243" spans="1:20" x14ac:dyDescent="0.3">
      <c r="A243" t="s">
        <v>24287</v>
      </c>
      <c r="B243" t="s">
        <v>19</v>
      </c>
      <c r="C243" t="s">
        <v>10011</v>
      </c>
      <c r="D243" t="s">
        <v>27</v>
      </c>
      <c r="E243" t="s">
        <v>21</v>
      </c>
      <c r="F243" t="s">
        <v>22</v>
      </c>
      <c r="G243" s="2">
        <v>46051</v>
      </c>
      <c r="H243" s="2">
        <v>143576858962</v>
      </c>
      <c r="I243">
        <v>46051</v>
      </c>
      <c r="J243">
        <v>47.16</v>
      </c>
      <c r="K243">
        <v>0.91</v>
      </c>
      <c r="L243">
        <v>46.25</v>
      </c>
      <c r="M243" t="s">
        <v>24288</v>
      </c>
      <c r="N243" t="s">
        <v>23</v>
      </c>
      <c r="O243">
        <v>47.16</v>
      </c>
      <c r="P243" t="s">
        <v>24</v>
      </c>
      <c r="Q243" t="s">
        <v>24</v>
      </c>
      <c r="R243" t="s">
        <v>23818</v>
      </c>
      <c r="S243" t="s">
        <v>25</v>
      </c>
      <c r="T243" t="s">
        <v>26</v>
      </c>
    </row>
    <row r="244" spans="1:20" x14ac:dyDescent="0.3">
      <c r="A244" t="s">
        <v>24289</v>
      </c>
      <c r="B244" t="s">
        <v>19</v>
      </c>
      <c r="C244" t="s">
        <v>10803</v>
      </c>
      <c r="D244" t="s">
        <v>20</v>
      </c>
      <c r="E244" t="s">
        <v>21</v>
      </c>
      <c r="F244" t="s">
        <v>22</v>
      </c>
      <c r="G244" s="2">
        <v>46051</v>
      </c>
      <c r="H244" s="2">
        <v>143576858962</v>
      </c>
      <c r="I244">
        <v>46051</v>
      </c>
      <c r="J244">
        <v>65.900000000000006</v>
      </c>
      <c r="K244">
        <v>1.82</v>
      </c>
      <c r="L244">
        <v>64.08</v>
      </c>
      <c r="M244" t="s">
        <v>24290</v>
      </c>
      <c r="N244" t="s">
        <v>23</v>
      </c>
      <c r="O244">
        <v>65.900000000000006</v>
      </c>
      <c r="P244" t="s">
        <v>24</v>
      </c>
      <c r="Q244" t="s">
        <v>24</v>
      </c>
      <c r="R244" t="s">
        <v>23818</v>
      </c>
      <c r="S244" t="s">
        <v>25</v>
      </c>
      <c r="T244" t="s">
        <v>26</v>
      </c>
    </row>
    <row r="245" spans="1:20" x14ac:dyDescent="0.3">
      <c r="A245" t="s">
        <v>24291</v>
      </c>
      <c r="B245" t="s">
        <v>19</v>
      </c>
      <c r="C245" t="s">
        <v>19258</v>
      </c>
      <c r="D245" t="s">
        <v>27</v>
      </c>
      <c r="E245" t="s">
        <v>21</v>
      </c>
      <c r="F245" t="s">
        <v>22</v>
      </c>
      <c r="G245" s="2">
        <v>46051</v>
      </c>
      <c r="H245" s="2">
        <v>143576858962</v>
      </c>
      <c r="I245">
        <v>46051</v>
      </c>
      <c r="J245">
        <v>34.9</v>
      </c>
      <c r="K245">
        <v>0.75</v>
      </c>
      <c r="L245">
        <v>34.15</v>
      </c>
      <c r="M245" t="s">
        <v>24292</v>
      </c>
      <c r="N245" t="s">
        <v>23</v>
      </c>
      <c r="O245">
        <v>34.9</v>
      </c>
      <c r="P245" t="s">
        <v>24</v>
      </c>
      <c r="Q245" t="s">
        <v>24</v>
      </c>
      <c r="R245" t="s">
        <v>23818</v>
      </c>
      <c r="S245" t="s">
        <v>25</v>
      </c>
      <c r="T245" t="s">
        <v>26</v>
      </c>
    </row>
    <row r="246" spans="1:20" x14ac:dyDescent="0.3">
      <c r="A246" t="s">
        <v>24293</v>
      </c>
      <c r="B246" t="s">
        <v>19</v>
      </c>
      <c r="C246" t="s">
        <v>12580</v>
      </c>
      <c r="D246" t="s">
        <v>27</v>
      </c>
      <c r="E246" t="s">
        <v>21</v>
      </c>
      <c r="F246" t="s">
        <v>22</v>
      </c>
      <c r="G246" s="2">
        <v>46051</v>
      </c>
      <c r="H246" s="2">
        <v>143576858962</v>
      </c>
      <c r="I246">
        <v>46051</v>
      </c>
      <c r="J246">
        <v>65.900000000000006</v>
      </c>
      <c r="K246">
        <v>1.1599999999999999</v>
      </c>
      <c r="L246">
        <v>64.739999999999995</v>
      </c>
      <c r="M246" t="s">
        <v>24294</v>
      </c>
      <c r="N246" t="s">
        <v>23</v>
      </c>
      <c r="O246">
        <v>65.900000000000006</v>
      </c>
      <c r="P246" t="s">
        <v>24</v>
      </c>
      <c r="Q246" t="s">
        <v>24</v>
      </c>
      <c r="R246" t="s">
        <v>23818</v>
      </c>
      <c r="S246" t="s">
        <v>25</v>
      </c>
      <c r="T246" t="s">
        <v>26</v>
      </c>
    </row>
    <row r="247" spans="1:20" x14ac:dyDescent="0.3">
      <c r="A247" t="s">
        <v>24295</v>
      </c>
      <c r="B247" t="s">
        <v>19</v>
      </c>
      <c r="C247" t="s">
        <v>23370</v>
      </c>
      <c r="D247" t="s">
        <v>20</v>
      </c>
      <c r="E247" t="s">
        <v>21</v>
      </c>
      <c r="F247" t="s">
        <v>22</v>
      </c>
      <c r="G247" s="2">
        <v>46051</v>
      </c>
      <c r="H247" s="2">
        <v>143576858962</v>
      </c>
      <c r="I247">
        <v>46051</v>
      </c>
      <c r="J247">
        <v>44.9</v>
      </c>
      <c r="K247">
        <v>0.88</v>
      </c>
      <c r="L247">
        <v>44.02</v>
      </c>
      <c r="M247" t="s">
        <v>24296</v>
      </c>
      <c r="N247" t="s">
        <v>23</v>
      </c>
      <c r="O247">
        <v>44.9</v>
      </c>
      <c r="P247" t="s">
        <v>24</v>
      </c>
      <c r="Q247" t="s">
        <v>24</v>
      </c>
      <c r="R247" t="s">
        <v>23818</v>
      </c>
      <c r="S247" t="s">
        <v>25</v>
      </c>
      <c r="T247" t="s">
        <v>26</v>
      </c>
    </row>
    <row r="248" spans="1:20" x14ac:dyDescent="0.3">
      <c r="A248" t="s">
        <v>24297</v>
      </c>
      <c r="B248" t="s">
        <v>19</v>
      </c>
      <c r="C248" t="s">
        <v>13539</v>
      </c>
      <c r="D248" t="s">
        <v>27</v>
      </c>
      <c r="E248" t="s">
        <v>21</v>
      </c>
      <c r="F248" t="s">
        <v>22</v>
      </c>
      <c r="G248" s="2">
        <v>46051</v>
      </c>
      <c r="H248" s="2">
        <v>143576858962</v>
      </c>
      <c r="I248">
        <v>46051</v>
      </c>
      <c r="J248">
        <v>149.93</v>
      </c>
      <c r="K248">
        <v>2.25</v>
      </c>
      <c r="L248">
        <v>147.68</v>
      </c>
      <c r="M248" t="s">
        <v>24298</v>
      </c>
      <c r="N248" t="s">
        <v>23</v>
      </c>
      <c r="O248">
        <v>149.93</v>
      </c>
      <c r="P248" t="s">
        <v>24</v>
      </c>
      <c r="Q248" t="s">
        <v>24</v>
      </c>
      <c r="R248" t="s">
        <v>23818</v>
      </c>
      <c r="S248" t="s">
        <v>25</v>
      </c>
      <c r="T248" t="s">
        <v>26</v>
      </c>
    </row>
    <row r="249" spans="1:20" x14ac:dyDescent="0.3">
      <c r="A249" t="s">
        <v>24299</v>
      </c>
      <c r="B249" t="s">
        <v>19</v>
      </c>
      <c r="C249" t="s">
        <v>16326</v>
      </c>
      <c r="D249" t="s">
        <v>20</v>
      </c>
      <c r="E249" t="s">
        <v>21</v>
      </c>
      <c r="F249" t="s">
        <v>22</v>
      </c>
      <c r="G249" s="2">
        <v>46051</v>
      </c>
      <c r="H249" s="2">
        <v>143576858962</v>
      </c>
      <c r="I249">
        <v>46051</v>
      </c>
      <c r="J249">
        <v>39.9</v>
      </c>
      <c r="K249">
        <v>0.82</v>
      </c>
      <c r="L249">
        <v>39.08</v>
      </c>
      <c r="M249" t="s">
        <v>24300</v>
      </c>
      <c r="N249" t="s">
        <v>23</v>
      </c>
      <c r="O249">
        <v>39.9</v>
      </c>
      <c r="P249" t="s">
        <v>24</v>
      </c>
      <c r="Q249" t="s">
        <v>24</v>
      </c>
      <c r="R249" t="s">
        <v>23818</v>
      </c>
      <c r="S249" t="s">
        <v>25</v>
      </c>
      <c r="T249" t="s">
        <v>26</v>
      </c>
    </row>
    <row r="250" spans="1:20" x14ac:dyDescent="0.3">
      <c r="A250" t="s">
        <v>24301</v>
      </c>
      <c r="B250" t="s">
        <v>19</v>
      </c>
      <c r="C250" t="s">
        <v>20832</v>
      </c>
      <c r="D250" t="s">
        <v>27</v>
      </c>
      <c r="E250" t="s">
        <v>21</v>
      </c>
      <c r="F250" t="s">
        <v>22</v>
      </c>
      <c r="G250" s="2">
        <v>46051</v>
      </c>
      <c r="H250" s="2">
        <v>143576858962</v>
      </c>
      <c r="I250">
        <v>46051</v>
      </c>
      <c r="J250">
        <v>24.9</v>
      </c>
      <c r="K250">
        <v>0.62</v>
      </c>
      <c r="L250">
        <v>24.28</v>
      </c>
      <c r="M250" t="s">
        <v>24302</v>
      </c>
      <c r="N250" t="s">
        <v>23</v>
      </c>
      <c r="O250">
        <v>24.9</v>
      </c>
      <c r="P250" t="s">
        <v>24</v>
      </c>
      <c r="Q250" t="s">
        <v>24</v>
      </c>
      <c r="R250" t="s">
        <v>23818</v>
      </c>
      <c r="S250" t="s">
        <v>25</v>
      </c>
      <c r="T250" t="s">
        <v>26</v>
      </c>
    </row>
    <row r="251" spans="1:20" x14ac:dyDescent="0.3">
      <c r="A251" t="s">
        <v>24303</v>
      </c>
      <c r="B251" t="s">
        <v>19</v>
      </c>
      <c r="C251" t="s">
        <v>11735</v>
      </c>
      <c r="D251" t="s">
        <v>20</v>
      </c>
      <c r="E251" t="s">
        <v>21</v>
      </c>
      <c r="F251" t="s">
        <v>22</v>
      </c>
      <c r="G251" s="2">
        <v>46051</v>
      </c>
      <c r="H251" s="2">
        <v>143576858962</v>
      </c>
      <c r="I251">
        <v>46051</v>
      </c>
      <c r="J251">
        <v>67.95</v>
      </c>
      <c r="K251">
        <v>1.18</v>
      </c>
      <c r="L251">
        <v>66.77</v>
      </c>
      <c r="M251" t="s">
        <v>24304</v>
      </c>
      <c r="N251" t="s">
        <v>23</v>
      </c>
      <c r="O251">
        <v>67.95</v>
      </c>
      <c r="P251" t="s">
        <v>24</v>
      </c>
      <c r="Q251" t="s">
        <v>24</v>
      </c>
      <c r="R251" t="s">
        <v>23818</v>
      </c>
      <c r="S251" t="s">
        <v>25</v>
      </c>
      <c r="T251" t="s">
        <v>26</v>
      </c>
    </row>
    <row r="252" spans="1:20" x14ac:dyDescent="0.3">
      <c r="A252" t="s">
        <v>24305</v>
      </c>
      <c r="B252" t="s">
        <v>19</v>
      </c>
      <c r="C252" t="s">
        <v>18604</v>
      </c>
      <c r="D252" t="s">
        <v>27</v>
      </c>
      <c r="E252" t="s">
        <v>21</v>
      </c>
      <c r="F252" t="s">
        <v>22</v>
      </c>
      <c r="G252" s="2">
        <v>46051</v>
      </c>
      <c r="H252" s="2">
        <v>143576858962</v>
      </c>
      <c r="I252">
        <v>46051</v>
      </c>
      <c r="J252">
        <v>47.9</v>
      </c>
      <c r="K252">
        <v>0.92</v>
      </c>
      <c r="L252">
        <v>46.98</v>
      </c>
      <c r="M252" t="s">
        <v>24306</v>
      </c>
      <c r="N252" t="s">
        <v>23</v>
      </c>
      <c r="O252">
        <v>47.9</v>
      </c>
      <c r="P252" t="s">
        <v>24</v>
      </c>
      <c r="Q252" t="s">
        <v>24</v>
      </c>
      <c r="R252" t="s">
        <v>23818</v>
      </c>
      <c r="S252" t="s">
        <v>25</v>
      </c>
      <c r="T252" t="s">
        <v>26</v>
      </c>
    </row>
    <row r="253" spans="1:20" x14ac:dyDescent="0.3">
      <c r="A253" t="s">
        <v>24307</v>
      </c>
      <c r="B253" t="s">
        <v>19</v>
      </c>
      <c r="C253" t="s">
        <v>14888</v>
      </c>
      <c r="D253" t="s">
        <v>20</v>
      </c>
      <c r="E253" t="s">
        <v>21</v>
      </c>
      <c r="F253" t="s">
        <v>22</v>
      </c>
      <c r="G253" s="2">
        <v>46051</v>
      </c>
      <c r="H253" s="2">
        <v>143576858962</v>
      </c>
      <c r="I253">
        <v>46051</v>
      </c>
      <c r="J253">
        <v>53.9</v>
      </c>
      <c r="K253">
        <v>1</v>
      </c>
      <c r="L253">
        <v>52.9</v>
      </c>
      <c r="M253" t="s">
        <v>24308</v>
      </c>
      <c r="N253" t="s">
        <v>23</v>
      </c>
      <c r="O253">
        <v>53.9</v>
      </c>
      <c r="P253" t="s">
        <v>24</v>
      </c>
      <c r="Q253" t="s">
        <v>24</v>
      </c>
      <c r="R253" t="s">
        <v>23818</v>
      </c>
      <c r="S253" t="s">
        <v>25</v>
      </c>
      <c r="T253" t="s">
        <v>26</v>
      </c>
    </row>
    <row r="254" spans="1:20" x14ac:dyDescent="0.3">
      <c r="A254" t="s">
        <v>24309</v>
      </c>
      <c r="B254" t="s">
        <v>19</v>
      </c>
      <c r="C254" t="s">
        <v>12957</v>
      </c>
      <c r="D254" t="s">
        <v>27</v>
      </c>
      <c r="E254" t="s">
        <v>21</v>
      </c>
      <c r="F254" t="s">
        <v>22</v>
      </c>
      <c r="G254" s="2">
        <v>46051</v>
      </c>
      <c r="H254" s="2">
        <v>143576858962</v>
      </c>
      <c r="I254">
        <v>46051</v>
      </c>
      <c r="J254">
        <v>24.9</v>
      </c>
      <c r="K254">
        <v>0.62</v>
      </c>
      <c r="L254">
        <v>24.28</v>
      </c>
      <c r="M254" t="s">
        <v>24310</v>
      </c>
      <c r="N254" t="s">
        <v>23</v>
      </c>
      <c r="O254">
        <v>24.9</v>
      </c>
      <c r="P254" t="s">
        <v>24</v>
      </c>
      <c r="Q254" t="s">
        <v>24</v>
      </c>
      <c r="R254" t="s">
        <v>23818</v>
      </c>
      <c r="S254" t="s">
        <v>25</v>
      </c>
      <c r="T254" t="s">
        <v>26</v>
      </c>
    </row>
    <row r="255" spans="1:20" x14ac:dyDescent="0.3">
      <c r="A255" t="s">
        <v>24311</v>
      </c>
      <c r="B255" t="s">
        <v>28</v>
      </c>
      <c r="C255" t="s">
        <v>16893</v>
      </c>
      <c r="D255" t="s">
        <v>29</v>
      </c>
      <c r="E255" t="s">
        <v>21</v>
      </c>
      <c r="F255" t="s">
        <v>22</v>
      </c>
      <c r="G255" s="2">
        <v>46050</v>
      </c>
      <c r="H255" s="2">
        <v>143539175762</v>
      </c>
      <c r="I255">
        <v>46048</v>
      </c>
      <c r="J255">
        <v>-84.95</v>
      </c>
      <c r="K255">
        <v>0</v>
      </c>
      <c r="L255">
        <v>-84.95</v>
      </c>
      <c r="M255" t="s">
        <v>24312</v>
      </c>
      <c r="N255" t="s">
        <v>30</v>
      </c>
      <c r="O255">
        <v>84.95</v>
      </c>
      <c r="P255" t="s">
        <v>24</v>
      </c>
      <c r="Q255" t="s">
        <v>24</v>
      </c>
      <c r="R255" t="s">
        <v>23818</v>
      </c>
      <c r="S255" t="s">
        <v>25</v>
      </c>
      <c r="T255" t="s">
        <v>26</v>
      </c>
    </row>
    <row r="256" spans="1:20" x14ac:dyDescent="0.3">
      <c r="A256" t="s">
        <v>24313</v>
      </c>
      <c r="B256" t="s">
        <v>19</v>
      </c>
      <c r="C256" t="s">
        <v>18305</v>
      </c>
      <c r="D256" t="s">
        <v>20</v>
      </c>
      <c r="E256" t="s">
        <v>21</v>
      </c>
      <c r="F256" t="s">
        <v>22</v>
      </c>
      <c r="G256" s="2">
        <v>46051</v>
      </c>
      <c r="H256" s="2">
        <v>143576858962</v>
      </c>
      <c r="I256">
        <v>46051</v>
      </c>
      <c r="J256">
        <v>37.9</v>
      </c>
      <c r="K256">
        <v>0.79</v>
      </c>
      <c r="L256">
        <v>37.11</v>
      </c>
      <c r="M256" t="s">
        <v>24314</v>
      </c>
      <c r="N256" t="s">
        <v>23</v>
      </c>
      <c r="O256">
        <v>37.9</v>
      </c>
      <c r="P256" t="s">
        <v>24</v>
      </c>
      <c r="Q256" t="s">
        <v>24</v>
      </c>
      <c r="R256" t="s">
        <v>23818</v>
      </c>
      <c r="S256" t="s">
        <v>25</v>
      </c>
      <c r="T256" t="s">
        <v>26</v>
      </c>
    </row>
    <row r="257" spans="1:20" x14ac:dyDescent="0.3">
      <c r="A257" t="s">
        <v>24315</v>
      </c>
      <c r="B257" t="s">
        <v>19</v>
      </c>
      <c r="C257" t="s">
        <v>19548</v>
      </c>
      <c r="D257" t="s">
        <v>20</v>
      </c>
      <c r="E257" t="s">
        <v>21</v>
      </c>
      <c r="F257" t="s">
        <v>22</v>
      </c>
      <c r="G257" s="2">
        <v>46051</v>
      </c>
      <c r="H257" s="2">
        <v>143576858962</v>
      </c>
      <c r="I257">
        <v>46051</v>
      </c>
      <c r="J257">
        <v>44.85</v>
      </c>
      <c r="K257">
        <v>0.88</v>
      </c>
      <c r="L257">
        <v>43.97</v>
      </c>
      <c r="M257" t="s">
        <v>24316</v>
      </c>
      <c r="N257" t="s">
        <v>23</v>
      </c>
      <c r="O257">
        <v>44.85</v>
      </c>
      <c r="P257" t="s">
        <v>24</v>
      </c>
      <c r="Q257" t="s">
        <v>24</v>
      </c>
      <c r="R257" t="s">
        <v>23818</v>
      </c>
      <c r="S257" t="s">
        <v>25</v>
      </c>
      <c r="T257" t="s">
        <v>26</v>
      </c>
    </row>
    <row r="258" spans="1:20" x14ac:dyDescent="0.3">
      <c r="A258" t="s">
        <v>24317</v>
      </c>
      <c r="B258" t="s">
        <v>19</v>
      </c>
      <c r="C258" t="s">
        <v>14561</v>
      </c>
      <c r="D258" t="s">
        <v>20</v>
      </c>
      <c r="E258" t="s">
        <v>21</v>
      </c>
      <c r="F258" t="s">
        <v>22</v>
      </c>
      <c r="G258" s="2">
        <v>46051</v>
      </c>
      <c r="H258" s="2">
        <v>143576858962</v>
      </c>
      <c r="I258">
        <v>46051</v>
      </c>
      <c r="J258">
        <v>214.75</v>
      </c>
      <c r="K258">
        <v>3.09</v>
      </c>
      <c r="L258">
        <v>211.66</v>
      </c>
      <c r="M258" t="s">
        <v>24318</v>
      </c>
      <c r="N258" t="s">
        <v>23</v>
      </c>
      <c r="O258">
        <v>214.75</v>
      </c>
      <c r="P258" t="s">
        <v>24</v>
      </c>
      <c r="Q258" t="s">
        <v>24</v>
      </c>
      <c r="R258" t="s">
        <v>23818</v>
      </c>
      <c r="S258" t="s">
        <v>25</v>
      </c>
      <c r="T258" t="s">
        <v>26</v>
      </c>
    </row>
    <row r="259" spans="1:20" x14ac:dyDescent="0.3">
      <c r="A259" t="s">
        <v>24319</v>
      </c>
      <c r="B259" t="s">
        <v>19</v>
      </c>
      <c r="C259" t="s">
        <v>20846</v>
      </c>
      <c r="D259" t="s">
        <v>27</v>
      </c>
      <c r="E259" t="s">
        <v>21</v>
      </c>
      <c r="F259" t="s">
        <v>22</v>
      </c>
      <c r="G259" s="2">
        <v>46051</v>
      </c>
      <c r="H259" s="2">
        <v>143576858962</v>
      </c>
      <c r="I259">
        <v>46051</v>
      </c>
      <c r="J259">
        <v>107.9</v>
      </c>
      <c r="K259">
        <v>1.7</v>
      </c>
      <c r="L259">
        <v>106.2</v>
      </c>
      <c r="M259" t="s">
        <v>24320</v>
      </c>
      <c r="N259" t="s">
        <v>23</v>
      </c>
      <c r="O259">
        <v>107.9</v>
      </c>
      <c r="P259" t="s">
        <v>24</v>
      </c>
      <c r="Q259" t="s">
        <v>24</v>
      </c>
      <c r="R259" t="s">
        <v>23818</v>
      </c>
      <c r="S259" t="s">
        <v>25</v>
      </c>
      <c r="T259" t="s">
        <v>26</v>
      </c>
    </row>
    <row r="260" spans="1:20" x14ac:dyDescent="0.3">
      <c r="A260" t="s">
        <v>24321</v>
      </c>
      <c r="B260" t="s">
        <v>19</v>
      </c>
      <c r="C260" t="s">
        <v>8295</v>
      </c>
      <c r="D260" t="s">
        <v>27</v>
      </c>
      <c r="E260" t="s">
        <v>21</v>
      </c>
      <c r="F260" t="s">
        <v>22</v>
      </c>
      <c r="G260" s="2">
        <v>46051</v>
      </c>
      <c r="H260" s="2">
        <v>143576858962</v>
      </c>
      <c r="I260">
        <v>46051</v>
      </c>
      <c r="J260">
        <v>283.23</v>
      </c>
      <c r="K260">
        <v>3.98</v>
      </c>
      <c r="L260">
        <v>279.25</v>
      </c>
      <c r="M260" t="s">
        <v>24322</v>
      </c>
      <c r="N260" t="s">
        <v>23</v>
      </c>
      <c r="O260">
        <v>283.23</v>
      </c>
      <c r="P260" t="s">
        <v>24</v>
      </c>
      <c r="Q260" t="s">
        <v>24</v>
      </c>
      <c r="R260" t="s">
        <v>23818</v>
      </c>
      <c r="S260" t="s">
        <v>25</v>
      </c>
      <c r="T260" t="s">
        <v>26</v>
      </c>
    </row>
    <row r="261" spans="1:20" x14ac:dyDescent="0.3">
      <c r="A261" t="s">
        <v>24323</v>
      </c>
      <c r="B261" t="s">
        <v>19</v>
      </c>
      <c r="C261" t="s">
        <v>14324</v>
      </c>
      <c r="D261" t="s">
        <v>27</v>
      </c>
      <c r="E261" t="s">
        <v>21</v>
      </c>
      <c r="F261" t="s">
        <v>22</v>
      </c>
      <c r="G261" s="2">
        <v>46051</v>
      </c>
      <c r="H261" s="2">
        <v>143576858962</v>
      </c>
      <c r="I261">
        <v>46051</v>
      </c>
      <c r="J261">
        <v>159.9</v>
      </c>
      <c r="K261">
        <v>2.38</v>
      </c>
      <c r="L261">
        <v>157.52000000000001</v>
      </c>
      <c r="M261" t="s">
        <v>24324</v>
      </c>
      <c r="N261" t="s">
        <v>23</v>
      </c>
      <c r="O261">
        <v>159.9</v>
      </c>
      <c r="P261" t="s">
        <v>24</v>
      </c>
      <c r="Q261" t="s">
        <v>24</v>
      </c>
      <c r="R261" t="s">
        <v>23818</v>
      </c>
      <c r="S261" t="s">
        <v>25</v>
      </c>
      <c r="T261" t="s">
        <v>26</v>
      </c>
    </row>
    <row r="262" spans="1:20" x14ac:dyDescent="0.3">
      <c r="A262" t="s">
        <v>24325</v>
      </c>
      <c r="B262" t="s">
        <v>28</v>
      </c>
      <c r="C262" t="s">
        <v>373</v>
      </c>
      <c r="D262" t="s">
        <v>27</v>
      </c>
      <c r="E262" t="s">
        <v>21</v>
      </c>
      <c r="F262" t="s">
        <v>22</v>
      </c>
      <c r="G262" s="2">
        <v>46050</v>
      </c>
      <c r="H262" s="2">
        <v>143539175762</v>
      </c>
      <c r="I262">
        <v>46048</v>
      </c>
      <c r="J262">
        <v>-77.260000000000005</v>
      </c>
      <c r="K262">
        <v>0</v>
      </c>
      <c r="L262">
        <v>-77.260000000000005</v>
      </c>
      <c r="M262" t="s">
        <v>374</v>
      </c>
      <c r="N262" t="s">
        <v>23</v>
      </c>
      <c r="O262">
        <v>77.260000000000005</v>
      </c>
      <c r="P262" t="s">
        <v>24</v>
      </c>
      <c r="Q262" t="s">
        <v>24</v>
      </c>
      <c r="R262" t="s">
        <v>23818</v>
      </c>
      <c r="S262" t="s">
        <v>25</v>
      </c>
      <c r="T262" t="s">
        <v>26</v>
      </c>
    </row>
    <row r="263" spans="1:20" x14ac:dyDescent="0.3">
      <c r="A263" t="s">
        <v>24326</v>
      </c>
      <c r="B263" t="s">
        <v>28</v>
      </c>
      <c r="C263" t="s">
        <v>10455</v>
      </c>
      <c r="D263" t="s">
        <v>20</v>
      </c>
      <c r="E263" t="s">
        <v>21</v>
      </c>
      <c r="F263" t="s">
        <v>22</v>
      </c>
      <c r="G263" s="2">
        <v>46050</v>
      </c>
      <c r="H263" s="2">
        <v>143539175762</v>
      </c>
      <c r="I263">
        <v>46048</v>
      </c>
      <c r="J263">
        <v>-9.9</v>
      </c>
      <c r="K263">
        <v>0</v>
      </c>
      <c r="L263">
        <v>-9.9</v>
      </c>
      <c r="M263" t="s">
        <v>24327</v>
      </c>
      <c r="N263" t="s">
        <v>23</v>
      </c>
      <c r="O263">
        <v>9.9</v>
      </c>
      <c r="P263" t="s">
        <v>24</v>
      </c>
      <c r="Q263" t="s">
        <v>24</v>
      </c>
      <c r="R263" t="s">
        <v>23818</v>
      </c>
      <c r="S263" t="s">
        <v>25</v>
      </c>
      <c r="T263" t="s">
        <v>26</v>
      </c>
    </row>
    <row r="264" spans="1:20" x14ac:dyDescent="0.3">
      <c r="A264" t="s">
        <v>24328</v>
      </c>
      <c r="B264" t="s">
        <v>19</v>
      </c>
      <c r="C264" t="s">
        <v>18672</v>
      </c>
      <c r="D264" t="s">
        <v>27</v>
      </c>
      <c r="E264" t="s">
        <v>21</v>
      </c>
      <c r="F264" t="s">
        <v>22</v>
      </c>
      <c r="G264" s="2">
        <v>46051</v>
      </c>
      <c r="H264" s="2">
        <v>143576858962</v>
      </c>
      <c r="I264">
        <v>46051</v>
      </c>
      <c r="J264">
        <v>29.9</v>
      </c>
      <c r="K264">
        <v>0.69</v>
      </c>
      <c r="L264">
        <v>29.21</v>
      </c>
      <c r="M264" t="s">
        <v>24329</v>
      </c>
      <c r="N264" t="s">
        <v>23</v>
      </c>
      <c r="O264">
        <v>29.9</v>
      </c>
      <c r="P264" t="s">
        <v>24</v>
      </c>
      <c r="Q264" t="s">
        <v>24</v>
      </c>
      <c r="R264" t="s">
        <v>23818</v>
      </c>
      <c r="S264" t="s">
        <v>25</v>
      </c>
      <c r="T264" t="s">
        <v>26</v>
      </c>
    </row>
    <row r="265" spans="1:20" x14ac:dyDescent="0.3">
      <c r="A265" t="s">
        <v>24330</v>
      </c>
      <c r="B265" t="s">
        <v>19</v>
      </c>
      <c r="C265" t="s">
        <v>21880</v>
      </c>
      <c r="D265" t="s">
        <v>20</v>
      </c>
      <c r="E265" t="s">
        <v>21</v>
      </c>
      <c r="F265" t="s">
        <v>22</v>
      </c>
      <c r="G265" s="2">
        <v>46051</v>
      </c>
      <c r="H265" s="2">
        <v>143576858962</v>
      </c>
      <c r="I265">
        <v>46051</v>
      </c>
      <c r="J265">
        <v>79.900000000000006</v>
      </c>
      <c r="K265">
        <v>1.34</v>
      </c>
      <c r="L265">
        <v>78.56</v>
      </c>
      <c r="M265" t="s">
        <v>24331</v>
      </c>
      <c r="N265" t="s">
        <v>23</v>
      </c>
      <c r="O265">
        <v>79.900000000000006</v>
      </c>
      <c r="P265" t="s">
        <v>24</v>
      </c>
      <c r="Q265" t="s">
        <v>24</v>
      </c>
      <c r="R265" t="s">
        <v>23818</v>
      </c>
      <c r="S265" t="s">
        <v>25</v>
      </c>
      <c r="T265" t="s">
        <v>26</v>
      </c>
    </row>
    <row r="266" spans="1:20" x14ac:dyDescent="0.3">
      <c r="A266" t="s">
        <v>24332</v>
      </c>
      <c r="B266" t="s">
        <v>19</v>
      </c>
      <c r="C266" t="s">
        <v>8607</v>
      </c>
      <c r="D266" t="s">
        <v>20</v>
      </c>
      <c r="E266" t="s">
        <v>21</v>
      </c>
      <c r="F266" t="s">
        <v>22</v>
      </c>
      <c r="G266" s="2">
        <v>46050</v>
      </c>
      <c r="H266" s="2">
        <v>143539175762</v>
      </c>
      <c r="I266">
        <v>46050</v>
      </c>
      <c r="J266">
        <v>65.900000000000006</v>
      </c>
      <c r="K266">
        <v>1.82</v>
      </c>
      <c r="L266">
        <v>64.08</v>
      </c>
      <c r="M266" t="s">
        <v>24333</v>
      </c>
      <c r="N266" t="s">
        <v>23</v>
      </c>
      <c r="O266">
        <v>65.900000000000006</v>
      </c>
      <c r="P266" t="s">
        <v>24</v>
      </c>
      <c r="Q266" t="s">
        <v>24</v>
      </c>
      <c r="R266" t="s">
        <v>23818</v>
      </c>
      <c r="S266" t="s">
        <v>25</v>
      </c>
      <c r="T266" t="s">
        <v>26</v>
      </c>
    </row>
    <row r="267" spans="1:20" x14ac:dyDescent="0.3">
      <c r="A267" t="s">
        <v>24334</v>
      </c>
      <c r="B267" t="s">
        <v>19</v>
      </c>
      <c r="C267" t="s">
        <v>15899</v>
      </c>
      <c r="D267" t="s">
        <v>27</v>
      </c>
      <c r="E267" t="s">
        <v>21</v>
      </c>
      <c r="F267" t="s">
        <v>22</v>
      </c>
      <c r="G267" s="2">
        <v>46050</v>
      </c>
      <c r="H267" s="2">
        <v>143539175762</v>
      </c>
      <c r="I267">
        <v>46050</v>
      </c>
      <c r="J267">
        <v>79.11</v>
      </c>
      <c r="K267">
        <v>1.33</v>
      </c>
      <c r="L267">
        <v>77.78</v>
      </c>
      <c r="M267" t="s">
        <v>24335</v>
      </c>
      <c r="N267" t="s">
        <v>23</v>
      </c>
      <c r="O267">
        <v>79.11</v>
      </c>
      <c r="P267" t="s">
        <v>24</v>
      </c>
      <c r="Q267" t="s">
        <v>24</v>
      </c>
      <c r="R267" t="s">
        <v>23818</v>
      </c>
      <c r="S267" t="s">
        <v>25</v>
      </c>
      <c r="T267" t="s">
        <v>26</v>
      </c>
    </row>
    <row r="268" spans="1:20" x14ac:dyDescent="0.3">
      <c r="A268" t="s">
        <v>24336</v>
      </c>
      <c r="B268" t="s">
        <v>19</v>
      </c>
      <c r="C268" t="s">
        <v>14242</v>
      </c>
      <c r="D268" t="s">
        <v>20</v>
      </c>
      <c r="E268" t="s">
        <v>21</v>
      </c>
      <c r="F268" t="s">
        <v>22</v>
      </c>
      <c r="G268" s="2">
        <v>46050</v>
      </c>
      <c r="H268" s="2">
        <v>143539175762</v>
      </c>
      <c r="I268">
        <v>46050</v>
      </c>
      <c r="J268">
        <v>50.8</v>
      </c>
      <c r="K268">
        <v>0.96</v>
      </c>
      <c r="L268">
        <v>49.84</v>
      </c>
      <c r="M268" t="s">
        <v>24337</v>
      </c>
      <c r="N268" t="s">
        <v>23</v>
      </c>
      <c r="O268">
        <v>50.8</v>
      </c>
      <c r="P268" t="s">
        <v>24</v>
      </c>
      <c r="Q268" t="s">
        <v>24</v>
      </c>
      <c r="R268" t="s">
        <v>23818</v>
      </c>
      <c r="S268" t="s">
        <v>25</v>
      </c>
      <c r="T268" t="s">
        <v>26</v>
      </c>
    </row>
    <row r="269" spans="1:20" x14ac:dyDescent="0.3">
      <c r="A269" t="s">
        <v>24338</v>
      </c>
      <c r="B269" t="s">
        <v>19</v>
      </c>
      <c r="C269" t="s">
        <v>15039</v>
      </c>
      <c r="D269" t="s">
        <v>27</v>
      </c>
      <c r="E269" t="s">
        <v>21</v>
      </c>
      <c r="F269" t="s">
        <v>22</v>
      </c>
      <c r="G269" s="2">
        <v>46050</v>
      </c>
      <c r="H269" s="2">
        <v>143539175762</v>
      </c>
      <c r="I269">
        <v>46050</v>
      </c>
      <c r="J269">
        <v>78.75</v>
      </c>
      <c r="K269">
        <v>1.32</v>
      </c>
      <c r="L269">
        <v>77.430000000000007</v>
      </c>
      <c r="M269" t="s">
        <v>24339</v>
      </c>
      <c r="N269" t="s">
        <v>23</v>
      </c>
      <c r="O269">
        <v>78.75</v>
      </c>
      <c r="P269" t="s">
        <v>24</v>
      </c>
      <c r="Q269" t="s">
        <v>24</v>
      </c>
      <c r="R269" t="s">
        <v>23818</v>
      </c>
      <c r="S269" t="s">
        <v>25</v>
      </c>
      <c r="T269" t="s">
        <v>26</v>
      </c>
    </row>
    <row r="270" spans="1:20" x14ac:dyDescent="0.3">
      <c r="A270" t="s">
        <v>24340</v>
      </c>
      <c r="B270" t="s">
        <v>19</v>
      </c>
      <c r="C270" t="s">
        <v>14730</v>
      </c>
      <c r="D270" t="s">
        <v>29</v>
      </c>
      <c r="E270" t="s">
        <v>21</v>
      </c>
      <c r="F270" t="s">
        <v>22</v>
      </c>
      <c r="G270" s="2">
        <v>46050</v>
      </c>
      <c r="H270" s="2">
        <v>143539175762</v>
      </c>
      <c r="I270">
        <v>46050</v>
      </c>
      <c r="J270">
        <v>152.91</v>
      </c>
      <c r="K270">
        <v>7.98</v>
      </c>
      <c r="L270">
        <v>144.93</v>
      </c>
      <c r="M270" t="s">
        <v>24341</v>
      </c>
      <c r="N270" t="s">
        <v>30</v>
      </c>
      <c r="O270">
        <v>152.91</v>
      </c>
      <c r="P270" t="s">
        <v>24</v>
      </c>
      <c r="Q270" t="s">
        <v>24</v>
      </c>
      <c r="R270" t="s">
        <v>23818</v>
      </c>
      <c r="S270" t="s">
        <v>25</v>
      </c>
      <c r="T270" t="s">
        <v>26</v>
      </c>
    </row>
    <row r="271" spans="1:20" x14ac:dyDescent="0.3">
      <c r="A271" t="s">
        <v>24342</v>
      </c>
      <c r="B271" t="s">
        <v>19</v>
      </c>
      <c r="C271" t="s">
        <v>16670</v>
      </c>
      <c r="D271" t="s">
        <v>27</v>
      </c>
      <c r="E271" t="s">
        <v>21</v>
      </c>
      <c r="F271" t="s">
        <v>22</v>
      </c>
      <c r="G271" s="2">
        <v>46050</v>
      </c>
      <c r="H271" s="2">
        <v>143539175762</v>
      </c>
      <c r="I271">
        <v>46050</v>
      </c>
      <c r="J271">
        <v>60.17</v>
      </c>
      <c r="K271">
        <v>1.08</v>
      </c>
      <c r="L271">
        <v>59.09</v>
      </c>
      <c r="M271" t="s">
        <v>24343</v>
      </c>
      <c r="N271" t="s">
        <v>23</v>
      </c>
      <c r="O271">
        <v>60.17</v>
      </c>
      <c r="P271" t="s">
        <v>24</v>
      </c>
      <c r="Q271" t="s">
        <v>24</v>
      </c>
      <c r="R271" t="s">
        <v>23818</v>
      </c>
      <c r="S271" t="s">
        <v>25</v>
      </c>
      <c r="T271" t="s">
        <v>26</v>
      </c>
    </row>
    <row r="272" spans="1:20" x14ac:dyDescent="0.3">
      <c r="A272" t="s">
        <v>24344</v>
      </c>
      <c r="B272" t="s">
        <v>19</v>
      </c>
      <c r="C272" t="s">
        <v>21454</v>
      </c>
      <c r="D272" t="s">
        <v>29</v>
      </c>
      <c r="E272" t="s">
        <v>21</v>
      </c>
      <c r="F272" t="s">
        <v>22</v>
      </c>
      <c r="G272" s="2">
        <v>46050</v>
      </c>
      <c r="H272" s="2">
        <v>143539175762</v>
      </c>
      <c r="I272">
        <v>46050</v>
      </c>
      <c r="J272">
        <v>40.86</v>
      </c>
      <c r="K272">
        <v>2.39</v>
      </c>
      <c r="L272">
        <v>38.47</v>
      </c>
      <c r="M272" t="s">
        <v>24345</v>
      </c>
      <c r="N272" t="s">
        <v>30</v>
      </c>
      <c r="O272">
        <v>40.86</v>
      </c>
      <c r="P272" t="s">
        <v>24</v>
      </c>
      <c r="Q272" t="s">
        <v>24</v>
      </c>
      <c r="R272" t="s">
        <v>23818</v>
      </c>
      <c r="S272" t="s">
        <v>25</v>
      </c>
      <c r="T272" t="s">
        <v>26</v>
      </c>
    </row>
    <row r="273" spans="1:20" x14ac:dyDescent="0.3">
      <c r="A273" t="s">
        <v>24346</v>
      </c>
      <c r="B273" t="s">
        <v>19</v>
      </c>
      <c r="C273" t="s">
        <v>17898</v>
      </c>
      <c r="D273" t="s">
        <v>20</v>
      </c>
      <c r="E273" t="s">
        <v>21</v>
      </c>
      <c r="F273" t="s">
        <v>22</v>
      </c>
      <c r="G273" s="2">
        <v>46050</v>
      </c>
      <c r="H273" s="2">
        <v>143539175762</v>
      </c>
      <c r="I273">
        <v>46050</v>
      </c>
      <c r="J273">
        <v>233.6</v>
      </c>
      <c r="K273">
        <v>3.34</v>
      </c>
      <c r="L273">
        <v>230.26</v>
      </c>
      <c r="M273" t="s">
        <v>24347</v>
      </c>
      <c r="N273" t="s">
        <v>23</v>
      </c>
      <c r="O273">
        <v>233.6</v>
      </c>
      <c r="P273" t="s">
        <v>24</v>
      </c>
      <c r="Q273" t="s">
        <v>24</v>
      </c>
      <c r="R273" t="s">
        <v>23818</v>
      </c>
      <c r="S273" t="s">
        <v>25</v>
      </c>
      <c r="T273" t="s">
        <v>26</v>
      </c>
    </row>
    <row r="274" spans="1:20" x14ac:dyDescent="0.3">
      <c r="A274" t="s">
        <v>24348</v>
      </c>
      <c r="B274" t="s">
        <v>19</v>
      </c>
      <c r="C274" t="s">
        <v>9673</v>
      </c>
      <c r="D274" t="s">
        <v>20</v>
      </c>
      <c r="E274" t="s">
        <v>21</v>
      </c>
      <c r="F274" t="s">
        <v>22</v>
      </c>
      <c r="G274" s="2">
        <v>46050</v>
      </c>
      <c r="H274" s="2">
        <v>143539175762</v>
      </c>
      <c r="I274">
        <v>46050</v>
      </c>
      <c r="J274">
        <v>24.9</v>
      </c>
      <c r="K274">
        <v>0.62</v>
      </c>
      <c r="L274">
        <v>24.28</v>
      </c>
      <c r="M274" t="s">
        <v>24349</v>
      </c>
      <c r="N274" t="s">
        <v>23</v>
      </c>
      <c r="O274">
        <v>24.9</v>
      </c>
      <c r="P274" t="s">
        <v>24</v>
      </c>
      <c r="Q274" t="s">
        <v>24</v>
      </c>
      <c r="R274" t="s">
        <v>23818</v>
      </c>
      <c r="S274" t="s">
        <v>25</v>
      </c>
      <c r="T274" t="s">
        <v>26</v>
      </c>
    </row>
    <row r="275" spans="1:20" x14ac:dyDescent="0.3">
      <c r="A275" t="s">
        <v>24350</v>
      </c>
      <c r="B275" t="s">
        <v>19</v>
      </c>
      <c r="C275" t="s">
        <v>14250</v>
      </c>
      <c r="D275" t="s">
        <v>27</v>
      </c>
      <c r="E275" t="s">
        <v>21</v>
      </c>
      <c r="F275" t="s">
        <v>22</v>
      </c>
      <c r="G275" s="2">
        <v>46050</v>
      </c>
      <c r="H275" s="2">
        <v>143539175762</v>
      </c>
      <c r="I275">
        <v>46050</v>
      </c>
      <c r="J275">
        <v>24.9</v>
      </c>
      <c r="K275">
        <v>0.62</v>
      </c>
      <c r="L275">
        <v>24.28</v>
      </c>
      <c r="M275" t="s">
        <v>24351</v>
      </c>
      <c r="N275" t="s">
        <v>23</v>
      </c>
      <c r="O275">
        <v>24.9</v>
      </c>
      <c r="P275" t="s">
        <v>24</v>
      </c>
      <c r="Q275" t="s">
        <v>24</v>
      </c>
      <c r="R275" t="s">
        <v>23818</v>
      </c>
      <c r="S275" t="s">
        <v>25</v>
      </c>
      <c r="T275" t="s">
        <v>26</v>
      </c>
    </row>
    <row r="276" spans="1:20" x14ac:dyDescent="0.3">
      <c r="A276" t="s">
        <v>24352</v>
      </c>
      <c r="B276" t="s">
        <v>19</v>
      </c>
      <c r="C276" t="s">
        <v>19644</v>
      </c>
      <c r="D276" t="s">
        <v>29</v>
      </c>
      <c r="E276" t="s">
        <v>21</v>
      </c>
      <c r="F276" t="s">
        <v>22</v>
      </c>
      <c r="G276" s="2">
        <v>46050</v>
      </c>
      <c r="H276" s="2">
        <v>143539175762</v>
      </c>
      <c r="I276">
        <v>46050</v>
      </c>
      <c r="J276">
        <v>59.95</v>
      </c>
      <c r="K276">
        <v>1.1499999999999999</v>
      </c>
      <c r="L276">
        <v>58.8</v>
      </c>
      <c r="M276" t="s">
        <v>24353</v>
      </c>
      <c r="N276" t="s">
        <v>31</v>
      </c>
      <c r="O276">
        <v>59.95</v>
      </c>
      <c r="P276" t="s">
        <v>24</v>
      </c>
      <c r="Q276" t="s">
        <v>24</v>
      </c>
      <c r="R276" t="s">
        <v>23818</v>
      </c>
      <c r="S276" t="s">
        <v>25</v>
      </c>
      <c r="T276" t="s">
        <v>26</v>
      </c>
    </row>
    <row r="277" spans="1:20" x14ac:dyDescent="0.3">
      <c r="A277" t="s">
        <v>24354</v>
      </c>
      <c r="B277" t="s">
        <v>19</v>
      </c>
      <c r="C277" t="s">
        <v>17135</v>
      </c>
      <c r="D277" t="s">
        <v>27</v>
      </c>
      <c r="E277" t="s">
        <v>21</v>
      </c>
      <c r="F277" t="s">
        <v>22</v>
      </c>
      <c r="G277" s="2">
        <v>46050</v>
      </c>
      <c r="H277" s="2">
        <v>143539175762</v>
      </c>
      <c r="I277">
        <v>46050</v>
      </c>
      <c r="J277">
        <v>51.57</v>
      </c>
      <c r="K277">
        <v>0.97</v>
      </c>
      <c r="L277">
        <v>50.6</v>
      </c>
      <c r="M277" t="s">
        <v>24355</v>
      </c>
      <c r="N277" t="s">
        <v>23</v>
      </c>
      <c r="O277">
        <v>51.57</v>
      </c>
      <c r="P277" t="s">
        <v>24</v>
      </c>
      <c r="Q277" t="s">
        <v>24</v>
      </c>
      <c r="R277" t="s">
        <v>23818</v>
      </c>
      <c r="S277" t="s">
        <v>25</v>
      </c>
      <c r="T277" t="s">
        <v>26</v>
      </c>
    </row>
    <row r="278" spans="1:20" x14ac:dyDescent="0.3">
      <c r="A278" t="s">
        <v>24356</v>
      </c>
      <c r="B278" t="s">
        <v>19</v>
      </c>
      <c r="C278" t="s">
        <v>19564</v>
      </c>
      <c r="D278" t="s">
        <v>27</v>
      </c>
      <c r="E278" t="s">
        <v>21</v>
      </c>
      <c r="F278" t="s">
        <v>22</v>
      </c>
      <c r="G278" s="2">
        <v>46050</v>
      </c>
      <c r="H278" s="2">
        <v>143539175762</v>
      </c>
      <c r="I278">
        <v>46050</v>
      </c>
      <c r="J278">
        <v>60.17</v>
      </c>
      <c r="K278">
        <v>1.08</v>
      </c>
      <c r="L278">
        <v>59.09</v>
      </c>
      <c r="M278" t="s">
        <v>24357</v>
      </c>
      <c r="N278" t="s">
        <v>23</v>
      </c>
      <c r="O278">
        <v>60.17</v>
      </c>
      <c r="P278" t="s">
        <v>24</v>
      </c>
      <c r="Q278" t="s">
        <v>24</v>
      </c>
      <c r="R278" t="s">
        <v>23818</v>
      </c>
      <c r="S278" t="s">
        <v>25</v>
      </c>
      <c r="T278" t="s">
        <v>26</v>
      </c>
    </row>
    <row r="279" spans="1:20" x14ac:dyDescent="0.3">
      <c r="A279" t="s">
        <v>24358</v>
      </c>
      <c r="B279" t="s">
        <v>19</v>
      </c>
      <c r="C279" t="s">
        <v>23388</v>
      </c>
      <c r="D279" t="s">
        <v>27</v>
      </c>
      <c r="E279" t="s">
        <v>21</v>
      </c>
      <c r="F279" t="s">
        <v>22</v>
      </c>
      <c r="G279" s="2">
        <v>46050</v>
      </c>
      <c r="H279" s="2">
        <v>143539175762</v>
      </c>
      <c r="I279">
        <v>46050</v>
      </c>
      <c r="J279">
        <v>137.61000000000001</v>
      </c>
      <c r="K279">
        <v>2.09</v>
      </c>
      <c r="L279">
        <v>135.52000000000001</v>
      </c>
      <c r="M279" t="s">
        <v>24359</v>
      </c>
      <c r="N279" t="s">
        <v>23</v>
      </c>
      <c r="O279">
        <v>137.61000000000001</v>
      </c>
      <c r="P279" t="s">
        <v>24</v>
      </c>
      <c r="Q279" t="s">
        <v>24</v>
      </c>
      <c r="R279" t="s">
        <v>23818</v>
      </c>
      <c r="S279" t="s">
        <v>25</v>
      </c>
      <c r="T279" t="s">
        <v>26</v>
      </c>
    </row>
    <row r="280" spans="1:20" x14ac:dyDescent="0.3">
      <c r="A280" t="s">
        <v>24360</v>
      </c>
      <c r="B280" t="s">
        <v>19</v>
      </c>
      <c r="C280" t="s">
        <v>11878</v>
      </c>
      <c r="D280" t="s">
        <v>20</v>
      </c>
      <c r="E280" t="s">
        <v>21</v>
      </c>
      <c r="F280" t="s">
        <v>22</v>
      </c>
      <c r="G280" s="2">
        <v>46050</v>
      </c>
      <c r="H280" s="2">
        <v>143539175762</v>
      </c>
      <c r="I280">
        <v>46050</v>
      </c>
      <c r="J280">
        <v>44.9</v>
      </c>
      <c r="K280">
        <v>0.88</v>
      </c>
      <c r="L280">
        <v>44.02</v>
      </c>
      <c r="M280" t="s">
        <v>24361</v>
      </c>
      <c r="N280" t="s">
        <v>23</v>
      </c>
      <c r="O280">
        <v>44.9</v>
      </c>
      <c r="P280" t="s">
        <v>24</v>
      </c>
      <c r="Q280" t="s">
        <v>24</v>
      </c>
      <c r="R280" t="s">
        <v>23818</v>
      </c>
      <c r="S280" t="s">
        <v>25</v>
      </c>
      <c r="T280" t="s">
        <v>26</v>
      </c>
    </row>
    <row r="281" spans="1:20" x14ac:dyDescent="0.3">
      <c r="A281" t="s">
        <v>24362</v>
      </c>
      <c r="B281" t="s">
        <v>19</v>
      </c>
      <c r="C281" t="s">
        <v>20626</v>
      </c>
      <c r="D281" t="s">
        <v>20</v>
      </c>
      <c r="E281" t="s">
        <v>21</v>
      </c>
      <c r="F281" t="s">
        <v>22</v>
      </c>
      <c r="G281" s="2">
        <v>46050</v>
      </c>
      <c r="H281" s="2">
        <v>143539175762</v>
      </c>
      <c r="I281">
        <v>46050</v>
      </c>
      <c r="J281">
        <v>31.9</v>
      </c>
      <c r="K281">
        <v>0.71</v>
      </c>
      <c r="L281">
        <v>31.19</v>
      </c>
      <c r="M281" t="s">
        <v>24363</v>
      </c>
      <c r="N281" t="s">
        <v>23</v>
      </c>
      <c r="O281">
        <v>31.9</v>
      </c>
      <c r="P281" t="s">
        <v>24</v>
      </c>
      <c r="Q281" t="s">
        <v>24</v>
      </c>
      <c r="R281" t="s">
        <v>23818</v>
      </c>
      <c r="S281" t="s">
        <v>25</v>
      </c>
      <c r="T281" t="s">
        <v>26</v>
      </c>
    </row>
    <row r="282" spans="1:20" x14ac:dyDescent="0.3">
      <c r="A282" t="s">
        <v>24364</v>
      </c>
      <c r="B282" t="s">
        <v>19</v>
      </c>
      <c r="C282" t="s">
        <v>23450</v>
      </c>
      <c r="D282" t="s">
        <v>20</v>
      </c>
      <c r="E282" t="s">
        <v>21</v>
      </c>
      <c r="F282" t="s">
        <v>22</v>
      </c>
      <c r="G282" s="2">
        <v>46050</v>
      </c>
      <c r="H282" s="2">
        <v>143539175762</v>
      </c>
      <c r="I282">
        <v>46050</v>
      </c>
      <c r="J282">
        <v>24.9</v>
      </c>
      <c r="K282">
        <v>0.62</v>
      </c>
      <c r="L282">
        <v>24.28</v>
      </c>
      <c r="M282" t="s">
        <v>24365</v>
      </c>
      <c r="N282" t="s">
        <v>23</v>
      </c>
      <c r="O282">
        <v>24.9</v>
      </c>
      <c r="P282" t="s">
        <v>24</v>
      </c>
      <c r="Q282" t="s">
        <v>24</v>
      </c>
      <c r="R282" t="s">
        <v>23818</v>
      </c>
      <c r="S282" t="s">
        <v>25</v>
      </c>
      <c r="T282" t="s">
        <v>26</v>
      </c>
    </row>
    <row r="283" spans="1:20" x14ac:dyDescent="0.3">
      <c r="A283" t="s">
        <v>24366</v>
      </c>
      <c r="B283" t="s">
        <v>19</v>
      </c>
      <c r="C283" t="s">
        <v>9620</v>
      </c>
      <c r="D283" t="s">
        <v>27</v>
      </c>
      <c r="E283" t="s">
        <v>21</v>
      </c>
      <c r="F283" t="s">
        <v>22</v>
      </c>
      <c r="G283" s="2">
        <v>46050</v>
      </c>
      <c r="H283" s="2">
        <v>143539175762</v>
      </c>
      <c r="I283">
        <v>46050</v>
      </c>
      <c r="J283">
        <v>175.37</v>
      </c>
      <c r="K283">
        <v>2.58</v>
      </c>
      <c r="L283">
        <v>172.79</v>
      </c>
      <c r="M283" t="s">
        <v>24367</v>
      </c>
      <c r="N283" t="s">
        <v>23</v>
      </c>
      <c r="O283">
        <v>175.37</v>
      </c>
      <c r="P283" t="s">
        <v>24</v>
      </c>
      <c r="Q283" t="s">
        <v>24</v>
      </c>
      <c r="R283" t="s">
        <v>23818</v>
      </c>
      <c r="S283" t="s">
        <v>25</v>
      </c>
      <c r="T283" t="s">
        <v>26</v>
      </c>
    </row>
    <row r="284" spans="1:20" x14ac:dyDescent="0.3">
      <c r="A284" t="s">
        <v>24368</v>
      </c>
      <c r="B284" t="s">
        <v>19</v>
      </c>
      <c r="C284" t="s">
        <v>12709</v>
      </c>
      <c r="D284" t="s">
        <v>27</v>
      </c>
      <c r="E284" t="s">
        <v>21</v>
      </c>
      <c r="F284" t="s">
        <v>22</v>
      </c>
      <c r="G284" s="2">
        <v>46050</v>
      </c>
      <c r="H284" s="2">
        <v>143539175762</v>
      </c>
      <c r="I284">
        <v>46050</v>
      </c>
      <c r="J284">
        <v>59.85</v>
      </c>
      <c r="K284">
        <v>1.08</v>
      </c>
      <c r="L284">
        <v>58.77</v>
      </c>
      <c r="M284" t="s">
        <v>24369</v>
      </c>
      <c r="N284" t="s">
        <v>23</v>
      </c>
      <c r="O284">
        <v>59.85</v>
      </c>
      <c r="P284" t="s">
        <v>24</v>
      </c>
      <c r="Q284" t="s">
        <v>24</v>
      </c>
      <c r="R284" t="s">
        <v>23818</v>
      </c>
      <c r="S284" t="s">
        <v>25</v>
      </c>
      <c r="T284" t="s">
        <v>26</v>
      </c>
    </row>
    <row r="285" spans="1:20" x14ac:dyDescent="0.3">
      <c r="A285" t="s">
        <v>24370</v>
      </c>
      <c r="B285" t="s">
        <v>19</v>
      </c>
      <c r="C285" t="s">
        <v>22499</v>
      </c>
      <c r="D285" t="s">
        <v>20</v>
      </c>
      <c r="E285" t="s">
        <v>21</v>
      </c>
      <c r="F285" t="s">
        <v>22</v>
      </c>
      <c r="G285" s="2">
        <v>46050</v>
      </c>
      <c r="H285" s="2">
        <v>143539175762</v>
      </c>
      <c r="I285">
        <v>46050</v>
      </c>
      <c r="J285">
        <v>58.82</v>
      </c>
      <c r="K285">
        <v>1.06</v>
      </c>
      <c r="L285">
        <v>57.76</v>
      </c>
      <c r="M285" t="s">
        <v>24371</v>
      </c>
      <c r="N285" t="s">
        <v>23</v>
      </c>
      <c r="O285">
        <v>58.82</v>
      </c>
      <c r="P285" t="s">
        <v>24</v>
      </c>
      <c r="Q285" t="s">
        <v>24</v>
      </c>
      <c r="R285" t="s">
        <v>23818</v>
      </c>
      <c r="S285" t="s">
        <v>25</v>
      </c>
      <c r="T285" t="s">
        <v>26</v>
      </c>
    </row>
    <row r="286" spans="1:20" x14ac:dyDescent="0.3">
      <c r="A286" t="s">
        <v>24372</v>
      </c>
      <c r="B286" t="s">
        <v>19</v>
      </c>
      <c r="C286" t="s">
        <v>8507</v>
      </c>
      <c r="D286" t="s">
        <v>27</v>
      </c>
      <c r="E286" t="s">
        <v>21</v>
      </c>
      <c r="F286" t="s">
        <v>22</v>
      </c>
      <c r="G286" s="2">
        <v>46050</v>
      </c>
      <c r="H286" s="2">
        <v>143539175762</v>
      </c>
      <c r="I286">
        <v>46050</v>
      </c>
      <c r="J286">
        <v>88.97</v>
      </c>
      <c r="K286">
        <v>1.46</v>
      </c>
      <c r="L286">
        <v>87.51</v>
      </c>
      <c r="M286" t="s">
        <v>24373</v>
      </c>
      <c r="N286" t="s">
        <v>23</v>
      </c>
      <c r="O286">
        <v>88.97</v>
      </c>
      <c r="P286" t="s">
        <v>24</v>
      </c>
      <c r="Q286" t="s">
        <v>24</v>
      </c>
      <c r="R286" t="s">
        <v>23818</v>
      </c>
      <c r="S286" t="s">
        <v>25</v>
      </c>
      <c r="T286" t="s">
        <v>26</v>
      </c>
    </row>
    <row r="287" spans="1:20" x14ac:dyDescent="0.3">
      <c r="A287" t="s">
        <v>24374</v>
      </c>
      <c r="B287" t="s">
        <v>19</v>
      </c>
      <c r="C287" t="s">
        <v>14168</v>
      </c>
      <c r="D287" t="s">
        <v>27</v>
      </c>
      <c r="E287" t="s">
        <v>21</v>
      </c>
      <c r="F287" t="s">
        <v>22</v>
      </c>
      <c r="G287" s="2">
        <v>46050</v>
      </c>
      <c r="H287" s="2">
        <v>143539175762</v>
      </c>
      <c r="I287">
        <v>46050</v>
      </c>
      <c r="J287">
        <v>204.21</v>
      </c>
      <c r="K287">
        <v>5</v>
      </c>
      <c r="L287">
        <v>199.21</v>
      </c>
      <c r="M287" t="s">
        <v>24375</v>
      </c>
      <c r="N287" t="s">
        <v>23</v>
      </c>
      <c r="O287">
        <v>204.21</v>
      </c>
      <c r="P287" t="s">
        <v>24</v>
      </c>
      <c r="Q287" t="s">
        <v>24</v>
      </c>
      <c r="R287" t="s">
        <v>23818</v>
      </c>
      <c r="S287" t="s">
        <v>25</v>
      </c>
      <c r="T287" t="s">
        <v>26</v>
      </c>
    </row>
    <row r="288" spans="1:20" x14ac:dyDescent="0.3">
      <c r="A288" t="s">
        <v>24376</v>
      </c>
      <c r="B288" t="s">
        <v>19</v>
      </c>
      <c r="C288" t="s">
        <v>18457</v>
      </c>
      <c r="D288" t="s">
        <v>27</v>
      </c>
      <c r="E288" t="s">
        <v>21</v>
      </c>
      <c r="F288" t="s">
        <v>22</v>
      </c>
      <c r="G288" s="2">
        <v>46050</v>
      </c>
      <c r="H288" s="2">
        <v>143539175762</v>
      </c>
      <c r="I288">
        <v>46050</v>
      </c>
      <c r="J288">
        <v>320.75</v>
      </c>
      <c r="K288">
        <v>4.47</v>
      </c>
      <c r="L288">
        <v>316.27999999999997</v>
      </c>
      <c r="M288" t="s">
        <v>24377</v>
      </c>
      <c r="N288" t="s">
        <v>23</v>
      </c>
      <c r="O288">
        <v>320.75</v>
      </c>
      <c r="P288" t="s">
        <v>24</v>
      </c>
      <c r="Q288" t="s">
        <v>24</v>
      </c>
      <c r="R288" t="s">
        <v>23818</v>
      </c>
      <c r="S288" t="s">
        <v>25</v>
      </c>
      <c r="T288" t="s">
        <v>26</v>
      </c>
    </row>
    <row r="289" spans="1:20" x14ac:dyDescent="0.3">
      <c r="A289" t="s">
        <v>24378</v>
      </c>
      <c r="B289" t="s">
        <v>19</v>
      </c>
      <c r="C289" t="s">
        <v>10744</v>
      </c>
      <c r="D289" t="s">
        <v>27</v>
      </c>
      <c r="E289" t="s">
        <v>21</v>
      </c>
      <c r="F289" t="s">
        <v>22</v>
      </c>
      <c r="G289" s="2">
        <v>46050</v>
      </c>
      <c r="H289" s="2">
        <v>143539175762</v>
      </c>
      <c r="I289">
        <v>46050</v>
      </c>
      <c r="J289">
        <v>121.85</v>
      </c>
      <c r="K289">
        <v>1.88</v>
      </c>
      <c r="L289">
        <v>119.97</v>
      </c>
      <c r="M289" t="s">
        <v>24379</v>
      </c>
      <c r="N289" t="s">
        <v>23</v>
      </c>
      <c r="O289">
        <v>121.85</v>
      </c>
      <c r="P289" t="s">
        <v>24</v>
      </c>
      <c r="Q289" t="s">
        <v>24</v>
      </c>
      <c r="R289" t="s">
        <v>23818</v>
      </c>
      <c r="S289" t="s">
        <v>25</v>
      </c>
      <c r="T289" t="s">
        <v>26</v>
      </c>
    </row>
    <row r="290" spans="1:20" x14ac:dyDescent="0.3">
      <c r="A290" t="s">
        <v>24380</v>
      </c>
      <c r="B290" t="s">
        <v>19</v>
      </c>
      <c r="C290" t="s">
        <v>15460</v>
      </c>
      <c r="D290" t="s">
        <v>27</v>
      </c>
      <c r="E290" t="s">
        <v>21</v>
      </c>
      <c r="F290" t="s">
        <v>22</v>
      </c>
      <c r="G290" s="2">
        <v>46050</v>
      </c>
      <c r="H290" s="2">
        <v>143539175762</v>
      </c>
      <c r="I290">
        <v>46050</v>
      </c>
      <c r="J290">
        <v>24.9</v>
      </c>
      <c r="K290">
        <v>0.62</v>
      </c>
      <c r="L290">
        <v>24.28</v>
      </c>
      <c r="M290" t="s">
        <v>24381</v>
      </c>
      <c r="N290" t="s">
        <v>23</v>
      </c>
      <c r="O290">
        <v>24.9</v>
      </c>
      <c r="P290" t="s">
        <v>24</v>
      </c>
      <c r="Q290" t="s">
        <v>24</v>
      </c>
      <c r="R290" t="s">
        <v>23818</v>
      </c>
      <c r="S290" t="s">
        <v>25</v>
      </c>
      <c r="T290" t="s">
        <v>26</v>
      </c>
    </row>
    <row r="291" spans="1:20" x14ac:dyDescent="0.3">
      <c r="A291" t="s">
        <v>24382</v>
      </c>
      <c r="B291" t="s">
        <v>19</v>
      </c>
      <c r="C291" t="s">
        <v>11187</v>
      </c>
      <c r="D291" t="s">
        <v>20</v>
      </c>
      <c r="E291" t="s">
        <v>21</v>
      </c>
      <c r="F291" t="s">
        <v>22</v>
      </c>
      <c r="G291" s="2">
        <v>46050</v>
      </c>
      <c r="H291" s="2">
        <v>143539175762</v>
      </c>
      <c r="I291">
        <v>46050</v>
      </c>
      <c r="J291">
        <v>54.85</v>
      </c>
      <c r="K291">
        <v>1.01</v>
      </c>
      <c r="L291">
        <v>53.84</v>
      </c>
      <c r="M291" t="s">
        <v>24383</v>
      </c>
      <c r="N291" t="s">
        <v>23</v>
      </c>
      <c r="O291">
        <v>54.85</v>
      </c>
      <c r="P291" t="s">
        <v>24</v>
      </c>
      <c r="Q291" t="s">
        <v>24</v>
      </c>
      <c r="R291" t="s">
        <v>23818</v>
      </c>
      <c r="S291" t="s">
        <v>25</v>
      </c>
      <c r="T291" t="s">
        <v>26</v>
      </c>
    </row>
    <row r="292" spans="1:20" x14ac:dyDescent="0.3">
      <c r="A292" t="s">
        <v>24384</v>
      </c>
      <c r="B292" t="s">
        <v>19</v>
      </c>
      <c r="C292" t="s">
        <v>21238</v>
      </c>
      <c r="D292" t="s">
        <v>20</v>
      </c>
      <c r="E292" t="s">
        <v>21</v>
      </c>
      <c r="F292" t="s">
        <v>22</v>
      </c>
      <c r="G292" s="2">
        <v>46050</v>
      </c>
      <c r="H292" s="2">
        <v>143539175762</v>
      </c>
      <c r="I292">
        <v>46050</v>
      </c>
      <c r="J292">
        <v>100.49</v>
      </c>
      <c r="K292">
        <v>1.61</v>
      </c>
      <c r="L292">
        <v>98.88</v>
      </c>
      <c r="M292" t="s">
        <v>24385</v>
      </c>
      <c r="N292" t="s">
        <v>23</v>
      </c>
      <c r="O292">
        <v>100.49</v>
      </c>
      <c r="P292" t="s">
        <v>24</v>
      </c>
      <c r="Q292" t="s">
        <v>24</v>
      </c>
      <c r="R292" t="s">
        <v>23818</v>
      </c>
      <c r="S292" t="s">
        <v>25</v>
      </c>
      <c r="T292" t="s">
        <v>26</v>
      </c>
    </row>
    <row r="293" spans="1:20" x14ac:dyDescent="0.3">
      <c r="A293" t="s">
        <v>24386</v>
      </c>
      <c r="B293" t="s">
        <v>19</v>
      </c>
      <c r="C293" t="s">
        <v>16426</v>
      </c>
      <c r="D293" t="s">
        <v>20</v>
      </c>
      <c r="E293" t="s">
        <v>21</v>
      </c>
      <c r="F293" t="s">
        <v>22</v>
      </c>
      <c r="G293" s="2">
        <v>46050</v>
      </c>
      <c r="H293" s="2">
        <v>143539175762</v>
      </c>
      <c r="I293">
        <v>46050</v>
      </c>
      <c r="J293">
        <v>88.88</v>
      </c>
      <c r="K293">
        <v>1.46</v>
      </c>
      <c r="L293">
        <v>87.42</v>
      </c>
      <c r="M293" t="s">
        <v>24387</v>
      </c>
      <c r="N293" t="s">
        <v>23</v>
      </c>
      <c r="O293">
        <v>88.88</v>
      </c>
      <c r="P293" t="s">
        <v>24</v>
      </c>
      <c r="Q293" t="s">
        <v>24</v>
      </c>
      <c r="R293" t="s">
        <v>23818</v>
      </c>
      <c r="S293" t="s">
        <v>25</v>
      </c>
      <c r="T293" t="s">
        <v>26</v>
      </c>
    </row>
    <row r="294" spans="1:20" x14ac:dyDescent="0.3">
      <c r="A294" t="s">
        <v>24388</v>
      </c>
      <c r="B294" t="s">
        <v>28</v>
      </c>
      <c r="C294" t="s">
        <v>10752</v>
      </c>
      <c r="D294" t="s">
        <v>27</v>
      </c>
      <c r="E294" t="s">
        <v>21</v>
      </c>
      <c r="F294" t="s">
        <v>22</v>
      </c>
      <c r="G294" s="2">
        <v>46049</v>
      </c>
      <c r="H294" s="2">
        <v>143414133074</v>
      </c>
      <c r="I294">
        <v>46048</v>
      </c>
      <c r="J294">
        <v>-59.31</v>
      </c>
      <c r="K294">
        <v>0</v>
      </c>
      <c r="L294">
        <v>-59.31</v>
      </c>
      <c r="M294" t="s">
        <v>24389</v>
      </c>
      <c r="N294" t="s">
        <v>23</v>
      </c>
      <c r="O294">
        <v>59.31</v>
      </c>
      <c r="P294" t="s">
        <v>24</v>
      </c>
      <c r="Q294" t="s">
        <v>24</v>
      </c>
      <c r="R294" t="s">
        <v>23818</v>
      </c>
      <c r="S294" t="s">
        <v>25</v>
      </c>
      <c r="T294" t="s">
        <v>26</v>
      </c>
    </row>
    <row r="295" spans="1:20" x14ac:dyDescent="0.3">
      <c r="A295" t="s">
        <v>24390</v>
      </c>
      <c r="B295" t="s">
        <v>19</v>
      </c>
      <c r="C295" t="s">
        <v>12556</v>
      </c>
      <c r="D295" t="s">
        <v>27</v>
      </c>
      <c r="E295" t="s">
        <v>21</v>
      </c>
      <c r="F295" t="s">
        <v>22</v>
      </c>
      <c r="G295" s="2">
        <v>46050</v>
      </c>
      <c r="H295" s="2">
        <v>143539175762</v>
      </c>
      <c r="I295">
        <v>46050</v>
      </c>
      <c r="J295">
        <v>159.94999999999999</v>
      </c>
      <c r="K295">
        <v>2.38</v>
      </c>
      <c r="L295">
        <v>157.57</v>
      </c>
      <c r="M295" t="s">
        <v>24391</v>
      </c>
      <c r="N295" t="s">
        <v>23</v>
      </c>
      <c r="O295">
        <v>159.94999999999999</v>
      </c>
      <c r="P295" t="s">
        <v>24</v>
      </c>
      <c r="Q295" t="s">
        <v>24</v>
      </c>
      <c r="R295" t="s">
        <v>23818</v>
      </c>
      <c r="S295" t="s">
        <v>25</v>
      </c>
      <c r="T295" t="s">
        <v>26</v>
      </c>
    </row>
    <row r="296" spans="1:20" x14ac:dyDescent="0.3">
      <c r="A296" t="s">
        <v>24392</v>
      </c>
      <c r="B296" t="s">
        <v>19</v>
      </c>
      <c r="C296" t="s">
        <v>21101</v>
      </c>
      <c r="D296" t="s">
        <v>27</v>
      </c>
      <c r="E296" t="s">
        <v>21</v>
      </c>
      <c r="F296" t="s">
        <v>22</v>
      </c>
      <c r="G296" s="2">
        <v>46050</v>
      </c>
      <c r="H296" s="2">
        <v>143539175762</v>
      </c>
      <c r="I296">
        <v>46050</v>
      </c>
      <c r="J296">
        <v>65.900000000000006</v>
      </c>
      <c r="K296">
        <v>1.1599999999999999</v>
      </c>
      <c r="L296">
        <v>64.739999999999995</v>
      </c>
      <c r="M296" t="s">
        <v>24393</v>
      </c>
      <c r="N296" t="s">
        <v>23</v>
      </c>
      <c r="O296">
        <v>65.900000000000006</v>
      </c>
      <c r="P296" t="s">
        <v>24</v>
      </c>
      <c r="Q296" t="s">
        <v>24</v>
      </c>
      <c r="R296" t="s">
        <v>23818</v>
      </c>
      <c r="S296" t="s">
        <v>25</v>
      </c>
      <c r="T296" t="s">
        <v>26</v>
      </c>
    </row>
    <row r="297" spans="1:20" x14ac:dyDescent="0.3">
      <c r="A297" t="s">
        <v>24394</v>
      </c>
      <c r="B297" t="s">
        <v>19</v>
      </c>
      <c r="C297" t="s">
        <v>13804</v>
      </c>
      <c r="D297" t="s">
        <v>27</v>
      </c>
      <c r="E297" t="s">
        <v>21</v>
      </c>
      <c r="F297" t="s">
        <v>22</v>
      </c>
      <c r="G297" s="2">
        <v>46050</v>
      </c>
      <c r="H297" s="2">
        <v>143539175762</v>
      </c>
      <c r="I297">
        <v>46050</v>
      </c>
      <c r="J297">
        <v>405.8</v>
      </c>
      <c r="K297">
        <v>5.58</v>
      </c>
      <c r="L297">
        <v>400.22</v>
      </c>
      <c r="M297" t="s">
        <v>24395</v>
      </c>
      <c r="N297" t="s">
        <v>23</v>
      </c>
      <c r="O297">
        <v>405.8</v>
      </c>
      <c r="P297" t="s">
        <v>24</v>
      </c>
      <c r="Q297" t="s">
        <v>24</v>
      </c>
      <c r="R297" t="s">
        <v>23818</v>
      </c>
      <c r="S297" t="s">
        <v>25</v>
      </c>
      <c r="T297" t="s">
        <v>26</v>
      </c>
    </row>
    <row r="298" spans="1:20" x14ac:dyDescent="0.3">
      <c r="A298" t="s">
        <v>24396</v>
      </c>
      <c r="B298" t="s">
        <v>19</v>
      </c>
      <c r="C298" t="s">
        <v>18813</v>
      </c>
      <c r="D298" t="s">
        <v>20</v>
      </c>
      <c r="E298" t="s">
        <v>21</v>
      </c>
      <c r="F298" t="s">
        <v>22</v>
      </c>
      <c r="G298" s="2">
        <v>46050</v>
      </c>
      <c r="H298" s="2">
        <v>143539175762</v>
      </c>
      <c r="I298">
        <v>46050</v>
      </c>
      <c r="J298">
        <v>37.9</v>
      </c>
      <c r="K298">
        <v>0.79</v>
      </c>
      <c r="L298">
        <v>37.11</v>
      </c>
      <c r="M298" t="s">
        <v>24397</v>
      </c>
      <c r="N298" t="s">
        <v>23</v>
      </c>
      <c r="O298">
        <v>37.9</v>
      </c>
      <c r="P298" t="s">
        <v>24</v>
      </c>
      <c r="Q298" t="s">
        <v>24</v>
      </c>
      <c r="R298" t="s">
        <v>23818</v>
      </c>
      <c r="S298" t="s">
        <v>25</v>
      </c>
      <c r="T298" t="s">
        <v>26</v>
      </c>
    </row>
    <row r="299" spans="1:20" x14ac:dyDescent="0.3">
      <c r="A299" t="s">
        <v>24398</v>
      </c>
      <c r="B299" t="s">
        <v>19</v>
      </c>
      <c r="C299" t="s">
        <v>9162</v>
      </c>
      <c r="D299" t="s">
        <v>20</v>
      </c>
      <c r="E299" t="s">
        <v>21</v>
      </c>
      <c r="F299" t="s">
        <v>22</v>
      </c>
      <c r="G299" s="2">
        <v>46050</v>
      </c>
      <c r="H299" s="2">
        <v>143539175762</v>
      </c>
      <c r="I299">
        <v>46050</v>
      </c>
      <c r="J299">
        <v>461.43</v>
      </c>
      <c r="K299">
        <v>6.3</v>
      </c>
      <c r="L299">
        <v>455.13</v>
      </c>
      <c r="M299" t="s">
        <v>24399</v>
      </c>
      <c r="N299" t="s">
        <v>23</v>
      </c>
      <c r="O299">
        <v>461.43</v>
      </c>
      <c r="P299" t="s">
        <v>24</v>
      </c>
      <c r="Q299" t="s">
        <v>24</v>
      </c>
      <c r="R299" t="s">
        <v>23818</v>
      </c>
      <c r="S299" t="s">
        <v>25</v>
      </c>
      <c r="T299" t="s">
        <v>26</v>
      </c>
    </row>
    <row r="300" spans="1:20" x14ac:dyDescent="0.3">
      <c r="A300" t="s">
        <v>24400</v>
      </c>
      <c r="B300" t="s">
        <v>19</v>
      </c>
      <c r="C300" t="s">
        <v>17236</v>
      </c>
      <c r="D300" t="s">
        <v>27</v>
      </c>
      <c r="E300" t="s">
        <v>21</v>
      </c>
      <c r="F300" t="s">
        <v>22</v>
      </c>
      <c r="G300" s="2">
        <v>46050</v>
      </c>
      <c r="H300" s="2">
        <v>143539175762</v>
      </c>
      <c r="I300">
        <v>46050</v>
      </c>
      <c r="J300">
        <v>136.58000000000001</v>
      </c>
      <c r="K300">
        <v>2.08</v>
      </c>
      <c r="L300">
        <v>134.5</v>
      </c>
      <c r="M300" t="s">
        <v>24401</v>
      </c>
      <c r="N300" t="s">
        <v>23</v>
      </c>
      <c r="O300">
        <v>136.58000000000001</v>
      </c>
      <c r="P300" t="s">
        <v>24</v>
      </c>
      <c r="Q300" t="s">
        <v>24</v>
      </c>
      <c r="R300" t="s">
        <v>23818</v>
      </c>
      <c r="S300" t="s">
        <v>25</v>
      </c>
      <c r="T300" t="s">
        <v>26</v>
      </c>
    </row>
    <row r="301" spans="1:20" x14ac:dyDescent="0.3">
      <c r="A301" t="s">
        <v>24402</v>
      </c>
      <c r="B301" t="s">
        <v>19</v>
      </c>
      <c r="C301" t="s">
        <v>18502</v>
      </c>
      <c r="D301" t="s">
        <v>20</v>
      </c>
      <c r="E301" t="s">
        <v>21</v>
      </c>
      <c r="F301" t="s">
        <v>22</v>
      </c>
      <c r="G301" s="2">
        <v>46050</v>
      </c>
      <c r="H301" s="2">
        <v>143539175762</v>
      </c>
      <c r="I301">
        <v>46050</v>
      </c>
      <c r="J301">
        <v>176.85</v>
      </c>
      <c r="K301">
        <v>2.6</v>
      </c>
      <c r="L301">
        <v>174.25</v>
      </c>
      <c r="M301" t="s">
        <v>24403</v>
      </c>
      <c r="N301" t="s">
        <v>23</v>
      </c>
      <c r="O301">
        <v>176.85</v>
      </c>
      <c r="P301" t="s">
        <v>24</v>
      </c>
      <c r="Q301" t="s">
        <v>24</v>
      </c>
      <c r="R301" t="s">
        <v>23818</v>
      </c>
      <c r="S301" t="s">
        <v>25</v>
      </c>
      <c r="T301" t="s">
        <v>26</v>
      </c>
    </row>
    <row r="302" spans="1:20" x14ac:dyDescent="0.3">
      <c r="A302" t="s">
        <v>24404</v>
      </c>
      <c r="B302" t="s">
        <v>28</v>
      </c>
      <c r="C302" t="s">
        <v>16483</v>
      </c>
      <c r="D302" t="s">
        <v>20</v>
      </c>
      <c r="E302" t="s">
        <v>21</v>
      </c>
      <c r="F302" t="s">
        <v>22</v>
      </c>
      <c r="G302" s="2">
        <v>46050</v>
      </c>
      <c r="H302" s="2">
        <v>143539175762</v>
      </c>
      <c r="I302">
        <v>46050</v>
      </c>
      <c r="J302">
        <v>-37.9</v>
      </c>
      <c r="K302">
        <v>0</v>
      </c>
      <c r="L302">
        <v>-37.9</v>
      </c>
      <c r="M302" t="s">
        <v>24405</v>
      </c>
      <c r="N302" t="s">
        <v>23</v>
      </c>
      <c r="O302">
        <v>37.9</v>
      </c>
      <c r="P302" t="s">
        <v>24</v>
      </c>
      <c r="Q302" t="s">
        <v>24</v>
      </c>
      <c r="R302" t="s">
        <v>23818</v>
      </c>
      <c r="S302" t="s">
        <v>25</v>
      </c>
      <c r="T302" t="s">
        <v>26</v>
      </c>
    </row>
    <row r="303" spans="1:20" x14ac:dyDescent="0.3">
      <c r="A303" t="s">
        <v>24406</v>
      </c>
      <c r="B303" t="s">
        <v>19</v>
      </c>
      <c r="C303" t="s">
        <v>11719</v>
      </c>
      <c r="D303" t="s">
        <v>27</v>
      </c>
      <c r="E303" t="s">
        <v>21</v>
      </c>
      <c r="F303" t="s">
        <v>22</v>
      </c>
      <c r="G303" s="2">
        <v>46050</v>
      </c>
      <c r="H303" s="2">
        <v>143539175762</v>
      </c>
      <c r="I303">
        <v>46050</v>
      </c>
      <c r="J303">
        <v>44.9</v>
      </c>
      <c r="K303">
        <v>0.88</v>
      </c>
      <c r="L303">
        <v>44.02</v>
      </c>
      <c r="M303" t="s">
        <v>24407</v>
      </c>
      <c r="N303" t="s">
        <v>23</v>
      </c>
      <c r="O303">
        <v>44.9</v>
      </c>
      <c r="P303" t="s">
        <v>24</v>
      </c>
      <c r="Q303" t="s">
        <v>24</v>
      </c>
      <c r="R303" t="s">
        <v>23818</v>
      </c>
      <c r="S303" t="s">
        <v>25</v>
      </c>
      <c r="T303" t="s">
        <v>26</v>
      </c>
    </row>
    <row r="304" spans="1:20" x14ac:dyDescent="0.3">
      <c r="A304" t="s">
        <v>24408</v>
      </c>
      <c r="B304" t="s">
        <v>19</v>
      </c>
      <c r="C304" t="s">
        <v>22567</v>
      </c>
      <c r="D304" t="s">
        <v>20</v>
      </c>
      <c r="E304" t="s">
        <v>21</v>
      </c>
      <c r="F304" t="s">
        <v>22</v>
      </c>
      <c r="G304" s="2">
        <v>46050</v>
      </c>
      <c r="H304" s="2">
        <v>143539175762</v>
      </c>
      <c r="I304">
        <v>46050</v>
      </c>
      <c r="J304">
        <v>102.9</v>
      </c>
      <c r="K304">
        <v>1.64</v>
      </c>
      <c r="L304">
        <v>101.26</v>
      </c>
      <c r="M304" t="s">
        <v>24409</v>
      </c>
      <c r="N304" t="s">
        <v>23</v>
      </c>
      <c r="O304">
        <v>102.9</v>
      </c>
      <c r="P304" t="s">
        <v>24</v>
      </c>
      <c r="Q304" t="s">
        <v>24</v>
      </c>
      <c r="R304" t="s">
        <v>23818</v>
      </c>
      <c r="S304" t="s">
        <v>25</v>
      </c>
      <c r="T304" t="s">
        <v>26</v>
      </c>
    </row>
    <row r="305" spans="1:20" x14ac:dyDescent="0.3">
      <c r="A305" t="s">
        <v>24410</v>
      </c>
      <c r="B305" t="s">
        <v>19</v>
      </c>
      <c r="C305" t="s">
        <v>20718</v>
      </c>
      <c r="D305" t="s">
        <v>27</v>
      </c>
      <c r="E305" t="s">
        <v>21</v>
      </c>
      <c r="F305" t="s">
        <v>22</v>
      </c>
      <c r="G305" s="2">
        <v>46050</v>
      </c>
      <c r="H305" s="2">
        <v>143539175762</v>
      </c>
      <c r="I305">
        <v>46050</v>
      </c>
      <c r="J305">
        <v>44.9</v>
      </c>
      <c r="K305">
        <v>0.88</v>
      </c>
      <c r="L305">
        <v>44.02</v>
      </c>
      <c r="M305" t="s">
        <v>24411</v>
      </c>
      <c r="N305" t="s">
        <v>23</v>
      </c>
      <c r="O305">
        <v>44.9</v>
      </c>
      <c r="P305" t="s">
        <v>24</v>
      </c>
      <c r="Q305" t="s">
        <v>24</v>
      </c>
      <c r="R305" t="s">
        <v>23818</v>
      </c>
      <c r="S305" t="s">
        <v>25</v>
      </c>
      <c r="T305" t="s">
        <v>26</v>
      </c>
    </row>
    <row r="306" spans="1:20" x14ac:dyDescent="0.3">
      <c r="A306" t="s">
        <v>24412</v>
      </c>
      <c r="B306" t="s">
        <v>19</v>
      </c>
      <c r="C306" t="s">
        <v>23262</v>
      </c>
      <c r="D306" t="s">
        <v>27</v>
      </c>
      <c r="E306" t="s">
        <v>21</v>
      </c>
      <c r="F306" t="s">
        <v>22</v>
      </c>
      <c r="G306" s="2">
        <v>46050</v>
      </c>
      <c r="H306" s="2">
        <v>143539175762</v>
      </c>
      <c r="I306">
        <v>46050</v>
      </c>
      <c r="J306">
        <v>117.9</v>
      </c>
      <c r="K306">
        <v>1.83</v>
      </c>
      <c r="L306">
        <v>116.07</v>
      </c>
      <c r="M306" t="s">
        <v>24413</v>
      </c>
      <c r="N306" t="s">
        <v>23</v>
      </c>
      <c r="O306">
        <v>117.9</v>
      </c>
      <c r="P306" t="s">
        <v>24</v>
      </c>
      <c r="Q306" t="s">
        <v>24</v>
      </c>
      <c r="R306" t="s">
        <v>23818</v>
      </c>
      <c r="S306" t="s">
        <v>25</v>
      </c>
      <c r="T306" t="s">
        <v>26</v>
      </c>
    </row>
    <row r="307" spans="1:20" x14ac:dyDescent="0.3">
      <c r="A307" t="s">
        <v>24414</v>
      </c>
      <c r="B307" t="s">
        <v>19</v>
      </c>
      <c r="C307" t="s">
        <v>15758</v>
      </c>
      <c r="D307" t="s">
        <v>20</v>
      </c>
      <c r="E307" t="s">
        <v>21</v>
      </c>
      <c r="F307" t="s">
        <v>22</v>
      </c>
      <c r="G307" s="2">
        <v>46050</v>
      </c>
      <c r="H307" s="2">
        <v>143539175762</v>
      </c>
      <c r="I307">
        <v>46050</v>
      </c>
      <c r="J307">
        <v>31.9</v>
      </c>
      <c r="K307">
        <v>0.71</v>
      </c>
      <c r="L307">
        <v>31.19</v>
      </c>
      <c r="M307" t="s">
        <v>24415</v>
      </c>
      <c r="N307" t="s">
        <v>23</v>
      </c>
      <c r="O307">
        <v>31.9</v>
      </c>
      <c r="P307" t="s">
        <v>24</v>
      </c>
      <c r="Q307" t="s">
        <v>24</v>
      </c>
      <c r="R307" t="s">
        <v>23818</v>
      </c>
      <c r="S307" t="s">
        <v>25</v>
      </c>
      <c r="T307" t="s">
        <v>26</v>
      </c>
    </row>
    <row r="308" spans="1:20" x14ac:dyDescent="0.3">
      <c r="A308" t="s">
        <v>24416</v>
      </c>
      <c r="B308" t="s">
        <v>19</v>
      </c>
      <c r="C308" t="s">
        <v>13153</v>
      </c>
      <c r="D308" t="s">
        <v>27</v>
      </c>
      <c r="E308" t="s">
        <v>21</v>
      </c>
      <c r="F308" t="s">
        <v>22</v>
      </c>
      <c r="G308" s="2">
        <v>46050</v>
      </c>
      <c r="H308" s="2">
        <v>143539175762</v>
      </c>
      <c r="I308">
        <v>46050</v>
      </c>
      <c r="J308">
        <v>128.57</v>
      </c>
      <c r="K308">
        <v>1.97</v>
      </c>
      <c r="L308">
        <v>126.6</v>
      </c>
      <c r="M308" t="s">
        <v>24417</v>
      </c>
      <c r="N308" t="s">
        <v>23</v>
      </c>
      <c r="O308">
        <v>128.57</v>
      </c>
      <c r="P308" t="s">
        <v>24</v>
      </c>
      <c r="Q308" t="s">
        <v>24</v>
      </c>
      <c r="R308" t="s">
        <v>23818</v>
      </c>
      <c r="S308" t="s">
        <v>25</v>
      </c>
      <c r="T308" t="s">
        <v>26</v>
      </c>
    </row>
    <row r="309" spans="1:20" x14ac:dyDescent="0.3">
      <c r="A309" t="s">
        <v>24418</v>
      </c>
      <c r="B309" t="s">
        <v>19</v>
      </c>
      <c r="C309" t="s">
        <v>14973</v>
      </c>
      <c r="D309" t="s">
        <v>27</v>
      </c>
      <c r="E309" t="s">
        <v>21</v>
      </c>
      <c r="F309" t="s">
        <v>22</v>
      </c>
      <c r="G309" s="2">
        <v>46050</v>
      </c>
      <c r="H309" s="2">
        <v>143539175762</v>
      </c>
      <c r="I309">
        <v>46050</v>
      </c>
      <c r="J309">
        <v>126.75</v>
      </c>
      <c r="K309">
        <v>1.95</v>
      </c>
      <c r="L309">
        <v>124.8</v>
      </c>
      <c r="M309" t="s">
        <v>24419</v>
      </c>
      <c r="N309" t="s">
        <v>23</v>
      </c>
      <c r="O309">
        <v>126.75</v>
      </c>
      <c r="P309" t="s">
        <v>24</v>
      </c>
      <c r="Q309" t="s">
        <v>24</v>
      </c>
      <c r="R309" t="s">
        <v>23818</v>
      </c>
      <c r="S309" t="s">
        <v>25</v>
      </c>
      <c r="T309" t="s">
        <v>26</v>
      </c>
    </row>
    <row r="310" spans="1:20" x14ac:dyDescent="0.3">
      <c r="A310" t="s">
        <v>24420</v>
      </c>
      <c r="B310" t="s">
        <v>19</v>
      </c>
      <c r="C310" t="s">
        <v>20050</v>
      </c>
      <c r="D310" t="s">
        <v>20</v>
      </c>
      <c r="E310" t="s">
        <v>21</v>
      </c>
      <c r="F310" t="s">
        <v>22</v>
      </c>
      <c r="G310" s="2">
        <v>46050</v>
      </c>
      <c r="H310" s="2">
        <v>143539175762</v>
      </c>
      <c r="I310">
        <v>46050</v>
      </c>
      <c r="J310">
        <v>199.9</v>
      </c>
      <c r="K310">
        <v>2.9</v>
      </c>
      <c r="L310">
        <v>197</v>
      </c>
      <c r="M310" t="s">
        <v>24421</v>
      </c>
      <c r="N310" t="s">
        <v>23</v>
      </c>
      <c r="O310">
        <v>199.9</v>
      </c>
      <c r="P310" t="s">
        <v>24</v>
      </c>
      <c r="Q310" t="s">
        <v>24</v>
      </c>
      <c r="R310" t="s">
        <v>23818</v>
      </c>
      <c r="S310" t="s">
        <v>25</v>
      </c>
      <c r="T310" t="s">
        <v>26</v>
      </c>
    </row>
    <row r="311" spans="1:20" x14ac:dyDescent="0.3">
      <c r="A311" t="s">
        <v>24422</v>
      </c>
      <c r="B311" t="s">
        <v>28</v>
      </c>
      <c r="C311" t="s">
        <v>15264</v>
      </c>
      <c r="D311" t="s">
        <v>29</v>
      </c>
      <c r="E311" t="s">
        <v>21</v>
      </c>
      <c r="F311" t="s">
        <v>22</v>
      </c>
      <c r="G311" s="2">
        <v>46050</v>
      </c>
      <c r="H311" s="2">
        <v>143539175762</v>
      </c>
      <c r="I311">
        <v>46050</v>
      </c>
      <c r="J311">
        <v>-287.91000000000003</v>
      </c>
      <c r="K311">
        <v>0</v>
      </c>
      <c r="L311">
        <v>-287.91000000000003</v>
      </c>
      <c r="M311" t="s">
        <v>24423</v>
      </c>
      <c r="N311" t="s">
        <v>30</v>
      </c>
      <c r="O311">
        <v>287.91000000000003</v>
      </c>
      <c r="P311" t="s">
        <v>24</v>
      </c>
      <c r="Q311" t="s">
        <v>24</v>
      </c>
      <c r="R311" t="s">
        <v>23818</v>
      </c>
      <c r="S311" t="s">
        <v>25</v>
      </c>
      <c r="T311" t="s">
        <v>26</v>
      </c>
    </row>
    <row r="312" spans="1:20" x14ac:dyDescent="0.3">
      <c r="A312" t="s">
        <v>24424</v>
      </c>
      <c r="B312" t="s">
        <v>19</v>
      </c>
      <c r="C312" t="s">
        <v>19948</v>
      </c>
      <c r="D312" t="s">
        <v>20</v>
      </c>
      <c r="E312" t="s">
        <v>21</v>
      </c>
      <c r="F312" t="s">
        <v>22</v>
      </c>
      <c r="G312" s="2">
        <v>46050</v>
      </c>
      <c r="H312" s="2">
        <v>143539175762</v>
      </c>
      <c r="I312">
        <v>46050</v>
      </c>
      <c r="J312">
        <v>97.97</v>
      </c>
      <c r="K312">
        <v>1.57</v>
      </c>
      <c r="L312">
        <v>96.4</v>
      </c>
      <c r="M312" t="s">
        <v>24425</v>
      </c>
      <c r="N312" t="s">
        <v>23</v>
      </c>
      <c r="O312">
        <v>97.97</v>
      </c>
      <c r="P312" t="s">
        <v>24</v>
      </c>
      <c r="Q312" t="s">
        <v>24</v>
      </c>
      <c r="R312" t="s">
        <v>23818</v>
      </c>
      <c r="S312" t="s">
        <v>25</v>
      </c>
      <c r="T312" t="s">
        <v>26</v>
      </c>
    </row>
    <row r="313" spans="1:20" x14ac:dyDescent="0.3">
      <c r="A313" t="s">
        <v>24426</v>
      </c>
      <c r="B313" t="s">
        <v>19</v>
      </c>
      <c r="C313" t="s">
        <v>20758</v>
      </c>
      <c r="D313" t="s">
        <v>29</v>
      </c>
      <c r="E313" t="s">
        <v>21</v>
      </c>
      <c r="F313" t="s">
        <v>22</v>
      </c>
      <c r="G313" s="2">
        <v>46050</v>
      </c>
      <c r="H313" s="2">
        <v>143539175762</v>
      </c>
      <c r="I313">
        <v>46050</v>
      </c>
      <c r="J313">
        <v>69.900000000000006</v>
      </c>
      <c r="K313">
        <v>3.84</v>
      </c>
      <c r="L313">
        <v>66.06</v>
      </c>
      <c r="M313" t="s">
        <v>24427</v>
      </c>
      <c r="N313" t="s">
        <v>30</v>
      </c>
      <c r="O313">
        <v>69.900000000000006</v>
      </c>
      <c r="P313" t="s">
        <v>24</v>
      </c>
      <c r="Q313" t="s">
        <v>24</v>
      </c>
      <c r="R313" t="s">
        <v>23818</v>
      </c>
      <c r="S313" t="s">
        <v>25</v>
      </c>
      <c r="T313" t="s">
        <v>26</v>
      </c>
    </row>
    <row r="314" spans="1:20" x14ac:dyDescent="0.3">
      <c r="A314" t="s">
        <v>24428</v>
      </c>
      <c r="B314" t="s">
        <v>19</v>
      </c>
      <c r="C314" t="s">
        <v>17371</v>
      </c>
      <c r="D314" t="s">
        <v>20</v>
      </c>
      <c r="E314" t="s">
        <v>21</v>
      </c>
      <c r="F314" t="s">
        <v>22</v>
      </c>
      <c r="G314" s="2">
        <v>46050</v>
      </c>
      <c r="H314" s="2">
        <v>143539175762</v>
      </c>
      <c r="I314">
        <v>46050</v>
      </c>
      <c r="J314">
        <v>117.9</v>
      </c>
      <c r="K314">
        <v>1.83</v>
      </c>
      <c r="L314">
        <v>116.07</v>
      </c>
      <c r="M314" t="s">
        <v>24429</v>
      </c>
      <c r="N314" t="s">
        <v>23</v>
      </c>
      <c r="O314">
        <v>117.9</v>
      </c>
      <c r="P314" t="s">
        <v>24</v>
      </c>
      <c r="Q314" t="s">
        <v>24</v>
      </c>
      <c r="R314" t="s">
        <v>23818</v>
      </c>
      <c r="S314" t="s">
        <v>25</v>
      </c>
      <c r="T314" t="s">
        <v>26</v>
      </c>
    </row>
    <row r="315" spans="1:20" x14ac:dyDescent="0.3">
      <c r="A315" t="s">
        <v>24430</v>
      </c>
      <c r="B315" t="s">
        <v>19</v>
      </c>
      <c r="C315" t="s">
        <v>19516</v>
      </c>
      <c r="D315" t="s">
        <v>20</v>
      </c>
      <c r="E315" t="s">
        <v>21</v>
      </c>
      <c r="F315" t="s">
        <v>22</v>
      </c>
      <c r="G315" s="2">
        <v>46050</v>
      </c>
      <c r="H315" s="2">
        <v>143539175762</v>
      </c>
      <c r="I315">
        <v>46050</v>
      </c>
      <c r="J315">
        <v>52.85</v>
      </c>
      <c r="K315">
        <v>0.99</v>
      </c>
      <c r="L315">
        <v>51.86</v>
      </c>
      <c r="M315" t="s">
        <v>24431</v>
      </c>
      <c r="N315" t="s">
        <v>23</v>
      </c>
      <c r="O315">
        <v>52.85</v>
      </c>
      <c r="P315" t="s">
        <v>24</v>
      </c>
      <c r="Q315" t="s">
        <v>24</v>
      </c>
      <c r="R315" t="s">
        <v>23818</v>
      </c>
      <c r="S315" t="s">
        <v>25</v>
      </c>
      <c r="T315" t="s">
        <v>26</v>
      </c>
    </row>
    <row r="316" spans="1:20" x14ac:dyDescent="0.3">
      <c r="A316" t="s">
        <v>24432</v>
      </c>
      <c r="B316" t="s">
        <v>19</v>
      </c>
      <c r="C316" t="s">
        <v>12992</v>
      </c>
      <c r="D316" t="s">
        <v>20</v>
      </c>
      <c r="E316" t="s">
        <v>21</v>
      </c>
      <c r="F316" t="s">
        <v>22</v>
      </c>
      <c r="G316" s="2">
        <v>46050</v>
      </c>
      <c r="H316" s="2">
        <v>143539175762</v>
      </c>
      <c r="I316">
        <v>46050</v>
      </c>
      <c r="J316">
        <v>59.31</v>
      </c>
      <c r="K316">
        <v>1.07</v>
      </c>
      <c r="L316">
        <v>58.24</v>
      </c>
      <c r="M316" t="s">
        <v>24433</v>
      </c>
      <c r="N316" t="s">
        <v>23</v>
      </c>
      <c r="O316">
        <v>59.31</v>
      </c>
      <c r="P316" t="s">
        <v>24</v>
      </c>
      <c r="Q316" t="s">
        <v>24</v>
      </c>
      <c r="R316" t="s">
        <v>23818</v>
      </c>
      <c r="S316" t="s">
        <v>25</v>
      </c>
      <c r="T316" t="s">
        <v>26</v>
      </c>
    </row>
    <row r="317" spans="1:20" x14ac:dyDescent="0.3">
      <c r="A317" t="s">
        <v>24434</v>
      </c>
      <c r="B317" t="s">
        <v>19</v>
      </c>
      <c r="C317" t="s">
        <v>20189</v>
      </c>
      <c r="D317" t="s">
        <v>27</v>
      </c>
      <c r="E317" t="s">
        <v>21</v>
      </c>
      <c r="F317" t="s">
        <v>22</v>
      </c>
      <c r="G317" s="2">
        <v>46050</v>
      </c>
      <c r="H317" s="2">
        <v>143539175762</v>
      </c>
      <c r="I317">
        <v>46050</v>
      </c>
      <c r="J317">
        <v>225.77</v>
      </c>
      <c r="K317">
        <v>3.24</v>
      </c>
      <c r="L317">
        <v>222.53</v>
      </c>
      <c r="M317" t="s">
        <v>24435</v>
      </c>
      <c r="N317" t="s">
        <v>23</v>
      </c>
      <c r="O317">
        <v>225.77</v>
      </c>
      <c r="P317" t="s">
        <v>24</v>
      </c>
      <c r="Q317" t="s">
        <v>24</v>
      </c>
      <c r="R317" t="s">
        <v>23818</v>
      </c>
      <c r="S317" t="s">
        <v>25</v>
      </c>
      <c r="T317" t="s">
        <v>26</v>
      </c>
    </row>
    <row r="318" spans="1:20" x14ac:dyDescent="0.3">
      <c r="A318" t="s">
        <v>24436</v>
      </c>
      <c r="B318" t="s">
        <v>19</v>
      </c>
      <c r="C318" t="s">
        <v>15379</v>
      </c>
      <c r="D318" t="s">
        <v>20</v>
      </c>
      <c r="E318" t="s">
        <v>21</v>
      </c>
      <c r="F318" t="s">
        <v>22</v>
      </c>
      <c r="G318" s="2">
        <v>46050</v>
      </c>
      <c r="H318" s="2">
        <v>143539175762</v>
      </c>
      <c r="I318">
        <v>46050</v>
      </c>
      <c r="J318">
        <v>183.38</v>
      </c>
      <c r="K318">
        <v>2.68</v>
      </c>
      <c r="L318">
        <v>180.7</v>
      </c>
      <c r="M318" t="s">
        <v>24437</v>
      </c>
      <c r="N318" t="s">
        <v>23</v>
      </c>
      <c r="O318">
        <v>183.38</v>
      </c>
      <c r="P318" t="s">
        <v>24</v>
      </c>
      <c r="Q318" t="s">
        <v>24</v>
      </c>
      <c r="R318" t="s">
        <v>23818</v>
      </c>
      <c r="S318" t="s">
        <v>25</v>
      </c>
      <c r="T318" t="s">
        <v>26</v>
      </c>
    </row>
    <row r="319" spans="1:20" x14ac:dyDescent="0.3">
      <c r="A319" t="s">
        <v>24438</v>
      </c>
      <c r="B319" t="s">
        <v>19</v>
      </c>
      <c r="C319" t="s">
        <v>15264</v>
      </c>
      <c r="D319" t="s">
        <v>29</v>
      </c>
      <c r="E319" t="s">
        <v>21</v>
      </c>
      <c r="F319" t="s">
        <v>22</v>
      </c>
      <c r="G319" s="2">
        <v>46050</v>
      </c>
      <c r="H319" s="2">
        <v>143539175762</v>
      </c>
      <c r="I319">
        <v>46050</v>
      </c>
      <c r="J319">
        <v>287.91000000000003</v>
      </c>
      <c r="K319">
        <v>14.72</v>
      </c>
      <c r="L319">
        <v>273.19</v>
      </c>
      <c r="M319" t="s">
        <v>24423</v>
      </c>
      <c r="N319" t="s">
        <v>30</v>
      </c>
      <c r="O319">
        <v>287.91000000000003</v>
      </c>
      <c r="P319" t="s">
        <v>24</v>
      </c>
      <c r="Q319" t="s">
        <v>24</v>
      </c>
      <c r="R319" t="s">
        <v>23818</v>
      </c>
      <c r="S319" t="s">
        <v>25</v>
      </c>
      <c r="T319" t="s">
        <v>26</v>
      </c>
    </row>
    <row r="320" spans="1:20" x14ac:dyDescent="0.3">
      <c r="A320" t="s">
        <v>24439</v>
      </c>
      <c r="B320" t="s">
        <v>19</v>
      </c>
      <c r="C320" t="s">
        <v>21716</v>
      </c>
      <c r="D320" t="s">
        <v>27</v>
      </c>
      <c r="E320" t="s">
        <v>21</v>
      </c>
      <c r="F320" t="s">
        <v>22</v>
      </c>
      <c r="G320" s="2">
        <v>46050</v>
      </c>
      <c r="H320" s="2">
        <v>143539175762</v>
      </c>
      <c r="I320">
        <v>46050</v>
      </c>
      <c r="J320">
        <v>305.77999999999997</v>
      </c>
      <c r="K320">
        <v>4.28</v>
      </c>
      <c r="L320">
        <v>301.5</v>
      </c>
      <c r="M320" t="s">
        <v>24440</v>
      </c>
      <c r="N320" t="s">
        <v>23</v>
      </c>
      <c r="O320">
        <v>305.77999999999997</v>
      </c>
      <c r="P320" t="s">
        <v>24</v>
      </c>
      <c r="Q320" t="s">
        <v>24</v>
      </c>
      <c r="R320" t="s">
        <v>23818</v>
      </c>
      <c r="S320" t="s">
        <v>25</v>
      </c>
      <c r="T320" t="s">
        <v>26</v>
      </c>
    </row>
    <row r="321" spans="1:20" x14ac:dyDescent="0.3">
      <c r="A321" t="s">
        <v>24441</v>
      </c>
      <c r="B321" t="s">
        <v>19</v>
      </c>
      <c r="C321" t="s">
        <v>16798</v>
      </c>
      <c r="D321" t="s">
        <v>20</v>
      </c>
      <c r="E321" t="s">
        <v>21</v>
      </c>
      <c r="F321" t="s">
        <v>22</v>
      </c>
      <c r="G321" s="2">
        <v>46050</v>
      </c>
      <c r="H321" s="2">
        <v>143539175762</v>
      </c>
      <c r="I321">
        <v>46050</v>
      </c>
      <c r="J321">
        <v>99.95</v>
      </c>
      <c r="K321">
        <v>1.6</v>
      </c>
      <c r="L321">
        <v>98.35</v>
      </c>
      <c r="M321" t="s">
        <v>24442</v>
      </c>
      <c r="N321" t="s">
        <v>23</v>
      </c>
      <c r="O321">
        <v>99.95</v>
      </c>
      <c r="P321" t="s">
        <v>24</v>
      </c>
      <c r="Q321" t="s">
        <v>24</v>
      </c>
      <c r="R321" t="s">
        <v>23818</v>
      </c>
      <c r="S321" t="s">
        <v>25</v>
      </c>
      <c r="T321" t="s">
        <v>26</v>
      </c>
    </row>
    <row r="322" spans="1:20" x14ac:dyDescent="0.3">
      <c r="A322" t="s">
        <v>24443</v>
      </c>
      <c r="B322" t="s">
        <v>19</v>
      </c>
      <c r="C322" t="s">
        <v>21756</v>
      </c>
      <c r="D322" t="s">
        <v>27</v>
      </c>
      <c r="E322" t="s">
        <v>21</v>
      </c>
      <c r="F322" t="s">
        <v>22</v>
      </c>
      <c r="G322" s="2">
        <v>46050</v>
      </c>
      <c r="H322" s="2">
        <v>143539175762</v>
      </c>
      <c r="I322">
        <v>46050</v>
      </c>
      <c r="J322">
        <v>79.95</v>
      </c>
      <c r="K322">
        <v>1.34</v>
      </c>
      <c r="L322">
        <v>78.61</v>
      </c>
      <c r="M322" t="s">
        <v>24444</v>
      </c>
      <c r="N322" t="s">
        <v>23</v>
      </c>
      <c r="O322">
        <v>79.95</v>
      </c>
      <c r="P322" t="s">
        <v>24</v>
      </c>
      <c r="Q322" t="s">
        <v>24</v>
      </c>
      <c r="R322" t="s">
        <v>23818</v>
      </c>
      <c r="S322" t="s">
        <v>25</v>
      </c>
      <c r="T322" t="s">
        <v>26</v>
      </c>
    </row>
    <row r="323" spans="1:20" x14ac:dyDescent="0.3">
      <c r="A323" t="s">
        <v>24445</v>
      </c>
      <c r="B323" t="s">
        <v>19</v>
      </c>
      <c r="C323" t="s">
        <v>10601</v>
      </c>
      <c r="D323" t="s">
        <v>27</v>
      </c>
      <c r="E323" t="s">
        <v>21</v>
      </c>
      <c r="F323" t="s">
        <v>22</v>
      </c>
      <c r="G323" s="2">
        <v>46050</v>
      </c>
      <c r="H323" s="2">
        <v>143539175762</v>
      </c>
      <c r="I323">
        <v>46050</v>
      </c>
      <c r="J323">
        <v>62.91</v>
      </c>
      <c r="K323">
        <v>1.1200000000000001</v>
      </c>
      <c r="L323">
        <v>61.79</v>
      </c>
      <c r="M323" t="s">
        <v>24446</v>
      </c>
      <c r="N323" t="s">
        <v>23</v>
      </c>
      <c r="O323">
        <v>62.91</v>
      </c>
      <c r="P323" t="s">
        <v>24</v>
      </c>
      <c r="Q323" t="s">
        <v>24</v>
      </c>
      <c r="R323" t="s">
        <v>23818</v>
      </c>
      <c r="S323" t="s">
        <v>25</v>
      </c>
      <c r="T323" t="s">
        <v>26</v>
      </c>
    </row>
    <row r="324" spans="1:20" x14ac:dyDescent="0.3">
      <c r="A324" t="s">
        <v>24447</v>
      </c>
      <c r="B324" t="s">
        <v>19</v>
      </c>
      <c r="C324" t="s">
        <v>19031</v>
      </c>
      <c r="D324" t="s">
        <v>20</v>
      </c>
      <c r="E324" t="s">
        <v>21</v>
      </c>
      <c r="F324" t="s">
        <v>22</v>
      </c>
      <c r="G324" s="2">
        <v>46050</v>
      </c>
      <c r="H324" s="2">
        <v>143539175762</v>
      </c>
      <c r="I324">
        <v>46050</v>
      </c>
      <c r="J324">
        <v>99.75</v>
      </c>
      <c r="K324">
        <v>1.6</v>
      </c>
      <c r="L324">
        <v>98.15</v>
      </c>
      <c r="M324" t="s">
        <v>24448</v>
      </c>
      <c r="N324" t="s">
        <v>23</v>
      </c>
      <c r="O324">
        <v>99.75</v>
      </c>
      <c r="P324" t="s">
        <v>24</v>
      </c>
      <c r="Q324" t="s">
        <v>24</v>
      </c>
      <c r="R324" t="s">
        <v>23818</v>
      </c>
      <c r="S324" t="s">
        <v>25</v>
      </c>
      <c r="T324" t="s">
        <v>26</v>
      </c>
    </row>
    <row r="325" spans="1:20" x14ac:dyDescent="0.3">
      <c r="A325" t="s">
        <v>24449</v>
      </c>
      <c r="B325" t="s">
        <v>19</v>
      </c>
      <c r="C325" t="s">
        <v>14631</v>
      </c>
      <c r="D325" t="s">
        <v>20</v>
      </c>
      <c r="E325" t="s">
        <v>21</v>
      </c>
      <c r="F325" t="s">
        <v>22</v>
      </c>
      <c r="G325" s="2">
        <v>46050</v>
      </c>
      <c r="H325" s="2">
        <v>143539175762</v>
      </c>
      <c r="I325">
        <v>46050</v>
      </c>
      <c r="J325">
        <v>59.85</v>
      </c>
      <c r="K325">
        <v>1.08</v>
      </c>
      <c r="L325">
        <v>58.77</v>
      </c>
      <c r="M325" t="s">
        <v>24450</v>
      </c>
      <c r="N325" t="s">
        <v>23</v>
      </c>
      <c r="O325">
        <v>59.85</v>
      </c>
      <c r="P325" t="s">
        <v>24</v>
      </c>
      <c r="Q325" t="s">
        <v>24</v>
      </c>
      <c r="R325" t="s">
        <v>23818</v>
      </c>
      <c r="S325" t="s">
        <v>25</v>
      </c>
      <c r="T325" t="s">
        <v>26</v>
      </c>
    </row>
    <row r="326" spans="1:20" x14ac:dyDescent="0.3">
      <c r="A326" t="s">
        <v>24451</v>
      </c>
      <c r="B326" t="s">
        <v>19</v>
      </c>
      <c r="C326" t="s">
        <v>8637</v>
      </c>
      <c r="D326" t="s">
        <v>29</v>
      </c>
      <c r="E326" t="s">
        <v>21</v>
      </c>
      <c r="F326" t="s">
        <v>22</v>
      </c>
      <c r="G326" s="2">
        <v>46050</v>
      </c>
      <c r="H326" s="2">
        <v>143539175762</v>
      </c>
      <c r="I326">
        <v>46050</v>
      </c>
      <c r="J326">
        <v>37.9</v>
      </c>
      <c r="K326">
        <v>2.2400000000000002</v>
      </c>
      <c r="L326">
        <v>35.659999999999997</v>
      </c>
      <c r="M326" t="s">
        <v>24452</v>
      </c>
      <c r="N326" t="s">
        <v>30</v>
      </c>
      <c r="O326">
        <v>37.9</v>
      </c>
      <c r="P326" t="s">
        <v>24</v>
      </c>
      <c r="Q326" t="s">
        <v>24</v>
      </c>
      <c r="R326" t="s">
        <v>23818</v>
      </c>
      <c r="S326" t="s">
        <v>25</v>
      </c>
      <c r="T326" t="s">
        <v>26</v>
      </c>
    </row>
    <row r="327" spans="1:20" x14ac:dyDescent="0.3">
      <c r="A327" t="s">
        <v>24453</v>
      </c>
      <c r="B327" t="s">
        <v>19</v>
      </c>
      <c r="C327" t="s">
        <v>8585</v>
      </c>
      <c r="D327" t="s">
        <v>27</v>
      </c>
      <c r="E327" t="s">
        <v>21</v>
      </c>
      <c r="F327" t="s">
        <v>22</v>
      </c>
      <c r="G327" s="2">
        <v>46050</v>
      </c>
      <c r="H327" s="2">
        <v>143539175762</v>
      </c>
      <c r="I327">
        <v>46050</v>
      </c>
      <c r="J327">
        <v>67.95</v>
      </c>
      <c r="K327">
        <v>1.18</v>
      </c>
      <c r="L327">
        <v>66.77</v>
      </c>
      <c r="M327" t="s">
        <v>24454</v>
      </c>
      <c r="N327" t="s">
        <v>23</v>
      </c>
      <c r="O327">
        <v>67.95</v>
      </c>
      <c r="P327" t="s">
        <v>24</v>
      </c>
      <c r="Q327" t="s">
        <v>24</v>
      </c>
      <c r="R327" t="s">
        <v>23818</v>
      </c>
      <c r="S327" t="s">
        <v>25</v>
      </c>
      <c r="T327" t="s">
        <v>26</v>
      </c>
    </row>
    <row r="328" spans="1:20" x14ac:dyDescent="0.3">
      <c r="A328" t="s">
        <v>24455</v>
      </c>
      <c r="B328" t="s">
        <v>19</v>
      </c>
      <c r="C328" t="s">
        <v>16869</v>
      </c>
      <c r="D328" t="s">
        <v>20</v>
      </c>
      <c r="E328" t="s">
        <v>21</v>
      </c>
      <c r="F328" t="s">
        <v>22</v>
      </c>
      <c r="G328" s="2">
        <v>46050</v>
      </c>
      <c r="H328" s="2">
        <v>143539175762</v>
      </c>
      <c r="I328">
        <v>46050</v>
      </c>
      <c r="J328">
        <v>29.9</v>
      </c>
      <c r="K328">
        <v>0.69</v>
      </c>
      <c r="L328">
        <v>29.21</v>
      </c>
      <c r="M328" t="s">
        <v>24456</v>
      </c>
      <c r="N328" t="s">
        <v>23</v>
      </c>
      <c r="O328">
        <v>29.9</v>
      </c>
      <c r="P328" t="s">
        <v>24</v>
      </c>
      <c r="Q328" t="s">
        <v>24</v>
      </c>
      <c r="R328" t="s">
        <v>23818</v>
      </c>
      <c r="S328" t="s">
        <v>25</v>
      </c>
      <c r="T328" t="s">
        <v>26</v>
      </c>
    </row>
    <row r="329" spans="1:20" x14ac:dyDescent="0.3">
      <c r="A329" t="s">
        <v>24457</v>
      </c>
      <c r="B329" t="s">
        <v>19</v>
      </c>
      <c r="C329" t="s">
        <v>16483</v>
      </c>
      <c r="D329" t="s">
        <v>20</v>
      </c>
      <c r="E329" t="s">
        <v>21</v>
      </c>
      <c r="F329" t="s">
        <v>22</v>
      </c>
      <c r="G329" s="2">
        <v>46050</v>
      </c>
      <c r="H329" s="2">
        <v>143539175762</v>
      </c>
      <c r="I329">
        <v>46050</v>
      </c>
      <c r="J329">
        <v>37.9</v>
      </c>
      <c r="K329">
        <v>0.79</v>
      </c>
      <c r="L329">
        <v>37.11</v>
      </c>
      <c r="M329" t="s">
        <v>24405</v>
      </c>
      <c r="N329" t="s">
        <v>23</v>
      </c>
      <c r="O329">
        <v>37.9</v>
      </c>
      <c r="P329" t="s">
        <v>24</v>
      </c>
      <c r="Q329" t="s">
        <v>24</v>
      </c>
      <c r="R329" t="s">
        <v>23818</v>
      </c>
      <c r="S329" t="s">
        <v>25</v>
      </c>
      <c r="T329" t="s">
        <v>26</v>
      </c>
    </row>
    <row r="330" spans="1:20" x14ac:dyDescent="0.3">
      <c r="A330" t="s">
        <v>24458</v>
      </c>
      <c r="B330" t="s">
        <v>19</v>
      </c>
      <c r="C330" t="s">
        <v>23171</v>
      </c>
      <c r="D330" t="s">
        <v>27</v>
      </c>
      <c r="E330" t="s">
        <v>21</v>
      </c>
      <c r="F330" t="s">
        <v>22</v>
      </c>
      <c r="G330" s="2">
        <v>46050</v>
      </c>
      <c r="H330" s="2">
        <v>143539175762</v>
      </c>
      <c r="I330">
        <v>46050</v>
      </c>
      <c r="J330">
        <v>17.899999999999999</v>
      </c>
      <c r="K330">
        <v>0.53</v>
      </c>
      <c r="L330">
        <v>17.37</v>
      </c>
      <c r="M330" t="s">
        <v>24459</v>
      </c>
      <c r="N330" t="s">
        <v>23</v>
      </c>
      <c r="O330">
        <v>17.899999999999999</v>
      </c>
      <c r="P330" t="s">
        <v>24</v>
      </c>
      <c r="Q330" t="s">
        <v>24</v>
      </c>
      <c r="R330" t="s">
        <v>23818</v>
      </c>
      <c r="S330" t="s">
        <v>25</v>
      </c>
      <c r="T330" t="s">
        <v>26</v>
      </c>
    </row>
    <row r="331" spans="1:20" x14ac:dyDescent="0.3">
      <c r="A331" t="s">
        <v>24460</v>
      </c>
      <c r="B331" t="s">
        <v>19</v>
      </c>
      <c r="C331" t="s">
        <v>17824</v>
      </c>
      <c r="D331" t="s">
        <v>27</v>
      </c>
      <c r="E331" t="s">
        <v>21</v>
      </c>
      <c r="F331" t="s">
        <v>22</v>
      </c>
      <c r="G331" s="2">
        <v>46050</v>
      </c>
      <c r="H331" s="2">
        <v>143539175762</v>
      </c>
      <c r="I331">
        <v>46050</v>
      </c>
      <c r="J331">
        <v>78.8</v>
      </c>
      <c r="K331">
        <v>1.32</v>
      </c>
      <c r="L331">
        <v>77.48</v>
      </c>
      <c r="M331" t="s">
        <v>24461</v>
      </c>
      <c r="N331" t="s">
        <v>23</v>
      </c>
      <c r="O331">
        <v>78.8</v>
      </c>
      <c r="P331" t="s">
        <v>24</v>
      </c>
      <c r="Q331" t="s">
        <v>24</v>
      </c>
      <c r="R331" t="s">
        <v>23818</v>
      </c>
      <c r="S331" t="s">
        <v>25</v>
      </c>
      <c r="T331" t="s">
        <v>26</v>
      </c>
    </row>
    <row r="332" spans="1:20" x14ac:dyDescent="0.3">
      <c r="A332" t="s">
        <v>24462</v>
      </c>
      <c r="B332" t="s">
        <v>19</v>
      </c>
      <c r="C332" t="s">
        <v>22521</v>
      </c>
      <c r="D332" t="s">
        <v>27</v>
      </c>
      <c r="E332" t="s">
        <v>21</v>
      </c>
      <c r="F332" t="s">
        <v>22</v>
      </c>
      <c r="G332" s="2">
        <v>46050</v>
      </c>
      <c r="H332" s="2">
        <v>143539175762</v>
      </c>
      <c r="I332">
        <v>46050</v>
      </c>
      <c r="J332">
        <v>84.95</v>
      </c>
      <c r="K332">
        <v>1.4</v>
      </c>
      <c r="L332">
        <v>83.55</v>
      </c>
      <c r="M332" t="s">
        <v>24463</v>
      </c>
      <c r="N332" t="s">
        <v>23</v>
      </c>
      <c r="O332">
        <v>84.95</v>
      </c>
      <c r="P332" t="s">
        <v>24</v>
      </c>
      <c r="Q332" t="s">
        <v>24</v>
      </c>
      <c r="R332" t="s">
        <v>23818</v>
      </c>
      <c r="S332" t="s">
        <v>25</v>
      </c>
      <c r="T332" t="s">
        <v>26</v>
      </c>
    </row>
    <row r="333" spans="1:20" x14ac:dyDescent="0.3">
      <c r="A333" t="s">
        <v>24464</v>
      </c>
      <c r="B333" t="s">
        <v>19</v>
      </c>
      <c r="C333" t="s">
        <v>9299</v>
      </c>
      <c r="D333" t="s">
        <v>20</v>
      </c>
      <c r="E333" t="s">
        <v>21</v>
      </c>
      <c r="F333" t="s">
        <v>22</v>
      </c>
      <c r="G333" s="2">
        <v>46050</v>
      </c>
      <c r="H333" s="2">
        <v>143539175762</v>
      </c>
      <c r="I333">
        <v>46050</v>
      </c>
      <c r="J333">
        <v>71.91</v>
      </c>
      <c r="K333">
        <v>1.23</v>
      </c>
      <c r="L333">
        <v>70.680000000000007</v>
      </c>
      <c r="M333" t="s">
        <v>24465</v>
      </c>
      <c r="N333" t="s">
        <v>23</v>
      </c>
      <c r="O333">
        <v>71.91</v>
      </c>
      <c r="P333" t="s">
        <v>24</v>
      </c>
      <c r="Q333" t="s">
        <v>24</v>
      </c>
      <c r="R333" t="s">
        <v>23818</v>
      </c>
      <c r="S333" t="s">
        <v>25</v>
      </c>
      <c r="T333" t="s">
        <v>26</v>
      </c>
    </row>
    <row r="334" spans="1:20" x14ac:dyDescent="0.3">
      <c r="A334" t="s">
        <v>24466</v>
      </c>
      <c r="B334" t="s">
        <v>19</v>
      </c>
      <c r="C334" t="s">
        <v>13423</v>
      </c>
      <c r="D334" t="s">
        <v>29</v>
      </c>
      <c r="E334" t="s">
        <v>21</v>
      </c>
      <c r="F334" t="s">
        <v>22</v>
      </c>
      <c r="G334" s="2">
        <v>46050</v>
      </c>
      <c r="H334" s="2">
        <v>143539175762</v>
      </c>
      <c r="I334">
        <v>46050</v>
      </c>
      <c r="J334">
        <v>62.87</v>
      </c>
      <c r="K334">
        <v>3.49</v>
      </c>
      <c r="L334">
        <v>59.38</v>
      </c>
      <c r="M334" t="s">
        <v>24467</v>
      </c>
      <c r="N334" t="s">
        <v>30</v>
      </c>
      <c r="O334">
        <v>62.87</v>
      </c>
      <c r="P334" t="s">
        <v>24</v>
      </c>
      <c r="Q334" t="s">
        <v>24</v>
      </c>
      <c r="R334" t="s">
        <v>23818</v>
      </c>
      <c r="S334" t="s">
        <v>25</v>
      </c>
      <c r="T334" t="s">
        <v>26</v>
      </c>
    </row>
    <row r="335" spans="1:20" x14ac:dyDescent="0.3">
      <c r="A335" t="s">
        <v>24468</v>
      </c>
      <c r="B335" t="s">
        <v>19</v>
      </c>
      <c r="C335" t="s">
        <v>13208</v>
      </c>
      <c r="D335" t="s">
        <v>20</v>
      </c>
      <c r="E335" t="s">
        <v>21</v>
      </c>
      <c r="F335" t="s">
        <v>22</v>
      </c>
      <c r="G335" s="2">
        <v>46050</v>
      </c>
      <c r="H335" s="2">
        <v>143539175762</v>
      </c>
      <c r="I335">
        <v>46050</v>
      </c>
      <c r="J335">
        <v>49.9</v>
      </c>
      <c r="K335">
        <v>0.95</v>
      </c>
      <c r="L335">
        <v>48.95</v>
      </c>
      <c r="M335" t="s">
        <v>24469</v>
      </c>
      <c r="N335" t="s">
        <v>23</v>
      </c>
      <c r="O335">
        <v>49.9</v>
      </c>
      <c r="P335" t="s">
        <v>24</v>
      </c>
      <c r="Q335" t="s">
        <v>24</v>
      </c>
      <c r="R335" t="s">
        <v>23818</v>
      </c>
      <c r="S335" t="s">
        <v>25</v>
      </c>
      <c r="T335" t="s">
        <v>26</v>
      </c>
    </row>
    <row r="336" spans="1:20" x14ac:dyDescent="0.3">
      <c r="A336" t="s">
        <v>24470</v>
      </c>
      <c r="B336" t="s">
        <v>19</v>
      </c>
      <c r="C336" t="s">
        <v>19001</v>
      </c>
      <c r="D336" t="s">
        <v>20</v>
      </c>
      <c r="E336" t="s">
        <v>21</v>
      </c>
      <c r="F336" t="s">
        <v>22</v>
      </c>
      <c r="G336" s="2">
        <v>46050</v>
      </c>
      <c r="H336" s="2">
        <v>143539175762</v>
      </c>
      <c r="I336">
        <v>46050</v>
      </c>
      <c r="J336">
        <v>29.9</v>
      </c>
      <c r="K336">
        <v>0.69</v>
      </c>
      <c r="L336">
        <v>29.21</v>
      </c>
      <c r="M336" t="s">
        <v>24471</v>
      </c>
      <c r="N336" t="s">
        <v>23</v>
      </c>
      <c r="O336">
        <v>29.9</v>
      </c>
      <c r="P336" t="s">
        <v>24</v>
      </c>
      <c r="Q336" t="s">
        <v>24</v>
      </c>
      <c r="R336" t="s">
        <v>23818</v>
      </c>
      <c r="S336" t="s">
        <v>25</v>
      </c>
      <c r="T336" t="s">
        <v>26</v>
      </c>
    </row>
    <row r="337" spans="1:20" x14ac:dyDescent="0.3">
      <c r="A337" t="s">
        <v>24472</v>
      </c>
      <c r="B337" t="s">
        <v>19</v>
      </c>
      <c r="C337" t="s">
        <v>11410</v>
      </c>
      <c r="D337" t="s">
        <v>27</v>
      </c>
      <c r="E337" t="s">
        <v>21</v>
      </c>
      <c r="F337" t="s">
        <v>22</v>
      </c>
      <c r="G337" s="2">
        <v>46050</v>
      </c>
      <c r="H337" s="2">
        <v>143539175762</v>
      </c>
      <c r="I337">
        <v>46050</v>
      </c>
      <c r="J337">
        <v>128.85</v>
      </c>
      <c r="K337">
        <v>1.98</v>
      </c>
      <c r="L337">
        <v>126.87</v>
      </c>
      <c r="M337" t="s">
        <v>24473</v>
      </c>
      <c r="N337" t="s">
        <v>23</v>
      </c>
      <c r="O337">
        <v>128.85</v>
      </c>
      <c r="P337" t="s">
        <v>24</v>
      </c>
      <c r="Q337" t="s">
        <v>24</v>
      </c>
      <c r="R337" t="s">
        <v>23818</v>
      </c>
      <c r="S337" t="s">
        <v>25</v>
      </c>
      <c r="T337" t="s">
        <v>26</v>
      </c>
    </row>
    <row r="338" spans="1:20" x14ac:dyDescent="0.3">
      <c r="A338" t="s">
        <v>24474</v>
      </c>
      <c r="B338" t="s">
        <v>19</v>
      </c>
      <c r="C338" t="s">
        <v>23525</v>
      </c>
      <c r="D338" t="s">
        <v>27</v>
      </c>
      <c r="E338" t="s">
        <v>21</v>
      </c>
      <c r="F338" t="s">
        <v>22</v>
      </c>
      <c r="G338" s="2">
        <v>46050</v>
      </c>
      <c r="H338" s="2">
        <v>143539175762</v>
      </c>
      <c r="I338">
        <v>46050</v>
      </c>
      <c r="J338">
        <v>64.75</v>
      </c>
      <c r="K338">
        <v>1.1399999999999999</v>
      </c>
      <c r="L338">
        <v>63.61</v>
      </c>
      <c r="M338" t="s">
        <v>24475</v>
      </c>
      <c r="N338" t="s">
        <v>23</v>
      </c>
      <c r="O338">
        <v>64.75</v>
      </c>
      <c r="P338" t="s">
        <v>24</v>
      </c>
      <c r="Q338" t="s">
        <v>24</v>
      </c>
      <c r="R338" t="s">
        <v>23818</v>
      </c>
      <c r="S338" t="s">
        <v>25</v>
      </c>
      <c r="T338" t="s">
        <v>26</v>
      </c>
    </row>
    <row r="339" spans="1:20" x14ac:dyDescent="0.3">
      <c r="A339" t="s">
        <v>24476</v>
      </c>
      <c r="B339" t="s">
        <v>19</v>
      </c>
      <c r="C339" t="s">
        <v>14714</v>
      </c>
      <c r="D339" t="s">
        <v>20</v>
      </c>
      <c r="E339" t="s">
        <v>21</v>
      </c>
      <c r="F339" t="s">
        <v>22</v>
      </c>
      <c r="G339" s="2">
        <v>46050</v>
      </c>
      <c r="H339" s="2">
        <v>143539175762</v>
      </c>
      <c r="I339">
        <v>46050</v>
      </c>
      <c r="J339">
        <v>17.899999999999999</v>
      </c>
      <c r="K339">
        <v>0.53</v>
      </c>
      <c r="L339">
        <v>17.37</v>
      </c>
      <c r="M339" t="s">
        <v>24477</v>
      </c>
      <c r="N339" t="s">
        <v>23</v>
      </c>
      <c r="O339">
        <v>17.899999999999999</v>
      </c>
      <c r="P339" t="s">
        <v>24</v>
      </c>
      <c r="Q339" t="s">
        <v>24</v>
      </c>
      <c r="R339" t="s">
        <v>23818</v>
      </c>
      <c r="S339" t="s">
        <v>25</v>
      </c>
      <c r="T339" t="s">
        <v>26</v>
      </c>
    </row>
    <row r="340" spans="1:20" x14ac:dyDescent="0.3">
      <c r="A340" t="s">
        <v>24478</v>
      </c>
      <c r="B340" t="s">
        <v>19</v>
      </c>
      <c r="C340" t="s">
        <v>22042</v>
      </c>
      <c r="D340" t="s">
        <v>27</v>
      </c>
      <c r="E340" t="s">
        <v>21</v>
      </c>
      <c r="F340" t="s">
        <v>22</v>
      </c>
      <c r="G340" s="2">
        <v>46050</v>
      </c>
      <c r="H340" s="2">
        <v>143539175762</v>
      </c>
      <c r="I340">
        <v>46050</v>
      </c>
      <c r="J340">
        <v>120.42</v>
      </c>
      <c r="K340">
        <v>1.87</v>
      </c>
      <c r="L340">
        <v>118.55</v>
      </c>
      <c r="M340" t="s">
        <v>24479</v>
      </c>
      <c r="N340" t="s">
        <v>23</v>
      </c>
      <c r="O340">
        <v>120.42</v>
      </c>
      <c r="P340" t="s">
        <v>24</v>
      </c>
      <c r="Q340" t="s">
        <v>24</v>
      </c>
      <c r="R340" t="s">
        <v>23818</v>
      </c>
      <c r="S340" t="s">
        <v>25</v>
      </c>
      <c r="T340" t="s">
        <v>26</v>
      </c>
    </row>
    <row r="341" spans="1:20" x14ac:dyDescent="0.3">
      <c r="A341" t="s">
        <v>24480</v>
      </c>
      <c r="B341" t="s">
        <v>28</v>
      </c>
      <c r="C341" t="s">
        <v>13763</v>
      </c>
      <c r="D341" t="s">
        <v>27</v>
      </c>
      <c r="E341" t="s">
        <v>21</v>
      </c>
      <c r="F341" t="s">
        <v>22</v>
      </c>
      <c r="G341" s="2">
        <v>46050</v>
      </c>
      <c r="H341" s="2">
        <v>143539175762</v>
      </c>
      <c r="I341">
        <v>46050</v>
      </c>
      <c r="J341">
        <v>-59.85</v>
      </c>
      <c r="K341">
        <v>0</v>
      </c>
      <c r="L341">
        <v>-59.85</v>
      </c>
      <c r="M341" t="s">
        <v>24481</v>
      </c>
      <c r="N341" t="s">
        <v>23</v>
      </c>
      <c r="O341">
        <v>59.85</v>
      </c>
      <c r="P341" t="s">
        <v>24</v>
      </c>
      <c r="Q341" t="s">
        <v>24</v>
      </c>
      <c r="R341" t="s">
        <v>23818</v>
      </c>
      <c r="S341" t="s">
        <v>25</v>
      </c>
      <c r="T341" t="s">
        <v>26</v>
      </c>
    </row>
    <row r="342" spans="1:20" x14ac:dyDescent="0.3">
      <c r="A342" t="s">
        <v>24482</v>
      </c>
      <c r="B342" t="s">
        <v>19</v>
      </c>
      <c r="C342" t="s">
        <v>13763</v>
      </c>
      <c r="D342" t="s">
        <v>27</v>
      </c>
      <c r="E342" t="s">
        <v>21</v>
      </c>
      <c r="F342" t="s">
        <v>22</v>
      </c>
      <c r="G342" s="2">
        <v>46050</v>
      </c>
      <c r="H342" s="2">
        <v>143539175762</v>
      </c>
      <c r="I342">
        <v>46050</v>
      </c>
      <c r="J342">
        <v>59.85</v>
      </c>
      <c r="K342">
        <v>1.08</v>
      </c>
      <c r="L342">
        <v>58.77</v>
      </c>
      <c r="M342" t="s">
        <v>24481</v>
      </c>
      <c r="N342" t="s">
        <v>23</v>
      </c>
      <c r="O342">
        <v>59.85</v>
      </c>
      <c r="P342" t="s">
        <v>24</v>
      </c>
      <c r="Q342" t="s">
        <v>24</v>
      </c>
      <c r="R342" t="s">
        <v>23818</v>
      </c>
      <c r="S342" t="s">
        <v>25</v>
      </c>
      <c r="T342" t="s">
        <v>26</v>
      </c>
    </row>
    <row r="343" spans="1:20" x14ac:dyDescent="0.3">
      <c r="A343" t="s">
        <v>24483</v>
      </c>
      <c r="B343" t="s">
        <v>19</v>
      </c>
      <c r="C343" t="s">
        <v>16686</v>
      </c>
      <c r="D343" t="s">
        <v>29</v>
      </c>
      <c r="E343" t="s">
        <v>21</v>
      </c>
      <c r="F343" t="s">
        <v>22</v>
      </c>
      <c r="G343" s="2">
        <v>46050</v>
      </c>
      <c r="H343" s="2">
        <v>143539175762</v>
      </c>
      <c r="I343">
        <v>46050</v>
      </c>
      <c r="J343">
        <v>31.9</v>
      </c>
      <c r="K343">
        <v>1.94</v>
      </c>
      <c r="L343">
        <v>29.96</v>
      </c>
      <c r="M343" t="s">
        <v>24484</v>
      </c>
      <c r="N343" t="s">
        <v>30</v>
      </c>
      <c r="O343">
        <v>31.9</v>
      </c>
      <c r="P343" t="s">
        <v>24</v>
      </c>
      <c r="Q343" t="s">
        <v>24</v>
      </c>
      <c r="R343" t="s">
        <v>23818</v>
      </c>
      <c r="S343" t="s">
        <v>25</v>
      </c>
      <c r="T343" t="s">
        <v>26</v>
      </c>
    </row>
    <row r="344" spans="1:20" x14ac:dyDescent="0.3">
      <c r="A344" t="s">
        <v>24485</v>
      </c>
      <c r="B344" t="s">
        <v>19</v>
      </c>
      <c r="C344" t="s">
        <v>14401</v>
      </c>
      <c r="D344" t="s">
        <v>27</v>
      </c>
      <c r="E344" t="s">
        <v>21</v>
      </c>
      <c r="F344" t="s">
        <v>22</v>
      </c>
      <c r="G344" s="2">
        <v>46050</v>
      </c>
      <c r="H344" s="2">
        <v>143539175762</v>
      </c>
      <c r="I344">
        <v>46050</v>
      </c>
      <c r="J344">
        <v>82.8</v>
      </c>
      <c r="K344">
        <v>1.38</v>
      </c>
      <c r="L344">
        <v>81.42</v>
      </c>
      <c r="M344" t="s">
        <v>24486</v>
      </c>
      <c r="N344" t="s">
        <v>23</v>
      </c>
      <c r="O344">
        <v>82.8</v>
      </c>
      <c r="P344" t="s">
        <v>24</v>
      </c>
      <c r="Q344" t="s">
        <v>24</v>
      </c>
      <c r="R344" t="s">
        <v>23818</v>
      </c>
      <c r="S344" t="s">
        <v>25</v>
      </c>
      <c r="T344" t="s">
        <v>26</v>
      </c>
    </row>
    <row r="345" spans="1:20" x14ac:dyDescent="0.3">
      <c r="A345" t="s">
        <v>24487</v>
      </c>
      <c r="B345" t="s">
        <v>19</v>
      </c>
      <c r="C345" t="s">
        <v>17862</v>
      </c>
      <c r="D345" t="s">
        <v>20</v>
      </c>
      <c r="E345" t="s">
        <v>21</v>
      </c>
      <c r="F345" t="s">
        <v>22</v>
      </c>
      <c r="G345" s="2">
        <v>46050</v>
      </c>
      <c r="H345" s="2">
        <v>143539175762</v>
      </c>
      <c r="I345">
        <v>46050</v>
      </c>
      <c r="J345">
        <v>117.9</v>
      </c>
      <c r="K345">
        <v>1.83</v>
      </c>
      <c r="L345">
        <v>116.07</v>
      </c>
      <c r="M345" t="s">
        <v>24488</v>
      </c>
      <c r="N345" t="s">
        <v>23</v>
      </c>
      <c r="O345">
        <v>117.9</v>
      </c>
      <c r="P345" t="s">
        <v>24</v>
      </c>
      <c r="Q345" t="s">
        <v>24</v>
      </c>
      <c r="R345" t="s">
        <v>23818</v>
      </c>
      <c r="S345" t="s">
        <v>25</v>
      </c>
      <c r="T345" t="s">
        <v>26</v>
      </c>
    </row>
    <row r="346" spans="1:20" x14ac:dyDescent="0.3">
      <c r="A346" t="s">
        <v>24489</v>
      </c>
      <c r="B346" t="s">
        <v>19</v>
      </c>
      <c r="C346" t="s">
        <v>9953</v>
      </c>
      <c r="D346" t="s">
        <v>20</v>
      </c>
      <c r="E346" t="s">
        <v>21</v>
      </c>
      <c r="F346" t="s">
        <v>22</v>
      </c>
      <c r="G346" s="2">
        <v>46050</v>
      </c>
      <c r="H346" s="2">
        <v>143539175762</v>
      </c>
      <c r="I346">
        <v>46050</v>
      </c>
      <c r="J346">
        <v>199.9</v>
      </c>
      <c r="K346">
        <v>2.9</v>
      </c>
      <c r="L346">
        <v>197</v>
      </c>
      <c r="M346" t="s">
        <v>24490</v>
      </c>
      <c r="N346" t="s">
        <v>23</v>
      </c>
      <c r="O346">
        <v>199.9</v>
      </c>
      <c r="P346" t="s">
        <v>24</v>
      </c>
      <c r="Q346" t="s">
        <v>24</v>
      </c>
      <c r="R346" t="s">
        <v>23818</v>
      </c>
      <c r="S346" t="s">
        <v>25</v>
      </c>
      <c r="T346" t="s">
        <v>26</v>
      </c>
    </row>
    <row r="347" spans="1:20" x14ac:dyDescent="0.3">
      <c r="A347" t="s">
        <v>24491</v>
      </c>
      <c r="B347" t="s">
        <v>19</v>
      </c>
      <c r="C347" t="s">
        <v>12636</v>
      </c>
      <c r="D347" t="s">
        <v>27</v>
      </c>
      <c r="E347" t="s">
        <v>21</v>
      </c>
      <c r="F347" t="s">
        <v>22</v>
      </c>
      <c r="G347" s="2">
        <v>46050</v>
      </c>
      <c r="H347" s="2">
        <v>143539175762</v>
      </c>
      <c r="I347">
        <v>46050</v>
      </c>
      <c r="J347">
        <v>67.95</v>
      </c>
      <c r="K347">
        <v>1.18</v>
      </c>
      <c r="L347">
        <v>66.77</v>
      </c>
      <c r="M347" t="s">
        <v>24492</v>
      </c>
      <c r="N347" t="s">
        <v>23</v>
      </c>
      <c r="O347">
        <v>67.95</v>
      </c>
      <c r="P347" t="s">
        <v>24</v>
      </c>
      <c r="Q347" t="s">
        <v>24</v>
      </c>
      <c r="R347" t="s">
        <v>23818</v>
      </c>
      <c r="S347" t="s">
        <v>25</v>
      </c>
      <c r="T347" t="s">
        <v>26</v>
      </c>
    </row>
    <row r="348" spans="1:20" x14ac:dyDescent="0.3">
      <c r="A348" t="s">
        <v>24493</v>
      </c>
      <c r="B348" t="s">
        <v>19</v>
      </c>
      <c r="C348" t="s">
        <v>13887</v>
      </c>
      <c r="D348" t="s">
        <v>27</v>
      </c>
      <c r="E348" t="s">
        <v>21</v>
      </c>
      <c r="F348" t="s">
        <v>22</v>
      </c>
      <c r="G348" s="2">
        <v>46050</v>
      </c>
      <c r="H348" s="2">
        <v>143539175762</v>
      </c>
      <c r="I348">
        <v>46050</v>
      </c>
      <c r="J348">
        <v>126.9</v>
      </c>
      <c r="K348">
        <v>1.95</v>
      </c>
      <c r="L348">
        <v>124.95</v>
      </c>
      <c r="M348" t="s">
        <v>24494</v>
      </c>
      <c r="N348" t="s">
        <v>23</v>
      </c>
      <c r="O348">
        <v>126.9</v>
      </c>
      <c r="P348" t="s">
        <v>24</v>
      </c>
      <c r="Q348" t="s">
        <v>24</v>
      </c>
      <c r="R348" t="s">
        <v>23818</v>
      </c>
      <c r="S348" t="s">
        <v>25</v>
      </c>
      <c r="T348" t="s">
        <v>26</v>
      </c>
    </row>
    <row r="349" spans="1:20" x14ac:dyDescent="0.3">
      <c r="A349" t="s">
        <v>24495</v>
      </c>
      <c r="B349" t="s">
        <v>19</v>
      </c>
      <c r="C349" t="s">
        <v>11681</v>
      </c>
      <c r="D349" t="s">
        <v>20</v>
      </c>
      <c r="E349" t="s">
        <v>21</v>
      </c>
      <c r="F349" t="s">
        <v>22</v>
      </c>
      <c r="G349" s="2">
        <v>46050</v>
      </c>
      <c r="H349" s="2">
        <v>143539175762</v>
      </c>
      <c r="I349">
        <v>46050</v>
      </c>
      <c r="J349">
        <v>29.9</v>
      </c>
      <c r="K349">
        <v>0.69</v>
      </c>
      <c r="L349">
        <v>29.21</v>
      </c>
      <c r="M349" t="s">
        <v>24496</v>
      </c>
      <c r="N349" t="s">
        <v>23</v>
      </c>
      <c r="O349">
        <v>29.9</v>
      </c>
      <c r="P349" t="s">
        <v>24</v>
      </c>
      <c r="Q349" t="s">
        <v>24</v>
      </c>
      <c r="R349" t="s">
        <v>23818</v>
      </c>
      <c r="S349" t="s">
        <v>25</v>
      </c>
      <c r="T349" t="s">
        <v>26</v>
      </c>
    </row>
    <row r="350" spans="1:20" x14ac:dyDescent="0.3">
      <c r="A350" t="s">
        <v>24497</v>
      </c>
      <c r="B350" t="s">
        <v>19</v>
      </c>
      <c r="C350" t="s">
        <v>12644</v>
      </c>
      <c r="D350" t="s">
        <v>27</v>
      </c>
      <c r="E350" t="s">
        <v>21</v>
      </c>
      <c r="F350" t="s">
        <v>22</v>
      </c>
      <c r="G350" s="2">
        <v>46050</v>
      </c>
      <c r="H350" s="2">
        <v>143539175762</v>
      </c>
      <c r="I350">
        <v>46050</v>
      </c>
      <c r="J350">
        <v>199.95</v>
      </c>
      <c r="K350">
        <v>2.9</v>
      </c>
      <c r="L350">
        <v>197.05</v>
      </c>
      <c r="M350" t="s">
        <v>24498</v>
      </c>
      <c r="N350" t="s">
        <v>23</v>
      </c>
      <c r="O350">
        <v>199.95</v>
      </c>
      <c r="P350" t="s">
        <v>24</v>
      </c>
      <c r="Q350" t="s">
        <v>24</v>
      </c>
      <c r="R350" t="s">
        <v>23818</v>
      </c>
      <c r="S350" t="s">
        <v>25</v>
      </c>
      <c r="T350" t="s">
        <v>26</v>
      </c>
    </row>
    <row r="351" spans="1:20" x14ac:dyDescent="0.3">
      <c r="A351" t="s">
        <v>24499</v>
      </c>
      <c r="B351" t="s">
        <v>19</v>
      </c>
      <c r="C351" t="s">
        <v>14582</v>
      </c>
      <c r="D351" t="s">
        <v>27</v>
      </c>
      <c r="E351" t="s">
        <v>21</v>
      </c>
      <c r="F351" t="s">
        <v>22</v>
      </c>
      <c r="G351" s="2">
        <v>46050</v>
      </c>
      <c r="H351" s="2">
        <v>143539175762</v>
      </c>
      <c r="I351">
        <v>46050</v>
      </c>
      <c r="J351">
        <v>49.9</v>
      </c>
      <c r="K351">
        <v>0.95</v>
      </c>
      <c r="L351">
        <v>48.95</v>
      </c>
      <c r="M351" t="s">
        <v>24500</v>
      </c>
      <c r="N351" t="s">
        <v>23</v>
      </c>
      <c r="O351">
        <v>49.9</v>
      </c>
      <c r="P351" t="s">
        <v>24</v>
      </c>
      <c r="Q351" t="s">
        <v>24</v>
      </c>
      <c r="R351" t="s">
        <v>23818</v>
      </c>
      <c r="S351" t="s">
        <v>25</v>
      </c>
      <c r="T351" t="s">
        <v>26</v>
      </c>
    </row>
    <row r="352" spans="1:20" x14ac:dyDescent="0.3">
      <c r="A352" t="s">
        <v>24501</v>
      </c>
      <c r="B352" t="s">
        <v>19</v>
      </c>
      <c r="C352" t="s">
        <v>8411</v>
      </c>
      <c r="D352" t="s">
        <v>27</v>
      </c>
      <c r="E352" t="s">
        <v>21</v>
      </c>
      <c r="F352" t="s">
        <v>22</v>
      </c>
      <c r="G352" s="2">
        <v>46050</v>
      </c>
      <c r="H352" s="2">
        <v>143539175762</v>
      </c>
      <c r="I352">
        <v>46050</v>
      </c>
      <c r="J352">
        <v>31.9</v>
      </c>
      <c r="K352">
        <v>0.71</v>
      </c>
      <c r="L352">
        <v>31.19</v>
      </c>
      <c r="M352" t="s">
        <v>24502</v>
      </c>
      <c r="N352" t="s">
        <v>23</v>
      </c>
      <c r="O352">
        <v>31.9</v>
      </c>
      <c r="P352" t="s">
        <v>24</v>
      </c>
      <c r="Q352" t="s">
        <v>24</v>
      </c>
      <c r="R352" t="s">
        <v>23818</v>
      </c>
      <c r="S352" t="s">
        <v>25</v>
      </c>
      <c r="T352" t="s">
        <v>26</v>
      </c>
    </row>
    <row r="353" spans="1:20" x14ac:dyDescent="0.3">
      <c r="A353" t="s">
        <v>24503</v>
      </c>
      <c r="B353" t="s">
        <v>19</v>
      </c>
      <c r="C353" t="s">
        <v>8869</v>
      </c>
      <c r="D353" t="s">
        <v>27</v>
      </c>
      <c r="E353" t="s">
        <v>21</v>
      </c>
      <c r="F353" t="s">
        <v>22</v>
      </c>
      <c r="G353" s="2">
        <v>46050</v>
      </c>
      <c r="H353" s="2">
        <v>143539175762</v>
      </c>
      <c r="I353">
        <v>46050</v>
      </c>
      <c r="J353">
        <v>49.9</v>
      </c>
      <c r="K353">
        <v>0.95</v>
      </c>
      <c r="L353">
        <v>48.95</v>
      </c>
      <c r="M353" t="s">
        <v>24504</v>
      </c>
      <c r="N353" t="s">
        <v>23</v>
      </c>
      <c r="O353">
        <v>49.9</v>
      </c>
      <c r="P353" t="s">
        <v>24</v>
      </c>
      <c r="Q353" t="s">
        <v>24</v>
      </c>
      <c r="R353" t="s">
        <v>23818</v>
      </c>
      <c r="S353" t="s">
        <v>25</v>
      </c>
      <c r="T353" t="s">
        <v>26</v>
      </c>
    </row>
    <row r="354" spans="1:20" x14ac:dyDescent="0.3">
      <c r="A354" t="s">
        <v>24505</v>
      </c>
      <c r="B354" t="s">
        <v>19</v>
      </c>
      <c r="C354" t="s">
        <v>17277</v>
      </c>
      <c r="D354" t="s">
        <v>27</v>
      </c>
      <c r="E354" t="s">
        <v>21</v>
      </c>
      <c r="F354" t="s">
        <v>22</v>
      </c>
      <c r="G354" s="2">
        <v>46050</v>
      </c>
      <c r="H354" s="2">
        <v>143539175762</v>
      </c>
      <c r="I354">
        <v>46050</v>
      </c>
      <c r="J354">
        <v>47.9</v>
      </c>
      <c r="K354">
        <v>0.92</v>
      </c>
      <c r="L354">
        <v>46.98</v>
      </c>
      <c r="M354" t="s">
        <v>24506</v>
      </c>
      <c r="N354" t="s">
        <v>23</v>
      </c>
      <c r="O354">
        <v>47.9</v>
      </c>
      <c r="P354" t="s">
        <v>24</v>
      </c>
      <c r="Q354" t="s">
        <v>24</v>
      </c>
      <c r="R354" t="s">
        <v>23818</v>
      </c>
      <c r="S354" t="s">
        <v>25</v>
      </c>
      <c r="T354" t="s">
        <v>26</v>
      </c>
    </row>
    <row r="355" spans="1:20" x14ac:dyDescent="0.3">
      <c r="A355" t="s">
        <v>24507</v>
      </c>
      <c r="B355" t="s">
        <v>19</v>
      </c>
      <c r="C355" t="s">
        <v>10268</v>
      </c>
      <c r="D355" t="s">
        <v>27</v>
      </c>
      <c r="E355" t="s">
        <v>21</v>
      </c>
      <c r="F355" t="s">
        <v>22</v>
      </c>
      <c r="G355" s="2">
        <v>46050</v>
      </c>
      <c r="H355" s="2">
        <v>143539175762</v>
      </c>
      <c r="I355">
        <v>46050</v>
      </c>
      <c r="J355">
        <v>77.180000000000007</v>
      </c>
      <c r="K355">
        <v>1.3</v>
      </c>
      <c r="L355">
        <v>75.88</v>
      </c>
      <c r="M355" t="s">
        <v>24508</v>
      </c>
      <c r="N355" t="s">
        <v>23</v>
      </c>
      <c r="O355">
        <v>77.180000000000007</v>
      </c>
      <c r="P355" t="s">
        <v>24</v>
      </c>
      <c r="Q355" t="s">
        <v>24</v>
      </c>
      <c r="R355" t="s">
        <v>23818</v>
      </c>
      <c r="S355" t="s">
        <v>25</v>
      </c>
      <c r="T355" t="s">
        <v>26</v>
      </c>
    </row>
    <row r="356" spans="1:20" x14ac:dyDescent="0.3">
      <c r="A356" t="s">
        <v>24509</v>
      </c>
      <c r="B356" t="s">
        <v>19</v>
      </c>
      <c r="C356" t="s">
        <v>12907</v>
      </c>
      <c r="D356" t="s">
        <v>20</v>
      </c>
      <c r="E356" t="s">
        <v>21</v>
      </c>
      <c r="F356" t="s">
        <v>22</v>
      </c>
      <c r="G356" s="2">
        <v>46050</v>
      </c>
      <c r="H356" s="2">
        <v>143539175762</v>
      </c>
      <c r="I356">
        <v>46050</v>
      </c>
      <c r="J356">
        <v>99.95</v>
      </c>
      <c r="K356">
        <v>1.6</v>
      </c>
      <c r="L356">
        <v>98.35</v>
      </c>
      <c r="M356" t="s">
        <v>24510</v>
      </c>
      <c r="N356" t="s">
        <v>23</v>
      </c>
      <c r="O356">
        <v>99.95</v>
      </c>
      <c r="P356" t="s">
        <v>24</v>
      </c>
      <c r="Q356" t="s">
        <v>24</v>
      </c>
      <c r="R356" t="s">
        <v>23818</v>
      </c>
      <c r="S356" t="s">
        <v>25</v>
      </c>
      <c r="T356" t="s">
        <v>26</v>
      </c>
    </row>
    <row r="357" spans="1:20" x14ac:dyDescent="0.3">
      <c r="A357" t="s">
        <v>24511</v>
      </c>
      <c r="B357" t="s">
        <v>19</v>
      </c>
      <c r="C357" t="s">
        <v>12564</v>
      </c>
      <c r="D357" t="s">
        <v>29</v>
      </c>
      <c r="E357" t="s">
        <v>21</v>
      </c>
      <c r="F357" t="s">
        <v>22</v>
      </c>
      <c r="G357" s="2">
        <v>46050</v>
      </c>
      <c r="H357" s="2">
        <v>143539175762</v>
      </c>
      <c r="I357">
        <v>46050</v>
      </c>
      <c r="J357">
        <v>265.32</v>
      </c>
      <c r="K357">
        <v>13.59</v>
      </c>
      <c r="L357">
        <v>251.73</v>
      </c>
      <c r="M357" t="s">
        <v>24512</v>
      </c>
      <c r="N357" t="s">
        <v>30</v>
      </c>
      <c r="O357">
        <v>265.32</v>
      </c>
      <c r="P357" t="s">
        <v>24</v>
      </c>
      <c r="Q357" t="s">
        <v>24</v>
      </c>
      <c r="R357" t="s">
        <v>23818</v>
      </c>
      <c r="S357" t="s">
        <v>25</v>
      </c>
      <c r="T357" t="s">
        <v>26</v>
      </c>
    </row>
    <row r="358" spans="1:20" x14ac:dyDescent="0.3">
      <c r="A358" t="s">
        <v>24513</v>
      </c>
      <c r="B358" t="s">
        <v>19</v>
      </c>
      <c r="C358" t="s">
        <v>19899</v>
      </c>
      <c r="D358" t="s">
        <v>29</v>
      </c>
      <c r="E358" t="s">
        <v>21</v>
      </c>
      <c r="F358" t="s">
        <v>22</v>
      </c>
      <c r="G358" s="2">
        <v>46050</v>
      </c>
      <c r="H358" s="2">
        <v>143539175762</v>
      </c>
      <c r="I358">
        <v>46050</v>
      </c>
      <c r="J358">
        <v>44.9</v>
      </c>
      <c r="K358">
        <v>2.59</v>
      </c>
      <c r="L358">
        <v>42.31</v>
      </c>
      <c r="M358" t="s">
        <v>24514</v>
      </c>
      <c r="N358" t="s">
        <v>30</v>
      </c>
      <c r="O358">
        <v>44.9</v>
      </c>
      <c r="P358" t="s">
        <v>24</v>
      </c>
      <c r="Q358" t="s">
        <v>24</v>
      </c>
      <c r="R358" t="s">
        <v>23818</v>
      </c>
      <c r="S358" t="s">
        <v>25</v>
      </c>
      <c r="T358" t="s">
        <v>26</v>
      </c>
    </row>
    <row r="359" spans="1:20" x14ac:dyDescent="0.3">
      <c r="A359" t="s">
        <v>24515</v>
      </c>
      <c r="B359" t="s">
        <v>19</v>
      </c>
      <c r="C359" t="s">
        <v>9359</v>
      </c>
      <c r="D359" t="s">
        <v>27</v>
      </c>
      <c r="E359" t="s">
        <v>21</v>
      </c>
      <c r="F359" t="s">
        <v>22</v>
      </c>
      <c r="G359" s="2">
        <v>46050</v>
      </c>
      <c r="H359" s="2">
        <v>143539175762</v>
      </c>
      <c r="I359">
        <v>46050</v>
      </c>
      <c r="J359">
        <v>179.91</v>
      </c>
      <c r="K359">
        <v>2.64</v>
      </c>
      <c r="L359">
        <v>177.27</v>
      </c>
      <c r="M359" t="s">
        <v>24516</v>
      </c>
      <c r="N359" t="s">
        <v>23</v>
      </c>
      <c r="O359">
        <v>179.91</v>
      </c>
      <c r="P359" t="s">
        <v>24</v>
      </c>
      <c r="Q359" t="s">
        <v>24</v>
      </c>
      <c r="R359" t="s">
        <v>23818</v>
      </c>
      <c r="S359" t="s">
        <v>25</v>
      </c>
      <c r="T359" t="s">
        <v>26</v>
      </c>
    </row>
    <row r="360" spans="1:20" x14ac:dyDescent="0.3">
      <c r="A360" t="s">
        <v>24517</v>
      </c>
      <c r="B360" t="s">
        <v>19</v>
      </c>
      <c r="C360" t="s">
        <v>19296</v>
      </c>
      <c r="D360" t="s">
        <v>27</v>
      </c>
      <c r="E360" t="s">
        <v>21</v>
      </c>
      <c r="F360" t="s">
        <v>22</v>
      </c>
      <c r="G360" s="2">
        <v>46050</v>
      </c>
      <c r="H360" s="2">
        <v>143539175762</v>
      </c>
      <c r="I360">
        <v>46050</v>
      </c>
      <c r="J360">
        <v>29.9</v>
      </c>
      <c r="K360">
        <v>0.69</v>
      </c>
      <c r="L360">
        <v>29.21</v>
      </c>
      <c r="M360" t="s">
        <v>24518</v>
      </c>
      <c r="N360" t="s">
        <v>23</v>
      </c>
      <c r="O360">
        <v>29.9</v>
      </c>
      <c r="P360" t="s">
        <v>24</v>
      </c>
      <c r="Q360" t="s">
        <v>24</v>
      </c>
      <c r="R360" t="s">
        <v>23818</v>
      </c>
      <c r="S360" t="s">
        <v>25</v>
      </c>
      <c r="T360" t="s">
        <v>26</v>
      </c>
    </row>
    <row r="361" spans="1:20" x14ac:dyDescent="0.3">
      <c r="A361" t="s">
        <v>24519</v>
      </c>
      <c r="B361" t="s">
        <v>28</v>
      </c>
      <c r="C361" t="s">
        <v>15730</v>
      </c>
      <c r="D361" t="s">
        <v>29</v>
      </c>
      <c r="E361" t="s">
        <v>21</v>
      </c>
      <c r="F361" t="s">
        <v>22</v>
      </c>
      <c r="G361" s="2">
        <v>46049</v>
      </c>
      <c r="H361" s="2">
        <v>143414133074</v>
      </c>
      <c r="I361">
        <v>46046</v>
      </c>
      <c r="J361">
        <v>-99.95</v>
      </c>
      <c r="K361">
        <v>0</v>
      </c>
      <c r="L361">
        <v>-99.95</v>
      </c>
      <c r="M361" t="s">
        <v>24520</v>
      </c>
      <c r="N361" t="s">
        <v>30</v>
      </c>
      <c r="O361">
        <v>99.95</v>
      </c>
      <c r="P361" t="s">
        <v>24</v>
      </c>
      <c r="Q361" t="s">
        <v>24</v>
      </c>
      <c r="R361" t="s">
        <v>23818</v>
      </c>
      <c r="S361" t="s">
        <v>25</v>
      </c>
      <c r="T361" t="s">
        <v>26</v>
      </c>
    </row>
    <row r="362" spans="1:20" x14ac:dyDescent="0.3">
      <c r="A362" t="s">
        <v>24521</v>
      </c>
      <c r="B362" t="s">
        <v>19</v>
      </c>
      <c r="C362" t="s">
        <v>19736</v>
      </c>
      <c r="D362" t="s">
        <v>27</v>
      </c>
      <c r="E362" t="s">
        <v>21</v>
      </c>
      <c r="F362" t="s">
        <v>22</v>
      </c>
      <c r="G362" s="2">
        <v>46050</v>
      </c>
      <c r="H362" s="2">
        <v>143539175762</v>
      </c>
      <c r="I362">
        <v>46050</v>
      </c>
      <c r="J362">
        <v>115.97</v>
      </c>
      <c r="K362">
        <v>1.81</v>
      </c>
      <c r="L362">
        <v>114.16</v>
      </c>
      <c r="M362" t="s">
        <v>24522</v>
      </c>
      <c r="N362" t="s">
        <v>23</v>
      </c>
      <c r="O362">
        <v>115.97</v>
      </c>
      <c r="P362" t="s">
        <v>24</v>
      </c>
      <c r="Q362" t="s">
        <v>24</v>
      </c>
      <c r="R362" t="s">
        <v>23818</v>
      </c>
      <c r="S362" t="s">
        <v>25</v>
      </c>
      <c r="T362" t="s">
        <v>26</v>
      </c>
    </row>
    <row r="363" spans="1:20" x14ac:dyDescent="0.3">
      <c r="A363" t="s">
        <v>24523</v>
      </c>
      <c r="B363" t="s">
        <v>19</v>
      </c>
      <c r="C363" t="s">
        <v>16074</v>
      </c>
      <c r="D363" t="s">
        <v>29</v>
      </c>
      <c r="E363" t="s">
        <v>21</v>
      </c>
      <c r="F363" t="s">
        <v>22</v>
      </c>
      <c r="G363" s="2">
        <v>46050</v>
      </c>
      <c r="H363" s="2">
        <v>143539175762</v>
      </c>
      <c r="I363">
        <v>46050</v>
      </c>
      <c r="J363">
        <v>84.95</v>
      </c>
      <c r="K363">
        <v>4.59</v>
      </c>
      <c r="L363">
        <v>80.36</v>
      </c>
      <c r="M363" t="s">
        <v>24524</v>
      </c>
      <c r="N363" t="s">
        <v>30</v>
      </c>
      <c r="O363">
        <v>84.95</v>
      </c>
      <c r="P363" t="s">
        <v>24</v>
      </c>
      <c r="Q363" t="s">
        <v>24</v>
      </c>
      <c r="R363" t="s">
        <v>23818</v>
      </c>
      <c r="S363" t="s">
        <v>25</v>
      </c>
      <c r="T363" t="s">
        <v>26</v>
      </c>
    </row>
    <row r="364" spans="1:20" x14ac:dyDescent="0.3">
      <c r="A364" t="s">
        <v>24525</v>
      </c>
      <c r="B364" t="s">
        <v>19</v>
      </c>
      <c r="C364" t="s">
        <v>10323</v>
      </c>
      <c r="D364" t="s">
        <v>27</v>
      </c>
      <c r="E364" t="s">
        <v>21</v>
      </c>
      <c r="F364" t="s">
        <v>22</v>
      </c>
      <c r="G364" s="2">
        <v>46050</v>
      </c>
      <c r="H364" s="2">
        <v>143539175762</v>
      </c>
      <c r="I364">
        <v>46050</v>
      </c>
      <c r="J364">
        <v>47.9</v>
      </c>
      <c r="K364">
        <v>0.92</v>
      </c>
      <c r="L364">
        <v>46.98</v>
      </c>
      <c r="M364" t="s">
        <v>24526</v>
      </c>
      <c r="N364" t="s">
        <v>23</v>
      </c>
      <c r="O364">
        <v>47.9</v>
      </c>
      <c r="P364" t="s">
        <v>24</v>
      </c>
      <c r="Q364" t="s">
        <v>24</v>
      </c>
      <c r="R364" t="s">
        <v>23818</v>
      </c>
      <c r="S364" t="s">
        <v>25</v>
      </c>
      <c r="T364" t="s">
        <v>26</v>
      </c>
    </row>
    <row r="365" spans="1:20" x14ac:dyDescent="0.3">
      <c r="A365" t="s">
        <v>24527</v>
      </c>
      <c r="B365" t="s">
        <v>19</v>
      </c>
      <c r="C365" t="s">
        <v>23710</v>
      </c>
      <c r="D365" t="s">
        <v>20</v>
      </c>
      <c r="E365" t="s">
        <v>21</v>
      </c>
      <c r="F365" t="s">
        <v>22</v>
      </c>
      <c r="G365" s="2">
        <v>46050</v>
      </c>
      <c r="H365" s="2">
        <v>143539175762</v>
      </c>
      <c r="I365">
        <v>46050</v>
      </c>
      <c r="J365">
        <v>117.9</v>
      </c>
      <c r="K365">
        <v>1.83</v>
      </c>
      <c r="L365">
        <v>116.07</v>
      </c>
      <c r="M365" t="s">
        <v>24528</v>
      </c>
      <c r="N365" t="s">
        <v>23</v>
      </c>
      <c r="O365">
        <v>117.9</v>
      </c>
      <c r="P365" t="s">
        <v>24</v>
      </c>
      <c r="Q365" t="s">
        <v>24</v>
      </c>
      <c r="R365" t="s">
        <v>23818</v>
      </c>
      <c r="S365" t="s">
        <v>25</v>
      </c>
      <c r="T365" t="s">
        <v>26</v>
      </c>
    </row>
    <row r="366" spans="1:20" x14ac:dyDescent="0.3">
      <c r="A366" t="s">
        <v>24529</v>
      </c>
      <c r="B366" t="s">
        <v>19</v>
      </c>
      <c r="C366" t="s">
        <v>23785</v>
      </c>
      <c r="D366" t="s">
        <v>27</v>
      </c>
      <c r="E366" t="s">
        <v>21</v>
      </c>
      <c r="F366" t="s">
        <v>22</v>
      </c>
      <c r="G366" s="2">
        <v>46050</v>
      </c>
      <c r="H366" s="2">
        <v>143539175762</v>
      </c>
      <c r="I366">
        <v>46050</v>
      </c>
      <c r="J366">
        <v>40.86</v>
      </c>
      <c r="K366">
        <v>0.83</v>
      </c>
      <c r="L366">
        <v>40.03</v>
      </c>
      <c r="M366" t="s">
        <v>24530</v>
      </c>
      <c r="N366" t="s">
        <v>23</v>
      </c>
      <c r="O366">
        <v>40.86</v>
      </c>
      <c r="P366" t="s">
        <v>24</v>
      </c>
      <c r="Q366" t="s">
        <v>24</v>
      </c>
      <c r="R366" t="s">
        <v>23818</v>
      </c>
      <c r="S366" t="s">
        <v>25</v>
      </c>
      <c r="T366" t="s">
        <v>26</v>
      </c>
    </row>
    <row r="367" spans="1:20" x14ac:dyDescent="0.3">
      <c r="A367" t="s">
        <v>24531</v>
      </c>
      <c r="B367" t="s">
        <v>19</v>
      </c>
      <c r="C367" t="s">
        <v>22895</v>
      </c>
      <c r="D367" t="s">
        <v>20</v>
      </c>
      <c r="E367" t="s">
        <v>21</v>
      </c>
      <c r="F367" t="s">
        <v>22</v>
      </c>
      <c r="G367" s="2">
        <v>46050</v>
      </c>
      <c r="H367" s="2">
        <v>143539175762</v>
      </c>
      <c r="I367">
        <v>46050</v>
      </c>
      <c r="J367">
        <v>189.68</v>
      </c>
      <c r="K367">
        <v>2.77</v>
      </c>
      <c r="L367">
        <v>186.91</v>
      </c>
      <c r="M367" t="s">
        <v>24532</v>
      </c>
      <c r="N367" t="s">
        <v>23</v>
      </c>
      <c r="O367">
        <v>189.68</v>
      </c>
      <c r="P367" t="s">
        <v>24</v>
      </c>
      <c r="Q367" t="s">
        <v>24</v>
      </c>
      <c r="R367" t="s">
        <v>23818</v>
      </c>
      <c r="S367" t="s">
        <v>25</v>
      </c>
      <c r="T367" t="s">
        <v>26</v>
      </c>
    </row>
    <row r="368" spans="1:20" x14ac:dyDescent="0.3">
      <c r="A368" t="s">
        <v>24533</v>
      </c>
      <c r="B368" t="s">
        <v>19</v>
      </c>
      <c r="C368" t="s">
        <v>18925</v>
      </c>
      <c r="D368" t="s">
        <v>27</v>
      </c>
      <c r="E368" t="s">
        <v>21</v>
      </c>
      <c r="F368" t="s">
        <v>22</v>
      </c>
      <c r="G368" s="2">
        <v>46050</v>
      </c>
      <c r="H368" s="2">
        <v>143539175762</v>
      </c>
      <c r="I368">
        <v>46050</v>
      </c>
      <c r="J368">
        <v>222.08</v>
      </c>
      <c r="K368">
        <v>3.19</v>
      </c>
      <c r="L368">
        <v>218.89</v>
      </c>
      <c r="M368" t="s">
        <v>24534</v>
      </c>
      <c r="N368" t="s">
        <v>23</v>
      </c>
      <c r="O368">
        <v>222.08</v>
      </c>
      <c r="P368" t="s">
        <v>24</v>
      </c>
      <c r="Q368" t="s">
        <v>24</v>
      </c>
      <c r="R368" t="s">
        <v>23818</v>
      </c>
      <c r="S368" t="s">
        <v>25</v>
      </c>
      <c r="T368" t="s">
        <v>26</v>
      </c>
    </row>
    <row r="369" spans="1:20" x14ac:dyDescent="0.3">
      <c r="A369" t="s">
        <v>24535</v>
      </c>
      <c r="B369" t="s">
        <v>19</v>
      </c>
      <c r="C369" t="s">
        <v>13525</v>
      </c>
      <c r="D369" t="s">
        <v>20</v>
      </c>
      <c r="E369" t="s">
        <v>21</v>
      </c>
      <c r="F369" t="s">
        <v>22</v>
      </c>
      <c r="G369" s="2">
        <v>46050</v>
      </c>
      <c r="H369" s="2">
        <v>143539175762</v>
      </c>
      <c r="I369">
        <v>46050</v>
      </c>
      <c r="J369">
        <v>88.97</v>
      </c>
      <c r="K369">
        <v>1.46</v>
      </c>
      <c r="L369">
        <v>87.51</v>
      </c>
      <c r="M369" t="s">
        <v>24536</v>
      </c>
      <c r="N369" t="s">
        <v>23</v>
      </c>
      <c r="O369">
        <v>88.97</v>
      </c>
      <c r="P369" t="s">
        <v>24</v>
      </c>
      <c r="Q369" t="s">
        <v>24</v>
      </c>
      <c r="R369" t="s">
        <v>23818</v>
      </c>
      <c r="S369" t="s">
        <v>25</v>
      </c>
      <c r="T369" t="s">
        <v>26</v>
      </c>
    </row>
    <row r="370" spans="1:20" x14ac:dyDescent="0.3">
      <c r="A370" t="s">
        <v>24537</v>
      </c>
      <c r="B370" t="s">
        <v>19</v>
      </c>
      <c r="C370" t="s">
        <v>17516</v>
      </c>
      <c r="D370" t="s">
        <v>27</v>
      </c>
      <c r="E370" t="s">
        <v>21</v>
      </c>
      <c r="F370" t="s">
        <v>22</v>
      </c>
      <c r="G370" s="2">
        <v>46050</v>
      </c>
      <c r="H370" s="2">
        <v>143539175762</v>
      </c>
      <c r="I370">
        <v>46050</v>
      </c>
      <c r="J370">
        <v>114.95</v>
      </c>
      <c r="K370">
        <v>1.79</v>
      </c>
      <c r="L370">
        <v>113.16</v>
      </c>
      <c r="M370" t="s">
        <v>24538</v>
      </c>
      <c r="N370" t="s">
        <v>23</v>
      </c>
      <c r="O370">
        <v>114.95</v>
      </c>
      <c r="P370" t="s">
        <v>24</v>
      </c>
      <c r="Q370" t="s">
        <v>24</v>
      </c>
      <c r="R370" t="s">
        <v>23818</v>
      </c>
      <c r="S370" t="s">
        <v>25</v>
      </c>
      <c r="T370" t="s">
        <v>26</v>
      </c>
    </row>
    <row r="371" spans="1:20" x14ac:dyDescent="0.3">
      <c r="A371" t="s">
        <v>24539</v>
      </c>
      <c r="B371" t="s">
        <v>19</v>
      </c>
      <c r="C371" t="s">
        <v>23670</v>
      </c>
      <c r="D371" t="s">
        <v>27</v>
      </c>
      <c r="E371" t="s">
        <v>21</v>
      </c>
      <c r="F371" t="s">
        <v>22</v>
      </c>
      <c r="G371" s="2">
        <v>46050</v>
      </c>
      <c r="H371" s="2">
        <v>143539175762</v>
      </c>
      <c r="I371">
        <v>46050</v>
      </c>
      <c r="J371">
        <v>89.82</v>
      </c>
      <c r="K371">
        <v>1.47</v>
      </c>
      <c r="L371">
        <v>88.35</v>
      </c>
      <c r="M371" t="s">
        <v>24540</v>
      </c>
      <c r="N371" t="s">
        <v>23</v>
      </c>
      <c r="O371">
        <v>89.82</v>
      </c>
      <c r="P371" t="s">
        <v>24</v>
      </c>
      <c r="Q371" t="s">
        <v>24</v>
      </c>
      <c r="R371" t="s">
        <v>23818</v>
      </c>
      <c r="S371" t="s">
        <v>25</v>
      </c>
      <c r="T371" t="s">
        <v>26</v>
      </c>
    </row>
    <row r="372" spans="1:20" x14ac:dyDescent="0.3">
      <c r="A372" t="s">
        <v>24541</v>
      </c>
      <c r="B372" t="s">
        <v>19</v>
      </c>
      <c r="C372" t="s">
        <v>13788</v>
      </c>
      <c r="D372" t="s">
        <v>27</v>
      </c>
      <c r="E372" t="s">
        <v>21</v>
      </c>
      <c r="F372" t="s">
        <v>22</v>
      </c>
      <c r="G372" s="2">
        <v>46050</v>
      </c>
      <c r="H372" s="2">
        <v>143539175762</v>
      </c>
      <c r="I372">
        <v>46050</v>
      </c>
      <c r="J372">
        <v>175.41</v>
      </c>
      <c r="K372">
        <v>2.58</v>
      </c>
      <c r="L372">
        <v>172.83</v>
      </c>
      <c r="M372" t="s">
        <v>24542</v>
      </c>
      <c r="N372" t="s">
        <v>23</v>
      </c>
      <c r="O372">
        <v>175.41</v>
      </c>
      <c r="P372" t="s">
        <v>24</v>
      </c>
      <c r="Q372" t="s">
        <v>24</v>
      </c>
      <c r="R372" t="s">
        <v>23818</v>
      </c>
      <c r="S372" t="s">
        <v>25</v>
      </c>
      <c r="T372" t="s">
        <v>26</v>
      </c>
    </row>
    <row r="373" spans="1:20" x14ac:dyDescent="0.3">
      <c r="A373" t="s">
        <v>24543</v>
      </c>
      <c r="B373" t="s">
        <v>19</v>
      </c>
      <c r="C373" t="s">
        <v>20339</v>
      </c>
      <c r="D373" t="s">
        <v>27</v>
      </c>
      <c r="E373" t="s">
        <v>21</v>
      </c>
      <c r="F373" t="s">
        <v>22</v>
      </c>
      <c r="G373" s="2">
        <v>46050</v>
      </c>
      <c r="H373" s="2">
        <v>143539175762</v>
      </c>
      <c r="I373">
        <v>46050</v>
      </c>
      <c r="J373">
        <v>63.9</v>
      </c>
      <c r="K373">
        <v>1.1299999999999999</v>
      </c>
      <c r="L373">
        <v>62.77</v>
      </c>
      <c r="M373" t="s">
        <v>24544</v>
      </c>
      <c r="N373" t="s">
        <v>23</v>
      </c>
      <c r="O373">
        <v>63.9</v>
      </c>
      <c r="P373" t="s">
        <v>24</v>
      </c>
      <c r="Q373" t="s">
        <v>24</v>
      </c>
      <c r="R373" t="s">
        <v>23818</v>
      </c>
      <c r="S373" t="s">
        <v>25</v>
      </c>
      <c r="T373" t="s">
        <v>26</v>
      </c>
    </row>
    <row r="374" spans="1:20" x14ac:dyDescent="0.3">
      <c r="A374" t="s">
        <v>24545</v>
      </c>
      <c r="B374" t="s">
        <v>19</v>
      </c>
      <c r="C374" t="s">
        <v>13162</v>
      </c>
      <c r="D374" t="s">
        <v>20</v>
      </c>
      <c r="E374" t="s">
        <v>21</v>
      </c>
      <c r="F374" t="s">
        <v>22</v>
      </c>
      <c r="G374" s="2">
        <v>46050</v>
      </c>
      <c r="H374" s="2">
        <v>143539175762</v>
      </c>
      <c r="I374">
        <v>46050</v>
      </c>
      <c r="J374">
        <v>37.9</v>
      </c>
      <c r="K374">
        <v>1.17</v>
      </c>
      <c r="L374">
        <v>36.729999999999997</v>
      </c>
      <c r="M374" t="s">
        <v>24546</v>
      </c>
      <c r="N374" t="s">
        <v>23</v>
      </c>
      <c r="O374">
        <v>37.9</v>
      </c>
      <c r="P374" t="s">
        <v>24</v>
      </c>
      <c r="Q374" t="s">
        <v>24</v>
      </c>
      <c r="R374" t="s">
        <v>23818</v>
      </c>
      <c r="S374" t="s">
        <v>25</v>
      </c>
      <c r="T374" t="s">
        <v>26</v>
      </c>
    </row>
    <row r="375" spans="1:20" x14ac:dyDescent="0.3">
      <c r="A375" t="s">
        <v>24547</v>
      </c>
      <c r="B375" t="s">
        <v>19</v>
      </c>
      <c r="C375" t="s">
        <v>9681</v>
      </c>
      <c r="D375" t="s">
        <v>20</v>
      </c>
      <c r="E375" t="s">
        <v>21</v>
      </c>
      <c r="F375" t="s">
        <v>22</v>
      </c>
      <c r="G375" s="2">
        <v>46050</v>
      </c>
      <c r="H375" s="2">
        <v>143539175762</v>
      </c>
      <c r="I375">
        <v>46050</v>
      </c>
      <c r="J375">
        <v>75.900000000000006</v>
      </c>
      <c r="K375">
        <v>1.29</v>
      </c>
      <c r="L375">
        <v>74.61</v>
      </c>
      <c r="M375" t="s">
        <v>24548</v>
      </c>
      <c r="N375" t="s">
        <v>23</v>
      </c>
      <c r="O375">
        <v>75.900000000000006</v>
      </c>
      <c r="P375" t="s">
        <v>24</v>
      </c>
      <c r="Q375" t="s">
        <v>24</v>
      </c>
      <c r="R375" t="s">
        <v>23818</v>
      </c>
      <c r="S375" t="s">
        <v>25</v>
      </c>
      <c r="T375" t="s">
        <v>26</v>
      </c>
    </row>
    <row r="376" spans="1:20" x14ac:dyDescent="0.3">
      <c r="A376" t="s">
        <v>24549</v>
      </c>
      <c r="B376" t="s">
        <v>19</v>
      </c>
      <c r="C376" t="s">
        <v>22050</v>
      </c>
      <c r="D376" t="s">
        <v>20</v>
      </c>
      <c r="E376" t="s">
        <v>21</v>
      </c>
      <c r="F376" t="s">
        <v>22</v>
      </c>
      <c r="G376" s="2">
        <v>46050</v>
      </c>
      <c r="H376" s="2">
        <v>143539175762</v>
      </c>
      <c r="I376">
        <v>46050</v>
      </c>
      <c r="J376">
        <v>49.9</v>
      </c>
      <c r="K376">
        <v>0.95</v>
      </c>
      <c r="L376">
        <v>48.95</v>
      </c>
      <c r="M376" t="s">
        <v>24550</v>
      </c>
      <c r="N376" t="s">
        <v>23</v>
      </c>
      <c r="O376">
        <v>49.9</v>
      </c>
      <c r="P376" t="s">
        <v>24</v>
      </c>
      <c r="Q376" t="s">
        <v>24</v>
      </c>
      <c r="R376" t="s">
        <v>23818</v>
      </c>
      <c r="S376" t="s">
        <v>25</v>
      </c>
      <c r="T376" t="s">
        <v>26</v>
      </c>
    </row>
    <row r="377" spans="1:20" x14ac:dyDescent="0.3">
      <c r="A377" t="s">
        <v>24551</v>
      </c>
      <c r="B377" t="s">
        <v>19</v>
      </c>
      <c r="C377" t="s">
        <v>22058</v>
      </c>
      <c r="D377" t="s">
        <v>27</v>
      </c>
      <c r="E377" t="s">
        <v>21</v>
      </c>
      <c r="F377" t="s">
        <v>22</v>
      </c>
      <c r="G377" s="2">
        <v>46050</v>
      </c>
      <c r="H377" s="2">
        <v>143539175762</v>
      </c>
      <c r="I377">
        <v>46050</v>
      </c>
      <c r="J377">
        <v>44.85</v>
      </c>
      <c r="K377">
        <v>0.88</v>
      </c>
      <c r="L377">
        <v>43.97</v>
      </c>
      <c r="M377" t="s">
        <v>24552</v>
      </c>
      <c r="N377" t="s">
        <v>23</v>
      </c>
      <c r="O377">
        <v>44.85</v>
      </c>
      <c r="P377" t="s">
        <v>24</v>
      </c>
      <c r="Q377" t="s">
        <v>24</v>
      </c>
      <c r="R377" t="s">
        <v>23818</v>
      </c>
      <c r="S377" t="s">
        <v>25</v>
      </c>
      <c r="T377" t="s">
        <v>26</v>
      </c>
    </row>
    <row r="378" spans="1:20" x14ac:dyDescent="0.3">
      <c r="A378" t="s">
        <v>24553</v>
      </c>
      <c r="B378" t="s">
        <v>28</v>
      </c>
      <c r="C378" t="s">
        <v>21689</v>
      </c>
      <c r="D378" t="s">
        <v>20</v>
      </c>
      <c r="E378" t="s">
        <v>21</v>
      </c>
      <c r="F378" t="s">
        <v>22</v>
      </c>
      <c r="G378" s="2">
        <v>46050</v>
      </c>
      <c r="H378" s="2">
        <v>143539175762</v>
      </c>
      <c r="I378">
        <v>46050</v>
      </c>
      <c r="J378">
        <v>-75.900000000000006</v>
      </c>
      <c r="K378">
        <v>0</v>
      </c>
      <c r="L378">
        <v>-75.900000000000006</v>
      </c>
      <c r="M378" t="s">
        <v>24554</v>
      </c>
      <c r="N378" t="s">
        <v>23</v>
      </c>
      <c r="O378">
        <v>75.900000000000006</v>
      </c>
      <c r="P378" t="s">
        <v>24</v>
      </c>
      <c r="Q378" t="s">
        <v>24</v>
      </c>
      <c r="R378" t="s">
        <v>23818</v>
      </c>
      <c r="S378" t="s">
        <v>25</v>
      </c>
      <c r="T378" t="s">
        <v>26</v>
      </c>
    </row>
    <row r="379" spans="1:20" x14ac:dyDescent="0.3">
      <c r="A379" t="s">
        <v>24555</v>
      </c>
      <c r="B379" t="s">
        <v>19</v>
      </c>
      <c r="C379" t="s">
        <v>21689</v>
      </c>
      <c r="D379" t="s">
        <v>20</v>
      </c>
      <c r="E379" t="s">
        <v>21</v>
      </c>
      <c r="F379" t="s">
        <v>22</v>
      </c>
      <c r="G379" s="2">
        <v>46050</v>
      </c>
      <c r="H379" s="2">
        <v>143539175762</v>
      </c>
      <c r="I379">
        <v>46050</v>
      </c>
      <c r="J379">
        <v>75.900000000000006</v>
      </c>
      <c r="K379">
        <v>1.29</v>
      </c>
      <c r="L379">
        <v>74.61</v>
      </c>
      <c r="M379" t="s">
        <v>24554</v>
      </c>
      <c r="N379" t="s">
        <v>23</v>
      </c>
      <c r="O379">
        <v>75.900000000000006</v>
      </c>
      <c r="P379" t="s">
        <v>24</v>
      </c>
      <c r="Q379" t="s">
        <v>24</v>
      </c>
      <c r="R379" t="s">
        <v>23818</v>
      </c>
      <c r="S379" t="s">
        <v>25</v>
      </c>
      <c r="T379" t="s">
        <v>26</v>
      </c>
    </row>
    <row r="380" spans="1:20" x14ac:dyDescent="0.3">
      <c r="A380" t="s">
        <v>24556</v>
      </c>
      <c r="B380" t="s">
        <v>19</v>
      </c>
      <c r="C380" t="s">
        <v>16023</v>
      </c>
      <c r="D380" t="s">
        <v>20</v>
      </c>
      <c r="E380" t="s">
        <v>21</v>
      </c>
      <c r="F380" t="s">
        <v>22</v>
      </c>
      <c r="G380" s="2">
        <v>46050</v>
      </c>
      <c r="H380" s="2">
        <v>143539175762</v>
      </c>
      <c r="I380">
        <v>46050</v>
      </c>
      <c r="J380">
        <v>299.85000000000002</v>
      </c>
      <c r="K380">
        <v>4.2</v>
      </c>
      <c r="L380">
        <v>295.64999999999998</v>
      </c>
      <c r="M380" t="s">
        <v>24557</v>
      </c>
      <c r="N380" t="s">
        <v>23</v>
      </c>
      <c r="O380">
        <v>299.85000000000002</v>
      </c>
      <c r="P380" t="s">
        <v>24</v>
      </c>
      <c r="Q380" t="s">
        <v>24</v>
      </c>
      <c r="R380" t="s">
        <v>23818</v>
      </c>
      <c r="S380" t="s">
        <v>25</v>
      </c>
      <c r="T380" t="s">
        <v>26</v>
      </c>
    </row>
    <row r="381" spans="1:20" x14ac:dyDescent="0.3">
      <c r="A381" t="s">
        <v>24558</v>
      </c>
      <c r="B381" t="s">
        <v>19</v>
      </c>
      <c r="C381" t="s">
        <v>21589</v>
      </c>
      <c r="D381" t="s">
        <v>20</v>
      </c>
      <c r="E381" t="s">
        <v>21</v>
      </c>
      <c r="F381" t="s">
        <v>22</v>
      </c>
      <c r="G381" s="2">
        <v>46050</v>
      </c>
      <c r="H381" s="2">
        <v>143539175762</v>
      </c>
      <c r="I381">
        <v>46050</v>
      </c>
      <c r="J381">
        <v>269.85000000000002</v>
      </c>
      <c r="K381">
        <v>3.81</v>
      </c>
      <c r="L381">
        <v>266.04000000000002</v>
      </c>
      <c r="M381" t="s">
        <v>24559</v>
      </c>
      <c r="N381" t="s">
        <v>23</v>
      </c>
      <c r="O381">
        <v>269.85000000000002</v>
      </c>
      <c r="P381" t="s">
        <v>24</v>
      </c>
      <c r="Q381" t="s">
        <v>24</v>
      </c>
      <c r="R381" t="s">
        <v>23818</v>
      </c>
      <c r="S381" t="s">
        <v>25</v>
      </c>
      <c r="T381" t="s">
        <v>26</v>
      </c>
    </row>
    <row r="382" spans="1:20" x14ac:dyDescent="0.3">
      <c r="A382" t="s">
        <v>24560</v>
      </c>
      <c r="B382" t="s">
        <v>19</v>
      </c>
      <c r="C382" t="s">
        <v>15722</v>
      </c>
      <c r="D382" t="s">
        <v>27</v>
      </c>
      <c r="E382" t="s">
        <v>21</v>
      </c>
      <c r="F382" t="s">
        <v>22</v>
      </c>
      <c r="G382" s="2">
        <v>46050</v>
      </c>
      <c r="H382" s="2">
        <v>143539175762</v>
      </c>
      <c r="I382">
        <v>46050</v>
      </c>
      <c r="J382">
        <v>99.95</v>
      </c>
      <c r="K382">
        <v>1.6</v>
      </c>
      <c r="L382">
        <v>98.35</v>
      </c>
      <c r="M382" t="s">
        <v>24561</v>
      </c>
      <c r="N382" t="s">
        <v>23</v>
      </c>
      <c r="O382">
        <v>99.95</v>
      </c>
      <c r="P382" t="s">
        <v>24</v>
      </c>
      <c r="Q382" t="s">
        <v>24</v>
      </c>
      <c r="R382" t="s">
        <v>23818</v>
      </c>
      <c r="S382" t="s">
        <v>25</v>
      </c>
      <c r="T382" t="s">
        <v>26</v>
      </c>
    </row>
    <row r="383" spans="1:20" x14ac:dyDescent="0.3">
      <c r="A383" t="s">
        <v>24562</v>
      </c>
      <c r="B383" t="s">
        <v>19</v>
      </c>
      <c r="C383" t="s">
        <v>13722</v>
      </c>
      <c r="D383" t="s">
        <v>20</v>
      </c>
      <c r="E383" t="s">
        <v>21</v>
      </c>
      <c r="F383" t="s">
        <v>22</v>
      </c>
      <c r="G383" s="2">
        <v>46050</v>
      </c>
      <c r="H383" s="2">
        <v>143539175762</v>
      </c>
      <c r="I383">
        <v>46050</v>
      </c>
      <c r="J383">
        <v>179.91</v>
      </c>
      <c r="K383">
        <v>2.64</v>
      </c>
      <c r="L383">
        <v>177.27</v>
      </c>
      <c r="M383" t="s">
        <v>24563</v>
      </c>
      <c r="N383" t="s">
        <v>23</v>
      </c>
      <c r="O383">
        <v>179.91</v>
      </c>
      <c r="P383" t="s">
        <v>24</v>
      </c>
      <c r="Q383" t="s">
        <v>24</v>
      </c>
      <c r="R383" t="s">
        <v>23818</v>
      </c>
      <c r="S383" t="s">
        <v>25</v>
      </c>
      <c r="T383" t="s">
        <v>26</v>
      </c>
    </row>
    <row r="384" spans="1:20" x14ac:dyDescent="0.3">
      <c r="A384" t="s">
        <v>24564</v>
      </c>
      <c r="B384" t="s">
        <v>19</v>
      </c>
      <c r="C384" t="s">
        <v>8443</v>
      </c>
      <c r="D384" t="s">
        <v>27</v>
      </c>
      <c r="E384" t="s">
        <v>21</v>
      </c>
      <c r="F384" t="s">
        <v>22</v>
      </c>
      <c r="G384" s="2">
        <v>46050</v>
      </c>
      <c r="H384" s="2">
        <v>143539175762</v>
      </c>
      <c r="I384">
        <v>46050</v>
      </c>
      <c r="J384">
        <v>89.9</v>
      </c>
      <c r="K384">
        <v>1.47</v>
      </c>
      <c r="L384">
        <v>88.43</v>
      </c>
      <c r="M384" t="s">
        <v>24565</v>
      </c>
      <c r="N384" t="s">
        <v>23</v>
      </c>
      <c r="O384">
        <v>89.9</v>
      </c>
      <c r="P384" t="s">
        <v>24</v>
      </c>
      <c r="Q384" t="s">
        <v>24</v>
      </c>
      <c r="R384" t="s">
        <v>23818</v>
      </c>
      <c r="S384" t="s">
        <v>25</v>
      </c>
      <c r="T384" t="s">
        <v>26</v>
      </c>
    </row>
    <row r="385" spans="1:20" x14ac:dyDescent="0.3">
      <c r="A385" t="s">
        <v>24566</v>
      </c>
      <c r="B385" t="s">
        <v>19</v>
      </c>
      <c r="C385" t="s">
        <v>13352</v>
      </c>
      <c r="D385" t="s">
        <v>20</v>
      </c>
      <c r="E385" t="s">
        <v>21</v>
      </c>
      <c r="F385" t="s">
        <v>22</v>
      </c>
      <c r="G385" s="2">
        <v>46050</v>
      </c>
      <c r="H385" s="2">
        <v>143539175762</v>
      </c>
      <c r="I385">
        <v>46050</v>
      </c>
      <c r="J385">
        <v>118.9</v>
      </c>
      <c r="K385">
        <v>1.85</v>
      </c>
      <c r="L385">
        <v>117.05</v>
      </c>
      <c r="M385" t="s">
        <v>24567</v>
      </c>
      <c r="N385" t="s">
        <v>23</v>
      </c>
      <c r="O385">
        <v>118.9</v>
      </c>
      <c r="P385" t="s">
        <v>24</v>
      </c>
      <c r="Q385" t="s">
        <v>24</v>
      </c>
      <c r="R385" t="s">
        <v>23818</v>
      </c>
      <c r="S385" t="s">
        <v>25</v>
      </c>
      <c r="T385" t="s">
        <v>26</v>
      </c>
    </row>
    <row r="386" spans="1:20" x14ac:dyDescent="0.3">
      <c r="A386" t="s">
        <v>24568</v>
      </c>
      <c r="B386" t="s">
        <v>19</v>
      </c>
      <c r="C386" t="s">
        <v>10448</v>
      </c>
      <c r="D386" t="s">
        <v>29</v>
      </c>
      <c r="E386" t="s">
        <v>21</v>
      </c>
      <c r="F386" t="s">
        <v>22</v>
      </c>
      <c r="G386" s="2">
        <v>46050</v>
      </c>
      <c r="H386" s="2">
        <v>143539175762</v>
      </c>
      <c r="I386">
        <v>46050</v>
      </c>
      <c r="J386">
        <v>77.31</v>
      </c>
      <c r="K386">
        <v>4.21</v>
      </c>
      <c r="L386">
        <v>73.099999999999994</v>
      </c>
      <c r="M386" t="s">
        <v>24569</v>
      </c>
      <c r="N386" t="s">
        <v>30</v>
      </c>
      <c r="O386">
        <v>77.31</v>
      </c>
      <c r="P386" t="s">
        <v>24</v>
      </c>
      <c r="Q386" t="s">
        <v>24</v>
      </c>
      <c r="R386" t="s">
        <v>23818</v>
      </c>
      <c r="S386" t="s">
        <v>25</v>
      </c>
      <c r="T386" t="s">
        <v>26</v>
      </c>
    </row>
    <row r="387" spans="1:20" x14ac:dyDescent="0.3">
      <c r="A387" t="s">
        <v>24570</v>
      </c>
      <c r="B387" t="s">
        <v>19</v>
      </c>
      <c r="C387" t="s">
        <v>18612</v>
      </c>
      <c r="D387" t="s">
        <v>27</v>
      </c>
      <c r="E387" t="s">
        <v>21</v>
      </c>
      <c r="F387" t="s">
        <v>22</v>
      </c>
      <c r="G387" s="2">
        <v>46050</v>
      </c>
      <c r="H387" s="2">
        <v>143539175762</v>
      </c>
      <c r="I387">
        <v>46050</v>
      </c>
      <c r="J387">
        <v>44.85</v>
      </c>
      <c r="K387">
        <v>0.88</v>
      </c>
      <c r="L387">
        <v>43.97</v>
      </c>
      <c r="M387" t="s">
        <v>24571</v>
      </c>
      <c r="N387" t="s">
        <v>23</v>
      </c>
      <c r="O387">
        <v>44.85</v>
      </c>
      <c r="P387" t="s">
        <v>24</v>
      </c>
      <c r="Q387" t="s">
        <v>24</v>
      </c>
      <c r="R387" t="s">
        <v>23818</v>
      </c>
      <c r="S387" t="s">
        <v>25</v>
      </c>
      <c r="T387" t="s">
        <v>26</v>
      </c>
    </row>
    <row r="388" spans="1:20" x14ac:dyDescent="0.3">
      <c r="A388" t="s">
        <v>24572</v>
      </c>
      <c r="B388" t="s">
        <v>19</v>
      </c>
      <c r="C388" t="s">
        <v>23769</v>
      </c>
      <c r="D388" t="s">
        <v>27</v>
      </c>
      <c r="E388" t="s">
        <v>21</v>
      </c>
      <c r="F388" t="s">
        <v>22</v>
      </c>
      <c r="G388" s="2">
        <v>46050</v>
      </c>
      <c r="H388" s="2">
        <v>143539175762</v>
      </c>
      <c r="I388">
        <v>46050</v>
      </c>
      <c r="J388">
        <v>52.9</v>
      </c>
      <c r="K388">
        <v>0.99</v>
      </c>
      <c r="L388">
        <v>51.91</v>
      </c>
      <c r="M388" t="s">
        <v>24573</v>
      </c>
      <c r="N388" t="s">
        <v>23</v>
      </c>
      <c r="O388">
        <v>52.9</v>
      </c>
      <c r="P388" t="s">
        <v>24</v>
      </c>
      <c r="Q388" t="s">
        <v>24</v>
      </c>
      <c r="R388" t="s">
        <v>23818</v>
      </c>
      <c r="S388" t="s">
        <v>25</v>
      </c>
      <c r="T388" t="s">
        <v>26</v>
      </c>
    </row>
    <row r="389" spans="1:20" x14ac:dyDescent="0.3">
      <c r="A389" t="s">
        <v>24574</v>
      </c>
      <c r="B389" t="s">
        <v>19</v>
      </c>
      <c r="C389" t="s">
        <v>12306</v>
      </c>
      <c r="D389" t="s">
        <v>20</v>
      </c>
      <c r="E389" t="s">
        <v>21</v>
      </c>
      <c r="F389" t="s">
        <v>22</v>
      </c>
      <c r="G389" s="2">
        <v>46050</v>
      </c>
      <c r="H389" s="2">
        <v>143539175762</v>
      </c>
      <c r="I389">
        <v>46050</v>
      </c>
      <c r="J389">
        <v>29.9</v>
      </c>
      <c r="K389">
        <v>0.69</v>
      </c>
      <c r="L389">
        <v>29.21</v>
      </c>
      <c r="M389" t="s">
        <v>24575</v>
      </c>
      <c r="N389" t="s">
        <v>23</v>
      </c>
      <c r="O389">
        <v>29.9</v>
      </c>
      <c r="P389" t="s">
        <v>24</v>
      </c>
      <c r="Q389" t="s">
        <v>24</v>
      </c>
      <c r="R389" t="s">
        <v>23818</v>
      </c>
      <c r="S389" t="s">
        <v>25</v>
      </c>
      <c r="T389" t="s">
        <v>26</v>
      </c>
    </row>
    <row r="390" spans="1:20" x14ac:dyDescent="0.3">
      <c r="A390" t="s">
        <v>24576</v>
      </c>
      <c r="B390" t="s">
        <v>19</v>
      </c>
      <c r="C390" t="s">
        <v>15624</v>
      </c>
      <c r="D390" t="s">
        <v>20</v>
      </c>
      <c r="E390" t="s">
        <v>21</v>
      </c>
      <c r="F390" t="s">
        <v>22</v>
      </c>
      <c r="G390" s="2">
        <v>46050</v>
      </c>
      <c r="H390" s="2">
        <v>143539175762</v>
      </c>
      <c r="I390">
        <v>46050</v>
      </c>
      <c r="J390">
        <v>37.9</v>
      </c>
      <c r="K390">
        <v>0.79</v>
      </c>
      <c r="L390">
        <v>37.11</v>
      </c>
      <c r="M390" t="s">
        <v>24577</v>
      </c>
      <c r="N390" t="s">
        <v>23</v>
      </c>
      <c r="O390">
        <v>37.9</v>
      </c>
      <c r="P390" t="s">
        <v>24</v>
      </c>
      <c r="Q390" t="s">
        <v>24</v>
      </c>
      <c r="R390" t="s">
        <v>23818</v>
      </c>
      <c r="S390" t="s">
        <v>25</v>
      </c>
      <c r="T390" t="s">
        <v>26</v>
      </c>
    </row>
    <row r="391" spans="1:20" x14ac:dyDescent="0.3">
      <c r="A391" t="s">
        <v>24578</v>
      </c>
      <c r="B391" t="s">
        <v>19</v>
      </c>
      <c r="C391" t="s">
        <v>12572</v>
      </c>
      <c r="D391" t="s">
        <v>20</v>
      </c>
      <c r="E391" t="s">
        <v>21</v>
      </c>
      <c r="F391" t="s">
        <v>22</v>
      </c>
      <c r="G391" s="2">
        <v>46050</v>
      </c>
      <c r="H391" s="2">
        <v>143539175762</v>
      </c>
      <c r="I391">
        <v>46050</v>
      </c>
      <c r="J391">
        <v>29.9</v>
      </c>
      <c r="K391">
        <v>0.69</v>
      </c>
      <c r="L391">
        <v>29.21</v>
      </c>
      <c r="M391" t="s">
        <v>24579</v>
      </c>
      <c r="N391" t="s">
        <v>23</v>
      </c>
      <c r="O391">
        <v>29.9</v>
      </c>
      <c r="P391" t="s">
        <v>24</v>
      </c>
      <c r="Q391" t="s">
        <v>24</v>
      </c>
      <c r="R391" t="s">
        <v>23818</v>
      </c>
      <c r="S391" t="s">
        <v>25</v>
      </c>
      <c r="T391" t="s">
        <v>26</v>
      </c>
    </row>
    <row r="392" spans="1:20" x14ac:dyDescent="0.3">
      <c r="A392" t="s">
        <v>24580</v>
      </c>
      <c r="B392" t="s">
        <v>19</v>
      </c>
      <c r="C392" t="s">
        <v>18261</v>
      </c>
      <c r="D392" t="s">
        <v>20</v>
      </c>
      <c r="E392" t="s">
        <v>21</v>
      </c>
      <c r="F392" t="s">
        <v>22</v>
      </c>
      <c r="G392" s="2">
        <v>46050</v>
      </c>
      <c r="H392" s="2">
        <v>143539175762</v>
      </c>
      <c r="I392">
        <v>46050</v>
      </c>
      <c r="J392">
        <v>37.9</v>
      </c>
      <c r="K392">
        <v>0.79</v>
      </c>
      <c r="L392">
        <v>37.11</v>
      </c>
      <c r="M392" t="s">
        <v>24581</v>
      </c>
      <c r="N392" t="s">
        <v>23</v>
      </c>
      <c r="O392">
        <v>37.9</v>
      </c>
      <c r="P392" t="s">
        <v>24</v>
      </c>
      <c r="Q392" t="s">
        <v>24</v>
      </c>
      <c r="R392" t="s">
        <v>23818</v>
      </c>
      <c r="S392" t="s">
        <v>25</v>
      </c>
      <c r="T392" t="s">
        <v>26</v>
      </c>
    </row>
    <row r="393" spans="1:20" x14ac:dyDescent="0.3">
      <c r="A393" t="s">
        <v>24582</v>
      </c>
      <c r="B393" t="s">
        <v>19</v>
      </c>
      <c r="C393" t="s">
        <v>19609</v>
      </c>
      <c r="D393" t="s">
        <v>20</v>
      </c>
      <c r="E393" t="s">
        <v>21</v>
      </c>
      <c r="F393" t="s">
        <v>22</v>
      </c>
      <c r="G393" s="2">
        <v>46050</v>
      </c>
      <c r="H393" s="2">
        <v>143539175762</v>
      </c>
      <c r="I393">
        <v>46050</v>
      </c>
      <c r="J393">
        <v>323.01</v>
      </c>
      <c r="K393">
        <v>4.5</v>
      </c>
      <c r="L393">
        <v>318.51</v>
      </c>
      <c r="M393" t="s">
        <v>24583</v>
      </c>
      <c r="N393" t="s">
        <v>23</v>
      </c>
      <c r="O393">
        <v>323.01</v>
      </c>
      <c r="P393" t="s">
        <v>24</v>
      </c>
      <c r="Q393" t="s">
        <v>24</v>
      </c>
      <c r="R393" t="s">
        <v>23818</v>
      </c>
      <c r="S393" t="s">
        <v>25</v>
      </c>
      <c r="T393" t="s">
        <v>26</v>
      </c>
    </row>
    <row r="394" spans="1:20" x14ac:dyDescent="0.3">
      <c r="A394" t="s">
        <v>24584</v>
      </c>
      <c r="B394" t="s">
        <v>19</v>
      </c>
      <c r="C394" t="s">
        <v>11362</v>
      </c>
      <c r="D394" t="s">
        <v>27</v>
      </c>
      <c r="E394" t="s">
        <v>21</v>
      </c>
      <c r="F394" t="s">
        <v>22</v>
      </c>
      <c r="G394" s="2">
        <v>46050</v>
      </c>
      <c r="H394" s="2">
        <v>143539175762</v>
      </c>
      <c r="I394">
        <v>46050</v>
      </c>
      <c r="J394">
        <v>37.85</v>
      </c>
      <c r="K394">
        <v>0.79</v>
      </c>
      <c r="L394">
        <v>37.06</v>
      </c>
      <c r="M394" t="s">
        <v>24585</v>
      </c>
      <c r="N394" t="s">
        <v>23</v>
      </c>
      <c r="O394">
        <v>37.85</v>
      </c>
      <c r="P394" t="s">
        <v>24</v>
      </c>
      <c r="Q394" t="s">
        <v>24</v>
      </c>
      <c r="R394" t="s">
        <v>23818</v>
      </c>
      <c r="S394" t="s">
        <v>25</v>
      </c>
      <c r="T394" t="s">
        <v>26</v>
      </c>
    </row>
    <row r="395" spans="1:20" x14ac:dyDescent="0.3">
      <c r="A395" t="s">
        <v>24586</v>
      </c>
      <c r="B395" t="s">
        <v>19</v>
      </c>
      <c r="C395" t="s">
        <v>19500</v>
      </c>
      <c r="D395" t="s">
        <v>27</v>
      </c>
      <c r="E395" t="s">
        <v>21</v>
      </c>
      <c r="F395" t="s">
        <v>22</v>
      </c>
      <c r="G395" s="2">
        <v>46050</v>
      </c>
      <c r="H395" s="2">
        <v>143539175762</v>
      </c>
      <c r="I395">
        <v>46050</v>
      </c>
      <c r="J395">
        <v>29.9</v>
      </c>
      <c r="K395">
        <v>0.69</v>
      </c>
      <c r="L395">
        <v>29.21</v>
      </c>
      <c r="M395" t="s">
        <v>24587</v>
      </c>
      <c r="N395" t="s">
        <v>23</v>
      </c>
      <c r="O395">
        <v>29.9</v>
      </c>
      <c r="P395" t="s">
        <v>24</v>
      </c>
      <c r="Q395" t="s">
        <v>24</v>
      </c>
      <c r="R395" t="s">
        <v>23818</v>
      </c>
      <c r="S395" t="s">
        <v>25</v>
      </c>
      <c r="T395" t="s">
        <v>26</v>
      </c>
    </row>
    <row r="396" spans="1:20" x14ac:dyDescent="0.3">
      <c r="A396" t="s">
        <v>24588</v>
      </c>
      <c r="B396" t="s">
        <v>28</v>
      </c>
      <c r="C396" t="s">
        <v>8756</v>
      </c>
      <c r="D396" t="s">
        <v>27</v>
      </c>
      <c r="E396" t="s">
        <v>21</v>
      </c>
      <c r="F396" t="s">
        <v>22</v>
      </c>
      <c r="G396" s="2">
        <v>46049</v>
      </c>
      <c r="H396" s="2">
        <v>143414133074</v>
      </c>
      <c r="I396">
        <v>46045</v>
      </c>
      <c r="J396">
        <v>-85.9</v>
      </c>
      <c r="K396">
        <v>0</v>
      </c>
      <c r="L396">
        <v>-85.9</v>
      </c>
      <c r="M396" t="s">
        <v>24589</v>
      </c>
      <c r="N396" t="s">
        <v>23</v>
      </c>
      <c r="O396">
        <v>85.9</v>
      </c>
      <c r="P396" t="s">
        <v>24</v>
      </c>
      <c r="Q396" t="s">
        <v>24</v>
      </c>
      <c r="R396" t="s">
        <v>23818</v>
      </c>
      <c r="S396" t="s">
        <v>25</v>
      </c>
      <c r="T396" t="s">
        <v>26</v>
      </c>
    </row>
    <row r="397" spans="1:20" x14ac:dyDescent="0.3">
      <c r="A397" t="s">
        <v>24590</v>
      </c>
      <c r="B397" t="s">
        <v>19</v>
      </c>
      <c r="C397" t="s">
        <v>12492</v>
      </c>
      <c r="D397" t="s">
        <v>20</v>
      </c>
      <c r="E397" t="s">
        <v>21</v>
      </c>
      <c r="F397" t="s">
        <v>22</v>
      </c>
      <c r="G397" s="2">
        <v>46050</v>
      </c>
      <c r="H397" s="2">
        <v>143539175762</v>
      </c>
      <c r="I397">
        <v>46050</v>
      </c>
      <c r="J397">
        <v>31.9</v>
      </c>
      <c r="K397">
        <v>0.71</v>
      </c>
      <c r="L397">
        <v>31.19</v>
      </c>
      <c r="M397" t="s">
        <v>24591</v>
      </c>
      <c r="N397" t="s">
        <v>23</v>
      </c>
      <c r="O397">
        <v>31.9</v>
      </c>
      <c r="P397" t="s">
        <v>24</v>
      </c>
      <c r="Q397" t="s">
        <v>24</v>
      </c>
      <c r="R397" t="s">
        <v>23818</v>
      </c>
      <c r="S397" t="s">
        <v>25</v>
      </c>
      <c r="T397" t="s">
        <v>26</v>
      </c>
    </row>
    <row r="398" spans="1:20" x14ac:dyDescent="0.3">
      <c r="A398" t="s">
        <v>24592</v>
      </c>
      <c r="B398" t="s">
        <v>19</v>
      </c>
      <c r="C398" t="s">
        <v>16224</v>
      </c>
      <c r="D398" t="s">
        <v>27</v>
      </c>
      <c r="E398" t="s">
        <v>21</v>
      </c>
      <c r="F398" t="s">
        <v>22</v>
      </c>
      <c r="G398" s="2">
        <v>46050</v>
      </c>
      <c r="H398" s="2">
        <v>143539175762</v>
      </c>
      <c r="I398">
        <v>46050</v>
      </c>
      <c r="J398">
        <v>941.58</v>
      </c>
      <c r="K398">
        <v>12.54</v>
      </c>
      <c r="L398">
        <v>929.04</v>
      </c>
      <c r="M398" t="s">
        <v>24593</v>
      </c>
      <c r="N398" t="s">
        <v>23</v>
      </c>
      <c r="O398">
        <v>941.58</v>
      </c>
      <c r="P398" t="s">
        <v>24</v>
      </c>
      <c r="Q398" t="s">
        <v>24</v>
      </c>
      <c r="R398" t="s">
        <v>23818</v>
      </c>
      <c r="S398" t="s">
        <v>25</v>
      </c>
      <c r="T398" t="s">
        <v>26</v>
      </c>
    </row>
    <row r="399" spans="1:20" x14ac:dyDescent="0.3">
      <c r="A399" t="s">
        <v>24594</v>
      </c>
      <c r="B399" t="s">
        <v>19</v>
      </c>
      <c r="C399" t="s">
        <v>8907</v>
      </c>
      <c r="D399" t="s">
        <v>27</v>
      </c>
      <c r="E399" t="s">
        <v>21</v>
      </c>
      <c r="F399" t="s">
        <v>22</v>
      </c>
      <c r="G399" s="2">
        <v>46050</v>
      </c>
      <c r="H399" s="2">
        <v>143539175762</v>
      </c>
      <c r="I399">
        <v>46050</v>
      </c>
      <c r="J399">
        <v>162.80000000000001</v>
      </c>
      <c r="K399">
        <v>2.42</v>
      </c>
      <c r="L399">
        <v>160.38</v>
      </c>
      <c r="M399" t="s">
        <v>24595</v>
      </c>
      <c r="N399" t="s">
        <v>23</v>
      </c>
      <c r="O399">
        <v>162.80000000000001</v>
      </c>
      <c r="P399" t="s">
        <v>24</v>
      </c>
      <c r="Q399" t="s">
        <v>24</v>
      </c>
      <c r="R399" t="s">
        <v>23818</v>
      </c>
      <c r="S399" t="s">
        <v>25</v>
      </c>
      <c r="T399" t="s">
        <v>26</v>
      </c>
    </row>
    <row r="400" spans="1:20" x14ac:dyDescent="0.3">
      <c r="A400" t="s">
        <v>24596</v>
      </c>
      <c r="B400" t="s">
        <v>28</v>
      </c>
      <c r="C400" t="s">
        <v>8795</v>
      </c>
      <c r="D400" t="s">
        <v>27</v>
      </c>
      <c r="E400" t="s">
        <v>21</v>
      </c>
      <c r="F400" t="s">
        <v>22</v>
      </c>
      <c r="G400" s="2">
        <v>46050</v>
      </c>
      <c r="H400" s="2">
        <v>143539175762</v>
      </c>
      <c r="I400">
        <v>46050</v>
      </c>
      <c r="J400">
        <v>-232.8</v>
      </c>
      <c r="K400">
        <v>0</v>
      </c>
      <c r="L400">
        <v>-232.8</v>
      </c>
      <c r="M400" t="s">
        <v>24597</v>
      </c>
      <c r="N400" t="s">
        <v>23</v>
      </c>
      <c r="O400">
        <v>232.8</v>
      </c>
      <c r="P400" t="s">
        <v>24</v>
      </c>
      <c r="Q400" t="s">
        <v>24</v>
      </c>
      <c r="R400" t="s">
        <v>23818</v>
      </c>
      <c r="S400" t="s">
        <v>25</v>
      </c>
      <c r="T400" t="s">
        <v>26</v>
      </c>
    </row>
    <row r="401" spans="1:20" x14ac:dyDescent="0.3">
      <c r="A401" t="s">
        <v>24598</v>
      </c>
      <c r="B401" t="s">
        <v>19</v>
      </c>
      <c r="C401" t="s">
        <v>8795</v>
      </c>
      <c r="D401" t="s">
        <v>27</v>
      </c>
      <c r="E401" t="s">
        <v>21</v>
      </c>
      <c r="F401" t="s">
        <v>22</v>
      </c>
      <c r="G401" s="2">
        <v>46050</v>
      </c>
      <c r="H401" s="2">
        <v>143539175762</v>
      </c>
      <c r="I401">
        <v>46050</v>
      </c>
      <c r="J401">
        <v>232.8</v>
      </c>
      <c r="K401">
        <v>3.33</v>
      </c>
      <c r="L401">
        <v>229.47</v>
      </c>
      <c r="M401" t="s">
        <v>24597</v>
      </c>
      <c r="N401" t="s">
        <v>23</v>
      </c>
      <c r="O401">
        <v>232.8</v>
      </c>
      <c r="P401" t="s">
        <v>24</v>
      </c>
      <c r="Q401" t="s">
        <v>24</v>
      </c>
      <c r="R401" t="s">
        <v>23818</v>
      </c>
      <c r="S401" t="s">
        <v>25</v>
      </c>
      <c r="T401" t="s">
        <v>26</v>
      </c>
    </row>
    <row r="402" spans="1:20" x14ac:dyDescent="0.3">
      <c r="A402" t="s">
        <v>24599</v>
      </c>
      <c r="B402" t="s">
        <v>24600</v>
      </c>
      <c r="C402" t="s">
        <v>24601</v>
      </c>
      <c r="D402" t="s">
        <v>29</v>
      </c>
      <c r="E402" t="s">
        <v>21</v>
      </c>
      <c r="F402" t="s">
        <v>22</v>
      </c>
      <c r="G402" s="2">
        <v>46049</v>
      </c>
      <c r="H402" s="2">
        <v>143414133074</v>
      </c>
      <c r="I402">
        <v>46045</v>
      </c>
      <c r="J402">
        <v>67.95</v>
      </c>
      <c r="K402">
        <v>-15</v>
      </c>
      <c r="L402">
        <v>82.95</v>
      </c>
      <c r="M402" t="s">
        <v>24602</v>
      </c>
      <c r="N402" t="s">
        <v>30</v>
      </c>
      <c r="O402">
        <v>163.08000000000001</v>
      </c>
      <c r="P402" t="s">
        <v>24</v>
      </c>
      <c r="Q402" t="s">
        <v>24</v>
      </c>
      <c r="R402" t="s">
        <v>23818</v>
      </c>
      <c r="S402" t="s">
        <v>25</v>
      </c>
      <c r="T402" t="s">
        <v>26</v>
      </c>
    </row>
    <row r="403" spans="1:20" x14ac:dyDescent="0.3">
      <c r="A403" t="s">
        <v>24603</v>
      </c>
      <c r="B403" t="s">
        <v>19</v>
      </c>
      <c r="C403" t="s">
        <v>20899</v>
      </c>
      <c r="D403" t="s">
        <v>27</v>
      </c>
      <c r="E403" t="s">
        <v>21</v>
      </c>
      <c r="F403" t="s">
        <v>22</v>
      </c>
      <c r="G403" s="2">
        <v>46050</v>
      </c>
      <c r="H403" s="2">
        <v>143539175762</v>
      </c>
      <c r="I403">
        <v>46050</v>
      </c>
      <c r="J403">
        <v>44.9</v>
      </c>
      <c r="K403">
        <v>0.88</v>
      </c>
      <c r="L403">
        <v>44.02</v>
      </c>
      <c r="M403" t="s">
        <v>24604</v>
      </c>
      <c r="N403" t="s">
        <v>23</v>
      </c>
      <c r="O403">
        <v>44.9</v>
      </c>
      <c r="P403" t="s">
        <v>24</v>
      </c>
      <c r="Q403" t="s">
        <v>24</v>
      </c>
      <c r="R403" t="s">
        <v>23818</v>
      </c>
      <c r="S403" t="s">
        <v>25</v>
      </c>
      <c r="T403" t="s">
        <v>26</v>
      </c>
    </row>
    <row r="404" spans="1:20" x14ac:dyDescent="0.3">
      <c r="A404" t="s">
        <v>24605</v>
      </c>
      <c r="B404" t="s">
        <v>19</v>
      </c>
      <c r="C404" t="s">
        <v>20859</v>
      </c>
      <c r="D404" t="s">
        <v>27</v>
      </c>
      <c r="E404" t="s">
        <v>21</v>
      </c>
      <c r="F404" t="s">
        <v>22</v>
      </c>
      <c r="G404" s="2">
        <v>46050</v>
      </c>
      <c r="H404" s="2">
        <v>143539175762</v>
      </c>
      <c r="I404">
        <v>46050</v>
      </c>
      <c r="J404">
        <v>24.9</v>
      </c>
      <c r="K404">
        <v>0.62</v>
      </c>
      <c r="L404">
        <v>24.28</v>
      </c>
      <c r="M404" t="s">
        <v>24606</v>
      </c>
      <c r="N404" t="s">
        <v>23</v>
      </c>
      <c r="O404">
        <v>24.9</v>
      </c>
      <c r="P404" t="s">
        <v>24</v>
      </c>
      <c r="Q404" t="s">
        <v>24</v>
      </c>
      <c r="R404" t="s">
        <v>23818</v>
      </c>
      <c r="S404" t="s">
        <v>25</v>
      </c>
      <c r="T404" t="s">
        <v>26</v>
      </c>
    </row>
    <row r="405" spans="1:20" x14ac:dyDescent="0.3">
      <c r="A405" t="s">
        <v>24607</v>
      </c>
      <c r="B405" t="s">
        <v>19</v>
      </c>
      <c r="C405" t="s">
        <v>9932</v>
      </c>
      <c r="D405" t="s">
        <v>27</v>
      </c>
      <c r="E405" t="s">
        <v>21</v>
      </c>
      <c r="F405" t="s">
        <v>22</v>
      </c>
      <c r="G405" s="2">
        <v>46050</v>
      </c>
      <c r="H405" s="2">
        <v>143539175762</v>
      </c>
      <c r="I405">
        <v>46050</v>
      </c>
      <c r="J405">
        <v>53.9</v>
      </c>
      <c r="K405">
        <v>1</v>
      </c>
      <c r="L405">
        <v>52.9</v>
      </c>
      <c r="M405" t="s">
        <v>24608</v>
      </c>
      <c r="N405" t="s">
        <v>23</v>
      </c>
      <c r="O405">
        <v>53.9</v>
      </c>
      <c r="P405" t="s">
        <v>24</v>
      </c>
      <c r="Q405" t="s">
        <v>24</v>
      </c>
      <c r="R405" t="s">
        <v>23818</v>
      </c>
      <c r="S405" t="s">
        <v>25</v>
      </c>
      <c r="T405" t="s">
        <v>26</v>
      </c>
    </row>
    <row r="406" spans="1:20" x14ac:dyDescent="0.3">
      <c r="A406" t="s">
        <v>24609</v>
      </c>
      <c r="B406" t="s">
        <v>28</v>
      </c>
      <c r="C406" t="s">
        <v>18163</v>
      </c>
      <c r="D406" t="s">
        <v>27</v>
      </c>
      <c r="E406" t="s">
        <v>21</v>
      </c>
      <c r="F406" t="s">
        <v>22</v>
      </c>
      <c r="G406" s="2">
        <v>46050</v>
      </c>
      <c r="H406" s="2">
        <v>143539175762</v>
      </c>
      <c r="I406">
        <v>46050</v>
      </c>
      <c r="J406">
        <v>-17.899999999999999</v>
      </c>
      <c r="K406">
        <v>0</v>
      </c>
      <c r="L406">
        <v>-17.899999999999999</v>
      </c>
      <c r="M406" t="s">
        <v>24610</v>
      </c>
      <c r="N406" t="s">
        <v>23</v>
      </c>
      <c r="O406">
        <v>17.899999999999999</v>
      </c>
      <c r="P406" t="s">
        <v>24</v>
      </c>
      <c r="Q406" t="s">
        <v>24</v>
      </c>
      <c r="R406" t="s">
        <v>23818</v>
      </c>
      <c r="S406" t="s">
        <v>25</v>
      </c>
      <c r="T406" t="s">
        <v>26</v>
      </c>
    </row>
    <row r="407" spans="1:20" x14ac:dyDescent="0.3">
      <c r="A407" t="s">
        <v>24611</v>
      </c>
      <c r="B407" t="s">
        <v>19</v>
      </c>
      <c r="C407" t="s">
        <v>18163</v>
      </c>
      <c r="D407" t="s">
        <v>27</v>
      </c>
      <c r="E407" t="s">
        <v>21</v>
      </c>
      <c r="F407" t="s">
        <v>22</v>
      </c>
      <c r="G407" s="2">
        <v>46050</v>
      </c>
      <c r="H407" s="2">
        <v>143539175762</v>
      </c>
      <c r="I407">
        <v>46050</v>
      </c>
      <c r="J407">
        <v>17.899999999999999</v>
      </c>
      <c r="K407">
        <v>0.53</v>
      </c>
      <c r="L407">
        <v>17.37</v>
      </c>
      <c r="M407" t="s">
        <v>24610</v>
      </c>
      <c r="N407" t="s">
        <v>23</v>
      </c>
      <c r="O407">
        <v>17.899999999999999</v>
      </c>
      <c r="P407" t="s">
        <v>24</v>
      </c>
      <c r="Q407" t="s">
        <v>24</v>
      </c>
      <c r="R407" t="s">
        <v>23818</v>
      </c>
      <c r="S407" t="s">
        <v>25</v>
      </c>
      <c r="T407" t="s">
        <v>26</v>
      </c>
    </row>
    <row r="408" spans="1:20" x14ac:dyDescent="0.3">
      <c r="A408" t="s">
        <v>24612</v>
      </c>
      <c r="B408" t="s">
        <v>19</v>
      </c>
      <c r="C408" t="s">
        <v>14258</v>
      </c>
      <c r="D408" t="s">
        <v>29</v>
      </c>
      <c r="E408" t="s">
        <v>21</v>
      </c>
      <c r="F408" t="s">
        <v>22</v>
      </c>
      <c r="G408" s="2">
        <v>46050</v>
      </c>
      <c r="H408" s="2">
        <v>143539175762</v>
      </c>
      <c r="I408">
        <v>46050</v>
      </c>
      <c r="J408">
        <v>31.9</v>
      </c>
      <c r="K408">
        <v>1.94</v>
      </c>
      <c r="L408">
        <v>29.96</v>
      </c>
      <c r="M408" t="s">
        <v>24613</v>
      </c>
      <c r="N408" t="s">
        <v>30</v>
      </c>
      <c r="O408">
        <v>31.9</v>
      </c>
      <c r="P408" t="s">
        <v>24</v>
      </c>
      <c r="Q408" t="s">
        <v>24</v>
      </c>
      <c r="R408" t="s">
        <v>23818</v>
      </c>
      <c r="S408" t="s">
        <v>25</v>
      </c>
      <c r="T408" t="s">
        <v>26</v>
      </c>
    </row>
    <row r="409" spans="1:20" x14ac:dyDescent="0.3">
      <c r="A409" t="s">
        <v>24614</v>
      </c>
      <c r="B409" t="s">
        <v>19</v>
      </c>
      <c r="C409" t="s">
        <v>15863</v>
      </c>
      <c r="D409" t="s">
        <v>20</v>
      </c>
      <c r="E409" t="s">
        <v>21</v>
      </c>
      <c r="F409" t="s">
        <v>22</v>
      </c>
      <c r="G409" s="2">
        <v>46050</v>
      </c>
      <c r="H409" s="2">
        <v>143539175762</v>
      </c>
      <c r="I409">
        <v>46050</v>
      </c>
      <c r="J409">
        <v>107.85</v>
      </c>
      <c r="K409">
        <v>1.7</v>
      </c>
      <c r="L409">
        <v>106.15</v>
      </c>
      <c r="M409" t="s">
        <v>24615</v>
      </c>
      <c r="N409" t="s">
        <v>23</v>
      </c>
      <c r="O409">
        <v>107.85</v>
      </c>
      <c r="P409" t="s">
        <v>24</v>
      </c>
      <c r="Q409" t="s">
        <v>24</v>
      </c>
      <c r="R409" t="s">
        <v>23818</v>
      </c>
      <c r="S409" t="s">
        <v>25</v>
      </c>
      <c r="T409" t="s">
        <v>26</v>
      </c>
    </row>
    <row r="410" spans="1:20" x14ac:dyDescent="0.3">
      <c r="A410" t="s">
        <v>24616</v>
      </c>
      <c r="B410" t="s">
        <v>19</v>
      </c>
      <c r="C410" t="s">
        <v>15170</v>
      </c>
      <c r="D410" t="s">
        <v>27</v>
      </c>
      <c r="E410" t="s">
        <v>21</v>
      </c>
      <c r="F410" t="s">
        <v>22</v>
      </c>
      <c r="G410" s="2">
        <v>46050</v>
      </c>
      <c r="H410" s="2">
        <v>143539175762</v>
      </c>
      <c r="I410">
        <v>46050</v>
      </c>
      <c r="J410">
        <v>18.899999999999999</v>
      </c>
      <c r="K410">
        <v>0.55000000000000004</v>
      </c>
      <c r="L410">
        <v>18.350000000000001</v>
      </c>
      <c r="M410" t="s">
        <v>24617</v>
      </c>
      <c r="N410" t="s">
        <v>23</v>
      </c>
      <c r="O410">
        <v>18.899999999999999</v>
      </c>
      <c r="P410" t="s">
        <v>24</v>
      </c>
      <c r="Q410" t="s">
        <v>24</v>
      </c>
      <c r="R410" t="s">
        <v>23818</v>
      </c>
      <c r="S410" t="s">
        <v>25</v>
      </c>
      <c r="T410" t="s">
        <v>26</v>
      </c>
    </row>
    <row r="411" spans="1:20" x14ac:dyDescent="0.3">
      <c r="A411" t="s">
        <v>24618</v>
      </c>
      <c r="B411" t="s">
        <v>19</v>
      </c>
      <c r="C411" t="s">
        <v>17220</v>
      </c>
      <c r="D411" t="s">
        <v>27</v>
      </c>
      <c r="E411" t="s">
        <v>21</v>
      </c>
      <c r="F411" t="s">
        <v>22</v>
      </c>
      <c r="G411" s="2">
        <v>46050</v>
      </c>
      <c r="H411" s="2">
        <v>143539175762</v>
      </c>
      <c r="I411">
        <v>46050</v>
      </c>
      <c r="J411">
        <v>101.93</v>
      </c>
      <c r="K411">
        <v>1.63</v>
      </c>
      <c r="L411">
        <v>100.3</v>
      </c>
      <c r="M411" t="s">
        <v>24619</v>
      </c>
      <c r="N411" t="s">
        <v>23</v>
      </c>
      <c r="O411">
        <v>101.93</v>
      </c>
      <c r="P411" t="s">
        <v>24</v>
      </c>
      <c r="Q411" t="s">
        <v>24</v>
      </c>
      <c r="R411" t="s">
        <v>23818</v>
      </c>
      <c r="S411" t="s">
        <v>25</v>
      </c>
      <c r="T411" t="s">
        <v>26</v>
      </c>
    </row>
    <row r="412" spans="1:20" x14ac:dyDescent="0.3">
      <c r="A412" t="s">
        <v>24620</v>
      </c>
      <c r="B412" t="s">
        <v>19</v>
      </c>
      <c r="C412" t="s">
        <v>15937</v>
      </c>
      <c r="D412" t="s">
        <v>20</v>
      </c>
      <c r="E412" t="s">
        <v>21</v>
      </c>
      <c r="F412" t="s">
        <v>22</v>
      </c>
      <c r="G412" s="2">
        <v>46050</v>
      </c>
      <c r="H412" s="2">
        <v>143539175762</v>
      </c>
      <c r="I412">
        <v>46050</v>
      </c>
      <c r="J412">
        <v>31.9</v>
      </c>
      <c r="K412">
        <v>0.71</v>
      </c>
      <c r="L412">
        <v>31.19</v>
      </c>
      <c r="M412" t="s">
        <v>24621</v>
      </c>
      <c r="N412" t="s">
        <v>23</v>
      </c>
      <c r="O412">
        <v>31.9</v>
      </c>
      <c r="P412" t="s">
        <v>24</v>
      </c>
      <c r="Q412" t="s">
        <v>24</v>
      </c>
      <c r="R412" t="s">
        <v>23818</v>
      </c>
      <c r="S412" t="s">
        <v>25</v>
      </c>
      <c r="T412" t="s">
        <v>26</v>
      </c>
    </row>
    <row r="413" spans="1:20" x14ac:dyDescent="0.3">
      <c r="A413" t="s">
        <v>24622</v>
      </c>
      <c r="B413" t="s">
        <v>19</v>
      </c>
      <c r="C413" t="s">
        <v>11142</v>
      </c>
      <c r="D413" t="s">
        <v>29</v>
      </c>
      <c r="E413" t="s">
        <v>21</v>
      </c>
      <c r="F413" t="s">
        <v>22</v>
      </c>
      <c r="G413" s="2">
        <v>46050</v>
      </c>
      <c r="H413" s="2">
        <v>143539175762</v>
      </c>
      <c r="I413">
        <v>46050</v>
      </c>
      <c r="J413">
        <v>47.9</v>
      </c>
      <c r="K413">
        <v>2.74</v>
      </c>
      <c r="L413">
        <v>45.16</v>
      </c>
      <c r="M413" t="s">
        <v>24623</v>
      </c>
      <c r="N413" t="s">
        <v>30</v>
      </c>
      <c r="O413">
        <v>47.9</v>
      </c>
      <c r="P413" t="s">
        <v>24</v>
      </c>
      <c r="Q413" t="s">
        <v>24</v>
      </c>
      <c r="R413" t="s">
        <v>23818</v>
      </c>
      <c r="S413" t="s">
        <v>25</v>
      </c>
      <c r="T413" t="s">
        <v>26</v>
      </c>
    </row>
    <row r="414" spans="1:20" x14ac:dyDescent="0.3">
      <c r="A414" t="s">
        <v>24624</v>
      </c>
      <c r="B414" t="s">
        <v>19</v>
      </c>
      <c r="C414" t="s">
        <v>17042</v>
      </c>
      <c r="D414" t="s">
        <v>20</v>
      </c>
      <c r="E414" t="s">
        <v>21</v>
      </c>
      <c r="F414" t="s">
        <v>22</v>
      </c>
      <c r="G414" s="2">
        <v>46050</v>
      </c>
      <c r="H414" s="2">
        <v>143539175762</v>
      </c>
      <c r="I414">
        <v>46050</v>
      </c>
      <c r="J414">
        <v>206.91</v>
      </c>
      <c r="K414">
        <v>2.99</v>
      </c>
      <c r="L414">
        <v>203.92</v>
      </c>
      <c r="M414" t="s">
        <v>24625</v>
      </c>
      <c r="N414" t="s">
        <v>23</v>
      </c>
      <c r="O414">
        <v>206.91</v>
      </c>
      <c r="P414" t="s">
        <v>24</v>
      </c>
      <c r="Q414" t="s">
        <v>24</v>
      </c>
      <c r="R414" t="s">
        <v>23818</v>
      </c>
      <c r="S414" t="s">
        <v>25</v>
      </c>
      <c r="T414" t="s">
        <v>26</v>
      </c>
    </row>
    <row r="415" spans="1:20" x14ac:dyDescent="0.3">
      <c r="A415" t="s">
        <v>24626</v>
      </c>
      <c r="B415" t="s">
        <v>19</v>
      </c>
      <c r="C415" t="s">
        <v>10480</v>
      </c>
      <c r="D415" t="s">
        <v>27</v>
      </c>
      <c r="E415" t="s">
        <v>21</v>
      </c>
      <c r="F415" t="s">
        <v>22</v>
      </c>
      <c r="G415" s="2">
        <v>46050</v>
      </c>
      <c r="H415" s="2">
        <v>143539175762</v>
      </c>
      <c r="I415">
        <v>46050</v>
      </c>
      <c r="J415">
        <v>65.61</v>
      </c>
      <c r="K415">
        <v>1.1499999999999999</v>
      </c>
      <c r="L415">
        <v>64.459999999999994</v>
      </c>
      <c r="M415" t="s">
        <v>24627</v>
      </c>
      <c r="N415" t="s">
        <v>23</v>
      </c>
      <c r="O415">
        <v>65.61</v>
      </c>
      <c r="P415" t="s">
        <v>24</v>
      </c>
      <c r="Q415" t="s">
        <v>24</v>
      </c>
      <c r="R415" t="s">
        <v>23818</v>
      </c>
      <c r="S415" t="s">
        <v>25</v>
      </c>
      <c r="T415" t="s">
        <v>26</v>
      </c>
    </row>
    <row r="416" spans="1:20" x14ac:dyDescent="0.3">
      <c r="A416" t="s">
        <v>24628</v>
      </c>
      <c r="B416" t="s">
        <v>19</v>
      </c>
      <c r="C416" t="s">
        <v>8899</v>
      </c>
      <c r="D416" t="s">
        <v>27</v>
      </c>
      <c r="E416" t="s">
        <v>21</v>
      </c>
      <c r="F416" t="s">
        <v>22</v>
      </c>
      <c r="G416" s="2">
        <v>46050</v>
      </c>
      <c r="H416" s="2">
        <v>143539175762</v>
      </c>
      <c r="I416">
        <v>46050</v>
      </c>
      <c r="J416">
        <v>67.95</v>
      </c>
      <c r="K416">
        <v>1.18</v>
      </c>
      <c r="L416">
        <v>66.77</v>
      </c>
      <c r="M416" t="s">
        <v>24629</v>
      </c>
      <c r="N416" t="s">
        <v>23</v>
      </c>
      <c r="O416">
        <v>67.95</v>
      </c>
      <c r="P416" t="s">
        <v>24</v>
      </c>
      <c r="Q416" t="s">
        <v>24</v>
      </c>
      <c r="R416" t="s">
        <v>23818</v>
      </c>
      <c r="S416" t="s">
        <v>25</v>
      </c>
      <c r="T416" t="s">
        <v>26</v>
      </c>
    </row>
    <row r="417" spans="1:20" x14ac:dyDescent="0.3">
      <c r="A417" t="s">
        <v>24630</v>
      </c>
      <c r="B417" t="s">
        <v>19</v>
      </c>
      <c r="C417" t="s">
        <v>12032</v>
      </c>
      <c r="D417" t="s">
        <v>20</v>
      </c>
      <c r="E417" t="s">
        <v>21</v>
      </c>
      <c r="F417" t="s">
        <v>22</v>
      </c>
      <c r="G417" s="2">
        <v>46050</v>
      </c>
      <c r="H417" s="2">
        <v>143539175762</v>
      </c>
      <c r="I417">
        <v>46050</v>
      </c>
      <c r="J417">
        <v>703.6</v>
      </c>
      <c r="K417">
        <v>9.4499999999999993</v>
      </c>
      <c r="L417">
        <v>694.15</v>
      </c>
      <c r="M417" t="s">
        <v>24631</v>
      </c>
      <c r="N417" t="s">
        <v>23</v>
      </c>
      <c r="O417">
        <v>703.6</v>
      </c>
      <c r="P417" t="s">
        <v>24</v>
      </c>
      <c r="Q417" t="s">
        <v>24</v>
      </c>
      <c r="R417" t="s">
        <v>23818</v>
      </c>
      <c r="S417" t="s">
        <v>25</v>
      </c>
      <c r="T417" t="s">
        <v>26</v>
      </c>
    </row>
    <row r="418" spans="1:20" x14ac:dyDescent="0.3">
      <c r="A418" t="s">
        <v>24632</v>
      </c>
      <c r="B418" t="s">
        <v>19</v>
      </c>
      <c r="C418" t="s">
        <v>17111</v>
      </c>
      <c r="D418" t="s">
        <v>29</v>
      </c>
      <c r="E418" t="s">
        <v>21</v>
      </c>
      <c r="F418" t="s">
        <v>22</v>
      </c>
      <c r="G418" s="2">
        <v>46050</v>
      </c>
      <c r="H418" s="2">
        <v>143539175762</v>
      </c>
      <c r="I418">
        <v>46050</v>
      </c>
      <c r="J418">
        <v>147.9</v>
      </c>
      <c r="K418">
        <v>7.73</v>
      </c>
      <c r="L418">
        <v>140.16999999999999</v>
      </c>
      <c r="M418" t="s">
        <v>24633</v>
      </c>
      <c r="N418" t="s">
        <v>30</v>
      </c>
      <c r="O418">
        <v>147.9</v>
      </c>
      <c r="P418" t="s">
        <v>24</v>
      </c>
      <c r="Q418" t="s">
        <v>24</v>
      </c>
      <c r="R418" t="s">
        <v>23818</v>
      </c>
      <c r="S418" t="s">
        <v>25</v>
      </c>
      <c r="T418" t="s">
        <v>26</v>
      </c>
    </row>
    <row r="419" spans="1:20" x14ac:dyDescent="0.3">
      <c r="A419" t="s">
        <v>24634</v>
      </c>
      <c r="B419" t="s">
        <v>19</v>
      </c>
      <c r="C419" t="s">
        <v>12083</v>
      </c>
      <c r="D419" t="s">
        <v>27</v>
      </c>
      <c r="E419" t="s">
        <v>21</v>
      </c>
      <c r="F419" t="s">
        <v>22</v>
      </c>
      <c r="G419" s="2">
        <v>46050</v>
      </c>
      <c r="H419" s="2">
        <v>143539175762</v>
      </c>
      <c r="I419">
        <v>46050</v>
      </c>
      <c r="J419">
        <v>359.91</v>
      </c>
      <c r="K419">
        <v>4.9800000000000004</v>
      </c>
      <c r="L419">
        <v>354.93</v>
      </c>
      <c r="M419" t="s">
        <v>24635</v>
      </c>
      <c r="N419" t="s">
        <v>23</v>
      </c>
      <c r="O419">
        <v>359.91</v>
      </c>
      <c r="P419" t="s">
        <v>24</v>
      </c>
      <c r="Q419" t="s">
        <v>24</v>
      </c>
      <c r="R419" t="s">
        <v>23818</v>
      </c>
      <c r="S419" t="s">
        <v>25</v>
      </c>
      <c r="T419" t="s">
        <v>26</v>
      </c>
    </row>
    <row r="420" spans="1:20" x14ac:dyDescent="0.3">
      <c r="A420" t="s">
        <v>24636</v>
      </c>
      <c r="B420" t="s">
        <v>19</v>
      </c>
      <c r="C420" t="s">
        <v>21422</v>
      </c>
      <c r="D420" t="s">
        <v>27</v>
      </c>
      <c r="E420" t="s">
        <v>21</v>
      </c>
      <c r="F420" t="s">
        <v>22</v>
      </c>
      <c r="G420" s="2">
        <v>46050</v>
      </c>
      <c r="H420" s="2">
        <v>143539175762</v>
      </c>
      <c r="I420">
        <v>46050</v>
      </c>
      <c r="J420">
        <v>67.95</v>
      </c>
      <c r="K420">
        <v>1.18</v>
      </c>
      <c r="L420">
        <v>66.77</v>
      </c>
      <c r="M420" t="s">
        <v>24637</v>
      </c>
      <c r="N420" t="s">
        <v>23</v>
      </c>
      <c r="O420">
        <v>67.95</v>
      </c>
      <c r="P420" t="s">
        <v>24</v>
      </c>
      <c r="Q420" t="s">
        <v>24</v>
      </c>
      <c r="R420" t="s">
        <v>23818</v>
      </c>
      <c r="S420" t="s">
        <v>25</v>
      </c>
      <c r="T420" t="s">
        <v>26</v>
      </c>
    </row>
    <row r="421" spans="1:20" x14ac:dyDescent="0.3">
      <c r="A421" t="s">
        <v>24638</v>
      </c>
      <c r="B421" t="s">
        <v>19</v>
      </c>
      <c r="C421" t="s">
        <v>21485</v>
      </c>
      <c r="D421" t="s">
        <v>20</v>
      </c>
      <c r="E421" t="s">
        <v>21</v>
      </c>
      <c r="F421" t="s">
        <v>22</v>
      </c>
      <c r="G421" s="2">
        <v>46050</v>
      </c>
      <c r="H421" s="2">
        <v>143539175762</v>
      </c>
      <c r="I421">
        <v>46050</v>
      </c>
      <c r="J421">
        <v>54.9</v>
      </c>
      <c r="K421">
        <v>1.01</v>
      </c>
      <c r="L421">
        <v>53.89</v>
      </c>
      <c r="M421" t="s">
        <v>24639</v>
      </c>
      <c r="N421" t="s">
        <v>23</v>
      </c>
      <c r="O421">
        <v>54.9</v>
      </c>
      <c r="P421" t="s">
        <v>24</v>
      </c>
      <c r="Q421" t="s">
        <v>24</v>
      </c>
      <c r="R421" t="s">
        <v>23818</v>
      </c>
      <c r="S421" t="s">
        <v>25</v>
      </c>
      <c r="T421" t="s">
        <v>26</v>
      </c>
    </row>
    <row r="422" spans="1:20" x14ac:dyDescent="0.3">
      <c r="A422" t="s">
        <v>24640</v>
      </c>
      <c r="B422" t="s">
        <v>19</v>
      </c>
      <c r="C422" t="s">
        <v>9439</v>
      </c>
      <c r="D422" t="s">
        <v>20</v>
      </c>
      <c r="E422" t="s">
        <v>21</v>
      </c>
      <c r="F422" t="s">
        <v>22</v>
      </c>
      <c r="G422" s="2">
        <v>46050</v>
      </c>
      <c r="H422" s="2">
        <v>143539175762</v>
      </c>
      <c r="I422">
        <v>46050</v>
      </c>
      <c r="J422">
        <v>84.95</v>
      </c>
      <c r="K422">
        <v>1.4</v>
      </c>
      <c r="L422">
        <v>83.55</v>
      </c>
      <c r="M422" t="s">
        <v>24641</v>
      </c>
      <c r="N422" t="s">
        <v>23</v>
      </c>
      <c r="O422">
        <v>84.95</v>
      </c>
      <c r="P422" t="s">
        <v>24</v>
      </c>
      <c r="Q422" t="s">
        <v>24</v>
      </c>
      <c r="R422" t="s">
        <v>23818</v>
      </c>
      <c r="S422" t="s">
        <v>25</v>
      </c>
      <c r="T422" t="s">
        <v>26</v>
      </c>
    </row>
    <row r="423" spans="1:20" x14ac:dyDescent="0.3">
      <c r="A423" t="s">
        <v>24642</v>
      </c>
      <c r="B423" t="s">
        <v>19</v>
      </c>
      <c r="C423" t="s">
        <v>16246</v>
      </c>
      <c r="D423" t="s">
        <v>27</v>
      </c>
      <c r="E423" t="s">
        <v>21</v>
      </c>
      <c r="F423" t="s">
        <v>22</v>
      </c>
      <c r="G423" s="2">
        <v>46050</v>
      </c>
      <c r="H423" s="2">
        <v>143539175762</v>
      </c>
      <c r="I423">
        <v>46050</v>
      </c>
      <c r="J423">
        <v>129.9</v>
      </c>
      <c r="K423">
        <v>1.99</v>
      </c>
      <c r="L423">
        <v>127.91</v>
      </c>
      <c r="M423" t="s">
        <v>24643</v>
      </c>
      <c r="N423" t="s">
        <v>23</v>
      </c>
      <c r="O423">
        <v>129.9</v>
      </c>
      <c r="P423" t="s">
        <v>24</v>
      </c>
      <c r="Q423" t="s">
        <v>24</v>
      </c>
      <c r="R423" t="s">
        <v>23818</v>
      </c>
      <c r="S423" t="s">
        <v>25</v>
      </c>
      <c r="T423" t="s">
        <v>26</v>
      </c>
    </row>
    <row r="424" spans="1:20" x14ac:dyDescent="0.3">
      <c r="A424" t="s">
        <v>24644</v>
      </c>
      <c r="B424" t="s">
        <v>19</v>
      </c>
      <c r="C424" t="s">
        <v>18240</v>
      </c>
      <c r="D424" t="s">
        <v>20</v>
      </c>
      <c r="E424" t="s">
        <v>21</v>
      </c>
      <c r="F424" t="s">
        <v>22</v>
      </c>
      <c r="G424" s="2">
        <v>46050</v>
      </c>
      <c r="H424" s="2">
        <v>143539175762</v>
      </c>
      <c r="I424">
        <v>46050</v>
      </c>
      <c r="J424">
        <v>31.9</v>
      </c>
      <c r="K424">
        <v>0.71</v>
      </c>
      <c r="L424">
        <v>31.19</v>
      </c>
      <c r="M424" t="s">
        <v>24645</v>
      </c>
      <c r="N424" t="s">
        <v>23</v>
      </c>
      <c r="O424">
        <v>31.9</v>
      </c>
      <c r="P424" t="s">
        <v>24</v>
      </c>
      <c r="Q424" t="s">
        <v>24</v>
      </c>
      <c r="R424" t="s">
        <v>23818</v>
      </c>
      <c r="S424" t="s">
        <v>25</v>
      </c>
      <c r="T424" t="s">
        <v>26</v>
      </c>
    </row>
    <row r="425" spans="1:20" x14ac:dyDescent="0.3">
      <c r="A425" t="s">
        <v>24646</v>
      </c>
      <c r="B425" t="s">
        <v>19</v>
      </c>
      <c r="C425" t="s">
        <v>11171</v>
      </c>
      <c r="D425" t="s">
        <v>20</v>
      </c>
      <c r="E425" t="s">
        <v>21</v>
      </c>
      <c r="F425" t="s">
        <v>22</v>
      </c>
      <c r="G425" s="2">
        <v>46050</v>
      </c>
      <c r="H425" s="2">
        <v>143539175762</v>
      </c>
      <c r="I425">
        <v>46050</v>
      </c>
      <c r="J425">
        <v>84.95</v>
      </c>
      <c r="K425">
        <v>1.4</v>
      </c>
      <c r="L425">
        <v>83.55</v>
      </c>
      <c r="M425" t="s">
        <v>24647</v>
      </c>
      <c r="N425" t="s">
        <v>23</v>
      </c>
      <c r="O425">
        <v>84.95</v>
      </c>
      <c r="P425" t="s">
        <v>24</v>
      </c>
      <c r="Q425" t="s">
        <v>24</v>
      </c>
      <c r="R425" t="s">
        <v>23818</v>
      </c>
      <c r="S425" t="s">
        <v>25</v>
      </c>
      <c r="T425" t="s">
        <v>26</v>
      </c>
    </row>
    <row r="426" spans="1:20" x14ac:dyDescent="0.3">
      <c r="A426" t="s">
        <v>24648</v>
      </c>
      <c r="B426" t="s">
        <v>19</v>
      </c>
      <c r="C426" t="s">
        <v>23080</v>
      </c>
      <c r="D426" t="s">
        <v>20</v>
      </c>
      <c r="E426" t="s">
        <v>21</v>
      </c>
      <c r="F426" t="s">
        <v>22</v>
      </c>
      <c r="G426" s="2">
        <v>46050</v>
      </c>
      <c r="H426" s="2">
        <v>143539175762</v>
      </c>
      <c r="I426">
        <v>46050</v>
      </c>
      <c r="J426">
        <v>37.9</v>
      </c>
      <c r="K426">
        <v>0.79</v>
      </c>
      <c r="L426">
        <v>37.11</v>
      </c>
      <c r="M426" t="s">
        <v>24649</v>
      </c>
      <c r="N426" t="s">
        <v>23</v>
      </c>
      <c r="O426">
        <v>37.9</v>
      </c>
      <c r="P426" t="s">
        <v>24</v>
      </c>
      <c r="Q426" t="s">
        <v>24</v>
      </c>
      <c r="R426" t="s">
        <v>23818</v>
      </c>
      <c r="S426" t="s">
        <v>25</v>
      </c>
      <c r="T426" t="s">
        <v>26</v>
      </c>
    </row>
    <row r="427" spans="1:20" x14ac:dyDescent="0.3">
      <c r="A427" t="s">
        <v>24650</v>
      </c>
      <c r="B427" t="s">
        <v>19</v>
      </c>
      <c r="C427" t="s">
        <v>17906</v>
      </c>
      <c r="D427" t="s">
        <v>27</v>
      </c>
      <c r="E427" t="s">
        <v>21</v>
      </c>
      <c r="F427" t="s">
        <v>22</v>
      </c>
      <c r="G427" s="2">
        <v>46050</v>
      </c>
      <c r="H427" s="2">
        <v>143539175762</v>
      </c>
      <c r="I427">
        <v>46050</v>
      </c>
      <c r="J427">
        <v>160.97</v>
      </c>
      <c r="K427">
        <v>2.39</v>
      </c>
      <c r="L427">
        <v>158.58000000000001</v>
      </c>
      <c r="M427" t="s">
        <v>24651</v>
      </c>
      <c r="N427" t="s">
        <v>23</v>
      </c>
      <c r="O427">
        <v>160.97</v>
      </c>
      <c r="P427" t="s">
        <v>24</v>
      </c>
      <c r="Q427" t="s">
        <v>24</v>
      </c>
      <c r="R427" t="s">
        <v>23818</v>
      </c>
      <c r="S427" t="s">
        <v>25</v>
      </c>
      <c r="T427" t="s">
        <v>26</v>
      </c>
    </row>
    <row r="428" spans="1:20" x14ac:dyDescent="0.3">
      <c r="A428" t="s">
        <v>24652</v>
      </c>
      <c r="B428" t="s">
        <v>19</v>
      </c>
      <c r="C428" t="s">
        <v>18283</v>
      </c>
      <c r="D428" t="s">
        <v>27</v>
      </c>
      <c r="E428" t="s">
        <v>21</v>
      </c>
      <c r="F428" t="s">
        <v>22</v>
      </c>
      <c r="G428" s="2">
        <v>46050</v>
      </c>
      <c r="H428" s="2">
        <v>143539175762</v>
      </c>
      <c r="I428">
        <v>46050</v>
      </c>
      <c r="J428">
        <v>99.95</v>
      </c>
      <c r="K428">
        <v>1.6</v>
      </c>
      <c r="L428">
        <v>98.35</v>
      </c>
      <c r="M428" t="s">
        <v>24653</v>
      </c>
      <c r="N428" t="s">
        <v>23</v>
      </c>
      <c r="O428">
        <v>99.95</v>
      </c>
      <c r="P428" t="s">
        <v>24</v>
      </c>
      <c r="Q428" t="s">
        <v>24</v>
      </c>
      <c r="R428" t="s">
        <v>23818</v>
      </c>
      <c r="S428" t="s">
        <v>25</v>
      </c>
      <c r="T428" t="s">
        <v>26</v>
      </c>
    </row>
    <row r="429" spans="1:20" x14ac:dyDescent="0.3">
      <c r="A429" t="s">
        <v>24654</v>
      </c>
      <c r="B429" t="s">
        <v>19</v>
      </c>
      <c r="C429" t="s">
        <v>8349</v>
      </c>
      <c r="D429" t="s">
        <v>20</v>
      </c>
      <c r="E429" t="s">
        <v>21</v>
      </c>
      <c r="F429" t="s">
        <v>22</v>
      </c>
      <c r="G429" s="2">
        <v>46050</v>
      </c>
      <c r="H429" s="2">
        <v>143539175762</v>
      </c>
      <c r="I429">
        <v>46050</v>
      </c>
      <c r="J429">
        <v>58.95</v>
      </c>
      <c r="K429">
        <v>1.07</v>
      </c>
      <c r="L429">
        <v>57.88</v>
      </c>
      <c r="M429" t="s">
        <v>24655</v>
      </c>
      <c r="N429" t="s">
        <v>23</v>
      </c>
      <c r="O429">
        <v>58.95</v>
      </c>
      <c r="P429" t="s">
        <v>24</v>
      </c>
      <c r="Q429" t="s">
        <v>24</v>
      </c>
      <c r="R429" t="s">
        <v>23818</v>
      </c>
      <c r="S429" t="s">
        <v>25</v>
      </c>
      <c r="T429" t="s">
        <v>26</v>
      </c>
    </row>
    <row r="430" spans="1:20" x14ac:dyDescent="0.3">
      <c r="A430" t="s">
        <v>24656</v>
      </c>
      <c r="B430" t="s">
        <v>19</v>
      </c>
      <c r="C430" t="s">
        <v>17026</v>
      </c>
      <c r="D430" t="s">
        <v>20</v>
      </c>
      <c r="E430" t="s">
        <v>21</v>
      </c>
      <c r="F430" t="s">
        <v>22</v>
      </c>
      <c r="G430" s="2">
        <v>46050</v>
      </c>
      <c r="H430" s="2">
        <v>143539175762</v>
      </c>
      <c r="I430">
        <v>46050</v>
      </c>
      <c r="J430">
        <v>64.95</v>
      </c>
      <c r="K430">
        <v>1.1399999999999999</v>
      </c>
      <c r="L430">
        <v>63.81</v>
      </c>
      <c r="M430" t="s">
        <v>24657</v>
      </c>
      <c r="N430" t="s">
        <v>23</v>
      </c>
      <c r="O430">
        <v>64.95</v>
      </c>
      <c r="P430" t="s">
        <v>24</v>
      </c>
      <c r="Q430" t="s">
        <v>24</v>
      </c>
      <c r="R430" t="s">
        <v>23818</v>
      </c>
      <c r="S430" t="s">
        <v>25</v>
      </c>
      <c r="T430" t="s">
        <v>26</v>
      </c>
    </row>
    <row r="431" spans="1:20" x14ac:dyDescent="0.3">
      <c r="A431" t="s">
        <v>24658</v>
      </c>
      <c r="B431" t="s">
        <v>19</v>
      </c>
      <c r="C431" t="s">
        <v>21367</v>
      </c>
      <c r="D431" t="s">
        <v>29</v>
      </c>
      <c r="E431" t="s">
        <v>21</v>
      </c>
      <c r="F431" t="s">
        <v>22</v>
      </c>
      <c r="G431" s="2">
        <v>46050</v>
      </c>
      <c r="H431" s="2">
        <v>143539175762</v>
      </c>
      <c r="I431">
        <v>46050</v>
      </c>
      <c r="J431">
        <v>31.9</v>
      </c>
      <c r="K431">
        <v>1.94</v>
      </c>
      <c r="L431">
        <v>29.96</v>
      </c>
      <c r="M431" t="s">
        <v>24659</v>
      </c>
      <c r="N431" t="s">
        <v>30</v>
      </c>
      <c r="O431">
        <v>31.9</v>
      </c>
      <c r="P431" t="s">
        <v>24</v>
      </c>
      <c r="Q431" t="s">
        <v>24</v>
      </c>
      <c r="R431" t="s">
        <v>23818</v>
      </c>
      <c r="S431" t="s">
        <v>25</v>
      </c>
      <c r="T431" t="s">
        <v>26</v>
      </c>
    </row>
    <row r="432" spans="1:20" x14ac:dyDescent="0.3">
      <c r="A432" t="s">
        <v>24660</v>
      </c>
      <c r="B432" t="s">
        <v>19</v>
      </c>
      <c r="C432" t="s">
        <v>14355</v>
      </c>
      <c r="D432" t="s">
        <v>20</v>
      </c>
      <c r="E432" t="s">
        <v>21</v>
      </c>
      <c r="F432" t="s">
        <v>22</v>
      </c>
      <c r="G432" s="2">
        <v>46050</v>
      </c>
      <c r="H432" s="2">
        <v>143539175762</v>
      </c>
      <c r="I432">
        <v>46050</v>
      </c>
      <c r="J432">
        <v>112.28</v>
      </c>
      <c r="K432">
        <v>1.76</v>
      </c>
      <c r="L432">
        <v>110.52</v>
      </c>
      <c r="M432" t="s">
        <v>24661</v>
      </c>
      <c r="N432" t="s">
        <v>23</v>
      </c>
      <c r="O432">
        <v>112.28</v>
      </c>
      <c r="P432" t="s">
        <v>24</v>
      </c>
      <c r="Q432" t="s">
        <v>24</v>
      </c>
      <c r="R432" t="s">
        <v>23818</v>
      </c>
      <c r="S432" t="s">
        <v>25</v>
      </c>
      <c r="T432" t="s">
        <v>26</v>
      </c>
    </row>
    <row r="433" spans="1:20" x14ac:dyDescent="0.3">
      <c r="A433" t="s">
        <v>24662</v>
      </c>
      <c r="B433" t="s">
        <v>19</v>
      </c>
      <c r="C433" t="s">
        <v>21897</v>
      </c>
      <c r="D433" t="s">
        <v>27</v>
      </c>
      <c r="E433" t="s">
        <v>21</v>
      </c>
      <c r="F433" t="s">
        <v>22</v>
      </c>
      <c r="G433" s="2">
        <v>46049</v>
      </c>
      <c r="H433" s="2">
        <v>143414133074</v>
      </c>
      <c r="I433">
        <v>46049</v>
      </c>
      <c r="J433">
        <v>67.95</v>
      </c>
      <c r="K433">
        <v>1.18</v>
      </c>
      <c r="L433">
        <v>66.77</v>
      </c>
      <c r="M433" t="s">
        <v>24663</v>
      </c>
      <c r="N433" t="s">
        <v>23</v>
      </c>
      <c r="O433">
        <v>67.95</v>
      </c>
      <c r="P433" t="s">
        <v>24</v>
      </c>
      <c r="Q433" t="s">
        <v>24</v>
      </c>
      <c r="R433" t="s">
        <v>23818</v>
      </c>
      <c r="S433" t="s">
        <v>25</v>
      </c>
      <c r="T433" t="s">
        <v>26</v>
      </c>
    </row>
    <row r="434" spans="1:20" x14ac:dyDescent="0.3">
      <c r="A434" t="s">
        <v>24664</v>
      </c>
      <c r="B434" t="s">
        <v>19</v>
      </c>
      <c r="C434" t="s">
        <v>20325</v>
      </c>
      <c r="D434" t="s">
        <v>27</v>
      </c>
      <c r="E434" t="s">
        <v>21</v>
      </c>
      <c r="F434" t="s">
        <v>22</v>
      </c>
      <c r="G434" s="2">
        <v>46049</v>
      </c>
      <c r="H434" s="2">
        <v>143414133074</v>
      </c>
      <c r="I434">
        <v>46049</v>
      </c>
      <c r="J434">
        <v>114.95</v>
      </c>
      <c r="K434">
        <v>1.79</v>
      </c>
      <c r="L434">
        <v>113.16</v>
      </c>
      <c r="M434" t="s">
        <v>24665</v>
      </c>
      <c r="N434" t="s">
        <v>23</v>
      </c>
      <c r="O434">
        <v>114.95</v>
      </c>
      <c r="P434" t="s">
        <v>24</v>
      </c>
      <c r="Q434" t="s">
        <v>24</v>
      </c>
      <c r="R434" t="s">
        <v>23818</v>
      </c>
      <c r="S434" t="s">
        <v>25</v>
      </c>
      <c r="T434" t="s">
        <v>26</v>
      </c>
    </row>
    <row r="435" spans="1:20" x14ac:dyDescent="0.3">
      <c r="A435" t="s">
        <v>24666</v>
      </c>
      <c r="B435" t="s">
        <v>19</v>
      </c>
      <c r="C435" t="s">
        <v>11318</v>
      </c>
      <c r="D435" t="s">
        <v>27</v>
      </c>
      <c r="E435" t="s">
        <v>21</v>
      </c>
      <c r="F435" t="s">
        <v>22</v>
      </c>
      <c r="G435" s="2">
        <v>46049</v>
      </c>
      <c r="H435" s="2">
        <v>143414133074</v>
      </c>
      <c r="I435">
        <v>46049</v>
      </c>
      <c r="J435">
        <v>29.9</v>
      </c>
      <c r="K435">
        <v>0.69</v>
      </c>
      <c r="L435">
        <v>29.21</v>
      </c>
      <c r="M435" t="s">
        <v>24667</v>
      </c>
      <c r="N435" t="s">
        <v>23</v>
      </c>
      <c r="O435">
        <v>29.9</v>
      </c>
      <c r="P435" t="s">
        <v>24</v>
      </c>
      <c r="Q435" t="s">
        <v>24</v>
      </c>
      <c r="R435" t="s">
        <v>23818</v>
      </c>
      <c r="S435" t="s">
        <v>25</v>
      </c>
      <c r="T435" t="s">
        <v>26</v>
      </c>
    </row>
    <row r="436" spans="1:20" x14ac:dyDescent="0.3">
      <c r="A436" t="s">
        <v>24668</v>
      </c>
      <c r="B436" t="s">
        <v>19</v>
      </c>
      <c r="C436" t="s">
        <v>17151</v>
      </c>
      <c r="D436" t="s">
        <v>27</v>
      </c>
      <c r="E436" t="s">
        <v>21</v>
      </c>
      <c r="F436" t="s">
        <v>22</v>
      </c>
      <c r="G436" s="2">
        <v>46049</v>
      </c>
      <c r="H436" s="2">
        <v>143414133074</v>
      </c>
      <c r="I436">
        <v>46049</v>
      </c>
      <c r="J436">
        <v>54.9</v>
      </c>
      <c r="K436">
        <v>1.01</v>
      </c>
      <c r="L436">
        <v>53.89</v>
      </c>
      <c r="M436" t="s">
        <v>24669</v>
      </c>
      <c r="N436" t="s">
        <v>23</v>
      </c>
      <c r="O436">
        <v>54.9</v>
      </c>
      <c r="P436" t="s">
        <v>24</v>
      </c>
      <c r="Q436" t="s">
        <v>24</v>
      </c>
      <c r="R436" t="s">
        <v>23818</v>
      </c>
      <c r="S436" t="s">
        <v>25</v>
      </c>
      <c r="T436" t="s">
        <v>26</v>
      </c>
    </row>
    <row r="437" spans="1:20" x14ac:dyDescent="0.3">
      <c r="A437" t="s">
        <v>24670</v>
      </c>
      <c r="B437" t="s">
        <v>19</v>
      </c>
      <c r="C437" t="s">
        <v>13268</v>
      </c>
      <c r="D437" t="s">
        <v>27</v>
      </c>
      <c r="E437" t="s">
        <v>21</v>
      </c>
      <c r="F437" t="s">
        <v>22</v>
      </c>
      <c r="G437" s="2">
        <v>46049</v>
      </c>
      <c r="H437" s="2">
        <v>143414133074</v>
      </c>
      <c r="I437">
        <v>46049</v>
      </c>
      <c r="J437">
        <v>117.85</v>
      </c>
      <c r="K437">
        <v>1.83</v>
      </c>
      <c r="L437">
        <v>116.02</v>
      </c>
      <c r="M437" t="s">
        <v>24671</v>
      </c>
      <c r="N437" t="s">
        <v>23</v>
      </c>
      <c r="O437">
        <v>117.85</v>
      </c>
      <c r="P437" t="s">
        <v>24</v>
      </c>
      <c r="Q437" t="s">
        <v>24</v>
      </c>
      <c r="R437" t="s">
        <v>23818</v>
      </c>
      <c r="S437" t="s">
        <v>25</v>
      </c>
      <c r="T437" t="s">
        <v>26</v>
      </c>
    </row>
    <row r="438" spans="1:20" x14ac:dyDescent="0.3">
      <c r="A438" t="s">
        <v>24672</v>
      </c>
      <c r="B438" t="s">
        <v>19</v>
      </c>
      <c r="C438" t="s">
        <v>16117</v>
      </c>
      <c r="D438" t="s">
        <v>20</v>
      </c>
      <c r="E438" t="s">
        <v>21</v>
      </c>
      <c r="F438" t="s">
        <v>22</v>
      </c>
      <c r="G438" s="2">
        <v>46049</v>
      </c>
      <c r="H438" s="2">
        <v>143414133074</v>
      </c>
      <c r="I438">
        <v>46049</v>
      </c>
      <c r="J438">
        <v>114.95</v>
      </c>
      <c r="K438">
        <v>2.94</v>
      </c>
      <c r="L438">
        <v>112.01</v>
      </c>
      <c r="M438" t="s">
        <v>24673</v>
      </c>
      <c r="N438" t="s">
        <v>23</v>
      </c>
      <c r="O438">
        <v>114.95</v>
      </c>
      <c r="P438" t="s">
        <v>24</v>
      </c>
      <c r="Q438" t="s">
        <v>24</v>
      </c>
      <c r="R438" t="s">
        <v>23818</v>
      </c>
      <c r="S438" t="s">
        <v>25</v>
      </c>
      <c r="T438" t="s">
        <v>26</v>
      </c>
    </row>
    <row r="439" spans="1:20" x14ac:dyDescent="0.3">
      <c r="A439" t="s">
        <v>24674</v>
      </c>
      <c r="B439" t="s">
        <v>19</v>
      </c>
      <c r="C439" t="s">
        <v>13755</v>
      </c>
      <c r="D439" t="s">
        <v>20</v>
      </c>
      <c r="E439" t="s">
        <v>21</v>
      </c>
      <c r="F439" t="s">
        <v>22</v>
      </c>
      <c r="G439" s="2">
        <v>46049</v>
      </c>
      <c r="H439" s="2">
        <v>143414133074</v>
      </c>
      <c r="I439">
        <v>46049</v>
      </c>
      <c r="J439">
        <v>72.77</v>
      </c>
      <c r="K439">
        <v>1.25</v>
      </c>
      <c r="L439">
        <v>71.52</v>
      </c>
      <c r="M439" t="s">
        <v>24675</v>
      </c>
      <c r="N439" t="s">
        <v>23</v>
      </c>
      <c r="O439">
        <v>72.77</v>
      </c>
      <c r="P439" t="s">
        <v>24</v>
      </c>
      <c r="Q439" t="s">
        <v>24</v>
      </c>
      <c r="R439" t="s">
        <v>23818</v>
      </c>
      <c r="S439" t="s">
        <v>25</v>
      </c>
      <c r="T439" t="s">
        <v>26</v>
      </c>
    </row>
    <row r="440" spans="1:20" x14ac:dyDescent="0.3">
      <c r="A440" t="s">
        <v>24676</v>
      </c>
      <c r="B440" t="s">
        <v>19</v>
      </c>
      <c r="C440" t="s">
        <v>16511</v>
      </c>
      <c r="D440" t="s">
        <v>27</v>
      </c>
      <c r="E440" t="s">
        <v>21</v>
      </c>
      <c r="F440" t="s">
        <v>22</v>
      </c>
      <c r="G440" s="2">
        <v>46049</v>
      </c>
      <c r="H440" s="2">
        <v>143414133074</v>
      </c>
      <c r="I440">
        <v>46049</v>
      </c>
      <c r="J440">
        <v>47.9</v>
      </c>
      <c r="K440">
        <v>0.92</v>
      </c>
      <c r="L440">
        <v>46.98</v>
      </c>
      <c r="M440" t="s">
        <v>24677</v>
      </c>
      <c r="N440" t="s">
        <v>23</v>
      </c>
      <c r="O440">
        <v>47.9</v>
      </c>
      <c r="P440" t="s">
        <v>24</v>
      </c>
      <c r="Q440" t="s">
        <v>24</v>
      </c>
      <c r="R440" t="s">
        <v>23818</v>
      </c>
      <c r="S440" t="s">
        <v>25</v>
      </c>
      <c r="T440" t="s">
        <v>26</v>
      </c>
    </row>
    <row r="441" spans="1:20" x14ac:dyDescent="0.3">
      <c r="A441" t="s">
        <v>24678</v>
      </c>
      <c r="B441" t="s">
        <v>19</v>
      </c>
      <c r="C441" t="s">
        <v>10819</v>
      </c>
      <c r="D441" t="s">
        <v>20</v>
      </c>
      <c r="E441" t="s">
        <v>21</v>
      </c>
      <c r="F441" t="s">
        <v>22</v>
      </c>
      <c r="G441" s="2">
        <v>46049</v>
      </c>
      <c r="H441" s="2">
        <v>143414133074</v>
      </c>
      <c r="I441">
        <v>46049</v>
      </c>
      <c r="J441">
        <v>31.9</v>
      </c>
      <c r="K441">
        <v>0.71</v>
      </c>
      <c r="L441">
        <v>31.19</v>
      </c>
      <c r="M441" t="s">
        <v>24679</v>
      </c>
      <c r="N441" t="s">
        <v>23</v>
      </c>
      <c r="O441">
        <v>31.9</v>
      </c>
      <c r="P441" t="s">
        <v>24</v>
      </c>
      <c r="Q441" t="s">
        <v>24</v>
      </c>
      <c r="R441" t="s">
        <v>23818</v>
      </c>
      <c r="S441" t="s">
        <v>25</v>
      </c>
      <c r="T441" t="s">
        <v>26</v>
      </c>
    </row>
    <row r="442" spans="1:20" x14ac:dyDescent="0.3">
      <c r="A442" t="s">
        <v>24680</v>
      </c>
      <c r="B442" t="s">
        <v>19</v>
      </c>
      <c r="C442" t="s">
        <v>18104</v>
      </c>
      <c r="D442" t="s">
        <v>27</v>
      </c>
      <c r="E442" t="s">
        <v>21</v>
      </c>
      <c r="F442" t="s">
        <v>22</v>
      </c>
      <c r="G442" s="2">
        <v>46049</v>
      </c>
      <c r="H442" s="2">
        <v>143414133074</v>
      </c>
      <c r="I442">
        <v>46049</v>
      </c>
      <c r="J442">
        <v>47.9</v>
      </c>
      <c r="K442">
        <v>0.92</v>
      </c>
      <c r="L442">
        <v>46.98</v>
      </c>
      <c r="M442" t="s">
        <v>24681</v>
      </c>
      <c r="N442" t="s">
        <v>23</v>
      </c>
      <c r="O442">
        <v>47.9</v>
      </c>
      <c r="P442" t="s">
        <v>24</v>
      </c>
      <c r="Q442" t="s">
        <v>24</v>
      </c>
      <c r="R442" t="s">
        <v>23818</v>
      </c>
      <c r="S442" t="s">
        <v>25</v>
      </c>
      <c r="T442" t="s">
        <v>26</v>
      </c>
    </row>
    <row r="443" spans="1:20" x14ac:dyDescent="0.3">
      <c r="A443" t="s">
        <v>24682</v>
      </c>
      <c r="B443" t="s">
        <v>19</v>
      </c>
      <c r="C443" t="s">
        <v>9981</v>
      </c>
      <c r="D443" t="s">
        <v>27</v>
      </c>
      <c r="E443" t="s">
        <v>21</v>
      </c>
      <c r="F443" t="s">
        <v>22</v>
      </c>
      <c r="G443" s="2">
        <v>46049</v>
      </c>
      <c r="H443" s="2">
        <v>143414133074</v>
      </c>
      <c r="I443">
        <v>46049</v>
      </c>
      <c r="J443">
        <v>17.899999999999999</v>
      </c>
      <c r="K443">
        <v>0.53</v>
      </c>
      <c r="L443">
        <v>17.37</v>
      </c>
      <c r="M443" t="s">
        <v>24683</v>
      </c>
      <c r="N443" t="s">
        <v>23</v>
      </c>
      <c r="O443">
        <v>17.899999999999999</v>
      </c>
      <c r="P443" t="s">
        <v>24</v>
      </c>
      <c r="Q443" t="s">
        <v>24</v>
      </c>
      <c r="R443" t="s">
        <v>23818</v>
      </c>
      <c r="S443" t="s">
        <v>25</v>
      </c>
      <c r="T443" t="s">
        <v>26</v>
      </c>
    </row>
    <row r="444" spans="1:20" x14ac:dyDescent="0.3">
      <c r="A444" t="s">
        <v>24684</v>
      </c>
      <c r="B444" t="s">
        <v>19</v>
      </c>
      <c r="C444" t="s">
        <v>19348</v>
      </c>
      <c r="D444" t="s">
        <v>27</v>
      </c>
      <c r="E444" t="s">
        <v>21</v>
      </c>
      <c r="F444" t="s">
        <v>22</v>
      </c>
      <c r="G444" s="2">
        <v>46049</v>
      </c>
      <c r="H444" s="2">
        <v>143414133074</v>
      </c>
      <c r="I444">
        <v>46049</v>
      </c>
      <c r="J444">
        <v>24.9</v>
      </c>
      <c r="K444">
        <v>0.62</v>
      </c>
      <c r="L444">
        <v>24.28</v>
      </c>
      <c r="M444" t="s">
        <v>24685</v>
      </c>
      <c r="N444" t="s">
        <v>23</v>
      </c>
      <c r="O444">
        <v>24.9</v>
      </c>
      <c r="P444" t="s">
        <v>24</v>
      </c>
      <c r="Q444" t="s">
        <v>24</v>
      </c>
      <c r="R444" t="s">
        <v>23818</v>
      </c>
      <c r="S444" t="s">
        <v>25</v>
      </c>
      <c r="T444" t="s">
        <v>26</v>
      </c>
    </row>
    <row r="445" spans="1:20" x14ac:dyDescent="0.3">
      <c r="A445" t="s">
        <v>24686</v>
      </c>
      <c r="B445" t="s">
        <v>19</v>
      </c>
      <c r="C445" t="s">
        <v>18218</v>
      </c>
      <c r="D445" t="s">
        <v>20</v>
      </c>
      <c r="E445" t="s">
        <v>21</v>
      </c>
      <c r="F445" t="s">
        <v>22</v>
      </c>
      <c r="G445" s="2">
        <v>46049</v>
      </c>
      <c r="H445" s="2">
        <v>143414133074</v>
      </c>
      <c r="I445">
        <v>46049</v>
      </c>
      <c r="J445">
        <v>99.95</v>
      </c>
      <c r="K445">
        <v>1.6</v>
      </c>
      <c r="L445">
        <v>98.35</v>
      </c>
      <c r="M445" t="s">
        <v>24687</v>
      </c>
      <c r="N445" t="s">
        <v>23</v>
      </c>
      <c r="O445">
        <v>99.95</v>
      </c>
      <c r="P445" t="s">
        <v>24</v>
      </c>
      <c r="Q445" t="s">
        <v>24</v>
      </c>
      <c r="R445" t="s">
        <v>23818</v>
      </c>
      <c r="S445" t="s">
        <v>25</v>
      </c>
      <c r="T445" t="s">
        <v>26</v>
      </c>
    </row>
    <row r="446" spans="1:20" x14ac:dyDescent="0.3">
      <c r="A446" t="s">
        <v>24688</v>
      </c>
      <c r="B446" t="s">
        <v>28</v>
      </c>
      <c r="C446" t="s">
        <v>14198</v>
      </c>
      <c r="D446" t="s">
        <v>27</v>
      </c>
      <c r="E446" t="s">
        <v>21</v>
      </c>
      <c r="F446" t="s">
        <v>22</v>
      </c>
      <c r="G446" s="2">
        <v>46048</v>
      </c>
      <c r="H446" s="2">
        <v>143351972178</v>
      </c>
      <c r="I446">
        <v>46044</v>
      </c>
      <c r="J446">
        <v>-32.950000000000003</v>
      </c>
      <c r="K446">
        <v>0</v>
      </c>
      <c r="L446">
        <v>-32.950000000000003</v>
      </c>
      <c r="M446" t="s">
        <v>24689</v>
      </c>
      <c r="N446" t="s">
        <v>23</v>
      </c>
      <c r="O446">
        <v>32.950000000000003</v>
      </c>
      <c r="P446" t="s">
        <v>24</v>
      </c>
      <c r="Q446" t="s">
        <v>24</v>
      </c>
      <c r="R446" t="s">
        <v>23818</v>
      </c>
      <c r="S446" t="s">
        <v>25</v>
      </c>
      <c r="T446" t="s">
        <v>26</v>
      </c>
    </row>
    <row r="447" spans="1:20" x14ac:dyDescent="0.3">
      <c r="A447" t="s">
        <v>24690</v>
      </c>
      <c r="B447" t="s">
        <v>19</v>
      </c>
      <c r="C447" t="s">
        <v>8379</v>
      </c>
      <c r="D447" t="s">
        <v>20</v>
      </c>
      <c r="E447" t="s">
        <v>21</v>
      </c>
      <c r="F447" t="s">
        <v>22</v>
      </c>
      <c r="G447" s="2">
        <v>46049</v>
      </c>
      <c r="H447" s="2">
        <v>143414133074</v>
      </c>
      <c r="I447">
        <v>46049</v>
      </c>
      <c r="J447">
        <v>67.95</v>
      </c>
      <c r="K447">
        <v>1.18</v>
      </c>
      <c r="L447">
        <v>66.77</v>
      </c>
      <c r="M447" t="s">
        <v>24691</v>
      </c>
      <c r="N447" t="s">
        <v>23</v>
      </c>
      <c r="O447">
        <v>67.95</v>
      </c>
      <c r="P447" t="s">
        <v>24</v>
      </c>
      <c r="Q447" t="s">
        <v>24</v>
      </c>
      <c r="R447" t="s">
        <v>23818</v>
      </c>
      <c r="S447" t="s">
        <v>25</v>
      </c>
      <c r="T447" t="s">
        <v>26</v>
      </c>
    </row>
    <row r="448" spans="1:20" x14ac:dyDescent="0.3">
      <c r="A448" t="s">
        <v>24692</v>
      </c>
      <c r="B448" t="s">
        <v>19</v>
      </c>
      <c r="C448" t="s">
        <v>19492</v>
      </c>
      <c r="D448" t="s">
        <v>27</v>
      </c>
      <c r="E448" t="s">
        <v>21</v>
      </c>
      <c r="F448" t="s">
        <v>22</v>
      </c>
      <c r="G448" s="2">
        <v>46049</v>
      </c>
      <c r="H448" s="2">
        <v>143414133074</v>
      </c>
      <c r="I448">
        <v>46049</v>
      </c>
      <c r="J448">
        <v>66.849999999999994</v>
      </c>
      <c r="K448">
        <v>1.17</v>
      </c>
      <c r="L448">
        <v>65.680000000000007</v>
      </c>
      <c r="M448" t="s">
        <v>24693</v>
      </c>
      <c r="N448" t="s">
        <v>23</v>
      </c>
      <c r="O448">
        <v>66.849999999999994</v>
      </c>
      <c r="P448" t="s">
        <v>24</v>
      </c>
      <c r="Q448" t="s">
        <v>24</v>
      </c>
      <c r="R448" t="s">
        <v>23818</v>
      </c>
      <c r="S448" t="s">
        <v>25</v>
      </c>
      <c r="T448" t="s">
        <v>26</v>
      </c>
    </row>
    <row r="449" spans="1:20" x14ac:dyDescent="0.3">
      <c r="A449" t="s">
        <v>24694</v>
      </c>
      <c r="B449" t="s">
        <v>19</v>
      </c>
      <c r="C449" t="s">
        <v>22822</v>
      </c>
      <c r="D449" t="s">
        <v>27</v>
      </c>
      <c r="E449" t="s">
        <v>21</v>
      </c>
      <c r="F449" t="s">
        <v>22</v>
      </c>
      <c r="G449" s="2">
        <v>46049</v>
      </c>
      <c r="H449" s="2">
        <v>143414133074</v>
      </c>
      <c r="I449">
        <v>46049</v>
      </c>
      <c r="J449">
        <v>99.95</v>
      </c>
      <c r="K449">
        <v>1.6</v>
      </c>
      <c r="L449">
        <v>98.35</v>
      </c>
      <c r="M449" t="s">
        <v>24695</v>
      </c>
      <c r="N449" t="s">
        <v>23</v>
      </c>
      <c r="O449">
        <v>99.95</v>
      </c>
      <c r="P449" t="s">
        <v>24</v>
      </c>
      <c r="Q449" t="s">
        <v>24</v>
      </c>
      <c r="R449" t="s">
        <v>23818</v>
      </c>
      <c r="S449" t="s">
        <v>25</v>
      </c>
      <c r="T449" t="s">
        <v>26</v>
      </c>
    </row>
    <row r="450" spans="1:20" x14ac:dyDescent="0.3">
      <c r="A450" t="s">
        <v>24696</v>
      </c>
      <c r="B450" t="s">
        <v>19</v>
      </c>
      <c r="C450" t="s">
        <v>16496</v>
      </c>
      <c r="D450" t="s">
        <v>27</v>
      </c>
      <c r="E450" t="s">
        <v>21</v>
      </c>
      <c r="F450" t="s">
        <v>22</v>
      </c>
      <c r="G450" s="2">
        <v>46049</v>
      </c>
      <c r="H450" s="2">
        <v>143414133074</v>
      </c>
      <c r="I450">
        <v>46049</v>
      </c>
      <c r="J450">
        <v>395.69</v>
      </c>
      <c r="K450">
        <v>5.44</v>
      </c>
      <c r="L450">
        <v>390.25</v>
      </c>
      <c r="M450" t="s">
        <v>24697</v>
      </c>
      <c r="N450" t="s">
        <v>23</v>
      </c>
      <c r="O450">
        <v>395.69</v>
      </c>
      <c r="P450" t="s">
        <v>24</v>
      </c>
      <c r="Q450" t="s">
        <v>24</v>
      </c>
      <c r="R450" t="s">
        <v>23818</v>
      </c>
      <c r="S450" t="s">
        <v>25</v>
      </c>
      <c r="T450" t="s">
        <v>26</v>
      </c>
    </row>
    <row r="451" spans="1:20" x14ac:dyDescent="0.3">
      <c r="A451" t="s">
        <v>24698</v>
      </c>
      <c r="B451" t="s">
        <v>19</v>
      </c>
      <c r="C451" t="s">
        <v>17308</v>
      </c>
      <c r="D451" t="s">
        <v>27</v>
      </c>
      <c r="E451" t="s">
        <v>21</v>
      </c>
      <c r="F451" t="s">
        <v>22</v>
      </c>
      <c r="G451" s="2">
        <v>46049</v>
      </c>
      <c r="H451" s="2">
        <v>143414133074</v>
      </c>
      <c r="I451">
        <v>46049</v>
      </c>
      <c r="J451">
        <v>52.56</v>
      </c>
      <c r="K451">
        <v>0.98</v>
      </c>
      <c r="L451">
        <v>51.58</v>
      </c>
      <c r="M451" t="s">
        <v>24699</v>
      </c>
      <c r="N451" t="s">
        <v>23</v>
      </c>
      <c r="O451">
        <v>52.56</v>
      </c>
      <c r="P451" t="s">
        <v>24</v>
      </c>
      <c r="Q451" t="s">
        <v>24</v>
      </c>
      <c r="R451" t="s">
        <v>23818</v>
      </c>
      <c r="S451" t="s">
        <v>25</v>
      </c>
      <c r="T451" t="s">
        <v>26</v>
      </c>
    </row>
    <row r="452" spans="1:20" x14ac:dyDescent="0.3">
      <c r="A452" t="s">
        <v>24700</v>
      </c>
      <c r="B452" t="s">
        <v>19</v>
      </c>
      <c r="C452" t="s">
        <v>20317</v>
      </c>
      <c r="D452" t="s">
        <v>20</v>
      </c>
      <c r="E452" t="s">
        <v>21</v>
      </c>
      <c r="F452" t="s">
        <v>22</v>
      </c>
      <c r="G452" s="2">
        <v>46049</v>
      </c>
      <c r="H452" s="2">
        <v>143414133074</v>
      </c>
      <c r="I452">
        <v>46049</v>
      </c>
      <c r="J452">
        <v>31.9</v>
      </c>
      <c r="K452">
        <v>0.71</v>
      </c>
      <c r="L452">
        <v>31.19</v>
      </c>
      <c r="M452" t="s">
        <v>24701</v>
      </c>
      <c r="N452" t="s">
        <v>23</v>
      </c>
      <c r="O452">
        <v>31.9</v>
      </c>
      <c r="P452" t="s">
        <v>24</v>
      </c>
      <c r="Q452" t="s">
        <v>24</v>
      </c>
      <c r="R452" t="s">
        <v>23818</v>
      </c>
      <c r="S452" t="s">
        <v>25</v>
      </c>
      <c r="T452" t="s">
        <v>26</v>
      </c>
    </row>
    <row r="453" spans="1:20" x14ac:dyDescent="0.3">
      <c r="A453" t="s">
        <v>24702</v>
      </c>
      <c r="B453" t="s">
        <v>19</v>
      </c>
      <c r="C453" t="s">
        <v>9193</v>
      </c>
      <c r="D453" t="s">
        <v>27</v>
      </c>
      <c r="E453" t="s">
        <v>21</v>
      </c>
      <c r="F453" t="s">
        <v>22</v>
      </c>
      <c r="G453" s="2">
        <v>46049</v>
      </c>
      <c r="H453" s="2">
        <v>143414133074</v>
      </c>
      <c r="I453">
        <v>46049</v>
      </c>
      <c r="J453">
        <v>24.9</v>
      </c>
      <c r="K453">
        <v>0.62</v>
      </c>
      <c r="L453">
        <v>24.28</v>
      </c>
      <c r="M453" t="s">
        <v>24703</v>
      </c>
      <c r="N453" t="s">
        <v>23</v>
      </c>
      <c r="O453">
        <v>24.9</v>
      </c>
      <c r="P453" t="s">
        <v>24</v>
      </c>
      <c r="Q453" t="s">
        <v>24</v>
      </c>
      <c r="R453" t="s">
        <v>23818</v>
      </c>
      <c r="S453" t="s">
        <v>25</v>
      </c>
      <c r="T453" t="s">
        <v>26</v>
      </c>
    </row>
    <row r="454" spans="1:20" x14ac:dyDescent="0.3">
      <c r="A454" t="s">
        <v>24704</v>
      </c>
      <c r="B454" t="s">
        <v>19</v>
      </c>
      <c r="C454" t="s">
        <v>18620</v>
      </c>
      <c r="D454" t="s">
        <v>20</v>
      </c>
      <c r="E454" t="s">
        <v>21</v>
      </c>
      <c r="F454" t="s">
        <v>22</v>
      </c>
      <c r="G454" s="2">
        <v>46049</v>
      </c>
      <c r="H454" s="2">
        <v>143414133074</v>
      </c>
      <c r="I454">
        <v>46049</v>
      </c>
      <c r="J454">
        <v>49.9</v>
      </c>
      <c r="K454">
        <v>0.95</v>
      </c>
      <c r="L454">
        <v>48.95</v>
      </c>
      <c r="M454" t="s">
        <v>24705</v>
      </c>
      <c r="N454" t="s">
        <v>23</v>
      </c>
      <c r="O454">
        <v>49.9</v>
      </c>
      <c r="P454" t="s">
        <v>24</v>
      </c>
      <c r="Q454" t="s">
        <v>24</v>
      </c>
      <c r="R454" t="s">
        <v>23818</v>
      </c>
      <c r="S454" t="s">
        <v>25</v>
      </c>
      <c r="T454" t="s">
        <v>26</v>
      </c>
    </row>
    <row r="455" spans="1:20" x14ac:dyDescent="0.3">
      <c r="A455" t="s">
        <v>24706</v>
      </c>
      <c r="B455" t="s">
        <v>19</v>
      </c>
      <c r="C455" t="s">
        <v>22830</v>
      </c>
      <c r="D455" t="s">
        <v>27</v>
      </c>
      <c r="E455" t="s">
        <v>21</v>
      </c>
      <c r="F455" t="s">
        <v>22</v>
      </c>
      <c r="G455" s="2">
        <v>46049</v>
      </c>
      <c r="H455" s="2">
        <v>143414133074</v>
      </c>
      <c r="I455">
        <v>46049</v>
      </c>
      <c r="J455">
        <v>88.97</v>
      </c>
      <c r="K455">
        <v>1.46</v>
      </c>
      <c r="L455">
        <v>87.51</v>
      </c>
      <c r="M455" t="s">
        <v>24707</v>
      </c>
      <c r="N455" t="s">
        <v>23</v>
      </c>
      <c r="O455">
        <v>88.97</v>
      </c>
      <c r="P455" t="s">
        <v>24</v>
      </c>
      <c r="Q455" t="s">
        <v>24</v>
      </c>
      <c r="R455" t="s">
        <v>23818</v>
      </c>
      <c r="S455" t="s">
        <v>25</v>
      </c>
      <c r="T455" t="s">
        <v>26</v>
      </c>
    </row>
    <row r="456" spans="1:20" x14ac:dyDescent="0.3">
      <c r="A456" t="s">
        <v>24708</v>
      </c>
      <c r="B456" t="s">
        <v>19</v>
      </c>
      <c r="C456" t="s">
        <v>21180</v>
      </c>
      <c r="D456" t="s">
        <v>27</v>
      </c>
      <c r="E456" t="s">
        <v>21</v>
      </c>
      <c r="F456" t="s">
        <v>22</v>
      </c>
      <c r="G456" s="2">
        <v>46049</v>
      </c>
      <c r="H456" s="2">
        <v>143414133074</v>
      </c>
      <c r="I456">
        <v>46049</v>
      </c>
      <c r="J456">
        <v>53.46</v>
      </c>
      <c r="K456">
        <v>0.99</v>
      </c>
      <c r="L456">
        <v>52.47</v>
      </c>
      <c r="M456" t="s">
        <v>24709</v>
      </c>
      <c r="N456" t="s">
        <v>23</v>
      </c>
      <c r="O456">
        <v>53.46</v>
      </c>
      <c r="P456" t="s">
        <v>24</v>
      </c>
      <c r="Q456" t="s">
        <v>24</v>
      </c>
      <c r="R456" t="s">
        <v>23818</v>
      </c>
      <c r="S456" t="s">
        <v>25</v>
      </c>
      <c r="T456" t="s">
        <v>26</v>
      </c>
    </row>
    <row r="457" spans="1:20" x14ac:dyDescent="0.3">
      <c r="A457" t="s">
        <v>24710</v>
      </c>
      <c r="B457" t="s">
        <v>19</v>
      </c>
      <c r="C457" t="s">
        <v>15357</v>
      </c>
      <c r="D457" t="s">
        <v>27</v>
      </c>
      <c r="E457" t="s">
        <v>21</v>
      </c>
      <c r="F457" t="s">
        <v>22</v>
      </c>
      <c r="G457" s="2">
        <v>46049</v>
      </c>
      <c r="H457" s="2">
        <v>143414133074</v>
      </c>
      <c r="I457">
        <v>46049</v>
      </c>
      <c r="J457">
        <v>79.95</v>
      </c>
      <c r="K457">
        <v>1.34</v>
      </c>
      <c r="L457">
        <v>78.61</v>
      </c>
      <c r="M457" t="s">
        <v>24711</v>
      </c>
      <c r="N457" t="s">
        <v>23</v>
      </c>
      <c r="O457">
        <v>79.95</v>
      </c>
      <c r="P457" t="s">
        <v>24</v>
      </c>
      <c r="Q457" t="s">
        <v>24</v>
      </c>
      <c r="R457" t="s">
        <v>23818</v>
      </c>
      <c r="S457" t="s">
        <v>25</v>
      </c>
      <c r="T457" t="s">
        <v>26</v>
      </c>
    </row>
    <row r="458" spans="1:20" x14ac:dyDescent="0.3">
      <c r="A458" t="s">
        <v>24712</v>
      </c>
      <c r="B458" t="s">
        <v>19</v>
      </c>
      <c r="C458" t="s">
        <v>11748</v>
      </c>
      <c r="D458" t="s">
        <v>27</v>
      </c>
      <c r="E458" t="s">
        <v>21</v>
      </c>
      <c r="F458" t="s">
        <v>22</v>
      </c>
      <c r="G458" s="2">
        <v>46049</v>
      </c>
      <c r="H458" s="2">
        <v>143414133074</v>
      </c>
      <c r="I458">
        <v>46049</v>
      </c>
      <c r="J458">
        <v>88.97</v>
      </c>
      <c r="K458">
        <v>1.46</v>
      </c>
      <c r="L458">
        <v>87.51</v>
      </c>
      <c r="M458" t="s">
        <v>24713</v>
      </c>
      <c r="N458" t="s">
        <v>23</v>
      </c>
      <c r="O458">
        <v>88.97</v>
      </c>
      <c r="P458" t="s">
        <v>24</v>
      </c>
      <c r="Q458" t="s">
        <v>24</v>
      </c>
      <c r="R458" t="s">
        <v>23818</v>
      </c>
      <c r="S458" t="s">
        <v>25</v>
      </c>
      <c r="T458" t="s">
        <v>26</v>
      </c>
    </row>
    <row r="459" spans="1:20" x14ac:dyDescent="0.3">
      <c r="A459" t="s">
        <v>24714</v>
      </c>
      <c r="B459" t="s">
        <v>19</v>
      </c>
      <c r="C459" t="s">
        <v>23192</v>
      </c>
      <c r="D459" t="s">
        <v>27</v>
      </c>
      <c r="E459" t="s">
        <v>21</v>
      </c>
      <c r="F459" t="s">
        <v>22</v>
      </c>
      <c r="G459" s="2">
        <v>46049</v>
      </c>
      <c r="H459" s="2">
        <v>143414133074</v>
      </c>
      <c r="I459">
        <v>46049</v>
      </c>
      <c r="J459">
        <v>47.9</v>
      </c>
      <c r="K459">
        <v>0.92</v>
      </c>
      <c r="L459">
        <v>46.98</v>
      </c>
      <c r="M459" t="s">
        <v>24715</v>
      </c>
      <c r="N459" t="s">
        <v>23</v>
      </c>
      <c r="O459">
        <v>47.9</v>
      </c>
      <c r="P459" t="s">
        <v>24</v>
      </c>
      <c r="Q459" t="s">
        <v>24</v>
      </c>
      <c r="R459" t="s">
        <v>23818</v>
      </c>
      <c r="S459" t="s">
        <v>25</v>
      </c>
      <c r="T459" t="s">
        <v>26</v>
      </c>
    </row>
    <row r="460" spans="1:20" x14ac:dyDescent="0.3">
      <c r="A460" t="s">
        <v>24716</v>
      </c>
      <c r="B460" t="s">
        <v>19</v>
      </c>
      <c r="C460" t="s">
        <v>19885</v>
      </c>
      <c r="D460" t="s">
        <v>20</v>
      </c>
      <c r="E460" t="s">
        <v>21</v>
      </c>
      <c r="F460" t="s">
        <v>22</v>
      </c>
      <c r="G460" s="2">
        <v>46049</v>
      </c>
      <c r="H460" s="2">
        <v>143414133074</v>
      </c>
      <c r="I460">
        <v>46049</v>
      </c>
      <c r="J460">
        <v>28.26</v>
      </c>
      <c r="K460">
        <v>0.67</v>
      </c>
      <c r="L460">
        <v>27.59</v>
      </c>
      <c r="M460" t="s">
        <v>24717</v>
      </c>
      <c r="N460" t="s">
        <v>23</v>
      </c>
      <c r="O460">
        <v>28.26</v>
      </c>
      <c r="P460" t="s">
        <v>24</v>
      </c>
      <c r="Q460" t="s">
        <v>24</v>
      </c>
      <c r="R460" t="s">
        <v>23818</v>
      </c>
      <c r="S460" t="s">
        <v>25</v>
      </c>
      <c r="T460" t="s">
        <v>26</v>
      </c>
    </row>
    <row r="461" spans="1:20" x14ac:dyDescent="0.3">
      <c r="A461" t="s">
        <v>24718</v>
      </c>
      <c r="B461" t="s">
        <v>19</v>
      </c>
      <c r="C461" t="s">
        <v>16274</v>
      </c>
      <c r="D461" t="s">
        <v>20</v>
      </c>
      <c r="E461" t="s">
        <v>21</v>
      </c>
      <c r="F461" t="s">
        <v>22</v>
      </c>
      <c r="G461" s="2">
        <v>46049</v>
      </c>
      <c r="H461" s="2">
        <v>143414133074</v>
      </c>
      <c r="I461">
        <v>46049</v>
      </c>
      <c r="J461">
        <v>67.95</v>
      </c>
      <c r="K461">
        <v>1.18</v>
      </c>
      <c r="L461">
        <v>66.77</v>
      </c>
      <c r="M461" t="s">
        <v>24719</v>
      </c>
      <c r="N461" t="s">
        <v>23</v>
      </c>
      <c r="O461">
        <v>67.95</v>
      </c>
      <c r="P461" t="s">
        <v>24</v>
      </c>
      <c r="Q461" t="s">
        <v>24</v>
      </c>
      <c r="R461" t="s">
        <v>23818</v>
      </c>
      <c r="S461" t="s">
        <v>25</v>
      </c>
      <c r="T461" t="s">
        <v>26</v>
      </c>
    </row>
    <row r="462" spans="1:20" x14ac:dyDescent="0.3">
      <c r="A462" t="s">
        <v>24720</v>
      </c>
      <c r="B462" t="s">
        <v>19</v>
      </c>
      <c r="C462" t="s">
        <v>10488</v>
      </c>
      <c r="D462" t="s">
        <v>20</v>
      </c>
      <c r="E462" t="s">
        <v>21</v>
      </c>
      <c r="F462" t="s">
        <v>22</v>
      </c>
      <c r="G462" s="2">
        <v>46049</v>
      </c>
      <c r="H462" s="2">
        <v>143414133074</v>
      </c>
      <c r="I462">
        <v>46049</v>
      </c>
      <c r="J462">
        <v>135.9</v>
      </c>
      <c r="K462">
        <v>2.0699999999999998</v>
      </c>
      <c r="L462">
        <v>133.83000000000001</v>
      </c>
      <c r="M462" t="s">
        <v>24721</v>
      </c>
      <c r="N462" t="s">
        <v>23</v>
      </c>
      <c r="O462">
        <v>135.9</v>
      </c>
      <c r="P462" t="s">
        <v>24</v>
      </c>
      <c r="Q462" t="s">
        <v>24</v>
      </c>
      <c r="R462" t="s">
        <v>23818</v>
      </c>
      <c r="S462" t="s">
        <v>25</v>
      </c>
      <c r="T462" t="s">
        <v>26</v>
      </c>
    </row>
    <row r="463" spans="1:20" x14ac:dyDescent="0.3">
      <c r="A463" t="s">
        <v>24722</v>
      </c>
      <c r="B463" t="s">
        <v>19</v>
      </c>
      <c r="C463" t="s">
        <v>10432</v>
      </c>
      <c r="D463" t="s">
        <v>20</v>
      </c>
      <c r="E463" t="s">
        <v>21</v>
      </c>
      <c r="F463" t="s">
        <v>22</v>
      </c>
      <c r="G463" s="2">
        <v>46049</v>
      </c>
      <c r="H463" s="2">
        <v>143414133074</v>
      </c>
      <c r="I463">
        <v>46049</v>
      </c>
      <c r="J463">
        <v>67.95</v>
      </c>
      <c r="K463">
        <v>1.18</v>
      </c>
      <c r="L463">
        <v>66.77</v>
      </c>
      <c r="M463" t="s">
        <v>24723</v>
      </c>
      <c r="N463" t="s">
        <v>23</v>
      </c>
      <c r="O463">
        <v>67.95</v>
      </c>
      <c r="P463" t="s">
        <v>24</v>
      </c>
      <c r="Q463" t="s">
        <v>24</v>
      </c>
      <c r="R463" t="s">
        <v>23818</v>
      </c>
      <c r="S463" t="s">
        <v>25</v>
      </c>
      <c r="T463" t="s">
        <v>26</v>
      </c>
    </row>
    <row r="464" spans="1:20" x14ac:dyDescent="0.3">
      <c r="A464" t="s">
        <v>24724</v>
      </c>
      <c r="B464" t="s">
        <v>19</v>
      </c>
      <c r="C464" t="s">
        <v>14825</v>
      </c>
      <c r="D464" t="s">
        <v>20</v>
      </c>
      <c r="E464" t="s">
        <v>21</v>
      </c>
      <c r="F464" t="s">
        <v>22</v>
      </c>
      <c r="G464" s="2">
        <v>46049</v>
      </c>
      <c r="H464" s="2">
        <v>143414133074</v>
      </c>
      <c r="I464">
        <v>46049</v>
      </c>
      <c r="J464">
        <v>82.53</v>
      </c>
      <c r="K464">
        <v>1.37</v>
      </c>
      <c r="L464">
        <v>81.16</v>
      </c>
      <c r="M464" t="s">
        <v>24725</v>
      </c>
      <c r="N464" t="s">
        <v>23</v>
      </c>
      <c r="O464">
        <v>82.53</v>
      </c>
      <c r="P464" t="s">
        <v>24</v>
      </c>
      <c r="Q464" t="s">
        <v>24</v>
      </c>
      <c r="R464" t="s">
        <v>23818</v>
      </c>
      <c r="S464" t="s">
        <v>25</v>
      </c>
      <c r="T464" t="s">
        <v>26</v>
      </c>
    </row>
    <row r="465" spans="1:20" x14ac:dyDescent="0.3">
      <c r="A465" t="s">
        <v>24726</v>
      </c>
      <c r="B465" t="s">
        <v>19</v>
      </c>
      <c r="C465" t="s">
        <v>17778</v>
      </c>
      <c r="D465" t="s">
        <v>20</v>
      </c>
      <c r="E465" t="s">
        <v>21</v>
      </c>
      <c r="F465" t="s">
        <v>22</v>
      </c>
      <c r="G465" s="2">
        <v>46049</v>
      </c>
      <c r="H465" s="2">
        <v>143414133074</v>
      </c>
      <c r="I465">
        <v>46049</v>
      </c>
      <c r="J465">
        <v>1041.4000000000001</v>
      </c>
      <c r="K465">
        <v>13.84</v>
      </c>
      <c r="L465">
        <v>1027.56</v>
      </c>
      <c r="M465" t="s">
        <v>24727</v>
      </c>
      <c r="N465" t="s">
        <v>23</v>
      </c>
      <c r="O465">
        <v>1041.4000000000001</v>
      </c>
      <c r="P465" t="s">
        <v>24</v>
      </c>
      <c r="Q465" t="s">
        <v>24</v>
      </c>
      <c r="R465" t="s">
        <v>23818</v>
      </c>
      <c r="S465" t="s">
        <v>25</v>
      </c>
      <c r="T465" t="s">
        <v>26</v>
      </c>
    </row>
    <row r="466" spans="1:20" x14ac:dyDescent="0.3">
      <c r="A466" t="s">
        <v>24728</v>
      </c>
      <c r="B466" t="s">
        <v>28</v>
      </c>
      <c r="C466" t="s">
        <v>11392</v>
      </c>
      <c r="D466" t="s">
        <v>29</v>
      </c>
      <c r="E466" t="s">
        <v>21</v>
      </c>
      <c r="F466" t="s">
        <v>22</v>
      </c>
      <c r="G466" s="2">
        <v>46048</v>
      </c>
      <c r="H466" s="2">
        <v>143351972178</v>
      </c>
      <c r="I466">
        <v>46044</v>
      </c>
      <c r="J466">
        <v>-31.9</v>
      </c>
      <c r="K466">
        <v>0</v>
      </c>
      <c r="L466">
        <v>-31.9</v>
      </c>
      <c r="M466" t="s">
        <v>24729</v>
      </c>
      <c r="N466" t="s">
        <v>30</v>
      </c>
      <c r="O466">
        <v>31.9</v>
      </c>
      <c r="P466" t="s">
        <v>24</v>
      </c>
      <c r="Q466" t="s">
        <v>24</v>
      </c>
      <c r="R466" t="s">
        <v>23818</v>
      </c>
      <c r="S466" t="s">
        <v>25</v>
      </c>
      <c r="T466" t="s">
        <v>26</v>
      </c>
    </row>
    <row r="467" spans="1:20" x14ac:dyDescent="0.3">
      <c r="A467" t="s">
        <v>24730</v>
      </c>
      <c r="B467" t="s">
        <v>19</v>
      </c>
      <c r="C467" t="s">
        <v>18176</v>
      </c>
      <c r="D467" t="s">
        <v>27</v>
      </c>
      <c r="E467" t="s">
        <v>21</v>
      </c>
      <c r="F467" t="s">
        <v>22</v>
      </c>
      <c r="G467" s="2">
        <v>46049</v>
      </c>
      <c r="H467" s="2">
        <v>143414133074</v>
      </c>
      <c r="I467">
        <v>46049</v>
      </c>
      <c r="J467">
        <v>101.93</v>
      </c>
      <c r="K467">
        <v>1.63</v>
      </c>
      <c r="L467">
        <v>100.3</v>
      </c>
      <c r="M467" t="s">
        <v>24731</v>
      </c>
      <c r="N467" t="s">
        <v>23</v>
      </c>
      <c r="O467">
        <v>101.93</v>
      </c>
      <c r="P467" t="s">
        <v>24</v>
      </c>
      <c r="Q467" t="s">
        <v>24</v>
      </c>
      <c r="R467" t="s">
        <v>23818</v>
      </c>
      <c r="S467" t="s">
        <v>25</v>
      </c>
      <c r="T467" t="s">
        <v>26</v>
      </c>
    </row>
    <row r="468" spans="1:20" x14ac:dyDescent="0.3">
      <c r="A468" t="s">
        <v>24732</v>
      </c>
      <c r="B468" t="s">
        <v>28</v>
      </c>
      <c r="C468" t="s">
        <v>19053</v>
      </c>
      <c r="D468" t="s">
        <v>27</v>
      </c>
      <c r="E468" t="s">
        <v>21</v>
      </c>
      <c r="F468" t="s">
        <v>22</v>
      </c>
      <c r="G468" s="2">
        <v>46049</v>
      </c>
      <c r="H468" s="2">
        <v>143414133074</v>
      </c>
      <c r="I468">
        <v>46049</v>
      </c>
      <c r="J468">
        <v>-30.85</v>
      </c>
      <c r="K468">
        <v>0</v>
      </c>
      <c r="L468">
        <v>-30.85</v>
      </c>
      <c r="M468" t="s">
        <v>24733</v>
      </c>
      <c r="N468" t="s">
        <v>23</v>
      </c>
      <c r="O468">
        <v>30.85</v>
      </c>
      <c r="P468" t="s">
        <v>24</v>
      </c>
      <c r="Q468" t="s">
        <v>24</v>
      </c>
      <c r="R468" t="s">
        <v>23818</v>
      </c>
      <c r="S468" t="s">
        <v>25</v>
      </c>
      <c r="T468" t="s">
        <v>26</v>
      </c>
    </row>
    <row r="469" spans="1:20" x14ac:dyDescent="0.3">
      <c r="A469" t="s">
        <v>24734</v>
      </c>
      <c r="B469" t="s">
        <v>19</v>
      </c>
      <c r="C469" t="s">
        <v>19053</v>
      </c>
      <c r="D469" t="s">
        <v>27</v>
      </c>
      <c r="E469" t="s">
        <v>21</v>
      </c>
      <c r="F469" t="s">
        <v>22</v>
      </c>
      <c r="G469" s="2">
        <v>46049</v>
      </c>
      <c r="H469" s="2">
        <v>143414133074</v>
      </c>
      <c r="I469">
        <v>46049</v>
      </c>
      <c r="J469">
        <v>30.85</v>
      </c>
      <c r="K469">
        <v>0.7</v>
      </c>
      <c r="L469">
        <v>30.15</v>
      </c>
      <c r="M469" t="s">
        <v>24733</v>
      </c>
      <c r="N469" t="s">
        <v>23</v>
      </c>
      <c r="O469">
        <v>30.85</v>
      </c>
      <c r="P469" t="s">
        <v>24</v>
      </c>
      <c r="Q469" t="s">
        <v>24</v>
      </c>
      <c r="R469" t="s">
        <v>23818</v>
      </c>
      <c r="S469" t="s">
        <v>25</v>
      </c>
      <c r="T469" t="s">
        <v>26</v>
      </c>
    </row>
    <row r="470" spans="1:20" x14ac:dyDescent="0.3">
      <c r="A470" t="s">
        <v>24735</v>
      </c>
      <c r="B470" t="s">
        <v>19</v>
      </c>
      <c r="C470" t="s">
        <v>9431</v>
      </c>
      <c r="D470" t="s">
        <v>20</v>
      </c>
      <c r="E470" t="s">
        <v>21</v>
      </c>
      <c r="F470" t="s">
        <v>22</v>
      </c>
      <c r="G470" s="2">
        <v>46049</v>
      </c>
      <c r="H470" s="2">
        <v>143414133074</v>
      </c>
      <c r="I470">
        <v>46049</v>
      </c>
      <c r="J470">
        <v>28.26</v>
      </c>
      <c r="K470">
        <v>0.67</v>
      </c>
      <c r="L470">
        <v>27.59</v>
      </c>
      <c r="M470" t="s">
        <v>24736</v>
      </c>
      <c r="N470" t="s">
        <v>23</v>
      </c>
      <c r="O470">
        <v>28.26</v>
      </c>
      <c r="P470" t="s">
        <v>24</v>
      </c>
      <c r="Q470" t="s">
        <v>24</v>
      </c>
      <c r="R470" t="s">
        <v>23818</v>
      </c>
      <c r="S470" t="s">
        <v>25</v>
      </c>
      <c r="T470" t="s">
        <v>26</v>
      </c>
    </row>
    <row r="471" spans="1:20" x14ac:dyDescent="0.3">
      <c r="A471" t="s">
        <v>24737</v>
      </c>
      <c r="B471" t="s">
        <v>19</v>
      </c>
      <c r="C471" t="s">
        <v>18112</v>
      </c>
      <c r="D471" t="s">
        <v>27</v>
      </c>
      <c r="E471" t="s">
        <v>21</v>
      </c>
      <c r="F471" t="s">
        <v>22</v>
      </c>
      <c r="G471" s="2">
        <v>46049</v>
      </c>
      <c r="H471" s="2">
        <v>143414133074</v>
      </c>
      <c r="I471">
        <v>46049</v>
      </c>
      <c r="J471">
        <v>67.900000000000006</v>
      </c>
      <c r="K471">
        <v>1.18</v>
      </c>
      <c r="L471">
        <v>66.72</v>
      </c>
      <c r="M471" t="s">
        <v>24738</v>
      </c>
      <c r="N471" t="s">
        <v>23</v>
      </c>
      <c r="O471">
        <v>67.900000000000006</v>
      </c>
      <c r="P471" t="s">
        <v>24</v>
      </c>
      <c r="Q471" t="s">
        <v>24</v>
      </c>
      <c r="R471" t="s">
        <v>23818</v>
      </c>
      <c r="S471" t="s">
        <v>25</v>
      </c>
      <c r="T471" t="s">
        <v>26</v>
      </c>
    </row>
    <row r="472" spans="1:20" x14ac:dyDescent="0.3">
      <c r="A472" t="s">
        <v>24739</v>
      </c>
      <c r="B472" t="s">
        <v>19</v>
      </c>
      <c r="C472" t="s">
        <v>10849</v>
      </c>
      <c r="D472" t="s">
        <v>20</v>
      </c>
      <c r="E472" t="s">
        <v>21</v>
      </c>
      <c r="F472" t="s">
        <v>22</v>
      </c>
      <c r="G472" s="2">
        <v>46049</v>
      </c>
      <c r="H472" s="2">
        <v>143414133074</v>
      </c>
      <c r="I472">
        <v>46049</v>
      </c>
      <c r="J472">
        <v>37.9</v>
      </c>
      <c r="K472">
        <v>0.79</v>
      </c>
      <c r="L472">
        <v>37.11</v>
      </c>
      <c r="M472" t="s">
        <v>24740</v>
      </c>
      <c r="N472" t="s">
        <v>23</v>
      </c>
      <c r="O472">
        <v>37.9</v>
      </c>
      <c r="P472" t="s">
        <v>24</v>
      </c>
      <c r="Q472" t="s">
        <v>24</v>
      </c>
      <c r="R472" t="s">
        <v>23818</v>
      </c>
      <c r="S472" t="s">
        <v>25</v>
      </c>
      <c r="T472" t="s">
        <v>26</v>
      </c>
    </row>
    <row r="473" spans="1:20" x14ac:dyDescent="0.3">
      <c r="A473" t="s">
        <v>24741</v>
      </c>
      <c r="B473" t="s">
        <v>19</v>
      </c>
      <c r="C473" t="s">
        <v>10569</v>
      </c>
      <c r="D473" t="s">
        <v>27</v>
      </c>
      <c r="E473" t="s">
        <v>21</v>
      </c>
      <c r="F473" t="s">
        <v>22</v>
      </c>
      <c r="G473" s="2">
        <v>46048</v>
      </c>
      <c r="H473" s="2">
        <v>143351972178</v>
      </c>
      <c r="I473">
        <v>46048</v>
      </c>
      <c r="J473">
        <v>58.95</v>
      </c>
      <c r="K473">
        <v>1.07</v>
      </c>
      <c r="L473">
        <v>57.88</v>
      </c>
      <c r="M473" t="s">
        <v>24742</v>
      </c>
      <c r="N473" t="s">
        <v>23</v>
      </c>
      <c r="O473">
        <v>58.95</v>
      </c>
      <c r="P473" t="s">
        <v>24</v>
      </c>
      <c r="Q473" t="s">
        <v>24</v>
      </c>
      <c r="R473" t="s">
        <v>23818</v>
      </c>
      <c r="S473" t="s">
        <v>25</v>
      </c>
      <c r="T473" t="s">
        <v>26</v>
      </c>
    </row>
    <row r="474" spans="1:20" x14ac:dyDescent="0.3">
      <c r="A474" t="s">
        <v>24743</v>
      </c>
      <c r="B474" t="s">
        <v>19</v>
      </c>
      <c r="C474" t="s">
        <v>15079</v>
      </c>
      <c r="D474" t="s">
        <v>20</v>
      </c>
      <c r="E474" t="s">
        <v>21</v>
      </c>
      <c r="F474" t="s">
        <v>22</v>
      </c>
      <c r="G474" s="2">
        <v>46048</v>
      </c>
      <c r="H474" s="2">
        <v>143351972178</v>
      </c>
      <c r="I474">
        <v>46048</v>
      </c>
      <c r="J474">
        <v>52.9</v>
      </c>
      <c r="K474">
        <v>0.99</v>
      </c>
      <c r="L474">
        <v>51.91</v>
      </c>
      <c r="M474" t="s">
        <v>24242</v>
      </c>
      <c r="N474" t="s">
        <v>23</v>
      </c>
      <c r="O474">
        <v>52.9</v>
      </c>
      <c r="P474" t="s">
        <v>24</v>
      </c>
      <c r="Q474" t="s">
        <v>24</v>
      </c>
      <c r="R474" t="s">
        <v>23818</v>
      </c>
      <c r="S474" t="s">
        <v>25</v>
      </c>
      <c r="T474" t="s">
        <v>26</v>
      </c>
    </row>
    <row r="475" spans="1:20" x14ac:dyDescent="0.3">
      <c r="A475" t="s">
        <v>24744</v>
      </c>
      <c r="B475" t="s">
        <v>19</v>
      </c>
      <c r="C475" t="s">
        <v>9946</v>
      </c>
      <c r="D475" t="s">
        <v>29</v>
      </c>
      <c r="E475" t="s">
        <v>21</v>
      </c>
      <c r="F475" t="s">
        <v>22</v>
      </c>
      <c r="G475" s="2">
        <v>46048</v>
      </c>
      <c r="H475" s="2">
        <v>143351972178</v>
      </c>
      <c r="I475">
        <v>46048</v>
      </c>
      <c r="J475">
        <v>52.9</v>
      </c>
      <c r="K475">
        <v>2.99</v>
      </c>
      <c r="L475">
        <v>49.91</v>
      </c>
      <c r="M475" t="s">
        <v>24745</v>
      </c>
      <c r="N475" t="s">
        <v>30</v>
      </c>
      <c r="O475">
        <v>52.9</v>
      </c>
      <c r="P475" t="s">
        <v>24</v>
      </c>
      <c r="Q475" t="s">
        <v>24</v>
      </c>
      <c r="R475" t="s">
        <v>23818</v>
      </c>
      <c r="S475" t="s">
        <v>25</v>
      </c>
      <c r="T475" t="s">
        <v>26</v>
      </c>
    </row>
    <row r="476" spans="1:20" x14ac:dyDescent="0.3">
      <c r="A476" t="s">
        <v>24746</v>
      </c>
      <c r="B476" t="s">
        <v>28</v>
      </c>
      <c r="C476" t="s">
        <v>14511</v>
      </c>
      <c r="D476" t="s">
        <v>29</v>
      </c>
      <c r="E476" t="s">
        <v>21</v>
      </c>
      <c r="F476" t="s">
        <v>22</v>
      </c>
      <c r="G476" s="2">
        <v>46048</v>
      </c>
      <c r="H476" s="2">
        <v>143351972178</v>
      </c>
      <c r="I476">
        <v>46048</v>
      </c>
      <c r="J476">
        <v>-52.9</v>
      </c>
      <c r="K476">
        <v>0</v>
      </c>
      <c r="L476">
        <v>-52.9</v>
      </c>
      <c r="M476" t="s">
        <v>24747</v>
      </c>
      <c r="N476" t="s">
        <v>30</v>
      </c>
      <c r="O476">
        <v>52.9</v>
      </c>
      <c r="P476" t="s">
        <v>24</v>
      </c>
      <c r="Q476" t="s">
        <v>24</v>
      </c>
      <c r="R476" t="s">
        <v>23818</v>
      </c>
      <c r="S476" t="s">
        <v>25</v>
      </c>
      <c r="T476" t="s">
        <v>26</v>
      </c>
    </row>
    <row r="477" spans="1:20" x14ac:dyDescent="0.3">
      <c r="A477" t="s">
        <v>24748</v>
      </c>
      <c r="B477" t="s">
        <v>19</v>
      </c>
      <c r="C477" t="s">
        <v>14511</v>
      </c>
      <c r="D477" t="s">
        <v>29</v>
      </c>
      <c r="E477" t="s">
        <v>21</v>
      </c>
      <c r="F477" t="s">
        <v>22</v>
      </c>
      <c r="G477" s="2">
        <v>46048</v>
      </c>
      <c r="H477" s="2">
        <v>143351972178</v>
      </c>
      <c r="I477">
        <v>46048</v>
      </c>
      <c r="J477">
        <v>52.9</v>
      </c>
      <c r="K477">
        <v>2.99</v>
      </c>
      <c r="L477">
        <v>49.91</v>
      </c>
      <c r="M477" t="s">
        <v>24747</v>
      </c>
      <c r="N477" t="s">
        <v>30</v>
      </c>
      <c r="O477">
        <v>52.9</v>
      </c>
      <c r="P477" t="s">
        <v>24</v>
      </c>
      <c r="Q477" t="s">
        <v>24</v>
      </c>
      <c r="R477" t="s">
        <v>23818</v>
      </c>
      <c r="S477" t="s">
        <v>25</v>
      </c>
      <c r="T477" t="s">
        <v>26</v>
      </c>
    </row>
    <row r="478" spans="1:20" x14ac:dyDescent="0.3">
      <c r="A478" t="s">
        <v>24749</v>
      </c>
      <c r="B478" t="s">
        <v>19</v>
      </c>
      <c r="C478" t="s">
        <v>20926</v>
      </c>
      <c r="D478" t="s">
        <v>29</v>
      </c>
      <c r="E478" t="s">
        <v>21</v>
      </c>
      <c r="F478" t="s">
        <v>22</v>
      </c>
      <c r="G478" s="2">
        <v>46048</v>
      </c>
      <c r="H478" s="2">
        <v>143351972178</v>
      </c>
      <c r="I478">
        <v>46048</v>
      </c>
      <c r="J478">
        <v>179.9</v>
      </c>
      <c r="K478">
        <v>9.33</v>
      </c>
      <c r="L478">
        <v>170.57</v>
      </c>
      <c r="M478" t="s">
        <v>24750</v>
      </c>
      <c r="N478" t="s">
        <v>30</v>
      </c>
      <c r="O478">
        <v>179.9</v>
      </c>
      <c r="P478" t="s">
        <v>24</v>
      </c>
      <c r="Q478" t="s">
        <v>24</v>
      </c>
      <c r="R478" t="s">
        <v>23818</v>
      </c>
      <c r="S478" t="s">
        <v>25</v>
      </c>
      <c r="T478" t="s">
        <v>26</v>
      </c>
    </row>
    <row r="479" spans="1:20" x14ac:dyDescent="0.3">
      <c r="A479" t="s">
        <v>24751</v>
      </c>
      <c r="B479" t="s">
        <v>19</v>
      </c>
      <c r="C479" t="s">
        <v>20967</v>
      </c>
      <c r="D479" t="s">
        <v>27</v>
      </c>
      <c r="E479" t="s">
        <v>21</v>
      </c>
      <c r="F479" t="s">
        <v>22</v>
      </c>
      <c r="G479" s="2">
        <v>46048</v>
      </c>
      <c r="H479" s="2">
        <v>143351972178</v>
      </c>
      <c r="I479">
        <v>46048</v>
      </c>
      <c r="J479">
        <v>55.9</v>
      </c>
      <c r="K479">
        <v>1.03</v>
      </c>
      <c r="L479">
        <v>54.87</v>
      </c>
      <c r="M479" t="s">
        <v>24752</v>
      </c>
      <c r="N479" t="s">
        <v>23</v>
      </c>
      <c r="O479">
        <v>55.9</v>
      </c>
      <c r="P479" t="s">
        <v>24</v>
      </c>
      <c r="Q479" t="s">
        <v>24</v>
      </c>
      <c r="R479" t="s">
        <v>23818</v>
      </c>
      <c r="S479" t="s">
        <v>25</v>
      </c>
      <c r="T479" t="s">
        <v>26</v>
      </c>
    </row>
    <row r="480" spans="1:20" x14ac:dyDescent="0.3">
      <c r="A480" t="s">
        <v>24753</v>
      </c>
      <c r="B480" t="s">
        <v>19</v>
      </c>
      <c r="C480" t="s">
        <v>20072</v>
      </c>
      <c r="D480" t="s">
        <v>27</v>
      </c>
      <c r="E480" t="s">
        <v>21</v>
      </c>
      <c r="F480" t="s">
        <v>22</v>
      </c>
      <c r="G480" s="2">
        <v>46048</v>
      </c>
      <c r="H480" s="2">
        <v>143351972178</v>
      </c>
      <c r="I480">
        <v>46048</v>
      </c>
      <c r="J480">
        <v>58.95</v>
      </c>
      <c r="K480">
        <v>1.07</v>
      </c>
      <c r="L480">
        <v>57.88</v>
      </c>
      <c r="M480" t="s">
        <v>24754</v>
      </c>
      <c r="N480" t="s">
        <v>23</v>
      </c>
      <c r="O480">
        <v>58.95</v>
      </c>
      <c r="P480" t="s">
        <v>24</v>
      </c>
      <c r="Q480" t="s">
        <v>24</v>
      </c>
      <c r="R480" t="s">
        <v>23818</v>
      </c>
      <c r="S480" t="s">
        <v>25</v>
      </c>
      <c r="T480" t="s">
        <v>26</v>
      </c>
    </row>
    <row r="481" spans="1:20" x14ac:dyDescent="0.3">
      <c r="A481" t="s">
        <v>24755</v>
      </c>
      <c r="B481" t="s">
        <v>19</v>
      </c>
      <c r="C481" t="s">
        <v>13360</v>
      </c>
      <c r="D481" t="s">
        <v>27</v>
      </c>
      <c r="E481" t="s">
        <v>21</v>
      </c>
      <c r="F481" t="s">
        <v>22</v>
      </c>
      <c r="G481" s="2">
        <v>46048</v>
      </c>
      <c r="H481" s="2">
        <v>143351972178</v>
      </c>
      <c r="I481">
        <v>46048</v>
      </c>
      <c r="J481">
        <v>258.7</v>
      </c>
      <c r="K481">
        <v>3.66</v>
      </c>
      <c r="L481">
        <v>255.04</v>
      </c>
      <c r="M481" t="s">
        <v>24756</v>
      </c>
      <c r="N481" t="s">
        <v>23</v>
      </c>
      <c r="O481">
        <v>258.7</v>
      </c>
      <c r="P481" t="s">
        <v>24</v>
      </c>
      <c r="Q481" t="s">
        <v>24</v>
      </c>
      <c r="R481" t="s">
        <v>23818</v>
      </c>
      <c r="S481" t="s">
        <v>25</v>
      </c>
      <c r="T481" t="s">
        <v>26</v>
      </c>
    </row>
    <row r="482" spans="1:20" x14ac:dyDescent="0.3">
      <c r="A482" t="s">
        <v>24757</v>
      </c>
      <c r="B482" t="s">
        <v>19</v>
      </c>
      <c r="C482" t="s">
        <v>13949</v>
      </c>
      <c r="D482" t="s">
        <v>20</v>
      </c>
      <c r="E482" t="s">
        <v>21</v>
      </c>
      <c r="F482" t="s">
        <v>22</v>
      </c>
      <c r="G482" s="2">
        <v>46048</v>
      </c>
      <c r="H482" s="2">
        <v>143351972178</v>
      </c>
      <c r="I482">
        <v>46048</v>
      </c>
      <c r="J482">
        <v>59.85</v>
      </c>
      <c r="K482">
        <v>1.08</v>
      </c>
      <c r="L482">
        <v>58.77</v>
      </c>
      <c r="M482" t="s">
        <v>24758</v>
      </c>
      <c r="N482" t="s">
        <v>23</v>
      </c>
      <c r="O482">
        <v>59.85</v>
      </c>
      <c r="P482" t="s">
        <v>24</v>
      </c>
      <c r="Q482" t="s">
        <v>24</v>
      </c>
      <c r="R482" t="s">
        <v>23818</v>
      </c>
      <c r="S482" t="s">
        <v>25</v>
      </c>
      <c r="T482" t="s">
        <v>26</v>
      </c>
    </row>
    <row r="483" spans="1:20" x14ac:dyDescent="0.3">
      <c r="A483" t="s">
        <v>24759</v>
      </c>
      <c r="B483" t="s">
        <v>19</v>
      </c>
      <c r="C483" t="s">
        <v>12411</v>
      </c>
      <c r="D483" t="s">
        <v>27</v>
      </c>
      <c r="E483" t="s">
        <v>21</v>
      </c>
      <c r="F483" t="s">
        <v>22</v>
      </c>
      <c r="G483" s="2">
        <v>46048</v>
      </c>
      <c r="H483" s="2">
        <v>143351972178</v>
      </c>
      <c r="I483">
        <v>46048</v>
      </c>
      <c r="J483">
        <v>40.86</v>
      </c>
      <c r="K483">
        <v>0.83</v>
      </c>
      <c r="L483">
        <v>40.03</v>
      </c>
      <c r="M483" t="s">
        <v>24760</v>
      </c>
      <c r="N483" t="s">
        <v>23</v>
      </c>
      <c r="O483">
        <v>40.86</v>
      </c>
      <c r="P483" t="s">
        <v>24</v>
      </c>
      <c r="Q483" t="s">
        <v>24</v>
      </c>
      <c r="R483" t="s">
        <v>23818</v>
      </c>
      <c r="S483" t="s">
        <v>25</v>
      </c>
      <c r="T483" t="s">
        <v>26</v>
      </c>
    </row>
    <row r="484" spans="1:20" x14ac:dyDescent="0.3">
      <c r="A484" t="s">
        <v>24761</v>
      </c>
      <c r="B484" t="s">
        <v>28</v>
      </c>
      <c r="C484" t="s">
        <v>15336</v>
      </c>
      <c r="D484" t="s">
        <v>20</v>
      </c>
      <c r="E484" t="s">
        <v>21</v>
      </c>
      <c r="F484" t="s">
        <v>22</v>
      </c>
      <c r="G484" s="2">
        <v>46045</v>
      </c>
      <c r="H484" s="2">
        <v>143262187858</v>
      </c>
      <c r="I484">
        <v>46043</v>
      </c>
      <c r="J484">
        <v>-67.95</v>
      </c>
      <c r="K484">
        <v>0</v>
      </c>
      <c r="L484">
        <v>-67.95</v>
      </c>
      <c r="M484" t="s">
        <v>24762</v>
      </c>
      <c r="N484" t="s">
        <v>23</v>
      </c>
      <c r="O484">
        <v>67.95</v>
      </c>
      <c r="P484" t="s">
        <v>24</v>
      </c>
      <c r="Q484" t="s">
        <v>24</v>
      </c>
      <c r="R484" t="s">
        <v>23818</v>
      </c>
      <c r="S484" t="s">
        <v>25</v>
      </c>
      <c r="T484" t="s">
        <v>26</v>
      </c>
    </row>
    <row r="485" spans="1:20" x14ac:dyDescent="0.3">
      <c r="A485" t="s">
        <v>24763</v>
      </c>
      <c r="B485" t="s">
        <v>19</v>
      </c>
      <c r="C485" t="s">
        <v>22386</v>
      </c>
      <c r="D485" t="s">
        <v>27</v>
      </c>
      <c r="E485" t="s">
        <v>21</v>
      </c>
      <c r="F485" t="s">
        <v>22</v>
      </c>
      <c r="G485" s="2">
        <v>46048</v>
      </c>
      <c r="H485" s="2">
        <v>143351972178</v>
      </c>
      <c r="I485">
        <v>46048</v>
      </c>
      <c r="J485">
        <v>67.95</v>
      </c>
      <c r="K485">
        <v>1.18</v>
      </c>
      <c r="L485">
        <v>66.77</v>
      </c>
      <c r="M485" t="s">
        <v>24764</v>
      </c>
      <c r="N485" t="s">
        <v>23</v>
      </c>
      <c r="O485">
        <v>67.95</v>
      </c>
      <c r="P485" t="s">
        <v>24</v>
      </c>
      <c r="Q485" t="s">
        <v>24</v>
      </c>
      <c r="R485" t="s">
        <v>23818</v>
      </c>
      <c r="S485" t="s">
        <v>25</v>
      </c>
      <c r="T485" t="s">
        <v>26</v>
      </c>
    </row>
    <row r="486" spans="1:20" x14ac:dyDescent="0.3">
      <c r="A486" t="s">
        <v>24765</v>
      </c>
      <c r="B486" t="s">
        <v>19</v>
      </c>
      <c r="C486" t="s">
        <v>12469</v>
      </c>
      <c r="D486" t="s">
        <v>27</v>
      </c>
      <c r="E486" t="s">
        <v>21</v>
      </c>
      <c r="F486" t="s">
        <v>22</v>
      </c>
      <c r="G486" s="2">
        <v>46048</v>
      </c>
      <c r="H486" s="2">
        <v>143351972178</v>
      </c>
      <c r="I486">
        <v>46048</v>
      </c>
      <c r="J486">
        <v>31.9</v>
      </c>
      <c r="K486">
        <v>0.71</v>
      </c>
      <c r="L486">
        <v>31.19</v>
      </c>
      <c r="M486" t="s">
        <v>24766</v>
      </c>
      <c r="N486" t="s">
        <v>23</v>
      </c>
      <c r="O486">
        <v>31.9</v>
      </c>
      <c r="P486" t="s">
        <v>24</v>
      </c>
      <c r="Q486" t="s">
        <v>24</v>
      </c>
      <c r="R486" t="s">
        <v>23818</v>
      </c>
      <c r="S486" t="s">
        <v>25</v>
      </c>
      <c r="T486" t="s">
        <v>26</v>
      </c>
    </row>
    <row r="487" spans="1:20" x14ac:dyDescent="0.3">
      <c r="A487" t="s">
        <v>24767</v>
      </c>
      <c r="B487" t="s">
        <v>19</v>
      </c>
      <c r="C487" t="s">
        <v>17544</v>
      </c>
      <c r="D487" t="s">
        <v>20</v>
      </c>
      <c r="E487" t="s">
        <v>21</v>
      </c>
      <c r="F487" t="s">
        <v>22</v>
      </c>
      <c r="G487" s="2">
        <v>46048</v>
      </c>
      <c r="H487" s="2">
        <v>143351972178</v>
      </c>
      <c r="I487">
        <v>46048</v>
      </c>
      <c r="J487">
        <v>114.95</v>
      </c>
      <c r="K487">
        <v>1.79</v>
      </c>
      <c r="L487">
        <v>113.16</v>
      </c>
      <c r="M487" t="s">
        <v>24768</v>
      </c>
      <c r="N487" t="s">
        <v>23</v>
      </c>
      <c r="O487">
        <v>114.95</v>
      </c>
      <c r="P487" t="s">
        <v>24</v>
      </c>
      <c r="Q487" t="s">
        <v>24</v>
      </c>
      <c r="R487" t="s">
        <v>23818</v>
      </c>
      <c r="S487" t="s">
        <v>25</v>
      </c>
      <c r="T487" t="s">
        <v>26</v>
      </c>
    </row>
    <row r="488" spans="1:20" x14ac:dyDescent="0.3">
      <c r="A488" t="s">
        <v>24769</v>
      </c>
      <c r="B488" t="s">
        <v>19</v>
      </c>
      <c r="C488" t="s">
        <v>22779</v>
      </c>
      <c r="D488" t="s">
        <v>20</v>
      </c>
      <c r="E488" t="s">
        <v>21</v>
      </c>
      <c r="F488" t="s">
        <v>22</v>
      </c>
      <c r="G488" s="2">
        <v>46048</v>
      </c>
      <c r="H488" s="2">
        <v>143351972178</v>
      </c>
      <c r="I488">
        <v>46048</v>
      </c>
      <c r="J488">
        <v>30.85</v>
      </c>
      <c r="K488">
        <v>0.7</v>
      </c>
      <c r="L488">
        <v>30.15</v>
      </c>
      <c r="M488" t="s">
        <v>24770</v>
      </c>
      <c r="N488" t="s">
        <v>23</v>
      </c>
      <c r="O488">
        <v>30.85</v>
      </c>
      <c r="P488" t="s">
        <v>24</v>
      </c>
      <c r="Q488" t="s">
        <v>24</v>
      </c>
      <c r="R488" t="s">
        <v>23818</v>
      </c>
      <c r="S488" t="s">
        <v>25</v>
      </c>
      <c r="T488" t="s">
        <v>26</v>
      </c>
    </row>
    <row r="489" spans="1:20" x14ac:dyDescent="0.3">
      <c r="A489" t="s">
        <v>24771</v>
      </c>
      <c r="B489" t="s">
        <v>19</v>
      </c>
      <c r="C489" t="s">
        <v>14071</v>
      </c>
      <c r="D489" t="s">
        <v>27</v>
      </c>
      <c r="E489" t="s">
        <v>21</v>
      </c>
      <c r="F489" t="s">
        <v>22</v>
      </c>
      <c r="G489" s="2">
        <v>46048</v>
      </c>
      <c r="H489" s="2">
        <v>143351972178</v>
      </c>
      <c r="I489">
        <v>46048</v>
      </c>
      <c r="J489">
        <v>74.849999999999994</v>
      </c>
      <c r="K489">
        <v>1.27</v>
      </c>
      <c r="L489">
        <v>73.58</v>
      </c>
      <c r="M489" t="s">
        <v>24772</v>
      </c>
      <c r="N489" t="s">
        <v>23</v>
      </c>
      <c r="O489">
        <v>74.849999999999994</v>
      </c>
      <c r="P489" t="s">
        <v>24</v>
      </c>
      <c r="Q489" t="s">
        <v>24</v>
      </c>
      <c r="R489" t="s">
        <v>23818</v>
      </c>
      <c r="S489" t="s">
        <v>25</v>
      </c>
      <c r="T489" t="s">
        <v>26</v>
      </c>
    </row>
    <row r="490" spans="1:20" x14ac:dyDescent="0.3">
      <c r="A490" t="s">
        <v>24773</v>
      </c>
      <c r="B490" t="s">
        <v>19</v>
      </c>
      <c r="C490" t="s">
        <v>9185</v>
      </c>
      <c r="D490" t="s">
        <v>27</v>
      </c>
      <c r="E490" t="s">
        <v>21</v>
      </c>
      <c r="F490" t="s">
        <v>22</v>
      </c>
      <c r="G490" s="2">
        <v>46048</v>
      </c>
      <c r="H490" s="2">
        <v>143351972178</v>
      </c>
      <c r="I490">
        <v>46048</v>
      </c>
      <c r="J490">
        <v>59.31</v>
      </c>
      <c r="K490">
        <v>1.07</v>
      </c>
      <c r="L490">
        <v>58.24</v>
      </c>
      <c r="M490" t="s">
        <v>24774</v>
      </c>
      <c r="N490" t="s">
        <v>23</v>
      </c>
      <c r="O490">
        <v>59.31</v>
      </c>
      <c r="P490" t="s">
        <v>24</v>
      </c>
      <c r="Q490" t="s">
        <v>24</v>
      </c>
      <c r="R490" t="s">
        <v>23818</v>
      </c>
      <c r="S490" t="s">
        <v>25</v>
      </c>
      <c r="T490" t="s">
        <v>26</v>
      </c>
    </row>
    <row r="491" spans="1:20" x14ac:dyDescent="0.3">
      <c r="A491" t="s">
        <v>24775</v>
      </c>
      <c r="B491" t="s">
        <v>19</v>
      </c>
      <c r="C491" t="s">
        <v>11022</v>
      </c>
      <c r="D491" t="s">
        <v>27</v>
      </c>
      <c r="E491" t="s">
        <v>21</v>
      </c>
      <c r="F491" t="s">
        <v>22</v>
      </c>
      <c r="G491" s="2">
        <v>46048</v>
      </c>
      <c r="H491" s="2">
        <v>143351972178</v>
      </c>
      <c r="I491">
        <v>46048</v>
      </c>
      <c r="J491">
        <v>53.46</v>
      </c>
      <c r="K491">
        <v>0.99</v>
      </c>
      <c r="L491">
        <v>52.47</v>
      </c>
      <c r="M491" t="s">
        <v>24776</v>
      </c>
      <c r="N491" t="s">
        <v>23</v>
      </c>
      <c r="O491">
        <v>53.46</v>
      </c>
      <c r="P491" t="s">
        <v>24</v>
      </c>
      <c r="Q491" t="s">
        <v>24</v>
      </c>
      <c r="R491" t="s">
        <v>23818</v>
      </c>
      <c r="S491" t="s">
        <v>25</v>
      </c>
      <c r="T491" t="s">
        <v>26</v>
      </c>
    </row>
    <row r="492" spans="1:20" x14ac:dyDescent="0.3">
      <c r="A492" t="s">
        <v>24777</v>
      </c>
      <c r="B492" t="s">
        <v>19</v>
      </c>
      <c r="C492" t="s">
        <v>8680</v>
      </c>
      <c r="D492" t="s">
        <v>27</v>
      </c>
      <c r="E492" t="s">
        <v>21</v>
      </c>
      <c r="F492" t="s">
        <v>22</v>
      </c>
      <c r="G492" s="2">
        <v>46048</v>
      </c>
      <c r="H492" s="2">
        <v>143351972178</v>
      </c>
      <c r="I492">
        <v>46048</v>
      </c>
      <c r="J492">
        <v>78.12</v>
      </c>
      <c r="K492">
        <v>1.32</v>
      </c>
      <c r="L492">
        <v>76.8</v>
      </c>
      <c r="M492" t="s">
        <v>24778</v>
      </c>
      <c r="N492" t="s">
        <v>23</v>
      </c>
      <c r="O492">
        <v>78.12</v>
      </c>
      <c r="P492" t="s">
        <v>24</v>
      </c>
      <c r="Q492" t="s">
        <v>24</v>
      </c>
      <c r="R492" t="s">
        <v>23818</v>
      </c>
      <c r="S492" t="s">
        <v>25</v>
      </c>
      <c r="T492" t="s">
        <v>26</v>
      </c>
    </row>
    <row r="493" spans="1:20" x14ac:dyDescent="0.3">
      <c r="A493" t="s">
        <v>24779</v>
      </c>
      <c r="B493" t="s">
        <v>19</v>
      </c>
      <c r="C493" t="s">
        <v>16009</v>
      </c>
      <c r="D493" t="s">
        <v>27</v>
      </c>
      <c r="E493" t="s">
        <v>21</v>
      </c>
      <c r="F493" t="s">
        <v>22</v>
      </c>
      <c r="G493" s="2">
        <v>46048</v>
      </c>
      <c r="H493" s="2">
        <v>143351972178</v>
      </c>
      <c r="I493">
        <v>46048</v>
      </c>
      <c r="J493">
        <v>58.85</v>
      </c>
      <c r="K493">
        <v>1.07</v>
      </c>
      <c r="L493">
        <v>57.78</v>
      </c>
      <c r="M493" t="s">
        <v>24780</v>
      </c>
      <c r="N493" t="s">
        <v>23</v>
      </c>
      <c r="O493">
        <v>58.85</v>
      </c>
      <c r="P493" t="s">
        <v>24</v>
      </c>
      <c r="Q493" t="s">
        <v>24</v>
      </c>
      <c r="R493" t="s">
        <v>23818</v>
      </c>
      <c r="S493" t="s">
        <v>25</v>
      </c>
      <c r="T493" t="s">
        <v>26</v>
      </c>
    </row>
    <row r="494" spans="1:20" x14ac:dyDescent="0.3">
      <c r="A494" t="s">
        <v>24781</v>
      </c>
      <c r="B494" t="s">
        <v>19</v>
      </c>
      <c r="C494" t="s">
        <v>22934</v>
      </c>
      <c r="D494" t="s">
        <v>27</v>
      </c>
      <c r="E494" t="s">
        <v>21</v>
      </c>
      <c r="F494" t="s">
        <v>22</v>
      </c>
      <c r="G494" s="2">
        <v>46048</v>
      </c>
      <c r="H494" s="2">
        <v>143351972178</v>
      </c>
      <c r="I494">
        <v>46048</v>
      </c>
      <c r="J494">
        <v>39.06</v>
      </c>
      <c r="K494">
        <v>0.81</v>
      </c>
      <c r="L494">
        <v>38.25</v>
      </c>
      <c r="M494" t="s">
        <v>24782</v>
      </c>
      <c r="N494" t="s">
        <v>23</v>
      </c>
      <c r="O494">
        <v>39.06</v>
      </c>
      <c r="P494" t="s">
        <v>24</v>
      </c>
      <c r="Q494" t="s">
        <v>24</v>
      </c>
      <c r="R494" t="s">
        <v>23818</v>
      </c>
      <c r="S494" t="s">
        <v>25</v>
      </c>
      <c r="T494" t="s">
        <v>26</v>
      </c>
    </row>
    <row r="495" spans="1:20" x14ac:dyDescent="0.3">
      <c r="A495" t="s">
        <v>24783</v>
      </c>
      <c r="B495" t="s">
        <v>19</v>
      </c>
      <c r="C495" t="s">
        <v>16571</v>
      </c>
      <c r="D495" t="s">
        <v>27</v>
      </c>
      <c r="E495" t="s">
        <v>21</v>
      </c>
      <c r="F495" t="s">
        <v>22</v>
      </c>
      <c r="G495" s="2">
        <v>46048</v>
      </c>
      <c r="H495" s="2">
        <v>143351972178</v>
      </c>
      <c r="I495">
        <v>46048</v>
      </c>
      <c r="J495">
        <v>99.95</v>
      </c>
      <c r="K495">
        <v>1.6</v>
      </c>
      <c r="L495">
        <v>98.35</v>
      </c>
      <c r="M495" t="s">
        <v>24784</v>
      </c>
      <c r="N495" t="s">
        <v>23</v>
      </c>
      <c r="O495">
        <v>99.95</v>
      </c>
      <c r="P495" t="s">
        <v>24</v>
      </c>
      <c r="Q495" t="s">
        <v>24</v>
      </c>
      <c r="R495" t="s">
        <v>23818</v>
      </c>
      <c r="S495" t="s">
        <v>25</v>
      </c>
      <c r="T495" t="s">
        <v>26</v>
      </c>
    </row>
    <row r="496" spans="1:20" x14ac:dyDescent="0.3">
      <c r="A496" t="s">
        <v>24785</v>
      </c>
      <c r="B496" t="s">
        <v>19</v>
      </c>
      <c r="C496" t="s">
        <v>11623</v>
      </c>
      <c r="D496" t="s">
        <v>20</v>
      </c>
      <c r="E496" t="s">
        <v>21</v>
      </c>
      <c r="F496" t="s">
        <v>22</v>
      </c>
      <c r="G496" s="2">
        <v>46048</v>
      </c>
      <c r="H496" s="2">
        <v>143351972178</v>
      </c>
      <c r="I496">
        <v>46048</v>
      </c>
      <c r="J496">
        <v>44.9</v>
      </c>
      <c r="K496">
        <v>0.88</v>
      </c>
      <c r="L496">
        <v>44.02</v>
      </c>
      <c r="M496" t="s">
        <v>24786</v>
      </c>
      <c r="N496" t="s">
        <v>23</v>
      </c>
      <c r="O496">
        <v>44.9</v>
      </c>
      <c r="P496" t="s">
        <v>24</v>
      </c>
      <c r="Q496" t="s">
        <v>24</v>
      </c>
      <c r="R496" t="s">
        <v>23818</v>
      </c>
      <c r="S496" t="s">
        <v>25</v>
      </c>
      <c r="T496" t="s">
        <v>26</v>
      </c>
    </row>
    <row r="497" spans="1:20" x14ac:dyDescent="0.3">
      <c r="A497" t="s">
        <v>24787</v>
      </c>
      <c r="B497" t="s">
        <v>19</v>
      </c>
      <c r="C497" t="s">
        <v>23362</v>
      </c>
      <c r="D497" t="s">
        <v>27</v>
      </c>
      <c r="E497" t="s">
        <v>21</v>
      </c>
      <c r="F497" t="s">
        <v>22</v>
      </c>
      <c r="G497" s="2">
        <v>46048</v>
      </c>
      <c r="H497" s="2">
        <v>143351972178</v>
      </c>
      <c r="I497">
        <v>46048</v>
      </c>
      <c r="J497">
        <v>24.9</v>
      </c>
      <c r="K497">
        <v>0.62</v>
      </c>
      <c r="L497">
        <v>24.28</v>
      </c>
      <c r="M497" t="s">
        <v>24788</v>
      </c>
      <c r="N497" t="s">
        <v>23</v>
      </c>
      <c r="O497">
        <v>24.9</v>
      </c>
      <c r="P497" t="s">
        <v>24</v>
      </c>
      <c r="Q497" t="s">
        <v>24</v>
      </c>
      <c r="R497" t="s">
        <v>23818</v>
      </c>
      <c r="S497" t="s">
        <v>25</v>
      </c>
      <c r="T497" t="s">
        <v>26</v>
      </c>
    </row>
    <row r="498" spans="1:20" x14ac:dyDescent="0.3">
      <c r="A498" t="s">
        <v>24789</v>
      </c>
      <c r="B498" t="s">
        <v>19</v>
      </c>
      <c r="C498" t="s">
        <v>23679</v>
      </c>
      <c r="D498" t="s">
        <v>20</v>
      </c>
      <c r="E498" t="s">
        <v>21</v>
      </c>
      <c r="F498" t="s">
        <v>22</v>
      </c>
      <c r="G498" s="2">
        <v>46048</v>
      </c>
      <c r="H498" s="2">
        <v>143351972178</v>
      </c>
      <c r="I498">
        <v>46048</v>
      </c>
      <c r="J498">
        <v>106.11</v>
      </c>
      <c r="K498">
        <v>1.68</v>
      </c>
      <c r="L498">
        <v>104.43</v>
      </c>
      <c r="M498" t="s">
        <v>24790</v>
      </c>
      <c r="N498" t="s">
        <v>23</v>
      </c>
      <c r="O498">
        <v>106.11</v>
      </c>
      <c r="P498" t="s">
        <v>24</v>
      </c>
      <c r="Q498" t="s">
        <v>24</v>
      </c>
      <c r="R498" t="s">
        <v>23818</v>
      </c>
      <c r="S498" t="s">
        <v>25</v>
      </c>
      <c r="T498" t="s">
        <v>26</v>
      </c>
    </row>
    <row r="499" spans="1:20" x14ac:dyDescent="0.3">
      <c r="A499" t="s">
        <v>24791</v>
      </c>
      <c r="B499" t="s">
        <v>19</v>
      </c>
      <c r="C499" t="s">
        <v>16254</v>
      </c>
      <c r="D499" t="s">
        <v>20</v>
      </c>
      <c r="E499" t="s">
        <v>21</v>
      </c>
      <c r="F499" t="s">
        <v>22</v>
      </c>
      <c r="G499" s="2">
        <v>46048</v>
      </c>
      <c r="H499" s="2">
        <v>143351972178</v>
      </c>
      <c r="I499">
        <v>46048</v>
      </c>
      <c r="J499">
        <v>37.9</v>
      </c>
      <c r="K499">
        <v>0.79</v>
      </c>
      <c r="L499">
        <v>37.11</v>
      </c>
      <c r="M499" t="s">
        <v>24792</v>
      </c>
      <c r="N499" t="s">
        <v>23</v>
      </c>
      <c r="O499">
        <v>37.9</v>
      </c>
      <c r="P499" t="s">
        <v>24</v>
      </c>
      <c r="Q499" t="s">
        <v>24</v>
      </c>
      <c r="R499" t="s">
        <v>23818</v>
      </c>
      <c r="S499" t="s">
        <v>25</v>
      </c>
      <c r="T499" t="s">
        <v>26</v>
      </c>
    </row>
    <row r="500" spans="1:20" x14ac:dyDescent="0.3">
      <c r="A500" t="s">
        <v>24793</v>
      </c>
      <c r="B500" t="s">
        <v>19</v>
      </c>
      <c r="C500" t="s">
        <v>17816</v>
      </c>
      <c r="D500" t="s">
        <v>20</v>
      </c>
      <c r="E500" t="s">
        <v>21</v>
      </c>
      <c r="F500" t="s">
        <v>22</v>
      </c>
      <c r="G500" s="2">
        <v>46048</v>
      </c>
      <c r="H500" s="2">
        <v>143351972178</v>
      </c>
      <c r="I500">
        <v>46048</v>
      </c>
      <c r="J500">
        <v>37.9</v>
      </c>
      <c r="K500">
        <v>0.79</v>
      </c>
      <c r="L500">
        <v>37.11</v>
      </c>
      <c r="M500" t="s">
        <v>24794</v>
      </c>
      <c r="N500" t="s">
        <v>23</v>
      </c>
      <c r="O500">
        <v>37.9</v>
      </c>
      <c r="P500" t="s">
        <v>24</v>
      </c>
      <c r="Q500" t="s">
        <v>24</v>
      </c>
      <c r="R500" t="s">
        <v>23818</v>
      </c>
      <c r="S500" t="s">
        <v>25</v>
      </c>
      <c r="T500" t="s">
        <v>26</v>
      </c>
    </row>
    <row r="501" spans="1:20" x14ac:dyDescent="0.3">
      <c r="A501" t="s">
        <v>24795</v>
      </c>
      <c r="B501" t="s">
        <v>19</v>
      </c>
      <c r="C501" t="s">
        <v>10233</v>
      </c>
      <c r="D501" t="s">
        <v>27</v>
      </c>
      <c r="E501" t="s">
        <v>21</v>
      </c>
      <c r="F501" t="s">
        <v>22</v>
      </c>
      <c r="G501" s="2">
        <v>46048</v>
      </c>
      <c r="H501" s="2">
        <v>143351972178</v>
      </c>
      <c r="I501">
        <v>46048</v>
      </c>
      <c r="J501">
        <v>116.91</v>
      </c>
      <c r="K501">
        <v>1.82</v>
      </c>
      <c r="L501">
        <v>115.09</v>
      </c>
      <c r="M501" t="s">
        <v>24796</v>
      </c>
      <c r="N501" t="s">
        <v>23</v>
      </c>
      <c r="O501">
        <v>116.91</v>
      </c>
      <c r="P501" t="s">
        <v>24</v>
      </c>
      <c r="Q501" t="s">
        <v>24</v>
      </c>
      <c r="R501" t="s">
        <v>23818</v>
      </c>
      <c r="S501" t="s">
        <v>25</v>
      </c>
      <c r="T501" t="s">
        <v>26</v>
      </c>
    </row>
    <row r="502" spans="1:20" x14ac:dyDescent="0.3">
      <c r="A502" t="s">
        <v>24797</v>
      </c>
      <c r="B502" t="s">
        <v>19</v>
      </c>
      <c r="C502" t="s">
        <v>18007</v>
      </c>
      <c r="D502" t="s">
        <v>20</v>
      </c>
      <c r="E502" t="s">
        <v>21</v>
      </c>
      <c r="F502" t="s">
        <v>22</v>
      </c>
      <c r="G502" s="2">
        <v>46048</v>
      </c>
      <c r="H502" s="2">
        <v>143351972178</v>
      </c>
      <c r="I502">
        <v>46048</v>
      </c>
      <c r="J502">
        <v>106.02</v>
      </c>
      <c r="K502">
        <v>1.68</v>
      </c>
      <c r="L502">
        <v>104.34</v>
      </c>
      <c r="M502" t="s">
        <v>24798</v>
      </c>
      <c r="N502" t="s">
        <v>23</v>
      </c>
      <c r="O502">
        <v>106.02</v>
      </c>
      <c r="P502" t="s">
        <v>24</v>
      </c>
      <c r="Q502" t="s">
        <v>24</v>
      </c>
      <c r="R502" t="s">
        <v>23818</v>
      </c>
      <c r="S502" t="s">
        <v>25</v>
      </c>
      <c r="T502" t="s">
        <v>26</v>
      </c>
    </row>
    <row r="503" spans="1:20" x14ac:dyDescent="0.3">
      <c r="A503" t="s">
        <v>24799</v>
      </c>
      <c r="B503" t="s">
        <v>19</v>
      </c>
      <c r="C503" t="s">
        <v>16555</v>
      </c>
      <c r="D503" t="s">
        <v>27</v>
      </c>
      <c r="E503" t="s">
        <v>21</v>
      </c>
      <c r="F503" t="s">
        <v>22</v>
      </c>
      <c r="G503" s="2">
        <v>46048</v>
      </c>
      <c r="H503" s="2">
        <v>143351972178</v>
      </c>
      <c r="I503">
        <v>46048</v>
      </c>
      <c r="J503">
        <v>31.9</v>
      </c>
      <c r="K503">
        <v>0.71</v>
      </c>
      <c r="L503">
        <v>31.19</v>
      </c>
      <c r="M503" t="s">
        <v>24800</v>
      </c>
      <c r="N503" t="s">
        <v>23</v>
      </c>
      <c r="O503">
        <v>31.9</v>
      </c>
      <c r="P503" t="s">
        <v>24</v>
      </c>
      <c r="Q503" t="s">
        <v>24</v>
      </c>
      <c r="R503" t="s">
        <v>23818</v>
      </c>
      <c r="S503" t="s">
        <v>25</v>
      </c>
      <c r="T503" t="s">
        <v>26</v>
      </c>
    </row>
    <row r="504" spans="1:20" x14ac:dyDescent="0.3">
      <c r="A504" t="s">
        <v>24801</v>
      </c>
      <c r="B504" t="s">
        <v>19</v>
      </c>
      <c r="C504" t="s">
        <v>17398</v>
      </c>
      <c r="D504" t="s">
        <v>29</v>
      </c>
      <c r="E504" t="s">
        <v>21</v>
      </c>
      <c r="F504" t="s">
        <v>22</v>
      </c>
      <c r="G504" s="2">
        <v>46048</v>
      </c>
      <c r="H504" s="2">
        <v>143351972178</v>
      </c>
      <c r="I504">
        <v>46048</v>
      </c>
      <c r="J504">
        <v>47.9</v>
      </c>
      <c r="K504">
        <v>2.74</v>
      </c>
      <c r="L504">
        <v>45.16</v>
      </c>
      <c r="M504" t="s">
        <v>24802</v>
      </c>
      <c r="N504" t="s">
        <v>30</v>
      </c>
      <c r="O504">
        <v>47.9</v>
      </c>
      <c r="P504" t="s">
        <v>24</v>
      </c>
      <c r="Q504" t="s">
        <v>24</v>
      </c>
      <c r="R504" t="s">
        <v>23818</v>
      </c>
      <c r="S504" t="s">
        <v>25</v>
      </c>
      <c r="T504" t="s">
        <v>26</v>
      </c>
    </row>
    <row r="505" spans="1:20" x14ac:dyDescent="0.3">
      <c r="A505" t="s">
        <v>24803</v>
      </c>
      <c r="B505" t="s">
        <v>19</v>
      </c>
      <c r="C505" t="s">
        <v>9379</v>
      </c>
      <c r="D505" t="s">
        <v>20</v>
      </c>
      <c r="E505" t="s">
        <v>21</v>
      </c>
      <c r="F505" t="s">
        <v>22</v>
      </c>
      <c r="G505" s="2">
        <v>46048</v>
      </c>
      <c r="H505" s="2">
        <v>143351972178</v>
      </c>
      <c r="I505">
        <v>46048</v>
      </c>
      <c r="J505">
        <v>214.83</v>
      </c>
      <c r="K505">
        <v>3.09</v>
      </c>
      <c r="L505">
        <v>211.74</v>
      </c>
      <c r="M505" t="s">
        <v>24804</v>
      </c>
      <c r="N505" t="s">
        <v>23</v>
      </c>
      <c r="O505">
        <v>214.83</v>
      </c>
      <c r="P505" t="s">
        <v>24</v>
      </c>
      <c r="Q505" t="s">
        <v>24</v>
      </c>
      <c r="R505" t="s">
        <v>23818</v>
      </c>
      <c r="S505" t="s">
        <v>25</v>
      </c>
      <c r="T505" t="s">
        <v>26</v>
      </c>
    </row>
    <row r="506" spans="1:20" x14ac:dyDescent="0.3">
      <c r="A506" t="s">
        <v>24805</v>
      </c>
      <c r="B506" t="s">
        <v>19</v>
      </c>
      <c r="C506" t="s">
        <v>10033</v>
      </c>
      <c r="D506" t="s">
        <v>27</v>
      </c>
      <c r="E506" t="s">
        <v>21</v>
      </c>
      <c r="F506" t="s">
        <v>22</v>
      </c>
      <c r="G506" s="2">
        <v>46048</v>
      </c>
      <c r="H506" s="2">
        <v>143351972178</v>
      </c>
      <c r="I506">
        <v>46048</v>
      </c>
      <c r="J506">
        <v>241.28</v>
      </c>
      <c r="K506">
        <v>3.44</v>
      </c>
      <c r="L506">
        <v>237.84</v>
      </c>
      <c r="M506" t="s">
        <v>24806</v>
      </c>
      <c r="N506" t="s">
        <v>23</v>
      </c>
      <c r="O506">
        <v>241.28</v>
      </c>
      <c r="P506" t="s">
        <v>24</v>
      </c>
      <c r="Q506" t="s">
        <v>24</v>
      </c>
      <c r="R506" t="s">
        <v>23818</v>
      </c>
      <c r="S506" t="s">
        <v>25</v>
      </c>
      <c r="T506" t="s">
        <v>26</v>
      </c>
    </row>
    <row r="507" spans="1:20" x14ac:dyDescent="0.3">
      <c r="A507" t="s">
        <v>24807</v>
      </c>
      <c r="B507" t="s">
        <v>19</v>
      </c>
      <c r="C507" t="s">
        <v>22197</v>
      </c>
      <c r="D507" t="s">
        <v>27</v>
      </c>
      <c r="E507" t="s">
        <v>21</v>
      </c>
      <c r="F507" t="s">
        <v>22</v>
      </c>
      <c r="G507" s="2">
        <v>46048</v>
      </c>
      <c r="H507" s="2">
        <v>143351972178</v>
      </c>
      <c r="I507">
        <v>46048</v>
      </c>
      <c r="J507">
        <v>24.9</v>
      </c>
      <c r="K507">
        <v>0.62</v>
      </c>
      <c r="L507">
        <v>24.28</v>
      </c>
      <c r="M507" t="s">
        <v>24808</v>
      </c>
      <c r="N507" t="s">
        <v>23</v>
      </c>
      <c r="O507">
        <v>24.9</v>
      </c>
      <c r="P507" t="s">
        <v>24</v>
      </c>
      <c r="Q507" t="s">
        <v>24</v>
      </c>
      <c r="R507" t="s">
        <v>23818</v>
      </c>
      <c r="S507" t="s">
        <v>25</v>
      </c>
      <c r="T507" t="s">
        <v>26</v>
      </c>
    </row>
    <row r="508" spans="1:20" x14ac:dyDescent="0.3">
      <c r="A508" t="s">
        <v>24809</v>
      </c>
      <c r="B508" t="s">
        <v>19</v>
      </c>
      <c r="C508" t="s">
        <v>16210</v>
      </c>
      <c r="D508" t="s">
        <v>20</v>
      </c>
      <c r="E508" t="s">
        <v>21</v>
      </c>
      <c r="F508" t="s">
        <v>22</v>
      </c>
      <c r="G508" s="2">
        <v>46048</v>
      </c>
      <c r="H508" s="2">
        <v>143351972178</v>
      </c>
      <c r="I508">
        <v>46048</v>
      </c>
      <c r="J508">
        <v>29.9</v>
      </c>
      <c r="K508">
        <v>0.69</v>
      </c>
      <c r="L508">
        <v>29.21</v>
      </c>
      <c r="M508" t="s">
        <v>24810</v>
      </c>
      <c r="N508" t="s">
        <v>23</v>
      </c>
      <c r="O508">
        <v>29.9</v>
      </c>
      <c r="P508" t="s">
        <v>24</v>
      </c>
      <c r="Q508" t="s">
        <v>24</v>
      </c>
      <c r="R508" t="s">
        <v>23818</v>
      </c>
      <c r="S508" t="s">
        <v>25</v>
      </c>
      <c r="T508" t="s">
        <v>26</v>
      </c>
    </row>
    <row r="509" spans="1:20" x14ac:dyDescent="0.3">
      <c r="A509" t="s">
        <v>24811</v>
      </c>
      <c r="B509" t="s">
        <v>19</v>
      </c>
      <c r="C509" t="s">
        <v>8483</v>
      </c>
      <c r="D509" t="s">
        <v>27</v>
      </c>
      <c r="E509" t="s">
        <v>21</v>
      </c>
      <c r="F509" t="s">
        <v>22</v>
      </c>
      <c r="G509" s="2">
        <v>46048</v>
      </c>
      <c r="H509" s="2">
        <v>143351972178</v>
      </c>
      <c r="I509">
        <v>46048</v>
      </c>
      <c r="J509">
        <v>17.899999999999999</v>
      </c>
      <c r="K509">
        <v>0.53</v>
      </c>
      <c r="L509">
        <v>17.37</v>
      </c>
      <c r="M509" t="s">
        <v>24812</v>
      </c>
      <c r="N509" t="s">
        <v>23</v>
      </c>
      <c r="O509">
        <v>17.899999999999999</v>
      </c>
      <c r="P509" t="s">
        <v>24</v>
      </c>
      <c r="Q509" t="s">
        <v>24</v>
      </c>
      <c r="R509" t="s">
        <v>23818</v>
      </c>
      <c r="S509" t="s">
        <v>25</v>
      </c>
      <c r="T509" t="s">
        <v>26</v>
      </c>
    </row>
    <row r="510" spans="1:20" x14ac:dyDescent="0.3">
      <c r="A510" t="s">
        <v>24813</v>
      </c>
      <c r="B510" t="s">
        <v>19</v>
      </c>
      <c r="C510" t="s">
        <v>22483</v>
      </c>
      <c r="D510" t="s">
        <v>27</v>
      </c>
      <c r="E510" t="s">
        <v>21</v>
      </c>
      <c r="F510" t="s">
        <v>22</v>
      </c>
      <c r="G510" s="2">
        <v>46048</v>
      </c>
      <c r="H510" s="2">
        <v>143351972178</v>
      </c>
      <c r="I510">
        <v>46048</v>
      </c>
      <c r="J510">
        <v>44.9</v>
      </c>
      <c r="K510">
        <v>0.88</v>
      </c>
      <c r="L510">
        <v>44.02</v>
      </c>
      <c r="M510" t="s">
        <v>24814</v>
      </c>
      <c r="N510" t="s">
        <v>23</v>
      </c>
      <c r="O510">
        <v>44.9</v>
      </c>
      <c r="P510" t="s">
        <v>24</v>
      </c>
      <c r="Q510" t="s">
        <v>24</v>
      </c>
      <c r="R510" t="s">
        <v>23818</v>
      </c>
      <c r="S510" t="s">
        <v>25</v>
      </c>
      <c r="T510" t="s">
        <v>26</v>
      </c>
    </row>
    <row r="511" spans="1:20" x14ac:dyDescent="0.3">
      <c r="A511" t="s">
        <v>24815</v>
      </c>
      <c r="B511" t="s">
        <v>19</v>
      </c>
      <c r="C511" t="s">
        <v>13504</v>
      </c>
      <c r="D511" t="s">
        <v>20</v>
      </c>
      <c r="E511" t="s">
        <v>21</v>
      </c>
      <c r="F511" t="s">
        <v>22</v>
      </c>
      <c r="G511" s="2">
        <v>46048</v>
      </c>
      <c r="H511" s="2">
        <v>143351972178</v>
      </c>
      <c r="I511">
        <v>46048</v>
      </c>
      <c r="J511">
        <v>31.9</v>
      </c>
      <c r="K511">
        <v>0.71</v>
      </c>
      <c r="L511">
        <v>31.19</v>
      </c>
      <c r="M511" t="s">
        <v>24816</v>
      </c>
      <c r="N511" t="s">
        <v>23</v>
      </c>
      <c r="O511">
        <v>31.9</v>
      </c>
      <c r="P511" t="s">
        <v>24</v>
      </c>
      <c r="Q511" t="s">
        <v>24</v>
      </c>
      <c r="R511" t="s">
        <v>23818</v>
      </c>
      <c r="S511" t="s">
        <v>25</v>
      </c>
      <c r="T511" t="s">
        <v>26</v>
      </c>
    </row>
    <row r="512" spans="1:20" x14ac:dyDescent="0.3">
      <c r="A512" t="s">
        <v>24817</v>
      </c>
      <c r="B512" t="s">
        <v>19</v>
      </c>
      <c r="C512" t="s">
        <v>9307</v>
      </c>
      <c r="D512" t="s">
        <v>20</v>
      </c>
      <c r="E512" t="s">
        <v>21</v>
      </c>
      <c r="F512" t="s">
        <v>22</v>
      </c>
      <c r="G512" s="2">
        <v>46048</v>
      </c>
      <c r="H512" s="2">
        <v>143351972178</v>
      </c>
      <c r="I512">
        <v>46048</v>
      </c>
      <c r="J512">
        <v>307.85000000000002</v>
      </c>
      <c r="K512">
        <v>4.3</v>
      </c>
      <c r="L512">
        <v>303.55</v>
      </c>
      <c r="M512" t="s">
        <v>24818</v>
      </c>
      <c r="N512" t="s">
        <v>23</v>
      </c>
      <c r="O512">
        <v>307.85000000000002</v>
      </c>
      <c r="P512" t="s">
        <v>24</v>
      </c>
      <c r="Q512" t="s">
        <v>24</v>
      </c>
      <c r="R512" t="s">
        <v>23818</v>
      </c>
      <c r="S512" t="s">
        <v>25</v>
      </c>
      <c r="T512" t="s">
        <v>26</v>
      </c>
    </row>
    <row r="513" spans="1:20" x14ac:dyDescent="0.3">
      <c r="A513" t="s">
        <v>24819</v>
      </c>
      <c r="B513" t="s">
        <v>28</v>
      </c>
      <c r="C513" t="s">
        <v>21736</v>
      </c>
      <c r="D513" t="s">
        <v>27</v>
      </c>
      <c r="E513" t="s">
        <v>21</v>
      </c>
      <c r="F513" t="s">
        <v>22</v>
      </c>
      <c r="G513" s="2">
        <v>46045</v>
      </c>
      <c r="H513" s="2">
        <v>143262187858</v>
      </c>
      <c r="I513">
        <v>46043</v>
      </c>
      <c r="J513">
        <v>-7.47</v>
      </c>
      <c r="K513">
        <v>0</v>
      </c>
      <c r="L513">
        <v>-7.47</v>
      </c>
      <c r="M513" t="s">
        <v>24820</v>
      </c>
      <c r="N513" t="s">
        <v>23</v>
      </c>
      <c r="O513">
        <v>7.47</v>
      </c>
      <c r="P513" t="s">
        <v>24</v>
      </c>
      <c r="Q513" t="s">
        <v>24</v>
      </c>
      <c r="R513" t="s">
        <v>23818</v>
      </c>
      <c r="S513" t="s">
        <v>25</v>
      </c>
      <c r="T513" t="s">
        <v>26</v>
      </c>
    </row>
    <row r="514" spans="1:20" x14ac:dyDescent="0.3">
      <c r="A514" t="s">
        <v>24821</v>
      </c>
      <c r="B514" t="s">
        <v>19</v>
      </c>
      <c r="C514" t="s">
        <v>23163</v>
      </c>
      <c r="D514" t="s">
        <v>27</v>
      </c>
      <c r="E514" t="s">
        <v>21</v>
      </c>
      <c r="F514" t="s">
        <v>22</v>
      </c>
      <c r="G514" s="2">
        <v>46048</v>
      </c>
      <c r="H514" s="2">
        <v>143351972178</v>
      </c>
      <c r="I514">
        <v>46048</v>
      </c>
      <c r="J514">
        <v>150.85</v>
      </c>
      <c r="K514">
        <v>2.2599999999999998</v>
      </c>
      <c r="L514">
        <v>148.59</v>
      </c>
      <c r="M514" t="s">
        <v>24822</v>
      </c>
      <c r="N514" t="s">
        <v>23</v>
      </c>
      <c r="O514">
        <v>150.85</v>
      </c>
      <c r="P514" t="s">
        <v>24</v>
      </c>
      <c r="Q514" t="s">
        <v>24</v>
      </c>
      <c r="R514" t="s">
        <v>23818</v>
      </c>
      <c r="S514" t="s">
        <v>25</v>
      </c>
      <c r="T514" t="s">
        <v>26</v>
      </c>
    </row>
    <row r="515" spans="1:20" x14ac:dyDescent="0.3">
      <c r="A515" t="s">
        <v>24823</v>
      </c>
      <c r="B515" t="s">
        <v>19</v>
      </c>
      <c r="C515" t="s">
        <v>20122</v>
      </c>
      <c r="D515" t="s">
        <v>27</v>
      </c>
      <c r="E515" t="s">
        <v>21</v>
      </c>
      <c r="F515" t="s">
        <v>22</v>
      </c>
      <c r="G515" s="2">
        <v>46048</v>
      </c>
      <c r="H515" s="2">
        <v>143351972178</v>
      </c>
      <c r="I515">
        <v>46048</v>
      </c>
      <c r="J515">
        <v>30.85</v>
      </c>
      <c r="K515">
        <v>0.7</v>
      </c>
      <c r="L515">
        <v>30.15</v>
      </c>
      <c r="M515" t="s">
        <v>24824</v>
      </c>
      <c r="N515" t="s">
        <v>23</v>
      </c>
      <c r="O515">
        <v>30.85</v>
      </c>
      <c r="P515" t="s">
        <v>24</v>
      </c>
      <c r="Q515" t="s">
        <v>24</v>
      </c>
      <c r="R515" t="s">
        <v>23818</v>
      </c>
      <c r="S515" t="s">
        <v>25</v>
      </c>
      <c r="T515" t="s">
        <v>26</v>
      </c>
    </row>
    <row r="516" spans="1:20" x14ac:dyDescent="0.3">
      <c r="A516" t="s">
        <v>24825</v>
      </c>
      <c r="B516" t="s">
        <v>19</v>
      </c>
      <c r="C516" t="s">
        <v>18576</v>
      </c>
      <c r="D516" t="s">
        <v>20</v>
      </c>
      <c r="E516" t="s">
        <v>21</v>
      </c>
      <c r="F516" t="s">
        <v>22</v>
      </c>
      <c r="G516" s="2">
        <v>46048</v>
      </c>
      <c r="H516" s="2">
        <v>143351972178</v>
      </c>
      <c r="I516">
        <v>46048</v>
      </c>
      <c r="J516">
        <v>114.95</v>
      </c>
      <c r="K516">
        <v>1.79</v>
      </c>
      <c r="L516">
        <v>113.16</v>
      </c>
      <c r="M516" t="s">
        <v>24826</v>
      </c>
      <c r="N516" t="s">
        <v>23</v>
      </c>
      <c r="O516">
        <v>114.95</v>
      </c>
      <c r="P516" t="s">
        <v>24</v>
      </c>
      <c r="Q516" t="s">
        <v>24</v>
      </c>
      <c r="R516" t="s">
        <v>23818</v>
      </c>
      <c r="S516" t="s">
        <v>25</v>
      </c>
      <c r="T516" t="s">
        <v>26</v>
      </c>
    </row>
    <row r="517" spans="1:20" x14ac:dyDescent="0.3">
      <c r="A517" t="s">
        <v>24827</v>
      </c>
      <c r="B517" t="s">
        <v>19</v>
      </c>
      <c r="C517" t="s">
        <v>19237</v>
      </c>
      <c r="D517" t="s">
        <v>27</v>
      </c>
      <c r="E517" t="s">
        <v>21</v>
      </c>
      <c r="F517" t="s">
        <v>22</v>
      </c>
      <c r="G517" s="2">
        <v>46048</v>
      </c>
      <c r="H517" s="2">
        <v>143351972178</v>
      </c>
      <c r="I517">
        <v>46048</v>
      </c>
      <c r="J517">
        <v>29.9</v>
      </c>
      <c r="K517">
        <v>0.69</v>
      </c>
      <c r="L517">
        <v>29.21</v>
      </c>
      <c r="M517" t="s">
        <v>24828</v>
      </c>
      <c r="N517" t="s">
        <v>23</v>
      </c>
      <c r="O517">
        <v>29.9</v>
      </c>
      <c r="P517" t="s">
        <v>24</v>
      </c>
      <c r="Q517" t="s">
        <v>24</v>
      </c>
      <c r="R517" t="s">
        <v>23818</v>
      </c>
      <c r="S517" t="s">
        <v>25</v>
      </c>
      <c r="T517" t="s">
        <v>26</v>
      </c>
    </row>
    <row r="518" spans="1:20" x14ac:dyDescent="0.3">
      <c r="A518" t="s">
        <v>24829</v>
      </c>
      <c r="B518" t="s">
        <v>28</v>
      </c>
      <c r="C518" t="s">
        <v>15543</v>
      </c>
      <c r="D518" t="s">
        <v>20</v>
      </c>
      <c r="E518" t="s">
        <v>21</v>
      </c>
      <c r="F518" t="s">
        <v>22</v>
      </c>
      <c r="G518" s="2">
        <v>46045</v>
      </c>
      <c r="H518" s="2">
        <v>143262187858</v>
      </c>
      <c r="I518">
        <v>46043</v>
      </c>
      <c r="J518">
        <v>-49.86</v>
      </c>
      <c r="K518">
        <v>0</v>
      </c>
      <c r="L518">
        <v>-49.86</v>
      </c>
      <c r="M518" t="s">
        <v>24830</v>
      </c>
      <c r="N518" t="s">
        <v>23</v>
      </c>
      <c r="O518">
        <v>49.86</v>
      </c>
      <c r="P518" t="s">
        <v>24</v>
      </c>
      <c r="Q518" t="s">
        <v>24</v>
      </c>
      <c r="R518" t="s">
        <v>23818</v>
      </c>
      <c r="S518" t="s">
        <v>25</v>
      </c>
      <c r="T518" t="s">
        <v>26</v>
      </c>
    </row>
    <row r="519" spans="1:20" x14ac:dyDescent="0.3">
      <c r="A519" t="s">
        <v>24831</v>
      </c>
      <c r="B519" t="s">
        <v>19</v>
      </c>
      <c r="C519" t="s">
        <v>11149</v>
      </c>
      <c r="D519" t="s">
        <v>27</v>
      </c>
      <c r="E519" t="s">
        <v>21</v>
      </c>
      <c r="F519" t="s">
        <v>22</v>
      </c>
      <c r="G519" s="2">
        <v>46048</v>
      </c>
      <c r="H519" s="2">
        <v>143351972178</v>
      </c>
      <c r="I519">
        <v>46048</v>
      </c>
      <c r="J519">
        <v>17.899999999999999</v>
      </c>
      <c r="K519">
        <v>0.53</v>
      </c>
      <c r="L519">
        <v>17.37</v>
      </c>
      <c r="M519" t="s">
        <v>24832</v>
      </c>
      <c r="N519" t="s">
        <v>23</v>
      </c>
      <c r="O519">
        <v>17.899999999999999</v>
      </c>
      <c r="P519" t="s">
        <v>24</v>
      </c>
      <c r="Q519" t="s">
        <v>24</v>
      </c>
      <c r="R519" t="s">
        <v>23818</v>
      </c>
      <c r="S519" t="s">
        <v>25</v>
      </c>
      <c r="T519" t="s">
        <v>26</v>
      </c>
    </row>
    <row r="520" spans="1:20" x14ac:dyDescent="0.3">
      <c r="A520" t="s">
        <v>24833</v>
      </c>
      <c r="B520" t="s">
        <v>19</v>
      </c>
      <c r="C520" t="s">
        <v>10252</v>
      </c>
      <c r="D520" t="s">
        <v>20</v>
      </c>
      <c r="E520" t="s">
        <v>21</v>
      </c>
      <c r="F520" t="s">
        <v>22</v>
      </c>
      <c r="G520" s="2">
        <v>46048</v>
      </c>
      <c r="H520" s="2">
        <v>143351972178</v>
      </c>
      <c r="I520">
        <v>46048</v>
      </c>
      <c r="J520">
        <v>39.9</v>
      </c>
      <c r="K520">
        <v>0.82</v>
      </c>
      <c r="L520">
        <v>39.08</v>
      </c>
      <c r="M520" t="s">
        <v>24834</v>
      </c>
      <c r="N520" t="s">
        <v>23</v>
      </c>
      <c r="O520">
        <v>39.9</v>
      </c>
      <c r="P520" t="s">
        <v>24</v>
      </c>
      <c r="Q520" t="s">
        <v>24</v>
      </c>
      <c r="R520" t="s">
        <v>23818</v>
      </c>
      <c r="S520" t="s">
        <v>25</v>
      </c>
      <c r="T520" t="s">
        <v>26</v>
      </c>
    </row>
    <row r="521" spans="1:20" x14ac:dyDescent="0.3">
      <c r="A521" t="s">
        <v>24835</v>
      </c>
      <c r="B521" t="s">
        <v>28</v>
      </c>
      <c r="C521" t="s">
        <v>23641</v>
      </c>
      <c r="D521" t="s">
        <v>27</v>
      </c>
      <c r="E521" t="s">
        <v>21</v>
      </c>
      <c r="F521" t="s">
        <v>22</v>
      </c>
      <c r="G521" s="2">
        <v>46045</v>
      </c>
      <c r="H521" s="2">
        <v>143262187858</v>
      </c>
      <c r="I521">
        <v>46043</v>
      </c>
      <c r="J521">
        <v>-34.5</v>
      </c>
      <c r="K521">
        <v>0</v>
      </c>
      <c r="L521">
        <v>-34.5</v>
      </c>
      <c r="M521" t="s">
        <v>24836</v>
      </c>
      <c r="N521" t="s">
        <v>23</v>
      </c>
      <c r="O521">
        <v>34.5</v>
      </c>
      <c r="P521" t="s">
        <v>24</v>
      </c>
      <c r="Q521" t="s">
        <v>24</v>
      </c>
      <c r="R521" t="s">
        <v>23818</v>
      </c>
      <c r="S521" t="s">
        <v>25</v>
      </c>
      <c r="T521" t="s">
        <v>26</v>
      </c>
    </row>
    <row r="522" spans="1:20" x14ac:dyDescent="0.3">
      <c r="A522" t="s">
        <v>24837</v>
      </c>
      <c r="B522" t="s">
        <v>19</v>
      </c>
      <c r="C522" t="s">
        <v>10752</v>
      </c>
      <c r="D522" t="s">
        <v>27</v>
      </c>
      <c r="E522" t="s">
        <v>21</v>
      </c>
      <c r="F522" t="s">
        <v>22</v>
      </c>
      <c r="G522" s="2">
        <v>46048</v>
      </c>
      <c r="H522" s="2">
        <v>143351972178</v>
      </c>
      <c r="I522">
        <v>46048</v>
      </c>
      <c r="J522">
        <v>59.31</v>
      </c>
      <c r="K522">
        <v>1.07</v>
      </c>
      <c r="L522">
        <v>58.24</v>
      </c>
      <c r="M522" t="s">
        <v>24389</v>
      </c>
      <c r="N522" t="s">
        <v>23</v>
      </c>
      <c r="O522">
        <v>59.31</v>
      </c>
      <c r="P522" t="s">
        <v>24</v>
      </c>
      <c r="Q522" t="s">
        <v>24</v>
      </c>
      <c r="R522" t="s">
        <v>23818</v>
      </c>
      <c r="S522" t="s">
        <v>25</v>
      </c>
      <c r="T522" t="s">
        <v>26</v>
      </c>
    </row>
    <row r="523" spans="1:20" x14ac:dyDescent="0.3">
      <c r="A523" t="s">
        <v>24838</v>
      </c>
      <c r="B523" t="s">
        <v>28</v>
      </c>
      <c r="C523" t="s">
        <v>12419</v>
      </c>
      <c r="D523" t="s">
        <v>20</v>
      </c>
      <c r="E523" t="s">
        <v>21</v>
      </c>
      <c r="F523" t="s">
        <v>22</v>
      </c>
      <c r="G523" s="2">
        <v>46045</v>
      </c>
      <c r="H523" s="2">
        <v>143262187858</v>
      </c>
      <c r="I523">
        <v>46043</v>
      </c>
      <c r="J523">
        <v>-16</v>
      </c>
      <c r="K523">
        <v>0</v>
      </c>
      <c r="L523">
        <v>-16</v>
      </c>
      <c r="M523" t="s">
        <v>24839</v>
      </c>
      <c r="N523" t="s">
        <v>23</v>
      </c>
      <c r="O523">
        <v>16</v>
      </c>
      <c r="P523" t="s">
        <v>24</v>
      </c>
      <c r="Q523" t="s">
        <v>24</v>
      </c>
      <c r="R523" t="s">
        <v>23818</v>
      </c>
      <c r="S523" t="s">
        <v>25</v>
      </c>
      <c r="T523" t="s">
        <v>26</v>
      </c>
    </row>
    <row r="524" spans="1:20" x14ac:dyDescent="0.3">
      <c r="A524" t="s">
        <v>24840</v>
      </c>
      <c r="B524" t="s">
        <v>19</v>
      </c>
      <c r="C524" t="s">
        <v>15127</v>
      </c>
      <c r="D524" t="s">
        <v>27</v>
      </c>
      <c r="E524" t="s">
        <v>21</v>
      </c>
      <c r="F524" t="s">
        <v>22</v>
      </c>
      <c r="G524" s="2">
        <v>46048</v>
      </c>
      <c r="H524" s="2">
        <v>143351972178</v>
      </c>
      <c r="I524">
        <v>46048</v>
      </c>
      <c r="J524">
        <v>199.9</v>
      </c>
      <c r="K524">
        <v>2.9</v>
      </c>
      <c r="L524">
        <v>197</v>
      </c>
      <c r="M524" t="s">
        <v>24841</v>
      </c>
      <c r="N524" t="s">
        <v>23</v>
      </c>
      <c r="O524">
        <v>199.9</v>
      </c>
      <c r="P524" t="s">
        <v>24</v>
      </c>
      <c r="Q524" t="s">
        <v>24</v>
      </c>
      <c r="R524" t="s">
        <v>23818</v>
      </c>
      <c r="S524" t="s">
        <v>25</v>
      </c>
      <c r="T524" t="s">
        <v>26</v>
      </c>
    </row>
    <row r="525" spans="1:20" x14ac:dyDescent="0.3">
      <c r="A525" t="s">
        <v>24842</v>
      </c>
      <c r="B525" t="s">
        <v>19</v>
      </c>
      <c r="C525" t="s">
        <v>14896</v>
      </c>
      <c r="D525" t="s">
        <v>20</v>
      </c>
      <c r="E525" t="s">
        <v>21</v>
      </c>
      <c r="F525" t="s">
        <v>22</v>
      </c>
      <c r="G525" s="2">
        <v>46048</v>
      </c>
      <c r="H525" s="2">
        <v>143351972178</v>
      </c>
      <c r="I525">
        <v>46048</v>
      </c>
      <c r="J525">
        <v>199.75</v>
      </c>
      <c r="K525">
        <v>2.9</v>
      </c>
      <c r="L525">
        <v>196.85</v>
      </c>
      <c r="M525" t="s">
        <v>24843</v>
      </c>
      <c r="N525" t="s">
        <v>23</v>
      </c>
      <c r="O525">
        <v>199.75</v>
      </c>
      <c r="P525" t="s">
        <v>24</v>
      </c>
      <c r="Q525" t="s">
        <v>24</v>
      </c>
      <c r="R525" t="s">
        <v>23818</v>
      </c>
      <c r="S525" t="s">
        <v>25</v>
      </c>
      <c r="T525" t="s">
        <v>26</v>
      </c>
    </row>
    <row r="526" spans="1:20" x14ac:dyDescent="0.3">
      <c r="A526" t="s">
        <v>24844</v>
      </c>
      <c r="B526" t="s">
        <v>28</v>
      </c>
      <c r="C526" t="s">
        <v>20793</v>
      </c>
      <c r="D526" t="s">
        <v>20</v>
      </c>
      <c r="E526" t="s">
        <v>21</v>
      </c>
      <c r="F526" t="s">
        <v>22</v>
      </c>
      <c r="G526" s="2">
        <v>46048</v>
      </c>
      <c r="H526" s="2">
        <v>143351972178</v>
      </c>
      <c r="I526">
        <v>46048</v>
      </c>
      <c r="J526">
        <v>-179.78</v>
      </c>
      <c r="K526">
        <v>0</v>
      </c>
      <c r="L526">
        <v>-179.78</v>
      </c>
      <c r="M526" t="s">
        <v>24845</v>
      </c>
      <c r="N526" t="s">
        <v>23</v>
      </c>
      <c r="O526">
        <v>179.78</v>
      </c>
      <c r="P526" t="s">
        <v>24</v>
      </c>
      <c r="Q526" t="s">
        <v>24</v>
      </c>
      <c r="R526" t="s">
        <v>23818</v>
      </c>
      <c r="S526" t="s">
        <v>25</v>
      </c>
      <c r="T526" t="s">
        <v>26</v>
      </c>
    </row>
    <row r="527" spans="1:20" x14ac:dyDescent="0.3">
      <c r="A527" t="s">
        <v>24846</v>
      </c>
      <c r="B527" t="s">
        <v>19</v>
      </c>
      <c r="C527" t="s">
        <v>20793</v>
      </c>
      <c r="D527" t="s">
        <v>20</v>
      </c>
      <c r="E527" t="s">
        <v>21</v>
      </c>
      <c r="F527" t="s">
        <v>22</v>
      </c>
      <c r="G527" s="2">
        <v>46048</v>
      </c>
      <c r="H527" s="2">
        <v>143351972178</v>
      </c>
      <c r="I527">
        <v>46048</v>
      </c>
      <c r="J527">
        <v>179.78</v>
      </c>
      <c r="K527">
        <v>2.64</v>
      </c>
      <c r="L527">
        <v>177.14</v>
      </c>
      <c r="M527" t="s">
        <v>24845</v>
      </c>
      <c r="N527" t="s">
        <v>23</v>
      </c>
      <c r="O527">
        <v>179.78</v>
      </c>
      <c r="P527" t="s">
        <v>24</v>
      </c>
      <c r="Q527" t="s">
        <v>24</v>
      </c>
      <c r="R527" t="s">
        <v>23818</v>
      </c>
      <c r="S527" t="s">
        <v>25</v>
      </c>
      <c r="T527" t="s">
        <v>26</v>
      </c>
    </row>
    <row r="528" spans="1:20" x14ac:dyDescent="0.3">
      <c r="A528" t="s">
        <v>24847</v>
      </c>
      <c r="B528" t="s">
        <v>19</v>
      </c>
      <c r="C528" t="s">
        <v>17721</v>
      </c>
      <c r="D528" t="s">
        <v>27</v>
      </c>
      <c r="E528" t="s">
        <v>21</v>
      </c>
      <c r="F528" t="s">
        <v>22</v>
      </c>
      <c r="G528" s="2">
        <v>46045</v>
      </c>
      <c r="H528" s="2">
        <v>143262187858</v>
      </c>
      <c r="I528">
        <v>46045</v>
      </c>
      <c r="J528">
        <v>31.9</v>
      </c>
      <c r="K528">
        <v>0.71</v>
      </c>
      <c r="L528">
        <v>31.19</v>
      </c>
      <c r="M528" t="s">
        <v>24848</v>
      </c>
      <c r="N528" t="s">
        <v>23</v>
      </c>
      <c r="O528">
        <v>31.9</v>
      </c>
      <c r="P528" t="s">
        <v>24</v>
      </c>
      <c r="Q528" t="s">
        <v>24</v>
      </c>
      <c r="R528" t="s">
        <v>23818</v>
      </c>
      <c r="S528" t="s">
        <v>25</v>
      </c>
      <c r="T528" t="s">
        <v>26</v>
      </c>
    </row>
    <row r="529" spans="1:20" x14ac:dyDescent="0.3">
      <c r="A529" t="s">
        <v>24849</v>
      </c>
      <c r="B529" t="s">
        <v>19</v>
      </c>
      <c r="C529" t="s">
        <v>22359</v>
      </c>
      <c r="D529" t="s">
        <v>20</v>
      </c>
      <c r="E529" t="s">
        <v>21</v>
      </c>
      <c r="F529" t="s">
        <v>22</v>
      </c>
      <c r="G529" s="2">
        <v>46045</v>
      </c>
      <c r="H529" s="2">
        <v>143262187858</v>
      </c>
      <c r="I529">
        <v>46045</v>
      </c>
      <c r="J529">
        <v>72.900000000000006</v>
      </c>
      <c r="K529">
        <v>1.25</v>
      </c>
      <c r="L529">
        <v>71.650000000000006</v>
      </c>
      <c r="M529" t="s">
        <v>24850</v>
      </c>
      <c r="N529" t="s">
        <v>23</v>
      </c>
      <c r="O529">
        <v>72.900000000000006</v>
      </c>
      <c r="P529" t="s">
        <v>24</v>
      </c>
      <c r="Q529" t="s">
        <v>24</v>
      </c>
      <c r="R529" t="s">
        <v>23818</v>
      </c>
      <c r="S529" t="s">
        <v>25</v>
      </c>
      <c r="T529" t="s">
        <v>26</v>
      </c>
    </row>
    <row r="530" spans="1:20" x14ac:dyDescent="0.3">
      <c r="A530" t="s">
        <v>24851</v>
      </c>
      <c r="B530" t="s">
        <v>19</v>
      </c>
      <c r="C530" t="s">
        <v>8287</v>
      </c>
      <c r="D530" t="s">
        <v>20</v>
      </c>
      <c r="E530" t="s">
        <v>21</v>
      </c>
      <c r="F530" t="s">
        <v>22</v>
      </c>
      <c r="G530" s="2">
        <v>46045</v>
      </c>
      <c r="H530" s="2">
        <v>143262187858</v>
      </c>
      <c r="I530">
        <v>46045</v>
      </c>
      <c r="J530">
        <v>53.9</v>
      </c>
      <c r="K530">
        <v>1</v>
      </c>
      <c r="L530">
        <v>52.9</v>
      </c>
      <c r="M530" t="s">
        <v>24852</v>
      </c>
      <c r="N530" t="s">
        <v>23</v>
      </c>
      <c r="O530">
        <v>53.9</v>
      </c>
      <c r="P530" t="s">
        <v>24</v>
      </c>
      <c r="Q530" t="s">
        <v>24</v>
      </c>
      <c r="R530" t="s">
        <v>23818</v>
      </c>
      <c r="S530" t="s">
        <v>25</v>
      </c>
      <c r="T530" t="s">
        <v>26</v>
      </c>
    </row>
    <row r="531" spans="1:20" x14ac:dyDescent="0.3">
      <c r="A531" t="s">
        <v>24853</v>
      </c>
      <c r="B531" t="s">
        <v>19</v>
      </c>
      <c r="C531" t="s">
        <v>17564</v>
      </c>
      <c r="D531" t="s">
        <v>27</v>
      </c>
      <c r="E531" t="s">
        <v>21</v>
      </c>
      <c r="F531" t="s">
        <v>22</v>
      </c>
      <c r="G531" s="2">
        <v>46045</v>
      </c>
      <c r="H531" s="2">
        <v>143262187858</v>
      </c>
      <c r="I531">
        <v>46045</v>
      </c>
      <c r="J531">
        <v>17.899999999999999</v>
      </c>
      <c r="K531">
        <v>0.53</v>
      </c>
      <c r="L531">
        <v>17.37</v>
      </c>
      <c r="M531" t="s">
        <v>24854</v>
      </c>
      <c r="N531" t="s">
        <v>23</v>
      </c>
      <c r="O531">
        <v>17.899999999999999</v>
      </c>
      <c r="P531" t="s">
        <v>24</v>
      </c>
      <c r="Q531" t="s">
        <v>24</v>
      </c>
      <c r="R531" t="s">
        <v>23818</v>
      </c>
      <c r="S531" t="s">
        <v>25</v>
      </c>
      <c r="T531" t="s">
        <v>26</v>
      </c>
    </row>
    <row r="532" spans="1:20" x14ac:dyDescent="0.3">
      <c r="A532" t="s">
        <v>24855</v>
      </c>
      <c r="B532" t="s">
        <v>19</v>
      </c>
      <c r="C532" t="s">
        <v>20959</v>
      </c>
      <c r="D532" t="s">
        <v>20</v>
      </c>
      <c r="E532" t="s">
        <v>21</v>
      </c>
      <c r="F532" t="s">
        <v>22</v>
      </c>
      <c r="G532" s="2">
        <v>46045</v>
      </c>
      <c r="H532" s="2">
        <v>143262187858</v>
      </c>
      <c r="I532">
        <v>46045</v>
      </c>
      <c r="J532">
        <v>92.9</v>
      </c>
      <c r="K532">
        <v>1.51</v>
      </c>
      <c r="L532">
        <v>91.39</v>
      </c>
      <c r="M532" t="s">
        <v>24856</v>
      </c>
      <c r="N532" t="s">
        <v>23</v>
      </c>
      <c r="O532">
        <v>92.9</v>
      </c>
      <c r="P532" t="s">
        <v>24</v>
      </c>
      <c r="Q532" t="s">
        <v>24</v>
      </c>
      <c r="R532" t="s">
        <v>23818</v>
      </c>
      <c r="S532" t="s">
        <v>25</v>
      </c>
      <c r="T532" t="s">
        <v>26</v>
      </c>
    </row>
    <row r="533" spans="1:20" x14ac:dyDescent="0.3">
      <c r="A533" t="s">
        <v>24857</v>
      </c>
      <c r="B533" t="s">
        <v>19</v>
      </c>
      <c r="C533" t="s">
        <v>11378</v>
      </c>
      <c r="D533" t="s">
        <v>27</v>
      </c>
      <c r="E533" t="s">
        <v>21</v>
      </c>
      <c r="F533" t="s">
        <v>22</v>
      </c>
      <c r="G533" s="2">
        <v>46045</v>
      </c>
      <c r="H533" s="2">
        <v>143262187858</v>
      </c>
      <c r="I533">
        <v>46045</v>
      </c>
      <c r="J533">
        <v>67.95</v>
      </c>
      <c r="K533">
        <v>1.18</v>
      </c>
      <c r="L533">
        <v>66.77</v>
      </c>
      <c r="M533" t="s">
        <v>24858</v>
      </c>
      <c r="N533" t="s">
        <v>23</v>
      </c>
      <c r="O533">
        <v>67.95</v>
      </c>
      <c r="P533" t="s">
        <v>24</v>
      </c>
      <c r="Q533" t="s">
        <v>24</v>
      </c>
      <c r="R533" t="s">
        <v>23818</v>
      </c>
      <c r="S533" t="s">
        <v>25</v>
      </c>
      <c r="T533" t="s">
        <v>26</v>
      </c>
    </row>
    <row r="534" spans="1:20" x14ac:dyDescent="0.3">
      <c r="A534" t="s">
        <v>24859</v>
      </c>
      <c r="B534" t="s">
        <v>19</v>
      </c>
      <c r="C534" t="s">
        <v>11824</v>
      </c>
      <c r="D534" t="s">
        <v>20</v>
      </c>
      <c r="E534" t="s">
        <v>21</v>
      </c>
      <c r="F534" t="s">
        <v>22</v>
      </c>
      <c r="G534" s="2">
        <v>46045</v>
      </c>
      <c r="H534" s="2">
        <v>143262187858</v>
      </c>
      <c r="I534">
        <v>46045</v>
      </c>
      <c r="J534">
        <v>30.85</v>
      </c>
      <c r="K534">
        <v>0.7</v>
      </c>
      <c r="L534">
        <v>30.15</v>
      </c>
      <c r="M534" t="s">
        <v>24860</v>
      </c>
      <c r="N534" t="s">
        <v>23</v>
      </c>
      <c r="O534">
        <v>30.85</v>
      </c>
      <c r="P534" t="s">
        <v>24</v>
      </c>
      <c r="Q534" t="s">
        <v>24</v>
      </c>
      <c r="R534" t="s">
        <v>23818</v>
      </c>
      <c r="S534" t="s">
        <v>25</v>
      </c>
      <c r="T534" t="s">
        <v>26</v>
      </c>
    </row>
    <row r="535" spans="1:20" x14ac:dyDescent="0.3">
      <c r="A535" t="s">
        <v>24861</v>
      </c>
      <c r="B535" t="s">
        <v>19</v>
      </c>
      <c r="C535" t="s">
        <v>15891</v>
      </c>
      <c r="D535" t="s">
        <v>27</v>
      </c>
      <c r="E535" t="s">
        <v>21</v>
      </c>
      <c r="F535" t="s">
        <v>22</v>
      </c>
      <c r="G535" s="2">
        <v>46045</v>
      </c>
      <c r="H535" s="2">
        <v>143262187858</v>
      </c>
      <c r="I535">
        <v>46045</v>
      </c>
      <c r="J535">
        <v>67.37</v>
      </c>
      <c r="K535">
        <v>1.18</v>
      </c>
      <c r="L535">
        <v>66.19</v>
      </c>
      <c r="M535" t="s">
        <v>24862</v>
      </c>
      <c r="N535" t="s">
        <v>23</v>
      </c>
      <c r="O535">
        <v>67.37</v>
      </c>
      <c r="P535" t="s">
        <v>24</v>
      </c>
      <c r="Q535" t="s">
        <v>24</v>
      </c>
      <c r="R535" t="s">
        <v>23818</v>
      </c>
      <c r="S535" t="s">
        <v>25</v>
      </c>
      <c r="T535" t="s">
        <v>26</v>
      </c>
    </row>
    <row r="536" spans="1:20" x14ac:dyDescent="0.3">
      <c r="A536" t="s">
        <v>24863</v>
      </c>
      <c r="B536" t="s">
        <v>19</v>
      </c>
      <c r="C536" t="s">
        <v>18333</v>
      </c>
      <c r="D536" t="s">
        <v>27</v>
      </c>
      <c r="E536" t="s">
        <v>21</v>
      </c>
      <c r="F536" t="s">
        <v>22</v>
      </c>
      <c r="G536" s="2">
        <v>46045</v>
      </c>
      <c r="H536" s="2">
        <v>143262187858</v>
      </c>
      <c r="I536">
        <v>46045</v>
      </c>
      <c r="J536">
        <v>49.95</v>
      </c>
      <c r="K536">
        <v>0.95</v>
      </c>
      <c r="L536">
        <v>49</v>
      </c>
      <c r="M536" t="s">
        <v>24864</v>
      </c>
      <c r="N536" t="s">
        <v>23</v>
      </c>
      <c r="O536">
        <v>49.95</v>
      </c>
      <c r="P536" t="s">
        <v>24</v>
      </c>
      <c r="Q536" t="s">
        <v>24</v>
      </c>
      <c r="R536" t="s">
        <v>23818</v>
      </c>
      <c r="S536" t="s">
        <v>25</v>
      </c>
      <c r="T536" t="s">
        <v>26</v>
      </c>
    </row>
    <row r="537" spans="1:20" x14ac:dyDescent="0.3">
      <c r="A537" t="s">
        <v>24865</v>
      </c>
      <c r="B537" t="s">
        <v>19</v>
      </c>
      <c r="C537" t="s">
        <v>18791</v>
      </c>
      <c r="D537" t="s">
        <v>27</v>
      </c>
      <c r="E537" t="s">
        <v>21</v>
      </c>
      <c r="F537" t="s">
        <v>22</v>
      </c>
      <c r="G537" s="2">
        <v>46045</v>
      </c>
      <c r="H537" s="2">
        <v>143262187858</v>
      </c>
      <c r="I537">
        <v>46045</v>
      </c>
      <c r="J537">
        <v>49.9</v>
      </c>
      <c r="K537">
        <v>0.95</v>
      </c>
      <c r="L537">
        <v>48.95</v>
      </c>
      <c r="M537" t="s">
        <v>24866</v>
      </c>
      <c r="N537" t="s">
        <v>23</v>
      </c>
      <c r="O537">
        <v>49.9</v>
      </c>
      <c r="P537" t="s">
        <v>24</v>
      </c>
      <c r="Q537" t="s">
        <v>24</v>
      </c>
      <c r="R537" t="s">
        <v>23818</v>
      </c>
      <c r="S537" t="s">
        <v>25</v>
      </c>
      <c r="T537" t="s">
        <v>26</v>
      </c>
    </row>
    <row r="538" spans="1:20" x14ac:dyDescent="0.3">
      <c r="A538" t="s">
        <v>24867</v>
      </c>
      <c r="B538" t="s">
        <v>19</v>
      </c>
      <c r="C538" t="s">
        <v>15178</v>
      </c>
      <c r="D538" t="s">
        <v>20</v>
      </c>
      <c r="E538" t="s">
        <v>21</v>
      </c>
      <c r="F538" t="s">
        <v>22</v>
      </c>
      <c r="G538" s="2">
        <v>46045</v>
      </c>
      <c r="H538" s="2">
        <v>143262187858</v>
      </c>
      <c r="I538">
        <v>46045</v>
      </c>
      <c r="J538">
        <v>126.85</v>
      </c>
      <c r="K538">
        <v>1.95</v>
      </c>
      <c r="L538">
        <v>124.9</v>
      </c>
      <c r="M538" t="s">
        <v>24868</v>
      </c>
      <c r="N538" t="s">
        <v>23</v>
      </c>
      <c r="O538">
        <v>126.85</v>
      </c>
      <c r="P538" t="s">
        <v>24</v>
      </c>
      <c r="Q538" t="s">
        <v>24</v>
      </c>
      <c r="R538" t="s">
        <v>23818</v>
      </c>
      <c r="S538" t="s">
        <v>25</v>
      </c>
      <c r="T538" t="s">
        <v>26</v>
      </c>
    </row>
    <row r="539" spans="1:20" x14ac:dyDescent="0.3">
      <c r="A539" t="s">
        <v>24869</v>
      </c>
      <c r="B539" t="s">
        <v>19</v>
      </c>
      <c r="C539" t="s">
        <v>14481</v>
      </c>
      <c r="D539" t="s">
        <v>20</v>
      </c>
      <c r="E539" t="s">
        <v>21</v>
      </c>
      <c r="F539" t="s">
        <v>22</v>
      </c>
      <c r="G539" s="2">
        <v>46045</v>
      </c>
      <c r="H539" s="2">
        <v>143262187858</v>
      </c>
      <c r="I539">
        <v>46045</v>
      </c>
      <c r="J539">
        <v>99.95</v>
      </c>
      <c r="K539">
        <v>1.6</v>
      </c>
      <c r="L539">
        <v>98.35</v>
      </c>
      <c r="M539" t="s">
        <v>24870</v>
      </c>
      <c r="N539" t="s">
        <v>23</v>
      </c>
      <c r="O539">
        <v>99.95</v>
      </c>
      <c r="P539" t="s">
        <v>24</v>
      </c>
      <c r="Q539" t="s">
        <v>24</v>
      </c>
      <c r="R539" t="s">
        <v>23818</v>
      </c>
      <c r="S539" t="s">
        <v>25</v>
      </c>
      <c r="T539" t="s">
        <v>26</v>
      </c>
    </row>
    <row r="540" spans="1:20" x14ac:dyDescent="0.3">
      <c r="A540" t="s">
        <v>24871</v>
      </c>
      <c r="B540" t="s">
        <v>19</v>
      </c>
      <c r="C540" t="s">
        <v>8886</v>
      </c>
      <c r="D540" t="s">
        <v>20</v>
      </c>
      <c r="E540" t="s">
        <v>21</v>
      </c>
      <c r="F540" t="s">
        <v>22</v>
      </c>
      <c r="G540" s="2">
        <v>46045</v>
      </c>
      <c r="H540" s="2">
        <v>143262187858</v>
      </c>
      <c r="I540">
        <v>46045</v>
      </c>
      <c r="J540">
        <v>37.9</v>
      </c>
      <c r="K540">
        <v>0.79</v>
      </c>
      <c r="L540">
        <v>37.11</v>
      </c>
      <c r="M540" t="s">
        <v>24872</v>
      </c>
      <c r="N540" t="s">
        <v>23</v>
      </c>
      <c r="O540">
        <v>37.9</v>
      </c>
      <c r="P540" t="s">
        <v>24</v>
      </c>
      <c r="Q540" t="s">
        <v>24</v>
      </c>
      <c r="R540" t="s">
        <v>23818</v>
      </c>
      <c r="S540" t="s">
        <v>25</v>
      </c>
      <c r="T540" t="s">
        <v>26</v>
      </c>
    </row>
    <row r="541" spans="1:20" x14ac:dyDescent="0.3">
      <c r="A541" t="s">
        <v>24873</v>
      </c>
      <c r="B541" t="s">
        <v>19</v>
      </c>
      <c r="C541" t="s">
        <v>13547</v>
      </c>
      <c r="D541" t="s">
        <v>20</v>
      </c>
      <c r="E541" t="s">
        <v>21</v>
      </c>
      <c r="F541" t="s">
        <v>22</v>
      </c>
      <c r="G541" s="2">
        <v>46045</v>
      </c>
      <c r="H541" s="2">
        <v>143262187858</v>
      </c>
      <c r="I541">
        <v>46045</v>
      </c>
      <c r="J541">
        <v>40.86</v>
      </c>
      <c r="K541">
        <v>0.83</v>
      </c>
      <c r="L541">
        <v>40.03</v>
      </c>
      <c r="M541" t="s">
        <v>24874</v>
      </c>
      <c r="N541" t="s">
        <v>23</v>
      </c>
      <c r="O541">
        <v>40.86</v>
      </c>
      <c r="P541" t="s">
        <v>24</v>
      </c>
      <c r="Q541" t="s">
        <v>24</v>
      </c>
      <c r="R541" t="s">
        <v>23818</v>
      </c>
      <c r="S541" t="s">
        <v>25</v>
      </c>
      <c r="T541" t="s">
        <v>26</v>
      </c>
    </row>
    <row r="542" spans="1:20" x14ac:dyDescent="0.3">
      <c r="A542" t="s">
        <v>24875</v>
      </c>
      <c r="B542" t="s">
        <v>28</v>
      </c>
      <c r="C542" t="s">
        <v>23095</v>
      </c>
      <c r="D542" t="s">
        <v>20</v>
      </c>
      <c r="E542" t="s">
        <v>21</v>
      </c>
      <c r="F542" t="s">
        <v>22</v>
      </c>
      <c r="G542" s="2">
        <v>46045</v>
      </c>
      <c r="H542" s="2">
        <v>143262187858</v>
      </c>
      <c r="I542">
        <v>46045</v>
      </c>
      <c r="J542">
        <v>-92.9</v>
      </c>
      <c r="K542">
        <v>0</v>
      </c>
      <c r="L542">
        <v>-92.9</v>
      </c>
      <c r="M542" t="s">
        <v>24876</v>
      </c>
      <c r="N542" t="s">
        <v>23</v>
      </c>
      <c r="O542">
        <v>92.9</v>
      </c>
      <c r="P542" t="s">
        <v>24</v>
      </c>
      <c r="Q542" t="s">
        <v>24</v>
      </c>
      <c r="R542" t="s">
        <v>23818</v>
      </c>
      <c r="S542" t="s">
        <v>25</v>
      </c>
      <c r="T542" t="s">
        <v>26</v>
      </c>
    </row>
    <row r="543" spans="1:20" x14ac:dyDescent="0.3">
      <c r="A543" t="s">
        <v>24877</v>
      </c>
      <c r="B543" t="s">
        <v>19</v>
      </c>
      <c r="C543" t="s">
        <v>23095</v>
      </c>
      <c r="D543" t="s">
        <v>20</v>
      </c>
      <c r="E543" t="s">
        <v>21</v>
      </c>
      <c r="F543" t="s">
        <v>22</v>
      </c>
      <c r="G543" s="2">
        <v>46045</v>
      </c>
      <c r="H543" s="2">
        <v>143262187858</v>
      </c>
      <c r="I543">
        <v>46045</v>
      </c>
      <c r="J543">
        <v>92.9</v>
      </c>
      <c r="K543">
        <v>1.51</v>
      </c>
      <c r="L543">
        <v>91.39</v>
      </c>
      <c r="M543" t="s">
        <v>24876</v>
      </c>
      <c r="N543" t="s">
        <v>23</v>
      </c>
      <c r="O543">
        <v>92.9</v>
      </c>
      <c r="P543" t="s">
        <v>24</v>
      </c>
      <c r="Q543" t="s">
        <v>24</v>
      </c>
      <c r="R543" t="s">
        <v>23818</v>
      </c>
      <c r="S543" t="s">
        <v>25</v>
      </c>
      <c r="T543" t="s">
        <v>26</v>
      </c>
    </row>
    <row r="544" spans="1:20" x14ac:dyDescent="0.3">
      <c r="A544" t="s">
        <v>24878</v>
      </c>
      <c r="B544" t="s">
        <v>19</v>
      </c>
      <c r="C544" t="s">
        <v>22277</v>
      </c>
      <c r="D544" t="s">
        <v>20</v>
      </c>
      <c r="E544" t="s">
        <v>21</v>
      </c>
      <c r="F544" t="s">
        <v>22</v>
      </c>
      <c r="G544" s="2">
        <v>46045</v>
      </c>
      <c r="H544" s="2">
        <v>143262187858</v>
      </c>
      <c r="I544">
        <v>46045</v>
      </c>
      <c r="J544">
        <v>40.950000000000003</v>
      </c>
      <c r="K544">
        <v>0.83</v>
      </c>
      <c r="L544">
        <v>40.119999999999997</v>
      </c>
      <c r="M544" t="s">
        <v>24879</v>
      </c>
      <c r="N544" t="s">
        <v>23</v>
      </c>
      <c r="O544">
        <v>40.950000000000003</v>
      </c>
      <c r="P544" t="s">
        <v>24</v>
      </c>
      <c r="Q544" t="s">
        <v>24</v>
      </c>
      <c r="R544" t="s">
        <v>23818</v>
      </c>
      <c r="S544" t="s">
        <v>25</v>
      </c>
      <c r="T544" t="s">
        <v>26</v>
      </c>
    </row>
    <row r="545" spans="1:20" x14ac:dyDescent="0.3">
      <c r="A545" t="s">
        <v>24880</v>
      </c>
      <c r="B545" t="s">
        <v>19</v>
      </c>
      <c r="C545" t="s">
        <v>13796</v>
      </c>
      <c r="D545" t="s">
        <v>20</v>
      </c>
      <c r="E545" t="s">
        <v>21</v>
      </c>
      <c r="F545" t="s">
        <v>22</v>
      </c>
      <c r="G545" s="2">
        <v>46045</v>
      </c>
      <c r="H545" s="2">
        <v>143262187858</v>
      </c>
      <c r="I545">
        <v>46045</v>
      </c>
      <c r="J545">
        <v>59.9</v>
      </c>
      <c r="K545">
        <v>1.08</v>
      </c>
      <c r="L545">
        <v>58.82</v>
      </c>
      <c r="M545" t="s">
        <v>24881</v>
      </c>
      <c r="N545" t="s">
        <v>23</v>
      </c>
      <c r="O545">
        <v>59.9</v>
      </c>
      <c r="P545" t="s">
        <v>24</v>
      </c>
      <c r="Q545" t="s">
        <v>24</v>
      </c>
      <c r="R545" t="s">
        <v>23818</v>
      </c>
      <c r="S545" t="s">
        <v>25</v>
      </c>
      <c r="T545" t="s">
        <v>26</v>
      </c>
    </row>
    <row r="546" spans="1:20" x14ac:dyDescent="0.3">
      <c r="A546" t="s">
        <v>24882</v>
      </c>
      <c r="B546" t="s">
        <v>19</v>
      </c>
      <c r="C546" t="s">
        <v>17786</v>
      </c>
      <c r="D546" t="s">
        <v>20</v>
      </c>
      <c r="E546" t="s">
        <v>21</v>
      </c>
      <c r="F546" t="s">
        <v>22</v>
      </c>
      <c r="G546" s="2">
        <v>46045</v>
      </c>
      <c r="H546" s="2">
        <v>143262187858</v>
      </c>
      <c r="I546">
        <v>46045</v>
      </c>
      <c r="J546">
        <v>157.9</v>
      </c>
      <c r="K546">
        <v>2.35</v>
      </c>
      <c r="L546">
        <v>155.55000000000001</v>
      </c>
      <c r="M546" t="s">
        <v>24883</v>
      </c>
      <c r="N546" t="s">
        <v>23</v>
      </c>
      <c r="O546">
        <v>157.9</v>
      </c>
      <c r="P546" t="s">
        <v>24</v>
      </c>
      <c r="Q546" t="s">
        <v>24</v>
      </c>
      <c r="R546" t="s">
        <v>23818</v>
      </c>
      <c r="S546" t="s">
        <v>25</v>
      </c>
      <c r="T546" t="s">
        <v>26</v>
      </c>
    </row>
    <row r="547" spans="1:20" x14ac:dyDescent="0.3">
      <c r="A547" t="s">
        <v>24884</v>
      </c>
      <c r="B547" t="s">
        <v>19</v>
      </c>
      <c r="C547" t="s">
        <v>10615</v>
      </c>
      <c r="D547" t="s">
        <v>20</v>
      </c>
      <c r="E547" t="s">
        <v>21</v>
      </c>
      <c r="F547" t="s">
        <v>22</v>
      </c>
      <c r="G547" s="2">
        <v>46045</v>
      </c>
      <c r="H547" s="2">
        <v>143262187858</v>
      </c>
      <c r="I547">
        <v>46045</v>
      </c>
      <c r="J547">
        <v>199.9</v>
      </c>
      <c r="K547">
        <v>2.9</v>
      </c>
      <c r="L547">
        <v>197</v>
      </c>
      <c r="M547" t="s">
        <v>24885</v>
      </c>
      <c r="N547" t="s">
        <v>23</v>
      </c>
      <c r="O547">
        <v>199.9</v>
      </c>
      <c r="P547" t="s">
        <v>24</v>
      </c>
      <c r="Q547" t="s">
        <v>24</v>
      </c>
      <c r="R547" t="s">
        <v>23818</v>
      </c>
      <c r="S547" t="s">
        <v>25</v>
      </c>
      <c r="T547" t="s">
        <v>26</v>
      </c>
    </row>
    <row r="548" spans="1:20" x14ac:dyDescent="0.3">
      <c r="A548" t="s">
        <v>24886</v>
      </c>
      <c r="B548" t="s">
        <v>19</v>
      </c>
      <c r="C548" t="s">
        <v>17228</v>
      </c>
      <c r="D548" t="s">
        <v>27</v>
      </c>
      <c r="E548" t="s">
        <v>21</v>
      </c>
      <c r="F548" t="s">
        <v>22</v>
      </c>
      <c r="G548" s="2">
        <v>46045</v>
      </c>
      <c r="H548" s="2">
        <v>143262187858</v>
      </c>
      <c r="I548">
        <v>46045</v>
      </c>
      <c r="J548">
        <v>31.9</v>
      </c>
      <c r="K548">
        <v>0.71</v>
      </c>
      <c r="L548">
        <v>31.19</v>
      </c>
      <c r="M548" t="s">
        <v>24887</v>
      </c>
      <c r="N548" t="s">
        <v>23</v>
      </c>
      <c r="O548">
        <v>31.9</v>
      </c>
      <c r="P548" t="s">
        <v>24</v>
      </c>
      <c r="Q548" t="s">
        <v>24</v>
      </c>
      <c r="R548" t="s">
        <v>23818</v>
      </c>
      <c r="S548" t="s">
        <v>25</v>
      </c>
      <c r="T548" t="s">
        <v>26</v>
      </c>
    </row>
    <row r="549" spans="1:20" x14ac:dyDescent="0.3">
      <c r="A549" t="s">
        <v>24888</v>
      </c>
      <c r="B549" t="s">
        <v>19</v>
      </c>
      <c r="C549" t="s">
        <v>11251</v>
      </c>
      <c r="D549" t="s">
        <v>27</v>
      </c>
      <c r="E549" t="s">
        <v>21</v>
      </c>
      <c r="F549" t="s">
        <v>22</v>
      </c>
      <c r="G549" s="2">
        <v>46045</v>
      </c>
      <c r="H549" s="2">
        <v>143262187858</v>
      </c>
      <c r="I549">
        <v>46045</v>
      </c>
      <c r="J549">
        <v>159.94999999999999</v>
      </c>
      <c r="K549">
        <v>2.38</v>
      </c>
      <c r="L549">
        <v>157.57</v>
      </c>
      <c r="M549" t="s">
        <v>24889</v>
      </c>
      <c r="N549" t="s">
        <v>23</v>
      </c>
      <c r="O549">
        <v>159.94999999999999</v>
      </c>
      <c r="P549" t="s">
        <v>24</v>
      </c>
      <c r="Q549" t="s">
        <v>24</v>
      </c>
      <c r="R549" t="s">
        <v>23818</v>
      </c>
      <c r="S549" t="s">
        <v>25</v>
      </c>
      <c r="T549" t="s">
        <v>26</v>
      </c>
    </row>
    <row r="550" spans="1:20" x14ac:dyDescent="0.3">
      <c r="A550" t="s">
        <v>24890</v>
      </c>
      <c r="B550" t="s">
        <v>19</v>
      </c>
      <c r="C550" t="s">
        <v>18085</v>
      </c>
      <c r="D550" t="s">
        <v>27</v>
      </c>
      <c r="E550" t="s">
        <v>21</v>
      </c>
      <c r="F550" t="s">
        <v>22</v>
      </c>
      <c r="G550" s="2">
        <v>46045</v>
      </c>
      <c r="H550" s="2">
        <v>143262187858</v>
      </c>
      <c r="I550">
        <v>46045</v>
      </c>
      <c r="J550">
        <v>114.95</v>
      </c>
      <c r="K550">
        <v>1.79</v>
      </c>
      <c r="L550">
        <v>113.16</v>
      </c>
      <c r="M550" t="s">
        <v>24891</v>
      </c>
      <c r="N550" t="s">
        <v>23</v>
      </c>
      <c r="O550">
        <v>114.95</v>
      </c>
      <c r="P550" t="s">
        <v>24</v>
      </c>
      <c r="Q550" t="s">
        <v>24</v>
      </c>
      <c r="R550" t="s">
        <v>23818</v>
      </c>
      <c r="S550" t="s">
        <v>25</v>
      </c>
      <c r="T550" t="s">
        <v>26</v>
      </c>
    </row>
    <row r="551" spans="1:20" x14ac:dyDescent="0.3">
      <c r="A551" t="s">
        <v>24892</v>
      </c>
      <c r="B551" t="s">
        <v>19</v>
      </c>
      <c r="C551" t="s">
        <v>15312</v>
      </c>
      <c r="D551" t="s">
        <v>20</v>
      </c>
      <c r="E551" t="s">
        <v>21</v>
      </c>
      <c r="F551" t="s">
        <v>22</v>
      </c>
      <c r="G551" s="2">
        <v>46045</v>
      </c>
      <c r="H551" s="2">
        <v>143262187858</v>
      </c>
      <c r="I551">
        <v>46045</v>
      </c>
      <c r="J551">
        <v>24.9</v>
      </c>
      <c r="K551">
        <v>0.62</v>
      </c>
      <c r="L551">
        <v>24.28</v>
      </c>
      <c r="M551" t="s">
        <v>24893</v>
      </c>
      <c r="N551" t="s">
        <v>23</v>
      </c>
      <c r="O551">
        <v>24.9</v>
      </c>
      <c r="P551" t="s">
        <v>24</v>
      </c>
      <c r="Q551" t="s">
        <v>24</v>
      </c>
      <c r="R551" t="s">
        <v>23818</v>
      </c>
      <c r="S551" t="s">
        <v>25</v>
      </c>
      <c r="T551" t="s">
        <v>26</v>
      </c>
    </row>
    <row r="552" spans="1:20" x14ac:dyDescent="0.3">
      <c r="A552" t="s">
        <v>24894</v>
      </c>
      <c r="B552" t="s">
        <v>19</v>
      </c>
      <c r="C552" t="s">
        <v>9881</v>
      </c>
      <c r="D552" t="s">
        <v>20</v>
      </c>
      <c r="E552" t="s">
        <v>21</v>
      </c>
      <c r="F552" t="s">
        <v>22</v>
      </c>
      <c r="G552" s="2">
        <v>46045</v>
      </c>
      <c r="H552" s="2">
        <v>143262187858</v>
      </c>
      <c r="I552">
        <v>46045</v>
      </c>
      <c r="J552">
        <v>235.8</v>
      </c>
      <c r="K552">
        <v>3.37</v>
      </c>
      <c r="L552">
        <v>232.43</v>
      </c>
      <c r="M552" t="s">
        <v>24895</v>
      </c>
      <c r="N552" t="s">
        <v>23</v>
      </c>
      <c r="O552">
        <v>235.8</v>
      </c>
      <c r="P552" t="s">
        <v>24</v>
      </c>
      <c r="Q552" t="s">
        <v>24</v>
      </c>
      <c r="R552" t="s">
        <v>23818</v>
      </c>
      <c r="S552" t="s">
        <v>25</v>
      </c>
      <c r="T552" t="s">
        <v>26</v>
      </c>
    </row>
    <row r="553" spans="1:20" x14ac:dyDescent="0.3">
      <c r="A553" t="s">
        <v>24896</v>
      </c>
      <c r="B553" t="s">
        <v>19</v>
      </c>
      <c r="C553" t="s">
        <v>15451</v>
      </c>
      <c r="D553" t="s">
        <v>20</v>
      </c>
      <c r="E553" t="s">
        <v>21</v>
      </c>
      <c r="F553" t="s">
        <v>22</v>
      </c>
      <c r="G553" s="2">
        <v>46045</v>
      </c>
      <c r="H553" s="2">
        <v>143262187858</v>
      </c>
      <c r="I553">
        <v>46045</v>
      </c>
      <c r="J553">
        <v>44.9</v>
      </c>
      <c r="K553">
        <v>0.88</v>
      </c>
      <c r="L553">
        <v>44.02</v>
      </c>
      <c r="M553" t="s">
        <v>24897</v>
      </c>
      <c r="N553" t="s">
        <v>23</v>
      </c>
      <c r="O553">
        <v>44.9</v>
      </c>
      <c r="P553" t="s">
        <v>24</v>
      </c>
      <c r="Q553" t="s">
        <v>24</v>
      </c>
      <c r="R553" t="s">
        <v>23818</v>
      </c>
      <c r="S553" t="s">
        <v>25</v>
      </c>
      <c r="T553" t="s">
        <v>26</v>
      </c>
    </row>
    <row r="554" spans="1:20" x14ac:dyDescent="0.3">
      <c r="A554" t="s">
        <v>24898</v>
      </c>
      <c r="B554" t="s">
        <v>19</v>
      </c>
      <c r="C554" t="s">
        <v>10827</v>
      </c>
      <c r="D554" t="s">
        <v>27</v>
      </c>
      <c r="E554" t="s">
        <v>21</v>
      </c>
      <c r="F554" t="s">
        <v>22</v>
      </c>
      <c r="G554" s="2">
        <v>46045</v>
      </c>
      <c r="H554" s="2">
        <v>143262187858</v>
      </c>
      <c r="I554">
        <v>46045</v>
      </c>
      <c r="J554">
        <v>84.95</v>
      </c>
      <c r="K554">
        <v>1.4</v>
      </c>
      <c r="L554">
        <v>83.55</v>
      </c>
      <c r="M554" t="s">
        <v>24899</v>
      </c>
      <c r="N554" t="s">
        <v>23</v>
      </c>
      <c r="O554">
        <v>84.95</v>
      </c>
      <c r="P554" t="s">
        <v>24</v>
      </c>
      <c r="Q554" t="s">
        <v>24</v>
      </c>
      <c r="R554" t="s">
        <v>23818</v>
      </c>
      <c r="S554" t="s">
        <v>25</v>
      </c>
      <c r="T554" t="s">
        <v>26</v>
      </c>
    </row>
    <row r="555" spans="1:20" x14ac:dyDescent="0.3">
      <c r="A555" t="s">
        <v>24900</v>
      </c>
      <c r="B555" t="s">
        <v>19</v>
      </c>
      <c r="C555" t="s">
        <v>14030</v>
      </c>
      <c r="D555" t="s">
        <v>27</v>
      </c>
      <c r="E555" t="s">
        <v>21</v>
      </c>
      <c r="F555" t="s">
        <v>22</v>
      </c>
      <c r="G555" s="2">
        <v>46045</v>
      </c>
      <c r="H555" s="2">
        <v>143262187858</v>
      </c>
      <c r="I555">
        <v>46045</v>
      </c>
      <c r="J555">
        <v>17.899999999999999</v>
      </c>
      <c r="K555">
        <v>0.71</v>
      </c>
      <c r="L555">
        <v>17.190000000000001</v>
      </c>
      <c r="M555" t="s">
        <v>24901</v>
      </c>
      <c r="N555" t="s">
        <v>23</v>
      </c>
      <c r="O555">
        <v>17.899999999999999</v>
      </c>
      <c r="P555" t="s">
        <v>24</v>
      </c>
      <c r="Q555" t="s">
        <v>24</v>
      </c>
      <c r="R555" t="s">
        <v>23818</v>
      </c>
      <c r="S555" t="s">
        <v>25</v>
      </c>
      <c r="T555" t="s">
        <v>26</v>
      </c>
    </row>
    <row r="556" spans="1:20" x14ac:dyDescent="0.3">
      <c r="A556" t="s">
        <v>24902</v>
      </c>
      <c r="B556" t="s">
        <v>28</v>
      </c>
      <c r="C556" t="s">
        <v>9059</v>
      </c>
      <c r="D556" t="s">
        <v>20</v>
      </c>
      <c r="E556" t="s">
        <v>21</v>
      </c>
      <c r="F556" t="s">
        <v>22</v>
      </c>
      <c r="G556" s="2">
        <v>46044</v>
      </c>
      <c r="H556" s="2">
        <v>143159427410</v>
      </c>
      <c r="I556">
        <v>46042</v>
      </c>
      <c r="J556">
        <v>-19.5</v>
      </c>
      <c r="K556">
        <v>0</v>
      </c>
      <c r="L556">
        <v>-19.5</v>
      </c>
      <c r="M556" t="s">
        <v>24903</v>
      </c>
      <c r="N556" t="s">
        <v>23</v>
      </c>
      <c r="O556">
        <v>19.5</v>
      </c>
      <c r="P556" t="s">
        <v>24</v>
      </c>
      <c r="Q556" t="s">
        <v>24</v>
      </c>
      <c r="R556" t="s">
        <v>23818</v>
      </c>
      <c r="S556" t="s">
        <v>25</v>
      </c>
      <c r="T556" t="s">
        <v>26</v>
      </c>
    </row>
    <row r="557" spans="1:20" x14ac:dyDescent="0.3">
      <c r="A557" t="s">
        <v>24904</v>
      </c>
      <c r="B557" t="s">
        <v>19</v>
      </c>
      <c r="C557" t="s">
        <v>10896</v>
      </c>
      <c r="D557" t="s">
        <v>20</v>
      </c>
      <c r="E557" t="s">
        <v>21</v>
      </c>
      <c r="F557" t="s">
        <v>22</v>
      </c>
      <c r="G557" s="2">
        <v>46045</v>
      </c>
      <c r="H557" s="2">
        <v>143262187858</v>
      </c>
      <c r="I557">
        <v>46045</v>
      </c>
      <c r="J557">
        <v>159.94999999999999</v>
      </c>
      <c r="K557">
        <v>2.38</v>
      </c>
      <c r="L557">
        <v>157.57</v>
      </c>
      <c r="M557" t="s">
        <v>24905</v>
      </c>
      <c r="N557" t="s">
        <v>23</v>
      </c>
      <c r="O557">
        <v>159.94999999999999</v>
      </c>
      <c r="P557" t="s">
        <v>24</v>
      </c>
      <c r="Q557" t="s">
        <v>24</v>
      </c>
      <c r="R557" t="s">
        <v>23818</v>
      </c>
      <c r="S557" t="s">
        <v>25</v>
      </c>
      <c r="T557" t="s">
        <v>26</v>
      </c>
    </row>
    <row r="558" spans="1:20" x14ac:dyDescent="0.3">
      <c r="A558" t="s">
        <v>24906</v>
      </c>
      <c r="B558" t="s">
        <v>19</v>
      </c>
      <c r="C558" t="s">
        <v>13021</v>
      </c>
      <c r="D558" t="s">
        <v>20</v>
      </c>
      <c r="E558" t="s">
        <v>21</v>
      </c>
      <c r="F558" t="s">
        <v>22</v>
      </c>
      <c r="G558" s="2">
        <v>46045</v>
      </c>
      <c r="H558" s="2">
        <v>143262187858</v>
      </c>
      <c r="I558">
        <v>46045</v>
      </c>
      <c r="J558">
        <v>105.8</v>
      </c>
      <c r="K558">
        <v>1.68</v>
      </c>
      <c r="L558">
        <v>104.12</v>
      </c>
      <c r="M558" t="s">
        <v>24907</v>
      </c>
      <c r="N558" t="s">
        <v>23</v>
      </c>
      <c r="O558">
        <v>105.8</v>
      </c>
      <c r="P558" t="s">
        <v>24</v>
      </c>
      <c r="Q558" t="s">
        <v>24</v>
      </c>
      <c r="R558" t="s">
        <v>23818</v>
      </c>
      <c r="S558" t="s">
        <v>25</v>
      </c>
      <c r="T558" t="s">
        <v>26</v>
      </c>
    </row>
    <row r="559" spans="1:20" x14ac:dyDescent="0.3">
      <c r="A559" t="s">
        <v>24908</v>
      </c>
      <c r="B559" t="s">
        <v>19</v>
      </c>
      <c r="C559" t="s">
        <v>16440</v>
      </c>
      <c r="D559" t="s">
        <v>29</v>
      </c>
      <c r="E559" t="s">
        <v>21</v>
      </c>
      <c r="F559" t="s">
        <v>22</v>
      </c>
      <c r="G559" s="2">
        <v>46045</v>
      </c>
      <c r="H559" s="2">
        <v>143262187858</v>
      </c>
      <c r="I559">
        <v>46045</v>
      </c>
      <c r="J559">
        <v>183.47</v>
      </c>
      <c r="K559">
        <v>9.51</v>
      </c>
      <c r="L559">
        <v>173.96</v>
      </c>
      <c r="M559" t="s">
        <v>24909</v>
      </c>
      <c r="N559" t="s">
        <v>30</v>
      </c>
      <c r="O559">
        <v>183.47</v>
      </c>
      <c r="P559" t="s">
        <v>24</v>
      </c>
      <c r="Q559" t="s">
        <v>24</v>
      </c>
      <c r="R559" t="s">
        <v>23818</v>
      </c>
      <c r="S559" t="s">
        <v>25</v>
      </c>
      <c r="T559" t="s">
        <v>26</v>
      </c>
    </row>
    <row r="560" spans="1:20" x14ac:dyDescent="0.3">
      <c r="A560" t="s">
        <v>24910</v>
      </c>
      <c r="B560" t="s">
        <v>19</v>
      </c>
      <c r="C560" t="s">
        <v>12016</v>
      </c>
      <c r="D560" t="s">
        <v>20</v>
      </c>
      <c r="E560" t="s">
        <v>21</v>
      </c>
      <c r="F560" t="s">
        <v>22</v>
      </c>
      <c r="G560" s="2">
        <v>46045</v>
      </c>
      <c r="H560" s="2">
        <v>143262187858</v>
      </c>
      <c r="I560">
        <v>46045</v>
      </c>
      <c r="J560">
        <v>29.9</v>
      </c>
      <c r="K560">
        <v>0.69</v>
      </c>
      <c r="L560">
        <v>29.21</v>
      </c>
      <c r="M560" t="s">
        <v>24911</v>
      </c>
      <c r="N560" t="s">
        <v>23</v>
      </c>
      <c r="O560">
        <v>29.9</v>
      </c>
      <c r="P560" t="s">
        <v>24</v>
      </c>
      <c r="Q560" t="s">
        <v>24</v>
      </c>
      <c r="R560" t="s">
        <v>23818</v>
      </c>
      <c r="S560" t="s">
        <v>25</v>
      </c>
      <c r="T560" t="s">
        <v>26</v>
      </c>
    </row>
    <row r="561" spans="1:20" x14ac:dyDescent="0.3">
      <c r="A561" t="s">
        <v>24912</v>
      </c>
      <c r="B561" t="s">
        <v>19</v>
      </c>
      <c r="C561" t="s">
        <v>16370</v>
      </c>
      <c r="D561" t="s">
        <v>27</v>
      </c>
      <c r="E561" t="s">
        <v>21</v>
      </c>
      <c r="F561" t="s">
        <v>22</v>
      </c>
      <c r="G561" s="2">
        <v>46045</v>
      </c>
      <c r="H561" s="2">
        <v>143262187858</v>
      </c>
      <c r="I561">
        <v>46045</v>
      </c>
      <c r="J561">
        <v>109.9</v>
      </c>
      <c r="K561">
        <v>1.73</v>
      </c>
      <c r="L561">
        <v>108.17</v>
      </c>
      <c r="M561" t="s">
        <v>24913</v>
      </c>
      <c r="N561" t="s">
        <v>23</v>
      </c>
      <c r="O561">
        <v>109.9</v>
      </c>
      <c r="P561" t="s">
        <v>24</v>
      </c>
      <c r="Q561" t="s">
        <v>24</v>
      </c>
      <c r="R561" t="s">
        <v>23818</v>
      </c>
      <c r="S561" t="s">
        <v>25</v>
      </c>
      <c r="T561" t="s">
        <v>26</v>
      </c>
    </row>
    <row r="562" spans="1:20" x14ac:dyDescent="0.3">
      <c r="A562" t="s">
        <v>24914</v>
      </c>
      <c r="B562" t="s">
        <v>28</v>
      </c>
      <c r="C562" t="s">
        <v>14311</v>
      </c>
      <c r="D562" t="s">
        <v>27</v>
      </c>
      <c r="E562" t="s">
        <v>21</v>
      </c>
      <c r="F562" t="s">
        <v>22</v>
      </c>
      <c r="G562" s="2">
        <v>46044</v>
      </c>
      <c r="H562" s="2">
        <v>143159427410</v>
      </c>
      <c r="I562">
        <v>46042</v>
      </c>
      <c r="J562">
        <v>-58.95</v>
      </c>
      <c r="K562">
        <v>0</v>
      </c>
      <c r="L562">
        <v>-58.95</v>
      </c>
      <c r="M562" t="s">
        <v>24915</v>
      </c>
      <c r="N562" t="s">
        <v>23</v>
      </c>
      <c r="O562">
        <v>58.95</v>
      </c>
      <c r="P562" t="s">
        <v>24</v>
      </c>
      <c r="Q562" t="s">
        <v>24</v>
      </c>
      <c r="R562" t="s">
        <v>23818</v>
      </c>
      <c r="S562" t="s">
        <v>25</v>
      </c>
      <c r="T562" t="s">
        <v>26</v>
      </c>
    </row>
    <row r="563" spans="1:20" x14ac:dyDescent="0.3">
      <c r="A563" t="s">
        <v>24916</v>
      </c>
      <c r="B563" t="s">
        <v>19</v>
      </c>
      <c r="C563" t="s">
        <v>20029</v>
      </c>
      <c r="D563" t="s">
        <v>20</v>
      </c>
      <c r="E563" t="s">
        <v>21</v>
      </c>
      <c r="F563" t="s">
        <v>22</v>
      </c>
      <c r="G563" s="2">
        <v>46045</v>
      </c>
      <c r="H563" s="2">
        <v>143262187858</v>
      </c>
      <c r="I563">
        <v>46045</v>
      </c>
      <c r="J563">
        <v>73.849999999999994</v>
      </c>
      <c r="K563">
        <v>1.26</v>
      </c>
      <c r="L563">
        <v>72.59</v>
      </c>
      <c r="M563" t="s">
        <v>24917</v>
      </c>
      <c r="N563" t="s">
        <v>23</v>
      </c>
      <c r="O563">
        <v>73.849999999999994</v>
      </c>
      <c r="P563" t="s">
        <v>24</v>
      </c>
      <c r="Q563" t="s">
        <v>24</v>
      </c>
      <c r="R563" t="s">
        <v>23818</v>
      </c>
      <c r="S563" t="s">
        <v>25</v>
      </c>
      <c r="T563" t="s">
        <v>26</v>
      </c>
    </row>
    <row r="564" spans="1:20" x14ac:dyDescent="0.3">
      <c r="A564" t="s">
        <v>24918</v>
      </c>
      <c r="B564" t="s">
        <v>19</v>
      </c>
      <c r="C564" t="s">
        <v>19924</v>
      </c>
      <c r="D564" t="s">
        <v>20</v>
      </c>
      <c r="E564" t="s">
        <v>21</v>
      </c>
      <c r="F564" t="s">
        <v>22</v>
      </c>
      <c r="G564" s="2">
        <v>46044</v>
      </c>
      <c r="H564" s="2">
        <v>143159427410</v>
      </c>
      <c r="I564">
        <v>46044</v>
      </c>
      <c r="J564">
        <v>107.78</v>
      </c>
      <c r="K564">
        <v>1.7</v>
      </c>
      <c r="L564">
        <v>106.08</v>
      </c>
      <c r="M564" t="s">
        <v>24919</v>
      </c>
      <c r="N564" t="s">
        <v>23</v>
      </c>
      <c r="O564">
        <v>107.78</v>
      </c>
      <c r="P564" t="s">
        <v>24</v>
      </c>
      <c r="Q564" t="s">
        <v>24</v>
      </c>
      <c r="R564" t="s">
        <v>23818</v>
      </c>
      <c r="S564" t="s">
        <v>25</v>
      </c>
      <c r="T564" t="s">
        <v>26</v>
      </c>
    </row>
    <row r="565" spans="1:20" x14ac:dyDescent="0.3">
      <c r="A565" t="s">
        <v>24920</v>
      </c>
      <c r="B565" t="s">
        <v>19</v>
      </c>
      <c r="C565" t="s">
        <v>21284</v>
      </c>
      <c r="D565" t="s">
        <v>29</v>
      </c>
      <c r="E565" t="s">
        <v>21</v>
      </c>
      <c r="F565" t="s">
        <v>22</v>
      </c>
      <c r="G565" s="2">
        <v>46044</v>
      </c>
      <c r="H565" s="2">
        <v>143159427410</v>
      </c>
      <c r="I565">
        <v>46044</v>
      </c>
      <c r="J565">
        <v>49.86</v>
      </c>
      <c r="K565">
        <v>2.84</v>
      </c>
      <c r="L565">
        <v>47.02</v>
      </c>
      <c r="M565" t="s">
        <v>24921</v>
      </c>
      <c r="N565" t="s">
        <v>30</v>
      </c>
      <c r="O565">
        <v>49.86</v>
      </c>
      <c r="P565" t="s">
        <v>24</v>
      </c>
      <c r="Q565" t="s">
        <v>24</v>
      </c>
      <c r="R565" t="s">
        <v>23818</v>
      </c>
      <c r="S565" t="s">
        <v>25</v>
      </c>
      <c r="T565" t="s">
        <v>26</v>
      </c>
    </row>
    <row r="566" spans="1:20" x14ac:dyDescent="0.3">
      <c r="A566" t="s">
        <v>24922</v>
      </c>
      <c r="B566" t="s">
        <v>19</v>
      </c>
      <c r="C566" t="s">
        <v>10340</v>
      </c>
      <c r="D566" t="s">
        <v>29</v>
      </c>
      <c r="E566" t="s">
        <v>21</v>
      </c>
      <c r="F566" t="s">
        <v>22</v>
      </c>
      <c r="G566" s="2">
        <v>46044</v>
      </c>
      <c r="H566" s="2">
        <v>143159427410</v>
      </c>
      <c r="I566">
        <v>46044</v>
      </c>
      <c r="J566">
        <v>28.26</v>
      </c>
      <c r="K566">
        <v>1.76</v>
      </c>
      <c r="L566">
        <v>26.5</v>
      </c>
      <c r="M566" t="s">
        <v>24923</v>
      </c>
      <c r="N566" t="s">
        <v>30</v>
      </c>
      <c r="O566">
        <v>28.26</v>
      </c>
      <c r="P566" t="s">
        <v>24</v>
      </c>
      <c r="Q566" t="s">
        <v>24</v>
      </c>
      <c r="R566" t="s">
        <v>23818</v>
      </c>
      <c r="S566" t="s">
        <v>25</v>
      </c>
      <c r="T566" t="s">
        <v>26</v>
      </c>
    </row>
    <row r="567" spans="1:20" x14ac:dyDescent="0.3">
      <c r="A567" t="s">
        <v>24924</v>
      </c>
      <c r="B567" t="s">
        <v>19</v>
      </c>
      <c r="C567" t="s">
        <v>8249</v>
      </c>
      <c r="D567" t="s">
        <v>20</v>
      </c>
      <c r="E567" t="s">
        <v>21</v>
      </c>
      <c r="F567" t="s">
        <v>22</v>
      </c>
      <c r="G567" s="2">
        <v>46044</v>
      </c>
      <c r="H567" s="2">
        <v>143159427410</v>
      </c>
      <c r="I567">
        <v>46044</v>
      </c>
      <c r="J567">
        <v>66.849999999999994</v>
      </c>
      <c r="K567">
        <v>1.17</v>
      </c>
      <c r="L567">
        <v>65.680000000000007</v>
      </c>
      <c r="M567" t="s">
        <v>24925</v>
      </c>
      <c r="N567" t="s">
        <v>23</v>
      </c>
      <c r="O567">
        <v>66.849999999999994</v>
      </c>
      <c r="P567" t="s">
        <v>24</v>
      </c>
      <c r="Q567" t="s">
        <v>24</v>
      </c>
      <c r="R567" t="s">
        <v>23818</v>
      </c>
      <c r="S567" t="s">
        <v>25</v>
      </c>
      <c r="T567" t="s">
        <v>26</v>
      </c>
    </row>
    <row r="568" spans="1:20" x14ac:dyDescent="0.3">
      <c r="A568" t="s">
        <v>24926</v>
      </c>
      <c r="B568" t="s">
        <v>19</v>
      </c>
      <c r="C568" t="s">
        <v>23131</v>
      </c>
      <c r="D568" t="s">
        <v>27</v>
      </c>
      <c r="E568" t="s">
        <v>21</v>
      </c>
      <c r="F568" t="s">
        <v>22</v>
      </c>
      <c r="G568" s="2">
        <v>46044</v>
      </c>
      <c r="H568" s="2">
        <v>143159427410</v>
      </c>
      <c r="I568">
        <v>46044</v>
      </c>
      <c r="J568">
        <v>24.9</v>
      </c>
      <c r="K568">
        <v>0.62</v>
      </c>
      <c r="L568">
        <v>24.28</v>
      </c>
      <c r="M568" t="s">
        <v>24927</v>
      </c>
      <c r="N568" t="s">
        <v>23</v>
      </c>
      <c r="O568">
        <v>24.9</v>
      </c>
      <c r="P568" t="s">
        <v>24</v>
      </c>
      <c r="Q568" t="s">
        <v>24</v>
      </c>
      <c r="R568" t="s">
        <v>23818</v>
      </c>
      <c r="S568" t="s">
        <v>25</v>
      </c>
      <c r="T568" t="s">
        <v>26</v>
      </c>
    </row>
    <row r="569" spans="1:20" x14ac:dyDescent="0.3">
      <c r="A569" t="s">
        <v>24928</v>
      </c>
      <c r="B569" t="s">
        <v>19</v>
      </c>
      <c r="C569" t="s">
        <v>19393</v>
      </c>
      <c r="D569" t="s">
        <v>20</v>
      </c>
      <c r="E569" t="s">
        <v>21</v>
      </c>
      <c r="F569" t="s">
        <v>22</v>
      </c>
      <c r="G569" s="2">
        <v>46044</v>
      </c>
      <c r="H569" s="2">
        <v>143159427410</v>
      </c>
      <c r="I569">
        <v>46044</v>
      </c>
      <c r="J569">
        <v>159.75</v>
      </c>
      <c r="K569">
        <v>2.38</v>
      </c>
      <c r="L569">
        <v>157.37</v>
      </c>
      <c r="M569" t="s">
        <v>24929</v>
      </c>
      <c r="N569" t="s">
        <v>23</v>
      </c>
      <c r="O569">
        <v>159.75</v>
      </c>
      <c r="P569" t="s">
        <v>24</v>
      </c>
      <c r="Q569" t="s">
        <v>24</v>
      </c>
      <c r="R569" t="s">
        <v>23818</v>
      </c>
      <c r="S569" t="s">
        <v>25</v>
      </c>
      <c r="T569" t="s">
        <v>26</v>
      </c>
    </row>
    <row r="570" spans="1:20" x14ac:dyDescent="0.3">
      <c r="A570" t="s">
        <v>24930</v>
      </c>
      <c r="B570" t="s">
        <v>19</v>
      </c>
      <c r="C570" t="s">
        <v>11631</v>
      </c>
      <c r="D570" t="s">
        <v>27</v>
      </c>
      <c r="E570" t="s">
        <v>21</v>
      </c>
      <c r="F570" t="s">
        <v>22</v>
      </c>
      <c r="G570" s="2">
        <v>46044</v>
      </c>
      <c r="H570" s="2">
        <v>143159427410</v>
      </c>
      <c r="I570">
        <v>46044</v>
      </c>
      <c r="J570">
        <v>37.9</v>
      </c>
      <c r="K570">
        <v>0.79</v>
      </c>
      <c r="L570">
        <v>37.11</v>
      </c>
      <c r="M570" t="s">
        <v>24931</v>
      </c>
      <c r="N570" t="s">
        <v>23</v>
      </c>
      <c r="O570">
        <v>37.9</v>
      </c>
      <c r="P570" t="s">
        <v>24</v>
      </c>
      <c r="Q570" t="s">
        <v>24</v>
      </c>
      <c r="R570" t="s">
        <v>23818</v>
      </c>
      <c r="S570" t="s">
        <v>25</v>
      </c>
      <c r="T570" t="s">
        <v>26</v>
      </c>
    </row>
    <row r="571" spans="1:20" x14ac:dyDescent="0.3">
      <c r="A571" t="s">
        <v>24932</v>
      </c>
      <c r="B571" t="s">
        <v>19</v>
      </c>
      <c r="C571" t="s">
        <v>10399</v>
      </c>
      <c r="D571" t="s">
        <v>27</v>
      </c>
      <c r="E571" t="s">
        <v>21</v>
      </c>
      <c r="F571" t="s">
        <v>22</v>
      </c>
      <c r="G571" s="2">
        <v>46044</v>
      </c>
      <c r="H571" s="2">
        <v>143159427410</v>
      </c>
      <c r="I571">
        <v>46044</v>
      </c>
      <c r="J571">
        <v>117.9</v>
      </c>
      <c r="K571">
        <v>1.83</v>
      </c>
      <c r="L571">
        <v>116.07</v>
      </c>
      <c r="M571" t="s">
        <v>24933</v>
      </c>
      <c r="N571" t="s">
        <v>23</v>
      </c>
      <c r="O571">
        <v>117.9</v>
      </c>
      <c r="P571" t="s">
        <v>24</v>
      </c>
      <c r="Q571" t="s">
        <v>24</v>
      </c>
      <c r="R571" t="s">
        <v>23818</v>
      </c>
      <c r="S571" t="s">
        <v>25</v>
      </c>
      <c r="T571" t="s">
        <v>26</v>
      </c>
    </row>
    <row r="572" spans="1:20" x14ac:dyDescent="0.3">
      <c r="A572" t="s">
        <v>24934</v>
      </c>
      <c r="B572" t="s">
        <v>19</v>
      </c>
      <c r="C572" t="s">
        <v>18590</v>
      </c>
      <c r="D572" t="s">
        <v>27</v>
      </c>
      <c r="E572" t="s">
        <v>21</v>
      </c>
      <c r="F572" t="s">
        <v>22</v>
      </c>
      <c r="G572" s="2">
        <v>46044</v>
      </c>
      <c r="H572" s="2">
        <v>143159427410</v>
      </c>
      <c r="I572">
        <v>46044</v>
      </c>
      <c r="J572">
        <v>47.9</v>
      </c>
      <c r="K572">
        <v>0.92</v>
      </c>
      <c r="L572">
        <v>46.98</v>
      </c>
      <c r="M572" t="s">
        <v>24935</v>
      </c>
      <c r="N572" t="s">
        <v>23</v>
      </c>
      <c r="O572">
        <v>47.9</v>
      </c>
      <c r="P572" t="s">
        <v>24</v>
      </c>
      <c r="Q572" t="s">
        <v>24</v>
      </c>
      <c r="R572" t="s">
        <v>23818</v>
      </c>
      <c r="S572" t="s">
        <v>25</v>
      </c>
      <c r="T572" t="s">
        <v>26</v>
      </c>
    </row>
    <row r="573" spans="1:20" x14ac:dyDescent="0.3">
      <c r="A573" t="s">
        <v>24936</v>
      </c>
      <c r="B573" t="s">
        <v>19</v>
      </c>
      <c r="C573" t="s">
        <v>17691</v>
      </c>
      <c r="D573" t="s">
        <v>27</v>
      </c>
      <c r="E573" t="s">
        <v>21</v>
      </c>
      <c r="F573" t="s">
        <v>22</v>
      </c>
      <c r="G573" s="2">
        <v>46044</v>
      </c>
      <c r="H573" s="2">
        <v>143159427410</v>
      </c>
      <c r="I573">
        <v>46044</v>
      </c>
      <c r="J573">
        <v>17.899999999999999</v>
      </c>
      <c r="K573">
        <v>0.53</v>
      </c>
      <c r="L573">
        <v>17.37</v>
      </c>
      <c r="M573" t="s">
        <v>24937</v>
      </c>
      <c r="N573" t="s">
        <v>23</v>
      </c>
      <c r="O573">
        <v>17.899999999999999</v>
      </c>
      <c r="P573" t="s">
        <v>24</v>
      </c>
      <c r="Q573" t="s">
        <v>24</v>
      </c>
      <c r="R573" t="s">
        <v>23818</v>
      </c>
      <c r="S573" t="s">
        <v>25</v>
      </c>
      <c r="T573" t="s">
        <v>26</v>
      </c>
    </row>
    <row r="574" spans="1:20" x14ac:dyDescent="0.3">
      <c r="A574" t="s">
        <v>24938</v>
      </c>
      <c r="B574" t="s">
        <v>19</v>
      </c>
      <c r="C574" t="s">
        <v>18688</v>
      </c>
      <c r="D574" t="s">
        <v>27</v>
      </c>
      <c r="E574" t="s">
        <v>21</v>
      </c>
      <c r="F574" t="s">
        <v>22</v>
      </c>
      <c r="G574" s="2">
        <v>46044</v>
      </c>
      <c r="H574" s="2">
        <v>143159427410</v>
      </c>
      <c r="I574">
        <v>46044</v>
      </c>
      <c r="J574">
        <v>47.9</v>
      </c>
      <c r="K574">
        <v>0.92</v>
      </c>
      <c r="L574">
        <v>46.98</v>
      </c>
      <c r="M574" t="s">
        <v>24939</v>
      </c>
      <c r="N574" t="s">
        <v>23</v>
      </c>
      <c r="O574">
        <v>47.9</v>
      </c>
      <c r="P574" t="s">
        <v>24</v>
      </c>
      <c r="Q574" t="s">
        <v>24</v>
      </c>
      <c r="R574" t="s">
        <v>23818</v>
      </c>
      <c r="S574" t="s">
        <v>25</v>
      </c>
      <c r="T574" t="s">
        <v>26</v>
      </c>
    </row>
    <row r="575" spans="1:20" x14ac:dyDescent="0.3">
      <c r="A575" t="s">
        <v>24940</v>
      </c>
      <c r="B575" t="s">
        <v>19</v>
      </c>
      <c r="C575" t="s">
        <v>8688</v>
      </c>
      <c r="D575" t="s">
        <v>27</v>
      </c>
      <c r="E575" t="s">
        <v>21</v>
      </c>
      <c r="F575" t="s">
        <v>22</v>
      </c>
      <c r="G575" s="2">
        <v>46044</v>
      </c>
      <c r="H575" s="2">
        <v>143159427410</v>
      </c>
      <c r="I575">
        <v>46044</v>
      </c>
      <c r="J575">
        <v>50.85</v>
      </c>
      <c r="K575">
        <v>0.96</v>
      </c>
      <c r="L575">
        <v>49.89</v>
      </c>
      <c r="M575" t="s">
        <v>24941</v>
      </c>
      <c r="N575" t="s">
        <v>23</v>
      </c>
      <c r="O575">
        <v>50.85</v>
      </c>
      <c r="P575" t="s">
        <v>24</v>
      </c>
      <c r="Q575" t="s">
        <v>24</v>
      </c>
      <c r="R575" t="s">
        <v>23818</v>
      </c>
      <c r="S575" t="s">
        <v>25</v>
      </c>
      <c r="T575" t="s">
        <v>26</v>
      </c>
    </row>
    <row r="576" spans="1:20" x14ac:dyDescent="0.3">
      <c r="A576" t="s">
        <v>24942</v>
      </c>
      <c r="B576" t="s">
        <v>28</v>
      </c>
      <c r="C576" t="s">
        <v>15284</v>
      </c>
      <c r="D576" t="s">
        <v>29</v>
      </c>
      <c r="E576" t="s">
        <v>21</v>
      </c>
      <c r="F576" t="s">
        <v>22</v>
      </c>
      <c r="G576" s="2">
        <v>46044</v>
      </c>
      <c r="H576" s="2">
        <v>143159427410</v>
      </c>
      <c r="I576">
        <v>46044</v>
      </c>
      <c r="J576">
        <v>-24.9</v>
      </c>
      <c r="K576">
        <v>0</v>
      </c>
      <c r="L576">
        <v>-24.9</v>
      </c>
      <c r="M576" t="s">
        <v>24943</v>
      </c>
      <c r="N576" t="s">
        <v>30</v>
      </c>
      <c r="O576">
        <v>24.9</v>
      </c>
      <c r="P576" t="s">
        <v>24</v>
      </c>
      <c r="Q576" t="s">
        <v>24</v>
      </c>
      <c r="R576" t="s">
        <v>23818</v>
      </c>
      <c r="S576" t="s">
        <v>25</v>
      </c>
      <c r="T576" t="s">
        <v>26</v>
      </c>
    </row>
    <row r="577" spans="1:20" x14ac:dyDescent="0.3">
      <c r="A577" t="s">
        <v>24944</v>
      </c>
      <c r="B577" t="s">
        <v>19</v>
      </c>
      <c r="C577" t="s">
        <v>15284</v>
      </c>
      <c r="D577" t="s">
        <v>29</v>
      </c>
      <c r="E577" t="s">
        <v>21</v>
      </c>
      <c r="F577" t="s">
        <v>22</v>
      </c>
      <c r="G577" s="2">
        <v>46044</v>
      </c>
      <c r="H577" s="2">
        <v>143159427410</v>
      </c>
      <c r="I577">
        <v>46044</v>
      </c>
      <c r="J577">
        <v>24.9</v>
      </c>
      <c r="K577">
        <v>1.59</v>
      </c>
      <c r="L577">
        <v>23.31</v>
      </c>
      <c r="M577" t="s">
        <v>24943</v>
      </c>
      <c r="N577" t="s">
        <v>30</v>
      </c>
      <c r="O577">
        <v>24.9</v>
      </c>
      <c r="P577" t="s">
        <v>24</v>
      </c>
      <c r="Q577" t="s">
        <v>24</v>
      </c>
      <c r="R577" t="s">
        <v>23818</v>
      </c>
      <c r="S577" t="s">
        <v>25</v>
      </c>
      <c r="T577" t="s">
        <v>26</v>
      </c>
    </row>
    <row r="578" spans="1:20" x14ac:dyDescent="0.3">
      <c r="A578" t="s">
        <v>24945</v>
      </c>
      <c r="B578" t="s">
        <v>19</v>
      </c>
      <c r="C578" t="s">
        <v>8323</v>
      </c>
      <c r="D578" t="s">
        <v>27</v>
      </c>
      <c r="E578" t="s">
        <v>21</v>
      </c>
      <c r="F578" t="s">
        <v>22</v>
      </c>
      <c r="G578" s="2">
        <v>46044</v>
      </c>
      <c r="H578" s="2">
        <v>143159427410</v>
      </c>
      <c r="I578">
        <v>46044</v>
      </c>
      <c r="J578">
        <v>47.9</v>
      </c>
      <c r="K578">
        <v>0.92</v>
      </c>
      <c r="L578">
        <v>46.98</v>
      </c>
      <c r="M578" t="s">
        <v>24946</v>
      </c>
      <c r="N578" t="s">
        <v>23</v>
      </c>
      <c r="O578">
        <v>47.9</v>
      </c>
      <c r="P578" t="s">
        <v>24</v>
      </c>
      <c r="Q578" t="s">
        <v>24</v>
      </c>
      <c r="R578" t="s">
        <v>23818</v>
      </c>
      <c r="S578" t="s">
        <v>25</v>
      </c>
      <c r="T578" t="s">
        <v>26</v>
      </c>
    </row>
    <row r="579" spans="1:20" x14ac:dyDescent="0.3">
      <c r="A579" t="s">
        <v>24947</v>
      </c>
      <c r="B579" t="s">
        <v>19</v>
      </c>
      <c r="C579" t="s">
        <v>16877</v>
      </c>
      <c r="D579" t="s">
        <v>27</v>
      </c>
      <c r="E579" t="s">
        <v>21</v>
      </c>
      <c r="F579" t="s">
        <v>22</v>
      </c>
      <c r="G579" s="2">
        <v>46044</v>
      </c>
      <c r="H579" s="2">
        <v>143159427410</v>
      </c>
      <c r="I579">
        <v>46044</v>
      </c>
      <c r="J579">
        <v>29.9</v>
      </c>
      <c r="K579">
        <v>0.69</v>
      </c>
      <c r="L579">
        <v>29.21</v>
      </c>
      <c r="M579" t="s">
        <v>24948</v>
      </c>
      <c r="N579" t="s">
        <v>23</v>
      </c>
      <c r="O579">
        <v>29.9</v>
      </c>
      <c r="P579" t="s">
        <v>24</v>
      </c>
      <c r="Q579" t="s">
        <v>24</v>
      </c>
      <c r="R579" t="s">
        <v>23818</v>
      </c>
      <c r="S579" t="s">
        <v>25</v>
      </c>
      <c r="T579" t="s">
        <v>26</v>
      </c>
    </row>
    <row r="580" spans="1:20" x14ac:dyDescent="0.3">
      <c r="A580" t="s">
        <v>24949</v>
      </c>
      <c r="B580" t="s">
        <v>19</v>
      </c>
      <c r="C580" t="s">
        <v>15485</v>
      </c>
      <c r="D580" t="s">
        <v>27</v>
      </c>
      <c r="E580" t="s">
        <v>21</v>
      </c>
      <c r="F580" t="s">
        <v>22</v>
      </c>
      <c r="G580" s="2">
        <v>46044</v>
      </c>
      <c r="H580" s="2">
        <v>143159427410</v>
      </c>
      <c r="I580">
        <v>46044</v>
      </c>
      <c r="J580">
        <v>24.9</v>
      </c>
      <c r="K580">
        <v>0.62</v>
      </c>
      <c r="L580">
        <v>24.28</v>
      </c>
      <c r="M580" t="s">
        <v>24950</v>
      </c>
      <c r="N580" t="s">
        <v>23</v>
      </c>
      <c r="O580">
        <v>24.9</v>
      </c>
      <c r="P580" t="s">
        <v>24</v>
      </c>
      <c r="Q580" t="s">
        <v>24</v>
      </c>
      <c r="R580" t="s">
        <v>23818</v>
      </c>
      <c r="S580" t="s">
        <v>25</v>
      </c>
      <c r="T580" t="s">
        <v>26</v>
      </c>
    </row>
    <row r="581" spans="1:20" x14ac:dyDescent="0.3">
      <c r="A581" t="s">
        <v>24951</v>
      </c>
      <c r="B581" t="s">
        <v>19</v>
      </c>
      <c r="C581" t="s">
        <v>19940</v>
      </c>
      <c r="D581" t="s">
        <v>27</v>
      </c>
      <c r="E581" t="s">
        <v>21</v>
      </c>
      <c r="F581" t="s">
        <v>22</v>
      </c>
      <c r="G581" s="2">
        <v>46044</v>
      </c>
      <c r="H581" s="2">
        <v>143159427410</v>
      </c>
      <c r="I581">
        <v>46044</v>
      </c>
      <c r="J581">
        <v>80.849999999999994</v>
      </c>
      <c r="K581">
        <v>1.35</v>
      </c>
      <c r="L581">
        <v>79.5</v>
      </c>
      <c r="M581" t="s">
        <v>24952</v>
      </c>
      <c r="N581" t="s">
        <v>23</v>
      </c>
      <c r="O581">
        <v>80.849999999999994</v>
      </c>
      <c r="P581" t="s">
        <v>24</v>
      </c>
      <c r="Q581" t="s">
        <v>24</v>
      </c>
      <c r="R581" t="s">
        <v>23818</v>
      </c>
      <c r="S581" t="s">
        <v>25</v>
      </c>
      <c r="T581" t="s">
        <v>26</v>
      </c>
    </row>
    <row r="582" spans="1:20" x14ac:dyDescent="0.3">
      <c r="A582" t="s">
        <v>24953</v>
      </c>
      <c r="B582" t="s">
        <v>19</v>
      </c>
      <c r="C582" t="s">
        <v>20647</v>
      </c>
      <c r="D582" t="s">
        <v>27</v>
      </c>
      <c r="E582" t="s">
        <v>21</v>
      </c>
      <c r="F582" t="s">
        <v>22</v>
      </c>
      <c r="G582" s="2">
        <v>46044</v>
      </c>
      <c r="H582" s="2">
        <v>143159427410</v>
      </c>
      <c r="I582">
        <v>46044</v>
      </c>
      <c r="J582">
        <v>95.13</v>
      </c>
      <c r="K582">
        <v>1.54</v>
      </c>
      <c r="L582">
        <v>93.59</v>
      </c>
      <c r="M582" t="s">
        <v>24954</v>
      </c>
      <c r="N582" t="s">
        <v>23</v>
      </c>
      <c r="O582">
        <v>95.13</v>
      </c>
      <c r="P582" t="s">
        <v>24</v>
      </c>
      <c r="Q582" t="s">
        <v>24</v>
      </c>
      <c r="R582" t="s">
        <v>23818</v>
      </c>
      <c r="S582" t="s">
        <v>25</v>
      </c>
      <c r="T582" t="s">
        <v>26</v>
      </c>
    </row>
    <row r="583" spans="1:20" x14ac:dyDescent="0.3">
      <c r="A583" t="s">
        <v>24955</v>
      </c>
      <c r="B583" t="s">
        <v>19</v>
      </c>
      <c r="C583" t="s">
        <v>18783</v>
      </c>
      <c r="D583" t="s">
        <v>20</v>
      </c>
      <c r="E583" t="s">
        <v>21</v>
      </c>
      <c r="F583" t="s">
        <v>22</v>
      </c>
      <c r="G583" s="2">
        <v>46044</v>
      </c>
      <c r="H583" s="2">
        <v>143159427410</v>
      </c>
      <c r="I583">
        <v>46044</v>
      </c>
      <c r="J583">
        <v>327.06</v>
      </c>
      <c r="K583">
        <v>4.55</v>
      </c>
      <c r="L583">
        <v>322.51</v>
      </c>
      <c r="M583" t="s">
        <v>24956</v>
      </c>
      <c r="N583" t="s">
        <v>23</v>
      </c>
      <c r="O583">
        <v>327.06</v>
      </c>
      <c r="P583" t="s">
        <v>24</v>
      </c>
      <c r="Q583" t="s">
        <v>24</v>
      </c>
      <c r="R583" t="s">
        <v>23818</v>
      </c>
      <c r="S583" t="s">
        <v>25</v>
      </c>
      <c r="T583" t="s">
        <v>26</v>
      </c>
    </row>
    <row r="584" spans="1:20" x14ac:dyDescent="0.3">
      <c r="A584" t="s">
        <v>24957</v>
      </c>
      <c r="B584" t="s">
        <v>19</v>
      </c>
      <c r="C584" t="s">
        <v>22315</v>
      </c>
      <c r="D584" t="s">
        <v>20</v>
      </c>
      <c r="E584" t="s">
        <v>21</v>
      </c>
      <c r="F584" t="s">
        <v>22</v>
      </c>
      <c r="G584" s="2">
        <v>46044</v>
      </c>
      <c r="H584" s="2">
        <v>143159427410</v>
      </c>
      <c r="I584">
        <v>46044</v>
      </c>
      <c r="J584">
        <v>311.18</v>
      </c>
      <c r="K584">
        <v>4.3499999999999996</v>
      </c>
      <c r="L584">
        <v>306.83</v>
      </c>
      <c r="M584" t="s">
        <v>24958</v>
      </c>
      <c r="N584" t="s">
        <v>23</v>
      </c>
      <c r="O584">
        <v>311.18</v>
      </c>
      <c r="P584" t="s">
        <v>24</v>
      </c>
      <c r="Q584" t="s">
        <v>24</v>
      </c>
      <c r="R584" t="s">
        <v>23818</v>
      </c>
      <c r="S584" t="s">
        <v>25</v>
      </c>
      <c r="T584" t="s">
        <v>26</v>
      </c>
    </row>
    <row r="585" spans="1:20" x14ac:dyDescent="0.3">
      <c r="A585" t="s">
        <v>24959</v>
      </c>
      <c r="B585" t="s">
        <v>19</v>
      </c>
      <c r="C585" t="s">
        <v>11673</v>
      </c>
      <c r="D585" t="s">
        <v>20</v>
      </c>
      <c r="E585" t="s">
        <v>21</v>
      </c>
      <c r="F585" t="s">
        <v>22</v>
      </c>
      <c r="G585" s="2">
        <v>46044</v>
      </c>
      <c r="H585" s="2">
        <v>143159427410</v>
      </c>
      <c r="I585">
        <v>46044</v>
      </c>
      <c r="J585">
        <v>58.95</v>
      </c>
      <c r="K585">
        <v>1.07</v>
      </c>
      <c r="L585">
        <v>57.88</v>
      </c>
      <c r="M585" t="s">
        <v>24960</v>
      </c>
      <c r="N585" t="s">
        <v>23</v>
      </c>
      <c r="O585">
        <v>58.95</v>
      </c>
      <c r="P585" t="s">
        <v>24</v>
      </c>
      <c r="Q585" t="s">
        <v>24</v>
      </c>
      <c r="R585" t="s">
        <v>23818</v>
      </c>
      <c r="S585" t="s">
        <v>25</v>
      </c>
      <c r="T585" t="s">
        <v>26</v>
      </c>
    </row>
    <row r="586" spans="1:20" x14ac:dyDescent="0.3">
      <c r="A586" t="s">
        <v>24961</v>
      </c>
      <c r="B586" t="s">
        <v>19</v>
      </c>
      <c r="C586" t="s">
        <v>20162</v>
      </c>
      <c r="D586" t="s">
        <v>20</v>
      </c>
      <c r="E586" t="s">
        <v>21</v>
      </c>
      <c r="F586" t="s">
        <v>22</v>
      </c>
      <c r="G586" s="2">
        <v>46044</v>
      </c>
      <c r="H586" s="2">
        <v>143159427410</v>
      </c>
      <c r="I586">
        <v>46044</v>
      </c>
      <c r="J586">
        <v>49.9</v>
      </c>
      <c r="K586">
        <v>0.95</v>
      </c>
      <c r="L586">
        <v>48.95</v>
      </c>
      <c r="M586" t="s">
        <v>24962</v>
      </c>
      <c r="N586" t="s">
        <v>23</v>
      </c>
      <c r="O586">
        <v>49.9</v>
      </c>
      <c r="P586" t="s">
        <v>24</v>
      </c>
      <c r="Q586" t="s">
        <v>24</v>
      </c>
      <c r="R586" t="s">
        <v>23818</v>
      </c>
      <c r="S586" t="s">
        <v>25</v>
      </c>
      <c r="T586" t="s">
        <v>26</v>
      </c>
    </row>
    <row r="587" spans="1:20" x14ac:dyDescent="0.3">
      <c r="A587" t="s">
        <v>24963</v>
      </c>
      <c r="B587" t="s">
        <v>19</v>
      </c>
      <c r="C587" t="s">
        <v>15588</v>
      </c>
      <c r="D587" t="s">
        <v>20</v>
      </c>
      <c r="E587" t="s">
        <v>21</v>
      </c>
      <c r="F587" t="s">
        <v>22</v>
      </c>
      <c r="G587" s="2">
        <v>46044</v>
      </c>
      <c r="H587" s="2">
        <v>143159427410</v>
      </c>
      <c r="I587">
        <v>46044</v>
      </c>
      <c r="J587">
        <v>30.85</v>
      </c>
      <c r="K587">
        <v>0.7</v>
      </c>
      <c r="L587">
        <v>30.15</v>
      </c>
      <c r="M587" t="s">
        <v>24964</v>
      </c>
      <c r="N587" t="s">
        <v>23</v>
      </c>
      <c r="O587">
        <v>30.85</v>
      </c>
      <c r="P587" t="s">
        <v>24</v>
      </c>
      <c r="Q587" t="s">
        <v>24</v>
      </c>
      <c r="R587" t="s">
        <v>23818</v>
      </c>
      <c r="S587" t="s">
        <v>25</v>
      </c>
      <c r="T587" t="s">
        <v>26</v>
      </c>
    </row>
    <row r="588" spans="1:20" x14ac:dyDescent="0.3">
      <c r="A588" t="s">
        <v>24965</v>
      </c>
      <c r="B588" t="s">
        <v>19</v>
      </c>
      <c r="C588" t="s">
        <v>10773</v>
      </c>
      <c r="D588" t="s">
        <v>20</v>
      </c>
      <c r="E588" t="s">
        <v>21</v>
      </c>
      <c r="F588" t="s">
        <v>22</v>
      </c>
      <c r="G588" s="2">
        <v>46044</v>
      </c>
      <c r="H588" s="2">
        <v>143159427410</v>
      </c>
      <c r="I588">
        <v>46044</v>
      </c>
      <c r="J588">
        <v>252.54</v>
      </c>
      <c r="K588">
        <v>3.58</v>
      </c>
      <c r="L588">
        <v>248.96</v>
      </c>
      <c r="M588" t="s">
        <v>24966</v>
      </c>
      <c r="N588" t="s">
        <v>23</v>
      </c>
      <c r="O588">
        <v>252.54</v>
      </c>
      <c r="P588" t="s">
        <v>24</v>
      </c>
      <c r="Q588" t="s">
        <v>24</v>
      </c>
      <c r="R588" t="s">
        <v>23818</v>
      </c>
      <c r="S588" t="s">
        <v>25</v>
      </c>
      <c r="T588" t="s">
        <v>26</v>
      </c>
    </row>
    <row r="589" spans="1:20" x14ac:dyDescent="0.3">
      <c r="A589" t="s">
        <v>24967</v>
      </c>
      <c r="B589" t="s">
        <v>19</v>
      </c>
      <c r="C589" t="s">
        <v>19524</v>
      </c>
      <c r="D589" t="s">
        <v>20</v>
      </c>
      <c r="E589" t="s">
        <v>21</v>
      </c>
      <c r="F589" t="s">
        <v>22</v>
      </c>
      <c r="G589" s="2">
        <v>46044</v>
      </c>
      <c r="H589" s="2">
        <v>143159427410</v>
      </c>
      <c r="I589">
        <v>46044</v>
      </c>
      <c r="J589">
        <v>99.95</v>
      </c>
      <c r="K589">
        <v>1.6</v>
      </c>
      <c r="L589">
        <v>98.35</v>
      </c>
      <c r="M589" t="s">
        <v>24968</v>
      </c>
      <c r="N589" t="s">
        <v>23</v>
      </c>
      <c r="O589">
        <v>99.95</v>
      </c>
      <c r="P589" t="s">
        <v>24</v>
      </c>
      <c r="Q589" t="s">
        <v>24</v>
      </c>
      <c r="R589" t="s">
        <v>23818</v>
      </c>
      <c r="S589" t="s">
        <v>25</v>
      </c>
      <c r="T589" t="s">
        <v>26</v>
      </c>
    </row>
    <row r="590" spans="1:20" x14ac:dyDescent="0.3">
      <c r="A590" t="s">
        <v>24969</v>
      </c>
      <c r="B590" t="s">
        <v>19</v>
      </c>
      <c r="C590" t="s">
        <v>11030</v>
      </c>
      <c r="D590" t="s">
        <v>20</v>
      </c>
      <c r="E590" t="s">
        <v>21</v>
      </c>
      <c r="F590" t="s">
        <v>22</v>
      </c>
      <c r="G590" s="2">
        <v>46044</v>
      </c>
      <c r="H590" s="2">
        <v>143159427410</v>
      </c>
      <c r="I590">
        <v>46044</v>
      </c>
      <c r="J590">
        <v>122.31</v>
      </c>
      <c r="K590">
        <v>1.89</v>
      </c>
      <c r="L590">
        <v>120.42</v>
      </c>
      <c r="M590" t="s">
        <v>24970</v>
      </c>
      <c r="N590" t="s">
        <v>23</v>
      </c>
      <c r="O590">
        <v>122.31</v>
      </c>
      <c r="P590" t="s">
        <v>24</v>
      </c>
      <c r="Q590" t="s">
        <v>24</v>
      </c>
      <c r="R590" t="s">
        <v>23818</v>
      </c>
      <c r="S590" t="s">
        <v>25</v>
      </c>
      <c r="T590" t="s">
        <v>26</v>
      </c>
    </row>
    <row r="591" spans="1:20" x14ac:dyDescent="0.3">
      <c r="A591" t="s">
        <v>24971</v>
      </c>
      <c r="B591" t="s">
        <v>19</v>
      </c>
      <c r="C591" t="s">
        <v>22449</v>
      </c>
      <c r="D591" t="s">
        <v>27</v>
      </c>
      <c r="E591" t="s">
        <v>21</v>
      </c>
      <c r="F591" t="s">
        <v>22</v>
      </c>
      <c r="G591" s="2">
        <v>46044</v>
      </c>
      <c r="H591" s="2">
        <v>143159427410</v>
      </c>
      <c r="I591">
        <v>46044</v>
      </c>
      <c r="J591">
        <v>98.85</v>
      </c>
      <c r="K591">
        <v>1.59</v>
      </c>
      <c r="L591">
        <v>97.26</v>
      </c>
      <c r="M591" t="s">
        <v>24972</v>
      </c>
      <c r="N591" t="s">
        <v>23</v>
      </c>
      <c r="O591">
        <v>98.85</v>
      </c>
      <c r="P591" t="s">
        <v>24</v>
      </c>
      <c r="Q591" t="s">
        <v>24</v>
      </c>
      <c r="R591" t="s">
        <v>23818</v>
      </c>
      <c r="S591" t="s">
        <v>25</v>
      </c>
      <c r="T591" t="s">
        <v>26</v>
      </c>
    </row>
    <row r="592" spans="1:20" x14ac:dyDescent="0.3">
      <c r="A592" t="s">
        <v>24973</v>
      </c>
      <c r="B592" t="s">
        <v>19</v>
      </c>
      <c r="C592" t="s">
        <v>14590</v>
      </c>
      <c r="D592" t="s">
        <v>20</v>
      </c>
      <c r="E592" t="s">
        <v>21</v>
      </c>
      <c r="F592" t="s">
        <v>22</v>
      </c>
      <c r="G592" s="2">
        <v>46044</v>
      </c>
      <c r="H592" s="2">
        <v>143159427410</v>
      </c>
      <c r="I592">
        <v>46044</v>
      </c>
      <c r="J592">
        <v>206.91</v>
      </c>
      <c r="K592">
        <v>2.99</v>
      </c>
      <c r="L592">
        <v>203.92</v>
      </c>
      <c r="M592" t="s">
        <v>24058</v>
      </c>
      <c r="N592" t="s">
        <v>23</v>
      </c>
      <c r="O592">
        <v>206.91</v>
      </c>
      <c r="P592" t="s">
        <v>24</v>
      </c>
      <c r="Q592" t="s">
        <v>24</v>
      </c>
      <c r="R592" t="s">
        <v>23818</v>
      </c>
      <c r="S592" t="s">
        <v>25</v>
      </c>
      <c r="T592" t="s">
        <v>26</v>
      </c>
    </row>
    <row r="593" spans="1:20" x14ac:dyDescent="0.3">
      <c r="A593" t="s">
        <v>24974</v>
      </c>
      <c r="B593" t="s">
        <v>19</v>
      </c>
      <c r="C593" t="s">
        <v>23185</v>
      </c>
      <c r="D593" t="s">
        <v>29</v>
      </c>
      <c r="E593" t="s">
        <v>21</v>
      </c>
      <c r="F593" t="s">
        <v>22</v>
      </c>
      <c r="G593" s="2">
        <v>46044</v>
      </c>
      <c r="H593" s="2">
        <v>143159427410</v>
      </c>
      <c r="I593">
        <v>46044</v>
      </c>
      <c r="J593">
        <v>44.9</v>
      </c>
      <c r="K593">
        <v>2.59</v>
      </c>
      <c r="L593">
        <v>42.31</v>
      </c>
      <c r="M593" t="s">
        <v>24975</v>
      </c>
      <c r="N593" t="s">
        <v>30</v>
      </c>
      <c r="O593">
        <v>44.9</v>
      </c>
      <c r="P593" t="s">
        <v>24</v>
      </c>
      <c r="Q593" t="s">
        <v>24</v>
      </c>
      <c r="R593" t="s">
        <v>23818</v>
      </c>
      <c r="S593" t="s">
        <v>25</v>
      </c>
      <c r="T593" t="s">
        <v>26</v>
      </c>
    </row>
    <row r="594" spans="1:20" x14ac:dyDescent="0.3">
      <c r="A594" t="s">
        <v>24976</v>
      </c>
      <c r="B594" t="s">
        <v>19</v>
      </c>
      <c r="C594" t="s">
        <v>15953</v>
      </c>
      <c r="D594" t="s">
        <v>27</v>
      </c>
      <c r="E594" t="s">
        <v>21</v>
      </c>
      <c r="F594" t="s">
        <v>22</v>
      </c>
      <c r="G594" s="2">
        <v>46044</v>
      </c>
      <c r="H594" s="2">
        <v>143159427410</v>
      </c>
      <c r="I594">
        <v>46044</v>
      </c>
      <c r="J594">
        <v>59.93</v>
      </c>
      <c r="K594">
        <v>1.08</v>
      </c>
      <c r="L594">
        <v>58.85</v>
      </c>
      <c r="M594" t="s">
        <v>24977</v>
      </c>
      <c r="N594" t="s">
        <v>23</v>
      </c>
      <c r="O594">
        <v>59.93</v>
      </c>
      <c r="P594" t="s">
        <v>24</v>
      </c>
      <c r="Q594" t="s">
        <v>24</v>
      </c>
      <c r="R594" t="s">
        <v>23818</v>
      </c>
      <c r="S594" t="s">
        <v>25</v>
      </c>
      <c r="T594" t="s">
        <v>26</v>
      </c>
    </row>
    <row r="595" spans="1:20" x14ac:dyDescent="0.3">
      <c r="A595" t="s">
        <v>24978</v>
      </c>
      <c r="B595" t="s">
        <v>28</v>
      </c>
      <c r="C595" t="s">
        <v>20016</v>
      </c>
      <c r="D595" t="s">
        <v>27</v>
      </c>
      <c r="E595" t="s">
        <v>21</v>
      </c>
      <c r="F595" t="s">
        <v>22</v>
      </c>
      <c r="G595" s="2">
        <v>46043</v>
      </c>
      <c r="H595" s="2">
        <v>143080784210</v>
      </c>
      <c r="I595">
        <v>46043</v>
      </c>
      <c r="J595">
        <v>-392.55</v>
      </c>
      <c r="K595">
        <v>0</v>
      </c>
      <c r="L595">
        <v>-392.55</v>
      </c>
      <c r="M595" t="s">
        <v>24979</v>
      </c>
      <c r="N595" t="s">
        <v>23</v>
      </c>
      <c r="O595">
        <v>392.55</v>
      </c>
      <c r="P595" t="s">
        <v>24</v>
      </c>
      <c r="Q595" t="s">
        <v>24</v>
      </c>
      <c r="R595" t="s">
        <v>23818</v>
      </c>
      <c r="S595" t="s">
        <v>25</v>
      </c>
      <c r="T595" t="s">
        <v>26</v>
      </c>
    </row>
    <row r="596" spans="1:20" x14ac:dyDescent="0.3">
      <c r="A596" t="s">
        <v>24980</v>
      </c>
      <c r="B596" t="s">
        <v>28</v>
      </c>
      <c r="C596" t="s">
        <v>21493</v>
      </c>
      <c r="D596" t="s">
        <v>27</v>
      </c>
      <c r="E596" t="s">
        <v>21</v>
      </c>
      <c r="F596" t="s">
        <v>22</v>
      </c>
      <c r="G596" s="2">
        <v>46044</v>
      </c>
      <c r="H596" s="2">
        <v>143159427410</v>
      </c>
      <c r="I596">
        <v>46044</v>
      </c>
      <c r="J596">
        <v>-10.88</v>
      </c>
      <c r="K596">
        <v>0</v>
      </c>
      <c r="L596">
        <v>-10.88</v>
      </c>
      <c r="M596" t="s">
        <v>24981</v>
      </c>
      <c r="N596" t="s">
        <v>23</v>
      </c>
      <c r="O596">
        <v>10.88</v>
      </c>
      <c r="P596" t="s">
        <v>24</v>
      </c>
      <c r="Q596" t="s">
        <v>24</v>
      </c>
      <c r="R596" t="s">
        <v>23818</v>
      </c>
      <c r="S596" t="s">
        <v>25</v>
      </c>
      <c r="T596" t="s">
        <v>26</v>
      </c>
    </row>
    <row r="597" spans="1:20" x14ac:dyDescent="0.3">
      <c r="A597" t="s">
        <v>24982</v>
      </c>
      <c r="B597" t="s">
        <v>28</v>
      </c>
      <c r="C597" t="s">
        <v>534</v>
      </c>
      <c r="D597" t="s">
        <v>27</v>
      </c>
      <c r="E597" t="s">
        <v>21</v>
      </c>
      <c r="F597" t="s">
        <v>22</v>
      </c>
      <c r="G597" s="2">
        <v>46043</v>
      </c>
      <c r="H597" s="2">
        <v>143080784210</v>
      </c>
      <c r="I597">
        <v>46041</v>
      </c>
      <c r="J597">
        <v>-44.91</v>
      </c>
      <c r="K597">
        <v>0</v>
      </c>
      <c r="L597">
        <v>-44.91</v>
      </c>
      <c r="M597" t="s">
        <v>535</v>
      </c>
      <c r="N597" t="s">
        <v>23</v>
      </c>
      <c r="O597">
        <v>44.91</v>
      </c>
      <c r="P597" t="s">
        <v>24</v>
      </c>
      <c r="Q597" t="s">
        <v>24</v>
      </c>
      <c r="R597" t="s">
        <v>23818</v>
      </c>
      <c r="S597" t="s">
        <v>25</v>
      </c>
      <c r="T597" t="s">
        <v>26</v>
      </c>
    </row>
    <row r="598" spans="1:20" x14ac:dyDescent="0.3">
      <c r="A598" t="s">
        <v>24983</v>
      </c>
      <c r="B598" t="s">
        <v>19</v>
      </c>
      <c r="C598" t="s">
        <v>9748</v>
      </c>
      <c r="D598" t="s">
        <v>20</v>
      </c>
      <c r="E598" t="s">
        <v>21</v>
      </c>
      <c r="F598" t="s">
        <v>22</v>
      </c>
      <c r="G598" s="2">
        <v>46044</v>
      </c>
      <c r="H598" s="2">
        <v>143159427410</v>
      </c>
      <c r="I598">
        <v>46044</v>
      </c>
      <c r="J598">
        <v>29.9</v>
      </c>
      <c r="K598">
        <v>0.69</v>
      </c>
      <c r="L598">
        <v>29.21</v>
      </c>
      <c r="M598" t="s">
        <v>24984</v>
      </c>
      <c r="N598" t="s">
        <v>23</v>
      </c>
      <c r="O598">
        <v>29.9</v>
      </c>
      <c r="P598" t="s">
        <v>24</v>
      </c>
      <c r="Q598" t="s">
        <v>24</v>
      </c>
      <c r="R598" t="s">
        <v>23818</v>
      </c>
      <c r="S598" t="s">
        <v>25</v>
      </c>
      <c r="T598" t="s">
        <v>26</v>
      </c>
    </row>
    <row r="599" spans="1:20" x14ac:dyDescent="0.3">
      <c r="A599" t="s">
        <v>24985</v>
      </c>
      <c r="B599" t="s">
        <v>19</v>
      </c>
      <c r="C599" t="s">
        <v>21493</v>
      </c>
      <c r="D599" t="s">
        <v>27</v>
      </c>
      <c r="E599" t="s">
        <v>21</v>
      </c>
      <c r="F599" t="s">
        <v>22</v>
      </c>
      <c r="G599" s="2">
        <v>46044</v>
      </c>
      <c r="H599" s="2">
        <v>143159427410</v>
      </c>
      <c r="I599">
        <v>46044</v>
      </c>
      <c r="J599">
        <v>108.85</v>
      </c>
      <c r="K599">
        <v>1.72</v>
      </c>
      <c r="L599">
        <v>107.13</v>
      </c>
      <c r="M599" t="s">
        <v>24981</v>
      </c>
      <c r="N599" t="s">
        <v>23</v>
      </c>
      <c r="O599">
        <v>108.85</v>
      </c>
      <c r="P599" t="s">
        <v>24</v>
      </c>
      <c r="Q599" t="s">
        <v>24</v>
      </c>
      <c r="R599" t="s">
        <v>23818</v>
      </c>
      <c r="S599" t="s">
        <v>25</v>
      </c>
      <c r="T599" t="s">
        <v>26</v>
      </c>
    </row>
    <row r="600" spans="1:20" x14ac:dyDescent="0.3">
      <c r="A600" t="s">
        <v>24986</v>
      </c>
      <c r="B600" t="s">
        <v>19</v>
      </c>
      <c r="C600" t="s">
        <v>17524</v>
      </c>
      <c r="D600" t="s">
        <v>27</v>
      </c>
      <c r="E600" t="s">
        <v>21</v>
      </c>
      <c r="F600" t="s">
        <v>22</v>
      </c>
      <c r="G600" s="2">
        <v>46044</v>
      </c>
      <c r="H600" s="2">
        <v>143159427410</v>
      </c>
      <c r="I600">
        <v>46044</v>
      </c>
      <c r="J600">
        <v>63.81</v>
      </c>
      <c r="K600">
        <v>1.1299999999999999</v>
      </c>
      <c r="L600">
        <v>62.68</v>
      </c>
      <c r="M600" t="s">
        <v>24987</v>
      </c>
      <c r="N600" t="s">
        <v>23</v>
      </c>
      <c r="O600">
        <v>63.81</v>
      </c>
      <c r="P600" t="s">
        <v>24</v>
      </c>
      <c r="Q600" t="s">
        <v>24</v>
      </c>
      <c r="R600" t="s">
        <v>23818</v>
      </c>
      <c r="S600" t="s">
        <v>25</v>
      </c>
      <c r="T600" t="s">
        <v>26</v>
      </c>
    </row>
    <row r="601" spans="1:20" x14ac:dyDescent="0.3">
      <c r="A601" t="s">
        <v>24988</v>
      </c>
      <c r="B601" t="s">
        <v>19</v>
      </c>
      <c r="C601" t="s">
        <v>18346</v>
      </c>
      <c r="D601" t="s">
        <v>27</v>
      </c>
      <c r="E601" t="s">
        <v>21</v>
      </c>
      <c r="F601" t="s">
        <v>22</v>
      </c>
      <c r="G601" s="2">
        <v>46044</v>
      </c>
      <c r="H601" s="2">
        <v>143159427410</v>
      </c>
      <c r="I601">
        <v>46044</v>
      </c>
      <c r="J601">
        <v>80.849999999999994</v>
      </c>
      <c r="K601">
        <v>1.35</v>
      </c>
      <c r="L601">
        <v>79.5</v>
      </c>
      <c r="M601" t="s">
        <v>24989</v>
      </c>
      <c r="N601" t="s">
        <v>23</v>
      </c>
      <c r="O601">
        <v>80.849999999999994</v>
      </c>
      <c r="P601" t="s">
        <v>24</v>
      </c>
      <c r="Q601" t="s">
        <v>24</v>
      </c>
      <c r="R601" t="s">
        <v>23818</v>
      </c>
      <c r="S601" t="s">
        <v>25</v>
      </c>
      <c r="T601" t="s">
        <v>26</v>
      </c>
    </row>
    <row r="602" spans="1:20" x14ac:dyDescent="0.3">
      <c r="A602" t="s">
        <v>24990</v>
      </c>
      <c r="B602" t="s">
        <v>19</v>
      </c>
      <c r="C602" t="s">
        <v>17840</v>
      </c>
      <c r="D602" t="s">
        <v>20</v>
      </c>
      <c r="E602" t="s">
        <v>21</v>
      </c>
      <c r="F602" t="s">
        <v>22</v>
      </c>
      <c r="G602" s="2">
        <v>46044</v>
      </c>
      <c r="H602" s="2">
        <v>143159427410</v>
      </c>
      <c r="I602">
        <v>46044</v>
      </c>
      <c r="J602">
        <v>65.569999999999993</v>
      </c>
      <c r="K602">
        <v>1.1499999999999999</v>
      </c>
      <c r="L602">
        <v>64.42</v>
      </c>
      <c r="M602" t="s">
        <v>24991</v>
      </c>
      <c r="N602" t="s">
        <v>23</v>
      </c>
      <c r="O602">
        <v>65.569999999999993</v>
      </c>
      <c r="P602" t="s">
        <v>24</v>
      </c>
      <c r="Q602" t="s">
        <v>24</v>
      </c>
      <c r="R602" t="s">
        <v>23818</v>
      </c>
      <c r="S602" t="s">
        <v>25</v>
      </c>
      <c r="T602" t="s">
        <v>26</v>
      </c>
    </row>
    <row r="603" spans="1:20" x14ac:dyDescent="0.3">
      <c r="A603" t="s">
        <v>24992</v>
      </c>
      <c r="B603" t="s">
        <v>19</v>
      </c>
      <c r="C603" t="s">
        <v>11917</v>
      </c>
      <c r="D603" t="s">
        <v>27</v>
      </c>
      <c r="E603" t="s">
        <v>21</v>
      </c>
      <c r="F603" t="s">
        <v>22</v>
      </c>
      <c r="G603" s="2">
        <v>46044</v>
      </c>
      <c r="H603" s="2">
        <v>143159427410</v>
      </c>
      <c r="I603">
        <v>46044</v>
      </c>
      <c r="J603">
        <v>59.95</v>
      </c>
      <c r="K603">
        <v>1.08</v>
      </c>
      <c r="L603">
        <v>58.87</v>
      </c>
      <c r="M603" t="s">
        <v>24993</v>
      </c>
      <c r="N603" t="s">
        <v>23</v>
      </c>
      <c r="O603">
        <v>59.95</v>
      </c>
      <c r="P603" t="s">
        <v>24</v>
      </c>
      <c r="Q603" t="s">
        <v>24</v>
      </c>
      <c r="R603" t="s">
        <v>23818</v>
      </c>
      <c r="S603" t="s">
        <v>25</v>
      </c>
      <c r="T603" t="s">
        <v>26</v>
      </c>
    </row>
    <row r="604" spans="1:20" x14ac:dyDescent="0.3">
      <c r="A604" t="s">
        <v>24994</v>
      </c>
      <c r="B604" t="s">
        <v>19</v>
      </c>
      <c r="C604" t="s">
        <v>18696</v>
      </c>
      <c r="D604" t="s">
        <v>27</v>
      </c>
      <c r="E604" t="s">
        <v>21</v>
      </c>
      <c r="F604" t="s">
        <v>22</v>
      </c>
      <c r="G604" s="2">
        <v>46043</v>
      </c>
      <c r="H604" s="2">
        <v>143080784210</v>
      </c>
      <c r="I604">
        <v>46043</v>
      </c>
      <c r="J604">
        <v>43.8</v>
      </c>
      <c r="K604">
        <v>0.87</v>
      </c>
      <c r="L604">
        <v>42.93</v>
      </c>
      <c r="M604" t="s">
        <v>24995</v>
      </c>
      <c r="N604" t="s">
        <v>23</v>
      </c>
      <c r="O604">
        <v>43.8</v>
      </c>
      <c r="P604" t="s">
        <v>24</v>
      </c>
      <c r="Q604" t="s">
        <v>24</v>
      </c>
      <c r="R604" t="s">
        <v>23818</v>
      </c>
      <c r="S604" t="s">
        <v>25</v>
      </c>
      <c r="T604" t="s">
        <v>26</v>
      </c>
    </row>
    <row r="605" spans="1:20" x14ac:dyDescent="0.3">
      <c r="A605" t="s">
        <v>24996</v>
      </c>
      <c r="B605" t="s">
        <v>19</v>
      </c>
      <c r="C605" t="s">
        <v>17082</v>
      </c>
      <c r="D605" t="s">
        <v>20</v>
      </c>
      <c r="E605" t="s">
        <v>21</v>
      </c>
      <c r="F605" t="s">
        <v>22</v>
      </c>
      <c r="G605" s="2">
        <v>46043</v>
      </c>
      <c r="H605" s="2">
        <v>143080784210</v>
      </c>
      <c r="I605">
        <v>46043</v>
      </c>
      <c r="J605">
        <v>79.8</v>
      </c>
      <c r="K605">
        <v>1.34</v>
      </c>
      <c r="L605">
        <v>78.459999999999994</v>
      </c>
      <c r="M605" t="s">
        <v>24997</v>
      </c>
      <c r="N605" t="s">
        <v>23</v>
      </c>
      <c r="O605">
        <v>79.8</v>
      </c>
      <c r="P605" t="s">
        <v>24</v>
      </c>
      <c r="Q605" t="s">
        <v>24</v>
      </c>
      <c r="R605" t="s">
        <v>23818</v>
      </c>
      <c r="S605" t="s">
        <v>25</v>
      </c>
      <c r="T605" t="s">
        <v>26</v>
      </c>
    </row>
    <row r="606" spans="1:20" x14ac:dyDescent="0.3">
      <c r="A606" t="s">
        <v>24998</v>
      </c>
      <c r="B606" t="s">
        <v>19</v>
      </c>
      <c r="C606" t="s">
        <v>21314</v>
      </c>
      <c r="D606" t="s">
        <v>29</v>
      </c>
      <c r="E606" t="s">
        <v>21</v>
      </c>
      <c r="F606" t="s">
        <v>22</v>
      </c>
      <c r="G606" s="2">
        <v>46043</v>
      </c>
      <c r="H606" s="2">
        <v>143080784210</v>
      </c>
      <c r="I606">
        <v>46043</v>
      </c>
      <c r="J606">
        <v>439.5</v>
      </c>
      <c r="K606">
        <v>22.28</v>
      </c>
      <c r="L606">
        <v>417.22</v>
      </c>
      <c r="M606" t="s">
        <v>24999</v>
      </c>
      <c r="N606" t="s">
        <v>30</v>
      </c>
      <c r="O606">
        <v>439.5</v>
      </c>
      <c r="P606" t="s">
        <v>24</v>
      </c>
      <c r="Q606" t="s">
        <v>24</v>
      </c>
      <c r="R606" t="s">
        <v>23818</v>
      </c>
      <c r="S606" t="s">
        <v>25</v>
      </c>
      <c r="T606" t="s">
        <v>26</v>
      </c>
    </row>
    <row r="607" spans="1:20" x14ac:dyDescent="0.3">
      <c r="A607" t="s">
        <v>25000</v>
      </c>
      <c r="B607" t="s">
        <v>19</v>
      </c>
      <c r="C607" t="s">
        <v>17991</v>
      </c>
      <c r="D607" t="s">
        <v>27</v>
      </c>
      <c r="E607" t="s">
        <v>21</v>
      </c>
      <c r="F607" t="s">
        <v>22</v>
      </c>
      <c r="G607" s="2">
        <v>46043</v>
      </c>
      <c r="H607" s="2">
        <v>143080784210</v>
      </c>
      <c r="I607">
        <v>46043</v>
      </c>
      <c r="J607">
        <v>61.07</v>
      </c>
      <c r="K607">
        <v>1.0900000000000001</v>
      </c>
      <c r="L607">
        <v>59.98</v>
      </c>
      <c r="M607" t="s">
        <v>25001</v>
      </c>
      <c r="N607" t="s">
        <v>23</v>
      </c>
      <c r="O607">
        <v>61.07</v>
      </c>
      <c r="P607" t="s">
        <v>24</v>
      </c>
      <c r="Q607" t="s">
        <v>24</v>
      </c>
      <c r="R607" t="s">
        <v>23818</v>
      </c>
      <c r="S607" t="s">
        <v>25</v>
      </c>
      <c r="T607" t="s">
        <v>26</v>
      </c>
    </row>
    <row r="608" spans="1:20" x14ac:dyDescent="0.3">
      <c r="A608" t="s">
        <v>25002</v>
      </c>
      <c r="B608" t="s">
        <v>19</v>
      </c>
      <c r="C608" t="s">
        <v>19971</v>
      </c>
      <c r="D608" t="s">
        <v>27</v>
      </c>
      <c r="E608" t="s">
        <v>21</v>
      </c>
      <c r="F608" t="s">
        <v>22</v>
      </c>
      <c r="G608" s="2">
        <v>46043</v>
      </c>
      <c r="H608" s="2">
        <v>143080784210</v>
      </c>
      <c r="I608">
        <v>46043</v>
      </c>
      <c r="J608">
        <v>44.9</v>
      </c>
      <c r="K608">
        <v>0.88</v>
      </c>
      <c r="L608">
        <v>44.02</v>
      </c>
      <c r="M608" t="s">
        <v>25003</v>
      </c>
      <c r="N608" t="s">
        <v>23</v>
      </c>
      <c r="O608">
        <v>44.9</v>
      </c>
      <c r="P608" t="s">
        <v>24</v>
      </c>
      <c r="Q608" t="s">
        <v>24</v>
      </c>
      <c r="R608" t="s">
        <v>23818</v>
      </c>
      <c r="S608" t="s">
        <v>25</v>
      </c>
      <c r="T608" t="s">
        <v>26</v>
      </c>
    </row>
    <row r="609" spans="1:20" x14ac:dyDescent="0.3">
      <c r="A609" t="s">
        <v>25004</v>
      </c>
      <c r="B609" t="s">
        <v>19</v>
      </c>
      <c r="C609" t="s">
        <v>18967</v>
      </c>
      <c r="D609" t="s">
        <v>27</v>
      </c>
      <c r="E609" t="s">
        <v>21</v>
      </c>
      <c r="F609" t="s">
        <v>22</v>
      </c>
      <c r="G609" s="2">
        <v>46043</v>
      </c>
      <c r="H609" s="2">
        <v>143080784210</v>
      </c>
      <c r="I609">
        <v>46043</v>
      </c>
      <c r="J609">
        <v>206.91</v>
      </c>
      <c r="K609">
        <v>2.99</v>
      </c>
      <c r="L609">
        <v>203.92</v>
      </c>
      <c r="M609" t="s">
        <v>25005</v>
      </c>
      <c r="N609" t="s">
        <v>23</v>
      </c>
      <c r="O609">
        <v>206.91</v>
      </c>
      <c r="P609" t="s">
        <v>24</v>
      </c>
      <c r="Q609" t="s">
        <v>24</v>
      </c>
      <c r="R609" t="s">
        <v>23818</v>
      </c>
      <c r="S609" t="s">
        <v>25</v>
      </c>
      <c r="T609" t="s">
        <v>26</v>
      </c>
    </row>
    <row r="610" spans="1:20" x14ac:dyDescent="0.3">
      <c r="A610" t="s">
        <v>25006</v>
      </c>
      <c r="B610" t="s">
        <v>19</v>
      </c>
      <c r="C610" t="s">
        <v>8621</v>
      </c>
      <c r="D610" t="s">
        <v>20</v>
      </c>
      <c r="E610" t="s">
        <v>21</v>
      </c>
      <c r="F610" t="s">
        <v>22</v>
      </c>
      <c r="G610" s="2">
        <v>46043</v>
      </c>
      <c r="H610" s="2">
        <v>143080784210</v>
      </c>
      <c r="I610">
        <v>46043</v>
      </c>
      <c r="J610">
        <v>192.6</v>
      </c>
      <c r="K610">
        <v>2.8</v>
      </c>
      <c r="L610">
        <v>189.8</v>
      </c>
      <c r="M610" t="s">
        <v>25007</v>
      </c>
      <c r="N610" t="s">
        <v>23</v>
      </c>
      <c r="O610">
        <v>192.6</v>
      </c>
      <c r="P610" t="s">
        <v>24</v>
      </c>
      <c r="Q610" t="s">
        <v>24</v>
      </c>
      <c r="R610" t="s">
        <v>23818</v>
      </c>
      <c r="S610" t="s">
        <v>25</v>
      </c>
      <c r="T610" t="s">
        <v>26</v>
      </c>
    </row>
    <row r="611" spans="1:20" x14ac:dyDescent="0.3">
      <c r="A611" t="s">
        <v>25008</v>
      </c>
      <c r="B611" t="s">
        <v>19</v>
      </c>
      <c r="C611" t="s">
        <v>14287</v>
      </c>
      <c r="D611" t="s">
        <v>20</v>
      </c>
      <c r="E611" t="s">
        <v>21</v>
      </c>
      <c r="F611" t="s">
        <v>22</v>
      </c>
      <c r="G611" s="2">
        <v>46043</v>
      </c>
      <c r="H611" s="2">
        <v>143080784210</v>
      </c>
      <c r="I611">
        <v>46043</v>
      </c>
      <c r="J611">
        <v>99.95</v>
      </c>
      <c r="K611">
        <v>1.6</v>
      </c>
      <c r="L611">
        <v>98.35</v>
      </c>
      <c r="M611" t="s">
        <v>25009</v>
      </c>
      <c r="N611" t="s">
        <v>23</v>
      </c>
      <c r="O611">
        <v>99.95</v>
      </c>
      <c r="P611" t="s">
        <v>24</v>
      </c>
      <c r="Q611" t="s">
        <v>24</v>
      </c>
      <c r="R611" t="s">
        <v>23818</v>
      </c>
      <c r="S611" t="s">
        <v>25</v>
      </c>
      <c r="T611" t="s">
        <v>26</v>
      </c>
    </row>
    <row r="612" spans="1:20" x14ac:dyDescent="0.3">
      <c r="A612" t="s">
        <v>25010</v>
      </c>
      <c r="B612" t="s">
        <v>19</v>
      </c>
      <c r="C612" t="s">
        <v>20392</v>
      </c>
      <c r="D612" t="s">
        <v>20</v>
      </c>
      <c r="E612" t="s">
        <v>21</v>
      </c>
      <c r="F612" t="s">
        <v>22</v>
      </c>
      <c r="G612" s="2">
        <v>46043</v>
      </c>
      <c r="H612" s="2">
        <v>143080784210</v>
      </c>
      <c r="I612">
        <v>46043</v>
      </c>
      <c r="J612">
        <v>52.56</v>
      </c>
      <c r="K612">
        <v>0.98</v>
      </c>
      <c r="L612">
        <v>51.58</v>
      </c>
      <c r="M612" t="s">
        <v>25011</v>
      </c>
      <c r="N612" t="s">
        <v>23</v>
      </c>
      <c r="O612">
        <v>52.56</v>
      </c>
      <c r="P612" t="s">
        <v>24</v>
      </c>
      <c r="Q612" t="s">
        <v>24</v>
      </c>
      <c r="R612" t="s">
        <v>23818</v>
      </c>
      <c r="S612" t="s">
        <v>25</v>
      </c>
      <c r="T612" t="s">
        <v>26</v>
      </c>
    </row>
    <row r="613" spans="1:20" x14ac:dyDescent="0.3">
      <c r="A613" t="s">
        <v>25012</v>
      </c>
      <c r="B613" t="s">
        <v>19</v>
      </c>
      <c r="C613" t="s">
        <v>21889</v>
      </c>
      <c r="D613" t="s">
        <v>27</v>
      </c>
      <c r="E613" t="s">
        <v>21</v>
      </c>
      <c r="F613" t="s">
        <v>22</v>
      </c>
      <c r="G613" s="2">
        <v>46043</v>
      </c>
      <c r="H613" s="2">
        <v>143080784210</v>
      </c>
      <c r="I613">
        <v>46043</v>
      </c>
      <c r="J613">
        <v>30.93</v>
      </c>
      <c r="K613">
        <v>0.7</v>
      </c>
      <c r="L613">
        <v>30.23</v>
      </c>
      <c r="M613" t="s">
        <v>25013</v>
      </c>
      <c r="N613" t="s">
        <v>23</v>
      </c>
      <c r="O613">
        <v>30.93</v>
      </c>
      <c r="P613" t="s">
        <v>24</v>
      </c>
      <c r="Q613" t="s">
        <v>24</v>
      </c>
      <c r="R613" t="s">
        <v>23818</v>
      </c>
      <c r="S613" t="s">
        <v>25</v>
      </c>
      <c r="T613" t="s">
        <v>26</v>
      </c>
    </row>
    <row r="614" spans="1:20" x14ac:dyDescent="0.3">
      <c r="A614" t="s">
        <v>25014</v>
      </c>
      <c r="B614" t="s">
        <v>19</v>
      </c>
      <c r="C614" t="s">
        <v>19829</v>
      </c>
      <c r="D614" t="s">
        <v>27</v>
      </c>
      <c r="E614" t="s">
        <v>21</v>
      </c>
      <c r="F614" t="s">
        <v>22</v>
      </c>
      <c r="G614" s="2">
        <v>46043</v>
      </c>
      <c r="H614" s="2">
        <v>143080784210</v>
      </c>
      <c r="I614">
        <v>46043</v>
      </c>
      <c r="J614">
        <v>88.97</v>
      </c>
      <c r="K614">
        <v>1.46</v>
      </c>
      <c r="L614">
        <v>87.51</v>
      </c>
      <c r="M614" t="s">
        <v>25015</v>
      </c>
      <c r="N614" t="s">
        <v>23</v>
      </c>
      <c r="O614">
        <v>88.97</v>
      </c>
      <c r="P614" t="s">
        <v>24</v>
      </c>
      <c r="Q614" t="s">
        <v>24</v>
      </c>
      <c r="R614" t="s">
        <v>23818</v>
      </c>
      <c r="S614" t="s">
        <v>25</v>
      </c>
      <c r="T614" t="s">
        <v>26</v>
      </c>
    </row>
    <row r="615" spans="1:20" x14ac:dyDescent="0.3">
      <c r="A615" t="s">
        <v>25016</v>
      </c>
      <c r="B615" t="s">
        <v>19</v>
      </c>
      <c r="C615" t="s">
        <v>16720</v>
      </c>
      <c r="D615" t="s">
        <v>29</v>
      </c>
      <c r="E615" t="s">
        <v>21</v>
      </c>
      <c r="F615" t="s">
        <v>22</v>
      </c>
      <c r="G615" s="2">
        <v>46043</v>
      </c>
      <c r="H615" s="2">
        <v>143080784210</v>
      </c>
      <c r="I615">
        <v>46043</v>
      </c>
      <c r="J615">
        <v>93.8</v>
      </c>
      <c r="K615">
        <v>5.03</v>
      </c>
      <c r="L615">
        <v>88.77</v>
      </c>
      <c r="M615" t="s">
        <v>25017</v>
      </c>
      <c r="N615" t="s">
        <v>30</v>
      </c>
      <c r="O615">
        <v>93.8</v>
      </c>
      <c r="P615" t="s">
        <v>24</v>
      </c>
      <c r="Q615" t="s">
        <v>24</v>
      </c>
      <c r="R615" t="s">
        <v>23818</v>
      </c>
      <c r="S615" t="s">
        <v>25</v>
      </c>
      <c r="T615" t="s">
        <v>26</v>
      </c>
    </row>
    <row r="616" spans="1:20" x14ac:dyDescent="0.3">
      <c r="A616" t="s">
        <v>25018</v>
      </c>
      <c r="B616" t="s">
        <v>19</v>
      </c>
      <c r="C616" t="s">
        <v>16475</v>
      </c>
      <c r="D616" t="s">
        <v>27</v>
      </c>
      <c r="E616" t="s">
        <v>21</v>
      </c>
      <c r="F616" t="s">
        <v>22</v>
      </c>
      <c r="G616" s="2">
        <v>46043</v>
      </c>
      <c r="H616" s="2">
        <v>143080784210</v>
      </c>
      <c r="I616">
        <v>46043</v>
      </c>
      <c r="J616">
        <v>145.80000000000001</v>
      </c>
      <c r="K616">
        <v>2.2000000000000002</v>
      </c>
      <c r="L616">
        <v>143.6</v>
      </c>
      <c r="M616" t="s">
        <v>25019</v>
      </c>
      <c r="N616" t="s">
        <v>23</v>
      </c>
      <c r="O616">
        <v>145.80000000000001</v>
      </c>
      <c r="P616" t="s">
        <v>24</v>
      </c>
      <c r="Q616" t="s">
        <v>24</v>
      </c>
      <c r="R616" t="s">
        <v>23818</v>
      </c>
      <c r="S616" t="s">
        <v>25</v>
      </c>
      <c r="T616" t="s">
        <v>26</v>
      </c>
    </row>
    <row r="617" spans="1:20" x14ac:dyDescent="0.3">
      <c r="A617" t="s">
        <v>25020</v>
      </c>
      <c r="B617" t="s">
        <v>19</v>
      </c>
      <c r="C617" t="s">
        <v>16579</v>
      </c>
      <c r="D617" t="s">
        <v>27</v>
      </c>
      <c r="E617" t="s">
        <v>21</v>
      </c>
      <c r="F617" t="s">
        <v>22</v>
      </c>
      <c r="G617" s="2">
        <v>46043</v>
      </c>
      <c r="H617" s="2">
        <v>143080784210</v>
      </c>
      <c r="I617">
        <v>46043</v>
      </c>
      <c r="J617">
        <v>24.9</v>
      </c>
      <c r="K617">
        <v>0.62</v>
      </c>
      <c r="L617">
        <v>24.28</v>
      </c>
      <c r="M617" t="s">
        <v>25021</v>
      </c>
      <c r="N617" t="s">
        <v>23</v>
      </c>
      <c r="O617">
        <v>24.9</v>
      </c>
      <c r="P617" t="s">
        <v>24</v>
      </c>
      <c r="Q617" t="s">
        <v>24</v>
      </c>
      <c r="R617" t="s">
        <v>23818</v>
      </c>
      <c r="S617" t="s">
        <v>25</v>
      </c>
      <c r="T617" t="s">
        <v>26</v>
      </c>
    </row>
    <row r="618" spans="1:20" x14ac:dyDescent="0.3">
      <c r="A618" t="s">
        <v>25022</v>
      </c>
      <c r="B618" t="s">
        <v>19</v>
      </c>
      <c r="C618" t="s">
        <v>13482</v>
      </c>
      <c r="D618" t="s">
        <v>27</v>
      </c>
      <c r="E618" t="s">
        <v>21</v>
      </c>
      <c r="F618" t="s">
        <v>22</v>
      </c>
      <c r="G618" s="2">
        <v>46043</v>
      </c>
      <c r="H618" s="2">
        <v>143080784210</v>
      </c>
      <c r="I618">
        <v>46043</v>
      </c>
      <c r="J618">
        <v>53.46</v>
      </c>
      <c r="K618">
        <v>0.99</v>
      </c>
      <c r="L618">
        <v>52.47</v>
      </c>
      <c r="M618" t="s">
        <v>25023</v>
      </c>
      <c r="N618" t="s">
        <v>23</v>
      </c>
      <c r="O618">
        <v>53.46</v>
      </c>
      <c r="P618" t="s">
        <v>24</v>
      </c>
      <c r="Q618" t="s">
        <v>24</v>
      </c>
      <c r="R618" t="s">
        <v>23818</v>
      </c>
      <c r="S618" t="s">
        <v>25</v>
      </c>
      <c r="T618" t="s">
        <v>26</v>
      </c>
    </row>
    <row r="619" spans="1:20" x14ac:dyDescent="0.3">
      <c r="A619" t="s">
        <v>25024</v>
      </c>
      <c r="B619" t="s">
        <v>19</v>
      </c>
      <c r="C619" t="s">
        <v>8315</v>
      </c>
      <c r="D619" t="s">
        <v>27</v>
      </c>
      <c r="E619" t="s">
        <v>21</v>
      </c>
      <c r="F619" t="s">
        <v>22</v>
      </c>
      <c r="G619" s="2">
        <v>46043</v>
      </c>
      <c r="H619" s="2">
        <v>143080784210</v>
      </c>
      <c r="I619">
        <v>46043</v>
      </c>
      <c r="J619">
        <v>122.31</v>
      </c>
      <c r="K619">
        <v>1.89</v>
      </c>
      <c r="L619">
        <v>120.42</v>
      </c>
      <c r="M619" t="s">
        <v>25025</v>
      </c>
      <c r="N619" t="s">
        <v>23</v>
      </c>
      <c r="O619">
        <v>122.31</v>
      </c>
      <c r="P619" t="s">
        <v>24</v>
      </c>
      <c r="Q619" t="s">
        <v>24</v>
      </c>
      <c r="R619" t="s">
        <v>23818</v>
      </c>
      <c r="S619" t="s">
        <v>25</v>
      </c>
      <c r="T619" t="s">
        <v>26</v>
      </c>
    </row>
    <row r="620" spans="1:20" x14ac:dyDescent="0.3">
      <c r="A620" t="s">
        <v>25026</v>
      </c>
      <c r="B620" t="s">
        <v>19</v>
      </c>
      <c r="C620" t="s">
        <v>13935</v>
      </c>
      <c r="D620" t="s">
        <v>20</v>
      </c>
      <c r="E620" t="s">
        <v>21</v>
      </c>
      <c r="F620" t="s">
        <v>22</v>
      </c>
      <c r="G620" s="2">
        <v>46043</v>
      </c>
      <c r="H620" s="2">
        <v>143080784210</v>
      </c>
      <c r="I620">
        <v>46043</v>
      </c>
      <c r="J620">
        <v>65.61</v>
      </c>
      <c r="K620">
        <v>1.1499999999999999</v>
      </c>
      <c r="L620">
        <v>64.459999999999994</v>
      </c>
      <c r="M620" t="s">
        <v>25027</v>
      </c>
      <c r="N620" t="s">
        <v>23</v>
      </c>
      <c r="O620">
        <v>65.61</v>
      </c>
      <c r="P620" t="s">
        <v>24</v>
      </c>
      <c r="Q620" t="s">
        <v>24</v>
      </c>
      <c r="R620" t="s">
        <v>23818</v>
      </c>
      <c r="S620" t="s">
        <v>25</v>
      </c>
      <c r="T620" t="s">
        <v>26</v>
      </c>
    </row>
    <row r="621" spans="1:20" x14ac:dyDescent="0.3">
      <c r="A621" t="s">
        <v>25028</v>
      </c>
      <c r="B621" t="s">
        <v>19</v>
      </c>
      <c r="C621" t="s">
        <v>13030</v>
      </c>
      <c r="D621" t="s">
        <v>29</v>
      </c>
      <c r="E621" t="s">
        <v>21</v>
      </c>
      <c r="F621" t="s">
        <v>22</v>
      </c>
      <c r="G621" s="2">
        <v>46043</v>
      </c>
      <c r="H621" s="2">
        <v>143080784210</v>
      </c>
      <c r="I621">
        <v>46043</v>
      </c>
      <c r="J621">
        <v>37.9</v>
      </c>
      <c r="K621">
        <v>2.2400000000000002</v>
      </c>
      <c r="L621">
        <v>35.659999999999997</v>
      </c>
      <c r="M621" t="s">
        <v>25029</v>
      </c>
      <c r="N621" t="s">
        <v>30</v>
      </c>
      <c r="O621">
        <v>37.9</v>
      </c>
      <c r="P621" t="s">
        <v>24</v>
      </c>
      <c r="Q621" t="s">
        <v>24</v>
      </c>
      <c r="R621" t="s">
        <v>23818</v>
      </c>
      <c r="S621" t="s">
        <v>25</v>
      </c>
      <c r="T621" t="s">
        <v>26</v>
      </c>
    </row>
    <row r="622" spans="1:20" x14ac:dyDescent="0.3">
      <c r="A622" t="s">
        <v>25030</v>
      </c>
      <c r="B622" t="s">
        <v>19</v>
      </c>
      <c r="C622" t="s">
        <v>14531</v>
      </c>
      <c r="D622" t="s">
        <v>27</v>
      </c>
      <c r="E622" t="s">
        <v>21</v>
      </c>
      <c r="F622" t="s">
        <v>22</v>
      </c>
      <c r="G622" s="2">
        <v>46043</v>
      </c>
      <c r="H622" s="2">
        <v>143080784210</v>
      </c>
      <c r="I622">
        <v>46043</v>
      </c>
      <c r="J622">
        <v>63.36</v>
      </c>
      <c r="K622">
        <v>1.1200000000000001</v>
      </c>
      <c r="L622">
        <v>62.24</v>
      </c>
      <c r="M622" t="s">
        <v>25031</v>
      </c>
      <c r="N622" t="s">
        <v>23</v>
      </c>
      <c r="O622">
        <v>63.36</v>
      </c>
      <c r="P622" t="s">
        <v>24</v>
      </c>
      <c r="Q622" t="s">
        <v>24</v>
      </c>
      <c r="R622" t="s">
        <v>23818</v>
      </c>
      <c r="S622" t="s">
        <v>25</v>
      </c>
      <c r="T622" t="s">
        <v>26</v>
      </c>
    </row>
    <row r="623" spans="1:20" x14ac:dyDescent="0.3">
      <c r="A623" t="s">
        <v>25032</v>
      </c>
      <c r="B623" t="s">
        <v>19</v>
      </c>
      <c r="C623" t="s">
        <v>21564</v>
      </c>
      <c r="D623" t="s">
        <v>27</v>
      </c>
      <c r="E623" t="s">
        <v>21</v>
      </c>
      <c r="F623" t="s">
        <v>22</v>
      </c>
      <c r="G623" s="2">
        <v>46043</v>
      </c>
      <c r="H623" s="2">
        <v>143080784210</v>
      </c>
      <c r="I623">
        <v>46043</v>
      </c>
      <c r="J623">
        <v>37.9</v>
      </c>
      <c r="K623">
        <v>0.79</v>
      </c>
      <c r="L623">
        <v>37.11</v>
      </c>
      <c r="M623" t="s">
        <v>25033</v>
      </c>
      <c r="N623" t="s">
        <v>23</v>
      </c>
      <c r="O623">
        <v>37.9</v>
      </c>
      <c r="P623" t="s">
        <v>24</v>
      </c>
      <c r="Q623" t="s">
        <v>24</v>
      </c>
      <c r="R623" t="s">
        <v>23818</v>
      </c>
      <c r="S623" t="s">
        <v>25</v>
      </c>
      <c r="T623" t="s">
        <v>26</v>
      </c>
    </row>
    <row r="624" spans="1:20" x14ac:dyDescent="0.3">
      <c r="A624" t="s">
        <v>25034</v>
      </c>
      <c r="B624" t="s">
        <v>19</v>
      </c>
      <c r="C624" t="s">
        <v>10094</v>
      </c>
      <c r="D624" t="s">
        <v>20</v>
      </c>
      <c r="E624" t="s">
        <v>21</v>
      </c>
      <c r="F624" t="s">
        <v>22</v>
      </c>
      <c r="G624" s="2">
        <v>46043</v>
      </c>
      <c r="H624" s="2">
        <v>143080784210</v>
      </c>
      <c r="I624">
        <v>46043</v>
      </c>
      <c r="J624">
        <v>40.86</v>
      </c>
      <c r="K624">
        <v>0.83</v>
      </c>
      <c r="L624">
        <v>40.03</v>
      </c>
      <c r="M624" t="s">
        <v>25035</v>
      </c>
      <c r="N624" t="s">
        <v>23</v>
      </c>
      <c r="O624">
        <v>40.86</v>
      </c>
      <c r="P624" t="s">
        <v>24</v>
      </c>
      <c r="Q624" t="s">
        <v>24</v>
      </c>
      <c r="R624" t="s">
        <v>23818</v>
      </c>
      <c r="S624" t="s">
        <v>25</v>
      </c>
      <c r="T624" t="s">
        <v>26</v>
      </c>
    </row>
    <row r="625" spans="1:20" x14ac:dyDescent="0.3">
      <c r="A625" t="s">
        <v>25036</v>
      </c>
      <c r="B625" t="s">
        <v>19</v>
      </c>
      <c r="C625" t="s">
        <v>16347</v>
      </c>
      <c r="D625" t="s">
        <v>20</v>
      </c>
      <c r="E625" t="s">
        <v>21</v>
      </c>
      <c r="F625" t="s">
        <v>22</v>
      </c>
      <c r="G625" s="2">
        <v>46043</v>
      </c>
      <c r="H625" s="2">
        <v>143080784210</v>
      </c>
      <c r="I625">
        <v>46043</v>
      </c>
      <c r="J625">
        <v>80.849999999999994</v>
      </c>
      <c r="K625">
        <v>1.35</v>
      </c>
      <c r="L625">
        <v>79.5</v>
      </c>
      <c r="M625" t="s">
        <v>25037</v>
      </c>
      <c r="N625" t="s">
        <v>23</v>
      </c>
      <c r="O625">
        <v>80.849999999999994</v>
      </c>
      <c r="P625" t="s">
        <v>24</v>
      </c>
      <c r="Q625" t="s">
        <v>24</v>
      </c>
      <c r="R625" t="s">
        <v>23818</v>
      </c>
      <c r="S625" t="s">
        <v>25</v>
      </c>
      <c r="T625" t="s">
        <v>26</v>
      </c>
    </row>
    <row r="626" spans="1:20" x14ac:dyDescent="0.3">
      <c r="A626" t="s">
        <v>25038</v>
      </c>
      <c r="B626" t="s">
        <v>28</v>
      </c>
      <c r="C626" t="s">
        <v>9642</v>
      </c>
      <c r="D626" t="s">
        <v>20</v>
      </c>
      <c r="E626" t="s">
        <v>21</v>
      </c>
      <c r="F626" t="s">
        <v>22</v>
      </c>
      <c r="G626" s="2">
        <v>46043</v>
      </c>
      <c r="H626" s="2">
        <v>143080784210</v>
      </c>
      <c r="I626">
        <v>46043</v>
      </c>
      <c r="J626">
        <v>-80.849999999999994</v>
      </c>
      <c r="K626">
        <v>0</v>
      </c>
      <c r="L626">
        <v>-80.849999999999994</v>
      </c>
      <c r="M626" t="s">
        <v>25039</v>
      </c>
      <c r="N626" t="s">
        <v>23</v>
      </c>
      <c r="O626">
        <v>80.849999999999994</v>
      </c>
      <c r="P626" t="s">
        <v>24</v>
      </c>
      <c r="Q626" t="s">
        <v>24</v>
      </c>
      <c r="R626" t="s">
        <v>23818</v>
      </c>
      <c r="S626" t="s">
        <v>25</v>
      </c>
      <c r="T626" t="s">
        <v>26</v>
      </c>
    </row>
    <row r="627" spans="1:20" x14ac:dyDescent="0.3">
      <c r="A627" t="s">
        <v>25040</v>
      </c>
      <c r="B627" t="s">
        <v>19</v>
      </c>
      <c r="C627" t="s">
        <v>9019</v>
      </c>
      <c r="D627" t="s">
        <v>20</v>
      </c>
      <c r="E627" t="s">
        <v>21</v>
      </c>
      <c r="F627" t="s">
        <v>22</v>
      </c>
      <c r="G627" s="2">
        <v>46043</v>
      </c>
      <c r="H627" s="2">
        <v>143080784210</v>
      </c>
      <c r="I627">
        <v>46043</v>
      </c>
      <c r="J627">
        <v>39.92</v>
      </c>
      <c r="K627">
        <v>0.82</v>
      </c>
      <c r="L627">
        <v>39.1</v>
      </c>
      <c r="M627" t="s">
        <v>25041</v>
      </c>
      <c r="N627" t="s">
        <v>23</v>
      </c>
      <c r="O627">
        <v>39.92</v>
      </c>
      <c r="P627" t="s">
        <v>24</v>
      </c>
      <c r="Q627" t="s">
        <v>24</v>
      </c>
      <c r="R627" t="s">
        <v>23818</v>
      </c>
      <c r="S627" t="s">
        <v>25</v>
      </c>
      <c r="T627" t="s">
        <v>26</v>
      </c>
    </row>
    <row r="628" spans="1:20" x14ac:dyDescent="0.3">
      <c r="A628" t="s">
        <v>25042</v>
      </c>
      <c r="B628" t="s">
        <v>19</v>
      </c>
      <c r="C628" t="s">
        <v>9642</v>
      </c>
      <c r="D628" t="s">
        <v>20</v>
      </c>
      <c r="E628" t="s">
        <v>21</v>
      </c>
      <c r="F628" t="s">
        <v>22</v>
      </c>
      <c r="G628" s="2">
        <v>46043</v>
      </c>
      <c r="H628" s="2">
        <v>143080784210</v>
      </c>
      <c r="I628">
        <v>46043</v>
      </c>
      <c r="J628">
        <v>80.849999999999994</v>
      </c>
      <c r="K628">
        <v>1.35</v>
      </c>
      <c r="L628">
        <v>79.5</v>
      </c>
      <c r="M628" t="s">
        <v>25039</v>
      </c>
      <c r="N628" t="s">
        <v>23</v>
      </c>
      <c r="O628">
        <v>80.849999999999994</v>
      </c>
      <c r="P628" t="s">
        <v>24</v>
      </c>
      <c r="Q628" t="s">
        <v>24</v>
      </c>
      <c r="R628" t="s">
        <v>23818</v>
      </c>
      <c r="S628" t="s">
        <v>25</v>
      </c>
      <c r="T628" t="s">
        <v>26</v>
      </c>
    </row>
    <row r="629" spans="1:20" x14ac:dyDescent="0.3">
      <c r="A629" t="s">
        <v>25043</v>
      </c>
      <c r="B629" t="s">
        <v>19</v>
      </c>
      <c r="C629" t="s">
        <v>12116</v>
      </c>
      <c r="D629" t="s">
        <v>29</v>
      </c>
      <c r="E629" t="s">
        <v>21</v>
      </c>
      <c r="F629" t="s">
        <v>22</v>
      </c>
      <c r="G629" s="2">
        <v>46043</v>
      </c>
      <c r="H629" s="2">
        <v>143080784210</v>
      </c>
      <c r="I629">
        <v>46043</v>
      </c>
      <c r="J629">
        <v>37.9</v>
      </c>
      <c r="K629">
        <v>2.2400000000000002</v>
      </c>
      <c r="L629">
        <v>35.659999999999997</v>
      </c>
      <c r="M629" t="s">
        <v>25044</v>
      </c>
      <c r="N629" t="s">
        <v>30</v>
      </c>
      <c r="O629">
        <v>37.9</v>
      </c>
      <c r="P629" t="s">
        <v>24</v>
      </c>
      <c r="Q629" t="s">
        <v>24</v>
      </c>
      <c r="R629" t="s">
        <v>23818</v>
      </c>
      <c r="S629" t="s">
        <v>25</v>
      </c>
      <c r="T629" t="s">
        <v>26</v>
      </c>
    </row>
    <row r="630" spans="1:20" x14ac:dyDescent="0.3">
      <c r="A630" t="s">
        <v>25045</v>
      </c>
      <c r="B630" t="s">
        <v>19</v>
      </c>
      <c r="C630" t="s">
        <v>13490</v>
      </c>
      <c r="D630" t="s">
        <v>20</v>
      </c>
      <c r="E630" t="s">
        <v>21</v>
      </c>
      <c r="F630" t="s">
        <v>22</v>
      </c>
      <c r="G630" s="2">
        <v>46043</v>
      </c>
      <c r="H630" s="2">
        <v>143080784210</v>
      </c>
      <c r="I630">
        <v>46043</v>
      </c>
      <c r="J630">
        <v>78.17</v>
      </c>
      <c r="K630">
        <v>1.32</v>
      </c>
      <c r="L630">
        <v>76.849999999999994</v>
      </c>
      <c r="M630" t="s">
        <v>25046</v>
      </c>
      <c r="N630" t="s">
        <v>23</v>
      </c>
      <c r="O630">
        <v>78.17</v>
      </c>
      <c r="P630" t="s">
        <v>24</v>
      </c>
      <c r="Q630" t="s">
        <v>24</v>
      </c>
      <c r="R630" t="s">
        <v>23818</v>
      </c>
      <c r="S630" t="s">
        <v>25</v>
      </c>
      <c r="T630" t="s">
        <v>26</v>
      </c>
    </row>
    <row r="631" spans="1:20" x14ac:dyDescent="0.3">
      <c r="A631" t="s">
        <v>25047</v>
      </c>
      <c r="B631" t="s">
        <v>19</v>
      </c>
      <c r="C631" t="s">
        <v>12354</v>
      </c>
      <c r="D631" t="s">
        <v>27</v>
      </c>
      <c r="E631" t="s">
        <v>21</v>
      </c>
      <c r="F631" t="s">
        <v>22</v>
      </c>
      <c r="G631" s="2">
        <v>46043</v>
      </c>
      <c r="H631" s="2">
        <v>143080784210</v>
      </c>
      <c r="I631">
        <v>46043</v>
      </c>
      <c r="J631">
        <v>404.3</v>
      </c>
      <c r="K631">
        <v>5.56</v>
      </c>
      <c r="L631">
        <v>398.74</v>
      </c>
      <c r="M631" t="s">
        <v>25048</v>
      </c>
      <c r="N631" t="s">
        <v>23</v>
      </c>
      <c r="O631">
        <v>404.3</v>
      </c>
      <c r="P631" t="s">
        <v>24</v>
      </c>
      <c r="Q631" t="s">
        <v>24</v>
      </c>
      <c r="R631" t="s">
        <v>23818</v>
      </c>
      <c r="S631" t="s">
        <v>25</v>
      </c>
      <c r="T631" t="s">
        <v>26</v>
      </c>
    </row>
    <row r="632" spans="1:20" x14ac:dyDescent="0.3">
      <c r="A632" t="s">
        <v>25049</v>
      </c>
      <c r="B632" t="s">
        <v>19</v>
      </c>
      <c r="C632" t="s">
        <v>10577</v>
      </c>
      <c r="D632" t="s">
        <v>27</v>
      </c>
      <c r="E632" t="s">
        <v>21</v>
      </c>
      <c r="F632" t="s">
        <v>22</v>
      </c>
      <c r="G632" s="2">
        <v>46043</v>
      </c>
      <c r="H632" s="2">
        <v>143080784210</v>
      </c>
      <c r="I632">
        <v>46043</v>
      </c>
      <c r="J632">
        <v>152.91</v>
      </c>
      <c r="K632">
        <v>2.29</v>
      </c>
      <c r="L632">
        <v>150.62</v>
      </c>
      <c r="M632" t="s">
        <v>25050</v>
      </c>
      <c r="N632" t="s">
        <v>23</v>
      </c>
      <c r="O632">
        <v>152.91</v>
      </c>
      <c r="P632" t="s">
        <v>24</v>
      </c>
      <c r="Q632" t="s">
        <v>24</v>
      </c>
      <c r="R632" t="s">
        <v>23818</v>
      </c>
      <c r="S632" t="s">
        <v>25</v>
      </c>
      <c r="T632" t="s">
        <v>26</v>
      </c>
    </row>
    <row r="633" spans="1:20" x14ac:dyDescent="0.3">
      <c r="A633" t="s">
        <v>25051</v>
      </c>
      <c r="B633" t="s">
        <v>19</v>
      </c>
      <c r="C633" t="s">
        <v>19623</v>
      </c>
      <c r="D633" t="s">
        <v>20</v>
      </c>
      <c r="E633" t="s">
        <v>21</v>
      </c>
      <c r="F633" t="s">
        <v>22</v>
      </c>
      <c r="G633" s="2">
        <v>46043</v>
      </c>
      <c r="H633" s="2">
        <v>143080784210</v>
      </c>
      <c r="I633">
        <v>46043</v>
      </c>
      <c r="J633">
        <v>39.9</v>
      </c>
      <c r="K633">
        <v>0.82</v>
      </c>
      <c r="L633">
        <v>39.08</v>
      </c>
      <c r="M633" t="s">
        <v>25052</v>
      </c>
      <c r="N633" t="s">
        <v>23</v>
      </c>
      <c r="O633">
        <v>39.9</v>
      </c>
      <c r="P633" t="s">
        <v>24</v>
      </c>
      <c r="Q633" t="s">
        <v>24</v>
      </c>
      <c r="R633" t="s">
        <v>23818</v>
      </c>
      <c r="S633" t="s">
        <v>25</v>
      </c>
      <c r="T633" t="s">
        <v>26</v>
      </c>
    </row>
    <row r="634" spans="1:20" x14ac:dyDescent="0.3">
      <c r="A634" t="s">
        <v>25053</v>
      </c>
      <c r="B634" t="s">
        <v>19</v>
      </c>
      <c r="C634" t="s">
        <v>14198</v>
      </c>
      <c r="D634" t="s">
        <v>27</v>
      </c>
      <c r="E634" t="s">
        <v>21</v>
      </c>
      <c r="F634" t="s">
        <v>22</v>
      </c>
      <c r="G634" s="2">
        <v>46043</v>
      </c>
      <c r="H634" s="2">
        <v>143080784210</v>
      </c>
      <c r="I634">
        <v>46043</v>
      </c>
      <c r="J634">
        <v>37.9</v>
      </c>
      <c r="K634">
        <v>0.79</v>
      </c>
      <c r="L634">
        <v>37.11</v>
      </c>
      <c r="M634" t="s">
        <v>24689</v>
      </c>
      <c r="N634" t="s">
        <v>23</v>
      </c>
      <c r="O634">
        <v>37.9</v>
      </c>
      <c r="P634" t="s">
        <v>24</v>
      </c>
      <c r="Q634" t="s">
        <v>24</v>
      </c>
      <c r="R634" t="s">
        <v>23818</v>
      </c>
      <c r="S634" t="s">
        <v>25</v>
      </c>
      <c r="T634" t="s">
        <v>26</v>
      </c>
    </row>
    <row r="635" spans="1:20" x14ac:dyDescent="0.3">
      <c r="A635" t="s">
        <v>25054</v>
      </c>
      <c r="B635" t="s">
        <v>19</v>
      </c>
      <c r="C635" t="s">
        <v>23088</v>
      </c>
      <c r="D635" t="s">
        <v>29</v>
      </c>
      <c r="E635" t="s">
        <v>21</v>
      </c>
      <c r="F635" t="s">
        <v>22</v>
      </c>
      <c r="G635" s="2">
        <v>46043</v>
      </c>
      <c r="H635" s="2">
        <v>143080784210</v>
      </c>
      <c r="I635">
        <v>46043</v>
      </c>
      <c r="J635">
        <v>31.9</v>
      </c>
      <c r="K635">
        <v>1.94</v>
      </c>
      <c r="L635">
        <v>29.96</v>
      </c>
      <c r="M635" t="s">
        <v>25055</v>
      </c>
      <c r="N635" t="s">
        <v>30</v>
      </c>
      <c r="O635">
        <v>31.9</v>
      </c>
      <c r="P635" t="s">
        <v>24</v>
      </c>
      <c r="Q635" t="s">
        <v>24</v>
      </c>
      <c r="R635" t="s">
        <v>23818</v>
      </c>
      <c r="S635" t="s">
        <v>25</v>
      </c>
      <c r="T635" t="s">
        <v>26</v>
      </c>
    </row>
    <row r="636" spans="1:20" x14ac:dyDescent="0.3">
      <c r="A636" t="s">
        <v>25056</v>
      </c>
      <c r="B636" t="s">
        <v>19</v>
      </c>
      <c r="C636" t="s">
        <v>12278</v>
      </c>
      <c r="D636" t="s">
        <v>20</v>
      </c>
      <c r="E636" t="s">
        <v>21</v>
      </c>
      <c r="F636" t="s">
        <v>22</v>
      </c>
      <c r="G636" s="2">
        <v>46043</v>
      </c>
      <c r="H636" s="2">
        <v>143080784210</v>
      </c>
      <c r="I636">
        <v>46043</v>
      </c>
      <c r="J636">
        <v>67.95</v>
      </c>
      <c r="K636">
        <v>1.18</v>
      </c>
      <c r="L636">
        <v>66.77</v>
      </c>
      <c r="M636" t="s">
        <v>25057</v>
      </c>
      <c r="N636" t="s">
        <v>23</v>
      </c>
      <c r="O636">
        <v>67.95</v>
      </c>
      <c r="P636" t="s">
        <v>24</v>
      </c>
      <c r="Q636" t="s">
        <v>24</v>
      </c>
      <c r="R636" t="s">
        <v>23818</v>
      </c>
      <c r="S636" t="s">
        <v>25</v>
      </c>
      <c r="T636" t="s">
        <v>26</v>
      </c>
    </row>
    <row r="637" spans="1:20" x14ac:dyDescent="0.3">
      <c r="A637" t="s">
        <v>25058</v>
      </c>
      <c r="B637" t="s">
        <v>19</v>
      </c>
      <c r="C637" t="s">
        <v>16885</v>
      </c>
      <c r="D637" t="s">
        <v>27</v>
      </c>
      <c r="E637" t="s">
        <v>21</v>
      </c>
      <c r="F637" t="s">
        <v>22</v>
      </c>
      <c r="G637" s="2">
        <v>46043</v>
      </c>
      <c r="H637" s="2">
        <v>143080784210</v>
      </c>
      <c r="I637">
        <v>46043</v>
      </c>
      <c r="J637">
        <v>49.9</v>
      </c>
      <c r="K637">
        <v>0.95</v>
      </c>
      <c r="L637">
        <v>48.95</v>
      </c>
      <c r="M637" t="s">
        <v>25059</v>
      </c>
      <c r="N637" t="s">
        <v>23</v>
      </c>
      <c r="O637">
        <v>49.9</v>
      </c>
      <c r="P637" t="s">
        <v>24</v>
      </c>
      <c r="Q637" t="s">
        <v>24</v>
      </c>
      <c r="R637" t="s">
        <v>23818</v>
      </c>
      <c r="S637" t="s">
        <v>25</v>
      </c>
      <c r="T637" t="s">
        <v>26</v>
      </c>
    </row>
    <row r="638" spans="1:20" x14ac:dyDescent="0.3">
      <c r="A638" t="s">
        <v>25060</v>
      </c>
      <c r="B638" t="s">
        <v>19</v>
      </c>
      <c r="C638" t="s">
        <v>15417</v>
      </c>
      <c r="D638" t="s">
        <v>27</v>
      </c>
      <c r="E638" t="s">
        <v>21</v>
      </c>
      <c r="F638" t="s">
        <v>22</v>
      </c>
      <c r="G638" s="2">
        <v>46043</v>
      </c>
      <c r="H638" s="2">
        <v>143080784210</v>
      </c>
      <c r="I638">
        <v>46043</v>
      </c>
      <c r="J638">
        <v>126.9</v>
      </c>
      <c r="K638">
        <v>1.95</v>
      </c>
      <c r="L638">
        <v>124.95</v>
      </c>
      <c r="M638" t="s">
        <v>25061</v>
      </c>
      <c r="N638" t="s">
        <v>23</v>
      </c>
      <c r="O638">
        <v>126.9</v>
      </c>
      <c r="P638" t="s">
        <v>24</v>
      </c>
      <c r="Q638" t="s">
        <v>24</v>
      </c>
      <c r="R638" t="s">
        <v>23818</v>
      </c>
      <c r="S638" t="s">
        <v>25</v>
      </c>
      <c r="T638" t="s">
        <v>26</v>
      </c>
    </row>
    <row r="639" spans="1:20" x14ac:dyDescent="0.3">
      <c r="A639" t="s">
        <v>25062</v>
      </c>
      <c r="B639" t="s">
        <v>19</v>
      </c>
      <c r="C639" t="s">
        <v>10717</v>
      </c>
      <c r="D639" t="s">
        <v>27</v>
      </c>
      <c r="E639" t="s">
        <v>21</v>
      </c>
      <c r="F639" t="s">
        <v>22</v>
      </c>
      <c r="G639" s="2">
        <v>46043</v>
      </c>
      <c r="H639" s="2">
        <v>143080784210</v>
      </c>
      <c r="I639">
        <v>46043</v>
      </c>
      <c r="J639">
        <v>151.02000000000001</v>
      </c>
      <c r="K639">
        <v>2.2599999999999998</v>
      </c>
      <c r="L639">
        <v>148.76</v>
      </c>
      <c r="M639" t="s">
        <v>25063</v>
      </c>
      <c r="N639" t="s">
        <v>23</v>
      </c>
      <c r="O639">
        <v>151.02000000000001</v>
      </c>
      <c r="P639" t="s">
        <v>24</v>
      </c>
      <c r="Q639" t="s">
        <v>24</v>
      </c>
      <c r="R639" t="s">
        <v>23818</v>
      </c>
      <c r="S639" t="s">
        <v>25</v>
      </c>
      <c r="T639" t="s">
        <v>26</v>
      </c>
    </row>
    <row r="640" spans="1:20" x14ac:dyDescent="0.3">
      <c r="A640" t="s">
        <v>25064</v>
      </c>
      <c r="B640" t="s">
        <v>19</v>
      </c>
      <c r="C640" t="s">
        <v>17848</v>
      </c>
      <c r="D640" t="s">
        <v>20</v>
      </c>
      <c r="E640" t="s">
        <v>21</v>
      </c>
      <c r="F640" t="s">
        <v>22</v>
      </c>
      <c r="G640" s="2">
        <v>46043</v>
      </c>
      <c r="H640" s="2">
        <v>143080784210</v>
      </c>
      <c r="I640">
        <v>46043</v>
      </c>
      <c r="J640">
        <v>31.9</v>
      </c>
      <c r="K640">
        <v>0.71</v>
      </c>
      <c r="L640">
        <v>31.19</v>
      </c>
      <c r="M640" t="s">
        <v>25065</v>
      </c>
      <c r="N640" t="s">
        <v>23</v>
      </c>
      <c r="O640">
        <v>31.9</v>
      </c>
      <c r="P640" t="s">
        <v>24</v>
      </c>
      <c r="Q640" t="s">
        <v>24</v>
      </c>
      <c r="R640" t="s">
        <v>23818</v>
      </c>
      <c r="S640" t="s">
        <v>25</v>
      </c>
      <c r="T640" t="s">
        <v>26</v>
      </c>
    </row>
    <row r="641" spans="1:20" x14ac:dyDescent="0.3">
      <c r="A641" t="s">
        <v>25066</v>
      </c>
      <c r="B641" t="s">
        <v>19</v>
      </c>
      <c r="C641" t="s">
        <v>20547</v>
      </c>
      <c r="D641" t="s">
        <v>27</v>
      </c>
      <c r="E641" t="s">
        <v>21</v>
      </c>
      <c r="F641" t="s">
        <v>22</v>
      </c>
      <c r="G641" s="2">
        <v>46043</v>
      </c>
      <c r="H641" s="2">
        <v>143080784210</v>
      </c>
      <c r="I641">
        <v>46043</v>
      </c>
      <c r="J641">
        <v>44.9</v>
      </c>
      <c r="K641">
        <v>0.88</v>
      </c>
      <c r="L641">
        <v>44.02</v>
      </c>
      <c r="M641" t="s">
        <v>25067</v>
      </c>
      <c r="N641" t="s">
        <v>23</v>
      </c>
      <c r="O641">
        <v>44.9</v>
      </c>
      <c r="P641" t="s">
        <v>24</v>
      </c>
      <c r="Q641" t="s">
        <v>24</v>
      </c>
      <c r="R641" t="s">
        <v>23818</v>
      </c>
      <c r="S641" t="s">
        <v>25</v>
      </c>
      <c r="T641" t="s">
        <v>26</v>
      </c>
    </row>
    <row r="642" spans="1:20" x14ac:dyDescent="0.3">
      <c r="A642" t="s">
        <v>25068</v>
      </c>
      <c r="B642" t="s">
        <v>19</v>
      </c>
      <c r="C642" t="s">
        <v>11426</v>
      </c>
      <c r="D642" t="s">
        <v>29</v>
      </c>
      <c r="E642" t="s">
        <v>21</v>
      </c>
      <c r="F642" t="s">
        <v>22</v>
      </c>
      <c r="G642" s="2">
        <v>46043</v>
      </c>
      <c r="H642" s="2">
        <v>143080784210</v>
      </c>
      <c r="I642">
        <v>46043</v>
      </c>
      <c r="J642">
        <v>114.95</v>
      </c>
      <c r="K642">
        <v>6.09</v>
      </c>
      <c r="L642">
        <v>108.86</v>
      </c>
      <c r="M642" t="s">
        <v>25069</v>
      </c>
      <c r="N642" t="s">
        <v>30</v>
      </c>
      <c r="O642">
        <v>114.95</v>
      </c>
      <c r="P642" t="s">
        <v>24</v>
      </c>
      <c r="Q642" t="s">
        <v>24</v>
      </c>
      <c r="R642" t="s">
        <v>23818</v>
      </c>
      <c r="S642" t="s">
        <v>25</v>
      </c>
      <c r="T642" t="s">
        <v>26</v>
      </c>
    </row>
    <row r="643" spans="1:20" x14ac:dyDescent="0.3">
      <c r="A643" t="s">
        <v>25070</v>
      </c>
      <c r="B643" t="s">
        <v>19</v>
      </c>
      <c r="C643" t="s">
        <v>9829</v>
      </c>
      <c r="D643" t="s">
        <v>20</v>
      </c>
      <c r="E643" t="s">
        <v>21</v>
      </c>
      <c r="F643" t="s">
        <v>22</v>
      </c>
      <c r="G643" s="2">
        <v>46043</v>
      </c>
      <c r="H643" s="2">
        <v>143080784210</v>
      </c>
      <c r="I643">
        <v>46043</v>
      </c>
      <c r="J643">
        <v>59.31</v>
      </c>
      <c r="K643">
        <v>1.07</v>
      </c>
      <c r="L643">
        <v>58.24</v>
      </c>
      <c r="M643" t="s">
        <v>25071</v>
      </c>
      <c r="N643" t="s">
        <v>23</v>
      </c>
      <c r="O643">
        <v>59.31</v>
      </c>
      <c r="P643" t="s">
        <v>24</v>
      </c>
      <c r="Q643" t="s">
        <v>24</v>
      </c>
      <c r="R643" t="s">
        <v>23818</v>
      </c>
      <c r="S643" t="s">
        <v>25</v>
      </c>
      <c r="T643" t="s">
        <v>26</v>
      </c>
    </row>
    <row r="644" spans="1:20" x14ac:dyDescent="0.3">
      <c r="A644" t="s">
        <v>25072</v>
      </c>
      <c r="B644" t="s">
        <v>19</v>
      </c>
      <c r="C644" t="s">
        <v>11508</v>
      </c>
      <c r="D644" t="s">
        <v>27</v>
      </c>
      <c r="E644" t="s">
        <v>21</v>
      </c>
      <c r="F644" t="s">
        <v>22</v>
      </c>
      <c r="G644" s="2">
        <v>46043</v>
      </c>
      <c r="H644" s="2">
        <v>143080784210</v>
      </c>
      <c r="I644">
        <v>46043</v>
      </c>
      <c r="J644">
        <v>29.9</v>
      </c>
      <c r="K644">
        <v>0.69</v>
      </c>
      <c r="L644">
        <v>29.21</v>
      </c>
      <c r="M644" t="s">
        <v>25073</v>
      </c>
      <c r="N644" t="s">
        <v>23</v>
      </c>
      <c r="O644">
        <v>29.9</v>
      </c>
      <c r="P644" t="s">
        <v>24</v>
      </c>
      <c r="Q644" t="s">
        <v>24</v>
      </c>
      <c r="R644" t="s">
        <v>23818</v>
      </c>
      <c r="S644" t="s">
        <v>25</v>
      </c>
      <c r="T644" t="s">
        <v>26</v>
      </c>
    </row>
    <row r="645" spans="1:20" x14ac:dyDescent="0.3">
      <c r="A645" t="s">
        <v>25074</v>
      </c>
      <c r="B645" t="s">
        <v>19</v>
      </c>
      <c r="C645" t="s">
        <v>14347</v>
      </c>
      <c r="D645" t="s">
        <v>20</v>
      </c>
      <c r="E645" t="s">
        <v>21</v>
      </c>
      <c r="F645" t="s">
        <v>22</v>
      </c>
      <c r="G645" s="2">
        <v>46043</v>
      </c>
      <c r="H645" s="2">
        <v>143080784210</v>
      </c>
      <c r="I645">
        <v>46043</v>
      </c>
      <c r="J645">
        <v>122.22</v>
      </c>
      <c r="K645">
        <v>1.89</v>
      </c>
      <c r="L645">
        <v>120.33</v>
      </c>
      <c r="M645" t="s">
        <v>25075</v>
      </c>
      <c r="N645" t="s">
        <v>23</v>
      </c>
      <c r="O645">
        <v>122.22</v>
      </c>
      <c r="P645" t="s">
        <v>24</v>
      </c>
      <c r="Q645" t="s">
        <v>24</v>
      </c>
      <c r="R645" t="s">
        <v>23818</v>
      </c>
      <c r="S645" t="s">
        <v>25</v>
      </c>
      <c r="T645" t="s">
        <v>26</v>
      </c>
    </row>
    <row r="646" spans="1:20" x14ac:dyDescent="0.3">
      <c r="A646" t="s">
        <v>25076</v>
      </c>
      <c r="B646" t="s">
        <v>19</v>
      </c>
      <c r="C646" t="s">
        <v>17654</v>
      </c>
      <c r="D646" t="s">
        <v>29</v>
      </c>
      <c r="E646" t="s">
        <v>21</v>
      </c>
      <c r="F646" t="s">
        <v>22</v>
      </c>
      <c r="G646" s="2">
        <v>46043</v>
      </c>
      <c r="H646" s="2">
        <v>143080784210</v>
      </c>
      <c r="I646">
        <v>46043</v>
      </c>
      <c r="J646">
        <v>54.9</v>
      </c>
      <c r="K646">
        <v>3.09</v>
      </c>
      <c r="L646">
        <v>51.81</v>
      </c>
      <c r="M646" t="s">
        <v>25077</v>
      </c>
      <c r="N646" t="s">
        <v>30</v>
      </c>
      <c r="O646">
        <v>54.9</v>
      </c>
      <c r="P646" t="s">
        <v>24</v>
      </c>
      <c r="Q646" t="s">
        <v>24</v>
      </c>
      <c r="R646" t="s">
        <v>23818</v>
      </c>
      <c r="S646" t="s">
        <v>25</v>
      </c>
      <c r="T646" t="s">
        <v>26</v>
      </c>
    </row>
    <row r="647" spans="1:20" x14ac:dyDescent="0.3">
      <c r="A647" t="s">
        <v>25078</v>
      </c>
      <c r="B647" t="s">
        <v>19</v>
      </c>
      <c r="C647" t="s">
        <v>17683</v>
      </c>
      <c r="D647" t="s">
        <v>27</v>
      </c>
      <c r="E647" t="s">
        <v>21</v>
      </c>
      <c r="F647" t="s">
        <v>22</v>
      </c>
      <c r="G647" s="2">
        <v>46043</v>
      </c>
      <c r="H647" s="2">
        <v>143080784210</v>
      </c>
      <c r="I647">
        <v>46043</v>
      </c>
      <c r="J647">
        <v>53.46</v>
      </c>
      <c r="K647">
        <v>0.99</v>
      </c>
      <c r="L647">
        <v>52.47</v>
      </c>
      <c r="M647" t="s">
        <v>25079</v>
      </c>
      <c r="N647" t="s">
        <v>23</v>
      </c>
      <c r="O647">
        <v>53.46</v>
      </c>
      <c r="P647" t="s">
        <v>24</v>
      </c>
      <c r="Q647" t="s">
        <v>24</v>
      </c>
      <c r="R647" t="s">
        <v>23818</v>
      </c>
      <c r="S647" t="s">
        <v>25</v>
      </c>
      <c r="T647" t="s">
        <v>26</v>
      </c>
    </row>
    <row r="648" spans="1:20" x14ac:dyDescent="0.3">
      <c r="A648" t="s">
        <v>25080</v>
      </c>
      <c r="B648" t="s">
        <v>19</v>
      </c>
      <c r="C648" t="s">
        <v>19118</v>
      </c>
      <c r="D648" t="s">
        <v>27</v>
      </c>
      <c r="E648" t="s">
        <v>21</v>
      </c>
      <c r="F648" t="s">
        <v>22</v>
      </c>
      <c r="G648" s="2">
        <v>46043</v>
      </c>
      <c r="H648" s="2">
        <v>143080784210</v>
      </c>
      <c r="I648">
        <v>46043</v>
      </c>
      <c r="J648">
        <v>79.8</v>
      </c>
      <c r="K648">
        <v>1.34</v>
      </c>
      <c r="L648">
        <v>78.459999999999994</v>
      </c>
      <c r="M648" t="s">
        <v>25081</v>
      </c>
      <c r="N648" t="s">
        <v>23</v>
      </c>
      <c r="O648">
        <v>79.8</v>
      </c>
      <c r="P648" t="s">
        <v>24</v>
      </c>
      <c r="Q648" t="s">
        <v>24</v>
      </c>
      <c r="R648" t="s">
        <v>23818</v>
      </c>
      <c r="S648" t="s">
        <v>25</v>
      </c>
      <c r="T648" t="s">
        <v>26</v>
      </c>
    </row>
    <row r="649" spans="1:20" x14ac:dyDescent="0.3">
      <c r="A649" t="s">
        <v>25082</v>
      </c>
      <c r="B649" t="s">
        <v>19</v>
      </c>
      <c r="C649" t="s">
        <v>22693</v>
      </c>
      <c r="D649" t="s">
        <v>20</v>
      </c>
      <c r="E649" t="s">
        <v>21</v>
      </c>
      <c r="F649" t="s">
        <v>22</v>
      </c>
      <c r="G649" s="2">
        <v>46043</v>
      </c>
      <c r="H649" s="2">
        <v>143080784210</v>
      </c>
      <c r="I649">
        <v>46043</v>
      </c>
      <c r="J649">
        <v>62.85</v>
      </c>
      <c r="K649">
        <v>1.1200000000000001</v>
      </c>
      <c r="L649">
        <v>61.73</v>
      </c>
      <c r="M649" t="s">
        <v>25083</v>
      </c>
      <c r="N649" t="s">
        <v>23</v>
      </c>
      <c r="O649">
        <v>62.85</v>
      </c>
      <c r="P649" t="s">
        <v>24</v>
      </c>
      <c r="Q649" t="s">
        <v>24</v>
      </c>
      <c r="R649" t="s">
        <v>23818</v>
      </c>
      <c r="S649" t="s">
        <v>25</v>
      </c>
      <c r="T649" t="s">
        <v>26</v>
      </c>
    </row>
    <row r="650" spans="1:20" x14ac:dyDescent="0.3">
      <c r="A650" t="s">
        <v>25084</v>
      </c>
      <c r="B650" t="s">
        <v>19</v>
      </c>
      <c r="C650" t="s">
        <v>12837</v>
      </c>
      <c r="D650" t="s">
        <v>27</v>
      </c>
      <c r="E650" t="s">
        <v>21</v>
      </c>
      <c r="F650" t="s">
        <v>22</v>
      </c>
      <c r="G650" s="2">
        <v>46043</v>
      </c>
      <c r="H650" s="2">
        <v>143080784210</v>
      </c>
      <c r="I650">
        <v>46043</v>
      </c>
      <c r="J650">
        <v>17.899999999999999</v>
      </c>
      <c r="K650">
        <v>0.53</v>
      </c>
      <c r="L650">
        <v>17.37</v>
      </c>
      <c r="M650" t="s">
        <v>25085</v>
      </c>
      <c r="N650" t="s">
        <v>23</v>
      </c>
      <c r="O650">
        <v>17.899999999999999</v>
      </c>
      <c r="P650" t="s">
        <v>24</v>
      </c>
      <c r="Q650" t="s">
        <v>24</v>
      </c>
      <c r="R650" t="s">
        <v>23818</v>
      </c>
      <c r="S650" t="s">
        <v>25</v>
      </c>
      <c r="T650" t="s">
        <v>26</v>
      </c>
    </row>
    <row r="651" spans="1:20" x14ac:dyDescent="0.3">
      <c r="A651" t="s">
        <v>25086</v>
      </c>
      <c r="B651" t="s">
        <v>19</v>
      </c>
      <c r="C651" t="s">
        <v>10102</v>
      </c>
      <c r="D651" t="s">
        <v>27</v>
      </c>
      <c r="E651" t="s">
        <v>21</v>
      </c>
      <c r="F651" t="s">
        <v>22</v>
      </c>
      <c r="G651" s="2">
        <v>46043</v>
      </c>
      <c r="H651" s="2">
        <v>143080784210</v>
      </c>
      <c r="I651">
        <v>46043</v>
      </c>
      <c r="J651">
        <v>98.91</v>
      </c>
      <c r="K651">
        <v>1.59</v>
      </c>
      <c r="L651">
        <v>97.32</v>
      </c>
      <c r="M651" t="s">
        <v>25087</v>
      </c>
      <c r="N651" t="s">
        <v>23</v>
      </c>
      <c r="O651">
        <v>98.91</v>
      </c>
      <c r="P651" t="s">
        <v>24</v>
      </c>
      <c r="Q651" t="s">
        <v>24</v>
      </c>
      <c r="R651" t="s">
        <v>23818</v>
      </c>
      <c r="S651" t="s">
        <v>25</v>
      </c>
      <c r="T651" t="s">
        <v>26</v>
      </c>
    </row>
    <row r="652" spans="1:20" x14ac:dyDescent="0.3">
      <c r="A652" t="s">
        <v>25088</v>
      </c>
      <c r="B652" t="s">
        <v>19</v>
      </c>
      <c r="C652" t="s">
        <v>15668</v>
      </c>
      <c r="D652" t="s">
        <v>20</v>
      </c>
      <c r="E652" t="s">
        <v>21</v>
      </c>
      <c r="F652" t="s">
        <v>22</v>
      </c>
      <c r="G652" s="2">
        <v>46043</v>
      </c>
      <c r="H652" s="2">
        <v>143080784210</v>
      </c>
      <c r="I652">
        <v>46043</v>
      </c>
      <c r="J652">
        <v>70.92</v>
      </c>
      <c r="K652">
        <v>1.22</v>
      </c>
      <c r="L652">
        <v>69.7</v>
      </c>
      <c r="M652" t="s">
        <v>25089</v>
      </c>
      <c r="N652" t="s">
        <v>23</v>
      </c>
      <c r="O652">
        <v>70.92</v>
      </c>
      <c r="P652" t="s">
        <v>24</v>
      </c>
      <c r="Q652" t="s">
        <v>24</v>
      </c>
      <c r="R652" t="s">
        <v>23818</v>
      </c>
      <c r="S652" t="s">
        <v>25</v>
      </c>
      <c r="T652" t="s">
        <v>26</v>
      </c>
    </row>
    <row r="653" spans="1:20" x14ac:dyDescent="0.3">
      <c r="A653" t="s">
        <v>25090</v>
      </c>
      <c r="B653" t="s">
        <v>19</v>
      </c>
      <c r="C653" t="s">
        <v>15842</v>
      </c>
      <c r="D653" t="s">
        <v>29</v>
      </c>
      <c r="E653" t="s">
        <v>21</v>
      </c>
      <c r="F653" t="s">
        <v>22</v>
      </c>
      <c r="G653" s="2">
        <v>46043</v>
      </c>
      <c r="H653" s="2">
        <v>143080784210</v>
      </c>
      <c r="I653">
        <v>46043</v>
      </c>
      <c r="J653">
        <v>266.89999999999998</v>
      </c>
      <c r="K653">
        <v>13.67</v>
      </c>
      <c r="L653">
        <v>253.23</v>
      </c>
      <c r="M653" t="s">
        <v>25091</v>
      </c>
      <c r="N653" t="s">
        <v>30</v>
      </c>
      <c r="O653">
        <v>266.89999999999998</v>
      </c>
      <c r="P653" t="s">
        <v>24</v>
      </c>
      <c r="Q653" t="s">
        <v>24</v>
      </c>
      <c r="R653" t="s">
        <v>23818</v>
      </c>
      <c r="S653" t="s">
        <v>25</v>
      </c>
      <c r="T653" t="s">
        <v>26</v>
      </c>
    </row>
    <row r="654" spans="1:20" x14ac:dyDescent="0.3">
      <c r="A654" t="s">
        <v>25092</v>
      </c>
      <c r="B654" t="s">
        <v>19</v>
      </c>
      <c r="C654" t="s">
        <v>20976</v>
      </c>
      <c r="D654" t="s">
        <v>29</v>
      </c>
      <c r="E654" t="s">
        <v>21</v>
      </c>
      <c r="F654" t="s">
        <v>22</v>
      </c>
      <c r="G654" s="2">
        <v>46043</v>
      </c>
      <c r="H654" s="2">
        <v>143080784210</v>
      </c>
      <c r="I654">
        <v>46043</v>
      </c>
      <c r="J654">
        <v>24.9</v>
      </c>
      <c r="K654">
        <v>1.59</v>
      </c>
      <c r="L654">
        <v>23.31</v>
      </c>
      <c r="M654" t="s">
        <v>25093</v>
      </c>
      <c r="N654" t="s">
        <v>30</v>
      </c>
      <c r="O654">
        <v>24.9</v>
      </c>
      <c r="P654" t="s">
        <v>24</v>
      </c>
      <c r="Q654" t="s">
        <v>24</v>
      </c>
      <c r="R654" t="s">
        <v>23818</v>
      </c>
      <c r="S654" t="s">
        <v>25</v>
      </c>
      <c r="T654" t="s">
        <v>26</v>
      </c>
    </row>
    <row r="655" spans="1:20" x14ac:dyDescent="0.3">
      <c r="A655" t="s">
        <v>25094</v>
      </c>
      <c r="B655" t="s">
        <v>19</v>
      </c>
      <c r="C655" t="s">
        <v>18942</v>
      </c>
      <c r="D655" t="s">
        <v>27</v>
      </c>
      <c r="E655" t="s">
        <v>21</v>
      </c>
      <c r="F655" t="s">
        <v>22</v>
      </c>
      <c r="G655" s="2">
        <v>46043</v>
      </c>
      <c r="H655" s="2">
        <v>143080784210</v>
      </c>
      <c r="I655">
        <v>46043</v>
      </c>
      <c r="J655">
        <v>67.95</v>
      </c>
      <c r="K655">
        <v>1.18</v>
      </c>
      <c r="L655">
        <v>66.77</v>
      </c>
      <c r="M655" t="s">
        <v>25095</v>
      </c>
      <c r="N655" t="s">
        <v>23</v>
      </c>
      <c r="O655">
        <v>67.95</v>
      </c>
      <c r="P655" t="s">
        <v>24</v>
      </c>
      <c r="Q655" t="s">
        <v>24</v>
      </c>
      <c r="R655" t="s">
        <v>23818</v>
      </c>
      <c r="S655" t="s">
        <v>25</v>
      </c>
      <c r="T655" t="s">
        <v>26</v>
      </c>
    </row>
    <row r="656" spans="1:20" x14ac:dyDescent="0.3">
      <c r="A656" t="s">
        <v>25096</v>
      </c>
      <c r="B656" t="s">
        <v>19</v>
      </c>
      <c r="C656" t="s">
        <v>19843</v>
      </c>
      <c r="D656" t="s">
        <v>27</v>
      </c>
      <c r="E656" t="s">
        <v>21</v>
      </c>
      <c r="F656" t="s">
        <v>22</v>
      </c>
      <c r="G656" s="2">
        <v>46043</v>
      </c>
      <c r="H656" s="2">
        <v>143080784210</v>
      </c>
      <c r="I656">
        <v>46043</v>
      </c>
      <c r="J656">
        <v>67.41</v>
      </c>
      <c r="K656">
        <v>1.18</v>
      </c>
      <c r="L656">
        <v>66.23</v>
      </c>
      <c r="M656" t="s">
        <v>25097</v>
      </c>
      <c r="N656" t="s">
        <v>23</v>
      </c>
      <c r="O656">
        <v>67.41</v>
      </c>
      <c r="P656" t="s">
        <v>24</v>
      </c>
      <c r="Q656" t="s">
        <v>24</v>
      </c>
      <c r="R656" t="s">
        <v>23818</v>
      </c>
      <c r="S656" t="s">
        <v>25</v>
      </c>
      <c r="T656" t="s">
        <v>26</v>
      </c>
    </row>
    <row r="657" spans="1:20" x14ac:dyDescent="0.3">
      <c r="A657" t="s">
        <v>25098</v>
      </c>
      <c r="B657" t="s">
        <v>19</v>
      </c>
      <c r="C657" t="s">
        <v>11766</v>
      </c>
      <c r="D657" t="s">
        <v>27</v>
      </c>
      <c r="E657" t="s">
        <v>21</v>
      </c>
      <c r="F657" t="s">
        <v>22</v>
      </c>
      <c r="G657" s="2">
        <v>46043</v>
      </c>
      <c r="H657" s="2">
        <v>143080784210</v>
      </c>
      <c r="I657">
        <v>46043</v>
      </c>
      <c r="J657">
        <v>66.849999999999994</v>
      </c>
      <c r="K657">
        <v>1.17</v>
      </c>
      <c r="L657">
        <v>65.680000000000007</v>
      </c>
      <c r="M657" t="s">
        <v>25099</v>
      </c>
      <c r="N657" t="s">
        <v>23</v>
      </c>
      <c r="O657">
        <v>66.849999999999994</v>
      </c>
      <c r="P657" t="s">
        <v>24</v>
      </c>
      <c r="Q657" t="s">
        <v>24</v>
      </c>
      <c r="R657" t="s">
        <v>23818</v>
      </c>
      <c r="S657" t="s">
        <v>25</v>
      </c>
      <c r="T657" t="s">
        <v>26</v>
      </c>
    </row>
    <row r="658" spans="1:20" x14ac:dyDescent="0.3">
      <c r="A658" t="s">
        <v>25100</v>
      </c>
      <c r="B658" t="s">
        <v>19</v>
      </c>
      <c r="C658" t="s">
        <v>9130</v>
      </c>
      <c r="D658" t="s">
        <v>27</v>
      </c>
      <c r="E658" t="s">
        <v>21</v>
      </c>
      <c r="F658" t="s">
        <v>22</v>
      </c>
      <c r="G658" s="2">
        <v>46043</v>
      </c>
      <c r="H658" s="2">
        <v>143080784210</v>
      </c>
      <c r="I658">
        <v>46043</v>
      </c>
      <c r="J658">
        <v>176.85</v>
      </c>
      <c r="K658">
        <v>2.6</v>
      </c>
      <c r="L658">
        <v>174.25</v>
      </c>
      <c r="M658" t="s">
        <v>25101</v>
      </c>
      <c r="N658" t="s">
        <v>23</v>
      </c>
      <c r="O658">
        <v>176.85</v>
      </c>
      <c r="P658" t="s">
        <v>24</v>
      </c>
      <c r="Q658" t="s">
        <v>24</v>
      </c>
      <c r="R658" t="s">
        <v>23818</v>
      </c>
      <c r="S658" t="s">
        <v>25</v>
      </c>
      <c r="T658" t="s">
        <v>26</v>
      </c>
    </row>
    <row r="659" spans="1:20" x14ac:dyDescent="0.3">
      <c r="A659" t="s">
        <v>25102</v>
      </c>
      <c r="B659" t="s">
        <v>19</v>
      </c>
      <c r="C659" t="s">
        <v>18532</v>
      </c>
      <c r="D659" t="s">
        <v>27</v>
      </c>
      <c r="E659" t="s">
        <v>21</v>
      </c>
      <c r="F659" t="s">
        <v>22</v>
      </c>
      <c r="G659" s="2">
        <v>46043</v>
      </c>
      <c r="H659" s="2">
        <v>143080784210</v>
      </c>
      <c r="I659">
        <v>46043</v>
      </c>
      <c r="J659">
        <v>44.85</v>
      </c>
      <c r="K659">
        <v>0.88</v>
      </c>
      <c r="L659">
        <v>43.97</v>
      </c>
      <c r="M659" t="s">
        <v>25103</v>
      </c>
      <c r="N659" t="s">
        <v>23</v>
      </c>
      <c r="O659">
        <v>44.85</v>
      </c>
      <c r="P659" t="s">
        <v>24</v>
      </c>
      <c r="Q659" t="s">
        <v>24</v>
      </c>
      <c r="R659" t="s">
        <v>23818</v>
      </c>
      <c r="S659" t="s">
        <v>25</v>
      </c>
      <c r="T659" t="s">
        <v>26</v>
      </c>
    </row>
    <row r="660" spans="1:20" x14ac:dyDescent="0.3">
      <c r="A660" t="s">
        <v>25104</v>
      </c>
      <c r="B660" t="s">
        <v>19</v>
      </c>
      <c r="C660" t="s">
        <v>15564</v>
      </c>
      <c r="D660" t="s">
        <v>29</v>
      </c>
      <c r="E660" t="s">
        <v>21</v>
      </c>
      <c r="F660" t="s">
        <v>22</v>
      </c>
      <c r="G660" s="2">
        <v>46043</v>
      </c>
      <c r="H660" s="2">
        <v>143080784210</v>
      </c>
      <c r="I660">
        <v>46043</v>
      </c>
      <c r="J660">
        <v>37.9</v>
      </c>
      <c r="K660">
        <v>2.2400000000000002</v>
      </c>
      <c r="L660">
        <v>35.659999999999997</v>
      </c>
      <c r="M660" t="s">
        <v>25105</v>
      </c>
      <c r="N660" t="s">
        <v>30</v>
      </c>
      <c r="O660">
        <v>37.9</v>
      </c>
      <c r="P660" t="s">
        <v>24</v>
      </c>
      <c r="Q660" t="s">
        <v>24</v>
      </c>
      <c r="R660" t="s">
        <v>23818</v>
      </c>
      <c r="S660" t="s">
        <v>25</v>
      </c>
      <c r="T660" t="s">
        <v>26</v>
      </c>
    </row>
    <row r="661" spans="1:20" x14ac:dyDescent="0.3">
      <c r="A661" t="s">
        <v>25106</v>
      </c>
      <c r="B661" t="s">
        <v>19</v>
      </c>
      <c r="C661" t="s">
        <v>11433</v>
      </c>
      <c r="D661" t="s">
        <v>20</v>
      </c>
      <c r="E661" t="s">
        <v>21</v>
      </c>
      <c r="F661" t="s">
        <v>22</v>
      </c>
      <c r="G661" s="2">
        <v>46043</v>
      </c>
      <c r="H661" s="2">
        <v>143080784210</v>
      </c>
      <c r="I661">
        <v>46043</v>
      </c>
      <c r="J661">
        <v>67.95</v>
      </c>
      <c r="K661">
        <v>1.18</v>
      </c>
      <c r="L661">
        <v>66.77</v>
      </c>
      <c r="M661" t="s">
        <v>25107</v>
      </c>
      <c r="N661" t="s">
        <v>23</v>
      </c>
      <c r="O661">
        <v>67.95</v>
      </c>
      <c r="P661" t="s">
        <v>24</v>
      </c>
      <c r="Q661" t="s">
        <v>24</v>
      </c>
      <c r="R661" t="s">
        <v>23818</v>
      </c>
      <c r="S661" t="s">
        <v>25</v>
      </c>
      <c r="T661" t="s">
        <v>26</v>
      </c>
    </row>
    <row r="662" spans="1:20" x14ac:dyDescent="0.3">
      <c r="A662" t="s">
        <v>25108</v>
      </c>
      <c r="B662" t="s">
        <v>19</v>
      </c>
      <c r="C662" t="s">
        <v>12397</v>
      </c>
      <c r="D662" t="s">
        <v>20</v>
      </c>
      <c r="E662" t="s">
        <v>21</v>
      </c>
      <c r="F662" t="s">
        <v>22</v>
      </c>
      <c r="G662" s="2">
        <v>46043</v>
      </c>
      <c r="H662" s="2">
        <v>143080784210</v>
      </c>
      <c r="I662">
        <v>46043</v>
      </c>
      <c r="J662">
        <v>116.55</v>
      </c>
      <c r="K662">
        <v>1.82</v>
      </c>
      <c r="L662">
        <v>114.73</v>
      </c>
      <c r="M662" t="s">
        <v>25109</v>
      </c>
      <c r="N662" t="s">
        <v>23</v>
      </c>
      <c r="O662">
        <v>116.55</v>
      </c>
      <c r="P662" t="s">
        <v>24</v>
      </c>
      <c r="Q662" t="s">
        <v>24</v>
      </c>
      <c r="R662" t="s">
        <v>23818</v>
      </c>
      <c r="S662" t="s">
        <v>25</v>
      </c>
      <c r="T662" t="s">
        <v>26</v>
      </c>
    </row>
    <row r="663" spans="1:20" x14ac:dyDescent="0.3">
      <c r="A663" t="s">
        <v>25110</v>
      </c>
      <c r="B663" t="s">
        <v>19</v>
      </c>
      <c r="C663" t="s">
        <v>13045</v>
      </c>
      <c r="D663" t="s">
        <v>27</v>
      </c>
      <c r="E663" t="s">
        <v>21</v>
      </c>
      <c r="F663" t="s">
        <v>22</v>
      </c>
      <c r="G663" s="2">
        <v>46043</v>
      </c>
      <c r="H663" s="2">
        <v>143080784210</v>
      </c>
      <c r="I663">
        <v>46043</v>
      </c>
      <c r="J663">
        <v>91.71</v>
      </c>
      <c r="K663">
        <v>1.49</v>
      </c>
      <c r="L663">
        <v>90.22</v>
      </c>
      <c r="M663" t="s">
        <v>25111</v>
      </c>
      <c r="N663" t="s">
        <v>23</v>
      </c>
      <c r="O663">
        <v>91.71</v>
      </c>
      <c r="P663" t="s">
        <v>24</v>
      </c>
      <c r="Q663" t="s">
        <v>24</v>
      </c>
      <c r="R663" t="s">
        <v>23818</v>
      </c>
      <c r="S663" t="s">
        <v>25</v>
      </c>
      <c r="T663" t="s">
        <v>26</v>
      </c>
    </row>
    <row r="664" spans="1:20" x14ac:dyDescent="0.3">
      <c r="A664" t="s">
        <v>25112</v>
      </c>
      <c r="B664" t="s">
        <v>19</v>
      </c>
      <c r="C664" t="s">
        <v>16791</v>
      </c>
      <c r="D664" t="s">
        <v>29</v>
      </c>
      <c r="E664" t="s">
        <v>21</v>
      </c>
      <c r="F664" t="s">
        <v>22</v>
      </c>
      <c r="G664" s="2">
        <v>46043</v>
      </c>
      <c r="H664" s="2">
        <v>143080784210</v>
      </c>
      <c r="I664">
        <v>46043</v>
      </c>
      <c r="J664">
        <v>88.97</v>
      </c>
      <c r="K664">
        <v>4.79</v>
      </c>
      <c r="L664">
        <v>84.18</v>
      </c>
      <c r="M664" t="s">
        <v>25113</v>
      </c>
      <c r="N664" t="s">
        <v>30</v>
      </c>
      <c r="O664">
        <v>88.97</v>
      </c>
      <c r="P664" t="s">
        <v>24</v>
      </c>
      <c r="Q664" t="s">
        <v>24</v>
      </c>
      <c r="R664" t="s">
        <v>23818</v>
      </c>
      <c r="S664" t="s">
        <v>25</v>
      </c>
      <c r="T664" t="s">
        <v>26</v>
      </c>
    </row>
    <row r="665" spans="1:20" x14ac:dyDescent="0.3">
      <c r="A665" t="s">
        <v>25114</v>
      </c>
      <c r="B665" t="s">
        <v>19</v>
      </c>
      <c r="C665" t="s">
        <v>17876</v>
      </c>
      <c r="D665" t="s">
        <v>20</v>
      </c>
      <c r="E665" t="s">
        <v>21</v>
      </c>
      <c r="F665" t="s">
        <v>22</v>
      </c>
      <c r="G665" s="2">
        <v>46043</v>
      </c>
      <c r="H665" s="2">
        <v>143080784210</v>
      </c>
      <c r="I665">
        <v>46043</v>
      </c>
      <c r="J665">
        <v>17.899999999999999</v>
      </c>
      <c r="K665">
        <v>0.53</v>
      </c>
      <c r="L665">
        <v>17.37</v>
      </c>
      <c r="M665" t="s">
        <v>25115</v>
      </c>
      <c r="N665" t="s">
        <v>23</v>
      </c>
      <c r="O665">
        <v>17.899999999999999</v>
      </c>
      <c r="P665" t="s">
        <v>24</v>
      </c>
      <c r="Q665" t="s">
        <v>24</v>
      </c>
      <c r="R665" t="s">
        <v>23818</v>
      </c>
      <c r="S665" t="s">
        <v>25</v>
      </c>
      <c r="T665" t="s">
        <v>26</v>
      </c>
    </row>
    <row r="666" spans="1:20" x14ac:dyDescent="0.3">
      <c r="A666" t="s">
        <v>25116</v>
      </c>
      <c r="B666" t="s">
        <v>19</v>
      </c>
      <c r="C666" t="s">
        <v>20251</v>
      </c>
      <c r="D666" t="s">
        <v>27</v>
      </c>
      <c r="E666" t="s">
        <v>21</v>
      </c>
      <c r="F666" t="s">
        <v>22</v>
      </c>
      <c r="G666" s="2">
        <v>46043</v>
      </c>
      <c r="H666" s="2">
        <v>143080784210</v>
      </c>
      <c r="I666">
        <v>46043</v>
      </c>
      <c r="J666">
        <v>40.86</v>
      </c>
      <c r="K666">
        <v>0.83</v>
      </c>
      <c r="L666">
        <v>40.03</v>
      </c>
      <c r="M666" t="s">
        <v>25117</v>
      </c>
      <c r="N666" t="s">
        <v>23</v>
      </c>
      <c r="O666">
        <v>40.86</v>
      </c>
      <c r="P666" t="s">
        <v>24</v>
      </c>
      <c r="Q666" t="s">
        <v>24</v>
      </c>
      <c r="R666" t="s">
        <v>23818</v>
      </c>
      <c r="S666" t="s">
        <v>25</v>
      </c>
      <c r="T666" t="s">
        <v>26</v>
      </c>
    </row>
    <row r="667" spans="1:20" x14ac:dyDescent="0.3">
      <c r="A667" t="s">
        <v>25118</v>
      </c>
      <c r="B667" t="s">
        <v>19</v>
      </c>
      <c r="C667" t="s">
        <v>11243</v>
      </c>
      <c r="D667" t="s">
        <v>27</v>
      </c>
      <c r="E667" t="s">
        <v>21</v>
      </c>
      <c r="F667" t="s">
        <v>22</v>
      </c>
      <c r="G667" s="2">
        <v>46043</v>
      </c>
      <c r="H667" s="2">
        <v>143080784210</v>
      </c>
      <c r="I667">
        <v>46043</v>
      </c>
      <c r="J667">
        <v>59.85</v>
      </c>
      <c r="K667">
        <v>1.08</v>
      </c>
      <c r="L667">
        <v>58.77</v>
      </c>
      <c r="M667" t="s">
        <v>25119</v>
      </c>
      <c r="N667" t="s">
        <v>23</v>
      </c>
      <c r="O667">
        <v>59.85</v>
      </c>
      <c r="P667" t="s">
        <v>24</v>
      </c>
      <c r="Q667" t="s">
        <v>24</v>
      </c>
      <c r="R667" t="s">
        <v>23818</v>
      </c>
      <c r="S667" t="s">
        <v>25</v>
      </c>
      <c r="T667" t="s">
        <v>26</v>
      </c>
    </row>
    <row r="668" spans="1:20" x14ac:dyDescent="0.3">
      <c r="A668" t="s">
        <v>25120</v>
      </c>
      <c r="B668" t="s">
        <v>19</v>
      </c>
      <c r="C668" t="s">
        <v>8972</v>
      </c>
      <c r="D668" t="s">
        <v>27</v>
      </c>
      <c r="E668" t="s">
        <v>21</v>
      </c>
      <c r="F668" t="s">
        <v>22</v>
      </c>
      <c r="G668" s="2">
        <v>46043</v>
      </c>
      <c r="H668" s="2">
        <v>143080784210</v>
      </c>
      <c r="I668">
        <v>46043</v>
      </c>
      <c r="J668">
        <v>229.9</v>
      </c>
      <c r="K668">
        <v>5.59</v>
      </c>
      <c r="L668">
        <v>224.31</v>
      </c>
      <c r="M668" t="s">
        <v>25121</v>
      </c>
      <c r="N668" t="s">
        <v>23</v>
      </c>
      <c r="O668">
        <v>229.9</v>
      </c>
      <c r="P668" t="s">
        <v>24</v>
      </c>
      <c r="Q668" t="s">
        <v>24</v>
      </c>
      <c r="R668" t="s">
        <v>23818</v>
      </c>
      <c r="S668" t="s">
        <v>25</v>
      </c>
      <c r="T668" t="s">
        <v>26</v>
      </c>
    </row>
    <row r="669" spans="1:20" x14ac:dyDescent="0.3">
      <c r="A669" t="s">
        <v>25122</v>
      </c>
      <c r="B669" t="s">
        <v>19</v>
      </c>
      <c r="C669" t="s">
        <v>9902</v>
      </c>
      <c r="D669" t="s">
        <v>27</v>
      </c>
      <c r="E669" t="s">
        <v>21</v>
      </c>
      <c r="F669" t="s">
        <v>22</v>
      </c>
      <c r="G669" s="2">
        <v>46043</v>
      </c>
      <c r="H669" s="2">
        <v>143080784210</v>
      </c>
      <c r="I669">
        <v>46043</v>
      </c>
      <c r="J669">
        <v>24.9</v>
      </c>
      <c r="K669">
        <v>0.62</v>
      </c>
      <c r="L669">
        <v>24.28</v>
      </c>
      <c r="M669" t="s">
        <v>25123</v>
      </c>
      <c r="N669" t="s">
        <v>23</v>
      </c>
      <c r="O669">
        <v>24.9</v>
      </c>
      <c r="P669" t="s">
        <v>24</v>
      </c>
      <c r="Q669" t="s">
        <v>24</v>
      </c>
      <c r="R669" t="s">
        <v>23818</v>
      </c>
      <c r="S669" t="s">
        <v>25</v>
      </c>
      <c r="T669" t="s">
        <v>26</v>
      </c>
    </row>
    <row r="670" spans="1:20" x14ac:dyDescent="0.3">
      <c r="A670" t="s">
        <v>25124</v>
      </c>
      <c r="B670" t="s">
        <v>19</v>
      </c>
      <c r="C670" t="s">
        <v>13298</v>
      </c>
      <c r="D670" t="s">
        <v>27</v>
      </c>
      <c r="E670" t="s">
        <v>21</v>
      </c>
      <c r="F670" t="s">
        <v>22</v>
      </c>
      <c r="G670" s="2">
        <v>46043</v>
      </c>
      <c r="H670" s="2">
        <v>143080784210</v>
      </c>
      <c r="I670">
        <v>46043</v>
      </c>
      <c r="J670">
        <v>117.9</v>
      </c>
      <c r="K670">
        <v>1.83</v>
      </c>
      <c r="L670">
        <v>116.07</v>
      </c>
      <c r="M670" t="s">
        <v>25125</v>
      </c>
      <c r="N670" t="s">
        <v>23</v>
      </c>
      <c r="O670">
        <v>117.9</v>
      </c>
      <c r="P670" t="s">
        <v>24</v>
      </c>
      <c r="Q670" t="s">
        <v>24</v>
      </c>
      <c r="R670" t="s">
        <v>23818</v>
      </c>
      <c r="S670" t="s">
        <v>25</v>
      </c>
      <c r="T670" t="s">
        <v>26</v>
      </c>
    </row>
    <row r="671" spans="1:20" x14ac:dyDescent="0.3">
      <c r="A671" t="s">
        <v>25126</v>
      </c>
      <c r="B671" t="s">
        <v>19</v>
      </c>
      <c r="C671" t="s">
        <v>14997</v>
      </c>
      <c r="D671" t="s">
        <v>27</v>
      </c>
      <c r="E671" t="s">
        <v>21</v>
      </c>
      <c r="F671" t="s">
        <v>22</v>
      </c>
      <c r="G671" s="2">
        <v>46043</v>
      </c>
      <c r="H671" s="2">
        <v>143080784210</v>
      </c>
      <c r="I671">
        <v>46043</v>
      </c>
      <c r="J671">
        <v>503.87</v>
      </c>
      <c r="K671">
        <v>6.85</v>
      </c>
      <c r="L671">
        <v>497.02</v>
      </c>
      <c r="M671" t="s">
        <v>25127</v>
      </c>
      <c r="N671" t="s">
        <v>23</v>
      </c>
      <c r="O671">
        <v>503.87</v>
      </c>
      <c r="P671" t="s">
        <v>24</v>
      </c>
      <c r="Q671" t="s">
        <v>24</v>
      </c>
      <c r="R671" t="s">
        <v>23818</v>
      </c>
      <c r="S671" t="s">
        <v>25</v>
      </c>
      <c r="T671" t="s">
        <v>26</v>
      </c>
    </row>
    <row r="672" spans="1:20" x14ac:dyDescent="0.3">
      <c r="A672" t="s">
        <v>25128</v>
      </c>
      <c r="B672" t="s">
        <v>19</v>
      </c>
      <c r="C672" t="s">
        <v>22589</v>
      </c>
      <c r="D672" t="s">
        <v>27</v>
      </c>
      <c r="E672" t="s">
        <v>21</v>
      </c>
      <c r="F672" t="s">
        <v>22</v>
      </c>
      <c r="G672" s="2">
        <v>46043</v>
      </c>
      <c r="H672" s="2">
        <v>143080784210</v>
      </c>
      <c r="I672">
        <v>46043</v>
      </c>
      <c r="J672">
        <v>65.569999999999993</v>
      </c>
      <c r="K672">
        <v>1.1499999999999999</v>
      </c>
      <c r="L672">
        <v>64.42</v>
      </c>
      <c r="M672" t="s">
        <v>25129</v>
      </c>
      <c r="N672" t="s">
        <v>23</v>
      </c>
      <c r="O672">
        <v>65.569999999999993</v>
      </c>
      <c r="P672" t="s">
        <v>24</v>
      </c>
      <c r="Q672" t="s">
        <v>24</v>
      </c>
      <c r="R672" t="s">
        <v>23818</v>
      </c>
      <c r="S672" t="s">
        <v>25</v>
      </c>
      <c r="T672" t="s">
        <v>26</v>
      </c>
    </row>
    <row r="673" spans="1:20" x14ac:dyDescent="0.3">
      <c r="A673" t="s">
        <v>25130</v>
      </c>
      <c r="B673" t="s">
        <v>19</v>
      </c>
      <c r="C673" t="s">
        <v>9596</v>
      </c>
      <c r="D673" t="s">
        <v>20</v>
      </c>
      <c r="E673" t="s">
        <v>21</v>
      </c>
      <c r="F673" t="s">
        <v>22</v>
      </c>
      <c r="G673" s="2">
        <v>46043</v>
      </c>
      <c r="H673" s="2">
        <v>143080784210</v>
      </c>
      <c r="I673">
        <v>46043</v>
      </c>
      <c r="J673">
        <v>88.02</v>
      </c>
      <c r="K673">
        <v>1.44</v>
      </c>
      <c r="L673">
        <v>86.58</v>
      </c>
      <c r="M673" t="s">
        <v>25131</v>
      </c>
      <c r="N673" t="s">
        <v>23</v>
      </c>
      <c r="O673">
        <v>88.02</v>
      </c>
      <c r="P673" t="s">
        <v>24</v>
      </c>
      <c r="Q673" t="s">
        <v>24</v>
      </c>
      <c r="R673" t="s">
        <v>23818</v>
      </c>
      <c r="S673" t="s">
        <v>25</v>
      </c>
      <c r="T673" t="s">
        <v>26</v>
      </c>
    </row>
    <row r="674" spans="1:20" x14ac:dyDescent="0.3">
      <c r="A674" t="s">
        <v>25132</v>
      </c>
      <c r="B674" t="s">
        <v>19</v>
      </c>
      <c r="C674" t="s">
        <v>13037</v>
      </c>
      <c r="D674" t="s">
        <v>27</v>
      </c>
      <c r="E674" t="s">
        <v>21</v>
      </c>
      <c r="F674" t="s">
        <v>22</v>
      </c>
      <c r="G674" s="2">
        <v>46043</v>
      </c>
      <c r="H674" s="2">
        <v>143080784210</v>
      </c>
      <c r="I674">
        <v>46043</v>
      </c>
      <c r="J674">
        <v>24.9</v>
      </c>
      <c r="K674">
        <v>0.62</v>
      </c>
      <c r="L674">
        <v>24.28</v>
      </c>
      <c r="M674" t="s">
        <v>25133</v>
      </c>
      <c r="N674" t="s">
        <v>23</v>
      </c>
      <c r="O674">
        <v>24.9</v>
      </c>
      <c r="P674" t="s">
        <v>24</v>
      </c>
      <c r="Q674" t="s">
        <v>24</v>
      </c>
      <c r="R674" t="s">
        <v>23818</v>
      </c>
      <c r="S674" t="s">
        <v>25</v>
      </c>
      <c r="T674" t="s">
        <v>26</v>
      </c>
    </row>
    <row r="675" spans="1:20" x14ac:dyDescent="0.3">
      <c r="A675" t="s">
        <v>25134</v>
      </c>
      <c r="B675" t="s">
        <v>19</v>
      </c>
      <c r="C675" t="s">
        <v>14863</v>
      </c>
      <c r="D675" t="s">
        <v>27</v>
      </c>
      <c r="E675" t="s">
        <v>21</v>
      </c>
      <c r="F675" t="s">
        <v>22</v>
      </c>
      <c r="G675" s="2">
        <v>46043</v>
      </c>
      <c r="H675" s="2">
        <v>143080784210</v>
      </c>
      <c r="I675">
        <v>46043</v>
      </c>
      <c r="J675">
        <v>24.9</v>
      </c>
      <c r="K675">
        <v>0.62</v>
      </c>
      <c r="L675">
        <v>24.28</v>
      </c>
      <c r="M675" t="s">
        <v>25135</v>
      </c>
      <c r="N675" t="s">
        <v>23</v>
      </c>
      <c r="O675">
        <v>24.9</v>
      </c>
      <c r="P675" t="s">
        <v>24</v>
      </c>
      <c r="Q675" t="s">
        <v>24</v>
      </c>
      <c r="R675" t="s">
        <v>23818</v>
      </c>
      <c r="S675" t="s">
        <v>25</v>
      </c>
      <c r="T675" t="s">
        <v>26</v>
      </c>
    </row>
    <row r="676" spans="1:20" x14ac:dyDescent="0.3">
      <c r="A676" t="s">
        <v>25136</v>
      </c>
      <c r="B676" t="s">
        <v>19</v>
      </c>
      <c r="C676" t="s">
        <v>10956</v>
      </c>
      <c r="D676" t="s">
        <v>20</v>
      </c>
      <c r="E676" t="s">
        <v>21</v>
      </c>
      <c r="F676" t="s">
        <v>22</v>
      </c>
      <c r="G676" s="2">
        <v>46043</v>
      </c>
      <c r="H676" s="2">
        <v>143080784210</v>
      </c>
      <c r="I676">
        <v>46043</v>
      </c>
      <c r="J676">
        <v>210.85</v>
      </c>
      <c r="K676">
        <v>3.04</v>
      </c>
      <c r="L676">
        <v>207.81</v>
      </c>
      <c r="M676" t="s">
        <v>25137</v>
      </c>
      <c r="N676" t="s">
        <v>23</v>
      </c>
      <c r="O676">
        <v>210.85</v>
      </c>
      <c r="P676" t="s">
        <v>24</v>
      </c>
      <c r="Q676" t="s">
        <v>24</v>
      </c>
      <c r="R676" t="s">
        <v>23818</v>
      </c>
      <c r="S676" t="s">
        <v>25</v>
      </c>
      <c r="T676" t="s">
        <v>26</v>
      </c>
    </row>
    <row r="677" spans="1:20" x14ac:dyDescent="0.3">
      <c r="A677" t="s">
        <v>25138</v>
      </c>
      <c r="B677" t="s">
        <v>19</v>
      </c>
      <c r="C677" t="s">
        <v>15820</v>
      </c>
      <c r="D677" t="s">
        <v>20</v>
      </c>
      <c r="E677" t="s">
        <v>21</v>
      </c>
      <c r="F677" t="s">
        <v>22</v>
      </c>
      <c r="G677" s="2">
        <v>46043</v>
      </c>
      <c r="H677" s="2">
        <v>143080784210</v>
      </c>
      <c r="I677">
        <v>46043</v>
      </c>
      <c r="J677">
        <v>156.85</v>
      </c>
      <c r="K677">
        <v>2.34</v>
      </c>
      <c r="L677">
        <v>154.51</v>
      </c>
      <c r="M677" t="s">
        <v>25139</v>
      </c>
      <c r="N677" t="s">
        <v>23</v>
      </c>
      <c r="O677">
        <v>156.85</v>
      </c>
      <c r="P677" t="s">
        <v>24</v>
      </c>
      <c r="Q677" t="s">
        <v>24</v>
      </c>
      <c r="R677" t="s">
        <v>23818</v>
      </c>
      <c r="S677" t="s">
        <v>25</v>
      </c>
      <c r="T677" t="s">
        <v>26</v>
      </c>
    </row>
    <row r="678" spans="1:20" x14ac:dyDescent="0.3">
      <c r="A678" t="s">
        <v>25140</v>
      </c>
      <c r="B678" t="s">
        <v>19</v>
      </c>
      <c r="C678" t="s">
        <v>21268</v>
      </c>
      <c r="D678" t="s">
        <v>20</v>
      </c>
      <c r="E678" t="s">
        <v>21</v>
      </c>
      <c r="F678" t="s">
        <v>22</v>
      </c>
      <c r="G678" s="2">
        <v>46043</v>
      </c>
      <c r="H678" s="2">
        <v>143080784210</v>
      </c>
      <c r="I678">
        <v>46043</v>
      </c>
      <c r="J678">
        <v>258.60000000000002</v>
      </c>
      <c r="K678">
        <v>3.66</v>
      </c>
      <c r="L678">
        <v>254.94</v>
      </c>
      <c r="M678" t="s">
        <v>25141</v>
      </c>
      <c r="N678" t="s">
        <v>23</v>
      </c>
      <c r="O678">
        <v>258.60000000000002</v>
      </c>
      <c r="P678" t="s">
        <v>24</v>
      </c>
      <c r="Q678" t="s">
        <v>24</v>
      </c>
      <c r="R678" t="s">
        <v>23818</v>
      </c>
      <c r="S678" t="s">
        <v>25</v>
      </c>
      <c r="T678" t="s">
        <v>26</v>
      </c>
    </row>
    <row r="679" spans="1:20" x14ac:dyDescent="0.3">
      <c r="A679" t="s">
        <v>25142</v>
      </c>
      <c r="B679" t="s">
        <v>19</v>
      </c>
      <c r="C679" t="s">
        <v>17947</v>
      </c>
      <c r="D679" t="s">
        <v>20</v>
      </c>
      <c r="E679" t="s">
        <v>21</v>
      </c>
      <c r="F679" t="s">
        <v>22</v>
      </c>
      <c r="G679" s="2">
        <v>46043</v>
      </c>
      <c r="H679" s="2">
        <v>143080784210</v>
      </c>
      <c r="I679">
        <v>46043</v>
      </c>
      <c r="J679">
        <v>58.95</v>
      </c>
      <c r="K679">
        <v>1.07</v>
      </c>
      <c r="L679">
        <v>57.88</v>
      </c>
      <c r="M679" t="s">
        <v>25143</v>
      </c>
      <c r="N679" t="s">
        <v>23</v>
      </c>
      <c r="O679">
        <v>58.95</v>
      </c>
      <c r="P679" t="s">
        <v>24</v>
      </c>
      <c r="Q679" t="s">
        <v>24</v>
      </c>
      <c r="R679" t="s">
        <v>23818</v>
      </c>
      <c r="S679" t="s">
        <v>25</v>
      </c>
      <c r="T679" t="s">
        <v>26</v>
      </c>
    </row>
    <row r="680" spans="1:20" x14ac:dyDescent="0.3">
      <c r="A680" t="s">
        <v>25144</v>
      </c>
      <c r="B680" t="s">
        <v>19</v>
      </c>
      <c r="C680" t="s">
        <v>11886</v>
      </c>
      <c r="D680" t="s">
        <v>27</v>
      </c>
      <c r="E680" t="s">
        <v>21</v>
      </c>
      <c r="F680" t="s">
        <v>22</v>
      </c>
      <c r="G680" s="2">
        <v>46043</v>
      </c>
      <c r="H680" s="2">
        <v>143080784210</v>
      </c>
      <c r="I680">
        <v>46043</v>
      </c>
      <c r="J680">
        <v>98.75</v>
      </c>
      <c r="K680">
        <v>1.58</v>
      </c>
      <c r="L680">
        <v>97.17</v>
      </c>
      <c r="M680" t="s">
        <v>25145</v>
      </c>
      <c r="N680" t="s">
        <v>23</v>
      </c>
      <c r="O680">
        <v>98.75</v>
      </c>
      <c r="P680" t="s">
        <v>24</v>
      </c>
      <c r="Q680" t="s">
        <v>24</v>
      </c>
      <c r="R680" t="s">
        <v>23818</v>
      </c>
      <c r="S680" t="s">
        <v>25</v>
      </c>
      <c r="T680" t="s">
        <v>26</v>
      </c>
    </row>
    <row r="681" spans="1:20" x14ac:dyDescent="0.3">
      <c r="A681" t="s">
        <v>25146</v>
      </c>
      <c r="B681" t="s">
        <v>28</v>
      </c>
      <c r="C681" t="s">
        <v>15969</v>
      </c>
      <c r="D681" t="s">
        <v>27</v>
      </c>
      <c r="E681" t="s">
        <v>21</v>
      </c>
      <c r="F681" t="s">
        <v>22</v>
      </c>
      <c r="G681" s="2">
        <v>46043</v>
      </c>
      <c r="H681" s="2">
        <v>143080784210</v>
      </c>
      <c r="I681">
        <v>46043</v>
      </c>
      <c r="J681">
        <v>-37.9</v>
      </c>
      <c r="K681">
        <v>0</v>
      </c>
      <c r="L681">
        <v>-37.9</v>
      </c>
      <c r="M681" t="s">
        <v>25147</v>
      </c>
      <c r="N681" t="s">
        <v>23</v>
      </c>
      <c r="O681">
        <v>37.9</v>
      </c>
      <c r="P681" t="s">
        <v>24</v>
      </c>
      <c r="Q681" t="s">
        <v>24</v>
      </c>
      <c r="R681" t="s">
        <v>23818</v>
      </c>
      <c r="S681" t="s">
        <v>25</v>
      </c>
      <c r="T681" t="s">
        <v>26</v>
      </c>
    </row>
    <row r="682" spans="1:20" x14ac:dyDescent="0.3">
      <c r="A682" t="s">
        <v>25148</v>
      </c>
      <c r="B682" t="s">
        <v>19</v>
      </c>
      <c r="C682" t="s">
        <v>15969</v>
      </c>
      <c r="D682" t="s">
        <v>27</v>
      </c>
      <c r="E682" t="s">
        <v>21</v>
      </c>
      <c r="F682" t="s">
        <v>22</v>
      </c>
      <c r="G682" s="2">
        <v>46043</v>
      </c>
      <c r="H682" s="2">
        <v>143080784210</v>
      </c>
      <c r="I682">
        <v>46043</v>
      </c>
      <c r="J682">
        <v>37.9</v>
      </c>
      <c r="K682">
        <v>0.79</v>
      </c>
      <c r="L682">
        <v>37.11</v>
      </c>
      <c r="M682" t="s">
        <v>25147</v>
      </c>
      <c r="N682" t="s">
        <v>23</v>
      </c>
      <c r="O682">
        <v>37.9</v>
      </c>
      <c r="P682" t="s">
        <v>24</v>
      </c>
      <c r="Q682" t="s">
        <v>24</v>
      </c>
      <c r="R682" t="s">
        <v>23818</v>
      </c>
      <c r="S682" t="s">
        <v>25</v>
      </c>
      <c r="T682" t="s">
        <v>26</v>
      </c>
    </row>
    <row r="683" spans="1:20" x14ac:dyDescent="0.3">
      <c r="A683" t="s">
        <v>25149</v>
      </c>
      <c r="B683" t="s">
        <v>19</v>
      </c>
      <c r="C683" t="s">
        <v>22153</v>
      </c>
      <c r="D683" t="s">
        <v>20</v>
      </c>
      <c r="E683" t="s">
        <v>21</v>
      </c>
      <c r="F683" t="s">
        <v>22</v>
      </c>
      <c r="G683" s="2">
        <v>46043</v>
      </c>
      <c r="H683" s="2">
        <v>143080784210</v>
      </c>
      <c r="I683">
        <v>46043</v>
      </c>
      <c r="J683">
        <v>159.94999999999999</v>
      </c>
      <c r="K683">
        <v>2.38</v>
      </c>
      <c r="L683">
        <v>157.57</v>
      </c>
      <c r="M683" t="s">
        <v>25150</v>
      </c>
      <c r="N683" t="s">
        <v>23</v>
      </c>
      <c r="O683">
        <v>159.94999999999999</v>
      </c>
      <c r="P683" t="s">
        <v>24</v>
      </c>
      <c r="Q683" t="s">
        <v>24</v>
      </c>
      <c r="R683" t="s">
        <v>23818</v>
      </c>
      <c r="S683" t="s">
        <v>25</v>
      </c>
      <c r="T683" t="s">
        <v>26</v>
      </c>
    </row>
    <row r="684" spans="1:20" x14ac:dyDescent="0.3">
      <c r="A684" t="s">
        <v>25151</v>
      </c>
      <c r="B684" t="s">
        <v>19</v>
      </c>
      <c r="C684" t="s">
        <v>23793</v>
      </c>
      <c r="D684" t="s">
        <v>20</v>
      </c>
      <c r="E684" t="s">
        <v>21</v>
      </c>
      <c r="F684" t="s">
        <v>22</v>
      </c>
      <c r="G684" s="2">
        <v>46043</v>
      </c>
      <c r="H684" s="2">
        <v>143080784210</v>
      </c>
      <c r="I684">
        <v>46043</v>
      </c>
      <c r="J684">
        <v>37.9</v>
      </c>
      <c r="K684">
        <v>0.79</v>
      </c>
      <c r="L684">
        <v>37.11</v>
      </c>
      <c r="M684" t="s">
        <v>25152</v>
      </c>
      <c r="N684" t="s">
        <v>23</v>
      </c>
      <c r="O684">
        <v>37.9</v>
      </c>
      <c r="P684" t="s">
        <v>24</v>
      </c>
      <c r="Q684" t="s">
        <v>24</v>
      </c>
      <c r="R684" t="s">
        <v>23818</v>
      </c>
      <c r="S684" t="s">
        <v>25</v>
      </c>
      <c r="T684" t="s">
        <v>26</v>
      </c>
    </row>
    <row r="685" spans="1:20" x14ac:dyDescent="0.3">
      <c r="A685" t="s">
        <v>25153</v>
      </c>
      <c r="B685" t="s">
        <v>19</v>
      </c>
      <c r="C685" t="s">
        <v>11441</v>
      </c>
      <c r="D685" t="s">
        <v>27</v>
      </c>
      <c r="E685" t="s">
        <v>21</v>
      </c>
      <c r="F685" t="s">
        <v>22</v>
      </c>
      <c r="G685" s="2">
        <v>46043</v>
      </c>
      <c r="H685" s="2">
        <v>143080784210</v>
      </c>
      <c r="I685">
        <v>46043</v>
      </c>
      <c r="J685">
        <v>160.85</v>
      </c>
      <c r="K685">
        <v>2.39</v>
      </c>
      <c r="L685">
        <v>158.46</v>
      </c>
      <c r="M685" t="s">
        <v>25154</v>
      </c>
      <c r="N685" t="s">
        <v>23</v>
      </c>
      <c r="O685">
        <v>160.85</v>
      </c>
      <c r="P685" t="s">
        <v>24</v>
      </c>
      <c r="Q685" t="s">
        <v>24</v>
      </c>
      <c r="R685" t="s">
        <v>23818</v>
      </c>
      <c r="S685" t="s">
        <v>25</v>
      </c>
      <c r="T685" t="s">
        <v>26</v>
      </c>
    </row>
    <row r="686" spans="1:20" x14ac:dyDescent="0.3">
      <c r="A686" t="s">
        <v>25155</v>
      </c>
      <c r="B686" t="s">
        <v>19</v>
      </c>
      <c r="C686" t="s">
        <v>19332</v>
      </c>
      <c r="D686" t="s">
        <v>27</v>
      </c>
      <c r="E686" t="s">
        <v>21</v>
      </c>
      <c r="F686" t="s">
        <v>22</v>
      </c>
      <c r="G686" s="2">
        <v>46043</v>
      </c>
      <c r="H686" s="2">
        <v>143080784210</v>
      </c>
      <c r="I686">
        <v>46043</v>
      </c>
      <c r="J686">
        <v>72.77</v>
      </c>
      <c r="K686">
        <v>1.25</v>
      </c>
      <c r="L686">
        <v>71.52</v>
      </c>
      <c r="M686" t="s">
        <v>25156</v>
      </c>
      <c r="N686" t="s">
        <v>23</v>
      </c>
      <c r="O686">
        <v>72.77</v>
      </c>
      <c r="P686" t="s">
        <v>24</v>
      </c>
      <c r="Q686" t="s">
        <v>24</v>
      </c>
      <c r="R686" t="s">
        <v>23818</v>
      </c>
      <c r="S686" t="s">
        <v>25</v>
      </c>
      <c r="T686" t="s">
        <v>26</v>
      </c>
    </row>
    <row r="687" spans="1:20" x14ac:dyDescent="0.3">
      <c r="A687" t="s">
        <v>25157</v>
      </c>
      <c r="B687" t="s">
        <v>19</v>
      </c>
      <c r="C687" t="s">
        <v>15849</v>
      </c>
      <c r="D687" t="s">
        <v>20</v>
      </c>
      <c r="E687" t="s">
        <v>21</v>
      </c>
      <c r="F687" t="s">
        <v>22</v>
      </c>
      <c r="G687" s="2">
        <v>46043</v>
      </c>
      <c r="H687" s="2">
        <v>143080784210</v>
      </c>
      <c r="I687">
        <v>46043</v>
      </c>
      <c r="J687">
        <v>176.85</v>
      </c>
      <c r="K687">
        <v>2.6</v>
      </c>
      <c r="L687">
        <v>174.25</v>
      </c>
      <c r="M687" t="s">
        <v>25158</v>
      </c>
      <c r="N687" t="s">
        <v>23</v>
      </c>
      <c r="O687">
        <v>176.85</v>
      </c>
      <c r="P687" t="s">
        <v>24</v>
      </c>
      <c r="Q687" t="s">
        <v>24</v>
      </c>
      <c r="R687" t="s">
        <v>23818</v>
      </c>
      <c r="S687" t="s">
        <v>25</v>
      </c>
      <c r="T687" t="s">
        <v>26</v>
      </c>
    </row>
    <row r="688" spans="1:20" x14ac:dyDescent="0.3">
      <c r="A688" t="s">
        <v>25159</v>
      </c>
      <c r="B688" t="s">
        <v>19</v>
      </c>
      <c r="C688" t="s">
        <v>11266</v>
      </c>
      <c r="D688" t="s">
        <v>29</v>
      </c>
      <c r="E688" t="s">
        <v>21</v>
      </c>
      <c r="F688" t="s">
        <v>22</v>
      </c>
      <c r="G688" s="2">
        <v>46043</v>
      </c>
      <c r="H688" s="2">
        <v>143080784210</v>
      </c>
      <c r="I688">
        <v>46043</v>
      </c>
      <c r="J688">
        <v>29.9</v>
      </c>
      <c r="K688">
        <v>1.84</v>
      </c>
      <c r="L688">
        <v>28.06</v>
      </c>
      <c r="M688" t="s">
        <v>25160</v>
      </c>
      <c r="N688" t="s">
        <v>30</v>
      </c>
      <c r="O688">
        <v>29.9</v>
      </c>
      <c r="P688" t="s">
        <v>24</v>
      </c>
      <c r="Q688" t="s">
        <v>24</v>
      </c>
      <c r="R688" t="s">
        <v>23818</v>
      </c>
      <c r="S688" t="s">
        <v>25</v>
      </c>
      <c r="T688" t="s">
        <v>26</v>
      </c>
    </row>
    <row r="689" spans="1:20" x14ac:dyDescent="0.3">
      <c r="A689" t="s">
        <v>25161</v>
      </c>
      <c r="B689" t="s">
        <v>19</v>
      </c>
      <c r="C689" t="s">
        <v>21117</v>
      </c>
      <c r="D689" t="s">
        <v>20</v>
      </c>
      <c r="E689" t="s">
        <v>21</v>
      </c>
      <c r="F689" t="s">
        <v>22</v>
      </c>
      <c r="G689" s="2">
        <v>46043</v>
      </c>
      <c r="H689" s="2">
        <v>143080784210</v>
      </c>
      <c r="I689">
        <v>46043</v>
      </c>
      <c r="J689">
        <v>93.85</v>
      </c>
      <c r="K689">
        <v>1.52</v>
      </c>
      <c r="L689">
        <v>92.33</v>
      </c>
      <c r="M689" t="s">
        <v>25162</v>
      </c>
      <c r="N689" t="s">
        <v>23</v>
      </c>
      <c r="O689">
        <v>93.85</v>
      </c>
      <c r="P689" t="s">
        <v>24</v>
      </c>
      <c r="Q689" t="s">
        <v>24</v>
      </c>
      <c r="R689" t="s">
        <v>23818</v>
      </c>
      <c r="S689" t="s">
        <v>25</v>
      </c>
      <c r="T689" t="s">
        <v>26</v>
      </c>
    </row>
    <row r="690" spans="1:20" x14ac:dyDescent="0.3">
      <c r="A690" t="s">
        <v>25163</v>
      </c>
      <c r="B690" t="s">
        <v>19</v>
      </c>
      <c r="C690" t="s">
        <v>17330</v>
      </c>
      <c r="D690" t="s">
        <v>20</v>
      </c>
      <c r="E690" t="s">
        <v>21</v>
      </c>
      <c r="F690" t="s">
        <v>22</v>
      </c>
      <c r="G690" s="2">
        <v>46043</v>
      </c>
      <c r="H690" s="2">
        <v>143080784210</v>
      </c>
      <c r="I690">
        <v>46043</v>
      </c>
      <c r="J690">
        <v>122.31</v>
      </c>
      <c r="K690">
        <v>1.89</v>
      </c>
      <c r="L690">
        <v>120.42</v>
      </c>
      <c r="M690" t="s">
        <v>25164</v>
      </c>
      <c r="N690" t="s">
        <v>23</v>
      </c>
      <c r="O690">
        <v>122.31</v>
      </c>
      <c r="P690" t="s">
        <v>24</v>
      </c>
      <c r="Q690" t="s">
        <v>24</v>
      </c>
      <c r="R690" t="s">
        <v>23818</v>
      </c>
      <c r="S690" t="s">
        <v>25</v>
      </c>
      <c r="T690" t="s">
        <v>26</v>
      </c>
    </row>
    <row r="691" spans="1:20" x14ac:dyDescent="0.3">
      <c r="A691" t="s">
        <v>25165</v>
      </c>
      <c r="B691" t="s">
        <v>19</v>
      </c>
      <c r="C691" t="s">
        <v>14639</v>
      </c>
      <c r="D691" t="s">
        <v>20</v>
      </c>
      <c r="E691" t="s">
        <v>21</v>
      </c>
      <c r="F691" t="s">
        <v>22</v>
      </c>
      <c r="G691" s="2">
        <v>46043</v>
      </c>
      <c r="H691" s="2">
        <v>143080784210</v>
      </c>
      <c r="I691">
        <v>46043</v>
      </c>
      <c r="J691">
        <v>31.9</v>
      </c>
      <c r="K691">
        <v>0.71</v>
      </c>
      <c r="L691">
        <v>31.19</v>
      </c>
      <c r="M691" t="s">
        <v>25166</v>
      </c>
      <c r="N691" t="s">
        <v>23</v>
      </c>
      <c r="O691">
        <v>31.9</v>
      </c>
      <c r="P691" t="s">
        <v>24</v>
      </c>
      <c r="Q691" t="s">
        <v>24</v>
      </c>
      <c r="R691" t="s">
        <v>23818</v>
      </c>
      <c r="S691" t="s">
        <v>25</v>
      </c>
      <c r="T691" t="s">
        <v>26</v>
      </c>
    </row>
    <row r="692" spans="1:20" x14ac:dyDescent="0.3">
      <c r="A692" t="s">
        <v>25167</v>
      </c>
      <c r="B692" t="s">
        <v>19</v>
      </c>
      <c r="C692" t="s">
        <v>9634</v>
      </c>
      <c r="D692" t="s">
        <v>20</v>
      </c>
      <c r="E692" t="s">
        <v>21</v>
      </c>
      <c r="F692" t="s">
        <v>22</v>
      </c>
      <c r="G692" s="2">
        <v>46043</v>
      </c>
      <c r="H692" s="2">
        <v>143080784210</v>
      </c>
      <c r="I692">
        <v>46043</v>
      </c>
      <c r="J692">
        <v>31.9</v>
      </c>
      <c r="K692">
        <v>0.71</v>
      </c>
      <c r="L692">
        <v>31.19</v>
      </c>
      <c r="M692" t="s">
        <v>25168</v>
      </c>
      <c r="N692" t="s">
        <v>23</v>
      </c>
      <c r="O692">
        <v>31.9</v>
      </c>
      <c r="P692" t="s">
        <v>24</v>
      </c>
      <c r="Q692" t="s">
        <v>24</v>
      </c>
      <c r="R692" t="s">
        <v>23818</v>
      </c>
      <c r="S692" t="s">
        <v>25</v>
      </c>
      <c r="T692" t="s">
        <v>26</v>
      </c>
    </row>
    <row r="693" spans="1:20" x14ac:dyDescent="0.3">
      <c r="A693" t="s">
        <v>25169</v>
      </c>
      <c r="B693" t="s">
        <v>19</v>
      </c>
      <c r="C693" t="s">
        <v>18738</v>
      </c>
      <c r="D693" t="s">
        <v>27</v>
      </c>
      <c r="E693" t="s">
        <v>21</v>
      </c>
      <c r="F693" t="s">
        <v>22</v>
      </c>
      <c r="G693" s="2">
        <v>46043</v>
      </c>
      <c r="H693" s="2">
        <v>143080784210</v>
      </c>
      <c r="I693">
        <v>46043</v>
      </c>
      <c r="J693">
        <v>67.95</v>
      </c>
      <c r="K693">
        <v>1.18</v>
      </c>
      <c r="L693">
        <v>66.77</v>
      </c>
      <c r="M693" t="s">
        <v>25170</v>
      </c>
      <c r="N693" t="s">
        <v>23</v>
      </c>
      <c r="O693">
        <v>67.95</v>
      </c>
      <c r="P693" t="s">
        <v>24</v>
      </c>
      <c r="Q693" t="s">
        <v>24</v>
      </c>
      <c r="R693" t="s">
        <v>23818</v>
      </c>
      <c r="S693" t="s">
        <v>25</v>
      </c>
      <c r="T693" t="s">
        <v>26</v>
      </c>
    </row>
    <row r="694" spans="1:20" x14ac:dyDescent="0.3">
      <c r="A694" t="s">
        <v>25171</v>
      </c>
      <c r="B694" t="s">
        <v>19</v>
      </c>
      <c r="C694" t="s">
        <v>12135</v>
      </c>
      <c r="D694" t="s">
        <v>27</v>
      </c>
      <c r="E694" t="s">
        <v>21</v>
      </c>
      <c r="F694" t="s">
        <v>22</v>
      </c>
      <c r="G694" s="2">
        <v>46043</v>
      </c>
      <c r="H694" s="2">
        <v>143080784210</v>
      </c>
      <c r="I694">
        <v>46043</v>
      </c>
      <c r="J694">
        <v>299.85000000000002</v>
      </c>
      <c r="K694">
        <v>4.2</v>
      </c>
      <c r="L694">
        <v>295.64999999999998</v>
      </c>
      <c r="M694" t="s">
        <v>25172</v>
      </c>
      <c r="N694" t="s">
        <v>23</v>
      </c>
      <c r="O694">
        <v>299.85000000000002</v>
      </c>
      <c r="P694" t="s">
        <v>24</v>
      </c>
      <c r="Q694" t="s">
        <v>24</v>
      </c>
      <c r="R694" t="s">
        <v>23818</v>
      </c>
      <c r="S694" t="s">
        <v>25</v>
      </c>
      <c r="T694" t="s">
        <v>26</v>
      </c>
    </row>
    <row r="695" spans="1:20" x14ac:dyDescent="0.3">
      <c r="A695" t="s">
        <v>25173</v>
      </c>
      <c r="B695" t="s">
        <v>19</v>
      </c>
      <c r="C695" t="s">
        <v>20354</v>
      </c>
      <c r="D695" t="s">
        <v>20</v>
      </c>
      <c r="E695" t="s">
        <v>21</v>
      </c>
      <c r="F695" t="s">
        <v>22</v>
      </c>
      <c r="G695" s="2">
        <v>46043</v>
      </c>
      <c r="H695" s="2">
        <v>143080784210</v>
      </c>
      <c r="I695">
        <v>46043</v>
      </c>
      <c r="J695">
        <v>179.91</v>
      </c>
      <c r="K695">
        <v>2.64</v>
      </c>
      <c r="L695">
        <v>177.27</v>
      </c>
      <c r="M695" t="s">
        <v>25174</v>
      </c>
      <c r="N695" t="s">
        <v>23</v>
      </c>
      <c r="O695">
        <v>179.91</v>
      </c>
      <c r="P695" t="s">
        <v>24</v>
      </c>
      <c r="Q695" t="s">
        <v>24</v>
      </c>
      <c r="R695" t="s">
        <v>23818</v>
      </c>
      <c r="S695" t="s">
        <v>25</v>
      </c>
      <c r="T695" t="s">
        <v>26</v>
      </c>
    </row>
    <row r="696" spans="1:20" x14ac:dyDescent="0.3">
      <c r="A696" t="s">
        <v>25175</v>
      </c>
      <c r="B696" t="s">
        <v>19</v>
      </c>
      <c r="C696" t="s">
        <v>21597</v>
      </c>
      <c r="D696" t="s">
        <v>29</v>
      </c>
      <c r="E696" t="s">
        <v>21</v>
      </c>
      <c r="F696" t="s">
        <v>22</v>
      </c>
      <c r="G696" s="2">
        <v>46043</v>
      </c>
      <c r="H696" s="2">
        <v>143080784210</v>
      </c>
      <c r="I696">
        <v>46043</v>
      </c>
      <c r="J696">
        <v>66.849999999999994</v>
      </c>
      <c r="K696">
        <v>3.69</v>
      </c>
      <c r="L696">
        <v>63.16</v>
      </c>
      <c r="M696" t="s">
        <v>25176</v>
      </c>
      <c r="N696" t="s">
        <v>30</v>
      </c>
      <c r="O696">
        <v>66.849999999999994</v>
      </c>
      <c r="P696" t="s">
        <v>24</v>
      </c>
      <c r="Q696" t="s">
        <v>24</v>
      </c>
      <c r="R696" t="s">
        <v>23818</v>
      </c>
      <c r="S696" t="s">
        <v>25</v>
      </c>
      <c r="T696" t="s">
        <v>26</v>
      </c>
    </row>
    <row r="697" spans="1:20" x14ac:dyDescent="0.3">
      <c r="A697" t="s">
        <v>25177</v>
      </c>
      <c r="B697" t="s">
        <v>19</v>
      </c>
      <c r="C697" t="s">
        <v>20561</v>
      </c>
      <c r="D697" t="s">
        <v>27</v>
      </c>
      <c r="E697" t="s">
        <v>21</v>
      </c>
      <c r="F697" t="s">
        <v>22</v>
      </c>
      <c r="G697" s="2">
        <v>46043</v>
      </c>
      <c r="H697" s="2">
        <v>143080784210</v>
      </c>
      <c r="I697">
        <v>46043</v>
      </c>
      <c r="J697">
        <v>47.9</v>
      </c>
      <c r="K697">
        <v>0.92</v>
      </c>
      <c r="L697">
        <v>46.98</v>
      </c>
      <c r="M697" t="s">
        <v>25178</v>
      </c>
      <c r="N697" t="s">
        <v>23</v>
      </c>
      <c r="O697">
        <v>47.9</v>
      </c>
      <c r="P697" t="s">
        <v>24</v>
      </c>
      <c r="Q697" t="s">
        <v>24</v>
      </c>
      <c r="R697" t="s">
        <v>23818</v>
      </c>
      <c r="S697" t="s">
        <v>25</v>
      </c>
      <c r="T697" t="s">
        <v>26</v>
      </c>
    </row>
    <row r="698" spans="1:20" x14ac:dyDescent="0.3">
      <c r="A698" t="s">
        <v>25179</v>
      </c>
      <c r="B698" t="s">
        <v>19</v>
      </c>
      <c r="C698" t="s">
        <v>10133</v>
      </c>
      <c r="D698" t="s">
        <v>20</v>
      </c>
      <c r="E698" t="s">
        <v>21</v>
      </c>
      <c r="F698" t="s">
        <v>22</v>
      </c>
      <c r="G698" s="2">
        <v>46043</v>
      </c>
      <c r="H698" s="2">
        <v>143080784210</v>
      </c>
      <c r="I698">
        <v>46043</v>
      </c>
      <c r="J698">
        <v>65.900000000000006</v>
      </c>
      <c r="K698">
        <v>1.1599999999999999</v>
      </c>
      <c r="L698">
        <v>64.739999999999995</v>
      </c>
      <c r="M698" t="s">
        <v>25180</v>
      </c>
      <c r="N698" t="s">
        <v>23</v>
      </c>
      <c r="O698">
        <v>65.900000000000006</v>
      </c>
      <c r="P698" t="s">
        <v>24</v>
      </c>
      <c r="Q698" t="s">
        <v>24</v>
      </c>
      <c r="R698" t="s">
        <v>23818</v>
      </c>
      <c r="S698" t="s">
        <v>25</v>
      </c>
      <c r="T698" t="s">
        <v>26</v>
      </c>
    </row>
    <row r="699" spans="1:20" x14ac:dyDescent="0.3">
      <c r="A699" t="s">
        <v>25181</v>
      </c>
      <c r="B699" t="s">
        <v>19</v>
      </c>
      <c r="C699" t="s">
        <v>18958</v>
      </c>
      <c r="D699" t="s">
        <v>20</v>
      </c>
      <c r="E699" t="s">
        <v>21</v>
      </c>
      <c r="F699" t="s">
        <v>22</v>
      </c>
      <c r="G699" s="2">
        <v>46043</v>
      </c>
      <c r="H699" s="2">
        <v>143080784210</v>
      </c>
      <c r="I699">
        <v>46043</v>
      </c>
      <c r="J699">
        <v>65.900000000000006</v>
      </c>
      <c r="K699">
        <v>1.1599999999999999</v>
      </c>
      <c r="L699">
        <v>64.739999999999995</v>
      </c>
      <c r="M699" t="s">
        <v>25182</v>
      </c>
      <c r="N699" t="s">
        <v>23</v>
      </c>
      <c r="O699">
        <v>65.900000000000006</v>
      </c>
      <c r="P699" t="s">
        <v>24</v>
      </c>
      <c r="Q699" t="s">
        <v>24</v>
      </c>
      <c r="R699" t="s">
        <v>23818</v>
      </c>
      <c r="S699" t="s">
        <v>25</v>
      </c>
      <c r="T699" t="s">
        <v>26</v>
      </c>
    </row>
    <row r="700" spans="1:20" x14ac:dyDescent="0.3">
      <c r="A700" t="s">
        <v>25183</v>
      </c>
      <c r="B700" t="s">
        <v>19</v>
      </c>
      <c r="C700" t="s">
        <v>17062</v>
      </c>
      <c r="D700" t="s">
        <v>20</v>
      </c>
      <c r="E700" t="s">
        <v>21</v>
      </c>
      <c r="F700" t="s">
        <v>22</v>
      </c>
      <c r="G700" s="2">
        <v>46043</v>
      </c>
      <c r="H700" s="2">
        <v>143080784210</v>
      </c>
      <c r="I700">
        <v>46043</v>
      </c>
      <c r="J700">
        <v>185.7</v>
      </c>
      <c r="K700">
        <v>2.71</v>
      </c>
      <c r="L700">
        <v>182.99</v>
      </c>
      <c r="M700" t="s">
        <v>25184</v>
      </c>
      <c r="N700" t="s">
        <v>23</v>
      </c>
      <c r="O700">
        <v>185.7</v>
      </c>
      <c r="P700" t="s">
        <v>24</v>
      </c>
      <c r="Q700" t="s">
        <v>24</v>
      </c>
      <c r="R700" t="s">
        <v>23818</v>
      </c>
      <c r="S700" t="s">
        <v>25</v>
      </c>
      <c r="T700" t="s">
        <v>26</v>
      </c>
    </row>
    <row r="701" spans="1:20" x14ac:dyDescent="0.3">
      <c r="A701" t="s">
        <v>25185</v>
      </c>
      <c r="B701" t="s">
        <v>19</v>
      </c>
      <c r="C701" t="s">
        <v>17176</v>
      </c>
      <c r="D701" t="s">
        <v>20</v>
      </c>
      <c r="E701" t="s">
        <v>21</v>
      </c>
      <c r="F701" t="s">
        <v>22</v>
      </c>
      <c r="G701" s="2">
        <v>46043</v>
      </c>
      <c r="H701" s="2">
        <v>143080784210</v>
      </c>
      <c r="I701">
        <v>46043</v>
      </c>
      <c r="J701">
        <v>116.91</v>
      </c>
      <c r="K701">
        <v>1.82</v>
      </c>
      <c r="L701">
        <v>115.09</v>
      </c>
      <c r="M701" t="s">
        <v>25186</v>
      </c>
      <c r="N701" t="s">
        <v>23</v>
      </c>
      <c r="O701">
        <v>116.91</v>
      </c>
      <c r="P701" t="s">
        <v>24</v>
      </c>
      <c r="Q701" t="s">
        <v>24</v>
      </c>
      <c r="R701" t="s">
        <v>23818</v>
      </c>
      <c r="S701" t="s">
        <v>25</v>
      </c>
      <c r="T701" t="s">
        <v>26</v>
      </c>
    </row>
    <row r="702" spans="1:20" x14ac:dyDescent="0.3">
      <c r="A702" t="s">
        <v>25187</v>
      </c>
      <c r="B702" t="s">
        <v>19</v>
      </c>
      <c r="C702" t="s">
        <v>16395</v>
      </c>
      <c r="D702" t="s">
        <v>27</v>
      </c>
      <c r="E702" t="s">
        <v>21</v>
      </c>
      <c r="F702" t="s">
        <v>22</v>
      </c>
      <c r="G702" s="2">
        <v>46043</v>
      </c>
      <c r="H702" s="2">
        <v>143080784210</v>
      </c>
      <c r="I702">
        <v>46043</v>
      </c>
      <c r="J702">
        <v>92.8</v>
      </c>
      <c r="K702">
        <v>1.51</v>
      </c>
      <c r="L702">
        <v>91.29</v>
      </c>
      <c r="M702" t="s">
        <v>25188</v>
      </c>
      <c r="N702" t="s">
        <v>23</v>
      </c>
      <c r="O702">
        <v>92.8</v>
      </c>
      <c r="P702" t="s">
        <v>24</v>
      </c>
      <c r="Q702" t="s">
        <v>24</v>
      </c>
      <c r="R702" t="s">
        <v>23818</v>
      </c>
      <c r="S702" t="s">
        <v>25</v>
      </c>
      <c r="T702" t="s">
        <v>26</v>
      </c>
    </row>
    <row r="703" spans="1:20" x14ac:dyDescent="0.3">
      <c r="A703" t="s">
        <v>25189</v>
      </c>
      <c r="B703" t="s">
        <v>19</v>
      </c>
      <c r="C703" t="s">
        <v>9989</v>
      </c>
      <c r="D703" t="s">
        <v>27</v>
      </c>
      <c r="E703" t="s">
        <v>21</v>
      </c>
      <c r="F703" t="s">
        <v>22</v>
      </c>
      <c r="G703" s="2">
        <v>46043</v>
      </c>
      <c r="H703" s="2">
        <v>143080784210</v>
      </c>
      <c r="I703">
        <v>46043</v>
      </c>
      <c r="J703">
        <v>67.95</v>
      </c>
      <c r="K703">
        <v>1.18</v>
      </c>
      <c r="L703">
        <v>66.77</v>
      </c>
      <c r="M703" t="s">
        <v>25190</v>
      </c>
      <c r="N703" t="s">
        <v>23</v>
      </c>
      <c r="O703">
        <v>67.95</v>
      </c>
      <c r="P703" t="s">
        <v>24</v>
      </c>
      <c r="Q703" t="s">
        <v>24</v>
      </c>
      <c r="R703" t="s">
        <v>23818</v>
      </c>
      <c r="S703" t="s">
        <v>25</v>
      </c>
      <c r="T703" t="s">
        <v>26</v>
      </c>
    </row>
    <row r="704" spans="1:20" x14ac:dyDescent="0.3">
      <c r="A704" t="s">
        <v>25191</v>
      </c>
      <c r="B704" t="s">
        <v>19</v>
      </c>
      <c r="C704" t="s">
        <v>14942</v>
      </c>
      <c r="D704" t="s">
        <v>27</v>
      </c>
      <c r="E704" t="s">
        <v>21</v>
      </c>
      <c r="F704" t="s">
        <v>22</v>
      </c>
      <c r="G704" s="2">
        <v>46043</v>
      </c>
      <c r="H704" s="2">
        <v>143080784210</v>
      </c>
      <c r="I704">
        <v>46043</v>
      </c>
      <c r="J704">
        <v>99.95</v>
      </c>
      <c r="K704">
        <v>1.6</v>
      </c>
      <c r="L704">
        <v>98.35</v>
      </c>
      <c r="M704" t="s">
        <v>25192</v>
      </c>
      <c r="N704" t="s">
        <v>23</v>
      </c>
      <c r="O704">
        <v>99.95</v>
      </c>
      <c r="P704" t="s">
        <v>24</v>
      </c>
      <c r="Q704" t="s">
        <v>24</v>
      </c>
      <c r="R704" t="s">
        <v>23818</v>
      </c>
      <c r="S704" t="s">
        <v>25</v>
      </c>
      <c r="T704" t="s">
        <v>26</v>
      </c>
    </row>
    <row r="705" spans="1:20" x14ac:dyDescent="0.3">
      <c r="A705" t="s">
        <v>25193</v>
      </c>
      <c r="B705" t="s">
        <v>19</v>
      </c>
      <c r="C705" t="s">
        <v>20496</v>
      </c>
      <c r="D705" t="s">
        <v>27</v>
      </c>
      <c r="E705" t="s">
        <v>21</v>
      </c>
      <c r="F705" t="s">
        <v>22</v>
      </c>
      <c r="G705" s="2">
        <v>46043</v>
      </c>
      <c r="H705" s="2">
        <v>143080784210</v>
      </c>
      <c r="I705">
        <v>46043</v>
      </c>
      <c r="J705">
        <v>169.85</v>
      </c>
      <c r="K705">
        <v>2.5099999999999998</v>
      </c>
      <c r="L705">
        <v>167.34</v>
      </c>
      <c r="M705" t="s">
        <v>25194</v>
      </c>
      <c r="N705" t="s">
        <v>23</v>
      </c>
      <c r="O705">
        <v>169.85</v>
      </c>
      <c r="P705" t="s">
        <v>24</v>
      </c>
      <c r="Q705" t="s">
        <v>24</v>
      </c>
      <c r="R705" t="s">
        <v>23818</v>
      </c>
      <c r="S705" t="s">
        <v>25</v>
      </c>
      <c r="T705" t="s">
        <v>26</v>
      </c>
    </row>
    <row r="706" spans="1:20" x14ac:dyDescent="0.3">
      <c r="A706" t="s">
        <v>25195</v>
      </c>
      <c r="B706" t="s">
        <v>19</v>
      </c>
      <c r="C706" t="s">
        <v>9154</v>
      </c>
      <c r="D706" t="s">
        <v>27</v>
      </c>
      <c r="E706" t="s">
        <v>21</v>
      </c>
      <c r="F706" t="s">
        <v>22</v>
      </c>
      <c r="G706" s="2">
        <v>46043</v>
      </c>
      <c r="H706" s="2">
        <v>143080784210</v>
      </c>
      <c r="I706">
        <v>46043</v>
      </c>
      <c r="J706">
        <v>115.97</v>
      </c>
      <c r="K706">
        <v>1.81</v>
      </c>
      <c r="L706">
        <v>114.16</v>
      </c>
      <c r="M706" t="s">
        <v>25196</v>
      </c>
      <c r="N706" t="s">
        <v>23</v>
      </c>
      <c r="O706">
        <v>115.97</v>
      </c>
      <c r="P706" t="s">
        <v>24</v>
      </c>
      <c r="Q706" t="s">
        <v>24</v>
      </c>
      <c r="R706" t="s">
        <v>23818</v>
      </c>
      <c r="S706" t="s">
        <v>25</v>
      </c>
      <c r="T706" t="s">
        <v>26</v>
      </c>
    </row>
    <row r="707" spans="1:20" x14ac:dyDescent="0.3">
      <c r="A707" t="s">
        <v>25197</v>
      </c>
      <c r="B707" t="s">
        <v>19</v>
      </c>
      <c r="C707" t="s">
        <v>13666</v>
      </c>
      <c r="D707" t="s">
        <v>27</v>
      </c>
      <c r="E707" t="s">
        <v>21</v>
      </c>
      <c r="F707" t="s">
        <v>22</v>
      </c>
      <c r="G707" s="2">
        <v>46043</v>
      </c>
      <c r="H707" s="2">
        <v>143080784210</v>
      </c>
      <c r="I707">
        <v>46043</v>
      </c>
      <c r="J707">
        <v>67.95</v>
      </c>
      <c r="K707">
        <v>1.18</v>
      </c>
      <c r="L707">
        <v>66.77</v>
      </c>
      <c r="M707" t="s">
        <v>25198</v>
      </c>
      <c r="N707" t="s">
        <v>23</v>
      </c>
      <c r="O707">
        <v>67.95</v>
      </c>
      <c r="P707" t="s">
        <v>24</v>
      </c>
      <c r="Q707" t="s">
        <v>24</v>
      </c>
      <c r="R707" t="s">
        <v>23818</v>
      </c>
      <c r="S707" t="s">
        <v>25</v>
      </c>
      <c r="T707" t="s">
        <v>26</v>
      </c>
    </row>
    <row r="708" spans="1:20" x14ac:dyDescent="0.3">
      <c r="A708" t="s">
        <v>25199</v>
      </c>
      <c r="B708" t="s">
        <v>19</v>
      </c>
      <c r="C708" t="s">
        <v>9291</v>
      </c>
      <c r="D708" t="s">
        <v>20</v>
      </c>
      <c r="E708" t="s">
        <v>21</v>
      </c>
      <c r="F708" t="s">
        <v>22</v>
      </c>
      <c r="G708" s="2">
        <v>46043</v>
      </c>
      <c r="H708" s="2">
        <v>143080784210</v>
      </c>
      <c r="I708">
        <v>46043</v>
      </c>
      <c r="J708">
        <v>83.9</v>
      </c>
      <c r="K708">
        <v>1.39</v>
      </c>
      <c r="L708">
        <v>82.51</v>
      </c>
      <c r="M708" t="s">
        <v>25200</v>
      </c>
      <c r="N708" t="s">
        <v>23</v>
      </c>
      <c r="O708">
        <v>83.9</v>
      </c>
      <c r="P708" t="s">
        <v>24</v>
      </c>
      <c r="Q708" t="s">
        <v>24</v>
      </c>
      <c r="R708" t="s">
        <v>23818</v>
      </c>
      <c r="S708" t="s">
        <v>25</v>
      </c>
      <c r="T708" t="s">
        <v>26</v>
      </c>
    </row>
    <row r="709" spans="1:20" x14ac:dyDescent="0.3">
      <c r="A709" t="s">
        <v>25201</v>
      </c>
      <c r="B709" t="s">
        <v>19</v>
      </c>
      <c r="C709" t="s">
        <v>21321</v>
      </c>
      <c r="D709" t="s">
        <v>27</v>
      </c>
      <c r="E709" t="s">
        <v>21</v>
      </c>
      <c r="F709" t="s">
        <v>22</v>
      </c>
      <c r="G709" s="2">
        <v>46043</v>
      </c>
      <c r="H709" s="2">
        <v>143080784210</v>
      </c>
      <c r="I709">
        <v>46043</v>
      </c>
      <c r="J709">
        <v>37.9</v>
      </c>
      <c r="K709">
        <v>0.79</v>
      </c>
      <c r="L709">
        <v>37.11</v>
      </c>
      <c r="M709" t="s">
        <v>25202</v>
      </c>
      <c r="N709" t="s">
        <v>23</v>
      </c>
      <c r="O709">
        <v>37.9</v>
      </c>
      <c r="P709" t="s">
        <v>24</v>
      </c>
      <c r="Q709" t="s">
        <v>24</v>
      </c>
      <c r="R709" t="s">
        <v>23818</v>
      </c>
      <c r="S709" t="s">
        <v>25</v>
      </c>
      <c r="T709" t="s">
        <v>26</v>
      </c>
    </row>
    <row r="710" spans="1:20" x14ac:dyDescent="0.3">
      <c r="A710" t="s">
        <v>25203</v>
      </c>
      <c r="B710" t="s">
        <v>19</v>
      </c>
      <c r="C710" t="s">
        <v>8491</v>
      </c>
      <c r="D710" t="s">
        <v>27</v>
      </c>
      <c r="E710" t="s">
        <v>21</v>
      </c>
      <c r="F710" t="s">
        <v>22</v>
      </c>
      <c r="G710" s="2">
        <v>46043</v>
      </c>
      <c r="H710" s="2">
        <v>143080784210</v>
      </c>
      <c r="I710">
        <v>46043</v>
      </c>
      <c r="J710">
        <v>112.7</v>
      </c>
      <c r="K710">
        <v>1.77</v>
      </c>
      <c r="L710">
        <v>110.93</v>
      </c>
      <c r="M710" t="s">
        <v>25204</v>
      </c>
      <c r="N710" t="s">
        <v>23</v>
      </c>
      <c r="O710">
        <v>112.7</v>
      </c>
      <c r="P710" t="s">
        <v>24</v>
      </c>
      <c r="Q710" t="s">
        <v>24</v>
      </c>
      <c r="R710" t="s">
        <v>23818</v>
      </c>
      <c r="S710" t="s">
        <v>25</v>
      </c>
      <c r="T710" t="s">
        <v>26</v>
      </c>
    </row>
    <row r="711" spans="1:20" x14ac:dyDescent="0.3">
      <c r="A711" t="s">
        <v>25205</v>
      </c>
      <c r="B711" t="s">
        <v>19</v>
      </c>
      <c r="C711" t="s">
        <v>10284</v>
      </c>
      <c r="D711" t="s">
        <v>20</v>
      </c>
      <c r="E711" t="s">
        <v>21</v>
      </c>
      <c r="F711" t="s">
        <v>22</v>
      </c>
      <c r="G711" s="2">
        <v>46043</v>
      </c>
      <c r="H711" s="2">
        <v>143080784210</v>
      </c>
      <c r="I711">
        <v>46043</v>
      </c>
      <c r="J711">
        <v>511.65</v>
      </c>
      <c r="K711">
        <v>6.95</v>
      </c>
      <c r="L711">
        <v>504.7</v>
      </c>
      <c r="M711" t="s">
        <v>25206</v>
      </c>
      <c r="N711" t="s">
        <v>23</v>
      </c>
      <c r="O711">
        <v>511.65</v>
      </c>
      <c r="P711" t="s">
        <v>24</v>
      </c>
      <c r="Q711" t="s">
        <v>24</v>
      </c>
      <c r="R711" t="s">
        <v>23818</v>
      </c>
      <c r="S711" t="s">
        <v>25</v>
      </c>
      <c r="T711" t="s">
        <v>26</v>
      </c>
    </row>
    <row r="712" spans="1:20" x14ac:dyDescent="0.3">
      <c r="A712" t="s">
        <v>25207</v>
      </c>
      <c r="B712" t="s">
        <v>19</v>
      </c>
      <c r="C712" t="s">
        <v>18950</v>
      </c>
      <c r="D712" t="s">
        <v>20</v>
      </c>
      <c r="E712" t="s">
        <v>21</v>
      </c>
      <c r="F712" t="s">
        <v>22</v>
      </c>
      <c r="G712" s="2">
        <v>46043</v>
      </c>
      <c r="H712" s="2">
        <v>143080784210</v>
      </c>
      <c r="I712">
        <v>46043</v>
      </c>
      <c r="J712">
        <v>49.9</v>
      </c>
      <c r="K712">
        <v>0.95</v>
      </c>
      <c r="L712">
        <v>48.95</v>
      </c>
      <c r="M712" t="s">
        <v>25208</v>
      </c>
      <c r="N712" t="s">
        <v>23</v>
      </c>
      <c r="O712">
        <v>49.9</v>
      </c>
      <c r="P712" t="s">
        <v>24</v>
      </c>
      <c r="Q712" t="s">
        <v>24</v>
      </c>
      <c r="R712" t="s">
        <v>23818</v>
      </c>
      <c r="S712" t="s">
        <v>25</v>
      </c>
      <c r="T712" t="s">
        <v>26</v>
      </c>
    </row>
    <row r="713" spans="1:20" x14ac:dyDescent="0.3">
      <c r="A713" t="s">
        <v>25209</v>
      </c>
      <c r="B713" t="s">
        <v>19</v>
      </c>
      <c r="C713" t="s">
        <v>14332</v>
      </c>
      <c r="D713" t="s">
        <v>27</v>
      </c>
      <c r="E713" t="s">
        <v>21</v>
      </c>
      <c r="F713" t="s">
        <v>22</v>
      </c>
      <c r="G713" s="2">
        <v>46043</v>
      </c>
      <c r="H713" s="2">
        <v>143080784210</v>
      </c>
      <c r="I713">
        <v>46043</v>
      </c>
      <c r="J713">
        <v>24.9</v>
      </c>
      <c r="K713">
        <v>0.62</v>
      </c>
      <c r="L713">
        <v>24.28</v>
      </c>
      <c r="M713" t="s">
        <v>25210</v>
      </c>
      <c r="N713" t="s">
        <v>23</v>
      </c>
      <c r="O713">
        <v>24.9</v>
      </c>
      <c r="P713" t="s">
        <v>24</v>
      </c>
      <c r="Q713" t="s">
        <v>24</v>
      </c>
      <c r="R713" t="s">
        <v>23818</v>
      </c>
      <c r="S713" t="s">
        <v>25</v>
      </c>
      <c r="T713" t="s">
        <v>26</v>
      </c>
    </row>
    <row r="714" spans="1:20" x14ac:dyDescent="0.3">
      <c r="A714" t="s">
        <v>25211</v>
      </c>
      <c r="B714" t="s">
        <v>19</v>
      </c>
      <c r="C714" t="s">
        <v>13216</v>
      </c>
      <c r="D714" t="s">
        <v>20</v>
      </c>
      <c r="E714" t="s">
        <v>21</v>
      </c>
      <c r="F714" t="s">
        <v>22</v>
      </c>
      <c r="G714" s="2">
        <v>46043</v>
      </c>
      <c r="H714" s="2">
        <v>143080784210</v>
      </c>
      <c r="I714">
        <v>46043</v>
      </c>
      <c r="J714">
        <v>61.11</v>
      </c>
      <c r="K714">
        <v>1.0900000000000001</v>
      </c>
      <c r="L714">
        <v>60.02</v>
      </c>
      <c r="M714" t="s">
        <v>25212</v>
      </c>
      <c r="N714" t="s">
        <v>23</v>
      </c>
      <c r="O714">
        <v>61.11</v>
      </c>
      <c r="P714" t="s">
        <v>24</v>
      </c>
      <c r="Q714" t="s">
        <v>24</v>
      </c>
      <c r="R714" t="s">
        <v>23818</v>
      </c>
      <c r="S714" t="s">
        <v>25</v>
      </c>
      <c r="T714" t="s">
        <v>26</v>
      </c>
    </row>
    <row r="715" spans="1:20" x14ac:dyDescent="0.3">
      <c r="A715" t="s">
        <v>25213</v>
      </c>
      <c r="B715" t="s">
        <v>19</v>
      </c>
      <c r="C715" t="s">
        <v>12002</v>
      </c>
      <c r="D715" t="s">
        <v>20</v>
      </c>
      <c r="E715" t="s">
        <v>21</v>
      </c>
      <c r="F715" t="s">
        <v>22</v>
      </c>
      <c r="G715" s="2">
        <v>46043</v>
      </c>
      <c r="H715" s="2">
        <v>143080784210</v>
      </c>
      <c r="I715">
        <v>46043</v>
      </c>
      <c r="J715">
        <v>47.9</v>
      </c>
      <c r="K715">
        <v>0.92</v>
      </c>
      <c r="L715">
        <v>46.98</v>
      </c>
      <c r="M715" t="s">
        <v>25214</v>
      </c>
      <c r="N715" t="s">
        <v>23</v>
      </c>
      <c r="O715">
        <v>47.9</v>
      </c>
      <c r="P715" t="s">
        <v>24</v>
      </c>
      <c r="Q715" t="s">
        <v>24</v>
      </c>
      <c r="R715" t="s">
        <v>23818</v>
      </c>
      <c r="S715" t="s">
        <v>25</v>
      </c>
      <c r="T715" t="s">
        <v>26</v>
      </c>
    </row>
    <row r="716" spans="1:20" x14ac:dyDescent="0.3">
      <c r="A716" t="s">
        <v>25215</v>
      </c>
      <c r="B716" t="s">
        <v>19</v>
      </c>
      <c r="C716" t="s">
        <v>20016</v>
      </c>
      <c r="D716" t="s">
        <v>27</v>
      </c>
      <c r="E716" t="s">
        <v>21</v>
      </c>
      <c r="F716" t="s">
        <v>22</v>
      </c>
      <c r="G716" s="2">
        <v>46043</v>
      </c>
      <c r="H716" s="2">
        <v>143080784210</v>
      </c>
      <c r="I716">
        <v>46043</v>
      </c>
      <c r="J716">
        <v>392.55</v>
      </c>
      <c r="K716">
        <v>5.4</v>
      </c>
      <c r="L716">
        <v>387.15</v>
      </c>
      <c r="M716" t="s">
        <v>24979</v>
      </c>
      <c r="N716" t="s">
        <v>23</v>
      </c>
      <c r="O716">
        <v>392.55</v>
      </c>
      <c r="P716" t="s">
        <v>24</v>
      </c>
      <c r="Q716" t="s">
        <v>24</v>
      </c>
      <c r="R716" t="s">
        <v>23818</v>
      </c>
      <c r="S716" t="s">
        <v>25</v>
      </c>
      <c r="T716" t="s">
        <v>26</v>
      </c>
    </row>
    <row r="717" spans="1:20" x14ac:dyDescent="0.3">
      <c r="A717" t="s">
        <v>25216</v>
      </c>
      <c r="B717" t="s">
        <v>19</v>
      </c>
      <c r="C717" t="s">
        <v>17705</v>
      </c>
      <c r="D717" t="s">
        <v>27</v>
      </c>
      <c r="E717" t="s">
        <v>21</v>
      </c>
      <c r="F717" t="s">
        <v>22</v>
      </c>
      <c r="G717" s="2">
        <v>46043</v>
      </c>
      <c r="H717" s="2">
        <v>143080784210</v>
      </c>
      <c r="I717">
        <v>46043</v>
      </c>
      <c r="J717">
        <v>152.91</v>
      </c>
      <c r="K717">
        <v>2.29</v>
      </c>
      <c r="L717">
        <v>150.62</v>
      </c>
      <c r="M717" t="s">
        <v>25217</v>
      </c>
      <c r="N717" t="s">
        <v>23</v>
      </c>
      <c r="O717">
        <v>152.91</v>
      </c>
      <c r="P717" t="s">
        <v>24</v>
      </c>
      <c r="Q717" t="s">
        <v>24</v>
      </c>
      <c r="R717" t="s">
        <v>23818</v>
      </c>
      <c r="S717" t="s">
        <v>25</v>
      </c>
      <c r="T717" t="s">
        <v>26</v>
      </c>
    </row>
    <row r="718" spans="1:20" x14ac:dyDescent="0.3">
      <c r="A718" t="s">
        <v>25218</v>
      </c>
      <c r="B718" t="s">
        <v>19</v>
      </c>
      <c r="C718" t="s">
        <v>11392</v>
      </c>
      <c r="D718" t="s">
        <v>29</v>
      </c>
      <c r="E718" t="s">
        <v>21</v>
      </c>
      <c r="F718" t="s">
        <v>22</v>
      </c>
      <c r="G718" s="2">
        <v>46043</v>
      </c>
      <c r="H718" s="2">
        <v>143080784210</v>
      </c>
      <c r="I718">
        <v>46043</v>
      </c>
      <c r="J718">
        <v>31.9</v>
      </c>
      <c r="K718">
        <v>1.94</v>
      </c>
      <c r="L718">
        <v>29.96</v>
      </c>
      <c r="M718" t="s">
        <v>24729</v>
      </c>
      <c r="N718" t="s">
        <v>30</v>
      </c>
      <c r="O718">
        <v>31.9</v>
      </c>
      <c r="P718" t="s">
        <v>24</v>
      </c>
      <c r="Q718" t="s">
        <v>24</v>
      </c>
      <c r="R718" t="s">
        <v>23818</v>
      </c>
      <c r="S718" t="s">
        <v>25</v>
      </c>
      <c r="T718" t="s">
        <v>26</v>
      </c>
    </row>
    <row r="719" spans="1:20" x14ac:dyDescent="0.3">
      <c r="A719" t="s">
        <v>25219</v>
      </c>
      <c r="B719" t="s">
        <v>19</v>
      </c>
      <c r="C719" t="s">
        <v>18077</v>
      </c>
      <c r="D719" t="s">
        <v>27</v>
      </c>
      <c r="E719" t="s">
        <v>21</v>
      </c>
      <c r="F719" t="s">
        <v>22</v>
      </c>
      <c r="G719" s="2">
        <v>46043</v>
      </c>
      <c r="H719" s="2">
        <v>143080784210</v>
      </c>
      <c r="I719">
        <v>46043</v>
      </c>
      <c r="J719">
        <v>67.95</v>
      </c>
      <c r="K719">
        <v>1.18</v>
      </c>
      <c r="L719">
        <v>66.77</v>
      </c>
      <c r="M719" t="s">
        <v>25220</v>
      </c>
      <c r="N719" t="s">
        <v>23</v>
      </c>
      <c r="O719">
        <v>67.95</v>
      </c>
      <c r="P719" t="s">
        <v>24</v>
      </c>
      <c r="Q719" t="s">
        <v>24</v>
      </c>
      <c r="R719" t="s">
        <v>23818</v>
      </c>
      <c r="S719" t="s">
        <v>25</v>
      </c>
      <c r="T719" t="s">
        <v>26</v>
      </c>
    </row>
    <row r="720" spans="1:20" x14ac:dyDescent="0.3">
      <c r="A720" t="s">
        <v>25221</v>
      </c>
      <c r="B720" t="s">
        <v>19</v>
      </c>
      <c r="C720" t="s">
        <v>16527</v>
      </c>
      <c r="D720" t="s">
        <v>29</v>
      </c>
      <c r="E720" t="s">
        <v>21</v>
      </c>
      <c r="F720" t="s">
        <v>22</v>
      </c>
      <c r="G720" s="2">
        <v>46043</v>
      </c>
      <c r="H720" s="2">
        <v>143080784210</v>
      </c>
      <c r="I720">
        <v>46043</v>
      </c>
      <c r="J720">
        <v>110.9</v>
      </c>
      <c r="K720">
        <v>5.88</v>
      </c>
      <c r="L720">
        <v>105.02</v>
      </c>
      <c r="M720" t="s">
        <v>25222</v>
      </c>
      <c r="N720" t="s">
        <v>30</v>
      </c>
      <c r="O720">
        <v>110.9</v>
      </c>
      <c r="P720" t="s">
        <v>24</v>
      </c>
      <c r="Q720" t="s">
        <v>24</v>
      </c>
      <c r="R720" t="s">
        <v>23818</v>
      </c>
      <c r="S720" t="s">
        <v>25</v>
      </c>
      <c r="T720" t="s">
        <v>26</v>
      </c>
    </row>
    <row r="721" spans="1:20" x14ac:dyDescent="0.3">
      <c r="A721" t="s">
        <v>25223</v>
      </c>
      <c r="B721" t="s">
        <v>19</v>
      </c>
      <c r="C721" t="s">
        <v>10904</v>
      </c>
      <c r="D721" t="s">
        <v>27</v>
      </c>
      <c r="E721" t="s">
        <v>21</v>
      </c>
      <c r="F721" t="s">
        <v>22</v>
      </c>
      <c r="G721" s="2">
        <v>46043</v>
      </c>
      <c r="H721" s="2">
        <v>143080784210</v>
      </c>
      <c r="I721">
        <v>46043</v>
      </c>
      <c r="J721">
        <v>84.95</v>
      </c>
      <c r="K721">
        <v>1.4</v>
      </c>
      <c r="L721">
        <v>83.55</v>
      </c>
      <c r="M721" t="s">
        <v>25224</v>
      </c>
      <c r="N721" t="s">
        <v>23</v>
      </c>
      <c r="O721">
        <v>84.95</v>
      </c>
      <c r="P721" t="s">
        <v>24</v>
      </c>
      <c r="Q721" t="s">
        <v>24</v>
      </c>
      <c r="R721" t="s">
        <v>23818</v>
      </c>
      <c r="S721" t="s">
        <v>25</v>
      </c>
      <c r="T721" t="s">
        <v>26</v>
      </c>
    </row>
    <row r="722" spans="1:20" x14ac:dyDescent="0.3">
      <c r="A722" t="s">
        <v>25225</v>
      </c>
      <c r="B722" t="s">
        <v>19</v>
      </c>
      <c r="C722" t="s">
        <v>16318</v>
      </c>
      <c r="D722" t="s">
        <v>27</v>
      </c>
      <c r="E722" t="s">
        <v>21</v>
      </c>
      <c r="F722" t="s">
        <v>22</v>
      </c>
      <c r="G722" s="2">
        <v>46043</v>
      </c>
      <c r="H722" s="2">
        <v>143080784210</v>
      </c>
      <c r="I722">
        <v>46043</v>
      </c>
      <c r="J722">
        <v>37.9</v>
      </c>
      <c r="K722">
        <v>0.79</v>
      </c>
      <c r="L722">
        <v>37.11</v>
      </c>
      <c r="M722" t="s">
        <v>25226</v>
      </c>
      <c r="N722" t="s">
        <v>23</v>
      </c>
      <c r="O722">
        <v>37.9</v>
      </c>
      <c r="P722" t="s">
        <v>24</v>
      </c>
      <c r="Q722" t="s">
        <v>24</v>
      </c>
      <c r="R722" t="s">
        <v>23818</v>
      </c>
      <c r="S722" t="s">
        <v>25</v>
      </c>
      <c r="T722" t="s">
        <v>26</v>
      </c>
    </row>
    <row r="723" spans="1:20" x14ac:dyDescent="0.3">
      <c r="A723" t="s">
        <v>25227</v>
      </c>
      <c r="B723" t="s">
        <v>19</v>
      </c>
      <c r="C723" t="s">
        <v>16641</v>
      </c>
      <c r="D723" t="s">
        <v>27</v>
      </c>
      <c r="E723" t="s">
        <v>21</v>
      </c>
      <c r="F723" t="s">
        <v>22</v>
      </c>
      <c r="G723" s="2">
        <v>46043</v>
      </c>
      <c r="H723" s="2">
        <v>143080784210</v>
      </c>
      <c r="I723">
        <v>46043</v>
      </c>
      <c r="J723">
        <v>31.9</v>
      </c>
      <c r="K723">
        <v>0.71</v>
      </c>
      <c r="L723">
        <v>31.19</v>
      </c>
      <c r="M723" t="s">
        <v>25228</v>
      </c>
      <c r="N723" t="s">
        <v>23</v>
      </c>
      <c r="O723">
        <v>31.9</v>
      </c>
      <c r="P723" t="s">
        <v>24</v>
      </c>
      <c r="Q723" t="s">
        <v>24</v>
      </c>
      <c r="R723" t="s">
        <v>23818</v>
      </c>
      <c r="S723" t="s">
        <v>25</v>
      </c>
      <c r="T723" t="s">
        <v>26</v>
      </c>
    </row>
    <row r="724" spans="1:20" x14ac:dyDescent="0.3">
      <c r="A724" t="s">
        <v>25229</v>
      </c>
      <c r="B724" t="s">
        <v>28</v>
      </c>
      <c r="C724" t="s">
        <v>11562</v>
      </c>
      <c r="D724" t="s">
        <v>27</v>
      </c>
      <c r="E724" t="s">
        <v>21</v>
      </c>
      <c r="F724" t="s">
        <v>22</v>
      </c>
      <c r="G724" s="2">
        <v>46043</v>
      </c>
      <c r="H724" s="2">
        <v>143080784210</v>
      </c>
      <c r="I724">
        <v>46043</v>
      </c>
      <c r="J724">
        <v>-31.9</v>
      </c>
      <c r="K724">
        <v>0</v>
      </c>
      <c r="L724">
        <v>-31.9</v>
      </c>
      <c r="M724" t="s">
        <v>25230</v>
      </c>
      <c r="N724" t="s">
        <v>23</v>
      </c>
      <c r="O724">
        <v>31.9</v>
      </c>
      <c r="P724" t="s">
        <v>24</v>
      </c>
      <c r="Q724" t="s">
        <v>24</v>
      </c>
      <c r="R724" t="s">
        <v>23818</v>
      </c>
      <c r="S724" t="s">
        <v>25</v>
      </c>
      <c r="T724" t="s">
        <v>26</v>
      </c>
    </row>
    <row r="725" spans="1:20" x14ac:dyDescent="0.3">
      <c r="A725" t="s">
        <v>25231</v>
      </c>
      <c r="B725" t="s">
        <v>19</v>
      </c>
      <c r="C725" t="s">
        <v>11562</v>
      </c>
      <c r="D725" t="s">
        <v>27</v>
      </c>
      <c r="E725" t="s">
        <v>21</v>
      </c>
      <c r="F725" t="s">
        <v>22</v>
      </c>
      <c r="G725" s="2">
        <v>46043</v>
      </c>
      <c r="H725" s="2">
        <v>143080784210</v>
      </c>
      <c r="I725">
        <v>46043</v>
      </c>
      <c r="J725">
        <v>31.9</v>
      </c>
      <c r="K725">
        <v>0.71</v>
      </c>
      <c r="L725">
        <v>31.19</v>
      </c>
      <c r="M725" t="s">
        <v>25230</v>
      </c>
      <c r="N725" t="s">
        <v>23</v>
      </c>
      <c r="O725">
        <v>31.9</v>
      </c>
      <c r="P725" t="s">
        <v>24</v>
      </c>
      <c r="Q725" t="s">
        <v>24</v>
      </c>
      <c r="R725" t="s">
        <v>23818</v>
      </c>
      <c r="S725" t="s">
        <v>25</v>
      </c>
      <c r="T725" t="s">
        <v>26</v>
      </c>
    </row>
    <row r="726" spans="1:20" x14ac:dyDescent="0.3">
      <c r="A726" t="s">
        <v>25232</v>
      </c>
      <c r="B726" t="s">
        <v>19</v>
      </c>
      <c r="C726" t="s">
        <v>23233</v>
      </c>
      <c r="D726" t="s">
        <v>27</v>
      </c>
      <c r="E726" t="s">
        <v>21</v>
      </c>
      <c r="F726" t="s">
        <v>22</v>
      </c>
      <c r="G726" s="2">
        <v>46043</v>
      </c>
      <c r="H726" s="2">
        <v>143080784210</v>
      </c>
      <c r="I726">
        <v>46043</v>
      </c>
      <c r="J726">
        <v>117.8</v>
      </c>
      <c r="K726">
        <v>1.83</v>
      </c>
      <c r="L726">
        <v>115.97</v>
      </c>
      <c r="M726" t="s">
        <v>25233</v>
      </c>
      <c r="N726" t="s">
        <v>23</v>
      </c>
      <c r="O726">
        <v>117.8</v>
      </c>
      <c r="P726" t="s">
        <v>24</v>
      </c>
      <c r="Q726" t="s">
        <v>24</v>
      </c>
      <c r="R726" t="s">
        <v>23818</v>
      </c>
      <c r="S726" t="s">
        <v>25</v>
      </c>
      <c r="T726" t="s">
        <v>26</v>
      </c>
    </row>
    <row r="727" spans="1:20" x14ac:dyDescent="0.3">
      <c r="A727" t="s">
        <v>25234</v>
      </c>
      <c r="B727" t="s">
        <v>19</v>
      </c>
      <c r="C727" t="s">
        <v>14152</v>
      </c>
      <c r="D727" t="s">
        <v>27</v>
      </c>
      <c r="E727" t="s">
        <v>21</v>
      </c>
      <c r="F727" t="s">
        <v>22</v>
      </c>
      <c r="G727" s="2">
        <v>46043</v>
      </c>
      <c r="H727" s="2">
        <v>143080784210</v>
      </c>
      <c r="I727">
        <v>46043</v>
      </c>
      <c r="J727">
        <v>88.97</v>
      </c>
      <c r="K727">
        <v>1.46</v>
      </c>
      <c r="L727">
        <v>87.51</v>
      </c>
      <c r="M727" t="s">
        <v>25235</v>
      </c>
      <c r="N727" t="s">
        <v>23</v>
      </c>
      <c r="O727">
        <v>88.97</v>
      </c>
      <c r="P727" t="s">
        <v>24</v>
      </c>
      <c r="Q727" t="s">
        <v>24</v>
      </c>
      <c r="R727" t="s">
        <v>23818</v>
      </c>
      <c r="S727" t="s">
        <v>25</v>
      </c>
      <c r="T727" t="s">
        <v>26</v>
      </c>
    </row>
    <row r="728" spans="1:20" x14ac:dyDescent="0.3">
      <c r="A728" t="s">
        <v>25236</v>
      </c>
      <c r="B728" t="s">
        <v>19</v>
      </c>
      <c r="C728" t="s">
        <v>18658</v>
      </c>
      <c r="D728" t="s">
        <v>27</v>
      </c>
      <c r="E728" t="s">
        <v>21</v>
      </c>
      <c r="F728" t="s">
        <v>22</v>
      </c>
      <c r="G728" s="2">
        <v>46043</v>
      </c>
      <c r="H728" s="2">
        <v>143080784210</v>
      </c>
      <c r="I728">
        <v>46043</v>
      </c>
      <c r="J728">
        <v>39.9</v>
      </c>
      <c r="K728">
        <v>0.82</v>
      </c>
      <c r="L728">
        <v>39.08</v>
      </c>
      <c r="M728" t="s">
        <v>25237</v>
      </c>
      <c r="N728" t="s">
        <v>23</v>
      </c>
      <c r="O728">
        <v>39.9</v>
      </c>
      <c r="P728" t="s">
        <v>24</v>
      </c>
      <c r="Q728" t="s">
        <v>24</v>
      </c>
      <c r="R728" t="s">
        <v>23818</v>
      </c>
      <c r="S728" t="s">
        <v>25</v>
      </c>
      <c r="T728" t="s">
        <v>26</v>
      </c>
    </row>
    <row r="729" spans="1:20" x14ac:dyDescent="0.3">
      <c r="A729" t="s">
        <v>25238</v>
      </c>
      <c r="B729" t="s">
        <v>19</v>
      </c>
      <c r="C729" t="s">
        <v>9727</v>
      </c>
      <c r="D729" t="s">
        <v>27</v>
      </c>
      <c r="E729" t="s">
        <v>21</v>
      </c>
      <c r="F729" t="s">
        <v>22</v>
      </c>
      <c r="G729" s="2">
        <v>46043</v>
      </c>
      <c r="H729" s="2">
        <v>143080784210</v>
      </c>
      <c r="I729">
        <v>46043</v>
      </c>
      <c r="J729">
        <v>31.9</v>
      </c>
      <c r="K729">
        <v>0.71</v>
      </c>
      <c r="L729">
        <v>31.19</v>
      </c>
      <c r="M729" t="s">
        <v>25239</v>
      </c>
      <c r="N729" t="s">
        <v>23</v>
      </c>
      <c r="O729">
        <v>31.9</v>
      </c>
      <c r="P729" t="s">
        <v>24</v>
      </c>
      <c r="Q729" t="s">
        <v>24</v>
      </c>
      <c r="R729" t="s">
        <v>23818</v>
      </c>
      <c r="S729" t="s">
        <v>25</v>
      </c>
      <c r="T729" t="s">
        <v>26</v>
      </c>
    </row>
    <row r="730" spans="1:20" x14ac:dyDescent="0.3">
      <c r="A730" t="s">
        <v>25240</v>
      </c>
      <c r="B730" t="s">
        <v>19</v>
      </c>
      <c r="C730" t="s">
        <v>9315</v>
      </c>
      <c r="D730" t="s">
        <v>20</v>
      </c>
      <c r="E730" t="s">
        <v>21</v>
      </c>
      <c r="F730" t="s">
        <v>22</v>
      </c>
      <c r="G730" s="2">
        <v>46043</v>
      </c>
      <c r="H730" s="2">
        <v>143080784210</v>
      </c>
      <c r="I730">
        <v>46043</v>
      </c>
      <c r="J730">
        <v>71.91</v>
      </c>
      <c r="K730">
        <v>1.23</v>
      </c>
      <c r="L730">
        <v>70.680000000000007</v>
      </c>
      <c r="M730" t="s">
        <v>25241</v>
      </c>
      <c r="N730" t="s">
        <v>23</v>
      </c>
      <c r="O730">
        <v>71.91</v>
      </c>
      <c r="P730" t="s">
        <v>24</v>
      </c>
      <c r="Q730" t="s">
        <v>24</v>
      </c>
      <c r="R730" t="s">
        <v>23818</v>
      </c>
      <c r="S730" t="s">
        <v>25</v>
      </c>
      <c r="T730" t="s">
        <v>26</v>
      </c>
    </row>
    <row r="731" spans="1:20" x14ac:dyDescent="0.3">
      <c r="A731" t="s">
        <v>25242</v>
      </c>
      <c r="B731" t="s">
        <v>19</v>
      </c>
      <c r="C731" t="s">
        <v>22441</v>
      </c>
      <c r="D731" t="s">
        <v>27</v>
      </c>
      <c r="E731" t="s">
        <v>21</v>
      </c>
      <c r="F731" t="s">
        <v>22</v>
      </c>
      <c r="G731" s="2">
        <v>46043</v>
      </c>
      <c r="H731" s="2">
        <v>143080784210</v>
      </c>
      <c r="I731">
        <v>46043</v>
      </c>
      <c r="J731">
        <v>84.95</v>
      </c>
      <c r="K731">
        <v>1.4</v>
      </c>
      <c r="L731">
        <v>83.55</v>
      </c>
      <c r="M731" t="s">
        <v>25243</v>
      </c>
      <c r="N731" t="s">
        <v>23</v>
      </c>
      <c r="O731">
        <v>84.95</v>
      </c>
      <c r="P731" t="s">
        <v>24</v>
      </c>
      <c r="Q731" t="s">
        <v>24</v>
      </c>
      <c r="R731" t="s">
        <v>23818</v>
      </c>
      <c r="S731" t="s">
        <v>25</v>
      </c>
      <c r="T731" t="s">
        <v>26</v>
      </c>
    </row>
    <row r="732" spans="1:20" x14ac:dyDescent="0.3">
      <c r="A732" t="s">
        <v>25244</v>
      </c>
      <c r="B732" t="s">
        <v>19</v>
      </c>
      <c r="C732" t="s">
        <v>20941</v>
      </c>
      <c r="D732" t="s">
        <v>27</v>
      </c>
      <c r="E732" t="s">
        <v>21</v>
      </c>
      <c r="F732" t="s">
        <v>22</v>
      </c>
      <c r="G732" s="2">
        <v>46043</v>
      </c>
      <c r="H732" s="2">
        <v>143080784210</v>
      </c>
      <c r="I732">
        <v>46043</v>
      </c>
      <c r="J732">
        <v>99.95</v>
      </c>
      <c r="K732">
        <v>1.6</v>
      </c>
      <c r="L732">
        <v>98.35</v>
      </c>
      <c r="M732" t="s">
        <v>25245</v>
      </c>
      <c r="N732" t="s">
        <v>23</v>
      </c>
      <c r="O732">
        <v>99.95</v>
      </c>
      <c r="P732" t="s">
        <v>24</v>
      </c>
      <c r="Q732" t="s">
        <v>24</v>
      </c>
      <c r="R732" t="s">
        <v>23818</v>
      </c>
      <c r="S732" t="s">
        <v>25</v>
      </c>
      <c r="T732" t="s">
        <v>26</v>
      </c>
    </row>
    <row r="733" spans="1:20" x14ac:dyDescent="0.3">
      <c r="A733" t="s">
        <v>25246</v>
      </c>
      <c r="B733" t="s">
        <v>19</v>
      </c>
      <c r="C733" t="s">
        <v>19463</v>
      </c>
      <c r="D733" t="s">
        <v>29</v>
      </c>
      <c r="E733" t="s">
        <v>21</v>
      </c>
      <c r="F733" t="s">
        <v>22</v>
      </c>
      <c r="G733" s="2">
        <v>46043</v>
      </c>
      <c r="H733" s="2">
        <v>143080784210</v>
      </c>
      <c r="I733">
        <v>46043</v>
      </c>
      <c r="J733">
        <v>159.94999999999999</v>
      </c>
      <c r="K733">
        <v>8.33</v>
      </c>
      <c r="L733">
        <v>151.62</v>
      </c>
      <c r="M733" t="s">
        <v>25247</v>
      </c>
      <c r="N733" t="s">
        <v>30</v>
      </c>
      <c r="O733">
        <v>159.94999999999999</v>
      </c>
      <c r="P733" t="s">
        <v>24</v>
      </c>
      <c r="Q733" t="s">
        <v>24</v>
      </c>
      <c r="R733" t="s">
        <v>23818</v>
      </c>
      <c r="S733" t="s">
        <v>25</v>
      </c>
      <c r="T733" t="s">
        <v>26</v>
      </c>
    </row>
    <row r="734" spans="1:20" x14ac:dyDescent="0.3">
      <c r="A734" t="s">
        <v>25248</v>
      </c>
      <c r="B734" t="s">
        <v>19</v>
      </c>
      <c r="C734" t="s">
        <v>15907</v>
      </c>
      <c r="D734" t="s">
        <v>20</v>
      </c>
      <c r="E734" t="s">
        <v>21</v>
      </c>
      <c r="F734" t="s">
        <v>22</v>
      </c>
      <c r="G734" s="2">
        <v>46043</v>
      </c>
      <c r="H734" s="2">
        <v>143080784210</v>
      </c>
      <c r="I734">
        <v>46043</v>
      </c>
      <c r="J734">
        <v>106.11</v>
      </c>
      <c r="K734">
        <v>1.68</v>
      </c>
      <c r="L734">
        <v>104.43</v>
      </c>
      <c r="M734" t="s">
        <v>25249</v>
      </c>
      <c r="N734" t="s">
        <v>23</v>
      </c>
      <c r="O734">
        <v>106.11</v>
      </c>
      <c r="P734" t="s">
        <v>24</v>
      </c>
      <c r="Q734" t="s">
        <v>24</v>
      </c>
      <c r="R734" t="s">
        <v>23818</v>
      </c>
      <c r="S734" t="s">
        <v>25</v>
      </c>
      <c r="T734" t="s">
        <v>26</v>
      </c>
    </row>
    <row r="735" spans="1:20" x14ac:dyDescent="0.3">
      <c r="A735" t="s">
        <v>25250</v>
      </c>
      <c r="B735" t="s">
        <v>19</v>
      </c>
      <c r="C735" t="s">
        <v>12682</v>
      </c>
      <c r="D735" t="s">
        <v>27</v>
      </c>
      <c r="E735" t="s">
        <v>21</v>
      </c>
      <c r="F735" t="s">
        <v>22</v>
      </c>
      <c r="G735" s="2">
        <v>46043</v>
      </c>
      <c r="H735" s="2">
        <v>143080784210</v>
      </c>
      <c r="I735">
        <v>46043</v>
      </c>
      <c r="J735">
        <v>189.75</v>
      </c>
      <c r="K735">
        <v>2.77</v>
      </c>
      <c r="L735">
        <v>186.98</v>
      </c>
      <c r="M735" t="s">
        <v>25251</v>
      </c>
      <c r="N735" t="s">
        <v>23</v>
      </c>
      <c r="O735">
        <v>189.75</v>
      </c>
      <c r="P735" t="s">
        <v>24</v>
      </c>
      <c r="Q735" t="s">
        <v>24</v>
      </c>
      <c r="R735" t="s">
        <v>23818</v>
      </c>
      <c r="S735" t="s">
        <v>25</v>
      </c>
      <c r="T735" t="s">
        <v>26</v>
      </c>
    </row>
    <row r="736" spans="1:20" x14ac:dyDescent="0.3">
      <c r="A736" t="s">
        <v>25252</v>
      </c>
      <c r="B736" t="s">
        <v>19</v>
      </c>
      <c r="C736" t="s">
        <v>22529</v>
      </c>
      <c r="D736" t="s">
        <v>27</v>
      </c>
      <c r="E736" t="s">
        <v>21</v>
      </c>
      <c r="F736" t="s">
        <v>22</v>
      </c>
      <c r="G736" s="2">
        <v>46043</v>
      </c>
      <c r="H736" s="2">
        <v>143080784210</v>
      </c>
      <c r="I736">
        <v>46043</v>
      </c>
      <c r="J736">
        <v>49.9</v>
      </c>
      <c r="K736">
        <v>0.95</v>
      </c>
      <c r="L736">
        <v>48.95</v>
      </c>
      <c r="M736" t="s">
        <v>25253</v>
      </c>
      <c r="N736" t="s">
        <v>23</v>
      </c>
      <c r="O736">
        <v>49.9</v>
      </c>
      <c r="P736" t="s">
        <v>24</v>
      </c>
      <c r="Q736" t="s">
        <v>24</v>
      </c>
      <c r="R736" t="s">
        <v>23818</v>
      </c>
      <c r="S736" t="s">
        <v>25</v>
      </c>
      <c r="T736" t="s">
        <v>26</v>
      </c>
    </row>
    <row r="737" spans="1:20" x14ac:dyDescent="0.3">
      <c r="A737" t="s">
        <v>25254</v>
      </c>
      <c r="B737" t="s">
        <v>19</v>
      </c>
      <c r="C737" t="s">
        <v>14190</v>
      </c>
      <c r="D737" t="s">
        <v>29</v>
      </c>
      <c r="E737" t="s">
        <v>21</v>
      </c>
      <c r="F737" t="s">
        <v>22</v>
      </c>
      <c r="G737" s="2">
        <v>46043</v>
      </c>
      <c r="H737" s="2">
        <v>143080784210</v>
      </c>
      <c r="I737">
        <v>46043</v>
      </c>
      <c r="J737">
        <v>104.9</v>
      </c>
      <c r="K737">
        <v>5.58</v>
      </c>
      <c r="L737">
        <v>99.32</v>
      </c>
      <c r="M737" t="s">
        <v>25255</v>
      </c>
      <c r="N737" t="s">
        <v>30</v>
      </c>
      <c r="O737">
        <v>104.9</v>
      </c>
      <c r="P737" t="s">
        <v>24</v>
      </c>
      <c r="Q737" t="s">
        <v>24</v>
      </c>
      <c r="R737" t="s">
        <v>23818</v>
      </c>
      <c r="S737" t="s">
        <v>25</v>
      </c>
      <c r="T737" t="s">
        <v>26</v>
      </c>
    </row>
    <row r="738" spans="1:20" x14ac:dyDescent="0.3">
      <c r="A738" t="s">
        <v>25256</v>
      </c>
      <c r="B738" t="s">
        <v>19</v>
      </c>
      <c r="C738" t="s">
        <v>12762</v>
      </c>
      <c r="D738" t="s">
        <v>20</v>
      </c>
      <c r="E738" t="s">
        <v>21</v>
      </c>
      <c r="F738" t="s">
        <v>22</v>
      </c>
      <c r="G738" s="2">
        <v>46043</v>
      </c>
      <c r="H738" s="2">
        <v>143080784210</v>
      </c>
      <c r="I738">
        <v>46043</v>
      </c>
      <c r="J738">
        <v>44.9</v>
      </c>
      <c r="K738">
        <v>0.88</v>
      </c>
      <c r="L738">
        <v>44.02</v>
      </c>
      <c r="M738" t="s">
        <v>25257</v>
      </c>
      <c r="N738" t="s">
        <v>23</v>
      </c>
      <c r="O738">
        <v>44.9</v>
      </c>
      <c r="P738" t="s">
        <v>24</v>
      </c>
      <c r="Q738" t="s">
        <v>24</v>
      </c>
      <c r="R738" t="s">
        <v>23818</v>
      </c>
      <c r="S738" t="s">
        <v>25</v>
      </c>
      <c r="T738" t="s">
        <v>26</v>
      </c>
    </row>
    <row r="739" spans="1:20" x14ac:dyDescent="0.3">
      <c r="A739" t="s">
        <v>25258</v>
      </c>
      <c r="B739" t="s">
        <v>19</v>
      </c>
      <c r="C739" t="s">
        <v>8204</v>
      </c>
      <c r="D739" t="s">
        <v>27</v>
      </c>
      <c r="E739" t="s">
        <v>21</v>
      </c>
      <c r="F739" t="s">
        <v>22</v>
      </c>
      <c r="G739" s="2">
        <v>46043</v>
      </c>
      <c r="H739" s="2">
        <v>143080784210</v>
      </c>
      <c r="I739">
        <v>46043</v>
      </c>
      <c r="J739">
        <v>65.900000000000006</v>
      </c>
      <c r="K739">
        <v>1.1599999999999999</v>
      </c>
      <c r="L739">
        <v>64.739999999999995</v>
      </c>
      <c r="M739" t="s">
        <v>25259</v>
      </c>
      <c r="N739" t="s">
        <v>23</v>
      </c>
      <c r="O739">
        <v>65.900000000000006</v>
      </c>
      <c r="P739" t="s">
        <v>24</v>
      </c>
      <c r="Q739" t="s">
        <v>24</v>
      </c>
      <c r="R739" t="s">
        <v>23818</v>
      </c>
      <c r="S739" t="s">
        <v>25</v>
      </c>
      <c r="T739" t="s">
        <v>26</v>
      </c>
    </row>
    <row r="740" spans="1:20" x14ac:dyDescent="0.3">
      <c r="A740" t="s">
        <v>25260</v>
      </c>
      <c r="B740" t="s">
        <v>19</v>
      </c>
      <c r="C740" t="s">
        <v>16166</v>
      </c>
      <c r="D740" t="s">
        <v>27</v>
      </c>
      <c r="E740" t="s">
        <v>21</v>
      </c>
      <c r="F740" t="s">
        <v>22</v>
      </c>
      <c r="G740" s="2">
        <v>46043</v>
      </c>
      <c r="H740" s="2">
        <v>143080784210</v>
      </c>
      <c r="I740">
        <v>46043</v>
      </c>
      <c r="J740">
        <v>63.9</v>
      </c>
      <c r="K740">
        <v>1.1299999999999999</v>
      </c>
      <c r="L740">
        <v>62.77</v>
      </c>
      <c r="M740" t="s">
        <v>25261</v>
      </c>
      <c r="N740" t="s">
        <v>23</v>
      </c>
      <c r="O740">
        <v>63.9</v>
      </c>
      <c r="P740" t="s">
        <v>24</v>
      </c>
      <c r="Q740" t="s">
        <v>24</v>
      </c>
      <c r="R740" t="s">
        <v>23818</v>
      </c>
      <c r="S740" t="s">
        <v>25</v>
      </c>
      <c r="T740" t="s">
        <v>26</v>
      </c>
    </row>
    <row r="741" spans="1:20" x14ac:dyDescent="0.3">
      <c r="A741" t="s">
        <v>25262</v>
      </c>
      <c r="B741" t="s">
        <v>19</v>
      </c>
      <c r="C741" t="s">
        <v>15296</v>
      </c>
      <c r="D741" t="s">
        <v>20</v>
      </c>
      <c r="E741" t="s">
        <v>21</v>
      </c>
      <c r="F741" t="s">
        <v>22</v>
      </c>
      <c r="G741" s="2">
        <v>46043</v>
      </c>
      <c r="H741" s="2">
        <v>143080784210</v>
      </c>
      <c r="I741">
        <v>46043</v>
      </c>
      <c r="J741">
        <v>37.9</v>
      </c>
      <c r="K741">
        <v>0.79</v>
      </c>
      <c r="L741">
        <v>37.11</v>
      </c>
      <c r="M741" t="s">
        <v>25263</v>
      </c>
      <c r="N741" t="s">
        <v>23</v>
      </c>
      <c r="O741">
        <v>37.9</v>
      </c>
      <c r="P741" t="s">
        <v>24</v>
      </c>
      <c r="Q741" t="s">
        <v>24</v>
      </c>
      <c r="R741" t="s">
        <v>23818</v>
      </c>
      <c r="S741" t="s">
        <v>25</v>
      </c>
      <c r="T741" t="s">
        <v>26</v>
      </c>
    </row>
    <row r="742" spans="1:20" x14ac:dyDescent="0.3">
      <c r="A742" t="s">
        <v>25264</v>
      </c>
      <c r="B742" t="s">
        <v>19</v>
      </c>
      <c r="C742" t="s">
        <v>23297</v>
      </c>
      <c r="D742" t="s">
        <v>27</v>
      </c>
      <c r="E742" t="s">
        <v>21</v>
      </c>
      <c r="F742" t="s">
        <v>22</v>
      </c>
      <c r="G742" s="2">
        <v>46043</v>
      </c>
      <c r="H742" s="2">
        <v>143080784210</v>
      </c>
      <c r="I742">
        <v>46043</v>
      </c>
      <c r="J742">
        <v>58.85</v>
      </c>
      <c r="K742">
        <v>1.07</v>
      </c>
      <c r="L742">
        <v>57.78</v>
      </c>
      <c r="M742" t="s">
        <v>25265</v>
      </c>
      <c r="N742" t="s">
        <v>23</v>
      </c>
      <c r="O742">
        <v>58.85</v>
      </c>
      <c r="P742" t="s">
        <v>24</v>
      </c>
      <c r="Q742" t="s">
        <v>24</v>
      </c>
      <c r="R742" t="s">
        <v>23818</v>
      </c>
      <c r="S742" t="s">
        <v>25</v>
      </c>
      <c r="T742" t="s">
        <v>26</v>
      </c>
    </row>
    <row r="743" spans="1:20" x14ac:dyDescent="0.3">
      <c r="A743" t="s">
        <v>25266</v>
      </c>
      <c r="B743" t="s">
        <v>19</v>
      </c>
      <c r="C743" t="s">
        <v>16626</v>
      </c>
      <c r="D743" t="s">
        <v>29</v>
      </c>
      <c r="E743" t="s">
        <v>21</v>
      </c>
      <c r="F743" t="s">
        <v>22</v>
      </c>
      <c r="G743" s="2">
        <v>46043</v>
      </c>
      <c r="H743" s="2">
        <v>143080784210</v>
      </c>
      <c r="I743">
        <v>46043</v>
      </c>
      <c r="J743">
        <v>67.95</v>
      </c>
      <c r="K743">
        <v>3.74</v>
      </c>
      <c r="L743">
        <v>64.209999999999994</v>
      </c>
      <c r="M743" t="s">
        <v>25267</v>
      </c>
      <c r="N743" t="s">
        <v>30</v>
      </c>
      <c r="O743">
        <v>67.95</v>
      </c>
      <c r="P743" t="s">
        <v>24</v>
      </c>
      <c r="Q743" t="s">
        <v>24</v>
      </c>
      <c r="R743" t="s">
        <v>23818</v>
      </c>
      <c r="S743" t="s">
        <v>25</v>
      </c>
      <c r="T743" t="s">
        <v>26</v>
      </c>
    </row>
    <row r="744" spans="1:20" x14ac:dyDescent="0.3">
      <c r="A744" t="s">
        <v>25268</v>
      </c>
      <c r="B744" t="s">
        <v>19</v>
      </c>
      <c r="C744" t="s">
        <v>9521</v>
      </c>
      <c r="D744" t="s">
        <v>20</v>
      </c>
      <c r="E744" t="s">
        <v>21</v>
      </c>
      <c r="F744" t="s">
        <v>22</v>
      </c>
      <c r="G744" s="2">
        <v>46043</v>
      </c>
      <c r="H744" s="2">
        <v>143080784210</v>
      </c>
      <c r="I744">
        <v>46043</v>
      </c>
      <c r="J744">
        <v>65.61</v>
      </c>
      <c r="K744">
        <v>1.1499999999999999</v>
      </c>
      <c r="L744">
        <v>64.459999999999994</v>
      </c>
      <c r="M744" t="s">
        <v>25269</v>
      </c>
      <c r="N744" t="s">
        <v>23</v>
      </c>
      <c r="O744">
        <v>65.61</v>
      </c>
      <c r="P744" t="s">
        <v>24</v>
      </c>
      <c r="Q744" t="s">
        <v>24</v>
      </c>
      <c r="R744" t="s">
        <v>23818</v>
      </c>
      <c r="S744" t="s">
        <v>25</v>
      </c>
      <c r="T744" t="s">
        <v>26</v>
      </c>
    </row>
    <row r="745" spans="1:20" x14ac:dyDescent="0.3">
      <c r="A745" t="s">
        <v>25270</v>
      </c>
      <c r="B745" t="s">
        <v>19</v>
      </c>
      <c r="C745" t="s">
        <v>19401</v>
      </c>
      <c r="D745" t="s">
        <v>27</v>
      </c>
      <c r="E745" t="s">
        <v>21</v>
      </c>
      <c r="F745" t="s">
        <v>22</v>
      </c>
      <c r="G745" s="2">
        <v>46043</v>
      </c>
      <c r="H745" s="2">
        <v>143080784210</v>
      </c>
      <c r="I745">
        <v>46043</v>
      </c>
      <c r="J745">
        <v>17.899999999999999</v>
      </c>
      <c r="K745">
        <v>0.53</v>
      </c>
      <c r="L745">
        <v>17.37</v>
      </c>
      <c r="M745" t="s">
        <v>25271</v>
      </c>
      <c r="N745" t="s">
        <v>23</v>
      </c>
      <c r="O745">
        <v>17.899999999999999</v>
      </c>
      <c r="P745" t="s">
        <v>24</v>
      </c>
      <c r="Q745" t="s">
        <v>24</v>
      </c>
      <c r="R745" t="s">
        <v>23818</v>
      </c>
      <c r="S745" t="s">
        <v>25</v>
      </c>
      <c r="T745" t="s">
        <v>26</v>
      </c>
    </row>
    <row r="746" spans="1:20" x14ac:dyDescent="0.3">
      <c r="A746" t="s">
        <v>25272</v>
      </c>
      <c r="B746" t="s">
        <v>19</v>
      </c>
      <c r="C746" t="s">
        <v>17442</v>
      </c>
      <c r="D746" t="s">
        <v>20</v>
      </c>
      <c r="E746" t="s">
        <v>21</v>
      </c>
      <c r="F746" t="s">
        <v>22</v>
      </c>
      <c r="G746" s="2">
        <v>46043</v>
      </c>
      <c r="H746" s="2">
        <v>143080784210</v>
      </c>
      <c r="I746">
        <v>46043</v>
      </c>
      <c r="J746">
        <v>67.95</v>
      </c>
      <c r="K746">
        <v>1.18</v>
      </c>
      <c r="L746">
        <v>66.77</v>
      </c>
      <c r="M746" t="s">
        <v>25273</v>
      </c>
      <c r="N746" t="s">
        <v>23</v>
      </c>
      <c r="O746">
        <v>67.95</v>
      </c>
      <c r="P746" t="s">
        <v>24</v>
      </c>
      <c r="Q746" t="s">
        <v>24</v>
      </c>
      <c r="R746" t="s">
        <v>23818</v>
      </c>
      <c r="S746" t="s">
        <v>25</v>
      </c>
      <c r="T746" t="s">
        <v>26</v>
      </c>
    </row>
    <row r="747" spans="1:20" x14ac:dyDescent="0.3">
      <c r="A747" t="s">
        <v>25274</v>
      </c>
      <c r="B747" t="s">
        <v>19</v>
      </c>
      <c r="C747" t="s">
        <v>11689</v>
      </c>
      <c r="D747" t="s">
        <v>20</v>
      </c>
      <c r="E747" t="s">
        <v>21</v>
      </c>
      <c r="F747" t="s">
        <v>22</v>
      </c>
      <c r="G747" s="2">
        <v>46043</v>
      </c>
      <c r="H747" s="2">
        <v>143080784210</v>
      </c>
      <c r="I747">
        <v>46043</v>
      </c>
      <c r="J747">
        <v>67.95</v>
      </c>
      <c r="K747">
        <v>1.18</v>
      </c>
      <c r="L747">
        <v>66.77</v>
      </c>
      <c r="M747" t="s">
        <v>25275</v>
      </c>
      <c r="N747" t="s">
        <v>23</v>
      </c>
      <c r="O747">
        <v>67.95</v>
      </c>
      <c r="P747" t="s">
        <v>24</v>
      </c>
      <c r="Q747" t="s">
        <v>24</v>
      </c>
      <c r="R747" t="s">
        <v>23818</v>
      </c>
      <c r="S747" t="s">
        <v>25</v>
      </c>
      <c r="T747" t="s">
        <v>26</v>
      </c>
    </row>
    <row r="748" spans="1:20" x14ac:dyDescent="0.3">
      <c r="A748" t="s">
        <v>25276</v>
      </c>
      <c r="B748" t="s">
        <v>19</v>
      </c>
      <c r="C748" t="s">
        <v>20273</v>
      </c>
      <c r="D748" t="s">
        <v>20</v>
      </c>
      <c r="E748" t="s">
        <v>21</v>
      </c>
      <c r="F748" t="s">
        <v>22</v>
      </c>
      <c r="G748" s="2">
        <v>46043</v>
      </c>
      <c r="H748" s="2">
        <v>143080784210</v>
      </c>
      <c r="I748">
        <v>46043</v>
      </c>
      <c r="J748">
        <v>127.85</v>
      </c>
      <c r="K748">
        <v>1.96</v>
      </c>
      <c r="L748">
        <v>125.89</v>
      </c>
      <c r="M748" t="s">
        <v>25277</v>
      </c>
      <c r="N748" t="s">
        <v>23</v>
      </c>
      <c r="O748">
        <v>127.85</v>
      </c>
      <c r="P748" t="s">
        <v>24</v>
      </c>
      <c r="Q748" t="s">
        <v>24</v>
      </c>
      <c r="R748" t="s">
        <v>23818</v>
      </c>
      <c r="S748" t="s">
        <v>25</v>
      </c>
      <c r="T748" t="s">
        <v>26</v>
      </c>
    </row>
    <row r="749" spans="1:20" x14ac:dyDescent="0.3">
      <c r="A749" t="s">
        <v>25278</v>
      </c>
      <c r="B749" t="s">
        <v>19</v>
      </c>
      <c r="C749" t="s">
        <v>18805</v>
      </c>
      <c r="D749" t="s">
        <v>27</v>
      </c>
      <c r="E749" t="s">
        <v>21</v>
      </c>
      <c r="F749" t="s">
        <v>22</v>
      </c>
      <c r="G749" s="2">
        <v>46043</v>
      </c>
      <c r="H749" s="2">
        <v>143080784210</v>
      </c>
      <c r="I749">
        <v>46043</v>
      </c>
      <c r="J749">
        <v>299.7</v>
      </c>
      <c r="K749">
        <v>4.2</v>
      </c>
      <c r="L749">
        <v>295.5</v>
      </c>
      <c r="M749" t="s">
        <v>25279</v>
      </c>
      <c r="N749" t="s">
        <v>23</v>
      </c>
      <c r="O749">
        <v>299.7</v>
      </c>
      <c r="P749" t="s">
        <v>24</v>
      </c>
      <c r="Q749" t="s">
        <v>24</v>
      </c>
      <c r="R749" t="s">
        <v>23818</v>
      </c>
      <c r="S749" t="s">
        <v>25</v>
      </c>
      <c r="T749" t="s">
        <v>26</v>
      </c>
    </row>
    <row r="750" spans="1:20" x14ac:dyDescent="0.3">
      <c r="A750" t="s">
        <v>25280</v>
      </c>
      <c r="B750" t="s">
        <v>19</v>
      </c>
      <c r="C750" t="s">
        <v>10057</v>
      </c>
      <c r="D750" t="s">
        <v>27</v>
      </c>
      <c r="E750" t="s">
        <v>21</v>
      </c>
      <c r="F750" t="s">
        <v>22</v>
      </c>
      <c r="G750" s="2">
        <v>46043</v>
      </c>
      <c r="H750" s="2">
        <v>143080784210</v>
      </c>
      <c r="I750">
        <v>46043</v>
      </c>
      <c r="J750">
        <v>99.95</v>
      </c>
      <c r="K750">
        <v>1.6</v>
      </c>
      <c r="L750">
        <v>98.35</v>
      </c>
      <c r="M750" t="s">
        <v>25281</v>
      </c>
      <c r="N750" t="s">
        <v>23</v>
      </c>
      <c r="O750">
        <v>99.95</v>
      </c>
      <c r="P750" t="s">
        <v>24</v>
      </c>
      <c r="Q750" t="s">
        <v>24</v>
      </c>
      <c r="R750" t="s">
        <v>23818</v>
      </c>
      <c r="S750" t="s">
        <v>25</v>
      </c>
      <c r="T750" t="s">
        <v>26</v>
      </c>
    </row>
    <row r="751" spans="1:20" x14ac:dyDescent="0.3">
      <c r="A751" t="s">
        <v>25282</v>
      </c>
      <c r="B751" t="s">
        <v>19</v>
      </c>
      <c r="C751" t="s">
        <v>16982</v>
      </c>
      <c r="D751" t="s">
        <v>27</v>
      </c>
      <c r="E751" t="s">
        <v>21</v>
      </c>
      <c r="F751" t="s">
        <v>22</v>
      </c>
      <c r="G751" s="2">
        <v>46043</v>
      </c>
      <c r="H751" s="2">
        <v>143080784210</v>
      </c>
      <c r="I751">
        <v>46043</v>
      </c>
      <c r="J751">
        <v>99.95</v>
      </c>
      <c r="K751">
        <v>1.6</v>
      </c>
      <c r="L751">
        <v>98.35</v>
      </c>
      <c r="M751" t="s">
        <v>25283</v>
      </c>
      <c r="N751" t="s">
        <v>23</v>
      </c>
      <c r="O751">
        <v>99.95</v>
      </c>
      <c r="P751" t="s">
        <v>24</v>
      </c>
      <c r="Q751" t="s">
        <v>24</v>
      </c>
      <c r="R751" t="s">
        <v>23818</v>
      </c>
      <c r="S751" t="s">
        <v>25</v>
      </c>
      <c r="T751" t="s">
        <v>26</v>
      </c>
    </row>
    <row r="752" spans="1:20" x14ac:dyDescent="0.3">
      <c r="A752" t="s">
        <v>25284</v>
      </c>
      <c r="B752" t="s">
        <v>19</v>
      </c>
      <c r="C752" t="s">
        <v>13118</v>
      </c>
      <c r="D752" t="s">
        <v>27</v>
      </c>
      <c r="E752" t="s">
        <v>21</v>
      </c>
      <c r="F752" t="s">
        <v>22</v>
      </c>
      <c r="G752" s="2">
        <v>46043</v>
      </c>
      <c r="H752" s="2">
        <v>143080784210</v>
      </c>
      <c r="I752">
        <v>46043</v>
      </c>
      <c r="J752">
        <v>31.9</v>
      </c>
      <c r="K752">
        <v>0.71</v>
      </c>
      <c r="L752">
        <v>31.19</v>
      </c>
      <c r="M752" t="s">
        <v>25285</v>
      </c>
      <c r="N752" t="s">
        <v>23</v>
      </c>
      <c r="O752">
        <v>31.9</v>
      </c>
      <c r="P752" t="s">
        <v>24</v>
      </c>
      <c r="Q752" t="s">
        <v>24</v>
      </c>
      <c r="R752" t="s">
        <v>23818</v>
      </c>
      <c r="S752" t="s">
        <v>25</v>
      </c>
      <c r="T752" t="s">
        <v>26</v>
      </c>
    </row>
    <row r="753" spans="1:20" x14ac:dyDescent="0.3">
      <c r="A753" t="s">
        <v>25286</v>
      </c>
      <c r="B753" t="s">
        <v>19</v>
      </c>
      <c r="C753" t="s">
        <v>22124</v>
      </c>
      <c r="D753" t="s">
        <v>20</v>
      </c>
      <c r="E753" t="s">
        <v>21</v>
      </c>
      <c r="F753" t="s">
        <v>22</v>
      </c>
      <c r="G753" s="2">
        <v>46043</v>
      </c>
      <c r="H753" s="2">
        <v>143080784210</v>
      </c>
      <c r="I753">
        <v>46043</v>
      </c>
      <c r="J753">
        <v>114.21</v>
      </c>
      <c r="K753">
        <v>1.78</v>
      </c>
      <c r="L753">
        <v>112.43</v>
      </c>
      <c r="M753" t="s">
        <v>25287</v>
      </c>
      <c r="N753" t="s">
        <v>23</v>
      </c>
      <c r="O753">
        <v>114.21</v>
      </c>
      <c r="P753" t="s">
        <v>24</v>
      </c>
      <c r="Q753" t="s">
        <v>24</v>
      </c>
      <c r="R753" t="s">
        <v>23818</v>
      </c>
      <c r="S753" t="s">
        <v>25</v>
      </c>
      <c r="T753" t="s">
        <v>26</v>
      </c>
    </row>
    <row r="754" spans="1:20" x14ac:dyDescent="0.3">
      <c r="A754" t="s">
        <v>25288</v>
      </c>
      <c r="B754" t="s">
        <v>19</v>
      </c>
      <c r="C754" t="s">
        <v>12198</v>
      </c>
      <c r="D754" t="s">
        <v>27</v>
      </c>
      <c r="E754" t="s">
        <v>21</v>
      </c>
      <c r="F754" t="s">
        <v>22</v>
      </c>
      <c r="G754" s="2">
        <v>46043</v>
      </c>
      <c r="H754" s="2">
        <v>143080784210</v>
      </c>
      <c r="I754">
        <v>46043</v>
      </c>
      <c r="J754">
        <v>67.95</v>
      </c>
      <c r="K754">
        <v>1.18</v>
      </c>
      <c r="L754">
        <v>66.77</v>
      </c>
      <c r="M754" t="s">
        <v>25289</v>
      </c>
      <c r="N754" t="s">
        <v>23</v>
      </c>
      <c r="O754">
        <v>67.95</v>
      </c>
      <c r="P754" t="s">
        <v>24</v>
      </c>
      <c r="Q754" t="s">
        <v>24</v>
      </c>
      <c r="R754" t="s">
        <v>23818</v>
      </c>
      <c r="S754" t="s">
        <v>25</v>
      </c>
      <c r="T754" t="s">
        <v>26</v>
      </c>
    </row>
    <row r="755" spans="1:20" x14ac:dyDescent="0.3">
      <c r="A755" t="s">
        <v>25290</v>
      </c>
      <c r="B755" t="s">
        <v>19</v>
      </c>
      <c r="C755" t="s">
        <v>23474</v>
      </c>
      <c r="D755" t="s">
        <v>27</v>
      </c>
      <c r="E755" t="s">
        <v>21</v>
      </c>
      <c r="F755" t="s">
        <v>22</v>
      </c>
      <c r="G755" s="2">
        <v>46043</v>
      </c>
      <c r="H755" s="2">
        <v>143080784210</v>
      </c>
      <c r="I755">
        <v>46043</v>
      </c>
      <c r="J755">
        <v>169.9</v>
      </c>
      <c r="K755">
        <v>2.5099999999999998</v>
      </c>
      <c r="L755">
        <v>167.39</v>
      </c>
      <c r="M755" t="s">
        <v>25291</v>
      </c>
      <c r="N755" t="s">
        <v>23</v>
      </c>
      <c r="O755">
        <v>169.9</v>
      </c>
      <c r="P755" t="s">
        <v>24</v>
      </c>
      <c r="Q755" t="s">
        <v>24</v>
      </c>
      <c r="R755" t="s">
        <v>23818</v>
      </c>
      <c r="S755" t="s">
        <v>25</v>
      </c>
      <c r="T755" t="s">
        <v>26</v>
      </c>
    </row>
    <row r="756" spans="1:20" x14ac:dyDescent="0.3">
      <c r="A756" t="s">
        <v>25292</v>
      </c>
      <c r="B756" t="s">
        <v>19</v>
      </c>
      <c r="C756" t="s">
        <v>20442</v>
      </c>
      <c r="D756" t="s">
        <v>20</v>
      </c>
      <c r="E756" t="s">
        <v>21</v>
      </c>
      <c r="F756" t="s">
        <v>22</v>
      </c>
      <c r="G756" s="2">
        <v>46043</v>
      </c>
      <c r="H756" s="2">
        <v>143080784210</v>
      </c>
      <c r="I756">
        <v>46043</v>
      </c>
      <c r="J756">
        <v>84.95</v>
      </c>
      <c r="K756">
        <v>1.4</v>
      </c>
      <c r="L756">
        <v>83.55</v>
      </c>
      <c r="M756" t="s">
        <v>25293</v>
      </c>
      <c r="N756" t="s">
        <v>23</v>
      </c>
      <c r="O756">
        <v>84.95</v>
      </c>
      <c r="P756" t="s">
        <v>24</v>
      </c>
      <c r="Q756" t="s">
        <v>24</v>
      </c>
      <c r="R756" t="s">
        <v>23818</v>
      </c>
      <c r="S756" t="s">
        <v>25</v>
      </c>
      <c r="T756" t="s">
        <v>26</v>
      </c>
    </row>
    <row r="757" spans="1:20" x14ac:dyDescent="0.3">
      <c r="A757" t="s">
        <v>25294</v>
      </c>
      <c r="B757" t="s">
        <v>19</v>
      </c>
      <c r="C757" t="s">
        <v>23733</v>
      </c>
      <c r="D757" t="s">
        <v>27</v>
      </c>
      <c r="E757" t="s">
        <v>21</v>
      </c>
      <c r="F757" t="s">
        <v>22</v>
      </c>
      <c r="G757" s="2">
        <v>46043</v>
      </c>
      <c r="H757" s="2">
        <v>143080784210</v>
      </c>
      <c r="I757">
        <v>46043</v>
      </c>
      <c r="J757">
        <v>31.9</v>
      </c>
      <c r="K757">
        <v>0.71</v>
      </c>
      <c r="L757">
        <v>31.19</v>
      </c>
      <c r="M757" t="s">
        <v>25295</v>
      </c>
      <c r="N757" t="s">
        <v>23</v>
      </c>
      <c r="O757">
        <v>31.9</v>
      </c>
      <c r="P757" t="s">
        <v>24</v>
      </c>
      <c r="Q757" t="s">
        <v>24</v>
      </c>
      <c r="R757" t="s">
        <v>23818</v>
      </c>
      <c r="S757" t="s">
        <v>25</v>
      </c>
      <c r="T757" t="s">
        <v>26</v>
      </c>
    </row>
    <row r="758" spans="1:20" x14ac:dyDescent="0.3">
      <c r="A758" t="s">
        <v>25296</v>
      </c>
      <c r="B758" t="s">
        <v>19</v>
      </c>
      <c r="C758" t="s">
        <v>10841</v>
      </c>
      <c r="D758" t="s">
        <v>27</v>
      </c>
      <c r="E758" t="s">
        <v>21</v>
      </c>
      <c r="F758" t="s">
        <v>22</v>
      </c>
      <c r="G758" s="2">
        <v>46043</v>
      </c>
      <c r="H758" s="2">
        <v>143080784210</v>
      </c>
      <c r="I758">
        <v>46043</v>
      </c>
      <c r="J758">
        <v>67.95</v>
      </c>
      <c r="K758">
        <v>1.18</v>
      </c>
      <c r="L758">
        <v>66.77</v>
      </c>
      <c r="M758" t="s">
        <v>25297</v>
      </c>
      <c r="N758" t="s">
        <v>23</v>
      </c>
      <c r="O758">
        <v>67.95</v>
      </c>
      <c r="P758" t="s">
        <v>24</v>
      </c>
      <c r="Q758" t="s">
        <v>24</v>
      </c>
      <c r="R758" t="s">
        <v>23818</v>
      </c>
      <c r="S758" t="s">
        <v>25</v>
      </c>
      <c r="T758" t="s">
        <v>26</v>
      </c>
    </row>
    <row r="759" spans="1:20" x14ac:dyDescent="0.3">
      <c r="A759" t="s">
        <v>25298</v>
      </c>
      <c r="B759" t="s">
        <v>19</v>
      </c>
      <c r="C759" t="s">
        <v>13812</v>
      </c>
      <c r="D759" t="s">
        <v>20</v>
      </c>
      <c r="E759" t="s">
        <v>21</v>
      </c>
      <c r="F759" t="s">
        <v>22</v>
      </c>
      <c r="G759" s="2">
        <v>46043</v>
      </c>
      <c r="H759" s="2">
        <v>143080784210</v>
      </c>
      <c r="I759">
        <v>46043</v>
      </c>
      <c r="J759">
        <v>67.95</v>
      </c>
      <c r="K759">
        <v>1.18</v>
      </c>
      <c r="L759">
        <v>66.77</v>
      </c>
      <c r="M759" t="s">
        <v>25299</v>
      </c>
      <c r="N759" t="s">
        <v>23</v>
      </c>
      <c r="O759">
        <v>67.95</v>
      </c>
      <c r="P759" t="s">
        <v>24</v>
      </c>
      <c r="Q759" t="s">
        <v>24</v>
      </c>
      <c r="R759" t="s">
        <v>23818</v>
      </c>
      <c r="S759" t="s">
        <v>25</v>
      </c>
      <c r="T759" t="s">
        <v>26</v>
      </c>
    </row>
    <row r="760" spans="1:20" x14ac:dyDescent="0.3">
      <c r="A760" t="s">
        <v>25300</v>
      </c>
      <c r="B760" t="s">
        <v>19</v>
      </c>
      <c r="C760" t="s">
        <v>8756</v>
      </c>
      <c r="D760" t="s">
        <v>27</v>
      </c>
      <c r="E760" t="s">
        <v>21</v>
      </c>
      <c r="F760" t="s">
        <v>22</v>
      </c>
      <c r="G760" s="2">
        <v>46043</v>
      </c>
      <c r="H760" s="2">
        <v>143080784210</v>
      </c>
      <c r="I760">
        <v>46043</v>
      </c>
      <c r="J760">
        <v>85.9</v>
      </c>
      <c r="K760">
        <v>1.42</v>
      </c>
      <c r="L760">
        <v>84.48</v>
      </c>
      <c r="M760" t="s">
        <v>24589</v>
      </c>
      <c r="N760" t="s">
        <v>23</v>
      </c>
      <c r="O760">
        <v>85.9</v>
      </c>
      <c r="P760" t="s">
        <v>24</v>
      </c>
      <c r="Q760" t="s">
        <v>24</v>
      </c>
      <c r="R760" t="s">
        <v>23818</v>
      </c>
      <c r="S760" t="s">
        <v>25</v>
      </c>
      <c r="T760" t="s">
        <v>26</v>
      </c>
    </row>
    <row r="761" spans="1:20" x14ac:dyDescent="0.3">
      <c r="A761" t="s">
        <v>25301</v>
      </c>
      <c r="B761" t="s">
        <v>19</v>
      </c>
      <c r="C761" t="s">
        <v>8835</v>
      </c>
      <c r="D761" t="s">
        <v>27</v>
      </c>
      <c r="E761" t="s">
        <v>21</v>
      </c>
      <c r="F761" t="s">
        <v>22</v>
      </c>
      <c r="G761" s="2">
        <v>46043</v>
      </c>
      <c r="H761" s="2">
        <v>143080784210</v>
      </c>
      <c r="I761">
        <v>46043</v>
      </c>
      <c r="J761">
        <v>53.46</v>
      </c>
      <c r="K761">
        <v>0.99</v>
      </c>
      <c r="L761">
        <v>52.47</v>
      </c>
      <c r="M761" t="s">
        <v>25302</v>
      </c>
      <c r="N761" t="s">
        <v>23</v>
      </c>
      <c r="O761">
        <v>53.46</v>
      </c>
      <c r="P761" t="s">
        <v>24</v>
      </c>
      <c r="Q761" t="s">
        <v>24</v>
      </c>
      <c r="R761" t="s">
        <v>23818</v>
      </c>
      <c r="S761" t="s">
        <v>25</v>
      </c>
      <c r="T761" t="s">
        <v>26</v>
      </c>
    </row>
    <row r="762" spans="1:20" x14ac:dyDescent="0.3">
      <c r="A762" t="s">
        <v>25303</v>
      </c>
      <c r="B762" t="s">
        <v>19</v>
      </c>
      <c r="C762" t="s">
        <v>10765</v>
      </c>
      <c r="D762" t="s">
        <v>27</v>
      </c>
      <c r="E762" t="s">
        <v>21</v>
      </c>
      <c r="F762" t="s">
        <v>22</v>
      </c>
      <c r="G762" s="2">
        <v>46043</v>
      </c>
      <c r="H762" s="2">
        <v>143080784210</v>
      </c>
      <c r="I762">
        <v>46043</v>
      </c>
      <c r="J762">
        <v>138.47</v>
      </c>
      <c r="K762">
        <v>2.1</v>
      </c>
      <c r="L762">
        <v>136.37</v>
      </c>
      <c r="M762" t="s">
        <v>25304</v>
      </c>
      <c r="N762" t="s">
        <v>23</v>
      </c>
      <c r="O762">
        <v>138.47</v>
      </c>
      <c r="P762" t="s">
        <v>24</v>
      </c>
      <c r="Q762" t="s">
        <v>24</v>
      </c>
      <c r="R762" t="s">
        <v>23818</v>
      </c>
      <c r="S762" t="s">
        <v>25</v>
      </c>
      <c r="T762" t="s">
        <v>26</v>
      </c>
    </row>
    <row r="763" spans="1:20" x14ac:dyDescent="0.3">
      <c r="A763" t="s">
        <v>25305</v>
      </c>
      <c r="B763" t="s">
        <v>19</v>
      </c>
      <c r="C763" t="s">
        <v>9491</v>
      </c>
      <c r="D763" t="s">
        <v>20</v>
      </c>
      <c r="E763" t="s">
        <v>21</v>
      </c>
      <c r="F763" t="s">
        <v>22</v>
      </c>
      <c r="G763" s="2">
        <v>46043</v>
      </c>
      <c r="H763" s="2">
        <v>143080784210</v>
      </c>
      <c r="I763">
        <v>46043</v>
      </c>
      <c r="J763">
        <v>53.9</v>
      </c>
      <c r="K763">
        <v>1</v>
      </c>
      <c r="L763">
        <v>52.9</v>
      </c>
      <c r="M763" t="s">
        <v>25306</v>
      </c>
      <c r="N763" t="s">
        <v>23</v>
      </c>
      <c r="O763">
        <v>53.9</v>
      </c>
      <c r="P763" t="s">
        <v>24</v>
      </c>
      <c r="Q763" t="s">
        <v>24</v>
      </c>
      <c r="R763" t="s">
        <v>23818</v>
      </c>
      <c r="S763" t="s">
        <v>25</v>
      </c>
      <c r="T763" t="s">
        <v>26</v>
      </c>
    </row>
    <row r="764" spans="1:20" x14ac:dyDescent="0.3">
      <c r="A764" t="s">
        <v>25307</v>
      </c>
      <c r="B764" t="s">
        <v>19</v>
      </c>
      <c r="C764" t="s">
        <v>21032</v>
      </c>
      <c r="D764" t="s">
        <v>27</v>
      </c>
      <c r="E764" t="s">
        <v>21</v>
      </c>
      <c r="F764" t="s">
        <v>22</v>
      </c>
      <c r="G764" s="2">
        <v>46043</v>
      </c>
      <c r="H764" s="2">
        <v>143080784210</v>
      </c>
      <c r="I764">
        <v>46043</v>
      </c>
      <c r="J764">
        <v>390.75</v>
      </c>
      <c r="K764">
        <v>5.38</v>
      </c>
      <c r="L764">
        <v>385.37</v>
      </c>
      <c r="M764" t="s">
        <v>25308</v>
      </c>
      <c r="N764" t="s">
        <v>23</v>
      </c>
      <c r="O764">
        <v>390.75</v>
      </c>
      <c r="P764" t="s">
        <v>24</v>
      </c>
      <c r="Q764" t="s">
        <v>24</v>
      </c>
      <c r="R764" t="s">
        <v>23818</v>
      </c>
      <c r="S764" t="s">
        <v>25</v>
      </c>
      <c r="T764" t="s">
        <v>26</v>
      </c>
    </row>
    <row r="765" spans="1:20" x14ac:dyDescent="0.3">
      <c r="A765" t="s">
        <v>25309</v>
      </c>
      <c r="B765" t="s">
        <v>19</v>
      </c>
      <c r="C765" t="s">
        <v>11994</v>
      </c>
      <c r="D765" t="s">
        <v>27</v>
      </c>
      <c r="E765" t="s">
        <v>21</v>
      </c>
      <c r="F765" t="s">
        <v>22</v>
      </c>
      <c r="G765" s="2">
        <v>46043</v>
      </c>
      <c r="H765" s="2">
        <v>143080784210</v>
      </c>
      <c r="I765">
        <v>46043</v>
      </c>
      <c r="J765">
        <v>63.72</v>
      </c>
      <c r="K765">
        <v>1.1299999999999999</v>
      </c>
      <c r="L765">
        <v>62.59</v>
      </c>
      <c r="M765" t="s">
        <v>25310</v>
      </c>
      <c r="N765" t="s">
        <v>23</v>
      </c>
      <c r="O765">
        <v>63.72</v>
      </c>
      <c r="P765" t="s">
        <v>24</v>
      </c>
      <c r="Q765" t="s">
        <v>24</v>
      </c>
      <c r="R765" t="s">
        <v>23818</v>
      </c>
      <c r="S765" t="s">
        <v>25</v>
      </c>
      <c r="T765" t="s">
        <v>26</v>
      </c>
    </row>
    <row r="766" spans="1:20" x14ac:dyDescent="0.3">
      <c r="A766" t="s">
        <v>25311</v>
      </c>
      <c r="B766" t="s">
        <v>19</v>
      </c>
      <c r="C766" t="s">
        <v>21045</v>
      </c>
      <c r="D766" t="s">
        <v>20</v>
      </c>
      <c r="E766" t="s">
        <v>21</v>
      </c>
      <c r="F766" t="s">
        <v>22</v>
      </c>
      <c r="G766" s="2">
        <v>46043</v>
      </c>
      <c r="H766" s="2">
        <v>143080784210</v>
      </c>
      <c r="I766">
        <v>46043</v>
      </c>
      <c r="J766">
        <v>114.95</v>
      </c>
      <c r="K766">
        <v>1.79</v>
      </c>
      <c r="L766">
        <v>113.16</v>
      </c>
      <c r="M766" t="s">
        <v>25312</v>
      </c>
      <c r="N766" t="s">
        <v>23</v>
      </c>
      <c r="O766">
        <v>114.95</v>
      </c>
      <c r="P766" t="s">
        <v>24</v>
      </c>
      <c r="Q766" t="s">
        <v>24</v>
      </c>
      <c r="R766" t="s">
        <v>23818</v>
      </c>
      <c r="S766" t="s">
        <v>25</v>
      </c>
      <c r="T766" t="s">
        <v>26</v>
      </c>
    </row>
    <row r="767" spans="1:20" x14ac:dyDescent="0.3">
      <c r="A767" t="s">
        <v>25313</v>
      </c>
      <c r="B767" t="s">
        <v>19</v>
      </c>
      <c r="C767" t="s">
        <v>15961</v>
      </c>
      <c r="D767" t="s">
        <v>27</v>
      </c>
      <c r="E767" t="s">
        <v>21</v>
      </c>
      <c r="F767" t="s">
        <v>22</v>
      </c>
      <c r="G767" s="2">
        <v>46043</v>
      </c>
      <c r="H767" s="2">
        <v>143080784210</v>
      </c>
      <c r="I767">
        <v>46043</v>
      </c>
      <c r="J767">
        <v>265.32</v>
      </c>
      <c r="K767">
        <v>3.75</v>
      </c>
      <c r="L767">
        <v>261.57</v>
      </c>
      <c r="M767" t="s">
        <v>25314</v>
      </c>
      <c r="N767" t="s">
        <v>23</v>
      </c>
      <c r="O767">
        <v>265.32</v>
      </c>
      <c r="P767" t="s">
        <v>24</v>
      </c>
      <c r="Q767" t="s">
        <v>24</v>
      </c>
      <c r="R767" t="s">
        <v>23818</v>
      </c>
      <c r="S767" t="s">
        <v>25</v>
      </c>
      <c r="T767" t="s">
        <v>26</v>
      </c>
    </row>
    <row r="768" spans="1:20" x14ac:dyDescent="0.3">
      <c r="A768" t="s">
        <v>25315</v>
      </c>
      <c r="B768" t="s">
        <v>19</v>
      </c>
      <c r="C768" t="s">
        <v>21872</v>
      </c>
      <c r="D768" t="s">
        <v>20</v>
      </c>
      <c r="E768" t="s">
        <v>21</v>
      </c>
      <c r="F768" t="s">
        <v>22</v>
      </c>
      <c r="G768" s="2">
        <v>46043</v>
      </c>
      <c r="H768" s="2">
        <v>143080784210</v>
      </c>
      <c r="I768">
        <v>46043</v>
      </c>
      <c r="J768">
        <v>67.95</v>
      </c>
      <c r="K768">
        <v>1.18</v>
      </c>
      <c r="L768">
        <v>66.77</v>
      </c>
      <c r="M768" t="s">
        <v>25316</v>
      </c>
      <c r="N768" t="s">
        <v>23</v>
      </c>
      <c r="O768">
        <v>67.95</v>
      </c>
      <c r="P768" t="s">
        <v>24</v>
      </c>
      <c r="Q768" t="s">
        <v>24</v>
      </c>
      <c r="R768" t="s">
        <v>23818</v>
      </c>
      <c r="S768" t="s">
        <v>25</v>
      </c>
      <c r="T768" t="s">
        <v>26</v>
      </c>
    </row>
    <row r="769" spans="1:20" x14ac:dyDescent="0.3">
      <c r="A769" t="s">
        <v>25317</v>
      </c>
      <c r="B769" t="s">
        <v>19</v>
      </c>
      <c r="C769" t="s">
        <v>8559</v>
      </c>
      <c r="D769" t="s">
        <v>27</v>
      </c>
      <c r="E769" t="s">
        <v>21</v>
      </c>
      <c r="F769" t="s">
        <v>22</v>
      </c>
      <c r="G769" s="2">
        <v>46043</v>
      </c>
      <c r="H769" s="2">
        <v>143080784210</v>
      </c>
      <c r="I769">
        <v>46043</v>
      </c>
      <c r="J769">
        <v>65.900000000000006</v>
      </c>
      <c r="K769">
        <v>1.1599999999999999</v>
      </c>
      <c r="L769">
        <v>64.739999999999995</v>
      </c>
      <c r="M769" t="s">
        <v>25318</v>
      </c>
      <c r="N769" t="s">
        <v>23</v>
      </c>
      <c r="O769">
        <v>65.900000000000006</v>
      </c>
      <c r="P769" t="s">
        <v>24</v>
      </c>
      <c r="Q769" t="s">
        <v>24</v>
      </c>
      <c r="R769" t="s">
        <v>23818</v>
      </c>
      <c r="S769" t="s">
        <v>25</v>
      </c>
      <c r="T769" t="s">
        <v>26</v>
      </c>
    </row>
    <row r="770" spans="1:20" x14ac:dyDescent="0.3">
      <c r="A770" t="s">
        <v>25319</v>
      </c>
      <c r="B770" t="s">
        <v>28</v>
      </c>
      <c r="C770" t="s">
        <v>23539</v>
      </c>
      <c r="D770" t="s">
        <v>20</v>
      </c>
      <c r="E770" t="s">
        <v>21</v>
      </c>
      <c r="F770" t="s">
        <v>22</v>
      </c>
      <c r="G770" s="2">
        <v>46042</v>
      </c>
      <c r="H770" s="2">
        <v>143058567506</v>
      </c>
      <c r="I770">
        <v>46038</v>
      </c>
      <c r="J770">
        <v>-106.11</v>
      </c>
      <c r="K770">
        <v>0</v>
      </c>
      <c r="L770">
        <v>-106.11</v>
      </c>
      <c r="M770" t="s">
        <v>25320</v>
      </c>
      <c r="N770" t="s">
        <v>23</v>
      </c>
      <c r="O770">
        <v>106.11</v>
      </c>
      <c r="P770" t="s">
        <v>24</v>
      </c>
      <c r="Q770" t="s">
        <v>24</v>
      </c>
      <c r="R770" t="s">
        <v>23818</v>
      </c>
      <c r="S770" t="s">
        <v>25</v>
      </c>
      <c r="T770" t="s">
        <v>26</v>
      </c>
    </row>
    <row r="771" spans="1:20" x14ac:dyDescent="0.3">
      <c r="A771" t="s">
        <v>25321</v>
      </c>
      <c r="B771" t="s">
        <v>19</v>
      </c>
      <c r="C771" t="s">
        <v>21682</v>
      </c>
      <c r="D771" t="s">
        <v>29</v>
      </c>
      <c r="E771" t="s">
        <v>21</v>
      </c>
      <c r="F771" t="s">
        <v>22</v>
      </c>
      <c r="G771" s="2">
        <v>46043</v>
      </c>
      <c r="H771" s="2">
        <v>143080784210</v>
      </c>
      <c r="I771">
        <v>46043</v>
      </c>
      <c r="J771">
        <v>65.900000000000006</v>
      </c>
      <c r="K771">
        <v>3.64</v>
      </c>
      <c r="L771">
        <v>62.26</v>
      </c>
      <c r="M771" t="s">
        <v>25322</v>
      </c>
      <c r="N771" t="s">
        <v>30</v>
      </c>
      <c r="O771">
        <v>65.900000000000006</v>
      </c>
      <c r="P771" t="s">
        <v>24</v>
      </c>
      <c r="Q771" t="s">
        <v>24</v>
      </c>
      <c r="R771" t="s">
        <v>23818</v>
      </c>
      <c r="S771" t="s">
        <v>25</v>
      </c>
      <c r="T771" t="s">
        <v>26</v>
      </c>
    </row>
    <row r="772" spans="1:20" x14ac:dyDescent="0.3">
      <c r="A772" t="s">
        <v>25323</v>
      </c>
      <c r="B772" t="s">
        <v>19</v>
      </c>
      <c r="C772" t="s">
        <v>11931</v>
      </c>
      <c r="D772" t="s">
        <v>27</v>
      </c>
      <c r="E772" t="s">
        <v>21</v>
      </c>
      <c r="F772" t="s">
        <v>22</v>
      </c>
      <c r="G772" s="2">
        <v>46043</v>
      </c>
      <c r="H772" s="2">
        <v>143080784210</v>
      </c>
      <c r="I772">
        <v>46043</v>
      </c>
      <c r="J772">
        <v>17.899999999999999</v>
      </c>
      <c r="K772">
        <v>0.53</v>
      </c>
      <c r="L772">
        <v>17.37</v>
      </c>
      <c r="M772" t="s">
        <v>25324</v>
      </c>
      <c r="N772" t="s">
        <v>23</v>
      </c>
      <c r="O772">
        <v>17.899999999999999</v>
      </c>
      <c r="P772" t="s">
        <v>24</v>
      </c>
      <c r="Q772" t="s">
        <v>24</v>
      </c>
      <c r="R772" t="s">
        <v>23818</v>
      </c>
      <c r="S772" t="s">
        <v>25</v>
      </c>
      <c r="T772" t="s">
        <v>26</v>
      </c>
    </row>
    <row r="773" spans="1:20" x14ac:dyDescent="0.3">
      <c r="A773" t="s">
        <v>25325</v>
      </c>
      <c r="B773" t="s">
        <v>19</v>
      </c>
      <c r="C773" t="s">
        <v>16138</v>
      </c>
      <c r="D773" t="s">
        <v>20</v>
      </c>
      <c r="E773" t="s">
        <v>21</v>
      </c>
      <c r="F773" t="s">
        <v>22</v>
      </c>
      <c r="G773" s="2">
        <v>46043</v>
      </c>
      <c r="H773" s="2">
        <v>143080784210</v>
      </c>
      <c r="I773">
        <v>46043</v>
      </c>
      <c r="J773">
        <v>539.65</v>
      </c>
      <c r="K773">
        <v>7.32</v>
      </c>
      <c r="L773">
        <v>532.33000000000004</v>
      </c>
      <c r="M773" t="s">
        <v>25326</v>
      </c>
      <c r="N773" t="s">
        <v>23</v>
      </c>
      <c r="O773">
        <v>539.65</v>
      </c>
      <c r="P773" t="s">
        <v>24</v>
      </c>
      <c r="Q773" t="s">
        <v>24</v>
      </c>
      <c r="R773" t="s">
        <v>23818</v>
      </c>
      <c r="S773" t="s">
        <v>25</v>
      </c>
      <c r="T773" t="s">
        <v>26</v>
      </c>
    </row>
    <row r="774" spans="1:20" x14ac:dyDescent="0.3">
      <c r="A774" t="s">
        <v>25327</v>
      </c>
      <c r="B774" t="s">
        <v>19</v>
      </c>
      <c r="C774" t="s">
        <v>17168</v>
      </c>
      <c r="D774" t="s">
        <v>27</v>
      </c>
      <c r="E774" t="s">
        <v>21</v>
      </c>
      <c r="F774" t="s">
        <v>22</v>
      </c>
      <c r="G774" s="2">
        <v>46043</v>
      </c>
      <c r="H774" s="2">
        <v>143080784210</v>
      </c>
      <c r="I774">
        <v>46043</v>
      </c>
      <c r="J774">
        <v>17.899999999999999</v>
      </c>
      <c r="K774">
        <v>0.53</v>
      </c>
      <c r="L774">
        <v>17.37</v>
      </c>
      <c r="M774" t="s">
        <v>25328</v>
      </c>
      <c r="N774" t="s">
        <v>23</v>
      </c>
      <c r="O774">
        <v>17.899999999999999</v>
      </c>
      <c r="P774" t="s">
        <v>24</v>
      </c>
      <c r="Q774" t="s">
        <v>24</v>
      </c>
      <c r="R774" t="s">
        <v>23818</v>
      </c>
      <c r="S774" t="s">
        <v>25</v>
      </c>
      <c r="T774" t="s">
        <v>26</v>
      </c>
    </row>
    <row r="775" spans="1:20" x14ac:dyDescent="0.3">
      <c r="A775" t="s">
        <v>25329</v>
      </c>
      <c r="B775" t="s">
        <v>19</v>
      </c>
      <c r="C775" t="s">
        <v>11080</v>
      </c>
      <c r="D775" t="s">
        <v>27</v>
      </c>
      <c r="E775" t="s">
        <v>21</v>
      </c>
      <c r="F775" t="s">
        <v>22</v>
      </c>
      <c r="G775" s="2">
        <v>46043</v>
      </c>
      <c r="H775" s="2">
        <v>143080784210</v>
      </c>
      <c r="I775">
        <v>46043</v>
      </c>
      <c r="J775">
        <v>274.32</v>
      </c>
      <c r="K775">
        <v>3.87</v>
      </c>
      <c r="L775">
        <v>270.45</v>
      </c>
      <c r="M775" t="s">
        <v>25330</v>
      </c>
      <c r="N775" t="s">
        <v>23</v>
      </c>
      <c r="O775">
        <v>274.32</v>
      </c>
      <c r="P775" t="s">
        <v>24</v>
      </c>
      <c r="Q775" t="s">
        <v>24</v>
      </c>
      <c r="R775" t="s">
        <v>23818</v>
      </c>
      <c r="S775" t="s">
        <v>25</v>
      </c>
      <c r="T775" t="s">
        <v>26</v>
      </c>
    </row>
    <row r="776" spans="1:20" x14ac:dyDescent="0.3">
      <c r="A776" t="s">
        <v>25331</v>
      </c>
      <c r="B776" t="s">
        <v>28</v>
      </c>
      <c r="C776" t="s">
        <v>14569</v>
      </c>
      <c r="D776" t="s">
        <v>20</v>
      </c>
      <c r="E776" t="s">
        <v>21</v>
      </c>
      <c r="F776" t="s">
        <v>22</v>
      </c>
      <c r="G776" s="2">
        <v>46042</v>
      </c>
      <c r="H776" s="2">
        <v>143058567506</v>
      </c>
      <c r="I776">
        <v>46038</v>
      </c>
      <c r="J776">
        <v>-55.9</v>
      </c>
      <c r="K776">
        <v>0</v>
      </c>
      <c r="L776">
        <v>-55.9</v>
      </c>
      <c r="M776" t="s">
        <v>25332</v>
      </c>
      <c r="N776" t="s">
        <v>23</v>
      </c>
      <c r="O776">
        <v>55.9</v>
      </c>
      <c r="P776" t="s">
        <v>24</v>
      </c>
      <c r="Q776" t="s">
        <v>24</v>
      </c>
      <c r="R776" t="s">
        <v>23818</v>
      </c>
      <c r="S776" t="s">
        <v>25</v>
      </c>
      <c r="T776" t="s">
        <v>26</v>
      </c>
    </row>
    <row r="777" spans="1:20" x14ac:dyDescent="0.3">
      <c r="A777" t="s">
        <v>25333</v>
      </c>
      <c r="B777" t="s">
        <v>19</v>
      </c>
      <c r="C777" t="s">
        <v>18406</v>
      </c>
      <c r="D777" t="s">
        <v>27</v>
      </c>
      <c r="E777" t="s">
        <v>21</v>
      </c>
      <c r="F777" t="s">
        <v>22</v>
      </c>
      <c r="G777" s="2">
        <v>46043</v>
      </c>
      <c r="H777" s="2">
        <v>143080784210</v>
      </c>
      <c r="I777">
        <v>46043</v>
      </c>
      <c r="J777">
        <v>84.95</v>
      </c>
      <c r="K777">
        <v>1.4</v>
      </c>
      <c r="L777">
        <v>83.55</v>
      </c>
      <c r="M777" t="s">
        <v>25334</v>
      </c>
      <c r="N777" t="s">
        <v>23</v>
      </c>
      <c r="O777">
        <v>84.95</v>
      </c>
      <c r="P777" t="s">
        <v>24</v>
      </c>
      <c r="Q777" t="s">
        <v>24</v>
      </c>
      <c r="R777" t="s">
        <v>23818</v>
      </c>
      <c r="S777" t="s">
        <v>25</v>
      </c>
      <c r="T777" t="s">
        <v>26</v>
      </c>
    </row>
    <row r="778" spans="1:20" x14ac:dyDescent="0.3">
      <c r="A778" t="s">
        <v>25335</v>
      </c>
      <c r="B778" t="s">
        <v>19</v>
      </c>
      <c r="C778" t="s">
        <v>12286</v>
      </c>
      <c r="D778" t="s">
        <v>27</v>
      </c>
      <c r="E778" t="s">
        <v>21</v>
      </c>
      <c r="F778" t="s">
        <v>22</v>
      </c>
      <c r="G778" s="2">
        <v>46043</v>
      </c>
      <c r="H778" s="2">
        <v>143080784210</v>
      </c>
      <c r="I778">
        <v>46043</v>
      </c>
      <c r="J778">
        <v>101.9</v>
      </c>
      <c r="K778">
        <v>1.62</v>
      </c>
      <c r="L778">
        <v>100.28</v>
      </c>
      <c r="M778" t="s">
        <v>25336</v>
      </c>
      <c r="N778" t="s">
        <v>23</v>
      </c>
      <c r="O778">
        <v>101.9</v>
      </c>
      <c r="P778" t="s">
        <v>24</v>
      </c>
      <c r="Q778" t="s">
        <v>24</v>
      </c>
      <c r="R778" t="s">
        <v>23818</v>
      </c>
      <c r="S778" t="s">
        <v>25</v>
      </c>
      <c r="T778" t="s">
        <v>26</v>
      </c>
    </row>
    <row r="779" spans="1:20" x14ac:dyDescent="0.3">
      <c r="A779" t="s">
        <v>25337</v>
      </c>
      <c r="B779" t="s">
        <v>28</v>
      </c>
      <c r="C779" t="s">
        <v>20204</v>
      </c>
      <c r="D779" t="s">
        <v>27</v>
      </c>
      <c r="E779" t="s">
        <v>21</v>
      </c>
      <c r="F779" t="s">
        <v>22</v>
      </c>
      <c r="G779" s="2">
        <v>46042</v>
      </c>
      <c r="H779" s="2">
        <v>143058567506</v>
      </c>
      <c r="I779">
        <v>46038</v>
      </c>
      <c r="J779">
        <v>-22</v>
      </c>
      <c r="K779">
        <v>0</v>
      </c>
      <c r="L779">
        <v>-22</v>
      </c>
      <c r="M779" t="s">
        <v>25338</v>
      </c>
      <c r="N779" t="s">
        <v>23</v>
      </c>
      <c r="O779">
        <v>22</v>
      </c>
      <c r="P779" t="s">
        <v>24</v>
      </c>
      <c r="Q779" t="s">
        <v>24</v>
      </c>
      <c r="R779" t="s">
        <v>23818</v>
      </c>
      <c r="S779" t="s">
        <v>25</v>
      </c>
      <c r="T779" t="s">
        <v>26</v>
      </c>
    </row>
    <row r="780" spans="1:20" x14ac:dyDescent="0.3">
      <c r="A780" t="s">
        <v>25339</v>
      </c>
      <c r="B780" t="s">
        <v>19</v>
      </c>
      <c r="C780" t="s">
        <v>17484</v>
      </c>
      <c r="D780" t="s">
        <v>20</v>
      </c>
      <c r="E780" t="s">
        <v>21</v>
      </c>
      <c r="F780" t="s">
        <v>22</v>
      </c>
      <c r="G780" s="2">
        <v>46043</v>
      </c>
      <c r="H780" s="2">
        <v>143080784210</v>
      </c>
      <c r="I780">
        <v>46043</v>
      </c>
      <c r="J780">
        <v>51.57</v>
      </c>
      <c r="K780">
        <v>0.97</v>
      </c>
      <c r="L780">
        <v>50.6</v>
      </c>
      <c r="M780" t="s">
        <v>25340</v>
      </c>
      <c r="N780" t="s">
        <v>23</v>
      </c>
      <c r="O780">
        <v>51.57</v>
      </c>
      <c r="P780" t="s">
        <v>24</v>
      </c>
      <c r="Q780" t="s">
        <v>24</v>
      </c>
      <c r="R780" t="s">
        <v>23818</v>
      </c>
      <c r="S780" t="s">
        <v>25</v>
      </c>
      <c r="T780" t="s">
        <v>26</v>
      </c>
    </row>
    <row r="781" spans="1:20" x14ac:dyDescent="0.3">
      <c r="A781" t="s">
        <v>25341</v>
      </c>
      <c r="B781" t="s">
        <v>28</v>
      </c>
      <c r="C781" t="s">
        <v>21912</v>
      </c>
      <c r="D781" t="s">
        <v>20</v>
      </c>
      <c r="E781" t="s">
        <v>21</v>
      </c>
      <c r="F781" t="s">
        <v>22</v>
      </c>
      <c r="G781" s="2">
        <v>46042</v>
      </c>
      <c r="H781" s="2">
        <v>143058567506</v>
      </c>
      <c r="I781">
        <v>46038</v>
      </c>
      <c r="J781">
        <v>-162.15</v>
      </c>
      <c r="K781">
        <v>0</v>
      </c>
      <c r="L781">
        <v>-162.15</v>
      </c>
      <c r="M781" t="s">
        <v>25342</v>
      </c>
      <c r="N781" t="s">
        <v>23</v>
      </c>
      <c r="O781">
        <v>162.15</v>
      </c>
      <c r="P781" t="s">
        <v>24</v>
      </c>
      <c r="Q781" t="s">
        <v>24</v>
      </c>
      <c r="R781" t="s">
        <v>23818</v>
      </c>
      <c r="S781" t="s">
        <v>25</v>
      </c>
      <c r="T781" t="s">
        <v>26</v>
      </c>
    </row>
    <row r="782" spans="1:20" x14ac:dyDescent="0.3">
      <c r="A782" t="s">
        <v>25343</v>
      </c>
      <c r="B782" t="s">
        <v>19</v>
      </c>
      <c r="C782" t="s">
        <v>10206</v>
      </c>
      <c r="D782" t="s">
        <v>27</v>
      </c>
      <c r="E782" t="s">
        <v>21</v>
      </c>
      <c r="F782" t="s">
        <v>22</v>
      </c>
      <c r="G782" s="2">
        <v>46043</v>
      </c>
      <c r="H782" s="2">
        <v>143080784210</v>
      </c>
      <c r="I782">
        <v>46043</v>
      </c>
      <c r="J782">
        <v>84.95</v>
      </c>
      <c r="K782">
        <v>1.4</v>
      </c>
      <c r="L782">
        <v>83.55</v>
      </c>
      <c r="M782" t="s">
        <v>25344</v>
      </c>
      <c r="N782" t="s">
        <v>23</v>
      </c>
      <c r="O782">
        <v>84.95</v>
      </c>
      <c r="P782" t="s">
        <v>24</v>
      </c>
      <c r="Q782" t="s">
        <v>24</v>
      </c>
      <c r="R782" t="s">
        <v>23818</v>
      </c>
      <c r="S782" t="s">
        <v>25</v>
      </c>
      <c r="T782" t="s">
        <v>26</v>
      </c>
    </row>
    <row r="783" spans="1:20" x14ac:dyDescent="0.3">
      <c r="A783" t="s">
        <v>25345</v>
      </c>
      <c r="B783" t="s">
        <v>19</v>
      </c>
      <c r="C783" t="s">
        <v>16534</v>
      </c>
      <c r="D783" t="s">
        <v>27</v>
      </c>
      <c r="E783" t="s">
        <v>21</v>
      </c>
      <c r="F783" t="s">
        <v>22</v>
      </c>
      <c r="G783" s="2">
        <v>46043</v>
      </c>
      <c r="H783" s="2">
        <v>143080784210</v>
      </c>
      <c r="I783">
        <v>46043</v>
      </c>
      <c r="J783">
        <v>44.85</v>
      </c>
      <c r="K783">
        <v>0.88</v>
      </c>
      <c r="L783">
        <v>43.97</v>
      </c>
      <c r="M783" t="s">
        <v>25346</v>
      </c>
      <c r="N783" t="s">
        <v>23</v>
      </c>
      <c r="O783">
        <v>44.85</v>
      </c>
      <c r="P783" t="s">
        <v>24</v>
      </c>
      <c r="Q783" t="s">
        <v>24</v>
      </c>
      <c r="R783" t="s">
        <v>23818</v>
      </c>
      <c r="S783" t="s">
        <v>25</v>
      </c>
      <c r="T783" t="s">
        <v>26</v>
      </c>
    </row>
    <row r="784" spans="1:20" x14ac:dyDescent="0.3">
      <c r="A784" t="s">
        <v>25347</v>
      </c>
      <c r="B784" t="s">
        <v>19</v>
      </c>
      <c r="C784" t="s">
        <v>19540</v>
      </c>
      <c r="D784" t="s">
        <v>20</v>
      </c>
      <c r="E784" t="s">
        <v>21</v>
      </c>
      <c r="F784" t="s">
        <v>22</v>
      </c>
      <c r="G784" s="2">
        <v>46043</v>
      </c>
      <c r="H784" s="2">
        <v>143080784210</v>
      </c>
      <c r="I784">
        <v>46043</v>
      </c>
      <c r="J784">
        <v>99.95</v>
      </c>
      <c r="K784">
        <v>1.6</v>
      </c>
      <c r="L784">
        <v>98.35</v>
      </c>
      <c r="M784" t="s">
        <v>25348</v>
      </c>
      <c r="N784" t="s">
        <v>23</v>
      </c>
      <c r="O784">
        <v>99.95</v>
      </c>
      <c r="P784" t="s">
        <v>24</v>
      </c>
      <c r="Q784" t="s">
        <v>24</v>
      </c>
      <c r="R784" t="s">
        <v>23818</v>
      </c>
      <c r="S784" t="s">
        <v>25</v>
      </c>
      <c r="T784" t="s">
        <v>26</v>
      </c>
    </row>
    <row r="785" spans="1:20" x14ac:dyDescent="0.3">
      <c r="A785" t="s">
        <v>25349</v>
      </c>
      <c r="B785" t="s">
        <v>19</v>
      </c>
      <c r="C785" t="s">
        <v>9859</v>
      </c>
      <c r="D785" t="s">
        <v>20</v>
      </c>
      <c r="E785" t="s">
        <v>21</v>
      </c>
      <c r="F785" t="s">
        <v>22</v>
      </c>
      <c r="G785" s="2">
        <v>46043</v>
      </c>
      <c r="H785" s="2">
        <v>143080784210</v>
      </c>
      <c r="I785">
        <v>46043</v>
      </c>
      <c r="J785">
        <v>99.95</v>
      </c>
      <c r="K785">
        <v>1.6</v>
      </c>
      <c r="L785">
        <v>98.35</v>
      </c>
      <c r="M785" t="s">
        <v>25350</v>
      </c>
      <c r="N785" t="s">
        <v>23</v>
      </c>
      <c r="O785">
        <v>99.95</v>
      </c>
      <c r="P785" t="s">
        <v>24</v>
      </c>
      <c r="Q785" t="s">
        <v>24</v>
      </c>
      <c r="R785" t="s">
        <v>23818</v>
      </c>
      <c r="S785" t="s">
        <v>25</v>
      </c>
      <c r="T785" t="s">
        <v>26</v>
      </c>
    </row>
    <row r="786" spans="1:20" x14ac:dyDescent="0.3">
      <c r="A786" t="s">
        <v>25351</v>
      </c>
      <c r="B786" t="s">
        <v>19</v>
      </c>
      <c r="C786" t="s">
        <v>16818</v>
      </c>
      <c r="D786" t="s">
        <v>29</v>
      </c>
      <c r="E786" t="s">
        <v>21</v>
      </c>
      <c r="F786" t="s">
        <v>22</v>
      </c>
      <c r="G786" s="2">
        <v>46043</v>
      </c>
      <c r="H786" s="2">
        <v>143080784210</v>
      </c>
      <c r="I786">
        <v>46043</v>
      </c>
      <c r="J786">
        <v>99.9</v>
      </c>
      <c r="K786">
        <v>5.34</v>
      </c>
      <c r="L786">
        <v>94.56</v>
      </c>
      <c r="M786" t="s">
        <v>25352</v>
      </c>
      <c r="N786" t="s">
        <v>30</v>
      </c>
      <c r="O786">
        <v>99.9</v>
      </c>
      <c r="P786" t="s">
        <v>24</v>
      </c>
      <c r="Q786" t="s">
        <v>24</v>
      </c>
      <c r="R786" t="s">
        <v>23818</v>
      </c>
      <c r="S786" t="s">
        <v>25</v>
      </c>
      <c r="T786" t="s">
        <v>26</v>
      </c>
    </row>
    <row r="787" spans="1:20" x14ac:dyDescent="0.3">
      <c r="A787" t="s">
        <v>25353</v>
      </c>
      <c r="B787" t="s">
        <v>19</v>
      </c>
      <c r="C787" t="s">
        <v>14057</v>
      </c>
      <c r="D787" t="s">
        <v>20</v>
      </c>
      <c r="E787" t="s">
        <v>21</v>
      </c>
      <c r="F787" t="s">
        <v>22</v>
      </c>
      <c r="G787" s="2">
        <v>46042</v>
      </c>
      <c r="H787" s="2">
        <v>143058567506</v>
      </c>
      <c r="I787">
        <v>46042</v>
      </c>
      <c r="J787">
        <v>897.05</v>
      </c>
      <c r="K787">
        <v>20.93</v>
      </c>
      <c r="L787">
        <v>876.12</v>
      </c>
      <c r="M787" t="s">
        <v>25354</v>
      </c>
      <c r="N787" t="s">
        <v>23</v>
      </c>
      <c r="O787">
        <v>897.05</v>
      </c>
      <c r="P787" t="s">
        <v>24</v>
      </c>
      <c r="Q787" t="s">
        <v>24</v>
      </c>
      <c r="R787" t="s">
        <v>23818</v>
      </c>
      <c r="S787" t="s">
        <v>25</v>
      </c>
      <c r="T787" t="s">
        <v>26</v>
      </c>
    </row>
    <row r="788" spans="1:20" x14ac:dyDescent="0.3">
      <c r="A788" t="s">
        <v>25355</v>
      </c>
      <c r="B788" t="s">
        <v>19</v>
      </c>
      <c r="C788" t="s">
        <v>15543</v>
      </c>
      <c r="D788" t="s">
        <v>20</v>
      </c>
      <c r="E788" t="s">
        <v>21</v>
      </c>
      <c r="F788" t="s">
        <v>22</v>
      </c>
      <c r="G788" s="2">
        <v>46042</v>
      </c>
      <c r="H788" s="2">
        <v>143058567506</v>
      </c>
      <c r="I788">
        <v>46042</v>
      </c>
      <c r="J788">
        <v>49.86</v>
      </c>
      <c r="K788">
        <v>0.95</v>
      </c>
      <c r="L788">
        <v>48.91</v>
      </c>
      <c r="M788" t="s">
        <v>24830</v>
      </c>
      <c r="N788" t="s">
        <v>23</v>
      </c>
      <c r="O788">
        <v>49.86</v>
      </c>
      <c r="P788" t="s">
        <v>24</v>
      </c>
      <c r="Q788" t="s">
        <v>24</v>
      </c>
      <c r="R788" t="s">
        <v>23818</v>
      </c>
      <c r="S788" t="s">
        <v>25</v>
      </c>
      <c r="T788" t="s">
        <v>26</v>
      </c>
    </row>
    <row r="789" spans="1:20" x14ac:dyDescent="0.3">
      <c r="A789" t="s">
        <v>25356</v>
      </c>
      <c r="B789" t="s">
        <v>19</v>
      </c>
      <c r="C789" t="s">
        <v>20774</v>
      </c>
      <c r="D789" t="s">
        <v>20</v>
      </c>
      <c r="E789" t="s">
        <v>21</v>
      </c>
      <c r="F789" t="s">
        <v>22</v>
      </c>
      <c r="G789" s="2">
        <v>46042</v>
      </c>
      <c r="H789" s="2">
        <v>143058567506</v>
      </c>
      <c r="I789">
        <v>46042</v>
      </c>
      <c r="J789">
        <v>152.91</v>
      </c>
      <c r="K789">
        <v>2.29</v>
      </c>
      <c r="L789">
        <v>150.62</v>
      </c>
      <c r="M789" t="s">
        <v>25357</v>
      </c>
      <c r="N789" t="s">
        <v>23</v>
      </c>
      <c r="O789">
        <v>152.91</v>
      </c>
      <c r="P789" t="s">
        <v>24</v>
      </c>
      <c r="Q789" t="s">
        <v>24</v>
      </c>
      <c r="R789" t="s">
        <v>23818</v>
      </c>
      <c r="S789" t="s">
        <v>25</v>
      </c>
      <c r="T789" t="s">
        <v>26</v>
      </c>
    </row>
    <row r="790" spans="1:20" x14ac:dyDescent="0.3">
      <c r="A790" t="s">
        <v>25358</v>
      </c>
      <c r="B790" t="s">
        <v>19</v>
      </c>
      <c r="C790" t="s">
        <v>17939</v>
      </c>
      <c r="D790" t="s">
        <v>20</v>
      </c>
      <c r="E790" t="s">
        <v>21</v>
      </c>
      <c r="F790" t="s">
        <v>22</v>
      </c>
      <c r="G790" s="2">
        <v>46042</v>
      </c>
      <c r="H790" s="2">
        <v>143058567506</v>
      </c>
      <c r="I790">
        <v>46042</v>
      </c>
      <c r="J790">
        <v>53.87</v>
      </c>
      <c r="K790">
        <v>1</v>
      </c>
      <c r="L790">
        <v>52.87</v>
      </c>
      <c r="M790" t="s">
        <v>25359</v>
      </c>
      <c r="N790" t="s">
        <v>23</v>
      </c>
      <c r="O790">
        <v>53.87</v>
      </c>
      <c r="P790" t="s">
        <v>24</v>
      </c>
      <c r="Q790" t="s">
        <v>24</v>
      </c>
      <c r="R790" t="s">
        <v>23818</v>
      </c>
      <c r="S790" t="s">
        <v>25</v>
      </c>
      <c r="T790" t="s">
        <v>26</v>
      </c>
    </row>
    <row r="791" spans="1:20" x14ac:dyDescent="0.3">
      <c r="A791" t="s">
        <v>25360</v>
      </c>
      <c r="B791" t="s">
        <v>19</v>
      </c>
      <c r="C791" t="s">
        <v>19415</v>
      </c>
      <c r="D791" t="s">
        <v>27</v>
      </c>
      <c r="E791" t="s">
        <v>21</v>
      </c>
      <c r="F791" t="s">
        <v>22</v>
      </c>
      <c r="G791" s="2">
        <v>46042</v>
      </c>
      <c r="H791" s="2">
        <v>143058567506</v>
      </c>
      <c r="I791">
        <v>46042</v>
      </c>
      <c r="J791">
        <v>59.85</v>
      </c>
      <c r="K791">
        <v>1.08</v>
      </c>
      <c r="L791">
        <v>58.77</v>
      </c>
      <c r="M791" t="s">
        <v>25361</v>
      </c>
      <c r="N791" t="s">
        <v>23</v>
      </c>
      <c r="O791">
        <v>59.85</v>
      </c>
      <c r="P791" t="s">
        <v>24</v>
      </c>
      <c r="Q791" t="s">
        <v>24</v>
      </c>
      <c r="R791" t="s">
        <v>23818</v>
      </c>
      <c r="S791" t="s">
        <v>25</v>
      </c>
      <c r="T791" t="s">
        <v>26</v>
      </c>
    </row>
    <row r="792" spans="1:20" x14ac:dyDescent="0.3">
      <c r="A792" t="s">
        <v>25362</v>
      </c>
      <c r="B792" t="s">
        <v>19</v>
      </c>
      <c r="C792" t="s">
        <v>19280</v>
      </c>
      <c r="D792" t="s">
        <v>27</v>
      </c>
      <c r="E792" t="s">
        <v>21</v>
      </c>
      <c r="F792" t="s">
        <v>22</v>
      </c>
      <c r="G792" s="2">
        <v>46042</v>
      </c>
      <c r="H792" s="2">
        <v>143058567506</v>
      </c>
      <c r="I792">
        <v>46042</v>
      </c>
      <c r="J792">
        <v>58.95</v>
      </c>
      <c r="K792">
        <v>1.07</v>
      </c>
      <c r="L792">
        <v>57.88</v>
      </c>
      <c r="M792" t="s">
        <v>25363</v>
      </c>
      <c r="N792" t="s">
        <v>23</v>
      </c>
      <c r="O792">
        <v>58.95</v>
      </c>
      <c r="P792" t="s">
        <v>24</v>
      </c>
      <c r="Q792" t="s">
        <v>24</v>
      </c>
      <c r="R792" t="s">
        <v>23818</v>
      </c>
      <c r="S792" t="s">
        <v>25</v>
      </c>
      <c r="T792" t="s">
        <v>26</v>
      </c>
    </row>
    <row r="793" spans="1:20" x14ac:dyDescent="0.3">
      <c r="A793" t="s">
        <v>25364</v>
      </c>
      <c r="B793" t="s">
        <v>19</v>
      </c>
      <c r="C793" t="s">
        <v>10677</v>
      </c>
      <c r="D793" t="s">
        <v>27</v>
      </c>
      <c r="E793" t="s">
        <v>21</v>
      </c>
      <c r="F793" t="s">
        <v>22</v>
      </c>
      <c r="G793" s="2">
        <v>46042</v>
      </c>
      <c r="H793" s="2">
        <v>143058567506</v>
      </c>
      <c r="I793">
        <v>46042</v>
      </c>
      <c r="J793">
        <v>67.95</v>
      </c>
      <c r="K793">
        <v>1.18</v>
      </c>
      <c r="L793">
        <v>66.77</v>
      </c>
      <c r="M793" t="s">
        <v>25365</v>
      </c>
      <c r="N793" t="s">
        <v>23</v>
      </c>
      <c r="O793">
        <v>67.95</v>
      </c>
      <c r="P793" t="s">
        <v>24</v>
      </c>
      <c r="Q793" t="s">
        <v>24</v>
      </c>
      <c r="R793" t="s">
        <v>23818</v>
      </c>
      <c r="S793" t="s">
        <v>25</v>
      </c>
      <c r="T793" t="s">
        <v>26</v>
      </c>
    </row>
    <row r="794" spans="1:20" x14ac:dyDescent="0.3">
      <c r="A794" t="s">
        <v>25366</v>
      </c>
      <c r="B794" t="s">
        <v>19</v>
      </c>
      <c r="C794" t="s">
        <v>20450</v>
      </c>
      <c r="D794" t="s">
        <v>20</v>
      </c>
      <c r="E794" t="s">
        <v>21</v>
      </c>
      <c r="F794" t="s">
        <v>22</v>
      </c>
      <c r="G794" s="2">
        <v>46042</v>
      </c>
      <c r="H794" s="2">
        <v>143058567506</v>
      </c>
      <c r="I794">
        <v>46042</v>
      </c>
      <c r="J794">
        <v>83.9</v>
      </c>
      <c r="K794">
        <v>1.39</v>
      </c>
      <c r="L794">
        <v>82.51</v>
      </c>
      <c r="M794" t="s">
        <v>25367</v>
      </c>
      <c r="N794" t="s">
        <v>23</v>
      </c>
      <c r="O794">
        <v>83.9</v>
      </c>
      <c r="P794" t="s">
        <v>24</v>
      </c>
      <c r="Q794" t="s">
        <v>24</v>
      </c>
      <c r="R794" t="s">
        <v>23818</v>
      </c>
      <c r="S794" t="s">
        <v>25</v>
      </c>
      <c r="T794" t="s">
        <v>26</v>
      </c>
    </row>
    <row r="795" spans="1:20" x14ac:dyDescent="0.3">
      <c r="A795" t="s">
        <v>25368</v>
      </c>
      <c r="B795" t="s">
        <v>19</v>
      </c>
      <c r="C795" t="s">
        <v>18486</v>
      </c>
      <c r="D795" t="s">
        <v>27</v>
      </c>
      <c r="E795" t="s">
        <v>21</v>
      </c>
      <c r="F795" t="s">
        <v>22</v>
      </c>
      <c r="G795" s="2">
        <v>46042</v>
      </c>
      <c r="H795" s="2">
        <v>143058567506</v>
      </c>
      <c r="I795">
        <v>46042</v>
      </c>
      <c r="J795">
        <v>29.9</v>
      </c>
      <c r="K795">
        <v>0.69</v>
      </c>
      <c r="L795">
        <v>29.21</v>
      </c>
      <c r="M795" t="s">
        <v>25369</v>
      </c>
      <c r="N795" t="s">
        <v>23</v>
      </c>
      <c r="O795">
        <v>29.9</v>
      </c>
      <c r="P795" t="s">
        <v>24</v>
      </c>
      <c r="Q795" t="s">
        <v>24</v>
      </c>
      <c r="R795" t="s">
        <v>23818</v>
      </c>
      <c r="S795" t="s">
        <v>25</v>
      </c>
      <c r="T795" t="s">
        <v>26</v>
      </c>
    </row>
    <row r="796" spans="1:20" x14ac:dyDescent="0.3">
      <c r="A796" t="s">
        <v>25370</v>
      </c>
      <c r="B796" t="s">
        <v>19</v>
      </c>
      <c r="C796" t="s">
        <v>16949</v>
      </c>
      <c r="D796" t="s">
        <v>20</v>
      </c>
      <c r="E796" t="s">
        <v>21</v>
      </c>
      <c r="F796" t="s">
        <v>22</v>
      </c>
      <c r="G796" s="2">
        <v>46042</v>
      </c>
      <c r="H796" s="2">
        <v>143058567506</v>
      </c>
      <c r="I796">
        <v>46042</v>
      </c>
      <c r="J796">
        <v>159.94999999999999</v>
      </c>
      <c r="K796">
        <v>2.38</v>
      </c>
      <c r="L796">
        <v>157.57</v>
      </c>
      <c r="M796" t="s">
        <v>25371</v>
      </c>
      <c r="N796" t="s">
        <v>23</v>
      </c>
      <c r="O796">
        <v>159.94999999999999</v>
      </c>
      <c r="P796" t="s">
        <v>24</v>
      </c>
      <c r="Q796" t="s">
        <v>24</v>
      </c>
      <c r="R796" t="s">
        <v>23818</v>
      </c>
      <c r="S796" t="s">
        <v>25</v>
      </c>
      <c r="T796" t="s">
        <v>26</v>
      </c>
    </row>
    <row r="797" spans="1:20" x14ac:dyDescent="0.3">
      <c r="A797" t="s">
        <v>25372</v>
      </c>
      <c r="B797" t="s">
        <v>19</v>
      </c>
      <c r="C797" t="s">
        <v>16727</v>
      </c>
      <c r="D797" t="s">
        <v>20</v>
      </c>
      <c r="E797" t="s">
        <v>21</v>
      </c>
      <c r="F797" t="s">
        <v>22</v>
      </c>
      <c r="G797" s="2">
        <v>46042</v>
      </c>
      <c r="H797" s="2">
        <v>143058567506</v>
      </c>
      <c r="I797">
        <v>46042</v>
      </c>
      <c r="J797">
        <v>65.8</v>
      </c>
      <c r="K797">
        <v>1.81</v>
      </c>
      <c r="L797">
        <v>63.99</v>
      </c>
      <c r="M797" t="s">
        <v>25373</v>
      </c>
      <c r="N797" t="s">
        <v>23</v>
      </c>
      <c r="O797">
        <v>65.8</v>
      </c>
      <c r="P797" t="s">
        <v>24</v>
      </c>
      <c r="Q797" t="s">
        <v>24</v>
      </c>
      <c r="R797" t="s">
        <v>23818</v>
      </c>
      <c r="S797" t="s">
        <v>25</v>
      </c>
      <c r="T797" t="s">
        <v>26</v>
      </c>
    </row>
    <row r="798" spans="1:20" x14ac:dyDescent="0.3">
      <c r="A798" t="s">
        <v>25374</v>
      </c>
      <c r="B798" t="s">
        <v>19</v>
      </c>
      <c r="C798" t="s">
        <v>19556</v>
      </c>
      <c r="D798" t="s">
        <v>27</v>
      </c>
      <c r="E798" t="s">
        <v>21</v>
      </c>
      <c r="F798" t="s">
        <v>22</v>
      </c>
      <c r="G798" s="2">
        <v>46042</v>
      </c>
      <c r="H798" s="2">
        <v>143058567506</v>
      </c>
      <c r="I798">
        <v>46042</v>
      </c>
      <c r="J798">
        <v>183.47</v>
      </c>
      <c r="K798">
        <v>2.69</v>
      </c>
      <c r="L798">
        <v>180.78</v>
      </c>
      <c r="M798" t="s">
        <v>25375</v>
      </c>
      <c r="N798" t="s">
        <v>23</v>
      </c>
      <c r="O798">
        <v>183.47</v>
      </c>
      <c r="P798" t="s">
        <v>24</v>
      </c>
      <c r="Q798" t="s">
        <v>24</v>
      </c>
      <c r="R798" t="s">
        <v>23818</v>
      </c>
      <c r="S798" t="s">
        <v>25</v>
      </c>
      <c r="T798" t="s">
        <v>26</v>
      </c>
    </row>
    <row r="799" spans="1:20" x14ac:dyDescent="0.3">
      <c r="A799" t="s">
        <v>25376</v>
      </c>
      <c r="B799" t="s">
        <v>19</v>
      </c>
      <c r="C799" t="s">
        <v>10041</v>
      </c>
      <c r="D799" t="s">
        <v>27</v>
      </c>
      <c r="E799" t="s">
        <v>21</v>
      </c>
      <c r="F799" t="s">
        <v>22</v>
      </c>
      <c r="G799" s="2">
        <v>46042</v>
      </c>
      <c r="H799" s="2">
        <v>143058567506</v>
      </c>
      <c r="I799">
        <v>46042</v>
      </c>
      <c r="J799">
        <v>58.95</v>
      </c>
      <c r="K799">
        <v>1.07</v>
      </c>
      <c r="L799">
        <v>57.88</v>
      </c>
      <c r="M799" t="s">
        <v>25377</v>
      </c>
      <c r="N799" t="s">
        <v>23</v>
      </c>
      <c r="O799">
        <v>58.95</v>
      </c>
      <c r="P799" t="s">
        <v>24</v>
      </c>
      <c r="Q799" t="s">
        <v>24</v>
      </c>
      <c r="R799" t="s">
        <v>23818</v>
      </c>
      <c r="S799" t="s">
        <v>25</v>
      </c>
      <c r="T799" t="s">
        <v>26</v>
      </c>
    </row>
    <row r="800" spans="1:20" x14ac:dyDescent="0.3">
      <c r="A800" t="s">
        <v>25378</v>
      </c>
      <c r="B800" t="s">
        <v>19</v>
      </c>
      <c r="C800" t="s">
        <v>12219</v>
      </c>
      <c r="D800" t="s">
        <v>27</v>
      </c>
      <c r="E800" t="s">
        <v>21</v>
      </c>
      <c r="F800" t="s">
        <v>22</v>
      </c>
      <c r="G800" s="2">
        <v>46042</v>
      </c>
      <c r="H800" s="2">
        <v>143058567506</v>
      </c>
      <c r="I800">
        <v>46042</v>
      </c>
      <c r="J800">
        <v>59.85</v>
      </c>
      <c r="K800">
        <v>1.08</v>
      </c>
      <c r="L800">
        <v>58.77</v>
      </c>
      <c r="M800" t="s">
        <v>25379</v>
      </c>
      <c r="N800" t="s">
        <v>23</v>
      </c>
      <c r="O800">
        <v>59.85</v>
      </c>
      <c r="P800" t="s">
        <v>24</v>
      </c>
      <c r="Q800" t="s">
        <v>24</v>
      </c>
      <c r="R800" t="s">
        <v>23818</v>
      </c>
      <c r="S800" t="s">
        <v>25</v>
      </c>
      <c r="T800" t="s">
        <v>26</v>
      </c>
    </row>
    <row r="801" spans="1:20" x14ac:dyDescent="0.3">
      <c r="A801" t="s">
        <v>25380</v>
      </c>
      <c r="B801" t="s">
        <v>19</v>
      </c>
      <c r="C801" t="s">
        <v>10781</v>
      </c>
      <c r="D801" t="s">
        <v>27</v>
      </c>
      <c r="E801" t="s">
        <v>21</v>
      </c>
      <c r="F801" t="s">
        <v>22</v>
      </c>
      <c r="G801" s="2">
        <v>46042</v>
      </c>
      <c r="H801" s="2">
        <v>143058567506</v>
      </c>
      <c r="I801">
        <v>46042</v>
      </c>
      <c r="J801">
        <v>99.95</v>
      </c>
      <c r="K801">
        <v>1.6</v>
      </c>
      <c r="L801">
        <v>98.35</v>
      </c>
      <c r="M801" t="s">
        <v>25381</v>
      </c>
      <c r="N801" t="s">
        <v>23</v>
      </c>
      <c r="O801">
        <v>99.95</v>
      </c>
      <c r="P801" t="s">
        <v>24</v>
      </c>
      <c r="Q801" t="s">
        <v>24</v>
      </c>
      <c r="R801" t="s">
        <v>23818</v>
      </c>
      <c r="S801" t="s">
        <v>25</v>
      </c>
      <c r="T801" t="s">
        <v>26</v>
      </c>
    </row>
    <row r="802" spans="1:20" x14ac:dyDescent="0.3">
      <c r="A802" t="s">
        <v>25382</v>
      </c>
      <c r="B802" t="s">
        <v>19</v>
      </c>
      <c r="C802" t="s">
        <v>22018</v>
      </c>
      <c r="D802" t="s">
        <v>27</v>
      </c>
      <c r="E802" t="s">
        <v>21</v>
      </c>
      <c r="F802" t="s">
        <v>22</v>
      </c>
      <c r="G802" s="2">
        <v>46042</v>
      </c>
      <c r="H802" s="2">
        <v>143058567506</v>
      </c>
      <c r="I802">
        <v>46042</v>
      </c>
      <c r="J802">
        <v>57.85</v>
      </c>
      <c r="K802">
        <v>1.05</v>
      </c>
      <c r="L802">
        <v>56.8</v>
      </c>
      <c r="M802" t="s">
        <v>25383</v>
      </c>
      <c r="N802" t="s">
        <v>23</v>
      </c>
      <c r="O802">
        <v>57.85</v>
      </c>
      <c r="P802" t="s">
        <v>24</v>
      </c>
      <c r="Q802" t="s">
        <v>24</v>
      </c>
      <c r="R802" t="s">
        <v>23818</v>
      </c>
      <c r="S802" t="s">
        <v>25</v>
      </c>
      <c r="T802" t="s">
        <v>26</v>
      </c>
    </row>
    <row r="803" spans="1:20" x14ac:dyDescent="0.3">
      <c r="A803" t="s">
        <v>25384</v>
      </c>
      <c r="B803" t="s">
        <v>19</v>
      </c>
      <c r="C803" t="s">
        <v>13820</v>
      </c>
      <c r="D803" t="s">
        <v>27</v>
      </c>
      <c r="E803" t="s">
        <v>21</v>
      </c>
      <c r="F803" t="s">
        <v>22</v>
      </c>
      <c r="G803" s="2">
        <v>46042</v>
      </c>
      <c r="H803" s="2">
        <v>143058567506</v>
      </c>
      <c r="I803">
        <v>46042</v>
      </c>
      <c r="J803">
        <v>40.86</v>
      </c>
      <c r="K803">
        <v>0.83</v>
      </c>
      <c r="L803">
        <v>40.03</v>
      </c>
      <c r="M803" t="s">
        <v>25385</v>
      </c>
      <c r="N803" t="s">
        <v>23</v>
      </c>
      <c r="O803">
        <v>40.86</v>
      </c>
      <c r="P803" t="s">
        <v>24</v>
      </c>
      <c r="Q803" t="s">
        <v>24</v>
      </c>
      <c r="R803" t="s">
        <v>23818</v>
      </c>
      <c r="S803" t="s">
        <v>25</v>
      </c>
      <c r="T803" t="s">
        <v>26</v>
      </c>
    </row>
    <row r="804" spans="1:20" x14ac:dyDescent="0.3">
      <c r="A804" t="s">
        <v>25386</v>
      </c>
      <c r="B804" t="s">
        <v>19</v>
      </c>
      <c r="C804" t="s">
        <v>16831</v>
      </c>
      <c r="D804" t="s">
        <v>27</v>
      </c>
      <c r="E804" t="s">
        <v>21</v>
      </c>
      <c r="F804" t="s">
        <v>22</v>
      </c>
      <c r="G804" s="2">
        <v>46042</v>
      </c>
      <c r="H804" s="2">
        <v>143058567506</v>
      </c>
      <c r="I804">
        <v>46042</v>
      </c>
      <c r="J804">
        <v>520.79999999999995</v>
      </c>
      <c r="K804">
        <v>7.07</v>
      </c>
      <c r="L804">
        <v>513.73</v>
      </c>
      <c r="M804" t="s">
        <v>25387</v>
      </c>
      <c r="N804" t="s">
        <v>23</v>
      </c>
      <c r="O804">
        <v>520.79999999999995</v>
      </c>
      <c r="P804" t="s">
        <v>24</v>
      </c>
      <c r="Q804" t="s">
        <v>24</v>
      </c>
      <c r="R804" t="s">
        <v>23818</v>
      </c>
      <c r="S804" t="s">
        <v>25</v>
      </c>
      <c r="T804" t="s">
        <v>26</v>
      </c>
    </row>
    <row r="805" spans="1:20" x14ac:dyDescent="0.3">
      <c r="A805" t="s">
        <v>25388</v>
      </c>
      <c r="B805" t="s">
        <v>19</v>
      </c>
      <c r="C805" t="s">
        <v>10174</v>
      </c>
      <c r="D805" t="s">
        <v>27</v>
      </c>
      <c r="E805" t="s">
        <v>21</v>
      </c>
      <c r="F805" t="s">
        <v>22</v>
      </c>
      <c r="G805" s="2">
        <v>46042</v>
      </c>
      <c r="H805" s="2">
        <v>143058567506</v>
      </c>
      <c r="I805">
        <v>46042</v>
      </c>
      <c r="J805">
        <v>31.9</v>
      </c>
      <c r="K805">
        <v>0.71</v>
      </c>
      <c r="L805">
        <v>31.19</v>
      </c>
      <c r="M805" t="s">
        <v>25389</v>
      </c>
      <c r="N805" t="s">
        <v>23</v>
      </c>
      <c r="O805">
        <v>31.9</v>
      </c>
      <c r="P805" t="s">
        <v>24</v>
      </c>
      <c r="Q805" t="s">
        <v>24</v>
      </c>
      <c r="R805" t="s">
        <v>23818</v>
      </c>
      <c r="S805" t="s">
        <v>25</v>
      </c>
      <c r="T805" t="s">
        <v>26</v>
      </c>
    </row>
    <row r="806" spans="1:20" x14ac:dyDescent="0.3">
      <c r="A806" t="s">
        <v>25390</v>
      </c>
      <c r="B806" t="s">
        <v>19</v>
      </c>
      <c r="C806" t="s">
        <v>22926</v>
      </c>
      <c r="D806" t="s">
        <v>27</v>
      </c>
      <c r="E806" t="s">
        <v>21</v>
      </c>
      <c r="F806" t="s">
        <v>22</v>
      </c>
      <c r="G806" s="2">
        <v>46042</v>
      </c>
      <c r="H806" s="2">
        <v>143058567506</v>
      </c>
      <c r="I806">
        <v>46042</v>
      </c>
      <c r="J806">
        <v>53.91</v>
      </c>
      <c r="K806">
        <v>1</v>
      </c>
      <c r="L806">
        <v>52.91</v>
      </c>
      <c r="M806" t="s">
        <v>25391</v>
      </c>
      <c r="N806" t="s">
        <v>23</v>
      </c>
      <c r="O806">
        <v>53.91</v>
      </c>
      <c r="P806" t="s">
        <v>24</v>
      </c>
      <c r="Q806" t="s">
        <v>24</v>
      </c>
      <c r="R806" t="s">
        <v>23818</v>
      </c>
      <c r="S806" t="s">
        <v>25</v>
      </c>
      <c r="T806" t="s">
        <v>26</v>
      </c>
    </row>
    <row r="807" spans="1:20" x14ac:dyDescent="0.3">
      <c r="A807" t="s">
        <v>25392</v>
      </c>
      <c r="B807" t="s">
        <v>19</v>
      </c>
      <c r="C807" t="s">
        <v>19671</v>
      </c>
      <c r="D807" t="s">
        <v>29</v>
      </c>
      <c r="E807" t="s">
        <v>21</v>
      </c>
      <c r="F807" t="s">
        <v>22</v>
      </c>
      <c r="G807" s="2">
        <v>46042</v>
      </c>
      <c r="H807" s="2">
        <v>143058567506</v>
      </c>
      <c r="I807">
        <v>46042</v>
      </c>
      <c r="J807">
        <v>167.22</v>
      </c>
      <c r="K807">
        <v>8.69</v>
      </c>
      <c r="L807">
        <v>158.53</v>
      </c>
      <c r="M807" t="s">
        <v>25393</v>
      </c>
      <c r="N807" t="s">
        <v>30</v>
      </c>
      <c r="O807">
        <v>167.22</v>
      </c>
      <c r="P807" t="s">
        <v>24</v>
      </c>
      <c r="Q807" t="s">
        <v>24</v>
      </c>
      <c r="R807" t="s">
        <v>23818</v>
      </c>
      <c r="S807" t="s">
        <v>25</v>
      </c>
      <c r="T807" t="s">
        <v>26</v>
      </c>
    </row>
    <row r="808" spans="1:20" x14ac:dyDescent="0.3">
      <c r="A808" t="s">
        <v>25394</v>
      </c>
      <c r="B808" t="s">
        <v>19</v>
      </c>
      <c r="C808" t="s">
        <v>12985</v>
      </c>
      <c r="D808" t="s">
        <v>29</v>
      </c>
      <c r="E808" t="s">
        <v>21</v>
      </c>
      <c r="F808" t="s">
        <v>22</v>
      </c>
      <c r="G808" s="2">
        <v>46042</v>
      </c>
      <c r="H808" s="2">
        <v>143058567506</v>
      </c>
      <c r="I808">
        <v>46042</v>
      </c>
      <c r="J808">
        <v>79.8</v>
      </c>
      <c r="K808">
        <v>4.33</v>
      </c>
      <c r="L808">
        <v>75.47</v>
      </c>
      <c r="M808" t="s">
        <v>25395</v>
      </c>
      <c r="N808" t="s">
        <v>30</v>
      </c>
      <c r="O808">
        <v>79.8</v>
      </c>
      <c r="P808" t="s">
        <v>24</v>
      </c>
      <c r="Q808" t="s">
        <v>24</v>
      </c>
      <c r="R808" t="s">
        <v>23818</v>
      </c>
      <c r="S808" t="s">
        <v>25</v>
      </c>
      <c r="T808" t="s">
        <v>26</v>
      </c>
    </row>
    <row r="809" spans="1:20" x14ac:dyDescent="0.3">
      <c r="A809" t="s">
        <v>25396</v>
      </c>
      <c r="B809" t="s">
        <v>19</v>
      </c>
      <c r="C809" t="s">
        <v>22394</v>
      </c>
      <c r="D809" t="s">
        <v>29</v>
      </c>
      <c r="E809" t="s">
        <v>21</v>
      </c>
      <c r="F809" t="s">
        <v>22</v>
      </c>
      <c r="G809" s="2">
        <v>46042</v>
      </c>
      <c r="H809" s="2">
        <v>143058567506</v>
      </c>
      <c r="I809">
        <v>46042</v>
      </c>
      <c r="J809">
        <v>30.85</v>
      </c>
      <c r="K809">
        <v>1.89</v>
      </c>
      <c r="L809">
        <v>28.96</v>
      </c>
      <c r="M809" t="s">
        <v>25397</v>
      </c>
      <c r="N809" t="s">
        <v>30</v>
      </c>
      <c r="O809">
        <v>30.85</v>
      </c>
      <c r="P809" t="s">
        <v>24</v>
      </c>
      <c r="Q809" t="s">
        <v>24</v>
      </c>
      <c r="R809" t="s">
        <v>23818</v>
      </c>
      <c r="S809" t="s">
        <v>25</v>
      </c>
      <c r="T809" t="s">
        <v>26</v>
      </c>
    </row>
    <row r="810" spans="1:20" x14ac:dyDescent="0.3">
      <c r="A810" t="s">
        <v>25398</v>
      </c>
      <c r="B810" t="s">
        <v>19</v>
      </c>
      <c r="C810" t="s">
        <v>20171</v>
      </c>
      <c r="D810" t="s">
        <v>20</v>
      </c>
      <c r="E810" t="s">
        <v>21</v>
      </c>
      <c r="F810" t="s">
        <v>22</v>
      </c>
      <c r="G810" s="2">
        <v>46042</v>
      </c>
      <c r="H810" s="2">
        <v>143058567506</v>
      </c>
      <c r="I810">
        <v>46042</v>
      </c>
      <c r="J810">
        <v>99.95</v>
      </c>
      <c r="K810">
        <v>1.6</v>
      </c>
      <c r="L810">
        <v>98.35</v>
      </c>
      <c r="M810" t="s">
        <v>25399</v>
      </c>
      <c r="N810" t="s">
        <v>23</v>
      </c>
      <c r="O810">
        <v>99.95</v>
      </c>
      <c r="P810" t="s">
        <v>24</v>
      </c>
      <c r="Q810" t="s">
        <v>24</v>
      </c>
      <c r="R810" t="s">
        <v>23818</v>
      </c>
      <c r="S810" t="s">
        <v>25</v>
      </c>
      <c r="T810" t="s">
        <v>26</v>
      </c>
    </row>
    <row r="811" spans="1:20" x14ac:dyDescent="0.3">
      <c r="A811" t="s">
        <v>25400</v>
      </c>
      <c r="B811" t="s">
        <v>19</v>
      </c>
      <c r="C811" t="s">
        <v>16362</v>
      </c>
      <c r="D811" t="s">
        <v>20</v>
      </c>
      <c r="E811" t="s">
        <v>21</v>
      </c>
      <c r="F811" t="s">
        <v>22</v>
      </c>
      <c r="G811" s="2">
        <v>46042</v>
      </c>
      <c r="H811" s="2">
        <v>143058567506</v>
      </c>
      <c r="I811">
        <v>46042</v>
      </c>
      <c r="J811">
        <v>79.11</v>
      </c>
      <c r="K811">
        <v>1.33</v>
      </c>
      <c r="L811">
        <v>77.78</v>
      </c>
      <c r="M811" t="s">
        <v>25401</v>
      </c>
      <c r="N811" t="s">
        <v>23</v>
      </c>
      <c r="O811">
        <v>79.11</v>
      </c>
      <c r="P811" t="s">
        <v>24</v>
      </c>
      <c r="Q811" t="s">
        <v>24</v>
      </c>
      <c r="R811" t="s">
        <v>23818</v>
      </c>
      <c r="S811" t="s">
        <v>25</v>
      </c>
      <c r="T811" t="s">
        <v>26</v>
      </c>
    </row>
    <row r="812" spans="1:20" x14ac:dyDescent="0.3">
      <c r="A812" t="s">
        <v>25402</v>
      </c>
      <c r="B812" t="s">
        <v>19</v>
      </c>
      <c r="C812" t="s">
        <v>11054</v>
      </c>
      <c r="D812" t="s">
        <v>27</v>
      </c>
      <c r="E812" t="s">
        <v>21</v>
      </c>
      <c r="F812" t="s">
        <v>22</v>
      </c>
      <c r="G812" s="2">
        <v>46042</v>
      </c>
      <c r="H812" s="2">
        <v>143058567506</v>
      </c>
      <c r="I812">
        <v>46042</v>
      </c>
      <c r="J812">
        <v>67.95</v>
      </c>
      <c r="K812">
        <v>1.18</v>
      </c>
      <c r="L812">
        <v>66.77</v>
      </c>
      <c r="M812" t="s">
        <v>25403</v>
      </c>
      <c r="N812" t="s">
        <v>23</v>
      </c>
      <c r="O812">
        <v>67.95</v>
      </c>
      <c r="P812" t="s">
        <v>24</v>
      </c>
      <c r="Q812" t="s">
        <v>24</v>
      </c>
      <c r="R812" t="s">
        <v>23818</v>
      </c>
      <c r="S812" t="s">
        <v>25</v>
      </c>
      <c r="T812" t="s">
        <v>26</v>
      </c>
    </row>
    <row r="813" spans="1:20" x14ac:dyDescent="0.3">
      <c r="A813" t="s">
        <v>25404</v>
      </c>
      <c r="B813" t="s">
        <v>19</v>
      </c>
      <c r="C813" t="s">
        <v>9223</v>
      </c>
      <c r="D813" t="s">
        <v>27</v>
      </c>
      <c r="E813" t="s">
        <v>21</v>
      </c>
      <c r="F813" t="s">
        <v>22</v>
      </c>
      <c r="G813" s="2">
        <v>46042</v>
      </c>
      <c r="H813" s="2">
        <v>143058567506</v>
      </c>
      <c r="I813">
        <v>46042</v>
      </c>
      <c r="J813">
        <v>59.85</v>
      </c>
      <c r="K813">
        <v>1.08</v>
      </c>
      <c r="L813">
        <v>58.77</v>
      </c>
      <c r="M813" t="s">
        <v>25405</v>
      </c>
      <c r="N813" t="s">
        <v>23</v>
      </c>
      <c r="O813">
        <v>59.85</v>
      </c>
      <c r="P813" t="s">
        <v>24</v>
      </c>
      <c r="Q813" t="s">
        <v>24</v>
      </c>
      <c r="R813" t="s">
        <v>23818</v>
      </c>
      <c r="S813" t="s">
        <v>25</v>
      </c>
      <c r="T813" t="s">
        <v>26</v>
      </c>
    </row>
    <row r="814" spans="1:20" x14ac:dyDescent="0.3">
      <c r="A814" t="s">
        <v>25406</v>
      </c>
      <c r="B814" t="s">
        <v>19</v>
      </c>
      <c r="C814" t="s">
        <v>9323</v>
      </c>
      <c r="D814" t="s">
        <v>20</v>
      </c>
      <c r="E814" t="s">
        <v>21</v>
      </c>
      <c r="F814" t="s">
        <v>22</v>
      </c>
      <c r="G814" s="2">
        <v>46042</v>
      </c>
      <c r="H814" s="2">
        <v>143058567506</v>
      </c>
      <c r="I814">
        <v>46042</v>
      </c>
      <c r="J814">
        <v>64.95</v>
      </c>
      <c r="K814">
        <v>1.1399999999999999</v>
      </c>
      <c r="L814">
        <v>63.81</v>
      </c>
      <c r="M814" t="s">
        <v>25407</v>
      </c>
      <c r="N814" t="s">
        <v>23</v>
      </c>
      <c r="O814">
        <v>64.95</v>
      </c>
      <c r="P814" t="s">
        <v>24</v>
      </c>
      <c r="Q814" t="s">
        <v>24</v>
      </c>
      <c r="R814" t="s">
        <v>23818</v>
      </c>
      <c r="S814" t="s">
        <v>25</v>
      </c>
      <c r="T814" t="s">
        <v>26</v>
      </c>
    </row>
    <row r="815" spans="1:20" x14ac:dyDescent="0.3">
      <c r="A815" t="s">
        <v>25408</v>
      </c>
      <c r="B815" t="s">
        <v>19</v>
      </c>
      <c r="C815" t="s">
        <v>21298</v>
      </c>
      <c r="D815" t="s">
        <v>27</v>
      </c>
      <c r="E815" t="s">
        <v>21</v>
      </c>
      <c r="F815" t="s">
        <v>22</v>
      </c>
      <c r="G815" s="2">
        <v>46042</v>
      </c>
      <c r="H815" s="2">
        <v>143058567506</v>
      </c>
      <c r="I815">
        <v>46042</v>
      </c>
      <c r="J815">
        <v>199.95</v>
      </c>
      <c r="K815">
        <v>2.9</v>
      </c>
      <c r="L815">
        <v>197.05</v>
      </c>
      <c r="M815" t="s">
        <v>25409</v>
      </c>
      <c r="N815" t="s">
        <v>23</v>
      </c>
      <c r="O815">
        <v>199.95</v>
      </c>
      <c r="P815" t="s">
        <v>24</v>
      </c>
      <c r="Q815" t="s">
        <v>24</v>
      </c>
      <c r="R815" t="s">
        <v>23818</v>
      </c>
      <c r="S815" t="s">
        <v>25</v>
      </c>
      <c r="T815" t="s">
        <v>26</v>
      </c>
    </row>
    <row r="816" spans="1:20" x14ac:dyDescent="0.3">
      <c r="A816" t="s">
        <v>25410</v>
      </c>
      <c r="B816" t="s">
        <v>19</v>
      </c>
      <c r="C816" t="s">
        <v>9239</v>
      </c>
      <c r="D816" t="s">
        <v>27</v>
      </c>
      <c r="E816" t="s">
        <v>21</v>
      </c>
      <c r="F816" t="s">
        <v>22</v>
      </c>
      <c r="G816" s="2">
        <v>46042</v>
      </c>
      <c r="H816" s="2">
        <v>143058567506</v>
      </c>
      <c r="I816">
        <v>46042</v>
      </c>
      <c r="J816">
        <v>24.9</v>
      </c>
      <c r="K816">
        <v>0.62</v>
      </c>
      <c r="L816">
        <v>24.28</v>
      </c>
      <c r="M816" t="s">
        <v>25411</v>
      </c>
      <c r="N816" t="s">
        <v>23</v>
      </c>
      <c r="O816">
        <v>24.9</v>
      </c>
      <c r="P816" t="s">
        <v>24</v>
      </c>
      <c r="Q816" t="s">
        <v>24</v>
      </c>
      <c r="R816" t="s">
        <v>23818</v>
      </c>
      <c r="S816" t="s">
        <v>25</v>
      </c>
      <c r="T816" t="s">
        <v>26</v>
      </c>
    </row>
    <row r="817" spans="1:20" x14ac:dyDescent="0.3">
      <c r="A817" t="s">
        <v>25412</v>
      </c>
      <c r="B817" t="s">
        <v>28</v>
      </c>
      <c r="C817" t="s">
        <v>355</v>
      </c>
      <c r="D817" t="s">
        <v>20</v>
      </c>
      <c r="E817" t="s">
        <v>21</v>
      </c>
      <c r="F817" t="s">
        <v>22</v>
      </c>
      <c r="G817" s="2">
        <v>46041</v>
      </c>
      <c r="H817" s="2">
        <v>142970945874</v>
      </c>
      <c r="I817">
        <v>46037</v>
      </c>
      <c r="J817">
        <v>-157.85</v>
      </c>
      <c r="K817">
        <v>0</v>
      </c>
      <c r="L817">
        <v>-157.85</v>
      </c>
      <c r="M817" t="s">
        <v>356</v>
      </c>
      <c r="N817" t="s">
        <v>23</v>
      </c>
      <c r="O817">
        <v>157.85</v>
      </c>
      <c r="P817" t="s">
        <v>24</v>
      </c>
      <c r="Q817" t="s">
        <v>24</v>
      </c>
      <c r="R817" t="s">
        <v>23818</v>
      </c>
      <c r="S817" t="s">
        <v>25</v>
      </c>
      <c r="T817" t="s">
        <v>26</v>
      </c>
    </row>
    <row r="818" spans="1:20" x14ac:dyDescent="0.3">
      <c r="A818" t="s">
        <v>25413</v>
      </c>
      <c r="B818" t="s">
        <v>19</v>
      </c>
      <c r="C818" t="s">
        <v>15055</v>
      </c>
      <c r="D818" t="s">
        <v>27</v>
      </c>
      <c r="E818" t="s">
        <v>21</v>
      </c>
      <c r="F818" t="s">
        <v>22</v>
      </c>
      <c r="G818" s="2">
        <v>46042</v>
      </c>
      <c r="H818" s="2">
        <v>143058567506</v>
      </c>
      <c r="I818">
        <v>46042</v>
      </c>
      <c r="J818">
        <v>49.9</v>
      </c>
      <c r="K818">
        <v>0.95</v>
      </c>
      <c r="L818">
        <v>48.95</v>
      </c>
      <c r="M818" t="s">
        <v>25414</v>
      </c>
      <c r="N818" t="s">
        <v>23</v>
      </c>
      <c r="O818">
        <v>49.9</v>
      </c>
      <c r="P818" t="s">
        <v>24</v>
      </c>
      <c r="Q818" t="s">
        <v>24</v>
      </c>
      <c r="R818" t="s">
        <v>23818</v>
      </c>
      <c r="S818" t="s">
        <v>25</v>
      </c>
      <c r="T818" t="s">
        <v>26</v>
      </c>
    </row>
    <row r="819" spans="1:20" x14ac:dyDescent="0.3">
      <c r="A819" t="s">
        <v>25415</v>
      </c>
      <c r="B819" t="s">
        <v>19</v>
      </c>
      <c r="C819" t="s">
        <v>22942</v>
      </c>
      <c r="D819" t="s">
        <v>27</v>
      </c>
      <c r="E819" t="s">
        <v>21</v>
      </c>
      <c r="F819" t="s">
        <v>22</v>
      </c>
      <c r="G819" s="2">
        <v>46042</v>
      </c>
      <c r="H819" s="2">
        <v>143058567506</v>
      </c>
      <c r="I819">
        <v>46042</v>
      </c>
      <c r="J819">
        <v>122.31</v>
      </c>
      <c r="K819">
        <v>1.89</v>
      </c>
      <c r="L819">
        <v>120.42</v>
      </c>
      <c r="M819" t="s">
        <v>25416</v>
      </c>
      <c r="N819" t="s">
        <v>23</v>
      </c>
      <c r="O819">
        <v>122.31</v>
      </c>
      <c r="P819" t="s">
        <v>24</v>
      </c>
      <c r="Q819" t="s">
        <v>24</v>
      </c>
      <c r="R819" t="s">
        <v>23818</v>
      </c>
      <c r="S819" t="s">
        <v>25</v>
      </c>
      <c r="T819" t="s">
        <v>26</v>
      </c>
    </row>
    <row r="820" spans="1:20" x14ac:dyDescent="0.3">
      <c r="A820" t="s">
        <v>25417</v>
      </c>
      <c r="B820" t="s">
        <v>19</v>
      </c>
      <c r="C820" t="s">
        <v>16893</v>
      </c>
      <c r="D820" t="s">
        <v>29</v>
      </c>
      <c r="E820" t="s">
        <v>21</v>
      </c>
      <c r="F820" t="s">
        <v>22</v>
      </c>
      <c r="G820" s="2">
        <v>46042</v>
      </c>
      <c r="H820" s="2">
        <v>143058567506</v>
      </c>
      <c r="I820">
        <v>46042</v>
      </c>
      <c r="J820">
        <v>84.95</v>
      </c>
      <c r="K820">
        <v>4.59</v>
      </c>
      <c r="L820">
        <v>80.36</v>
      </c>
      <c r="M820" t="s">
        <v>24312</v>
      </c>
      <c r="N820" t="s">
        <v>30</v>
      </c>
      <c r="O820">
        <v>84.95</v>
      </c>
      <c r="P820" t="s">
        <v>24</v>
      </c>
      <c r="Q820" t="s">
        <v>24</v>
      </c>
      <c r="R820" t="s">
        <v>23818</v>
      </c>
      <c r="S820" t="s">
        <v>25</v>
      </c>
      <c r="T820" t="s">
        <v>26</v>
      </c>
    </row>
    <row r="821" spans="1:20" x14ac:dyDescent="0.3">
      <c r="A821" t="s">
        <v>25418</v>
      </c>
      <c r="B821" t="s">
        <v>19</v>
      </c>
      <c r="C821" t="s">
        <v>10496</v>
      </c>
      <c r="D821" t="s">
        <v>27</v>
      </c>
      <c r="E821" t="s">
        <v>21</v>
      </c>
      <c r="F821" t="s">
        <v>22</v>
      </c>
      <c r="G821" s="2">
        <v>46042</v>
      </c>
      <c r="H821" s="2">
        <v>143058567506</v>
      </c>
      <c r="I821">
        <v>46042</v>
      </c>
      <c r="J821">
        <v>84.95</v>
      </c>
      <c r="K821">
        <v>1.4</v>
      </c>
      <c r="L821">
        <v>83.55</v>
      </c>
      <c r="M821" t="s">
        <v>25419</v>
      </c>
      <c r="N821" t="s">
        <v>23</v>
      </c>
      <c r="O821">
        <v>84.95</v>
      </c>
      <c r="P821" t="s">
        <v>24</v>
      </c>
      <c r="Q821" t="s">
        <v>24</v>
      </c>
      <c r="R821" t="s">
        <v>23818</v>
      </c>
      <c r="S821" t="s">
        <v>25</v>
      </c>
      <c r="T821" t="s">
        <v>26</v>
      </c>
    </row>
    <row r="822" spans="1:20" x14ac:dyDescent="0.3">
      <c r="A822" t="s">
        <v>25420</v>
      </c>
      <c r="B822" t="s">
        <v>19</v>
      </c>
      <c r="C822" t="s">
        <v>12616</v>
      </c>
      <c r="D822" t="s">
        <v>20</v>
      </c>
      <c r="E822" t="s">
        <v>21</v>
      </c>
      <c r="F822" t="s">
        <v>22</v>
      </c>
      <c r="G822" s="2">
        <v>46042</v>
      </c>
      <c r="H822" s="2">
        <v>143058567506</v>
      </c>
      <c r="I822">
        <v>46042</v>
      </c>
      <c r="J822">
        <v>84.95</v>
      </c>
      <c r="K822">
        <v>1.4</v>
      </c>
      <c r="L822">
        <v>83.55</v>
      </c>
      <c r="M822" t="s">
        <v>25421</v>
      </c>
      <c r="N822" t="s">
        <v>23</v>
      </c>
      <c r="O822">
        <v>84.95</v>
      </c>
      <c r="P822" t="s">
        <v>24</v>
      </c>
      <c r="Q822" t="s">
        <v>24</v>
      </c>
      <c r="R822" t="s">
        <v>23818</v>
      </c>
      <c r="S822" t="s">
        <v>25</v>
      </c>
      <c r="T822" t="s">
        <v>26</v>
      </c>
    </row>
    <row r="823" spans="1:20" x14ac:dyDescent="0.3">
      <c r="A823" t="s">
        <v>25422</v>
      </c>
      <c r="B823" t="s">
        <v>28</v>
      </c>
      <c r="C823" t="s">
        <v>19245</v>
      </c>
      <c r="D823" t="s">
        <v>20</v>
      </c>
      <c r="E823" t="s">
        <v>21</v>
      </c>
      <c r="F823" t="s">
        <v>22</v>
      </c>
      <c r="G823" s="2">
        <v>46041</v>
      </c>
      <c r="H823" s="2">
        <v>142970945874</v>
      </c>
      <c r="I823">
        <v>46037</v>
      </c>
      <c r="J823">
        <v>-73.92</v>
      </c>
      <c r="K823">
        <v>0</v>
      </c>
      <c r="L823">
        <v>-73.92</v>
      </c>
      <c r="M823" t="s">
        <v>25423</v>
      </c>
      <c r="N823" t="s">
        <v>23</v>
      </c>
      <c r="O823">
        <v>73.92</v>
      </c>
      <c r="P823" t="s">
        <v>24</v>
      </c>
      <c r="Q823" t="s">
        <v>24</v>
      </c>
      <c r="R823" t="s">
        <v>23818</v>
      </c>
      <c r="S823" t="s">
        <v>25</v>
      </c>
      <c r="T823" t="s">
        <v>26</v>
      </c>
    </row>
    <row r="824" spans="1:20" x14ac:dyDescent="0.3">
      <c r="A824" t="s">
        <v>25424</v>
      </c>
      <c r="B824" t="s">
        <v>19</v>
      </c>
      <c r="C824" t="s">
        <v>20370</v>
      </c>
      <c r="D824" t="s">
        <v>27</v>
      </c>
      <c r="E824" t="s">
        <v>21</v>
      </c>
      <c r="F824" t="s">
        <v>22</v>
      </c>
      <c r="G824" s="2">
        <v>46042</v>
      </c>
      <c r="H824" s="2">
        <v>143058567506</v>
      </c>
      <c r="I824">
        <v>46042</v>
      </c>
      <c r="J824">
        <v>60.17</v>
      </c>
      <c r="K824">
        <v>1.08</v>
      </c>
      <c r="L824">
        <v>59.09</v>
      </c>
      <c r="M824" t="s">
        <v>25425</v>
      </c>
      <c r="N824" t="s">
        <v>23</v>
      </c>
      <c r="O824">
        <v>60.17</v>
      </c>
      <c r="P824" t="s">
        <v>24</v>
      </c>
      <c r="Q824" t="s">
        <v>24</v>
      </c>
      <c r="R824" t="s">
        <v>23818</v>
      </c>
      <c r="S824" t="s">
        <v>25</v>
      </c>
      <c r="T824" t="s">
        <v>26</v>
      </c>
    </row>
    <row r="825" spans="1:20" x14ac:dyDescent="0.3">
      <c r="A825" t="s">
        <v>25426</v>
      </c>
      <c r="B825" t="s">
        <v>19</v>
      </c>
      <c r="C825" t="s">
        <v>22667</v>
      </c>
      <c r="D825" t="s">
        <v>20</v>
      </c>
      <c r="E825" t="s">
        <v>21</v>
      </c>
      <c r="F825" t="s">
        <v>22</v>
      </c>
      <c r="G825" s="2">
        <v>46042</v>
      </c>
      <c r="H825" s="2">
        <v>143058567506</v>
      </c>
      <c r="I825">
        <v>46042</v>
      </c>
      <c r="J825">
        <v>31.9</v>
      </c>
      <c r="K825">
        <v>0.71</v>
      </c>
      <c r="L825">
        <v>31.19</v>
      </c>
      <c r="M825" t="s">
        <v>25427</v>
      </c>
      <c r="N825" t="s">
        <v>23</v>
      </c>
      <c r="O825">
        <v>31.9</v>
      </c>
      <c r="P825" t="s">
        <v>24</v>
      </c>
      <c r="Q825" t="s">
        <v>24</v>
      </c>
      <c r="R825" t="s">
        <v>23818</v>
      </c>
      <c r="S825" t="s">
        <v>25</v>
      </c>
      <c r="T825" t="s">
        <v>26</v>
      </c>
    </row>
    <row r="826" spans="1:20" x14ac:dyDescent="0.3">
      <c r="A826" t="s">
        <v>25428</v>
      </c>
      <c r="B826" t="s">
        <v>19</v>
      </c>
      <c r="C826" t="s">
        <v>22229</v>
      </c>
      <c r="D826" t="s">
        <v>27</v>
      </c>
      <c r="E826" t="s">
        <v>21</v>
      </c>
      <c r="F826" t="s">
        <v>22</v>
      </c>
      <c r="G826" s="2">
        <v>46041</v>
      </c>
      <c r="H826" s="2">
        <v>142970945874</v>
      </c>
      <c r="I826">
        <v>46041</v>
      </c>
      <c r="J826">
        <v>175.37</v>
      </c>
      <c r="K826">
        <v>2.58</v>
      </c>
      <c r="L826">
        <v>172.79</v>
      </c>
      <c r="M826" t="s">
        <v>25429</v>
      </c>
      <c r="N826" t="s">
        <v>23</v>
      </c>
      <c r="O826">
        <v>175.37</v>
      </c>
      <c r="P826" t="s">
        <v>24</v>
      </c>
      <c r="Q826" t="s">
        <v>24</v>
      </c>
      <c r="R826" t="s">
        <v>23818</v>
      </c>
      <c r="S826" t="s">
        <v>25</v>
      </c>
      <c r="T826" t="s">
        <v>26</v>
      </c>
    </row>
    <row r="827" spans="1:20" x14ac:dyDescent="0.3">
      <c r="A827" t="s">
        <v>25430</v>
      </c>
      <c r="B827" t="s">
        <v>19</v>
      </c>
      <c r="C827" t="s">
        <v>12148</v>
      </c>
      <c r="D827" t="s">
        <v>20</v>
      </c>
      <c r="E827" t="s">
        <v>21</v>
      </c>
      <c r="F827" t="s">
        <v>22</v>
      </c>
      <c r="G827" s="2">
        <v>46041</v>
      </c>
      <c r="H827" s="2">
        <v>142970945874</v>
      </c>
      <c r="I827">
        <v>46041</v>
      </c>
      <c r="J827">
        <v>89.82</v>
      </c>
      <c r="K827">
        <v>1.47</v>
      </c>
      <c r="L827">
        <v>88.35</v>
      </c>
      <c r="M827" t="s">
        <v>25431</v>
      </c>
      <c r="N827" t="s">
        <v>23</v>
      </c>
      <c r="O827">
        <v>89.82</v>
      </c>
      <c r="P827" t="s">
        <v>24</v>
      </c>
      <c r="Q827" t="s">
        <v>24</v>
      </c>
      <c r="R827" t="s">
        <v>23818</v>
      </c>
      <c r="S827" t="s">
        <v>25</v>
      </c>
      <c r="T827" t="s">
        <v>26</v>
      </c>
    </row>
    <row r="828" spans="1:20" x14ac:dyDescent="0.3">
      <c r="A828" t="s">
        <v>25432</v>
      </c>
      <c r="B828" t="s">
        <v>19</v>
      </c>
      <c r="C828" t="s">
        <v>20378</v>
      </c>
      <c r="D828" t="s">
        <v>20</v>
      </c>
      <c r="E828" t="s">
        <v>21</v>
      </c>
      <c r="F828" t="s">
        <v>22</v>
      </c>
      <c r="G828" s="2">
        <v>46041</v>
      </c>
      <c r="H828" s="2">
        <v>142970945874</v>
      </c>
      <c r="I828">
        <v>46041</v>
      </c>
      <c r="J828">
        <v>378.59</v>
      </c>
      <c r="K828">
        <v>5.22</v>
      </c>
      <c r="L828">
        <v>373.37</v>
      </c>
      <c r="M828" t="s">
        <v>25433</v>
      </c>
      <c r="N828" t="s">
        <v>23</v>
      </c>
      <c r="O828">
        <v>378.59</v>
      </c>
      <c r="P828" t="s">
        <v>24</v>
      </c>
      <c r="Q828" t="s">
        <v>24</v>
      </c>
      <c r="R828" t="s">
        <v>23818</v>
      </c>
      <c r="S828" t="s">
        <v>25</v>
      </c>
      <c r="T828" t="s">
        <v>26</v>
      </c>
    </row>
    <row r="829" spans="1:20" x14ac:dyDescent="0.3">
      <c r="A829" t="s">
        <v>25434</v>
      </c>
      <c r="B829" t="s">
        <v>19</v>
      </c>
      <c r="C829" t="s">
        <v>14751</v>
      </c>
      <c r="D829" t="s">
        <v>20</v>
      </c>
      <c r="E829" t="s">
        <v>21</v>
      </c>
      <c r="F829" t="s">
        <v>22</v>
      </c>
      <c r="G829" s="2">
        <v>46041</v>
      </c>
      <c r="H829" s="2">
        <v>142970945874</v>
      </c>
      <c r="I829">
        <v>46041</v>
      </c>
      <c r="J829">
        <v>37.9</v>
      </c>
      <c r="K829">
        <v>0.79</v>
      </c>
      <c r="L829">
        <v>37.11</v>
      </c>
      <c r="M829" t="s">
        <v>25435</v>
      </c>
      <c r="N829" t="s">
        <v>23</v>
      </c>
      <c r="O829">
        <v>37.9</v>
      </c>
      <c r="P829" t="s">
        <v>24</v>
      </c>
      <c r="Q829" t="s">
        <v>24</v>
      </c>
      <c r="R829" t="s">
        <v>23818</v>
      </c>
      <c r="S829" t="s">
        <v>25</v>
      </c>
      <c r="T829" t="s">
        <v>26</v>
      </c>
    </row>
    <row r="830" spans="1:20" x14ac:dyDescent="0.3">
      <c r="A830" t="s">
        <v>25436</v>
      </c>
      <c r="B830" t="s">
        <v>19</v>
      </c>
      <c r="C830" t="s">
        <v>18901</v>
      </c>
      <c r="D830" t="s">
        <v>27</v>
      </c>
      <c r="E830" t="s">
        <v>21</v>
      </c>
      <c r="F830" t="s">
        <v>22</v>
      </c>
      <c r="G830" s="2">
        <v>46041</v>
      </c>
      <c r="H830" s="2">
        <v>142970945874</v>
      </c>
      <c r="I830">
        <v>46041</v>
      </c>
      <c r="J830">
        <v>37.9</v>
      </c>
      <c r="K830">
        <v>0.79</v>
      </c>
      <c r="L830">
        <v>37.11</v>
      </c>
      <c r="M830" t="s">
        <v>25437</v>
      </c>
      <c r="N830" t="s">
        <v>23</v>
      </c>
      <c r="O830">
        <v>37.9</v>
      </c>
      <c r="P830" t="s">
        <v>24</v>
      </c>
      <c r="Q830" t="s">
        <v>24</v>
      </c>
      <c r="R830" t="s">
        <v>23818</v>
      </c>
      <c r="S830" t="s">
        <v>25</v>
      </c>
      <c r="T830" t="s">
        <v>26</v>
      </c>
    </row>
    <row r="831" spans="1:20" x14ac:dyDescent="0.3">
      <c r="A831" t="s">
        <v>25438</v>
      </c>
      <c r="B831" t="s">
        <v>19</v>
      </c>
      <c r="C831" t="s">
        <v>14950</v>
      </c>
      <c r="D831" t="s">
        <v>27</v>
      </c>
      <c r="E831" t="s">
        <v>21</v>
      </c>
      <c r="F831" t="s">
        <v>22</v>
      </c>
      <c r="G831" s="2">
        <v>46041</v>
      </c>
      <c r="H831" s="2">
        <v>142970945874</v>
      </c>
      <c r="I831">
        <v>46041</v>
      </c>
      <c r="J831">
        <v>65.900000000000006</v>
      </c>
      <c r="K831">
        <v>1.1599999999999999</v>
      </c>
      <c r="L831">
        <v>64.739999999999995</v>
      </c>
      <c r="M831" t="s">
        <v>25439</v>
      </c>
      <c r="N831" t="s">
        <v>23</v>
      </c>
      <c r="O831">
        <v>65.900000000000006</v>
      </c>
      <c r="P831" t="s">
        <v>24</v>
      </c>
      <c r="Q831" t="s">
        <v>24</v>
      </c>
      <c r="R831" t="s">
        <v>23818</v>
      </c>
      <c r="S831" t="s">
        <v>25</v>
      </c>
      <c r="T831" t="s">
        <v>26</v>
      </c>
    </row>
    <row r="832" spans="1:20" x14ac:dyDescent="0.3">
      <c r="A832" t="s">
        <v>25440</v>
      </c>
      <c r="B832" t="s">
        <v>19</v>
      </c>
      <c r="C832" t="s">
        <v>11986</v>
      </c>
      <c r="D832" t="s">
        <v>20</v>
      </c>
      <c r="E832" t="s">
        <v>21</v>
      </c>
      <c r="F832" t="s">
        <v>22</v>
      </c>
      <c r="G832" s="2">
        <v>46041</v>
      </c>
      <c r="H832" s="2">
        <v>142970945874</v>
      </c>
      <c r="I832">
        <v>46041</v>
      </c>
      <c r="J832">
        <v>37.9</v>
      </c>
      <c r="K832">
        <v>0.79</v>
      </c>
      <c r="L832">
        <v>37.11</v>
      </c>
      <c r="M832" t="s">
        <v>25441</v>
      </c>
      <c r="N832" t="s">
        <v>23</v>
      </c>
      <c r="O832">
        <v>37.9</v>
      </c>
      <c r="P832" t="s">
        <v>24</v>
      </c>
      <c r="Q832" t="s">
        <v>24</v>
      </c>
      <c r="R832" t="s">
        <v>23818</v>
      </c>
      <c r="S832" t="s">
        <v>25</v>
      </c>
      <c r="T832" t="s">
        <v>26</v>
      </c>
    </row>
    <row r="833" spans="1:20" x14ac:dyDescent="0.3">
      <c r="A833" t="s">
        <v>25442</v>
      </c>
      <c r="B833" t="s">
        <v>19</v>
      </c>
      <c r="C833" t="s">
        <v>10147</v>
      </c>
      <c r="D833" t="s">
        <v>27</v>
      </c>
      <c r="E833" t="s">
        <v>21</v>
      </c>
      <c r="F833" t="s">
        <v>22</v>
      </c>
      <c r="G833" s="2">
        <v>46041</v>
      </c>
      <c r="H833" s="2">
        <v>142970945874</v>
      </c>
      <c r="I833">
        <v>46041</v>
      </c>
      <c r="J833">
        <v>24.9</v>
      </c>
      <c r="K833">
        <v>0.62</v>
      </c>
      <c r="L833">
        <v>24.28</v>
      </c>
      <c r="M833" t="s">
        <v>25443</v>
      </c>
      <c r="N833" t="s">
        <v>23</v>
      </c>
      <c r="O833">
        <v>24.9</v>
      </c>
      <c r="P833" t="s">
        <v>24</v>
      </c>
      <c r="Q833" t="s">
        <v>24</v>
      </c>
      <c r="R833" t="s">
        <v>23818</v>
      </c>
      <c r="S833" t="s">
        <v>25</v>
      </c>
      <c r="T833" t="s">
        <v>26</v>
      </c>
    </row>
    <row r="834" spans="1:20" x14ac:dyDescent="0.3">
      <c r="A834" t="s">
        <v>25444</v>
      </c>
      <c r="B834" t="s">
        <v>19</v>
      </c>
      <c r="C834" t="s">
        <v>8212</v>
      </c>
      <c r="D834" t="s">
        <v>20</v>
      </c>
      <c r="E834" t="s">
        <v>21</v>
      </c>
      <c r="F834" t="s">
        <v>22</v>
      </c>
      <c r="G834" s="2">
        <v>46041</v>
      </c>
      <c r="H834" s="2">
        <v>142970945874</v>
      </c>
      <c r="I834">
        <v>46041</v>
      </c>
      <c r="J834">
        <v>37.9</v>
      </c>
      <c r="K834">
        <v>0.79</v>
      </c>
      <c r="L834">
        <v>37.11</v>
      </c>
      <c r="M834" t="s">
        <v>25445</v>
      </c>
      <c r="N834" t="s">
        <v>23</v>
      </c>
      <c r="O834">
        <v>37.9</v>
      </c>
      <c r="P834" t="s">
        <v>24</v>
      </c>
      <c r="Q834" t="s">
        <v>24</v>
      </c>
      <c r="R834" t="s">
        <v>23818</v>
      </c>
      <c r="S834" t="s">
        <v>25</v>
      </c>
      <c r="T834" t="s">
        <v>26</v>
      </c>
    </row>
    <row r="835" spans="1:20" x14ac:dyDescent="0.3">
      <c r="A835" t="s">
        <v>25446</v>
      </c>
      <c r="B835" t="s">
        <v>19</v>
      </c>
      <c r="C835" t="s">
        <v>23662</v>
      </c>
      <c r="D835" t="s">
        <v>27</v>
      </c>
      <c r="E835" t="s">
        <v>21</v>
      </c>
      <c r="F835" t="s">
        <v>22</v>
      </c>
      <c r="G835" s="2">
        <v>46041</v>
      </c>
      <c r="H835" s="2">
        <v>142970945874</v>
      </c>
      <c r="I835">
        <v>46041</v>
      </c>
      <c r="J835">
        <v>47.9</v>
      </c>
      <c r="K835">
        <v>0.92</v>
      </c>
      <c r="L835">
        <v>46.98</v>
      </c>
      <c r="M835" t="s">
        <v>25447</v>
      </c>
      <c r="N835" t="s">
        <v>23</v>
      </c>
      <c r="O835">
        <v>47.9</v>
      </c>
      <c r="P835" t="s">
        <v>24</v>
      </c>
      <c r="Q835" t="s">
        <v>24</v>
      </c>
      <c r="R835" t="s">
        <v>23818</v>
      </c>
      <c r="S835" t="s">
        <v>25</v>
      </c>
      <c r="T835" t="s">
        <v>26</v>
      </c>
    </row>
    <row r="836" spans="1:20" x14ac:dyDescent="0.3">
      <c r="A836" t="s">
        <v>25448</v>
      </c>
      <c r="B836" t="s">
        <v>19</v>
      </c>
      <c r="C836" t="s">
        <v>8387</v>
      </c>
      <c r="D836" t="s">
        <v>27</v>
      </c>
      <c r="E836" t="s">
        <v>21</v>
      </c>
      <c r="F836" t="s">
        <v>22</v>
      </c>
      <c r="G836" s="2">
        <v>46041</v>
      </c>
      <c r="H836" s="2">
        <v>142970945874</v>
      </c>
      <c r="I836">
        <v>46041</v>
      </c>
      <c r="J836">
        <v>40.86</v>
      </c>
      <c r="K836">
        <v>0.83</v>
      </c>
      <c r="L836">
        <v>40.03</v>
      </c>
      <c r="M836" t="s">
        <v>25449</v>
      </c>
      <c r="N836" t="s">
        <v>23</v>
      </c>
      <c r="O836">
        <v>40.86</v>
      </c>
      <c r="P836" t="s">
        <v>24</v>
      </c>
      <c r="Q836" t="s">
        <v>24</v>
      </c>
      <c r="R836" t="s">
        <v>23818</v>
      </c>
      <c r="S836" t="s">
        <v>25</v>
      </c>
      <c r="T836" t="s">
        <v>26</v>
      </c>
    </row>
    <row r="837" spans="1:20" x14ac:dyDescent="0.3">
      <c r="A837" t="s">
        <v>25450</v>
      </c>
      <c r="B837" t="s">
        <v>19</v>
      </c>
      <c r="C837" t="s">
        <v>18041</v>
      </c>
      <c r="D837" t="s">
        <v>27</v>
      </c>
      <c r="E837" t="s">
        <v>21</v>
      </c>
      <c r="F837" t="s">
        <v>22</v>
      </c>
      <c r="G837" s="2">
        <v>46041</v>
      </c>
      <c r="H837" s="2">
        <v>142970945874</v>
      </c>
      <c r="I837">
        <v>46041</v>
      </c>
      <c r="J837">
        <v>53.9</v>
      </c>
      <c r="K837">
        <v>1</v>
      </c>
      <c r="L837">
        <v>52.9</v>
      </c>
      <c r="M837" t="s">
        <v>25451</v>
      </c>
      <c r="N837" t="s">
        <v>23</v>
      </c>
      <c r="O837">
        <v>53.9</v>
      </c>
      <c r="P837" t="s">
        <v>24</v>
      </c>
      <c r="Q837" t="s">
        <v>24</v>
      </c>
      <c r="R837" t="s">
        <v>23818</v>
      </c>
      <c r="S837" t="s">
        <v>25</v>
      </c>
      <c r="T837" t="s">
        <v>26</v>
      </c>
    </row>
    <row r="838" spans="1:20" x14ac:dyDescent="0.3">
      <c r="A838" t="s">
        <v>25452</v>
      </c>
      <c r="B838" t="s">
        <v>19</v>
      </c>
      <c r="C838" t="s">
        <v>17832</v>
      </c>
      <c r="D838" t="s">
        <v>27</v>
      </c>
      <c r="E838" t="s">
        <v>21</v>
      </c>
      <c r="F838" t="s">
        <v>22</v>
      </c>
      <c r="G838" s="2">
        <v>46041</v>
      </c>
      <c r="H838" s="2">
        <v>142970945874</v>
      </c>
      <c r="I838">
        <v>46041</v>
      </c>
      <c r="J838">
        <v>203.85</v>
      </c>
      <c r="K838">
        <v>2.95</v>
      </c>
      <c r="L838">
        <v>200.9</v>
      </c>
      <c r="M838" t="s">
        <v>25453</v>
      </c>
      <c r="N838" t="s">
        <v>23</v>
      </c>
      <c r="O838">
        <v>203.85</v>
      </c>
      <c r="P838" t="s">
        <v>24</v>
      </c>
      <c r="Q838" t="s">
        <v>24</v>
      </c>
      <c r="R838" t="s">
        <v>23818</v>
      </c>
      <c r="S838" t="s">
        <v>25</v>
      </c>
      <c r="T838" t="s">
        <v>26</v>
      </c>
    </row>
    <row r="839" spans="1:20" x14ac:dyDescent="0.3">
      <c r="A839" t="s">
        <v>25454</v>
      </c>
      <c r="B839" t="s">
        <v>19</v>
      </c>
      <c r="C839" t="s">
        <v>21276</v>
      </c>
      <c r="D839" t="s">
        <v>29</v>
      </c>
      <c r="E839" t="s">
        <v>21</v>
      </c>
      <c r="F839" t="s">
        <v>22</v>
      </c>
      <c r="G839" s="2">
        <v>46041</v>
      </c>
      <c r="H839" s="2">
        <v>142970945874</v>
      </c>
      <c r="I839">
        <v>46041</v>
      </c>
      <c r="J839">
        <v>37.9</v>
      </c>
      <c r="K839">
        <v>2.2400000000000002</v>
      </c>
      <c r="L839">
        <v>35.659999999999997</v>
      </c>
      <c r="M839" t="s">
        <v>25455</v>
      </c>
      <c r="N839" t="s">
        <v>30</v>
      </c>
      <c r="O839">
        <v>37.9</v>
      </c>
      <c r="P839" t="s">
        <v>24</v>
      </c>
      <c r="Q839" t="s">
        <v>24</v>
      </c>
      <c r="R839" t="s">
        <v>23818</v>
      </c>
      <c r="S839" t="s">
        <v>25</v>
      </c>
      <c r="T839" t="s">
        <v>26</v>
      </c>
    </row>
    <row r="840" spans="1:20" x14ac:dyDescent="0.3">
      <c r="A840" t="s">
        <v>25456</v>
      </c>
      <c r="B840" t="s">
        <v>19</v>
      </c>
      <c r="C840" t="s">
        <v>20197</v>
      </c>
      <c r="D840" t="s">
        <v>29</v>
      </c>
      <c r="E840" t="s">
        <v>21</v>
      </c>
      <c r="F840" t="s">
        <v>22</v>
      </c>
      <c r="G840" s="2">
        <v>46041</v>
      </c>
      <c r="H840" s="2">
        <v>142970945874</v>
      </c>
      <c r="I840">
        <v>46041</v>
      </c>
      <c r="J840">
        <v>17.899999999999999</v>
      </c>
      <c r="K840">
        <v>1.24</v>
      </c>
      <c r="L840">
        <v>16.66</v>
      </c>
      <c r="M840" t="s">
        <v>25457</v>
      </c>
      <c r="N840" t="s">
        <v>30</v>
      </c>
      <c r="O840">
        <v>17.899999999999999</v>
      </c>
      <c r="P840" t="s">
        <v>24</v>
      </c>
      <c r="Q840" t="s">
        <v>24</v>
      </c>
      <c r="R840" t="s">
        <v>23818</v>
      </c>
      <c r="S840" t="s">
        <v>25</v>
      </c>
      <c r="T840" t="s">
        <v>26</v>
      </c>
    </row>
    <row r="841" spans="1:20" x14ac:dyDescent="0.3">
      <c r="A841" t="s">
        <v>25458</v>
      </c>
      <c r="B841" t="s">
        <v>19</v>
      </c>
      <c r="C841" t="s">
        <v>13191</v>
      </c>
      <c r="D841" t="s">
        <v>20</v>
      </c>
      <c r="E841" t="s">
        <v>21</v>
      </c>
      <c r="F841" t="s">
        <v>22</v>
      </c>
      <c r="G841" s="2">
        <v>46041</v>
      </c>
      <c r="H841" s="2">
        <v>142970945874</v>
      </c>
      <c r="I841">
        <v>46041</v>
      </c>
      <c r="J841">
        <v>84.95</v>
      </c>
      <c r="K841">
        <v>1.4</v>
      </c>
      <c r="L841">
        <v>83.55</v>
      </c>
      <c r="M841" t="s">
        <v>25459</v>
      </c>
      <c r="N841" t="s">
        <v>23</v>
      </c>
      <c r="O841">
        <v>84.95</v>
      </c>
      <c r="P841" t="s">
        <v>24</v>
      </c>
      <c r="Q841" t="s">
        <v>24</v>
      </c>
      <c r="R841" t="s">
        <v>23818</v>
      </c>
      <c r="S841" t="s">
        <v>25</v>
      </c>
      <c r="T841" t="s">
        <v>26</v>
      </c>
    </row>
    <row r="842" spans="1:20" x14ac:dyDescent="0.3">
      <c r="A842" t="s">
        <v>25460</v>
      </c>
      <c r="B842" t="s">
        <v>19</v>
      </c>
      <c r="C842" t="s">
        <v>13746</v>
      </c>
      <c r="D842" t="s">
        <v>20</v>
      </c>
      <c r="E842" t="s">
        <v>21</v>
      </c>
      <c r="F842" t="s">
        <v>22</v>
      </c>
      <c r="G842" s="2">
        <v>46041</v>
      </c>
      <c r="H842" s="2">
        <v>142970945874</v>
      </c>
      <c r="I842">
        <v>46041</v>
      </c>
      <c r="J842">
        <v>84.95</v>
      </c>
      <c r="K842">
        <v>1.4</v>
      </c>
      <c r="L842">
        <v>83.55</v>
      </c>
      <c r="M842" t="s">
        <v>25461</v>
      </c>
      <c r="N842" t="s">
        <v>23</v>
      </c>
      <c r="O842">
        <v>84.95</v>
      </c>
      <c r="P842" t="s">
        <v>24</v>
      </c>
      <c r="Q842" t="s">
        <v>24</v>
      </c>
      <c r="R842" t="s">
        <v>23818</v>
      </c>
      <c r="S842" t="s">
        <v>25</v>
      </c>
      <c r="T842" t="s">
        <v>26</v>
      </c>
    </row>
    <row r="843" spans="1:20" x14ac:dyDescent="0.3">
      <c r="A843" t="s">
        <v>25462</v>
      </c>
      <c r="B843" t="s">
        <v>19</v>
      </c>
      <c r="C843" t="s">
        <v>14817</v>
      </c>
      <c r="D843" t="s">
        <v>20</v>
      </c>
      <c r="E843" t="s">
        <v>21</v>
      </c>
      <c r="F843" t="s">
        <v>22</v>
      </c>
      <c r="G843" s="2">
        <v>46041</v>
      </c>
      <c r="H843" s="2">
        <v>142970945874</v>
      </c>
      <c r="I843">
        <v>46041</v>
      </c>
      <c r="J843">
        <v>99.95</v>
      </c>
      <c r="K843">
        <v>1.6</v>
      </c>
      <c r="L843">
        <v>98.35</v>
      </c>
      <c r="M843" t="s">
        <v>25463</v>
      </c>
      <c r="N843" t="s">
        <v>23</v>
      </c>
      <c r="O843">
        <v>99.95</v>
      </c>
      <c r="P843" t="s">
        <v>24</v>
      </c>
      <c r="Q843" t="s">
        <v>24</v>
      </c>
      <c r="R843" t="s">
        <v>23818</v>
      </c>
      <c r="S843" t="s">
        <v>25</v>
      </c>
      <c r="T843" t="s">
        <v>26</v>
      </c>
    </row>
    <row r="844" spans="1:20" x14ac:dyDescent="0.3">
      <c r="A844" t="s">
        <v>25464</v>
      </c>
      <c r="B844" t="s">
        <v>19</v>
      </c>
      <c r="C844" t="s">
        <v>10440</v>
      </c>
      <c r="D844" t="s">
        <v>20</v>
      </c>
      <c r="E844" t="s">
        <v>21</v>
      </c>
      <c r="F844" t="s">
        <v>22</v>
      </c>
      <c r="G844" s="2">
        <v>46041</v>
      </c>
      <c r="H844" s="2">
        <v>142970945874</v>
      </c>
      <c r="I844">
        <v>46041</v>
      </c>
      <c r="J844">
        <v>229.9</v>
      </c>
      <c r="K844">
        <v>5.59</v>
      </c>
      <c r="L844">
        <v>224.31</v>
      </c>
      <c r="M844" t="s">
        <v>25465</v>
      </c>
      <c r="N844" t="s">
        <v>23</v>
      </c>
      <c r="O844">
        <v>229.9</v>
      </c>
      <c r="P844" t="s">
        <v>24</v>
      </c>
      <c r="Q844" t="s">
        <v>24</v>
      </c>
      <c r="R844" t="s">
        <v>23818</v>
      </c>
      <c r="S844" t="s">
        <v>25</v>
      </c>
      <c r="T844" t="s">
        <v>26</v>
      </c>
    </row>
    <row r="845" spans="1:20" x14ac:dyDescent="0.3">
      <c r="A845" t="s">
        <v>25466</v>
      </c>
      <c r="B845" t="s">
        <v>19</v>
      </c>
      <c r="C845" t="s">
        <v>8861</v>
      </c>
      <c r="D845" t="s">
        <v>20</v>
      </c>
      <c r="E845" t="s">
        <v>21</v>
      </c>
      <c r="F845" t="s">
        <v>22</v>
      </c>
      <c r="G845" s="2">
        <v>46041</v>
      </c>
      <c r="H845" s="2">
        <v>142970945874</v>
      </c>
      <c r="I845">
        <v>46041</v>
      </c>
      <c r="J845">
        <v>171.6</v>
      </c>
      <c r="K845">
        <v>2.5299999999999998</v>
      </c>
      <c r="L845">
        <v>169.07</v>
      </c>
      <c r="M845" t="s">
        <v>25467</v>
      </c>
      <c r="N845" t="s">
        <v>23</v>
      </c>
      <c r="O845">
        <v>171.6</v>
      </c>
      <c r="P845" t="s">
        <v>24</v>
      </c>
      <c r="Q845" t="s">
        <v>24</v>
      </c>
      <c r="R845" t="s">
        <v>23818</v>
      </c>
      <c r="S845" t="s">
        <v>25</v>
      </c>
      <c r="T845" t="s">
        <v>26</v>
      </c>
    </row>
    <row r="846" spans="1:20" x14ac:dyDescent="0.3">
      <c r="A846" t="s">
        <v>25468</v>
      </c>
      <c r="B846" t="s">
        <v>19</v>
      </c>
      <c r="C846" t="s">
        <v>14144</v>
      </c>
      <c r="D846" t="s">
        <v>20</v>
      </c>
      <c r="E846" t="s">
        <v>21</v>
      </c>
      <c r="F846" t="s">
        <v>22</v>
      </c>
      <c r="G846" s="2">
        <v>46041</v>
      </c>
      <c r="H846" s="2">
        <v>142970945874</v>
      </c>
      <c r="I846">
        <v>46041</v>
      </c>
      <c r="J846">
        <v>105.8</v>
      </c>
      <c r="K846">
        <v>1.68</v>
      </c>
      <c r="L846">
        <v>104.12</v>
      </c>
      <c r="M846" t="s">
        <v>25469</v>
      </c>
      <c r="N846" t="s">
        <v>23</v>
      </c>
      <c r="O846">
        <v>105.8</v>
      </c>
      <c r="P846" t="s">
        <v>24</v>
      </c>
      <c r="Q846" t="s">
        <v>24</v>
      </c>
      <c r="R846" t="s">
        <v>23818</v>
      </c>
      <c r="S846" t="s">
        <v>25</v>
      </c>
      <c r="T846" t="s">
        <v>26</v>
      </c>
    </row>
    <row r="847" spans="1:20" x14ac:dyDescent="0.3">
      <c r="A847" t="s">
        <v>25470</v>
      </c>
      <c r="B847" t="s">
        <v>28</v>
      </c>
      <c r="C847" t="s">
        <v>23333</v>
      </c>
      <c r="D847" t="s">
        <v>27</v>
      </c>
      <c r="E847" t="s">
        <v>21</v>
      </c>
      <c r="F847" t="s">
        <v>22</v>
      </c>
      <c r="G847" s="2">
        <v>46041</v>
      </c>
      <c r="H847" s="2">
        <v>142970945874</v>
      </c>
      <c r="I847">
        <v>46041</v>
      </c>
      <c r="J847">
        <v>-31.9</v>
      </c>
      <c r="K847">
        <v>0</v>
      </c>
      <c r="L847">
        <v>-31.9</v>
      </c>
      <c r="M847" t="s">
        <v>25471</v>
      </c>
      <c r="N847" t="s">
        <v>23</v>
      </c>
      <c r="O847">
        <v>31.9</v>
      </c>
      <c r="P847" t="s">
        <v>24</v>
      </c>
      <c r="Q847" t="s">
        <v>24</v>
      </c>
      <c r="R847" t="s">
        <v>23818</v>
      </c>
      <c r="S847" t="s">
        <v>25</v>
      </c>
      <c r="T847" t="s">
        <v>26</v>
      </c>
    </row>
    <row r="848" spans="1:20" x14ac:dyDescent="0.3">
      <c r="A848" t="s">
        <v>25472</v>
      </c>
      <c r="B848" t="s">
        <v>19</v>
      </c>
      <c r="C848" t="s">
        <v>23333</v>
      </c>
      <c r="D848" t="s">
        <v>27</v>
      </c>
      <c r="E848" t="s">
        <v>21</v>
      </c>
      <c r="F848" t="s">
        <v>22</v>
      </c>
      <c r="G848" s="2">
        <v>46041</v>
      </c>
      <c r="H848" s="2">
        <v>142970945874</v>
      </c>
      <c r="I848">
        <v>46041</v>
      </c>
      <c r="J848">
        <v>31.9</v>
      </c>
      <c r="K848">
        <v>0.71</v>
      </c>
      <c r="L848">
        <v>31.19</v>
      </c>
      <c r="M848" t="s">
        <v>25471</v>
      </c>
      <c r="N848" t="s">
        <v>23</v>
      </c>
      <c r="O848">
        <v>31.9</v>
      </c>
      <c r="P848" t="s">
        <v>24</v>
      </c>
      <c r="Q848" t="s">
        <v>24</v>
      </c>
      <c r="R848" t="s">
        <v>23818</v>
      </c>
      <c r="S848" t="s">
        <v>25</v>
      </c>
      <c r="T848" t="s">
        <v>26</v>
      </c>
    </row>
    <row r="849" spans="1:20" x14ac:dyDescent="0.3">
      <c r="A849" t="s">
        <v>25473</v>
      </c>
      <c r="B849" t="s">
        <v>19</v>
      </c>
      <c r="C849" t="s">
        <v>9807</v>
      </c>
      <c r="D849" t="s">
        <v>27</v>
      </c>
      <c r="E849" t="s">
        <v>21</v>
      </c>
      <c r="F849" t="s">
        <v>22</v>
      </c>
      <c r="G849" s="2">
        <v>46041</v>
      </c>
      <c r="H849" s="2">
        <v>142970945874</v>
      </c>
      <c r="I849">
        <v>46041</v>
      </c>
      <c r="J849">
        <v>40.86</v>
      </c>
      <c r="K849">
        <v>0.83</v>
      </c>
      <c r="L849">
        <v>40.03</v>
      </c>
      <c r="M849" t="s">
        <v>25474</v>
      </c>
      <c r="N849" t="s">
        <v>23</v>
      </c>
      <c r="O849">
        <v>40.86</v>
      </c>
      <c r="P849" t="s">
        <v>24</v>
      </c>
      <c r="Q849" t="s">
        <v>24</v>
      </c>
      <c r="R849" t="s">
        <v>23818</v>
      </c>
      <c r="S849" t="s">
        <v>25</v>
      </c>
      <c r="T849" t="s">
        <v>26</v>
      </c>
    </row>
    <row r="850" spans="1:20" x14ac:dyDescent="0.3">
      <c r="A850" t="s">
        <v>25475</v>
      </c>
      <c r="B850" t="s">
        <v>19</v>
      </c>
      <c r="C850" t="s">
        <v>17127</v>
      </c>
      <c r="D850" t="s">
        <v>20</v>
      </c>
      <c r="E850" t="s">
        <v>21</v>
      </c>
      <c r="F850" t="s">
        <v>22</v>
      </c>
      <c r="G850" s="2">
        <v>46041</v>
      </c>
      <c r="H850" s="2">
        <v>142970945874</v>
      </c>
      <c r="I850">
        <v>46041</v>
      </c>
      <c r="J850">
        <v>47.9</v>
      </c>
      <c r="K850">
        <v>0.92</v>
      </c>
      <c r="L850">
        <v>46.98</v>
      </c>
      <c r="M850" t="s">
        <v>25476</v>
      </c>
      <c r="N850" t="s">
        <v>23</v>
      </c>
      <c r="O850">
        <v>47.9</v>
      </c>
      <c r="P850" t="s">
        <v>24</v>
      </c>
      <c r="Q850" t="s">
        <v>24</v>
      </c>
      <c r="R850" t="s">
        <v>23818</v>
      </c>
      <c r="S850" t="s">
        <v>25</v>
      </c>
      <c r="T850" t="s">
        <v>26</v>
      </c>
    </row>
    <row r="851" spans="1:20" x14ac:dyDescent="0.3">
      <c r="A851" t="s">
        <v>25477</v>
      </c>
      <c r="B851" t="s">
        <v>19</v>
      </c>
      <c r="C851" t="s">
        <v>10198</v>
      </c>
      <c r="D851" t="s">
        <v>27</v>
      </c>
      <c r="E851" t="s">
        <v>21</v>
      </c>
      <c r="F851" t="s">
        <v>22</v>
      </c>
      <c r="G851" s="2">
        <v>46041</v>
      </c>
      <c r="H851" s="2">
        <v>142970945874</v>
      </c>
      <c r="I851">
        <v>46041</v>
      </c>
      <c r="J851">
        <v>24.9</v>
      </c>
      <c r="K851">
        <v>0.62</v>
      </c>
      <c r="L851">
        <v>24.28</v>
      </c>
      <c r="M851" t="s">
        <v>25478</v>
      </c>
      <c r="N851" t="s">
        <v>23</v>
      </c>
      <c r="O851">
        <v>24.9</v>
      </c>
      <c r="P851" t="s">
        <v>24</v>
      </c>
      <c r="Q851" t="s">
        <v>24</v>
      </c>
      <c r="R851" t="s">
        <v>23818</v>
      </c>
      <c r="S851" t="s">
        <v>25</v>
      </c>
      <c r="T851" t="s">
        <v>26</v>
      </c>
    </row>
    <row r="852" spans="1:20" x14ac:dyDescent="0.3">
      <c r="A852" t="s">
        <v>25479</v>
      </c>
      <c r="B852" t="s">
        <v>19</v>
      </c>
      <c r="C852" t="s">
        <v>11119</v>
      </c>
      <c r="D852" t="s">
        <v>29</v>
      </c>
      <c r="E852" t="s">
        <v>21</v>
      </c>
      <c r="F852" t="s">
        <v>22</v>
      </c>
      <c r="G852" s="2">
        <v>46041</v>
      </c>
      <c r="H852" s="2">
        <v>142970945874</v>
      </c>
      <c r="I852">
        <v>46041</v>
      </c>
      <c r="J852">
        <v>98.75</v>
      </c>
      <c r="K852">
        <v>5.28</v>
      </c>
      <c r="L852">
        <v>93.47</v>
      </c>
      <c r="M852" t="s">
        <v>25480</v>
      </c>
      <c r="N852" t="s">
        <v>30</v>
      </c>
      <c r="O852">
        <v>98.75</v>
      </c>
      <c r="P852" t="s">
        <v>24</v>
      </c>
      <c r="Q852" t="s">
        <v>24</v>
      </c>
      <c r="R852" t="s">
        <v>23818</v>
      </c>
      <c r="S852" t="s">
        <v>25</v>
      </c>
      <c r="T852" t="s">
        <v>26</v>
      </c>
    </row>
    <row r="853" spans="1:20" x14ac:dyDescent="0.3">
      <c r="A853" t="s">
        <v>25481</v>
      </c>
      <c r="B853" t="s">
        <v>28</v>
      </c>
      <c r="C853" t="s">
        <v>12438</v>
      </c>
      <c r="D853" t="s">
        <v>29</v>
      </c>
      <c r="E853" t="s">
        <v>21</v>
      </c>
      <c r="F853" t="s">
        <v>22</v>
      </c>
      <c r="G853" s="2">
        <v>46041</v>
      </c>
      <c r="H853" s="2">
        <v>142970945874</v>
      </c>
      <c r="I853">
        <v>46041</v>
      </c>
      <c r="J853">
        <v>-88.88</v>
      </c>
      <c r="K853">
        <v>0</v>
      </c>
      <c r="L853">
        <v>-88.88</v>
      </c>
      <c r="M853" t="s">
        <v>25482</v>
      </c>
      <c r="N853" t="s">
        <v>30</v>
      </c>
      <c r="O853">
        <v>88.88</v>
      </c>
      <c r="P853" t="s">
        <v>24</v>
      </c>
      <c r="Q853" t="s">
        <v>24</v>
      </c>
      <c r="R853" t="s">
        <v>23818</v>
      </c>
      <c r="S853" t="s">
        <v>25</v>
      </c>
      <c r="T853" t="s">
        <v>26</v>
      </c>
    </row>
    <row r="854" spans="1:20" x14ac:dyDescent="0.3">
      <c r="A854" t="s">
        <v>25483</v>
      </c>
      <c r="B854" t="s">
        <v>19</v>
      </c>
      <c r="C854" t="s">
        <v>20672</v>
      </c>
      <c r="D854" t="s">
        <v>20</v>
      </c>
      <c r="E854" t="s">
        <v>21</v>
      </c>
      <c r="F854" t="s">
        <v>22</v>
      </c>
      <c r="G854" s="2">
        <v>46041</v>
      </c>
      <c r="H854" s="2">
        <v>142970945874</v>
      </c>
      <c r="I854">
        <v>46041</v>
      </c>
      <c r="J854">
        <v>29.9</v>
      </c>
      <c r="K854">
        <v>0.69</v>
      </c>
      <c r="L854">
        <v>29.21</v>
      </c>
      <c r="M854" t="s">
        <v>25484</v>
      </c>
      <c r="N854" t="s">
        <v>23</v>
      </c>
      <c r="O854">
        <v>29.9</v>
      </c>
      <c r="P854" t="s">
        <v>24</v>
      </c>
      <c r="Q854" t="s">
        <v>24</v>
      </c>
      <c r="R854" t="s">
        <v>23818</v>
      </c>
      <c r="S854" t="s">
        <v>25</v>
      </c>
      <c r="T854" t="s">
        <v>26</v>
      </c>
    </row>
    <row r="855" spans="1:20" x14ac:dyDescent="0.3">
      <c r="A855" t="s">
        <v>25485</v>
      </c>
      <c r="B855" t="s">
        <v>19</v>
      </c>
      <c r="C855" t="s">
        <v>14743</v>
      </c>
      <c r="D855" t="s">
        <v>20</v>
      </c>
      <c r="E855" t="s">
        <v>21</v>
      </c>
      <c r="F855" t="s">
        <v>22</v>
      </c>
      <c r="G855" s="2">
        <v>46041</v>
      </c>
      <c r="H855" s="2">
        <v>142970945874</v>
      </c>
      <c r="I855">
        <v>46041</v>
      </c>
      <c r="J855">
        <v>47.9</v>
      </c>
      <c r="K855">
        <v>0.92</v>
      </c>
      <c r="L855">
        <v>46.98</v>
      </c>
      <c r="M855" t="s">
        <v>25486</v>
      </c>
      <c r="N855" t="s">
        <v>23</v>
      </c>
      <c r="O855">
        <v>47.9</v>
      </c>
      <c r="P855" t="s">
        <v>24</v>
      </c>
      <c r="Q855" t="s">
        <v>24</v>
      </c>
      <c r="R855" t="s">
        <v>23818</v>
      </c>
      <c r="S855" t="s">
        <v>25</v>
      </c>
      <c r="T855" t="s">
        <v>26</v>
      </c>
    </row>
    <row r="856" spans="1:20" x14ac:dyDescent="0.3">
      <c r="A856" t="s">
        <v>25487</v>
      </c>
      <c r="B856" t="s">
        <v>19</v>
      </c>
      <c r="C856" t="s">
        <v>12438</v>
      </c>
      <c r="D856" t="s">
        <v>29</v>
      </c>
      <c r="E856" t="s">
        <v>21</v>
      </c>
      <c r="F856" t="s">
        <v>22</v>
      </c>
      <c r="G856" s="2">
        <v>46041</v>
      </c>
      <c r="H856" s="2">
        <v>142970945874</v>
      </c>
      <c r="I856">
        <v>46041</v>
      </c>
      <c r="J856">
        <v>88.88</v>
      </c>
      <c r="K856">
        <v>4.79</v>
      </c>
      <c r="L856">
        <v>84.09</v>
      </c>
      <c r="M856" t="s">
        <v>25482</v>
      </c>
      <c r="N856" t="s">
        <v>30</v>
      </c>
      <c r="O856">
        <v>88.88</v>
      </c>
      <c r="P856" t="s">
        <v>24</v>
      </c>
      <c r="Q856" t="s">
        <v>24</v>
      </c>
      <c r="R856" t="s">
        <v>23818</v>
      </c>
      <c r="S856" t="s">
        <v>25</v>
      </c>
      <c r="T856" t="s">
        <v>26</v>
      </c>
    </row>
    <row r="857" spans="1:20" x14ac:dyDescent="0.3">
      <c r="A857" t="s">
        <v>25488</v>
      </c>
      <c r="B857" t="s">
        <v>19</v>
      </c>
      <c r="C857" t="s">
        <v>9011</v>
      </c>
      <c r="D857" t="s">
        <v>20</v>
      </c>
      <c r="E857" t="s">
        <v>21</v>
      </c>
      <c r="F857" t="s">
        <v>22</v>
      </c>
      <c r="G857" s="2">
        <v>46041</v>
      </c>
      <c r="H857" s="2">
        <v>142970945874</v>
      </c>
      <c r="I857">
        <v>46041</v>
      </c>
      <c r="J857">
        <v>37.9</v>
      </c>
      <c r="K857">
        <v>0.79</v>
      </c>
      <c r="L857">
        <v>37.11</v>
      </c>
      <c r="M857" t="s">
        <v>25489</v>
      </c>
      <c r="N857" t="s">
        <v>23</v>
      </c>
      <c r="O857">
        <v>37.9</v>
      </c>
      <c r="P857" t="s">
        <v>24</v>
      </c>
      <c r="Q857" t="s">
        <v>24</v>
      </c>
      <c r="R857" t="s">
        <v>23818</v>
      </c>
      <c r="S857" t="s">
        <v>25</v>
      </c>
      <c r="T857" t="s">
        <v>26</v>
      </c>
    </row>
    <row r="858" spans="1:20" x14ac:dyDescent="0.3">
      <c r="A858" t="s">
        <v>25490</v>
      </c>
      <c r="B858" t="s">
        <v>19</v>
      </c>
      <c r="C858" t="s">
        <v>10260</v>
      </c>
      <c r="D858" t="s">
        <v>20</v>
      </c>
      <c r="E858" t="s">
        <v>21</v>
      </c>
      <c r="F858" t="s">
        <v>22</v>
      </c>
      <c r="G858" s="2">
        <v>46041</v>
      </c>
      <c r="H858" s="2">
        <v>142970945874</v>
      </c>
      <c r="I858">
        <v>46041</v>
      </c>
      <c r="J858">
        <v>114.95</v>
      </c>
      <c r="K858">
        <v>1.79</v>
      </c>
      <c r="L858">
        <v>113.16</v>
      </c>
      <c r="M858" t="s">
        <v>25491</v>
      </c>
      <c r="N858" t="s">
        <v>23</v>
      </c>
      <c r="O858">
        <v>114.95</v>
      </c>
      <c r="P858" t="s">
        <v>24</v>
      </c>
      <c r="Q858" t="s">
        <v>24</v>
      </c>
      <c r="R858" t="s">
        <v>23818</v>
      </c>
      <c r="S858" t="s">
        <v>25</v>
      </c>
      <c r="T858" t="s">
        <v>26</v>
      </c>
    </row>
    <row r="859" spans="1:20" x14ac:dyDescent="0.3">
      <c r="A859" t="s">
        <v>25492</v>
      </c>
      <c r="B859" t="s">
        <v>19</v>
      </c>
      <c r="C859" t="s">
        <v>22244</v>
      </c>
      <c r="D859" t="s">
        <v>29</v>
      </c>
      <c r="E859" t="s">
        <v>21</v>
      </c>
      <c r="F859" t="s">
        <v>22</v>
      </c>
      <c r="G859" s="2">
        <v>46041</v>
      </c>
      <c r="H859" s="2">
        <v>142970945874</v>
      </c>
      <c r="I859">
        <v>46041</v>
      </c>
      <c r="J859">
        <v>65.900000000000006</v>
      </c>
      <c r="K859">
        <v>3.64</v>
      </c>
      <c r="L859">
        <v>62.26</v>
      </c>
      <c r="M859" t="s">
        <v>25493</v>
      </c>
      <c r="N859" t="s">
        <v>30</v>
      </c>
      <c r="O859">
        <v>65.900000000000006</v>
      </c>
      <c r="P859" t="s">
        <v>24</v>
      </c>
      <c r="Q859" t="s">
        <v>24</v>
      </c>
      <c r="R859" t="s">
        <v>23818</v>
      </c>
      <c r="S859" t="s">
        <v>25</v>
      </c>
      <c r="T859" t="s">
        <v>26</v>
      </c>
    </row>
    <row r="860" spans="1:20" x14ac:dyDescent="0.3">
      <c r="A860" t="s">
        <v>25494</v>
      </c>
      <c r="B860" t="s">
        <v>19</v>
      </c>
      <c r="C860" t="s">
        <v>14523</v>
      </c>
      <c r="D860" t="s">
        <v>20</v>
      </c>
      <c r="E860" t="s">
        <v>21</v>
      </c>
      <c r="F860" t="s">
        <v>22</v>
      </c>
      <c r="G860" s="2">
        <v>46041</v>
      </c>
      <c r="H860" s="2">
        <v>142970945874</v>
      </c>
      <c r="I860">
        <v>46041</v>
      </c>
      <c r="J860">
        <v>85.9</v>
      </c>
      <c r="K860">
        <v>1.42</v>
      </c>
      <c r="L860">
        <v>84.48</v>
      </c>
      <c r="M860" t="s">
        <v>25495</v>
      </c>
      <c r="N860" t="s">
        <v>23</v>
      </c>
      <c r="O860">
        <v>85.9</v>
      </c>
      <c r="P860" t="s">
        <v>24</v>
      </c>
      <c r="Q860" t="s">
        <v>24</v>
      </c>
      <c r="R860" t="s">
        <v>23818</v>
      </c>
      <c r="S860" t="s">
        <v>25</v>
      </c>
      <c r="T860" t="s">
        <v>26</v>
      </c>
    </row>
    <row r="861" spans="1:20" x14ac:dyDescent="0.3">
      <c r="A861" t="s">
        <v>25496</v>
      </c>
      <c r="B861" t="s">
        <v>19</v>
      </c>
      <c r="C861" t="s">
        <v>9689</v>
      </c>
      <c r="D861" t="s">
        <v>27</v>
      </c>
      <c r="E861" t="s">
        <v>21</v>
      </c>
      <c r="F861" t="s">
        <v>22</v>
      </c>
      <c r="G861" s="2">
        <v>46041</v>
      </c>
      <c r="H861" s="2">
        <v>142970945874</v>
      </c>
      <c r="I861">
        <v>46041</v>
      </c>
      <c r="J861">
        <v>499.05</v>
      </c>
      <c r="K861">
        <v>6.79</v>
      </c>
      <c r="L861">
        <v>492.26</v>
      </c>
      <c r="M861" t="s">
        <v>25497</v>
      </c>
      <c r="N861" t="s">
        <v>23</v>
      </c>
      <c r="O861">
        <v>499.05</v>
      </c>
      <c r="P861" t="s">
        <v>24</v>
      </c>
      <c r="Q861" t="s">
        <v>24</v>
      </c>
      <c r="R861" t="s">
        <v>23818</v>
      </c>
      <c r="S861" t="s">
        <v>25</v>
      </c>
      <c r="T861" t="s">
        <v>26</v>
      </c>
    </row>
    <row r="862" spans="1:20" x14ac:dyDescent="0.3">
      <c r="A862" t="s">
        <v>25498</v>
      </c>
      <c r="B862" t="s">
        <v>28</v>
      </c>
      <c r="C862" t="s">
        <v>443</v>
      </c>
      <c r="D862" t="s">
        <v>27</v>
      </c>
      <c r="E862" t="s">
        <v>21</v>
      </c>
      <c r="F862" t="s">
        <v>22</v>
      </c>
      <c r="G862" s="2">
        <v>46038</v>
      </c>
      <c r="H862" s="2">
        <v>142858879314</v>
      </c>
      <c r="I862">
        <v>46036</v>
      </c>
      <c r="J862">
        <v>-39.9</v>
      </c>
      <c r="K862">
        <v>0</v>
      </c>
      <c r="L862">
        <v>-39.9</v>
      </c>
      <c r="M862" t="s">
        <v>444</v>
      </c>
      <c r="N862" t="s">
        <v>23</v>
      </c>
      <c r="O862">
        <v>39.9</v>
      </c>
      <c r="P862" t="s">
        <v>24</v>
      </c>
      <c r="Q862" t="s">
        <v>24</v>
      </c>
      <c r="R862" t="s">
        <v>23818</v>
      </c>
      <c r="S862" t="s">
        <v>25</v>
      </c>
      <c r="T862" t="s">
        <v>26</v>
      </c>
    </row>
    <row r="863" spans="1:20" x14ac:dyDescent="0.3">
      <c r="A863" t="s">
        <v>25499</v>
      </c>
      <c r="B863" t="s">
        <v>19</v>
      </c>
      <c r="C863" t="s">
        <v>11961</v>
      </c>
      <c r="D863" t="s">
        <v>20</v>
      </c>
      <c r="E863" t="s">
        <v>21</v>
      </c>
      <c r="F863" t="s">
        <v>22</v>
      </c>
      <c r="G863" s="2">
        <v>46041</v>
      </c>
      <c r="H863" s="2">
        <v>142970945874</v>
      </c>
      <c r="I863">
        <v>46041</v>
      </c>
      <c r="J863">
        <v>79.900000000000006</v>
      </c>
      <c r="K863">
        <v>1.34</v>
      </c>
      <c r="L863">
        <v>78.56</v>
      </c>
      <c r="M863" t="s">
        <v>24163</v>
      </c>
      <c r="N863" t="s">
        <v>23</v>
      </c>
      <c r="O863">
        <v>79.900000000000006</v>
      </c>
      <c r="P863" t="s">
        <v>24</v>
      </c>
      <c r="Q863" t="s">
        <v>24</v>
      </c>
      <c r="R863" t="s">
        <v>23818</v>
      </c>
      <c r="S863" t="s">
        <v>25</v>
      </c>
      <c r="T863" t="s">
        <v>26</v>
      </c>
    </row>
    <row r="864" spans="1:20" x14ac:dyDescent="0.3">
      <c r="A864" t="s">
        <v>25500</v>
      </c>
      <c r="B864" t="s">
        <v>19</v>
      </c>
      <c r="C864" t="s">
        <v>20231</v>
      </c>
      <c r="D864" t="s">
        <v>20</v>
      </c>
      <c r="E864" t="s">
        <v>21</v>
      </c>
      <c r="F864" t="s">
        <v>22</v>
      </c>
      <c r="G864" s="2">
        <v>46041</v>
      </c>
      <c r="H864" s="2">
        <v>142970945874</v>
      </c>
      <c r="I864">
        <v>46041</v>
      </c>
      <c r="J864">
        <v>67.95</v>
      </c>
      <c r="K864">
        <v>1.18</v>
      </c>
      <c r="L864">
        <v>66.77</v>
      </c>
      <c r="M864" t="s">
        <v>25501</v>
      </c>
      <c r="N864" t="s">
        <v>23</v>
      </c>
      <c r="O864">
        <v>67.95</v>
      </c>
      <c r="P864" t="s">
        <v>24</v>
      </c>
      <c r="Q864" t="s">
        <v>24</v>
      </c>
      <c r="R864" t="s">
        <v>23818</v>
      </c>
      <c r="S864" t="s">
        <v>25</v>
      </c>
      <c r="T864" t="s">
        <v>26</v>
      </c>
    </row>
    <row r="865" spans="1:20" x14ac:dyDescent="0.3">
      <c r="A865" t="s">
        <v>25502</v>
      </c>
      <c r="B865" t="s">
        <v>28</v>
      </c>
      <c r="C865" t="s">
        <v>440</v>
      </c>
      <c r="D865" t="s">
        <v>29</v>
      </c>
      <c r="E865" t="s">
        <v>21</v>
      </c>
      <c r="F865" t="s">
        <v>22</v>
      </c>
      <c r="G865" s="2">
        <v>46038</v>
      </c>
      <c r="H865" s="2">
        <v>142858879314</v>
      </c>
      <c r="I865">
        <v>46036</v>
      </c>
      <c r="J865">
        <v>-32.950000000000003</v>
      </c>
      <c r="K865">
        <v>0</v>
      </c>
      <c r="L865">
        <v>-32.950000000000003</v>
      </c>
      <c r="M865" t="s">
        <v>441</v>
      </c>
      <c r="N865" t="s">
        <v>30</v>
      </c>
      <c r="O865">
        <v>32.950000000000003</v>
      </c>
      <c r="P865" t="s">
        <v>24</v>
      </c>
      <c r="Q865" t="s">
        <v>24</v>
      </c>
      <c r="R865" t="s">
        <v>23818</v>
      </c>
      <c r="S865" t="s">
        <v>25</v>
      </c>
      <c r="T865" t="s">
        <v>26</v>
      </c>
    </row>
    <row r="866" spans="1:20" x14ac:dyDescent="0.3">
      <c r="A866" t="s">
        <v>25503</v>
      </c>
      <c r="B866" t="s">
        <v>19</v>
      </c>
      <c r="C866" t="s">
        <v>20144</v>
      </c>
      <c r="D866" t="s">
        <v>27</v>
      </c>
      <c r="E866" t="s">
        <v>21</v>
      </c>
      <c r="F866" t="s">
        <v>22</v>
      </c>
      <c r="G866" s="2">
        <v>46041</v>
      </c>
      <c r="H866" s="2">
        <v>142970945874</v>
      </c>
      <c r="I866">
        <v>46041</v>
      </c>
      <c r="J866">
        <v>37.61</v>
      </c>
      <c r="K866">
        <v>0.79</v>
      </c>
      <c r="L866">
        <v>36.82</v>
      </c>
      <c r="M866" t="s">
        <v>25504</v>
      </c>
      <c r="N866" t="s">
        <v>23</v>
      </c>
      <c r="O866">
        <v>37.61</v>
      </c>
      <c r="P866" t="s">
        <v>24</v>
      </c>
      <c r="Q866" t="s">
        <v>24</v>
      </c>
      <c r="R866" t="s">
        <v>23818</v>
      </c>
      <c r="S866" t="s">
        <v>25</v>
      </c>
      <c r="T866" t="s">
        <v>26</v>
      </c>
    </row>
    <row r="867" spans="1:20" x14ac:dyDescent="0.3">
      <c r="A867" t="s">
        <v>25505</v>
      </c>
      <c r="B867" t="s">
        <v>19</v>
      </c>
      <c r="C867" t="s">
        <v>22285</v>
      </c>
      <c r="D867" t="s">
        <v>20</v>
      </c>
      <c r="E867" t="s">
        <v>21</v>
      </c>
      <c r="F867" t="s">
        <v>22</v>
      </c>
      <c r="G867" s="2">
        <v>46041</v>
      </c>
      <c r="H867" s="2">
        <v>142970945874</v>
      </c>
      <c r="I867">
        <v>46041</v>
      </c>
      <c r="J867">
        <v>47.9</v>
      </c>
      <c r="K867">
        <v>0.92</v>
      </c>
      <c r="L867">
        <v>46.98</v>
      </c>
      <c r="M867" t="s">
        <v>25506</v>
      </c>
      <c r="N867" t="s">
        <v>23</v>
      </c>
      <c r="O867">
        <v>47.9</v>
      </c>
      <c r="P867" t="s">
        <v>24</v>
      </c>
      <c r="Q867" t="s">
        <v>24</v>
      </c>
      <c r="R867" t="s">
        <v>23818</v>
      </c>
      <c r="S867" t="s">
        <v>25</v>
      </c>
      <c r="T867" t="s">
        <v>26</v>
      </c>
    </row>
    <row r="868" spans="1:20" x14ac:dyDescent="0.3">
      <c r="A868" t="s">
        <v>25507</v>
      </c>
      <c r="B868" t="s">
        <v>28</v>
      </c>
      <c r="C868" t="s">
        <v>8915</v>
      </c>
      <c r="D868" t="s">
        <v>20</v>
      </c>
      <c r="E868" t="s">
        <v>21</v>
      </c>
      <c r="F868" t="s">
        <v>22</v>
      </c>
      <c r="G868" s="2">
        <v>46038</v>
      </c>
      <c r="H868" s="2">
        <v>142858879314</v>
      </c>
      <c r="I868">
        <v>46036</v>
      </c>
      <c r="J868">
        <v>-8.9700000000000006</v>
      </c>
      <c r="K868">
        <v>0</v>
      </c>
      <c r="L868">
        <v>-8.9700000000000006</v>
      </c>
      <c r="M868" t="s">
        <v>25508</v>
      </c>
      <c r="N868" t="s">
        <v>23</v>
      </c>
      <c r="O868">
        <v>8.9700000000000006</v>
      </c>
      <c r="P868" t="s">
        <v>24</v>
      </c>
      <c r="Q868" t="s">
        <v>24</v>
      </c>
      <c r="R868" t="s">
        <v>23818</v>
      </c>
      <c r="S868" t="s">
        <v>25</v>
      </c>
      <c r="T868" t="s">
        <v>26</v>
      </c>
    </row>
    <row r="869" spans="1:20" x14ac:dyDescent="0.3">
      <c r="A869" t="s">
        <v>25509</v>
      </c>
      <c r="B869" t="s">
        <v>19</v>
      </c>
      <c r="C869" t="s">
        <v>15704</v>
      </c>
      <c r="D869" t="s">
        <v>20</v>
      </c>
      <c r="E869" t="s">
        <v>21</v>
      </c>
      <c r="F869" t="s">
        <v>22</v>
      </c>
      <c r="G869" s="2">
        <v>46041</v>
      </c>
      <c r="H869" s="2">
        <v>142970945874</v>
      </c>
      <c r="I869">
        <v>46041</v>
      </c>
      <c r="J869">
        <v>58.8</v>
      </c>
      <c r="K869">
        <v>1.06</v>
      </c>
      <c r="L869">
        <v>57.74</v>
      </c>
      <c r="M869" t="s">
        <v>25510</v>
      </c>
      <c r="N869" t="s">
        <v>23</v>
      </c>
      <c r="O869">
        <v>58.8</v>
      </c>
      <c r="P869" t="s">
        <v>24</v>
      </c>
      <c r="Q869" t="s">
        <v>24</v>
      </c>
      <c r="R869" t="s">
        <v>23818</v>
      </c>
      <c r="S869" t="s">
        <v>25</v>
      </c>
      <c r="T869" t="s">
        <v>26</v>
      </c>
    </row>
    <row r="870" spans="1:20" x14ac:dyDescent="0.3">
      <c r="A870" t="s">
        <v>25511</v>
      </c>
      <c r="B870" t="s">
        <v>19</v>
      </c>
      <c r="C870" t="s">
        <v>8853</v>
      </c>
      <c r="D870" t="s">
        <v>27</v>
      </c>
      <c r="E870" t="s">
        <v>21</v>
      </c>
      <c r="F870" t="s">
        <v>22</v>
      </c>
      <c r="G870" s="2">
        <v>46041</v>
      </c>
      <c r="H870" s="2">
        <v>142970945874</v>
      </c>
      <c r="I870">
        <v>46041</v>
      </c>
      <c r="J870">
        <v>28.26</v>
      </c>
      <c r="K870">
        <v>0.67</v>
      </c>
      <c r="L870">
        <v>27.59</v>
      </c>
      <c r="M870" t="s">
        <v>25512</v>
      </c>
      <c r="N870" t="s">
        <v>23</v>
      </c>
      <c r="O870">
        <v>28.26</v>
      </c>
      <c r="P870" t="s">
        <v>24</v>
      </c>
      <c r="Q870" t="s">
        <v>24</v>
      </c>
      <c r="R870" t="s">
        <v>23818</v>
      </c>
      <c r="S870" t="s">
        <v>25</v>
      </c>
      <c r="T870" t="s">
        <v>26</v>
      </c>
    </row>
    <row r="871" spans="1:20" x14ac:dyDescent="0.3">
      <c r="A871" t="s">
        <v>25513</v>
      </c>
      <c r="B871" t="s">
        <v>19</v>
      </c>
      <c r="C871" t="s">
        <v>20347</v>
      </c>
      <c r="D871" t="s">
        <v>29</v>
      </c>
      <c r="E871" t="s">
        <v>21</v>
      </c>
      <c r="F871" t="s">
        <v>22</v>
      </c>
      <c r="G871" s="2">
        <v>46041</v>
      </c>
      <c r="H871" s="2">
        <v>142970945874</v>
      </c>
      <c r="I871">
        <v>46041</v>
      </c>
      <c r="J871">
        <v>59.31</v>
      </c>
      <c r="K871">
        <v>3.31</v>
      </c>
      <c r="L871">
        <v>56</v>
      </c>
      <c r="M871" t="s">
        <v>25514</v>
      </c>
      <c r="N871" t="s">
        <v>30</v>
      </c>
      <c r="O871">
        <v>59.31</v>
      </c>
      <c r="P871" t="s">
        <v>24</v>
      </c>
      <c r="Q871" t="s">
        <v>24</v>
      </c>
      <c r="R871" t="s">
        <v>23818</v>
      </c>
      <c r="S871" t="s">
        <v>25</v>
      </c>
      <c r="T871" t="s">
        <v>26</v>
      </c>
    </row>
    <row r="872" spans="1:20" x14ac:dyDescent="0.3">
      <c r="A872" t="s">
        <v>25515</v>
      </c>
      <c r="B872" t="s">
        <v>19</v>
      </c>
      <c r="C872" t="s">
        <v>14603</v>
      </c>
      <c r="D872" t="s">
        <v>27</v>
      </c>
      <c r="E872" t="s">
        <v>21</v>
      </c>
      <c r="F872" t="s">
        <v>22</v>
      </c>
      <c r="G872" s="2">
        <v>46041</v>
      </c>
      <c r="H872" s="2">
        <v>142970945874</v>
      </c>
      <c r="I872">
        <v>46041</v>
      </c>
      <c r="J872">
        <v>169.9</v>
      </c>
      <c r="K872">
        <v>2.5099999999999998</v>
      </c>
      <c r="L872">
        <v>167.39</v>
      </c>
      <c r="M872" t="s">
        <v>25516</v>
      </c>
      <c r="N872" t="s">
        <v>23</v>
      </c>
      <c r="O872">
        <v>169.9</v>
      </c>
      <c r="P872" t="s">
        <v>24</v>
      </c>
      <c r="Q872" t="s">
        <v>24</v>
      </c>
      <c r="R872" t="s">
        <v>23818</v>
      </c>
      <c r="S872" t="s">
        <v>25</v>
      </c>
      <c r="T872" t="s">
        <v>26</v>
      </c>
    </row>
    <row r="873" spans="1:20" x14ac:dyDescent="0.3">
      <c r="A873" t="s">
        <v>25517</v>
      </c>
      <c r="B873" t="s">
        <v>19</v>
      </c>
      <c r="C873" t="s">
        <v>18768</v>
      </c>
      <c r="D873" t="s">
        <v>27</v>
      </c>
      <c r="E873" t="s">
        <v>21</v>
      </c>
      <c r="F873" t="s">
        <v>22</v>
      </c>
      <c r="G873" s="2">
        <v>46041</v>
      </c>
      <c r="H873" s="2">
        <v>142970945874</v>
      </c>
      <c r="I873">
        <v>46041</v>
      </c>
      <c r="J873">
        <v>37.9</v>
      </c>
      <c r="K873">
        <v>0.79</v>
      </c>
      <c r="L873">
        <v>37.11</v>
      </c>
      <c r="M873" t="s">
        <v>25518</v>
      </c>
      <c r="N873" t="s">
        <v>23</v>
      </c>
      <c r="O873">
        <v>37.9</v>
      </c>
      <c r="P873" t="s">
        <v>24</v>
      </c>
      <c r="Q873" t="s">
        <v>24</v>
      </c>
      <c r="R873" t="s">
        <v>23818</v>
      </c>
      <c r="S873" t="s">
        <v>25</v>
      </c>
      <c r="T873" t="s">
        <v>26</v>
      </c>
    </row>
    <row r="874" spans="1:20" x14ac:dyDescent="0.3">
      <c r="A874" t="s">
        <v>25519</v>
      </c>
      <c r="B874" t="s">
        <v>19</v>
      </c>
      <c r="C874" t="s">
        <v>19508</v>
      </c>
      <c r="D874" t="s">
        <v>20</v>
      </c>
      <c r="E874" t="s">
        <v>21</v>
      </c>
      <c r="F874" t="s">
        <v>22</v>
      </c>
      <c r="G874" s="2">
        <v>46041</v>
      </c>
      <c r="H874" s="2">
        <v>142970945874</v>
      </c>
      <c r="I874">
        <v>46041</v>
      </c>
      <c r="J874">
        <v>79.95</v>
      </c>
      <c r="K874">
        <v>1.34</v>
      </c>
      <c r="L874">
        <v>78.61</v>
      </c>
      <c r="M874" t="s">
        <v>25520</v>
      </c>
      <c r="N874" t="s">
        <v>23</v>
      </c>
      <c r="O874">
        <v>79.95</v>
      </c>
      <c r="P874" t="s">
        <v>24</v>
      </c>
      <c r="Q874" t="s">
        <v>24</v>
      </c>
      <c r="R874" t="s">
        <v>23818</v>
      </c>
      <c r="S874" t="s">
        <v>25</v>
      </c>
      <c r="T874" t="s">
        <v>26</v>
      </c>
    </row>
    <row r="875" spans="1:20" x14ac:dyDescent="0.3">
      <c r="A875" t="s">
        <v>25521</v>
      </c>
      <c r="B875" t="s">
        <v>28</v>
      </c>
      <c r="C875" t="s">
        <v>20989</v>
      </c>
      <c r="D875" t="s">
        <v>20</v>
      </c>
      <c r="E875" t="s">
        <v>21</v>
      </c>
      <c r="F875" t="s">
        <v>22</v>
      </c>
      <c r="G875" s="2">
        <v>46038</v>
      </c>
      <c r="H875" s="2">
        <v>142858879314</v>
      </c>
      <c r="I875">
        <v>46036</v>
      </c>
      <c r="J875">
        <v>-25.5</v>
      </c>
      <c r="K875">
        <v>0</v>
      </c>
      <c r="L875">
        <v>-25.5</v>
      </c>
      <c r="M875" t="s">
        <v>25522</v>
      </c>
      <c r="N875" t="s">
        <v>23</v>
      </c>
      <c r="O875">
        <v>25.5</v>
      </c>
      <c r="P875" t="s">
        <v>24</v>
      </c>
      <c r="Q875" t="s">
        <v>24</v>
      </c>
      <c r="R875" t="s">
        <v>23818</v>
      </c>
      <c r="S875" t="s">
        <v>25</v>
      </c>
      <c r="T875" t="s">
        <v>26</v>
      </c>
    </row>
    <row r="876" spans="1:20" x14ac:dyDescent="0.3">
      <c r="A876" t="s">
        <v>25523</v>
      </c>
      <c r="B876" t="s">
        <v>19</v>
      </c>
      <c r="C876" t="s">
        <v>8340</v>
      </c>
      <c r="D876" t="s">
        <v>20</v>
      </c>
      <c r="E876" t="s">
        <v>21</v>
      </c>
      <c r="F876" t="s">
        <v>22</v>
      </c>
      <c r="G876" s="2">
        <v>46041</v>
      </c>
      <c r="H876" s="2">
        <v>142970945874</v>
      </c>
      <c r="I876">
        <v>46041</v>
      </c>
      <c r="J876">
        <v>24.9</v>
      </c>
      <c r="K876">
        <v>0.62</v>
      </c>
      <c r="L876">
        <v>24.28</v>
      </c>
      <c r="M876" t="s">
        <v>25524</v>
      </c>
      <c r="N876" t="s">
        <v>23</v>
      </c>
      <c r="O876">
        <v>24.9</v>
      </c>
      <c r="P876" t="s">
        <v>24</v>
      </c>
      <c r="Q876" t="s">
        <v>24</v>
      </c>
      <c r="R876" t="s">
        <v>23818</v>
      </c>
      <c r="S876" t="s">
        <v>25</v>
      </c>
      <c r="T876" t="s">
        <v>26</v>
      </c>
    </row>
    <row r="877" spans="1:20" x14ac:dyDescent="0.3">
      <c r="A877" t="s">
        <v>25525</v>
      </c>
      <c r="B877" t="s">
        <v>19</v>
      </c>
      <c r="C877" t="s">
        <v>13374</v>
      </c>
      <c r="D877" t="s">
        <v>20</v>
      </c>
      <c r="E877" t="s">
        <v>21</v>
      </c>
      <c r="F877" t="s">
        <v>22</v>
      </c>
      <c r="G877" s="2">
        <v>46041</v>
      </c>
      <c r="H877" s="2">
        <v>142970945874</v>
      </c>
      <c r="I877">
        <v>46041</v>
      </c>
      <c r="J877">
        <v>67.95</v>
      </c>
      <c r="K877">
        <v>1.18</v>
      </c>
      <c r="L877">
        <v>66.77</v>
      </c>
      <c r="M877" t="s">
        <v>25526</v>
      </c>
      <c r="N877" t="s">
        <v>23</v>
      </c>
      <c r="O877">
        <v>67.95</v>
      </c>
      <c r="P877" t="s">
        <v>24</v>
      </c>
      <c r="Q877" t="s">
        <v>24</v>
      </c>
      <c r="R877" t="s">
        <v>23818</v>
      </c>
      <c r="S877" t="s">
        <v>25</v>
      </c>
      <c r="T877" t="s">
        <v>26</v>
      </c>
    </row>
    <row r="878" spans="1:20" x14ac:dyDescent="0.3">
      <c r="A878" t="s">
        <v>25527</v>
      </c>
      <c r="B878" t="s">
        <v>19</v>
      </c>
      <c r="C878" t="s">
        <v>15276</v>
      </c>
      <c r="D878" t="s">
        <v>27</v>
      </c>
      <c r="E878" t="s">
        <v>21</v>
      </c>
      <c r="F878" t="s">
        <v>22</v>
      </c>
      <c r="G878" s="2">
        <v>46041</v>
      </c>
      <c r="H878" s="2">
        <v>142970945874</v>
      </c>
      <c r="I878">
        <v>46041</v>
      </c>
      <c r="J878">
        <v>29.9</v>
      </c>
      <c r="K878">
        <v>0.69</v>
      </c>
      <c r="L878">
        <v>29.21</v>
      </c>
      <c r="M878" t="s">
        <v>25528</v>
      </c>
      <c r="N878" t="s">
        <v>23</v>
      </c>
      <c r="O878">
        <v>29.9</v>
      </c>
      <c r="P878" t="s">
        <v>24</v>
      </c>
      <c r="Q878" t="s">
        <v>24</v>
      </c>
      <c r="R878" t="s">
        <v>23818</v>
      </c>
      <c r="S878" t="s">
        <v>25</v>
      </c>
      <c r="T878" t="s">
        <v>26</v>
      </c>
    </row>
    <row r="879" spans="1:20" x14ac:dyDescent="0.3">
      <c r="A879" t="s">
        <v>25529</v>
      </c>
      <c r="B879" t="s">
        <v>19</v>
      </c>
      <c r="C879" t="s">
        <v>16082</v>
      </c>
      <c r="D879" t="s">
        <v>27</v>
      </c>
      <c r="E879" t="s">
        <v>21</v>
      </c>
      <c r="F879" t="s">
        <v>22</v>
      </c>
      <c r="G879" s="2">
        <v>46041</v>
      </c>
      <c r="H879" s="2">
        <v>142970945874</v>
      </c>
      <c r="I879">
        <v>46041</v>
      </c>
      <c r="J879">
        <v>64.95</v>
      </c>
      <c r="K879">
        <v>1.1399999999999999</v>
      </c>
      <c r="L879">
        <v>63.81</v>
      </c>
      <c r="M879" t="s">
        <v>25530</v>
      </c>
      <c r="N879" t="s">
        <v>23</v>
      </c>
      <c r="O879">
        <v>64.95</v>
      </c>
      <c r="P879" t="s">
        <v>24</v>
      </c>
      <c r="Q879" t="s">
        <v>24</v>
      </c>
      <c r="R879" t="s">
        <v>23818</v>
      </c>
      <c r="S879" t="s">
        <v>25</v>
      </c>
      <c r="T879" t="s">
        <v>26</v>
      </c>
    </row>
    <row r="880" spans="1:20" x14ac:dyDescent="0.3">
      <c r="A880" t="s">
        <v>25531</v>
      </c>
      <c r="B880" t="s">
        <v>19</v>
      </c>
      <c r="C880" t="s">
        <v>8467</v>
      </c>
      <c r="D880" t="s">
        <v>20</v>
      </c>
      <c r="E880" t="s">
        <v>21</v>
      </c>
      <c r="F880" t="s">
        <v>22</v>
      </c>
      <c r="G880" s="2">
        <v>46041</v>
      </c>
      <c r="H880" s="2">
        <v>142970945874</v>
      </c>
      <c r="I880">
        <v>46041</v>
      </c>
      <c r="J880">
        <v>54.85</v>
      </c>
      <c r="K880">
        <v>1.01</v>
      </c>
      <c r="L880">
        <v>53.84</v>
      </c>
      <c r="M880" t="s">
        <v>25532</v>
      </c>
      <c r="N880" t="s">
        <v>23</v>
      </c>
      <c r="O880">
        <v>54.85</v>
      </c>
      <c r="P880" t="s">
        <v>24</v>
      </c>
      <c r="Q880" t="s">
        <v>24</v>
      </c>
      <c r="R880" t="s">
        <v>23818</v>
      </c>
      <c r="S880" t="s">
        <v>25</v>
      </c>
      <c r="T880" t="s">
        <v>26</v>
      </c>
    </row>
    <row r="881" spans="1:20" x14ac:dyDescent="0.3">
      <c r="A881" t="s">
        <v>25533</v>
      </c>
      <c r="B881" t="s">
        <v>19</v>
      </c>
      <c r="C881" t="s">
        <v>17322</v>
      </c>
      <c r="D881" t="s">
        <v>20</v>
      </c>
      <c r="E881" t="s">
        <v>21</v>
      </c>
      <c r="F881" t="s">
        <v>22</v>
      </c>
      <c r="G881" s="2">
        <v>46041</v>
      </c>
      <c r="H881" s="2">
        <v>142970945874</v>
      </c>
      <c r="I881">
        <v>46041</v>
      </c>
      <c r="J881">
        <v>24.9</v>
      </c>
      <c r="K881">
        <v>0.62</v>
      </c>
      <c r="L881">
        <v>24.28</v>
      </c>
      <c r="M881" t="s">
        <v>25534</v>
      </c>
      <c r="N881" t="s">
        <v>23</v>
      </c>
      <c r="O881">
        <v>24.9</v>
      </c>
      <c r="P881" t="s">
        <v>24</v>
      </c>
      <c r="Q881" t="s">
        <v>24</v>
      </c>
      <c r="R881" t="s">
        <v>23818</v>
      </c>
      <c r="S881" t="s">
        <v>25</v>
      </c>
      <c r="T881" t="s">
        <v>26</v>
      </c>
    </row>
    <row r="882" spans="1:20" x14ac:dyDescent="0.3">
      <c r="A882" t="s">
        <v>25535</v>
      </c>
      <c r="B882" t="s">
        <v>19</v>
      </c>
      <c r="C882" t="s">
        <v>13555</v>
      </c>
      <c r="D882" t="s">
        <v>20</v>
      </c>
      <c r="E882" t="s">
        <v>21</v>
      </c>
      <c r="F882" t="s">
        <v>22</v>
      </c>
      <c r="G882" s="2">
        <v>46041</v>
      </c>
      <c r="H882" s="2">
        <v>142970945874</v>
      </c>
      <c r="I882">
        <v>46041</v>
      </c>
      <c r="J882">
        <v>58.85</v>
      </c>
      <c r="K882">
        <v>1.07</v>
      </c>
      <c r="L882">
        <v>57.78</v>
      </c>
      <c r="M882" t="s">
        <v>25536</v>
      </c>
      <c r="N882" t="s">
        <v>23</v>
      </c>
      <c r="O882">
        <v>58.85</v>
      </c>
      <c r="P882" t="s">
        <v>24</v>
      </c>
      <c r="Q882" t="s">
        <v>24</v>
      </c>
      <c r="R882" t="s">
        <v>23818</v>
      </c>
      <c r="S882" t="s">
        <v>25</v>
      </c>
      <c r="T882" t="s">
        <v>26</v>
      </c>
    </row>
    <row r="883" spans="1:20" x14ac:dyDescent="0.3">
      <c r="A883" t="s">
        <v>25537</v>
      </c>
      <c r="B883" t="s">
        <v>19</v>
      </c>
      <c r="C883" t="s">
        <v>11727</v>
      </c>
      <c r="D883" t="s">
        <v>27</v>
      </c>
      <c r="E883" t="s">
        <v>21</v>
      </c>
      <c r="F883" t="s">
        <v>22</v>
      </c>
      <c r="G883" s="2">
        <v>46038</v>
      </c>
      <c r="H883" s="2">
        <v>142858879314</v>
      </c>
      <c r="I883">
        <v>46038</v>
      </c>
      <c r="J883">
        <v>69.849999999999994</v>
      </c>
      <c r="K883">
        <v>1.21</v>
      </c>
      <c r="L883">
        <v>68.64</v>
      </c>
      <c r="M883" t="s">
        <v>25538</v>
      </c>
      <c r="N883" t="s">
        <v>23</v>
      </c>
      <c r="O883">
        <v>69.849999999999994</v>
      </c>
      <c r="P883" t="s">
        <v>24</v>
      </c>
      <c r="Q883" t="s">
        <v>24</v>
      </c>
      <c r="R883" t="s">
        <v>23818</v>
      </c>
      <c r="S883" t="s">
        <v>25</v>
      </c>
      <c r="T883" t="s">
        <v>26</v>
      </c>
    </row>
    <row r="884" spans="1:20" x14ac:dyDescent="0.3">
      <c r="A884" t="s">
        <v>25539</v>
      </c>
      <c r="B884" t="s">
        <v>19</v>
      </c>
      <c r="C884" t="s">
        <v>16704</v>
      </c>
      <c r="D884" t="s">
        <v>29</v>
      </c>
      <c r="E884" t="s">
        <v>21</v>
      </c>
      <c r="F884" t="s">
        <v>22</v>
      </c>
      <c r="G884" s="2">
        <v>46038</v>
      </c>
      <c r="H884" s="2">
        <v>142858879314</v>
      </c>
      <c r="I884">
        <v>46038</v>
      </c>
      <c r="J884">
        <v>37.9</v>
      </c>
      <c r="K884">
        <v>2.2400000000000002</v>
      </c>
      <c r="L884">
        <v>35.659999999999997</v>
      </c>
      <c r="M884" t="s">
        <v>25540</v>
      </c>
      <c r="N884" t="s">
        <v>30</v>
      </c>
      <c r="O884">
        <v>37.9</v>
      </c>
      <c r="P884" t="s">
        <v>24</v>
      </c>
      <c r="Q884" t="s">
        <v>24</v>
      </c>
      <c r="R884" t="s">
        <v>23818</v>
      </c>
      <c r="S884" t="s">
        <v>25</v>
      </c>
      <c r="T884" t="s">
        <v>26</v>
      </c>
    </row>
    <row r="885" spans="1:20" x14ac:dyDescent="0.3">
      <c r="A885" t="s">
        <v>25541</v>
      </c>
      <c r="B885" t="s">
        <v>19</v>
      </c>
      <c r="C885" t="s">
        <v>12971</v>
      </c>
      <c r="D885" t="s">
        <v>27</v>
      </c>
      <c r="E885" t="s">
        <v>21</v>
      </c>
      <c r="F885" t="s">
        <v>22</v>
      </c>
      <c r="G885" s="2">
        <v>46038</v>
      </c>
      <c r="H885" s="2">
        <v>142858879314</v>
      </c>
      <c r="I885">
        <v>46038</v>
      </c>
      <c r="J885">
        <v>37.9</v>
      </c>
      <c r="K885">
        <v>0.79</v>
      </c>
      <c r="L885">
        <v>37.11</v>
      </c>
      <c r="M885" t="s">
        <v>25542</v>
      </c>
      <c r="N885" t="s">
        <v>23</v>
      </c>
      <c r="O885">
        <v>37.9</v>
      </c>
      <c r="P885" t="s">
        <v>24</v>
      </c>
      <c r="Q885" t="s">
        <v>24</v>
      </c>
      <c r="R885" t="s">
        <v>23818</v>
      </c>
      <c r="S885" t="s">
        <v>25</v>
      </c>
      <c r="T885" t="s">
        <v>26</v>
      </c>
    </row>
    <row r="886" spans="1:20" x14ac:dyDescent="0.3">
      <c r="A886" t="s">
        <v>25543</v>
      </c>
      <c r="B886" t="s">
        <v>19</v>
      </c>
      <c r="C886" t="s">
        <v>16853</v>
      </c>
      <c r="D886" t="s">
        <v>27</v>
      </c>
      <c r="E886" t="s">
        <v>21</v>
      </c>
      <c r="F886" t="s">
        <v>22</v>
      </c>
      <c r="G886" s="2">
        <v>46038</v>
      </c>
      <c r="H886" s="2">
        <v>142858879314</v>
      </c>
      <c r="I886">
        <v>46038</v>
      </c>
      <c r="J886">
        <v>50.8</v>
      </c>
      <c r="K886">
        <v>0.96</v>
      </c>
      <c r="L886">
        <v>49.84</v>
      </c>
      <c r="M886" t="s">
        <v>25544</v>
      </c>
      <c r="N886" t="s">
        <v>23</v>
      </c>
      <c r="O886">
        <v>50.8</v>
      </c>
      <c r="P886" t="s">
        <v>24</v>
      </c>
      <c r="Q886" t="s">
        <v>24</v>
      </c>
      <c r="R886" t="s">
        <v>23818</v>
      </c>
      <c r="S886" t="s">
        <v>25</v>
      </c>
      <c r="T886" t="s">
        <v>26</v>
      </c>
    </row>
    <row r="887" spans="1:20" x14ac:dyDescent="0.3">
      <c r="A887" t="s">
        <v>25545</v>
      </c>
      <c r="B887" t="s">
        <v>19</v>
      </c>
      <c r="C887" t="s">
        <v>18628</v>
      </c>
      <c r="D887" t="s">
        <v>27</v>
      </c>
      <c r="E887" t="s">
        <v>21</v>
      </c>
      <c r="F887" t="s">
        <v>22</v>
      </c>
      <c r="G887" s="2">
        <v>46038</v>
      </c>
      <c r="H887" s="2">
        <v>142858879314</v>
      </c>
      <c r="I887">
        <v>46038</v>
      </c>
      <c r="J887">
        <v>67.95</v>
      </c>
      <c r="K887">
        <v>1.18</v>
      </c>
      <c r="L887">
        <v>66.77</v>
      </c>
      <c r="M887" t="s">
        <v>25546</v>
      </c>
      <c r="N887" t="s">
        <v>23</v>
      </c>
      <c r="O887">
        <v>67.95</v>
      </c>
      <c r="P887" t="s">
        <v>24</v>
      </c>
      <c r="Q887" t="s">
        <v>24</v>
      </c>
      <c r="R887" t="s">
        <v>23818</v>
      </c>
      <c r="S887" t="s">
        <v>25</v>
      </c>
      <c r="T887" t="s">
        <v>26</v>
      </c>
    </row>
    <row r="888" spans="1:20" x14ac:dyDescent="0.3">
      <c r="A888" t="s">
        <v>25547</v>
      </c>
      <c r="B888" t="s">
        <v>19</v>
      </c>
      <c r="C888" t="s">
        <v>17290</v>
      </c>
      <c r="D888" t="s">
        <v>20</v>
      </c>
      <c r="E888" t="s">
        <v>21</v>
      </c>
      <c r="F888" t="s">
        <v>22</v>
      </c>
      <c r="G888" s="2">
        <v>46038</v>
      </c>
      <c r="H888" s="2">
        <v>142858879314</v>
      </c>
      <c r="I888">
        <v>46038</v>
      </c>
      <c r="J888">
        <v>122.31</v>
      </c>
      <c r="K888">
        <v>1.89</v>
      </c>
      <c r="L888">
        <v>120.42</v>
      </c>
      <c r="M888" t="s">
        <v>25548</v>
      </c>
      <c r="N888" t="s">
        <v>23</v>
      </c>
      <c r="O888">
        <v>122.31</v>
      </c>
      <c r="P888" t="s">
        <v>24</v>
      </c>
      <c r="Q888" t="s">
        <v>24</v>
      </c>
      <c r="R888" t="s">
        <v>23818</v>
      </c>
      <c r="S888" t="s">
        <v>25</v>
      </c>
      <c r="T888" t="s">
        <v>26</v>
      </c>
    </row>
    <row r="889" spans="1:20" x14ac:dyDescent="0.3">
      <c r="A889" t="s">
        <v>25549</v>
      </c>
      <c r="B889" t="s">
        <v>19</v>
      </c>
      <c r="C889" t="s">
        <v>12248</v>
      </c>
      <c r="D889" t="s">
        <v>27</v>
      </c>
      <c r="E889" t="s">
        <v>21</v>
      </c>
      <c r="F889" t="s">
        <v>22</v>
      </c>
      <c r="G889" s="2">
        <v>46038</v>
      </c>
      <c r="H889" s="2">
        <v>142858879314</v>
      </c>
      <c r="I889">
        <v>46038</v>
      </c>
      <c r="J889">
        <v>67.95</v>
      </c>
      <c r="K889">
        <v>1.18</v>
      </c>
      <c r="L889">
        <v>66.77</v>
      </c>
      <c r="M889" t="s">
        <v>25550</v>
      </c>
      <c r="N889" t="s">
        <v>23</v>
      </c>
      <c r="O889">
        <v>67.95</v>
      </c>
      <c r="P889" t="s">
        <v>24</v>
      </c>
      <c r="Q889" t="s">
        <v>24</v>
      </c>
      <c r="R889" t="s">
        <v>23818</v>
      </c>
      <c r="S889" t="s">
        <v>25</v>
      </c>
      <c r="T889" t="s">
        <v>26</v>
      </c>
    </row>
    <row r="890" spans="1:20" x14ac:dyDescent="0.3">
      <c r="A890" t="s">
        <v>25551</v>
      </c>
      <c r="B890" t="s">
        <v>19</v>
      </c>
      <c r="C890" t="s">
        <v>13104</v>
      </c>
      <c r="D890" t="s">
        <v>27</v>
      </c>
      <c r="E890" t="s">
        <v>21</v>
      </c>
      <c r="F890" t="s">
        <v>22</v>
      </c>
      <c r="G890" s="2">
        <v>46038</v>
      </c>
      <c r="H890" s="2">
        <v>142858879314</v>
      </c>
      <c r="I890">
        <v>46038</v>
      </c>
      <c r="J890">
        <v>85.85</v>
      </c>
      <c r="K890">
        <v>1.42</v>
      </c>
      <c r="L890">
        <v>84.43</v>
      </c>
      <c r="M890" t="s">
        <v>25552</v>
      </c>
      <c r="N890" t="s">
        <v>23</v>
      </c>
      <c r="O890">
        <v>85.85</v>
      </c>
      <c r="P890" t="s">
        <v>24</v>
      </c>
      <c r="Q890" t="s">
        <v>24</v>
      </c>
      <c r="R890" t="s">
        <v>23818</v>
      </c>
      <c r="S890" t="s">
        <v>25</v>
      </c>
      <c r="T890" t="s">
        <v>26</v>
      </c>
    </row>
    <row r="891" spans="1:20" x14ac:dyDescent="0.3">
      <c r="A891" t="s">
        <v>25553</v>
      </c>
      <c r="B891" t="s">
        <v>19</v>
      </c>
      <c r="C891" t="s">
        <v>16054</v>
      </c>
      <c r="D891" t="s">
        <v>29</v>
      </c>
      <c r="E891" t="s">
        <v>21</v>
      </c>
      <c r="F891" t="s">
        <v>22</v>
      </c>
      <c r="G891" s="2">
        <v>46038</v>
      </c>
      <c r="H891" s="2">
        <v>142858879314</v>
      </c>
      <c r="I891">
        <v>46038</v>
      </c>
      <c r="J891">
        <v>99.95</v>
      </c>
      <c r="K891">
        <v>5.34</v>
      </c>
      <c r="L891">
        <v>94.61</v>
      </c>
      <c r="M891" t="s">
        <v>25554</v>
      </c>
      <c r="N891" t="s">
        <v>30</v>
      </c>
      <c r="O891">
        <v>99.95</v>
      </c>
      <c r="P891" t="s">
        <v>24</v>
      </c>
      <c r="Q891" t="s">
        <v>24</v>
      </c>
      <c r="R891" t="s">
        <v>23818</v>
      </c>
      <c r="S891" t="s">
        <v>25</v>
      </c>
      <c r="T891" t="s">
        <v>26</v>
      </c>
    </row>
    <row r="892" spans="1:20" x14ac:dyDescent="0.3">
      <c r="A892" t="s">
        <v>25555</v>
      </c>
      <c r="B892" t="s">
        <v>19</v>
      </c>
      <c r="C892" t="s">
        <v>8189</v>
      </c>
      <c r="D892" t="s">
        <v>29</v>
      </c>
      <c r="E892" t="s">
        <v>21</v>
      </c>
      <c r="F892" t="s">
        <v>22</v>
      </c>
      <c r="G892" s="2">
        <v>46038</v>
      </c>
      <c r="H892" s="2">
        <v>142858879314</v>
      </c>
      <c r="I892">
        <v>46038</v>
      </c>
      <c r="J892">
        <v>65.900000000000006</v>
      </c>
      <c r="K892">
        <v>3.64</v>
      </c>
      <c r="L892">
        <v>62.26</v>
      </c>
      <c r="M892" t="s">
        <v>25556</v>
      </c>
      <c r="N892" t="s">
        <v>30</v>
      </c>
      <c r="O892">
        <v>65.900000000000006</v>
      </c>
      <c r="P892" t="s">
        <v>24</v>
      </c>
      <c r="Q892" t="s">
        <v>24</v>
      </c>
      <c r="R892" t="s">
        <v>23818</v>
      </c>
      <c r="S892" t="s">
        <v>25</v>
      </c>
      <c r="T892" t="s">
        <v>26</v>
      </c>
    </row>
    <row r="893" spans="1:20" x14ac:dyDescent="0.3">
      <c r="A893" t="s">
        <v>25557</v>
      </c>
      <c r="B893" t="s">
        <v>19</v>
      </c>
      <c r="C893" t="s">
        <v>17609</v>
      </c>
      <c r="D893" t="s">
        <v>20</v>
      </c>
      <c r="E893" t="s">
        <v>21</v>
      </c>
      <c r="F893" t="s">
        <v>22</v>
      </c>
      <c r="G893" s="2">
        <v>46038</v>
      </c>
      <c r="H893" s="2">
        <v>142858879314</v>
      </c>
      <c r="I893">
        <v>46038</v>
      </c>
      <c r="J893">
        <v>64.58</v>
      </c>
      <c r="K893">
        <v>1.1399999999999999</v>
      </c>
      <c r="L893">
        <v>63.44</v>
      </c>
      <c r="M893" t="s">
        <v>25558</v>
      </c>
      <c r="N893" t="s">
        <v>23</v>
      </c>
      <c r="O893">
        <v>64.58</v>
      </c>
      <c r="P893" t="s">
        <v>24</v>
      </c>
      <c r="Q893" t="s">
        <v>24</v>
      </c>
      <c r="R893" t="s">
        <v>23818</v>
      </c>
      <c r="S893" t="s">
        <v>25</v>
      </c>
      <c r="T893" t="s">
        <v>26</v>
      </c>
    </row>
    <row r="894" spans="1:20" x14ac:dyDescent="0.3">
      <c r="A894" t="s">
        <v>25559</v>
      </c>
      <c r="B894" t="s">
        <v>19</v>
      </c>
      <c r="C894" t="s">
        <v>10300</v>
      </c>
      <c r="D894" t="s">
        <v>20</v>
      </c>
      <c r="E894" t="s">
        <v>21</v>
      </c>
      <c r="F894" t="s">
        <v>22</v>
      </c>
      <c r="G894" s="2">
        <v>46038</v>
      </c>
      <c r="H894" s="2">
        <v>142858879314</v>
      </c>
      <c r="I894">
        <v>46038</v>
      </c>
      <c r="J894">
        <v>65.900000000000006</v>
      </c>
      <c r="K894">
        <v>1.1599999999999999</v>
      </c>
      <c r="L894">
        <v>64.739999999999995</v>
      </c>
      <c r="M894" t="s">
        <v>25560</v>
      </c>
      <c r="N894" t="s">
        <v>23</v>
      </c>
      <c r="O894">
        <v>65.900000000000006</v>
      </c>
      <c r="P894" t="s">
        <v>24</v>
      </c>
      <c r="Q894" t="s">
        <v>24</v>
      </c>
      <c r="R894" t="s">
        <v>23818</v>
      </c>
      <c r="S894" t="s">
        <v>25</v>
      </c>
      <c r="T894" t="s">
        <v>26</v>
      </c>
    </row>
    <row r="895" spans="1:20" x14ac:dyDescent="0.3">
      <c r="A895" t="s">
        <v>25561</v>
      </c>
      <c r="B895" t="s">
        <v>19</v>
      </c>
      <c r="C895" t="s">
        <v>16186</v>
      </c>
      <c r="D895" t="s">
        <v>27</v>
      </c>
      <c r="E895" t="s">
        <v>21</v>
      </c>
      <c r="F895" t="s">
        <v>22</v>
      </c>
      <c r="G895" s="2">
        <v>46038</v>
      </c>
      <c r="H895" s="2">
        <v>142858879314</v>
      </c>
      <c r="I895">
        <v>46038</v>
      </c>
      <c r="J895">
        <v>29.9</v>
      </c>
      <c r="K895">
        <v>0.69</v>
      </c>
      <c r="L895">
        <v>29.21</v>
      </c>
      <c r="M895" t="s">
        <v>25562</v>
      </c>
      <c r="N895" t="s">
        <v>23</v>
      </c>
      <c r="O895">
        <v>29.9</v>
      </c>
      <c r="P895" t="s">
        <v>24</v>
      </c>
      <c r="Q895" t="s">
        <v>24</v>
      </c>
      <c r="R895" t="s">
        <v>23818</v>
      </c>
      <c r="S895" t="s">
        <v>25</v>
      </c>
      <c r="T895" t="s">
        <v>26</v>
      </c>
    </row>
    <row r="896" spans="1:20" x14ac:dyDescent="0.3">
      <c r="A896" t="s">
        <v>25563</v>
      </c>
      <c r="B896" t="s">
        <v>19</v>
      </c>
      <c r="C896" t="s">
        <v>16593</v>
      </c>
      <c r="D896" t="s">
        <v>27</v>
      </c>
      <c r="E896" t="s">
        <v>21</v>
      </c>
      <c r="F896" t="s">
        <v>22</v>
      </c>
      <c r="G896" s="2">
        <v>46038</v>
      </c>
      <c r="H896" s="2">
        <v>142858879314</v>
      </c>
      <c r="I896">
        <v>46038</v>
      </c>
      <c r="J896">
        <v>70.11</v>
      </c>
      <c r="K896">
        <v>1.21</v>
      </c>
      <c r="L896">
        <v>68.900000000000006</v>
      </c>
      <c r="M896" t="s">
        <v>25564</v>
      </c>
      <c r="N896" t="s">
        <v>23</v>
      </c>
      <c r="O896">
        <v>70.11</v>
      </c>
      <c r="P896" t="s">
        <v>24</v>
      </c>
      <c r="Q896" t="s">
        <v>24</v>
      </c>
      <c r="R896" t="s">
        <v>23818</v>
      </c>
      <c r="S896" t="s">
        <v>25</v>
      </c>
      <c r="T896" t="s">
        <v>26</v>
      </c>
    </row>
    <row r="897" spans="1:20" x14ac:dyDescent="0.3">
      <c r="A897" t="s">
        <v>25565</v>
      </c>
      <c r="B897" t="s">
        <v>19</v>
      </c>
      <c r="C897" t="s">
        <v>13240</v>
      </c>
      <c r="D897" t="s">
        <v>27</v>
      </c>
      <c r="E897" t="s">
        <v>21</v>
      </c>
      <c r="F897" t="s">
        <v>22</v>
      </c>
      <c r="G897" s="2">
        <v>46038</v>
      </c>
      <c r="H897" s="2">
        <v>142858879314</v>
      </c>
      <c r="I897">
        <v>46038</v>
      </c>
      <c r="J897">
        <v>67.95</v>
      </c>
      <c r="K897">
        <v>1.18</v>
      </c>
      <c r="L897">
        <v>66.77</v>
      </c>
      <c r="M897" t="s">
        <v>25566</v>
      </c>
      <c r="N897" t="s">
        <v>23</v>
      </c>
      <c r="O897">
        <v>67.95</v>
      </c>
      <c r="P897" t="s">
        <v>24</v>
      </c>
      <c r="Q897" t="s">
        <v>24</v>
      </c>
      <c r="R897" t="s">
        <v>23818</v>
      </c>
      <c r="S897" t="s">
        <v>25</v>
      </c>
      <c r="T897" t="s">
        <v>26</v>
      </c>
    </row>
    <row r="898" spans="1:20" x14ac:dyDescent="0.3">
      <c r="A898" t="s">
        <v>25567</v>
      </c>
      <c r="B898" t="s">
        <v>19</v>
      </c>
      <c r="C898" t="s">
        <v>20037</v>
      </c>
      <c r="D898" t="s">
        <v>29</v>
      </c>
      <c r="E898" t="s">
        <v>21</v>
      </c>
      <c r="F898" t="s">
        <v>22</v>
      </c>
      <c r="G898" s="2">
        <v>46038</v>
      </c>
      <c r="H898" s="2">
        <v>142858879314</v>
      </c>
      <c r="I898">
        <v>46038</v>
      </c>
      <c r="J898">
        <v>29.9</v>
      </c>
      <c r="K898">
        <v>1.84</v>
      </c>
      <c r="L898">
        <v>28.06</v>
      </c>
      <c r="M898" t="s">
        <v>25568</v>
      </c>
      <c r="N898" t="s">
        <v>30</v>
      </c>
      <c r="O898">
        <v>29.9</v>
      </c>
      <c r="P898" t="s">
        <v>24</v>
      </c>
      <c r="Q898" t="s">
        <v>24</v>
      </c>
      <c r="R898" t="s">
        <v>23818</v>
      </c>
      <c r="S898" t="s">
        <v>25</v>
      </c>
      <c r="T898" t="s">
        <v>26</v>
      </c>
    </row>
    <row r="899" spans="1:20" x14ac:dyDescent="0.3">
      <c r="A899" t="s">
        <v>25569</v>
      </c>
      <c r="B899" t="s">
        <v>19</v>
      </c>
      <c r="C899" t="s">
        <v>8168</v>
      </c>
      <c r="D899" t="s">
        <v>29</v>
      </c>
      <c r="E899" t="s">
        <v>21</v>
      </c>
      <c r="F899" t="s">
        <v>22</v>
      </c>
      <c r="G899" s="2">
        <v>46038</v>
      </c>
      <c r="H899" s="2">
        <v>142858879314</v>
      </c>
      <c r="I899">
        <v>46038</v>
      </c>
      <c r="J899">
        <v>37.9</v>
      </c>
      <c r="K899">
        <v>2.2400000000000002</v>
      </c>
      <c r="L899">
        <v>35.659999999999997</v>
      </c>
      <c r="M899" t="s">
        <v>25570</v>
      </c>
      <c r="N899" t="s">
        <v>30</v>
      </c>
      <c r="O899">
        <v>37.9</v>
      </c>
      <c r="P899" t="s">
        <v>24</v>
      </c>
      <c r="Q899" t="s">
        <v>24</v>
      </c>
      <c r="R899" t="s">
        <v>23818</v>
      </c>
      <c r="S899" t="s">
        <v>25</v>
      </c>
      <c r="T899" t="s">
        <v>26</v>
      </c>
    </row>
    <row r="900" spans="1:20" x14ac:dyDescent="0.3">
      <c r="A900" t="s">
        <v>25571</v>
      </c>
      <c r="B900" t="s">
        <v>19</v>
      </c>
      <c r="C900" t="s">
        <v>21345</v>
      </c>
      <c r="D900" t="s">
        <v>20</v>
      </c>
      <c r="E900" t="s">
        <v>21</v>
      </c>
      <c r="F900" t="s">
        <v>22</v>
      </c>
      <c r="G900" s="2">
        <v>46038</v>
      </c>
      <c r="H900" s="2">
        <v>142858879314</v>
      </c>
      <c r="I900">
        <v>46038</v>
      </c>
      <c r="J900">
        <v>49.9</v>
      </c>
      <c r="K900">
        <v>0.95</v>
      </c>
      <c r="L900">
        <v>48.95</v>
      </c>
      <c r="M900" t="s">
        <v>25572</v>
      </c>
      <c r="N900" t="s">
        <v>23</v>
      </c>
      <c r="O900">
        <v>49.9</v>
      </c>
      <c r="P900" t="s">
        <v>24</v>
      </c>
      <c r="Q900" t="s">
        <v>24</v>
      </c>
      <c r="R900" t="s">
        <v>23818</v>
      </c>
      <c r="S900" t="s">
        <v>25</v>
      </c>
      <c r="T900" t="s">
        <v>26</v>
      </c>
    </row>
    <row r="901" spans="1:20" x14ac:dyDescent="0.3">
      <c r="A901" t="s">
        <v>25573</v>
      </c>
      <c r="B901" t="s">
        <v>28</v>
      </c>
      <c r="C901" t="s">
        <v>14669</v>
      </c>
      <c r="D901" t="s">
        <v>27</v>
      </c>
      <c r="E901" t="s">
        <v>21</v>
      </c>
      <c r="F901" t="s">
        <v>22</v>
      </c>
      <c r="G901" s="2">
        <v>46038</v>
      </c>
      <c r="H901" s="2">
        <v>142858879314</v>
      </c>
      <c r="I901">
        <v>46035</v>
      </c>
      <c r="J901">
        <v>-6033.96</v>
      </c>
      <c r="K901">
        <v>0</v>
      </c>
      <c r="L901">
        <v>-6033.96</v>
      </c>
      <c r="M901" t="s">
        <v>25574</v>
      </c>
      <c r="N901" t="s">
        <v>23</v>
      </c>
      <c r="O901">
        <v>6033.96</v>
      </c>
      <c r="P901" t="s">
        <v>24</v>
      </c>
      <c r="Q901" t="s">
        <v>24</v>
      </c>
      <c r="R901" t="s">
        <v>23818</v>
      </c>
      <c r="S901" t="s">
        <v>25</v>
      </c>
      <c r="T901" t="s">
        <v>26</v>
      </c>
    </row>
    <row r="902" spans="1:20" x14ac:dyDescent="0.3">
      <c r="A902" t="s">
        <v>25575</v>
      </c>
      <c r="B902" t="s">
        <v>19</v>
      </c>
      <c r="C902" t="s">
        <v>15632</v>
      </c>
      <c r="D902" t="s">
        <v>20</v>
      </c>
      <c r="E902" t="s">
        <v>21</v>
      </c>
      <c r="F902" t="s">
        <v>22</v>
      </c>
      <c r="G902" s="2">
        <v>46038</v>
      </c>
      <c r="H902" s="2">
        <v>142858879314</v>
      </c>
      <c r="I902">
        <v>46038</v>
      </c>
      <c r="J902">
        <v>30.85</v>
      </c>
      <c r="K902">
        <v>0.7</v>
      </c>
      <c r="L902">
        <v>30.15</v>
      </c>
      <c r="M902" t="s">
        <v>25576</v>
      </c>
      <c r="N902" t="s">
        <v>23</v>
      </c>
      <c r="O902">
        <v>30.85</v>
      </c>
      <c r="P902" t="s">
        <v>24</v>
      </c>
      <c r="Q902" t="s">
        <v>24</v>
      </c>
      <c r="R902" t="s">
        <v>23818</v>
      </c>
      <c r="S902" t="s">
        <v>25</v>
      </c>
      <c r="T902" t="s">
        <v>26</v>
      </c>
    </row>
    <row r="903" spans="1:20" x14ac:dyDescent="0.3">
      <c r="A903" t="s">
        <v>25577</v>
      </c>
      <c r="B903" t="s">
        <v>19</v>
      </c>
      <c r="C903" t="s">
        <v>12478</v>
      </c>
      <c r="D903" t="s">
        <v>20</v>
      </c>
      <c r="E903" t="s">
        <v>21</v>
      </c>
      <c r="F903" t="s">
        <v>22</v>
      </c>
      <c r="G903" s="2">
        <v>46038</v>
      </c>
      <c r="H903" s="2">
        <v>142858879314</v>
      </c>
      <c r="I903">
        <v>46038</v>
      </c>
      <c r="J903">
        <v>53.46</v>
      </c>
      <c r="K903">
        <v>0.99</v>
      </c>
      <c r="L903">
        <v>52.47</v>
      </c>
      <c r="M903" t="s">
        <v>25578</v>
      </c>
      <c r="N903" t="s">
        <v>23</v>
      </c>
      <c r="O903">
        <v>53.46</v>
      </c>
      <c r="P903" t="s">
        <v>24</v>
      </c>
      <c r="Q903" t="s">
        <v>24</v>
      </c>
      <c r="R903" t="s">
        <v>23818</v>
      </c>
      <c r="S903" t="s">
        <v>25</v>
      </c>
      <c r="T903" t="s">
        <v>26</v>
      </c>
    </row>
    <row r="904" spans="1:20" x14ac:dyDescent="0.3">
      <c r="A904" t="s">
        <v>25579</v>
      </c>
      <c r="B904" t="s">
        <v>19</v>
      </c>
      <c r="C904" t="s">
        <v>16001</v>
      </c>
      <c r="D904" t="s">
        <v>27</v>
      </c>
      <c r="E904" t="s">
        <v>21</v>
      </c>
      <c r="F904" t="s">
        <v>22</v>
      </c>
      <c r="G904" s="2">
        <v>46038</v>
      </c>
      <c r="H904" s="2">
        <v>142858879314</v>
      </c>
      <c r="I904">
        <v>46038</v>
      </c>
      <c r="J904">
        <v>24.9</v>
      </c>
      <c r="K904">
        <v>0.62</v>
      </c>
      <c r="L904">
        <v>24.28</v>
      </c>
      <c r="M904" t="s">
        <v>25580</v>
      </c>
      <c r="N904" t="s">
        <v>23</v>
      </c>
      <c r="O904">
        <v>24.9</v>
      </c>
      <c r="P904" t="s">
        <v>24</v>
      </c>
      <c r="Q904" t="s">
        <v>24</v>
      </c>
      <c r="R904" t="s">
        <v>23818</v>
      </c>
      <c r="S904" t="s">
        <v>25</v>
      </c>
      <c r="T904" t="s">
        <v>26</v>
      </c>
    </row>
    <row r="905" spans="1:20" x14ac:dyDescent="0.3">
      <c r="A905" t="s">
        <v>25581</v>
      </c>
      <c r="B905" t="s">
        <v>19</v>
      </c>
      <c r="C905" t="s">
        <v>10660</v>
      </c>
      <c r="D905" t="s">
        <v>27</v>
      </c>
      <c r="E905" t="s">
        <v>21</v>
      </c>
      <c r="F905" t="s">
        <v>22</v>
      </c>
      <c r="G905" s="2">
        <v>46038</v>
      </c>
      <c r="H905" s="2">
        <v>142858879314</v>
      </c>
      <c r="I905">
        <v>46038</v>
      </c>
      <c r="J905">
        <v>99.95</v>
      </c>
      <c r="K905">
        <v>1.6</v>
      </c>
      <c r="L905">
        <v>98.35</v>
      </c>
      <c r="M905" t="s">
        <v>25582</v>
      </c>
      <c r="N905" t="s">
        <v>23</v>
      </c>
      <c r="O905">
        <v>99.95</v>
      </c>
      <c r="P905" t="s">
        <v>24</v>
      </c>
      <c r="Q905" t="s">
        <v>24</v>
      </c>
      <c r="R905" t="s">
        <v>23818</v>
      </c>
      <c r="S905" t="s">
        <v>25</v>
      </c>
      <c r="T905" t="s">
        <v>26</v>
      </c>
    </row>
    <row r="906" spans="1:20" x14ac:dyDescent="0.3">
      <c r="A906" t="s">
        <v>25583</v>
      </c>
      <c r="B906" t="s">
        <v>19</v>
      </c>
      <c r="C906" t="s">
        <v>12755</v>
      </c>
      <c r="D906" t="s">
        <v>29</v>
      </c>
      <c r="E906" t="s">
        <v>21</v>
      </c>
      <c r="F906" t="s">
        <v>22</v>
      </c>
      <c r="G906" s="2">
        <v>46038</v>
      </c>
      <c r="H906" s="2">
        <v>142858879314</v>
      </c>
      <c r="I906">
        <v>46038</v>
      </c>
      <c r="J906">
        <v>39.92</v>
      </c>
      <c r="K906">
        <v>2.34</v>
      </c>
      <c r="L906">
        <v>37.58</v>
      </c>
      <c r="M906" t="s">
        <v>25584</v>
      </c>
      <c r="N906" t="s">
        <v>30</v>
      </c>
      <c r="O906">
        <v>39.92</v>
      </c>
      <c r="P906" t="s">
        <v>24</v>
      </c>
      <c r="Q906" t="s">
        <v>24</v>
      </c>
      <c r="R906" t="s">
        <v>23818</v>
      </c>
      <c r="S906" t="s">
        <v>25</v>
      </c>
      <c r="T906" t="s">
        <v>26</v>
      </c>
    </row>
    <row r="907" spans="1:20" x14ac:dyDescent="0.3">
      <c r="A907" t="s">
        <v>25585</v>
      </c>
      <c r="B907" t="s">
        <v>19</v>
      </c>
      <c r="C907" t="s">
        <v>11848</v>
      </c>
      <c r="D907" t="s">
        <v>27</v>
      </c>
      <c r="E907" t="s">
        <v>21</v>
      </c>
      <c r="F907" t="s">
        <v>22</v>
      </c>
      <c r="G907" s="2">
        <v>46038</v>
      </c>
      <c r="H907" s="2">
        <v>142858879314</v>
      </c>
      <c r="I907">
        <v>46038</v>
      </c>
      <c r="J907">
        <v>199.95</v>
      </c>
      <c r="K907">
        <v>2.9</v>
      </c>
      <c r="L907">
        <v>197.05</v>
      </c>
      <c r="M907" t="s">
        <v>25586</v>
      </c>
      <c r="N907" t="s">
        <v>23</v>
      </c>
      <c r="O907">
        <v>199.95</v>
      </c>
      <c r="P907" t="s">
        <v>24</v>
      </c>
      <c r="Q907" t="s">
        <v>24</v>
      </c>
      <c r="R907" t="s">
        <v>23818</v>
      </c>
      <c r="S907" t="s">
        <v>25</v>
      </c>
      <c r="T907" t="s">
        <v>26</v>
      </c>
    </row>
    <row r="908" spans="1:20" x14ac:dyDescent="0.3">
      <c r="A908" t="s">
        <v>25587</v>
      </c>
      <c r="B908" t="s">
        <v>19</v>
      </c>
      <c r="C908" t="s">
        <v>18730</v>
      </c>
      <c r="D908" t="s">
        <v>20</v>
      </c>
      <c r="E908" t="s">
        <v>21</v>
      </c>
      <c r="F908" t="s">
        <v>22</v>
      </c>
      <c r="G908" s="2">
        <v>46038</v>
      </c>
      <c r="H908" s="2">
        <v>142858879314</v>
      </c>
      <c r="I908">
        <v>46038</v>
      </c>
      <c r="J908">
        <v>275.22000000000003</v>
      </c>
      <c r="K908">
        <v>3.88</v>
      </c>
      <c r="L908">
        <v>271.33999999999997</v>
      </c>
      <c r="M908" t="s">
        <v>25588</v>
      </c>
      <c r="N908" t="s">
        <v>23</v>
      </c>
      <c r="O908">
        <v>275.22000000000003</v>
      </c>
      <c r="P908" t="s">
        <v>24</v>
      </c>
      <c r="Q908" t="s">
        <v>24</v>
      </c>
      <c r="R908" t="s">
        <v>23818</v>
      </c>
      <c r="S908" t="s">
        <v>25</v>
      </c>
      <c r="T908" t="s">
        <v>26</v>
      </c>
    </row>
    <row r="909" spans="1:20" x14ac:dyDescent="0.3">
      <c r="A909" t="s">
        <v>25589</v>
      </c>
      <c r="B909" t="s">
        <v>19</v>
      </c>
      <c r="C909" t="s">
        <v>10934</v>
      </c>
      <c r="D909" t="s">
        <v>27</v>
      </c>
      <c r="E909" t="s">
        <v>21</v>
      </c>
      <c r="F909" t="s">
        <v>22</v>
      </c>
      <c r="G909" s="2">
        <v>46038</v>
      </c>
      <c r="H909" s="2">
        <v>142858879314</v>
      </c>
      <c r="I909">
        <v>46038</v>
      </c>
      <c r="J909">
        <v>76.41</v>
      </c>
      <c r="K909">
        <v>1.29</v>
      </c>
      <c r="L909">
        <v>75.12</v>
      </c>
      <c r="M909" t="s">
        <v>25590</v>
      </c>
      <c r="N909" t="s">
        <v>23</v>
      </c>
      <c r="O909">
        <v>76.41</v>
      </c>
      <c r="P909" t="s">
        <v>24</v>
      </c>
      <c r="Q909" t="s">
        <v>24</v>
      </c>
      <c r="R909" t="s">
        <v>23818</v>
      </c>
      <c r="S909" t="s">
        <v>25</v>
      </c>
      <c r="T909" t="s">
        <v>26</v>
      </c>
    </row>
    <row r="910" spans="1:20" x14ac:dyDescent="0.3">
      <c r="A910" t="s">
        <v>25591</v>
      </c>
      <c r="B910" t="s">
        <v>28</v>
      </c>
      <c r="C910" t="s">
        <v>21724</v>
      </c>
      <c r="D910" t="s">
        <v>29</v>
      </c>
      <c r="E910" t="s">
        <v>21</v>
      </c>
      <c r="F910" t="s">
        <v>22</v>
      </c>
      <c r="G910" s="2">
        <v>46038</v>
      </c>
      <c r="H910" s="2">
        <v>142858879314</v>
      </c>
      <c r="I910">
        <v>46038</v>
      </c>
      <c r="J910">
        <v>-59.31</v>
      </c>
      <c r="K910">
        <v>0</v>
      </c>
      <c r="L910">
        <v>-59.31</v>
      </c>
      <c r="M910" t="s">
        <v>25592</v>
      </c>
      <c r="N910" t="s">
        <v>30</v>
      </c>
      <c r="O910">
        <v>59.31</v>
      </c>
      <c r="P910" t="s">
        <v>24</v>
      </c>
      <c r="Q910" t="s">
        <v>24</v>
      </c>
      <c r="R910" t="s">
        <v>23818</v>
      </c>
      <c r="S910" t="s">
        <v>25</v>
      </c>
      <c r="T910" t="s">
        <v>26</v>
      </c>
    </row>
    <row r="911" spans="1:20" x14ac:dyDescent="0.3">
      <c r="A911" t="s">
        <v>25593</v>
      </c>
      <c r="B911" t="s">
        <v>19</v>
      </c>
      <c r="C911" t="s">
        <v>21724</v>
      </c>
      <c r="D911" t="s">
        <v>29</v>
      </c>
      <c r="E911" t="s">
        <v>21</v>
      </c>
      <c r="F911" t="s">
        <v>22</v>
      </c>
      <c r="G911" s="2">
        <v>46038</v>
      </c>
      <c r="H911" s="2">
        <v>142858879314</v>
      </c>
      <c r="I911">
        <v>46038</v>
      </c>
      <c r="J911">
        <v>59.31</v>
      </c>
      <c r="K911">
        <v>3.31</v>
      </c>
      <c r="L911">
        <v>56</v>
      </c>
      <c r="M911" t="s">
        <v>25592</v>
      </c>
      <c r="N911" t="s">
        <v>30</v>
      </c>
      <c r="O911">
        <v>59.31</v>
      </c>
      <c r="P911" t="s">
        <v>24</v>
      </c>
      <c r="Q911" t="s">
        <v>24</v>
      </c>
      <c r="R911" t="s">
        <v>23818</v>
      </c>
      <c r="S911" t="s">
        <v>25</v>
      </c>
      <c r="T911" t="s">
        <v>26</v>
      </c>
    </row>
    <row r="912" spans="1:20" x14ac:dyDescent="0.3">
      <c r="A912" t="s">
        <v>25594</v>
      </c>
      <c r="B912" t="s">
        <v>19</v>
      </c>
      <c r="C912" t="s">
        <v>11157</v>
      </c>
      <c r="D912" t="s">
        <v>20</v>
      </c>
      <c r="E912" t="s">
        <v>21</v>
      </c>
      <c r="F912" t="s">
        <v>22</v>
      </c>
      <c r="G912" s="2">
        <v>46038</v>
      </c>
      <c r="H912" s="2">
        <v>142858879314</v>
      </c>
      <c r="I912">
        <v>46038</v>
      </c>
      <c r="J912">
        <v>63.9</v>
      </c>
      <c r="K912">
        <v>1.1299999999999999</v>
      </c>
      <c r="L912">
        <v>62.77</v>
      </c>
      <c r="M912" t="s">
        <v>25595</v>
      </c>
      <c r="N912" t="s">
        <v>23</v>
      </c>
      <c r="O912">
        <v>63.9</v>
      </c>
      <c r="P912" t="s">
        <v>24</v>
      </c>
      <c r="Q912" t="s">
        <v>24</v>
      </c>
      <c r="R912" t="s">
        <v>23818</v>
      </c>
      <c r="S912" t="s">
        <v>25</v>
      </c>
      <c r="T912" t="s">
        <v>26</v>
      </c>
    </row>
    <row r="913" spans="1:20" x14ac:dyDescent="0.3">
      <c r="A913" t="s">
        <v>25596</v>
      </c>
      <c r="B913" t="s">
        <v>24205</v>
      </c>
      <c r="C913" t="s">
        <v>25597</v>
      </c>
      <c r="D913" t="s">
        <v>29</v>
      </c>
      <c r="E913" t="s">
        <v>21</v>
      </c>
      <c r="F913" t="s">
        <v>22</v>
      </c>
      <c r="G913" s="2">
        <v>46038</v>
      </c>
      <c r="H913" s="2">
        <v>142858879314</v>
      </c>
      <c r="I913">
        <v>46035</v>
      </c>
      <c r="J913">
        <v>-56.91</v>
      </c>
      <c r="K913">
        <v>15</v>
      </c>
      <c r="L913">
        <v>-71.91</v>
      </c>
      <c r="M913" t="s">
        <v>25598</v>
      </c>
      <c r="N913" t="s">
        <v>30</v>
      </c>
      <c r="O913">
        <v>56.91</v>
      </c>
      <c r="P913" t="s">
        <v>24</v>
      </c>
      <c r="Q913" t="s">
        <v>24</v>
      </c>
      <c r="R913" t="s">
        <v>23818</v>
      </c>
      <c r="S913" t="s">
        <v>25</v>
      </c>
      <c r="T913" t="s">
        <v>26</v>
      </c>
    </row>
    <row r="914" spans="1:20" x14ac:dyDescent="0.3">
      <c r="A914" t="s">
        <v>25599</v>
      </c>
      <c r="B914" t="s">
        <v>19</v>
      </c>
      <c r="C914" t="s">
        <v>8666</v>
      </c>
      <c r="D914" t="s">
        <v>27</v>
      </c>
      <c r="E914" t="s">
        <v>21</v>
      </c>
      <c r="F914" t="s">
        <v>22</v>
      </c>
      <c r="G914" s="2">
        <v>46038</v>
      </c>
      <c r="H914" s="2">
        <v>142858879314</v>
      </c>
      <c r="I914">
        <v>46038</v>
      </c>
      <c r="J914">
        <v>37.9</v>
      </c>
      <c r="K914">
        <v>0.79</v>
      </c>
      <c r="L914">
        <v>37.11</v>
      </c>
      <c r="M914" t="s">
        <v>25600</v>
      </c>
      <c r="N914" t="s">
        <v>23</v>
      </c>
      <c r="O914">
        <v>37.9</v>
      </c>
      <c r="P914" t="s">
        <v>24</v>
      </c>
      <c r="Q914" t="s">
        <v>24</v>
      </c>
      <c r="R914" t="s">
        <v>23818</v>
      </c>
      <c r="S914" t="s">
        <v>25</v>
      </c>
      <c r="T914" t="s">
        <v>26</v>
      </c>
    </row>
    <row r="915" spans="1:20" x14ac:dyDescent="0.3">
      <c r="A915" t="s">
        <v>25601</v>
      </c>
      <c r="B915" t="s">
        <v>19</v>
      </c>
      <c r="C915" t="s">
        <v>15812</v>
      </c>
      <c r="D915" t="s">
        <v>27</v>
      </c>
      <c r="E915" t="s">
        <v>21</v>
      </c>
      <c r="F915" t="s">
        <v>22</v>
      </c>
      <c r="G915" s="2">
        <v>46038</v>
      </c>
      <c r="H915" s="2">
        <v>142858879314</v>
      </c>
      <c r="I915">
        <v>46038</v>
      </c>
      <c r="J915">
        <v>77.31</v>
      </c>
      <c r="K915">
        <v>1.31</v>
      </c>
      <c r="L915">
        <v>76</v>
      </c>
      <c r="M915" t="s">
        <v>25602</v>
      </c>
      <c r="N915" t="s">
        <v>23</v>
      </c>
      <c r="O915">
        <v>77.31</v>
      </c>
      <c r="P915" t="s">
        <v>24</v>
      </c>
      <c r="Q915" t="s">
        <v>24</v>
      </c>
      <c r="R915" t="s">
        <v>23818</v>
      </c>
      <c r="S915" t="s">
        <v>25</v>
      </c>
      <c r="T915" t="s">
        <v>26</v>
      </c>
    </row>
    <row r="916" spans="1:20" x14ac:dyDescent="0.3">
      <c r="A916" t="s">
        <v>25603</v>
      </c>
      <c r="B916" t="s">
        <v>19</v>
      </c>
      <c r="C916" t="s">
        <v>16194</v>
      </c>
      <c r="D916" t="s">
        <v>20</v>
      </c>
      <c r="E916" t="s">
        <v>21</v>
      </c>
      <c r="F916" t="s">
        <v>22</v>
      </c>
      <c r="G916" s="2">
        <v>46038</v>
      </c>
      <c r="H916" s="2">
        <v>142858879314</v>
      </c>
      <c r="I916">
        <v>46038</v>
      </c>
      <c r="J916">
        <v>223.65</v>
      </c>
      <c r="K916">
        <v>3.21</v>
      </c>
      <c r="L916">
        <v>220.44</v>
      </c>
      <c r="M916" t="s">
        <v>25604</v>
      </c>
      <c r="N916" t="s">
        <v>23</v>
      </c>
      <c r="O916">
        <v>223.65</v>
      </c>
      <c r="P916" t="s">
        <v>24</v>
      </c>
      <c r="Q916" t="s">
        <v>24</v>
      </c>
      <c r="R916" t="s">
        <v>23818</v>
      </c>
      <c r="S916" t="s">
        <v>25</v>
      </c>
      <c r="T916" t="s">
        <v>26</v>
      </c>
    </row>
    <row r="917" spans="1:20" x14ac:dyDescent="0.3">
      <c r="A917" t="s">
        <v>25605</v>
      </c>
      <c r="B917" t="s">
        <v>28</v>
      </c>
      <c r="C917" t="s">
        <v>16455</v>
      </c>
      <c r="D917" t="s">
        <v>27</v>
      </c>
      <c r="E917" t="s">
        <v>21</v>
      </c>
      <c r="F917" t="s">
        <v>22</v>
      </c>
      <c r="G917" s="2">
        <v>46038</v>
      </c>
      <c r="H917" s="2">
        <v>142858879314</v>
      </c>
      <c r="I917">
        <v>46035</v>
      </c>
      <c r="J917">
        <v>-9.7200000000000006</v>
      </c>
      <c r="K917">
        <v>0</v>
      </c>
      <c r="L917">
        <v>-9.7200000000000006</v>
      </c>
      <c r="M917" t="s">
        <v>25606</v>
      </c>
      <c r="N917" t="s">
        <v>23</v>
      </c>
      <c r="O917">
        <v>9.7200000000000006</v>
      </c>
      <c r="P917" t="s">
        <v>24</v>
      </c>
      <c r="Q917" t="s">
        <v>24</v>
      </c>
      <c r="R917" t="s">
        <v>23818</v>
      </c>
      <c r="S917" t="s">
        <v>25</v>
      </c>
      <c r="T917" t="s">
        <v>26</v>
      </c>
    </row>
    <row r="918" spans="1:20" x14ac:dyDescent="0.3">
      <c r="A918" t="s">
        <v>25607</v>
      </c>
      <c r="B918" t="s">
        <v>19</v>
      </c>
      <c r="C918" t="s">
        <v>20510</v>
      </c>
      <c r="D918" t="s">
        <v>29</v>
      </c>
      <c r="E918" t="s">
        <v>21</v>
      </c>
      <c r="F918" t="s">
        <v>22</v>
      </c>
      <c r="G918" s="2">
        <v>46038</v>
      </c>
      <c r="H918" s="2">
        <v>142858879314</v>
      </c>
      <c r="I918">
        <v>46038</v>
      </c>
      <c r="J918">
        <v>37.9</v>
      </c>
      <c r="K918">
        <v>2.2400000000000002</v>
      </c>
      <c r="L918">
        <v>35.659999999999997</v>
      </c>
      <c r="M918" t="s">
        <v>25608</v>
      </c>
      <c r="N918" t="s">
        <v>30</v>
      </c>
      <c r="O918">
        <v>37.9</v>
      </c>
      <c r="P918" t="s">
        <v>24</v>
      </c>
      <c r="Q918" t="s">
        <v>24</v>
      </c>
      <c r="R918" t="s">
        <v>23818</v>
      </c>
      <c r="S918" t="s">
        <v>25</v>
      </c>
      <c r="T918" t="s">
        <v>26</v>
      </c>
    </row>
    <row r="919" spans="1:20" x14ac:dyDescent="0.3">
      <c r="A919" t="s">
        <v>25609</v>
      </c>
      <c r="B919" t="s">
        <v>19</v>
      </c>
      <c r="C919" t="s">
        <v>17118</v>
      </c>
      <c r="D919" t="s">
        <v>20</v>
      </c>
      <c r="E919" t="s">
        <v>21</v>
      </c>
      <c r="F919" t="s">
        <v>22</v>
      </c>
      <c r="G919" s="2">
        <v>46038</v>
      </c>
      <c r="H919" s="2">
        <v>142858879314</v>
      </c>
      <c r="I919">
        <v>46038</v>
      </c>
      <c r="J919">
        <v>47.9</v>
      </c>
      <c r="K919">
        <v>0.92</v>
      </c>
      <c r="L919">
        <v>46.98</v>
      </c>
      <c r="M919" t="s">
        <v>25610</v>
      </c>
      <c r="N919" t="s">
        <v>23</v>
      </c>
      <c r="O919">
        <v>47.9</v>
      </c>
      <c r="P919" t="s">
        <v>24</v>
      </c>
      <c r="Q919" t="s">
        <v>24</v>
      </c>
      <c r="R919" t="s">
        <v>23818</v>
      </c>
      <c r="S919" t="s">
        <v>25</v>
      </c>
      <c r="T919" t="s">
        <v>26</v>
      </c>
    </row>
    <row r="920" spans="1:20" x14ac:dyDescent="0.3">
      <c r="A920" t="s">
        <v>25611</v>
      </c>
      <c r="B920" t="s">
        <v>19</v>
      </c>
      <c r="C920" t="s">
        <v>8371</v>
      </c>
      <c r="D920" t="s">
        <v>20</v>
      </c>
      <c r="E920" t="s">
        <v>21</v>
      </c>
      <c r="F920" t="s">
        <v>22</v>
      </c>
      <c r="G920" s="2">
        <v>46038</v>
      </c>
      <c r="H920" s="2">
        <v>142858879314</v>
      </c>
      <c r="I920">
        <v>46038</v>
      </c>
      <c r="J920">
        <v>92.85</v>
      </c>
      <c r="K920">
        <v>1.51</v>
      </c>
      <c r="L920">
        <v>91.34</v>
      </c>
      <c r="M920" t="s">
        <v>25612</v>
      </c>
      <c r="N920" t="s">
        <v>23</v>
      </c>
      <c r="O920">
        <v>92.85</v>
      </c>
      <c r="P920" t="s">
        <v>24</v>
      </c>
      <c r="Q920" t="s">
        <v>24</v>
      </c>
      <c r="R920" t="s">
        <v>23818</v>
      </c>
      <c r="S920" t="s">
        <v>25</v>
      </c>
      <c r="T920" t="s">
        <v>26</v>
      </c>
    </row>
    <row r="921" spans="1:20" x14ac:dyDescent="0.3">
      <c r="A921" t="s">
        <v>25613</v>
      </c>
      <c r="B921" t="s">
        <v>19</v>
      </c>
      <c r="C921" t="s">
        <v>11584</v>
      </c>
      <c r="D921" t="s">
        <v>27</v>
      </c>
      <c r="E921" t="s">
        <v>21</v>
      </c>
      <c r="F921" t="s">
        <v>22</v>
      </c>
      <c r="G921" s="2">
        <v>46038</v>
      </c>
      <c r="H921" s="2">
        <v>142858879314</v>
      </c>
      <c r="I921">
        <v>46038</v>
      </c>
      <c r="J921">
        <v>64.95</v>
      </c>
      <c r="K921">
        <v>1.1399999999999999</v>
      </c>
      <c r="L921">
        <v>63.81</v>
      </c>
      <c r="M921" t="s">
        <v>25614</v>
      </c>
      <c r="N921" t="s">
        <v>23</v>
      </c>
      <c r="O921">
        <v>64.95</v>
      </c>
      <c r="P921" t="s">
        <v>24</v>
      </c>
      <c r="Q921" t="s">
        <v>24</v>
      </c>
      <c r="R921" t="s">
        <v>23818</v>
      </c>
      <c r="S921" t="s">
        <v>25</v>
      </c>
      <c r="T921" t="s">
        <v>26</v>
      </c>
    </row>
    <row r="922" spans="1:20" x14ac:dyDescent="0.3">
      <c r="A922" t="s">
        <v>25615</v>
      </c>
      <c r="B922" t="s">
        <v>19</v>
      </c>
      <c r="C922" t="s">
        <v>23807</v>
      </c>
      <c r="D922" t="s">
        <v>27</v>
      </c>
      <c r="E922" t="s">
        <v>21</v>
      </c>
      <c r="F922" t="s">
        <v>22</v>
      </c>
      <c r="G922" s="2">
        <v>46038</v>
      </c>
      <c r="H922" s="2">
        <v>142858879314</v>
      </c>
      <c r="I922">
        <v>46038</v>
      </c>
      <c r="J922">
        <v>85.9</v>
      </c>
      <c r="K922">
        <v>1.42</v>
      </c>
      <c r="L922">
        <v>84.48</v>
      </c>
      <c r="M922" t="s">
        <v>25616</v>
      </c>
      <c r="N922" t="s">
        <v>23</v>
      </c>
      <c r="O922">
        <v>85.9</v>
      </c>
      <c r="P922" t="s">
        <v>24</v>
      </c>
      <c r="Q922" t="s">
        <v>24</v>
      </c>
      <c r="R922" t="s">
        <v>23818</v>
      </c>
      <c r="S922" t="s">
        <v>25</v>
      </c>
      <c r="T922" t="s">
        <v>26</v>
      </c>
    </row>
    <row r="923" spans="1:20" x14ac:dyDescent="0.3">
      <c r="A923" t="s">
        <v>25617</v>
      </c>
      <c r="B923" t="s">
        <v>19</v>
      </c>
      <c r="C923" t="s">
        <v>10019</v>
      </c>
      <c r="D923" t="s">
        <v>27</v>
      </c>
      <c r="E923" t="s">
        <v>21</v>
      </c>
      <c r="F923" t="s">
        <v>22</v>
      </c>
      <c r="G923" s="2">
        <v>46038</v>
      </c>
      <c r="H923" s="2">
        <v>142858879314</v>
      </c>
      <c r="I923">
        <v>46038</v>
      </c>
      <c r="J923">
        <v>37.9</v>
      </c>
      <c r="K923">
        <v>0.79</v>
      </c>
      <c r="L923">
        <v>37.11</v>
      </c>
      <c r="M923" t="s">
        <v>25618</v>
      </c>
      <c r="N923" t="s">
        <v>23</v>
      </c>
      <c r="O923">
        <v>37.9</v>
      </c>
      <c r="P923" t="s">
        <v>24</v>
      </c>
      <c r="Q923" t="s">
        <v>24</v>
      </c>
      <c r="R923" t="s">
        <v>23818</v>
      </c>
      <c r="S923" t="s">
        <v>25</v>
      </c>
      <c r="T923" t="s">
        <v>26</v>
      </c>
    </row>
    <row r="924" spans="1:20" x14ac:dyDescent="0.3">
      <c r="A924" t="s">
        <v>25619</v>
      </c>
      <c r="B924" t="s">
        <v>19</v>
      </c>
      <c r="C924" t="s">
        <v>13096</v>
      </c>
      <c r="D924" t="s">
        <v>27</v>
      </c>
      <c r="E924" t="s">
        <v>21</v>
      </c>
      <c r="F924" t="s">
        <v>22</v>
      </c>
      <c r="G924" s="2">
        <v>46038</v>
      </c>
      <c r="H924" s="2">
        <v>142858879314</v>
      </c>
      <c r="I924">
        <v>46038</v>
      </c>
      <c r="J924">
        <v>262.75</v>
      </c>
      <c r="K924">
        <v>3.72</v>
      </c>
      <c r="L924">
        <v>259.02999999999997</v>
      </c>
      <c r="M924" t="s">
        <v>25620</v>
      </c>
      <c r="N924" t="s">
        <v>23</v>
      </c>
      <c r="O924">
        <v>262.75</v>
      </c>
      <c r="P924" t="s">
        <v>24</v>
      </c>
      <c r="Q924" t="s">
        <v>24</v>
      </c>
      <c r="R924" t="s">
        <v>23818</v>
      </c>
      <c r="S924" t="s">
        <v>25</v>
      </c>
      <c r="T924" t="s">
        <v>26</v>
      </c>
    </row>
    <row r="925" spans="1:20" x14ac:dyDescent="0.3">
      <c r="A925" t="s">
        <v>25621</v>
      </c>
      <c r="B925" t="s">
        <v>28</v>
      </c>
      <c r="C925" t="s">
        <v>394</v>
      </c>
      <c r="D925" t="s">
        <v>20</v>
      </c>
      <c r="E925" t="s">
        <v>21</v>
      </c>
      <c r="F925" t="s">
        <v>22</v>
      </c>
      <c r="G925" s="2">
        <v>46038</v>
      </c>
      <c r="H925" s="2">
        <v>142858879314</v>
      </c>
      <c r="I925">
        <v>46035</v>
      </c>
      <c r="J925">
        <v>-86.3</v>
      </c>
      <c r="K925">
        <v>0</v>
      </c>
      <c r="L925">
        <v>-86.3</v>
      </c>
      <c r="M925" t="s">
        <v>395</v>
      </c>
      <c r="N925" t="s">
        <v>23</v>
      </c>
      <c r="O925">
        <v>86.3</v>
      </c>
      <c r="P925" t="s">
        <v>24</v>
      </c>
      <c r="Q925" t="s">
        <v>24</v>
      </c>
      <c r="R925" t="s">
        <v>23818</v>
      </c>
      <c r="S925" t="s">
        <v>25</v>
      </c>
      <c r="T925" t="s">
        <v>26</v>
      </c>
    </row>
    <row r="926" spans="1:20" x14ac:dyDescent="0.3">
      <c r="A926" t="s">
        <v>25622</v>
      </c>
      <c r="B926" t="s">
        <v>19</v>
      </c>
      <c r="C926" t="s">
        <v>9337</v>
      </c>
      <c r="D926" t="s">
        <v>27</v>
      </c>
      <c r="E926" t="s">
        <v>21</v>
      </c>
      <c r="F926" t="s">
        <v>22</v>
      </c>
      <c r="G926" s="2">
        <v>46038</v>
      </c>
      <c r="H926" s="2">
        <v>142858879314</v>
      </c>
      <c r="I926">
        <v>46038</v>
      </c>
      <c r="J926">
        <v>84.9</v>
      </c>
      <c r="K926">
        <v>1.4</v>
      </c>
      <c r="L926">
        <v>83.5</v>
      </c>
      <c r="M926" t="s">
        <v>25623</v>
      </c>
      <c r="N926" t="s">
        <v>23</v>
      </c>
      <c r="O926">
        <v>84.9</v>
      </c>
      <c r="P926" t="s">
        <v>24</v>
      </c>
      <c r="Q926" t="s">
        <v>24</v>
      </c>
      <c r="R926" t="s">
        <v>23818</v>
      </c>
      <c r="S926" t="s">
        <v>25</v>
      </c>
      <c r="T926" t="s">
        <v>26</v>
      </c>
    </row>
    <row r="927" spans="1:20" x14ac:dyDescent="0.3">
      <c r="A927" t="s">
        <v>25624</v>
      </c>
      <c r="B927" t="s">
        <v>19</v>
      </c>
      <c r="C927" t="s">
        <v>9059</v>
      </c>
      <c r="D927" t="s">
        <v>20</v>
      </c>
      <c r="E927" t="s">
        <v>21</v>
      </c>
      <c r="F927" t="s">
        <v>22</v>
      </c>
      <c r="G927" s="2">
        <v>46038</v>
      </c>
      <c r="H927" s="2">
        <v>142858879314</v>
      </c>
      <c r="I927">
        <v>46038</v>
      </c>
      <c r="J927">
        <v>64.95</v>
      </c>
      <c r="K927">
        <v>1.1399999999999999</v>
      </c>
      <c r="L927">
        <v>63.81</v>
      </c>
      <c r="M927" t="s">
        <v>24903</v>
      </c>
      <c r="N927" t="s">
        <v>23</v>
      </c>
      <c r="O927">
        <v>64.95</v>
      </c>
      <c r="P927" t="s">
        <v>24</v>
      </c>
      <c r="Q927" t="s">
        <v>24</v>
      </c>
      <c r="R927" t="s">
        <v>23818</v>
      </c>
      <c r="S927" t="s">
        <v>25</v>
      </c>
      <c r="T927" t="s">
        <v>26</v>
      </c>
    </row>
    <row r="928" spans="1:20" x14ac:dyDescent="0.3">
      <c r="A928" t="s">
        <v>25625</v>
      </c>
      <c r="B928" t="s">
        <v>19</v>
      </c>
      <c r="C928" t="s">
        <v>12332</v>
      </c>
      <c r="D928" t="s">
        <v>20</v>
      </c>
      <c r="E928" t="s">
        <v>21</v>
      </c>
      <c r="F928" t="s">
        <v>22</v>
      </c>
      <c r="G928" s="2">
        <v>46038</v>
      </c>
      <c r="H928" s="2">
        <v>142858879314</v>
      </c>
      <c r="I928">
        <v>46038</v>
      </c>
      <c r="J928">
        <v>330.75</v>
      </c>
      <c r="K928">
        <v>4.5999999999999996</v>
      </c>
      <c r="L928">
        <v>326.14999999999998</v>
      </c>
      <c r="M928" t="s">
        <v>25626</v>
      </c>
      <c r="N928" t="s">
        <v>23</v>
      </c>
      <c r="O928">
        <v>330.75</v>
      </c>
      <c r="P928" t="s">
        <v>24</v>
      </c>
      <c r="Q928" t="s">
        <v>24</v>
      </c>
      <c r="R928" t="s">
        <v>23818</v>
      </c>
      <c r="S928" t="s">
        <v>25</v>
      </c>
      <c r="T928" t="s">
        <v>26</v>
      </c>
    </row>
    <row r="929" spans="1:20" x14ac:dyDescent="0.3">
      <c r="A929" t="s">
        <v>25627</v>
      </c>
      <c r="B929" t="s">
        <v>19</v>
      </c>
      <c r="C929" t="s">
        <v>10668</v>
      </c>
      <c r="D929" t="s">
        <v>20</v>
      </c>
      <c r="E929" t="s">
        <v>21</v>
      </c>
      <c r="F929" t="s">
        <v>22</v>
      </c>
      <c r="G929" s="2">
        <v>46038</v>
      </c>
      <c r="H929" s="2">
        <v>142858879314</v>
      </c>
      <c r="I929">
        <v>46038</v>
      </c>
      <c r="J929">
        <v>24.9</v>
      </c>
      <c r="K929">
        <v>0.62</v>
      </c>
      <c r="L929">
        <v>24.28</v>
      </c>
      <c r="M929" t="s">
        <v>25628</v>
      </c>
      <c r="N929" t="s">
        <v>23</v>
      </c>
      <c r="O929">
        <v>24.9</v>
      </c>
      <c r="P929" t="s">
        <v>24</v>
      </c>
      <c r="Q929" t="s">
        <v>24</v>
      </c>
      <c r="R929" t="s">
        <v>23818</v>
      </c>
      <c r="S929" t="s">
        <v>25</v>
      </c>
      <c r="T929" t="s">
        <v>26</v>
      </c>
    </row>
    <row r="930" spans="1:20" x14ac:dyDescent="0.3">
      <c r="A930" t="s">
        <v>25629</v>
      </c>
      <c r="B930" t="s">
        <v>19</v>
      </c>
      <c r="C930" t="s">
        <v>16933</v>
      </c>
      <c r="D930" t="s">
        <v>20</v>
      </c>
      <c r="E930" t="s">
        <v>21</v>
      </c>
      <c r="F930" t="s">
        <v>22</v>
      </c>
      <c r="G930" s="2">
        <v>46038</v>
      </c>
      <c r="H930" s="2">
        <v>142858879314</v>
      </c>
      <c r="I930">
        <v>46038</v>
      </c>
      <c r="J930">
        <v>63.9</v>
      </c>
      <c r="K930">
        <v>1.1299999999999999</v>
      </c>
      <c r="L930">
        <v>62.77</v>
      </c>
      <c r="M930" t="s">
        <v>25630</v>
      </c>
      <c r="N930" t="s">
        <v>23</v>
      </c>
      <c r="O930">
        <v>63.9</v>
      </c>
      <c r="P930" t="s">
        <v>24</v>
      </c>
      <c r="Q930" t="s">
        <v>24</v>
      </c>
      <c r="R930" t="s">
        <v>23818</v>
      </c>
      <c r="S930" t="s">
        <v>25</v>
      </c>
      <c r="T930" t="s">
        <v>26</v>
      </c>
    </row>
    <row r="931" spans="1:20" x14ac:dyDescent="0.3">
      <c r="A931" t="s">
        <v>25631</v>
      </c>
      <c r="B931" t="s">
        <v>19</v>
      </c>
      <c r="C931" t="s">
        <v>19593</v>
      </c>
      <c r="D931" t="s">
        <v>20</v>
      </c>
      <c r="E931" t="s">
        <v>21</v>
      </c>
      <c r="F931" t="s">
        <v>22</v>
      </c>
      <c r="G931" s="2">
        <v>46038</v>
      </c>
      <c r="H931" s="2">
        <v>142858879314</v>
      </c>
      <c r="I931">
        <v>46037</v>
      </c>
      <c r="J931">
        <v>29.9</v>
      </c>
      <c r="K931">
        <v>0.69</v>
      </c>
      <c r="L931">
        <v>29.21</v>
      </c>
      <c r="M931" t="s">
        <v>25632</v>
      </c>
      <c r="N931" t="s">
        <v>23</v>
      </c>
      <c r="O931">
        <v>29.9</v>
      </c>
      <c r="P931" t="s">
        <v>24</v>
      </c>
      <c r="Q931" t="s">
        <v>24</v>
      </c>
      <c r="R931" t="s">
        <v>23818</v>
      </c>
      <c r="S931" t="s">
        <v>25</v>
      </c>
      <c r="T931" t="s">
        <v>26</v>
      </c>
    </row>
    <row r="932" spans="1:20" x14ac:dyDescent="0.3">
      <c r="A932" t="s">
        <v>25633</v>
      </c>
      <c r="B932" t="s">
        <v>19</v>
      </c>
      <c r="C932" t="s">
        <v>20949</v>
      </c>
      <c r="D932" t="s">
        <v>20</v>
      </c>
      <c r="E932" t="s">
        <v>21</v>
      </c>
      <c r="F932" t="s">
        <v>22</v>
      </c>
      <c r="G932" s="2">
        <v>46038</v>
      </c>
      <c r="H932" s="2">
        <v>142858879314</v>
      </c>
      <c r="I932">
        <v>46037</v>
      </c>
      <c r="J932">
        <v>26.16</v>
      </c>
      <c r="K932">
        <v>0.64</v>
      </c>
      <c r="L932">
        <v>25.52</v>
      </c>
      <c r="M932" t="s">
        <v>25634</v>
      </c>
      <c r="N932" t="s">
        <v>23</v>
      </c>
      <c r="O932">
        <v>26.16</v>
      </c>
      <c r="P932" t="s">
        <v>24</v>
      </c>
      <c r="Q932" t="s">
        <v>24</v>
      </c>
      <c r="R932" t="s">
        <v>23818</v>
      </c>
      <c r="S932" t="s">
        <v>25</v>
      </c>
      <c r="T932" t="s">
        <v>26</v>
      </c>
    </row>
    <row r="933" spans="1:20" x14ac:dyDescent="0.3">
      <c r="A933" t="s">
        <v>25635</v>
      </c>
      <c r="B933" t="s">
        <v>19</v>
      </c>
      <c r="C933" t="s">
        <v>21246</v>
      </c>
      <c r="D933" t="s">
        <v>27</v>
      </c>
      <c r="E933" t="s">
        <v>21</v>
      </c>
      <c r="F933" t="s">
        <v>22</v>
      </c>
      <c r="G933" s="2">
        <v>46038</v>
      </c>
      <c r="H933" s="2">
        <v>142858879314</v>
      </c>
      <c r="I933">
        <v>46037</v>
      </c>
      <c r="J933">
        <v>99.59</v>
      </c>
      <c r="K933">
        <v>1.59</v>
      </c>
      <c r="L933">
        <v>98</v>
      </c>
      <c r="M933" t="s">
        <v>25636</v>
      </c>
      <c r="N933" t="s">
        <v>23</v>
      </c>
      <c r="O933">
        <v>99.59</v>
      </c>
      <c r="P933" t="s">
        <v>24</v>
      </c>
      <c r="Q933" t="s">
        <v>24</v>
      </c>
      <c r="R933" t="s">
        <v>23818</v>
      </c>
      <c r="S933" t="s">
        <v>25</v>
      </c>
      <c r="T933" t="s">
        <v>26</v>
      </c>
    </row>
    <row r="934" spans="1:20" x14ac:dyDescent="0.3">
      <c r="A934" t="s">
        <v>25637</v>
      </c>
      <c r="B934" t="s">
        <v>19</v>
      </c>
      <c r="C934" t="s">
        <v>9573</v>
      </c>
      <c r="D934" t="s">
        <v>27</v>
      </c>
      <c r="E934" t="s">
        <v>21</v>
      </c>
      <c r="F934" t="s">
        <v>22</v>
      </c>
      <c r="G934" s="2">
        <v>46038</v>
      </c>
      <c r="H934" s="2">
        <v>142858879314</v>
      </c>
      <c r="I934">
        <v>46037</v>
      </c>
      <c r="J934">
        <v>151.55000000000001</v>
      </c>
      <c r="K934">
        <v>2.27</v>
      </c>
      <c r="L934">
        <v>149.28</v>
      </c>
      <c r="M934" t="s">
        <v>25638</v>
      </c>
      <c r="N934" t="s">
        <v>23</v>
      </c>
      <c r="O934">
        <v>151.55000000000001</v>
      </c>
      <c r="P934" t="s">
        <v>24</v>
      </c>
      <c r="Q934" t="s">
        <v>24</v>
      </c>
      <c r="R934" t="s">
        <v>23818</v>
      </c>
      <c r="S934" t="s">
        <v>25</v>
      </c>
      <c r="T934" t="s">
        <v>26</v>
      </c>
    </row>
    <row r="935" spans="1:20" x14ac:dyDescent="0.3">
      <c r="A935" t="s">
        <v>25639</v>
      </c>
      <c r="B935" t="s">
        <v>19</v>
      </c>
      <c r="C935" t="s">
        <v>12052</v>
      </c>
      <c r="D935" t="s">
        <v>20</v>
      </c>
      <c r="E935" t="s">
        <v>21</v>
      </c>
      <c r="F935" t="s">
        <v>22</v>
      </c>
      <c r="G935" s="2">
        <v>46038</v>
      </c>
      <c r="H935" s="2">
        <v>142858879314</v>
      </c>
      <c r="I935">
        <v>46037</v>
      </c>
      <c r="J935">
        <v>46.85</v>
      </c>
      <c r="K935">
        <v>0.91</v>
      </c>
      <c r="L935">
        <v>45.94</v>
      </c>
      <c r="M935" t="s">
        <v>25640</v>
      </c>
      <c r="N935" t="s">
        <v>23</v>
      </c>
      <c r="O935">
        <v>46.85</v>
      </c>
      <c r="P935" t="s">
        <v>24</v>
      </c>
      <c r="Q935" t="s">
        <v>24</v>
      </c>
      <c r="R935" t="s">
        <v>23818</v>
      </c>
      <c r="S935" t="s">
        <v>25</v>
      </c>
      <c r="T935" t="s">
        <v>26</v>
      </c>
    </row>
    <row r="936" spans="1:20" x14ac:dyDescent="0.3">
      <c r="A936" t="s">
        <v>25641</v>
      </c>
      <c r="B936" t="s">
        <v>19</v>
      </c>
      <c r="C936" t="s">
        <v>11286</v>
      </c>
      <c r="D936" t="s">
        <v>20</v>
      </c>
      <c r="E936" t="s">
        <v>21</v>
      </c>
      <c r="F936" t="s">
        <v>22</v>
      </c>
      <c r="G936" s="2">
        <v>46038</v>
      </c>
      <c r="H936" s="2">
        <v>142858879314</v>
      </c>
      <c r="I936">
        <v>46037</v>
      </c>
      <c r="J936">
        <v>47.9</v>
      </c>
      <c r="K936">
        <v>0.92</v>
      </c>
      <c r="L936">
        <v>46.98</v>
      </c>
      <c r="M936" t="s">
        <v>25642</v>
      </c>
      <c r="N936" t="s">
        <v>23</v>
      </c>
      <c r="O936">
        <v>47.9</v>
      </c>
      <c r="P936" t="s">
        <v>24</v>
      </c>
      <c r="Q936" t="s">
        <v>24</v>
      </c>
      <c r="R936" t="s">
        <v>23818</v>
      </c>
      <c r="S936" t="s">
        <v>25</v>
      </c>
      <c r="T936" t="s">
        <v>26</v>
      </c>
    </row>
    <row r="937" spans="1:20" x14ac:dyDescent="0.3">
      <c r="A937" t="s">
        <v>25643</v>
      </c>
      <c r="B937" t="s">
        <v>19</v>
      </c>
      <c r="C937" t="s">
        <v>10561</v>
      </c>
      <c r="D937" t="s">
        <v>20</v>
      </c>
      <c r="E937" t="s">
        <v>21</v>
      </c>
      <c r="F937" t="s">
        <v>22</v>
      </c>
      <c r="G937" s="2">
        <v>46038</v>
      </c>
      <c r="H937" s="2">
        <v>142858879314</v>
      </c>
      <c r="I937">
        <v>46037</v>
      </c>
      <c r="J937">
        <v>31.9</v>
      </c>
      <c r="K937">
        <v>0.71</v>
      </c>
      <c r="L937">
        <v>31.19</v>
      </c>
      <c r="M937" t="s">
        <v>25644</v>
      </c>
      <c r="N937" t="s">
        <v>23</v>
      </c>
      <c r="O937">
        <v>31.9</v>
      </c>
      <c r="P937" t="s">
        <v>24</v>
      </c>
      <c r="Q937" t="s">
        <v>24</v>
      </c>
      <c r="R937" t="s">
        <v>23818</v>
      </c>
      <c r="S937" t="s">
        <v>25</v>
      </c>
      <c r="T937" t="s">
        <v>26</v>
      </c>
    </row>
    <row r="938" spans="1:20" x14ac:dyDescent="0.3">
      <c r="A938" t="s">
        <v>25645</v>
      </c>
      <c r="B938" t="s">
        <v>19</v>
      </c>
      <c r="C938" t="s">
        <v>19324</v>
      </c>
      <c r="D938" t="s">
        <v>27</v>
      </c>
      <c r="E938" t="s">
        <v>21</v>
      </c>
      <c r="F938" t="s">
        <v>22</v>
      </c>
      <c r="G938" s="2">
        <v>46038</v>
      </c>
      <c r="H938" s="2">
        <v>142858879314</v>
      </c>
      <c r="I938">
        <v>46037</v>
      </c>
      <c r="J938">
        <v>52.9</v>
      </c>
      <c r="K938">
        <v>0.99</v>
      </c>
      <c r="L938">
        <v>51.91</v>
      </c>
      <c r="M938" t="s">
        <v>25646</v>
      </c>
      <c r="N938" t="s">
        <v>23</v>
      </c>
      <c r="O938">
        <v>52.9</v>
      </c>
      <c r="P938" t="s">
        <v>24</v>
      </c>
      <c r="Q938" t="s">
        <v>24</v>
      </c>
      <c r="R938" t="s">
        <v>23818</v>
      </c>
      <c r="S938" t="s">
        <v>25</v>
      </c>
      <c r="T938" t="s">
        <v>26</v>
      </c>
    </row>
    <row r="939" spans="1:20" x14ac:dyDescent="0.3">
      <c r="A939" t="s">
        <v>25647</v>
      </c>
      <c r="B939" t="s">
        <v>19</v>
      </c>
      <c r="C939" t="s">
        <v>9588</v>
      </c>
      <c r="D939" t="s">
        <v>20</v>
      </c>
      <c r="E939" t="s">
        <v>21</v>
      </c>
      <c r="F939" t="s">
        <v>22</v>
      </c>
      <c r="G939" s="2">
        <v>46038</v>
      </c>
      <c r="H939" s="2">
        <v>142858879314</v>
      </c>
      <c r="I939">
        <v>46037</v>
      </c>
      <c r="J939">
        <v>84.47</v>
      </c>
      <c r="K939">
        <v>1.4</v>
      </c>
      <c r="L939">
        <v>83.07</v>
      </c>
      <c r="M939" t="s">
        <v>25648</v>
      </c>
      <c r="N939" t="s">
        <v>23</v>
      </c>
      <c r="O939">
        <v>84.47</v>
      </c>
      <c r="P939" t="s">
        <v>24</v>
      </c>
      <c r="Q939" t="s">
        <v>24</v>
      </c>
      <c r="R939" t="s">
        <v>23818</v>
      </c>
      <c r="S939" t="s">
        <v>25</v>
      </c>
      <c r="T939" t="s">
        <v>26</v>
      </c>
    </row>
    <row r="940" spans="1:20" x14ac:dyDescent="0.3">
      <c r="A940" t="s">
        <v>25649</v>
      </c>
      <c r="B940" t="s">
        <v>19</v>
      </c>
      <c r="C940" t="s">
        <v>17159</v>
      </c>
      <c r="D940" t="s">
        <v>27</v>
      </c>
      <c r="E940" t="s">
        <v>21</v>
      </c>
      <c r="F940" t="s">
        <v>22</v>
      </c>
      <c r="G940" s="2">
        <v>46038</v>
      </c>
      <c r="H940" s="2">
        <v>142858879314</v>
      </c>
      <c r="I940">
        <v>46037</v>
      </c>
      <c r="J940">
        <v>95.22</v>
      </c>
      <c r="K940">
        <v>1.54</v>
      </c>
      <c r="L940">
        <v>93.68</v>
      </c>
      <c r="M940" t="s">
        <v>25650</v>
      </c>
      <c r="N940" t="s">
        <v>23</v>
      </c>
      <c r="O940">
        <v>95.22</v>
      </c>
      <c r="P940" t="s">
        <v>24</v>
      </c>
      <c r="Q940" t="s">
        <v>24</v>
      </c>
      <c r="R940" t="s">
        <v>23818</v>
      </c>
      <c r="S940" t="s">
        <v>25</v>
      </c>
      <c r="T940" t="s">
        <v>26</v>
      </c>
    </row>
    <row r="941" spans="1:20" x14ac:dyDescent="0.3">
      <c r="A941" t="s">
        <v>25651</v>
      </c>
      <c r="B941" t="s">
        <v>19</v>
      </c>
      <c r="C941" t="s">
        <v>23539</v>
      </c>
      <c r="D941" t="s">
        <v>20</v>
      </c>
      <c r="E941" t="s">
        <v>21</v>
      </c>
      <c r="F941" t="s">
        <v>22</v>
      </c>
      <c r="G941" s="2">
        <v>46038</v>
      </c>
      <c r="H941" s="2">
        <v>142858879314</v>
      </c>
      <c r="I941">
        <v>46037</v>
      </c>
      <c r="J941">
        <v>106.11</v>
      </c>
      <c r="K941">
        <v>1.68</v>
      </c>
      <c r="L941">
        <v>104.43</v>
      </c>
      <c r="M941" t="s">
        <v>25320</v>
      </c>
      <c r="N941" t="s">
        <v>23</v>
      </c>
      <c r="O941">
        <v>106.11</v>
      </c>
      <c r="P941" t="s">
        <v>24</v>
      </c>
      <c r="Q941" t="s">
        <v>24</v>
      </c>
      <c r="R941" t="s">
        <v>23818</v>
      </c>
      <c r="S941" t="s">
        <v>25</v>
      </c>
      <c r="T941" t="s">
        <v>26</v>
      </c>
    </row>
    <row r="942" spans="1:20" x14ac:dyDescent="0.3">
      <c r="A942" t="s">
        <v>25652</v>
      </c>
      <c r="B942" t="s">
        <v>19</v>
      </c>
      <c r="C942" t="s">
        <v>23028</v>
      </c>
      <c r="D942" t="s">
        <v>20</v>
      </c>
      <c r="E942" t="s">
        <v>21</v>
      </c>
      <c r="F942" t="s">
        <v>22</v>
      </c>
      <c r="G942" s="2">
        <v>46038</v>
      </c>
      <c r="H942" s="2">
        <v>142858879314</v>
      </c>
      <c r="I942">
        <v>46037</v>
      </c>
      <c r="J942">
        <v>84.95</v>
      </c>
      <c r="K942">
        <v>1.4</v>
      </c>
      <c r="L942">
        <v>83.55</v>
      </c>
      <c r="M942" t="s">
        <v>25653</v>
      </c>
      <c r="N942" t="s">
        <v>23</v>
      </c>
      <c r="O942">
        <v>84.95</v>
      </c>
      <c r="P942" t="s">
        <v>24</v>
      </c>
      <c r="Q942" t="s">
        <v>24</v>
      </c>
      <c r="R942" t="s">
        <v>23818</v>
      </c>
      <c r="S942" t="s">
        <v>25</v>
      </c>
      <c r="T942" t="s">
        <v>26</v>
      </c>
    </row>
    <row r="943" spans="1:20" x14ac:dyDescent="0.3">
      <c r="A943" t="s">
        <v>25654</v>
      </c>
      <c r="B943" t="s">
        <v>19</v>
      </c>
      <c r="C943" t="s">
        <v>22066</v>
      </c>
      <c r="D943" t="s">
        <v>27</v>
      </c>
      <c r="E943" t="s">
        <v>21</v>
      </c>
      <c r="F943" t="s">
        <v>22</v>
      </c>
      <c r="G943" s="2">
        <v>46038</v>
      </c>
      <c r="H943" s="2">
        <v>142858879314</v>
      </c>
      <c r="I943">
        <v>46037</v>
      </c>
      <c r="J943">
        <v>31.9</v>
      </c>
      <c r="K943">
        <v>0.71</v>
      </c>
      <c r="L943">
        <v>31.19</v>
      </c>
      <c r="M943" t="s">
        <v>25655</v>
      </c>
      <c r="N943" t="s">
        <v>23</v>
      </c>
      <c r="O943">
        <v>31.9</v>
      </c>
      <c r="P943" t="s">
        <v>24</v>
      </c>
      <c r="Q943" t="s">
        <v>24</v>
      </c>
      <c r="R943" t="s">
        <v>23818</v>
      </c>
      <c r="S943" t="s">
        <v>25</v>
      </c>
      <c r="T943" t="s">
        <v>26</v>
      </c>
    </row>
    <row r="944" spans="1:20" x14ac:dyDescent="0.3">
      <c r="A944" t="s">
        <v>25656</v>
      </c>
      <c r="B944" t="s">
        <v>19</v>
      </c>
      <c r="C944" t="s">
        <v>23282</v>
      </c>
      <c r="D944" t="s">
        <v>20</v>
      </c>
      <c r="E944" t="s">
        <v>21</v>
      </c>
      <c r="F944" t="s">
        <v>22</v>
      </c>
      <c r="G944" s="2">
        <v>46038</v>
      </c>
      <c r="H944" s="2">
        <v>142858879314</v>
      </c>
      <c r="I944">
        <v>46037</v>
      </c>
      <c r="J944">
        <v>59.85</v>
      </c>
      <c r="K944">
        <v>1.08</v>
      </c>
      <c r="L944">
        <v>58.77</v>
      </c>
      <c r="M944" t="s">
        <v>25657</v>
      </c>
      <c r="N944" t="s">
        <v>23</v>
      </c>
      <c r="O944">
        <v>59.85</v>
      </c>
      <c r="P944" t="s">
        <v>24</v>
      </c>
      <c r="Q944" t="s">
        <v>24</v>
      </c>
      <c r="R944" t="s">
        <v>23818</v>
      </c>
      <c r="S944" t="s">
        <v>25</v>
      </c>
      <c r="T944" t="s">
        <v>26</v>
      </c>
    </row>
    <row r="945" spans="1:20" x14ac:dyDescent="0.3">
      <c r="A945" t="s">
        <v>25658</v>
      </c>
      <c r="B945" t="s">
        <v>19</v>
      </c>
      <c r="C945" t="s">
        <v>15774</v>
      </c>
      <c r="D945" t="s">
        <v>27</v>
      </c>
      <c r="E945" t="s">
        <v>21</v>
      </c>
      <c r="F945" t="s">
        <v>22</v>
      </c>
      <c r="G945" s="2">
        <v>46038</v>
      </c>
      <c r="H945" s="2">
        <v>142858879314</v>
      </c>
      <c r="I945">
        <v>46037</v>
      </c>
      <c r="J945">
        <v>98.85</v>
      </c>
      <c r="K945">
        <v>1.59</v>
      </c>
      <c r="L945">
        <v>97.26</v>
      </c>
      <c r="M945" t="s">
        <v>25659</v>
      </c>
      <c r="N945" t="s">
        <v>23</v>
      </c>
      <c r="O945">
        <v>98.85</v>
      </c>
      <c r="P945" t="s">
        <v>24</v>
      </c>
      <c r="Q945" t="s">
        <v>24</v>
      </c>
      <c r="R945" t="s">
        <v>23818</v>
      </c>
      <c r="S945" t="s">
        <v>25</v>
      </c>
      <c r="T945" t="s">
        <v>26</v>
      </c>
    </row>
    <row r="946" spans="1:20" x14ac:dyDescent="0.3">
      <c r="A946" t="s">
        <v>25660</v>
      </c>
      <c r="B946" t="s">
        <v>19</v>
      </c>
      <c r="C946" t="s">
        <v>9138</v>
      </c>
      <c r="D946" t="s">
        <v>27</v>
      </c>
      <c r="E946" t="s">
        <v>21</v>
      </c>
      <c r="F946" t="s">
        <v>22</v>
      </c>
      <c r="G946" s="2">
        <v>46038</v>
      </c>
      <c r="H946" s="2">
        <v>142858879314</v>
      </c>
      <c r="I946">
        <v>46037</v>
      </c>
      <c r="J946">
        <v>67.95</v>
      </c>
      <c r="K946">
        <v>1.18</v>
      </c>
      <c r="L946">
        <v>66.77</v>
      </c>
      <c r="M946" t="s">
        <v>25661</v>
      </c>
      <c r="N946" t="s">
        <v>23</v>
      </c>
      <c r="O946">
        <v>67.95</v>
      </c>
      <c r="P946" t="s">
        <v>24</v>
      </c>
      <c r="Q946" t="s">
        <v>24</v>
      </c>
      <c r="R946" t="s">
        <v>23818</v>
      </c>
      <c r="S946" t="s">
        <v>25</v>
      </c>
      <c r="T946" t="s">
        <v>26</v>
      </c>
    </row>
    <row r="947" spans="1:20" x14ac:dyDescent="0.3">
      <c r="A947" t="s">
        <v>25662</v>
      </c>
      <c r="B947" t="s">
        <v>19</v>
      </c>
      <c r="C947" t="s">
        <v>19200</v>
      </c>
      <c r="D947" t="s">
        <v>20</v>
      </c>
      <c r="E947" t="s">
        <v>21</v>
      </c>
      <c r="F947" t="s">
        <v>22</v>
      </c>
      <c r="G947" s="2">
        <v>46038</v>
      </c>
      <c r="H947" s="2">
        <v>142858879314</v>
      </c>
      <c r="I947">
        <v>46037</v>
      </c>
      <c r="J947">
        <v>59.85</v>
      </c>
      <c r="K947">
        <v>1.08</v>
      </c>
      <c r="L947">
        <v>58.77</v>
      </c>
      <c r="M947" t="s">
        <v>25663</v>
      </c>
      <c r="N947" t="s">
        <v>23</v>
      </c>
      <c r="O947">
        <v>59.85</v>
      </c>
      <c r="P947" t="s">
        <v>24</v>
      </c>
      <c r="Q947" t="s">
        <v>24</v>
      </c>
      <c r="R947" t="s">
        <v>23818</v>
      </c>
      <c r="S947" t="s">
        <v>25</v>
      </c>
      <c r="T947" t="s">
        <v>26</v>
      </c>
    </row>
    <row r="948" spans="1:20" x14ac:dyDescent="0.3">
      <c r="A948" t="s">
        <v>25664</v>
      </c>
      <c r="B948" t="s">
        <v>19</v>
      </c>
      <c r="C948" t="s">
        <v>14038</v>
      </c>
      <c r="D948" t="s">
        <v>20</v>
      </c>
      <c r="E948" t="s">
        <v>21</v>
      </c>
      <c r="F948" t="s">
        <v>22</v>
      </c>
      <c r="G948" s="2">
        <v>46038</v>
      </c>
      <c r="H948" s="2">
        <v>142858879314</v>
      </c>
      <c r="I948">
        <v>46037</v>
      </c>
      <c r="J948">
        <v>47.16</v>
      </c>
      <c r="K948">
        <v>0.91</v>
      </c>
      <c r="L948">
        <v>46.25</v>
      </c>
      <c r="M948" t="s">
        <v>25665</v>
      </c>
      <c r="N948" t="s">
        <v>23</v>
      </c>
      <c r="O948">
        <v>47.16</v>
      </c>
      <c r="P948" t="s">
        <v>24</v>
      </c>
      <c r="Q948" t="s">
        <v>24</v>
      </c>
      <c r="R948" t="s">
        <v>23818</v>
      </c>
      <c r="S948" t="s">
        <v>25</v>
      </c>
      <c r="T948" t="s">
        <v>26</v>
      </c>
    </row>
    <row r="949" spans="1:20" x14ac:dyDescent="0.3">
      <c r="A949" t="s">
        <v>25666</v>
      </c>
      <c r="B949" t="s">
        <v>19</v>
      </c>
      <c r="C949" t="s">
        <v>8709</v>
      </c>
      <c r="D949" t="s">
        <v>27</v>
      </c>
      <c r="E949" t="s">
        <v>21</v>
      </c>
      <c r="F949" t="s">
        <v>22</v>
      </c>
      <c r="G949" s="2">
        <v>46038</v>
      </c>
      <c r="H949" s="2">
        <v>142858879314</v>
      </c>
      <c r="I949">
        <v>46037</v>
      </c>
      <c r="J949">
        <v>99.95</v>
      </c>
      <c r="K949">
        <v>1.6</v>
      </c>
      <c r="L949">
        <v>98.35</v>
      </c>
      <c r="M949" t="s">
        <v>25667</v>
      </c>
      <c r="N949" t="s">
        <v>23</v>
      </c>
      <c r="O949">
        <v>99.95</v>
      </c>
      <c r="P949" t="s">
        <v>24</v>
      </c>
      <c r="Q949" t="s">
        <v>24</v>
      </c>
      <c r="R949" t="s">
        <v>23818</v>
      </c>
      <c r="S949" t="s">
        <v>25</v>
      </c>
      <c r="T949" t="s">
        <v>26</v>
      </c>
    </row>
    <row r="950" spans="1:20" x14ac:dyDescent="0.3">
      <c r="A950" t="s">
        <v>25668</v>
      </c>
      <c r="B950" t="s">
        <v>19</v>
      </c>
      <c r="C950" t="s">
        <v>21736</v>
      </c>
      <c r="D950" t="s">
        <v>27</v>
      </c>
      <c r="E950" t="s">
        <v>21</v>
      </c>
      <c r="F950" t="s">
        <v>22</v>
      </c>
      <c r="G950" s="2">
        <v>46038</v>
      </c>
      <c r="H950" s="2">
        <v>142858879314</v>
      </c>
      <c r="I950">
        <v>46037</v>
      </c>
      <c r="J950">
        <v>24.9</v>
      </c>
      <c r="K950">
        <v>0.62</v>
      </c>
      <c r="L950">
        <v>24.28</v>
      </c>
      <c r="M950" t="s">
        <v>24820</v>
      </c>
      <c r="N950" t="s">
        <v>23</v>
      </c>
      <c r="O950">
        <v>24.9</v>
      </c>
      <c r="P950" t="s">
        <v>24</v>
      </c>
      <c r="Q950" t="s">
        <v>24</v>
      </c>
      <c r="R950" t="s">
        <v>23818</v>
      </c>
      <c r="S950" t="s">
        <v>25</v>
      </c>
      <c r="T950" t="s">
        <v>26</v>
      </c>
    </row>
    <row r="951" spans="1:20" x14ac:dyDescent="0.3">
      <c r="A951" t="s">
        <v>25669</v>
      </c>
      <c r="B951" t="s">
        <v>19</v>
      </c>
      <c r="C951" t="s">
        <v>13659</v>
      </c>
      <c r="D951" t="s">
        <v>29</v>
      </c>
      <c r="E951" t="s">
        <v>21</v>
      </c>
      <c r="F951" t="s">
        <v>22</v>
      </c>
      <c r="G951" s="2">
        <v>46038</v>
      </c>
      <c r="H951" s="2">
        <v>142858879314</v>
      </c>
      <c r="I951">
        <v>46037</v>
      </c>
      <c r="J951">
        <v>44.9</v>
      </c>
      <c r="K951">
        <v>2.59</v>
      </c>
      <c r="L951">
        <v>42.31</v>
      </c>
      <c r="M951" t="s">
        <v>25670</v>
      </c>
      <c r="N951" t="s">
        <v>30</v>
      </c>
      <c r="O951">
        <v>44.9</v>
      </c>
      <c r="P951" t="s">
        <v>24</v>
      </c>
      <c r="Q951" t="s">
        <v>24</v>
      </c>
      <c r="R951" t="s">
        <v>23818</v>
      </c>
      <c r="S951" t="s">
        <v>25</v>
      </c>
      <c r="T951" t="s">
        <v>26</v>
      </c>
    </row>
    <row r="952" spans="1:20" x14ac:dyDescent="0.3">
      <c r="A952" t="s">
        <v>25671</v>
      </c>
      <c r="B952" t="s">
        <v>19</v>
      </c>
      <c r="C952" t="s">
        <v>23311</v>
      </c>
      <c r="D952" t="s">
        <v>27</v>
      </c>
      <c r="E952" t="s">
        <v>21</v>
      </c>
      <c r="F952" t="s">
        <v>22</v>
      </c>
      <c r="G952" s="2">
        <v>46038</v>
      </c>
      <c r="H952" s="2">
        <v>142858879314</v>
      </c>
      <c r="I952">
        <v>46037</v>
      </c>
      <c r="J952">
        <v>84.95</v>
      </c>
      <c r="K952">
        <v>1.4</v>
      </c>
      <c r="L952">
        <v>83.55</v>
      </c>
      <c r="M952" t="s">
        <v>25672</v>
      </c>
      <c r="N952" t="s">
        <v>23</v>
      </c>
      <c r="O952">
        <v>84.95</v>
      </c>
      <c r="P952" t="s">
        <v>24</v>
      </c>
      <c r="Q952" t="s">
        <v>24</v>
      </c>
      <c r="R952" t="s">
        <v>23818</v>
      </c>
      <c r="S952" t="s">
        <v>25</v>
      </c>
      <c r="T952" t="s">
        <v>26</v>
      </c>
    </row>
    <row r="953" spans="1:20" x14ac:dyDescent="0.3">
      <c r="A953" t="s">
        <v>25673</v>
      </c>
      <c r="B953" t="s">
        <v>19</v>
      </c>
      <c r="C953" t="s">
        <v>18248</v>
      </c>
      <c r="D953" t="s">
        <v>27</v>
      </c>
      <c r="E953" t="s">
        <v>21</v>
      </c>
      <c r="F953" t="s">
        <v>22</v>
      </c>
      <c r="G953" s="2">
        <v>46038</v>
      </c>
      <c r="H953" s="2">
        <v>142858879314</v>
      </c>
      <c r="I953">
        <v>46037</v>
      </c>
      <c r="J953">
        <v>1482.53</v>
      </c>
      <c r="K953">
        <v>19.57</v>
      </c>
      <c r="L953">
        <v>1462.96</v>
      </c>
      <c r="M953" t="s">
        <v>25674</v>
      </c>
      <c r="N953" t="s">
        <v>23</v>
      </c>
      <c r="O953">
        <v>1482.53</v>
      </c>
      <c r="P953" t="s">
        <v>24</v>
      </c>
      <c r="Q953" t="s">
        <v>24</v>
      </c>
      <c r="R953" t="s">
        <v>23818</v>
      </c>
      <c r="S953" t="s">
        <v>25</v>
      </c>
      <c r="T953" t="s">
        <v>26</v>
      </c>
    </row>
    <row r="954" spans="1:20" x14ac:dyDescent="0.3">
      <c r="A954" t="s">
        <v>25675</v>
      </c>
      <c r="B954" t="s">
        <v>19</v>
      </c>
      <c r="C954" t="s">
        <v>10518</v>
      </c>
      <c r="D954" t="s">
        <v>27</v>
      </c>
      <c r="E954" t="s">
        <v>21</v>
      </c>
      <c r="F954" t="s">
        <v>22</v>
      </c>
      <c r="G954" s="2">
        <v>46038</v>
      </c>
      <c r="H954" s="2">
        <v>142858879314</v>
      </c>
      <c r="I954">
        <v>46037</v>
      </c>
      <c r="J954">
        <v>99.95</v>
      </c>
      <c r="K954">
        <v>1.6</v>
      </c>
      <c r="L954">
        <v>98.35</v>
      </c>
      <c r="M954" t="s">
        <v>25676</v>
      </c>
      <c r="N954" t="s">
        <v>23</v>
      </c>
      <c r="O954">
        <v>99.95</v>
      </c>
      <c r="P954" t="s">
        <v>24</v>
      </c>
      <c r="Q954" t="s">
        <v>24</v>
      </c>
      <c r="R954" t="s">
        <v>23818</v>
      </c>
      <c r="S954" t="s">
        <v>25</v>
      </c>
      <c r="T954" t="s">
        <v>26</v>
      </c>
    </row>
    <row r="955" spans="1:20" x14ac:dyDescent="0.3">
      <c r="A955" t="s">
        <v>25677</v>
      </c>
      <c r="B955" t="s">
        <v>24600</v>
      </c>
      <c r="C955" t="s">
        <v>25678</v>
      </c>
      <c r="D955" t="s">
        <v>29</v>
      </c>
      <c r="E955" t="s">
        <v>21</v>
      </c>
      <c r="F955" t="s">
        <v>22</v>
      </c>
      <c r="G955" s="2">
        <v>46036</v>
      </c>
      <c r="H955" s="2">
        <v>142715322706</v>
      </c>
      <c r="I955">
        <v>46034</v>
      </c>
      <c r="J955">
        <v>67.959999999999994</v>
      </c>
      <c r="K955">
        <v>-15</v>
      </c>
      <c r="L955">
        <v>82.96</v>
      </c>
      <c r="M955" t="s">
        <v>25679</v>
      </c>
      <c r="N955" t="s">
        <v>30</v>
      </c>
      <c r="O955">
        <v>189.44</v>
      </c>
      <c r="P955" t="s">
        <v>24</v>
      </c>
      <c r="Q955" t="s">
        <v>24</v>
      </c>
      <c r="R955" t="s">
        <v>23818</v>
      </c>
      <c r="S955" t="s">
        <v>25</v>
      </c>
      <c r="T955" t="s">
        <v>26</v>
      </c>
    </row>
    <row r="956" spans="1:20" x14ac:dyDescent="0.3">
      <c r="A956" t="s">
        <v>25680</v>
      </c>
      <c r="B956" t="s">
        <v>19</v>
      </c>
      <c r="C956" t="s">
        <v>22205</v>
      </c>
      <c r="D956" t="s">
        <v>27</v>
      </c>
      <c r="E956" t="s">
        <v>21</v>
      </c>
      <c r="F956" t="s">
        <v>22</v>
      </c>
      <c r="G956" s="2">
        <v>46038</v>
      </c>
      <c r="H956" s="2">
        <v>142858879314</v>
      </c>
      <c r="I956">
        <v>46037</v>
      </c>
      <c r="J956">
        <v>105.8</v>
      </c>
      <c r="K956">
        <v>1.68</v>
      </c>
      <c r="L956">
        <v>104.12</v>
      </c>
      <c r="M956" t="s">
        <v>25681</v>
      </c>
      <c r="N956" t="s">
        <v>23</v>
      </c>
      <c r="O956">
        <v>105.8</v>
      </c>
      <c r="P956" t="s">
        <v>24</v>
      </c>
      <c r="Q956" t="s">
        <v>24</v>
      </c>
      <c r="R956" t="s">
        <v>23818</v>
      </c>
      <c r="S956" t="s">
        <v>25</v>
      </c>
      <c r="T956" t="s">
        <v>26</v>
      </c>
    </row>
    <row r="957" spans="1:20" x14ac:dyDescent="0.3">
      <c r="A957" t="s">
        <v>25682</v>
      </c>
      <c r="B957" t="s">
        <v>19</v>
      </c>
      <c r="C957" t="s">
        <v>21024</v>
      </c>
      <c r="D957" t="s">
        <v>27</v>
      </c>
      <c r="E957" t="s">
        <v>21</v>
      </c>
      <c r="F957" t="s">
        <v>22</v>
      </c>
      <c r="G957" s="2">
        <v>46038</v>
      </c>
      <c r="H957" s="2">
        <v>142858879314</v>
      </c>
      <c r="I957">
        <v>46037</v>
      </c>
      <c r="J957">
        <v>99.95</v>
      </c>
      <c r="K957">
        <v>1.6</v>
      </c>
      <c r="L957">
        <v>98.35</v>
      </c>
      <c r="M957" t="s">
        <v>25683</v>
      </c>
      <c r="N957" t="s">
        <v>23</v>
      </c>
      <c r="O957">
        <v>99.95</v>
      </c>
      <c r="P957" t="s">
        <v>24</v>
      </c>
      <c r="Q957" t="s">
        <v>24</v>
      </c>
      <c r="R957" t="s">
        <v>23818</v>
      </c>
      <c r="S957" t="s">
        <v>25</v>
      </c>
      <c r="T957" t="s">
        <v>26</v>
      </c>
    </row>
    <row r="958" spans="1:20" x14ac:dyDescent="0.3">
      <c r="A958" t="s">
        <v>25684</v>
      </c>
      <c r="B958" t="s">
        <v>19</v>
      </c>
      <c r="C958" t="s">
        <v>12845</v>
      </c>
      <c r="D958" t="s">
        <v>20</v>
      </c>
      <c r="E958" t="s">
        <v>21</v>
      </c>
      <c r="F958" t="s">
        <v>22</v>
      </c>
      <c r="G958" s="2">
        <v>46038</v>
      </c>
      <c r="H958" s="2">
        <v>142858879314</v>
      </c>
      <c r="I958">
        <v>46037</v>
      </c>
      <c r="J958">
        <v>58.95</v>
      </c>
      <c r="K958">
        <v>1.07</v>
      </c>
      <c r="L958">
        <v>57.88</v>
      </c>
      <c r="M958" t="s">
        <v>25685</v>
      </c>
      <c r="N958" t="s">
        <v>23</v>
      </c>
      <c r="O958">
        <v>58.95</v>
      </c>
      <c r="P958" t="s">
        <v>24</v>
      </c>
      <c r="Q958" t="s">
        <v>24</v>
      </c>
      <c r="R958" t="s">
        <v>23818</v>
      </c>
      <c r="S958" t="s">
        <v>25</v>
      </c>
      <c r="T958" t="s">
        <v>26</v>
      </c>
    </row>
    <row r="959" spans="1:20" x14ac:dyDescent="0.3">
      <c r="A959" t="s">
        <v>25686</v>
      </c>
      <c r="B959" t="s">
        <v>19</v>
      </c>
      <c r="C959" t="s">
        <v>19229</v>
      </c>
      <c r="D959" t="s">
        <v>27</v>
      </c>
      <c r="E959" t="s">
        <v>21</v>
      </c>
      <c r="F959" t="s">
        <v>22</v>
      </c>
      <c r="G959" s="2">
        <v>46038</v>
      </c>
      <c r="H959" s="2">
        <v>142858879314</v>
      </c>
      <c r="I959">
        <v>46037</v>
      </c>
      <c r="J959">
        <v>24.9</v>
      </c>
      <c r="K959">
        <v>0.62</v>
      </c>
      <c r="L959">
        <v>24.28</v>
      </c>
      <c r="M959" t="s">
        <v>25687</v>
      </c>
      <c r="N959" t="s">
        <v>23</v>
      </c>
      <c r="O959">
        <v>24.9</v>
      </c>
      <c r="P959" t="s">
        <v>24</v>
      </c>
      <c r="Q959" t="s">
        <v>24</v>
      </c>
      <c r="R959" t="s">
        <v>23818</v>
      </c>
      <c r="S959" t="s">
        <v>25</v>
      </c>
      <c r="T959" t="s">
        <v>26</v>
      </c>
    </row>
    <row r="960" spans="1:20" x14ac:dyDescent="0.3">
      <c r="A960" t="s">
        <v>25688</v>
      </c>
      <c r="B960" t="s">
        <v>19</v>
      </c>
      <c r="C960" t="s">
        <v>8403</v>
      </c>
      <c r="D960" t="s">
        <v>20</v>
      </c>
      <c r="E960" t="s">
        <v>21</v>
      </c>
      <c r="F960" t="s">
        <v>22</v>
      </c>
      <c r="G960" s="2">
        <v>46038</v>
      </c>
      <c r="H960" s="2">
        <v>142858879314</v>
      </c>
      <c r="I960">
        <v>46037</v>
      </c>
      <c r="J960">
        <v>63.9</v>
      </c>
      <c r="K960">
        <v>1.1299999999999999</v>
      </c>
      <c r="L960">
        <v>62.77</v>
      </c>
      <c r="M960" t="s">
        <v>25689</v>
      </c>
      <c r="N960" t="s">
        <v>23</v>
      </c>
      <c r="O960">
        <v>63.9</v>
      </c>
      <c r="P960" t="s">
        <v>24</v>
      </c>
      <c r="Q960" t="s">
        <v>24</v>
      </c>
      <c r="R960" t="s">
        <v>23818</v>
      </c>
      <c r="S960" t="s">
        <v>25</v>
      </c>
      <c r="T960" t="s">
        <v>26</v>
      </c>
    </row>
    <row r="961" spans="1:20" x14ac:dyDescent="0.3">
      <c r="A961" t="s">
        <v>25690</v>
      </c>
      <c r="B961" t="s">
        <v>19</v>
      </c>
      <c r="C961" t="s">
        <v>21109</v>
      </c>
      <c r="D961" t="s">
        <v>27</v>
      </c>
      <c r="E961" t="s">
        <v>21</v>
      </c>
      <c r="F961" t="s">
        <v>22</v>
      </c>
      <c r="G961" s="2">
        <v>46038</v>
      </c>
      <c r="H961" s="2">
        <v>142858879314</v>
      </c>
      <c r="I961">
        <v>46037</v>
      </c>
      <c r="J961">
        <v>44.9</v>
      </c>
      <c r="K961">
        <v>0.88</v>
      </c>
      <c r="L961">
        <v>44.02</v>
      </c>
      <c r="M961" t="s">
        <v>25691</v>
      </c>
      <c r="N961" t="s">
        <v>23</v>
      </c>
      <c r="O961">
        <v>44.9</v>
      </c>
      <c r="P961" t="s">
        <v>24</v>
      </c>
      <c r="Q961" t="s">
        <v>24</v>
      </c>
      <c r="R961" t="s">
        <v>23818</v>
      </c>
      <c r="S961" t="s">
        <v>25</v>
      </c>
      <c r="T961" t="s">
        <v>26</v>
      </c>
    </row>
    <row r="962" spans="1:20" x14ac:dyDescent="0.3">
      <c r="A962" t="s">
        <v>25692</v>
      </c>
      <c r="B962" t="s">
        <v>19</v>
      </c>
      <c r="C962" t="s">
        <v>9551</v>
      </c>
      <c r="D962" t="s">
        <v>27</v>
      </c>
      <c r="E962" t="s">
        <v>21</v>
      </c>
      <c r="F962" t="s">
        <v>22</v>
      </c>
      <c r="G962" s="2">
        <v>46038</v>
      </c>
      <c r="H962" s="2">
        <v>142858879314</v>
      </c>
      <c r="I962">
        <v>46037</v>
      </c>
      <c r="J962">
        <v>49.9</v>
      </c>
      <c r="K962">
        <v>0.95</v>
      </c>
      <c r="L962">
        <v>48.95</v>
      </c>
      <c r="M962" t="s">
        <v>25693</v>
      </c>
      <c r="N962" t="s">
        <v>23</v>
      </c>
      <c r="O962">
        <v>49.9</v>
      </c>
      <c r="P962" t="s">
        <v>24</v>
      </c>
      <c r="Q962" t="s">
        <v>24</v>
      </c>
      <c r="R962" t="s">
        <v>23818</v>
      </c>
      <c r="S962" t="s">
        <v>25</v>
      </c>
      <c r="T962" t="s">
        <v>26</v>
      </c>
    </row>
    <row r="963" spans="1:20" x14ac:dyDescent="0.3">
      <c r="A963" t="s">
        <v>25694</v>
      </c>
      <c r="B963" t="s">
        <v>19</v>
      </c>
      <c r="C963" t="s">
        <v>20656</v>
      </c>
      <c r="D963" t="s">
        <v>27</v>
      </c>
      <c r="E963" t="s">
        <v>21</v>
      </c>
      <c r="F963" t="s">
        <v>22</v>
      </c>
      <c r="G963" s="2">
        <v>46038</v>
      </c>
      <c r="H963" s="2">
        <v>142858879314</v>
      </c>
      <c r="I963">
        <v>46037</v>
      </c>
      <c r="J963">
        <v>37.9</v>
      </c>
      <c r="K963">
        <v>0.79</v>
      </c>
      <c r="L963">
        <v>37.11</v>
      </c>
      <c r="M963" t="s">
        <v>25695</v>
      </c>
      <c r="N963" t="s">
        <v>23</v>
      </c>
      <c r="O963">
        <v>37.9</v>
      </c>
      <c r="P963" t="s">
        <v>24</v>
      </c>
      <c r="Q963" t="s">
        <v>24</v>
      </c>
      <c r="R963" t="s">
        <v>23818</v>
      </c>
      <c r="S963" t="s">
        <v>25</v>
      </c>
      <c r="T963" t="s">
        <v>26</v>
      </c>
    </row>
    <row r="964" spans="1:20" x14ac:dyDescent="0.3">
      <c r="A964" t="s">
        <v>25696</v>
      </c>
      <c r="B964" t="s">
        <v>19</v>
      </c>
      <c r="C964" t="s">
        <v>11816</v>
      </c>
      <c r="D964" t="s">
        <v>27</v>
      </c>
      <c r="E964" t="s">
        <v>21</v>
      </c>
      <c r="F964" t="s">
        <v>22</v>
      </c>
      <c r="G964" s="2">
        <v>46038</v>
      </c>
      <c r="H964" s="2">
        <v>142858879314</v>
      </c>
      <c r="I964">
        <v>46037</v>
      </c>
      <c r="J964">
        <v>79.900000000000006</v>
      </c>
      <c r="K964">
        <v>1.34</v>
      </c>
      <c r="L964">
        <v>78.56</v>
      </c>
      <c r="M964" t="s">
        <v>25697</v>
      </c>
      <c r="N964" t="s">
        <v>23</v>
      </c>
      <c r="O964">
        <v>79.900000000000006</v>
      </c>
      <c r="P964" t="s">
        <v>24</v>
      </c>
      <c r="Q964" t="s">
        <v>24</v>
      </c>
      <c r="R964" t="s">
        <v>23818</v>
      </c>
      <c r="S964" t="s">
        <v>25</v>
      </c>
      <c r="T964" t="s">
        <v>26</v>
      </c>
    </row>
    <row r="965" spans="1:20" x14ac:dyDescent="0.3">
      <c r="A965" t="s">
        <v>25698</v>
      </c>
      <c r="B965" t="s">
        <v>19</v>
      </c>
      <c r="C965" t="s">
        <v>13517</v>
      </c>
      <c r="D965" t="s">
        <v>20</v>
      </c>
      <c r="E965" t="s">
        <v>21</v>
      </c>
      <c r="F965" t="s">
        <v>22</v>
      </c>
      <c r="G965" s="2">
        <v>46038</v>
      </c>
      <c r="H965" s="2">
        <v>142858879314</v>
      </c>
      <c r="I965">
        <v>46037</v>
      </c>
      <c r="J965">
        <v>31.9</v>
      </c>
      <c r="K965">
        <v>0.71</v>
      </c>
      <c r="L965">
        <v>31.19</v>
      </c>
      <c r="M965" t="s">
        <v>25699</v>
      </c>
      <c r="N965" t="s">
        <v>23</v>
      </c>
      <c r="O965">
        <v>31.9</v>
      </c>
      <c r="P965" t="s">
        <v>24</v>
      </c>
      <c r="Q965" t="s">
        <v>24</v>
      </c>
      <c r="R965" t="s">
        <v>23818</v>
      </c>
      <c r="S965" t="s">
        <v>25</v>
      </c>
      <c r="T965" t="s">
        <v>26</v>
      </c>
    </row>
    <row r="966" spans="1:20" x14ac:dyDescent="0.3">
      <c r="A966" t="s">
        <v>25700</v>
      </c>
      <c r="B966" t="s">
        <v>19</v>
      </c>
      <c r="C966" t="s">
        <v>12419</v>
      </c>
      <c r="D966" t="s">
        <v>20</v>
      </c>
      <c r="E966" t="s">
        <v>21</v>
      </c>
      <c r="F966" t="s">
        <v>22</v>
      </c>
      <c r="G966" s="2">
        <v>46038</v>
      </c>
      <c r="H966" s="2">
        <v>142858879314</v>
      </c>
      <c r="I966">
        <v>46037</v>
      </c>
      <c r="J966">
        <v>53.46</v>
      </c>
      <c r="K966">
        <v>0.99</v>
      </c>
      <c r="L966">
        <v>52.47</v>
      </c>
      <c r="M966" t="s">
        <v>24839</v>
      </c>
      <c r="N966" t="s">
        <v>23</v>
      </c>
      <c r="O966">
        <v>53.46</v>
      </c>
      <c r="P966" t="s">
        <v>24</v>
      </c>
      <c r="Q966" t="s">
        <v>24</v>
      </c>
      <c r="R966" t="s">
        <v>23818</v>
      </c>
      <c r="S966" t="s">
        <v>25</v>
      </c>
      <c r="T966" t="s">
        <v>26</v>
      </c>
    </row>
    <row r="967" spans="1:20" x14ac:dyDescent="0.3">
      <c r="A967" t="s">
        <v>25701</v>
      </c>
      <c r="B967" t="s">
        <v>19</v>
      </c>
      <c r="C967" t="s">
        <v>17999</v>
      </c>
      <c r="D967" t="s">
        <v>27</v>
      </c>
      <c r="E967" t="s">
        <v>21</v>
      </c>
      <c r="F967" t="s">
        <v>22</v>
      </c>
      <c r="G967" s="2">
        <v>46038</v>
      </c>
      <c r="H967" s="2">
        <v>142858879314</v>
      </c>
      <c r="I967">
        <v>46037</v>
      </c>
      <c r="J967">
        <v>31.9</v>
      </c>
      <c r="K967">
        <v>0.71</v>
      </c>
      <c r="L967">
        <v>31.19</v>
      </c>
      <c r="M967" t="s">
        <v>25702</v>
      </c>
      <c r="N967" t="s">
        <v>23</v>
      </c>
      <c r="O967">
        <v>31.9</v>
      </c>
      <c r="P967" t="s">
        <v>24</v>
      </c>
      <c r="Q967" t="s">
        <v>24</v>
      </c>
      <c r="R967" t="s">
        <v>23818</v>
      </c>
      <c r="S967" t="s">
        <v>25</v>
      </c>
      <c r="T967" t="s">
        <v>26</v>
      </c>
    </row>
    <row r="968" spans="1:20" x14ac:dyDescent="0.3">
      <c r="A968" t="s">
        <v>25703</v>
      </c>
      <c r="B968" t="s">
        <v>19</v>
      </c>
      <c r="C968" t="s">
        <v>21635</v>
      </c>
      <c r="D968" t="s">
        <v>27</v>
      </c>
      <c r="E968" t="s">
        <v>21</v>
      </c>
      <c r="F968" t="s">
        <v>22</v>
      </c>
      <c r="G968" s="2">
        <v>46038</v>
      </c>
      <c r="H968" s="2">
        <v>142858879314</v>
      </c>
      <c r="I968">
        <v>46037</v>
      </c>
      <c r="J968">
        <v>71.900000000000006</v>
      </c>
      <c r="K968">
        <v>1.23</v>
      </c>
      <c r="L968">
        <v>70.67</v>
      </c>
      <c r="M968" t="s">
        <v>25704</v>
      </c>
      <c r="N968" t="s">
        <v>23</v>
      </c>
      <c r="O968">
        <v>71.900000000000006</v>
      </c>
      <c r="P968" t="s">
        <v>24</v>
      </c>
      <c r="Q968" t="s">
        <v>24</v>
      </c>
      <c r="R968" t="s">
        <v>23818</v>
      </c>
      <c r="S968" t="s">
        <v>25</v>
      </c>
      <c r="T968" t="s">
        <v>26</v>
      </c>
    </row>
    <row r="969" spans="1:20" x14ac:dyDescent="0.3">
      <c r="A969" t="s">
        <v>25705</v>
      </c>
      <c r="B969" t="s">
        <v>28</v>
      </c>
      <c r="C969" t="s">
        <v>23249</v>
      </c>
      <c r="D969" t="s">
        <v>27</v>
      </c>
      <c r="E969" t="s">
        <v>21</v>
      </c>
      <c r="F969" t="s">
        <v>22</v>
      </c>
      <c r="G969" s="2">
        <v>46036</v>
      </c>
      <c r="H969" s="2">
        <v>142715322706</v>
      </c>
      <c r="I969">
        <v>46036</v>
      </c>
      <c r="J969">
        <v>-44.9</v>
      </c>
      <c r="K969">
        <v>0</v>
      </c>
      <c r="L969">
        <v>-44.9</v>
      </c>
      <c r="M969" t="s">
        <v>25706</v>
      </c>
      <c r="N969" t="s">
        <v>23</v>
      </c>
      <c r="O969">
        <v>44.9</v>
      </c>
      <c r="P969" t="s">
        <v>24</v>
      </c>
      <c r="Q969" t="s">
        <v>24</v>
      </c>
      <c r="R969" t="s">
        <v>23818</v>
      </c>
      <c r="S969" t="s">
        <v>25</v>
      </c>
      <c r="T969" t="s">
        <v>26</v>
      </c>
    </row>
    <row r="970" spans="1:20" x14ac:dyDescent="0.3">
      <c r="A970" t="s">
        <v>25707</v>
      </c>
      <c r="B970" t="s">
        <v>28</v>
      </c>
      <c r="C970" t="s">
        <v>10731</v>
      </c>
      <c r="D970" t="s">
        <v>20</v>
      </c>
      <c r="E970" t="s">
        <v>21</v>
      </c>
      <c r="F970" t="s">
        <v>22</v>
      </c>
      <c r="G970" s="2">
        <v>46036</v>
      </c>
      <c r="H970" s="2">
        <v>142715322706</v>
      </c>
      <c r="I970">
        <v>46036</v>
      </c>
      <c r="J970">
        <v>-72.81</v>
      </c>
      <c r="K970">
        <v>0</v>
      </c>
      <c r="L970">
        <v>-72.81</v>
      </c>
      <c r="M970" t="s">
        <v>25708</v>
      </c>
      <c r="N970" t="s">
        <v>23</v>
      </c>
      <c r="O970">
        <v>72.81</v>
      </c>
      <c r="P970" t="s">
        <v>24</v>
      </c>
      <c r="Q970" t="s">
        <v>24</v>
      </c>
      <c r="R970" t="s">
        <v>23818</v>
      </c>
      <c r="S970" t="s">
        <v>25</v>
      </c>
      <c r="T970" t="s">
        <v>26</v>
      </c>
    </row>
    <row r="971" spans="1:20" x14ac:dyDescent="0.3">
      <c r="A971" t="s">
        <v>25709</v>
      </c>
      <c r="B971" t="s">
        <v>19</v>
      </c>
      <c r="C971" t="s">
        <v>18746</v>
      </c>
      <c r="D971" t="s">
        <v>27</v>
      </c>
      <c r="E971" t="s">
        <v>21</v>
      </c>
      <c r="F971" t="s">
        <v>22</v>
      </c>
      <c r="G971" s="2">
        <v>46038</v>
      </c>
      <c r="H971" s="2">
        <v>142858879314</v>
      </c>
      <c r="I971">
        <v>46037</v>
      </c>
      <c r="J971">
        <v>29.9</v>
      </c>
      <c r="K971">
        <v>0.69</v>
      </c>
      <c r="L971">
        <v>29.21</v>
      </c>
      <c r="M971" t="s">
        <v>25710</v>
      </c>
      <c r="N971" t="s">
        <v>23</v>
      </c>
      <c r="O971">
        <v>29.9</v>
      </c>
      <c r="P971" t="s">
        <v>24</v>
      </c>
      <c r="Q971" t="s">
        <v>24</v>
      </c>
      <c r="R971" t="s">
        <v>23818</v>
      </c>
      <c r="S971" t="s">
        <v>25</v>
      </c>
      <c r="T971" t="s">
        <v>26</v>
      </c>
    </row>
    <row r="972" spans="1:20" x14ac:dyDescent="0.3">
      <c r="A972" t="s">
        <v>25711</v>
      </c>
      <c r="B972" t="s">
        <v>19</v>
      </c>
      <c r="C972" t="s">
        <v>11870</v>
      </c>
      <c r="D972" t="s">
        <v>20</v>
      </c>
      <c r="E972" t="s">
        <v>21</v>
      </c>
      <c r="F972" t="s">
        <v>22</v>
      </c>
      <c r="G972" s="2">
        <v>46038</v>
      </c>
      <c r="H972" s="2">
        <v>142858879314</v>
      </c>
      <c r="I972">
        <v>46037</v>
      </c>
      <c r="J972">
        <v>24.9</v>
      </c>
      <c r="K972">
        <v>0.62</v>
      </c>
      <c r="L972">
        <v>24.28</v>
      </c>
      <c r="M972" t="s">
        <v>25712</v>
      </c>
      <c r="N972" t="s">
        <v>23</v>
      </c>
      <c r="O972">
        <v>24.9</v>
      </c>
      <c r="P972" t="s">
        <v>24</v>
      </c>
      <c r="Q972" t="s">
        <v>24</v>
      </c>
      <c r="R972" t="s">
        <v>23818</v>
      </c>
      <c r="S972" t="s">
        <v>25</v>
      </c>
      <c r="T972" t="s">
        <v>26</v>
      </c>
    </row>
    <row r="973" spans="1:20" x14ac:dyDescent="0.3">
      <c r="A973" t="s">
        <v>25713</v>
      </c>
      <c r="B973" t="s">
        <v>19</v>
      </c>
      <c r="C973" t="s">
        <v>17961</v>
      </c>
      <c r="D973" t="s">
        <v>20</v>
      </c>
      <c r="E973" t="s">
        <v>21</v>
      </c>
      <c r="F973" t="s">
        <v>22</v>
      </c>
      <c r="G973" s="2">
        <v>46038</v>
      </c>
      <c r="H973" s="2">
        <v>142858879314</v>
      </c>
      <c r="I973">
        <v>46037</v>
      </c>
      <c r="J973">
        <v>115.11</v>
      </c>
      <c r="K973">
        <v>1.8</v>
      </c>
      <c r="L973">
        <v>113.31</v>
      </c>
      <c r="M973" t="s">
        <v>25714</v>
      </c>
      <c r="N973" t="s">
        <v>23</v>
      </c>
      <c r="O973">
        <v>115.11</v>
      </c>
      <c r="P973" t="s">
        <v>24</v>
      </c>
      <c r="Q973" t="s">
        <v>24</v>
      </c>
      <c r="R973" t="s">
        <v>23818</v>
      </c>
      <c r="S973" t="s">
        <v>25</v>
      </c>
      <c r="T973" t="s">
        <v>26</v>
      </c>
    </row>
    <row r="974" spans="1:20" x14ac:dyDescent="0.3">
      <c r="A974" t="s">
        <v>25715</v>
      </c>
      <c r="B974" t="s">
        <v>28</v>
      </c>
      <c r="C974" t="s">
        <v>17258</v>
      </c>
      <c r="D974" t="s">
        <v>27</v>
      </c>
      <c r="E974" t="s">
        <v>21</v>
      </c>
      <c r="F974" t="s">
        <v>22</v>
      </c>
      <c r="G974" s="2">
        <v>46036</v>
      </c>
      <c r="H974" s="2">
        <v>142715322706</v>
      </c>
      <c r="I974">
        <v>46036</v>
      </c>
      <c r="J974">
        <v>-58.95</v>
      </c>
      <c r="K974">
        <v>0</v>
      </c>
      <c r="L974">
        <v>-58.95</v>
      </c>
      <c r="M974" t="s">
        <v>25716</v>
      </c>
      <c r="N974" t="s">
        <v>23</v>
      </c>
      <c r="O974">
        <v>58.95</v>
      </c>
      <c r="P974" t="s">
        <v>24</v>
      </c>
      <c r="Q974" t="s">
        <v>24</v>
      </c>
      <c r="R974" t="s">
        <v>23818</v>
      </c>
      <c r="S974" t="s">
        <v>25</v>
      </c>
      <c r="T974" t="s">
        <v>26</v>
      </c>
    </row>
    <row r="975" spans="1:20" x14ac:dyDescent="0.3">
      <c r="A975" t="s">
        <v>25717</v>
      </c>
      <c r="B975" t="s">
        <v>19</v>
      </c>
      <c r="C975" t="s">
        <v>20309</v>
      </c>
      <c r="D975" t="s">
        <v>27</v>
      </c>
      <c r="E975" t="s">
        <v>21</v>
      </c>
      <c r="F975" t="s">
        <v>22</v>
      </c>
      <c r="G975" s="2">
        <v>46038</v>
      </c>
      <c r="H975" s="2">
        <v>142858879314</v>
      </c>
      <c r="I975">
        <v>46037</v>
      </c>
      <c r="J975">
        <v>1741.59</v>
      </c>
      <c r="K975">
        <v>22.94</v>
      </c>
      <c r="L975">
        <v>1718.65</v>
      </c>
      <c r="M975" t="s">
        <v>25718</v>
      </c>
      <c r="N975" t="s">
        <v>23</v>
      </c>
      <c r="O975">
        <v>1741.59</v>
      </c>
      <c r="P975" t="s">
        <v>24</v>
      </c>
      <c r="Q975" t="s">
        <v>24</v>
      </c>
      <c r="R975" t="s">
        <v>23818</v>
      </c>
      <c r="S975" t="s">
        <v>25</v>
      </c>
      <c r="T975" t="s">
        <v>26</v>
      </c>
    </row>
    <row r="976" spans="1:20" x14ac:dyDescent="0.3">
      <c r="A976" t="s">
        <v>25719</v>
      </c>
      <c r="B976" t="s">
        <v>28</v>
      </c>
      <c r="C976" t="s">
        <v>23560</v>
      </c>
      <c r="D976" t="s">
        <v>27</v>
      </c>
      <c r="E976" t="s">
        <v>21</v>
      </c>
      <c r="F976" t="s">
        <v>22</v>
      </c>
      <c r="G976" s="2">
        <v>46036</v>
      </c>
      <c r="H976" s="2">
        <v>142715322706</v>
      </c>
      <c r="I976">
        <v>46036</v>
      </c>
      <c r="J976">
        <v>-8.59</v>
      </c>
      <c r="K976">
        <v>0</v>
      </c>
      <c r="L976">
        <v>-8.59</v>
      </c>
      <c r="M976" t="s">
        <v>25720</v>
      </c>
      <c r="N976" t="s">
        <v>23</v>
      </c>
      <c r="O976">
        <v>8.59</v>
      </c>
      <c r="P976" t="s">
        <v>24</v>
      </c>
      <c r="Q976" t="s">
        <v>24</v>
      </c>
      <c r="R976" t="s">
        <v>23818</v>
      </c>
      <c r="S976" t="s">
        <v>25</v>
      </c>
      <c r="T976" t="s">
        <v>26</v>
      </c>
    </row>
    <row r="977" spans="1:20" x14ac:dyDescent="0.3">
      <c r="A977" t="s">
        <v>25721</v>
      </c>
      <c r="B977" t="s">
        <v>19</v>
      </c>
      <c r="C977" t="s">
        <v>11832</v>
      </c>
      <c r="D977" t="s">
        <v>20</v>
      </c>
      <c r="E977" t="s">
        <v>21</v>
      </c>
      <c r="F977" t="s">
        <v>22</v>
      </c>
      <c r="G977" s="2">
        <v>46038</v>
      </c>
      <c r="H977" s="2">
        <v>142858879314</v>
      </c>
      <c r="I977">
        <v>46037</v>
      </c>
      <c r="J977">
        <v>49.9</v>
      </c>
      <c r="K977">
        <v>0.95</v>
      </c>
      <c r="L977">
        <v>48.95</v>
      </c>
      <c r="M977" t="s">
        <v>25722</v>
      </c>
      <c r="N977" t="s">
        <v>23</v>
      </c>
      <c r="O977">
        <v>49.9</v>
      </c>
      <c r="P977" t="s">
        <v>24</v>
      </c>
      <c r="Q977" t="s">
        <v>24</v>
      </c>
      <c r="R977" t="s">
        <v>23818</v>
      </c>
      <c r="S977" t="s">
        <v>25</v>
      </c>
      <c r="T977" t="s">
        <v>26</v>
      </c>
    </row>
    <row r="978" spans="1:20" x14ac:dyDescent="0.3">
      <c r="A978" t="s">
        <v>25723</v>
      </c>
      <c r="B978" t="s">
        <v>19</v>
      </c>
      <c r="C978" t="s">
        <v>10504</v>
      </c>
      <c r="D978" t="s">
        <v>20</v>
      </c>
      <c r="E978" t="s">
        <v>21</v>
      </c>
      <c r="F978" t="s">
        <v>22</v>
      </c>
      <c r="G978" s="2">
        <v>46038</v>
      </c>
      <c r="H978" s="2">
        <v>142858879314</v>
      </c>
      <c r="I978">
        <v>46037</v>
      </c>
      <c r="J978">
        <v>79.95</v>
      </c>
      <c r="K978">
        <v>1.34</v>
      </c>
      <c r="L978">
        <v>78.61</v>
      </c>
      <c r="M978" t="s">
        <v>25724</v>
      </c>
      <c r="N978" t="s">
        <v>23</v>
      </c>
      <c r="O978">
        <v>79.95</v>
      </c>
      <c r="P978" t="s">
        <v>24</v>
      </c>
      <c r="Q978" t="s">
        <v>24</v>
      </c>
      <c r="R978" t="s">
        <v>23818</v>
      </c>
      <c r="S978" t="s">
        <v>25</v>
      </c>
      <c r="T978" t="s">
        <v>26</v>
      </c>
    </row>
    <row r="979" spans="1:20" x14ac:dyDescent="0.3">
      <c r="A979" t="s">
        <v>25725</v>
      </c>
      <c r="B979" t="s">
        <v>28</v>
      </c>
      <c r="C979" t="s">
        <v>12450</v>
      </c>
      <c r="D979" t="s">
        <v>27</v>
      </c>
      <c r="E979" t="s">
        <v>21</v>
      </c>
      <c r="F979" t="s">
        <v>22</v>
      </c>
      <c r="G979" s="2">
        <v>46036</v>
      </c>
      <c r="H979" s="2">
        <v>142715322706</v>
      </c>
      <c r="I979">
        <v>46034</v>
      </c>
      <c r="J979">
        <v>-14.7</v>
      </c>
      <c r="K979">
        <v>0</v>
      </c>
      <c r="L979">
        <v>-14.7</v>
      </c>
      <c r="M979" t="s">
        <v>25726</v>
      </c>
      <c r="N979" t="s">
        <v>23</v>
      </c>
      <c r="O979">
        <v>14.7</v>
      </c>
      <c r="P979" t="s">
        <v>24</v>
      </c>
      <c r="Q979" t="s">
        <v>24</v>
      </c>
      <c r="R979" t="s">
        <v>23818</v>
      </c>
      <c r="S979" t="s">
        <v>25</v>
      </c>
      <c r="T979" t="s">
        <v>26</v>
      </c>
    </row>
    <row r="980" spans="1:20" x14ac:dyDescent="0.3">
      <c r="A980" t="s">
        <v>25727</v>
      </c>
      <c r="B980" t="s">
        <v>19</v>
      </c>
      <c r="C980" t="s">
        <v>14841</v>
      </c>
      <c r="D980" t="s">
        <v>20</v>
      </c>
      <c r="E980" t="s">
        <v>21</v>
      </c>
      <c r="F980" t="s">
        <v>22</v>
      </c>
      <c r="G980" s="2">
        <v>46038</v>
      </c>
      <c r="H980" s="2">
        <v>142858879314</v>
      </c>
      <c r="I980">
        <v>46037</v>
      </c>
      <c r="J980">
        <v>65.849999999999994</v>
      </c>
      <c r="K980">
        <v>1.1599999999999999</v>
      </c>
      <c r="L980">
        <v>64.69</v>
      </c>
      <c r="M980" t="s">
        <v>25728</v>
      </c>
      <c r="N980" t="s">
        <v>23</v>
      </c>
      <c r="O980">
        <v>65.849999999999994</v>
      </c>
      <c r="P980" t="s">
        <v>24</v>
      </c>
      <c r="Q980" t="s">
        <v>24</v>
      </c>
      <c r="R980" t="s">
        <v>23818</v>
      </c>
      <c r="S980" t="s">
        <v>25</v>
      </c>
      <c r="T980" t="s">
        <v>26</v>
      </c>
    </row>
    <row r="981" spans="1:20" x14ac:dyDescent="0.3">
      <c r="A981" t="s">
        <v>25729</v>
      </c>
      <c r="B981" t="s">
        <v>19</v>
      </c>
      <c r="C981" t="s">
        <v>9507</v>
      </c>
      <c r="D981" t="s">
        <v>27</v>
      </c>
      <c r="E981" t="s">
        <v>21</v>
      </c>
      <c r="F981" t="s">
        <v>22</v>
      </c>
      <c r="G981" s="2">
        <v>46038</v>
      </c>
      <c r="H981" s="2">
        <v>142858879314</v>
      </c>
      <c r="I981">
        <v>46037</v>
      </c>
      <c r="J981">
        <v>115.39</v>
      </c>
      <c r="K981">
        <v>1.8</v>
      </c>
      <c r="L981">
        <v>113.59</v>
      </c>
      <c r="M981" t="s">
        <v>25730</v>
      </c>
      <c r="N981" t="s">
        <v>23</v>
      </c>
      <c r="O981">
        <v>115.39</v>
      </c>
      <c r="P981" t="s">
        <v>24</v>
      </c>
      <c r="Q981" t="s">
        <v>24</v>
      </c>
      <c r="R981" t="s">
        <v>23818</v>
      </c>
      <c r="S981" t="s">
        <v>25</v>
      </c>
      <c r="T981" t="s">
        <v>26</v>
      </c>
    </row>
    <row r="982" spans="1:20" x14ac:dyDescent="0.3">
      <c r="A982" t="s">
        <v>25731</v>
      </c>
      <c r="B982" t="s">
        <v>19</v>
      </c>
      <c r="C982" t="s">
        <v>11005</v>
      </c>
      <c r="D982" t="s">
        <v>20</v>
      </c>
      <c r="E982" t="s">
        <v>21</v>
      </c>
      <c r="F982" t="s">
        <v>22</v>
      </c>
      <c r="G982" s="2">
        <v>46038</v>
      </c>
      <c r="H982" s="2">
        <v>142858879314</v>
      </c>
      <c r="I982">
        <v>46037</v>
      </c>
      <c r="J982">
        <v>30.85</v>
      </c>
      <c r="K982">
        <v>0.7</v>
      </c>
      <c r="L982">
        <v>30.15</v>
      </c>
      <c r="M982" t="s">
        <v>25732</v>
      </c>
      <c r="N982" t="s">
        <v>23</v>
      </c>
      <c r="O982">
        <v>30.85</v>
      </c>
      <c r="P982" t="s">
        <v>24</v>
      </c>
      <c r="Q982" t="s">
        <v>24</v>
      </c>
      <c r="R982" t="s">
        <v>23818</v>
      </c>
      <c r="S982" t="s">
        <v>25</v>
      </c>
      <c r="T982" t="s">
        <v>26</v>
      </c>
    </row>
    <row r="983" spans="1:20" x14ac:dyDescent="0.3">
      <c r="A983" t="s">
        <v>25733</v>
      </c>
      <c r="B983" t="s">
        <v>19</v>
      </c>
      <c r="C983" t="s">
        <v>12815</v>
      </c>
      <c r="D983" t="s">
        <v>27</v>
      </c>
      <c r="E983" t="s">
        <v>21</v>
      </c>
      <c r="F983" t="s">
        <v>22</v>
      </c>
      <c r="G983" s="2">
        <v>46038</v>
      </c>
      <c r="H983" s="2">
        <v>142858879314</v>
      </c>
      <c r="I983">
        <v>46037</v>
      </c>
      <c r="J983">
        <v>65.900000000000006</v>
      </c>
      <c r="K983">
        <v>1.1599999999999999</v>
      </c>
      <c r="L983">
        <v>64.739999999999995</v>
      </c>
      <c r="M983" t="s">
        <v>25734</v>
      </c>
      <c r="N983" t="s">
        <v>23</v>
      </c>
      <c r="O983">
        <v>65.900000000000006</v>
      </c>
      <c r="P983" t="s">
        <v>24</v>
      </c>
      <c r="Q983" t="s">
        <v>24</v>
      </c>
      <c r="R983" t="s">
        <v>23818</v>
      </c>
      <c r="S983" t="s">
        <v>25</v>
      </c>
      <c r="T983" t="s">
        <v>26</v>
      </c>
    </row>
    <row r="984" spans="1:20" x14ac:dyDescent="0.3">
      <c r="A984" t="s">
        <v>25735</v>
      </c>
      <c r="B984" t="s">
        <v>19</v>
      </c>
      <c r="C984" t="s">
        <v>12521</v>
      </c>
      <c r="D984" t="s">
        <v>20</v>
      </c>
      <c r="E984" t="s">
        <v>21</v>
      </c>
      <c r="F984" t="s">
        <v>22</v>
      </c>
      <c r="G984" s="2">
        <v>46038</v>
      </c>
      <c r="H984" s="2">
        <v>142858879314</v>
      </c>
      <c r="I984">
        <v>46037</v>
      </c>
      <c r="J984">
        <v>88.97</v>
      </c>
      <c r="K984">
        <v>1.46</v>
      </c>
      <c r="L984">
        <v>87.51</v>
      </c>
      <c r="M984" t="s">
        <v>25736</v>
      </c>
      <c r="N984" t="s">
        <v>23</v>
      </c>
      <c r="O984">
        <v>88.97</v>
      </c>
      <c r="P984" t="s">
        <v>24</v>
      </c>
      <c r="Q984" t="s">
        <v>24</v>
      </c>
      <c r="R984" t="s">
        <v>23818</v>
      </c>
      <c r="S984" t="s">
        <v>25</v>
      </c>
      <c r="T984" t="s">
        <v>26</v>
      </c>
    </row>
    <row r="985" spans="1:20" x14ac:dyDescent="0.3">
      <c r="A985" t="s">
        <v>25737</v>
      </c>
      <c r="B985" t="s">
        <v>19</v>
      </c>
      <c r="C985" t="s">
        <v>23346</v>
      </c>
      <c r="D985" t="s">
        <v>27</v>
      </c>
      <c r="E985" t="s">
        <v>21</v>
      </c>
      <c r="F985" t="s">
        <v>22</v>
      </c>
      <c r="G985" s="2">
        <v>46038</v>
      </c>
      <c r="H985" s="2">
        <v>142858879314</v>
      </c>
      <c r="I985">
        <v>46037</v>
      </c>
      <c r="J985">
        <v>47.9</v>
      </c>
      <c r="K985">
        <v>0.92</v>
      </c>
      <c r="L985">
        <v>46.98</v>
      </c>
      <c r="M985" t="s">
        <v>25738</v>
      </c>
      <c r="N985" t="s">
        <v>23</v>
      </c>
      <c r="O985">
        <v>47.9</v>
      </c>
      <c r="P985" t="s">
        <v>24</v>
      </c>
      <c r="Q985" t="s">
        <v>24</v>
      </c>
      <c r="R985" t="s">
        <v>23818</v>
      </c>
      <c r="S985" t="s">
        <v>25</v>
      </c>
      <c r="T985" t="s">
        <v>26</v>
      </c>
    </row>
    <row r="986" spans="1:20" x14ac:dyDescent="0.3">
      <c r="A986" t="s">
        <v>25739</v>
      </c>
      <c r="B986" t="s">
        <v>24205</v>
      </c>
      <c r="C986" t="s">
        <v>25678</v>
      </c>
      <c r="D986" t="s">
        <v>29</v>
      </c>
      <c r="E986" t="s">
        <v>21</v>
      </c>
      <c r="F986" t="s">
        <v>22</v>
      </c>
      <c r="G986" s="2">
        <v>46036</v>
      </c>
      <c r="H986" s="2">
        <v>142715322706</v>
      </c>
      <c r="I986">
        <v>46034</v>
      </c>
      <c r="J986">
        <v>-67.959999999999994</v>
      </c>
      <c r="K986">
        <v>15</v>
      </c>
      <c r="L986">
        <v>-82.96</v>
      </c>
      <c r="M986" t="s">
        <v>25679</v>
      </c>
      <c r="N986" t="s">
        <v>30</v>
      </c>
      <c r="O986">
        <v>189.44</v>
      </c>
      <c r="P986" t="s">
        <v>24</v>
      </c>
      <c r="Q986" t="s">
        <v>24</v>
      </c>
      <c r="R986" t="s">
        <v>23818</v>
      </c>
      <c r="S986" t="s">
        <v>25</v>
      </c>
      <c r="T986" t="s">
        <v>26</v>
      </c>
    </row>
    <row r="987" spans="1:20" x14ac:dyDescent="0.3">
      <c r="A987" t="s">
        <v>25740</v>
      </c>
      <c r="B987" t="s">
        <v>19</v>
      </c>
      <c r="C987" t="s">
        <v>10182</v>
      </c>
      <c r="D987" t="s">
        <v>20</v>
      </c>
      <c r="E987" t="s">
        <v>21</v>
      </c>
      <c r="F987" t="s">
        <v>22</v>
      </c>
      <c r="G987" s="2">
        <v>46036</v>
      </c>
      <c r="H987" s="2">
        <v>142715322706</v>
      </c>
      <c r="I987">
        <v>46036</v>
      </c>
      <c r="J987">
        <v>131.80000000000001</v>
      </c>
      <c r="K987">
        <v>2.0099999999999998</v>
      </c>
      <c r="L987">
        <v>129.79</v>
      </c>
      <c r="M987" t="s">
        <v>25741</v>
      </c>
      <c r="N987" t="s">
        <v>23</v>
      </c>
      <c r="O987">
        <v>131.80000000000001</v>
      </c>
      <c r="P987" t="s">
        <v>24</v>
      </c>
      <c r="Q987" t="s">
        <v>24</v>
      </c>
      <c r="R987" t="s">
        <v>23818</v>
      </c>
      <c r="S987" t="s">
        <v>25</v>
      </c>
      <c r="T987" t="s">
        <v>26</v>
      </c>
    </row>
    <row r="988" spans="1:20" x14ac:dyDescent="0.3">
      <c r="A988" t="s">
        <v>25742</v>
      </c>
      <c r="B988" t="s">
        <v>19</v>
      </c>
      <c r="C988" t="s">
        <v>22402</v>
      </c>
      <c r="D988" t="s">
        <v>27</v>
      </c>
      <c r="E988" t="s">
        <v>21</v>
      </c>
      <c r="F988" t="s">
        <v>22</v>
      </c>
      <c r="G988" s="2">
        <v>46036</v>
      </c>
      <c r="H988" s="2">
        <v>142715322706</v>
      </c>
      <c r="I988">
        <v>46036</v>
      </c>
      <c r="J988">
        <v>47.9</v>
      </c>
      <c r="K988">
        <v>0.92</v>
      </c>
      <c r="L988">
        <v>46.98</v>
      </c>
      <c r="M988" t="s">
        <v>25743</v>
      </c>
      <c r="N988" t="s">
        <v>23</v>
      </c>
      <c r="O988">
        <v>47.9</v>
      </c>
      <c r="P988" t="s">
        <v>24</v>
      </c>
      <c r="Q988" t="s">
        <v>24</v>
      </c>
      <c r="R988" t="s">
        <v>23818</v>
      </c>
      <c r="S988" t="s">
        <v>25</v>
      </c>
      <c r="T988" t="s">
        <v>26</v>
      </c>
    </row>
    <row r="989" spans="1:20" x14ac:dyDescent="0.3">
      <c r="A989" t="s">
        <v>25744</v>
      </c>
      <c r="B989" t="s">
        <v>19</v>
      </c>
      <c r="C989" t="s">
        <v>9447</v>
      </c>
      <c r="D989" t="s">
        <v>27</v>
      </c>
      <c r="E989" t="s">
        <v>21</v>
      </c>
      <c r="F989" t="s">
        <v>22</v>
      </c>
      <c r="G989" s="2">
        <v>46036</v>
      </c>
      <c r="H989" s="2">
        <v>142715322706</v>
      </c>
      <c r="I989">
        <v>46036</v>
      </c>
      <c r="J989">
        <v>117.9</v>
      </c>
      <c r="K989">
        <v>1.83</v>
      </c>
      <c r="L989">
        <v>116.07</v>
      </c>
      <c r="M989" t="s">
        <v>25745</v>
      </c>
      <c r="N989" t="s">
        <v>23</v>
      </c>
      <c r="O989">
        <v>117.9</v>
      </c>
      <c r="P989" t="s">
        <v>24</v>
      </c>
      <c r="Q989" t="s">
        <v>24</v>
      </c>
      <c r="R989" t="s">
        <v>23818</v>
      </c>
      <c r="S989" t="s">
        <v>25</v>
      </c>
      <c r="T989" t="s">
        <v>26</v>
      </c>
    </row>
    <row r="990" spans="1:20" x14ac:dyDescent="0.3">
      <c r="A990" t="s">
        <v>25746</v>
      </c>
      <c r="B990" t="s">
        <v>28</v>
      </c>
      <c r="C990" t="s">
        <v>10964</v>
      </c>
      <c r="D990" t="s">
        <v>27</v>
      </c>
      <c r="E990" t="s">
        <v>21</v>
      </c>
      <c r="F990" t="s">
        <v>22</v>
      </c>
      <c r="G990" s="2">
        <v>46036</v>
      </c>
      <c r="H990" s="2">
        <v>142715322706</v>
      </c>
      <c r="I990">
        <v>46036</v>
      </c>
      <c r="J990">
        <v>-47.9</v>
      </c>
      <c r="K990">
        <v>0</v>
      </c>
      <c r="L990">
        <v>-47.9</v>
      </c>
      <c r="M990" t="s">
        <v>25747</v>
      </c>
      <c r="N990" t="s">
        <v>23</v>
      </c>
      <c r="O990">
        <v>47.9</v>
      </c>
      <c r="P990" t="s">
        <v>24</v>
      </c>
      <c r="Q990" t="s">
        <v>24</v>
      </c>
      <c r="R990" t="s">
        <v>23818</v>
      </c>
      <c r="S990" t="s">
        <v>25</v>
      </c>
      <c r="T990" t="s">
        <v>26</v>
      </c>
    </row>
    <row r="991" spans="1:20" x14ac:dyDescent="0.3">
      <c r="A991" t="s">
        <v>25748</v>
      </c>
      <c r="B991" t="s">
        <v>19</v>
      </c>
      <c r="C991" t="s">
        <v>10964</v>
      </c>
      <c r="D991" t="s">
        <v>27</v>
      </c>
      <c r="E991" t="s">
        <v>21</v>
      </c>
      <c r="F991" t="s">
        <v>22</v>
      </c>
      <c r="G991" s="2">
        <v>46036</v>
      </c>
      <c r="H991" s="2">
        <v>142715322706</v>
      </c>
      <c r="I991">
        <v>46036</v>
      </c>
      <c r="J991">
        <v>47.9</v>
      </c>
      <c r="K991">
        <v>0.92</v>
      </c>
      <c r="L991">
        <v>46.98</v>
      </c>
      <c r="M991" t="s">
        <v>25747</v>
      </c>
      <c r="N991" t="s">
        <v>23</v>
      </c>
      <c r="O991">
        <v>47.9</v>
      </c>
      <c r="P991" t="s">
        <v>24</v>
      </c>
      <c r="Q991" t="s">
        <v>24</v>
      </c>
      <c r="R991" t="s">
        <v>23818</v>
      </c>
      <c r="S991" t="s">
        <v>25</v>
      </c>
      <c r="T991" t="s">
        <v>26</v>
      </c>
    </row>
    <row r="992" spans="1:20" x14ac:dyDescent="0.3">
      <c r="A992" t="s">
        <v>25749</v>
      </c>
      <c r="B992" t="s">
        <v>19</v>
      </c>
      <c r="C992" t="s">
        <v>14160</v>
      </c>
      <c r="D992" t="s">
        <v>27</v>
      </c>
      <c r="E992" t="s">
        <v>21</v>
      </c>
      <c r="F992" t="s">
        <v>22</v>
      </c>
      <c r="G992" s="2">
        <v>46036</v>
      </c>
      <c r="H992" s="2">
        <v>142715322706</v>
      </c>
      <c r="I992">
        <v>46036</v>
      </c>
      <c r="J992">
        <v>85.9</v>
      </c>
      <c r="K992">
        <v>1.42</v>
      </c>
      <c r="L992">
        <v>84.48</v>
      </c>
      <c r="M992" t="s">
        <v>25750</v>
      </c>
      <c r="N992" t="s">
        <v>23</v>
      </c>
      <c r="O992">
        <v>85.9</v>
      </c>
      <c r="P992" t="s">
        <v>24</v>
      </c>
      <c r="Q992" t="s">
        <v>24</v>
      </c>
      <c r="R992" t="s">
        <v>23818</v>
      </c>
      <c r="S992" t="s">
        <v>25</v>
      </c>
      <c r="T992" t="s">
        <v>26</v>
      </c>
    </row>
    <row r="993" spans="1:20" x14ac:dyDescent="0.3">
      <c r="A993" t="s">
        <v>25751</v>
      </c>
      <c r="B993" t="s">
        <v>19</v>
      </c>
      <c r="C993" t="s">
        <v>8241</v>
      </c>
      <c r="D993" t="s">
        <v>27</v>
      </c>
      <c r="E993" t="s">
        <v>21</v>
      </c>
      <c r="F993" t="s">
        <v>22</v>
      </c>
      <c r="G993" s="2">
        <v>46036</v>
      </c>
      <c r="H993" s="2">
        <v>142715322706</v>
      </c>
      <c r="I993">
        <v>46036</v>
      </c>
      <c r="J993">
        <v>251.69</v>
      </c>
      <c r="K993">
        <v>3.57</v>
      </c>
      <c r="L993">
        <v>248.12</v>
      </c>
      <c r="M993" t="s">
        <v>25752</v>
      </c>
      <c r="N993" t="s">
        <v>23</v>
      </c>
      <c r="O993">
        <v>251.69</v>
      </c>
      <c r="P993" t="s">
        <v>24</v>
      </c>
      <c r="Q993" t="s">
        <v>24</v>
      </c>
      <c r="R993" t="s">
        <v>23818</v>
      </c>
      <c r="S993" t="s">
        <v>25</v>
      </c>
      <c r="T993" t="s">
        <v>26</v>
      </c>
    </row>
    <row r="994" spans="1:20" x14ac:dyDescent="0.3">
      <c r="A994" t="s">
        <v>25753</v>
      </c>
      <c r="B994" t="s">
        <v>19</v>
      </c>
      <c r="C994" t="s">
        <v>22950</v>
      </c>
      <c r="D994" t="s">
        <v>20</v>
      </c>
      <c r="E994" t="s">
        <v>21</v>
      </c>
      <c r="F994" t="s">
        <v>22</v>
      </c>
      <c r="G994" s="2">
        <v>46036</v>
      </c>
      <c r="H994" s="2">
        <v>142715322706</v>
      </c>
      <c r="I994">
        <v>46036</v>
      </c>
      <c r="J994">
        <v>502.83</v>
      </c>
      <c r="K994">
        <v>6.84</v>
      </c>
      <c r="L994">
        <v>495.99</v>
      </c>
      <c r="M994" t="s">
        <v>25754</v>
      </c>
      <c r="N994" t="s">
        <v>23</v>
      </c>
      <c r="O994">
        <v>502.83</v>
      </c>
      <c r="P994" t="s">
        <v>24</v>
      </c>
      <c r="Q994" t="s">
        <v>24</v>
      </c>
      <c r="R994" t="s">
        <v>23818</v>
      </c>
      <c r="S994" t="s">
        <v>25</v>
      </c>
      <c r="T994" t="s">
        <v>26</v>
      </c>
    </row>
    <row r="995" spans="1:20" x14ac:dyDescent="0.3">
      <c r="A995" t="s">
        <v>25755</v>
      </c>
      <c r="B995" t="s">
        <v>19</v>
      </c>
      <c r="C995" t="s">
        <v>21016</v>
      </c>
      <c r="D995" t="s">
        <v>20</v>
      </c>
      <c r="E995" t="s">
        <v>21</v>
      </c>
      <c r="F995" t="s">
        <v>22</v>
      </c>
      <c r="G995" s="2">
        <v>46036</v>
      </c>
      <c r="H995" s="2">
        <v>142715322706</v>
      </c>
      <c r="I995">
        <v>46036</v>
      </c>
      <c r="J995">
        <v>37.85</v>
      </c>
      <c r="K995">
        <v>0.79</v>
      </c>
      <c r="L995">
        <v>37.06</v>
      </c>
      <c r="M995" t="s">
        <v>25756</v>
      </c>
      <c r="N995" t="s">
        <v>23</v>
      </c>
      <c r="O995">
        <v>37.85</v>
      </c>
      <c r="P995" t="s">
        <v>24</v>
      </c>
      <c r="Q995" t="s">
        <v>24</v>
      </c>
      <c r="R995" t="s">
        <v>23818</v>
      </c>
      <c r="S995" t="s">
        <v>25</v>
      </c>
      <c r="T995" t="s">
        <v>26</v>
      </c>
    </row>
    <row r="996" spans="1:20" x14ac:dyDescent="0.3">
      <c r="A996" t="s">
        <v>25757</v>
      </c>
      <c r="B996" t="s">
        <v>28</v>
      </c>
      <c r="C996" t="s">
        <v>21795</v>
      </c>
      <c r="D996" t="s">
        <v>20</v>
      </c>
      <c r="E996" t="s">
        <v>21</v>
      </c>
      <c r="F996" t="s">
        <v>22</v>
      </c>
      <c r="G996" s="2">
        <v>46036</v>
      </c>
      <c r="H996" s="2">
        <v>142715322706</v>
      </c>
      <c r="I996">
        <v>46036</v>
      </c>
      <c r="J996">
        <v>-58.82</v>
      </c>
      <c r="K996">
        <v>0</v>
      </c>
      <c r="L996">
        <v>-58.82</v>
      </c>
      <c r="M996" t="s">
        <v>25758</v>
      </c>
      <c r="N996" t="s">
        <v>23</v>
      </c>
      <c r="O996">
        <v>58.82</v>
      </c>
      <c r="P996" t="s">
        <v>24</v>
      </c>
      <c r="Q996" t="s">
        <v>24</v>
      </c>
      <c r="R996" t="s">
        <v>23818</v>
      </c>
      <c r="S996" t="s">
        <v>25</v>
      </c>
      <c r="T996" t="s">
        <v>26</v>
      </c>
    </row>
    <row r="997" spans="1:20" x14ac:dyDescent="0.3">
      <c r="A997" t="s">
        <v>25759</v>
      </c>
      <c r="B997" t="s">
        <v>19</v>
      </c>
      <c r="C997" t="s">
        <v>21795</v>
      </c>
      <c r="D997" t="s">
        <v>20</v>
      </c>
      <c r="E997" t="s">
        <v>21</v>
      </c>
      <c r="F997" t="s">
        <v>22</v>
      </c>
      <c r="G997" s="2">
        <v>46036</v>
      </c>
      <c r="H997" s="2">
        <v>142715322706</v>
      </c>
      <c r="I997">
        <v>46036</v>
      </c>
      <c r="J997">
        <v>58.82</v>
      </c>
      <c r="K997">
        <v>1.06</v>
      </c>
      <c r="L997">
        <v>57.76</v>
      </c>
      <c r="M997" t="s">
        <v>25758</v>
      </c>
      <c r="N997" t="s">
        <v>23</v>
      </c>
      <c r="O997">
        <v>58.82</v>
      </c>
      <c r="P997" t="s">
        <v>24</v>
      </c>
      <c r="Q997" t="s">
        <v>24</v>
      </c>
      <c r="R997" t="s">
        <v>23818</v>
      </c>
      <c r="S997" t="s">
        <v>25</v>
      </c>
      <c r="T997" t="s">
        <v>26</v>
      </c>
    </row>
    <row r="998" spans="1:20" x14ac:dyDescent="0.3">
      <c r="A998" t="s">
        <v>25760</v>
      </c>
      <c r="B998" t="s">
        <v>19</v>
      </c>
      <c r="C998" t="s">
        <v>15640</v>
      </c>
      <c r="D998" t="s">
        <v>27</v>
      </c>
      <c r="E998" t="s">
        <v>21</v>
      </c>
      <c r="F998" t="s">
        <v>22</v>
      </c>
      <c r="G998" s="2">
        <v>46036</v>
      </c>
      <c r="H998" s="2">
        <v>142715322706</v>
      </c>
      <c r="I998">
        <v>46036</v>
      </c>
      <c r="J998">
        <v>29.9</v>
      </c>
      <c r="K998">
        <v>0.69</v>
      </c>
      <c r="L998">
        <v>29.21</v>
      </c>
      <c r="M998" t="s">
        <v>25761</v>
      </c>
      <c r="N998" t="s">
        <v>23</v>
      </c>
      <c r="O998">
        <v>29.9</v>
      </c>
      <c r="P998" t="s">
        <v>24</v>
      </c>
      <c r="Q998" t="s">
        <v>24</v>
      </c>
      <c r="R998" t="s">
        <v>23818</v>
      </c>
      <c r="S998" t="s">
        <v>25</v>
      </c>
      <c r="T998" t="s">
        <v>26</v>
      </c>
    </row>
    <row r="999" spans="1:20" x14ac:dyDescent="0.3">
      <c r="A999" t="s">
        <v>25762</v>
      </c>
      <c r="B999" t="s">
        <v>19</v>
      </c>
      <c r="C999" t="s">
        <v>18420</v>
      </c>
      <c r="D999" t="s">
        <v>29</v>
      </c>
      <c r="E999" t="s">
        <v>21</v>
      </c>
      <c r="F999" t="s">
        <v>22</v>
      </c>
      <c r="G999" s="2">
        <v>46036</v>
      </c>
      <c r="H999" s="2">
        <v>142715322706</v>
      </c>
      <c r="I999">
        <v>46036</v>
      </c>
      <c r="J999">
        <v>37.9</v>
      </c>
      <c r="K999">
        <v>2.2400000000000002</v>
      </c>
      <c r="L999">
        <v>35.659999999999997</v>
      </c>
      <c r="M999" t="s">
        <v>25763</v>
      </c>
      <c r="N999" t="s">
        <v>30</v>
      </c>
      <c r="O999">
        <v>37.9</v>
      </c>
      <c r="P999" t="s">
        <v>24</v>
      </c>
      <c r="Q999" t="s">
        <v>24</v>
      </c>
      <c r="R999" t="s">
        <v>23818</v>
      </c>
      <c r="S999" t="s">
        <v>25</v>
      </c>
      <c r="T999" t="s">
        <v>26</v>
      </c>
    </row>
    <row r="1000" spans="1:20" x14ac:dyDescent="0.3">
      <c r="A1000" t="s">
        <v>25764</v>
      </c>
      <c r="B1000" t="s">
        <v>19</v>
      </c>
      <c r="C1000" t="s">
        <v>15834</v>
      </c>
      <c r="D1000" t="s">
        <v>27</v>
      </c>
      <c r="E1000" t="s">
        <v>21</v>
      </c>
      <c r="F1000" t="s">
        <v>22</v>
      </c>
      <c r="G1000" s="2">
        <v>46036</v>
      </c>
      <c r="H1000" s="2">
        <v>142715322706</v>
      </c>
      <c r="I1000">
        <v>46036</v>
      </c>
      <c r="J1000">
        <v>91.71</v>
      </c>
      <c r="K1000">
        <v>1.49</v>
      </c>
      <c r="L1000">
        <v>90.22</v>
      </c>
      <c r="M1000" t="s">
        <v>25765</v>
      </c>
      <c r="N1000" t="s">
        <v>23</v>
      </c>
      <c r="O1000">
        <v>91.71</v>
      </c>
      <c r="P1000" t="s">
        <v>24</v>
      </c>
      <c r="Q1000" t="s">
        <v>24</v>
      </c>
      <c r="R1000" t="s">
        <v>23818</v>
      </c>
      <c r="S1000" t="s">
        <v>25</v>
      </c>
      <c r="T1000" t="s">
        <v>26</v>
      </c>
    </row>
    <row r="1001" spans="1:20" x14ac:dyDescent="0.3">
      <c r="A1001" t="s">
        <v>25766</v>
      </c>
      <c r="B1001" t="s">
        <v>19</v>
      </c>
      <c r="C1001" t="s">
        <v>21008</v>
      </c>
      <c r="D1001" t="s">
        <v>27</v>
      </c>
      <c r="E1001" t="s">
        <v>21</v>
      </c>
      <c r="F1001" t="s">
        <v>22</v>
      </c>
      <c r="G1001" s="2">
        <v>46036</v>
      </c>
      <c r="H1001" s="2">
        <v>142715322706</v>
      </c>
      <c r="I1001">
        <v>46036</v>
      </c>
      <c r="J1001">
        <v>59.9</v>
      </c>
      <c r="K1001">
        <v>1.08</v>
      </c>
      <c r="L1001">
        <v>58.82</v>
      </c>
      <c r="M1001" t="s">
        <v>25767</v>
      </c>
      <c r="N1001" t="s">
        <v>23</v>
      </c>
      <c r="O1001">
        <v>59.9</v>
      </c>
      <c r="P1001" t="s">
        <v>24</v>
      </c>
      <c r="Q1001" t="s">
        <v>24</v>
      </c>
      <c r="R1001" t="s">
        <v>23818</v>
      </c>
      <c r="S1001" t="s">
        <v>25</v>
      </c>
      <c r="T1001" t="s">
        <v>26</v>
      </c>
    </row>
    <row r="1002" spans="1:20" x14ac:dyDescent="0.3">
      <c r="A1002" t="s">
        <v>25768</v>
      </c>
      <c r="B1002" t="s">
        <v>19</v>
      </c>
      <c r="C1002" t="s">
        <v>15092</v>
      </c>
      <c r="D1002" t="s">
        <v>27</v>
      </c>
      <c r="E1002" t="s">
        <v>21</v>
      </c>
      <c r="F1002" t="s">
        <v>22</v>
      </c>
      <c r="G1002" s="2">
        <v>46036</v>
      </c>
      <c r="H1002" s="2">
        <v>142715322706</v>
      </c>
      <c r="I1002">
        <v>46036</v>
      </c>
      <c r="J1002">
        <v>135.9</v>
      </c>
      <c r="K1002">
        <v>2.0699999999999998</v>
      </c>
      <c r="L1002">
        <v>133.83000000000001</v>
      </c>
      <c r="M1002" t="s">
        <v>25769</v>
      </c>
      <c r="N1002" t="s">
        <v>23</v>
      </c>
      <c r="O1002">
        <v>135.9</v>
      </c>
      <c r="P1002" t="s">
        <v>24</v>
      </c>
      <c r="Q1002" t="s">
        <v>24</v>
      </c>
      <c r="R1002" t="s">
        <v>23818</v>
      </c>
      <c r="S1002" t="s">
        <v>25</v>
      </c>
      <c r="T1002" t="s">
        <v>26</v>
      </c>
    </row>
    <row r="1003" spans="1:20" x14ac:dyDescent="0.3">
      <c r="A1003" t="s">
        <v>25770</v>
      </c>
      <c r="B1003" t="s">
        <v>19</v>
      </c>
      <c r="C1003" t="s">
        <v>20639</v>
      </c>
      <c r="D1003" t="s">
        <v>20</v>
      </c>
      <c r="E1003" t="s">
        <v>21</v>
      </c>
      <c r="F1003" t="s">
        <v>22</v>
      </c>
      <c r="G1003" s="2">
        <v>46036</v>
      </c>
      <c r="H1003" s="2">
        <v>142715322706</v>
      </c>
      <c r="I1003">
        <v>46036</v>
      </c>
      <c r="J1003">
        <v>64.95</v>
      </c>
      <c r="K1003">
        <v>1.1399999999999999</v>
      </c>
      <c r="L1003">
        <v>63.81</v>
      </c>
      <c r="M1003" t="s">
        <v>25771</v>
      </c>
      <c r="N1003" t="s">
        <v>23</v>
      </c>
      <c r="O1003">
        <v>64.95</v>
      </c>
      <c r="P1003" t="s">
        <v>24</v>
      </c>
      <c r="Q1003" t="s">
        <v>24</v>
      </c>
      <c r="R1003" t="s">
        <v>23818</v>
      </c>
      <c r="S1003" t="s">
        <v>25</v>
      </c>
      <c r="T1003" t="s">
        <v>26</v>
      </c>
    </row>
    <row r="1004" spans="1:20" x14ac:dyDescent="0.3">
      <c r="A1004" t="s">
        <v>25772</v>
      </c>
      <c r="B1004" t="s">
        <v>19</v>
      </c>
      <c r="C1004" t="s">
        <v>10455</v>
      </c>
      <c r="D1004" t="s">
        <v>20</v>
      </c>
      <c r="E1004" t="s">
        <v>21</v>
      </c>
      <c r="F1004" t="s">
        <v>22</v>
      </c>
      <c r="G1004" s="2">
        <v>46036</v>
      </c>
      <c r="H1004" s="2">
        <v>142715322706</v>
      </c>
      <c r="I1004">
        <v>46036</v>
      </c>
      <c r="J1004">
        <v>65.569999999999993</v>
      </c>
      <c r="K1004">
        <v>1.1499999999999999</v>
      </c>
      <c r="L1004">
        <v>64.42</v>
      </c>
      <c r="M1004" t="s">
        <v>24327</v>
      </c>
      <c r="N1004" t="s">
        <v>23</v>
      </c>
      <c r="O1004">
        <v>65.569999999999993</v>
      </c>
      <c r="P1004" t="s">
        <v>24</v>
      </c>
      <c r="Q1004" t="s">
        <v>24</v>
      </c>
      <c r="R1004" t="s">
        <v>23818</v>
      </c>
      <c r="S1004" t="s">
        <v>25</v>
      </c>
      <c r="T1004" t="s">
        <v>26</v>
      </c>
    </row>
    <row r="1005" spans="1:20" x14ac:dyDescent="0.3">
      <c r="A1005" t="s">
        <v>25773</v>
      </c>
      <c r="B1005" t="s">
        <v>19</v>
      </c>
      <c r="C1005" t="s">
        <v>17198</v>
      </c>
      <c r="D1005" t="s">
        <v>27</v>
      </c>
      <c r="E1005" t="s">
        <v>21</v>
      </c>
      <c r="F1005" t="s">
        <v>22</v>
      </c>
      <c r="G1005" s="2">
        <v>46036</v>
      </c>
      <c r="H1005" s="2">
        <v>142715322706</v>
      </c>
      <c r="I1005">
        <v>46036</v>
      </c>
      <c r="J1005">
        <v>80.849999999999994</v>
      </c>
      <c r="K1005">
        <v>1.35</v>
      </c>
      <c r="L1005">
        <v>79.5</v>
      </c>
      <c r="M1005" t="s">
        <v>25774</v>
      </c>
      <c r="N1005" t="s">
        <v>23</v>
      </c>
      <c r="O1005">
        <v>80.849999999999994</v>
      </c>
      <c r="P1005" t="s">
        <v>24</v>
      </c>
      <c r="Q1005" t="s">
        <v>24</v>
      </c>
      <c r="R1005" t="s">
        <v>23818</v>
      </c>
      <c r="S1005" t="s">
        <v>25</v>
      </c>
      <c r="T1005" t="s">
        <v>26</v>
      </c>
    </row>
    <row r="1006" spans="1:20" x14ac:dyDescent="0.3">
      <c r="A1006" t="s">
        <v>25775</v>
      </c>
      <c r="B1006" t="s">
        <v>19</v>
      </c>
      <c r="C1006" t="s">
        <v>23072</v>
      </c>
      <c r="D1006" t="s">
        <v>27</v>
      </c>
      <c r="E1006" t="s">
        <v>21</v>
      </c>
      <c r="F1006" t="s">
        <v>22</v>
      </c>
      <c r="G1006" s="2">
        <v>46036</v>
      </c>
      <c r="H1006" s="2">
        <v>142715322706</v>
      </c>
      <c r="I1006">
        <v>46036</v>
      </c>
      <c r="J1006">
        <v>52.85</v>
      </c>
      <c r="K1006">
        <v>0.99</v>
      </c>
      <c r="L1006">
        <v>51.86</v>
      </c>
      <c r="M1006" t="s">
        <v>25776</v>
      </c>
      <c r="N1006" t="s">
        <v>23</v>
      </c>
      <c r="O1006">
        <v>52.85</v>
      </c>
      <c r="P1006" t="s">
        <v>24</v>
      </c>
      <c r="Q1006" t="s">
        <v>24</v>
      </c>
      <c r="R1006" t="s">
        <v>23818</v>
      </c>
      <c r="S1006" t="s">
        <v>25</v>
      </c>
      <c r="T1006" t="s">
        <v>26</v>
      </c>
    </row>
    <row r="1007" spans="1:20" x14ac:dyDescent="0.3">
      <c r="A1007" t="s">
        <v>25777</v>
      </c>
      <c r="B1007" t="s">
        <v>19</v>
      </c>
      <c r="C1007" t="s">
        <v>19180</v>
      </c>
      <c r="D1007" t="s">
        <v>20</v>
      </c>
      <c r="E1007" t="s">
        <v>21</v>
      </c>
      <c r="F1007" t="s">
        <v>22</v>
      </c>
      <c r="G1007" s="2">
        <v>46036</v>
      </c>
      <c r="H1007" s="2">
        <v>142715322706</v>
      </c>
      <c r="I1007">
        <v>46036</v>
      </c>
      <c r="J1007">
        <v>53.46</v>
      </c>
      <c r="K1007">
        <v>0.99</v>
      </c>
      <c r="L1007">
        <v>52.47</v>
      </c>
      <c r="M1007" t="s">
        <v>25778</v>
      </c>
      <c r="N1007" t="s">
        <v>23</v>
      </c>
      <c r="O1007">
        <v>53.46</v>
      </c>
      <c r="P1007" t="s">
        <v>24</v>
      </c>
      <c r="Q1007" t="s">
        <v>24</v>
      </c>
      <c r="R1007" t="s">
        <v>23818</v>
      </c>
      <c r="S1007" t="s">
        <v>25</v>
      </c>
      <c r="T1007" t="s">
        <v>26</v>
      </c>
    </row>
    <row r="1008" spans="1:20" x14ac:dyDescent="0.3">
      <c r="A1008" t="s">
        <v>25779</v>
      </c>
      <c r="B1008" t="s">
        <v>19</v>
      </c>
      <c r="C1008" t="s">
        <v>20265</v>
      </c>
      <c r="D1008" t="s">
        <v>20</v>
      </c>
      <c r="E1008" t="s">
        <v>21</v>
      </c>
      <c r="F1008" t="s">
        <v>22</v>
      </c>
      <c r="G1008" s="2">
        <v>46036</v>
      </c>
      <c r="H1008" s="2">
        <v>142715322706</v>
      </c>
      <c r="I1008">
        <v>46036</v>
      </c>
      <c r="J1008">
        <v>175.37</v>
      </c>
      <c r="K1008">
        <v>2.58</v>
      </c>
      <c r="L1008">
        <v>172.79</v>
      </c>
      <c r="M1008" t="s">
        <v>25780</v>
      </c>
      <c r="N1008" t="s">
        <v>23</v>
      </c>
      <c r="O1008">
        <v>175.37</v>
      </c>
      <c r="P1008" t="s">
        <v>24</v>
      </c>
      <c r="Q1008" t="s">
        <v>24</v>
      </c>
      <c r="R1008" t="s">
        <v>23818</v>
      </c>
      <c r="S1008" t="s">
        <v>25</v>
      </c>
      <c r="T1008" t="s">
        <v>26</v>
      </c>
    </row>
    <row r="1009" spans="1:20" x14ac:dyDescent="0.3">
      <c r="A1009" t="s">
        <v>25781</v>
      </c>
      <c r="B1009" t="s">
        <v>19</v>
      </c>
      <c r="C1009" t="s">
        <v>21949</v>
      </c>
      <c r="D1009" t="s">
        <v>29</v>
      </c>
      <c r="E1009" t="s">
        <v>21</v>
      </c>
      <c r="F1009" t="s">
        <v>22</v>
      </c>
      <c r="G1009" s="2">
        <v>46036</v>
      </c>
      <c r="H1009" s="2">
        <v>142715322706</v>
      </c>
      <c r="I1009">
        <v>46036</v>
      </c>
      <c r="J1009">
        <v>53.46</v>
      </c>
      <c r="K1009">
        <v>3.02</v>
      </c>
      <c r="L1009">
        <v>50.44</v>
      </c>
      <c r="M1009" t="s">
        <v>25782</v>
      </c>
      <c r="N1009" t="s">
        <v>30</v>
      </c>
      <c r="O1009">
        <v>53.46</v>
      </c>
      <c r="P1009" t="s">
        <v>24</v>
      </c>
      <c r="Q1009" t="s">
        <v>24</v>
      </c>
      <c r="R1009" t="s">
        <v>23818</v>
      </c>
      <c r="S1009" t="s">
        <v>25</v>
      </c>
      <c r="T1009" t="s">
        <v>26</v>
      </c>
    </row>
    <row r="1010" spans="1:20" x14ac:dyDescent="0.3">
      <c r="A1010" t="s">
        <v>25783</v>
      </c>
      <c r="B1010" t="s">
        <v>19</v>
      </c>
      <c r="C1010" t="s">
        <v>15228</v>
      </c>
      <c r="D1010" t="s">
        <v>20</v>
      </c>
      <c r="E1010" t="s">
        <v>21</v>
      </c>
      <c r="F1010" t="s">
        <v>22</v>
      </c>
      <c r="G1010" s="2">
        <v>46036</v>
      </c>
      <c r="H1010" s="2">
        <v>142715322706</v>
      </c>
      <c r="I1010">
        <v>46036</v>
      </c>
      <c r="J1010">
        <v>29.9</v>
      </c>
      <c r="K1010">
        <v>0.69</v>
      </c>
      <c r="L1010">
        <v>29.21</v>
      </c>
      <c r="M1010" t="s">
        <v>25784</v>
      </c>
      <c r="N1010" t="s">
        <v>23</v>
      </c>
      <c r="O1010">
        <v>29.9</v>
      </c>
      <c r="P1010" t="s">
        <v>24</v>
      </c>
      <c r="Q1010" t="s">
        <v>24</v>
      </c>
      <c r="R1010" t="s">
        <v>23818</v>
      </c>
      <c r="S1010" t="s">
        <v>25</v>
      </c>
      <c r="T1010" t="s">
        <v>26</v>
      </c>
    </row>
    <row r="1011" spans="1:20" x14ac:dyDescent="0.3">
      <c r="A1011" t="s">
        <v>25785</v>
      </c>
      <c r="B1011" t="s">
        <v>19</v>
      </c>
      <c r="C1011" t="s">
        <v>17914</v>
      </c>
      <c r="D1011" t="s">
        <v>27</v>
      </c>
      <c r="E1011" t="s">
        <v>21</v>
      </c>
      <c r="F1011" t="s">
        <v>22</v>
      </c>
      <c r="G1011" s="2">
        <v>46036</v>
      </c>
      <c r="H1011" s="2">
        <v>142715322706</v>
      </c>
      <c r="I1011">
        <v>46036</v>
      </c>
      <c r="J1011">
        <v>40.86</v>
      </c>
      <c r="K1011">
        <v>0.83</v>
      </c>
      <c r="L1011">
        <v>40.03</v>
      </c>
      <c r="M1011" t="s">
        <v>25786</v>
      </c>
      <c r="N1011" t="s">
        <v>23</v>
      </c>
      <c r="O1011">
        <v>40.86</v>
      </c>
      <c r="P1011" t="s">
        <v>24</v>
      </c>
      <c r="Q1011" t="s">
        <v>24</v>
      </c>
      <c r="R1011" t="s">
        <v>23818</v>
      </c>
      <c r="S1011" t="s">
        <v>25</v>
      </c>
      <c r="T1011" t="s">
        <v>26</v>
      </c>
    </row>
    <row r="1012" spans="1:20" x14ac:dyDescent="0.3">
      <c r="A1012" t="s">
        <v>25787</v>
      </c>
      <c r="B1012" t="s">
        <v>19</v>
      </c>
      <c r="C1012" t="s">
        <v>16975</v>
      </c>
      <c r="D1012" t="s">
        <v>27</v>
      </c>
      <c r="E1012" t="s">
        <v>21</v>
      </c>
      <c r="F1012" t="s">
        <v>22</v>
      </c>
      <c r="G1012" s="2">
        <v>46036</v>
      </c>
      <c r="H1012" s="2">
        <v>142715322706</v>
      </c>
      <c r="I1012">
        <v>46036</v>
      </c>
      <c r="J1012">
        <v>59.9</v>
      </c>
      <c r="K1012">
        <v>1.08</v>
      </c>
      <c r="L1012">
        <v>58.82</v>
      </c>
      <c r="M1012" t="s">
        <v>25788</v>
      </c>
      <c r="N1012" t="s">
        <v>23</v>
      </c>
      <c r="O1012">
        <v>59.9</v>
      </c>
      <c r="P1012" t="s">
        <v>24</v>
      </c>
      <c r="Q1012" t="s">
        <v>24</v>
      </c>
      <c r="R1012" t="s">
        <v>23818</v>
      </c>
      <c r="S1012" t="s">
        <v>25</v>
      </c>
      <c r="T1012" t="s">
        <v>26</v>
      </c>
    </row>
    <row r="1013" spans="1:20" x14ac:dyDescent="0.3">
      <c r="A1013" t="s">
        <v>25789</v>
      </c>
      <c r="B1013" t="s">
        <v>19</v>
      </c>
      <c r="C1013" t="s">
        <v>17456</v>
      </c>
      <c r="D1013" t="s">
        <v>20</v>
      </c>
      <c r="E1013" t="s">
        <v>21</v>
      </c>
      <c r="F1013" t="s">
        <v>22</v>
      </c>
      <c r="G1013" s="2">
        <v>46036</v>
      </c>
      <c r="H1013" s="2">
        <v>142715322706</v>
      </c>
      <c r="I1013">
        <v>46036</v>
      </c>
      <c r="J1013">
        <v>44.85</v>
      </c>
      <c r="K1013">
        <v>0.88</v>
      </c>
      <c r="L1013">
        <v>43.97</v>
      </c>
      <c r="M1013" t="s">
        <v>25790</v>
      </c>
      <c r="N1013" t="s">
        <v>23</v>
      </c>
      <c r="O1013">
        <v>44.85</v>
      </c>
      <c r="P1013" t="s">
        <v>24</v>
      </c>
      <c r="Q1013" t="s">
        <v>24</v>
      </c>
      <c r="R1013" t="s">
        <v>23818</v>
      </c>
      <c r="S1013" t="s">
        <v>25</v>
      </c>
      <c r="T1013" t="s">
        <v>26</v>
      </c>
    </row>
    <row r="1014" spans="1:20" x14ac:dyDescent="0.3">
      <c r="A1014" t="s">
        <v>25791</v>
      </c>
      <c r="B1014" t="s">
        <v>19</v>
      </c>
      <c r="C1014" t="s">
        <v>22132</v>
      </c>
      <c r="D1014" t="s">
        <v>29</v>
      </c>
      <c r="E1014" t="s">
        <v>21</v>
      </c>
      <c r="F1014" t="s">
        <v>22</v>
      </c>
      <c r="G1014" s="2">
        <v>46036</v>
      </c>
      <c r="H1014" s="2">
        <v>142715322706</v>
      </c>
      <c r="I1014">
        <v>46036</v>
      </c>
      <c r="J1014">
        <v>99.81</v>
      </c>
      <c r="K1014">
        <v>5.33</v>
      </c>
      <c r="L1014">
        <v>94.48</v>
      </c>
      <c r="M1014" t="s">
        <v>25792</v>
      </c>
      <c r="N1014" t="s">
        <v>30</v>
      </c>
      <c r="O1014">
        <v>99.81</v>
      </c>
      <c r="P1014" t="s">
        <v>24</v>
      </c>
      <c r="Q1014" t="s">
        <v>24</v>
      </c>
      <c r="R1014" t="s">
        <v>23818</v>
      </c>
      <c r="S1014" t="s">
        <v>25</v>
      </c>
      <c r="T1014" t="s">
        <v>26</v>
      </c>
    </row>
    <row r="1015" spans="1:20" x14ac:dyDescent="0.3">
      <c r="A1015" t="s">
        <v>25793</v>
      </c>
      <c r="B1015" t="s">
        <v>19</v>
      </c>
      <c r="C1015" t="s">
        <v>14022</v>
      </c>
      <c r="D1015" t="s">
        <v>27</v>
      </c>
      <c r="E1015" t="s">
        <v>21</v>
      </c>
      <c r="F1015" t="s">
        <v>22</v>
      </c>
      <c r="G1015" s="2">
        <v>46036</v>
      </c>
      <c r="H1015" s="2">
        <v>142715322706</v>
      </c>
      <c r="I1015">
        <v>46036</v>
      </c>
      <c r="J1015">
        <v>78.12</v>
      </c>
      <c r="K1015">
        <v>1.32</v>
      </c>
      <c r="L1015">
        <v>76.8</v>
      </c>
      <c r="M1015" t="s">
        <v>25794</v>
      </c>
      <c r="N1015" t="s">
        <v>23</v>
      </c>
      <c r="O1015">
        <v>78.12</v>
      </c>
      <c r="P1015" t="s">
        <v>24</v>
      </c>
      <c r="Q1015" t="s">
        <v>24</v>
      </c>
      <c r="R1015" t="s">
        <v>23818</v>
      </c>
      <c r="S1015" t="s">
        <v>25</v>
      </c>
      <c r="T1015" t="s">
        <v>26</v>
      </c>
    </row>
    <row r="1016" spans="1:20" x14ac:dyDescent="0.3">
      <c r="A1016" t="s">
        <v>25795</v>
      </c>
      <c r="B1016" t="s">
        <v>19</v>
      </c>
      <c r="C1016" t="s">
        <v>12156</v>
      </c>
      <c r="D1016" t="s">
        <v>20</v>
      </c>
      <c r="E1016" t="s">
        <v>21</v>
      </c>
      <c r="F1016" t="s">
        <v>22</v>
      </c>
      <c r="G1016" s="2">
        <v>46036</v>
      </c>
      <c r="H1016" s="2">
        <v>142715322706</v>
      </c>
      <c r="I1016">
        <v>46036</v>
      </c>
      <c r="J1016">
        <v>362.48</v>
      </c>
      <c r="K1016">
        <v>5.01</v>
      </c>
      <c r="L1016">
        <v>357.47</v>
      </c>
      <c r="M1016" t="s">
        <v>25796</v>
      </c>
      <c r="N1016" t="s">
        <v>23</v>
      </c>
      <c r="O1016">
        <v>362.48</v>
      </c>
      <c r="P1016" t="s">
        <v>24</v>
      </c>
      <c r="Q1016" t="s">
        <v>24</v>
      </c>
      <c r="R1016" t="s">
        <v>23818</v>
      </c>
      <c r="S1016" t="s">
        <v>25</v>
      </c>
      <c r="T1016" t="s">
        <v>26</v>
      </c>
    </row>
    <row r="1017" spans="1:20" x14ac:dyDescent="0.3">
      <c r="A1017" t="s">
        <v>25797</v>
      </c>
      <c r="B1017" t="s">
        <v>19</v>
      </c>
      <c r="C1017" t="s">
        <v>17103</v>
      </c>
      <c r="D1017" t="s">
        <v>20</v>
      </c>
      <c r="E1017" t="s">
        <v>21</v>
      </c>
      <c r="F1017" t="s">
        <v>22</v>
      </c>
      <c r="G1017" s="2">
        <v>46036</v>
      </c>
      <c r="H1017" s="2">
        <v>142715322706</v>
      </c>
      <c r="I1017">
        <v>46036</v>
      </c>
      <c r="J1017">
        <v>24.9</v>
      </c>
      <c r="K1017">
        <v>0.62</v>
      </c>
      <c r="L1017">
        <v>24.28</v>
      </c>
      <c r="M1017" t="s">
        <v>25798</v>
      </c>
      <c r="N1017" t="s">
        <v>23</v>
      </c>
      <c r="O1017">
        <v>24.9</v>
      </c>
      <c r="P1017" t="s">
        <v>24</v>
      </c>
      <c r="Q1017" t="s">
        <v>24</v>
      </c>
      <c r="R1017" t="s">
        <v>23818</v>
      </c>
      <c r="S1017" t="s">
        <v>25</v>
      </c>
      <c r="T1017" t="s">
        <v>26</v>
      </c>
    </row>
    <row r="1018" spans="1:20" x14ac:dyDescent="0.3">
      <c r="A1018" t="s">
        <v>25799</v>
      </c>
      <c r="B1018" t="s">
        <v>19</v>
      </c>
      <c r="C1018" t="s">
        <v>23633</v>
      </c>
      <c r="D1018" t="s">
        <v>20</v>
      </c>
      <c r="E1018" t="s">
        <v>21</v>
      </c>
      <c r="F1018" t="s">
        <v>22</v>
      </c>
      <c r="G1018" s="2">
        <v>46036</v>
      </c>
      <c r="H1018" s="2">
        <v>142715322706</v>
      </c>
      <c r="I1018">
        <v>46036</v>
      </c>
      <c r="J1018">
        <v>17.899999999999999</v>
      </c>
      <c r="K1018">
        <v>0.53</v>
      </c>
      <c r="L1018">
        <v>17.37</v>
      </c>
      <c r="M1018" t="s">
        <v>25800</v>
      </c>
      <c r="N1018" t="s">
        <v>23</v>
      </c>
      <c r="O1018">
        <v>17.899999999999999</v>
      </c>
      <c r="P1018" t="s">
        <v>24</v>
      </c>
      <c r="Q1018" t="s">
        <v>24</v>
      </c>
      <c r="R1018" t="s">
        <v>23818</v>
      </c>
      <c r="S1018" t="s">
        <v>25</v>
      </c>
      <c r="T1018" t="s">
        <v>26</v>
      </c>
    </row>
    <row r="1019" spans="1:20" x14ac:dyDescent="0.3">
      <c r="A1019" t="s">
        <v>25801</v>
      </c>
      <c r="B1019" t="s">
        <v>19</v>
      </c>
      <c r="C1019" t="s">
        <v>18325</v>
      </c>
      <c r="D1019" t="s">
        <v>20</v>
      </c>
      <c r="E1019" t="s">
        <v>21</v>
      </c>
      <c r="F1019" t="s">
        <v>22</v>
      </c>
      <c r="G1019" s="2">
        <v>46036</v>
      </c>
      <c r="H1019" s="2">
        <v>142715322706</v>
      </c>
      <c r="I1019">
        <v>46036</v>
      </c>
      <c r="J1019">
        <v>59.31</v>
      </c>
      <c r="K1019">
        <v>1.07</v>
      </c>
      <c r="L1019">
        <v>58.24</v>
      </c>
      <c r="M1019" t="s">
        <v>25802</v>
      </c>
      <c r="N1019" t="s">
        <v>23</v>
      </c>
      <c r="O1019">
        <v>59.31</v>
      </c>
      <c r="P1019" t="s">
        <v>24</v>
      </c>
      <c r="Q1019" t="s">
        <v>24</v>
      </c>
      <c r="R1019" t="s">
        <v>23818</v>
      </c>
      <c r="S1019" t="s">
        <v>25</v>
      </c>
      <c r="T1019" t="s">
        <v>26</v>
      </c>
    </row>
    <row r="1020" spans="1:20" x14ac:dyDescent="0.3">
      <c r="A1020" t="s">
        <v>25803</v>
      </c>
      <c r="B1020" t="s">
        <v>19</v>
      </c>
      <c r="C1020" t="s">
        <v>16046</v>
      </c>
      <c r="D1020" t="s">
        <v>20</v>
      </c>
      <c r="E1020" t="s">
        <v>21</v>
      </c>
      <c r="F1020" t="s">
        <v>22</v>
      </c>
      <c r="G1020" s="2">
        <v>46036</v>
      </c>
      <c r="H1020" s="2">
        <v>142715322706</v>
      </c>
      <c r="I1020">
        <v>46036</v>
      </c>
      <c r="J1020">
        <v>116.91</v>
      </c>
      <c r="K1020">
        <v>1.82</v>
      </c>
      <c r="L1020">
        <v>115.09</v>
      </c>
      <c r="M1020" t="s">
        <v>25804</v>
      </c>
      <c r="N1020" t="s">
        <v>23</v>
      </c>
      <c r="O1020">
        <v>116.91</v>
      </c>
      <c r="P1020" t="s">
        <v>24</v>
      </c>
      <c r="Q1020" t="s">
        <v>24</v>
      </c>
      <c r="R1020" t="s">
        <v>23818</v>
      </c>
      <c r="S1020" t="s">
        <v>25</v>
      </c>
      <c r="T1020" t="s">
        <v>26</v>
      </c>
    </row>
    <row r="1021" spans="1:20" x14ac:dyDescent="0.3">
      <c r="A1021" t="s">
        <v>25805</v>
      </c>
      <c r="B1021" t="s">
        <v>19</v>
      </c>
      <c r="C1021" t="s">
        <v>21461</v>
      </c>
      <c r="D1021" t="s">
        <v>20</v>
      </c>
      <c r="E1021" t="s">
        <v>21</v>
      </c>
      <c r="F1021" t="s">
        <v>22</v>
      </c>
      <c r="G1021" s="2">
        <v>46036</v>
      </c>
      <c r="H1021" s="2">
        <v>142715322706</v>
      </c>
      <c r="I1021">
        <v>46036</v>
      </c>
      <c r="J1021">
        <v>24.9</v>
      </c>
      <c r="K1021">
        <v>0.62</v>
      </c>
      <c r="L1021">
        <v>24.28</v>
      </c>
      <c r="M1021" t="s">
        <v>25806</v>
      </c>
      <c r="N1021" t="s">
        <v>23</v>
      </c>
      <c r="O1021">
        <v>24.9</v>
      </c>
      <c r="P1021" t="s">
        <v>24</v>
      </c>
      <c r="Q1021" t="s">
        <v>24</v>
      </c>
      <c r="R1021" t="s">
        <v>23818</v>
      </c>
      <c r="S1021" t="s">
        <v>25</v>
      </c>
      <c r="T1021" t="s">
        <v>26</v>
      </c>
    </row>
    <row r="1022" spans="1:20" x14ac:dyDescent="0.3">
      <c r="A1022" t="s">
        <v>25807</v>
      </c>
      <c r="B1022" t="s">
        <v>19</v>
      </c>
      <c r="C1022" t="s">
        <v>8958</v>
      </c>
      <c r="D1022" t="s">
        <v>27</v>
      </c>
      <c r="E1022" t="s">
        <v>21</v>
      </c>
      <c r="F1022" t="s">
        <v>22</v>
      </c>
      <c r="G1022" s="2">
        <v>46036</v>
      </c>
      <c r="H1022" s="2">
        <v>142715322706</v>
      </c>
      <c r="I1022">
        <v>46036</v>
      </c>
      <c r="J1022">
        <v>64.95</v>
      </c>
      <c r="K1022">
        <v>1.1399999999999999</v>
      </c>
      <c r="L1022">
        <v>63.81</v>
      </c>
      <c r="M1022" t="s">
        <v>25808</v>
      </c>
      <c r="N1022" t="s">
        <v>23</v>
      </c>
      <c r="O1022">
        <v>64.95</v>
      </c>
      <c r="P1022" t="s">
        <v>24</v>
      </c>
      <c r="Q1022" t="s">
        <v>24</v>
      </c>
      <c r="R1022" t="s">
        <v>23818</v>
      </c>
      <c r="S1022" t="s">
        <v>25</v>
      </c>
      <c r="T1022" t="s">
        <v>26</v>
      </c>
    </row>
    <row r="1023" spans="1:20" x14ac:dyDescent="0.3">
      <c r="A1023" t="s">
        <v>25809</v>
      </c>
      <c r="B1023" t="s">
        <v>19</v>
      </c>
      <c r="C1023" t="s">
        <v>20680</v>
      </c>
      <c r="D1023" t="s">
        <v>27</v>
      </c>
      <c r="E1023" t="s">
        <v>21</v>
      </c>
      <c r="F1023" t="s">
        <v>22</v>
      </c>
      <c r="G1023" s="2">
        <v>46036</v>
      </c>
      <c r="H1023" s="2">
        <v>142715322706</v>
      </c>
      <c r="I1023">
        <v>46036</v>
      </c>
      <c r="J1023">
        <v>65.900000000000006</v>
      </c>
      <c r="K1023">
        <v>1.1599999999999999</v>
      </c>
      <c r="L1023">
        <v>64.739999999999995</v>
      </c>
      <c r="M1023" t="s">
        <v>25810</v>
      </c>
      <c r="N1023" t="s">
        <v>23</v>
      </c>
      <c r="O1023">
        <v>65.900000000000006</v>
      </c>
      <c r="P1023" t="s">
        <v>24</v>
      </c>
      <c r="Q1023" t="s">
        <v>24</v>
      </c>
      <c r="R1023" t="s">
        <v>23818</v>
      </c>
      <c r="S1023" t="s">
        <v>25</v>
      </c>
      <c r="T1023" t="s">
        <v>26</v>
      </c>
    </row>
    <row r="1024" spans="1:20" x14ac:dyDescent="0.3">
      <c r="A1024" t="s">
        <v>25811</v>
      </c>
      <c r="B1024" t="s">
        <v>19</v>
      </c>
      <c r="C1024" t="s">
        <v>17969</v>
      </c>
      <c r="D1024" t="s">
        <v>20</v>
      </c>
      <c r="E1024" t="s">
        <v>21</v>
      </c>
      <c r="F1024" t="s">
        <v>22</v>
      </c>
      <c r="G1024" s="2">
        <v>46036</v>
      </c>
      <c r="H1024" s="2">
        <v>142715322706</v>
      </c>
      <c r="I1024">
        <v>46036</v>
      </c>
      <c r="J1024">
        <v>62.85</v>
      </c>
      <c r="K1024">
        <v>1.1200000000000001</v>
      </c>
      <c r="L1024">
        <v>61.73</v>
      </c>
      <c r="M1024" t="s">
        <v>25812</v>
      </c>
      <c r="N1024" t="s">
        <v>23</v>
      </c>
      <c r="O1024">
        <v>62.85</v>
      </c>
      <c r="P1024" t="s">
        <v>24</v>
      </c>
      <c r="Q1024" t="s">
        <v>24</v>
      </c>
      <c r="R1024" t="s">
        <v>23818</v>
      </c>
      <c r="S1024" t="s">
        <v>25</v>
      </c>
      <c r="T1024" t="s">
        <v>26</v>
      </c>
    </row>
    <row r="1025" spans="1:20" x14ac:dyDescent="0.3">
      <c r="A1025" t="s">
        <v>25813</v>
      </c>
      <c r="B1025" t="s">
        <v>19</v>
      </c>
      <c r="C1025" t="s">
        <v>12074</v>
      </c>
      <c r="D1025" t="s">
        <v>20</v>
      </c>
      <c r="E1025" t="s">
        <v>21</v>
      </c>
      <c r="F1025" t="s">
        <v>22</v>
      </c>
      <c r="G1025" s="2">
        <v>46036</v>
      </c>
      <c r="H1025" s="2">
        <v>142715322706</v>
      </c>
      <c r="I1025">
        <v>46036</v>
      </c>
      <c r="J1025">
        <v>124.75</v>
      </c>
      <c r="K1025">
        <v>1.92</v>
      </c>
      <c r="L1025">
        <v>122.83</v>
      </c>
      <c r="M1025" t="s">
        <v>25814</v>
      </c>
      <c r="N1025" t="s">
        <v>23</v>
      </c>
      <c r="O1025">
        <v>124.75</v>
      </c>
      <c r="P1025" t="s">
        <v>24</v>
      </c>
      <c r="Q1025" t="s">
        <v>24</v>
      </c>
      <c r="R1025" t="s">
        <v>23818</v>
      </c>
      <c r="S1025" t="s">
        <v>25</v>
      </c>
      <c r="T1025" t="s">
        <v>26</v>
      </c>
    </row>
    <row r="1026" spans="1:20" x14ac:dyDescent="0.3">
      <c r="A1026" t="s">
        <v>25815</v>
      </c>
      <c r="B1026" t="s">
        <v>19</v>
      </c>
      <c r="C1026" t="s">
        <v>15393</v>
      </c>
      <c r="D1026" t="s">
        <v>27</v>
      </c>
      <c r="E1026" t="s">
        <v>21</v>
      </c>
      <c r="F1026" t="s">
        <v>22</v>
      </c>
      <c r="G1026" s="2">
        <v>46036</v>
      </c>
      <c r="H1026" s="2">
        <v>142715322706</v>
      </c>
      <c r="I1026">
        <v>46036</v>
      </c>
      <c r="J1026">
        <v>59.31</v>
      </c>
      <c r="K1026">
        <v>1.07</v>
      </c>
      <c r="L1026">
        <v>58.24</v>
      </c>
      <c r="M1026" t="s">
        <v>25816</v>
      </c>
      <c r="N1026" t="s">
        <v>23</v>
      </c>
      <c r="O1026">
        <v>59.31</v>
      </c>
      <c r="P1026" t="s">
        <v>24</v>
      </c>
      <c r="Q1026" t="s">
        <v>24</v>
      </c>
      <c r="R1026" t="s">
        <v>23818</v>
      </c>
      <c r="S1026" t="s">
        <v>25</v>
      </c>
      <c r="T1026" t="s">
        <v>26</v>
      </c>
    </row>
    <row r="1027" spans="1:20" x14ac:dyDescent="0.3">
      <c r="A1027" t="s">
        <v>25817</v>
      </c>
      <c r="B1027" t="s">
        <v>19</v>
      </c>
      <c r="C1027" t="s">
        <v>11711</v>
      </c>
      <c r="D1027" t="s">
        <v>20</v>
      </c>
      <c r="E1027" t="s">
        <v>21</v>
      </c>
      <c r="F1027" t="s">
        <v>22</v>
      </c>
      <c r="G1027" s="2">
        <v>46036</v>
      </c>
      <c r="H1027" s="2">
        <v>142715322706</v>
      </c>
      <c r="I1027">
        <v>46036</v>
      </c>
      <c r="J1027">
        <v>63.9</v>
      </c>
      <c r="K1027">
        <v>1.1299999999999999</v>
      </c>
      <c r="L1027">
        <v>62.77</v>
      </c>
      <c r="M1027" t="s">
        <v>25818</v>
      </c>
      <c r="N1027" t="s">
        <v>23</v>
      </c>
      <c r="O1027">
        <v>63.9</v>
      </c>
      <c r="P1027" t="s">
        <v>24</v>
      </c>
      <c r="Q1027" t="s">
        <v>24</v>
      </c>
      <c r="R1027" t="s">
        <v>23818</v>
      </c>
      <c r="S1027" t="s">
        <v>25</v>
      </c>
      <c r="T1027" t="s">
        <v>26</v>
      </c>
    </row>
    <row r="1028" spans="1:20" x14ac:dyDescent="0.3">
      <c r="A1028" t="s">
        <v>25819</v>
      </c>
      <c r="B1028" t="s">
        <v>19</v>
      </c>
      <c r="C1028" t="s">
        <v>20688</v>
      </c>
      <c r="D1028" t="s">
        <v>27</v>
      </c>
      <c r="E1028" t="s">
        <v>21</v>
      </c>
      <c r="F1028" t="s">
        <v>22</v>
      </c>
      <c r="G1028" s="2">
        <v>46036</v>
      </c>
      <c r="H1028" s="2">
        <v>142715322706</v>
      </c>
      <c r="I1028">
        <v>46036</v>
      </c>
      <c r="J1028">
        <v>160.85</v>
      </c>
      <c r="K1028">
        <v>2.39</v>
      </c>
      <c r="L1028">
        <v>158.46</v>
      </c>
      <c r="M1028" t="s">
        <v>25820</v>
      </c>
      <c r="N1028" t="s">
        <v>23</v>
      </c>
      <c r="O1028">
        <v>160.85</v>
      </c>
      <c r="P1028" t="s">
        <v>24</v>
      </c>
      <c r="Q1028" t="s">
        <v>24</v>
      </c>
      <c r="R1028" t="s">
        <v>23818</v>
      </c>
      <c r="S1028" t="s">
        <v>25</v>
      </c>
      <c r="T1028" t="s">
        <v>26</v>
      </c>
    </row>
    <row r="1029" spans="1:20" x14ac:dyDescent="0.3">
      <c r="A1029" t="s">
        <v>25821</v>
      </c>
      <c r="B1029" t="s">
        <v>19</v>
      </c>
      <c r="C1029" t="s">
        <v>15580</v>
      </c>
      <c r="D1029" t="s">
        <v>27</v>
      </c>
      <c r="E1029" t="s">
        <v>21</v>
      </c>
      <c r="F1029" t="s">
        <v>22</v>
      </c>
      <c r="G1029" s="2">
        <v>46036</v>
      </c>
      <c r="H1029" s="2">
        <v>142715322706</v>
      </c>
      <c r="I1029">
        <v>46036</v>
      </c>
      <c r="J1029">
        <v>31.9</v>
      </c>
      <c r="K1029">
        <v>0.71</v>
      </c>
      <c r="L1029">
        <v>31.19</v>
      </c>
      <c r="M1029" t="s">
        <v>25822</v>
      </c>
      <c r="N1029" t="s">
        <v>23</v>
      </c>
      <c r="O1029">
        <v>31.9</v>
      </c>
      <c r="P1029" t="s">
        <v>24</v>
      </c>
      <c r="Q1029" t="s">
        <v>24</v>
      </c>
      <c r="R1029" t="s">
        <v>23818</v>
      </c>
      <c r="S1029" t="s">
        <v>25</v>
      </c>
      <c r="T1029" t="s">
        <v>26</v>
      </c>
    </row>
    <row r="1030" spans="1:20" x14ac:dyDescent="0.3">
      <c r="A1030" t="s">
        <v>25823</v>
      </c>
      <c r="B1030" t="s">
        <v>19</v>
      </c>
      <c r="C1030" t="s">
        <v>13706</v>
      </c>
      <c r="D1030" t="s">
        <v>27</v>
      </c>
      <c r="E1030" t="s">
        <v>21</v>
      </c>
      <c r="F1030" t="s">
        <v>22</v>
      </c>
      <c r="G1030" s="2">
        <v>46036</v>
      </c>
      <c r="H1030" s="2">
        <v>142715322706</v>
      </c>
      <c r="I1030">
        <v>46036</v>
      </c>
      <c r="J1030">
        <v>52.92</v>
      </c>
      <c r="K1030">
        <v>0.99</v>
      </c>
      <c r="L1030">
        <v>51.93</v>
      </c>
      <c r="M1030" t="s">
        <v>25824</v>
      </c>
      <c r="N1030" t="s">
        <v>23</v>
      </c>
      <c r="O1030">
        <v>52.92</v>
      </c>
      <c r="P1030" t="s">
        <v>24</v>
      </c>
      <c r="Q1030" t="s">
        <v>24</v>
      </c>
      <c r="R1030" t="s">
        <v>23818</v>
      </c>
      <c r="S1030" t="s">
        <v>25</v>
      </c>
      <c r="T1030" t="s">
        <v>26</v>
      </c>
    </row>
    <row r="1031" spans="1:20" x14ac:dyDescent="0.3">
      <c r="A1031" t="s">
        <v>25825</v>
      </c>
      <c r="B1031" t="s">
        <v>19</v>
      </c>
      <c r="C1031" t="s">
        <v>21153</v>
      </c>
      <c r="D1031" t="s">
        <v>27</v>
      </c>
      <c r="E1031" t="s">
        <v>21</v>
      </c>
      <c r="F1031" t="s">
        <v>22</v>
      </c>
      <c r="G1031" s="2">
        <v>46036</v>
      </c>
      <c r="H1031" s="2">
        <v>142715322706</v>
      </c>
      <c r="I1031">
        <v>46036</v>
      </c>
      <c r="J1031">
        <v>62.9</v>
      </c>
      <c r="K1031">
        <v>1.1200000000000001</v>
      </c>
      <c r="L1031">
        <v>61.78</v>
      </c>
      <c r="M1031" t="s">
        <v>25826</v>
      </c>
      <c r="N1031" t="s">
        <v>23</v>
      </c>
      <c r="O1031">
        <v>62.9</v>
      </c>
      <c r="P1031" t="s">
        <v>24</v>
      </c>
      <c r="Q1031" t="s">
        <v>24</v>
      </c>
      <c r="R1031" t="s">
        <v>23818</v>
      </c>
      <c r="S1031" t="s">
        <v>25</v>
      </c>
      <c r="T1031" t="s">
        <v>26</v>
      </c>
    </row>
    <row r="1032" spans="1:20" x14ac:dyDescent="0.3">
      <c r="A1032" t="s">
        <v>25827</v>
      </c>
      <c r="B1032" t="s">
        <v>19</v>
      </c>
      <c r="C1032" t="s">
        <v>8629</v>
      </c>
      <c r="D1032" t="s">
        <v>27</v>
      </c>
      <c r="E1032" t="s">
        <v>21</v>
      </c>
      <c r="F1032" t="s">
        <v>22</v>
      </c>
      <c r="G1032" s="2">
        <v>46036</v>
      </c>
      <c r="H1032" s="2">
        <v>142715322706</v>
      </c>
      <c r="I1032">
        <v>46036</v>
      </c>
      <c r="J1032">
        <v>148.28</v>
      </c>
      <c r="K1032">
        <v>2.23</v>
      </c>
      <c r="L1032">
        <v>146.05000000000001</v>
      </c>
      <c r="M1032" t="s">
        <v>25828</v>
      </c>
      <c r="N1032" t="s">
        <v>23</v>
      </c>
      <c r="O1032">
        <v>148.28</v>
      </c>
      <c r="P1032" t="s">
        <v>24</v>
      </c>
      <c r="Q1032" t="s">
        <v>24</v>
      </c>
      <c r="R1032" t="s">
        <v>23818</v>
      </c>
      <c r="S1032" t="s">
        <v>25</v>
      </c>
      <c r="T1032" t="s">
        <v>26</v>
      </c>
    </row>
    <row r="1033" spans="1:20" x14ac:dyDescent="0.3">
      <c r="A1033" t="s">
        <v>25829</v>
      </c>
      <c r="B1033" t="s">
        <v>19</v>
      </c>
      <c r="C1033" t="s">
        <v>13083</v>
      </c>
      <c r="D1033" t="s">
        <v>29</v>
      </c>
      <c r="E1033" t="s">
        <v>21</v>
      </c>
      <c r="F1033" t="s">
        <v>22</v>
      </c>
      <c r="G1033" s="2">
        <v>46036</v>
      </c>
      <c r="H1033" s="2">
        <v>142715322706</v>
      </c>
      <c r="I1033">
        <v>46036</v>
      </c>
      <c r="J1033">
        <v>46.22</v>
      </c>
      <c r="K1033">
        <v>2.66</v>
      </c>
      <c r="L1033">
        <v>43.56</v>
      </c>
      <c r="M1033" t="s">
        <v>25830</v>
      </c>
      <c r="N1033" t="s">
        <v>30</v>
      </c>
      <c r="O1033">
        <v>46.22</v>
      </c>
      <c r="P1033" t="s">
        <v>24</v>
      </c>
      <c r="Q1033" t="s">
        <v>24</v>
      </c>
      <c r="R1033" t="s">
        <v>23818</v>
      </c>
      <c r="S1033" t="s">
        <v>25</v>
      </c>
      <c r="T1033" t="s">
        <v>26</v>
      </c>
    </row>
    <row r="1034" spans="1:20" x14ac:dyDescent="0.3">
      <c r="A1034" t="s">
        <v>25831</v>
      </c>
      <c r="B1034" t="s">
        <v>19</v>
      </c>
      <c r="C1034" t="s">
        <v>11203</v>
      </c>
      <c r="D1034" t="s">
        <v>27</v>
      </c>
      <c r="E1034" t="s">
        <v>21</v>
      </c>
      <c r="F1034" t="s">
        <v>22</v>
      </c>
      <c r="G1034" s="2">
        <v>46036</v>
      </c>
      <c r="H1034" s="2">
        <v>142715322706</v>
      </c>
      <c r="I1034">
        <v>46036</v>
      </c>
      <c r="J1034">
        <v>67.95</v>
      </c>
      <c r="K1034">
        <v>1.18</v>
      </c>
      <c r="L1034">
        <v>66.77</v>
      </c>
      <c r="M1034" t="s">
        <v>25832</v>
      </c>
      <c r="N1034" t="s">
        <v>23</v>
      </c>
      <c r="O1034">
        <v>67.95</v>
      </c>
      <c r="P1034" t="s">
        <v>24</v>
      </c>
      <c r="Q1034" t="s">
        <v>24</v>
      </c>
      <c r="R1034" t="s">
        <v>23818</v>
      </c>
      <c r="S1034" t="s">
        <v>25</v>
      </c>
      <c r="T1034" t="s">
        <v>26</v>
      </c>
    </row>
    <row r="1035" spans="1:20" x14ac:dyDescent="0.3">
      <c r="A1035" t="s">
        <v>25833</v>
      </c>
      <c r="B1035" t="s">
        <v>19</v>
      </c>
      <c r="C1035" t="s">
        <v>15336</v>
      </c>
      <c r="D1035" t="s">
        <v>20</v>
      </c>
      <c r="E1035" t="s">
        <v>21</v>
      </c>
      <c r="F1035" t="s">
        <v>22</v>
      </c>
      <c r="G1035" s="2">
        <v>46036</v>
      </c>
      <c r="H1035" s="2">
        <v>142715322706</v>
      </c>
      <c r="I1035">
        <v>46036</v>
      </c>
      <c r="J1035">
        <v>67.95</v>
      </c>
      <c r="K1035">
        <v>1.18</v>
      </c>
      <c r="L1035">
        <v>66.77</v>
      </c>
      <c r="M1035" t="s">
        <v>24762</v>
      </c>
      <c r="N1035" t="s">
        <v>23</v>
      </c>
      <c r="O1035">
        <v>67.95</v>
      </c>
      <c r="P1035" t="s">
        <v>24</v>
      </c>
      <c r="Q1035" t="s">
        <v>24</v>
      </c>
      <c r="R1035" t="s">
        <v>23818</v>
      </c>
      <c r="S1035" t="s">
        <v>25</v>
      </c>
      <c r="T1035" t="s">
        <v>26</v>
      </c>
    </row>
    <row r="1036" spans="1:20" x14ac:dyDescent="0.3">
      <c r="A1036" t="s">
        <v>25834</v>
      </c>
      <c r="B1036" t="s">
        <v>19</v>
      </c>
      <c r="C1036" t="s">
        <v>21188</v>
      </c>
      <c r="D1036" t="s">
        <v>27</v>
      </c>
      <c r="E1036" t="s">
        <v>21</v>
      </c>
      <c r="F1036" t="s">
        <v>22</v>
      </c>
      <c r="G1036" s="2">
        <v>46036</v>
      </c>
      <c r="H1036" s="2">
        <v>142715322706</v>
      </c>
      <c r="I1036">
        <v>46036</v>
      </c>
      <c r="J1036">
        <v>58.95</v>
      </c>
      <c r="K1036">
        <v>1.07</v>
      </c>
      <c r="L1036">
        <v>57.88</v>
      </c>
      <c r="M1036" t="s">
        <v>25835</v>
      </c>
      <c r="N1036" t="s">
        <v>23</v>
      </c>
      <c r="O1036">
        <v>58.95</v>
      </c>
      <c r="P1036" t="s">
        <v>24</v>
      </c>
      <c r="Q1036" t="s">
        <v>24</v>
      </c>
      <c r="R1036" t="s">
        <v>23818</v>
      </c>
      <c r="S1036" t="s">
        <v>25</v>
      </c>
      <c r="T1036" t="s">
        <v>26</v>
      </c>
    </row>
    <row r="1037" spans="1:20" x14ac:dyDescent="0.3">
      <c r="A1037" t="s">
        <v>25836</v>
      </c>
      <c r="B1037" t="s">
        <v>19</v>
      </c>
      <c r="C1037" t="s">
        <v>19751</v>
      </c>
      <c r="D1037" t="s">
        <v>27</v>
      </c>
      <c r="E1037" t="s">
        <v>21</v>
      </c>
      <c r="F1037" t="s">
        <v>22</v>
      </c>
      <c r="G1037" s="2">
        <v>46036</v>
      </c>
      <c r="H1037" s="2">
        <v>142715322706</v>
      </c>
      <c r="I1037">
        <v>46036</v>
      </c>
      <c r="J1037">
        <v>106.11</v>
      </c>
      <c r="K1037">
        <v>1.68</v>
      </c>
      <c r="L1037">
        <v>104.43</v>
      </c>
      <c r="M1037" t="s">
        <v>25837</v>
      </c>
      <c r="N1037" t="s">
        <v>23</v>
      </c>
      <c r="O1037">
        <v>106.11</v>
      </c>
      <c r="P1037" t="s">
        <v>24</v>
      </c>
      <c r="Q1037" t="s">
        <v>24</v>
      </c>
      <c r="R1037" t="s">
        <v>23818</v>
      </c>
      <c r="S1037" t="s">
        <v>25</v>
      </c>
      <c r="T1037" t="s">
        <v>26</v>
      </c>
    </row>
    <row r="1038" spans="1:20" x14ac:dyDescent="0.3">
      <c r="A1038" t="s">
        <v>25838</v>
      </c>
      <c r="B1038" t="s">
        <v>19</v>
      </c>
      <c r="C1038" t="s">
        <v>19164</v>
      </c>
      <c r="D1038" t="s">
        <v>27</v>
      </c>
      <c r="E1038" t="s">
        <v>21</v>
      </c>
      <c r="F1038" t="s">
        <v>22</v>
      </c>
      <c r="G1038" s="2">
        <v>46036</v>
      </c>
      <c r="H1038" s="2">
        <v>142715322706</v>
      </c>
      <c r="I1038">
        <v>46036</v>
      </c>
      <c r="J1038">
        <v>67.95</v>
      </c>
      <c r="K1038">
        <v>1.18</v>
      </c>
      <c r="L1038">
        <v>66.77</v>
      </c>
      <c r="M1038" t="s">
        <v>25839</v>
      </c>
      <c r="N1038" t="s">
        <v>23</v>
      </c>
      <c r="O1038">
        <v>67.95</v>
      </c>
      <c r="P1038" t="s">
        <v>24</v>
      </c>
      <c r="Q1038" t="s">
        <v>24</v>
      </c>
      <c r="R1038" t="s">
        <v>23818</v>
      </c>
      <c r="S1038" t="s">
        <v>25</v>
      </c>
      <c r="T1038" t="s">
        <v>26</v>
      </c>
    </row>
    <row r="1039" spans="1:20" x14ac:dyDescent="0.3">
      <c r="A1039" t="s">
        <v>25840</v>
      </c>
      <c r="B1039" t="s">
        <v>19</v>
      </c>
      <c r="C1039" t="s">
        <v>18190</v>
      </c>
      <c r="D1039" t="s">
        <v>20</v>
      </c>
      <c r="E1039" t="s">
        <v>21</v>
      </c>
      <c r="F1039" t="s">
        <v>22</v>
      </c>
      <c r="G1039" s="2">
        <v>46036</v>
      </c>
      <c r="H1039" s="2">
        <v>142715322706</v>
      </c>
      <c r="I1039">
        <v>46036</v>
      </c>
      <c r="J1039">
        <v>53.87</v>
      </c>
      <c r="K1039">
        <v>1</v>
      </c>
      <c r="L1039">
        <v>52.87</v>
      </c>
      <c r="M1039" t="s">
        <v>25841</v>
      </c>
      <c r="N1039" t="s">
        <v>23</v>
      </c>
      <c r="O1039">
        <v>53.87</v>
      </c>
      <c r="P1039" t="s">
        <v>24</v>
      </c>
      <c r="Q1039" t="s">
        <v>24</v>
      </c>
      <c r="R1039" t="s">
        <v>23818</v>
      </c>
      <c r="S1039" t="s">
        <v>25</v>
      </c>
      <c r="T1039" t="s">
        <v>26</v>
      </c>
    </row>
    <row r="1040" spans="1:20" x14ac:dyDescent="0.3">
      <c r="A1040" t="s">
        <v>25842</v>
      </c>
      <c r="B1040" t="s">
        <v>19</v>
      </c>
      <c r="C1040" t="s">
        <v>14385</v>
      </c>
      <c r="D1040" t="s">
        <v>20</v>
      </c>
      <c r="E1040" t="s">
        <v>21</v>
      </c>
      <c r="F1040" t="s">
        <v>22</v>
      </c>
      <c r="G1040" s="2">
        <v>46036</v>
      </c>
      <c r="H1040" s="2">
        <v>142715322706</v>
      </c>
      <c r="I1040">
        <v>46036</v>
      </c>
      <c r="J1040">
        <v>90.72</v>
      </c>
      <c r="K1040">
        <v>1.48</v>
      </c>
      <c r="L1040">
        <v>89.24</v>
      </c>
      <c r="M1040" t="s">
        <v>25843</v>
      </c>
      <c r="N1040" t="s">
        <v>23</v>
      </c>
      <c r="O1040">
        <v>90.72</v>
      </c>
      <c r="P1040" t="s">
        <v>24</v>
      </c>
      <c r="Q1040" t="s">
        <v>24</v>
      </c>
      <c r="R1040" t="s">
        <v>23818</v>
      </c>
      <c r="S1040" t="s">
        <v>25</v>
      </c>
      <c r="T1040" t="s">
        <v>26</v>
      </c>
    </row>
    <row r="1041" spans="1:20" x14ac:dyDescent="0.3">
      <c r="A1041" t="s">
        <v>25844</v>
      </c>
      <c r="B1041" t="s">
        <v>19</v>
      </c>
      <c r="C1041" t="s">
        <v>14437</v>
      </c>
      <c r="D1041" t="s">
        <v>20</v>
      </c>
      <c r="E1041" t="s">
        <v>21</v>
      </c>
      <c r="F1041" t="s">
        <v>22</v>
      </c>
      <c r="G1041" s="2">
        <v>46036</v>
      </c>
      <c r="H1041" s="2">
        <v>142715322706</v>
      </c>
      <c r="I1041">
        <v>46036</v>
      </c>
      <c r="J1041">
        <v>58.95</v>
      </c>
      <c r="K1041">
        <v>1.07</v>
      </c>
      <c r="L1041">
        <v>57.88</v>
      </c>
      <c r="M1041" t="s">
        <v>25845</v>
      </c>
      <c r="N1041" t="s">
        <v>23</v>
      </c>
      <c r="O1041">
        <v>58.95</v>
      </c>
      <c r="P1041" t="s">
        <v>24</v>
      </c>
      <c r="Q1041" t="s">
        <v>24</v>
      </c>
      <c r="R1041" t="s">
        <v>23818</v>
      </c>
      <c r="S1041" t="s">
        <v>25</v>
      </c>
      <c r="T1041" t="s">
        <v>26</v>
      </c>
    </row>
    <row r="1042" spans="1:20" x14ac:dyDescent="0.3">
      <c r="A1042" t="s">
        <v>25846</v>
      </c>
      <c r="B1042" t="s">
        <v>19</v>
      </c>
      <c r="C1042" t="s">
        <v>23611</v>
      </c>
      <c r="D1042" t="s">
        <v>20</v>
      </c>
      <c r="E1042" t="s">
        <v>21</v>
      </c>
      <c r="F1042" t="s">
        <v>22</v>
      </c>
      <c r="G1042" s="2">
        <v>46036</v>
      </c>
      <c r="H1042" s="2">
        <v>142715322706</v>
      </c>
      <c r="I1042">
        <v>46036</v>
      </c>
      <c r="J1042">
        <v>31.9</v>
      </c>
      <c r="K1042">
        <v>0.71</v>
      </c>
      <c r="L1042">
        <v>31.19</v>
      </c>
      <c r="M1042" t="s">
        <v>25847</v>
      </c>
      <c r="N1042" t="s">
        <v>23</v>
      </c>
      <c r="O1042">
        <v>31.9</v>
      </c>
      <c r="P1042" t="s">
        <v>24</v>
      </c>
      <c r="Q1042" t="s">
        <v>24</v>
      </c>
      <c r="R1042" t="s">
        <v>23818</v>
      </c>
      <c r="S1042" t="s">
        <v>25</v>
      </c>
      <c r="T1042" t="s">
        <v>26</v>
      </c>
    </row>
    <row r="1043" spans="1:20" x14ac:dyDescent="0.3">
      <c r="A1043" t="s">
        <v>25848</v>
      </c>
      <c r="B1043" t="s">
        <v>19</v>
      </c>
      <c r="C1043" t="s">
        <v>13599</v>
      </c>
      <c r="D1043" t="s">
        <v>20</v>
      </c>
      <c r="E1043" t="s">
        <v>21</v>
      </c>
      <c r="F1043" t="s">
        <v>22</v>
      </c>
      <c r="G1043" s="2">
        <v>46036</v>
      </c>
      <c r="H1043" s="2">
        <v>142715322706</v>
      </c>
      <c r="I1043">
        <v>46036</v>
      </c>
      <c r="J1043">
        <v>24.9</v>
      </c>
      <c r="K1043">
        <v>0.62</v>
      </c>
      <c r="L1043">
        <v>24.28</v>
      </c>
      <c r="M1043" t="s">
        <v>25849</v>
      </c>
      <c r="N1043" t="s">
        <v>23</v>
      </c>
      <c r="O1043">
        <v>24.9</v>
      </c>
      <c r="P1043" t="s">
        <v>24</v>
      </c>
      <c r="Q1043" t="s">
        <v>24</v>
      </c>
      <c r="R1043" t="s">
        <v>23818</v>
      </c>
      <c r="S1043" t="s">
        <v>25</v>
      </c>
      <c r="T1043" t="s">
        <v>26</v>
      </c>
    </row>
    <row r="1044" spans="1:20" x14ac:dyDescent="0.3">
      <c r="A1044" t="s">
        <v>25850</v>
      </c>
      <c r="B1044" t="s">
        <v>19</v>
      </c>
      <c r="C1044" t="s">
        <v>22189</v>
      </c>
      <c r="D1044" t="s">
        <v>20</v>
      </c>
      <c r="E1044" t="s">
        <v>21</v>
      </c>
      <c r="F1044" t="s">
        <v>22</v>
      </c>
      <c r="G1044" s="2">
        <v>46036</v>
      </c>
      <c r="H1044" s="2">
        <v>142715322706</v>
      </c>
      <c r="I1044">
        <v>46036</v>
      </c>
      <c r="J1044">
        <v>65.849999999999994</v>
      </c>
      <c r="K1044">
        <v>1.1599999999999999</v>
      </c>
      <c r="L1044">
        <v>64.69</v>
      </c>
      <c r="M1044" t="s">
        <v>25851</v>
      </c>
      <c r="N1044" t="s">
        <v>23</v>
      </c>
      <c r="O1044">
        <v>65.849999999999994</v>
      </c>
      <c r="P1044" t="s">
        <v>24</v>
      </c>
      <c r="Q1044" t="s">
        <v>24</v>
      </c>
      <c r="R1044" t="s">
        <v>23818</v>
      </c>
      <c r="S1044" t="s">
        <v>25</v>
      </c>
      <c r="T1044" t="s">
        <v>26</v>
      </c>
    </row>
    <row r="1045" spans="1:20" x14ac:dyDescent="0.3">
      <c r="A1045" t="s">
        <v>25852</v>
      </c>
      <c r="B1045" t="s">
        <v>19</v>
      </c>
      <c r="C1045" t="s">
        <v>10369</v>
      </c>
      <c r="D1045" t="s">
        <v>27</v>
      </c>
      <c r="E1045" t="s">
        <v>21</v>
      </c>
      <c r="F1045" t="s">
        <v>22</v>
      </c>
      <c r="G1045" s="2">
        <v>46036</v>
      </c>
      <c r="H1045" s="2">
        <v>142715322706</v>
      </c>
      <c r="I1045">
        <v>46036</v>
      </c>
      <c r="J1045">
        <v>84.95</v>
      </c>
      <c r="K1045">
        <v>1.4</v>
      </c>
      <c r="L1045">
        <v>83.55</v>
      </c>
      <c r="M1045" t="s">
        <v>25853</v>
      </c>
      <c r="N1045" t="s">
        <v>23</v>
      </c>
      <c r="O1045">
        <v>84.95</v>
      </c>
      <c r="P1045" t="s">
        <v>24</v>
      </c>
      <c r="Q1045" t="s">
        <v>24</v>
      </c>
      <c r="R1045" t="s">
        <v>23818</v>
      </c>
      <c r="S1045" t="s">
        <v>25</v>
      </c>
      <c r="T1045" t="s">
        <v>26</v>
      </c>
    </row>
    <row r="1046" spans="1:20" x14ac:dyDescent="0.3">
      <c r="A1046" t="s">
        <v>25854</v>
      </c>
      <c r="B1046" t="s">
        <v>19</v>
      </c>
      <c r="C1046" t="s">
        <v>18445</v>
      </c>
      <c r="D1046" t="s">
        <v>29</v>
      </c>
      <c r="E1046" t="s">
        <v>21</v>
      </c>
      <c r="F1046" t="s">
        <v>22</v>
      </c>
      <c r="G1046" s="2">
        <v>46036</v>
      </c>
      <c r="H1046" s="2">
        <v>142715322706</v>
      </c>
      <c r="I1046">
        <v>46036</v>
      </c>
      <c r="J1046">
        <v>199.95</v>
      </c>
      <c r="K1046">
        <v>10.33</v>
      </c>
      <c r="L1046">
        <v>189.62</v>
      </c>
      <c r="M1046" t="s">
        <v>25855</v>
      </c>
      <c r="N1046" t="s">
        <v>30</v>
      </c>
      <c r="O1046">
        <v>199.95</v>
      </c>
      <c r="P1046" t="s">
        <v>24</v>
      </c>
      <c r="Q1046" t="s">
        <v>24</v>
      </c>
      <c r="R1046" t="s">
        <v>23818</v>
      </c>
      <c r="S1046" t="s">
        <v>25</v>
      </c>
      <c r="T1046" t="s">
        <v>26</v>
      </c>
    </row>
    <row r="1047" spans="1:20" x14ac:dyDescent="0.3">
      <c r="A1047" t="s">
        <v>25856</v>
      </c>
      <c r="B1047" t="s">
        <v>19</v>
      </c>
      <c r="C1047" t="s">
        <v>22169</v>
      </c>
      <c r="D1047" t="s">
        <v>20</v>
      </c>
      <c r="E1047" t="s">
        <v>21</v>
      </c>
      <c r="F1047" t="s">
        <v>22</v>
      </c>
      <c r="G1047" s="2">
        <v>46036</v>
      </c>
      <c r="H1047" s="2">
        <v>142715322706</v>
      </c>
      <c r="I1047">
        <v>46036</v>
      </c>
      <c r="J1047">
        <v>254.55</v>
      </c>
      <c r="K1047">
        <v>3.61</v>
      </c>
      <c r="L1047">
        <v>250.94</v>
      </c>
      <c r="M1047" t="s">
        <v>25857</v>
      </c>
      <c r="N1047" t="s">
        <v>23</v>
      </c>
      <c r="O1047">
        <v>254.55</v>
      </c>
      <c r="P1047" t="s">
        <v>24</v>
      </c>
      <c r="Q1047" t="s">
        <v>24</v>
      </c>
      <c r="R1047" t="s">
        <v>23818</v>
      </c>
      <c r="S1047" t="s">
        <v>25</v>
      </c>
      <c r="T1047" t="s">
        <v>26</v>
      </c>
    </row>
    <row r="1048" spans="1:20" x14ac:dyDescent="0.3">
      <c r="A1048" t="s">
        <v>25858</v>
      </c>
      <c r="B1048" t="s">
        <v>19</v>
      </c>
      <c r="C1048" t="s">
        <v>14722</v>
      </c>
      <c r="D1048" t="s">
        <v>27</v>
      </c>
      <c r="E1048" t="s">
        <v>21</v>
      </c>
      <c r="F1048" t="s">
        <v>22</v>
      </c>
      <c r="G1048" s="2">
        <v>46036</v>
      </c>
      <c r="H1048" s="2">
        <v>142715322706</v>
      </c>
      <c r="I1048">
        <v>46036</v>
      </c>
      <c r="J1048">
        <v>116.91</v>
      </c>
      <c r="K1048">
        <v>1.82</v>
      </c>
      <c r="L1048">
        <v>115.09</v>
      </c>
      <c r="M1048" t="s">
        <v>25859</v>
      </c>
      <c r="N1048" t="s">
        <v>23</v>
      </c>
      <c r="O1048">
        <v>116.91</v>
      </c>
      <c r="P1048" t="s">
        <v>24</v>
      </c>
      <c r="Q1048" t="s">
        <v>24</v>
      </c>
      <c r="R1048" t="s">
        <v>23818</v>
      </c>
      <c r="S1048" t="s">
        <v>25</v>
      </c>
      <c r="T1048" t="s">
        <v>26</v>
      </c>
    </row>
    <row r="1049" spans="1:20" x14ac:dyDescent="0.3">
      <c r="A1049" t="s">
        <v>25860</v>
      </c>
      <c r="B1049" t="s">
        <v>19</v>
      </c>
      <c r="C1049" t="s">
        <v>14415</v>
      </c>
      <c r="D1049" t="s">
        <v>27</v>
      </c>
      <c r="E1049" t="s">
        <v>21</v>
      </c>
      <c r="F1049" t="s">
        <v>22</v>
      </c>
      <c r="G1049" s="2">
        <v>46036</v>
      </c>
      <c r="H1049" s="2">
        <v>142715322706</v>
      </c>
      <c r="I1049">
        <v>46036</v>
      </c>
      <c r="J1049">
        <v>59.95</v>
      </c>
      <c r="K1049">
        <v>1.08</v>
      </c>
      <c r="L1049">
        <v>58.87</v>
      </c>
      <c r="M1049" t="s">
        <v>25861</v>
      </c>
      <c r="N1049" t="s">
        <v>23</v>
      </c>
      <c r="O1049">
        <v>59.95</v>
      </c>
      <c r="P1049" t="s">
        <v>24</v>
      </c>
      <c r="Q1049" t="s">
        <v>24</v>
      </c>
      <c r="R1049" t="s">
        <v>23818</v>
      </c>
      <c r="S1049" t="s">
        <v>25</v>
      </c>
      <c r="T1049" t="s">
        <v>26</v>
      </c>
    </row>
    <row r="1050" spans="1:20" x14ac:dyDescent="0.3">
      <c r="A1050" t="s">
        <v>25862</v>
      </c>
      <c r="B1050" t="s">
        <v>19</v>
      </c>
      <c r="C1050" t="s">
        <v>9231</v>
      </c>
      <c r="D1050" t="s">
        <v>20</v>
      </c>
      <c r="E1050" t="s">
        <v>21</v>
      </c>
      <c r="F1050" t="s">
        <v>22</v>
      </c>
      <c r="G1050" s="2">
        <v>46036</v>
      </c>
      <c r="H1050" s="2">
        <v>142715322706</v>
      </c>
      <c r="I1050">
        <v>46036</v>
      </c>
      <c r="J1050">
        <v>49.95</v>
      </c>
      <c r="K1050">
        <v>0.95</v>
      </c>
      <c r="L1050">
        <v>49</v>
      </c>
      <c r="M1050" t="s">
        <v>25863</v>
      </c>
      <c r="N1050" t="s">
        <v>23</v>
      </c>
      <c r="O1050">
        <v>49.95</v>
      </c>
      <c r="P1050" t="s">
        <v>24</v>
      </c>
      <c r="Q1050" t="s">
        <v>24</v>
      </c>
      <c r="R1050" t="s">
        <v>23818</v>
      </c>
      <c r="S1050" t="s">
        <v>25</v>
      </c>
      <c r="T1050" t="s">
        <v>26</v>
      </c>
    </row>
    <row r="1051" spans="1:20" x14ac:dyDescent="0.3">
      <c r="A1051" t="s">
        <v>25864</v>
      </c>
      <c r="B1051" t="s">
        <v>19</v>
      </c>
      <c r="C1051" t="s">
        <v>9051</v>
      </c>
      <c r="D1051" t="s">
        <v>27</v>
      </c>
      <c r="E1051" t="s">
        <v>21</v>
      </c>
      <c r="F1051" t="s">
        <v>22</v>
      </c>
      <c r="G1051" s="2">
        <v>46036</v>
      </c>
      <c r="H1051" s="2">
        <v>142715322706</v>
      </c>
      <c r="I1051">
        <v>46036</v>
      </c>
      <c r="J1051">
        <v>28.26</v>
      </c>
      <c r="K1051">
        <v>0.67</v>
      </c>
      <c r="L1051">
        <v>27.59</v>
      </c>
      <c r="M1051" t="s">
        <v>25865</v>
      </c>
      <c r="N1051" t="s">
        <v>23</v>
      </c>
      <c r="O1051">
        <v>28.26</v>
      </c>
      <c r="P1051" t="s">
        <v>24</v>
      </c>
      <c r="Q1051" t="s">
        <v>24</v>
      </c>
      <c r="R1051" t="s">
        <v>23818</v>
      </c>
      <c r="S1051" t="s">
        <v>25</v>
      </c>
      <c r="T1051" t="s">
        <v>26</v>
      </c>
    </row>
    <row r="1052" spans="1:20" x14ac:dyDescent="0.3">
      <c r="A1052" t="s">
        <v>25866</v>
      </c>
      <c r="B1052" t="s">
        <v>19</v>
      </c>
      <c r="C1052" t="s">
        <v>8459</v>
      </c>
      <c r="D1052" t="s">
        <v>20</v>
      </c>
      <c r="E1052" t="s">
        <v>21</v>
      </c>
      <c r="F1052" t="s">
        <v>22</v>
      </c>
      <c r="G1052" s="2">
        <v>46036</v>
      </c>
      <c r="H1052" s="2">
        <v>142715322706</v>
      </c>
      <c r="I1052">
        <v>46036</v>
      </c>
      <c r="J1052">
        <v>43.8</v>
      </c>
      <c r="K1052">
        <v>0.87</v>
      </c>
      <c r="L1052">
        <v>42.93</v>
      </c>
      <c r="M1052" t="s">
        <v>25867</v>
      </c>
      <c r="N1052" t="s">
        <v>23</v>
      </c>
      <c r="O1052">
        <v>43.8</v>
      </c>
      <c r="P1052" t="s">
        <v>24</v>
      </c>
      <c r="Q1052" t="s">
        <v>24</v>
      </c>
      <c r="R1052" t="s">
        <v>23818</v>
      </c>
      <c r="S1052" t="s">
        <v>25</v>
      </c>
      <c r="T1052" t="s">
        <v>26</v>
      </c>
    </row>
    <row r="1053" spans="1:20" x14ac:dyDescent="0.3">
      <c r="A1053" t="s">
        <v>25868</v>
      </c>
      <c r="B1053" t="s">
        <v>19</v>
      </c>
      <c r="C1053" t="s">
        <v>23466</v>
      </c>
      <c r="D1053" t="s">
        <v>20</v>
      </c>
      <c r="E1053" t="s">
        <v>21</v>
      </c>
      <c r="F1053" t="s">
        <v>22</v>
      </c>
      <c r="G1053" s="2">
        <v>46036</v>
      </c>
      <c r="H1053" s="2">
        <v>142715322706</v>
      </c>
      <c r="I1053">
        <v>46036</v>
      </c>
      <c r="J1053">
        <v>119.7</v>
      </c>
      <c r="K1053">
        <v>1.86</v>
      </c>
      <c r="L1053">
        <v>117.84</v>
      </c>
      <c r="M1053" t="s">
        <v>25869</v>
      </c>
      <c r="N1053" t="s">
        <v>23</v>
      </c>
      <c r="O1053">
        <v>119.7</v>
      </c>
      <c r="P1053" t="s">
        <v>24</v>
      </c>
      <c r="Q1053" t="s">
        <v>24</v>
      </c>
      <c r="R1053" t="s">
        <v>23818</v>
      </c>
      <c r="S1053" t="s">
        <v>25</v>
      </c>
      <c r="T1053" t="s">
        <v>26</v>
      </c>
    </row>
    <row r="1054" spans="1:20" x14ac:dyDescent="0.3">
      <c r="A1054" t="s">
        <v>25870</v>
      </c>
      <c r="B1054" t="s">
        <v>19</v>
      </c>
      <c r="C1054" t="s">
        <v>15493</v>
      </c>
      <c r="D1054" t="s">
        <v>20</v>
      </c>
      <c r="E1054" t="s">
        <v>21</v>
      </c>
      <c r="F1054" t="s">
        <v>22</v>
      </c>
      <c r="G1054" s="2">
        <v>46036</v>
      </c>
      <c r="H1054" s="2">
        <v>142715322706</v>
      </c>
      <c r="I1054">
        <v>46036</v>
      </c>
      <c r="J1054">
        <v>34.9</v>
      </c>
      <c r="K1054">
        <v>0.75</v>
      </c>
      <c r="L1054">
        <v>34.15</v>
      </c>
      <c r="M1054" t="s">
        <v>25871</v>
      </c>
      <c r="N1054" t="s">
        <v>23</v>
      </c>
      <c r="O1054">
        <v>34.9</v>
      </c>
      <c r="P1054" t="s">
        <v>24</v>
      </c>
      <c r="Q1054" t="s">
        <v>24</v>
      </c>
      <c r="R1054" t="s">
        <v>23818</v>
      </c>
      <c r="S1054" t="s">
        <v>25</v>
      </c>
      <c r="T1054" t="s">
        <v>26</v>
      </c>
    </row>
    <row r="1055" spans="1:20" x14ac:dyDescent="0.3">
      <c r="A1055" t="s">
        <v>25872</v>
      </c>
      <c r="B1055" t="s">
        <v>19</v>
      </c>
      <c r="C1055" t="s">
        <v>19455</v>
      </c>
      <c r="D1055" t="s">
        <v>20</v>
      </c>
      <c r="E1055" t="s">
        <v>21</v>
      </c>
      <c r="F1055" t="s">
        <v>22</v>
      </c>
      <c r="G1055" s="2">
        <v>46036</v>
      </c>
      <c r="H1055" s="2">
        <v>142715322706</v>
      </c>
      <c r="I1055">
        <v>46036</v>
      </c>
      <c r="J1055">
        <v>135.9</v>
      </c>
      <c r="K1055">
        <v>2.0699999999999998</v>
      </c>
      <c r="L1055">
        <v>133.83000000000001</v>
      </c>
      <c r="M1055" t="s">
        <v>25873</v>
      </c>
      <c r="N1055" t="s">
        <v>23</v>
      </c>
      <c r="O1055">
        <v>135.9</v>
      </c>
      <c r="P1055" t="s">
        <v>24</v>
      </c>
      <c r="Q1055" t="s">
        <v>24</v>
      </c>
      <c r="R1055" t="s">
        <v>23818</v>
      </c>
      <c r="S1055" t="s">
        <v>25</v>
      </c>
      <c r="T1055" t="s">
        <v>26</v>
      </c>
    </row>
    <row r="1056" spans="1:20" x14ac:dyDescent="0.3">
      <c r="A1056" t="s">
        <v>25874</v>
      </c>
      <c r="B1056" t="s">
        <v>28</v>
      </c>
      <c r="C1056" t="s">
        <v>16146</v>
      </c>
      <c r="D1056" t="s">
        <v>20</v>
      </c>
      <c r="E1056" t="s">
        <v>21</v>
      </c>
      <c r="F1056" t="s">
        <v>22</v>
      </c>
      <c r="G1056" s="2">
        <v>46036</v>
      </c>
      <c r="H1056" s="2">
        <v>142715322706</v>
      </c>
      <c r="I1056">
        <v>46036</v>
      </c>
      <c r="J1056">
        <v>-135.9</v>
      </c>
      <c r="K1056">
        <v>0</v>
      </c>
      <c r="L1056">
        <v>-135.9</v>
      </c>
      <c r="M1056" t="s">
        <v>25875</v>
      </c>
      <c r="N1056" t="s">
        <v>23</v>
      </c>
      <c r="O1056">
        <v>135.9</v>
      </c>
      <c r="P1056" t="s">
        <v>24</v>
      </c>
      <c r="Q1056" t="s">
        <v>24</v>
      </c>
      <c r="R1056" t="s">
        <v>23818</v>
      </c>
      <c r="S1056" t="s">
        <v>25</v>
      </c>
      <c r="T1056" t="s">
        <v>26</v>
      </c>
    </row>
    <row r="1057" spans="1:20" x14ac:dyDescent="0.3">
      <c r="A1057" t="s">
        <v>25876</v>
      </c>
      <c r="B1057" t="s">
        <v>19</v>
      </c>
      <c r="C1057" t="s">
        <v>16146</v>
      </c>
      <c r="D1057" t="s">
        <v>20</v>
      </c>
      <c r="E1057" t="s">
        <v>21</v>
      </c>
      <c r="F1057" t="s">
        <v>22</v>
      </c>
      <c r="G1057" s="2">
        <v>46036</v>
      </c>
      <c r="H1057" s="2">
        <v>142715322706</v>
      </c>
      <c r="I1057">
        <v>46036</v>
      </c>
      <c r="J1057">
        <v>135.9</v>
      </c>
      <c r="K1057">
        <v>2.0699999999999998</v>
      </c>
      <c r="L1057">
        <v>133.83000000000001</v>
      </c>
      <c r="M1057" t="s">
        <v>25875</v>
      </c>
      <c r="N1057" t="s">
        <v>23</v>
      </c>
      <c r="O1057">
        <v>135.9</v>
      </c>
      <c r="P1057" t="s">
        <v>24</v>
      </c>
      <c r="Q1057" t="s">
        <v>24</v>
      </c>
      <c r="R1057" t="s">
        <v>23818</v>
      </c>
      <c r="S1057" t="s">
        <v>25</v>
      </c>
      <c r="T1057" t="s">
        <v>26</v>
      </c>
    </row>
    <row r="1058" spans="1:20" x14ac:dyDescent="0.3">
      <c r="A1058" t="s">
        <v>25877</v>
      </c>
      <c r="B1058" t="s">
        <v>19</v>
      </c>
      <c r="C1058" t="s">
        <v>8395</v>
      </c>
      <c r="D1058" t="s">
        <v>20</v>
      </c>
      <c r="E1058" t="s">
        <v>21</v>
      </c>
      <c r="F1058" t="s">
        <v>22</v>
      </c>
      <c r="G1058" s="2">
        <v>46036</v>
      </c>
      <c r="H1058" s="2">
        <v>142715322706</v>
      </c>
      <c r="I1058">
        <v>46036</v>
      </c>
      <c r="J1058">
        <v>24.9</v>
      </c>
      <c r="K1058">
        <v>0.62</v>
      </c>
      <c r="L1058">
        <v>24.28</v>
      </c>
      <c r="M1058" t="s">
        <v>25878</v>
      </c>
      <c r="N1058" t="s">
        <v>23</v>
      </c>
      <c r="O1058">
        <v>24.9</v>
      </c>
      <c r="P1058" t="s">
        <v>24</v>
      </c>
      <c r="Q1058" t="s">
        <v>24</v>
      </c>
      <c r="R1058" t="s">
        <v>23818</v>
      </c>
      <c r="S1058" t="s">
        <v>25</v>
      </c>
      <c r="T1058" t="s">
        <v>26</v>
      </c>
    </row>
    <row r="1059" spans="1:20" x14ac:dyDescent="0.3">
      <c r="A1059" t="s">
        <v>25879</v>
      </c>
      <c r="B1059" t="s">
        <v>19</v>
      </c>
      <c r="C1059" t="s">
        <v>15982</v>
      </c>
      <c r="D1059" t="s">
        <v>29</v>
      </c>
      <c r="E1059" t="s">
        <v>21</v>
      </c>
      <c r="F1059" t="s">
        <v>22</v>
      </c>
      <c r="G1059" s="2">
        <v>46036</v>
      </c>
      <c r="H1059" s="2">
        <v>142715322706</v>
      </c>
      <c r="I1059">
        <v>46036</v>
      </c>
      <c r="J1059">
        <v>242.82</v>
      </c>
      <c r="K1059">
        <v>12.47</v>
      </c>
      <c r="L1059">
        <v>230.35</v>
      </c>
      <c r="M1059" t="s">
        <v>23983</v>
      </c>
      <c r="N1059" t="s">
        <v>30</v>
      </c>
      <c r="O1059">
        <v>242.82</v>
      </c>
      <c r="P1059" t="s">
        <v>24</v>
      </c>
      <c r="Q1059" t="s">
        <v>24</v>
      </c>
      <c r="R1059" t="s">
        <v>23818</v>
      </c>
      <c r="S1059" t="s">
        <v>25</v>
      </c>
      <c r="T1059" t="s">
        <v>26</v>
      </c>
    </row>
    <row r="1060" spans="1:20" x14ac:dyDescent="0.3">
      <c r="A1060" t="s">
        <v>25880</v>
      </c>
      <c r="B1060" t="s">
        <v>19</v>
      </c>
      <c r="C1060" t="s">
        <v>18821</v>
      </c>
      <c r="D1060" t="s">
        <v>29</v>
      </c>
      <c r="E1060" t="s">
        <v>21</v>
      </c>
      <c r="F1060" t="s">
        <v>22</v>
      </c>
      <c r="G1060" s="2">
        <v>46036</v>
      </c>
      <c r="H1060" s="2">
        <v>142715322706</v>
      </c>
      <c r="I1060">
        <v>46036</v>
      </c>
      <c r="J1060">
        <v>49.9</v>
      </c>
      <c r="K1060">
        <v>2.84</v>
      </c>
      <c r="L1060">
        <v>47.06</v>
      </c>
      <c r="M1060" t="s">
        <v>25881</v>
      </c>
      <c r="N1060" t="s">
        <v>30</v>
      </c>
      <c r="O1060">
        <v>49.9</v>
      </c>
      <c r="P1060" t="s">
        <v>24</v>
      </c>
      <c r="Q1060" t="s">
        <v>24</v>
      </c>
      <c r="R1060" t="s">
        <v>23818</v>
      </c>
      <c r="S1060" t="s">
        <v>25</v>
      </c>
      <c r="T1060" t="s">
        <v>26</v>
      </c>
    </row>
    <row r="1061" spans="1:20" x14ac:dyDescent="0.3">
      <c r="A1061" t="s">
        <v>25882</v>
      </c>
      <c r="B1061" t="s">
        <v>19</v>
      </c>
      <c r="C1061" t="s">
        <v>21905</v>
      </c>
      <c r="D1061" t="s">
        <v>29</v>
      </c>
      <c r="E1061" t="s">
        <v>21</v>
      </c>
      <c r="F1061" t="s">
        <v>22</v>
      </c>
      <c r="G1061" s="2">
        <v>46036</v>
      </c>
      <c r="H1061" s="2">
        <v>142715322706</v>
      </c>
      <c r="I1061">
        <v>46036</v>
      </c>
      <c r="J1061">
        <v>146.16</v>
      </c>
      <c r="K1061">
        <v>7.64</v>
      </c>
      <c r="L1061">
        <v>138.52000000000001</v>
      </c>
      <c r="M1061" t="s">
        <v>25883</v>
      </c>
      <c r="N1061" t="s">
        <v>30</v>
      </c>
      <c r="O1061">
        <v>146.16</v>
      </c>
      <c r="P1061" t="s">
        <v>24</v>
      </c>
      <c r="Q1061" t="s">
        <v>24</v>
      </c>
      <c r="R1061" t="s">
        <v>23818</v>
      </c>
      <c r="S1061" t="s">
        <v>25</v>
      </c>
      <c r="T1061" t="s">
        <v>26</v>
      </c>
    </row>
    <row r="1062" spans="1:20" x14ac:dyDescent="0.3">
      <c r="A1062" t="s">
        <v>25884</v>
      </c>
      <c r="B1062" t="s">
        <v>19</v>
      </c>
      <c r="C1062" t="s">
        <v>13643</v>
      </c>
      <c r="D1062" t="s">
        <v>20</v>
      </c>
      <c r="E1062" t="s">
        <v>21</v>
      </c>
      <c r="F1062" t="s">
        <v>22</v>
      </c>
      <c r="G1062" s="2">
        <v>46036</v>
      </c>
      <c r="H1062" s="2">
        <v>142715322706</v>
      </c>
      <c r="I1062">
        <v>46036</v>
      </c>
      <c r="J1062">
        <v>135.9</v>
      </c>
      <c r="K1062">
        <v>2.0699999999999998</v>
      </c>
      <c r="L1062">
        <v>133.83000000000001</v>
      </c>
      <c r="M1062" t="s">
        <v>25885</v>
      </c>
      <c r="N1062" t="s">
        <v>23</v>
      </c>
      <c r="O1062">
        <v>135.9</v>
      </c>
      <c r="P1062" t="s">
        <v>24</v>
      </c>
      <c r="Q1062" t="s">
        <v>24</v>
      </c>
      <c r="R1062" t="s">
        <v>23818</v>
      </c>
      <c r="S1062" t="s">
        <v>25</v>
      </c>
      <c r="T1062" t="s">
        <v>26</v>
      </c>
    </row>
    <row r="1063" spans="1:20" x14ac:dyDescent="0.3">
      <c r="A1063" t="s">
        <v>25886</v>
      </c>
      <c r="B1063" t="s">
        <v>28</v>
      </c>
      <c r="C1063" t="s">
        <v>13382</v>
      </c>
      <c r="D1063" t="s">
        <v>20</v>
      </c>
      <c r="E1063" t="s">
        <v>21</v>
      </c>
      <c r="F1063" t="s">
        <v>22</v>
      </c>
      <c r="G1063" s="2">
        <v>46036</v>
      </c>
      <c r="H1063" s="2">
        <v>142715322706</v>
      </c>
      <c r="I1063">
        <v>46036</v>
      </c>
      <c r="J1063">
        <v>-122.31</v>
      </c>
      <c r="K1063">
        <v>0</v>
      </c>
      <c r="L1063">
        <v>-122.31</v>
      </c>
      <c r="M1063" t="s">
        <v>25887</v>
      </c>
      <c r="N1063" t="s">
        <v>23</v>
      </c>
      <c r="O1063">
        <v>122.31</v>
      </c>
      <c r="P1063" t="s">
        <v>24</v>
      </c>
      <c r="Q1063" t="s">
        <v>24</v>
      </c>
      <c r="R1063" t="s">
        <v>23818</v>
      </c>
      <c r="S1063" t="s">
        <v>25</v>
      </c>
      <c r="T1063" t="s">
        <v>26</v>
      </c>
    </row>
    <row r="1064" spans="1:20" x14ac:dyDescent="0.3">
      <c r="A1064" t="s">
        <v>25888</v>
      </c>
      <c r="B1064" t="s">
        <v>19</v>
      </c>
      <c r="C1064" t="s">
        <v>13382</v>
      </c>
      <c r="D1064" t="s">
        <v>20</v>
      </c>
      <c r="E1064" t="s">
        <v>21</v>
      </c>
      <c r="F1064" t="s">
        <v>22</v>
      </c>
      <c r="G1064" s="2">
        <v>46036</v>
      </c>
      <c r="H1064" s="2">
        <v>142715322706</v>
      </c>
      <c r="I1064">
        <v>46036</v>
      </c>
      <c r="J1064">
        <v>122.31</v>
      </c>
      <c r="K1064">
        <v>1.89</v>
      </c>
      <c r="L1064">
        <v>120.42</v>
      </c>
      <c r="M1064" t="s">
        <v>25887</v>
      </c>
      <c r="N1064" t="s">
        <v>23</v>
      </c>
      <c r="O1064">
        <v>122.31</v>
      </c>
      <c r="P1064" t="s">
        <v>24</v>
      </c>
      <c r="Q1064" t="s">
        <v>24</v>
      </c>
      <c r="R1064" t="s">
        <v>23818</v>
      </c>
      <c r="S1064" t="s">
        <v>25</v>
      </c>
      <c r="T1064" t="s">
        <v>26</v>
      </c>
    </row>
    <row r="1065" spans="1:20" x14ac:dyDescent="0.3">
      <c r="A1065" t="s">
        <v>25889</v>
      </c>
      <c r="B1065" t="s">
        <v>19</v>
      </c>
      <c r="C1065" t="s">
        <v>9035</v>
      </c>
      <c r="D1065" t="s">
        <v>27</v>
      </c>
      <c r="E1065" t="s">
        <v>21</v>
      </c>
      <c r="F1065" t="s">
        <v>22</v>
      </c>
      <c r="G1065" s="2">
        <v>46036</v>
      </c>
      <c r="H1065" s="2">
        <v>142715322706</v>
      </c>
      <c r="I1065">
        <v>46036</v>
      </c>
      <c r="J1065">
        <v>78.75</v>
      </c>
      <c r="K1065">
        <v>1.32</v>
      </c>
      <c r="L1065">
        <v>77.430000000000007</v>
      </c>
      <c r="M1065" t="s">
        <v>25890</v>
      </c>
      <c r="N1065" t="s">
        <v>23</v>
      </c>
      <c r="O1065">
        <v>78.75</v>
      </c>
      <c r="P1065" t="s">
        <v>24</v>
      </c>
      <c r="Q1065" t="s">
        <v>24</v>
      </c>
      <c r="R1065" t="s">
        <v>23818</v>
      </c>
      <c r="S1065" t="s">
        <v>25</v>
      </c>
      <c r="T1065" t="s">
        <v>26</v>
      </c>
    </row>
    <row r="1066" spans="1:20" x14ac:dyDescent="0.3">
      <c r="A1066" t="s">
        <v>25891</v>
      </c>
      <c r="B1066" t="s">
        <v>19</v>
      </c>
      <c r="C1066" t="s">
        <v>21329</v>
      </c>
      <c r="D1066" t="s">
        <v>20</v>
      </c>
      <c r="E1066" t="s">
        <v>21</v>
      </c>
      <c r="F1066" t="s">
        <v>22</v>
      </c>
      <c r="G1066" s="2">
        <v>46036</v>
      </c>
      <c r="H1066" s="2">
        <v>142715322706</v>
      </c>
      <c r="I1066">
        <v>46036</v>
      </c>
      <c r="J1066">
        <v>122.31</v>
      </c>
      <c r="K1066">
        <v>1.89</v>
      </c>
      <c r="L1066">
        <v>120.42</v>
      </c>
      <c r="M1066" t="s">
        <v>25892</v>
      </c>
      <c r="N1066" t="s">
        <v>23</v>
      </c>
      <c r="O1066">
        <v>122.31</v>
      </c>
      <c r="P1066" t="s">
        <v>24</v>
      </c>
      <c r="Q1066" t="s">
        <v>24</v>
      </c>
      <c r="R1066" t="s">
        <v>23818</v>
      </c>
      <c r="S1066" t="s">
        <v>25</v>
      </c>
      <c r="T1066" t="s">
        <v>26</v>
      </c>
    </row>
    <row r="1067" spans="1:20" x14ac:dyDescent="0.3">
      <c r="A1067" t="s">
        <v>25893</v>
      </c>
      <c r="B1067" t="s">
        <v>19</v>
      </c>
      <c r="C1067" t="s">
        <v>22337</v>
      </c>
      <c r="D1067" t="s">
        <v>20</v>
      </c>
      <c r="E1067" t="s">
        <v>21</v>
      </c>
      <c r="F1067" t="s">
        <v>22</v>
      </c>
      <c r="G1067" s="2">
        <v>46036</v>
      </c>
      <c r="H1067" s="2">
        <v>142715322706</v>
      </c>
      <c r="I1067">
        <v>46036</v>
      </c>
      <c r="J1067">
        <v>241.11</v>
      </c>
      <c r="K1067">
        <v>3.43</v>
      </c>
      <c r="L1067">
        <v>237.68</v>
      </c>
      <c r="M1067" t="s">
        <v>25894</v>
      </c>
      <c r="N1067" t="s">
        <v>23</v>
      </c>
      <c r="O1067">
        <v>241.11</v>
      </c>
      <c r="P1067" t="s">
        <v>24</v>
      </c>
      <c r="Q1067" t="s">
        <v>24</v>
      </c>
      <c r="R1067" t="s">
        <v>23818</v>
      </c>
      <c r="S1067" t="s">
        <v>25</v>
      </c>
      <c r="T1067" t="s">
        <v>26</v>
      </c>
    </row>
    <row r="1068" spans="1:20" x14ac:dyDescent="0.3">
      <c r="A1068" t="s">
        <v>25895</v>
      </c>
      <c r="B1068" t="s">
        <v>19</v>
      </c>
      <c r="C1068" t="s">
        <v>18524</v>
      </c>
      <c r="D1068" t="s">
        <v>27</v>
      </c>
      <c r="E1068" t="s">
        <v>21</v>
      </c>
      <c r="F1068" t="s">
        <v>22</v>
      </c>
      <c r="G1068" s="2">
        <v>46036</v>
      </c>
      <c r="H1068" s="2">
        <v>142715322706</v>
      </c>
      <c r="I1068">
        <v>46036</v>
      </c>
      <c r="J1068">
        <v>352.49</v>
      </c>
      <c r="K1068">
        <v>4.88</v>
      </c>
      <c r="L1068">
        <v>347.61</v>
      </c>
      <c r="M1068" t="s">
        <v>25896</v>
      </c>
      <c r="N1068" t="s">
        <v>23</v>
      </c>
      <c r="O1068">
        <v>352.49</v>
      </c>
      <c r="P1068" t="s">
        <v>24</v>
      </c>
      <c r="Q1068" t="s">
        <v>24</v>
      </c>
      <c r="R1068" t="s">
        <v>23818</v>
      </c>
      <c r="S1068" t="s">
        <v>25</v>
      </c>
      <c r="T1068" t="s">
        <v>26</v>
      </c>
    </row>
    <row r="1069" spans="1:20" x14ac:dyDescent="0.3">
      <c r="A1069" t="s">
        <v>25897</v>
      </c>
      <c r="B1069" t="s">
        <v>19</v>
      </c>
      <c r="C1069" t="s">
        <v>13971</v>
      </c>
      <c r="D1069" t="s">
        <v>27</v>
      </c>
      <c r="E1069" t="s">
        <v>21</v>
      </c>
      <c r="F1069" t="s">
        <v>22</v>
      </c>
      <c r="G1069" s="2">
        <v>46036</v>
      </c>
      <c r="H1069" s="2">
        <v>142715322706</v>
      </c>
      <c r="I1069">
        <v>46036</v>
      </c>
      <c r="J1069">
        <v>122.85</v>
      </c>
      <c r="K1069">
        <v>1.9</v>
      </c>
      <c r="L1069">
        <v>120.95</v>
      </c>
      <c r="M1069" t="s">
        <v>25898</v>
      </c>
      <c r="N1069" t="s">
        <v>23</v>
      </c>
      <c r="O1069">
        <v>122.85</v>
      </c>
      <c r="P1069" t="s">
        <v>24</v>
      </c>
      <c r="Q1069" t="s">
        <v>24</v>
      </c>
      <c r="R1069" t="s">
        <v>23818</v>
      </c>
      <c r="S1069" t="s">
        <v>25</v>
      </c>
      <c r="T1069" t="s">
        <v>26</v>
      </c>
    </row>
    <row r="1070" spans="1:20" x14ac:dyDescent="0.3">
      <c r="A1070" t="s">
        <v>25899</v>
      </c>
      <c r="B1070" t="s">
        <v>19</v>
      </c>
      <c r="C1070" t="s">
        <v>22034</v>
      </c>
      <c r="D1070" t="s">
        <v>27</v>
      </c>
      <c r="E1070" t="s">
        <v>21</v>
      </c>
      <c r="F1070" t="s">
        <v>22</v>
      </c>
      <c r="G1070" s="2">
        <v>46036</v>
      </c>
      <c r="H1070" s="2">
        <v>142715322706</v>
      </c>
      <c r="I1070">
        <v>46036</v>
      </c>
      <c r="J1070">
        <v>49.9</v>
      </c>
      <c r="K1070">
        <v>0.95</v>
      </c>
      <c r="L1070">
        <v>48.95</v>
      </c>
      <c r="M1070" t="s">
        <v>25900</v>
      </c>
      <c r="N1070" t="s">
        <v>23</v>
      </c>
      <c r="O1070">
        <v>49.9</v>
      </c>
      <c r="P1070" t="s">
        <v>24</v>
      </c>
      <c r="Q1070" t="s">
        <v>24</v>
      </c>
      <c r="R1070" t="s">
        <v>23818</v>
      </c>
      <c r="S1070" t="s">
        <v>25</v>
      </c>
      <c r="T1070" t="s">
        <v>26</v>
      </c>
    </row>
    <row r="1071" spans="1:20" x14ac:dyDescent="0.3">
      <c r="A1071" t="s">
        <v>25901</v>
      </c>
      <c r="B1071" t="s">
        <v>19</v>
      </c>
      <c r="C1071" t="s">
        <v>20002</v>
      </c>
      <c r="D1071" t="s">
        <v>27</v>
      </c>
      <c r="E1071" t="s">
        <v>21</v>
      </c>
      <c r="F1071" t="s">
        <v>22</v>
      </c>
      <c r="G1071" s="2">
        <v>46036</v>
      </c>
      <c r="H1071" s="2">
        <v>142715322706</v>
      </c>
      <c r="I1071">
        <v>46036</v>
      </c>
      <c r="J1071">
        <v>117.5</v>
      </c>
      <c r="K1071">
        <v>1.83</v>
      </c>
      <c r="L1071">
        <v>115.67</v>
      </c>
      <c r="M1071" t="s">
        <v>25902</v>
      </c>
      <c r="N1071" t="s">
        <v>23</v>
      </c>
      <c r="O1071">
        <v>117.5</v>
      </c>
      <c r="P1071" t="s">
        <v>24</v>
      </c>
      <c r="Q1071" t="s">
        <v>24</v>
      </c>
      <c r="R1071" t="s">
        <v>23818</v>
      </c>
      <c r="S1071" t="s">
        <v>25</v>
      </c>
      <c r="T1071" t="s">
        <v>26</v>
      </c>
    </row>
    <row r="1072" spans="1:20" x14ac:dyDescent="0.3">
      <c r="A1072" t="s">
        <v>25903</v>
      </c>
      <c r="B1072" t="s">
        <v>19</v>
      </c>
      <c r="C1072" t="s">
        <v>8273</v>
      </c>
      <c r="D1072" t="s">
        <v>29</v>
      </c>
      <c r="E1072" t="s">
        <v>21</v>
      </c>
      <c r="F1072" t="s">
        <v>22</v>
      </c>
      <c r="G1072" s="2">
        <v>46036</v>
      </c>
      <c r="H1072" s="2">
        <v>142715322706</v>
      </c>
      <c r="I1072">
        <v>46036</v>
      </c>
      <c r="J1072">
        <v>91.71</v>
      </c>
      <c r="K1072">
        <v>4.93</v>
      </c>
      <c r="L1072">
        <v>86.78</v>
      </c>
      <c r="M1072" t="s">
        <v>25904</v>
      </c>
      <c r="N1072" t="s">
        <v>30</v>
      </c>
      <c r="O1072">
        <v>91.71</v>
      </c>
      <c r="P1072" t="s">
        <v>24</v>
      </c>
      <c r="Q1072" t="s">
        <v>24</v>
      </c>
      <c r="R1072" t="s">
        <v>23818</v>
      </c>
      <c r="S1072" t="s">
        <v>25</v>
      </c>
      <c r="T1072" t="s">
        <v>26</v>
      </c>
    </row>
    <row r="1073" spans="1:20" x14ac:dyDescent="0.3">
      <c r="A1073" t="s">
        <v>25905</v>
      </c>
      <c r="B1073" t="s">
        <v>19</v>
      </c>
      <c r="C1073" t="s">
        <v>21665</v>
      </c>
      <c r="D1073" t="s">
        <v>27</v>
      </c>
      <c r="E1073" t="s">
        <v>21</v>
      </c>
      <c r="F1073" t="s">
        <v>22</v>
      </c>
      <c r="G1073" s="2">
        <v>46036</v>
      </c>
      <c r="H1073" s="2">
        <v>142715322706</v>
      </c>
      <c r="I1073">
        <v>46036</v>
      </c>
      <c r="J1073">
        <v>78.12</v>
      </c>
      <c r="K1073">
        <v>1.32</v>
      </c>
      <c r="L1073">
        <v>76.8</v>
      </c>
      <c r="M1073" t="s">
        <v>25906</v>
      </c>
      <c r="N1073" t="s">
        <v>23</v>
      </c>
      <c r="O1073">
        <v>78.12</v>
      </c>
      <c r="P1073" t="s">
        <v>24</v>
      </c>
      <c r="Q1073" t="s">
        <v>24</v>
      </c>
      <c r="R1073" t="s">
        <v>23818</v>
      </c>
      <c r="S1073" t="s">
        <v>25</v>
      </c>
      <c r="T1073" t="s">
        <v>26</v>
      </c>
    </row>
    <row r="1074" spans="1:20" x14ac:dyDescent="0.3">
      <c r="A1074" t="s">
        <v>25907</v>
      </c>
      <c r="B1074" t="s">
        <v>19</v>
      </c>
      <c r="C1074" t="s">
        <v>19017</v>
      </c>
      <c r="D1074" t="s">
        <v>20</v>
      </c>
      <c r="E1074" t="s">
        <v>21</v>
      </c>
      <c r="F1074" t="s">
        <v>22</v>
      </c>
      <c r="G1074" s="2">
        <v>46036</v>
      </c>
      <c r="H1074" s="2">
        <v>142715322706</v>
      </c>
      <c r="I1074">
        <v>46036</v>
      </c>
      <c r="J1074">
        <v>127.9</v>
      </c>
      <c r="K1074">
        <v>1.96</v>
      </c>
      <c r="L1074">
        <v>125.94</v>
      </c>
      <c r="M1074" t="s">
        <v>25908</v>
      </c>
      <c r="N1074" t="s">
        <v>23</v>
      </c>
      <c r="O1074">
        <v>127.9</v>
      </c>
      <c r="P1074" t="s">
        <v>24</v>
      </c>
      <c r="Q1074" t="s">
        <v>24</v>
      </c>
      <c r="R1074" t="s">
        <v>23818</v>
      </c>
      <c r="S1074" t="s">
        <v>25</v>
      </c>
      <c r="T1074" t="s">
        <v>26</v>
      </c>
    </row>
    <row r="1075" spans="1:20" x14ac:dyDescent="0.3">
      <c r="A1075" t="s">
        <v>25909</v>
      </c>
      <c r="B1075" t="s">
        <v>19</v>
      </c>
      <c r="C1075" t="s">
        <v>9535</v>
      </c>
      <c r="D1075" t="s">
        <v>20</v>
      </c>
      <c r="E1075" t="s">
        <v>21</v>
      </c>
      <c r="F1075" t="s">
        <v>22</v>
      </c>
      <c r="G1075" s="2">
        <v>46036</v>
      </c>
      <c r="H1075" s="2">
        <v>142715322706</v>
      </c>
      <c r="I1075">
        <v>46036</v>
      </c>
      <c r="J1075">
        <v>59.31</v>
      </c>
      <c r="K1075">
        <v>1.07</v>
      </c>
      <c r="L1075">
        <v>58.24</v>
      </c>
      <c r="M1075" t="s">
        <v>25910</v>
      </c>
      <c r="N1075" t="s">
        <v>23</v>
      </c>
      <c r="O1075">
        <v>59.31</v>
      </c>
      <c r="P1075" t="s">
        <v>24</v>
      </c>
      <c r="Q1075" t="s">
        <v>24</v>
      </c>
      <c r="R1075" t="s">
        <v>23818</v>
      </c>
      <c r="S1075" t="s">
        <v>25</v>
      </c>
      <c r="T1075" t="s">
        <v>26</v>
      </c>
    </row>
    <row r="1076" spans="1:20" x14ac:dyDescent="0.3">
      <c r="A1076" t="s">
        <v>25911</v>
      </c>
      <c r="B1076" t="s">
        <v>19</v>
      </c>
      <c r="C1076" t="s">
        <v>13460</v>
      </c>
      <c r="D1076" t="s">
        <v>27</v>
      </c>
      <c r="E1076" t="s">
        <v>21</v>
      </c>
      <c r="F1076" t="s">
        <v>22</v>
      </c>
      <c r="G1076" s="2">
        <v>46036</v>
      </c>
      <c r="H1076" s="2">
        <v>142715322706</v>
      </c>
      <c r="I1076">
        <v>46036</v>
      </c>
      <c r="J1076">
        <v>24.9</v>
      </c>
      <c r="K1076">
        <v>0.62</v>
      </c>
      <c r="L1076">
        <v>24.28</v>
      </c>
      <c r="M1076" t="s">
        <v>25912</v>
      </c>
      <c r="N1076" t="s">
        <v>23</v>
      </c>
      <c r="O1076">
        <v>24.9</v>
      </c>
      <c r="P1076" t="s">
        <v>24</v>
      </c>
      <c r="Q1076" t="s">
        <v>24</v>
      </c>
      <c r="R1076" t="s">
        <v>23818</v>
      </c>
      <c r="S1076" t="s">
        <v>25</v>
      </c>
      <c r="T1076" t="s">
        <v>26</v>
      </c>
    </row>
    <row r="1077" spans="1:20" x14ac:dyDescent="0.3">
      <c r="A1077" t="s">
        <v>25913</v>
      </c>
      <c r="B1077" t="s">
        <v>19</v>
      </c>
      <c r="C1077" t="s">
        <v>8814</v>
      </c>
      <c r="D1077" t="s">
        <v>29</v>
      </c>
      <c r="E1077" t="s">
        <v>21</v>
      </c>
      <c r="F1077" t="s">
        <v>22</v>
      </c>
      <c r="G1077" s="2">
        <v>46036</v>
      </c>
      <c r="H1077" s="2">
        <v>142715322706</v>
      </c>
      <c r="I1077">
        <v>46036</v>
      </c>
      <c r="J1077">
        <v>37.9</v>
      </c>
      <c r="K1077">
        <v>2.2400000000000002</v>
      </c>
      <c r="L1077">
        <v>35.659999999999997</v>
      </c>
      <c r="M1077" t="s">
        <v>25914</v>
      </c>
      <c r="N1077" t="s">
        <v>30</v>
      </c>
      <c r="O1077">
        <v>37.9</v>
      </c>
      <c r="P1077" t="s">
        <v>24</v>
      </c>
      <c r="Q1077" t="s">
        <v>24</v>
      </c>
      <c r="R1077" t="s">
        <v>23818</v>
      </c>
      <c r="S1077" t="s">
        <v>25</v>
      </c>
      <c r="T1077" t="s">
        <v>26</v>
      </c>
    </row>
    <row r="1078" spans="1:20" x14ac:dyDescent="0.3">
      <c r="A1078" t="s">
        <v>25915</v>
      </c>
      <c r="B1078" t="s">
        <v>19</v>
      </c>
      <c r="C1078" t="s">
        <v>21430</v>
      </c>
      <c r="D1078" t="s">
        <v>27</v>
      </c>
      <c r="E1078" t="s">
        <v>21</v>
      </c>
      <c r="F1078" t="s">
        <v>22</v>
      </c>
      <c r="G1078" s="2">
        <v>46036</v>
      </c>
      <c r="H1078" s="2">
        <v>142715322706</v>
      </c>
      <c r="I1078">
        <v>46036</v>
      </c>
      <c r="J1078">
        <v>59.85</v>
      </c>
      <c r="K1078">
        <v>1.08</v>
      </c>
      <c r="L1078">
        <v>58.77</v>
      </c>
      <c r="M1078" t="s">
        <v>25916</v>
      </c>
      <c r="N1078" t="s">
        <v>23</v>
      </c>
      <c r="O1078">
        <v>59.85</v>
      </c>
      <c r="P1078" t="s">
        <v>24</v>
      </c>
      <c r="Q1078" t="s">
        <v>24</v>
      </c>
      <c r="R1078" t="s">
        <v>23818</v>
      </c>
      <c r="S1078" t="s">
        <v>25</v>
      </c>
      <c r="T1078" t="s">
        <v>26</v>
      </c>
    </row>
    <row r="1079" spans="1:20" x14ac:dyDescent="0.3">
      <c r="A1079" t="s">
        <v>25917</v>
      </c>
      <c r="B1079" t="s">
        <v>19</v>
      </c>
      <c r="C1079" t="s">
        <v>19775</v>
      </c>
      <c r="D1079" t="s">
        <v>27</v>
      </c>
      <c r="E1079" t="s">
        <v>21</v>
      </c>
      <c r="F1079" t="s">
        <v>22</v>
      </c>
      <c r="G1079" s="2">
        <v>46036</v>
      </c>
      <c r="H1079" s="2">
        <v>142715322706</v>
      </c>
      <c r="I1079">
        <v>46036</v>
      </c>
      <c r="J1079">
        <v>146.75</v>
      </c>
      <c r="K1079">
        <v>2.21</v>
      </c>
      <c r="L1079">
        <v>144.54</v>
      </c>
      <c r="M1079" t="s">
        <v>25918</v>
      </c>
      <c r="N1079" t="s">
        <v>23</v>
      </c>
      <c r="O1079">
        <v>146.75</v>
      </c>
      <c r="P1079" t="s">
        <v>24</v>
      </c>
      <c r="Q1079" t="s">
        <v>24</v>
      </c>
      <c r="R1079" t="s">
        <v>23818</v>
      </c>
      <c r="S1079" t="s">
        <v>25</v>
      </c>
      <c r="T1079" t="s">
        <v>26</v>
      </c>
    </row>
    <row r="1080" spans="1:20" x14ac:dyDescent="0.3">
      <c r="A1080" t="s">
        <v>25919</v>
      </c>
      <c r="B1080" t="s">
        <v>19</v>
      </c>
      <c r="C1080" t="s">
        <v>22910</v>
      </c>
      <c r="D1080" t="s">
        <v>27</v>
      </c>
      <c r="E1080" t="s">
        <v>21</v>
      </c>
      <c r="F1080" t="s">
        <v>22</v>
      </c>
      <c r="G1080" s="2">
        <v>46036</v>
      </c>
      <c r="H1080" s="2">
        <v>142715322706</v>
      </c>
      <c r="I1080">
        <v>46036</v>
      </c>
      <c r="J1080">
        <v>122.31</v>
      </c>
      <c r="K1080">
        <v>1.89</v>
      </c>
      <c r="L1080">
        <v>120.42</v>
      </c>
      <c r="M1080" t="s">
        <v>25920</v>
      </c>
      <c r="N1080" t="s">
        <v>23</v>
      </c>
      <c r="O1080">
        <v>122.31</v>
      </c>
      <c r="P1080" t="s">
        <v>24</v>
      </c>
      <c r="Q1080" t="s">
        <v>24</v>
      </c>
      <c r="R1080" t="s">
        <v>23818</v>
      </c>
      <c r="S1080" t="s">
        <v>25</v>
      </c>
      <c r="T1080" t="s">
        <v>26</v>
      </c>
    </row>
    <row r="1081" spans="1:20" x14ac:dyDescent="0.3">
      <c r="A1081" t="s">
        <v>25921</v>
      </c>
      <c r="B1081" t="s">
        <v>19</v>
      </c>
      <c r="C1081" t="s">
        <v>9455</v>
      </c>
      <c r="D1081" t="s">
        <v>20</v>
      </c>
      <c r="E1081" t="s">
        <v>21</v>
      </c>
      <c r="F1081" t="s">
        <v>22</v>
      </c>
      <c r="G1081" s="2">
        <v>46036</v>
      </c>
      <c r="H1081" s="2">
        <v>142715322706</v>
      </c>
      <c r="I1081">
        <v>46036</v>
      </c>
      <c r="J1081">
        <v>122.31</v>
      </c>
      <c r="K1081">
        <v>1.89</v>
      </c>
      <c r="L1081">
        <v>120.42</v>
      </c>
      <c r="M1081" t="s">
        <v>25922</v>
      </c>
      <c r="N1081" t="s">
        <v>23</v>
      </c>
      <c r="O1081">
        <v>122.31</v>
      </c>
      <c r="P1081" t="s">
        <v>24</v>
      </c>
      <c r="Q1081" t="s">
        <v>24</v>
      </c>
      <c r="R1081" t="s">
        <v>23818</v>
      </c>
      <c r="S1081" t="s">
        <v>25</v>
      </c>
      <c r="T1081" t="s">
        <v>26</v>
      </c>
    </row>
    <row r="1082" spans="1:20" x14ac:dyDescent="0.3">
      <c r="A1082" t="s">
        <v>25923</v>
      </c>
      <c r="B1082" t="s">
        <v>19</v>
      </c>
      <c r="C1082" t="s">
        <v>22457</v>
      </c>
      <c r="D1082" t="s">
        <v>27</v>
      </c>
      <c r="E1082" t="s">
        <v>21</v>
      </c>
      <c r="F1082" t="s">
        <v>22</v>
      </c>
      <c r="G1082" s="2">
        <v>46036</v>
      </c>
      <c r="H1082" s="2">
        <v>142715322706</v>
      </c>
      <c r="I1082">
        <v>46036</v>
      </c>
      <c r="J1082">
        <v>144.85</v>
      </c>
      <c r="K1082">
        <v>2.1800000000000002</v>
      </c>
      <c r="L1082">
        <v>142.66999999999999</v>
      </c>
      <c r="M1082" t="s">
        <v>25924</v>
      </c>
      <c r="N1082" t="s">
        <v>23</v>
      </c>
      <c r="O1082">
        <v>144.85</v>
      </c>
      <c r="P1082" t="s">
        <v>24</v>
      </c>
      <c r="Q1082" t="s">
        <v>24</v>
      </c>
      <c r="R1082" t="s">
        <v>23818</v>
      </c>
      <c r="S1082" t="s">
        <v>25</v>
      </c>
      <c r="T1082" t="s">
        <v>26</v>
      </c>
    </row>
    <row r="1083" spans="1:20" x14ac:dyDescent="0.3">
      <c r="A1083" t="s">
        <v>25925</v>
      </c>
      <c r="B1083" t="s">
        <v>19</v>
      </c>
      <c r="C1083" t="s">
        <v>15469</v>
      </c>
      <c r="D1083" t="s">
        <v>27</v>
      </c>
      <c r="E1083" t="s">
        <v>21</v>
      </c>
      <c r="F1083" t="s">
        <v>22</v>
      </c>
      <c r="G1083" s="2">
        <v>46036</v>
      </c>
      <c r="H1083" s="2">
        <v>142715322706</v>
      </c>
      <c r="I1083">
        <v>46036</v>
      </c>
      <c r="J1083">
        <v>105.85</v>
      </c>
      <c r="K1083">
        <v>1.68</v>
      </c>
      <c r="L1083">
        <v>104.17</v>
      </c>
      <c r="M1083" t="s">
        <v>25926</v>
      </c>
      <c r="N1083" t="s">
        <v>23</v>
      </c>
      <c r="O1083">
        <v>105.85</v>
      </c>
      <c r="P1083" t="s">
        <v>24</v>
      </c>
      <c r="Q1083" t="s">
        <v>24</v>
      </c>
      <c r="R1083" t="s">
        <v>23818</v>
      </c>
      <c r="S1083" t="s">
        <v>25</v>
      </c>
      <c r="T1083" t="s">
        <v>26</v>
      </c>
    </row>
    <row r="1084" spans="1:20" x14ac:dyDescent="0.3">
      <c r="A1084" t="s">
        <v>25927</v>
      </c>
      <c r="B1084" t="s">
        <v>19</v>
      </c>
      <c r="C1084" t="s">
        <v>19716</v>
      </c>
      <c r="D1084" t="s">
        <v>20</v>
      </c>
      <c r="E1084" t="s">
        <v>21</v>
      </c>
      <c r="F1084" t="s">
        <v>22</v>
      </c>
      <c r="G1084" s="2">
        <v>46036</v>
      </c>
      <c r="H1084" s="2">
        <v>142715322706</v>
      </c>
      <c r="I1084">
        <v>46036</v>
      </c>
      <c r="J1084">
        <v>116.91</v>
      </c>
      <c r="K1084">
        <v>1.82</v>
      </c>
      <c r="L1084">
        <v>115.09</v>
      </c>
      <c r="M1084" t="s">
        <v>25928</v>
      </c>
      <c r="N1084" t="s">
        <v>23</v>
      </c>
      <c r="O1084">
        <v>116.91</v>
      </c>
      <c r="P1084" t="s">
        <v>24</v>
      </c>
      <c r="Q1084" t="s">
        <v>24</v>
      </c>
      <c r="R1084" t="s">
        <v>23818</v>
      </c>
      <c r="S1084" t="s">
        <v>25</v>
      </c>
      <c r="T1084" t="s">
        <v>26</v>
      </c>
    </row>
    <row r="1085" spans="1:20" x14ac:dyDescent="0.3">
      <c r="A1085" t="s">
        <v>25929</v>
      </c>
      <c r="B1085" t="s">
        <v>19</v>
      </c>
      <c r="C1085" t="s">
        <v>9345</v>
      </c>
      <c r="D1085" t="s">
        <v>27</v>
      </c>
      <c r="E1085" t="s">
        <v>21</v>
      </c>
      <c r="F1085" t="s">
        <v>22</v>
      </c>
      <c r="G1085" s="2">
        <v>46036</v>
      </c>
      <c r="H1085" s="2">
        <v>142715322706</v>
      </c>
      <c r="I1085">
        <v>46036</v>
      </c>
      <c r="J1085">
        <v>17.899999999999999</v>
      </c>
      <c r="K1085">
        <v>0.53</v>
      </c>
      <c r="L1085">
        <v>17.37</v>
      </c>
      <c r="M1085" t="s">
        <v>25930</v>
      </c>
      <c r="N1085" t="s">
        <v>23</v>
      </c>
      <c r="O1085">
        <v>17.899999999999999</v>
      </c>
      <c r="P1085" t="s">
        <v>24</v>
      </c>
      <c r="Q1085" t="s">
        <v>24</v>
      </c>
      <c r="R1085" t="s">
        <v>23818</v>
      </c>
      <c r="S1085" t="s">
        <v>25</v>
      </c>
      <c r="T1085" t="s">
        <v>26</v>
      </c>
    </row>
    <row r="1086" spans="1:20" x14ac:dyDescent="0.3">
      <c r="A1086" t="s">
        <v>25931</v>
      </c>
      <c r="B1086" t="s">
        <v>19</v>
      </c>
      <c r="C1086" t="s">
        <v>15194</v>
      </c>
      <c r="D1086" t="s">
        <v>20</v>
      </c>
      <c r="E1086" t="s">
        <v>21</v>
      </c>
      <c r="F1086" t="s">
        <v>22</v>
      </c>
      <c r="G1086" s="2">
        <v>46036</v>
      </c>
      <c r="H1086" s="2">
        <v>142715322706</v>
      </c>
      <c r="I1086">
        <v>46036</v>
      </c>
      <c r="J1086">
        <v>52.9</v>
      </c>
      <c r="K1086">
        <v>0.99</v>
      </c>
      <c r="L1086">
        <v>51.91</v>
      </c>
      <c r="M1086" t="s">
        <v>25932</v>
      </c>
      <c r="N1086" t="s">
        <v>23</v>
      </c>
      <c r="O1086">
        <v>52.9</v>
      </c>
      <c r="P1086" t="s">
        <v>24</v>
      </c>
      <c r="Q1086" t="s">
        <v>24</v>
      </c>
      <c r="R1086" t="s">
        <v>23818</v>
      </c>
      <c r="S1086" t="s">
        <v>25</v>
      </c>
      <c r="T1086" t="s">
        <v>26</v>
      </c>
    </row>
    <row r="1087" spans="1:20" x14ac:dyDescent="0.3">
      <c r="A1087" t="s">
        <v>25933</v>
      </c>
      <c r="B1087" t="s">
        <v>19</v>
      </c>
      <c r="C1087" t="s">
        <v>17884</v>
      </c>
      <c r="D1087" t="s">
        <v>27</v>
      </c>
      <c r="E1087" t="s">
        <v>21</v>
      </c>
      <c r="F1087" t="s">
        <v>22</v>
      </c>
      <c r="G1087" s="2">
        <v>46036</v>
      </c>
      <c r="H1087" s="2">
        <v>142715322706</v>
      </c>
      <c r="I1087">
        <v>46036</v>
      </c>
      <c r="J1087">
        <v>39.9</v>
      </c>
      <c r="K1087">
        <v>0.82</v>
      </c>
      <c r="L1087">
        <v>39.08</v>
      </c>
      <c r="M1087" t="s">
        <v>25934</v>
      </c>
      <c r="N1087" t="s">
        <v>23</v>
      </c>
      <c r="O1087">
        <v>39.9</v>
      </c>
      <c r="P1087" t="s">
        <v>24</v>
      </c>
      <c r="Q1087" t="s">
        <v>24</v>
      </c>
      <c r="R1087" t="s">
        <v>23818</v>
      </c>
      <c r="S1087" t="s">
        <v>25</v>
      </c>
      <c r="T1087" t="s">
        <v>26</v>
      </c>
    </row>
    <row r="1088" spans="1:20" x14ac:dyDescent="0.3">
      <c r="A1088" t="s">
        <v>25935</v>
      </c>
      <c r="B1088" t="s">
        <v>19</v>
      </c>
      <c r="C1088" t="s">
        <v>20517</v>
      </c>
      <c r="D1088" t="s">
        <v>20</v>
      </c>
      <c r="E1088" t="s">
        <v>21</v>
      </c>
      <c r="F1088" t="s">
        <v>22</v>
      </c>
      <c r="G1088" s="2">
        <v>46036</v>
      </c>
      <c r="H1088" s="2">
        <v>142715322706</v>
      </c>
      <c r="I1088">
        <v>46036</v>
      </c>
      <c r="J1088">
        <v>199.9</v>
      </c>
      <c r="K1088">
        <v>2.9</v>
      </c>
      <c r="L1088">
        <v>197</v>
      </c>
      <c r="M1088" t="s">
        <v>25936</v>
      </c>
      <c r="N1088" t="s">
        <v>23</v>
      </c>
      <c r="O1088">
        <v>199.9</v>
      </c>
      <c r="P1088" t="s">
        <v>24</v>
      </c>
      <c r="Q1088" t="s">
        <v>24</v>
      </c>
      <c r="R1088" t="s">
        <v>23818</v>
      </c>
      <c r="S1088" t="s">
        <v>25</v>
      </c>
      <c r="T1088" t="s">
        <v>26</v>
      </c>
    </row>
    <row r="1089" spans="1:20" x14ac:dyDescent="0.3">
      <c r="A1089" t="s">
        <v>25937</v>
      </c>
      <c r="B1089" t="s">
        <v>19</v>
      </c>
      <c r="C1089" t="s">
        <v>23249</v>
      </c>
      <c r="D1089" t="s">
        <v>27</v>
      </c>
      <c r="E1089" t="s">
        <v>21</v>
      </c>
      <c r="F1089" t="s">
        <v>22</v>
      </c>
      <c r="G1089" s="2">
        <v>46036</v>
      </c>
      <c r="H1089" s="2">
        <v>142715322706</v>
      </c>
      <c r="I1089">
        <v>46036</v>
      </c>
      <c r="J1089">
        <v>44.9</v>
      </c>
      <c r="K1089">
        <v>0.88</v>
      </c>
      <c r="L1089">
        <v>44.02</v>
      </c>
      <c r="M1089" t="s">
        <v>25706</v>
      </c>
      <c r="N1089" t="s">
        <v>23</v>
      </c>
      <c r="O1089">
        <v>44.9</v>
      </c>
      <c r="P1089" t="s">
        <v>24</v>
      </c>
      <c r="Q1089" t="s">
        <v>24</v>
      </c>
      <c r="R1089" t="s">
        <v>23818</v>
      </c>
      <c r="S1089" t="s">
        <v>25</v>
      </c>
      <c r="T1089" t="s">
        <v>26</v>
      </c>
    </row>
    <row r="1090" spans="1:20" x14ac:dyDescent="0.3">
      <c r="A1090" t="s">
        <v>25938</v>
      </c>
      <c r="B1090" t="s">
        <v>19</v>
      </c>
      <c r="C1090" t="s">
        <v>20726</v>
      </c>
      <c r="D1090" t="s">
        <v>27</v>
      </c>
      <c r="E1090" t="s">
        <v>21</v>
      </c>
      <c r="F1090" t="s">
        <v>22</v>
      </c>
      <c r="G1090" s="2">
        <v>46036</v>
      </c>
      <c r="H1090" s="2">
        <v>142715322706</v>
      </c>
      <c r="I1090">
        <v>46036</v>
      </c>
      <c r="J1090">
        <v>84.95</v>
      </c>
      <c r="K1090">
        <v>1.4</v>
      </c>
      <c r="L1090">
        <v>83.55</v>
      </c>
      <c r="M1090" t="s">
        <v>25939</v>
      </c>
      <c r="N1090" t="s">
        <v>23</v>
      </c>
      <c r="O1090">
        <v>84.95</v>
      </c>
      <c r="P1090" t="s">
        <v>24</v>
      </c>
      <c r="Q1090" t="s">
        <v>24</v>
      </c>
      <c r="R1090" t="s">
        <v>23818</v>
      </c>
      <c r="S1090" t="s">
        <v>25</v>
      </c>
      <c r="T1090" t="s">
        <v>26</v>
      </c>
    </row>
    <row r="1091" spans="1:20" x14ac:dyDescent="0.3">
      <c r="A1091" t="s">
        <v>25940</v>
      </c>
      <c r="B1091" t="s">
        <v>19</v>
      </c>
      <c r="C1091" t="s">
        <v>11665</v>
      </c>
      <c r="D1091" t="s">
        <v>20</v>
      </c>
      <c r="E1091" t="s">
        <v>21</v>
      </c>
      <c r="F1091" t="s">
        <v>22</v>
      </c>
      <c r="G1091" s="2">
        <v>46036</v>
      </c>
      <c r="H1091" s="2">
        <v>142715322706</v>
      </c>
      <c r="I1091">
        <v>46036</v>
      </c>
      <c r="J1091">
        <v>165.7</v>
      </c>
      <c r="K1091">
        <v>2.4500000000000002</v>
      </c>
      <c r="L1091">
        <v>163.25</v>
      </c>
      <c r="M1091" t="s">
        <v>25941</v>
      </c>
      <c r="N1091" t="s">
        <v>23</v>
      </c>
      <c r="O1091">
        <v>165.7</v>
      </c>
      <c r="P1091" t="s">
        <v>24</v>
      </c>
      <c r="Q1091" t="s">
        <v>24</v>
      </c>
      <c r="R1091" t="s">
        <v>23818</v>
      </c>
      <c r="S1091" t="s">
        <v>25</v>
      </c>
      <c r="T1091" t="s">
        <v>26</v>
      </c>
    </row>
    <row r="1092" spans="1:20" x14ac:dyDescent="0.3">
      <c r="A1092" t="s">
        <v>25942</v>
      </c>
      <c r="B1092" t="s">
        <v>19</v>
      </c>
      <c r="C1092" t="s">
        <v>11038</v>
      </c>
      <c r="D1092" t="s">
        <v>27</v>
      </c>
      <c r="E1092" t="s">
        <v>21</v>
      </c>
      <c r="F1092" t="s">
        <v>22</v>
      </c>
      <c r="G1092" s="2">
        <v>46036</v>
      </c>
      <c r="H1092" s="2">
        <v>142715322706</v>
      </c>
      <c r="I1092">
        <v>46036</v>
      </c>
      <c r="J1092">
        <v>85.8</v>
      </c>
      <c r="K1092">
        <v>1.42</v>
      </c>
      <c r="L1092">
        <v>84.38</v>
      </c>
      <c r="M1092" t="s">
        <v>25943</v>
      </c>
      <c r="N1092" t="s">
        <v>23</v>
      </c>
      <c r="O1092">
        <v>85.8</v>
      </c>
      <c r="P1092" t="s">
        <v>24</v>
      </c>
      <c r="Q1092" t="s">
        <v>24</v>
      </c>
      <c r="R1092" t="s">
        <v>23818</v>
      </c>
      <c r="S1092" t="s">
        <v>25</v>
      </c>
      <c r="T1092" t="s">
        <v>26</v>
      </c>
    </row>
    <row r="1093" spans="1:20" x14ac:dyDescent="0.3">
      <c r="A1093" t="s">
        <v>25944</v>
      </c>
      <c r="B1093" t="s">
        <v>19</v>
      </c>
      <c r="C1093" t="s">
        <v>13409</v>
      </c>
      <c r="D1093" t="s">
        <v>27</v>
      </c>
      <c r="E1093" t="s">
        <v>21</v>
      </c>
      <c r="F1093" t="s">
        <v>22</v>
      </c>
      <c r="G1093" s="2">
        <v>46036</v>
      </c>
      <c r="H1093" s="2">
        <v>142715322706</v>
      </c>
      <c r="I1093">
        <v>46036</v>
      </c>
      <c r="J1093">
        <v>64.95</v>
      </c>
      <c r="K1093">
        <v>1.1399999999999999</v>
      </c>
      <c r="L1093">
        <v>63.81</v>
      </c>
      <c r="M1093" t="s">
        <v>25945</v>
      </c>
      <c r="N1093" t="s">
        <v>23</v>
      </c>
      <c r="O1093">
        <v>64.95</v>
      </c>
      <c r="P1093" t="s">
        <v>24</v>
      </c>
      <c r="Q1093" t="s">
        <v>24</v>
      </c>
      <c r="R1093" t="s">
        <v>23818</v>
      </c>
      <c r="S1093" t="s">
        <v>25</v>
      </c>
      <c r="T1093" t="s">
        <v>26</v>
      </c>
    </row>
    <row r="1094" spans="1:20" x14ac:dyDescent="0.3">
      <c r="A1094" t="s">
        <v>25946</v>
      </c>
      <c r="B1094" t="s">
        <v>28</v>
      </c>
      <c r="C1094" t="s">
        <v>11523</v>
      </c>
      <c r="D1094" t="s">
        <v>20</v>
      </c>
      <c r="E1094" t="s">
        <v>21</v>
      </c>
      <c r="F1094" t="s">
        <v>22</v>
      </c>
      <c r="G1094" s="2">
        <v>46036</v>
      </c>
      <c r="H1094" s="2">
        <v>142715322706</v>
      </c>
      <c r="I1094">
        <v>46036</v>
      </c>
      <c r="J1094">
        <v>-37.9</v>
      </c>
      <c r="K1094">
        <v>0</v>
      </c>
      <c r="L1094">
        <v>-37.9</v>
      </c>
      <c r="M1094" t="s">
        <v>25947</v>
      </c>
      <c r="N1094" t="s">
        <v>23</v>
      </c>
      <c r="O1094">
        <v>37.9</v>
      </c>
      <c r="P1094" t="s">
        <v>24</v>
      </c>
      <c r="Q1094" t="s">
        <v>24</v>
      </c>
      <c r="R1094" t="s">
        <v>23818</v>
      </c>
      <c r="S1094" t="s">
        <v>25</v>
      </c>
      <c r="T1094" t="s">
        <v>26</v>
      </c>
    </row>
    <row r="1095" spans="1:20" x14ac:dyDescent="0.3">
      <c r="A1095" t="s">
        <v>25948</v>
      </c>
      <c r="B1095" t="s">
        <v>19</v>
      </c>
      <c r="C1095" t="s">
        <v>16711</v>
      </c>
      <c r="D1095" t="s">
        <v>27</v>
      </c>
      <c r="E1095" t="s">
        <v>21</v>
      </c>
      <c r="F1095" t="s">
        <v>22</v>
      </c>
      <c r="G1095" s="2">
        <v>46036</v>
      </c>
      <c r="H1095" s="2">
        <v>142715322706</v>
      </c>
      <c r="I1095">
        <v>46036</v>
      </c>
      <c r="J1095">
        <v>56.14</v>
      </c>
      <c r="K1095">
        <v>1.03</v>
      </c>
      <c r="L1095">
        <v>55.11</v>
      </c>
      <c r="M1095" t="s">
        <v>25949</v>
      </c>
      <c r="N1095" t="s">
        <v>23</v>
      </c>
      <c r="O1095">
        <v>56.14</v>
      </c>
      <c r="P1095" t="s">
        <v>24</v>
      </c>
      <c r="Q1095" t="s">
        <v>24</v>
      </c>
      <c r="R1095" t="s">
        <v>23818</v>
      </c>
      <c r="S1095" t="s">
        <v>25</v>
      </c>
      <c r="T1095" t="s">
        <v>26</v>
      </c>
    </row>
    <row r="1096" spans="1:20" x14ac:dyDescent="0.3">
      <c r="A1096" t="s">
        <v>25950</v>
      </c>
      <c r="B1096" t="s">
        <v>28</v>
      </c>
      <c r="C1096" t="s">
        <v>15013</v>
      </c>
      <c r="D1096" t="s">
        <v>27</v>
      </c>
      <c r="E1096" t="s">
        <v>21</v>
      </c>
      <c r="F1096" t="s">
        <v>22</v>
      </c>
      <c r="G1096" s="2">
        <v>46036</v>
      </c>
      <c r="H1096" s="2">
        <v>142715322706</v>
      </c>
      <c r="I1096">
        <v>46036</v>
      </c>
      <c r="J1096">
        <v>-56.14</v>
      </c>
      <c r="K1096">
        <v>0</v>
      </c>
      <c r="L1096">
        <v>-56.14</v>
      </c>
      <c r="M1096" t="s">
        <v>25951</v>
      </c>
      <c r="N1096" t="s">
        <v>23</v>
      </c>
      <c r="O1096">
        <v>56.14</v>
      </c>
      <c r="P1096" t="s">
        <v>24</v>
      </c>
      <c r="Q1096" t="s">
        <v>24</v>
      </c>
      <c r="R1096" t="s">
        <v>23818</v>
      </c>
      <c r="S1096" t="s">
        <v>25</v>
      </c>
      <c r="T1096" t="s">
        <v>26</v>
      </c>
    </row>
    <row r="1097" spans="1:20" x14ac:dyDescent="0.3">
      <c r="A1097" t="s">
        <v>25952</v>
      </c>
      <c r="B1097" t="s">
        <v>19</v>
      </c>
      <c r="C1097" t="s">
        <v>15013</v>
      </c>
      <c r="D1097" t="s">
        <v>27</v>
      </c>
      <c r="E1097" t="s">
        <v>21</v>
      </c>
      <c r="F1097" t="s">
        <v>22</v>
      </c>
      <c r="G1097" s="2">
        <v>46036</v>
      </c>
      <c r="H1097" s="2">
        <v>142715322706</v>
      </c>
      <c r="I1097">
        <v>46036</v>
      </c>
      <c r="J1097">
        <v>56.14</v>
      </c>
      <c r="K1097">
        <v>1.03</v>
      </c>
      <c r="L1097">
        <v>55.11</v>
      </c>
      <c r="M1097" t="s">
        <v>25951</v>
      </c>
      <c r="N1097" t="s">
        <v>23</v>
      </c>
      <c r="O1097">
        <v>56.14</v>
      </c>
      <c r="P1097" t="s">
        <v>24</v>
      </c>
      <c r="Q1097" t="s">
        <v>24</v>
      </c>
      <c r="R1097" t="s">
        <v>23818</v>
      </c>
      <c r="S1097" t="s">
        <v>25</v>
      </c>
      <c r="T1097" t="s">
        <v>26</v>
      </c>
    </row>
    <row r="1098" spans="1:20" x14ac:dyDescent="0.3">
      <c r="A1098" t="s">
        <v>25953</v>
      </c>
      <c r="B1098" t="s">
        <v>19</v>
      </c>
      <c r="C1098" t="s">
        <v>11523</v>
      </c>
      <c r="D1098" t="s">
        <v>20</v>
      </c>
      <c r="E1098" t="s">
        <v>21</v>
      </c>
      <c r="F1098" t="s">
        <v>22</v>
      </c>
      <c r="G1098" s="2">
        <v>46036</v>
      </c>
      <c r="H1098" s="2">
        <v>142715322706</v>
      </c>
      <c r="I1098">
        <v>46036</v>
      </c>
      <c r="J1098">
        <v>37.9</v>
      </c>
      <c r="K1098">
        <v>0.79</v>
      </c>
      <c r="L1098">
        <v>37.11</v>
      </c>
      <c r="M1098" t="s">
        <v>25947</v>
      </c>
      <c r="N1098" t="s">
        <v>23</v>
      </c>
      <c r="O1098">
        <v>37.9</v>
      </c>
      <c r="P1098" t="s">
        <v>24</v>
      </c>
      <c r="Q1098" t="s">
        <v>24</v>
      </c>
      <c r="R1098" t="s">
        <v>23818</v>
      </c>
      <c r="S1098" t="s">
        <v>25</v>
      </c>
      <c r="T1098" t="s">
        <v>26</v>
      </c>
    </row>
    <row r="1099" spans="1:20" x14ac:dyDescent="0.3">
      <c r="A1099" t="s">
        <v>25954</v>
      </c>
      <c r="B1099" t="s">
        <v>19</v>
      </c>
      <c r="C1099" t="s">
        <v>9889</v>
      </c>
      <c r="D1099" t="s">
        <v>29</v>
      </c>
      <c r="E1099" t="s">
        <v>21</v>
      </c>
      <c r="F1099" t="s">
        <v>22</v>
      </c>
      <c r="G1099" s="2">
        <v>46036</v>
      </c>
      <c r="H1099" s="2">
        <v>142715322706</v>
      </c>
      <c r="I1099">
        <v>46036</v>
      </c>
      <c r="J1099">
        <v>30.85</v>
      </c>
      <c r="K1099">
        <v>0.71</v>
      </c>
      <c r="L1099">
        <v>30.14</v>
      </c>
      <c r="M1099" t="s">
        <v>25955</v>
      </c>
      <c r="N1099" t="s">
        <v>32</v>
      </c>
      <c r="O1099">
        <v>30.85</v>
      </c>
      <c r="P1099" t="s">
        <v>24</v>
      </c>
      <c r="Q1099" t="s">
        <v>24</v>
      </c>
      <c r="R1099" t="s">
        <v>23818</v>
      </c>
      <c r="S1099" t="s">
        <v>25</v>
      </c>
      <c r="T1099" t="s">
        <v>26</v>
      </c>
    </row>
    <row r="1100" spans="1:20" x14ac:dyDescent="0.3">
      <c r="A1100" t="s">
        <v>25956</v>
      </c>
      <c r="B1100" t="s">
        <v>19</v>
      </c>
      <c r="C1100" t="s">
        <v>15572</v>
      </c>
      <c r="D1100" t="s">
        <v>27</v>
      </c>
      <c r="E1100" t="s">
        <v>21</v>
      </c>
      <c r="F1100" t="s">
        <v>22</v>
      </c>
      <c r="G1100" s="2">
        <v>46036</v>
      </c>
      <c r="H1100" s="2">
        <v>142715322706</v>
      </c>
      <c r="I1100">
        <v>46036</v>
      </c>
      <c r="J1100">
        <v>47.9</v>
      </c>
      <c r="K1100">
        <v>0.92</v>
      </c>
      <c r="L1100">
        <v>46.98</v>
      </c>
      <c r="M1100" t="s">
        <v>25957</v>
      </c>
      <c r="N1100" t="s">
        <v>23</v>
      </c>
      <c r="O1100">
        <v>47.9</v>
      </c>
      <c r="P1100" t="s">
        <v>24</v>
      </c>
      <c r="Q1100" t="s">
        <v>24</v>
      </c>
      <c r="R1100" t="s">
        <v>23818</v>
      </c>
      <c r="S1100" t="s">
        <v>25</v>
      </c>
      <c r="T1100" t="s">
        <v>26</v>
      </c>
    </row>
    <row r="1101" spans="1:20" x14ac:dyDescent="0.3">
      <c r="A1101" t="s">
        <v>25958</v>
      </c>
      <c r="B1101" t="s">
        <v>19</v>
      </c>
      <c r="C1101" t="s">
        <v>23200</v>
      </c>
      <c r="D1101" t="s">
        <v>20</v>
      </c>
      <c r="E1101" t="s">
        <v>21</v>
      </c>
      <c r="F1101" t="s">
        <v>22</v>
      </c>
      <c r="G1101" s="2">
        <v>46036</v>
      </c>
      <c r="H1101" s="2">
        <v>142715322706</v>
      </c>
      <c r="I1101">
        <v>46036</v>
      </c>
      <c r="J1101">
        <v>176.85</v>
      </c>
      <c r="K1101">
        <v>2.6</v>
      </c>
      <c r="L1101">
        <v>174.25</v>
      </c>
      <c r="M1101" t="s">
        <v>25959</v>
      </c>
      <c r="N1101" t="s">
        <v>23</v>
      </c>
      <c r="O1101">
        <v>176.85</v>
      </c>
      <c r="P1101" t="s">
        <v>24</v>
      </c>
      <c r="Q1101" t="s">
        <v>24</v>
      </c>
      <c r="R1101" t="s">
        <v>23818</v>
      </c>
      <c r="S1101" t="s">
        <v>25</v>
      </c>
      <c r="T1101" t="s">
        <v>26</v>
      </c>
    </row>
    <row r="1102" spans="1:20" x14ac:dyDescent="0.3">
      <c r="A1102" t="s">
        <v>25960</v>
      </c>
      <c r="B1102" t="s">
        <v>19</v>
      </c>
      <c r="C1102" t="s">
        <v>10642</v>
      </c>
      <c r="D1102" t="s">
        <v>20</v>
      </c>
      <c r="E1102" t="s">
        <v>21</v>
      </c>
      <c r="F1102" t="s">
        <v>22</v>
      </c>
      <c r="G1102" s="2">
        <v>46036</v>
      </c>
      <c r="H1102" s="2">
        <v>142715322706</v>
      </c>
      <c r="I1102">
        <v>46036</v>
      </c>
      <c r="J1102">
        <v>72.77</v>
      </c>
      <c r="K1102">
        <v>1.25</v>
      </c>
      <c r="L1102">
        <v>71.52</v>
      </c>
      <c r="M1102" t="s">
        <v>25961</v>
      </c>
      <c r="N1102" t="s">
        <v>23</v>
      </c>
      <c r="O1102">
        <v>72.77</v>
      </c>
      <c r="P1102" t="s">
        <v>24</v>
      </c>
      <c r="Q1102" t="s">
        <v>24</v>
      </c>
      <c r="R1102" t="s">
        <v>23818</v>
      </c>
      <c r="S1102" t="s">
        <v>25</v>
      </c>
      <c r="T1102" t="s">
        <v>26</v>
      </c>
    </row>
    <row r="1103" spans="1:20" x14ac:dyDescent="0.3">
      <c r="A1103" t="s">
        <v>25962</v>
      </c>
      <c r="B1103" t="s">
        <v>19</v>
      </c>
      <c r="C1103" t="s">
        <v>11134</v>
      </c>
      <c r="D1103" t="s">
        <v>20</v>
      </c>
      <c r="E1103" t="s">
        <v>21</v>
      </c>
      <c r="F1103" t="s">
        <v>22</v>
      </c>
      <c r="G1103" s="2">
        <v>46036</v>
      </c>
      <c r="H1103" s="2">
        <v>142715322706</v>
      </c>
      <c r="I1103">
        <v>46036</v>
      </c>
      <c r="J1103">
        <v>210.65</v>
      </c>
      <c r="K1103">
        <v>3.04</v>
      </c>
      <c r="L1103">
        <v>207.61</v>
      </c>
      <c r="M1103" t="s">
        <v>25963</v>
      </c>
      <c r="N1103" t="s">
        <v>23</v>
      </c>
      <c r="O1103">
        <v>210.65</v>
      </c>
      <c r="P1103" t="s">
        <v>24</v>
      </c>
      <c r="Q1103" t="s">
        <v>24</v>
      </c>
      <c r="R1103" t="s">
        <v>23818</v>
      </c>
      <c r="S1103" t="s">
        <v>25</v>
      </c>
      <c r="T1103" t="s">
        <v>26</v>
      </c>
    </row>
    <row r="1104" spans="1:20" x14ac:dyDescent="0.3">
      <c r="A1104" t="s">
        <v>25964</v>
      </c>
      <c r="B1104" t="s">
        <v>19</v>
      </c>
      <c r="C1104" t="s">
        <v>17751</v>
      </c>
      <c r="D1104" t="s">
        <v>27</v>
      </c>
      <c r="E1104" t="s">
        <v>21</v>
      </c>
      <c r="F1104" t="s">
        <v>22</v>
      </c>
      <c r="G1104" s="2">
        <v>46036</v>
      </c>
      <c r="H1104" s="2">
        <v>142715322706</v>
      </c>
      <c r="I1104">
        <v>46036</v>
      </c>
      <c r="J1104">
        <v>152.91</v>
      </c>
      <c r="K1104">
        <v>2.29</v>
      </c>
      <c r="L1104">
        <v>150.62</v>
      </c>
      <c r="M1104" t="s">
        <v>25965</v>
      </c>
      <c r="N1104" t="s">
        <v>23</v>
      </c>
      <c r="O1104">
        <v>152.91</v>
      </c>
      <c r="P1104" t="s">
        <v>24</v>
      </c>
      <c r="Q1104" t="s">
        <v>24</v>
      </c>
      <c r="R1104" t="s">
        <v>23818</v>
      </c>
      <c r="S1104" t="s">
        <v>25</v>
      </c>
      <c r="T1104" t="s">
        <v>26</v>
      </c>
    </row>
    <row r="1105" spans="1:20" x14ac:dyDescent="0.3">
      <c r="A1105" t="s">
        <v>25966</v>
      </c>
      <c r="B1105" t="s">
        <v>19</v>
      </c>
      <c r="C1105" t="s">
        <v>12211</v>
      </c>
      <c r="D1105" t="s">
        <v>20</v>
      </c>
      <c r="E1105" t="s">
        <v>21</v>
      </c>
      <c r="F1105" t="s">
        <v>22</v>
      </c>
      <c r="G1105" s="2">
        <v>46036</v>
      </c>
      <c r="H1105" s="2">
        <v>142715322706</v>
      </c>
      <c r="I1105">
        <v>46036</v>
      </c>
      <c r="J1105">
        <v>37.9</v>
      </c>
      <c r="K1105">
        <v>0.79</v>
      </c>
      <c r="L1105">
        <v>37.11</v>
      </c>
      <c r="M1105" t="s">
        <v>25967</v>
      </c>
      <c r="N1105" t="s">
        <v>23</v>
      </c>
      <c r="O1105">
        <v>37.9</v>
      </c>
      <c r="P1105" t="s">
        <v>24</v>
      </c>
      <c r="Q1105" t="s">
        <v>24</v>
      </c>
      <c r="R1105" t="s">
        <v>23818</v>
      </c>
      <c r="S1105" t="s">
        <v>25</v>
      </c>
      <c r="T1105" t="s">
        <v>26</v>
      </c>
    </row>
    <row r="1106" spans="1:20" x14ac:dyDescent="0.3">
      <c r="A1106" t="s">
        <v>25968</v>
      </c>
      <c r="B1106" t="s">
        <v>19</v>
      </c>
      <c r="C1106" t="s">
        <v>23560</v>
      </c>
      <c r="D1106" t="s">
        <v>27</v>
      </c>
      <c r="E1106" t="s">
        <v>21</v>
      </c>
      <c r="F1106" t="s">
        <v>22</v>
      </c>
      <c r="G1106" s="2">
        <v>46036</v>
      </c>
      <c r="H1106" s="2">
        <v>142715322706</v>
      </c>
      <c r="I1106">
        <v>46036</v>
      </c>
      <c r="J1106">
        <v>85.9</v>
      </c>
      <c r="K1106">
        <v>1.42</v>
      </c>
      <c r="L1106">
        <v>84.48</v>
      </c>
      <c r="M1106" t="s">
        <v>25720</v>
      </c>
      <c r="N1106" t="s">
        <v>23</v>
      </c>
      <c r="O1106">
        <v>85.9</v>
      </c>
      <c r="P1106" t="s">
        <v>24</v>
      </c>
      <c r="Q1106" t="s">
        <v>24</v>
      </c>
      <c r="R1106" t="s">
        <v>23818</v>
      </c>
      <c r="S1106" t="s">
        <v>25</v>
      </c>
      <c r="T1106" t="s">
        <v>26</v>
      </c>
    </row>
    <row r="1107" spans="1:20" x14ac:dyDescent="0.3">
      <c r="A1107" t="s">
        <v>25969</v>
      </c>
      <c r="B1107" t="s">
        <v>19</v>
      </c>
      <c r="C1107" t="s">
        <v>16563</v>
      </c>
      <c r="D1107" t="s">
        <v>27</v>
      </c>
      <c r="E1107" t="s">
        <v>21</v>
      </c>
      <c r="F1107" t="s">
        <v>22</v>
      </c>
      <c r="G1107" s="2">
        <v>46036</v>
      </c>
      <c r="H1107" s="2">
        <v>142715322706</v>
      </c>
      <c r="I1107">
        <v>46036</v>
      </c>
      <c r="J1107">
        <v>17.899999999999999</v>
      </c>
      <c r="K1107">
        <v>0.53</v>
      </c>
      <c r="L1107">
        <v>17.37</v>
      </c>
      <c r="M1107" t="s">
        <v>25970</v>
      </c>
      <c r="N1107" t="s">
        <v>23</v>
      </c>
      <c r="O1107">
        <v>17.899999999999999</v>
      </c>
      <c r="P1107" t="s">
        <v>24</v>
      </c>
      <c r="Q1107" t="s">
        <v>24</v>
      </c>
      <c r="R1107" t="s">
        <v>23818</v>
      </c>
      <c r="S1107" t="s">
        <v>25</v>
      </c>
      <c r="T1107" t="s">
        <v>26</v>
      </c>
    </row>
    <row r="1108" spans="1:20" x14ac:dyDescent="0.3">
      <c r="A1108" t="s">
        <v>25971</v>
      </c>
      <c r="B1108" t="s">
        <v>19</v>
      </c>
      <c r="C1108" t="s">
        <v>20204</v>
      </c>
      <c r="D1108" t="s">
        <v>27</v>
      </c>
      <c r="E1108" t="s">
        <v>21</v>
      </c>
      <c r="F1108" t="s">
        <v>22</v>
      </c>
      <c r="G1108" s="2">
        <v>46036</v>
      </c>
      <c r="H1108" s="2">
        <v>142715322706</v>
      </c>
      <c r="I1108">
        <v>46036</v>
      </c>
      <c r="J1108">
        <v>67.900000000000006</v>
      </c>
      <c r="K1108">
        <v>1.18</v>
      </c>
      <c r="L1108">
        <v>66.72</v>
      </c>
      <c r="M1108" t="s">
        <v>25338</v>
      </c>
      <c r="N1108" t="s">
        <v>23</v>
      </c>
      <c r="O1108">
        <v>67.900000000000006</v>
      </c>
      <c r="P1108" t="s">
        <v>24</v>
      </c>
      <c r="Q1108" t="s">
        <v>24</v>
      </c>
      <c r="R1108" t="s">
        <v>23818</v>
      </c>
      <c r="S1108" t="s">
        <v>25</v>
      </c>
      <c r="T1108" t="s">
        <v>26</v>
      </c>
    </row>
    <row r="1109" spans="1:20" x14ac:dyDescent="0.3">
      <c r="A1109" t="s">
        <v>25972</v>
      </c>
      <c r="B1109" t="s">
        <v>19</v>
      </c>
      <c r="C1109" t="s">
        <v>20824</v>
      </c>
      <c r="D1109" t="s">
        <v>27</v>
      </c>
      <c r="E1109" t="s">
        <v>21</v>
      </c>
      <c r="F1109" t="s">
        <v>22</v>
      </c>
      <c r="G1109" s="2">
        <v>46036</v>
      </c>
      <c r="H1109" s="2">
        <v>142715322706</v>
      </c>
      <c r="I1109">
        <v>46036</v>
      </c>
      <c r="J1109">
        <v>39.9</v>
      </c>
      <c r="K1109">
        <v>0.82</v>
      </c>
      <c r="L1109">
        <v>39.08</v>
      </c>
      <c r="M1109" t="s">
        <v>25973</v>
      </c>
      <c r="N1109" t="s">
        <v>23</v>
      </c>
      <c r="O1109">
        <v>39.9</v>
      </c>
      <c r="P1109" t="s">
        <v>24</v>
      </c>
      <c r="Q1109" t="s">
        <v>24</v>
      </c>
      <c r="R1109" t="s">
        <v>23818</v>
      </c>
      <c r="S1109" t="s">
        <v>25</v>
      </c>
      <c r="T1109" t="s">
        <v>26</v>
      </c>
    </row>
    <row r="1110" spans="1:20" x14ac:dyDescent="0.3">
      <c r="A1110" t="s">
        <v>25974</v>
      </c>
      <c r="B1110" t="s">
        <v>19</v>
      </c>
      <c r="C1110" t="s">
        <v>8257</v>
      </c>
      <c r="D1110" t="s">
        <v>20</v>
      </c>
      <c r="E1110" t="s">
        <v>21</v>
      </c>
      <c r="F1110" t="s">
        <v>22</v>
      </c>
      <c r="G1110" s="2">
        <v>46036</v>
      </c>
      <c r="H1110" s="2">
        <v>142715322706</v>
      </c>
      <c r="I1110">
        <v>46036</v>
      </c>
      <c r="J1110">
        <v>152.91</v>
      </c>
      <c r="K1110">
        <v>2.29</v>
      </c>
      <c r="L1110">
        <v>150.62</v>
      </c>
      <c r="M1110" t="s">
        <v>25975</v>
      </c>
      <c r="N1110" t="s">
        <v>23</v>
      </c>
      <c r="O1110">
        <v>152.91</v>
      </c>
      <c r="P1110" t="s">
        <v>24</v>
      </c>
      <c r="Q1110" t="s">
        <v>24</v>
      </c>
      <c r="R1110" t="s">
        <v>23818</v>
      </c>
      <c r="S1110" t="s">
        <v>25</v>
      </c>
      <c r="T1110" t="s">
        <v>26</v>
      </c>
    </row>
    <row r="1111" spans="1:20" x14ac:dyDescent="0.3">
      <c r="A1111" t="s">
        <v>25976</v>
      </c>
      <c r="B1111" t="s">
        <v>19</v>
      </c>
      <c r="C1111" t="s">
        <v>15162</v>
      </c>
      <c r="D1111" t="s">
        <v>27</v>
      </c>
      <c r="E1111" t="s">
        <v>21</v>
      </c>
      <c r="F1111" t="s">
        <v>22</v>
      </c>
      <c r="G1111" s="2">
        <v>46036</v>
      </c>
      <c r="H1111" s="2">
        <v>142715322706</v>
      </c>
      <c r="I1111">
        <v>46036</v>
      </c>
      <c r="J1111">
        <v>17.899999999999999</v>
      </c>
      <c r="K1111">
        <v>0.53</v>
      </c>
      <c r="L1111">
        <v>17.37</v>
      </c>
      <c r="M1111" t="s">
        <v>25977</v>
      </c>
      <c r="N1111" t="s">
        <v>23</v>
      </c>
      <c r="O1111">
        <v>17.899999999999999</v>
      </c>
      <c r="P1111" t="s">
        <v>24</v>
      </c>
      <c r="Q1111" t="s">
        <v>24</v>
      </c>
      <c r="R1111" t="s">
        <v>23818</v>
      </c>
      <c r="S1111" t="s">
        <v>25</v>
      </c>
      <c r="T1111" t="s">
        <v>26</v>
      </c>
    </row>
    <row r="1112" spans="1:20" x14ac:dyDescent="0.3">
      <c r="A1112" t="s">
        <v>25978</v>
      </c>
      <c r="B1112" t="s">
        <v>19</v>
      </c>
      <c r="C1112" t="s">
        <v>19783</v>
      </c>
      <c r="D1112" t="s">
        <v>27</v>
      </c>
      <c r="E1112" t="s">
        <v>21</v>
      </c>
      <c r="F1112" t="s">
        <v>22</v>
      </c>
      <c r="G1112" s="2">
        <v>46036</v>
      </c>
      <c r="H1112" s="2">
        <v>142715322706</v>
      </c>
      <c r="I1112">
        <v>46036</v>
      </c>
      <c r="J1112">
        <v>17.899999999999999</v>
      </c>
      <c r="K1112">
        <v>0.53</v>
      </c>
      <c r="L1112">
        <v>17.37</v>
      </c>
      <c r="M1112" t="s">
        <v>25979</v>
      </c>
      <c r="N1112" t="s">
        <v>23</v>
      </c>
      <c r="O1112">
        <v>17.899999999999999</v>
      </c>
      <c r="P1112" t="s">
        <v>24</v>
      </c>
      <c r="Q1112" t="s">
        <v>24</v>
      </c>
      <c r="R1112" t="s">
        <v>23818</v>
      </c>
      <c r="S1112" t="s">
        <v>25</v>
      </c>
      <c r="T1112" t="s">
        <v>26</v>
      </c>
    </row>
    <row r="1113" spans="1:20" x14ac:dyDescent="0.3">
      <c r="A1113" t="s">
        <v>25980</v>
      </c>
      <c r="B1113" t="s">
        <v>19</v>
      </c>
      <c r="C1113" t="s">
        <v>15365</v>
      </c>
      <c r="D1113" t="s">
        <v>27</v>
      </c>
      <c r="E1113" t="s">
        <v>21</v>
      </c>
      <c r="F1113" t="s">
        <v>22</v>
      </c>
      <c r="G1113" s="2">
        <v>46036</v>
      </c>
      <c r="H1113" s="2">
        <v>142715322706</v>
      </c>
      <c r="I1113">
        <v>46036</v>
      </c>
      <c r="J1113">
        <v>396.7</v>
      </c>
      <c r="K1113">
        <v>5.46</v>
      </c>
      <c r="L1113">
        <v>391.24</v>
      </c>
      <c r="M1113" t="s">
        <v>25981</v>
      </c>
      <c r="N1113" t="s">
        <v>23</v>
      </c>
      <c r="O1113">
        <v>396.7</v>
      </c>
      <c r="P1113" t="s">
        <v>24</v>
      </c>
      <c r="Q1113" t="s">
        <v>24</v>
      </c>
      <c r="R1113" t="s">
        <v>23818</v>
      </c>
      <c r="S1113" t="s">
        <v>25</v>
      </c>
      <c r="T1113" t="s">
        <v>26</v>
      </c>
    </row>
    <row r="1114" spans="1:20" x14ac:dyDescent="0.3">
      <c r="A1114" t="s">
        <v>25982</v>
      </c>
      <c r="B1114" t="s">
        <v>19</v>
      </c>
      <c r="C1114" t="s">
        <v>22491</v>
      </c>
      <c r="D1114" t="s">
        <v>27</v>
      </c>
      <c r="E1114" t="s">
        <v>21</v>
      </c>
      <c r="F1114" t="s">
        <v>22</v>
      </c>
      <c r="G1114" s="2">
        <v>46036</v>
      </c>
      <c r="H1114" s="2">
        <v>142715322706</v>
      </c>
      <c r="I1114">
        <v>46036</v>
      </c>
      <c r="J1114">
        <v>84.95</v>
      </c>
      <c r="K1114">
        <v>1.4</v>
      </c>
      <c r="L1114">
        <v>83.55</v>
      </c>
      <c r="M1114" t="s">
        <v>25983</v>
      </c>
      <c r="N1114" t="s">
        <v>23</v>
      </c>
      <c r="O1114">
        <v>84.95</v>
      </c>
      <c r="P1114" t="s">
        <v>24</v>
      </c>
      <c r="Q1114" t="s">
        <v>24</v>
      </c>
      <c r="R1114" t="s">
        <v>23818</v>
      </c>
      <c r="S1114" t="s">
        <v>25</v>
      </c>
      <c r="T1114" t="s">
        <v>26</v>
      </c>
    </row>
    <row r="1115" spans="1:20" x14ac:dyDescent="0.3">
      <c r="A1115" t="s">
        <v>25984</v>
      </c>
      <c r="B1115" t="s">
        <v>19</v>
      </c>
      <c r="C1115" t="s">
        <v>20094</v>
      </c>
      <c r="D1115" t="s">
        <v>27</v>
      </c>
      <c r="E1115" t="s">
        <v>21</v>
      </c>
      <c r="F1115" t="s">
        <v>22</v>
      </c>
      <c r="G1115" s="2">
        <v>46036</v>
      </c>
      <c r="H1115" s="2">
        <v>142715322706</v>
      </c>
      <c r="I1115">
        <v>46036</v>
      </c>
      <c r="J1115">
        <v>24.9</v>
      </c>
      <c r="K1115">
        <v>0.62</v>
      </c>
      <c r="L1115">
        <v>24.28</v>
      </c>
      <c r="M1115" t="s">
        <v>25985</v>
      </c>
      <c r="N1115" t="s">
        <v>23</v>
      </c>
      <c r="O1115">
        <v>24.9</v>
      </c>
      <c r="P1115" t="s">
        <v>24</v>
      </c>
      <c r="Q1115" t="s">
        <v>24</v>
      </c>
      <c r="R1115" t="s">
        <v>23818</v>
      </c>
      <c r="S1115" t="s">
        <v>25</v>
      </c>
      <c r="T1115" t="s">
        <v>26</v>
      </c>
    </row>
    <row r="1116" spans="1:20" x14ac:dyDescent="0.3">
      <c r="A1116" t="s">
        <v>25986</v>
      </c>
      <c r="B1116" t="s">
        <v>19</v>
      </c>
      <c r="C1116" t="s">
        <v>16618</v>
      </c>
      <c r="D1116" t="s">
        <v>27</v>
      </c>
      <c r="E1116" t="s">
        <v>21</v>
      </c>
      <c r="F1116" t="s">
        <v>22</v>
      </c>
      <c r="G1116" s="2">
        <v>46036</v>
      </c>
      <c r="H1116" s="2">
        <v>142715322706</v>
      </c>
      <c r="I1116">
        <v>46036</v>
      </c>
      <c r="J1116">
        <v>94.41</v>
      </c>
      <c r="K1116">
        <v>1.53</v>
      </c>
      <c r="L1116">
        <v>92.88</v>
      </c>
      <c r="M1116" t="s">
        <v>25987</v>
      </c>
      <c r="N1116" t="s">
        <v>23</v>
      </c>
      <c r="O1116">
        <v>94.41</v>
      </c>
      <c r="P1116" t="s">
        <v>24</v>
      </c>
      <c r="Q1116" t="s">
        <v>24</v>
      </c>
      <c r="R1116" t="s">
        <v>23818</v>
      </c>
      <c r="S1116" t="s">
        <v>25</v>
      </c>
      <c r="T1116" t="s">
        <v>26</v>
      </c>
    </row>
    <row r="1117" spans="1:20" x14ac:dyDescent="0.3">
      <c r="A1117" t="s">
        <v>25988</v>
      </c>
      <c r="B1117" t="s">
        <v>19</v>
      </c>
      <c r="C1117" t="s">
        <v>11592</v>
      </c>
      <c r="D1117" t="s">
        <v>20</v>
      </c>
      <c r="E1117" t="s">
        <v>21</v>
      </c>
      <c r="F1117" t="s">
        <v>22</v>
      </c>
      <c r="G1117" s="2">
        <v>46036</v>
      </c>
      <c r="H1117" s="2">
        <v>142715322706</v>
      </c>
      <c r="I1117">
        <v>46036</v>
      </c>
      <c r="J1117">
        <v>44.9</v>
      </c>
      <c r="K1117">
        <v>0.88</v>
      </c>
      <c r="L1117">
        <v>44.02</v>
      </c>
      <c r="M1117" t="s">
        <v>25989</v>
      </c>
      <c r="N1117" t="s">
        <v>23</v>
      </c>
      <c r="O1117">
        <v>44.9</v>
      </c>
      <c r="P1117" t="s">
        <v>24</v>
      </c>
      <c r="Q1117" t="s">
        <v>24</v>
      </c>
      <c r="R1117" t="s">
        <v>23818</v>
      </c>
      <c r="S1117" t="s">
        <v>25</v>
      </c>
      <c r="T1117" t="s">
        <v>26</v>
      </c>
    </row>
    <row r="1118" spans="1:20" x14ac:dyDescent="0.3">
      <c r="A1118" t="s">
        <v>25988</v>
      </c>
      <c r="B1118" t="s">
        <v>19</v>
      </c>
      <c r="C1118" t="s">
        <v>21414</v>
      </c>
      <c r="D1118" t="s">
        <v>27</v>
      </c>
      <c r="E1118" t="s">
        <v>21</v>
      </c>
      <c r="F1118" t="s">
        <v>22</v>
      </c>
      <c r="G1118" s="2">
        <v>46036</v>
      </c>
      <c r="H1118" s="2">
        <v>142715322706</v>
      </c>
      <c r="I1118">
        <v>46036</v>
      </c>
      <c r="J1118">
        <v>73.849999999999994</v>
      </c>
      <c r="K1118">
        <v>1.26</v>
      </c>
      <c r="L1118">
        <v>72.59</v>
      </c>
      <c r="M1118" t="s">
        <v>25990</v>
      </c>
      <c r="N1118" t="s">
        <v>23</v>
      </c>
      <c r="O1118">
        <v>73.849999999999994</v>
      </c>
      <c r="P1118" t="s">
        <v>24</v>
      </c>
      <c r="Q1118" t="s">
        <v>24</v>
      </c>
      <c r="R1118" t="s">
        <v>23818</v>
      </c>
      <c r="S1118" t="s">
        <v>25</v>
      </c>
      <c r="T1118" t="s">
        <v>26</v>
      </c>
    </row>
    <row r="1119" spans="1:20" x14ac:dyDescent="0.3">
      <c r="A1119" t="s">
        <v>25991</v>
      </c>
      <c r="B1119" t="s">
        <v>28</v>
      </c>
      <c r="C1119" t="s">
        <v>8718</v>
      </c>
      <c r="D1119" t="s">
        <v>27</v>
      </c>
      <c r="E1119" t="s">
        <v>21</v>
      </c>
      <c r="F1119" t="s">
        <v>22</v>
      </c>
      <c r="G1119" s="2">
        <v>46036</v>
      </c>
      <c r="H1119" s="2">
        <v>142715322706</v>
      </c>
      <c r="I1119">
        <v>46036</v>
      </c>
      <c r="J1119">
        <v>-73.849999999999994</v>
      </c>
      <c r="K1119">
        <v>0</v>
      </c>
      <c r="L1119">
        <v>-73.849999999999994</v>
      </c>
      <c r="M1119" t="s">
        <v>25992</v>
      </c>
      <c r="N1119" t="s">
        <v>23</v>
      </c>
      <c r="O1119">
        <v>73.849999999999994</v>
      </c>
      <c r="P1119" t="s">
        <v>24</v>
      </c>
      <c r="Q1119" t="s">
        <v>24</v>
      </c>
      <c r="R1119" t="s">
        <v>23818</v>
      </c>
      <c r="S1119" t="s">
        <v>25</v>
      </c>
      <c r="T1119" t="s">
        <v>26</v>
      </c>
    </row>
    <row r="1120" spans="1:20" x14ac:dyDescent="0.3">
      <c r="A1120" t="s">
        <v>25993</v>
      </c>
      <c r="B1120" t="s">
        <v>19</v>
      </c>
      <c r="C1120" t="s">
        <v>8718</v>
      </c>
      <c r="D1120" t="s">
        <v>27</v>
      </c>
      <c r="E1120" t="s">
        <v>21</v>
      </c>
      <c r="F1120" t="s">
        <v>22</v>
      </c>
      <c r="G1120" s="2">
        <v>46036</v>
      </c>
      <c r="H1120" s="2">
        <v>142715322706</v>
      </c>
      <c r="I1120">
        <v>46036</v>
      </c>
      <c r="J1120">
        <v>73.849999999999994</v>
      </c>
      <c r="K1120">
        <v>1.26</v>
      </c>
      <c r="L1120">
        <v>72.59</v>
      </c>
      <c r="M1120" t="s">
        <v>25992</v>
      </c>
      <c r="N1120" t="s">
        <v>23</v>
      </c>
      <c r="O1120">
        <v>73.849999999999994</v>
      </c>
      <c r="P1120" t="s">
        <v>24</v>
      </c>
      <c r="Q1120" t="s">
        <v>24</v>
      </c>
      <c r="R1120" t="s">
        <v>23818</v>
      </c>
      <c r="S1120" t="s">
        <v>25</v>
      </c>
      <c r="T1120" t="s">
        <v>26</v>
      </c>
    </row>
    <row r="1121" spans="1:20" x14ac:dyDescent="0.3">
      <c r="A1121" t="s">
        <v>25994</v>
      </c>
      <c r="B1121" t="s">
        <v>19</v>
      </c>
      <c r="C1121" t="s">
        <v>15401</v>
      </c>
      <c r="D1121" t="s">
        <v>20</v>
      </c>
      <c r="E1121" t="s">
        <v>21</v>
      </c>
      <c r="F1121" t="s">
        <v>22</v>
      </c>
      <c r="G1121" s="2">
        <v>46036</v>
      </c>
      <c r="H1121" s="2">
        <v>142715322706</v>
      </c>
      <c r="I1121">
        <v>46036</v>
      </c>
      <c r="J1121">
        <v>24.9</v>
      </c>
      <c r="K1121">
        <v>0.62</v>
      </c>
      <c r="L1121">
        <v>24.28</v>
      </c>
      <c r="M1121" t="s">
        <v>25995</v>
      </c>
      <c r="N1121" t="s">
        <v>23</v>
      </c>
      <c r="O1121">
        <v>24.9</v>
      </c>
      <c r="P1121" t="s">
        <v>24</v>
      </c>
      <c r="Q1121" t="s">
        <v>24</v>
      </c>
      <c r="R1121" t="s">
        <v>23818</v>
      </c>
      <c r="S1121" t="s">
        <v>25</v>
      </c>
      <c r="T1121" t="s">
        <v>26</v>
      </c>
    </row>
    <row r="1122" spans="1:20" x14ac:dyDescent="0.3">
      <c r="A1122" t="s">
        <v>25996</v>
      </c>
      <c r="B1122" t="s">
        <v>19</v>
      </c>
      <c r="C1122" t="s">
        <v>18867</v>
      </c>
      <c r="D1122" t="s">
        <v>20</v>
      </c>
      <c r="E1122" t="s">
        <v>21</v>
      </c>
      <c r="F1122" t="s">
        <v>22</v>
      </c>
      <c r="G1122" s="2">
        <v>46036</v>
      </c>
      <c r="H1122" s="2">
        <v>142715322706</v>
      </c>
      <c r="I1122">
        <v>46036</v>
      </c>
      <c r="J1122">
        <v>313.83</v>
      </c>
      <c r="K1122">
        <v>4.38</v>
      </c>
      <c r="L1122">
        <v>309.45</v>
      </c>
      <c r="M1122" t="s">
        <v>25997</v>
      </c>
      <c r="N1122" t="s">
        <v>23</v>
      </c>
      <c r="O1122">
        <v>313.83</v>
      </c>
      <c r="P1122" t="s">
        <v>24</v>
      </c>
      <c r="Q1122" t="s">
        <v>24</v>
      </c>
      <c r="R1122" t="s">
        <v>23818</v>
      </c>
      <c r="S1122" t="s">
        <v>25</v>
      </c>
      <c r="T1122" t="s">
        <v>26</v>
      </c>
    </row>
    <row r="1123" spans="1:20" x14ac:dyDescent="0.3">
      <c r="A1123" t="s">
        <v>25998</v>
      </c>
      <c r="B1123" t="s">
        <v>19</v>
      </c>
      <c r="C1123" t="s">
        <v>19340</v>
      </c>
      <c r="D1123" t="s">
        <v>27</v>
      </c>
      <c r="E1123" t="s">
        <v>21</v>
      </c>
      <c r="F1123" t="s">
        <v>22</v>
      </c>
      <c r="G1123" s="2">
        <v>46036</v>
      </c>
      <c r="H1123" s="2">
        <v>142715322706</v>
      </c>
      <c r="I1123">
        <v>46036</v>
      </c>
      <c r="J1123">
        <v>44.85</v>
      </c>
      <c r="K1123">
        <v>0.88</v>
      </c>
      <c r="L1123">
        <v>43.97</v>
      </c>
      <c r="M1123" t="s">
        <v>25999</v>
      </c>
      <c r="N1123" t="s">
        <v>23</v>
      </c>
      <c r="O1123">
        <v>44.85</v>
      </c>
      <c r="P1123" t="s">
        <v>24</v>
      </c>
      <c r="Q1123" t="s">
        <v>24</v>
      </c>
      <c r="R1123" t="s">
        <v>23818</v>
      </c>
      <c r="S1123" t="s">
        <v>25</v>
      </c>
      <c r="T1123" t="s">
        <v>26</v>
      </c>
    </row>
    <row r="1124" spans="1:20" x14ac:dyDescent="0.3">
      <c r="A1124" t="s">
        <v>26000</v>
      </c>
      <c r="B1124" t="s">
        <v>19</v>
      </c>
      <c r="C1124" t="s">
        <v>19807</v>
      </c>
      <c r="D1124" t="s">
        <v>27</v>
      </c>
      <c r="E1124" t="s">
        <v>21</v>
      </c>
      <c r="F1124" t="s">
        <v>22</v>
      </c>
      <c r="G1124" s="2">
        <v>46036</v>
      </c>
      <c r="H1124" s="2">
        <v>142715322706</v>
      </c>
      <c r="I1124">
        <v>46036</v>
      </c>
      <c r="J1124">
        <v>193.6</v>
      </c>
      <c r="K1124">
        <v>2.82</v>
      </c>
      <c r="L1124">
        <v>190.78</v>
      </c>
      <c r="M1124" t="s">
        <v>26001</v>
      </c>
      <c r="N1124" t="s">
        <v>23</v>
      </c>
      <c r="O1124">
        <v>193.6</v>
      </c>
      <c r="P1124" t="s">
        <v>24</v>
      </c>
      <c r="Q1124" t="s">
        <v>24</v>
      </c>
      <c r="R1124" t="s">
        <v>23818</v>
      </c>
      <c r="S1124" t="s">
        <v>25</v>
      </c>
      <c r="T1124" t="s">
        <v>26</v>
      </c>
    </row>
    <row r="1125" spans="1:20" x14ac:dyDescent="0.3">
      <c r="A1125" t="s">
        <v>26002</v>
      </c>
      <c r="B1125" t="s">
        <v>28</v>
      </c>
      <c r="C1125" t="s">
        <v>12696</v>
      </c>
      <c r="D1125" t="s">
        <v>27</v>
      </c>
      <c r="E1125" t="s">
        <v>21</v>
      </c>
      <c r="F1125" t="s">
        <v>22</v>
      </c>
      <c r="G1125" s="2">
        <v>46036</v>
      </c>
      <c r="H1125" s="2">
        <v>142715322706</v>
      </c>
      <c r="I1125">
        <v>46036</v>
      </c>
      <c r="J1125">
        <v>-208.6</v>
      </c>
      <c r="K1125">
        <v>0</v>
      </c>
      <c r="L1125">
        <v>-208.6</v>
      </c>
      <c r="M1125" t="s">
        <v>26003</v>
      </c>
      <c r="N1125" t="s">
        <v>23</v>
      </c>
      <c r="O1125">
        <v>208.6</v>
      </c>
      <c r="P1125" t="s">
        <v>24</v>
      </c>
      <c r="Q1125" t="s">
        <v>24</v>
      </c>
      <c r="R1125" t="s">
        <v>23818</v>
      </c>
      <c r="S1125" t="s">
        <v>25</v>
      </c>
      <c r="T1125" t="s">
        <v>26</v>
      </c>
    </row>
    <row r="1126" spans="1:20" x14ac:dyDescent="0.3">
      <c r="A1126" t="s">
        <v>26004</v>
      </c>
      <c r="B1126" t="s">
        <v>19</v>
      </c>
      <c r="C1126" t="s">
        <v>21836</v>
      </c>
      <c r="D1126" t="s">
        <v>27</v>
      </c>
      <c r="E1126" t="s">
        <v>21</v>
      </c>
      <c r="F1126" t="s">
        <v>22</v>
      </c>
      <c r="G1126" s="2">
        <v>46036</v>
      </c>
      <c r="H1126" s="2">
        <v>142715322706</v>
      </c>
      <c r="I1126">
        <v>46036</v>
      </c>
      <c r="J1126">
        <v>122.31</v>
      </c>
      <c r="K1126">
        <v>1.89</v>
      </c>
      <c r="L1126">
        <v>120.42</v>
      </c>
      <c r="M1126" t="s">
        <v>26005</v>
      </c>
      <c r="N1126" t="s">
        <v>23</v>
      </c>
      <c r="O1126">
        <v>122.31</v>
      </c>
      <c r="P1126" t="s">
        <v>24</v>
      </c>
      <c r="Q1126" t="s">
        <v>24</v>
      </c>
      <c r="R1126" t="s">
        <v>23818</v>
      </c>
      <c r="S1126" t="s">
        <v>25</v>
      </c>
      <c r="T1126" t="s">
        <v>26</v>
      </c>
    </row>
    <row r="1127" spans="1:20" x14ac:dyDescent="0.3">
      <c r="A1127" t="s">
        <v>26006</v>
      </c>
      <c r="B1127" t="s">
        <v>19</v>
      </c>
      <c r="C1127" t="s">
        <v>9098</v>
      </c>
      <c r="D1127" t="s">
        <v>27</v>
      </c>
      <c r="E1127" t="s">
        <v>21</v>
      </c>
      <c r="F1127" t="s">
        <v>22</v>
      </c>
      <c r="G1127" s="2">
        <v>46036</v>
      </c>
      <c r="H1127" s="2">
        <v>142715322706</v>
      </c>
      <c r="I1127">
        <v>46036</v>
      </c>
      <c r="J1127">
        <v>44.9</v>
      </c>
      <c r="K1127">
        <v>0.88</v>
      </c>
      <c r="L1127">
        <v>44.02</v>
      </c>
      <c r="M1127" t="s">
        <v>26007</v>
      </c>
      <c r="N1127" t="s">
        <v>23</v>
      </c>
      <c r="O1127">
        <v>44.9</v>
      </c>
      <c r="P1127" t="s">
        <v>24</v>
      </c>
      <c r="Q1127" t="s">
        <v>24</v>
      </c>
      <c r="R1127" t="s">
        <v>23818</v>
      </c>
      <c r="S1127" t="s">
        <v>25</v>
      </c>
      <c r="T1127" t="s">
        <v>26</v>
      </c>
    </row>
    <row r="1128" spans="1:20" x14ac:dyDescent="0.3">
      <c r="A1128" t="s">
        <v>26008</v>
      </c>
      <c r="B1128" t="s">
        <v>19</v>
      </c>
      <c r="C1128" t="s">
        <v>12696</v>
      </c>
      <c r="D1128" t="s">
        <v>27</v>
      </c>
      <c r="E1128" t="s">
        <v>21</v>
      </c>
      <c r="F1128" t="s">
        <v>22</v>
      </c>
      <c r="G1128" s="2">
        <v>46036</v>
      </c>
      <c r="H1128" s="2">
        <v>142715322706</v>
      </c>
      <c r="I1128">
        <v>46036</v>
      </c>
      <c r="J1128">
        <v>208.6</v>
      </c>
      <c r="K1128">
        <v>3.01</v>
      </c>
      <c r="L1128">
        <v>205.59</v>
      </c>
      <c r="M1128" t="s">
        <v>26003</v>
      </c>
      <c r="N1128" t="s">
        <v>23</v>
      </c>
      <c r="O1128">
        <v>208.6</v>
      </c>
      <c r="P1128" t="s">
        <v>24</v>
      </c>
      <c r="Q1128" t="s">
        <v>24</v>
      </c>
      <c r="R1128" t="s">
        <v>23818</v>
      </c>
      <c r="S1128" t="s">
        <v>25</v>
      </c>
      <c r="T1128" t="s">
        <v>26</v>
      </c>
    </row>
    <row r="1129" spans="1:20" x14ac:dyDescent="0.3">
      <c r="A1129" t="s">
        <v>26009</v>
      </c>
      <c r="B1129" t="s">
        <v>19</v>
      </c>
      <c r="C1129" t="s">
        <v>10593</v>
      </c>
      <c r="D1129" t="s">
        <v>20</v>
      </c>
      <c r="E1129" t="s">
        <v>21</v>
      </c>
      <c r="F1129" t="s">
        <v>22</v>
      </c>
      <c r="G1129" s="2">
        <v>46036</v>
      </c>
      <c r="H1129" s="2">
        <v>142715322706</v>
      </c>
      <c r="I1129">
        <v>46036</v>
      </c>
      <c r="J1129">
        <v>47.9</v>
      </c>
      <c r="K1129">
        <v>0.92</v>
      </c>
      <c r="L1129">
        <v>46.98</v>
      </c>
      <c r="M1129" t="s">
        <v>26010</v>
      </c>
      <c r="N1129" t="s">
        <v>23</v>
      </c>
      <c r="O1129">
        <v>47.9</v>
      </c>
      <c r="P1129" t="s">
        <v>24</v>
      </c>
      <c r="Q1129" t="s">
        <v>24</v>
      </c>
      <c r="R1129" t="s">
        <v>23818</v>
      </c>
      <c r="S1129" t="s">
        <v>25</v>
      </c>
      <c r="T1129" t="s">
        <v>26</v>
      </c>
    </row>
    <row r="1130" spans="1:20" x14ac:dyDescent="0.3">
      <c r="A1130" t="s">
        <v>26011</v>
      </c>
      <c r="B1130" t="s">
        <v>19</v>
      </c>
      <c r="C1130" t="s">
        <v>23458</v>
      </c>
      <c r="D1130" t="s">
        <v>20</v>
      </c>
      <c r="E1130" t="s">
        <v>21</v>
      </c>
      <c r="F1130" t="s">
        <v>22</v>
      </c>
      <c r="G1130" s="2">
        <v>46036</v>
      </c>
      <c r="H1130" s="2">
        <v>142715322706</v>
      </c>
      <c r="I1130">
        <v>46036</v>
      </c>
      <c r="J1130">
        <v>17.899999999999999</v>
      </c>
      <c r="K1130">
        <v>0.53</v>
      </c>
      <c r="L1130">
        <v>17.37</v>
      </c>
      <c r="M1130" t="s">
        <v>26012</v>
      </c>
      <c r="N1130" t="s">
        <v>23</v>
      </c>
      <c r="O1130">
        <v>17.899999999999999</v>
      </c>
      <c r="P1130" t="s">
        <v>24</v>
      </c>
      <c r="Q1130" t="s">
        <v>24</v>
      </c>
      <c r="R1130" t="s">
        <v>23818</v>
      </c>
      <c r="S1130" t="s">
        <v>25</v>
      </c>
      <c r="T1130" t="s">
        <v>26</v>
      </c>
    </row>
    <row r="1131" spans="1:20" x14ac:dyDescent="0.3">
      <c r="A1131" t="s">
        <v>26013</v>
      </c>
      <c r="B1131" t="s">
        <v>19</v>
      </c>
      <c r="C1131" t="s">
        <v>10731</v>
      </c>
      <c r="D1131" t="s">
        <v>20</v>
      </c>
      <c r="E1131" t="s">
        <v>21</v>
      </c>
      <c r="F1131" t="s">
        <v>22</v>
      </c>
      <c r="G1131" s="2">
        <v>46036</v>
      </c>
      <c r="H1131" s="2">
        <v>142715322706</v>
      </c>
      <c r="I1131">
        <v>46036</v>
      </c>
      <c r="J1131">
        <v>72.81</v>
      </c>
      <c r="K1131">
        <v>1.25</v>
      </c>
      <c r="L1131">
        <v>71.56</v>
      </c>
      <c r="M1131" t="s">
        <v>25708</v>
      </c>
      <c r="N1131" t="s">
        <v>23</v>
      </c>
      <c r="O1131">
        <v>72.81</v>
      </c>
      <c r="P1131" t="s">
        <v>24</v>
      </c>
      <c r="Q1131" t="s">
        <v>24</v>
      </c>
      <c r="R1131" t="s">
        <v>23818</v>
      </c>
      <c r="S1131" t="s">
        <v>25</v>
      </c>
      <c r="T1131" t="s">
        <v>26</v>
      </c>
    </row>
    <row r="1132" spans="1:20" x14ac:dyDescent="0.3">
      <c r="A1132" t="s">
        <v>26014</v>
      </c>
      <c r="B1132" t="s">
        <v>19</v>
      </c>
      <c r="C1132" t="s">
        <v>14981</v>
      </c>
      <c r="D1132" t="s">
        <v>27</v>
      </c>
      <c r="E1132" t="s">
        <v>21</v>
      </c>
      <c r="F1132" t="s">
        <v>22</v>
      </c>
      <c r="G1132" s="2">
        <v>46036</v>
      </c>
      <c r="H1132" s="2">
        <v>142715322706</v>
      </c>
      <c r="I1132">
        <v>46036</v>
      </c>
      <c r="J1132">
        <v>53.91</v>
      </c>
      <c r="K1132">
        <v>1</v>
      </c>
      <c r="L1132">
        <v>52.91</v>
      </c>
      <c r="M1132" t="s">
        <v>26015</v>
      </c>
      <c r="N1132" t="s">
        <v>23</v>
      </c>
      <c r="O1132">
        <v>53.91</v>
      </c>
      <c r="P1132" t="s">
        <v>24</v>
      </c>
      <c r="Q1132" t="s">
        <v>24</v>
      </c>
      <c r="R1132" t="s">
        <v>23818</v>
      </c>
      <c r="S1132" t="s">
        <v>25</v>
      </c>
      <c r="T1132" t="s">
        <v>26</v>
      </c>
    </row>
    <row r="1133" spans="1:20" x14ac:dyDescent="0.3">
      <c r="A1133" t="s">
        <v>26016</v>
      </c>
      <c r="B1133" t="s">
        <v>19</v>
      </c>
      <c r="C1133" t="s">
        <v>20933</v>
      </c>
      <c r="D1133" t="s">
        <v>20</v>
      </c>
      <c r="E1133" t="s">
        <v>21</v>
      </c>
      <c r="F1133" t="s">
        <v>22</v>
      </c>
      <c r="G1133" s="2">
        <v>46036</v>
      </c>
      <c r="H1133" s="2">
        <v>142715322706</v>
      </c>
      <c r="I1133">
        <v>46036</v>
      </c>
      <c r="J1133">
        <v>159.9</v>
      </c>
      <c r="K1133">
        <v>2.38</v>
      </c>
      <c r="L1133">
        <v>157.52000000000001</v>
      </c>
      <c r="M1133" t="s">
        <v>26017</v>
      </c>
      <c r="N1133" t="s">
        <v>23</v>
      </c>
      <c r="O1133">
        <v>159.9</v>
      </c>
      <c r="P1133" t="s">
        <v>24</v>
      </c>
      <c r="Q1133" t="s">
        <v>24</v>
      </c>
      <c r="R1133" t="s">
        <v>23818</v>
      </c>
      <c r="S1133" t="s">
        <v>25</v>
      </c>
      <c r="T1133" t="s">
        <v>26</v>
      </c>
    </row>
    <row r="1134" spans="1:20" x14ac:dyDescent="0.3">
      <c r="A1134" t="s">
        <v>26018</v>
      </c>
      <c r="B1134" t="s">
        <v>19</v>
      </c>
      <c r="C1134" t="s">
        <v>14295</v>
      </c>
      <c r="D1134" t="s">
        <v>20</v>
      </c>
      <c r="E1134" t="s">
        <v>21</v>
      </c>
      <c r="F1134" t="s">
        <v>22</v>
      </c>
      <c r="G1134" s="2">
        <v>46036</v>
      </c>
      <c r="H1134" s="2">
        <v>142715322706</v>
      </c>
      <c r="I1134">
        <v>46036</v>
      </c>
      <c r="J1134">
        <v>89.9</v>
      </c>
      <c r="K1134">
        <v>1.47</v>
      </c>
      <c r="L1134">
        <v>88.43</v>
      </c>
      <c r="M1134" t="s">
        <v>26019</v>
      </c>
      <c r="N1134" t="s">
        <v>23</v>
      </c>
      <c r="O1134">
        <v>89.9</v>
      </c>
      <c r="P1134" t="s">
        <v>24</v>
      </c>
      <c r="Q1134" t="s">
        <v>24</v>
      </c>
      <c r="R1134" t="s">
        <v>23818</v>
      </c>
      <c r="S1134" t="s">
        <v>25</v>
      </c>
      <c r="T1134" t="s">
        <v>26</v>
      </c>
    </row>
    <row r="1135" spans="1:20" x14ac:dyDescent="0.3">
      <c r="A1135" t="s">
        <v>26020</v>
      </c>
      <c r="B1135" t="s">
        <v>19</v>
      </c>
      <c r="C1135" t="s">
        <v>9867</v>
      </c>
      <c r="D1135" t="s">
        <v>20</v>
      </c>
      <c r="E1135" t="s">
        <v>21</v>
      </c>
      <c r="F1135" t="s">
        <v>22</v>
      </c>
      <c r="G1135" s="2">
        <v>46036</v>
      </c>
      <c r="H1135" s="2">
        <v>142715322706</v>
      </c>
      <c r="I1135">
        <v>46036</v>
      </c>
      <c r="J1135">
        <v>17.899999999999999</v>
      </c>
      <c r="K1135">
        <v>0.53</v>
      </c>
      <c r="L1135">
        <v>17.37</v>
      </c>
      <c r="M1135" t="s">
        <v>26021</v>
      </c>
      <c r="N1135" t="s">
        <v>23</v>
      </c>
      <c r="O1135">
        <v>17.899999999999999</v>
      </c>
      <c r="P1135" t="s">
        <v>24</v>
      </c>
      <c r="Q1135" t="s">
        <v>24</v>
      </c>
      <c r="R1135" t="s">
        <v>23818</v>
      </c>
      <c r="S1135" t="s">
        <v>25</v>
      </c>
      <c r="T1135" t="s">
        <v>26</v>
      </c>
    </row>
    <row r="1136" spans="1:20" x14ac:dyDescent="0.3">
      <c r="A1136" t="s">
        <v>26022</v>
      </c>
      <c r="B1136" t="s">
        <v>19</v>
      </c>
      <c r="C1136" t="s">
        <v>22345</v>
      </c>
      <c r="D1136" t="s">
        <v>27</v>
      </c>
      <c r="E1136" t="s">
        <v>21</v>
      </c>
      <c r="F1136" t="s">
        <v>22</v>
      </c>
      <c r="G1136" s="2">
        <v>46036</v>
      </c>
      <c r="H1136" s="2">
        <v>142715322706</v>
      </c>
      <c r="I1136">
        <v>46036</v>
      </c>
      <c r="J1136">
        <v>47.9</v>
      </c>
      <c r="K1136">
        <v>0.92</v>
      </c>
      <c r="L1136">
        <v>46.98</v>
      </c>
      <c r="M1136" t="s">
        <v>26023</v>
      </c>
      <c r="N1136" t="s">
        <v>23</v>
      </c>
      <c r="O1136">
        <v>47.9</v>
      </c>
      <c r="P1136" t="s">
        <v>24</v>
      </c>
      <c r="Q1136" t="s">
        <v>24</v>
      </c>
      <c r="R1136" t="s">
        <v>23818</v>
      </c>
      <c r="S1136" t="s">
        <v>25</v>
      </c>
      <c r="T1136" t="s">
        <v>26</v>
      </c>
    </row>
    <row r="1137" spans="1:20" x14ac:dyDescent="0.3">
      <c r="A1137" t="s">
        <v>26024</v>
      </c>
      <c r="B1137" t="s">
        <v>19</v>
      </c>
      <c r="C1137" t="s">
        <v>17258</v>
      </c>
      <c r="D1137" t="s">
        <v>27</v>
      </c>
      <c r="E1137" t="s">
        <v>21</v>
      </c>
      <c r="F1137" t="s">
        <v>22</v>
      </c>
      <c r="G1137" s="2">
        <v>46036</v>
      </c>
      <c r="H1137" s="2">
        <v>142715322706</v>
      </c>
      <c r="I1137">
        <v>46036</v>
      </c>
      <c r="J1137">
        <v>58.95</v>
      </c>
      <c r="K1137">
        <v>1.07</v>
      </c>
      <c r="L1137">
        <v>57.88</v>
      </c>
      <c r="M1137" t="s">
        <v>25716</v>
      </c>
      <c r="N1137" t="s">
        <v>23</v>
      </c>
      <c r="O1137">
        <v>58.95</v>
      </c>
      <c r="P1137" t="s">
        <v>24</v>
      </c>
      <c r="Q1137" t="s">
        <v>24</v>
      </c>
      <c r="R1137" t="s">
        <v>23818</v>
      </c>
      <c r="S1137" t="s">
        <v>25</v>
      </c>
      <c r="T1137" t="s">
        <v>26</v>
      </c>
    </row>
    <row r="1138" spans="1:20" x14ac:dyDescent="0.3">
      <c r="A1138" t="s">
        <v>26025</v>
      </c>
      <c r="B1138" t="s">
        <v>19</v>
      </c>
      <c r="C1138" t="s">
        <v>15005</v>
      </c>
      <c r="D1138" t="s">
        <v>27</v>
      </c>
      <c r="E1138" t="s">
        <v>21</v>
      </c>
      <c r="F1138" t="s">
        <v>22</v>
      </c>
      <c r="G1138" s="2">
        <v>46036</v>
      </c>
      <c r="H1138" s="2">
        <v>142715322706</v>
      </c>
      <c r="I1138">
        <v>46036</v>
      </c>
      <c r="J1138">
        <v>59.31</v>
      </c>
      <c r="K1138">
        <v>1.07</v>
      </c>
      <c r="L1138">
        <v>58.24</v>
      </c>
      <c r="M1138" t="s">
        <v>26026</v>
      </c>
      <c r="N1138" t="s">
        <v>23</v>
      </c>
      <c r="O1138">
        <v>59.31</v>
      </c>
      <c r="P1138" t="s">
        <v>24</v>
      </c>
      <c r="Q1138" t="s">
        <v>24</v>
      </c>
      <c r="R1138" t="s">
        <v>23818</v>
      </c>
      <c r="S1138" t="s">
        <v>25</v>
      </c>
      <c r="T1138" t="s">
        <v>26</v>
      </c>
    </row>
    <row r="1139" spans="1:20" x14ac:dyDescent="0.3">
      <c r="A1139" t="s">
        <v>26027</v>
      </c>
      <c r="B1139" t="s">
        <v>19</v>
      </c>
      <c r="C1139" t="s">
        <v>14759</v>
      </c>
      <c r="D1139" t="s">
        <v>20</v>
      </c>
      <c r="E1139" t="s">
        <v>21</v>
      </c>
      <c r="F1139" t="s">
        <v>22</v>
      </c>
      <c r="G1139" s="2">
        <v>46036</v>
      </c>
      <c r="H1139" s="2">
        <v>142715322706</v>
      </c>
      <c r="I1139">
        <v>46036</v>
      </c>
      <c r="J1139">
        <v>64.95</v>
      </c>
      <c r="K1139">
        <v>1.1399999999999999</v>
      </c>
      <c r="L1139">
        <v>63.81</v>
      </c>
      <c r="M1139" t="s">
        <v>26028</v>
      </c>
      <c r="N1139" t="s">
        <v>23</v>
      </c>
      <c r="O1139">
        <v>64.95</v>
      </c>
      <c r="P1139" t="s">
        <v>24</v>
      </c>
      <c r="Q1139" t="s">
        <v>24</v>
      </c>
      <c r="R1139" t="s">
        <v>23818</v>
      </c>
      <c r="S1139" t="s">
        <v>25</v>
      </c>
      <c r="T1139" t="s">
        <v>26</v>
      </c>
    </row>
    <row r="1140" spans="1:20" x14ac:dyDescent="0.3">
      <c r="A1140" t="s">
        <v>26029</v>
      </c>
      <c r="B1140" t="s">
        <v>28</v>
      </c>
      <c r="C1140" t="s">
        <v>14445</v>
      </c>
      <c r="D1140" t="s">
        <v>29</v>
      </c>
      <c r="E1140" t="s">
        <v>21</v>
      </c>
      <c r="F1140" t="s">
        <v>22</v>
      </c>
      <c r="G1140" s="2">
        <v>46036</v>
      </c>
      <c r="H1140" s="2">
        <v>142715322706</v>
      </c>
      <c r="I1140">
        <v>46036</v>
      </c>
      <c r="J1140">
        <v>-40.86</v>
      </c>
      <c r="K1140">
        <v>0</v>
      </c>
      <c r="L1140">
        <v>-40.86</v>
      </c>
      <c r="M1140" t="s">
        <v>26030</v>
      </c>
      <c r="N1140" t="s">
        <v>30</v>
      </c>
      <c r="O1140">
        <v>40.86</v>
      </c>
      <c r="P1140" t="s">
        <v>24</v>
      </c>
      <c r="Q1140" t="s">
        <v>24</v>
      </c>
      <c r="R1140" t="s">
        <v>23818</v>
      </c>
      <c r="S1140" t="s">
        <v>25</v>
      </c>
      <c r="T1140" t="s">
        <v>26</v>
      </c>
    </row>
    <row r="1141" spans="1:20" x14ac:dyDescent="0.3">
      <c r="A1141" t="s">
        <v>26031</v>
      </c>
      <c r="B1141" t="s">
        <v>19</v>
      </c>
      <c r="C1141" t="s">
        <v>14445</v>
      </c>
      <c r="D1141" t="s">
        <v>29</v>
      </c>
      <c r="E1141" t="s">
        <v>21</v>
      </c>
      <c r="F1141" t="s">
        <v>22</v>
      </c>
      <c r="G1141" s="2">
        <v>46036</v>
      </c>
      <c r="H1141" s="2">
        <v>142715322706</v>
      </c>
      <c r="I1141">
        <v>46036</v>
      </c>
      <c r="J1141">
        <v>40.86</v>
      </c>
      <c r="K1141">
        <v>2.39</v>
      </c>
      <c r="L1141">
        <v>38.47</v>
      </c>
      <c r="M1141" t="s">
        <v>26030</v>
      </c>
      <c r="N1141" t="s">
        <v>30</v>
      </c>
      <c r="O1141">
        <v>40.86</v>
      </c>
      <c r="P1141" t="s">
        <v>24</v>
      </c>
      <c r="Q1141" t="s">
        <v>24</v>
      </c>
      <c r="R1141" t="s">
        <v>23818</v>
      </c>
      <c r="S1141" t="s">
        <v>25</v>
      </c>
      <c r="T1141" t="s">
        <v>26</v>
      </c>
    </row>
    <row r="1142" spans="1:20" x14ac:dyDescent="0.3">
      <c r="A1142" t="s">
        <v>26032</v>
      </c>
      <c r="B1142" t="s">
        <v>19</v>
      </c>
      <c r="C1142" t="s">
        <v>19851</v>
      </c>
      <c r="D1142" t="s">
        <v>20</v>
      </c>
      <c r="E1142" t="s">
        <v>21</v>
      </c>
      <c r="F1142" t="s">
        <v>22</v>
      </c>
      <c r="G1142" s="2">
        <v>46036</v>
      </c>
      <c r="H1142" s="2">
        <v>142715322706</v>
      </c>
      <c r="I1142">
        <v>46036</v>
      </c>
      <c r="J1142">
        <v>17.899999999999999</v>
      </c>
      <c r="K1142">
        <v>0.53</v>
      </c>
      <c r="L1142">
        <v>17.37</v>
      </c>
      <c r="M1142" t="s">
        <v>26033</v>
      </c>
      <c r="N1142" t="s">
        <v>23</v>
      </c>
      <c r="O1142">
        <v>17.899999999999999</v>
      </c>
      <c r="P1142" t="s">
        <v>24</v>
      </c>
      <c r="Q1142" t="s">
        <v>24</v>
      </c>
      <c r="R1142" t="s">
        <v>23818</v>
      </c>
      <c r="S1142" t="s">
        <v>25</v>
      </c>
      <c r="T1142" t="s">
        <v>26</v>
      </c>
    </row>
    <row r="1143" spans="1:20" x14ac:dyDescent="0.3">
      <c r="A1143" t="s">
        <v>26034</v>
      </c>
      <c r="B1143" t="s">
        <v>19</v>
      </c>
      <c r="C1143" t="s">
        <v>9565</v>
      </c>
      <c r="D1143" t="s">
        <v>29</v>
      </c>
      <c r="E1143" t="s">
        <v>21</v>
      </c>
      <c r="F1143" t="s">
        <v>22</v>
      </c>
      <c r="G1143" s="2">
        <v>46036</v>
      </c>
      <c r="H1143" s="2">
        <v>142715322706</v>
      </c>
      <c r="I1143">
        <v>46036</v>
      </c>
      <c r="J1143">
        <v>254.65</v>
      </c>
      <c r="K1143">
        <v>13.06</v>
      </c>
      <c r="L1143">
        <v>241.59</v>
      </c>
      <c r="M1143" t="s">
        <v>26035</v>
      </c>
      <c r="N1143" t="s">
        <v>30</v>
      </c>
      <c r="O1143">
        <v>254.65</v>
      </c>
      <c r="P1143" t="s">
        <v>24</v>
      </c>
      <c r="Q1143" t="s">
        <v>24</v>
      </c>
      <c r="R1143" t="s">
        <v>23818</v>
      </c>
      <c r="S1143" t="s">
        <v>25</v>
      </c>
      <c r="T1143" t="s">
        <v>26</v>
      </c>
    </row>
    <row r="1144" spans="1:20" x14ac:dyDescent="0.3">
      <c r="A1144" t="s">
        <v>26036</v>
      </c>
      <c r="B1144" t="s">
        <v>19</v>
      </c>
      <c r="C1144" t="s">
        <v>11294</v>
      </c>
      <c r="D1144" t="s">
        <v>27</v>
      </c>
      <c r="E1144" t="s">
        <v>21</v>
      </c>
      <c r="F1144" t="s">
        <v>22</v>
      </c>
      <c r="G1144" s="2">
        <v>46036</v>
      </c>
      <c r="H1144" s="2">
        <v>142715322706</v>
      </c>
      <c r="I1144">
        <v>46036</v>
      </c>
      <c r="J1144">
        <v>444.8</v>
      </c>
      <c r="K1144">
        <v>10.53</v>
      </c>
      <c r="L1144">
        <v>434.27</v>
      </c>
      <c r="M1144" t="s">
        <v>26037</v>
      </c>
      <c r="N1144" t="s">
        <v>23</v>
      </c>
      <c r="O1144">
        <v>444.8</v>
      </c>
      <c r="P1144" t="s">
        <v>24</v>
      </c>
      <c r="Q1144" t="s">
        <v>24</v>
      </c>
      <c r="R1144" t="s">
        <v>23818</v>
      </c>
      <c r="S1144" t="s">
        <v>25</v>
      </c>
      <c r="T1144" t="s">
        <v>26</v>
      </c>
    </row>
    <row r="1145" spans="1:20" x14ac:dyDescent="0.3">
      <c r="A1145" t="s">
        <v>26038</v>
      </c>
      <c r="B1145" t="s">
        <v>28</v>
      </c>
      <c r="C1145" t="s">
        <v>10065</v>
      </c>
      <c r="D1145" t="s">
        <v>27</v>
      </c>
      <c r="E1145" t="s">
        <v>21</v>
      </c>
      <c r="F1145" t="s">
        <v>22</v>
      </c>
      <c r="G1145" s="2">
        <v>46036</v>
      </c>
      <c r="H1145" s="2">
        <v>142715322706</v>
      </c>
      <c r="I1145">
        <v>46036</v>
      </c>
      <c r="J1145">
        <v>-214.75</v>
      </c>
      <c r="K1145">
        <v>0</v>
      </c>
      <c r="L1145">
        <v>-214.75</v>
      </c>
      <c r="M1145" t="s">
        <v>26039</v>
      </c>
      <c r="N1145" t="s">
        <v>23</v>
      </c>
      <c r="O1145">
        <v>214.75</v>
      </c>
      <c r="P1145" t="s">
        <v>24</v>
      </c>
      <c r="Q1145" t="s">
        <v>24</v>
      </c>
      <c r="R1145" t="s">
        <v>23818</v>
      </c>
      <c r="S1145" t="s">
        <v>25</v>
      </c>
      <c r="T1145" t="s">
        <v>26</v>
      </c>
    </row>
    <row r="1146" spans="1:20" x14ac:dyDescent="0.3">
      <c r="A1146" t="s">
        <v>26040</v>
      </c>
      <c r="B1146" t="s">
        <v>19</v>
      </c>
      <c r="C1146" t="s">
        <v>10065</v>
      </c>
      <c r="D1146" t="s">
        <v>27</v>
      </c>
      <c r="E1146" t="s">
        <v>21</v>
      </c>
      <c r="F1146" t="s">
        <v>22</v>
      </c>
      <c r="G1146" s="2">
        <v>46036</v>
      </c>
      <c r="H1146" s="2">
        <v>142715322706</v>
      </c>
      <c r="I1146">
        <v>46036</v>
      </c>
      <c r="J1146">
        <v>214.75</v>
      </c>
      <c r="K1146">
        <v>3.09</v>
      </c>
      <c r="L1146">
        <v>211.66</v>
      </c>
      <c r="M1146" t="s">
        <v>26039</v>
      </c>
      <c r="N1146" t="s">
        <v>23</v>
      </c>
      <c r="O1146">
        <v>214.75</v>
      </c>
      <c r="P1146" t="s">
        <v>24</v>
      </c>
      <c r="Q1146" t="s">
        <v>24</v>
      </c>
      <c r="R1146" t="s">
        <v>23818</v>
      </c>
      <c r="S1146" t="s">
        <v>25</v>
      </c>
      <c r="T1146" t="s">
        <v>26</v>
      </c>
    </row>
    <row r="1147" spans="1:20" x14ac:dyDescent="0.3">
      <c r="A1147" t="s">
        <v>26041</v>
      </c>
      <c r="B1147" t="s">
        <v>19</v>
      </c>
      <c r="C1147" t="s">
        <v>15304</v>
      </c>
      <c r="D1147" t="s">
        <v>20</v>
      </c>
      <c r="E1147" t="s">
        <v>21</v>
      </c>
      <c r="F1147" t="s">
        <v>22</v>
      </c>
      <c r="G1147" s="2">
        <v>46036</v>
      </c>
      <c r="H1147" s="2">
        <v>142715322706</v>
      </c>
      <c r="I1147">
        <v>46036</v>
      </c>
      <c r="J1147">
        <v>135.9</v>
      </c>
      <c r="K1147">
        <v>2.0699999999999998</v>
      </c>
      <c r="L1147">
        <v>133.83000000000001</v>
      </c>
      <c r="M1147" t="s">
        <v>26042</v>
      </c>
      <c r="N1147" t="s">
        <v>23</v>
      </c>
      <c r="O1147">
        <v>135.9</v>
      </c>
      <c r="P1147" t="s">
        <v>24</v>
      </c>
      <c r="Q1147" t="s">
        <v>24</v>
      </c>
      <c r="R1147" t="s">
        <v>23818</v>
      </c>
      <c r="S1147" t="s">
        <v>25</v>
      </c>
      <c r="T1147" t="s">
        <v>26</v>
      </c>
    </row>
    <row r="1148" spans="1:20" x14ac:dyDescent="0.3">
      <c r="A1148" t="s">
        <v>26043</v>
      </c>
      <c r="B1148" t="s">
        <v>19</v>
      </c>
      <c r="C1148" t="s">
        <v>12024</v>
      </c>
      <c r="D1148" t="s">
        <v>27</v>
      </c>
      <c r="E1148" t="s">
        <v>21</v>
      </c>
      <c r="F1148" t="s">
        <v>22</v>
      </c>
      <c r="G1148" s="2">
        <v>46036</v>
      </c>
      <c r="H1148" s="2">
        <v>142715322706</v>
      </c>
      <c r="I1148">
        <v>46036</v>
      </c>
      <c r="J1148">
        <v>53.9</v>
      </c>
      <c r="K1148">
        <v>1</v>
      </c>
      <c r="L1148">
        <v>52.9</v>
      </c>
      <c r="M1148" t="s">
        <v>26044</v>
      </c>
      <c r="N1148" t="s">
        <v>23</v>
      </c>
      <c r="O1148">
        <v>53.9</v>
      </c>
      <c r="P1148" t="s">
        <v>24</v>
      </c>
      <c r="Q1148" t="s">
        <v>24</v>
      </c>
      <c r="R1148" t="s">
        <v>23818</v>
      </c>
      <c r="S1148" t="s">
        <v>25</v>
      </c>
      <c r="T1148" t="s">
        <v>26</v>
      </c>
    </row>
    <row r="1149" spans="1:20" x14ac:dyDescent="0.3">
      <c r="A1149" t="s">
        <v>26045</v>
      </c>
      <c r="B1149" t="s">
        <v>19</v>
      </c>
      <c r="C1149" t="s">
        <v>19815</v>
      </c>
      <c r="D1149" t="s">
        <v>20</v>
      </c>
      <c r="E1149" t="s">
        <v>21</v>
      </c>
      <c r="F1149" t="s">
        <v>22</v>
      </c>
      <c r="G1149" s="2">
        <v>46036</v>
      </c>
      <c r="H1149" s="2">
        <v>142715322706</v>
      </c>
      <c r="I1149">
        <v>46036</v>
      </c>
      <c r="J1149">
        <v>59.31</v>
      </c>
      <c r="K1149">
        <v>1.07</v>
      </c>
      <c r="L1149">
        <v>58.24</v>
      </c>
      <c r="M1149" t="s">
        <v>26046</v>
      </c>
      <c r="N1149" t="s">
        <v>23</v>
      </c>
      <c r="O1149">
        <v>59.31</v>
      </c>
      <c r="P1149" t="s">
        <v>24</v>
      </c>
      <c r="Q1149" t="s">
        <v>24</v>
      </c>
      <c r="R1149" t="s">
        <v>23818</v>
      </c>
      <c r="S1149" t="s">
        <v>25</v>
      </c>
      <c r="T1149" t="s">
        <v>26</v>
      </c>
    </row>
    <row r="1150" spans="1:20" x14ac:dyDescent="0.3">
      <c r="A1150" t="s">
        <v>26047</v>
      </c>
      <c r="B1150" t="s">
        <v>19</v>
      </c>
      <c r="C1150" t="s">
        <v>14661</v>
      </c>
      <c r="D1150" t="s">
        <v>20</v>
      </c>
      <c r="E1150" t="s">
        <v>21</v>
      </c>
      <c r="F1150" t="s">
        <v>22</v>
      </c>
      <c r="G1150" s="2">
        <v>46036</v>
      </c>
      <c r="H1150" s="2">
        <v>142715322706</v>
      </c>
      <c r="I1150">
        <v>46036</v>
      </c>
      <c r="J1150">
        <v>976.41</v>
      </c>
      <c r="K1150">
        <v>12.99</v>
      </c>
      <c r="L1150">
        <v>963.42</v>
      </c>
      <c r="M1150" t="s">
        <v>26048</v>
      </c>
      <c r="N1150" t="s">
        <v>23</v>
      </c>
      <c r="O1150">
        <v>976.41</v>
      </c>
      <c r="P1150" t="s">
        <v>24</v>
      </c>
      <c r="Q1150" t="s">
        <v>24</v>
      </c>
      <c r="R1150" t="s">
        <v>23818</v>
      </c>
      <c r="S1150" t="s">
        <v>25</v>
      </c>
      <c r="T1150" t="s">
        <v>26</v>
      </c>
    </row>
    <row r="1151" spans="1:20" x14ac:dyDescent="0.3">
      <c r="A1151" t="s">
        <v>26049</v>
      </c>
      <c r="B1151" t="s">
        <v>19</v>
      </c>
      <c r="C1151" t="s">
        <v>14363</v>
      </c>
      <c r="D1151" t="s">
        <v>20</v>
      </c>
      <c r="E1151" t="s">
        <v>21</v>
      </c>
      <c r="F1151" t="s">
        <v>22</v>
      </c>
      <c r="G1151" s="2">
        <v>46036</v>
      </c>
      <c r="H1151" s="2">
        <v>142715322706</v>
      </c>
      <c r="I1151">
        <v>46036</v>
      </c>
      <c r="J1151">
        <v>79.95</v>
      </c>
      <c r="K1151">
        <v>1.34</v>
      </c>
      <c r="L1151">
        <v>78.61</v>
      </c>
      <c r="M1151" t="s">
        <v>26050</v>
      </c>
      <c r="N1151" t="s">
        <v>23</v>
      </c>
      <c r="O1151">
        <v>79.95</v>
      </c>
      <c r="P1151" t="s">
        <v>24</v>
      </c>
      <c r="Q1151" t="s">
        <v>24</v>
      </c>
      <c r="R1151" t="s">
        <v>23818</v>
      </c>
      <c r="S1151" t="s">
        <v>25</v>
      </c>
      <c r="T1151" t="s">
        <v>26</v>
      </c>
    </row>
    <row r="1152" spans="1:20" x14ac:dyDescent="0.3">
      <c r="A1152" t="s">
        <v>26051</v>
      </c>
      <c r="B1152" t="s">
        <v>19</v>
      </c>
      <c r="C1152" t="s">
        <v>9843</v>
      </c>
      <c r="D1152" t="s">
        <v>20</v>
      </c>
      <c r="E1152" t="s">
        <v>21</v>
      </c>
      <c r="F1152" t="s">
        <v>22</v>
      </c>
      <c r="G1152" s="2">
        <v>46036</v>
      </c>
      <c r="H1152" s="2">
        <v>142715322706</v>
      </c>
      <c r="I1152">
        <v>46036</v>
      </c>
      <c r="J1152">
        <v>67.95</v>
      </c>
      <c r="K1152">
        <v>1.18</v>
      </c>
      <c r="L1152">
        <v>66.77</v>
      </c>
      <c r="M1152" t="s">
        <v>26052</v>
      </c>
      <c r="N1152" t="s">
        <v>23</v>
      </c>
      <c r="O1152">
        <v>67.95</v>
      </c>
      <c r="P1152" t="s">
        <v>24</v>
      </c>
      <c r="Q1152" t="s">
        <v>24</v>
      </c>
      <c r="R1152" t="s">
        <v>23818</v>
      </c>
      <c r="S1152" t="s">
        <v>25</v>
      </c>
      <c r="T1152" t="s">
        <v>26</v>
      </c>
    </row>
    <row r="1153" spans="1:20" x14ac:dyDescent="0.3">
      <c r="A1153" t="s">
        <v>26053</v>
      </c>
      <c r="B1153" t="s">
        <v>19</v>
      </c>
      <c r="C1153" t="s">
        <v>10691</v>
      </c>
      <c r="D1153" t="s">
        <v>27</v>
      </c>
      <c r="E1153" t="s">
        <v>21</v>
      </c>
      <c r="F1153" t="s">
        <v>22</v>
      </c>
      <c r="G1153" s="2">
        <v>46036</v>
      </c>
      <c r="H1153" s="2">
        <v>142715322706</v>
      </c>
      <c r="I1153">
        <v>46036</v>
      </c>
      <c r="J1153">
        <v>59.9</v>
      </c>
      <c r="K1153">
        <v>1.08</v>
      </c>
      <c r="L1153">
        <v>58.82</v>
      </c>
      <c r="M1153" t="s">
        <v>26054</v>
      </c>
      <c r="N1153" t="s">
        <v>23</v>
      </c>
      <c r="O1153">
        <v>59.9</v>
      </c>
      <c r="P1153" t="s">
        <v>24</v>
      </c>
      <c r="Q1153" t="s">
        <v>24</v>
      </c>
      <c r="R1153" t="s">
        <v>23818</v>
      </c>
      <c r="S1153" t="s">
        <v>25</v>
      </c>
      <c r="T1153" t="s">
        <v>26</v>
      </c>
    </row>
    <row r="1154" spans="1:20" x14ac:dyDescent="0.3">
      <c r="A1154" t="s">
        <v>26055</v>
      </c>
      <c r="B1154" t="s">
        <v>19</v>
      </c>
      <c r="C1154" t="s">
        <v>20539</v>
      </c>
      <c r="D1154" t="s">
        <v>20</v>
      </c>
      <c r="E1154" t="s">
        <v>21</v>
      </c>
      <c r="F1154" t="s">
        <v>22</v>
      </c>
      <c r="G1154" s="2">
        <v>46036</v>
      </c>
      <c r="H1154" s="2">
        <v>142715322706</v>
      </c>
      <c r="I1154">
        <v>46036</v>
      </c>
      <c r="J1154">
        <v>135.9</v>
      </c>
      <c r="K1154">
        <v>2.0699999999999998</v>
      </c>
      <c r="L1154">
        <v>133.83000000000001</v>
      </c>
      <c r="M1154" t="s">
        <v>26056</v>
      </c>
      <c r="N1154" t="s">
        <v>23</v>
      </c>
      <c r="O1154">
        <v>135.9</v>
      </c>
      <c r="P1154" t="s">
        <v>24</v>
      </c>
      <c r="Q1154" t="s">
        <v>24</v>
      </c>
      <c r="R1154" t="s">
        <v>23818</v>
      </c>
      <c r="S1154" t="s">
        <v>25</v>
      </c>
      <c r="T1154" t="s">
        <v>26</v>
      </c>
    </row>
    <row r="1155" spans="1:20" x14ac:dyDescent="0.3">
      <c r="A1155" t="s">
        <v>26057</v>
      </c>
      <c r="B1155" t="s">
        <v>19</v>
      </c>
      <c r="C1155" t="s">
        <v>21572</v>
      </c>
      <c r="D1155" t="s">
        <v>27</v>
      </c>
      <c r="E1155" t="s">
        <v>21</v>
      </c>
      <c r="F1155" t="s">
        <v>22</v>
      </c>
      <c r="G1155" s="2">
        <v>46036</v>
      </c>
      <c r="H1155" s="2">
        <v>142715322706</v>
      </c>
      <c r="I1155">
        <v>46036</v>
      </c>
      <c r="J1155">
        <v>22.91</v>
      </c>
      <c r="K1155">
        <v>0.6</v>
      </c>
      <c r="L1155">
        <v>22.31</v>
      </c>
      <c r="M1155" t="s">
        <v>26058</v>
      </c>
      <c r="N1155" t="s">
        <v>23</v>
      </c>
      <c r="O1155">
        <v>22.91</v>
      </c>
      <c r="P1155" t="s">
        <v>24</v>
      </c>
      <c r="Q1155" t="s">
        <v>24</v>
      </c>
      <c r="R1155" t="s">
        <v>23818</v>
      </c>
      <c r="S1155" t="s">
        <v>25</v>
      </c>
      <c r="T1155" t="s">
        <v>26</v>
      </c>
    </row>
    <row r="1156" spans="1:20" x14ac:dyDescent="0.3">
      <c r="A1156" t="s">
        <v>26059</v>
      </c>
      <c r="B1156" t="s">
        <v>19</v>
      </c>
      <c r="C1156" t="s">
        <v>23718</v>
      </c>
      <c r="D1156" t="s">
        <v>20</v>
      </c>
      <c r="E1156" t="s">
        <v>21</v>
      </c>
      <c r="F1156" t="s">
        <v>22</v>
      </c>
      <c r="G1156" s="2">
        <v>46036</v>
      </c>
      <c r="H1156" s="2">
        <v>142715322706</v>
      </c>
      <c r="I1156">
        <v>46036</v>
      </c>
      <c r="J1156">
        <v>59.22</v>
      </c>
      <c r="K1156">
        <v>1.07</v>
      </c>
      <c r="L1156">
        <v>58.15</v>
      </c>
      <c r="M1156" t="s">
        <v>26060</v>
      </c>
      <c r="N1156" t="s">
        <v>23</v>
      </c>
      <c r="O1156">
        <v>59.22</v>
      </c>
      <c r="P1156" t="s">
        <v>24</v>
      </c>
      <c r="Q1156" t="s">
        <v>24</v>
      </c>
      <c r="R1156" t="s">
        <v>23818</v>
      </c>
      <c r="S1156" t="s">
        <v>25</v>
      </c>
      <c r="T1156" t="s">
        <v>26</v>
      </c>
    </row>
    <row r="1157" spans="1:20" x14ac:dyDescent="0.3">
      <c r="A1157" t="s">
        <v>26061</v>
      </c>
      <c r="B1157" t="s">
        <v>19</v>
      </c>
      <c r="C1157" t="s">
        <v>15654</v>
      </c>
      <c r="D1157" t="s">
        <v>20</v>
      </c>
      <c r="E1157" t="s">
        <v>21</v>
      </c>
      <c r="F1157" t="s">
        <v>22</v>
      </c>
      <c r="G1157" s="2">
        <v>46036</v>
      </c>
      <c r="H1157" s="2">
        <v>142715322706</v>
      </c>
      <c r="I1157">
        <v>46036</v>
      </c>
      <c r="J1157">
        <v>64.95</v>
      </c>
      <c r="K1157">
        <v>1.1399999999999999</v>
      </c>
      <c r="L1157">
        <v>63.81</v>
      </c>
      <c r="M1157" t="s">
        <v>26062</v>
      </c>
      <c r="N1157" t="s">
        <v>23</v>
      </c>
      <c r="O1157">
        <v>64.95</v>
      </c>
      <c r="P1157" t="s">
        <v>24</v>
      </c>
      <c r="Q1157" t="s">
        <v>24</v>
      </c>
      <c r="R1157" t="s">
        <v>23818</v>
      </c>
      <c r="S1157" t="s">
        <v>25</v>
      </c>
      <c r="T1157" t="s">
        <v>26</v>
      </c>
    </row>
    <row r="1158" spans="1:20" x14ac:dyDescent="0.3">
      <c r="A1158" t="s">
        <v>26063</v>
      </c>
      <c r="B1158" t="s">
        <v>19</v>
      </c>
      <c r="C1158" t="s">
        <v>17713</v>
      </c>
      <c r="D1158" t="s">
        <v>27</v>
      </c>
      <c r="E1158" t="s">
        <v>21</v>
      </c>
      <c r="F1158" t="s">
        <v>22</v>
      </c>
      <c r="G1158" s="2">
        <v>46036</v>
      </c>
      <c r="H1158" s="2">
        <v>142715322706</v>
      </c>
      <c r="I1158">
        <v>46036</v>
      </c>
      <c r="J1158">
        <v>119.85</v>
      </c>
      <c r="K1158">
        <v>1.86</v>
      </c>
      <c r="L1158">
        <v>117.99</v>
      </c>
      <c r="M1158" t="s">
        <v>26064</v>
      </c>
      <c r="N1158" t="s">
        <v>23</v>
      </c>
      <c r="O1158">
        <v>119.85</v>
      </c>
      <c r="P1158" t="s">
        <v>24</v>
      </c>
      <c r="Q1158" t="s">
        <v>24</v>
      </c>
      <c r="R1158" t="s">
        <v>23818</v>
      </c>
      <c r="S1158" t="s">
        <v>25</v>
      </c>
      <c r="T1158" t="s">
        <v>26</v>
      </c>
    </row>
    <row r="1159" spans="1:20" x14ac:dyDescent="0.3">
      <c r="A1159" t="s">
        <v>26065</v>
      </c>
      <c r="B1159" t="s">
        <v>19</v>
      </c>
      <c r="C1159" t="s">
        <v>20465</v>
      </c>
      <c r="D1159" t="s">
        <v>27</v>
      </c>
      <c r="E1159" t="s">
        <v>21</v>
      </c>
      <c r="F1159" t="s">
        <v>22</v>
      </c>
      <c r="G1159" s="2">
        <v>46036</v>
      </c>
      <c r="H1159" s="2">
        <v>142715322706</v>
      </c>
      <c r="I1159">
        <v>46036</v>
      </c>
      <c r="J1159">
        <v>114.9</v>
      </c>
      <c r="K1159">
        <v>1.79</v>
      </c>
      <c r="L1159">
        <v>113.11</v>
      </c>
      <c r="M1159" t="s">
        <v>26066</v>
      </c>
      <c r="N1159" t="s">
        <v>23</v>
      </c>
      <c r="O1159">
        <v>114.9</v>
      </c>
      <c r="P1159" t="s">
        <v>24</v>
      </c>
      <c r="Q1159" t="s">
        <v>24</v>
      </c>
      <c r="R1159" t="s">
        <v>23818</v>
      </c>
      <c r="S1159" t="s">
        <v>25</v>
      </c>
      <c r="T1159" t="s">
        <v>26</v>
      </c>
    </row>
    <row r="1160" spans="1:20" x14ac:dyDescent="0.3">
      <c r="A1160" t="s">
        <v>26067</v>
      </c>
      <c r="B1160" t="s">
        <v>19</v>
      </c>
      <c r="C1160" t="s">
        <v>9774</v>
      </c>
      <c r="D1160" t="s">
        <v>20</v>
      </c>
      <c r="E1160" t="s">
        <v>21</v>
      </c>
      <c r="F1160" t="s">
        <v>22</v>
      </c>
      <c r="G1160" s="2">
        <v>46036</v>
      </c>
      <c r="H1160" s="2">
        <v>142715322706</v>
      </c>
      <c r="I1160">
        <v>46036</v>
      </c>
      <c r="J1160">
        <v>197.7</v>
      </c>
      <c r="K1160">
        <v>2.87</v>
      </c>
      <c r="L1160">
        <v>194.83</v>
      </c>
      <c r="M1160" t="s">
        <v>26068</v>
      </c>
      <c r="N1160" t="s">
        <v>23</v>
      </c>
      <c r="O1160">
        <v>197.7</v>
      </c>
      <c r="P1160" t="s">
        <v>24</v>
      </c>
      <c r="Q1160" t="s">
        <v>24</v>
      </c>
      <c r="R1160" t="s">
        <v>23818</v>
      </c>
      <c r="S1160" t="s">
        <v>25</v>
      </c>
      <c r="T1160" t="s">
        <v>26</v>
      </c>
    </row>
    <row r="1161" spans="1:20" x14ac:dyDescent="0.3">
      <c r="A1161" t="s">
        <v>26069</v>
      </c>
      <c r="B1161" t="s">
        <v>19</v>
      </c>
      <c r="C1161" t="s">
        <v>21941</v>
      </c>
      <c r="D1161" t="s">
        <v>20</v>
      </c>
      <c r="E1161" t="s">
        <v>21</v>
      </c>
      <c r="F1161" t="s">
        <v>22</v>
      </c>
      <c r="G1161" s="2">
        <v>46036</v>
      </c>
      <c r="H1161" s="2">
        <v>142715322706</v>
      </c>
      <c r="I1161">
        <v>46036</v>
      </c>
      <c r="J1161">
        <v>85.9</v>
      </c>
      <c r="K1161">
        <v>1.42</v>
      </c>
      <c r="L1161">
        <v>84.48</v>
      </c>
      <c r="M1161" t="s">
        <v>26070</v>
      </c>
      <c r="N1161" t="s">
        <v>23</v>
      </c>
      <c r="O1161">
        <v>85.9</v>
      </c>
      <c r="P1161" t="s">
        <v>24</v>
      </c>
      <c r="Q1161" t="s">
        <v>24</v>
      </c>
      <c r="R1161" t="s">
        <v>23818</v>
      </c>
      <c r="S1161" t="s">
        <v>25</v>
      </c>
      <c r="T1161" t="s">
        <v>26</v>
      </c>
    </row>
    <row r="1162" spans="1:20" x14ac:dyDescent="0.3">
      <c r="A1162" t="s">
        <v>26071</v>
      </c>
      <c r="B1162" t="s">
        <v>19</v>
      </c>
      <c r="C1162" t="s">
        <v>8577</v>
      </c>
      <c r="D1162" t="s">
        <v>27</v>
      </c>
      <c r="E1162" t="s">
        <v>21</v>
      </c>
      <c r="F1162" t="s">
        <v>22</v>
      </c>
      <c r="G1162" s="2">
        <v>46036</v>
      </c>
      <c r="H1162" s="2">
        <v>142715322706</v>
      </c>
      <c r="I1162">
        <v>46036</v>
      </c>
      <c r="J1162">
        <v>174.8</v>
      </c>
      <c r="K1162">
        <v>2.57</v>
      </c>
      <c r="L1162">
        <v>172.23</v>
      </c>
      <c r="M1162" t="s">
        <v>26072</v>
      </c>
      <c r="N1162" t="s">
        <v>23</v>
      </c>
      <c r="O1162">
        <v>174.8</v>
      </c>
      <c r="P1162" t="s">
        <v>24</v>
      </c>
      <c r="Q1162" t="s">
        <v>24</v>
      </c>
      <c r="R1162" t="s">
        <v>23818</v>
      </c>
      <c r="S1162" t="s">
        <v>25</v>
      </c>
      <c r="T1162" t="s">
        <v>26</v>
      </c>
    </row>
    <row r="1163" spans="1:20" x14ac:dyDescent="0.3">
      <c r="A1163" t="s">
        <v>26073</v>
      </c>
      <c r="B1163" t="s">
        <v>28</v>
      </c>
      <c r="C1163" t="s">
        <v>359</v>
      </c>
      <c r="D1163" t="s">
        <v>20</v>
      </c>
      <c r="E1163" t="s">
        <v>21</v>
      </c>
      <c r="F1163" t="s">
        <v>22</v>
      </c>
      <c r="G1163" s="2">
        <v>46035</v>
      </c>
      <c r="H1163" s="2">
        <v>142634451282</v>
      </c>
      <c r="I1163">
        <v>46031</v>
      </c>
      <c r="J1163">
        <v>-12.69</v>
      </c>
      <c r="K1163">
        <v>0</v>
      </c>
      <c r="L1163">
        <v>-12.69</v>
      </c>
      <c r="M1163" t="s">
        <v>360</v>
      </c>
      <c r="N1163" t="s">
        <v>23</v>
      </c>
      <c r="O1163">
        <v>12.69</v>
      </c>
      <c r="P1163" t="s">
        <v>24</v>
      </c>
      <c r="Q1163" t="s">
        <v>24</v>
      </c>
      <c r="R1163" t="s">
        <v>23818</v>
      </c>
      <c r="S1163" t="s">
        <v>25</v>
      </c>
      <c r="T1163" t="s">
        <v>26</v>
      </c>
    </row>
    <row r="1164" spans="1:20" x14ac:dyDescent="0.3">
      <c r="A1164" t="s">
        <v>26074</v>
      </c>
      <c r="B1164" t="s">
        <v>19</v>
      </c>
      <c r="C1164" t="s">
        <v>21604</v>
      </c>
      <c r="D1164" t="s">
        <v>27</v>
      </c>
      <c r="E1164" t="s">
        <v>21</v>
      </c>
      <c r="F1164" t="s">
        <v>22</v>
      </c>
      <c r="G1164" s="2">
        <v>46036</v>
      </c>
      <c r="H1164" s="2">
        <v>142715322706</v>
      </c>
      <c r="I1164">
        <v>46036</v>
      </c>
      <c r="J1164">
        <v>84.95</v>
      </c>
      <c r="K1164">
        <v>1.4</v>
      </c>
      <c r="L1164">
        <v>83.55</v>
      </c>
      <c r="M1164" t="s">
        <v>26075</v>
      </c>
      <c r="N1164" t="s">
        <v>23</v>
      </c>
      <c r="O1164">
        <v>84.95</v>
      </c>
      <c r="P1164" t="s">
        <v>24</v>
      </c>
      <c r="Q1164" t="s">
        <v>24</v>
      </c>
      <c r="R1164" t="s">
        <v>23818</v>
      </c>
      <c r="S1164" t="s">
        <v>25</v>
      </c>
      <c r="T1164" t="s">
        <v>26</v>
      </c>
    </row>
    <row r="1165" spans="1:20" x14ac:dyDescent="0.3">
      <c r="A1165" t="s">
        <v>26076</v>
      </c>
      <c r="B1165" t="s">
        <v>19</v>
      </c>
      <c r="C1165" t="s">
        <v>22862</v>
      </c>
      <c r="D1165" t="s">
        <v>27</v>
      </c>
      <c r="E1165" t="s">
        <v>21</v>
      </c>
      <c r="F1165" t="s">
        <v>22</v>
      </c>
      <c r="G1165" s="2">
        <v>46036</v>
      </c>
      <c r="H1165" s="2">
        <v>142715322706</v>
      </c>
      <c r="I1165">
        <v>46036</v>
      </c>
      <c r="J1165">
        <v>84.95</v>
      </c>
      <c r="K1165">
        <v>1.4</v>
      </c>
      <c r="L1165">
        <v>83.55</v>
      </c>
      <c r="M1165" t="s">
        <v>26077</v>
      </c>
      <c r="N1165" t="s">
        <v>23</v>
      </c>
      <c r="O1165">
        <v>84.95</v>
      </c>
      <c r="P1165" t="s">
        <v>24</v>
      </c>
      <c r="Q1165" t="s">
        <v>24</v>
      </c>
      <c r="R1165" t="s">
        <v>23818</v>
      </c>
      <c r="S1165" t="s">
        <v>25</v>
      </c>
      <c r="T1165" t="s">
        <v>26</v>
      </c>
    </row>
    <row r="1166" spans="1:20" x14ac:dyDescent="0.3">
      <c r="A1166" t="s">
        <v>26078</v>
      </c>
      <c r="B1166" t="s">
        <v>19</v>
      </c>
      <c r="C1166" t="s">
        <v>23414</v>
      </c>
      <c r="D1166" t="s">
        <v>27</v>
      </c>
      <c r="E1166" t="s">
        <v>21</v>
      </c>
      <c r="F1166" t="s">
        <v>22</v>
      </c>
      <c r="G1166" s="2">
        <v>46036</v>
      </c>
      <c r="H1166" s="2">
        <v>142715322706</v>
      </c>
      <c r="I1166">
        <v>46036</v>
      </c>
      <c r="J1166">
        <v>53.9</v>
      </c>
      <c r="K1166">
        <v>1</v>
      </c>
      <c r="L1166">
        <v>52.9</v>
      </c>
      <c r="M1166" t="s">
        <v>26079</v>
      </c>
      <c r="N1166" t="s">
        <v>23</v>
      </c>
      <c r="O1166">
        <v>53.9</v>
      </c>
      <c r="P1166" t="s">
        <v>24</v>
      </c>
      <c r="Q1166" t="s">
        <v>24</v>
      </c>
      <c r="R1166" t="s">
        <v>23818</v>
      </c>
      <c r="S1166" t="s">
        <v>25</v>
      </c>
      <c r="T1166" t="s">
        <v>26</v>
      </c>
    </row>
    <row r="1167" spans="1:20" x14ac:dyDescent="0.3">
      <c r="A1167" t="s">
        <v>26080</v>
      </c>
      <c r="B1167" t="s">
        <v>19</v>
      </c>
      <c r="C1167" t="s">
        <v>14881</v>
      </c>
      <c r="D1167" t="s">
        <v>29</v>
      </c>
      <c r="E1167" t="s">
        <v>21</v>
      </c>
      <c r="F1167" t="s">
        <v>22</v>
      </c>
      <c r="G1167" s="2">
        <v>46036</v>
      </c>
      <c r="H1167" s="2">
        <v>142715322706</v>
      </c>
      <c r="I1167">
        <v>46036</v>
      </c>
      <c r="J1167">
        <v>246.65</v>
      </c>
      <c r="K1167">
        <v>12.66</v>
      </c>
      <c r="L1167">
        <v>233.99</v>
      </c>
      <c r="M1167" t="s">
        <v>26081</v>
      </c>
      <c r="N1167" t="s">
        <v>30</v>
      </c>
      <c r="O1167">
        <v>246.65</v>
      </c>
      <c r="P1167" t="s">
        <v>24</v>
      </c>
      <c r="Q1167" t="s">
        <v>24</v>
      </c>
      <c r="R1167" t="s">
        <v>23818</v>
      </c>
      <c r="S1167" t="s">
        <v>25</v>
      </c>
      <c r="T1167" t="s">
        <v>26</v>
      </c>
    </row>
    <row r="1168" spans="1:20" x14ac:dyDescent="0.3">
      <c r="A1168" t="s">
        <v>26082</v>
      </c>
      <c r="B1168" t="s">
        <v>19</v>
      </c>
      <c r="C1168" t="s">
        <v>22177</v>
      </c>
      <c r="D1168" t="s">
        <v>29</v>
      </c>
      <c r="E1168" t="s">
        <v>21</v>
      </c>
      <c r="F1168" t="s">
        <v>22</v>
      </c>
      <c r="G1168" s="2">
        <v>46036</v>
      </c>
      <c r="H1168" s="2">
        <v>142715322706</v>
      </c>
      <c r="I1168">
        <v>46036</v>
      </c>
      <c r="J1168">
        <v>59.31</v>
      </c>
      <c r="K1168">
        <v>3.31</v>
      </c>
      <c r="L1168">
        <v>56</v>
      </c>
      <c r="M1168" t="s">
        <v>26083</v>
      </c>
      <c r="N1168" t="s">
        <v>30</v>
      </c>
      <c r="O1168">
        <v>59.31</v>
      </c>
      <c r="P1168" t="s">
        <v>24</v>
      </c>
      <c r="Q1168" t="s">
        <v>24</v>
      </c>
      <c r="R1168" t="s">
        <v>23818</v>
      </c>
      <c r="S1168" t="s">
        <v>25</v>
      </c>
      <c r="T1168" t="s">
        <v>26</v>
      </c>
    </row>
    <row r="1169" spans="1:20" x14ac:dyDescent="0.3">
      <c r="A1169" t="s">
        <v>26084</v>
      </c>
      <c r="B1169" t="s">
        <v>19</v>
      </c>
      <c r="C1169" t="s">
        <v>14989</v>
      </c>
      <c r="D1169" t="s">
        <v>20</v>
      </c>
      <c r="E1169" t="s">
        <v>21</v>
      </c>
      <c r="F1169" t="s">
        <v>22</v>
      </c>
      <c r="G1169" s="2">
        <v>46035</v>
      </c>
      <c r="H1169" s="2">
        <v>142634451282</v>
      </c>
      <c r="I1169">
        <v>46035</v>
      </c>
      <c r="J1169">
        <v>84.42</v>
      </c>
      <c r="K1169">
        <v>1.4</v>
      </c>
      <c r="L1169">
        <v>83.02</v>
      </c>
      <c r="M1169" t="s">
        <v>26085</v>
      </c>
      <c r="N1169" t="s">
        <v>23</v>
      </c>
      <c r="O1169">
        <v>84.42</v>
      </c>
      <c r="P1169" t="s">
        <v>24</v>
      </c>
      <c r="Q1169" t="s">
        <v>24</v>
      </c>
      <c r="R1169" t="s">
        <v>23818</v>
      </c>
      <c r="S1169" t="s">
        <v>25</v>
      </c>
      <c r="T1169" t="s">
        <v>26</v>
      </c>
    </row>
    <row r="1170" spans="1:20" x14ac:dyDescent="0.3">
      <c r="A1170" t="s">
        <v>26086</v>
      </c>
      <c r="B1170" t="s">
        <v>19</v>
      </c>
      <c r="C1170" t="s">
        <v>19532</v>
      </c>
      <c r="D1170" t="s">
        <v>27</v>
      </c>
      <c r="E1170" t="s">
        <v>21</v>
      </c>
      <c r="F1170" t="s">
        <v>22</v>
      </c>
      <c r="G1170" s="2">
        <v>46035</v>
      </c>
      <c r="H1170" s="2">
        <v>142634451282</v>
      </c>
      <c r="I1170">
        <v>46035</v>
      </c>
      <c r="J1170">
        <v>29.9</v>
      </c>
      <c r="K1170">
        <v>0.69</v>
      </c>
      <c r="L1170">
        <v>29.21</v>
      </c>
      <c r="M1170" t="s">
        <v>26087</v>
      </c>
      <c r="N1170" t="s">
        <v>23</v>
      </c>
      <c r="O1170">
        <v>29.9</v>
      </c>
      <c r="P1170" t="s">
        <v>24</v>
      </c>
      <c r="Q1170" t="s">
        <v>24</v>
      </c>
      <c r="R1170" t="s">
        <v>23818</v>
      </c>
      <c r="S1170" t="s">
        <v>25</v>
      </c>
      <c r="T1170" t="s">
        <v>26</v>
      </c>
    </row>
    <row r="1171" spans="1:20" x14ac:dyDescent="0.3">
      <c r="A1171" t="s">
        <v>26088</v>
      </c>
      <c r="B1171" t="s">
        <v>28</v>
      </c>
      <c r="C1171" t="s">
        <v>17765</v>
      </c>
      <c r="D1171" t="s">
        <v>27</v>
      </c>
      <c r="E1171" t="s">
        <v>21</v>
      </c>
      <c r="F1171" t="s">
        <v>22</v>
      </c>
      <c r="G1171" s="2">
        <v>46034</v>
      </c>
      <c r="H1171" s="2">
        <v>142551351634</v>
      </c>
      <c r="I1171">
        <v>46030</v>
      </c>
      <c r="J1171">
        <v>-3642.12</v>
      </c>
      <c r="K1171">
        <v>0</v>
      </c>
      <c r="L1171">
        <v>-3642.12</v>
      </c>
      <c r="M1171" t="s">
        <v>26089</v>
      </c>
      <c r="N1171" t="s">
        <v>23</v>
      </c>
      <c r="O1171">
        <v>3642.12</v>
      </c>
      <c r="P1171" t="s">
        <v>24</v>
      </c>
      <c r="Q1171" t="s">
        <v>24</v>
      </c>
      <c r="R1171" t="s">
        <v>23818</v>
      </c>
      <c r="S1171" t="s">
        <v>25</v>
      </c>
      <c r="T1171" t="s">
        <v>26</v>
      </c>
    </row>
    <row r="1172" spans="1:20" x14ac:dyDescent="0.3">
      <c r="A1172" t="s">
        <v>26090</v>
      </c>
      <c r="B1172" t="s">
        <v>19</v>
      </c>
      <c r="C1172" t="s">
        <v>14904</v>
      </c>
      <c r="D1172" t="s">
        <v>27</v>
      </c>
      <c r="E1172" t="s">
        <v>21</v>
      </c>
      <c r="F1172" t="s">
        <v>22</v>
      </c>
      <c r="G1172" s="2">
        <v>46035</v>
      </c>
      <c r="H1172" s="2">
        <v>142634451282</v>
      </c>
      <c r="I1172">
        <v>46035</v>
      </c>
      <c r="J1172">
        <v>61.11</v>
      </c>
      <c r="K1172">
        <v>1.0900000000000001</v>
      </c>
      <c r="L1172">
        <v>60.02</v>
      </c>
      <c r="M1172" t="s">
        <v>26091</v>
      </c>
      <c r="N1172" t="s">
        <v>23</v>
      </c>
      <c r="O1172">
        <v>61.11</v>
      </c>
      <c r="P1172" t="s">
        <v>24</v>
      </c>
      <c r="Q1172" t="s">
        <v>24</v>
      </c>
      <c r="R1172" t="s">
        <v>23818</v>
      </c>
      <c r="S1172" t="s">
        <v>25</v>
      </c>
      <c r="T1172" t="s">
        <v>26</v>
      </c>
    </row>
    <row r="1173" spans="1:20" x14ac:dyDescent="0.3">
      <c r="A1173" t="s">
        <v>26092</v>
      </c>
      <c r="B1173" t="s">
        <v>19</v>
      </c>
      <c r="C1173" t="s">
        <v>16238</v>
      </c>
      <c r="D1173" t="s">
        <v>20</v>
      </c>
      <c r="E1173" t="s">
        <v>21</v>
      </c>
      <c r="F1173" t="s">
        <v>22</v>
      </c>
      <c r="G1173" s="2">
        <v>46035</v>
      </c>
      <c r="H1173" s="2">
        <v>142634451282</v>
      </c>
      <c r="I1173">
        <v>46035</v>
      </c>
      <c r="J1173">
        <v>77.31</v>
      </c>
      <c r="K1173">
        <v>1.31</v>
      </c>
      <c r="L1173">
        <v>76</v>
      </c>
      <c r="M1173" t="s">
        <v>26093</v>
      </c>
      <c r="N1173" t="s">
        <v>23</v>
      </c>
      <c r="O1173">
        <v>77.31</v>
      </c>
      <c r="P1173" t="s">
        <v>24</v>
      </c>
      <c r="Q1173" t="s">
        <v>24</v>
      </c>
      <c r="R1173" t="s">
        <v>23818</v>
      </c>
      <c r="S1173" t="s">
        <v>25</v>
      </c>
      <c r="T1173" t="s">
        <v>26</v>
      </c>
    </row>
    <row r="1174" spans="1:20" x14ac:dyDescent="0.3">
      <c r="A1174" t="s">
        <v>26094</v>
      </c>
      <c r="B1174" t="s">
        <v>19</v>
      </c>
      <c r="C1174" t="s">
        <v>22838</v>
      </c>
      <c r="D1174" t="s">
        <v>20</v>
      </c>
      <c r="E1174" t="s">
        <v>21</v>
      </c>
      <c r="F1174" t="s">
        <v>22</v>
      </c>
      <c r="G1174" s="2">
        <v>46035</v>
      </c>
      <c r="H1174" s="2">
        <v>142634451282</v>
      </c>
      <c r="I1174">
        <v>46035</v>
      </c>
      <c r="J1174">
        <v>177.66</v>
      </c>
      <c r="K1174">
        <v>2.61</v>
      </c>
      <c r="L1174">
        <v>175.05</v>
      </c>
      <c r="M1174" t="s">
        <v>26095</v>
      </c>
      <c r="N1174" t="s">
        <v>23</v>
      </c>
      <c r="O1174">
        <v>177.66</v>
      </c>
      <c r="P1174" t="s">
        <v>24</v>
      </c>
      <c r="Q1174" t="s">
        <v>24</v>
      </c>
      <c r="R1174" t="s">
        <v>23818</v>
      </c>
      <c r="S1174" t="s">
        <v>25</v>
      </c>
      <c r="T1174" t="s">
        <v>26</v>
      </c>
    </row>
    <row r="1175" spans="1:20" x14ac:dyDescent="0.3">
      <c r="A1175" t="s">
        <v>26096</v>
      </c>
      <c r="B1175" t="s">
        <v>19</v>
      </c>
      <c r="C1175" t="s">
        <v>11332</v>
      </c>
      <c r="D1175" t="s">
        <v>27</v>
      </c>
      <c r="E1175" t="s">
        <v>21</v>
      </c>
      <c r="F1175" t="s">
        <v>22</v>
      </c>
      <c r="G1175" s="2">
        <v>46035</v>
      </c>
      <c r="H1175" s="2">
        <v>142634451282</v>
      </c>
      <c r="I1175">
        <v>46035</v>
      </c>
      <c r="J1175">
        <v>99.95</v>
      </c>
      <c r="K1175">
        <v>1.6</v>
      </c>
      <c r="L1175">
        <v>98.35</v>
      </c>
      <c r="M1175" t="s">
        <v>26097</v>
      </c>
      <c r="N1175" t="s">
        <v>23</v>
      </c>
      <c r="O1175">
        <v>99.95</v>
      </c>
      <c r="P1175" t="s">
        <v>24</v>
      </c>
      <c r="Q1175" t="s">
        <v>24</v>
      </c>
      <c r="R1175" t="s">
        <v>23818</v>
      </c>
      <c r="S1175" t="s">
        <v>25</v>
      </c>
      <c r="T1175" t="s">
        <v>26</v>
      </c>
    </row>
    <row r="1176" spans="1:20" x14ac:dyDescent="0.3">
      <c r="A1176" t="s">
        <v>26098</v>
      </c>
      <c r="B1176" t="s">
        <v>19</v>
      </c>
      <c r="C1176" t="s">
        <v>21071</v>
      </c>
      <c r="D1176" t="s">
        <v>27</v>
      </c>
      <c r="E1176" t="s">
        <v>21</v>
      </c>
      <c r="F1176" t="s">
        <v>22</v>
      </c>
      <c r="G1176" s="2">
        <v>46035</v>
      </c>
      <c r="H1176" s="2">
        <v>142634451282</v>
      </c>
      <c r="I1176">
        <v>46035</v>
      </c>
      <c r="J1176">
        <v>79.95</v>
      </c>
      <c r="K1176">
        <v>1.34</v>
      </c>
      <c r="L1176">
        <v>78.61</v>
      </c>
      <c r="M1176" t="s">
        <v>26099</v>
      </c>
      <c r="N1176" t="s">
        <v>23</v>
      </c>
      <c r="O1176">
        <v>79.95</v>
      </c>
      <c r="P1176" t="s">
        <v>24</v>
      </c>
      <c r="Q1176" t="s">
        <v>24</v>
      </c>
      <c r="R1176" t="s">
        <v>23818</v>
      </c>
      <c r="S1176" t="s">
        <v>25</v>
      </c>
      <c r="T1176" t="s">
        <v>26</v>
      </c>
    </row>
    <row r="1177" spans="1:20" x14ac:dyDescent="0.3">
      <c r="A1177" t="s">
        <v>26100</v>
      </c>
      <c r="B1177" t="s">
        <v>19</v>
      </c>
      <c r="C1177" t="s">
        <v>22581</v>
      </c>
      <c r="D1177" t="s">
        <v>20</v>
      </c>
      <c r="E1177" t="s">
        <v>21</v>
      </c>
      <c r="F1177" t="s">
        <v>22</v>
      </c>
      <c r="G1177" s="2">
        <v>46035</v>
      </c>
      <c r="H1177" s="2">
        <v>142634451282</v>
      </c>
      <c r="I1177">
        <v>46035</v>
      </c>
      <c r="J1177">
        <v>63.8</v>
      </c>
      <c r="K1177">
        <v>1.1299999999999999</v>
      </c>
      <c r="L1177">
        <v>62.67</v>
      </c>
      <c r="M1177" t="s">
        <v>26101</v>
      </c>
      <c r="N1177" t="s">
        <v>23</v>
      </c>
      <c r="O1177">
        <v>63.8</v>
      </c>
      <c r="P1177" t="s">
        <v>24</v>
      </c>
      <c r="Q1177" t="s">
        <v>24</v>
      </c>
      <c r="R1177" t="s">
        <v>23818</v>
      </c>
      <c r="S1177" t="s">
        <v>25</v>
      </c>
      <c r="T1177" t="s">
        <v>26</v>
      </c>
    </row>
    <row r="1178" spans="1:20" x14ac:dyDescent="0.3">
      <c r="A1178" t="s">
        <v>26102</v>
      </c>
      <c r="B1178" t="s">
        <v>19</v>
      </c>
      <c r="C1178" t="s">
        <v>14849</v>
      </c>
      <c r="D1178" t="s">
        <v>27</v>
      </c>
      <c r="E1178" t="s">
        <v>21</v>
      </c>
      <c r="F1178" t="s">
        <v>22</v>
      </c>
      <c r="G1178" s="2">
        <v>46035</v>
      </c>
      <c r="H1178" s="2">
        <v>142634451282</v>
      </c>
      <c r="I1178">
        <v>46035</v>
      </c>
      <c r="J1178">
        <v>67.95</v>
      </c>
      <c r="K1178">
        <v>1.18</v>
      </c>
      <c r="L1178">
        <v>66.77</v>
      </c>
      <c r="M1178" t="s">
        <v>26103</v>
      </c>
      <c r="N1178" t="s">
        <v>23</v>
      </c>
      <c r="O1178">
        <v>67.95</v>
      </c>
      <c r="P1178" t="s">
        <v>24</v>
      </c>
      <c r="Q1178" t="s">
        <v>24</v>
      </c>
      <c r="R1178" t="s">
        <v>23818</v>
      </c>
      <c r="S1178" t="s">
        <v>25</v>
      </c>
      <c r="T1178" t="s">
        <v>26</v>
      </c>
    </row>
    <row r="1179" spans="1:20" x14ac:dyDescent="0.3">
      <c r="A1179" t="s">
        <v>26104</v>
      </c>
      <c r="B1179" t="s">
        <v>19</v>
      </c>
      <c r="C1179" t="s">
        <v>14958</v>
      </c>
      <c r="D1179" t="s">
        <v>27</v>
      </c>
      <c r="E1179" t="s">
        <v>21</v>
      </c>
      <c r="F1179" t="s">
        <v>22</v>
      </c>
      <c r="G1179" s="2">
        <v>46035</v>
      </c>
      <c r="H1179" s="2">
        <v>142634451282</v>
      </c>
      <c r="I1179">
        <v>46035</v>
      </c>
      <c r="J1179">
        <v>31.9</v>
      </c>
      <c r="K1179">
        <v>0.71</v>
      </c>
      <c r="L1179">
        <v>31.19</v>
      </c>
      <c r="M1179" t="s">
        <v>26105</v>
      </c>
      <c r="N1179" t="s">
        <v>23</v>
      </c>
      <c r="O1179">
        <v>31.9</v>
      </c>
      <c r="P1179" t="s">
        <v>24</v>
      </c>
      <c r="Q1179" t="s">
        <v>24</v>
      </c>
      <c r="R1179" t="s">
        <v>23818</v>
      </c>
      <c r="S1179" t="s">
        <v>25</v>
      </c>
      <c r="T1179" t="s">
        <v>26</v>
      </c>
    </row>
    <row r="1180" spans="1:20" x14ac:dyDescent="0.3">
      <c r="A1180" t="s">
        <v>26106</v>
      </c>
      <c r="B1180" t="s">
        <v>19</v>
      </c>
      <c r="C1180" t="s">
        <v>13730</v>
      </c>
      <c r="D1180" t="s">
        <v>27</v>
      </c>
      <c r="E1180" t="s">
        <v>21</v>
      </c>
      <c r="F1180" t="s">
        <v>22</v>
      </c>
      <c r="G1180" s="2">
        <v>46035</v>
      </c>
      <c r="H1180" s="2">
        <v>142634451282</v>
      </c>
      <c r="I1180">
        <v>46035</v>
      </c>
      <c r="J1180">
        <v>49.9</v>
      </c>
      <c r="K1180">
        <v>0.95</v>
      </c>
      <c r="L1180">
        <v>48.95</v>
      </c>
      <c r="M1180" t="s">
        <v>26107</v>
      </c>
      <c r="N1180" t="s">
        <v>23</v>
      </c>
      <c r="O1180">
        <v>49.9</v>
      </c>
      <c r="P1180" t="s">
        <v>24</v>
      </c>
      <c r="Q1180" t="s">
        <v>24</v>
      </c>
      <c r="R1180" t="s">
        <v>23818</v>
      </c>
      <c r="S1180" t="s">
        <v>25</v>
      </c>
      <c r="T1180" t="s">
        <v>26</v>
      </c>
    </row>
    <row r="1181" spans="1:20" x14ac:dyDescent="0.3">
      <c r="A1181" t="s">
        <v>26108</v>
      </c>
      <c r="B1181" t="s">
        <v>19</v>
      </c>
      <c r="C1181" t="s">
        <v>16109</v>
      </c>
      <c r="D1181" t="s">
        <v>20</v>
      </c>
      <c r="E1181" t="s">
        <v>21</v>
      </c>
      <c r="F1181" t="s">
        <v>22</v>
      </c>
      <c r="G1181" s="2">
        <v>46035</v>
      </c>
      <c r="H1181" s="2">
        <v>142634451282</v>
      </c>
      <c r="I1181">
        <v>46035</v>
      </c>
      <c r="J1181">
        <v>37.9</v>
      </c>
      <c r="K1181">
        <v>0.79</v>
      </c>
      <c r="L1181">
        <v>37.11</v>
      </c>
      <c r="M1181" t="s">
        <v>26109</v>
      </c>
      <c r="N1181" t="s">
        <v>23</v>
      </c>
      <c r="O1181">
        <v>37.9</v>
      </c>
      <c r="P1181" t="s">
        <v>24</v>
      </c>
      <c r="Q1181" t="s">
        <v>24</v>
      </c>
      <c r="R1181" t="s">
        <v>23818</v>
      </c>
      <c r="S1181" t="s">
        <v>25</v>
      </c>
      <c r="T1181" t="s">
        <v>26</v>
      </c>
    </row>
    <row r="1182" spans="1:20" x14ac:dyDescent="0.3">
      <c r="A1182" t="s">
        <v>26110</v>
      </c>
      <c r="B1182" t="s">
        <v>19</v>
      </c>
      <c r="C1182" t="s">
        <v>22323</v>
      </c>
      <c r="D1182" t="s">
        <v>20</v>
      </c>
      <c r="E1182" t="s">
        <v>21</v>
      </c>
      <c r="F1182" t="s">
        <v>22</v>
      </c>
      <c r="G1182" s="2">
        <v>46035</v>
      </c>
      <c r="H1182" s="2">
        <v>142634451282</v>
      </c>
      <c r="I1182">
        <v>46035</v>
      </c>
      <c r="J1182">
        <v>49.9</v>
      </c>
      <c r="K1182">
        <v>0.95</v>
      </c>
      <c r="L1182">
        <v>48.95</v>
      </c>
      <c r="M1182" t="s">
        <v>26111</v>
      </c>
      <c r="N1182" t="s">
        <v>23</v>
      </c>
      <c r="O1182">
        <v>49.9</v>
      </c>
      <c r="P1182" t="s">
        <v>24</v>
      </c>
      <c r="Q1182" t="s">
        <v>24</v>
      </c>
      <c r="R1182" t="s">
        <v>23818</v>
      </c>
      <c r="S1182" t="s">
        <v>25</v>
      </c>
      <c r="T1182" t="s">
        <v>26</v>
      </c>
    </row>
    <row r="1183" spans="1:20" x14ac:dyDescent="0.3">
      <c r="A1183" t="s">
        <v>26112</v>
      </c>
      <c r="B1183" t="s">
        <v>19</v>
      </c>
      <c r="C1183" t="s">
        <v>15119</v>
      </c>
      <c r="D1183" t="s">
        <v>20</v>
      </c>
      <c r="E1183" t="s">
        <v>21</v>
      </c>
      <c r="F1183" t="s">
        <v>22</v>
      </c>
      <c r="G1183" s="2">
        <v>46035</v>
      </c>
      <c r="H1183" s="2">
        <v>142634451282</v>
      </c>
      <c r="I1183">
        <v>46035</v>
      </c>
      <c r="J1183">
        <v>59.85</v>
      </c>
      <c r="K1183">
        <v>1.08</v>
      </c>
      <c r="L1183">
        <v>58.77</v>
      </c>
      <c r="M1183" t="s">
        <v>26113</v>
      </c>
      <c r="N1183" t="s">
        <v>23</v>
      </c>
      <c r="O1183">
        <v>59.85</v>
      </c>
      <c r="P1183" t="s">
        <v>24</v>
      </c>
      <c r="Q1183" t="s">
        <v>24</v>
      </c>
      <c r="R1183" t="s">
        <v>23818</v>
      </c>
      <c r="S1183" t="s">
        <v>25</v>
      </c>
      <c r="T1183" t="s">
        <v>26</v>
      </c>
    </row>
    <row r="1184" spans="1:20" x14ac:dyDescent="0.3">
      <c r="A1184" t="s">
        <v>26114</v>
      </c>
      <c r="B1184" t="s">
        <v>19</v>
      </c>
      <c r="C1184" t="s">
        <v>11840</v>
      </c>
      <c r="D1184" t="s">
        <v>20</v>
      </c>
      <c r="E1184" t="s">
        <v>21</v>
      </c>
      <c r="F1184" t="s">
        <v>22</v>
      </c>
      <c r="G1184" s="2">
        <v>46035</v>
      </c>
      <c r="H1184" s="2">
        <v>142634451282</v>
      </c>
      <c r="I1184">
        <v>46035</v>
      </c>
      <c r="J1184">
        <v>49.86</v>
      </c>
      <c r="K1184">
        <v>0.95</v>
      </c>
      <c r="L1184">
        <v>48.91</v>
      </c>
      <c r="M1184" t="s">
        <v>26115</v>
      </c>
      <c r="N1184" t="s">
        <v>23</v>
      </c>
      <c r="O1184">
        <v>49.86</v>
      </c>
      <c r="P1184" t="s">
        <v>24</v>
      </c>
      <c r="Q1184" t="s">
        <v>24</v>
      </c>
      <c r="R1184" t="s">
        <v>23818</v>
      </c>
      <c r="S1184" t="s">
        <v>25</v>
      </c>
      <c r="T1184" t="s">
        <v>26</v>
      </c>
    </row>
    <row r="1185" spans="1:20" x14ac:dyDescent="0.3">
      <c r="A1185" t="s">
        <v>26116</v>
      </c>
      <c r="B1185" t="s">
        <v>28</v>
      </c>
      <c r="C1185" t="s">
        <v>19356</v>
      </c>
      <c r="D1185" t="s">
        <v>27</v>
      </c>
      <c r="E1185" t="s">
        <v>21</v>
      </c>
      <c r="F1185" t="s">
        <v>22</v>
      </c>
      <c r="G1185" s="2">
        <v>46034</v>
      </c>
      <c r="H1185" s="2">
        <v>142551351634</v>
      </c>
      <c r="I1185">
        <v>46030</v>
      </c>
      <c r="J1185">
        <v>-19.95</v>
      </c>
      <c r="K1185">
        <v>0</v>
      </c>
      <c r="L1185">
        <v>-19.95</v>
      </c>
      <c r="M1185" t="s">
        <v>26117</v>
      </c>
      <c r="N1185" t="s">
        <v>23</v>
      </c>
      <c r="O1185">
        <v>19.95</v>
      </c>
      <c r="P1185" t="s">
        <v>24</v>
      </c>
      <c r="Q1185" t="s">
        <v>24</v>
      </c>
      <c r="R1185" t="s">
        <v>23818</v>
      </c>
      <c r="S1185" t="s">
        <v>25</v>
      </c>
      <c r="T1185" t="s">
        <v>26</v>
      </c>
    </row>
    <row r="1186" spans="1:20" x14ac:dyDescent="0.3">
      <c r="A1186" t="s">
        <v>26118</v>
      </c>
      <c r="B1186" t="s">
        <v>19</v>
      </c>
      <c r="C1186" t="s">
        <v>13183</v>
      </c>
      <c r="D1186" t="s">
        <v>20</v>
      </c>
      <c r="E1186" t="s">
        <v>21</v>
      </c>
      <c r="F1186" t="s">
        <v>22</v>
      </c>
      <c r="G1186" s="2">
        <v>46035</v>
      </c>
      <c r="H1186" s="2">
        <v>142634451282</v>
      </c>
      <c r="I1186">
        <v>46035</v>
      </c>
      <c r="J1186">
        <v>72.77</v>
      </c>
      <c r="K1186">
        <v>1.25</v>
      </c>
      <c r="L1186">
        <v>71.52</v>
      </c>
      <c r="M1186" t="s">
        <v>26119</v>
      </c>
      <c r="N1186" t="s">
        <v>23</v>
      </c>
      <c r="O1186">
        <v>72.77</v>
      </c>
      <c r="P1186" t="s">
        <v>24</v>
      </c>
      <c r="Q1186" t="s">
        <v>24</v>
      </c>
      <c r="R1186" t="s">
        <v>23818</v>
      </c>
      <c r="S1186" t="s">
        <v>25</v>
      </c>
      <c r="T1186" t="s">
        <v>26</v>
      </c>
    </row>
    <row r="1187" spans="1:20" x14ac:dyDescent="0.3">
      <c r="A1187" t="s">
        <v>26120</v>
      </c>
      <c r="B1187" t="s">
        <v>19</v>
      </c>
      <c r="C1187" t="s">
        <v>15556</v>
      </c>
      <c r="D1187" t="s">
        <v>20</v>
      </c>
      <c r="E1187" t="s">
        <v>21</v>
      </c>
      <c r="F1187" t="s">
        <v>22</v>
      </c>
      <c r="G1187" s="2">
        <v>46035</v>
      </c>
      <c r="H1187" s="2">
        <v>142634451282</v>
      </c>
      <c r="I1187">
        <v>46035</v>
      </c>
      <c r="J1187">
        <v>44.9</v>
      </c>
      <c r="K1187">
        <v>0.88</v>
      </c>
      <c r="L1187">
        <v>44.02</v>
      </c>
      <c r="M1187" t="s">
        <v>26121</v>
      </c>
      <c r="N1187" t="s">
        <v>23</v>
      </c>
      <c r="O1187">
        <v>44.9</v>
      </c>
      <c r="P1187" t="s">
        <v>24</v>
      </c>
      <c r="Q1187" t="s">
        <v>24</v>
      </c>
      <c r="R1187" t="s">
        <v>23818</v>
      </c>
      <c r="S1187" t="s">
        <v>25</v>
      </c>
      <c r="T1187" t="s">
        <v>26</v>
      </c>
    </row>
    <row r="1188" spans="1:20" x14ac:dyDescent="0.3">
      <c r="A1188" t="s">
        <v>26122</v>
      </c>
      <c r="B1188" t="s">
        <v>19</v>
      </c>
      <c r="C1188" t="s">
        <v>20696</v>
      </c>
      <c r="D1188" t="s">
        <v>20</v>
      </c>
      <c r="E1188" t="s">
        <v>21</v>
      </c>
      <c r="F1188" t="s">
        <v>22</v>
      </c>
      <c r="G1188" s="2">
        <v>46035</v>
      </c>
      <c r="H1188" s="2">
        <v>142634451282</v>
      </c>
      <c r="I1188">
        <v>46035</v>
      </c>
      <c r="J1188">
        <v>256.37</v>
      </c>
      <c r="K1188">
        <v>3.63</v>
      </c>
      <c r="L1188">
        <v>252.74</v>
      </c>
      <c r="M1188" t="s">
        <v>26123</v>
      </c>
      <c r="N1188" t="s">
        <v>23</v>
      </c>
      <c r="O1188">
        <v>256.37</v>
      </c>
      <c r="P1188" t="s">
        <v>24</v>
      </c>
      <c r="Q1188" t="s">
        <v>24</v>
      </c>
      <c r="R1188" t="s">
        <v>23818</v>
      </c>
      <c r="S1188" t="s">
        <v>25</v>
      </c>
      <c r="T1188" t="s">
        <v>26</v>
      </c>
    </row>
    <row r="1189" spans="1:20" x14ac:dyDescent="0.3">
      <c r="A1189" t="s">
        <v>26124</v>
      </c>
      <c r="B1189" t="s">
        <v>19</v>
      </c>
      <c r="C1189" t="s">
        <v>15766</v>
      </c>
      <c r="D1189" t="s">
        <v>27</v>
      </c>
      <c r="E1189" t="s">
        <v>21</v>
      </c>
      <c r="F1189" t="s">
        <v>22</v>
      </c>
      <c r="G1189" s="2">
        <v>46035</v>
      </c>
      <c r="H1189" s="2">
        <v>142634451282</v>
      </c>
      <c r="I1189">
        <v>46035</v>
      </c>
      <c r="J1189">
        <v>49.9</v>
      </c>
      <c r="K1189">
        <v>0.95</v>
      </c>
      <c r="L1189">
        <v>48.95</v>
      </c>
      <c r="M1189" t="s">
        <v>26125</v>
      </c>
      <c r="N1189" t="s">
        <v>23</v>
      </c>
      <c r="O1189">
        <v>49.9</v>
      </c>
      <c r="P1189" t="s">
        <v>24</v>
      </c>
      <c r="Q1189" t="s">
        <v>24</v>
      </c>
      <c r="R1189" t="s">
        <v>23818</v>
      </c>
      <c r="S1189" t="s">
        <v>25</v>
      </c>
      <c r="T1189" t="s">
        <v>26</v>
      </c>
    </row>
    <row r="1190" spans="1:20" x14ac:dyDescent="0.3">
      <c r="A1190" t="s">
        <v>26126</v>
      </c>
      <c r="B1190" t="s">
        <v>19</v>
      </c>
      <c r="C1190" t="s">
        <v>9604</v>
      </c>
      <c r="D1190" t="s">
        <v>20</v>
      </c>
      <c r="E1190" t="s">
        <v>21</v>
      </c>
      <c r="F1190" t="s">
        <v>22</v>
      </c>
      <c r="G1190" s="2">
        <v>46035</v>
      </c>
      <c r="H1190" s="2">
        <v>142634451282</v>
      </c>
      <c r="I1190">
        <v>46035</v>
      </c>
      <c r="J1190">
        <v>126.9</v>
      </c>
      <c r="K1190">
        <v>1.95</v>
      </c>
      <c r="L1190">
        <v>124.95</v>
      </c>
      <c r="M1190" t="s">
        <v>26127</v>
      </c>
      <c r="N1190" t="s">
        <v>23</v>
      </c>
      <c r="O1190">
        <v>126.9</v>
      </c>
      <c r="P1190" t="s">
        <v>24</v>
      </c>
      <c r="Q1190" t="s">
        <v>24</v>
      </c>
      <c r="R1190" t="s">
        <v>23818</v>
      </c>
      <c r="S1190" t="s">
        <v>25</v>
      </c>
      <c r="T1190" t="s">
        <v>26</v>
      </c>
    </row>
    <row r="1191" spans="1:20" x14ac:dyDescent="0.3">
      <c r="A1191" t="s">
        <v>26128</v>
      </c>
      <c r="B1191" t="s">
        <v>19</v>
      </c>
      <c r="C1191" t="s">
        <v>22419</v>
      </c>
      <c r="D1191" t="s">
        <v>27</v>
      </c>
      <c r="E1191" t="s">
        <v>21</v>
      </c>
      <c r="F1191" t="s">
        <v>22</v>
      </c>
      <c r="G1191" s="2">
        <v>46035</v>
      </c>
      <c r="H1191" s="2">
        <v>142634451282</v>
      </c>
      <c r="I1191">
        <v>46035</v>
      </c>
      <c r="J1191">
        <v>77.31</v>
      </c>
      <c r="K1191">
        <v>1.31</v>
      </c>
      <c r="L1191">
        <v>76</v>
      </c>
      <c r="M1191" t="s">
        <v>26129</v>
      </c>
      <c r="N1191" t="s">
        <v>23</v>
      </c>
      <c r="O1191">
        <v>77.31</v>
      </c>
      <c r="P1191" t="s">
        <v>24</v>
      </c>
      <c r="Q1191" t="s">
        <v>24</v>
      </c>
      <c r="R1191" t="s">
        <v>23818</v>
      </c>
      <c r="S1191" t="s">
        <v>25</v>
      </c>
      <c r="T1191" t="s">
        <v>26</v>
      </c>
    </row>
    <row r="1192" spans="1:20" x14ac:dyDescent="0.3">
      <c r="A1192" t="s">
        <v>26130</v>
      </c>
      <c r="B1192" t="s">
        <v>28</v>
      </c>
      <c r="C1192" t="s">
        <v>507</v>
      </c>
      <c r="D1192" t="s">
        <v>27</v>
      </c>
      <c r="E1192" t="s">
        <v>21</v>
      </c>
      <c r="F1192" t="s">
        <v>22</v>
      </c>
      <c r="G1192" s="2">
        <v>46034</v>
      </c>
      <c r="H1192" s="2">
        <v>142551351634</v>
      </c>
      <c r="I1192">
        <v>46030</v>
      </c>
      <c r="J1192">
        <v>-26.95</v>
      </c>
      <c r="K1192">
        <v>0</v>
      </c>
      <c r="L1192">
        <v>-26.95</v>
      </c>
      <c r="M1192" t="s">
        <v>508</v>
      </c>
      <c r="N1192" t="s">
        <v>23</v>
      </c>
      <c r="O1192">
        <v>26.95</v>
      </c>
      <c r="P1192" t="s">
        <v>24</v>
      </c>
      <c r="Q1192" t="s">
        <v>24</v>
      </c>
      <c r="R1192" t="s">
        <v>23818</v>
      </c>
      <c r="S1192" t="s">
        <v>25</v>
      </c>
      <c r="T1192" t="s">
        <v>26</v>
      </c>
    </row>
    <row r="1193" spans="1:20" x14ac:dyDescent="0.3">
      <c r="A1193" t="s">
        <v>26131</v>
      </c>
      <c r="B1193" t="s">
        <v>28</v>
      </c>
      <c r="C1193" t="s">
        <v>557</v>
      </c>
      <c r="D1193" t="s">
        <v>27</v>
      </c>
      <c r="E1193" t="s">
        <v>21</v>
      </c>
      <c r="F1193" t="s">
        <v>22</v>
      </c>
      <c r="G1193" s="2">
        <v>46034</v>
      </c>
      <c r="H1193" s="2">
        <v>142551351634</v>
      </c>
      <c r="I1193">
        <v>46030</v>
      </c>
      <c r="J1193">
        <v>-179.64</v>
      </c>
      <c r="K1193">
        <v>0</v>
      </c>
      <c r="L1193">
        <v>-179.64</v>
      </c>
      <c r="M1193" t="s">
        <v>558</v>
      </c>
      <c r="N1193" t="s">
        <v>23</v>
      </c>
      <c r="O1193">
        <v>179.64</v>
      </c>
      <c r="P1193" t="s">
        <v>24</v>
      </c>
      <c r="Q1193" t="s">
        <v>24</v>
      </c>
      <c r="R1193" t="s">
        <v>23818</v>
      </c>
      <c r="S1193" t="s">
        <v>25</v>
      </c>
      <c r="T1193" t="s">
        <v>26</v>
      </c>
    </row>
    <row r="1194" spans="1:20" x14ac:dyDescent="0.3">
      <c r="A1194" t="s">
        <v>26132</v>
      </c>
      <c r="B1194" t="s">
        <v>19</v>
      </c>
      <c r="C1194" t="s">
        <v>19039</v>
      </c>
      <c r="D1194" t="s">
        <v>29</v>
      </c>
      <c r="E1194" t="s">
        <v>21</v>
      </c>
      <c r="F1194" t="s">
        <v>22</v>
      </c>
      <c r="G1194" s="2">
        <v>46035</v>
      </c>
      <c r="H1194" s="2">
        <v>142634451282</v>
      </c>
      <c r="I1194">
        <v>46035</v>
      </c>
      <c r="J1194">
        <v>79.900000000000006</v>
      </c>
      <c r="K1194">
        <v>1.45</v>
      </c>
      <c r="L1194">
        <v>78.45</v>
      </c>
      <c r="M1194" t="s">
        <v>26133</v>
      </c>
      <c r="N1194" t="s">
        <v>32</v>
      </c>
      <c r="O1194">
        <v>79.900000000000006</v>
      </c>
      <c r="P1194" t="s">
        <v>24</v>
      </c>
      <c r="Q1194" t="s">
        <v>24</v>
      </c>
      <c r="R1194" t="s">
        <v>23818</v>
      </c>
      <c r="S1194" t="s">
        <v>25</v>
      </c>
      <c r="T1194" t="s">
        <v>26</v>
      </c>
    </row>
    <row r="1195" spans="1:20" x14ac:dyDescent="0.3">
      <c r="A1195" t="s">
        <v>26134</v>
      </c>
      <c r="B1195" t="s">
        <v>19</v>
      </c>
      <c r="C1195" t="s">
        <v>13680</v>
      </c>
      <c r="D1195" t="s">
        <v>29</v>
      </c>
      <c r="E1195" t="s">
        <v>21</v>
      </c>
      <c r="F1195" t="s">
        <v>22</v>
      </c>
      <c r="G1195" s="2">
        <v>46035</v>
      </c>
      <c r="H1195" s="2">
        <v>142634451282</v>
      </c>
      <c r="I1195">
        <v>46035</v>
      </c>
      <c r="J1195">
        <v>29.9</v>
      </c>
      <c r="K1195">
        <v>1.84</v>
      </c>
      <c r="L1195">
        <v>28.06</v>
      </c>
      <c r="M1195" t="s">
        <v>26135</v>
      </c>
      <c r="N1195" t="s">
        <v>30</v>
      </c>
      <c r="O1195">
        <v>29.9</v>
      </c>
      <c r="P1195" t="s">
        <v>24</v>
      </c>
      <c r="Q1195" t="s">
        <v>24</v>
      </c>
      <c r="R1195" t="s">
        <v>23818</v>
      </c>
      <c r="S1195" t="s">
        <v>25</v>
      </c>
      <c r="T1195" t="s">
        <v>26</v>
      </c>
    </row>
    <row r="1196" spans="1:20" x14ac:dyDescent="0.3">
      <c r="A1196" t="s">
        <v>26136</v>
      </c>
      <c r="B1196" t="s">
        <v>19</v>
      </c>
      <c r="C1196" t="s">
        <v>21477</v>
      </c>
      <c r="D1196" t="s">
        <v>27</v>
      </c>
      <c r="E1196" t="s">
        <v>21</v>
      </c>
      <c r="F1196" t="s">
        <v>22</v>
      </c>
      <c r="G1196" s="2">
        <v>46035</v>
      </c>
      <c r="H1196" s="2">
        <v>142634451282</v>
      </c>
      <c r="I1196">
        <v>46035</v>
      </c>
      <c r="J1196">
        <v>59.9</v>
      </c>
      <c r="K1196">
        <v>1.08</v>
      </c>
      <c r="L1196">
        <v>58.82</v>
      </c>
      <c r="M1196" t="s">
        <v>26137</v>
      </c>
      <c r="N1196" t="s">
        <v>23</v>
      </c>
      <c r="O1196">
        <v>59.9</v>
      </c>
      <c r="P1196" t="s">
        <v>24</v>
      </c>
      <c r="Q1196" t="s">
        <v>24</v>
      </c>
      <c r="R1196" t="s">
        <v>23818</v>
      </c>
      <c r="S1196" t="s">
        <v>25</v>
      </c>
      <c r="T1196" t="s">
        <v>26</v>
      </c>
    </row>
    <row r="1197" spans="1:20" x14ac:dyDescent="0.3">
      <c r="A1197" t="s">
        <v>26138</v>
      </c>
      <c r="B1197" t="s">
        <v>19</v>
      </c>
      <c r="C1197" t="s">
        <v>20611</v>
      </c>
      <c r="D1197" t="s">
        <v>27</v>
      </c>
      <c r="E1197" t="s">
        <v>21</v>
      </c>
      <c r="F1197" t="s">
        <v>22</v>
      </c>
      <c r="G1197" s="2">
        <v>46035</v>
      </c>
      <c r="H1197" s="2">
        <v>142634451282</v>
      </c>
      <c r="I1197">
        <v>46035</v>
      </c>
      <c r="J1197">
        <v>159.94999999999999</v>
      </c>
      <c r="K1197">
        <v>2.38</v>
      </c>
      <c r="L1197">
        <v>157.57</v>
      </c>
      <c r="M1197" t="s">
        <v>26139</v>
      </c>
      <c r="N1197" t="s">
        <v>23</v>
      </c>
      <c r="O1197">
        <v>159.94999999999999</v>
      </c>
      <c r="P1197" t="s">
        <v>24</v>
      </c>
      <c r="Q1197" t="s">
        <v>24</v>
      </c>
      <c r="R1197" t="s">
        <v>23818</v>
      </c>
      <c r="S1197" t="s">
        <v>25</v>
      </c>
      <c r="T1197" t="s">
        <v>26</v>
      </c>
    </row>
    <row r="1198" spans="1:20" x14ac:dyDescent="0.3">
      <c r="A1198" t="s">
        <v>26140</v>
      </c>
      <c r="B1198" t="s">
        <v>19</v>
      </c>
      <c r="C1198" t="s">
        <v>15501</v>
      </c>
      <c r="D1198" t="s">
        <v>27</v>
      </c>
      <c r="E1198" t="s">
        <v>21</v>
      </c>
      <c r="F1198" t="s">
        <v>22</v>
      </c>
      <c r="G1198" s="2">
        <v>46035</v>
      </c>
      <c r="H1198" s="2">
        <v>142634451282</v>
      </c>
      <c r="I1198">
        <v>46035</v>
      </c>
      <c r="J1198">
        <v>229.9</v>
      </c>
      <c r="K1198">
        <v>3.29</v>
      </c>
      <c r="L1198">
        <v>226.61</v>
      </c>
      <c r="M1198" t="s">
        <v>26141</v>
      </c>
      <c r="N1198" t="s">
        <v>23</v>
      </c>
      <c r="O1198">
        <v>229.9</v>
      </c>
      <c r="P1198" t="s">
        <v>24</v>
      </c>
      <c r="Q1198" t="s">
        <v>24</v>
      </c>
      <c r="R1198" t="s">
        <v>23818</v>
      </c>
      <c r="S1198" t="s">
        <v>25</v>
      </c>
      <c r="T1198" t="s">
        <v>26</v>
      </c>
    </row>
    <row r="1199" spans="1:20" x14ac:dyDescent="0.3">
      <c r="A1199" t="s">
        <v>26142</v>
      </c>
      <c r="B1199" t="s">
        <v>19</v>
      </c>
      <c r="C1199" t="s">
        <v>19172</v>
      </c>
      <c r="D1199" t="s">
        <v>27</v>
      </c>
      <c r="E1199" t="s">
        <v>21</v>
      </c>
      <c r="F1199" t="s">
        <v>22</v>
      </c>
      <c r="G1199" s="2">
        <v>46035</v>
      </c>
      <c r="H1199" s="2">
        <v>142634451282</v>
      </c>
      <c r="I1199">
        <v>46035</v>
      </c>
      <c r="J1199">
        <v>84.95</v>
      </c>
      <c r="K1199">
        <v>1.4</v>
      </c>
      <c r="L1199">
        <v>83.55</v>
      </c>
      <c r="M1199" t="s">
        <v>26143</v>
      </c>
      <c r="N1199" t="s">
        <v>23</v>
      </c>
      <c r="O1199">
        <v>84.95</v>
      </c>
      <c r="P1199" t="s">
        <v>24</v>
      </c>
      <c r="Q1199" t="s">
        <v>24</v>
      </c>
      <c r="R1199" t="s">
        <v>23818</v>
      </c>
      <c r="S1199" t="s">
        <v>25</v>
      </c>
      <c r="T1199" t="s">
        <v>26</v>
      </c>
    </row>
    <row r="1200" spans="1:20" x14ac:dyDescent="0.3">
      <c r="A1200" t="s">
        <v>26144</v>
      </c>
      <c r="B1200" t="s">
        <v>19</v>
      </c>
      <c r="C1200" t="s">
        <v>17500</v>
      </c>
      <c r="D1200" t="s">
        <v>27</v>
      </c>
      <c r="E1200" t="s">
        <v>21</v>
      </c>
      <c r="F1200" t="s">
        <v>22</v>
      </c>
      <c r="G1200" s="2">
        <v>46035</v>
      </c>
      <c r="H1200" s="2">
        <v>142634451282</v>
      </c>
      <c r="I1200">
        <v>46035</v>
      </c>
      <c r="J1200">
        <v>65.900000000000006</v>
      </c>
      <c r="K1200">
        <v>1.1599999999999999</v>
      </c>
      <c r="L1200">
        <v>64.739999999999995</v>
      </c>
      <c r="M1200" t="s">
        <v>26145</v>
      </c>
      <c r="N1200" t="s">
        <v>23</v>
      </c>
      <c r="O1200">
        <v>65.900000000000006</v>
      </c>
      <c r="P1200" t="s">
        <v>24</v>
      </c>
      <c r="Q1200" t="s">
        <v>24</v>
      </c>
      <c r="R1200" t="s">
        <v>23818</v>
      </c>
      <c r="S1200" t="s">
        <v>25</v>
      </c>
      <c r="T1200" t="s">
        <v>26</v>
      </c>
    </row>
    <row r="1201" spans="1:20" x14ac:dyDescent="0.3">
      <c r="A1201" t="s">
        <v>26146</v>
      </c>
      <c r="B1201" t="s">
        <v>19</v>
      </c>
      <c r="C1201" t="s">
        <v>20664</v>
      </c>
      <c r="D1201" t="s">
        <v>27</v>
      </c>
      <c r="E1201" t="s">
        <v>21</v>
      </c>
      <c r="F1201" t="s">
        <v>22</v>
      </c>
      <c r="G1201" s="2">
        <v>46035</v>
      </c>
      <c r="H1201" s="2">
        <v>142634451282</v>
      </c>
      <c r="I1201">
        <v>46035</v>
      </c>
      <c r="J1201">
        <v>48.42</v>
      </c>
      <c r="K1201">
        <v>0.93</v>
      </c>
      <c r="L1201">
        <v>47.49</v>
      </c>
      <c r="M1201" t="s">
        <v>26147</v>
      </c>
      <c r="N1201" t="s">
        <v>23</v>
      </c>
      <c r="O1201">
        <v>48.42</v>
      </c>
      <c r="P1201" t="s">
        <v>24</v>
      </c>
      <c r="Q1201" t="s">
        <v>24</v>
      </c>
      <c r="R1201" t="s">
        <v>23818</v>
      </c>
      <c r="S1201" t="s">
        <v>25</v>
      </c>
      <c r="T1201" t="s">
        <v>26</v>
      </c>
    </row>
    <row r="1202" spans="1:20" x14ac:dyDescent="0.3">
      <c r="A1202" t="s">
        <v>26148</v>
      </c>
      <c r="B1202" t="s">
        <v>19</v>
      </c>
      <c r="C1202" t="s">
        <v>22651</v>
      </c>
      <c r="D1202" t="s">
        <v>27</v>
      </c>
      <c r="E1202" t="s">
        <v>21</v>
      </c>
      <c r="F1202" t="s">
        <v>22</v>
      </c>
      <c r="G1202" s="2">
        <v>46035</v>
      </c>
      <c r="H1202" s="2">
        <v>142634451282</v>
      </c>
      <c r="I1202">
        <v>46035</v>
      </c>
      <c r="J1202">
        <v>68.849999999999994</v>
      </c>
      <c r="K1202">
        <v>1.2</v>
      </c>
      <c r="L1202">
        <v>67.650000000000006</v>
      </c>
      <c r="M1202" t="s">
        <v>26149</v>
      </c>
      <c r="N1202" t="s">
        <v>23</v>
      </c>
      <c r="O1202">
        <v>68.849999999999994</v>
      </c>
      <c r="P1202" t="s">
        <v>24</v>
      </c>
      <c r="Q1202" t="s">
        <v>24</v>
      </c>
      <c r="R1202" t="s">
        <v>23818</v>
      </c>
      <c r="S1202" t="s">
        <v>25</v>
      </c>
      <c r="T1202" t="s">
        <v>26</v>
      </c>
    </row>
    <row r="1203" spans="1:20" x14ac:dyDescent="0.3">
      <c r="A1203" t="s">
        <v>26150</v>
      </c>
      <c r="B1203" t="s">
        <v>19</v>
      </c>
      <c r="C1203" t="s">
        <v>13319</v>
      </c>
      <c r="D1203" t="s">
        <v>27</v>
      </c>
      <c r="E1203" t="s">
        <v>21</v>
      </c>
      <c r="F1203" t="s">
        <v>22</v>
      </c>
      <c r="G1203" s="2">
        <v>46035</v>
      </c>
      <c r="H1203" s="2">
        <v>142634451282</v>
      </c>
      <c r="I1203">
        <v>46035</v>
      </c>
      <c r="J1203">
        <v>79.900000000000006</v>
      </c>
      <c r="K1203">
        <v>1.34</v>
      </c>
      <c r="L1203">
        <v>78.56</v>
      </c>
      <c r="M1203" t="s">
        <v>26151</v>
      </c>
      <c r="N1203" t="s">
        <v>23</v>
      </c>
      <c r="O1203">
        <v>79.900000000000006</v>
      </c>
      <c r="P1203" t="s">
        <v>24</v>
      </c>
      <c r="Q1203" t="s">
        <v>24</v>
      </c>
      <c r="R1203" t="s">
        <v>23818</v>
      </c>
      <c r="S1203" t="s">
        <v>25</v>
      </c>
      <c r="T1203" t="s">
        <v>26</v>
      </c>
    </row>
    <row r="1204" spans="1:20" x14ac:dyDescent="0.3">
      <c r="A1204" t="s">
        <v>26152</v>
      </c>
      <c r="B1204" t="s">
        <v>19</v>
      </c>
      <c r="C1204" t="s">
        <v>9997</v>
      </c>
      <c r="D1204" t="s">
        <v>20</v>
      </c>
      <c r="E1204" t="s">
        <v>21</v>
      </c>
      <c r="F1204" t="s">
        <v>22</v>
      </c>
      <c r="G1204" s="2">
        <v>46035</v>
      </c>
      <c r="H1204" s="2">
        <v>142634451282</v>
      </c>
      <c r="I1204">
        <v>46035</v>
      </c>
      <c r="J1204">
        <v>67.95</v>
      </c>
      <c r="K1204">
        <v>1.18</v>
      </c>
      <c r="L1204">
        <v>66.77</v>
      </c>
      <c r="M1204" t="s">
        <v>26153</v>
      </c>
      <c r="N1204" t="s">
        <v>23</v>
      </c>
      <c r="O1204">
        <v>67.95</v>
      </c>
      <c r="P1204" t="s">
        <v>24</v>
      </c>
      <c r="Q1204" t="s">
        <v>24</v>
      </c>
      <c r="R1204" t="s">
        <v>23818</v>
      </c>
      <c r="S1204" t="s">
        <v>25</v>
      </c>
      <c r="T1204" t="s">
        <v>26</v>
      </c>
    </row>
    <row r="1205" spans="1:20" x14ac:dyDescent="0.3">
      <c r="A1205" t="s">
        <v>26154</v>
      </c>
      <c r="B1205" t="s">
        <v>19</v>
      </c>
      <c r="C1205" t="s">
        <v>19663</v>
      </c>
      <c r="D1205" t="s">
        <v>27</v>
      </c>
      <c r="E1205" t="s">
        <v>21</v>
      </c>
      <c r="F1205" t="s">
        <v>22</v>
      </c>
      <c r="G1205" s="2">
        <v>46035</v>
      </c>
      <c r="H1205" s="2">
        <v>142634451282</v>
      </c>
      <c r="I1205">
        <v>46035</v>
      </c>
      <c r="J1205">
        <v>29.9</v>
      </c>
      <c r="K1205">
        <v>0.69</v>
      </c>
      <c r="L1205">
        <v>29.21</v>
      </c>
      <c r="M1205" t="s">
        <v>26155</v>
      </c>
      <c r="N1205" t="s">
        <v>23</v>
      </c>
      <c r="O1205">
        <v>29.9</v>
      </c>
      <c r="P1205" t="s">
        <v>24</v>
      </c>
      <c r="Q1205" t="s">
        <v>24</v>
      </c>
      <c r="R1205" t="s">
        <v>23818</v>
      </c>
      <c r="S1205" t="s">
        <v>25</v>
      </c>
      <c r="T1205" t="s">
        <v>26</v>
      </c>
    </row>
    <row r="1206" spans="1:20" x14ac:dyDescent="0.3">
      <c r="A1206" t="s">
        <v>26156</v>
      </c>
      <c r="B1206" t="s">
        <v>19</v>
      </c>
      <c r="C1206" t="s">
        <v>11046</v>
      </c>
      <c r="D1206" t="s">
        <v>20</v>
      </c>
      <c r="E1206" t="s">
        <v>21</v>
      </c>
      <c r="F1206" t="s">
        <v>22</v>
      </c>
      <c r="G1206" s="2">
        <v>46035</v>
      </c>
      <c r="H1206" s="2">
        <v>142634451282</v>
      </c>
      <c r="I1206">
        <v>46035</v>
      </c>
      <c r="J1206">
        <v>83.57</v>
      </c>
      <c r="K1206">
        <v>1.39</v>
      </c>
      <c r="L1206">
        <v>82.18</v>
      </c>
      <c r="M1206" t="s">
        <v>26157</v>
      </c>
      <c r="N1206" t="s">
        <v>23</v>
      </c>
      <c r="O1206">
        <v>83.57</v>
      </c>
      <c r="P1206" t="s">
        <v>24</v>
      </c>
      <c r="Q1206" t="s">
        <v>24</v>
      </c>
      <c r="R1206" t="s">
        <v>23818</v>
      </c>
      <c r="S1206" t="s">
        <v>25</v>
      </c>
      <c r="T1206" t="s">
        <v>26</v>
      </c>
    </row>
    <row r="1207" spans="1:20" x14ac:dyDescent="0.3">
      <c r="A1207" t="s">
        <v>26158</v>
      </c>
      <c r="B1207" t="s">
        <v>28</v>
      </c>
      <c r="C1207" t="s">
        <v>417</v>
      </c>
      <c r="D1207" t="s">
        <v>27</v>
      </c>
      <c r="E1207" t="s">
        <v>21</v>
      </c>
      <c r="F1207" t="s">
        <v>22</v>
      </c>
      <c r="G1207" s="2">
        <v>46034</v>
      </c>
      <c r="H1207" s="2">
        <v>142551351634</v>
      </c>
      <c r="I1207">
        <v>46030</v>
      </c>
      <c r="J1207">
        <v>-1.8</v>
      </c>
      <c r="K1207">
        <v>0</v>
      </c>
      <c r="L1207">
        <v>-1.8</v>
      </c>
      <c r="M1207" t="s">
        <v>418</v>
      </c>
      <c r="N1207" t="s">
        <v>23</v>
      </c>
      <c r="O1207">
        <v>1.8</v>
      </c>
      <c r="P1207" t="s">
        <v>24</v>
      </c>
      <c r="Q1207" t="s">
        <v>24</v>
      </c>
      <c r="R1207" t="s">
        <v>23818</v>
      </c>
      <c r="S1207" t="s">
        <v>25</v>
      </c>
      <c r="T1207" t="s">
        <v>26</v>
      </c>
    </row>
    <row r="1208" spans="1:20" x14ac:dyDescent="0.3">
      <c r="A1208" t="s">
        <v>26159</v>
      </c>
      <c r="B1208" t="s">
        <v>28</v>
      </c>
      <c r="C1208" t="s">
        <v>396</v>
      </c>
      <c r="D1208" t="s">
        <v>29</v>
      </c>
      <c r="E1208" t="s">
        <v>21</v>
      </c>
      <c r="F1208" t="s">
        <v>22</v>
      </c>
      <c r="G1208" s="2">
        <v>46034</v>
      </c>
      <c r="H1208" s="2">
        <v>142551351634</v>
      </c>
      <c r="I1208">
        <v>46030</v>
      </c>
      <c r="J1208">
        <v>-8.1</v>
      </c>
      <c r="K1208">
        <v>0</v>
      </c>
      <c r="L1208">
        <v>-8.1</v>
      </c>
      <c r="M1208" t="s">
        <v>397</v>
      </c>
      <c r="N1208" t="s">
        <v>30</v>
      </c>
      <c r="O1208">
        <v>8.1</v>
      </c>
      <c r="P1208" t="s">
        <v>24</v>
      </c>
      <c r="Q1208" t="s">
        <v>24</v>
      </c>
      <c r="R1208" t="s">
        <v>23818</v>
      </c>
      <c r="S1208" t="s">
        <v>25</v>
      </c>
      <c r="T1208" t="s">
        <v>26</v>
      </c>
    </row>
    <row r="1209" spans="1:20" x14ac:dyDescent="0.3">
      <c r="A1209" t="s">
        <v>26160</v>
      </c>
      <c r="B1209" t="s">
        <v>19</v>
      </c>
      <c r="C1209" t="s">
        <v>14393</v>
      </c>
      <c r="D1209" t="s">
        <v>20</v>
      </c>
      <c r="E1209" t="s">
        <v>21</v>
      </c>
      <c r="F1209" t="s">
        <v>22</v>
      </c>
      <c r="G1209" s="2">
        <v>46035</v>
      </c>
      <c r="H1209" s="2">
        <v>142634451282</v>
      </c>
      <c r="I1209">
        <v>46035</v>
      </c>
      <c r="J1209">
        <v>37.9</v>
      </c>
      <c r="K1209">
        <v>0.79</v>
      </c>
      <c r="L1209">
        <v>37.11</v>
      </c>
      <c r="M1209" t="s">
        <v>26161</v>
      </c>
      <c r="N1209" t="s">
        <v>23</v>
      </c>
      <c r="O1209">
        <v>37.9</v>
      </c>
      <c r="P1209" t="s">
        <v>24</v>
      </c>
      <c r="Q1209" t="s">
        <v>24</v>
      </c>
      <c r="R1209" t="s">
        <v>23818</v>
      </c>
      <c r="S1209" t="s">
        <v>25</v>
      </c>
      <c r="T1209" t="s">
        <v>26</v>
      </c>
    </row>
    <row r="1210" spans="1:20" x14ac:dyDescent="0.3">
      <c r="A1210" t="s">
        <v>26162</v>
      </c>
      <c r="B1210" t="s">
        <v>19</v>
      </c>
      <c r="C1210" t="s">
        <v>15527</v>
      </c>
      <c r="D1210" t="s">
        <v>20</v>
      </c>
      <c r="E1210" t="s">
        <v>21</v>
      </c>
      <c r="F1210" t="s">
        <v>22</v>
      </c>
      <c r="G1210" s="2">
        <v>46035</v>
      </c>
      <c r="H1210" s="2">
        <v>142634451282</v>
      </c>
      <c r="I1210">
        <v>46035</v>
      </c>
      <c r="J1210">
        <v>1298.8399999999999</v>
      </c>
      <c r="K1210">
        <v>17.18</v>
      </c>
      <c r="L1210">
        <v>1281.6600000000001</v>
      </c>
      <c r="M1210" t="s">
        <v>26163</v>
      </c>
      <c r="N1210" t="s">
        <v>23</v>
      </c>
      <c r="O1210">
        <v>1298.8399999999999</v>
      </c>
      <c r="P1210" t="s">
        <v>24</v>
      </c>
      <c r="Q1210" t="s">
        <v>24</v>
      </c>
      <c r="R1210" t="s">
        <v>23818</v>
      </c>
      <c r="S1210" t="s">
        <v>25</v>
      </c>
      <c r="T1210" t="s">
        <v>26</v>
      </c>
    </row>
    <row r="1211" spans="1:20" x14ac:dyDescent="0.3">
      <c r="A1211" t="s">
        <v>26164</v>
      </c>
      <c r="B1211" t="s">
        <v>19</v>
      </c>
      <c r="C1211" t="s">
        <v>14688</v>
      </c>
      <c r="D1211" t="s">
        <v>20</v>
      </c>
      <c r="E1211" t="s">
        <v>21</v>
      </c>
      <c r="F1211" t="s">
        <v>22</v>
      </c>
      <c r="G1211" s="2">
        <v>46035</v>
      </c>
      <c r="H1211" s="2">
        <v>142634451282</v>
      </c>
      <c r="I1211">
        <v>46035</v>
      </c>
      <c r="J1211">
        <v>17.899999999999999</v>
      </c>
      <c r="K1211">
        <v>0.53</v>
      </c>
      <c r="L1211">
        <v>17.37</v>
      </c>
      <c r="M1211" t="s">
        <v>26165</v>
      </c>
      <c r="N1211" t="s">
        <v>23</v>
      </c>
      <c r="O1211">
        <v>17.899999999999999</v>
      </c>
      <c r="P1211" t="s">
        <v>24</v>
      </c>
      <c r="Q1211" t="s">
        <v>24</v>
      </c>
      <c r="R1211" t="s">
        <v>23818</v>
      </c>
      <c r="S1211" t="s">
        <v>25</v>
      </c>
      <c r="T1211" t="s">
        <v>26</v>
      </c>
    </row>
    <row r="1212" spans="1:20" x14ac:dyDescent="0.3">
      <c r="A1212" t="s">
        <v>26166</v>
      </c>
      <c r="B1212" t="s">
        <v>19</v>
      </c>
      <c r="C1212" t="s">
        <v>22081</v>
      </c>
      <c r="D1212" t="s">
        <v>27</v>
      </c>
      <c r="E1212" t="s">
        <v>21</v>
      </c>
      <c r="F1212" t="s">
        <v>22</v>
      </c>
      <c r="G1212" s="2">
        <v>46035</v>
      </c>
      <c r="H1212" s="2">
        <v>142634451282</v>
      </c>
      <c r="I1212">
        <v>46035</v>
      </c>
      <c r="J1212">
        <v>31.9</v>
      </c>
      <c r="K1212">
        <v>0.71</v>
      </c>
      <c r="L1212">
        <v>31.19</v>
      </c>
      <c r="M1212" t="s">
        <v>26167</v>
      </c>
      <c r="N1212" t="s">
        <v>23</v>
      </c>
      <c r="O1212">
        <v>31.9</v>
      </c>
      <c r="P1212" t="s">
        <v>24</v>
      </c>
      <c r="Q1212" t="s">
        <v>24</v>
      </c>
      <c r="R1212" t="s">
        <v>23818</v>
      </c>
      <c r="S1212" t="s">
        <v>25</v>
      </c>
      <c r="T1212" t="s">
        <v>26</v>
      </c>
    </row>
    <row r="1213" spans="1:20" x14ac:dyDescent="0.3">
      <c r="A1213" t="s">
        <v>26168</v>
      </c>
      <c r="B1213" t="s">
        <v>19</v>
      </c>
      <c r="C1213" t="s">
        <v>13232</v>
      </c>
      <c r="D1213" t="s">
        <v>20</v>
      </c>
      <c r="E1213" t="s">
        <v>21</v>
      </c>
      <c r="F1213" t="s">
        <v>22</v>
      </c>
      <c r="G1213" s="2">
        <v>46035</v>
      </c>
      <c r="H1213" s="2">
        <v>142634451282</v>
      </c>
      <c r="I1213">
        <v>46035</v>
      </c>
      <c r="J1213">
        <v>59.31</v>
      </c>
      <c r="K1213">
        <v>1.07</v>
      </c>
      <c r="L1213">
        <v>58.24</v>
      </c>
      <c r="M1213" t="s">
        <v>26169</v>
      </c>
      <c r="N1213" t="s">
        <v>23</v>
      </c>
      <c r="O1213">
        <v>59.31</v>
      </c>
      <c r="P1213" t="s">
        <v>24</v>
      </c>
      <c r="Q1213" t="s">
        <v>24</v>
      </c>
      <c r="R1213" t="s">
        <v>23818</v>
      </c>
      <c r="S1213" t="s">
        <v>25</v>
      </c>
      <c r="T1213" t="s">
        <v>26</v>
      </c>
    </row>
    <row r="1214" spans="1:20" x14ac:dyDescent="0.3">
      <c r="A1214" t="s">
        <v>26170</v>
      </c>
      <c r="B1214" t="s">
        <v>19</v>
      </c>
      <c r="C1214" t="s">
        <v>15236</v>
      </c>
      <c r="D1214" t="s">
        <v>27</v>
      </c>
      <c r="E1214" t="s">
        <v>21</v>
      </c>
      <c r="F1214" t="s">
        <v>22</v>
      </c>
      <c r="G1214" s="2">
        <v>46034</v>
      </c>
      <c r="H1214" s="2">
        <v>142551351634</v>
      </c>
      <c r="I1214">
        <v>46034</v>
      </c>
      <c r="J1214">
        <v>67.95</v>
      </c>
      <c r="K1214">
        <v>1.18</v>
      </c>
      <c r="L1214">
        <v>66.77</v>
      </c>
      <c r="M1214" t="s">
        <v>26171</v>
      </c>
      <c r="N1214" t="s">
        <v>23</v>
      </c>
      <c r="O1214">
        <v>67.95</v>
      </c>
      <c r="P1214" t="s">
        <v>24</v>
      </c>
      <c r="Q1214" t="s">
        <v>24</v>
      </c>
      <c r="R1214" t="s">
        <v>23818</v>
      </c>
      <c r="S1214" t="s">
        <v>25</v>
      </c>
      <c r="T1214" t="s">
        <v>26</v>
      </c>
    </row>
    <row r="1215" spans="1:20" x14ac:dyDescent="0.3">
      <c r="A1215" t="s">
        <v>26172</v>
      </c>
      <c r="B1215" t="s">
        <v>19</v>
      </c>
      <c r="C1215" t="s">
        <v>23503</v>
      </c>
      <c r="D1215" t="s">
        <v>27</v>
      </c>
      <c r="E1215" t="s">
        <v>21</v>
      </c>
      <c r="F1215" t="s">
        <v>22</v>
      </c>
      <c r="G1215" s="2">
        <v>46034</v>
      </c>
      <c r="H1215" s="2">
        <v>142551351634</v>
      </c>
      <c r="I1215">
        <v>46034</v>
      </c>
      <c r="J1215">
        <v>49.9</v>
      </c>
      <c r="K1215">
        <v>0.95</v>
      </c>
      <c r="L1215">
        <v>48.95</v>
      </c>
      <c r="M1215" t="s">
        <v>26173</v>
      </c>
      <c r="N1215" t="s">
        <v>23</v>
      </c>
      <c r="O1215">
        <v>49.9</v>
      </c>
      <c r="P1215" t="s">
        <v>24</v>
      </c>
      <c r="Q1215" t="s">
        <v>24</v>
      </c>
      <c r="R1215" t="s">
        <v>23818</v>
      </c>
      <c r="S1215" t="s">
        <v>25</v>
      </c>
      <c r="T1215" t="s">
        <v>26</v>
      </c>
    </row>
    <row r="1216" spans="1:20" x14ac:dyDescent="0.3">
      <c r="A1216" t="s">
        <v>26174</v>
      </c>
      <c r="B1216" t="s">
        <v>19</v>
      </c>
      <c r="C1216" t="s">
        <v>8280</v>
      </c>
      <c r="D1216" t="s">
        <v>29</v>
      </c>
      <c r="E1216" t="s">
        <v>21</v>
      </c>
      <c r="F1216" t="s">
        <v>22</v>
      </c>
      <c r="G1216" s="2">
        <v>46034</v>
      </c>
      <c r="H1216" s="2">
        <v>142551351634</v>
      </c>
      <c r="I1216">
        <v>46034</v>
      </c>
      <c r="J1216">
        <v>460.26</v>
      </c>
      <c r="K1216">
        <v>23.32</v>
      </c>
      <c r="L1216">
        <v>436.94</v>
      </c>
      <c r="M1216" t="s">
        <v>26175</v>
      </c>
      <c r="N1216" t="s">
        <v>30</v>
      </c>
      <c r="O1216">
        <v>460.26</v>
      </c>
      <c r="P1216" t="s">
        <v>24</v>
      </c>
      <c r="Q1216" t="s">
        <v>24</v>
      </c>
      <c r="R1216" t="s">
        <v>23818</v>
      </c>
      <c r="S1216" t="s">
        <v>25</v>
      </c>
      <c r="T1216" t="s">
        <v>26</v>
      </c>
    </row>
    <row r="1217" spans="1:20" x14ac:dyDescent="0.3">
      <c r="A1217" t="s">
        <v>26176</v>
      </c>
      <c r="B1217" t="s">
        <v>19</v>
      </c>
      <c r="C1217" t="s">
        <v>8265</v>
      </c>
      <c r="D1217" t="s">
        <v>27</v>
      </c>
      <c r="E1217" t="s">
        <v>21</v>
      </c>
      <c r="F1217" t="s">
        <v>22</v>
      </c>
      <c r="G1217" s="2">
        <v>46034</v>
      </c>
      <c r="H1217" s="2">
        <v>142551351634</v>
      </c>
      <c r="I1217">
        <v>46034</v>
      </c>
      <c r="J1217">
        <v>58.85</v>
      </c>
      <c r="K1217">
        <v>1.07</v>
      </c>
      <c r="L1217">
        <v>57.78</v>
      </c>
      <c r="M1217" t="s">
        <v>26177</v>
      </c>
      <c r="N1217" t="s">
        <v>23</v>
      </c>
      <c r="O1217">
        <v>58.85</v>
      </c>
      <c r="P1217" t="s">
        <v>24</v>
      </c>
      <c r="Q1217" t="s">
        <v>24</v>
      </c>
      <c r="R1217" t="s">
        <v>23818</v>
      </c>
      <c r="S1217" t="s">
        <v>25</v>
      </c>
      <c r="T1217" t="s">
        <v>26</v>
      </c>
    </row>
    <row r="1218" spans="1:20" x14ac:dyDescent="0.3">
      <c r="A1218" t="s">
        <v>26178</v>
      </c>
      <c r="B1218" t="s">
        <v>19</v>
      </c>
      <c r="C1218" t="s">
        <v>19759</v>
      </c>
      <c r="D1218" t="s">
        <v>27</v>
      </c>
      <c r="E1218" t="s">
        <v>21</v>
      </c>
      <c r="F1218" t="s">
        <v>22</v>
      </c>
      <c r="G1218" s="2">
        <v>46034</v>
      </c>
      <c r="H1218" s="2">
        <v>142551351634</v>
      </c>
      <c r="I1218">
        <v>46034</v>
      </c>
      <c r="J1218">
        <v>37.9</v>
      </c>
      <c r="K1218">
        <v>0.79</v>
      </c>
      <c r="L1218">
        <v>37.11</v>
      </c>
      <c r="M1218" t="s">
        <v>26179</v>
      </c>
      <c r="N1218" t="s">
        <v>23</v>
      </c>
      <c r="O1218">
        <v>37.9</v>
      </c>
      <c r="P1218" t="s">
        <v>24</v>
      </c>
      <c r="Q1218" t="s">
        <v>24</v>
      </c>
      <c r="R1218" t="s">
        <v>23818</v>
      </c>
      <c r="S1218" t="s">
        <v>25</v>
      </c>
      <c r="T1218" t="s">
        <v>26</v>
      </c>
    </row>
    <row r="1219" spans="1:20" x14ac:dyDescent="0.3">
      <c r="A1219" t="s">
        <v>26180</v>
      </c>
      <c r="B1219" t="s">
        <v>19</v>
      </c>
      <c r="C1219" t="s">
        <v>22117</v>
      </c>
      <c r="D1219" t="s">
        <v>29</v>
      </c>
      <c r="E1219" t="s">
        <v>21</v>
      </c>
      <c r="F1219" t="s">
        <v>22</v>
      </c>
      <c r="G1219" s="2">
        <v>46034</v>
      </c>
      <c r="H1219" s="2">
        <v>142551351634</v>
      </c>
      <c r="I1219">
        <v>46034</v>
      </c>
      <c r="J1219">
        <v>37.9</v>
      </c>
      <c r="K1219">
        <v>2.2400000000000002</v>
      </c>
      <c r="L1219">
        <v>35.659999999999997</v>
      </c>
      <c r="M1219" t="s">
        <v>26181</v>
      </c>
      <c r="N1219" t="s">
        <v>30</v>
      </c>
      <c r="O1219">
        <v>37.9</v>
      </c>
      <c r="P1219" t="s">
        <v>24</v>
      </c>
      <c r="Q1219" t="s">
        <v>24</v>
      </c>
      <c r="R1219" t="s">
        <v>23818</v>
      </c>
      <c r="S1219" t="s">
        <v>25</v>
      </c>
      <c r="T1219" t="s">
        <v>26</v>
      </c>
    </row>
    <row r="1220" spans="1:20" x14ac:dyDescent="0.3">
      <c r="A1220" t="s">
        <v>26182</v>
      </c>
      <c r="B1220" t="s">
        <v>19</v>
      </c>
      <c r="C1220" t="s">
        <v>13444</v>
      </c>
      <c r="D1220" t="s">
        <v>20</v>
      </c>
      <c r="E1220" t="s">
        <v>21</v>
      </c>
      <c r="F1220" t="s">
        <v>22</v>
      </c>
      <c r="G1220" s="2">
        <v>46034</v>
      </c>
      <c r="H1220" s="2">
        <v>142551351634</v>
      </c>
      <c r="I1220">
        <v>46034</v>
      </c>
      <c r="J1220">
        <v>29.9</v>
      </c>
      <c r="K1220">
        <v>0.69</v>
      </c>
      <c r="L1220">
        <v>29.21</v>
      </c>
      <c r="M1220" t="s">
        <v>26183</v>
      </c>
      <c r="N1220" t="s">
        <v>23</v>
      </c>
      <c r="O1220">
        <v>29.9</v>
      </c>
      <c r="P1220" t="s">
        <v>24</v>
      </c>
      <c r="Q1220" t="s">
        <v>24</v>
      </c>
      <c r="R1220" t="s">
        <v>23818</v>
      </c>
      <c r="S1220" t="s">
        <v>25</v>
      </c>
      <c r="T1220" t="s">
        <v>26</v>
      </c>
    </row>
    <row r="1221" spans="1:20" x14ac:dyDescent="0.3">
      <c r="A1221" t="s">
        <v>26184</v>
      </c>
      <c r="B1221" t="s">
        <v>19</v>
      </c>
      <c r="C1221" t="s">
        <v>23050</v>
      </c>
      <c r="D1221" t="s">
        <v>20</v>
      </c>
      <c r="E1221" t="s">
        <v>21</v>
      </c>
      <c r="F1221" t="s">
        <v>22</v>
      </c>
      <c r="G1221" s="2">
        <v>46034</v>
      </c>
      <c r="H1221" s="2">
        <v>142551351634</v>
      </c>
      <c r="I1221">
        <v>46034</v>
      </c>
      <c r="J1221">
        <v>100.8</v>
      </c>
      <c r="K1221">
        <v>1.61</v>
      </c>
      <c r="L1221">
        <v>99.19</v>
      </c>
      <c r="M1221" t="s">
        <v>26185</v>
      </c>
      <c r="N1221" t="s">
        <v>23</v>
      </c>
      <c r="O1221">
        <v>100.8</v>
      </c>
      <c r="P1221" t="s">
        <v>24</v>
      </c>
      <c r="Q1221" t="s">
        <v>24</v>
      </c>
      <c r="R1221" t="s">
        <v>23818</v>
      </c>
      <c r="S1221" t="s">
        <v>25</v>
      </c>
      <c r="T1221" t="s">
        <v>26</v>
      </c>
    </row>
    <row r="1222" spans="1:20" x14ac:dyDescent="0.3">
      <c r="A1222" t="s">
        <v>26186</v>
      </c>
      <c r="B1222" t="s">
        <v>19</v>
      </c>
      <c r="C1222" t="s">
        <v>18875</v>
      </c>
      <c r="D1222" t="s">
        <v>27</v>
      </c>
      <c r="E1222" t="s">
        <v>21</v>
      </c>
      <c r="F1222" t="s">
        <v>22</v>
      </c>
      <c r="G1222" s="2">
        <v>46034</v>
      </c>
      <c r="H1222" s="2">
        <v>142551351634</v>
      </c>
      <c r="I1222">
        <v>46034</v>
      </c>
      <c r="J1222">
        <v>29.9</v>
      </c>
      <c r="K1222">
        <v>0.69</v>
      </c>
      <c r="L1222">
        <v>29.21</v>
      </c>
      <c r="M1222" t="s">
        <v>26187</v>
      </c>
      <c r="N1222" t="s">
        <v>23</v>
      </c>
      <c r="O1222">
        <v>29.9</v>
      </c>
      <c r="P1222" t="s">
        <v>24</v>
      </c>
      <c r="Q1222" t="s">
        <v>24</v>
      </c>
      <c r="R1222" t="s">
        <v>23818</v>
      </c>
      <c r="S1222" t="s">
        <v>25</v>
      </c>
      <c r="T1222" t="s">
        <v>26</v>
      </c>
    </row>
    <row r="1223" spans="1:20" x14ac:dyDescent="0.3">
      <c r="A1223" t="s">
        <v>26188</v>
      </c>
      <c r="B1223" t="s">
        <v>19</v>
      </c>
      <c r="C1223" t="s">
        <v>21506</v>
      </c>
      <c r="D1223" t="s">
        <v>27</v>
      </c>
      <c r="E1223" t="s">
        <v>21</v>
      </c>
      <c r="F1223" t="s">
        <v>22</v>
      </c>
      <c r="G1223" s="2">
        <v>46034</v>
      </c>
      <c r="H1223" s="2">
        <v>142551351634</v>
      </c>
      <c r="I1223">
        <v>46034</v>
      </c>
      <c r="J1223">
        <v>47.9</v>
      </c>
      <c r="K1223">
        <v>0.92</v>
      </c>
      <c r="L1223">
        <v>46.98</v>
      </c>
      <c r="M1223" t="s">
        <v>26189</v>
      </c>
      <c r="N1223" t="s">
        <v>23</v>
      </c>
      <c r="O1223">
        <v>47.9</v>
      </c>
      <c r="P1223" t="s">
        <v>24</v>
      </c>
      <c r="Q1223" t="s">
        <v>24</v>
      </c>
      <c r="R1223" t="s">
        <v>23818</v>
      </c>
      <c r="S1223" t="s">
        <v>25</v>
      </c>
      <c r="T1223" t="s">
        <v>26</v>
      </c>
    </row>
    <row r="1224" spans="1:20" x14ac:dyDescent="0.3">
      <c r="A1224" t="s">
        <v>26190</v>
      </c>
      <c r="B1224" t="s">
        <v>19</v>
      </c>
      <c r="C1224" t="s">
        <v>19221</v>
      </c>
      <c r="D1224" t="s">
        <v>27</v>
      </c>
      <c r="E1224" t="s">
        <v>21</v>
      </c>
      <c r="F1224" t="s">
        <v>22</v>
      </c>
      <c r="G1224" s="2">
        <v>46034</v>
      </c>
      <c r="H1224" s="2">
        <v>142551351634</v>
      </c>
      <c r="I1224">
        <v>46034</v>
      </c>
      <c r="J1224">
        <v>31.9</v>
      </c>
      <c r="K1224">
        <v>0.71</v>
      </c>
      <c r="L1224">
        <v>31.19</v>
      </c>
      <c r="M1224" t="s">
        <v>26191</v>
      </c>
      <c r="N1224" t="s">
        <v>23</v>
      </c>
      <c r="O1224">
        <v>31.9</v>
      </c>
      <c r="P1224" t="s">
        <v>24</v>
      </c>
      <c r="Q1224" t="s">
        <v>24</v>
      </c>
      <c r="R1224" t="s">
        <v>23818</v>
      </c>
      <c r="S1224" t="s">
        <v>25</v>
      </c>
      <c r="T1224" t="s">
        <v>26</v>
      </c>
    </row>
    <row r="1225" spans="1:20" x14ac:dyDescent="0.3">
      <c r="A1225" t="s">
        <v>26192</v>
      </c>
      <c r="B1225" t="s">
        <v>19</v>
      </c>
      <c r="C1225" t="s">
        <v>18845</v>
      </c>
      <c r="D1225" t="s">
        <v>27</v>
      </c>
      <c r="E1225" t="s">
        <v>21</v>
      </c>
      <c r="F1225" t="s">
        <v>22</v>
      </c>
      <c r="G1225" s="2">
        <v>46034</v>
      </c>
      <c r="H1225" s="2">
        <v>142551351634</v>
      </c>
      <c r="I1225">
        <v>46034</v>
      </c>
      <c r="J1225">
        <v>30.85</v>
      </c>
      <c r="K1225">
        <v>0.7</v>
      </c>
      <c r="L1225">
        <v>30.15</v>
      </c>
      <c r="M1225" t="s">
        <v>26193</v>
      </c>
      <c r="N1225" t="s">
        <v>23</v>
      </c>
      <c r="O1225">
        <v>30.85</v>
      </c>
      <c r="P1225" t="s">
        <v>24</v>
      </c>
      <c r="Q1225" t="s">
        <v>24</v>
      </c>
      <c r="R1225" t="s">
        <v>23818</v>
      </c>
      <c r="S1225" t="s">
        <v>25</v>
      </c>
      <c r="T1225" t="s">
        <v>26</v>
      </c>
    </row>
    <row r="1226" spans="1:20" x14ac:dyDescent="0.3">
      <c r="A1226" t="s">
        <v>26194</v>
      </c>
      <c r="B1226" t="s">
        <v>19</v>
      </c>
      <c r="C1226" t="s">
        <v>22787</v>
      </c>
      <c r="D1226" t="s">
        <v>20</v>
      </c>
      <c r="E1226" t="s">
        <v>21</v>
      </c>
      <c r="F1226" t="s">
        <v>22</v>
      </c>
      <c r="G1226" s="2">
        <v>46034</v>
      </c>
      <c r="H1226" s="2">
        <v>142551351634</v>
      </c>
      <c r="I1226">
        <v>46034</v>
      </c>
      <c r="J1226">
        <v>31.9</v>
      </c>
      <c r="K1226">
        <v>0.71</v>
      </c>
      <c r="L1226">
        <v>31.19</v>
      </c>
      <c r="M1226" t="s">
        <v>26195</v>
      </c>
      <c r="N1226" t="s">
        <v>23</v>
      </c>
      <c r="O1226">
        <v>31.9</v>
      </c>
      <c r="P1226" t="s">
        <v>24</v>
      </c>
      <c r="Q1226" t="s">
        <v>24</v>
      </c>
      <c r="R1226" t="s">
        <v>23818</v>
      </c>
      <c r="S1226" t="s">
        <v>25</v>
      </c>
      <c r="T1226" t="s">
        <v>26</v>
      </c>
    </row>
    <row r="1227" spans="1:20" x14ac:dyDescent="0.3">
      <c r="A1227" t="s">
        <v>26196</v>
      </c>
      <c r="B1227" t="s">
        <v>19</v>
      </c>
      <c r="C1227" t="s">
        <v>10547</v>
      </c>
      <c r="D1227" t="s">
        <v>20</v>
      </c>
      <c r="E1227" t="s">
        <v>21</v>
      </c>
      <c r="F1227" t="s">
        <v>22</v>
      </c>
      <c r="G1227" s="2">
        <v>46034</v>
      </c>
      <c r="H1227" s="2">
        <v>142551351634</v>
      </c>
      <c r="I1227">
        <v>46034</v>
      </c>
      <c r="J1227">
        <v>193.41</v>
      </c>
      <c r="K1227">
        <v>2.81</v>
      </c>
      <c r="L1227">
        <v>190.6</v>
      </c>
      <c r="M1227" t="s">
        <v>26197</v>
      </c>
      <c r="N1227" t="s">
        <v>23</v>
      </c>
      <c r="O1227">
        <v>193.41</v>
      </c>
      <c r="P1227" t="s">
        <v>24</v>
      </c>
      <c r="Q1227" t="s">
        <v>24</v>
      </c>
      <c r="R1227" t="s">
        <v>23818</v>
      </c>
      <c r="S1227" t="s">
        <v>25</v>
      </c>
      <c r="T1227" t="s">
        <v>26</v>
      </c>
    </row>
    <row r="1228" spans="1:20" x14ac:dyDescent="0.3">
      <c r="A1228" t="s">
        <v>26198</v>
      </c>
      <c r="B1228" t="s">
        <v>19</v>
      </c>
      <c r="C1228" t="s">
        <v>16996</v>
      </c>
      <c r="D1228" t="s">
        <v>27</v>
      </c>
      <c r="E1228" t="s">
        <v>21</v>
      </c>
      <c r="F1228" t="s">
        <v>22</v>
      </c>
      <c r="G1228" s="2">
        <v>46034</v>
      </c>
      <c r="H1228" s="2">
        <v>142551351634</v>
      </c>
      <c r="I1228">
        <v>46034</v>
      </c>
      <c r="J1228">
        <v>92.75</v>
      </c>
      <c r="K1228">
        <v>1.51</v>
      </c>
      <c r="L1228">
        <v>91.24</v>
      </c>
      <c r="M1228" t="s">
        <v>26199</v>
      </c>
      <c r="N1228" t="s">
        <v>23</v>
      </c>
      <c r="O1228">
        <v>92.75</v>
      </c>
      <c r="P1228" t="s">
        <v>24</v>
      </c>
      <c r="Q1228" t="s">
        <v>24</v>
      </c>
      <c r="R1228" t="s">
        <v>23818</v>
      </c>
      <c r="S1228" t="s">
        <v>25</v>
      </c>
      <c r="T1228" t="s">
        <v>26</v>
      </c>
    </row>
    <row r="1229" spans="1:20" x14ac:dyDescent="0.3">
      <c r="A1229" t="s">
        <v>26200</v>
      </c>
      <c r="B1229" t="s">
        <v>19</v>
      </c>
      <c r="C1229" t="s">
        <v>22613</v>
      </c>
      <c r="D1229" t="s">
        <v>20</v>
      </c>
      <c r="E1229" t="s">
        <v>21</v>
      </c>
      <c r="F1229" t="s">
        <v>22</v>
      </c>
      <c r="G1229" s="2">
        <v>46034</v>
      </c>
      <c r="H1229" s="2">
        <v>142551351634</v>
      </c>
      <c r="I1229">
        <v>46034</v>
      </c>
      <c r="J1229">
        <v>44.9</v>
      </c>
      <c r="K1229">
        <v>0.88</v>
      </c>
      <c r="L1229">
        <v>44.02</v>
      </c>
      <c r="M1229" t="s">
        <v>26201</v>
      </c>
      <c r="N1229" t="s">
        <v>23</v>
      </c>
      <c r="O1229">
        <v>44.9</v>
      </c>
      <c r="P1229" t="s">
        <v>24</v>
      </c>
      <c r="Q1229" t="s">
        <v>24</v>
      </c>
      <c r="R1229" t="s">
        <v>23818</v>
      </c>
      <c r="S1229" t="s">
        <v>25</v>
      </c>
      <c r="T1229" t="s">
        <v>26</v>
      </c>
    </row>
    <row r="1230" spans="1:20" x14ac:dyDescent="0.3">
      <c r="A1230" t="s">
        <v>26202</v>
      </c>
      <c r="B1230" t="s">
        <v>19</v>
      </c>
      <c r="C1230" t="s">
        <v>9799</v>
      </c>
      <c r="D1230" t="s">
        <v>27</v>
      </c>
      <c r="E1230" t="s">
        <v>21</v>
      </c>
      <c r="F1230" t="s">
        <v>22</v>
      </c>
      <c r="G1230" s="2">
        <v>46034</v>
      </c>
      <c r="H1230" s="2">
        <v>142551351634</v>
      </c>
      <c r="I1230">
        <v>46034</v>
      </c>
      <c r="J1230">
        <v>56.57</v>
      </c>
      <c r="K1230">
        <v>1.04</v>
      </c>
      <c r="L1230">
        <v>55.53</v>
      </c>
      <c r="M1230" t="s">
        <v>26203</v>
      </c>
      <c r="N1230" t="s">
        <v>23</v>
      </c>
      <c r="O1230">
        <v>56.57</v>
      </c>
      <c r="P1230" t="s">
        <v>24</v>
      </c>
      <c r="Q1230" t="s">
        <v>24</v>
      </c>
      <c r="R1230" t="s">
        <v>23818</v>
      </c>
      <c r="S1230" t="s">
        <v>25</v>
      </c>
      <c r="T1230" t="s">
        <v>26</v>
      </c>
    </row>
    <row r="1231" spans="1:20" x14ac:dyDescent="0.3">
      <c r="A1231" t="s">
        <v>26204</v>
      </c>
      <c r="B1231" t="s">
        <v>19</v>
      </c>
      <c r="C1231" t="s">
        <v>14265</v>
      </c>
      <c r="D1231" t="s">
        <v>27</v>
      </c>
      <c r="E1231" t="s">
        <v>21</v>
      </c>
      <c r="F1231" t="s">
        <v>22</v>
      </c>
      <c r="G1231" s="2">
        <v>46034</v>
      </c>
      <c r="H1231" s="2">
        <v>142551351634</v>
      </c>
      <c r="I1231">
        <v>46034</v>
      </c>
      <c r="J1231">
        <v>135.9</v>
      </c>
      <c r="K1231">
        <v>2.0699999999999998</v>
      </c>
      <c r="L1231">
        <v>133.83000000000001</v>
      </c>
      <c r="M1231" t="s">
        <v>26205</v>
      </c>
      <c r="N1231" t="s">
        <v>23</v>
      </c>
      <c r="O1231">
        <v>135.9</v>
      </c>
      <c r="P1231" t="s">
        <v>24</v>
      </c>
      <c r="Q1231" t="s">
        <v>24</v>
      </c>
      <c r="R1231" t="s">
        <v>23818</v>
      </c>
      <c r="S1231" t="s">
        <v>25</v>
      </c>
      <c r="T1231" t="s">
        <v>26</v>
      </c>
    </row>
    <row r="1232" spans="1:20" x14ac:dyDescent="0.3">
      <c r="A1232" t="s">
        <v>26206</v>
      </c>
      <c r="B1232" t="s">
        <v>19</v>
      </c>
      <c r="C1232" t="s">
        <v>10049</v>
      </c>
      <c r="D1232" t="s">
        <v>20</v>
      </c>
      <c r="E1232" t="s">
        <v>21</v>
      </c>
      <c r="F1232" t="s">
        <v>22</v>
      </c>
      <c r="G1232" s="2">
        <v>46034</v>
      </c>
      <c r="H1232" s="2">
        <v>142551351634</v>
      </c>
      <c r="I1232">
        <v>46034</v>
      </c>
      <c r="J1232">
        <v>67.900000000000006</v>
      </c>
      <c r="K1232">
        <v>1.18</v>
      </c>
      <c r="L1232">
        <v>66.72</v>
      </c>
      <c r="M1232" t="s">
        <v>26207</v>
      </c>
      <c r="N1232" t="s">
        <v>23</v>
      </c>
      <c r="O1232">
        <v>67.900000000000006</v>
      </c>
      <c r="P1232" t="s">
        <v>24</v>
      </c>
      <c r="Q1232" t="s">
        <v>24</v>
      </c>
      <c r="R1232" t="s">
        <v>23818</v>
      </c>
      <c r="S1232" t="s">
        <v>25</v>
      </c>
      <c r="T1232" t="s">
        <v>26</v>
      </c>
    </row>
    <row r="1233" spans="1:20" x14ac:dyDescent="0.3">
      <c r="A1233" t="s">
        <v>26208</v>
      </c>
      <c r="B1233" t="s">
        <v>19</v>
      </c>
      <c r="C1233" t="s">
        <v>12778</v>
      </c>
      <c r="D1233" t="s">
        <v>20</v>
      </c>
      <c r="E1233" t="s">
        <v>21</v>
      </c>
      <c r="F1233" t="s">
        <v>22</v>
      </c>
      <c r="G1233" s="2">
        <v>46034</v>
      </c>
      <c r="H1233" s="2">
        <v>142551351634</v>
      </c>
      <c r="I1233">
        <v>46034</v>
      </c>
      <c r="J1233">
        <v>24.9</v>
      </c>
      <c r="K1233">
        <v>0.62</v>
      </c>
      <c r="L1233">
        <v>24.28</v>
      </c>
      <c r="M1233" t="s">
        <v>26209</v>
      </c>
      <c r="N1233" t="s">
        <v>23</v>
      </c>
      <c r="O1233">
        <v>24.9</v>
      </c>
      <c r="P1233" t="s">
        <v>24</v>
      </c>
      <c r="Q1233" t="s">
        <v>24</v>
      </c>
      <c r="R1233" t="s">
        <v>23818</v>
      </c>
      <c r="S1233" t="s">
        <v>25</v>
      </c>
      <c r="T1233" t="s">
        <v>26</v>
      </c>
    </row>
    <row r="1234" spans="1:20" x14ac:dyDescent="0.3">
      <c r="A1234" t="s">
        <v>26210</v>
      </c>
      <c r="B1234" t="s">
        <v>19</v>
      </c>
      <c r="C1234" t="s">
        <v>13904</v>
      </c>
      <c r="D1234" t="s">
        <v>27</v>
      </c>
      <c r="E1234" t="s">
        <v>21</v>
      </c>
      <c r="F1234" t="s">
        <v>22</v>
      </c>
      <c r="G1234" s="2">
        <v>46034</v>
      </c>
      <c r="H1234" s="2">
        <v>142551351634</v>
      </c>
      <c r="I1234">
        <v>46034</v>
      </c>
      <c r="J1234">
        <v>37.9</v>
      </c>
      <c r="K1234">
        <v>0.79</v>
      </c>
      <c r="L1234">
        <v>37.11</v>
      </c>
      <c r="M1234" t="s">
        <v>26211</v>
      </c>
      <c r="N1234" t="s">
        <v>23</v>
      </c>
      <c r="O1234">
        <v>37.9</v>
      </c>
      <c r="P1234" t="s">
        <v>24</v>
      </c>
      <c r="Q1234" t="s">
        <v>24</v>
      </c>
      <c r="R1234" t="s">
        <v>23818</v>
      </c>
      <c r="S1234" t="s">
        <v>25</v>
      </c>
      <c r="T1234" t="s">
        <v>26</v>
      </c>
    </row>
    <row r="1235" spans="1:20" x14ac:dyDescent="0.3">
      <c r="A1235" t="s">
        <v>26212</v>
      </c>
      <c r="B1235" t="s">
        <v>19</v>
      </c>
      <c r="C1235" t="s">
        <v>21643</v>
      </c>
      <c r="D1235" t="s">
        <v>27</v>
      </c>
      <c r="E1235" t="s">
        <v>21</v>
      </c>
      <c r="F1235" t="s">
        <v>22</v>
      </c>
      <c r="G1235" s="2">
        <v>46034</v>
      </c>
      <c r="H1235" s="2">
        <v>142551351634</v>
      </c>
      <c r="I1235">
        <v>46034</v>
      </c>
      <c r="J1235">
        <v>79.95</v>
      </c>
      <c r="K1235">
        <v>1.34</v>
      </c>
      <c r="L1235">
        <v>78.61</v>
      </c>
      <c r="M1235" t="s">
        <v>26213</v>
      </c>
      <c r="N1235" t="s">
        <v>23</v>
      </c>
      <c r="O1235">
        <v>79.95</v>
      </c>
      <c r="P1235" t="s">
        <v>24</v>
      </c>
      <c r="Q1235" t="s">
        <v>24</v>
      </c>
      <c r="R1235" t="s">
        <v>23818</v>
      </c>
      <c r="S1235" t="s">
        <v>25</v>
      </c>
      <c r="T1235" t="s">
        <v>26</v>
      </c>
    </row>
    <row r="1236" spans="1:20" x14ac:dyDescent="0.3">
      <c r="A1236" t="s">
        <v>26214</v>
      </c>
      <c r="B1236" t="s">
        <v>19</v>
      </c>
      <c r="C1236" t="s">
        <v>19144</v>
      </c>
      <c r="D1236" t="s">
        <v>20</v>
      </c>
      <c r="E1236" t="s">
        <v>21</v>
      </c>
      <c r="F1236" t="s">
        <v>22</v>
      </c>
      <c r="G1236" s="2">
        <v>46034</v>
      </c>
      <c r="H1236" s="2">
        <v>142551351634</v>
      </c>
      <c r="I1236">
        <v>46034</v>
      </c>
      <c r="J1236">
        <v>113.8</v>
      </c>
      <c r="K1236">
        <v>1.78</v>
      </c>
      <c r="L1236">
        <v>112.02</v>
      </c>
      <c r="M1236" t="s">
        <v>26215</v>
      </c>
      <c r="N1236" t="s">
        <v>23</v>
      </c>
      <c r="O1236">
        <v>113.8</v>
      </c>
      <c r="P1236" t="s">
        <v>24</v>
      </c>
      <c r="Q1236" t="s">
        <v>24</v>
      </c>
      <c r="R1236" t="s">
        <v>23818</v>
      </c>
      <c r="S1236" t="s">
        <v>25</v>
      </c>
      <c r="T1236" t="s">
        <v>26</v>
      </c>
    </row>
    <row r="1237" spans="1:20" x14ac:dyDescent="0.3">
      <c r="A1237" t="s">
        <v>26216</v>
      </c>
      <c r="B1237" t="s">
        <v>19</v>
      </c>
      <c r="C1237" t="s">
        <v>19423</v>
      </c>
      <c r="D1237" t="s">
        <v>27</v>
      </c>
      <c r="E1237" t="s">
        <v>21</v>
      </c>
      <c r="F1237" t="s">
        <v>22</v>
      </c>
      <c r="G1237" s="2">
        <v>46034</v>
      </c>
      <c r="H1237" s="2">
        <v>142551351634</v>
      </c>
      <c r="I1237">
        <v>46034</v>
      </c>
      <c r="J1237">
        <v>79.8</v>
      </c>
      <c r="K1237">
        <v>1.34</v>
      </c>
      <c r="L1237">
        <v>78.459999999999994</v>
      </c>
      <c r="M1237" t="s">
        <v>26217</v>
      </c>
      <c r="N1237" t="s">
        <v>23</v>
      </c>
      <c r="O1237">
        <v>79.8</v>
      </c>
      <c r="P1237" t="s">
        <v>24</v>
      </c>
      <c r="Q1237" t="s">
        <v>24</v>
      </c>
      <c r="R1237" t="s">
        <v>23818</v>
      </c>
      <c r="S1237" t="s">
        <v>25</v>
      </c>
      <c r="T1237" t="s">
        <v>26</v>
      </c>
    </row>
    <row r="1238" spans="1:20" x14ac:dyDescent="0.3">
      <c r="A1238" t="s">
        <v>26218</v>
      </c>
      <c r="B1238" t="s">
        <v>19</v>
      </c>
      <c r="C1238" t="s">
        <v>14653</v>
      </c>
      <c r="D1238" t="s">
        <v>27</v>
      </c>
      <c r="E1238" t="s">
        <v>21</v>
      </c>
      <c r="F1238" t="s">
        <v>22</v>
      </c>
      <c r="G1238" s="2">
        <v>46034</v>
      </c>
      <c r="H1238" s="2">
        <v>142551351634</v>
      </c>
      <c r="I1238">
        <v>46034</v>
      </c>
      <c r="J1238">
        <v>30.85</v>
      </c>
      <c r="K1238">
        <v>0.7</v>
      </c>
      <c r="L1238">
        <v>30.15</v>
      </c>
      <c r="M1238" t="s">
        <v>26219</v>
      </c>
      <c r="N1238" t="s">
        <v>23</v>
      </c>
      <c r="O1238">
        <v>30.85</v>
      </c>
      <c r="P1238" t="s">
        <v>24</v>
      </c>
      <c r="Q1238" t="s">
        <v>24</v>
      </c>
      <c r="R1238" t="s">
        <v>23818</v>
      </c>
      <c r="S1238" t="s">
        <v>25</v>
      </c>
      <c r="T1238" t="s">
        <v>26</v>
      </c>
    </row>
    <row r="1239" spans="1:20" x14ac:dyDescent="0.3">
      <c r="A1239" t="s">
        <v>26220</v>
      </c>
      <c r="B1239" t="s">
        <v>28</v>
      </c>
      <c r="C1239" t="s">
        <v>20913</v>
      </c>
      <c r="D1239" t="s">
        <v>27</v>
      </c>
      <c r="E1239" t="s">
        <v>21</v>
      </c>
      <c r="F1239" t="s">
        <v>22</v>
      </c>
      <c r="G1239" s="2">
        <v>46031</v>
      </c>
      <c r="H1239" s="2">
        <v>142422278482</v>
      </c>
      <c r="I1239">
        <v>46029</v>
      </c>
      <c r="J1239">
        <v>-31.96</v>
      </c>
      <c r="K1239">
        <v>0</v>
      </c>
      <c r="L1239">
        <v>-31.96</v>
      </c>
      <c r="M1239" t="s">
        <v>26221</v>
      </c>
      <c r="N1239" t="s">
        <v>23</v>
      </c>
      <c r="O1239">
        <v>31.96</v>
      </c>
      <c r="P1239" t="s">
        <v>24</v>
      </c>
      <c r="Q1239" t="s">
        <v>24</v>
      </c>
      <c r="R1239" t="s">
        <v>23818</v>
      </c>
      <c r="S1239" t="s">
        <v>25</v>
      </c>
      <c r="T1239" t="s">
        <v>26</v>
      </c>
    </row>
    <row r="1240" spans="1:20" x14ac:dyDescent="0.3">
      <c r="A1240" t="s">
        <v>26222</v>
      </c>
      <c r="B1240" t="s">
        <v>19</v>
      </c>
      <c r="C1240" t="s">
        <v>20289</v>
      </c>
      <c r="D1240" t="s">
        <v>27</v>
      </c>
      <c r="E1240" t="s">
        <v>21</v>
      </c>
      <c r="F1240" t="s">
        <v>22</v>
      </c>
      <c r="G1240" s="2">
        <v>46034</v>
      </c>
      <c r="H1240" s="2">
        <v>142551351634</v>
      </c>
      <c r="I1240">
        <v>46034</v>
      </c>
      <c r="J1240">
        <v>116.91</v>
      </c>
      <c r="K1240">
        <v>1.82</v>
      </c>
      <c r="L1240">
        <v>115.09</v>
      </c>
      <c r="M1240" t="s">
        <v>26223</v>
      </c>
      <c r="N1240" t="s">
        <v>23</v>
      </c>
      <c r="O1240">
        <v>116.91</v>
      </c>
      <c r="P1240" t="s">
        <v>24</v>
      </c>
      <c r="Q1240" t="s">
        <v>24</v>
      </c>
      <c r="R1240" t="s">
        <v>23818</v>
      </c>
      <c r="S1240" t="s">
        <v>25</v>
      </c>
      <c r="T1240" t="s">
        <v>26</v>
      </c>
    </row>
    <row r="1241" spans="1:20" x14ac:dyDescent="0.3">
      <c r="A1241" t="s">
        <v>26224</v>
      </c>
      <c r="B1241" t="s">
        <v>19</v>
      </c>
      <c r="C1241" t="s">
        <v>20473</v>
      </c>
      <c r="D1241" t="s">
        <v>27</v>
      </c>
      <c r="E1241" t="s">
        <v>21</v>
      </c>
      <c r="F1241" t="s">
        <v>22</v>
      </c>
      <c r="G1241" s="2">
        <v>46034</v>
      </c>
      <c r="H1241" s="2">
        <v>142551351634</v>
      </c>
      <c r="I1241">
        <v>46034</v>
      </c>
      <c r="J1241">
        <v>24.9</v>
      </c>
      <c r="K1241">
        <v>0.62</v>
      </c>
      <c r="L1241">
        <v>24.28</v>
      </c>
      <c r="M1241" t="s">
        <v>26225</v>
      </c>
      <c r="N1241" t="s">
        <v>23</v>
      </c>
      <c r="O1241">
        <v>24.9</v>
      </c>
      <c r="P1241" t="s">
        <v>24</v>
      </c>
      <c r="Q1241" t="s">
        <v>24</v>
      </c>
      <c r="R1241" t="s">
        <v>23818</v>
      </c>
      <c r="S1241" t="s">
        <v>25</v>
      </c>
      <c r="T1241" t="s">
        <v>26</v>
      </c>
    </row>
    <row r="1242" spans="1:20" x14ac:dyDescent="0.3">
      <c r="A1242" t="s">
        <v>26226</v>
      </c>
      <c r="B1242" t="s">
        <v>19</v>
      </c>
      <c r="C1242" t="s">
        <v>8936</v>
      </c>
      <c r="D1242" t="s">
        <v>29</v>
      </c>
      <c r="E1242" t="s">
        <v>21</v>
      </c>
      <c r="F1242" t="s">
        <v>22</v>
      </c>
      <c r="G1242" s="2">
        <v>46034</v>
      </c>
      <c r="H1242" s="2">
        <v>142551351634</v>
      </c>
      <c r="I1242">
        <v>46034</v>
      </c>
      <c r="J1242">
        <v>199.95</v>
      </c>
      <c r="K1242">
        <v>10.33</v>
      </c>
      <c r="L1242">
        <v>189.62</v>
      </c>
      <c r="M1242" t="s">
        <v>26227</v>
      </c>
      <c r="N1242" t="s">
        <v>30</v>
      </c>
      <c r="O1242">
        <v>199.95</v>
      </c>
      <c r="P1242" t="s">
        <v>24</v>
      </c>
      <c r="Q1242" t="s">
        <v>24</v>
      </c>
      <c r="R1242" t="s">
        <v>23818</v>
      </c>
      <c r="S1242" t="s">
        <v>25</v>
      </c>
      <c r="T1242" t="s">
        <v>26</v>
      </c>
    </row>
    <row r="1243" spans="1:20" x14ac:dyDescent="0.3">
      <c r="A1243" t="s">
        <v>26228</v>
      </c>
      <c r="B1243" t="s">
        <v>19</v>
      </c>
      <c r="C1243" t="s">
        <v>14623</v>
      </c>
      <c r="D1243" t="s">
        <v>20</v>
      </c>
      <c r="E1243" t="s">
        <v>21</v>
      </c>
      <c r="F1243" t="s">
        <v>22</v>
      </c>
      <c r="G1243" s="2">
        <v>46034</v>
      </c>
      <c r="H1243" s="2">
        <v>142551351634</v>
      </c>
      <c r="I1243">
        <v>46034</v>
      </c>
      <c r="J1243">
        <v>37.9</v>
      </c>
      <c r="K1243">
        <v>0.79</v>
      </c>
      <c r="L1243">
        <v>37.11</v>
      </c>
      <c r="M1243" t="s">
        <v>26229</v>
      </c>
      <c r="N1243" t="s">
        <v>23</v>
      </c>
      <c r="O1243">
        <v>37.9</v>
      </c>
      <c r="P1243" t="s">
        <v>24</v>
      </c>
      <c r="Q1243" t="s">
        <v>24</v>
      </c>
      <c r="R1243" t="s">
        <v>23818</v>
      </c>
      <c r="S1243" t="s">
        <v>25</v>
      </c>
      <c r="T1243" t="s">
        <v>26</v>
      </c>
    </row>
    <row r="1244" spans="1:20" x14ac:dyDescent="0.3">
      <c r="A1244" t="s">
        <v>26230</v>
      </c>
      <c r="B1244" t="s">
        <v>19</v>
      </c>
      <c r="C1244" t="s">
        <v>8878</v>
      </c>
      <c r="D1244" t="s">
        <v>27</v>
      </c>
      <c r="E1244" t="s">
        <v>21</v>
      </c>
      <c r="F1244" t="s">
        <v>22</v>
      </c>
      <c r="G1244" s="2">
        <v>46034</v>
      </c>
      <c r="H1244" s="2">
        <v>142551351634</v>
      </c>
      <c r="I1244">
        <v>46034</v>
      </c>
      <c r="J1244">
        <v>63.9</v>
      </c>
      <c r="K1244">
        <v>1.1299999999999999</v>
      </c>
      <c r="L1244">
        <v>62.77</v>
      </c>
      <c r="M1244" t="s">
        <v>26231</v>
      </c>
      <c r="N1244" t="s">
        <v>23</v>
      </c>
      <c r="O1244">
        <v>63.9</v>
      </c>
      <c r="P1244" t="s">
        <v>24</v>
      </c>
      <c r="Q1244" t="s">
        <v>24</v>
      </c>
      <c r="R1244" t="s">
        <v>23818</v>
      </c>
      <c r="S1244" t="s">
        <v>25</v>
      </c>
      <c r="T1244" t="s">
        <v>26</v>
      </c>
    </row>
    <row r="1245" spans="1:20" x14ac:dyDescent="0.3">
      <c r="A1245" t="s">
        <v>26232</v>
      </c>
      <c r="B1245" t="s">
        <v>19</v>
      </c>
      <c r="C1245" t="s">
        <v>21216</v>
      </c>
      <c r="D1245" t="s">
        <v>20</v>
      </c>
      <c r="E1245" t="s">
        <v>21</v>
      </c>
      <c r="F1245" t="s">
        <v>22</v>
      </c>
      <c r="G1245" s="2">
        <v>46034</v>
      </c>
      <c r="H1245" s="2">
        <v>142551351634</v>
      </c>
      <c r="I1245">
        <v>46034</v>
      </c>
      <c r="J1245">
        <v>99.95</v>
      </c>
      <c r="K1245">
        <v>1.6</v>
      </c>
      <c r="L1245">
        <v>98.35</v>
      </c>
      <c r="M1245" t="s">
        <v>26233</v>
      </c>
      <c r="N1245" t="s">
        <v>23</v>
      </c>
      <c r="O1245">
        <v>99.95</v>
      </c>
      <c r="P1245" t="s">
        <v>24</v>
      </c>
      <c r="Q1245" t="s">
        <v>24</v>
      </c>
      <c r="R1245" t="s">
        <v>23818</v>
      </c>
      <c r="S1245" t="s">
        <v>25</v>
      </c>
      <c r="T1245" t="s">
        <v>26</v>
      </c>
    </row>
    <row r="1246" spans="1:20" x14ac:dyDescent="0.3">
      <c r="A1246" t="s">
        <v>26234</v>
      </c>
      <c r="B1246" t="s">
        <v>19</v>
      </c>
      <c r="C1246" t="s">
        <v>16905</v>
      </c>
      <c r="D1246" t="s">
        <v>20</v>
      </c>
      <c r="E1246" t="s">
        <v>21</v>
      </c>
      <c r="F1246" t="s">
        <v>22</v>
      </c>
      <c r="G1246" s="2">
        <v>46034</v>
      </c>
      <c r="H1246" s="2">
        <v>142551351634</v>
      </c>
      <c r="I1246">
        <v>46034</v>
      </c>
      <c r="J1246">
        <v>31.9</v>
      </c>
      <c r="K1246">
        <v>1.03</v>
      </c>
      <c r="L1246">
        <v>30.87</v>
      </c>
      <c r="M1246" t="s">
        <v>26235</v>
      </c>
      <c r="N1246" t="s">
        <v>23</v>
      </c>
      <c r="O1246">
        <v>31.9</v>
      </c>
      <c r="P1246" t="s">
        <v>24</v>
      </c>
      <c r="Q1246" t="s">
        <v>24</v>
      </c>
      <c r="R1246" t="s">
        <v>23818</v>
      </c>
      <c r="S1246" t="s">
        <v>25</v>
      </c>
      <c r="T1246" t="s">
        <v>26</v>
      </c>
    </row>
    <row r="1247" spans="1:20" x14ac:dyDescent="0.3">
      <c r="A1247" t="s">
        <v>26236</v>
      </c>
      <c r="B1247" t="s">
        <v>19</v>
      </c>
      <c r="C1247" t="s">
        <v>20750</v>
      </c>
      <c r="D1247" t="s">
        <v>29</v>
      </c>
      <c r="E1247" t="s">
        <v>21</v>
      </c>
      <c r="F1247" t="s">
        <v>22</v>
      </c>
      <c r="G1247" s="2">
        <v>46034</v>
      </c>
      <c r="H1247" s="2">
        <v>142551351634</v>
      </c>
      <c r="I1247">
        <v>46034</v>
      </c>
      <c r="J1247">
        <v>34.9</v>
      </c>
      <c r="K1247">
        <v>0.77</v>
      </c>
      <c r="L1247">
        <v>34.130000000000003</v>
      </c>
      <c r="M1247" t="s">
        <v>26237</v>
      </c>
      <c r="N1247" t="s">
        <v>32</v>
      </c>
      <c r="O1247">
        <v>34.9</v>
      </c>
      <c r="P1247" t="s">
        <v>24</v>
      </c>
      <c r="Q1247" t="s">
        <v>24</v>
      </c>
      <c r="R1247" t="s">
        <v>23818</v>
      </c>
      <c r="S1247" t="s">
        <v>25</v>
      </c>
      <c r="T1247" t="s">
        <v>26</v>
      </c>
    </row>
    <row r="1248" spans="1:20" x14ac:dyDescent="0.3">
      <c r="A1248" t="s">
        <v>26238</v>
      </c>
      <c r="B1248" t="s">
        <v>19</v>
      </c>
      <c r="C1248" t="s">
        <v>9697</v>
      </c>
      <c r="D1248" t="s">
        <v>27</v>
      </c>
      <c r="E1248" t="s">
        <v>21</v>
      </c>
      <c r="F1248" t="s">
        <v>22</v>
      </c>
      <c r="G1248" s="2">
        <v>46034</v>
      </c>
      <c r="H1248" s="2">
        <v>142551351634</v>
      </c>
      <c r="I1248">
        <v>46034</v>
      </c>
      <c r="J1248">
        <v>64.900000000000006</v>
      </c>
      <c r="K1248">
        <v>1.1399999999999999</v>
      </c>
      <c r="L1248">
        <v>63.76</v>
      </c>
      <c r="M1248" t="s">
        <v>26239</v>
      </c>
      <c r="N1248" t="s">
        <v>23</v>
      </c>
      <c r="O1248">
        <v>64.900000000000006</v>
      </c>
      <c r="P1248" t="s">
        <v>24</v>
      </c>
      <c r="Q1248" t="s">
        <v>24</v>
      </c>
      <c r="R1248" t="s">
        <v>23818</v>
      </c>
      <c r="S1248" t="s">
        <v>25</v>
      </c>
      <c r="T1248" t="s">
        <v>26</v>
      </c>
    </row>
    <row r="1249" spans="1:20" x14ac:dyDescent="0.3">
      <c r="A1249" t="s">
        <v>26240</v>
      </c>
      <c r="B1249" t="s">
        <v>19</v>
      </c>
      <c r="C1249" t="s">
        <v>14087</v>
      </c>
      <c r="D1249" t="s">
        <v>27</v>
      </c>
      <c r="E1249" t="s">
        <v>21</v>
      </c>
      <c r="F1249" t="s">
        <v>22</v>
      </c>
      <c r="G1249" s="2">
        <v>46034</v>
      </c>
      <c r="H1249" s="2">
        <v>142551351634</v>
      </c>
      <c r="I1249">
        <v>46034</v>
      </c>
      <c r="J1249">
        <v>59.31</v>
      </c>
      <c r="K1249">
        <v>1.07</v>
      </c>
      <c r="L1249">
        <v>58.24</v>
      </c>
      <c r="M1249" t="s">
        <v>26241</v>
      </c>
      <c r="N1249" t="s">
        <v>23</v>
      </c>
      <c r="O1249">
        <v>59.31</v>
      </c>
      <c r="P1249" t="s">
        <v>24</v>
      </c>
      <c r="Q1249" t="s">
        <v>24</v>
      </c>
      <c r="R1249" t="s">
        <v>23818</v>
      </c>
      <c r="S1249" t="s">
        <v>25</v>
      </c>
      <c r="T1249" t="s">
        <v>26</v>
      </c>
    </row>
    <row r="1250" spans="1:20" x14ac:dyDescent="0.3">
      <c r="A1250" t="s">
        <v>26242</v>
      </c>
      <c r="B1250" t="s">
        <v>19</v>
      </c>
      <c r="C1250" t="s">
        <v>13133</v>
      </c>
      <c r="D1250" t="s">
        <v>27</v>
      </c>
      <c r="E1250" t="s">
        <v>21</v>
      </c>
      <c r="F1250" t="s">
        <v>22</v>
      </c>
      <c r="G1250" s="2">
        <v>46034</v>
      </c>
      <c r="H1250" s="2">
        <v>142551351634</v>
      </c>
      <c r="I1250">
        <v>46034</v>
      </c>
      <c r="J1250">
        <v>99.95</v>
      </c>
      <c r="K1250">
        <v>1.6</v>
      </c>
      <c r="L1250">
        <v>98.35</v>
      </c>
      <c r="M1250" t="s">
        <v>26243</v>
      </c>
      <c r="N1250" t="s">
        <v>23</v>
      </c>
      <c r="O1250">
        <v>99.95</v>
      </c>
      <c r="P1250" t="s">
        <v>24</v>
      </c>
      <c r="Q1250" t="s">
        <v>24</v>
      </c>
      <c r="R1250" t="s">
        <v>23818</v>
      </c>
      <c r="S1250" t="s">
        <v>25</v>
      </c>
      <c r="T1250" t="s">
        <v>26</v>
      </c>
    </row>
    <row r="1251" spans="1:20" x14ac:dyDescent="0.3">
      <c r="A1251" t="s">
        <v>26244</v>
      </c>
      <c r="B1251" t="s">
        <v>19</v>
      </c>
      <c r="C1251" t="s">
        <v>12807</v>
      </c>
      <c r="D1251" t="s">
        <v>27</v>
      </c>
      <c r="E1251" t="s">
        <v>21</v>
      </c>
      <c r="F1251" t="s">
        <v>22</v>
      </c>
      <c r="G1251" s="2">
        <v>46034</v>
      </c>
      <c r="H1251" s="2">
        <v>142551351634</v>
      </c>
      <c r="I1251">
        <v>46034</v>
      </c>
      <c r="J1251">
        <v>51.85</v>
      </c>
      <c r="K1251">
        <v>0.97</v>
      </c>
      <c r="L1251">
        <v>50.88</v>
      </c>
      <c r="M1251" t="s">
        <v>26245</v>
      </c>
      <c r="N1251" t="s">
        <v>23</v>
      </c>
      <c r="O1251">
        <v>51.85</v>
      </c>
      <c r="P1251" t="s">
        <v>24</v>
      </c>
      <c r="Q1251" t="s">
        <v>24</v>
      </c>
      <c r="R1251" t="s">
        <v>23818</v>
      </c>
      <c r="S1251" t="s">
        <v>25</v>
      </c>
      <c r="T1251" t="s">
        <v>26</v>
      </c>
    </row>
    <row r="1252" spans="1:20" x14ac:dyDescent="0.3">
      <c r="A1252" t="s">
        <v>26246</v>
      </c>
      <c r="B1252" t="s">
        <v>19</v>
      </c>
      <c r="C1252" t="s">
        <v>19932</v>
      </c>
      <c r="D1252" t="s">
        <v>20</v>
      </c>
      <c r="E1252" t="s">
        <v>21</v>
      </c>
      <c r="F1252" t="s">
        <v>22</v>
      </c>
      <c r="G1252" s="2">
        <v>46034</v>
      </c>
      <c r="H1252" s="2">
        <v>142551351634</v>
      </c>
      <c r="I1252">
        <v>46034</v>
      </c>
      <c r="J1252">
        <v>191.52</v>
      </c>
      <c r="K1252">
        <v>2.79</v>
      </c>
      <c r="L1252">
        <v>188.73</v>
      </c>
      <c r="M1252" t="s">
        <v>26247</v>
      </c>
      <c r="N1252" t="s">
        <v>23</v>
      </c>
      <c r="O1252">
        <v>191.52</v>
      </c>
      <c r="P1252" t="s">
        <v>24</v>
      </c>
      <c r="Q1252" t="s">
        <v>24</v>
      </c>
      <c r="R1252" t="s">
        <v>23818</v>
      </c>
      <c r="S1252" t="s">
        <v>25</v>
      </c>
      <c r="T1252" t="s">
        <v>26</v>
      </c>
    </row>
    <row r="1253" spans="1:20" x14ac:dyDescent="0.3">
      <c r="A1253" t="s">
        <v>26248</v>
      </c>
      <c r="B1253" t="s">
        <v>19</v>
      </c>
      <c r="C1253" t="s">
        <v>10857</v>
      </c>
      <c r="D1253" t="s">
        <v>20</v>
      </c>
      <c r="E1253" t="s">
        <v>21</v>
      </c>
      <c r="F1253" t="s">
        <v>22</v>
      </c>
      <c r="G1253" s="2">
        <v>46034</v>
      </c>
      <c r="H1253" s="2">
        <v>142551351634</v>
      </c>
      <c r="I1253">
        <v>46034</v>
      </c>
      <c r="J1253">
        <v>31.9</v>
      </c>
      <c r="K1253">
        <v>0.71</v>
      </c>
      <c r="L1253">
        <v>31.19</v>
      </c>
      <c r="M1253" t="s">
        <v>26249</v>
      </c>
      <c r="N1253" t="s">
        <v>23</v>
      </c>
      <c r="O1253">
        <v>31.9</v>
      </c>
      <c r="P1253" t="s">
        <v>24</v>
      </c>
      <c r="Q1253" t="s">
        <v>24</v>
      </c>
      <c r="R1253" t="s">
        <v>23818</v>
      </c>
      <c r="S1253" t="s">
        <v>25</v>
      </c>
      <c r="T1253" t="s">
        <v>26</v>
      </c>
    </row>
    <row r="1254" spans="1:20" x14ac:dyDescent="0.3">
      <c r="A1254" t="s">
        <v>26250</v>
      </c>
      <c r="B1254" t="s">
        <v>19</v>
      </c>
      <c r="C1254" t="s">
        <v>19484</v>
      </c>
      <c r="D1254" t="s">
        <v>27</v>
      </c>
      <c r="E1254" t="s">
        <v>21</v>
      </c>
      <c r="F1254" t="s">
        <v>22</v>
      </c>
      <c r="G1254" s="2">
        <v>46034</v>
      </c>
      <c r="H1254" s="2">
        <v>142551351634</v>
      </c>
      <c r="I1254">
        <v>46034</v>
      </c>
      <c r="J1254">
        <v>135.9</v>
      </c>
      <c r="K1254">
        <v>2.0699999999999998</v>
      </c>
      <c r="L1254">
        <v>133.83000000000001</v>
      </c>
      <c r="M1254" t="s">
        <v>26251</v>
      </c>
      <c r="N1254" t="s">
        <v>23</v>
      </c>
      <c r="O1254">
        <v>135.9</v>
      </c>
      <c r="P1254" t="s">
        <v>24</v>
      </c>
      <c r="Q1254" t="s">
        <v>24</v>
      </c>
      <c r="R1254" t="s">
        <v>23818</v>
      </c>
      <c r="S1254" t="s">
        <v>25</v>
      </c>
      <c r="T1254" t="s">
        <v>26</v>
      </c>
    </row>
    <row r="1255" spans="1:20" x14ac:dyDescent="0.3">
      <c r="A1255" t="s">
        <v>26252</v>
      </c>
      <c r="B1255" t="s">
        <v>19</v>
      </c>
      <c r="C1255" t="s">
        <v>21085</v>
      </c>
      <c r="D1255" t="s">
        <v>27</v>
      </c>
      <c r="E1255" t="s">
        <v>21</v>
      </c>
      <c r="F1255" t="s">
        <v>22</v>
      </c>
      <c r="G1255" s="2">
        <v>46034</v>
      </c>
      <c r="H1255" s="2">
        <v>142551351634</v>
      </c>
      <c r="I1255">
        <v>46034</v>
      </c>
      <c r="J1255">
        <v>131.80000000000001</v>
      </c>
      <c r="K1255">
        <v>2.0099999999999998</v>
      </c>
      <c r="L1255">
        <v>129.79</v>
      </c>
      <c r="M1255" t="s">
        <v>26253</v>
      </c>
      <c r="N1255" t="s">
        <v>23</v>
      </c>
      <c r="O1255">
        <v>131.80000000000001</v>
      </c>
      <c r="P1255" t="s">
        <v>24</v>
      </c>
      <c r="Q1255" t="s">
        <v>24</v>
      </c>
      <c r="R1255" t="s">
        <v>23818</v>
      </c>
      <c r="S1255" t="s">
        <v>25</v>
      </c>
      <c r="T1255" t="s">
        <v>26</v>
      </c>
    </row>
    <row r="1256" spans="1:20" x14ac:dyDescent="0.3">
      <c r="A1256" t="s">
        <v>26254</v>
      </c>
      <c r="B1256" t="s">
        <v>19</v>
      </c>
      <c r="C1256" t="s">
        <v>17417</v>
      </c>
      <c r="D1256" t="s">
        <v>27</v>
      </c>
      <c r="E1256" t="s">
        <v>21</v>
      </c>
      <c r="F1256" t="s">
        <v>22</v>
      </c>
      <c r="G1256" s="2">
        <v>46034</v>
      </c>
      <c r="H1256" s="2">
        <v>142551351634</v>
      </c>
      <c r="I1256">
        <v>46034</v>
      </c>
      <c r="J1256">
        <v>24.9</v>
      </c>
      <c r="K1256">
        <v>0.62</v>
      </c>
      <c r="L1256">
        <v>24.28</v>
      </c>
      <c r="M1256" t="s">
        <v>26255</v>
      </c>
      <c r="N1256" t="s">
        <v>23</v>
      </c>
      <c r="O1256">
        <v>24.9</v>
      </c>
      <c r="P1256" t="s">
        <v>24</v>
      </c>
      <c r="Q1256" t="s">
        <v>24</v>
      </c>
      <c r="R1256" t="s">
        <v>23818</v>
      </c>
      <c r="S1256" t="s">
        <v>25</v>
      </c>
      <c r="T1256" t="s">
        <v>26</v>
      </c>
    </row>
    <row r="1257" spans="1:20" x14ac:dyDescent="0.3">
      <c r="A1257" t="s">
        <v>26256</v>
      </c>
      <c r="B1257" t="s">
        <v>19</v>
      </c>
      <c r="C1257" t="s">
        <v>14547</v>
      </c>
      <c r="D1257" t="s">
        <v>27</v>
      </c>
      <c r="E1257" t="s">
        <v>21</v>
      </c>
      <c r="F1257" t="s">
        <v>22</v>
      </c>
      <c r="G1257" s="2">
        <v>46034</v>
      </c>
      <c r="H1257" s="2">
        <v>142551351634</v>
      </c>
      <c r="I1257">
        <v>46034</v>
      </c>
      <c r="J1257">
        <v>29.9</v>
      </c>
      <c r="K1257">
        <v>0.69</v>
      </c>
      <c r="L1257">
        <v>29.21</v>
      </c>
      <c r="M1257" t="s">
        <v>26257</v>
      </c>
      <c r="N1257" t="s">
        <v>23</v>
      </c>
      <c r="O1257">
        <v>29.9</v>
      </c>
      <c r="P1257" t="s">
        <v>24</v>
      </c>
      <c r="Q1257" t="s">
        <v>24</v>
      </c>
      <c r="R1257" t="s">
        <v>23818</v>
      </c>
      <c r="S1257" t="s">
        <v>25</v>
      </c>
      <c r="T1257" t="s">
        <v>26</v>
      </c>
    </row>
    <row r="1258" spans="1:20" x14ac:dyDescent="0.3">
      <c r="A1258" t="s">
        <v>26258</v>
      </c>
      <c r="B1258" t="s">
        <v>28</v>
      </c>
      <c r="C1258" t="s">
        <v>413</v>
      </c>
      <c r="D1258" t="s">
        <v>27</v>
      </c>
      <c r="E1258" t="s">
        <v>21</v>
      </c>
      <c r="F1258" t="s">
        <v>22</v>
      </c>
      <c r="G1258" s="2">
        <v>46031</v>
      </c>
      <c r="H1258" s="2">
        <v>142422278482</v>
      </c>
      <c r="I1258">
        <v>46029</v>
      </c>
      <c r="J1258">
        <v>-59.9</v>
      </c>
      <c r="K1258">
        <v>0</v>
      </c>
      <c r="L1258">
        <v>-59.9</v>
      </c>
      <c r="M1258" t="s">
        <v>414</v>
      </c>
      <c r="N1258" t="s">
        <v>23</v>
      </c>
      <c r="O1258">
        <v>59.9</v>
      </c>
      <c r="P1258" t="s">
        <v>24</v>
      </c>
      <c r="Q1258" t="s">
        <v>24</v>
      </c>
      <c r="R1258" t="s">
        <v>23818</v>
      </c>
      <c r="S1258" t="s">
        <v>25</v>
      </c>
      <c r="T1258" t="s">
        <v>26</v>
      </c>
    </row>
    <row r="1259" spans="1:20" x14ac:dyDescent="0.3">
      <c r="A1259" t="s">
        <v>26259</v>
      </c>
      <c r="B1259" t="s">
        <v>19</v>
      </c>
      <c r="C1259" t="s">
        <v>14706</v>
      </c>
      <c r="D1259" t="s">
        <v>27</v>
      </c>
      <c r="E1259" t="s">
        <v>21</v>
      </c>
      <c r="F1259" t="s">
        <v>22</v>
      </c>
      <c r="G1259" s="2">
        <v>46034</v>
      </c>
      <c r="H1259" s="2">
        <v>142551351634</v>
      </c>
      <c r="I1259">
        <v>46034</v>
      </c>
      <c r="J1259">
        <v>236.52</v>
      </c>
      <c r="K1259">
        <v>3.37</v>
      </c>
      <c r="L1259">
        <v>233.15</v>
      </c>
      <c r="M1259" t="s">
        <v>26260</v>
      </c>
      <c r="N1259" t="s">
        <v>23</v>
      </c>
      <c r="O1259">
        <v>236.52</v>
      </c>
      <c r="P1259" t="s">
        <v>24</v>
      </c>
      <c r="Q1259" t="s">
        <v>24</v>
      </c>
      <c r="R1259" t="s">
        <v>23818</v>
      </c>
      <c r="S1259" t="s">
        <v>25</v>
      </c>
      <c r="T1259" t="s">
        <v>26</v>
      </c>
    </row>
    <row r="1260" spans="1:20" x14ac:dyDescent="0.3">
      <c r="A1260" t="s">
        <v>26261</v>
      </c>
      <c r="B1260" t="s">
        <v>28</v>
      </c>
      <c r="C1260" t="s">
        <v>22870</v>
      </c>
      <c r="D1260" t="s">
        <v>27</v>
      </c>
      <c r="E1260" t="s">
        <v>21</v>
      </c>
      <c r="F1260" t="s">
        <v>22</v>
      </c>
      <c r="G1260" s="2">
        <v>46031</v>
      </c>
      <c r="H1260" s="2">
        <v>142422278482</v>
      </c>
      <c r="I1260">
        <v>46029</v>
      </c>
      <c r="J1260">
        <v>-31.31</v>
      </c>
      <c r="K1260">
        <v>0</v>
      </c>
      <c r="L1260">
        <v>-31.31</v>
      </c>
      <c r="M1260" t="s">
        <v>26262</v>
      </c>
      <c r="N1260" t="s">
        <v>23</v>
      </c>
      <c r="O1260">
        <v>31.31</v>
      </c>
      <c r="P1260" t="s">
        <v>24</v>
      </c>
      <c r="Q1260" t="s">
        <v>24</v>
      </c>
      <c r="R1260" t="s">
        <v>23818</v>
      </c>
      <c r="S1260" t="s">
        <v>25</v>
      </c>
      <c r="T1260" t="s">
        <v>26</v>
      </c>
    </row>
    <row r="1261" spans="1:20" x14ac:dyDescent="0.3">
      <c r="A1261" t="s">
        <v>26263</v>
      </c>
      <c r="B1261" t="s">
        <v>28</v>
      </c>
      <c r="C1261" t="s">
        <v>489</v>
      </c>
      <c r="D1261" t="s">
        <v>27</v>
      </c>
      <c r="E1261" t="s">
        <v>21</v>
      </c>
      <c r="F1261" t="s">
        <v>22</v>
      </c>
      <c r="G1261" s="2">
        <v>46031</v>
      </c>
      <c r="H1261" s="2">
        <v>142422278482</v>
      </c>
      <c r="I1261">
        <v>46029</v>
      </c>
      <c r="J1261">
        <v>-24.9</v>
      </c>
      <c r="K1261">
        <v>0</v>
      </c>
      <c r="L1261">
        <v>-24.9</v>
      </c>
      <c r="M1261" t="s">
        <v>490</v>
      </c>
      <c r="N1261" t="s">
        <v>23</v>
      </c>
      <c r="O1261">
        <v>24.9</v>
      </c>
      <c r="P1261" t="s">
        <v>24</v>
      </c>
      <c r="Q1261" t="s">
        <v>24</v>
      </c>
      <c r="R1261" t="s">
        <v>23818</v>
      </c>
      <c r="S1261" t="s">
        <v>25</v>
      </c>
      <c r="T1261" t="s">
        <v>26</v>
      </c>
    </row>
    <row r="1262" spans="1:20" x14ac:dyDescent="0.3">
      <c r="A1262" t="s">
        <v>26264</v>
      </c>
      <c r="B1262" t="s">
        <v>19</v>
      </c>
      <c r="C1262" t="s">
        <v>18510</v>
      </c>
      <c r="D1262" t="s">
        <v>20</v>
      </c>
      <c r="E1262" t="s">
        <v>21</v>
      </c>
      <c r="F1262" t="s">
        <v>22</v>
      </c>
      <c r="G1262" s="2">
        <v>46034</v>
      </c>
      <c r="H1262" s="2">
        <v>142551351634</v>
      </c>
      <c r="I1262">
        <v>46034</v>
      </c>
      <c r="J1262">
        <v>17.899999999999999</v>
      </c>
      <c r="K1262">
        <v>0.53</v>
      </c>
      <c r="L1262">
        <v>17.37</v>
      </c>
      <c r="M1262" t="s">
        <v>26265</v>
      </c>
      <c r="N1262" t="s">
        <v>23</v>
      </c>
      <c r="O1262">
        <v>17.899999999999999</v>
      </c>
      <c r="P1262" t="s">
        <v>24</v>
      </c>
      <c r="Q1262" t="s">
        <v>24</v>
      </c>
      <c r="R1262" t="s">
        <v>23818</v>
      </c>
      <c r="S1262" t="s">
        <v>25</v>
      </c>
      <c r="T1262" t="s">
        <v>26</v>
      </c>
    </row>
    <row r="1263" spans="1:20" x14ac:dyDescent="0.3">
      <c r="A1263" t="s">
        <v>26266</v>
      </c>
      <c r="B1263" t="s">
        <v>19</v>
      </c>
      <c r="C1263" t="s">
        <v>18027</v>
      </c>
      <c r="D1263" t="s">
        <v>27</v>
      </c>
      <c r="E1263" t="s">
        <v>21</v>
      </c>
      <c r="F1263" t="s">
        <v>22</v>
      </c>
      <c r="G1263" s="2">
        <v>46034</v>
      </c>
      <c r="H1263" s="2">
        <v>142551351634</v>
      </c>
      <c r="I1263">
        <v>46034</v>
      </c>
      <c r="J1263">
        <v>52.52</v>
      </c>
      <c r="K1263">
        <v>0.98</v>
      </c>
      <c r="L1263">
        <v>51.54</v>
      </c>
      <c r="M1263" t="s">
        <v>26267</v>
      </c>
      <c r="N1263" t="s">
        <v>23</v>
      </c>
      <c r="O1263">
        <v>52.52</v>
      </c>
      <c r="P1263" t="s">
        <v>24</v>
      </c>
      <c r="Q1263" t="s">
        <v>24</v>
      </c>
      <c r="R1263" t="s">
        <v>23818</v>
      </c>
      <c r="S1263" t="s">
        <v>25</v>
      </c>
      <c r="T1263" t="s">
        <v>26</v>
      </c>
    </row>
    <row r="1264" spans="1:20" x14ac:dyDescent="0.3">
      <c r="A1264" t="s">
        <v>26268</v>
      </c>
      <c r="B1264" t="s">
        <v>19</v>
      </c>
      <c r="C1264" t="s">
        <v>18275</v>
      </c>
      <c r="D1264" t="s">
        <v>27</v>
      </c>
      <c r="E1264" t="s">
        <v>21</v>
      </c>
      <c r="F1264" t="s">
        <v>22</v>
      </c>
      <c r="G1264" s="2">
        <v>46034</v>
      </c>
      <c r="H1264" s="2">
        <v>142551351634</v>
      </c>
      <c r="I1264">
        <v>46034</v>
      </c>
      <c r="J1264">
        <v>31.9</v>
      </c>
      <c r="K1264">
        <v>0.71</v>
      </c>
      <c r="L1264">
        <v>31.19</v>
      </c>
      <c r="M1264" t="s">
        <v>26269</v>
      </c>
      <c r="N1264" t="s">
        <v>23</v>
      </c>
      <c r="O1264">
        <v>31.9</v>
      </c>
      <c r="P1264" t="s">
        <v>24</v>
      </c>
      <c r="Q1264" t="s">
        <v>24</v>
      </c>
      <c r="R1264" t="s">
        <v>23818</v>
      </c>
      <c r="S1264" t="s">
        <v>25</v>
      </c>
      <c r="T1264" t="s">
        <v>26</v>
      </c>
    </row>
    <row r="1265" spans="1:20" x14ac:dyDescent="0.3">
      <c r="A1265" t="s">
        <v>26270</v>
      </c>
      <c r="B1265" t="s">
        <v>28</v>
      </c>
      <c r="C1265" t="s">
        <v>10877</v>
      </c>
      <c r="D1265" t="s">
        <v>27</v>
      </c>
      <c r="E1265" t="s">
        <v>21</v>
      </c>
      <c r="F1265" t="s">
        <v>22</v>
      </c>
      <c r="G1265" s="2">
        <v>46031</v>
      </c>
      <c r="H1265" s="2">
        <v>142422278482</v>
      </c>
      <c r="I1265">
        <v>46029</v>
      </c>
      <c r="J1265">
        <v>-54.36</v>
      </c>
      <c r="K1265">
        <v>0</v>
      </c>
      <c r="L1265">
        <v>-54.36</v>
      </c>
      <c r="M1265" t="s">
        <v>26271</v>
      </c>
      <c r="N1265" t="s">
        <v>23</v>
      </c>
      <c r="O1265">
        <v>54.36</v>
      </c>
      <c r="P1265" t="s">
        <v>24</v>
      </c>
      <c r="Q1265" t="s">
        <v>24</v>
      </c>
      <c r="R1265" t="s">
        <v>23818</v>
      </c>
      <c r="S1265" t="s">
        <v>25</v>
      </c>
      <c r="T1265" t="s">
        <v>26</v>
      </c>
    </row>
    <row r="1266" spans="1:20" x14ac:dyDescent="0.3">
      <c r="A1266" t="s">
        <v>26272</v>
      </c>
      <c r="B1266" t="s">
        <v>19</v>
      </c>
      <c r="C1266" t="s">
        <v>19369</v>
      </c>
      <c r="D1266" t="s">
        <v>27</v>
      </c>
      <c r="E1266" t="s">
        <v>21</v>
      </c>
      <c r="F1266" t="s">
        <v>22</v>
      </c>
      <c r="G1266" s="2">
        <v>46034</v>
      </c>
      <c r="H1266" s="2">
        <v>142551351634</v>
      </c>
      <c r="I1266">
        <v>46034</v>
      </c>
      <c r="J1266">
        <v>39.9</v>
      </c>
      <c r="K1266">
        <v>0.82</v>
      </c>
      <c r="L1266">
        <v>39.08</v>
      </c>
      <c r="M1266" t="s">
        <v>26273</v>
      </c>
      <c r="N1266" t="s">
        <v>23</v>
      </c>
      <c r="O1266">
        <v>39.9</v>
      </c>
      <c r="P1266" t="s">
        <v>24</v>
      </c>
      <c r="Q1266" t="s">
        <v>24</v>
      </c>
      <c r="R1266" t="s">
        <v>23818</v>
      </c>
      <c r="S1266" t="s">
        <v>25</v>
      </c>
      <c r="T1266" t="s">
        <v>26</v>
      </c>
    </row>
    <row r="1267" spans="1:20" x14ac:dyDescent="0.3">
      <c r="A1267" t="s">
        <v>26274</v>
      </c>
      <c r="B1267" t="s">
        <v>28</v>
      </c>
      <c r="C1267" t="s">
        <v>540</v>
      </c>
      <c r="D1267" t="s">
        <v>20</v>
      </c>
      <c r="E1267" t="s">
        <v>21</v>
      </c>
      <c r="F1267" t="s">
        <v>22</v>
      </c>
      <c r="G1267" s="2">
        <v>46031</v>
      </c>
      <c r="H1267" s="2">
        <v>142422278482</v>
      </c>
      <c r="I1267">
        <v>46029</v>
      </c>
      <c r="J1267">
        <v>-863.7</v>
      </c>
      <c r="K1267">
        <v>0</v>
      </c>
      <c r="L1267">
        <v>-863.7</v>
      </c>
      <c r="M1267" t="s">
        <v>541</v>
      </c>
      <c r="N1267" t="s">
        <v>23</v>
      </c>
      <c r="O1267">
        <v>863.7</v>
      </c>
      <c r="P1267" t="s">
        <v>24</v>
      </c>
      <c r="Q1267" t="s">
        <v>24</v>
      </c>
      <c r="R1267" t="s">
        <v>23818</v>
      </c>
      <c r="S1267" t="s">
        <v>25</v>
      </c>
      <c r="T1267" t="s">
        <v>26</v>
      </c>
    </row>
    <row r="1268" spans="1:20" x14ac:dyDescent="0.3">
      <c r="A1268" t="s">
        <v>26275</v>
      </c>
      <c r="B1268" t="s">
        <v>19</v>
      </c>
      <c r="C1268" t="s">
        <v>19578</v>
      </c>
      <c r="D1268" t="s">
        <v>27</v>
      </c>
      <c r="E1268" t="s">
        <v>21</v>
      </c>
      <c r="F1268" t="s">
        <v>22</v>
      </c>
      <c r="G1268" s="2">
        <v>46034</v>
      </c>
      <c r="H1268" s="2">
        <v>142551351634</v>
      </c>
      <c r="I1268">
        <v>46034</v>
      </c>
      <c r="J1268">
        <v>183.47</v>
      </c>
      <c r="K1268">
        <v>2.69</v>
      </c>
      <c r="L1268">
        <v>180.78</v>
      </c>
      <c r="M1268" t="s">
        <v>26276</v>
      </c>
      <c r="N1268" t="s">
        <v>23</v>
      </c>
      <c r="O1268">
        <v>183.47</v>
      </c>
      <c r="P1268" t="s">
        <v>24</v>
      </c>
      <c r="Q1268" t="s">
        <v>24</v>
      </c>
      <c r="R1268" t="s">
        <v>23818</v>
      </c>
      <c r="S1268" t="s">
        <v>25</v>
      </c>
      <c r="T1268" t="s">
        <v>26</v>
      </c>
    </row>
    <row r="1269" spans="1:20" x14ac:dyDescent="0.3">
      <c r="A1269" t="s">
        <v>26277</v>
      </c>
      <c r="B1269" t="s">
        <v>19</v>
      </c>
      <c r="C1269" t="s">
        <v>9713</v>
      </c>
      <c r="D1269" t="s">
        <v>27</v>
      </c>
      <c r="E1269" t="s">
        <v>21</v>
      </c>
      <c r="F1269" t="s">
        <v>22</v>
      </c>
      <c r="G1269" s="2">
        <v>46034</v>
      </c>
      <c r="H1269" s="2">
        <v>142551351634</v>
      </c>
      <c r="I1269">
        <v>46034</v>
      </c>
      <c r="J1269">
        <v>84.95</v>
      </c>
      <c r="K1269">
        <v>1.4</v>
      </c>
      <c r="L1269">
        <v>83.55</v>
      </c>
      <c r="M1269" t="s">
        <v>26278</v>
      </c>
      <c r="N1269" t="s">
        <v>23</v>
      </c>
      <c r="O1269">
        <v>84.95</v>
      </c>
      <c r="P1269" t="s">
        <v>24</v>
      </c>
      <c r="Q1269" t="s">
        <v>24</v>
      </c>
      <c r="R1269" t="s">
        <v>23818</v>
      </c>
      <c r="S1269" t="s">
        <v>25</v>
      </c>
      <c r="T1269" t="s">
        <v>26</v>
      </c>
    </row>
    <row r="1270" spans="1:20" x14ac:dyDescent="0.3">
      <c r="A1270" t="s">
        <v>26279</v>
      </c>
      <c r="B1270" t="s">
        <v>28</v>
      </c>
      <c r="C1270" t="s">
        <v>12543</v>
      </c>
      <c r="D1270" t="s">
        <v>20</v>
      </c>
      <c r="E1270" t="s">
        <v>21</v>
      </c>
      <c r="F1270" t="s">
        <v>22</v>
      </c>
      <c r="G1270" s="2">
        <v>46034</v>
      </c>
      <c r="H1270" s="2">
        <v>142551351634</v>
      </c>
      <c r="I1270">
        <v>46034</v>
      </c>
      <c r="J1270">
        <v>-63.9</v>
      </c>
      <c r="K1270">
        <v>0</v>
      </c>
      <c r="L1270">
        <v>-63.9</v>
      </c>
      <c r="M1270" t="s">
        <v>26280</v>
      </c>
      <c r="N1270" t="s">
        <v>23</v>
      </c>
      <c r="O1270">
        <v>63.9</v>
      </c>
      <c r="P1270" t="s">
        <v>24</v>
      </c>
      <c r="Q1270" t="s">
        <v>24</v>
      </c>
      <c r="R1270" t="s">
        <v>23818</v>
      </c>
      <c r="S1270" t="s">
        <v>25</v>
      </c>
      <c r="T1270" t="s">
        <v>26</v>
      </c>
    </row>
    <row r="1271" spans="1:20" x14ac:dyDescent="0.3">
      <c r="A1271" t="s">
        <v>26281</v>
      </c>
      <c r="B1271" t="s">
        <v>19</v>
      </c>
      <c r="C1271" t="s">
        <v>12543</v>
      </c>
      <c r="D1271" t="s">
        <v>20</v>
      </c>
      <c r="E1271" t="s">
        <v>21</v>
      </c>
      <c r="F1271" t="s">
        <v>22</v>
      </c>
      <c r="G1271" s="2">
        <v>46034</v>
      </c>
      <c r="H1271" s="2">
        <v>142551351634</v>
      </c>
      <c r="I1271">
        <v>46034</v>
      </c>
      <c r="J1271">
        <v>63.9</v>
      </c>
      <c r="K1271">
        <v>1.1299999999999999</v>
      </c>
      <c r="L1271">
        <v>62.77</v>
      </c>
      <c r="M1271" t="s">
        <v>26280</v>
      </c>
      <c r="N1271" t="s">
        <v>23</v>
      </c>
      <c r="O1271">
        <v>63.9</v>
      </c>
      <c r="P1271" t="s">
        <v>24</v>
      </c>
      <c r="Q1271" t="s">
        <v>24</v>
      </c>
      <c r="R1271" t="s">
        <v>23818</v>
      </c>
      <c r="S1271" t="s">
        <v>25</v>
      </c>
      <c r="T1271" t="s">
        <v>26</v>
      </c>
    </row>
    <row r="1272" spans="1:20" x14ac:dyDescent="0.3">
      <c r="A1272" t="s">
        <v>26282</v>
      </c>
      <c r="B1272" t="s">
        <v>19</v>
      </c>
      <c r="C1272" t="s">
        <v>17190</v>
      </c>
      <c r="D1272" t="s">
        <v>20</v>
      </c>
      <c r="E1272" t="s">
        <v>21</v>
      </c>
      <c r="F1272" t="s">
        <v>22</v>
      </c>
      <c r="G1272" s="2">
        <v>46034</v>
      </c>
      <c r="H1272" s="2">
        <v>142551351634</v>
      </c>
      <c r="I1272">
        <v>46034</v>
      </c>
      <c r="J1272">
        <v>65.900000000000006</v>
      </c>
      <c r="K1272">
        <v>1.1599999999999999</v>
      </c>
      <c r="L1272">
        <v>64.739999999999995</v>
      </c>
      <c r="M1272" t="s">
        <v>26283</v>
      </c>
      <c r="N1272" t="s">
        <v>23</v>
      </c>
      <c r="O1272">
        <v>65.900000000000006</v>
      </c>
      <c r="P1272" t="s">
        <v>24</v>
      </c>
      <c r="Q1272" t="s">
        <v>24</v>
      </c>
      <c r="R1272" t="s">
        <v>23818</v>
      </c>
      <c r="S1272" t="s">
        <v>25</v>
      </c>
      <c r="T1272" t="s">
        <v>26</v>
      </c>
    </row>
    <row r="1273" spans="1:20" x14ac:dyDescent="0.3">
      <c r="A1273" t="s">
        <v>26284</v>
      </c>
      <c r="B1273" t="s">
        <v>19</v>
      </c>
      <c r="C1273" t="s">
        <v>17923</v>
      </c>
      <c r="D1273" t="s">
        <v>27</v>
      </c>
      <c r="E1273" t="s">
        <v>21</v>
      </c>
      <c r="F1273" t="s">
        <v>22</v>
      </c>
      <c r="G1273" s="2">
        <v>46031</v>
      </c>
      <c r="H1273" s="2">
        <v>142422278482</v>
      </c>
      <c r="I1273">
        <v>46031</v>
      </c>
      <c r="J1273">
        <v>179.55</v>
      </c>
      <c r="K1273">
        <v>2.63</v>
      </c>
      <c r="L1273">
        <v>176.92</v>
      </c>
      <c r="M1273" t="s">
        <v>26285</v>
      </c>
      <c r="N1273" t="s">
        <v>23</v>
      </c>
      <c r="O1273">
        <v>179.55</v>
      </c>
      <c r="P1273" t="s">
        <v>24</v>
      </c>
      <c r="Q1273" t="s">
        <v>24</v>
      </c>
      <c r="R1273" t="s">
        <v>23818</v>
      </c>
      <c r="S1273" t="s">
        <v>25</v>
      </c>
      <c r="T1273" t="s">
        <v>26</v>
      </c>
    </row>
    <row r="1274" spans="1:20" x14ac:dyDescent="0.3">
      <c r="A1274" t="s">
        <v>26286</v>
      </c>
      <c r="B1274" t="s">
        <v>19</v>
      </c>
      <c r="C1274" t="s">
        <v>8475</v>
      </c>
      <c r="D1274" t="s">
        <v>27</v>
      </c>
      <c r="E1274" t="s">
        <v>21</v>
      </c>
      <c r="F1274" t="s">
        <v>22</v>
      </c>
      <c r="G1274" s="2">
        <v>46031</v>
      </c>
      <c r="H1274" s="2">
        <v>142422278482</v>
      </c>
      <c r="I1274">
        <v>46031</v>
      </c>
      <c r="J1274">
        <v>77.31</v>
      </c>
      <c r="K1274">
        <v>1.31</v>
      </c>
      <c r="L1274">
        <v>76</v>
      </c>
      <c r="M1274" t="s">
        <v>26287</v>
      </c>
      <c r="N1274" t="s">
        <v>23</v>
      </c>
      <c r="O1274">
        <v>77.31</v>
      </c>
      <c r="P1274" t="s">
        <v>24</v>
      </c>
      <c r="Q1274" t="s">
        <v>24</v>
      </c>
      <c r="R1274" t="s">
        <v>23818</v>
      </c>
      <c r="S1274" t="s">
        <v>25</v>
      </c>
      <c r="T1274" t="s">
        <v>26</v>
      </c>
    </row>
    <row r="1275" spans="1:20" x14ac:dyDescent="0.3">
      <c r="A1275" t="s">
        <v>26288</v>
      </c>
      <c r="B1275" t="s">
        <v>19</v>
      </c>
      <c r="C1275" t="s">
        <v>9815</v>
      </c>
      <c r="D1275" t="s">
        <v>20</v>
      </c>
      <c r="E1275" t="s">
        <v>21</v>
      </c>
      <c r="F1275" t="s">
        <v>22</v>
      </c>
      <c r="G1275" s="2">
        <v>46031</v>
      </c>
      <c r="H1275" s="2">
        <v>142422278482</v>
      </c>
      <c r="I1275">
        <v>46031</v>
      </c>
      <c r="J1275">
        <v>51.57</v>
      </c>
      <c r="K1275">
        <v>0.97</v>
      </c>
      <c r="L1275">
        <v>50.6</v>
      </c>
      <c r="M1275" t="s">
        <v>26289</v>
      </c>
      <c r="N1275" t="s">
        <v>23</v>
      </c>
      <c r="O1275">
        <v>51.57</v>
      </c>
      <c r="P1275" t="s">
        <v>24</v>
      </c>
      <c r="Q1275" t="s">
        <v>24</v>
      </c>
      <c r="R1275" t="s">
        <v>23818</v>
      </c>
      <c r="S1275" t="s">
        <v>25</v>
      </c>
      <c r="T1275" t="s">
        <v>26</v>
      </c>
    </row>
    <row r="1276" spans="1:20" x14ac:dyDescent="0.3">
      <c r="A1276" t="s">
        <v>26290</v>
      </c>
      <c r="B1276" t="s">
        <v>19</v>
      </c>
      <c r="C1276" t="s">
        <v>13260</v>
      </c>
      <c r="D1276" t="s">
        <v>27</v>
      </c>
      <c r="E1276" t="s">
        <v>21</v>
      </c>
      <c r="F1276" t="s">
        <v>22</v>
      </c>
      <c r="G1276" s="2">
        <v>46031</v>
      </c>
      <c r="H1276" s="2">
        <v>142422278482</v>
      </c>
      <c r="I1276">
        <v>46031</v>
      </c>
      <c r="J1276">
        <v>44.9</v>
      </c>
      <c r="K1276">
        <v>0.88</v>
      </c>
      <c r="L1276">
        <v>44.02</v>
      </c>
      <c r="M1276" t="s">
        <v>26291</v>
      </c>
      <c r="N1276" t="s">
        <v>23</v>
      </c>
      <c r="O1276">
        <v>44.9</v>
      </c>
      <c r="P1276" t="s">
        <v>24</v>
      </c>
      <c r="Q1276" t="s">
        <v>24</v>
      </c>
      <c r="R1276" t="s">
        <v>23818</v>
      </c>
      <c r="S1276" t="s">
        <v>25</v>
      </c>
      <c r="T1276" t="s">
        <v>26</v>
      </c>
    </row>
    <row r="1277" spans="1:20" x14ac:dyDescent="0.3">
      <c r="A1277" t="s">
        <v>26292</v>
      </c>
      <c r="B1277" t="s">
        <v>19</v>
      </c>
      <c r="C1277" t="s">
        <v>12239</v>
      </c>
      <c r="D1277" t="s">
        <v>27</v>
      </c>
      <c r="E1277" t="s">
        <v>21</v>
      </c>
      <c r="F1277" t="s">
        <v>22</v>
      </c>
      <c r="G1277" s="2">
        <v>46031</v>
      </c>
      <c r="H1277" s="2">
        <v>142422278482</v>
      </c>
      <c r="I1277">
        <v>46031</v>
      </c>
      <c r="J1277">
        <v>47.9</v>
      </c>
      <c r="K1277">
        <v>0.92</v>
      </c>
      <c r="L1277">
        <v>46.98</v>
      </c>
      <c r="M1277" t="s">
        <v>26293</v>
      </c>
      <c r="N1277" t="s">
        <v>23</v>
      </c>
      <c r="O1277">
        <v>47.9</v>
      </c>
      <c r="P1277" t="s">
        <v>24</v>
      </c>
      <c r="Q1277" t="s">
        <v>24</v>
      </c>
      <c r="R1277" t="s">
        <v>23818</v>
      </c>
      <c r="S1277" t="s">
        <v>25</v>
      </c>
      <c r="T1277" t="s">
        <v>26</v>
      </c>
    </row>
    <row r="1278" spans="1:20" x14ac:dyDescent="0.3">
      <c r="A1278" t="s">
        <v>26294</v>
      </c>
      <c r="B1278" t="s">
        <v>19</v>
      </c>
      <c r="C1278" t="s">
        <v>13635</v>
      </c>
      <c r="D1278" t="s">
        <v>27</v>
      </c>
      <c r="E1278" t="s">
        <v>21</v>
      </c>
      <c r="F1278" t="s">
        <v>22</v>
      </c>
      <c r="G1278" s="2">
        <v>46031</v>
      </c>
      <c r="H1278" s="2">
        <v>142422278482</v>
      </c>
      <c r="I1278">
        <v>46031</v>
      </c>
      <c r="J1278">
        <v>194.85</v>
      </c>
      <c r="K1278">
        <v>2.83</v>
      </c>
      <c r="L1278">
        <v>192.02</v>
      </c>
      <c r="M1278" t="s">
        <v>26295</v>
      </c>
      <c r="N1278" t="s">
        <v>23</v>
      </c>
      <c r="O1278">
        <v>194.85</v>
      </c>
      <c r="P1278" t="s">
        <v>24</v>
      </c>
      <c r="Q1278" t="s">
        <v>24</v>
      </c>
      <c r="R1278" t="s">
        <v>23818</v>
      </c>
      <c r="S1278" t="s">
        <v>25</v>
      </c>
      <c r="T1278" t="s">
        <v>26</v>
      </c>
    </row>
    <row r="1279" spans="1:20" x14ac:dyDescent="0.3">
      <c r="A1279" t="s">
        <v>26296</v>
      </c>
      <c r="B1279" t="s">
        <v>19</v>
      </c>
      <c r="C1279" t="s">
        <v>23693</v>
      </c>
      <c r="D1279" t="s">
        <v>20</v>
      </c>
      <c r="E1279" t="s">
        <v>21</v>
      </c>
      <c r="F1279" t="s">
        <v>22</v>
      </c>
      <c r="G1279" s="2">
        <v>46031</v>
      </c>
      <c r="H1279" s="2">
        <v>142422278482</v>
      </c>
      <c r="I1279">
        <v>46031</v>
      </c>
      <c r="J1279">
        <v>154.85</v>
      </c>
      <c r="K1279">
        <v>2.31</v>
      </c>
      <c r="L1279">
        <v>152.54</v>
      </c>
      <c r="M1279" t="s">
        <v>26297</v>
      </c>
      <c r="N1279" t="s">
        <v>23</v>
      </c>
      <c r="O1279">
        <v>154.85</v>
      </c>
      <c r="P1279" t="s">
        <v>24</v>
      </c>
      <c r="Q1279" t="s">
        <v>24</v>
      </c>
      <c r="R1279" t="s">
        <v>23818</v>
      </c>
      <c r="S1279" t="s">
        <v>25</v>
      </c>
      <c r="T1279" t="s">
        <v>26</v>
      </c>
    </row>
    <row r="1280" spans="1:20" x14ac:dyDescent="0.3">
      <c r="A1280" t="s">
        <v>26298</v>
      </c>
      <c r="B1280" t="s">
        <v>19</v>
      </c>
      <c r="C1280" t="s">
        <v>19094</v>
      </c>
      <c r="D1280" t="s">
        <v>20</v>
      </c>
      <c r="E1280" t="s">
        <v>21</v>
      </c>
      <c r="F1280" t="s">
        <v>22</v>
      </c>
      <c r="G1280" s="2">
        <v>46031</v>
      </c>
      <c r="H1280" s="2">
        <v>142422278482</v>
      </c>
      <c r="I1280">
        <v>46031</v>
      </c>
      <c r="J1280">
        <v>65.900000000000006</v>
      </c>
      <c r="K1280">
        <v>1.1599999999999999</v>
      </c>
      <c r="L1280">
        <v>64.739999999999995</v>
      </c>
      <c r="M1280" t="s">
        <v>26299</v>
      </c>
      <c r="N1280" t="s">
        <v>23</v>
      </c>
      <c r="O1280">
        <v>65.900000000000006</v>
      </c>
      <c r="P1280" t="s">
        <v>24</v>
      </c>
      <c r="Q1280" t="s">
        <v>24</v>
      </c>
      <c r="R1280" t="s">
        <v>23818</v>
      </c>
      <c r="S1280" t="s">
        <v>25</v>
      </c>
      <c r="T1280" t="s">
        <v>26</v>
      </c>
    </row>
    <row r="1281" spans="1:20" x14ac:dyDescent="0.3">
      <c r="A1281" t="s">
        <v>26300</v>
      </c>
      <c r="B1281" t="s">
        <v>19</v>
      </c>
      <c r="C1281" t="s">
        <v>11227</v>
      </c>
      <c r="D1281" t="s">
        <v>20</v>
      </c>
      <c r="E1281" t="s">
        <v>21</v>
      </c>
      <c r="F1281" t="s">
        <v>22</v>
      </c>
      <c r="G1281" s="2">
        <v>46031</v>
      </c>
      <c r="H1281" s="2">
        <v>142422278482</v>
      </c>
      <c r="I1281">
        <v>46031</v>
      </c>
      <c r="J1281">
        <v>51.85</v>
      </c>
      <c r="K1281">
        <v>0.97</v>
      </c>
      <c r="L1281">
        <v>50.88</v>
      </c>
      <c r="M1281" t="s">
        <v>26301</v>
      </c>
      <c r="N1281" t="s">
        <v>23</v>
      </c>
      <c r="O1281">
        <v>51.85</v>
      </c>
      <c r="P1281" t="s">
        <v>24</v>
      </c>
      <c r="Q1281" t="s">
        <v>24</v>
      </c>
      <c r="R1281" t="s">
        <v>23818</v>
      </c>
      <c r="S1281" t="s">
        <v>25</v>
      </c>
      <c r="T1281" t="s">
        <v>26</v>
      </c>
    </row>
    <row r="1282" spans="1:20" x14ac:dyDescent="0.3">
      <c r="A1282" t="s">
        <v>26302</v>
      </c>
      <c r="B1282" t="s">
        <v>19</v>
      </c>
      <c r="C1282" t="s">
        <v>12739</v>
      </c>
      <c r="D1282" t="s">
        <v>27</v>
      </c>
      <c r="E1282" t="s">
        <v>21</v>
      </c>
      <c r="F1282" t="s">
        <v>22</v>
      </c>
      <c r="G1282" s="2">
        <v>46031</v>
      </c>
      <c r="H1282" s="2">
        <v>142422278482</v>
      </c>
      <c r="I1282">
        <v>46031</v>
      </c>
      <c r="J1282">
        <v>67.95</v>
      </c>
      <c r="K1282">
        <v>1.18</v>
      </c>
      <c r="L1282">
        <v>66.77</v>
      </c>
      <c r="M1282" t="s">
        <v>26303</v>
      </c>
      <c r="N1282" t="s">
        <v>23</v>
      </c>
      <c r="O1282">
        <v>67.95</v>
      </c>
      <c r="P1282" t="s">
        <v>24</v>
      </c>
      <c r="Q1282" t="s">
        <v>24</v>
      </c>
      <c r="R1282" t="s">
        <v>23818</v>
      </c>
      <c r="S1282" t="s">
        <v>25</v>
      </c>
      <c r="T1282" t="s">
        <v>26</v>
      </c>
    </row>
    <row r="1283" spans="1:20" x14ac:dyDescent="0.3">
      <c r="A1283" t="s">
        <v>26304</v>
      </c>
      <c r="B1283" t="s">
        <v>19</v>
      </c>
      <c r="C1283" t="s">
        <v>19692</v>
      </c>
      <c r="D1283" t="s">
        <v>20</v>
      </c>
      <c r="E1283" t="s">
        <v>21</v>
      </c>
      <c r="F1283" t="s">
        <v>22</v>
      </c>
      <c r="G1283" s="2">
        <v>46031</v>
      </c>
      <c r="H1283" s="2">
        <v>142422278482</v>
      </c>
      <c r="I1283">
        <v>46031</v>
      </c>
      <c r="J1283">
        <v>271.75</v>
      </c>
      <c r="K1283">
        <v>3.83</v>
      </c>
      <c r="L1283">
        <v>267.92</v>
      </c>
      <c r="M1283" t="s">
        <v>26305</v>
      </c>
      <c r="N1283" t="s">
        <v>23</v>
      </c>
      <c r="O1283">
        <v>271.75</v>
      </c>
      <c r="P1283" t="s">
        <v>24</v>
      </c>
      <c r="Q1283" t="s">
        <v>24</v>
      </c>
      <c r="R1283" t="s">
        <v>23818</v>
      </c>
      <c r="S1283" t="s">
        <v>25</v>
      </c>
      <c r="T1283" t="s">
        <v>26</v>
      </c>
    </row>
    <row r="1284" spans="1:20" x14ac:dyDescent="0.3">
      <c r="A1284" t="s">
        <v>26306</v>
      </c>
      <c r="B1284" t="s">
        <v>19</v>
      </c>
      <c r="C1284" t="s">
        <v>23225</v>
      </c>
      <c r="D1284" t="s">
        <v>27</v>
      </c>
      <c r="E1284" t="s">
        <v>21</v>
      </c>
      <c r="F1284" t="s">
        <v>22</v>
      </c>
      <c r="G1284" s="2">
        <v>46031</v>
      </c>
      <c r="H1284" s="2">
        <v>142422278482</v>
      </c>
      <c r="I1284">
        <v>46031</v>
      </c>
      <c r="J1284">
        <v>58.95</v>
      </c>
      <c r="K1284">
        <v>1.07</v>
      </c>
      <c r="L1284">
        <v>57.88</v>
      </c>
      <c r="M1284" t="s">
        <v>26307</v>
      </c>
      <c r="N1284" t="s">
        <v>23</v>
      </c>
      <c r="O1284">
        <v>58.95</v>
      </c>
      <c r="P1284" t="s">
        <v>24</v>
      </c>
      <c r="Q1284" t="s">
        <v>24</v>
      </c>
      <c r="R1284" t="s">
        <v>23818</v>
      </c>
      <c r="S1284" t="s">
        <v>25</v>
      </c>
      <c r="T1284" t="s">
        <v>26</v>
      </c>
    </row>
    <row r="1285" spans="1:20" x14ac:dyDescent="0.3">
      <c r="A1285" t="s">
        <v>26308</v>
      </c>
      <c r="B1285" t="s">
        <v>19</v>
      </c>
      <c r="C1285" t="s">
        <v>11953</v>
      </c>
      <c r="D1285" t="s">
        <v>20</v>
      </c>
      <c r="E1285" t="s">
        <v>21</v>
      </c>
      <c r="F1285" t="s">
        <v>22</v>
      </c>
      <c r="G1285" s="2">
        <v>46031</v>
      </c>
      <c r="H1285" s="2">
        <v>142422278482</v>
      </c>
      <c r="I1285">
        <v>46031</v>
      </c>
      <c r="J1285">
        <v>49.9</v>
      </c>
      <c r="K1285">
        <v>0.95</v>
      </c>
      <c r="L1285">
        <v>48.95</v>
      </c>
      <c r="M1285" t="s">
        <v>26309</v>
      </c>
      <c r="N1285" t="s">
        <v>23</v>
      </c>
      <c r="O1285">
        <v>49.9</v>
      </c>
      <c r="P1285" t="s">
        <v>24</v>
      </c>
      <c r="Q1285" t="s">
        <v>24</v>
      </c>
      <c r="R1285" t="s">
        <v>23818</v>
      </c>
      <c r="S1285" t="s">
        <v>25</v>
      </c>
      <c r="T1285" t="s">
        <v>26</v>
      </c>
    </row>
    <row r="1286" spans="1:20" x14ac:dyDescent="0.3">
      <c r="A1286" t="s">
        <v>26310</v>
      </c>
      <c r="B1286" t="s">
        <v>19</v>
      </c>
      <c r="C1286" t="s">
        <v>15509</v>
      </c>
      <c r="D1286" t="s">
        <v>20</v>
      </c>
      <c r="E1286" t="s">
        <v>21</v>
      </c>
      <c r="F1286" t="s">
        <v>22</v>
      </c>
      <c r="G1286" s="2">
        <v>46031</v>
      </c>
      <c r="H1286" s="2">
        <v>142422278482</v>
      </c>
      <c r="I1286">
        <v>46031</v>
      </c>
      <c r="J1286">
        <v>49.9</v>
      </c>
      <c r="K1286">
        <v>0.95</v>
      </c>
      <c r="L1286">
        <v>48.95</v>
      </c>
      <c r="M1286" t="s">
        <v>26311</v>
      </c>
      <c r="N1286" t="s">
        <v>23</v>
      </c>
      <c r="O1286">
        <v>49.9</v>
      </c>
      <c r="P1286" t="s">
        <v>24</v>
      </c>
      <c r="Q1286" t="s">
        <v>24</v>
      </c>
      <c r="R1286" t="s">
        <v>23818</v>
      </c>
      <c r="S1286" t="s">
        <v>25</v>
      </c>
      <c r="T1286" t="s">
        <v>26</v>
      </c>
    </row>
    <row r="1287" spans="1:20" x14ac:dyDescent="0.3">
      <c r="A1287" t="s">
        <v>26312</v>
      </c>
      <c r="B1287" t="s">
        <v>19</v>
      </c>
      <c r="C1287" t="s">
        <v>13199</v>
      </c>
      <c r="D1287" t="s">
        <v>27</v>
      </c>
      <c r="E1287" t="s">
        <v>21</v>
      </c>
      <c r="F1287" t="s">
        <v>22</v>
      </c>
      <c r="G1287" s="2">
        <v>46031</v>
      </c>
      <c r="H1287" s="2">
        <v>142422278482</v>
      </c>
      <c r="I1287">
        <v>46031</v>
      </c>
      <c r="J1287">
        <v>54.9</v>
      </c>
      <c r="K1287">
        <v>1.01</v>
      </c>
      <c r="L1287">
        <v>53.89</v>
      </c>
      <c r="M1287" t="s">
        <v>26313</v>
      </c>
      <c r="N1287" t="s">
        <v>23</v>
      </c>
      <c r="O1287">
        <v>54.9</v>
      </c>
      <c r="P1287" t="s">
        <v>24</v>
      </c>
      <c r="Q1287" t="s">
        <v>24</v>
      </c>
      <c r="R1287" t="s">
        <v>23818</v>
      </c>
      <c r="S1287" t="s">
        <v>25</v>
      </c>
      <c r="T1287" t="s">
        <v>26</v>
      </c>
    </row>
    <row r="1288" spans="1:20" x14ac:dyDescent="0.3">
      <c r="A1288" t="s">
        <v>26314</v>
      </c>
      <c r="B1288" t="s">
        <v>19</v>
      </c>
      <c r="C1288" t="s">
        <v>14223</v>
      </c>
      <c r="D1288" t="s">
        <v>29</v>
      </c>
      <c r="E1288" t="s">
        <v>21</v>
      </c>
      <c r="F1288" t="s">
        <v>22</v>
      </c>
      <c r="G1288" s="2">
        <v>46031</v>
      </c>
      <c r="H1288" s="2">
        <v>142422278482</v>
      </c>
      <c r="I1288">
        <v>46031</v>
      </c>
      <c r="J1288">
        <v>114.95</v>
      </c>
      <c r="K1288">
        <v>6.09</v>
      </c>
      <c r="L1288">
        <v>108.86</v>
      </c>
      <c r="M1288" t="s">
        <v>26315</v>
      </c>
      <c r="N1288" t="s">
        <v>30</v>
      </c>
      <c r="O1288">
        <v>114.95</v>
      </c>
      <c r="P1288" t="s">
        <v>24</v>
      </c>
      <c r="Q1288" t="s">
        <v>24</v>
      </c>
      <c r="R1288" t="s">
        <v>23818</v>
      </c>
      <c r="S1288" t="s">
        <v>25</v>
      </c>
      <c r="T1288" t="s">
        <v>26</v>
      </c>
    </row>
    <row r="1289" spans="1:20" x14ac:dyDescent="0.3">
      <c r="A1289" t="s">
        <v>26316</v>
      </c>
      <c r="B1289" t="s">
        <v>19</v>
      </c>
      <c r="C1289" t="s">
        <v>20875</v>
      </c>
      <c r="D1289" t="s">
        <v>29</v>
      </c>
      <c r="E1289" t="s">
        <v>21</v>
      </c>
      <c r="F1289" t="s">
        <v>22</v>
      </c>
      <c r="G1289" s="2">
        <v>46031</v>
      </c>
      <c r="H1289" s="2">
        <v>142422278482</v>
      </c>
      <c r="I1289">
        <v>46031</v>
      </c>
      <c r="J1289">
        <v>84.95</v>
      </c>
      <c r="K1289">
        <v>4.59</v>
      </c>
      <c r="L1289">
        <v>80.36</v>
      </c>
      <c r="M1289" t="s">
        <v>26317</v>
      </c>
      <c r="N1289" t="s">
        <v>30</v>
      </c>
      <c r="O1289">
        <v>84.95</v>
      </c>
      <c r="P1289" t="s">
        <v>24</v>
      </c>
      <c r="Q1289" t="s">
        <v>24</v>
      </c>
      <c r="R1289" t="s">
        <v>23818</v>
      </c>
      <c r="S1289" t="s">
        <v>25</v>
      </c>
      <c r="T1289" t="s">
        <v>26</v>
      </c>
    </row>
    <row r="1290" spans="1:20" x14ac:dyDescent="0.3">
      <c r="A1290" t="s">
        <v>26318</v>
      </c>
      <c r="B1290" t="s">
        <v>19</v>
      </c>
      <c r="C1290" t="s">
        <v>16519</v>
      </c>
      <c r="D1290" t="s">
        <v>20</v>
      </c>
      <c r="E1290" t="s">
        <v>21</v>
      </c>
      <c r="F1290" t="s">
        <v>22</v>
      </c>
      <c r="G1290" s="2">
        <v>46031</v>
      </c>
      <c r="H1290" s="2">
        <v>142422278482</v>
      </c>
      <c r="I1290">
        <v>46031</v>
      </c>
      <c r="J1290">
        <v>29.9</v>
      </c>
      <c r="K1290">
        <v>0.69</v>
      </c>
      <c r="L1290">
        <v>29.21</v>
      </c>
      <c r="M1290" t="s">
        <v>26319</v>
      </c>
      <c r="N1290" t="s">
        <v>23</v>
      </c>
      <c r="O1290">
        <v>29.9</v>
      </c>
      <c r="P1290" t="s">
        <v>24</v>
      </c>
      <c r="Q1290" t="s">
        <v>24</v>
      </c>
      <c r="R1290" t="s">
        <v>23818</v>
      </c>
      <c r="S1290" t="s">
        <v>25</v>
      </c>
      <c r="T1290" t="s">
        <v>26</v>
      </c>
    </row>
    <row r="1291" spans="1:20" x14ac:dyDescent="0.3">
      <c r="A1291" t="s">
        <v>26320</v>
      </c>
      <c r="B1291" t="s">
        <v>19</v>
      </c>
      <c r="C1291" t="s">
        <v>21137</v>
      </c>
      <c r="D1291" t="s">
        <v>20</v>
      </c>
      <c r="E1291" t="s">
        <v>21</v>
      </c>
      <c r="F1291" t="s">
        <v>22</v>
      </c>
      <c r="G1291" s="2">
        <v>46031</v>
      </c>
      <c r="H1291" s="2">
        <v>142422278482</v>
      </c>
      <c r="I1291">
        <v>46031</v>
      </c>
      <c r="J1291">
        <v>53.9</v>
      </c>
      <c r="K1291">
        <v>1</v>
      </c>
      <c r="L1291">
        <v>52.9</v>
      </c>
      <c r="M1291" t="s">
        <v>26321</v>
      </c>
      <c r="N1291" t="s">
        <v>23</v>
      </c>
      <c r="O1291">
        <v>53.9</v>
      </c>
      <c r="P1291" t="s">
        <v>24</v>
      </c>
      <c r="Q1291" t="s">
        <v>24</v>
      </c>
      <c r="R1291" t="s">
        <v>23818</v>
      </c>
      <c r="S1291" t="s">
        <v>25</v>
      </c>
      <c r="T1291" t="s">
        <v>26</v>
      </c>
    </row>
    <row r="1292" spans="1:20" x14ac:dyDescent="0.3">
      <c r="A1292" t="s">
        <v>26322</v>
      </c>
      <c r="B1292" t="s">
        <v>19</v>
      </c>
      <c r="C1292" t="s">
        <v>11278</v>
      </c>
      <c r="D1292" t="s">
        <v>27</v>
      </c>
      <c r="E1292" t="s">
        <v>21</v>
      </c>
      <c r="F1292" t="s">
        <v>22</v>
      </c>
      <c r="G1292" s="2">
        <v>46031</v>
      </c>
      <c r="H1292" s="2">
        <v>142422278482</v>
      </c>
      <c r="I1292">
        <v>46031</v>
      </c>
      <c r="J1292">
        <v>44.85</v>
      </c>
      <c r="K1292">
        <v>0.88</v>
      </c>
      <c r="L1292">
        <v>43.97</v>
      </c>
      <c r="M1292" t="s">
        <v>26323</v>
      </c>
      <c r="N1292" t="s">
        <v>23</v>
      </c>
      <c r="O1292">
        <v>44.85</v>
      </c>
      <c r="P1292" t="s">
        <v>24</v>
      </c>
      <c r="Q1292" t="s">
        <v>24</v>
      </c>
      <c r="R1292" t="s">
        <v>23818</v>
      </c>
      <c r="S1292" t="s">
        <v>25</v>
      </c>
      <c r="T1292" t="s">
        <v>26</v>
      </c>
    </row>
    <row r="1293" spans="1:20" x14ac:dyDescent="0.3">
      <c r="A1293" t="s">
        <v>26324</v>
      </c>
      <c r="B1293" t="s">
        <v>19</v>
      </c>
      <c r="C1293" t="s">
        <v>8435</v>
      </c>
      <c r="D1293" t="s">
        <v>20</v>
      </c>
      <c r="E1293" t="s">
        <v>21</v>
      </c>
      <c r="F1293" t="s">
        <v>22</v>
      </c>
      <c r="G1293" s="2">
        <v>46031</v>
      </c>
      <c r="H1293" s="2">
        <v>142422278482</v>
      </c>
      <c r="I1293">
        <v>46031</v>
      </c>
      <c r="J1293">
        <v>57.06</v>
      </c>
      <c r="K1293">
        <v>1.04</v>
      </c>
      <c r="L1293">
        <v>56.02</v>
      </c>
      <c r="M1293" t="s">
        <v>26325</v>
      </c>
      <c r="N1293" t="s">
        <v>23</v>
      </c>
      <c r="O1293">
        <v>57.06</v>
      </c>
      <c r="P1293" t="s">
        <v>24</v>
      </c>
      <c r="Q1293" t="s">
        <v>24</v>
      </c>
      <c r="R1293" t="s">
        <v>23818</v>
      </c>
      <c r="S1293" t="s">
        <v>25</v>
      </c>
      <c r="T1293" t="s">
        <v>26</v>
      </c>
    </row>
    <row r="1294" spans="1:20" x14ac:dyDescent="0.3">
      <c r="A1294" t="s">
        <v>26326</v>
      </c>
      <c r="B1294" t="s">
        <v>19</v>
      </c>
      <c r="C1294" t="s">
        <v>14001</v>
      </c>
      <c r="D1294" t="s">
        <v>27</v>
      </c>
      <c r="E1294" t="s">
        <v>21</v>
      </c>
      <c r="F1294" t="s">
        <v>22</v>
      </c>
      <c r="G1294" s="2">
        <v>46031</v>
      </c>
      <c r="H1294" s="2">
        <v>142422278482</v>
      </c>
      <c r="I1294">
        <v>46031</v>
      </c>
      <c r="J1294">
        <v>31.9</v>
      </c>
      <c r="K1294">
        <v>0.71</v>
      </c>
      <c r="L1294">
        <v>31.19</v>
      </c>
      <c r="M1294" t="s">
        <v>26327</v>
      </c>
      <c r="N1294" t="s">
        <v>23</v>
      </c>
      <c r="O1294">
        <v>31.9</v>
      </c>
      <c r="P1294" t="s">
        <v>24</v>
      </c>
      <c r="Q1294" t="s">
        <v>24</v>
      </c>
      <c r="R1294" t="s">
        <v>23818</v>
      </c>
      <c r="S1294" t="s">
        <v>25</v>
      </c>
      <c r="T1294" t="s">
        <v>26</v>
      </c>
    </row>
    <row r="1295" spans="1:20" x14ac:dyDescent="0.3">
      <c r="A1295" t="s">
        <v>26328</v>
      </c>
      <c r="B1295" t="s">
        <v>19</v>
      </c>
      <c r="C1295" t="s">
        <v>14788</v>
      </c>
      <c r="D1295" t="s">
        <v>27</v>
      </c>
      <c r="E1295" t="s">
        <v>21</v>
      </c>
      <c r="F1295" t="s">
        <v>22</v>
      </c>
      <c r="G1295" s="2">
        <v>46031</v>
      </c>
      <c r="H1295" s="2">
        <v>142422278482</v>
      </c>
      <c r="I1295">
        <v>46031</v>
      </c>
      <c r="J1295">
        <v>59.9</v>
      </c>
      <c r="K1295">
        <v>1.08</v>
      </c>
      <c r="L1295">
        <v>58.82</v>
      </c>
      <c r="M1295" t="s">
        <v>26329</v>
      </c>
      <c r="N1295" t="s">
        <v>23</v>
      </c>
      <c r="O1295">
        <v>59.9</v>
      </c>
      <c r="P1295" t="s">
        <v>24</v>
      </c>
      <c r="Q1295" t="s">
        <v>24</v>
      </c>
      <c r="R1295" t="s">
        <v>23818</v>
      </c>
      <c r="S1295" t="s">
        <v>25</v>
      </c>
      <c r="T1295" t="s">
        <v>26</v>
      </c>
    </row>
    <row r="1296" spans="1:20" x14ac:dyDescent="0.3">
      <c r="A1296" t="s">
        <v>26330</v>
      </c>
      <c r="B1296" t="s">
        <v>19</v>
      </c>
      <c r="C1296" t="s">
        <v>23641</v>
      </c>
      <c r="D1296" t="s">
        <v>27</v>
      </c>
      <c r="E1296" t="s">
        <v>21</v>
      </c>
      <c r="F1296" t="s">
        <v>22</v>
      </c>
      <c r="G1296" s="2">
        <v>46031</v>
      </c>
      <c r="H1296" s="2">
        <v>142422278482</v>
      </c>
      <c r="I1296">
        <v>46031</v>
      </c>
      <c r="J1296">
        <v>114.95</v>
      </c>
      <c r="K1296">
        <v>1.79</v>
      </c>
      <c r="L1296">
        <v>113.16</v>
      </c>
      <c r="M1296" t="s">
        <v>24836</v>
      </c>
      <c r="N1296" t="s">
        <v>23</v>
      </c>
      <c r="O1296">
        <v>114.95</v>
      </c>
      <c r="P1296" t="s">
        <v>24</v>
      </c>
      <c r="Q1296" t="s">
        <v>24</v>
      </c>
      <c r="R1296" t="s">
        <v>23818</v>
      </c>
      <c r="S1296" t="s">
        <v>25</v>
      </c>
      <c r="T1296" t="s">
        <v>26</v>
      </c>
    </row>
    <row r="1297" spans="1:20" x14ac:dyDescent="0.3">
      <c r="A1297" t="s">
        <v>26331</v>
      </c>
      <c r="B1297" t="s">
        <v>19</v>
      </c>
      <c r="C1297" t="s">
        <v>23595</v>
      </c>
      <c r="D1297" t="s">
        <v>27</v>
      </c>
      <c r="E1297" t="s">
        <v>21</v>
      </c>
      <c r="F1297" t="s">
        <v>22</v>
      </c>
      <c r="G1297" s="2">
        <v>46031</v>
      </c>
      <c r="H1297" s="2">
        <v>142422278482</v>
      </c>
      <c r="I1297">
        <v>46031</v>
      </c>
      <c r="J1297">
        <v>34.9</v>
      </c>
      <c r="K1297">
        <v>0.75</v>
      </c>
      <c r="L1297">
        <v>34.15</v>
      </c>
      <c r="M1297" t="s">
        <v>26332</v>
      </c>
      <c r="N1297" t="s">
        <v>23</v>
      </c>
      <c r="O1297">
        <v>34.9</v>
      </c>
      <c r="P1297" t="s">
        <v>24</v>
      </c>
      <c r="Q1297" t="s">
        <v>24</v>
      </c>
      <c r="R1297" t="s">
        <v>23818</v>
      </c>
      <c r="S1297" t="s">
        <v>25</v>
      </c>
      <c r="T1297" t="s">
        <v>26</v>
      </c>
    </row>
    <row r="1298" spans="1:20" x14ac:dyDescent="0.3">
      <c r="A1298" t="s">
        <v>26333</v>
      </c>
      <c r="B1298" t="s">
        <v>19</v>
      </c>
      <c r="C1298" t="s">
        <v>10078</v>
      </c>
      <c r="D1298" t="s">
        <v>20</v>
      </c>
      <c r="E1298" t="s">
        <v>21</v>
      </c>
      <c r="F1298" t="s">
        <v>22</v>
      </c>
      <c r="G1298" s="2">
        <v>46031</v>
      </c>
      <c r="H1298" s="2">
        <v>142422278482</v>
      </c>
      <c r="I1298">
        <v>46031</v>
      </c>
      <c r="J1298">
        <v>39.9</v>
      </c>
      <c r="K1298">
        <v>0.82</v>
      </c>
      <c r="L1298">
        <v>39.08</v>
      </c>
      <c r="M1298" t="s">
        <v>26334</v>
      </c>
      <c r="N1298" t="s">
        <v>23</v>
      </c>
      <c r="O1298">
        <v>39.9</v>
      </c>
      <c r="P1298" t="s">
        <v>24</v>
      </c>
      <c r="Q1298" t="s">
        <v>24</v>
      </c>
      <c r="R1298" t="s">
        <v>23818</v>
      </c>
      <c r="S1298" t="s">
        <v>25</v>
      </c>
      <c r="T1298" t="s">
        <v>26</v>
      </c>
    </row>
    <row r="1299" spans="1:20" x14ac:dyDescent="0.3">
      <c r="A1299" t="s">
        <v>26335</v>
      </c>
      <c r="B1299" t="s">
        <v>19</v>
      </c>
      <c r="C1299" t="s">
        <v>12367</v>
      </c>
      <c r="D1299" t="s">
        <v>27</v>
      </c>
      <c r="E1299" t="s">
        <v>21</v>
      </c>
      <c r="F1299" t="s">
        <v>22</v>
      </c>
      <c r="G1299" s="2">
        <v>46031</v>
      </c>
      <c r="H1299" s="2">
        <v>142422278482</v>
      </c>
      <c r="I1299">
        <v>46031</v>
      </c>
      <c r="J1299">
        <v>44.85</v>
      </c>
      <c r="K1299">
        <v>0.88</v>
      </c>
      <c r="L1299">
        <v>43.97</v>
      </c>
      <c r="M1299" t="s">
        <v>26336</v>
      </c>
      <c r="N1299" t="s">
        <v>23</v>
      </c>
      <c r="O1299">
        <v>44.85</v>
      </c>
      <c r="P1299" t="s">
        <v>24</v>
      </c>
      <c r="Q1299" t="s">
        <v>24</v>
      </c>
      <c r="R1299" t="s">
        <v>23818</v>
      </c>
      <c r="S1299" t="s">
        <v>25</v>
      </c>
      <c r="T1299" t="s">
        <v>26</v>
      </c>
    </row>
    <row r="1300" spans="1:20" x14ac:dyDescent="0.3">
      <c r="A1300" t="s">
        <v>26337</v>
      </c>
      <c r="B1300" t="s">
        <v>19</v>
      </c>
      <c r="C1300" t="s">
        <v>17645</v>
      </c>
      <c r="D1300" t="s">
        <v>20</v>
      </c>
      <c r="E1300" t="s">
        <v>21</v>
      </c>
      <c r="F1300" t="s">
        <v>22</v>
      </c>
      <c r="G1300" s="2">
        <v>46031</v>
      </c>
      <c r="H1300" s="2">
        <v>142422278482</v>
      </c>
      <c r="I1300">
        <v>46031</v>
      </c>
      <c r="J1300">
        <v>55.67</v>
      </c>
      <c r="K1300">
        <v>1.02</v>
      </c>
      <c r="L1300">
        <v>54.65</v>
      </c>
      <c r="M1300" t="s">
        <v>26338</v>
      </c>
      <c r="N1300" t="s">
        <v>23</v>
      </c>
      <c r="O1300">
        <v>55.67</v>
      </c>
      <c r="P1300" t="s">
        <v>24</v>
      </c>
      <c r="Q1300" t="s">
        <v>24</v>
      </c>
      <c r="R1300" t="s">
        <v>23818</v>
      </c>
      <c r="S1300" t="s">
        <v>25</v>
      </c>
      <c r="T1300" t="s">
        <v>26</v>
      </c>
    </row>
    <row r="1301" spans="1:20" x14ac:dyDescent="0.3">
      <c r="A1301" t="s">
        <v>26339</v>
      </c>
      <c r="B1301" t="s">
        <v>19</v>
      </c>
      <c r="C1301" t="s">
        <v>11259</v>
      </c>
      <c r="D1301" t="s">
        <v>29</v>
      </c>
      <c r="E1301" t="s">
        <v>21</v>
      </c>
      <c r="F1301" t="s">
        <v>22</v>
      </c>
      <c r="G1301" s="2">
        <v>46031</v>
      </c>
      <c r="H1301" s="2">
        <v>142422278482</v>
      </c>
      <c r="I1301">
        <v>46031</v>
      </c>
      <c r="J1301">
        <v>54.9</v>
      </c>
      <c r="K1301">
        <v>3.09</v>
      </c>
      <c r="L1301">
        <v>51.81</v>
      </c>
      <c r="M1301" t="s">
        <v>26340</v>
      </c>
      <c r="N1301" t="s">
        <v>30</v>
      </c>
      <c r="O1301">
        <v>54.9</v>
      </c>
      <c r="P1301" t="s">
        <v>24</v>
      </c>
      <c r="Q1301" t="s">
        <v>24</v>
      </c>
      <c r="R1301" t="s">
        <v>23818</v>
      </c>
      <c r="S1301" t="s">
        <v>25</v>
      </c>
      <c r="T1301" t="s">
        <v>26</v>
      </c>
    </row>
    <row r="1302" spans="1:20" x14ac:dyDescent="0.3">
      <c r="A1302" t="s">
        <v>26341</v>
      </c>
      <c r="B1302" t="s">
        <v>19</v>
      </c>
      <c r="C1302" t="s">
        <v>15790</v>
      </c>
      <c r="D1302" t="s">
        <v>20</v>
      </c>
      <c r="E1302" t="s">
        <v>21</v>
      </c>
      <c r="F1302" t="s">
        <v>22</v>
      </c>
      <c r="G1302" s="2">
        <v>46031</v>
      </c>
      <c r="H1302" s="2">
        <v>142422278482</v>
      </c>
      <c r="I1302">
        <v>46031</v>
      </c>
      <c r="J1302">
        <v>63.41</v>
      </c>
      <c r="K1302">
        <v>1.1200000000000001</v>
      </c>
      <c r="L1302">
        <v>62.29</v>
      </c>
      <c r="M1302" t="s">
        <v>26342</v>
      </c>
      <c r="N1302" t="s">
        <v>23</v>
      </c>
      <c r="O1302">
        <v>63.41</v>
      </c>
      <c r="P1302" t="s">
        <v>24</v>
      </c>
      <c r="Q1302" t="s">
        <v>24</v>
      </c>
      <c r="R1302" t="s">
        <v>23818</v>
      </c>
      <c r="S1302" t="s">
        <v>25</v>
      </c>
      <c r="T1302" t="s">
        <v>26</v>
      </c>
    </row>
    <row r="1303" spans="1:20" x14ac:dyDescent="0.3">
      <c r="A1303" t="s">
        <v>26343</v>
      </c>
      <c r="B1303" t="s">
        <v>19</v>
      </c>
      <c r="C1303" t="s">
        <v>16845</v>
      </c>
      <c r="D1303" t="s">
        <v>27</v>
      </c>
      <c r="E1303" t="s">
        <v>21</v>
      </c>
      <c r="F1303" t="s">
        <v>22</v>
      </c>
      <c r="G1303" s="2">
        <v>46031</v>
      </c>
      <c r="H1303" s="2">
        <v>142422278482</v>
      </c>
      <c r="I1303">
        <v>46031</v>
      </c>
      <c r="J1303">
        <v>85.37</v>
      </c>
      <c r="K1303">
        <v>1.41</v>
      </c>
      <c r="L1303">
        <v>83.96</v>
      </c>
      <c r="M1303" t="s">
        <v>26344</v>
      </c>
      <c r="N1303" t="s">
        <v>23</v>
      </c>
      <c r="O1303">
        <v>85.37</v>
      </c>
      <c r="P1303" t="s">
        <v>24</v>
      </c>
      <c r="Q1303" t="s">
        <v>24</v>
      </c>
      <c r="R1303" t="s">
        <v>23818</v>
      </c>
      <c r="S1303" t="s">
        <v>25</v>
      </c>
      <c r="T1303" t="s">
        <v>26</v>
      </c>
    </row>
    <row r="1304" spans="1:20" x14ac:dyDescent="0.3">
      <c r="A1304" t="s">
        <v>26345</v>
      </c>
      <c r="B1304" t="s">
        <v>28</v>
      </c>
      <c r="C1304" t="s">
        <v>16090</v>
      </c>
      <c r="D1304" t="s">
        <v>20</v>
      </c>
      <c r="E1304" t="s">
        <v>21</v>
      </c>
      <c r="F1304" t="s">
        <v>22</v>
      </c>
      <c r="G1304" s="2">
        <v>46031</v>
      </c>
      <c r="H1304" s="2">
        <v>142422278482</v>
      </c>
      <c r="I1304">
        <v>46031</v>
      </c>
      <c r="J1304">
        <v>-29.9</v>
      </c>
      <c r="K1304">
        <v>0</v>
      </c>
      <c r="L1304">
        <v>-29.9</v>
      </c>
      <c r="M1304" t="s">
        <v>26346</v>
      </c>
      <c r="N1304" t="s">
        <v>23</v>
      </c>
      <c r="O1304">
        <v>29.9</v>
      </c>
      <c r="P1304" t="s">
        <v>24</v>
      </c>
      <c r="Q1304" t="s">
        <v>24</v>
      </c>
      <c r="R1304" t="s">
        <v>23818</v>
      </c>
      <c r="S1304" t="s">
        <v>25</v>
      </c>
      <c r="T1304" t="s">
        <v>26</v>
      </c>
    </row>
    <row r="1305" spans="1:20" x14ac:dyDescent="0.3">
      <c r="A1305" t="s">
        <v>26347</v>
      </c>
      <c r="B1305" t="s">
        <v>19</v>
      </c>
      <c r="C1305" t="s">
        <v>16090</v>
      </c>
      <c r="D1305" t="s">
        <v>20</v>
      </c>
      <c r="E1305" t="s">
        <v>21</v>
      </c>
      <c r="F1305" t="s">
        <v>22</v>
      </c>
      <c r="G1305" s="2">
        <v>46031</v>
      </c>
      <c r="H1305" s="2">
        <v>142422278482</v>
      </c>
      <c r="I1305">
        <v>46031</v>
      </c>
      <c r="J1305">
        <v>29.9</v>
      </c>
      <c r="K1305">
        <v>0.69</v>
      </c>
      <c r="L1305">
        <v>29.21</v>
      </c>
      <c r="M1305" t="s">
        <v>26346</v>
      </c>
      <c r="N1305" t="s">
        <v>23</v>
      </c>
      <c r="O1305">
        <v>29.9</v>
      </c>
      <c r="P1305" t="s">
        <v>24</v>
      </c>
      <c r="Q1305" t="s">
        <v>24</v>
      </c>
      <c r="R1305" t="s">
        <v>23818</v>
      </c>
      <c r="S1305" t="s">
        <v>25</v>
      </c>
      <c r="T1305" t="s">
        <v>26</v>
      </c>
    </row>
    <row r="1306" spans="1:20" x14ac:dyDescent="0.3">
      <c r="A1306" t="s">
        <v>26348</v>
      </c>
      <c r="B1306" t="s">
        <v>19</v>
      </c>
      <c r="C1306" t="s">
        <v>12060</v>
      </c>
      <c r="D1306" t="s">
        <v>20</v>
      </c>
      <c r="E1306" t="s">
        <v>21</v>
      </c>
      <c r="F1306" t="s">
        <v>22</v>
      </c>
      <c r="G1306" s="2">
        <v>46031</v>
      </c>
      <c r="H1306" s="2">
        <v>142422278482</v>
      </c>
      <c r="I1306">
        <v>46031</v>
      </c>
      <c r="J1306">
        <v>59.9</v>
      </c>
      <c r="K1306">
        <v>1.08</v>
      </c>
      <c r="L1306">
        <v>58.82</v>
      </c>
      <c r="M1306" t="s">
        <v>26349</v>
      </c>
      <c r="N1306" t="s">
        <v>23</v>
      </c>
      <c r="O1306">
        <v>59.9</v>
      </c>
      <c r="P1306" t="s">
        <v>24</v>
      </c>
      <c r="Q1306" t="s">
        <v>24</v>
      </c>
      <c r="R1306" t="s">
        <v>23818</v>
      </c>
      <c r="S1306" t="s">
        <v>25</v>
      </c>
      <c r="T1306" t="s">
        <v>26</v>
      </c>
    </row>
    <row r="1307" spans="1:20" x14ac:dyDescent="0.3">
      <c r="A1307" t="s">
        <v>26350</v>
      </c>
      <c r="B1307" t="s">
        <v>19</v>
      </c>
      <c r="C1307" t="s">
        <v>14311</v>
      </c>
      <c r="D1307" t="s">
        <v>27</v>
      </c>
      <c r="E1307" t="s">
        <v>21</v>
      </c>
      <c r="F1307" t="s">
        <v>22</v>
      </c>
      <c r="G1307" s="2">
        <v>46031</v>
      </c>
      <c r="H1307" s="2">
        <v>142422278482</v>
      </c>
      <c r="I1307">
        <v>46031</v>
      </c>
      <c r="J1307">
        <v>58.95</v>
      </c>
      <c r="K1307">
        <v>1.07</v>
      </c>
      <c r="L1307">
        <v>57.88</v>
      </c>
      <c r="M1307" t="s">
        <v>24915</v>
      </c>
      <c r="N1307" t="s">
        <v>23</v>
      </c>
      <c r="O1307">
        <v>58.95</v>
      </c>
      <c r="P1307" t="s">
        <v>24</v>
      </c>
      <c r="Q1307" t="s">
        <v>24</v>
      </c>
      <c r="R1307" t="s">
        <v>23818</v>
      </c>
      <c r="S1307" t="s">
        <v>25</v>
      </c>
      <c r="T1307" t="s">
        <v>26</v>
      </c>
    </row>
    <row r="1308" spans="1:20" x14ac:dyDescent="0.3">
      <c r="A1308" t="s">
        <v>26351</v>
      </c>
      <c r="B1308" t="s">
        <v>28</v>
      </c>
      <c r="C1308" t="s">
        <v>15135</v>
      </c>
      <c r="D1308" t="s">
        <v>27</v>
      </c>
      <c r="E1308" t="s">
        <v>21</v>
      </c>
      <c r="F1308" t="s">
        <v>22</v>
      </c>
      <c r="G1308" s="2">
        <v>46031</v>
      </c>
      <c r="H1308" s="2">
        <v>142422278482</v>
      </c>
      <c r="I1308">
        <v>46031</v>
      </c>
      <c r="J1308">
        <v>-58.95</v>
      </c>
      <c r="K1308">
        <v>0</v>
      </c>
      <c r="L1308">
        <v>-58.95</v>
      </c>
      <c r="M1308" t="s">
        <v>26352</v>
      </c>
      <c r="N1308" t="s">
        <v>23</v>
      </c>
      <c r="O1308">
        <v>58.95</v>
      </c>
      <c r="P1308" t="s">
        <v>24</v>
      </c>
      <c r="Q1308" t="s">
        <v>24</v>
      </c>
      <c r="R1308" t="s">
        <v>23818</v>
      </c>
      <c r="S1308" t="s">
        <v>25</v>
      </c>
      <c r="T1308" t="s">
        <v>26</v>
      </c>
    </row>
    <row r="1309" spans="1:20" x14ac:dyDescent="0.3">
      <c r="A1309" t="s">
        <v>26353</v>
      </c>
      <c r="B1309" t="s">
        <v>19</v>
      </c>
      <c r="C1309" t="s">
        <v>15135</v>
      </c>
      <c r="D1309" t="s">
        <v>27</v>
      </c>
      <c r="E1309" t="s">
        <v>21</v>
      </c>
      <c r="F1309" t="s">
        <v>22</v>
      </c>
      <c r="G1309" s="2">
        <v>46031</v>
      </c>
      <c r="H1309" s="2">
        <v>142422278482</v>
      </c>
      <c r="I1309">
        <v>46031</v>
      </c>
      <c r="J1309">
        <v>58.95</v>
      </c>
      <c r="K1309">
        <v>1.07</v>
      </c>
      <c r="L1309">
        <v>57.88</v>
      </c>
      <c r="M1309" t="s">
        <v>26352</v>
      </c>
      <c r="N1309" t="s">
        <v>23</v>
      </c>
      <c r="O1309">
        <v>58.95</v>
      </c>
      <c r="P1309" t="s">
        <v>24</v>
      </c>
      <c r="Q1309" t="s">
        <v>24</v>
      </c>
      <c r="R1309" t="s">
        <v>23818</v>
      </c>
      <c r="S1309" t="s">
        <v>25</v>
      </c>
      <c r="T1309" t="s">
        <v>26</v>
      </c>
    </row>
    <row r="1310" spans="1:20" x14ac:dyDescent="0.3">
      <c r="A1310" t="s">
        <v>26354</v>
      </c>
      <c r="B1310" t="s">
        <v>19</v>
      </c>
      <c r="C1310" t="s">
        <v>15186</v>
      </c>
      <c r="D1310" t="s">
        <v>27</v>
      </c>
      <c r="E1310" t="s">
        <v>21</v>
      </c>
      <c r="F1310" t="s">
        <v>22</v>
      </c>
      <c r="G1310" s="2">
        <v>46031</v>
      </c>
      <c r="H1310" s="2">
        <v>142422278482</v>
      </c>
      <c r="I1310">
        <v>46031</v>
      </c>
      <c r="J1310">
        <v>84.95</v>
      </c>
      <c r="K1310">
        <v>1.4</v>
      </c>
      <c r="L1310">
        <v>83.55</v>
      </c>
      <c r="M1310" t="s">
        <v>26355</v>
      </c>
      <c r="N1310" t="s">
        <v>23</v>
      </c>
      <c r="O1310">
        <v>84.95</v>
      </c>
      <c r="P1310" t="s">
        <v>24</v>
      </c>
      <c r="Q1310" t="s">
        <v>24</v>
      </c>
      <c r="R1310" t="s">
        <v>23818</v>
      </c>
      <c r="S1310" t="s">
        <v>25</v>
      </c>
      <c r="T1310" t="s">
        <v>26</v>
      </c>
    </row>
    <row r="1311" spans="1:20" x14ac:dyDescent="0.3">
      <c r="A1311" t="s">
        <v>26356</v>
      </c>
      <c r="B1311" t="s">
        <v>19</v>
      </c>
      <c r="C1311" t="s">
        <v>9499</v>
      </c>
      <c r="D1311" t="s">
        <v>27</v>
      </c>
      <c r="E1311" t="s">
        <v>21</v>
      </c>
      <c r="F1311" t="s">
        <v>22</v>
      </c>
      <c r="G1311" s="2">
        <v>46031</v>
      </c>
      <c r="H1311" s="2">
        <v>142422278482</v>
      </c>
      <c r="I1311">
        <v>46031</v>
      </c>
      <c r="J1311">
        <v>65.900000000000006</v>
      </c>
      <c r="K1311">
        <v>1.1599999999999999</v>
      </c>
      <c r="L1311">
        <v>64.739999999999995</v>
      </c>
      <c r="M1311" t="s">
        <v>26357</v>
      </c>
      <c r="N1311" t="s">
        <v>23</v>
      </c>
      <c r="O1311">
        <v>65.900000000000006</v>
      </c>
      <c r="P1311" t="s">
        <v>24</v>
      </c>
      <c r="Q1311" t="s">
        <v>24</v>
      </c>
      <c r="R1311" t="s">
        <v>23818</v>
      </c>
      <c r="S1311" t="s">
        <v>25</v>
      </c>
      <c r="T1311" t="s">
        <v>26</v>
      </c>
    </row>
    <row r="1312" spans="1:20" x14ac:dyDescent="0.3">
      <c r="A1312" t="s">
        <v>26358</v>
      </c>
      <c r="B1312" t="s">
        <v>19</v>
      </c>
      <c r="C1312" t="s">
        <v>17492</v>
      </c>
      <c r="D1312" t="s">
        <v>20</v>
      </c>
      <c r="E1312" t="s">
        <v>21</v>
      </c>
      <c r="F1312" t="s">
        <v>22</v>
      </c>
      <c r="G1312" s="2">
        <v>46031</v>
      </c>
      <c r="H1312" s="2">
        <v>142422278482</v>
      </c>
      <c r="I1312">
        <v>46031</v>
      </c>
      <c r="J1312">
        <v>67.95</v>
      </c>
      <c r="K1312">
        <v>1.18</v>
      </c>
      <c r="L1312">
        <v>66.77</v>
      </c>
      <c r="M1312" t="s">
        <v>26359</v>
      </c>
      <c r="N1312" t="s">
        <v>23</v>
      </c>
      <c r="O1312">
        <v>67.95</v>
      </c>
      <c r="P1312" t="s">
        <v>24</v>
      </c>
      <c r="Q1312" t="s">
        <v>24</v>
      </c>
      <c r="R1312" t="s">
        <v>23818</v>
      </c>
      <c r="S1312" t="s">
        <v>25</v>
      </c>
      <c r="T1312" t="s">
        <v>26</v>
      </c>
    </row>
    <row r="1313" spans="1:20" x14ac:dyDescent="0.3">
      <c r="A1313" t="s">
        <v>26360</v>
      </c>
      <c r="B1313" t="s">
        <v>19</v>
      </c>
      <c r="C1313" t="s">
        <v>8996</v>
      </c>
      <c r="D1313" t="s">
        <v>20</v>
      </c>
      <c r="E1313" t="s">
        <v>21</v>
      </c>
      <c r="F1313" t="s">
        <v>22</v>
      </c>
      <c r="G1313" s="2">
        <v>46031</v>
      </c>
      <c r="H1313" s="2">
        <v>142422278482</v>
      </c>
      <c r="I1313">
        <v>46031</v>
      </c>
      <c r="J1313">
        <v>59.9</v>
      </c>
      <c r="K1313">
        <v>1.08</v>
      </c>
      <c r="L1313">
        <v>58.82</v>
      </c>
      <c r="M1313" t="s">
        <v>26361</v>
      </c>
      <c r="N1313" t="s">
        <v>23</v>
      </c>
      <c r="O1313">
        <v>59.9</v>
      </c>
      <c r="P1313" t="s">
        <v>24</v>
      </c>
      <c r="Q1313" t="s">
        <v>24</v>
      </c>
      <c r="R1313" t="s">
        <v>23818</v>
      </c>
      <c r="S1313" t="s">
        <v>25</v>
      </c>
      <c r="T1313" t="s">
        <v>26</v>
      </c>
    </row>
    <row r="1314" spans="1:20" x14ac:dyDescent="0.3">
      <c r="A1314" t="s">
        <v>26362</v>
      </c>
      <c r="B1314" t="s">
        <v>19</v>
      </c>
      <c r="C1314" t="s">
        <v>18472</v>
      </c>
      <c r="D1314" t="s">
        <v>20</v>
      </c>
      <c r="E1314" t="s">
        <v>21</v>
      </c>
      <c r="F1314" t="s">
        <v>22</v>
      </c>
      <c r="G1314" s="2">
        <v>46031</v>
      </c>
      <c r="H1314" s="2">
        <v>142422278482</v>
      </c>
      <c r="I1314">
        <v>46031</v>
      </c>
      <c r="J1314">
        <v>67.95</v>
      </c>
      <c r="K1314">
        <v>1.18</v>
      </c>
      <c r="L1314">
        <v>66.77</v>
      </c>
      <c r="M1314" t="s">
        <v>26363</v>
      </c>
      <c r="N1314" t="s">
        <v>23</v>
      </c>
      <c r="O1314">
        <v>67.95</v>
      </c>
      <c r="P1314" t="s">
        <v>24</v>
      </c>
      <c r="Q1314" t="s">
        <v>24</v>
      </c>
      <c r="R1314" t="s">
        <v>23818</v>
      </c>
      <c r="S1314" t="s">
        <v>25</v>
      </c>
      <c r="T1314" t="s">
        <v>26</v>
      </c>
    </row>
    <row r="1315" spans="1:20" x14ac:dyDescent="0.3">
      <c r="A1315" t="s">
        <v>26364</v>
      </c>
      <c r="B1315" t="s">
        <v>19</v>
      </c>
      <c r="C1315" t="s">
        <v>9762</v>
      </c>
      <c r="D1315" t="s">
        <v>29</v>
      </c>
      <c r="E1315" t="s">
        <v>21</v>
      </c>
      <c r="F1315" t="s">
        <v>22</v>
      </c>
      <c r="G1315" s="2">
        <v>46031</v>
      </c>
      <c r="H1315" s="2">
        <v>142422278482</v>
      </c>
      <c r="I1315">
        <v>46031</v>
      </c>
      <c r="J1315">
        <v>37.9</v>
      </c>
      <c r="K1315">
        <v>2.2400000000000002</v>
      </c>
      <c r="L1315">
        <v>35.659999999999997</v>
      </c>
      <c r="M1315" t="s">
        <v>26365</v>
      </c>
      <c r="N1315" t="s">
        <v>30</v>
      </c>
      <c r="O1315">
        <v>37.9</v>
      </c>
      <c r="P1315" t="s">
        <v>24</v>
      </c>
      <c r="Q1315" t="s">
        <v>24</v>
      </c>
      <c r="R1315" t="s">
        <v>23818</v>
      </c>
      <c r="S1315" t="s">
        <v>25</v>
      </c>
      <c r="T1315" t="s">
        <v>26</v>
      </c>
    </row>
    <row r="1316" spans="1:20" x14ac:dyDescent="0.3">
      <c r="A1316" t="s">
        <v>26366</v>
      </c>
      <c r="B1316" t="s">
        <v>28</v>
      </c>
      <c r="C1316" t="s">
        <v>12123</v>
      </c>
      <c r="D1316" t="s">
        <v>29</v>
      </c>
      <c r="E1316" t="s">
        <v>21</v>
      </c>
      <c r="F1316" t="s">
        <v>22</v>
      </c>
      <c r="G1316" s="2">
        <v>46031</v>
      </c>
      <c r="H1316" s="2">
        <v>142422278482</v>
      </c>
      <c r="I1316">
        <v>46031</v>
      </c>
      <c r="J1316">
        <v>-37.9</v>
      </c>
      <c r="K1316">
        <v>0</v>
      </c>
      <c r="L1316">
        <v>-37.9</v>
      </c>
      <c r="M1316" t="s">
        <v>26367</v>
      </c>
      <c r="N1316" t="s">
        <v>30</v>
      </c>
      <c r="O1316">
        <v>37.9</v>
      </c>
      <c r="P1316" t="s">
        <v>24</v>
      </c>
      <c r="Q1316" t="s">
        <v>24</v>
      </c>
      <c r="R1316" t="s">
        <v>23818</v>
      </c>
      <c r="S1316" t="s">
        <v>25</v>
      </c>
      <c r="T1316" t="s">
        <v>26</v>
      </c>
    </row>
    <row r="1317" spans="1:20" x14ac:dyDescent="0.3">
      <c r="A1317" t="s">
        <v>26368</v>
      </c>
      <c r="B1317" t="s">
        <v>19</v>
      </c>
      <c r="C1317" t="s">
        <v>12123</v>
      </c>
      <c r="D1317" t="s">
        <v>29</v>
      </c>
      <c r="E1317" t="s">
        <v>21</v>
      </c>
      <c r="F1317" t="s">
        <v>22</v>
      </c>
      <c r="G1317" s="2">
        <v>46031</v>
      </c>
      <c r="H1317" s="2">
        <v>142422278482</v>
      </c>
      <c r="I1317">
        <v>46031</v>
      </c>
      <c r="J1317">
        <v>37.9</v>
      </c>
      <c r="K1317">
        <v>2.2400000000000002</v>
      </c>
      <c r="L1317">
        <v>35.659999999999997</v>
      </c>
      <c r="M1317" t="s">
        <v>26367</v>
      </c>
      <c r="N1317" t="s">
        <v>30</v>
      </c>
      <c r="O1317">
        <v>37.9</v>
      </c>
      <c r="P1317" t="s">
        <v>24</v>
      </c>
      <c r="Q1317" t="s">
        <v>24</v>
      </c>
      <c r="R1317" t="s">
        <v>23818</v>
      </c>
      <c r="S1317" t="s">
        <v>25</v>
      </c>
      <c r="T1317" t="s">
        <v>26</v>
      </c>
    </row>
    <row r="1318" spans="1:20" x14ac:dyDescent="0.3">
      <c r="A1318" t="s">
        <v>26369</v>
      </c>
      <c r="B1318" t="s">
        <v>19</v>
      </c>
      <c r="C1318" t="s">
        <v>13284</v>
      </c>
      <c r="D1318" t="s">
        <v>27</v>
      </c>
      <c r="E1318" t="s">
        <v>21</v>
      </c>
      <c r="F1318" t="s">
        <v>22</v>
      </c>
      <c r="G1318" s="2">
        <v>46031</v>
      </c>
      <c r="H1318" s="2">
        <v>142422278482</v>
      </c>
      <c r="I1318">
        <v>46031</v>
      </c>
      <c r="J1318">
        <v>99.95</v>
      </c>
      <c r="K1318">
        <v>1.6</v>
      </c>
      <c r="L1318">
        <v>98.35</v>
      </c>
      <c r="M1318" t="s">
        <v>26370</v>
      </c>
      <c r="N1318" t="s">
        <v>23</v>
      </c>
      <c r="O1318">
        <v>99.95</v>
      </c>
      <c r="P1318" t="s">
        <v>24</v>
      </c>
      <c r="Q1318" t="s">
        <v>24</v>
      </c>
      <c r="R1318" t="s">
        <v>23818</v>
      </c>
      <c r="S1318" t="s">
        <v>25</v>
      </c>
      <c r="T1318" t="s">
        <v>26</v>
      </c>
    </row>
    <row r="1319" spans="1:20" x14ac:dyDescent="0.3">
      <c r="A1319" t="s">
        <v>26371</v>
      </c>
      <c r="B1319" t="s">
        <v>19</v>
      </c>
      <c r="C1319" t="s">
        <v>22293</v>
      </c>
      <c r="D1319" t="s">
        <v>20</v>
      </c>
      <c r="E1319" t="s">
        <v>21</v>
      </c>
      <c r="F1319" t="s">
        <v>22</v>
      </c>
      <c r="G1319" s="2">
        <v>46031</v>
      </c>
      <c r="H1319" s="2">
        <v>142422278482</v>
      </c>
      <c r="I1319">
        <v>46031</v>
      </c>
      <c r="J1319">
        <v>63.9</v>
      </c>
      <c r="K1319">
        <v>1.1299999999999999</v>
      </c>
      <c r="L1319">
        <v>62.77</v>
      </c>
      <c r="M1319" t="s">
        <v>26372</v>
      </c>
      <c r="N1319" t="s">
        <v>23</v>
      </c>
      <c r="O1319">
        <v>63.9</v>
      </c>
      <c r="P1319" t="s">
        <v>24</v>
      </c>
      <c r="Q1319" t="s">
        <v>24</v>
      </c>
      <c r="R1319" t="s">
        <v>23818</v>
      </c>
      <c r="S1319" t="s">
        <v>25</v>
      </c>
      <c r="T1319" t="s">
        <v>26</v>
      </c>
    </row>
    <row r="1320" spans="1:20" x14ac:dyDescent="0.3">
      <c r="A1320" t="s">
        <v>26373</v>
      </c>
      <c r="B1320" t="s">
        <v>28</v>
      </c>
      <c r="C1320" t="s">
        <v>540</v>
      </c>
      <c r="D1320" t="s">
        <v>20</v>
      </c>
      <c r="E1320" t="s">
        <v>21</v>
      </c>
      <c r="F1320" t="s">
        <v>22</v>
      </c>
      <c r="G1320" s="2">
        <v>46030</v>
      </c>
      <c r="H1320" s="2">
        <v>142353891666</v>
      </c>
      <c r="I1320">
        <v>46028</v>
      </c>
      <c r="J1320">
        <v>-512.6</v>
      </c>
      <c r="K1320">
        <v>0</v>
      </c>
      <c r="L1320">
        <v>-512.6</v>
      </c>
      <c r="M1320" t="s">
        <v>541</v>
      </c>
      <c r="N1320" t="s">
        <v>23</v>
      </c>
      <c r="O1320">
        <v>512.6</v>
      </c>
      <c r="P1320" t="s">
        <v>24</v>
      </c>
      <c r="Q1320" t="s">
        <v>24</v>
      </c>
      <c r="R1320" t="s">
        <v>23818</v>
      </c>
      <c r="S1320" t="s">
        <v>25</v>
      </c>
      <c r="T1320" t="s">
        <v>26</v>
      </c>
    </row>
    <row r="1321" spans="1:20" x14ac:dyDescent="0.3">
      <c r="A1321" t="s">
        <v>26374</v>
      </c>
      <c r="B1321" t="s">
        <v>19</v>
      </c>
      <c r="C1321" t="s">
        <v>8515</v>
      </c>
      <c r="D1321" t="s">
        <v>20</v>
      </c>
      <c r="E1321" t="s">
        <v>21</v>
      </c>
      <c r="F1321" t="s">
        <v>22</v>
      </c>
      <c r="G1321" s="2">
        <v>46031</v>
      </c>
      <c r="H1321" s="2">
        <v>142422278482</v>
      </c>
      <c r="I1321">
        <v>46031</v>
      </c>
      <c r="J1321">
        <v>37.9</v>
      </c>
      <c r="K1321">
        <v>0.79</v>
      </c>
      <c r="L1321">
        <v>37.11</v>
      </c>
      <c r="M1321" t="s">
        <v>26375</v>
      </c>
      <c r="N1321" t="s">
        <v>23</v>
      </c>
      <c r="O1321">
        <v>37.9</v>
      </c>
      <c r="P1321" t="s">
        <v>24</v>
      </c>
      <c r="Q1321" t="s">
        <v>24</v>
      </c>
      <c r="R1321" t="s">
        <v>23818</v>
      </c>
      <c r="S1321" t="s">
        <v>25</v>
      </c>
      <c r="T1321" t="s">
        <v>26</v>
      </c>
    </row>
    <row r="1322" spans="1:20" x14ac:dyDescent="0.3">
      <c r="A1322" t="s">
        <v>26376</v>
      </c>
      <c r="B1322" t="s">
        <v>19</v>
      </c>
      <c r="C1322" t="s">
        <v>11575</v>
      </c>
      <c r="D1322" t="s">
        <v>20</v>
      </c>
      <c r="E1322" t="s">
        <v>21</v>
      </c>
      <c r="F1322" t="s">
        <v>22</v>
      </c>
      <c r="G1322" s="2">
        <v>46031</v>
      </c>
      <c r="H1322" s="2">
        <v>142422278482</v>
      </c>
      <c r="I1322">
        <v>46031</v>
      </c>
      <c r="J1322">
        <v>67.95</v>
      </c>
      <c r="K1322">
        <v>1.18</v>
      </c>
      <c r="L1322">
        <v>66.77</v>
      </c>
      <c r="M1322" t="s">
        <v>26377</v>
      </c>
      <c r="N1322" t="s">
        <v>23</v>
      </c>
      <c r="O1322">
        <v>67.95</v>
      </c>
      <c r="P1322" t="s">
        <v>24</v>
      </c>
      <c r="Q1322" t="s">
        <v>24</v>
      </c>
      <c r="R1322" t="s">
        <v>23818</v>
      </c>
      <c r="S1322" t="s">
        <v>25</v>
      </c>
      <c r="T1322" t="s">
        <v>26</v>
      </c>
    </row>
    <row r="1323" spans="1:20" x14ac:dyDescent="0.3">
      <c r="A1323" t="s">
        <v>26378</v>
      </c>
      <c r="B1323" t="s">
        <v>19</v>
      </c>
      <c r="C1323" t="s">
        <v>19310</v>
      </c>
      <c r="D1323" t="s">
        <v>27</v>
      </c>
      <c r="E1323" t="s">
        <v>21</v>
      </c>
      <c r="F1323" t="s">
        <v>22</v>
      </c>
      <c r="G1323" s="2">
        <v>46030</v>
      </c>
      <c r="H1323" s="2">
        <v>142353891666</v>
      </c>
      <c r="I1323">
        <v>46030</v>
      </c>
      <c r="J1323">
        <v>44.9</v>
      </c>
      <c r="K1323">
        <v>0.88</v>
      </c>
      <c r="L1323">
        <v>44.02</v>
      </c>
      <c r="M1323" t="s">
        <v>26379</v>
      </c>
      <c r="N1323" t="s">
        <v>23</v>
      </c>
      <c r="O1323">
        <v>44.9</v>
      </c>
      <c r="P1323" t="s">
        <v>24</v>
      </c>
      <c r="Q1323" t="s">
        <v>24</v>
      </c>
      <c r="R1323" t="s">
        <v>23818</v>
      </c>
      <c r="S1323" t="s">
        <v>25</v>
      </c>
      <c r="T1323" t="s">
        <v>26</v>
      </c>
    </row>
    <row r="1324" spans="1:20" x14ac:dyDescent="0.3">
      <c r="A1324" t="s">
        <v>26380</v>
      </c>
      <c r="B1324" t="s">
        <v>19</v>
      </c>
      <c r="C1324" t="s">
        <v>21627</v>
      </c>
      <c r="D1324" t="s">
        <v>20</v>
      </c>
      <c r="E1324" t="s">
        <v>21</v>
      </c>
      <c r="F1324" t="s">
        <v>22</v>
      </c>
      <c r="G1324" s="2">
        <v>46030</v>
      </c>
      <c r="H1324" s="2">
        <v>142353891666</v>
      </c>
      <c r="I1324">
        <v>46030</v>
      </c>
      <c r="J1324">
        <v>99.81</v>
      </c>
      <c r="K1324">
        <v>1.6</v>
      </c>
      <c r="L1324">
        <v>98.21</v>
      </c>
      <c r="M1324" t="s">
        <v>26381</v>
      </c>
      <c r="N1324" t="s">
        <v>23</v>
      </c>
      <c r="O1324">
        <v>99.81</v>
      </c>
      <c r="P1324" t="s">
        <v>24</v>
      </c>
      <c r="Q1324" t="s">
        <v>24</v>
      </c>
      <c r="R1324" t="s">
        <v>23818</v>
      </c>
      <c r="S1324" t="s">
        <v>25</v>
      </c>
      <c r="T1324" t="s">
        <v>26</v>
      </c>
    </row>
    <row r="1325" spans="1:20" x14ac:dyDescent="0.3">
      <c r="A1325" t="s">
        <v>26382</v>
      </c>
      <c r="B1325" t="s">
        <v>19</v>
      </c>
      <c r="C1325" t="s">
        <v>17143</v>
      </c>
      <c r="D1325" t="s">
        <v>27</v>
      </c>
      <c r="E1325" t="s">
        <v>21</v>
      </c>
      <c r="F1325" t="s">
        <v>22</v>
      </c>
      <c r="G1325" s="2">
        <v>46030</v>
      </c>
      <c r="H1325" s="2">
        <v>142353891666</v>
      </c>
      <c r="I1325">
        <v>46030</v>
      </c>
      <c r="J1325">
        <v>65.900000000000006</v>
      </c>
      <c r="K1325">
        <v>1.1599999999999999</v>
      </c>
      <c r="L1325">
        <v>64.739999999999995</v>
      </c>
      <c r="M1325" t="s">
        <v>26383</v>
      </c>
      <c r="N1325" t="s">
        <v>23</v>
      </c>
      <c r="O1325">
        <v>65.900000000000006</v>
      </c>
      <c r="P1325" t="s">
        <v>24</v>
      </c>
      <c r="Q1325" t="s">
        <v>24</v>
      </c>
      <c r="R1325" t="s">
        <v>23818</v>
      </c>
      <c r="S1325" t="s">
        <v>25</v>
      </c>
      <c r="T1325" t="s">
        <v>26</v>
      </c>
    </row>
    <row r="1326" spans="1:20" x14ac:dyDescent="0.3">
      <c r="A1326" t="s">
        <v>26384</v>
      </c>
      <c r="B1326" t="s">
        <v>19</v>
      </c>
      <c r="C1326" t="s">
        <v>23702</v>
      </c>
      <c r="D1326" t="s">
        <v>20</v>
      </c>
      <c r="E1326" t="s">
        <v>21</v>
      </c>
      <c r="F1326" t="s">
        <v>22</v>
      </c>
      <c r="G1326" s="2">
        <v>46030</v>
      </c>
      <c r="H1326" s="2">
        <v>142353891666</v>
      </c>
      <c r="I1326">
        <v>46030</v>
      </c>
      <c r="J1326">
        <v>99.95</v>
      </c>
      <c r="K1326">
        <v>1.6</v>
      </c>
      <c r="L1326">
        <v>98.35</v>
      </c>
      <c r="M1326" t="s">
        <v>26385</v>
      </c>
      <c r="N1326" t="s">
        <v>23</v>
      </c>
      <c r="O1326">
        <v>99.95</v>
      </c>
      <c r="P1326" t="s">
        <v>24</v>
      </c>
      <c r="Q1326" t="s">
        <v>24</v>
      </c>
      <c r="R1326" t="s">
        <v>23818</v>
      </c>
      <c r="S1326" t="s">
        <v>25</v>
      </c>
      <c r="T1326" t="s">
        <v>26</v>
      </c>
    </row>
    <row r="1327" spans="1:20" x14ac:dyDescent="0.3">
      <c r="A1327" t="s">
        <v>26386</v>
      </c>
      <c r="B1327" t="s">
        <v>19</v>
      </c>
      <c r="C1327" t="s">
        <v>21522</v>
      </c>
      <c r="D1327" t="s">
        <v>27</v>
      </c>
      <c r="E1327" t="s">
        <v>21</v>
      </c>
      <c r="F1327" t="s">
        <v>22</v>
      </c>
      <c r="G1327" s="2">
        <v>46030</v>
      </c>
      <c r="H1327" s="2">
        <v>142353891666</v>
      </c>
      <c r="I1327">
        <v>46030</v>
      </c>
      <c r="J1327">
        <v>79.900000000000006</v>
      </c>
      <c r="K1327">
        <v>1.34</v>
      </c>
      <c r="L1327">
        <v>78.56</v>
      </c>
      <c r="M1327" t="s">
        <v>26387</v>
      </c>
      <c r="N1327" t="s">
        <v>23</v>
      </c>
      <c r="O1327">
        <v>79.900000000000006</v>
      </c>
      <c r="P1327" t="s">
        <v>24</v>
      </c>
      <c r="Q1327" t="s">
        <v>24</v>
      </c>
      <c r="R1327" t="s">
        <v>23818</v>
      </c>
      <c r="S1327" t="s">
        <v>25</v>
      </c>
      <c r="T1327" t="s">
        <v>26</v>
      </c>
    </row>
    <row r="1328" spans="1:20" x14ac:dyDescent="0.3">
      <c r="A1328" t="s">
        <v>26388</v>
      </c>
      <c r="B1328" t="s">
        <v>19</v>
      </c>
      <c r="C1328" t="s">
        <v>22749</v>
      </c>
      <c r="D1328" t="s">
        <v>27</v>
      </c>
      <c r="E1328" t="s">
        <v>21</v>
      </c>
      <c r="F1328" t="s">
        <v>22</v>
      </c>
      <c r="G1328" s="2">
        <v>46030</v>
      </c>
      <c r="H1328" s="2">
        <v>142353891666</v>
      </c>
      <c r="I1328">
        <v>46030</v>
      </c>
      <c r="J1328">
        <v>106.11</v>
      </c>
      <c r="K1328">
        <v>1.68</v>
      </c>
      <c r="L1328">
        <v>104.43</v>
      </c>
      <c r="M1328" t="s">
        <v>26389</v>
      </c>
      <c r="N1328" t="s">
        <v>23</v>
      </c>
      <c r="O1328">
        <v>106.11</v>
      </c>
      <c r="P1328" t="s">
        <v>24</v>
      </c>
      <c r="Q1328" t="s">
        <v>24</v>
      </c>
      <c r="R1328" t="s">
        <v>23818</v>
      </c>
      <c r="S1328" t="s">
        <v>25</v>
      </c>
      <c r="T1328" t="s">
        <v>26</v>
      </c>
    </row>
    <row r="1329" spans="1:20" x14ac:dyDescent="0.3">
      <c r="A1329" t="s">
        <v>26390</v>
      </c>
      <c r="B1329" t="s">
        <v>19</v>
      </c>
      <c r="C1329" t="s">
        <v>12829</v>
      </c>
      <c r="D1329" t="s">
        <v>27</v>
      </c>
      <c r="E1329" t="s">
        <v>21</v>
      </c>
      <c r="F1329" t="s">
        <v>22</v>
      </c>
      <c r="G1329" s="2">
        <v>46030</v>
      </c>
      <c r="H1329" s="2">
        <v>142353891666</v>
      </c>
      <c r="I1329">
        <v>46030</v>
      </c>
      <c r="J1329">
        <v>117.9</v>
      </c>
      <c r="K1329">
        <v>1.83</v>
      </c>
      <c r="L1329">
        <v>116.07</v>
      </c>
      <c r="M1329" t="s">
        <v>26391</v>
      </c>
      <c r="N1329" t="s">
        <v>23</v>
      </c>
      <c r="O1329">
        <v>117.9</v>
      </c>
      <c r="P1329" t="s">
        <v>24</v>
      </c>
      <c r="Q1329" t="s">
        <v>24</v>
      </c>
      <c r="R1329" t="s">
        <v>23818</v>
      </c>
      <c r="S1329" t="s">
        <v>25</v>
      </c>
      <c r="T1329" t="s">
        <v>26</v>
      </c>
    </row>
    <row r="1330" spans="1:20" x14ac:dyDescent="0.3">
      <c r="A1330" t="s">
        <v>26392</v>
      </c>
      <c r="B1330" t="s">
        <v>19</v>
      </c>
      <c r="C1330" t="s">
        <v>21702</v>
      </c>
      <c r="D1330" t="s">
        <v>20</v>
      </c>
      <c r="E1330" t="s">
        <v>21</v>
      </c>
      <c r="F1330" t="s">
        <v>22</v>
      </c>
      <c r="G1330" s="2">
        <v>46030</v>
      </c>
      <c r="H1330" s="2">
        <v>142353891666</v>
      </c>
      <c r="I1330">
        <v>46030</v>
      </c>
      <c r="J1330">
        <v>67.95</v>
      </c>
      <c r="K1330">
        <v>1.18</v>
      </c>
      <c r="L1330">
        <v>66.77</v>
      </c>
      <c r="M1330" t="s">
        <v>26393</v>
      </c>
      <c r="N1330" t="s">
        <v>23</v>
      </c>
      <c r="O1330">
        <v>67.95</v>
      </c>
      <c r="P1330" t="s">
        <v>24</v>
      </c>
      <c r="Q1330" t="s">
        <v>24</v>
      </c>
      <c r="R1330" t="s">
        <v>23818</v>
      </c>
      <c r="S1330" t="s">
        <v>25</v>
      </c>
      <c r="T1330" t="s">
        <v>26</v>
      </c>
    </row>
    <row r="1331" spans="1:20" x14ac:dyDescent="0.3">
      <c r="A1331" t="s">
        <v>26394</v>
      </c>
      <c r="B1331" t="s">
        <v>19</v>
      </c>
      <c r="C1331" t="s">
        <v>15148</v>
      </c>
      <c r="D1331" t="s">
        <v>27</v>
      </c>
      <c r="E1331" t="s">
        <v>21</v>
      </c>
      <c r="F1331" t="s">
        <v>22</v>
      </c>
      <c r="G1331" s="2">
        <v>46030</v>
      </c>
      <c r="H1331" s="2">
        <v>142353891666</v>
      </c>
      <c r="I1331">
        <v>46030</v>
      </c>
      <c r="J1331">
        <v>61.11</v>
      </c>
      <c r="K1331">
        <v>1.0900000000000001</v>
      </c>
      <c r="L1331">
        <v>60.02</v>
      </c>
      <c r="M1331" t="s">
        <v>26395</v>
      </c>
      <c r="N1331" t="s">
        <v>23</v>
      </c>
      <c r="O1331">
        <v>61.11</v>
      </c>
      <c r="P1331" t="s">
        <v>24</v>
      </c>
      <c r="Q1331" t="s">
        <v>24</v>
      </c>
      <c r="R1331" t="s">
        <v>23818</v>
      </c>
      <c r="S1331" t="s">
        <v>25</v>
      </c>
      <c r="T1331" t="s">
        <v>26</v>
      </c>
    </row>
    <row r="1332" spans="1:20" x14ac:dyDescent="0.3">
      <c r="A1332" t="s">
        <v>26396</v>
      </c>
      <c r="B1332" t="s">
        <v>19</v>
      </c>
      <c r="C1332" t="s">
        <v>12262</v>
      </c>
      <c r="D1332" t="s">
        <v>27</v>
      </c>
      <c r="E1332" t="s">
        <v>21</v>
      </c>
      <c r="F1332" t="s">
        <v>22</v>
      </c>
      <c r="G1332" s="2">
        <v>46030</v>
      </c>
      <c r="H1332" s="2">
        <v>142353891666</v>
      </c>
      <c r="I1332">
        <v>46030</v>
      </c>
      <c r="J1332">
        <v>37.9</v>
      </c>
      <c r="K1332">
        <v>0.79</v>
      </c>
      <c r="L1332">
        <v>37.11</v>
      </c>
      <c r="M1332" t="s">
        <v>26397</v>
      </c>
      <c r="N1332" t="s">
        <v>23</v>
      </c>
      <c r="O1332">
        <v>37.9</v>
      </c>
      <c r="P1332" t="s">
        <v>24</v>
      </c>
      <c r="Q1332" t="s">
        <v>24</v>
      </c>
      <c r="R1332" t="s">
        <v>23818</v>
      </c>
      <c r="S1332" t="s">
        <v>25</v>
      </c>
      <c r="T1332" t="s">
        <v>26</v>
      </c>
    </row>
    <row r="1333" spans="1:20" x14ac:dyDescent="0.3">
      <c r="A1333" t="s">
        <v>26398</v>
      </c>
      <c r="B1333" t="s">
        <v>19</v>
      </c>
      <c r="C1333" t="s">
        <v>20086</v>
      </c>
      <c r="D1333" t="s">
        <v>20</v>
      </c>
      <c r="E1333" t="s">
        <v>21</v>
      </c>
      <c r="F1333" t="s">
        <v>22</v>
      </c>
      <c r="G1333" s="2">
        <v>46030</v>
      </c>
      <c r="H1333" s="2">
        <v>142353891666</v>
      </c>
      <c r="I1333">
        <v>46030</v>
      </c>
      <c r="J1333">
        <v>44.85</v>
      </c>
      <c r="K1333">
        <v>0.88</v>
      </c>
      <c r="L1333">
        <v>43.97</v>
      </c>
      <c r="M1333" t="s">
        <v>26399</v>
      </c>
      <c r="N1333" t="s">
        <v>23</v>
      </c>
      <c r="O1333">
        <v>44.85</v>
      </c>
      <c r="P1333" t="s">
        <v>24</v>
      </c>
      <c r="Q1333" t="s">
        <v>24</v>
      </c>
      <c r="R1333" t="s">
        <v>23818</v>
      </c>
      <c r="S1333" t="s">
        <v>25</v>
      </c>
      <c r="T1333" t="s">
        <v>26</v>
      </c>
    </row>
    <row r="1334" spans="1:20" x14ac:dyDescent="0.3">
      <c r="A1334" t="s">
        <v>26400</v>
      </c>
      <c r="B1334" t="s">
        <v>19</v>
      </c>
      <c r="C1334" t="s">
        <v>13000</v>
      </c>
      <c r="D1334" t="s">
        <v>20</v>
      </c>
      <c r="E1334" t="s">
        <v>21</v>
      </c>
      <c r="F1334" t="s">
        <v>22</v>
      </c>
      <c r="G1334" s="2">
        <v>46030</v>
      </c>
      <c r="H1334" s="2">
        <v>142353891666</v>
      </c>
      <c r="I1334">
        <v>46030</v>
      </c>
      <c r="J1334">
        <v>99.81</v>
      </c>
      <c r="K1334">
        <v>1.6</v>
      </c>
      <c r="L1334">
        <v>98.21</v>
      </c>
      <c r="M1334" t="s">
        <v>26401</v>
      </c>
      <c r="N1334" t="s">
        <v>23</v>
      </c>
      <c r="O1334">
        <v>99.81</v>
      </c>
      <c r="P1334" t="s">
        <v>24</v>
      </c>
      <c r="Q1334" t="s">
        <v>24</v>
      </c>
      <c r="R1334" t="s">
        <v>23818</v>
      </c>
      <c r="S1334" t="s">
        <v>25</v>
      </c>
      <c r="T1334" t="s">
        <v>26</v>
      </c>
    </row>
    <row r="1335" spans="1:20" x14ac:dyDescent="0.3">
      <c r="A1335" t="s">
        <v>26402</v>
      </c>
      <c r="B1335" t="s">
        <v>19</v>
      </c>
      <c r="C1335" t="s">
        <v>21093</v>
      </c>
      <c r="D1335" t="s">
        <v>27</v>
      </c>
      <c r="E1335" t="s">
        <v>21</v>
      </c>
      <c r="F1335" t="s">
        <v>22</v>
      </c>
      <c r="G1335" s="2">
        <v>46030</v>
      </c>
      <c r="H1335" s="2">
        <v>142353891666</v>
      </c>
      <c r="I1335">
        <v>46030</v>
      </c>
      <c r="J1335">
        <v>31.9</v>
      </c>
      <c r="K1335">
        <v>0.71</v>
      </c>
      <c r="L1335">
        <v>31.19</v>
      </c>
      <c r="M1335" t="s">
        <v>26403</v>
      </c>
      <c r="N1335" t="s">
        <v>23</v>
      </c>
      <c r="O1335">
        <v>31.9</v>
      </c>
      <c r="P1335" t="s">
        <v>24</v>
      </c>
      <c r="Q1335" t="s">
        <v>24</v>
      </c>
      <c r="R1335" t="s">
        <v>23818</v>
      </c>
      <c r="S1335" t="s">
        <v>25</v>
      </c>
      <c r="T1335" t="s">
        <v>26</v>
      </c>
    </row>
    <row r="1336" spans="1:20" x14ac:dyDescent="0.3">
      <c r="A1336" t="s">
        <v>26404</v>
      </c>
      <c r="B1336" t="s">
        <v>19</v>
      </c>
      <c r="C1336" t="s">
        <v>15250</v>
      </c>
      <c r="D1336" t="s">
        <v>27</v>
      </c>
      <c r="E1336" t="s">
        <v>21</v>
      </c>
      <c r="F1336" t="s">
        <v>22</v>
      </c>
      <c r="G1336" s="2">
        <v>46030</v>
      </c>
      <c r="H1336" s="2">
        <v>142353891666</v>
      </c>
      <c r="I1336">
        <v>46030</v>
      </c>
      <c r="J1336">
        <v>199.9</v>
      </c>
      <c r="K1336">
        <v>2.9</v>
      </c>
      <c r="L1336">
        <v>197</v>
      </c>
      <c r="M1336" t="s">
        <v>26405</v>
      </c>
      <c r="N1336" t="s">
        <v>23</v>
      </c>
      <c r="O1336">
        <v>199.9</v>
      </c>
      <c r="P1336" t="s">
        <v>24</v>
      </c>
      <c r="Q1336" t="s">
        <v>24</v>
      </c>
      <c r="R1336" t="s">
        <v>23818</v>
      </c>
      <c r="S1336" t="s">
        <v>25</v>
      </c>
      <c r="T1336" t="s">
        <v>26</v>
      </c>
    </row>
    <row r="1337" spans="1:20" x14ac:dyDescent="0.3">
      <c r="A1337" t="s">
        <v>26406</v>
      </c>
      <c r="B1337" t="s">
        <v>19</v>
      </c>
      <c r="C1337" t="s">
        <v>13075</v>
      </c>
      <c r="D1337" t="s">
        <v>20</v>
      </c>
      <c r="E1337" t="s">
        <v>21</v>
      </c>
      <c r="F1337" t="s">
        <v>22</v>
      </c>
      <c r="G1337" s="2">
        <v>46030</v>
      </c>
      <c r="H1337" s="2">
        <v>142353891666</v>
      </c>
      <c r="I1337">
        <v>46030</v>
      </c>
      <c r="J1337">
        <v>99.95</v>
      </c>
      <c r="K1337">
        <v>1.6</v>
      </c>
      <c r="L1337">
        <v>98.35</v>
      </c>
      <c r="M1337" t="s">
        <v>26407</v>
      </c>
      <c r="N1337" t="s">
        <v>23</v>
      </c>
      <c r="O1337">
        <v>99.95</v>
      </c>
      <c r="P1337" t="s">
        <v>24</v>
      </c>
      <c r="Q1337" t="s">
        <v>24</v>
      </c>
      <c r="R1337" t="s">
        <v>23818</v>
      </c>
      <c r="S1337" t="s">
        <v>25</v>
      </c>
      <c r="T1337" t="s">
        <v>26</v>
      </c>
    </row>
    <row r="1338" spans="1:20" x14ac:dyDescent="0.3">
      <c r="A1338" t="s">
        <v>26408</v>
      </c>
      <c r="B1338" t="s">
        <v>19</v>
      </c>
      <c r="C1338" t="s">
        <v>13607</v>
      </c>
      <c r="D1338" t="s">
        <v>27</v>
      </c>
      <c r="E1338" t="s">
        <v>21</v>
      </c>
      <c r="F1338" t="s">
        <v>22</v>
      </c>
      <c r="G1338" s="2">
        <v>46030</v>
      </c>
      <c r="H1338" s="2">
        <v>142353891666</v>
      </c>
      <c r="I1338">
        <v>46030</v>
      </c>
      <c r="J1338">
        <v>54.85</v>
      </c>
      <c r="K1338">
        <v>1.01</v>
      </c>
      <c r="L1338">
        <v>53.84</v>
      </c>
      <c r="M1338" t="s">
        <v>26409</v>
      </c>
      <c r="N1338" t="s">
        <v>23</v>
      </c>
      <c r="O1338">
        <v>54.85</v>
      </c>
      <c r="P1338" t="s">
        <v>24</v>
      </c>
      <c r="Q1338" t="s">
        <v>24</v>
      </c>
      <c r="R1338" t="s">
        <v>23818</v>
      </c>
      <c r="S1338" t="s">
        <v>25</v>
      </c>
      <c r="T1338" t="s">
        <v>26</v>
      </c>
    </row>
    <row r="1339" spans="1:20" x14ac:dyDescent="0.3">
      <c r="A1339" t="s">
        <v>26410</v>
      </c>
      <c r="B1339" t="s">
        <v>19</v>
      </c>
      <c r="C1339" t="s">
        <v>13979</v>
      </c>
      <c r="D1339" t="s">
        <v>20</v>
      </c>
      <c r="E1339" t="s">
        <v>21</v>
      </c>
      <c r="F1339" t="s">
        <v>22</v>
      </c>
      <c r="G1339" s="2">
        <v>46030</v>
      </c>
      <c r="H1339" s="2">
        <v>142353891666</v>
      </c>
      <c r="I1339">
        <v>46030</v>
      </c>
      <c r="J1339">
        <v>31.9</v>
      </c>
      <c r="K1339">
        <v>0.71</v>
      </c>
      <c r="L1339">
        <v>31.19</v>
      </c>
      <c r="M1339" t="s">
        <v>26411</v>
      </c>
      <c r="N1339" t="s">
        <v>23</v>
      </c>
      <c r="O1339">
        <v>31.9</v>
      </c>
      <c r="P1339" t="s">
        <v>24</v>
      </c>
      <c r="Q1339" t="s">
        <v>24</v>
      </c>
      <c r="R1339" t="s">
        <v>23818</v>
      </c>
      <c r="S1339" t="s">
        <v>25</v>
      </c>
      <c r="T1339" t="s">
        <v>26</v>
      </c>
    </row>
    <row r="1340" spans="1:20" x14ac:dyDescent="0.3">
      <c r="A1340" t="s">
        <v>26412</v>
      </c>
      <c r="B1340" t="s">
        <v>19</v>
      </c>
      <c r="C1340" t="s">
        <v>8499</v>
      </c>
      <c r="D1340" t="s">
        <v>20</v>
      </c>
      <c r="E1340" t="s">
        <v>21</v>
      </c>
      <c r="F1340" t="s">
        <v>22</v>
      </c>
      <c r="G1340" s="2">
        <v>46030</v>
      </c>
      <c r="H1340" s="2">
        <v>142353891666</v>
      </c>
      <c r="I1340">
        <v>46030</v>
      </c>
      <c r="J1340">
        <v>67.95</v>
      </c>
      <c r="K1340">
        <v>1.18</v>
      </c>
      <c r="L1340">
        <v>66.77</v>
      </c>
      <c r="M1340" t="s">
        <v>26413</v>
      </c>
      <c r="N1340" t="s">
        <v>23</v>
      </c>
      <c r="O1340">
        <v>67.95</v>
      </c>
      <c r="P1340" t="s">
        <v>24</v>
      </c>
      <c r="Q1340" t="s">
        <v>24</v>
      </c>
      <c r="R1340" t="s">
        <v>23818</v>
      </c>
      <c r="S1340" t="s">
        <v>25</v>
      </c>
      <c r="T1340" t="s">
        <v>26</v>
      </c>
    </row>
    <row r="1341" spans="1:20" x14ac:dyDescent="0.3">
      <c r="A1341" t="s">
        <v>26414</v>
      </c>
      <c r="B1341" t="s">
        <v>19</v>
      </c>
      <c r="C1341" t="s">
        <v>23147</v>
      </c>
      <c r="D1341" t="s">
        <v>27</v>
      </c>
      <c r="E1341" t="s">
        <v>21</v>
      </c>
      <c r="F1341" t="s">
        <v>22</v>
      </c>
      <c r="G1341" s="2">
        <v>46030</v>
      </c>
      <c r="H1341" s="2">
        <v>142353891666</v>
      </c>
      <c r="I1341">
        <v>46030</v>
      </c>
      <c r="J1341">
        <v>67.95</v>
      </c>
      <c r="K1341">
        <v>1.18</v>
      </c>
      <c r="L1341">
        <v>66.77</v>
      </c>
      <c r="M1341" t="s">
        <v>26415</v>
      </c>
      <c r="N1341" t="s">
        <v>23</v>
      </c>
      <c r="O1341">
        <v>67.95</v>
      </c>
      <c r="P1341" t="s">
        <v>24</v>
      </c>
      <c r="Q1341" t="s">
        <v>24</v>
      </c>
      <c r="R1341" t="s">
        <v>23818</v>
      </c>
      <c r="S1341" t="s">
        <v>25</v>
      </c>
      <c r="T1341" t="s">
        <v>26</v>
      </c>
    </row>
    <row r="1342" spans="1:20" x14ac:dyDescent="0.3">
      <c r="A1342" t="s">
        <v>26416</v>
      </c>
      <c r="B1342" t="s">
        <v>19</v>
      </c>
      <c r="C1342" t="s">
        <v>10377</v>
      </c>
      <c r="D1342" t="s">
        <v>27</v>
      </c>
      <c r="E1342" t="s">
        <v>21</v>
      </c>
      <c r="F1342" t="s">
        <v>22</v>
      </c>
      <c r="G1342" s="2">
        <v>46030</v>
      </c>
      <c r="H1342" s="2">
        <v>142353891666</v>
      </c>
      <c r="I1342">
        <v>46030</v>
      </c>
      <c r="J1342">
        <v>159.94999999999999</v>
      </c>
      <c r="K1342">
        <v>2.38</v>
      </c>
      <c r="L1342">
        <v>157.57</v>
      </c>
      <c r="M1342" t="s">
        <v>26417</v>
      </c>
      <c r="N1342" t="s">
        <v>23</v>
      </c>
      <c r="O1342">
        <v>159.94999999999999</v>
      </c>
      <c r="P1342" t="s">
        <v>24</v>
      </c>
      <c r="Q1342" t="s">
        <v>24</v>
      </c>
      <c r="R1342" t="s">
        <v>23818</v>
      </c>
      <c r="S1342" t="s">
        <v>25</v>
      </c>
      <c r="T1342" t="s">
        <v>26</v>
      </c>
    </row>
    <row r="1343" spans="1:20" x14ac:dyDescent="0.3">
      <c r="A1343" t="s">
        <v>26418</v>
      </c>
      <c r="B1343" t="s">
        <v>28</v>
      </c>
      <c r="C1343" t="s">
        <v>21976</v>
      </c>
      <c r="D1343" t="s">
        <v>29</v>
      </c>
      <c r="E1343" t="s">
        <v>21</v>
      </c>
      <c r="F1343" t="s">
        <v>22</v>
      </c>
      <c r="G1343" s="2">
        <v>46029</v>
      </c>
      <c r="H1343" s="2">
        <v>142296383826</v>
      </c>
      <c r="I1343">
        <v>46027</v>
      </c>
      <c r="J1343">
        <v>-119.98</v>
      </c>
      <c r="K1343">
        <v>0</v>
      </c>
      <c r="L1343">
        <v>-119.98</v>
      </c>
      <c r="M1343" t="s">
        <v>26419</v>
      </c>
      <c r="N1343" t="s">
        <v>30</v>
      </c>
      <c r="O1343">
        <v>119.98</v>
      </c>
      <c r="P1343" t="s">
        <v>24</v>
      </c>
      <c r="Q1343" t="s">
        <v>24</v>
      </c>
      <c r="R1343" t="s">
        <v>23818</v>
      </c>
      <c r="S1343" t="s">
        <v>25</v>
      </c>
      <c r="T1343" t="s">
        <v>26</v>
      </c>
    </row>
    <row r="1344" spans="1:20" x14ac:dyDescent="0.3">
      <c r="A1344" t="s">
        <v>26420</v>
      </c>
      <c r="B1344" t="s">
        <v>19</v>
      </c>
      <c r="C1344" t="s">
        <v>10309</v>
      </c>
      <c r="D1344" t="s">
        <v>27</v>
      </c>
      <c r="E1344" t="s">
        <v>21</v>
      </c>
      <c r="F1344" t="s">
        <v>22</v>
      </c>
      <c r="G1344" s="2">
        <v>46030</v>
      </c>
      <c r="H1344" s="2">
        <v>142353891666</v>
      </c>
      <c r="I1344">
        <v>46030</v>
      </c>
      <c r="J1344">
        <v>199.95</v>
      </c>
      <c r="K1344">
        <v>2.9</v>
      </c>
      <c r="L1344">
        <v>197.05</v>
      </c>
      <c r="M1344" t="s">
        <v>26421</v>
      </c>
      <c r="N1344" t="s">
        <v>23</v>
      </c>
      <c r="O1344">
        <v>199.95</v>
      </c>
      <c r="P1344" t="s">
        <v>24</v>
      </c>
      <c r="Q1344" t="s">
        <v>24</v>
      </c>
      <c r="R1344" t="s">
        <v>23818</v>
      </c>
      <c r="S1344" t="s">
        <v>25</v>
      </c>
      <c r="T1344" t="s">
        <v>26</v>
      </c>
    </row>
    <row r="1345" spans="1:20" x14ac:dyDescent="0.3">
      <c r="A1345" t="s">
        <v>26422</v>
      </c>
      <c r="B1345" t="s">
        <v>19</v>
      </c>
      <c r="C1345" t="s">
        <v>12865</v>
      </c>
      <c r="D1345" t="s">
        <v>20</v>
      </c>
      <c r="E1345" t="s">
        <v>21</v>
      </c>
      <c r="F1345" t="s">
        <v>22</v>
      </c>
      <c r="G1345" s="2">
        <v>46030</v>
      </c>
      <c r="H1345" s="2">
        <v>142353891666</v>
      </c>
      <c r="I1345">
        <v>46030</v>
      </c>
      <c r="J1345">
        <v>60.17</v>
      </c>
      <c r="K1345">
        <v>1.08</v>
      </c>
      <c r="L1345">
        <v>59.09</v>
      </c>
      <c r="M1345" t="s">
        <v>26423</v>
      </c>
      <c r="N1345" t="s">
        <v>23</v>
      </c>
      <c r="O1345">
        <v>60.17</v>
      </c>
      <c r="P1345" t="s">
        <v>24</v>
      </c>
      <c r="Q1345" t="s">
        <v>24</v>
      </c>
      <c r="R1345" t="s">
        <v>23818</v>
      </c>
      <c r="S1345" t="s">
        <v>25</v>
      </c>
      <c r="T1345" t="s">
        <v>26</v>
      </c>
    </row>
    <row r="1346" spans="1:20" x14ac:dyDescent="0.3">
      <c r="A1346" t="s">
        <v>26424</v>
      </c>
      <c r="B1346" t="s">
        <v>19</v>
      </c>
      <c r="C1346" t="s">
        <v>13850</v>
      </c>
      <c r="D1346" t="s">
        <v>29</v>
      </c>
      <c r="E1346" t="s">
        <v>21</v>
      </c>
      <c r="F1346" t="s">
        <v>22</v>
      </c>
      <c r="G1346" s="2">
        <v>46030</v>
      </c>
      <c r="H1346" s="2">
        <v>142353891666</v>
      </c>
      <c r="I1346">
        <v>46030</v>
      </c>
      <c r="J1346">
        <v>65.8</v>
      </c>
      <c r="K1346">
        <v>3.63</v>
      </c>
      <c r="L1346">
        <v>62.17</v>
      </c>
      <c r="M1346" t="s">
        <v>26425</v>
      </c>
      <c r="N1346" t="s">
        <v>30</v>
      </c>
      <c r="O1346">
        <v>65.8</v>
      </c>
      <c r="P1346" t="s">
        <v>24</v>
      </c>
      <c r="Q1346" t="s">
        <v>24</v>
      </c>
      <c r="R1346" t="s">
        <v>23818</v>
      </c>
      <c r="S1346" t="s">
        <v>25</v>
      </c>
      <c r="T1346" t="s">
        <v>26</v>
      </c>
    </row>
    <row r="1347" spans="1:20" x14ac:dyDescent="0.3">
      <c r="A1347" t="s">
        <v>26426</v>
      </c>
      <c r="B1347" t="s">
        <v>19</v>
      </c>
      <c r="C1347" t="s">
        <v>20583</v>
      </c>
      <c r="D1347" t="s">
        <v>27</v>
      </c>
      <c r="E1347" t="s">
        <v>21</v>
      </c>
      <c r="F1347" t="s">
        <v>22</v>
      </c>
      <c r="G1347" s="2">
        <v>46030</v>
      </c>
      <c r="H1347" s="2">
        <v>142353891666</v>
      </c>
      <c r="I1347">
        <v>46030</v>
      </c>
      <c r="J1347">
        <v>135.9</v>
      </c>
      <c r="K1347">
        <v>2.0699999999999998</v>
      </c>
      <c r="L1347">
        <v>133.83000000000001</v>
      </c>
      <c r="M1347" t="s">
        <v>26427</v>
      </c>
      <c r="N1347" t="s">
        <v>23</v>
      </c>
      <c r="O1347">
        <v>135.9</v>
      </c>
      <c r="P1347" t="s">
        <v>24</v>
      </c>
      <c r="Q1347" t="s">
        <v>24</v>
      </c>
      <c r="R1347" t="s">
        <v>23818</v>
      </c>
      <c r="S1347" t="s">
        <v>25</v>
      </c>
      <c r="T1347" t="s">
        <v>26</v>
      </c>
    </row>
    <row r="1348" spans="1:20" x14ac:dyDescent="0.3">
      <c r="A1348" t="s">
        <v>26428</v>
      </c>
      <c r="B1348" t="s">
        <v>28</v>
      </c>
      <c r="C1348" t="s">
        <v>16294</v>
      </c>
      <c r="D1348" t="s">
        <v>29</v>
      </c>
      <c r="E1348" t="s">
        <v>21</v>
      </c>
      <c r="F1348" t="s">
        <v>22</v>
      </c>
      <c r="G1348" s="2">
        <v>46030</v>
      </c>
      <c r="H1348" s="2">
        <v>142353891666</v>
      </c>
      <c r="I1348">
        <v>46030</v>
      </c>
      <c r="J1348">
        <v>-59.22</v>
      </c>
      <c r="K1348">
        <v>0</v>
      </c>
      <c r="L1348">
        <v>-59.22</v>
      </c>
      <c r="M1348" t="s">
        <v>26429</v>
      </c>
      <c r="N1348" t="s">
        <v>30</v>
      </c>
      <c r="O1348">
        <v>59.22</v>
      </c>
      <c r="P1348" t="s">
        <v>24</v>
      </c>
      <c r="Q1348" t="s">
        <v>24</v>
      </c>
      <c r="R1348" t="s">
        <v>23818</v>
      </c>
      <c r="S1348" t="s">
        <v>25</v>
      </c>
      <c r="T1348" t="s">
        <v>26</v>
      </c>
    </row>
    <row r="1349" spans="1:20" x14ac:dyDescent="0.3">
      <c r="A1349" t="s">
        <v>26430</v>
      </c>
      <c r="B1349" t="s">
        <v>19</v>
      </c>
      <c r="C1349" t="s">
        <v>16294</v>
      </c>
      <c r="D1349" t="s">
        <v>29</v>
      </c>
      <c r="E1349" t="s">
        <v>21</v>
      </c>
      <c r="F1349" t="s">
        <v>22</v>
      </c>
      <c r="G1349" s="2">
        <v>46030</v>
      </c>
      <c r="H1349" s="2">
        <v>142353891666</v>
      </c>
      <c r="I1349">
        <v>46030</v>
      </c>
      <c r="J1349">
        <v>59.22</v>
      </c>
      <c r="K1349">
        <v>3.31</v>
      </c>
      <c r="L1349">
        <v>55.91</v>
      </c>
      <c r="M1349" t="s">
        <v>26429</v>
      </c>
      <c r="N1349" t="s">
        <v>30</v>
      </c>
      <c r="O1349">
        <v>59.22</v>
      </c>
      <c r="P1349" t="s">
        <v>24</v>
      </c>
      <c r="Q1349" t="s">
        <v>24</v>
      </c>
      <c r="R1349" t="s">
        <v>23818</v>
      </c>
      <c r="S1349" t="s">
        <v>25</v>
      </c>
      <c r="T1349" t="s">
        <v>26</v>
      </c>
    </row>
    <row r="1350" spans="1:20" x14ac:dyDescent="0.3">
      <c r="A1350" t="s">
        <v>26431</v>
      </c>
      <c r="B1350" t="s">
        <v>19</v>
      </c>
      <c r="C1350" t="s">
        <v>19767</v>
      </c>
      <c r="D1350" t="s">
        <v>20</v>
      </c>
      <c r="E1350" t="s">
        <v>21</v>
      </c>
      <c r="F1350" t="s">
        <v>22</v>
      </c>
      <c r="G1350" s="2">
        <v>46030</v>
      </c>
      <c r="H1350" s="2">
        <v>142353891666</v>
      </c>
      <c r="I1350">
        <v>46030</v>
      </c>
      <c r="J1350">
        <v>67.37</v>
      </c>
      <c r="K1350">
        <v>1.18</v>
      </c>
      <c r="L1350">
        <v>66.19</v>
      </c>
      <c r="M1350" t="s">
        <v>26432</v>
      </c>
      <c r="N1350" t="s">
        <v>23</v>
      </c>
      <c r="O1350">
        <v>67.37</v>
      </c>
      <c r="P1350" t="s">
        <v>24</v>
      </c>
      <c r="Q1350" t="s">
        <v>24</v>
      </c>
      <c r="R1350" t="s">
        <v>23818</v>
      </c>
      <c r="S1350" t="s">
        <v>25</v>
      </c>
      <c r="T1350" t="s">
        <v>26</v>
      </c>
    </row>
    <row r="1351" spans="1:20" x14ac:dyDescent="0.3">
      <c r="A1351" t="s">
        <v>26433</v>
      </c>
      <c r="B1351" t="s">
        <v>19</v>
      </c>
      <c r="C1351" t="s">
        <v>22263</v>
      </c>
      <c r="D1351" t="s">
        <v>27</v>
      </c>
      <c r="E1351" t="s">
        <v>21</v>
      </c>
      <c r="F1351" t="s">
        <v>22</v>
      </c>
      <c r="G1351" s="2">
        <v>46030</v>
      </c>
      <c r="H1351" s="2">
        <v>142353891666</v>
      </c>
      <c r="I1351">
        <v>46030</v>
      </c>
      <c r="J1351">
        <v>58.85</v>
      </c>
      <c r="K1351">
        <v>1.07</v>
      </c>
      <c r="L1351">
        <v>57.78</v>
      </c>
      <c r="M1351" t="s">
        <v>26434</v>
      </c>
      <c r="N1351" t="s">
        <v>23</v>
      </c>
      <c r="O1351">
        <v>58.85</v>
      </c>
      <c r="P1351" t="s">
        <v>24</v>
      </c>
      <c r="Q1351" t="s">
        <v>24</v>
      </c>
      <c r="R1351" t="s">
        <v>23818</v>
      </c>
      <c r="S1351" t="s">
        <v>25</v>
      </c>
      <c r="T1351" t="s">
        <v>26</v>
      </c>
    </row>
    <row r="1352" spans="1:20" x14ac:dyDescent="0.3">
      <c r="A1352" t="s">
        <v>26435</v>
      </c>
      <c r="B1352" t="s">
        <v>19</v>
      </c>
      <c r="C1352" t="s">
        <v>13170</v>
      </c>
      <c r="D1352" t="s">
        <v>20</v>
      </c>
      <c r="E1352" t="s">
        <v>21</v>
      </c>
      <c r="F1352" t="s">
        <v>22</v>
      </c>
      <c r="G1352" s="2">
        <v>46030</v>
      </c>
      <c r="H1352" s="2">
        <v>142353891666</v>
      </c>
      <c r="I1352">
        <v>46030</v>
      </c>
      <c r="J1352">
        <v>49.9</v>
      </c>
      <c r="K1352">
        <v>0.95</v>
      </c>
      <c r="L1352">
        <v>48.95</v>
      </c>
      <c r="M1352" t="s">
        <v>26436</v>
      </c>
      <c r="N1352" t="s">
        <v>23</v>
      </c>
      <c r="O1352">
        <v>49.9</v>
      </c>
      <c r="P1352" t="s">
        <v>24</v>
      </c>
      <c r="Q1352" t="s">
        <v>24</v>
      </c>
      <c r="R1352" t="s">
        <v>23818</v>
      </c>
      <c r="S1352" t="s">
        <v>25</v>
      </c>
      <c r="T1352" t="s">
        <v>26</v>
      </c>
    </row>
    <row r="1353" spans="1:20" x14ac:dyDescent="0.3">
      <c r="A1353" t="s">
        <v>26437</v>
      </c>
      <c r="B1353" t="s">
        <v>19</v>
      </c>
      <c r="C1353" t="s">
        <v>8177</v>
      </c>
      <c r="D1353" t="s">
        <v>29</v>
      </c>
      <c r="E1353" t="s">
        <v>21</v>
      </c>
      <c r="F1353" t="s">
        <v>22</v>
      </c>
      <c r="G1353" s="2">
        <v>46030</v>
      </c>
      <c r="H1353" s="2">
        <v>142353891666</v>
      </c>
      <c r="I1353">
        <v>46030</v>
      </c>
      <c r="J1353">
        <v>54.9</v>
      </c>
      <c r="K1353">
        <v>3.09</v>
      </c>
      <c r="L1353">
        <v>51.81</v>
      </c>
      <c r="M1353" t="s">
        <v>26438</v>
      </c>
      <c r="N1353" t="s">
        <v>30</v>
      </c>
      <c r="O1353">
        <v>54.9</v>
      </c>
      <c r="P1353" t="s">
        <v>24</v>
      </c>
      <c r="Q1353" t="s">
        <v>24</v>
      </c>
      <c r="R1353" t="s">
        <v>23818</v>
      </c>
      <c r="S1353" t="s">
        <v>25</v>
      </c>
      <c r="T1353" t="s">
        <v>26</v>
      </c>
    </row>
    <row r="1354" spans="1:20" x14ac:dyDescent="0.3">
      <c r="A1354" t="s">
        <v>26439</v>
      </c>
      <c r="B1354" t="s">
        <v>19</v>
      </c>
      <c r="C1354" t="s">
        <v>22097</v>
      </c>
      <c r="D1354" t="s">
        <v>20</v>
      </c>
      <c r="E1354" t="s">
        <v>21</v>
      </c>
      <c r="F1354" t="s">
        <v>22</v>
      </c>
      <c r="G1354" s="2">
        <v>46030</v>
      </c>
      <c r="H1354" s="2">
        <v>142353891666</v>
      </c>
      <c r="I1354">
        <v>46030</v>
      </c>
      <c r="J1354">
        <v>167.22</v>
      </c>
      <c r="K1354">
        <v>2.4700000000000002</v>
      </c>
      <c r="L1354">
        <v>164.75</v>
      </c>
      <c r="M1354" t="s">
        <v>26440</v>
      </c>
      <c r="N1354" t="s">
        <v>23</v>
      </c>
      <c r="O1354">
        <v>167.22</v>
      </c>
      <c r="P1354" t="s">
        <v>24</v>
      </c>
      <c r="Q1354" t="s">
        <v>24</v>
      </c>
      <c r="R1354" t="s">
        <v>23818</v>
      </c>
      <c r="S1354" t="s">
        <v>25</v>
      </c>
      <c r="T1354" t="s">
        <v>26</v>
      </c>
    </row>
    <row r="1355" spans="1:20" x14ac:dyDescent="0.3">
      <c r="A1355" t="s">
        <v>26441</v>
      </c>
      <c r="B1355" t="s">
        <v>19</v>
      </c>
      <c r="C1355" t="s">
        <v>14423</v>
      </c>
      <c r="D1355" t="s">
        <v>20</v>
      </c>
      <c r="E1355" t="s">
        <v>21</v>
      </c>
      <c r="F1355" t="s">
        <v>22</v>
      </c>
      <c r="G1355" s="2">
        <v>46029</v>
      </c>
      <c r="H1355" s="2">
        <v>142296383826</v>
      </c>
      <c r="I1355">
        <v>46029</v>
      </c>
      <c r="J1355">
        <v>39.92</v>
      </c>
      <c r="K1355">
        <v>0.82</v>
      </c>
      <c r="L1355">
        <v>39.1</v>
      </c>
      <c r="M1355" t="s">
        <v>26442</v>
      </c>
      <c r="N1355" t="s">
        <v>23</v>
      </c>
      <c r="O1355">
        <v>39.92</v>
      </c>
      <c r="P1355" t="s">
        <v>24</v>
      </c>
      <c r="Q1355" t="s">
        <v>24</v>
      </c>
      <c r="R1355" t="s">
        <v>23818</v>
      </c>
      <c r="S1355" t="s">
        <v>25</v>
      </c>
      <c r="T1355" t="s">
        <v>26</v>
      </c>
    </row>
    <row r="1356" spans="1:20" x14ac:dyDescent="0.3">
      <c r="A1356" t="s">
        <v>26443</v>
      </c>
      <c r="B1356" t="s">
        <v>19</v>
      </c>
      <c r="C1356" t="s">
        <v>18710</v>
      </c>
      <c r="D1356" t="s">
        <v>29</v>
      </c>
      <c r="E1356" t="s">
        <v>21</v>
      </c>
      <c r="F1356" t="s">
        <v>22</v>
      </c>
      <c r="G1356" s="2">
        <v>46029</v>
      </c>
      <c r="H1356" s="2">
        <v>142296383826</v>
      </c>
      <c r="I1356">
        <v>46029</v>
      </c>
      <c r="J1356">
        <v>64.95</v>
      </c>
      <c r="K1356">
        <v>3.59</v>
      </c>
      <c r="L1356">
        <v>61.36</v>
      </c>
      <c r="M1356" t="s">
        <v>26444</v>
      </c>
      <c r="N1356" t="s">
        <v>30</v>
      </c>
      <c r="O1356">
        <v>64.95</v>
      </c>
      <c r="P1356" t="s">
        <v>24</v>
      </c>
      <c r="Q1356" t="s">
        <v>24</v>
      </c>
      <c r="R1356" t="s">
        <v>23818</v>
      </c>
      <c r="S1356" t="s">
        <v>25</v>
      </c>
      <c r="T1356" t="s">
        <v>26</v>
      </c>
    </row>
    <row r="1357" spans="1:20" x14ac:dyDescent="0.3">
      <c r="A1357" t="s">
        <v>26445</v>
      </c>
      <c r="B1357" t="s">
        <v>19</v>
      </c>
      <c r="C1357" t="s">
        <v>14833</v>
      </c>
      <c r="D1357" t="s">
        <v>20</v>
      </c>
      <c r="E1357" t="s">
        <v>21</v>
      </c>
      <c r="F1357" t="s">
        <v>22</v>
      </c>
      <c r="G1357" s="2">
        <v>46029</v>
      </c>
      <c r="H1357" s="2">
        <v>142296383826</v>
      </c>
      <c r="I1357">
        <v>46029</v>
      </c>
      <c r="J1357">
        <v>67.37</v>
      </c>
      <c r="K1357">
        <v>1.18</v>
      </c>
      <c r="L1357">
        <v>66.19</v>
      </c>
      <c r="M1357" t="s">
        <v>26446</v>
      </c>
      <c r="N1357" t="s">
        <v>23</v>
      </c>
      <c r="O1357">
        <v>67.37</v>
      </c>
      <c r="P1357" t="s">
        <v>24</v>
      </c>
      <c r="Q1357" t="s">
        <v>24</v>
      </c>
      <c r="R1357" t="s">
        <v>23818</v>
      </c>
      <c r="S1357" t="s">
        <v>25</v>
      </c>
      <c r="T1357" t="s">
        <v>26</v>
      </c>
    </row>
    <row r="1358" spans="1:20" x14ac:dyDescent="0.3">
      <c r="A1358" t="s">
        <v>26447</v>
      </c>
      <c r="B1358" t="s">
        <v>19</v>
      </c>
      <c r="C1358" t="s">
        <v>10292</v>
      </c>
      <c r="D1358" t="s">
        <v>20</v>
      </c>
      <c r="E1358" t="s">
        <v>21</v>
      </c>
      <c r="F1358" t="s">
        <v>22</v>
      </c>
      <c r="G1358" s="2">
        <v>46029</v>
      </c>
      <c r="H1358" s="2">
        <v>142296383826</v>
      </c>
      <c r="I1358">
        <v>46029</v>
      </c>
      <c r="J1358">
        <v>31.9</v>
      </c>
      <c r="K1358">
        <v>0.71</v>
      </c>
      <c r="L1358">
        <v>31.19</v>
      </c>
      <c r="M1358" t="s">
        <v>26448</v>
      </c>
      <c r="N1358" t="s">
        <v>23</v>
      </c>
      <c r="O1358">
        <v>31.9</v>
      </c>
      <c r="P1358" t="s">
        <v>24</v>
      </c>
      <c r="Q1358" t="s">
        <v>24</v>
      </c>
      <c r="R1358" t="s">
        <v>23818</v>
      </c>
      <c r="S1358" t="s">
        <v>25</v>
      </c>
      <c r="T1358" t="s">
        <v>26</v>
      </c>
    </row>
    <row r="1359" spans="1:20" x14ac:dyDescent="0.3">
      <c r="A1359" t="s">
        <v>26449</v>
      </c>
      <c r="B1359" t="s">
        <v>19</v>
      </c>
      <c r="C1359" t="s">
        <v>15409</v>
      </c>
      <c r="D1359" t="s">
        <v>27</v>
      </c>
      <c r="E1359" t="s">
        <v>21</v>
      </c>
      <c r="F1359" t="s">
        <v>22</v>
      </c>
      <c r="G1359" s="2">
        <v>46029</v>
      </c>
      <c r="H1359" s="2">
        <v>142296383826</v>
      </c>
      <c r="I1359">
        <v>46029</v>
      </c>
      <c r="J1359">
        <v>101.61</v>
      </c>
      <c r="K1359">
        <v>1.62</v>
      </c>
      <c r="L1359">
        <v>99.99</v>
      </c>
      <c r="M1359" t="s">
        <v>26450</v>
      </c>
      <c r="N1359" t="s">
        <v>23</v>
      </c>
      <c r="O1359">
        <v>101.61</v>
      </c>
      <c r="P1359" t="s">
        <v>24</v>
      </c>
      <c r="Q1359" t="s">
        <v>24</v>
      </c>
      <c r="R1359" t="s">
        <v>23818</v>
      </c>
      <c r="S1359" t="s">
        <v>25</v>
      </c>
      <c r="T1359" t="s">
        <v>26</v>
      </c>
    </row>
    <row r="1360" spans="1:20" x14ac:dyDescent="0.3">
      <c r="A1360" t="s">
        <v>26451</v>
      </c>
      <c r="B1360" t="s">
        <v>19</v>
      </c>
      <c r="C1360" t="s">
        <v>16755</v>
      </c>
      <c r="D1360" t="s">
        <v>20</v>
      </c>
      <c r="E1360" t="s">
        <v>21</v>
      </c>
      <c r="F1360" t="s">
        <v>22</v>
      </c>
      <c r="G1360" s="2">
        <v>46029</v>
      </c>
      <c r="H1360" s="2">
        <v>142296383826</v>
      </c>
      <c r="I1360">
        <v>46029</v>
      </c>
      <c r="J1360">
        <v>80.91</v>
      </c>
      <c r="K1360">
        <v>1.35</v>
      </c>
      <c r="L1360">
        <v>79.56</v>
      </c>
      <c r="M1360" t="s">
        <v>26452</v>
      </c>
      <c r="N1360" t="s">
        <v>23</v>
      </c>
      <c r="O1360">
        <v>80.91</v>
      </c>
      <c r="P1360" t="s">
        <v>24</v>
      </c>
      <c r="Q1360" t="s">
        <v>24</v>
      </c>
      <c r="R1360" t="s">
        <v>23818</v>
      </c>
      <c r="S1360" t="s">
        <v>25</v>
      </c>
      <c r="T1360" t="s">
        <v>26</v>
      </c>
    </row>
    <row r="1361" spans="1:20" x14ac:dyDescent="0.3">
      <c r="A1361" t="s">
        <v>26453</v>
      </c>
      <c r="B1361" t="s">
        <v>19</v>
      </c>
      <c r="C1361" t="s">
        <v>16447</v>
      </c>
      <c r="D1361" t="s">
        <v>27</v>
      </c>
      <c r="E1361" t="s">
        <v>21</v>
      </c>
      <c r="F1361" t="s">
        <v>22</v>
      </c>
      <c r="G1361" s="2">
        <v>46029</v>
      </c>
      <c r="H1361" s="2">
        <v>142296383826</v>
      </c>
      <c r="I1361">
        <v>46029</v>
      </c>
      <c r="J1361">
        <v>74.849999999999994</v>
      </c>
      <c r="K1361">
        <v>1.27</v>
      </c>
      <c r="L1361">
        <v>73.58</v>
      </c>
      <c r="M1361" t="s">
        <v>26454</v>
      </c>
      <c r="N1361" t="s">
        <v>23</v>
      </c>
      <c r="O1361">
        <v>74.849999999999994</v>
      </c>
      <c r="P1361" t="s">
        <v>24</v>
      </c>
      <c r="Q1361" t="s">
        <v>24</v>
      </c>
      <c r="R1361" t="s">
        <v>23818</v>
      </c>
      <c r="S1361" t="s">
        <v>25</v>
      </c>
      <c r="T1361" t="s">
        <v>26</v>
      </c>
    </row>
    <row r="1362" spans="1:20" x14ac:dyDescent="0.3">
      <c r="A1362" t="s">
        <v>26455</v>
      </c>
      <c r="B1362" t="s">
        <v>19</v>
      </c>
      <c r="C1362" t="s">
        <v>18427</v>
      </c>
      <c r="D1362" t="s">
        <v>20</v>
      </c>
      <c r="E1362" t="s">
        <v>21</v>
      </c>
      <c r="F1362" t="s">
        <v>22</v>
      </c>
      <c r="G1362" s="2">
        <v>46029</v>
      </c>
      <c r="H1362" s="2">
        <v>142296383826</v>
      </c>
      <c r="I1362">
        <v>46029</v>
      </c>
      <c r="J1362">
        <v>67.95</v>
      </c>
      <c r="K1362">
        <v>1.18</v>
      </c>
      <c r="L1362">
        <v>66.77</v>
      </c>
      <c r="M1362" t="s">
        <v>26456</v>
      </c>
      <c r="N1362" t="s">
        <v>23</v>
      </c>
      <c r="O1362">
        <v>67.95</v>
      </c>
      <c r="P1362" t="s">
        <v>24</v>
      </c>
      <c r="Q1362" t="s">
        <v>24</v>
      </c>
      <c r="R1362" t="s">
        <v>23818</v>
      </c>
      <c r="S1362" t="s">
        <v>25</v>
      </c>
      <c r="T1362" t="s">
        <v>26</v>
      </c>
    </row>
    <row r="1363" spans="1:20" x14ac:dyDescent="0.3">
      <c r="A1363" t="s">
        <v>26457</v>
      </c>
      <c r="B1363" t="s">
        <v>19</v>
      </c>
      <c r="C1363" t="s">
        <v>21202</v>
      </c>
      <c r="D1363" t="s">
        <v>27</v>
      </c>
      <c r="E1363" t="s">
        <v>21</v>
      </c>
      <c r="F1363" t="s">
        <v>22</v>
      </c>
      <c r="G1363" s="2">
        <v>46029</v>
      </c>
      <c r="H1363" s="2">
        <v>142296383826</v>
      </c>
      <c r="I1363">
        <v>46029</v>
      </c>
      <c r="J1363">
        <v>24.9</v>
      </c>
      <c r="K1363">
        <v>0.62</v>
      </c>
      <c r="L1363">
        <v>24.28</v>
      </c>
      <c r="M1363" t="s">
        <v>26458</v>
      </c>
      <c r="N1363" t="s">
        <v>23</v>
      </c>
      <c r="O1363">
        <v>24.9</v>
      </c>
      <c r="P1363" t="s">
        <v>24</v>
      </c>
      <c r="Q1363" t="s">
        <v>24</v>
      </c>
      <c r="R1363" t="s">
        <v>23818</v>
      </c>
      <c r="S1363" t="s">
        <v>25</v>
      </c>
      <c r="T1363" t="s">
        <v>26</v>
      </c>
    </row>
    <row r="1364" spans="1:20" x14ac:dyDescent="0.3">
      <c r="A1364" t="s">
        <v>26459</v>
      </c>
      <c r="B1364" t="s">
        <v>19</v>
      </c>
      <c r="C1364" t="s">
        <v>21531</v>
      </c>
      <c r="D1364" t="s">
        <v>20</v>
      </c>
      <c r="E1364" t="s">
        <v>21</v>
      </c>
      <c r="F1364" t="s">
        <v>22</v>
      </c>
      <c r="G1364" s="2">
        <v>46029</v>
      </c>
      <c r="H1364" s="2">
        <v>142296383826</v>
      </c>
      <c r="I1364">
        <v>46029</v>
      </c>
      <c r="J1364">
        <v>47.9</v>
      </c>
      <c r="K1364">
        <v>0.92</v>
      </c>
      <c r="L1364">
        <v>46.98</v>
      </c>
      <c r="M1364" t="s">
        <v>26460</v>
      </c>
      <c r="N1364" t="s">
        <v>23</v>
      </c>
      <c r="O1364">
        <v>47.9</v>
      </c>
      <c r="P1364" t="s">
        <v>24</v>
      </c>
      <c r="Q1364" t="s">
        <v>24</v>
      </c>
      <c r="R1364" t="s">
        <v>23818</v>
      </c>
      <c r="S1364" t="s">
        <v>25</v>
      </c>
      <c r="T1364" t="s">
        <v>26</v>
      </c>
    </row>
    <row r="1365" spans="1:20" x14ac:dyDescent="0.3">
      <c r="A1365" t="s">
        <v>26461</v>
      </c>
      <c r="B1365" t="s">
        <v>19</v>
      </c>
      <c r="C1365" t="s">
        <v>10977</v>
      </c>
      <c r="D1365" t="s">
        <v>20</v>
      </c>
      <c r="E1365" t="s">
        <v>21</v>
      </c>
      <c r="F1365" t="s">
        <v>22</v>
      </c>
      <c r="G1365" s="2">
        <v>46029</v>
      </c>
      <c r="H1365" s="2">
        <v>142296383826</v>
      </c>
      <c r="I1365">
        <v>46029</v>
      </c>
      <c r="J1365">
        <v>34.9</v>
      </c>
      <c r="K1365">
        <v>0.75</v>
      </c>
      <c r="L1365">
        <v>34.15</v>
      </c>
      <c r="M1365" t="s">
        <v>26462</v>
      </c>
      <c r="N1365" t="s">
        <v>23</v>
      </c>
      <c r="O1365">
        <v>34.9</v>
      </c>
      <c r="P1365" t="s">
        <v>24</v>
      </c>
      <c r="Q1365" t="s">
        <v>24</v>
      </c>
      <c r="R1365" t="s">
        <v>23818</v>
      </c>
      <c r="S1365" t="s">
        <v>25</v>
      </c>
      <c r="T1365" t="s">
        <v>26</v>
      </c>
    </row>
    <row r="1366" spans="1:20" x14ac:dyDescent="0.3">
      <c r="A1366" t="s">
        <v>26463</v>
      </c>
      <c r="B1366" t="s">
        <v>19</v>
      </c>
      <c r="C1366" t="s">
        <v>23442</v>
      </c>
      <c r="D1366" t="s">
        <v>27</v>
      </c>
      <c r="E1366" t="s">
        <v>21</v>
      </c>
      <c r="F1366" t="s">
        <v>22</v>
      </c>
      <c r="G1366" s="2">
        <v>46029</v>
      </c>
      <c r="H1366" s="2">
        <v>142296383826</v>
      </c>
      <c r="I1366">
        <v>46029</v>
      </c>
      <c r="J1366">
        <v>31.9</v>
      </c>
      <c r="K1366">
        <v>0.71</v>
      </c>
      <c r="L1366">
        <v>31.19</v>
      </c>
      <c r="M1366" t="s">
        <v>26464</v>
      </c>
      <c r="N1366" t="s">
        <v>23</v>
      </c>
      <c r="O1366">
        <v>31.9</v>
      </c>
      <c r="P1366" t="s">
        <v>24</v>
      </c>
      <c r="Q1366" t="s">
        <v>24</v>
      </c>
      <c r="R1366" t="s">
        <v>23818</v>
      </c>
      <c r="S1366" t="s">
        <v>25</v>
      </c>
      <c r="T1366" t="s">
        <v>26</v>
      </c>
    </row>
    <row r="1367" spans="1:20" x14ac:dyDescent="0.3">
      <c r="A1367" t="s">
        <v>26465</v>
      </c>
      <c r="B1367" t="s">
        <v>19</v>
      </c>
      <c r="C1367" t="s">
        <v>13927</v>
      </c>
      <c r="D1367" t="s">
        <v>27</v>
      </c>
      <c r="E1367" t="s">
        <v>21</v>
      </c>
      <c r="F1367" t="s">
        <v>22</v>
      </c>
      <c r="G1367" s="2">
        <v>46029</v>
      </c>
      <c r="H1367" s="2">
        <v>142296383826</v>
      </c>
      <c r="I1367">
        <v>46029</v>
      </c>
      <c r="J1367">
        <v>58.95</v>
      </c>
      <c r="K1367">
        <v>1.07</v>
      </c>
      <c r="L1367">
        <v>57.88</v>
      </c>
      <c r="M1367" t="s">
        <v>26466</v>
      </c>
      <c r="N1367" t="s">
        <v>23</v>
      </c>
      <c r="O1367">
        <v>58.95</v>
      </c>
      <c r="P1367" t="s">
        <v>24</v>
      </c>
      <c r="Q1367" t="s">
        <v>24</v>
      </c>
      <c r="R1367" t="s">
        <v>23818</v>
      </c>
      <c r="S1367" t="s">
        <v>25</v>
      </c>
      <c r="T1367" t="s">
        <v>26</v>
      </c>
    </row>
    <row r="1368" spans="1:20" x14ac:dyDescent="0.3">
      <c r="A1368" t="s">
        <v>26467</v>
      </c>
      <c r="B1368" t="s">
        <v>19</v>
      </c>
      <c r="C1368" t="s">
        <v>12346</v>
      </c>
      <c r="D1368" t="s">
        <v>20</v>
      </c>
      <c r="E1368" t="s">
        <v>21</v>
      </c>
      <c r="F1368" t="s">
        <v>22</v>
      </c>
      <c r="G1368" s="2">
        <v>46029</v>
      </c>
      <c r="H1368" s="2">
        <v>142296383826</v>
      </c>
      <c r="I1368">
        <v>46029</v>
      </c>
      <c r="J1368">
        <v>24.9</v>
      </c>
      <c r="K1368">
        <v>0.62</v>
      </c>
      <c r="L1368">
        <v>24.28</v>
      </c>
      <c r="M1368" t="s">
        <v>26468</v>
      </c>
      <c r="N1368" t="s">
        <v>23</v>
      </c>
      <c r="O1368">
        <v>24.9</v>
      </c>
      <c r="P1368" t="s">
        <v>24</v>
      </c>
      <c r="Q1368" t="s">
        <v>24</v>
      </c>
      <c r="R1368" t="s">
        <v>23818</v>
      </c>
      <c r="S1368" t="s">
        <v>25</v>
      </c>
      <c r="T1368" t="s">
        <v>26</v>
      </c>
    </row>
    <row r="1369" spans="1:20" x14ac:dyDescent="0.3">
      <c r="A1369" t="s">
        <v>26469</v>
      </c>
      <c r="B1369" t="s">
        <v>28</v>
      </c>
      <c r="C1369" t="s">
        <v>370</v>
      </c>
      <c r="D1369" t="s">
        <v>27</v>
      </c>
      <c r="E1369" t="s">
        <v>21</v>
      </c>
      <c r="F1369" t="s">
        <v>22</v>
      </c>
      <c r="G1369" s="2">
        <v>46028</v>
      </c>
      <c r="H1369" s="2">
        <v>142240285010</v>
      </c>
      <c r="I1369">
        <v>46026</v>
      </c>
      <c r="J1369">
        <v>-99.95</v>
      </c>
      <c r="K1369">
        <v>0</v>
      </c>
      <c r="L1369">
        <v>-99.95</v>
      </c>
      <c r="M1369" t="s">
        <v>371</v>
      </c>
      <c r="N1369" t="s">
        <v>23</v>
      </c>
      <c r="O1369">
        <v>99.95</v>
      </c>
      <c r="P1369" t="s">
        <v>24</v>
      </c>
      <c r="Q1369" t="s">
        <v>24</v>
      </c>
      <c r="R1369" t="s">
        <v>23818</v>
      </c>
      <c r="S1369" t="s">
        <v>25</v>
      </c>
      <c r="T1369" t="s">
        <v>26</v>
      </c>
    </row>
    <row r="1370" spans="1:20" x14ac:dyDescent="0.3">
      <c r="A1370" t="s">
        <v>26470</v>
      </c>
      <c r="B1370" t="s">
        <v>19</v>
      </c>
      <c r="C1370" t="s">
        <v>9705</v>
      </c>
      <c r="D1370" t="s">
        <v>20</v>
      </c>
      <c r="E1370" t="s">
        <v>21</v>
      </c>
      <c r="F1370" t="s">
        <v>22</v>
      </c>
      <c r="G1370" s="2">
        <v>46029</v>
      </c>
      <c r="H1370" s="2">
        <v>142296383826</v>
      </c>
      <c r="I1370">
        <v>46029</v>
      </c>
      <c r="J1370">
        <v>24.9</v>
      </c>
      <c r="K1370">
        <v>0.62</v>
      </c>
      <c r="L1370">
        <v>24.28</v>
      </c>
      <c r="M1370" t="s">
        <v>26471</v>
      </c>
      <c r="N1370" t="s">
        <v>23</v>
      </c>
      <c r="O1370">
        <v>24.9</v>
      </c>
      <c r="P1370" t="s">
        <v>24</v>
      </c>
      <c r="Q1370" t="s">
        <v>24</v>
      </c>
      <c r="R1370" t="s">
        <v>23818</v>
      </c>
      <c r="S1370" t="s">
        <v>25</v>
      </c>
      <c r="T1370" t="s">
        <v>26</v>
      </c>
    </row>
    <row r="1371" spans="1:20" x14ac:dyDescent="0.3">
      <c r="A1371" t="s">
        <v>26472</v>
      </c>
      <c r="B1371" t="s">
        <v>19</v>
      </c>
      <c r="C1371" t="s">
        <v>22221</v>
      </c>
      <c r="D1371" t="s">
        <v>20</v>
      </c>
      <c r="E1371" t="s">
        <v>21</v>
      </c>
      <c r="F1371" t="s">
        <v>22</v>
      </c>
      <c r="G1371" s="2">
        <v>46029</v>
      </c>
      <c r="H1371" s="2">
        <v>142296383826</v>
      </c>
      <c r="I1371">
        <v>46029</v>
      </c>
      <c r="J1371">
        <v>31.9</v>
      </c>
      <c r="K1371">
        <v>0.71</v>
      </c>
      <c r="L1371">
        <v>31.19</v>
      </c>
      <c r="M1371" t="s">
        <v>26473</v>
      </c>
      <c r="N1371" t="s">
        <v>23</v>
      </c>
      <c r="O1371">
        <v>31.9</v>
      </c>
      <c r="P1371" t="s">
        <v>24</v>
      </c>
      <c r="Q1371" t="s">
        <v>24</v>
      </c>
      <c r="R1371" t="s">
        <v>23818</v>
      </c>
      <c r="S1371" t="s">
        <v>25</v>
      </c>
      <c r="T1371" t="s">
        <v>26</v>
      </c>
    </row>
    <row r="1372" spans="1:20" x14ac:dyDescent="0.3">
      <c r="A1372" t="s">
        <v>26474</v>
      </c>
      <c r="B1372" t="s">
        <v>19</v>
      </c>
      <c r="C1372" t="s">
        <v>22551</v>
      </c>
      <c r="D1372" t="s">
        <v>20</v>
      </c>
      <c r="E1372" t="s">
        <v>21</v>
      </c>
      <c r="F1372" t="s">
        <v>22</v>
      </c>
      <c r="G1372" s="2">
        <v>46029</v>
      </c>
      <c r="H1372" s="2">
        <v>142296383826</v>
      </c>
      <c r="I1372">
        <v>46029</v>
      </c>
      <c r="J1372">
        <v>74.900000000000006</v>
      </c>
      <c r="K1372">
        <v>1.27</v>
      </c>
      <c r="L1372">
        <v>73.63</v>
      </c>
      <c r="M1372" t="s">
        <v>26475</v>
      </c>
      <c r="N1372" t="s">
        <v>23</v>
      </c>
      <c r="O1372">
        <v>74.900000000000006</v>
      </c>
      <c r="P1372" t="s">
        <v>24</v>
      </c>
      <c r="Q1372" t="s">
        <v>24</v>
      </c>
      <c r="R1372" t="s">
        <v>23818</v>
      </c>
      <c r="S1372" t="s">
        <v>25</v>
      </c>
      <c r="T1372" t="s">
        <v>26</v>
      </c>
    </row>
    <row r="1373" spans="1:20" x14ac:dyDescent="0.3">
      <c r="A1373" t="s">
        <v>26476</v>
      </c>
      <c r="B1373" t="s">
        <v>19</v>
      </c>
      <c r="C1373" t="s">
        <v>15871</v>
      </c>
      <c r="D1373" t="s">
        <v>27</v>
      </c>
      <c r="E1373" t="s">
        <v>21</v>
      </c>
      <c r="F1373" t="s">
        <v>22</v>
      </c>
      <c r="G1373" s="2">
        <v>46029</v>
      </c>
      <c r="H1373" s="2">
        <v>142296383826</v>
      </c>
      <c r="I1373">
        <v>46029</v>
      </c>
      <c r="J1373">
        <v>24.9</v>
      </c>
      <c r="K1373">
        <v>0.62</v>
      </c>
      <c r="L1373">
        <v>24.28</v>
      </c>
      <c r="M1373" t="s">
        <v>26477</v>
      </c>
      <c r="N1373" t="s">
        <v>23</v>
      </c>
      <c r="O1373">
        <v>24.9</v>
      </c>
      <c r="P1373" t="s">
        <v>24</v>
      </c>
      <c r="Q1373" t="s">
        <v>24</v>
      </c>
      <c r="R1373" t="s">
        <v>23818</v>
      </c>
      <c r="S1373" t="s">
        <v>25</v>
      </c>
      <c r="T1373" t="s">
        <v>26</v>
      </c>
    </row>
    <row r="1374" spans="1:20" x14ac:dyDescent="0.3">
      <c r="A1374" t="s">
        <v>26478</v>
      </c>
      <c r="B1374" t="s">
        <v>19</v>
      </c>
      <c r="C1374" t="s">
        <v>20281</v>
      </c>
      <c r="D1374" t="s">
        <v>20</v>
      </c>
      <c r="E1374" t="s">
        <v>21</v>
      </c>
      <c r="F1374" t="s">
        <v>22</v>
      </c>
      <c r="G1374" s="2">
        <v>46029</v>
      </c>
      <c r="H1374" s="2">
        <v>142296383826</v>
      </c>
      <c r="I1374">
        <v>46029</v>
      </c>
      <c r="J1374">
        <v>84.95</v>
      </c>
      <c r="K1374">
        <v>1.4</v>
      </c>
      <c r="L1374">
        <v>83.55</v>
      </c>
      <c r="M1374" t="s">
        <v>26479</v>
      </c>
      <c r="N1374" t="s">
        <v>23</v>
      </c>
      <c r="O1374">
        <v>84.95</v>
      </c>
      <c r="P1374" t="s">
        <v>24</v>
      </c>
      <c r="Q1374" t="s">
        <v>24</v>
      </c>
      <c r="R1374" t="s">
        <v>23818</v>
      </c>
      <c r="S1374" t="s">
        <v>25</v>
      </c>
      <c r="T1374" t="s">
        <v>26</v>
      </c>
    </row>
    <row r="1375" spans="1:20" x14ac:dyDescent="0.3">
      <c r="A1375" t="s">
        <v>26480</v>
      </c>
      <c r="B1375" t="s">
        <v>19</v>
      </c>
      <c r="C1375" t="s">
        <v>21673</v>
      </c>
      <c r="D1375" t="s">
        <v>27</v>
      </c>
      <c r="E1375" t="s">
        <v>21</v>
      </c>
      <c r="F1375" t="s">
        <v>22</v>
      </c>
      <c r="G1375" s="2">
        <v>46029</v>
      </c>
      <c r="H1375" s="2">
        <v>142296383826</v>
      </c>
      <c r="I1375">
        <v>46029</v>
      </c>
      <c r="J1375">
        <v>56.51</v>
      </c>
      <c r="K1375">
        <v>1.03</v>
      </c>
      <c r="L1375">
        <v>55.48</v>
      </c>
      <c r="M1375" t="s">
        <v>26481</v>
      </c>
      <c r="N1375" t="s">
        <v>23</v>
      </c>
      <c r="O1375">
        <v>56.51</v>
      </c>
      <c r="P1375" t="s">
        <v>24</v>
      </c>
      <c r="Q1375" t="s">
        <v>24</v>
      </c>
      <c r="R1375" t="s">
        <v>23818</v>
      </c>
      <c r="S1375" t="s">
        <v>25</v>
      </c>
      <c r="T1375" t="s">
        <v>26</v>
      </c>
    </row>
    <row r="1376" spans="1:20" x14ac:dyDescent="0.3">
      <c r="A1376" t="s">
        <v>26482</v>
      </c>
      <c r="B1376" t="s">
        <v>19</v>
      </c>
      <c r="C1376" t="s">
        <v>11900</v>
      </c>
      <c r="D1376" t="s">
        <v>20</v>
      </c>
      <c r="E1376" t="s">
        <v>21</v>
      </c>
      <c r="F1376" t="s">
        <v>22</v>
      </c>
      <c r="G1376" s="2">
        <v>46029</v>
      </c>
      <c r="H1376" s="2">
        <v>142296383826</v>
      </c>
      <c r="I1376">
        <v>46029</v>
      </c>
      <c r="J1376">
        <v>67.95</v>
      </c>
      <c r="K1376">
        <v>1.18</v>
      </c>
      <c r="L1376">
        <v>66.77</v>
      </c>
      <c r="M1376" t="s">
        <v>26483</v>
      </c>
      <c r="N1376" t="s">
        <v>23</v>
      </c>
      <c r="O1376">
        <v>67.95</v>
      </c>
      <c r="P1376" t="s">
        <v>24</v>
      </c>
      <c r="Q1376" t="s">
        <v>24</v>
      </c>
      <c r="R1376" t="s">
        <v>23818</v>
      </c>
      <c r="S1376" t="s">
        <v>25</v>
      </c>
      <c r="T1376" t="s">
        <v>26</v>
      </c>
    </row>
    <row r="1377" spans="1:20" x14ac:dyDescent="0.3">
      <c r="A1377" t="s">
        <v>26484</v>
      </c>
      <c r="B1377" t="s">
        <v>19</v>
      </c>
      <c r="C1377" t="s">
        <v>20362</v>
      </c>
      <c r="D1377" t="s">
        <v>20</v>
      </c>
      <c r="E1377" t="s">
        <v>21</v>
      </c>
      <c r="F1377" t="s">
        <v>22</v>
      </c>
      <c r="G1377" s="2">
        <v>46029</v>
      </c>
      <c r="H1377" s="2">
        <v>142296383826</v>
      </c>
      <c r="I1377">
        <v>46029</v>
      </c>
      <c r="J1377">
        <v>37.9</v>
      </c>
      <c r="K1377">
        <v>0.79</v>
      </c>
      <c r="L1377">
        <v>37.11</v>
      </c>
      <c r="M1377" t="s">
        <v>26485</v>
      </c>
      <c r="N1377" t="s">
        <v>23</v>
      </c>
      <c r="O1377">
        <v>37.9</v>
      </c>
      <c r="P1377" t="s">
        <v>24</v>
      </c>
      <c r="Q1377" t="s">
        <v>24</v>
      </c>
      <c r="R1377" t="s">
        <v>23818</v>
      </c>
      <c r="S1377" t="s">
        <v>25</v>
      </c>
      <c r="T1377" t="s">
        <v>26</v>
      </c>
    </row>
    <row r="1378" spans="1:20" x14ac:dyDescent="0.3">
      <c r="A1378" t="s">
        <v>26486</v>
      </c>
      <c r="B1378" t="s">
        <v>19</v>
      </c>
      <c r="C1378" t="s">
        <v>23000</v>
      </c>
      <c r="D1378" t="s">
        <v>20</v>
      </c>
      <c r="E1378" t="s">
        <v>21</v>
      </c>
      <c r="F1378" t="s">
        <v>22</v>
      </c>
      <c r="G1378" s="2">
        <v>46029</v>
      </c>
      <c r="H1378" s="2">
        <v>142296383826</v>
      </c>
      <c r="I1378">
        <v>46029</v>
      </c>
      <c r="J1378">
        <v>30.85</v>
      </c>
      <c r="K1378">
        <v>0.7</v>
      </c>
      <c r="L1378">
        <v>30.15</v>
      </c>
      <c r="M1378" t="s">
        <v>26487</v>
      </c>
      <c r="N1378" t="s">
        <v>23</v>
      </c>
      <c r="O1378">
        <v>30.85</v>
      </c>
      <c r="P1378" t="s">
        <v>24</v>
      </c>
      <c r="Q1378" t="s">
        <v>24</v>
      </c>
      <c r="R1378" t="s">
        <v>23818</v>
      </c>
      <c r="S1378" t="s">
        <v>25</v>
      </c>
      <c r="T1378" t="s">
        <v>26</v>
      </c>
    </row>
    <row r="1379" spans="1:20" x14ac:dyDescent="0.3">
      <c r="A1379" t="s">
        <v>26488</v>
      </c>
      <c r="B1379" t="s">
        <v>19</v>
      </c>
      <c r="C1379" t="s">
        <v>17931</v>
      </c>
      <c r="D1379" t="s">
        <v>27</v>
      </c>
      <c r="E1379" t="s">
        <v>21</v>
      </c>
      <c r="F1379" t="s">
        <v>22</v>
      </c>
      <c r="G1379" s="2">
        <v>46029</v>
      </c>
      <c r="H1379" s="2">
        <v>142296383826</v>
      </c>
      <c r="I1379">
        <v>46029</v>
      </c>
      <c r="J1379">
        <v>31.9</v>
      </c>
      <c r="K1379">
        <v>0.71</v>
      </c>
      <c r="L1379">
        <v>31.19</v>
      </c>
      <c r="M1379" t="s">
        <v>26489</v>
      </c>
      <c r="N1379" t="s">
        <v>23</v>
      </c>
      <c r="O1379">
        <v>31.9</v>
      </c>
      <c r="P1379" t="s">
        <v>24</v>
      </c>
      <c r="Q1379" t="s">
        <v>24</v>
      </c>
      <c r="R1379" t="s">
        <v>23818</v>
      </c>
      <c r="S1379" t="s">
        <v>25</v>
      </c>
      <c r="T1379" t="s">
        <v>26</v>
      </c>
    </row>
    <row r="1380" spans="1:20" x14ac:dyDescent="0.3">
      <c r="A1380" t="s">
        <v>26490</v>
      </c>
      <c r="B1380" t="s">
        <v>19</v>
      </c>
      <c r="C1380" t="s">
        <v>22559</v>
      </c>
      <c r="D1380" t="s">
        <v>20</v>
      </c>
      <c r="E1380" t="s">
        <v>21</v>
      </c>
      <c r="F1380" t="s">
        <v>22</v>
      </c>
      <c r="G1380" s="2">
        <v>46029</v>
      </c>
      <c r="H1380" s="2">
        <v>142296383826</v>
      </c>
      <c r="I1380">
        <v>46029</v>
      </c>
      <c r="J1380">
        <v>29.9</v>
      </c>
      <c r="K1380">
        <v>0.69</v>
      </c>
      <c r="L1380">
        <v>29.21</v>
      </c>
      <c r="M1380" t="s">
        <v>26491</v>
      </c>
      <c r="N1380" t="s">
        <v>23</v>
      </c>
      <c r="O1380">
        <v>29.9</v>
      </c>
      <c r="P1380" t="s">
        <v>24</v>
      </c>
      <c r="Q1380" t="s">
        <v>24</v>
      </c>
      <c r="R1380" t="s">
        <v>23818</v>
      </c>
      <c r="S1380" t="s">
        <v>25</v>
      </c>
      <c r="T1380" t="s">
        <v>26</v>
      </c>
    </row>
    <row r="1381" spans="1:20" x14ac:dyDescent="0.3">
      <c r="A1381" t="s">
        <v>26492</v>
      </c>
      <c r="B1381" t="s">
        <v>19</v>
      </c>
      <c r="C1381" t="s">
        <v>22605</v>
      </c>
      <c r="D1381" t="s">
        <v>29</v>
      </c>
      <c r="E1381" t="s">
        <v>21</v>
      </c>
      <c r="F1381" t="s">
        <v>22</v>
      </c>
      <c r="G1381" s="2">
        <v>46029</v>
      </c>
      <c r="H1381" s="2">
        <v>142296383826</v>
      </c>
      <c r="I1381">
        <v>46029</v>
      </c>
      <c r="J1381">
        <v>29.9</v>
      </c>
      <c r="K1381">
        <v>1.84</v>
      </c>
      <c r="L1381">
        <v>28.06</v>
      </c>
      <c r="M1381" t="s">
        <v>26493</v>
      </c>
      <c r="N1381" t="s">
        <v>30</v>
      </c>
      <c r="O1381">
        <v>29.9</v>
      </c>
      <c r="P1381" t="s">
        <v>24</v>
      </c>
      <c r="Q1381" t="s">
        <v>24</v>
      </c>
      <c r="R1381" t="s">
        <v>23818</v>
      </c>
      <c r="S1381" t="s">
        <v>25</v>
      </c>
      <c r="T1381" t="s">
        <v>26</v>
      </c>
    </row>
    <row r="1382" spans="1:20" x14ac:dyDescent="0.3">
      <c r="A1382" t="s">
        <v>26494</v>
      </c>
      <c r="B1382" t="s">
        <v>19</v>
      </c>
      <c r="C1382" t="s">
        <v>23064</v>
      </c>
      <c r="D1382" t="s">
        <v>27</v>
      </c>
      <c r="E1382" t="s">
        <v>21</v>
      </c>
      <c r="F1382" t="s">
        <v>22</v>
      </c>
      <c r="G1382" s="2">
        <v>46029</v>
      </c>
      <c r="H1382" s="2">
        <v>142296383826</v>
      </c>
      <c r="I1382">
        <v>46029</v>
      </c>
      <c r="J1382">
        <v>53.9</v>
      </c>
      <c r="K1382">
        <v>1</v>
      </c>
      <c r="L1382">
        <v>52.9</v>
      </c>
      <c r="M1382" t="s">
        <v>26495</v>
      </c>
      <c r="N1382" t="s">
        <v>23</v>
      </c>
      <c r="O1382">
        <v>53.9</v>
      </c>
      <c r="P1382" t="s">
        <v>24</v>
      </c>
      <c r="Q1382" t="s">
        <v>24</v>
      </c>
      <c r="R1382" t="s">
        <v>23818</v>
      </c>
      <c r="S1382" t="s">
        <v>25</v>
      </c>
      <c r="T1382" t="s">
        <v>26</v>
      </c>
    </row>
    <row r="1383" spans="1:20" x14ac:dyDescent="0.3">
      <c r="A1383" t="s">
        <v>26496</v>
      </c>
      <c r="B1383" t="s">
        <v>19</v>
      </c>
      <c r="C1383" t="s">
        <v>21469</v>
      </c>
      <c r="D1383" t="s">
        <v>20</v>
      </c>
      <c r="E1383" t="s">
        <v>21</v>
      </c>
      <c r="F1383" t="s">
        <v>22</v>
      </c>
      <c r="G1383" s="2">
        <v>46029</v>
      </c>
      <c r="H1383" s="2">
        <v>142296383826</v>
      </c>
      <c r="I1383">
        <v>46029</v>
      </c>
      <c r="J1383">
        <v>49.9</v>
      </c>
      <c r="K1383">
        <v>0.95</v>
      </c>
      <c r="L1383">
        <v>48.95</v>
      </c>
      <c r="M1383" t="s">
        <v>26497</v>
      </c>
      <c r="N1383" t="s">
        <v>23</v>
      </c>
      <c r="O1383">
        <v>49.9</v>
      </c>
      <c r="P1383" t="s">
        <v>24</v>
      </c>
      <c r="Q1383" t="s">
        <v>24</v>
      </c>
      <c r="R1383" t="s">
        <v>23818</v>
      </c>
      <c r="S1383" t="s">
        <v>25</v>
      </c>
      <c r="T1383" t="s">
        <v>26</v>
      </c>
    </row>
    <row r="1384" spans="1:20" x14ac:dyDescent="0.3">
      <c r="A1384" t="s">
        <v>26498</v>
      </c>
      <c r="B1384" t="s">
        <v>19</v>
      </c>
      <c r="C1384" t="s">
        <v>23482</v>
      </c>
      <c r="D1384" t="s">
        <v>27</v>
      </c>
      <c r="E1384" t="s">
        <v>21</v>
      </c>
      <c r="F1384" t="s">
        <v>22</v>
      </c>
      <c r="G1384" s="2">
        <v>46029</v>
      </c>
      <c r="H1384" s="2">
        <v>142296383826</v>
      </c>
      <c r="I1384">
        <v>46029</v>
      </c>
      <c r="J1384">
        <v>59.85</v>
      </c>
      <c r="K1384">
        <v>1.08</v>
      </c>
      <c r="L1384">
        <v>58.77</v>
      </c>
      <c r="M1384" t="s">
        <v>26499</v>
      </c>
      <c r="N1384" t="s">
        <v>23</v>
      </c>
      <c r="O1384">
        <v>59.85</v>
      </c>
      <c r="P1384" t="s">
        <v>24</v>
      </c>
      <c r="Q1384" t="s">
        <v>24</v>
      </c>
      <c r="R1384" t="s">
        <v>23818</v>
      </c>
      <c r="S1384" t="s">
        <v>25</v>
      </c>
      <c r="T1384" t="s">
        <v>26</v>
      </c>
    </row>
    <row r="1385" spans="1:20" x14ac:dyDescent="0.3">
      <c r="A1385" t="s">
        <v>26500</v>
      </c>
      <c r="B1385" t="s">
        <v>19</v>
      </c>
      <c r="C1385" t="s">
        <v>14303</v>
      </c>
      <c r="D1385" t="s">
        <v>20</v>
      </c>
      <c r="E1385" t="s">
        <v>21</v>
      </c>
      <c r="F1385" t="s">
        <v>22</v>
      </c>
      <c r="G1385" s="2">
        <v>46029</v>
      </c>
      <c r="H1385" s="2">
        <v>142296383826</v>
      </c>
      <c r="I1385">
        <v>46029</v>
      </c>
      <c r="J1385">
        <v>24.9</v>
      </c>
      <c r="K1385">
        <v>0.62</v>
      </c>
      <c r="L1385">
        <v>24.28</v>
      </c>
      <c r="M1385" t="s">
        <v>26501</v>
      </c>
      <c r="N1385" t="s">
        <v>23</v>
      </c>
      <c r="O1385">
        <v>24.9</v>
      </c>
      <c r="P1385" t="s">
        <v>24</v>
      </c>
      <c r="Q1385" t="s">
        <v>24</v>
      </c>
      <c r="R1385" t="s">
        <v>23818</v>
      </c>
      <c r="S1385" t="s">
        <v>25</v>
      </c>
      <c r="T1385" t="s">
        <v>26</v>
      </c>
    </row>
    <row r="1386" spans="1:20" x14ac:dyDescent="0.3">
      <c r="A1386" t="s">
        <v>26502</v>
      </c>
      <c r="B1386" t="s">
        <v>19</v>
      </c>
      <c r="C1386" t="s">
        <v>10190</v>
      </c>
      <c r="D1386" t="s">
        <v>27</v>
      </c>
      <c r="E1386" t="s">
        <v>21</v>
      </c>
      <c r="F1386" t="s">
        <v>22</v>
      </c>
      <c r="G1386" s="2">
        <v>46029</v>
      </c>
      <c r="H1386" s="2">
        <v>142296383826</v>
      </c>
      <c r="I1386">
        <v>46029</v>
      </c>
      <c r="J1386">
        <v>44.9</v>
      </c>
      <c r="K1386">
        <v>0.88</v>
      </c>
      <c r="L1386">
        <v>44.02</v>
      </c>
      <c r="M1386" t="s">
        <v>26503</v>
      </c>
      <c r="N1386" t="s">
        <v>23</v>
      </c>
      <c r="O1386">
        <v>44.9</v>
      </c>
      <c r="P1386" t="s">
        <v>24</v>
      </c>
      <c r="Q1386" t="s">
        <v>24</v>
      </c>
      <c r="R1386" t="s">
        <v>23818</v>
      </c>
      <c r="S1386" t="s">
        <v>25</v>
      </c>
      <c r="T1386" t="s">
        <v>26</v>
      </c>
    </row>
    <row r="1387" spans="1:20" x14ac:dyDescent="0.3">
      <c r="A1387" t="s">
        <v>26504</v>
      </c>
      <c r="B1387" t="s">
        <v>19</v>
      </c>
      <c r="C1387" t="s">
        <v>18120</v>
      </c>
      <c r="D1387" t="s">
        <v>27</v>
      </c>
      <c r="E1387" t="s">
        <v>21</v>
      </c>
      <c r="F1387" t="s">
        <v>22</v>
      </c>
      <c r="G1387" s="2">
        <v>46029</v>
      </c>
      <c r="H1387" s="2">
        <v>142296383826</v>
      </c>
      <c r="I1387">
        <v>46029</v>
      </c>
      <c r="J1387">
        <v>318.33</v>
      </c>
      <c r="K1387">
        <v>4.4400000000000004</v>
      </c>
      <c r="L1387">
        <v>313.89</v>
      </c>
      <c r="M1387" t="s">
        <v>26505</v>
      </c>
      <c r="N1387" t="s">
        <v>23</v>
      </c>
      <c r="O1387">
        <v>318.33</v>
      </c>
      <c r="P1387" t="s">
        <v>24</v>
      </c>
      <c r="Q1387" t="s">
        <v>24</v>
      </c>
      <c r="R1387" t="s">
        <v>23818</v>
      </c>
      <c r="S1387" t="s">
        <v>25</v>
      </c>
      <c r="T1387" t="s">
        <v>26</v>
      </c>
    </row>
    <row r="1388" spans="1:20" x14ac:dyDescent="0.3">
      <c r="A1388" t="s">
        <v>26506</v>
      </c>
      <c r="B1388" t="s">
        <v>19</v>
      </c>
      <c r="C1388" t="s">
        <v>15915</v>
      </c>
      <c r="D1388" t="s">
        <v>20</v>
      </c>
      <c r="E1388" t="s">
        <v>21</v>
      </c>
      <c r="F1388" t="s">
        <v>22</v>
      </c>
      <c r="G1388" s="2">
        <v>46029</v>
      </c>
      <c r="H1388" s="2">
        <v>142296383826</v>
      </c>
      <c r="I1388">
        <v>46029</v>
      </c>
      <c r="J1388">
        <v>89.91</v>
      </c>
      <c r="K1388">
        <v>1.47</v>
      </c>
      <c r="L1388">
        <v>88.44</v>
      </c>
      <c r="M1388" t="s">
        <v>26507</v>
      </c>
      <c r="N1388" t="s">
        <v>23</v>
      </c>
      <c r="O1388">
        <v>89.91</v>
      </c>
      <c r="P1388" t="s">
        <v>24</v>
      </c>
      <c r="Q1388" t="s">
        <v>24</v>
      </c>
      <c r="R1388" t="s">
        <v>23818</v>
      </c>
      <c r="S1388" t="s">
        <v>25</v>
      </c>
      <c r="T1388" t="s">
        <v>26</v>
      </c>
    </row>
    <row r="1389" spans="1:20" x14ac:dyDescent="0.3">
      <c r="A1389" t="s">
        <v>26508</v>
      </c>
      <c r="B1389" t="s">
        <v>19</v>
      </c>
      <c r="C1389" t="s">
        <v>23654</v>
      </c>
      <c r="D1389" t="s">
        <v>20</v>
      </c>
      <c r="E1389" t="s">
        <v>21</v>
      </c>
      <c r="F1389" t="s">
        <v>22</v>
      </c>
      <c r="G1389" s="2">
        <v>46029</v>
      </c>
      <c r="H1389" s="2">
        <v>142296383826</v>
      </c>
      <c r="I1389">
        <v>46029</v>
      </c>
      <c r="J1389">
        <v>1021.55</v>
      </c>
      <c r="K1389">
        <v>13.58</v>
      </c>
      <c r="L1389">
        <v>1007.97</v>
      </c>
      <c r="M1389" t="s">
        <v>26509</v>
      </c>
      <c r="N1389" t="s">
        <v>23</v>
      </c>
      <c r="O1389">
        <v>1021.55</v>
      </c>
      <c r="P1389" t="s">
        <v>24</v>
      </c>
      <c r="Q1389" t="s">
        <v>24</v>
      </c>
      <c r="R1389" t="s">
        <v>23818</v>
      </c>
      <c r="S1389" t="s">
        <v>25</v>
      </c>
      <c r="T1389" t="s">
        <v>26</v>
      </c>
    </row>
    <row r="1390" spans="1:20" x14ac:dyDescent="0.3">
      <c r="A1390" t="s">
        <v>26510</v>
      </c>
      <c r="B1390" t="s">
        <v>19</v>
      </c>
      <c r="C1390" t="s">
        <v>14371</v>
      </c>
      <c r="D1390" t="s">
        <v>29</v>
      </c>
      <c r="E1390" t="s">
        <v>21</v>
      </c>
      <c r="F1390" t="s">
        <v>22</v>
      </c>
      <c r="G1390" s="2">
        <v>46029</v>
      </c>
      <c r="H1390" s="2">
        <v>142296383826</v>
      </c>
      <c r="I1390">
        <v>46029</v>
      </c>
      <c r="J1390">
        <v>84.95</v>
      </c>
      <c r="K1390">
        <v>4.59</v>
      </c>
      <c r="L1390">
        <v>80.36</v>
      </c>
      <c r="M1390" t="s">
        <v>26511</v>
      </c>
      <c r="N1390" t="s">
        <v>30</v>
      </c>
      <c r="O1390">
        <v>84.95</v>
      </c>
      <c r="P1390" t="s">
        <v>24</v>
      </c>
      <c r="Q1390" t="s">
        <v>24</v>
      </c>
      <c r="R1390" t="s">
        <v>23818</v>
      </c>
      <c r="S1390" t="s">
        <v>25</v>
      </c>
      <c r="T1390" t="s">
        <v>26</v>
      </c>
    </row>
    <row r="1391" spans="1:20" x14ac:dyDescent="0.3">
      <c r="A1391" t="s">
        <v>26512</v>
      </c>
      <c r="B1391" t="s">
        <v>19</v>
      </c>
      <c r="C1391" t="s">
        <v>20408</v>
      </c>
      <c r="D1391" t="s">
        <v>20</v>
      </c>
      <c r="E1391" t="s">
        <v>21</v>
      </c>
      <c r="F1391" t="s">
        <v>22</v>
      </c>
      <c r="G1391" s="2">
        <v>46029</v>
      </c>
      <c r="H1391" s="2">
        <v>142296383826</v>
      </c>
      <c r="I1391">
        <v>46029</v>
      </c>
      <c r="J1391">
        <v>59.9</v>
      </c>
      <c r="K1391">
        <v>1.08</v>
      </c>
      <c r="L1391">
        <v>58.82</v>
      </c>
      <c r="M1391" t="s">
        <v>26513</v>
      </c>
      <c r="N1391" t="s">
        <v>23</v>
      </c>
      <c r="O1391">
        <v>59.9</v>
      </c>
      <c r="P1391" t="s">
        <v>24</v>
      </c>
      <c r="Q1391" t="s">
        <v>24</v>
      </c>
      <c r="R1391" t="s">
        <v>23818</v>
      </c>
      <c r="S1391" t="s">
        <v>25</v>
      </c>
      <c r="T1391" t="s">
        <v>26</v>
      </c>
    </row>
    <row r="1392" spans="1:20" x14ac:dyDescent="0.3">
      <c r="A1392" t="s">
        <v>26514</v>
      </c>
      <c r="B1392" t="s">
        <v>19</v>
      </c>
      <c r="C1392" t="s">
        <v>11126</v>
      </c>
      <c r="D1392" t="s">
        <v>20</v>
      </c>
      <c r="E1392" t="s">
        <v>21</v>
      </c>
      <c r="F1392" t="s">
        <v>22</v>
      </c>
      <c r="G1392" s="2">
        <v>46029</v>
      </c>
      <c r="H1392" s="2">
        <v>142296383826</v>
      </c>
      <c r="I1392">
        <v>46029</v>
      </c>
      <c r="J1392">
        <v>71.87</v>
      </c>
      <c r="K1392">
        <v>1.23</v>
      </c>
      <c r="L1392">
        <v>70.64</v>
      </c>
      <c r="M1392" t="s">
        <v>26515</v>
      </c>
      <c r="N1392" t="s">
        <v>23</v>
      </c>
      <c r="O1392">
        <v>71.87</v>
      </c>
      <c r="P1392" t="s">
        <v>24</v>
      </c>
      <c r="Q1392" t="s">
        <v>24</v>
      </c>
      <c r="R1392" t="s">
        <v>23818</v>
      </c>
      <c r="S1392" t="s">
        <v>25</v>
      </c>
      <c r="T1392" t="s">
        <v>26</v>
      </c>
    </row>
    <row r="1393" spans="1:20" x14ac:dyDescent="0.3">
      <c r="A1393" t="s">
        <v>26516</v>
      </c>
      <c r="B1393" t="s">
        <v>19</v>
      </c>
      <c r="C1393" t="s">
        <v>18361</v>
      </c>
      <c r="D1393" t="s">
        <v>27</v>
      </c>
      <c r="E1393" t="s">
        <v>21</v>
      </c>
      <c r="F1393" t="s">
        <v>22</v>
      </c>
      <c r="G1393" s="2">
        <v>46029</v>
      </c>
      <c r="H1393" s="2">
        <v>142296383826</v>
      </c>
      <c r="I1393">
        <v>46029</v>
      </c>
      <c r="J1393">
        <v>37.9</v>
      </c>
      <c r="K1393">
        <v>0.79</v>
      </c>
      <c r="L1393">
        <v>37.11</v>
      </c>
      <c r="M1393" t="s">
        <v>26517</v>
      </c>
      <c r="N1393" t="s">
        <v>23</v>
      </c>
      <c r="O1393">
        <v>37.9</v>
      </c>
      <c r="P1393" t="s">
        <v>24</v>
      </c>
      <c r="Q1393" t="s">
        <v>24</v>
      </c>
      <c r="R1393" t="s">
        <v>23818</v>
      </c>
      <c r="S1393" t="s">
        <v>25</v>
      </c>
      <c r="T1393" t="s">
        <v>26</v>
      </c>
    </row>
    <row r="1394" spans="1:20" x14ac:dyDescent="0.3">
      <c r="A1394" t="s">
        <v>26518</v>
      </c>
      <c r="B1394" t="s">
        <v>19</v>
      </c>
      <c r="C1394" t="s">
        <v>13857</v>
      </c>
      <c r="D1394" t="s">
        <v>27</v>
      </c>
      <c r="E1394" t="s">
        <v>21</v>
      </c>
      <c r="F1394" t="s">
        <v>22</v>
      </c>
      <c r="G1394" s="2">
        <v>46029</v>
      </c>
      <c r="H1394" s="2">
        <v>142296383826</v>
      </c>
      <c r="I1394">
        <v>46029</v>
      </c>
      <c r="J1394">
        <v>185.85</v>
      </c>
      <c r="K1394">
        <v>2.72</v>
      </c>
      <c r="L1394">
        <v>183.13</v>
      </c>
      <c r="M1394" t="s">
        <v>26519</v>
      </c>
      <c r="N1394" t="s">
        <v>23</v>
      </c>
      <c r="O1394">
        <v>185.85</v>
      </c>
      <c r="P1394" t="s">
        <v>24</v>
      </c>
      <c r="Q1394" t="s">
        <v>24</v>
      </c>
      <c r="R1394" t="s">
        <v>23818</v>
      </c>
      <c r="S1394" t="s">
        <v>25</v>
      </c>
      <c r="T1394" t="s">
        <v>26</v>
      </c>
    </row>
    <row r="1395" spans="1:20" x14ac:dyDescent="0.3">
      <c r="A1395" t="s">
        <v>26520</v>
      </c>
      <c r="B1395" t="s">
        <v>19</v>
      </c>
      <c r="C1395" t="s">
        <v>15063</v>
      </c>
      <c r="D1395" t="s">
        <v>27</v>
      </c>
      <c r="E1395" t="s">
        <v>21</v>
      </c>
      <c r="F1395" t="s">
        <v>22</v>
      </c>
      <c r="G1395" s="2">
        <v>46029</v>
      </c>
      <c r="H1395" s="2">
        <v>142296383826</v>
      </c>
      <c r="I1395">
        <v>46029</v>
      </c>
      <c r="J1395">
        <v>47.9</v>
      </c>
      <c r="K1395">
        <v>0.92</v>
      </c>
      <c r="L1395">
        <v>46.98</v>
      </c>
      <c r="M1395" t="s">
        <v>26521</v>
      </c>
      <c r="N1395" t="s">
        <v>23</v>
      </c>
      <c r="O1395">
        <v>47.9</v>
      </c>
      <c r="P1395" t="s">
        <v>24</v>
      </c>
      <c r="Q1395" t="s">
        <v>24</v>
      </c>
      <c r="R1395" t="s">
        <v>23818</v>
      </c>
      <c r="S1395" t="s">
        <v>25</v>
      </c>
      <c r="T1395" t="s">
        <v>26</v>
      </c>
    </row>
    <row r="1396" spans="1:20" x14ac:dyDescent="0.3">
      <c r="A1396" t="s">
        <v>26522</v>
      </c>
      <c r="B1396" t="s">
        <v>19</v>
      </c>
      <c r="C1396" t="s">
        <v>22597</v>
      </c>
      <c r="D1396" t="s">
        <v>20</v>
      </c>
      <c r="E1396" t="s">
        <v>21</v>
      </c>
      <c r="F1396" t="s">
        <v>22</v>
      </c>
      <c r="G1396" s="2">
        <v>46029</v>
      </c>
      <c r="H1396" s="2">
        <v>142296383826</v>
      </c>
      <c r="I1396">
        <v>46029</v>
      </c>
      <c r="J1396">
        <v>84.95</v>
      </c>
      <c r="K1396">
        <v>1.4</v>
      </c>
      <c r="L1396">
        <v>83.55</v>
      </c>
      <c r="M1396" t="s">
        <v>26523</v>
      </c>
      <c r="N1396" t="s">
        <v>23</v>
      </c>
      <c r="O1396">
        <v>84.95</v>
      </c>
      <c r="P1396" t="s">
        <v>24</v>
      </c>
      <c r="Q1396" t="s">
        <v>24</v>
      </c>
      <c r="R1396" t="s">
        <v>23818</v>
      </c>
      <c r="S1396" t="s">
        <v>25</v>
      </c>
      <c r="T1396" t="s">
        <v>26</v>
      </c>
    </row>
    <row r="1397" spans="1:20" x14ac:dyDescent="0.3">
      <c r="A1397" t="s">
        <v>26524</v>
      </c>
      <c r="B1397" t="s">
        <v>19</v>
      </c>
      <c r="C1397" t="s">
        <v>11945</v>
      </c>
      <c r="D1397" t="s">
        <v>20</v>
      </c>
      <c r="E1397" t="s">
        <v>21</v>
      </c>
      <c r="F1397" t="s">
        <v>22</v>
      </c>
      <c r="G1397" s="2">
        <v>46029</v>
      </c>
      <c r="H1397" s="2">
        <v>142296383826</v>
      </c>
      <c r="I1397">
        <v>46029</v>
      </c>
      <c r="J1397">
        <v>88.11</v>
      </c>
      <c r="K1397">
        <v>1.45</v>
      </c>
      <c r="L1397">
        <v>86.66</v>
      </c>
      <c r="M1397" t="s">
        <v>26525</v>
      </c>
      <c r="N1397" t="s">
        <v>23</v>
      </c>
      <c r="O1397">
        <v>88.11</v>
      </c>
      <c r="P1397" t="s">
        <v>24</v>
      </c>
      <c r="Q1397" t="s">
        <v>24</v>
      </c>
      <c r="R1397" t="s">
        <v>23818</v>
      </c>
      <c r="S1397" t="s">
        <v>25</v>
      </c>
      <c r="T1397" t="s">
        <v>26</v>
      </c>
    </row>
    <row r="1398" spans="1:20" x14ac:dyDescent="0.3">
      <c r="A1398" t="s">
        <v>26526</v>
      </c>
      <c r="B1398" t="s">
        <v>19</v>
      </c>
      <c r="C1398" t="s">
        <v>22637</v>
      </c>
      <c r="D1398" t="s">
        <v>20</v>
      </c>
      <c r="E1398" t="s">
        <v>21</v>
      </c>
      <c r="F1398" t="s">
        <v>22</v>
      </c>
      <c r="G1398" s="2">
        <v>46029</v>
      </c>
      <c r="H1398" s="2">
        <v>142296383826</v>
      </c>
      <c r="I1398">
        <v>46029</v>
      </c>
      <c r="J1398">
        <v>67.41</v>
      </c>
      <c r="K1398">
        <v>1.18</v>
      </c>
      <c r="L1398">
        <v>66.23</v>
      </c>
      <c r="M1398" t="s">
        <v>26527</v>
      </c>
      <c r="N1398" t="s">
        <v>23</v>
      </c>
      <c r="O1398">
        <v>67.41</v>
      </c>
      <c r="P1398" t="s">
        <v>24</v>
      </c>
      <c r="Q1398" t="s">
        <v>24</v>
      </c>
      <c r="R1398" t="s">
        <v>23818</v>
      </c>
      <c r="S1398" t="s">
        <v>25</v>
      </c>
      <c r="T1398" t="s">
        <v>26</v>
      </c>
    </row>
    <row r="1399" spans="1:20" x14ac:dyDescent="0.3">
      <c r="A1399" t="s">
        <v>26528</v>
      </c>
      <c r="B1399" t="s">
        <v>19</v>
      </c>
      <c r="C1399" t="s">
        <v>15730</v>
      </c>
      <c r="D1399" t="s">
        <v>29</v>
      </c>
      <c r="E1399" t="s">
        <v>21</v>
      </c>
      <c r="F1399" t="s">
        <v>22</v>
      </c>
      <c r="G1399" s="2">
        <v>46029</v>
      </c>
      <c r="H1399" s="2">
        <v>142296383826</v>
      </c>
      <c r="I1399">
        <v>46029</v>
      </c>
      <c r="J1399">
        <v>99.95</v>
      </c>
      <c r="K1399">
        <v>5.34</v>
      </c>
      <c r="L1399">
        <v>94.61</v>
      </c>
      <c r="M1399" t="s">
        <v>24520</v>
      </c>
      <c r="N1399" t="s">
        <v>30</v>
      </c>
      <c r="O1399">
        <v>99.95</v>
      </c>
      <c r="P1399" t="s">
        <v>24</v>
      </c>
      <c r="Q1399" t="s">
        <v>24</v>
      </c>
      <c r="R1399" t="s">
        <v>23818</v>
      </c>
      <c r="S1399" t="s">
        <v>25</v>
      </c>
      <c r="T1399" t="s">
        <v>26</v>
      </c>
    </row>
    <row r="1400" spans="1:20" x14ac:dyDescent="0.3">
      <c r="A1400" t="s">
        <v>26529</v>
      </c>
      <c r="B1400" t="s">
        <v>19</v>
      </c>
      <c r="C1400" t="s">
        <v>19987</v>
      </c>
      <c r="D1400" t="s">
        <v>27</v>
      </c>
      <c r="E1400" t="s">
        <v>21</v>
      </c>
      <c r="F1400" t="s">
        <v>22</v>
      </c>
      <c r="G1400" s="2">
        <v>46029</v>
      </c>
      <c r="H1400" s="2">
        <v>142296383826</v>
      </c>
      <c r="I1400">
        <v>46029</v>
      </c>
      <c r="J1400">
        <v>65.900000000000006</v>
      </c>
      <c r="K1400">
        <v>1.1599999999999999</v>
      </c>
      <c r="L1400">
        <v>64.739999999999995</v>
      </c>
      <c r="M1400" t="s">
        <v>26530</v>
      </c>
      <c r="N1400" t="s">
        <v>23</v>
      </c>
      <c r="O1400">
        <v>65.900000000000006</v>
      </c>
      <c r="P1400" t="s">
        <v>24</v>
      </c>
      <c r="Q1400" t="s">
        <v>24</v>
      </c>
      <c r="R1400" t="s">
        <v>23818</v>
      </c>
      <c r="S1400" t="s">
        <v>25</v>
      </c>
      <c r="T1400" t="s">
        <v>26</v>
      </c>
    </row>
    <row r="1401" spans="1:20" x14ac:dyDescent="0.3">
      <c r="A1401" t="s">
        <v>26531</v>
      </c>
      <c r="B1401" t="s">
        <v>19</v>
      </c>
      <c r="C1401" t="s">
        <v>22854</v>
      </c>
      <c r="D1401" t="s">
        <v>20</v>
      </c>
      <c r="E1401" t="s">
        <v>21</v>
      </c>
      <c r="F1401" t="s">
        <v>22</v>
      </c>
      <c r="G1401" s="2">
        <v>46029</v>
      </c>
      <c r="H1401" s="2">
        <v>142296383826</v>
      </c>
      <c r="I1401">
        <v>46029</v>
      </c>
      <c r="J1401">
        <v>122.31</v>
      </c>
      <c r="K1401">
        <v>1.89</v>
      </c>
      <c r="L1401">
        <v>120.42</v>
      </c>
      <c r="M1401" t="s">
        <v>26532</v>
      </c>
      <c r="N1401" t="s">
        <v>23</v>
      </c>
      <c r="O1401">
        <v>122.31</v>
      </c>
      <c r="P1401" t="s">
        <v>24</v>
      </c>
      <c r="Q1401" t="s">
        <v>24</v>
      </c>
      <c r="R1401" t="s">
        <v>23818</v>
      </c>
      <c r="S1401" t="s">
        <v>25</v>
      </c>
      <c r="T1401" t="s">
        <v>26</v>
      </c>
    </row>
    <row r="1402" spans="1:20" x14ac:dyDescent="0.3">
      <c r="A1402" t="s">
        <v>26533</v>
      </c>
      <c r="B1402" t="s">
        <v>19</v>
      </c>
      <c r="C1402" t="s">
        <v>15214</v>
      </c>
      <c r="D1402" t="s">
        <v>20</v>
      </c>
      <c r="E1402" t="s">
        <v>21</v>
      </c>
      <c r="F1402" t="s">
        <v>22</v>
      </c>
      <c r="G1402" s="2">
        <v>46029</v>
      </c>
      <c r="H1402" s="2">
        <v>142296383826</v>
      </c>
      <c r="I1402">
        <v>46029</v>
      </c>
      <c r="J1402">
        <v>99.95</v>
      </c>
      <c r="K1402">
        <v>1.6</v>
      </c>
      <c r="L1402">
        <v>98.35</v>
      </c>
      <c r="M1402" t="s">
        <v>26534</v>
      </c>
      <c r="N1402" t="s">
        <v>23</v>
      </c>
      <c r="O1402">
        <v>99.95</v>
      </c>
      <c r="P1402" t="s">
        <v>24</v>
      </c>
      <c r="Q1402" t="s">
        <v>24</v>
      </c>
      <c r="R1402" t="s">
        <v>23818</v>
      </c>
      <c r="S1402" t="s">
        <v>25</v>
      </c>
      <c r="T1402" t="s">
        <v>26</v>
      </c>
    </row>
    <row r="1403" spans="1:20" x14ac:dyDescent="0.3">
      <c r="A1403" t="s">
        <v>26535</v>
      </c>
      <c r="B1403" t="s">
        <v>19</v>
      </c>
      <c r="C1403" t="s">
        <v>11471</v>
      </c>
      <c r="D1403" t="s">
        <v>27</v>
      </c>
      <c r="E1403" t="s">
        <v>21</v>
      </c>
      <c r="F1403" t="s">
        <v>22</v>
      </c>
      <c r="G1403" s="2">
        <v>46029</v>
      </c>
      <c r="H1403" s="2">
        <v>142296383826</v>
      </c>
      <c r="I1403">
        <v>46029</v>
      </c>
      <c r="J1403">
        <v>44.85</v>
      </c>
      <c r="K1403">
        <v>0.88</v>
      </c>
      <c r="L1403">
        <v>43.97</v>
      </c>
      <c r="M1403" t="s">
        <v>26536</v>
      </c>
      <c r="N1403" t="s">
        <v>23</v>
      </c>
      <c r="O1403">
        <v>44.85</v>
      </c>
      <c r="P1403" t="s">
        <v>24</v>
      </c>
      <c r="Q1403" t="s">
        <v>24</v>
      </c>
      <c r="R1403" t="s">
        <v>23818</v>
      </c>
      <c r="S1403" t="s">
        <v>25</v>
      </c>
      <c r="T1403" t="s">
        <v>26</v>
      </c>
    </row>
    <row r="1404" spans="1:20" x14ac:dyDescent="0.3">
      <c r="A1404" t="s">
        <v>26537</v>
      </c>
      <c r="B1404" t="s">
        <v>19</v>
      </c>
      <c r="C1404" t="s">
        <v>22237</v>
      </c>
      <c r="D1404" t="s">
        <v>29</v>
      </c>
      <c r="E1404" t="s">
        <v>21</v>
      </c>
      <c r="F1404" t="s">
        <v>22</v>
      </c>
      <c r="G1404" s="2">
        <v>46029</v>
      </c>
      <c r="H1404" s="2">
        <v>142296383826</v>
      </c>
      <c r="I1404">
        <v>46029</v>
      </c>
      <c r="J1404">
        <v>37.9</v>
      </c>
      <c r="K1404">
        <v>2.2400000000000002</v>
      </c>
      <c r="L1404">
        <v>35.659999999999997</v>
      </c>
      <c r="M1404" t="s">
        <v>26538</v>
      </c>
      <c r="N1404" t="s">
        <v>30</v>
      </c>
      <c r="O1404">
        <v>37.9</v>
      </c>
      <c r="P1404" t="s">
        <v>24</v>
      </c>
      <c r="Q1404" t="s">
        <v>24</v>
      </c>
      <c r="R1404" t="s">
        <v>23818</v>
      </c>
      <c r="S1404" t="s">
        <v>25</v>
      </c>
      <c r="T1404" t="s">
        <v>26</v>
      </c>
    </row>
    <row r="1405" spans="1:20" x14ac:dyDescent="0.3">
      <c r="A1405" t="s">
        <v>26539</v>
      </c>
      <c r="B1405" t="s">
        <v>19</v>
      </c>
      <c r="C1405" t="s">
        <v>12175</v>
      </c>
      <c r="D1405" t="s">
        <v>29</v>
      </c>
      <c r="E1405" t="s">
        <v>21</v>
      </c>
      <c r="F1405" t="s">
        <v>22</v>
      </c>
      <c r="G1405" s="2">
        <v>46029</v>
      </c>
      <c r="H1405" s="2">
        <v>142296383826</v>
      </c>
      <c r="I1405">
        <v>46029</v>
      </c>
      <c r="J1405">
        <v>65.849999999999994</v>
      </c>
      <c r="K1405">
        <v>3.64</v>
      </c>
      <c r="L1405">
        <v>62.21</v>
      </c>
      <c r="M1405" t="s">
        <v>26540</v>
      </c>
      <c r="N1405" t="s">
        <v>30</v>
      </c>
      <c r="O1405">
        <v>65.849999999999994</v>
      </c>
      <c r="P1405" t="s">
        <v>24</v>
      </c>
      <c r="Q1405" t="s">
        <v>24</v>
      </c>
      <c r="R1405" t="s">
        <v>23818</v>
      </c>
      <c r="S1405" t="s">
        <v>25</v>
      </c>
      <c r="T1405" t="s">
        <v>26</v>
      </c>
    </row>
    <row r="1406" spans="1:20" x14ac:dyDescent="0.3">
      <c r="A1406" t="s">
        <v>26541</v>
      </c>
      <c r="B1406" t="s">
        <v>19</v>
      </c>
      <c r="C1406" t="s">
        <v>9407</v>
      </c>
      <c r="D1406" t="s">
        <v>20</v>
      </c>
      <c r="E1406" t="s">
        <v>21</v>
      </c>
      <c r="F1406" t="s">
        <v>22</v>
      </c>
      <c r="G1406" s="2">
        <v>46029</v>
      </c>
      <c r="H1406" s="2">
        <v>142296383826</v>
      </c>
      <c r="I1406">
        <v>46029</v>
      </c>
      <c r="J1406">
        <v>37.85</v>
      </c>
      <c r="K1406">
        <v>0.79</v>
      </c>
      <c r="L1406">
        <v>37.06</v>
      </c>
      <c r="M1406" t="s">
        <v>26542</v>
      </c>
      <c r="N1406" t="s">
        <v>23</v>
      </c>
      <c r="O1406">
        <v>37.85</v>
      </c>
      <c r="P1406" t="s">
        <v>24</v>
      </c>
      <c r="Q1406" t="s">
        <v>24</v>
      </c>
      <c r="R1406" t="s">
        <v>23818</v>
      </c>
      <c r="S1406" t="s">
        <v>25</v>
      </c>
      <c r="T1406" t="s">
        <v>26</v>
      </c>
    </row>
    <row r="1407" spans="1:20" x14ac:dyDescent="0.3">
      <c r="A1407" t="s">
        <v>26543</v>
      </c>
      <c r="B1407" t="s">
        <v>28</v>
      </c>
      <c r="C1407" t="s">
        <v>10155</v>
      </c>
      <c r="D1407" t="s">
        <v>20</v>
      </c>
      <c r="E1407" t="s">
        <v>21</v>
      </c>
      <c r="F1407" t="s">
        <v>22</v>
      </c>
      <c r="G1407" s="2">
        <v>46029</v>
      </c>
      <c r="H1407" s="2">
        <v>142296383826</v>
      </c>
      <c r="I1407">
        <v>46029</v>
      </c>
      <c r="J1407">
        <v>-24.9</v>
      </c>
      <c r="K1407">
        <v>0</v>
      </c>
      <c r="L1407">
        <v>-24.9</v>
      </c>
      <c r="M1407" t="s">
        <v>26544</v>
      </c>
      <c r="N1407" t="s">
        <v>23</v>
      </c>
      <c r="O1407">
        <v>24.9</v>
      </c>
      <c r="P1407" t="s">
        <v>24</v>
      </c>
      <c r="Q1407" t="s">
        <v>24</v>
      </c>
      <c r="R1407" t="s">
        <v>23818</v>
      </c>
      <c r="S1407" t="s">
        <v>25</v>
      </c>
      <c r="T1407" t="s">
        <v>26</v>
      </c>
    </row>
    <row r="1408" spans="1:20" x14ac:dyDescent="0.3">
      <c r="A1408" t="s">
        <v>26545</v>
      </c>
      <c r="B1408" t="s">
        <v>19</v>
      </c>
      <c r="C1408" t="s">
        <v>10155</v>
      </c>
      <c r="D1408" t="s">
        <v>20</v>
      </c>
      <c r="E1408" t="s">
        <v>21</v>
      </c>
      <c r="F1408" t="s">
        <v>22</v>
      </c>
      <c r="G1408" s="2">
        <v>46029</v>
      </c>
      <c r="H1408" s="2">
        <v>142296383826</v>
      </c>
      <c r="I1408">
        <v>46029</v>
      </c>
      <c r="J1408">
        <v>24.9</v>
      </c>
      <c r="K1408">
        <v>0.62</v>
      </c>
      <c r="L1408">
        <v>24.28</v>
      </c>
      <c r="M1408" t="s">
        <v>26544</v>
      </c>
      <c r="N1408" t="s">
        <v>23</v>
      </c>
      <c r="O1408">
        <v>24.9</v>
      </c>
      <c r="P1408" t="s">
        <v>24</v>
      </c>
      <c r="Q1408" t="s">
        <v>24</v>
      </c>
      <c r="R1408" t="s">
        <v>23818</v>
      </c>
      <c r="S1408" t="s">
        <v>25</v>
      </c>
      <c r="T1408" t="s">
        <v>26</v>
      </c>
    </row>
    <row r="1409" spans="1:20" x14ac:dyDescent="0.3">
      <c r="A1409" t="s">
        <v>26546</v>
      </c>
      <c r="B1409" t="s">
        <v>19</v>
      </c>
      <c r="C1409" t="s">
        <v>12602</v>
      </c>
      <c r="D1409" t="s">
        <v>27</v>
      </c>
      <c r="E1409" t="s">
        <v>21</v>
      </c>
      <c r="F1409" t="s">
        <v>22</v>
      </c>
      <c r="G1409" s="2">
        <v>46029</v>
      </c>
      <c r="H1409" s="2">
        <v>142296383826</v>
      </c>
      <c r="I1409">
        <v>46029</v>
      </c>
      <c r="J1409">
        <v>37.9</v>
      </c>
      <c r="K1409">
        <v>0.79</v>
      </c>
      <c r="L1409">
        <v>37.11</v>
      </c>
      <c r="M1409" t="s">
        <v>26547</v>
      </c>
      <c r="N1409" t="s">
        <v>23</v>
      </c>
      <c r="O1409">
        <v>37.9</v>
      </c>
      <c r="P1409" t="s">
        <v>24</v>
      </c>
      <c r="Q1409" t="s">
        <v>24</v>
      </c>
      <c r="R1409" t="s">
        <v>23818</v>
      </c>
      <c r="S1409" t="s">
        <v>25</v>
      </c>
      <c r="T1409" t="s">
        <v>26</v>
      </c>
    </row>
    <row r="1410" spans="1:20" x14ac:dyDescent="0.3">
      <c r="A1410" t="s">
        <v>26548</v>
      </c>
      <c r="B1410" t="s">
        <v>19</v>
      </c>
      <c r="C1410" t="s">
        <v>20058</v>
      </c>
      <c r="D1410" t="s">
        <v>27</v>
      </c>
      <c r="E1410" t="s">
        <v>21</v>
      </c>
      <c r="F1410" t="s">
        <v>22</v>
      </c>
      <c r="G1410" s="2">
        <v>46029</v>
      </c>
      <c r="H1410" s="2">
        <v>142296383826</v>
      </c>
      <c r="I1410">
        <v>46029</v>
      </c>
      <c r="J1410">
        <v>39.9</v>
      </c>
      <c r="K1410">
        <v>0.82</v>
      </c>
      <c r="L1410">
        <v>39.08</v>
      </c>
      <c r="M1410" t="s">
        <v>26549</v>
      </c>
      <c r="N1410" t="s">
        <v>23</v>
      </c>
      <c r="O1410">
        <v>39.9</v>
      </c>
      <c r="P1410" t="s">
        <v>24</v>
      </c>
      <c r="Q1410" t="s">
        <v>24</v>
      </c>
      <c r="R1410" t="s">
        <v>23818</v>
      </c>
      <c r="S1410" t="s">
        <v>25</v>
      </c>
      <c r="T1410" t="s">
        <v>26</v>
      </c>
    </row>
    <row r="1411" spans="1:20" x14ac:dyDescent="0.3">
      <c r="A1411" t="s">
        <v>26550</v>
      </c>
      <c r="B1411" t="s">
        <v>19</v>
      </c>
      <c r="C1411" t="s">
        <v>9146</v>
      </c>
      <c r="D1411" t="s">
        <v>27</v>
      </c>
      <c r="E1411" t="s">
        <v>21</v>
      </c>
      <c r="F1411" t="s">
        <v>22</v>
      </c>
      <c r="G1411" s="2">
        <v>46029</v>
      </c>
      <c r="H1411" s="2">
        <v>142296383826</v>
      </c>
      <c r="I1411">
        <v>46029</v>
      </c>
      <c r="J1411">
        <v>84.95</v>
      </c>
      <c r="K1411">
        <v>1.4</v>
      </c>
      <c r="L1411">
        <v>83.55</v>
      </c>
      <c r="M1411" t="s">
        <v>26551</v>
      </c>
      <c r="N1411" t="s">
        <v>23</v>
      </c>
      <c r="O1411">
        <v>84.95</v>
      </c>
      <c r="P1411" t="s">
        <v>24</v>
      </c>
      <c r="Q1411" t="s">
        <v>24</v>
      </c>
      <c r="R1411" t="s">
        <v>23818</v>
      </c>
      <c r="S1411" t="s">
        <v>25</v>
      </c>
      <c r="T1411" t="s">
        <v>26</v>
      </c>
    </row>
    <row r="1412" spans="1:20" x14ac:dyDescent="0.3">
      <c r="A1412" t="s">
        <v>26552</v>
      </c>
      <c r="B1412" t="s">
        <v>19</v>
      </c>
      <c r="C1412" t="s">
        <v>13575</v>
      </c>
      <c r="D1412" t="s">
        <v>27</v>
      </c>
      <c r="E1412" t="s">
        <v>21</v>
      </c>
      <c r="F1412" t="s">
        <v>22</v>
      </c>
      <c r="G1412" s="2">
        <v>46029</v>
      </c>
      <c r="H1412" s="2">
        <v>142296383826</v>
      </c>
      <c r="I1412">
        <v>46029</v>
      </c>
      <c r="J1412">
        <v>125.82</v>
      </c>
      <c r="K1412">
        <v>1.94</v>
      </c>
      <c r="L1412">
        <v>123.88</v>
      </c>
      <c r="M1412" t="s">
        <v>26553</v>
      </c>
      <c r="N1412" t="s">
        <v>23</v>
      </c>
      <c r="O1412">
        <v>125.82</v>
      </c>
      <c r="P1412" t="s">
        <v>24</v>
      </c>
      <c r="Q1412" t="s">
        <v>24</v>
      </c>
      <c r="R1412" t="s">
        <v>23818</v>
      </c>
      <c r="S1412" t="s">
        <v>25</v>
      </c>
      <c r="T1412" t="s">
        <v>26</v>
      </c>
    </row>
    <row r="1413" spans="1:20" x14ac:dyDescent="0.3">
      <c r="A1413" t="s">
        <v>26554</v>
      </c>
      <c r="B1413" t="s">
        <v>19</v>
      </c>
      <c r="C1413" t="s">
        <v>17617</v>
      </c>
      <c r="D1413" t="s">
        <v>20</v>
      </c>
      <c r="E1413" t="s">
        <v>21</v>
      </c>
      <c r="F1413" t="s">
        <v>22</v>
      </c>
      <c r="G1413" s="2">
        <v>46029</v>
      </c>
      <c r="H1413" s="2">
        <v>142296383826</v>
      </c>
      <c r="I1413">
        <v>46029</v>
      </c>
      <c r="J1413">
        <v>72.849999999999994</v>
      </c>
      <c r="K1413">
        <v>1.25</v>
      </c>
      <c r="L1413">
        <v>71.599999999999994</v>
      </c>
      <c r="M1413" t="s">
        <v>26555</v>
      </c>
      <c r="N1413" t="s">
        <v>23</v>
      </c>
      <c r="O1413">
        <v>72.849999999999994</v>
      </c>
      <c r="P1413" t="s">
        <v>24</v>
      </c>
      <c r="Q1413" t="s">
        <v>24</v>
      </c>
      <c r="R1413" t="s">
        <v>23818</v>
      </c>
      <c r="S1413" t="s">
        <v>25</v>
      </c>
      <c r="T1413" t="s">
        <v>26</v>
      </c>
    </row>
    <row r="1414" spans="1:20" x14ac:dyDescent="0.3">
      <c r="A1414" t="s">
        <v>26556</v>
      </c>
      <c r="B1414" t="s">
        <v>28</v>
      </c>
      <c r="C1414" t="s">
        <v>18313</v>
      </c>
      <c r="D1414" t="s">
        <v>29</v>
      </c>
      <c r="E1414" t="s">
        <v>21</v>
      </c>
      <c r="F1414" t="s">
        <v>22</v>
      </c>
      <c r="G1414" s="2">
        <v>46029</v>
      </c>
      <c r="H1414" s="2">
        <v>142296383826</v>
      </c>
      <c r="I1414">
        <v>46029</v>
      </c>
      <c r="J1414">
        <v>-37.9</v>
      </c>
      <c r="K1414">
        <v>0</v>
      </c>
      <c r="L1414">
        <v>-37.9</v>
      </c>
      <c r="M1414" t="s">
        <v>26557</v>
      </c>
      <c r="N1414" t="s">
        <v>30</v>
      </c>
      <c r="O1414">
        <v>37.9</v>
      </c>
      <c r="P1414" t="s">
        <v>24</v>
      </c>
      <c r="Q1414" t="s">
        <v>24</v>
      </c>
      <c r="R1414" t="s">
        <v>23818</v>
      </c>
      <c r="S1414" t="s">
        <v>25</v>
      </c>
      <c r="T1414" t="s">
        <v>26</v>
      </c>
    </row>
    <row r="1415" spans="1:20" x14ac:dyDescent="0.3">
      <c r="A1415" t="s">
        <v>26558</v>
      </c>
      <c r="B1415" t="s">
        <v>19</v>
      </c>
      <c r="C1415" t="s">
        <v>18313</v>
      </c>
      <c r="D1415" t="s">
        <v>29</v>
      </c>
      <c r="E1415" t="s">
        <v>21</v>
      </c>
      <c r="F1415" t="s">
        <v>22</v>
      </c>
      <c r="G1415" s="2">
        <v>46029</v>
      </c>
      <c r="H1415" s="2">
        <v>142296383826</v>
      </c>
      <c r="I1415">
        <v>46029</v>
      </c>
      <c r="J1415">
        <v>37.9</v>
      </c>
      <c r="K1415">
        <v>2.2400000000000002</v>
      </c>
      <c r="L1415">
        <v>35.659999999999997</v>
      </c>
      <c r="M1415" t="s">
        <v>26557</v>
      </c>
      <c r="N1415" t="s">
        <v>30</v>
      </c>
      <c r="O1415">
        <v>37.9</v>
      </c>
      <c r="P1415" t="s">
        <v>24</v>
      </c>
      <c r="Q1415" t="s">
        <v>24</v>
      </c>
      <c r="R1415" t="s">
        <v>23818</v>
      </c>
      <c r="S1415" t="s">
        <v>25</v>
      </c>
      <c r="T1415" t="s">
        <v>26</v>
      </c>
    </row>
    <row r="1416" spans="1:20" x14ac:dyDescent="0.3">
      <c r="A1416" t="s">
        <v>26559</v>
      </c>
      <c r="B1416" t="s">
        <v>19</v>
      </c>
      <c r="C1416" t="s">
        <v>17508</v>
      </c>
      <c r="D1416" t="s">
        <v>20</v>
      </c>
      <c r="E1416" t="s">
        <v>21</v>
      </c>
      <c r="F1416" t="s">
        <v>22</v>
      </c>
      <c r="G1416" s="2">
        <v>46029</v>
      </c>
      <c r="H1416" s="2">
        <v>142296383826</v>
      </c>
      <c r="I1416">
        <v>46029</v>
      </c>
      <c r="J1416">
        <v>203.85</v>
      </c>
      <c r="K1416">
        <v>2.95</v>
      </c>
      <c r="L1416">
        <v>200.9</v>
      </c>
      <c r="M1416" t="s">
        <v>26560</v>
      </c>
      <c r="N1416" t="s">
        <v>23</v>
      </c>
      <c r="O1416">
        <v>203.85</v>
      </c>
      <c r="P1416" t="s">
        <v>24</v>
      </c>
      <c r="Q1416" t="s">
        <v>24</v>
      </c>
      <c r="R1416" t="s">
        <v>23818</v>
      </c>
      <c r="S1416" t="s">
        <v>25</v>
      </c>
      <c r="T1416" t="s">
        <v>26</v>
      </c>
    </row>
    <row r="1417" spans="1:20" x14ac:dyDescent="0.3">
      <c r="A1417" t="s">
        <v>26561</v>
      </c>
      <c r="B1417" t="s">
        <v>24205</v>
      </c>
      <c r="C1417" t="s">
        <v>24601</v>
      </c>
      <c r="D1417" t="s">
        <v>29</v>
      </c>
      <c r="E1417" t="s">
        <v>21</v>
      </c>
      <c r="F1417" t="s">
        <v>22</v>
      </c>
      <c r="G1417" s="2">
        <v>46028</v>
      </c>
      <c r="H1417" s="2">
        <v>142240285010</v>
      </c>
      <c r="I1417">
        <v>46025</v>
      </c>
      <c r="J1417">
        <v>-67.95</v>
      </c>
      <c r="K1417">
        <v>15</v>
      </c>
      <c r="L1417">
        <v>-82.95</v>
      </c>
      <c r="M1417" t="s">
        <v>24602</v>
      </c>
      <c r="N1417" t="s">
        <v>30</v>
      </c>
      <c r="O1417">
        <v>163.08000000000001</v>
      </c>
      <c r="P1417" t="s">
        <v>24</v>
      </c>
      <c r="Q1417" t="s">
        <v>24</v>
      </c>
      <c r="R1417" t="s">
        <v>23818</v>
      </c>
      <c r="S1417" t="s">
        <v>25</v>
      </c>
      <c r="T1417" t="s">
        <v>26</v>
      </c>
    </row>
    <row r="1418" spans="1:20" x14ac:dyDescent="0.3">
      <c r="A1418" t="s">
        <v>26562</v>
      </c>
      <c r="B1418" t="s">
        <v>19</v>
      </c>
      <c r="C1418" t="s">
        <v>15112</v>
      </c>
      <c r="D1418" t="s">
        <v>29</v>
      </c>
      <c r="E1418" t="s">
        <v>21</v>
      </c>
      <c r="F1418" t="s">
        <v>22</v>
      </c>
      <c r="G1418" s="2">
        <v>46029</v>
      </c>
      <c r="H1418" s="2">
        <v>142296383826</v>
      </c>
      <c r="I1418">
        <v>46029</v>
      </c>
      <c r="J1418">
        <v>24.9</v>
      </c>
      <c r="K1418">
        <v>1.59</v>
      </c>
      <c r="L1418">
        <v>23.31</v>
      </c>
      <c r="M1418" t="s">
        <v>26563</v>
      </c>
      <c r="N1418" t="s">
        <v>30</v>
      </c>
      <c r="O1418">
        <v>24.9</v>
      </c>
      <c r="P1418" t="s">
        <v>24</v>
      </c>
      <c r="Q1418" t="s">
        <v>24</v>
      </c>
      <c r="R1418" t="s">
        <v>23818</v>
      </c>
      <c r="S1418" t="s">
        <v>25</v>
      </c>
      <c r="T1418" t="s">
        <v>26</v>
      </c>
    </row>
    <row r="1419" spans="1:20" x14ac:dyDescent="0.3">
      <c r="A1419" t="s">
        <v>26564</v>
      </c>
      <c r="B1419" t="s">
        <v>19</v>
      </c>
      <c r="C1419" t="s">
        <v>9271</v>
      </c>
      <c r="D1419" t="s">
        <v>20</v>
      </c>
      <c r="E1419" t="s">
        <v>21</v>
      </c>
      <c r="F1419" t="s">
        <v>22</v>
      </c>
      <c r="G1419" s="2">
        <v>46029</v>
      </c>
      <c r="H1419" s="2">
        <v>142296383826</v>
      </c>
      <c r="I1419">
        <v>46029</v>
      </c>
      <c r="J1419">
        <v>83.48</v>
      </c>
      <c r="K1419">
        <v>1.39</v>
      </c>
      <c r="L1419">
        <v>82.09</v>
      </c>
      <c r="M1419" t="s">
        <v>26565</v>
      </c>
      <c r="N1419" t="s">
        <v>23</v>
      </c>
      <c r="O1419">
        <v>83.48</v>
      </c>
      <c r="P1419" t="s">
        <v>24</v>
      </c>
      <c r="Q1419" t="s">
        <v>24</v>
      </c>
      <c r="R1419" t="s">
        <v>23818</v>
      </c>
      <c r="S1419" t="s">
        <v>25</v>
      </c>
      <c r="T1419" t="s">
        <v>26</v>
      </c>
    </row>
    <row r="1420" spans="1:20" x14ac:dyDescent="0.3">
      <c r="A1420" t="s">
        <v>26566</v>
      </c>
      <c r="B1420" t="s">
        <v>19</v>
      </c>
      <c r="C1420" t="s">
        <v>21161</v>
      </c>
      <c r="D1420" t="s">
        <v>27</v>
      </c>
      <c r="E1420" t="s">
        <v>21</v>
      </c>
      <c r="F1420" t="s">
        <v>22</v>
      </c>
      <c r="G1420" s="2">
        <v>46029</v>
      </c>
      <c r="H1420" s="2">
        <v>142296383826</v>
      </c>
      <c r="I1420">
        <v>46029</v>
      </c>
      <c r="J1420">
        <v>328.75</v>
      </c>
      <c r="K1420">
        <v>4.57</v>
      </c>
      <c r="L1420">
        <v>324.18</v>
      </c>
      <c r="M1420" t="s">
        <v>26567</v>
      </c>
      <c r="N1420" t="s">
        <v>23</v>
      </c>
      <c r="O1420">
        <v>328.75</v>
      </c>
      <c r="P1420" t="s">
        <v>24</v>
      </c>
      <c r="Q1420" t="s">
        <v>24</v>
      </c>
      <c r="R1420" t="s">
        <v>23818</v>
      </c>
      <c r="S1420" t="s">
        <v>25</v>
      </c>
      <c r="T1420" t="s">
        <v>26</v>
      </c>
    </row>
    <row r="1421" spans="1:20" x14ac:dyDescent="0.3">
      <c r="A1421" t="s">
        <v>26568</v>
      </c>
      <c r="B1421" t="s">
        <v>19</v>
      </c>
      <c r="C1421" t="s">
        <v>15032</v>
      </c>
      <c r="D1421" t="s">
        <v>29</v>
      </c>
      <c r="E1421" t="s">
        <v>21</v>
      </c>
      <c r="F1421" t="s">
        <v>22</v>
      </c>
      <c r="G1421" s="2">
        <v>46029</v>
      </c>
      <c r="H1421" s="2">
        <v>142296383826</v>
      </c>
      <c r="I1421">
        <v>46029</v>
      </c>
      <c r="J1421">
        <v>67.900000000000006</v>
      </c>
      <c r="K1421">
        <v>3.74</v>
      </c>
      <c r="L1421">
        <v>64.16</v>
      </c>
      <c r="M1421" t="s">
        <v>26569</v>
      </c>
      <c r="N1421" t="s">
        <v>30</v>
      </c>
      <c r="O1421">
        <v>67.900000000000006</v>
      </c>
      <c r="P1421" t="s">
        <v>24</v>
      </c>
      <c r="Q1421" t="s">
        <v>24</v>
      </c>
      <c r="R1421" t="s">
        <v>23818</v>
      </c>
      <c r="S1421" t="s">
        <v>25</v>
      </c>
      <c r="T1421" t="s">
        <v>26</v>
      </c>
    </row>
    <row r="1422" spans="1:20" x14ac:dyDescent="0.3">
      <c r="A1422" t="s">
        <v>26570</v>
      </c>
      <c r="B1422" t="s">
        <v>19</v>
      </c>
      <c r="C1422" t="s">
        <v>11487</v>
      </c>
      <c r="D1422" t="s">
        <v>20</v>
      </c>
      <c r="E1422" t="s">
        <v>21</v>
      </c>
      <c r="F1422" t="s">
        <v>22</v>
      </c>
      <c r="G1422" s="2">
        <v>46029</v>
      </c>
      <c r="H1422" s="2">
        <v>142296383826</v>
      </c>
      <c r="I1422">
        <v>46029</v>
      </c>
      <c r="J1422">
        <v>159.94999999999999</v>
      </c>
      <c r="K1422">
        <v>2.38</v>
      </c>
      <c r="L1422">
        <v>157.57</v>
      </c>
      <c r="M1422" t="s">
        <v>26571</v>
      </c>
      <c r="N1422" t="s">
        <v>23</v>
      </c>
      <c r="O1422">
        <v>159.94999999999999</v>
      </c>
      <c r="P1422" t="s">
        <v>24</v>
      </c>
      <c r="Q1422" t="s">
        <v>24</v>
      </c>
      <c r="R1422" t="s">
        <v>23818</v>
      </c>
      <c r="S1422" t="s">
        <v>25</v>
      </c>
      <c r="T1422" t="s">
        <v>26</v>
      </c>
    </row>
    <row r="1423" spans="1:20" x14ac:dyDescent="0.3">
      <c r="A1423" t="s">
        <v>26572</v>
      </c>
      <c r="B1423" t="s">
        <v>19</v>
      </c>
      <c r="C1423" t="s">
        <v>11651</v>
      </c>
      <c r="D1423" t="s">
        <v>20</v>
      </c>
      <c r="E1423" t="s">
        <v>21</v>
      </c>
      <c r="F1423" t="s">
        <v>22</v>
      </c>
      <c r="G1423" s="2">
        <v>46029</v>
      </c>
      <c r="H1423" s="2">
        <v>142296383826</v>
      </c>
      <c r="I1423">
        <v>46029</v>
      </c>
      <c r="J1423">
        <v>58.8</v>
      </c>
      <c r="K1423">
        <v>1.06</v>
      </c>
      <c r="L1423">
        <v>57.74</v>
      </c>
      <c r="M1423" t="s">
        <v>26573</v>
      </c>
      <c r="N1423" t="s">
        <v>23</v>
      </c>
      <c r="O1423">
        <v>58.8</v>
      </c>
      <c r="P1423" t="s">
        <v>24</v>
      </c>
      <c r="Q1423" t="s">
        <v>24</v>
      </c>
      <c r="R1423" t="s">
        <v>23818</v>
      </c>
      <c r="S1423" t="s">
        <v>25</v>
      </c>
      <c r="T1423" t="s">
        <v>26</v>
      </c>
    </row>
    <row r="1424" spans="1:20" x14ac:dyDescent="0.3">
      <c r="A1424" t="s">
        <v>26574</v>
      </c>
      <c r="B1424" t="s">
        <v>28</v>
      </c>
      <c r="C1424" t="s">
        <v>17338</v>
      </c>
      <c r="D1424" t="s">
        <v>29</v>
      </c>
      <c r="E1424" t="s">
        <v>21</v>
      </c>
      <c r="F1424" t="s">
        <v>22</v>
      </c>
      <c r="G1424" s="2">
        <v>46029</v>
      </c>
      <c r="H1424" s="2">
        <v>142296383826</v>
      </c>
      <c r="I1424">
        <v>46029</v>
      </c>
      <c r="J1424">
        <v>-54.85</v>
      </c>
      <c r="K1424">
        <v>0</v>
      </c>
      <c r="L1424">
        <v>-54.85</v>
      </c>
      <c r="M1424" t="s">
        <v>26575</v>
      </c>
      <c r="N1424" t="s">
        <v>30</v>
      </c>
      <c r="O1424">
        <v>54.85</v>
      </c>
      <c r="P1424" t="s">
        <v>24</v>
      </c>
      <c r="Q1424" t="s">
        <v>24</v>
      </c>
      <c r="R1424" t="s">
        <v>23818</v>
      </c>
      <c r="S1424" t="s">
        <v>25</v>
      </c>
      <c r="T1424" t="s">
        <v>26</v>
      </c>
    </row>
    <row r="1425" spans="1:20" x14ac:dyDescent="0.3">
      <c r="A1425" t="s">
        <v>26576</v>
      </c>
      <c r="B1425" t="s">
        <v>19</v>
      </c>
      <c r="C1425" t="s">
        <v>17338</v>
      </c>
      <c r="D1425" t="s">
        <v>29</v>
      </c>
      <c r="E1425" t="s">
        <v>21</v>
      </c>
      <c r="F1425" t="s">
        <v>22</v>
      </c>
      <c r="G1425" s="2">
        <v>46029</v>
      </c>
      <c r="H1425" s="2">
        <v>142296383826</v>
      </c>
      <c r="I1425">
        <v>46029</v>
      </c>
      <c r="J1425">
        <v>54.85</v>
      </c>
      <c r="K1425">
        <v>3.09</v>
      </c>
      <c r="L1425">
        <v>51.76</v>
      </c>
      <c r="M1425" t="s">
        <v>26575</v>
      </c>
      <c r="N1425" t="s">
        <v>30</v>
      </c>
      <c r="O1425">
        <v>54.85</v>
      </c>
      <c r="P1425" t="s">
        <v>24</v>
      </c>
      <c r="Q1425" t="s">
        <v>24</v>
      </c>
      <c r="R1425" t="s">
        <v>23818</v>
      </c>
      <c r="S1425" t="s">
        <v>25</v>
      </c>
      <c r="T1425" t="s">
        <v>26</v>
      </c>
    </row>
    <row r="1426" spans="1:20" x14ac:dyDescent="0.3">
      <c r="A1426" t="s">
        <v>26577</v>
      </c>
      <c r="B1426" t="s">
        <v>19</v>
      </c>
      <c r="C1426" t="s">
        <v>19356</v>
      </c>
      <c r="D1426" t="s">
        <v>27</v>
      </c>
      <c r="E1426" t="s">
        <v>21</v>
      </c>
      <c r="F1426" t="s">
        <v>22</v>
      </c>
      <c r="G1426" s="2">
        <v>46029</v>
      </c>
      <c r="H1426" s="2">
        <v>142296383826</v>
      </c>
      <c r="I1426">
        <v>46029</v>
      </c>
      <c r="J1426">
        <v>24.9</v>
      </c>
      <c r="K1426">
        <v>0.62</v>
      </c>
      <c r="L1426">
        <v>24.28</v>
      </c>
      <c r="M1426" t="s">
        <v>26117</v>
      </c>
      <c r="N1426" t="s">
        <v>23</v>
      </c>
      <c r="O1426">
        <v>24.9</v>
      </c>
      <c r="P1426" t="s">
        <v>24</v>
      </c>
      <c r="Q1426" t="s">
        <v>24</v>
      </c>
      <c r="R1426" t="s">
        <v>23818</v>
      </c>
      <c r="S1426" t="s">
        <v>25</v>
      </c>
      <c r="T1426" t="s">
        <v>26</v>
      </c>
    </row>
    <row r="1427" spans="1:20" x14ac:dyDescent="0.3">
      <c r="A1427" t="s">
        <v>26578</v>
      </c>
      <c r="B1427" t="s">
        <v>28</v>
      </c>
      <c r="C1427" t="s">
        <v>15691</v>
      </c>
      <c r="D1427" t="s">
        <v>29</v>
      </c>
      <c r="E1427" t="s">
        <v>21</v>
      </c>
      <c r="F1427" t="s">
        <v>22</v>
      </c>
      <c r="G1427" s="2">
        <v>46029</v>
      </c>
      <c r="H1427" s="2">
        <v>142296383826</v>
      </c>
      <c r="I1427">
        <v>46029</v>
      </c>
      <c r="J1427">
        <v>-109.8</v>
      </c>
      <c r="K1427">
        <v>0</v>
      </c>
      <c r="L1427">
        <v>-109.8</v>
      </c>
      <c r="M1427" t="s">
        <v>26579</v>
      </c>
      <c r="N1427" t="s">
        <v>30</v>
      </c>
      <c r="O1427">
        <v>109.8</v>
      </c>
      <c r="P1427" t="s">
        <v>24</v>
      </c>
      <c r="Q1427" t="s">
        <v>24</v>
      </c>
      <c r="R1427" t="s">
        <v>23818</v>
      </c>
      <c r="S1427" t="s">
        <v>25</v>
      </c>
      <c r="T1427" t="s">
        <v>26</v>
      </c>
    </row>
    <row r="1428" spans="1:20" x14ac:dyDescent="0.3">
      <c r="A1428" t="s">
        <v>26580</v>
      </c>
      <c r="B1428" t="s">
        <v>19</v>
      </c>
      <c r="C1428" t="s">
        <v>15691</v>
      </c>
      <c r="D1428" t="s">
        <v>29</v>
      </c>
      <c r="E1428" t="s">
        <v>21</v>
      </c>
      <c r="F1428" t="s">
        <v>22</v>
      </c>
      <c r="G1428" s="2">
        <v>46029</v>
      </c>
      <c r="H1428" s="2">
        <v>142296383826</v>
      </c>
      <c r="I1428">
        <v>46029</v>
      </c>
      <c r="J1428">
        <v>109.8</v>
      </c>
      <c r="K1428">
        <v>5.83</v>
      </c>
      <c r="L1428">
        <v>103.97</v>
      </c>
      <c r="M1428" t="s">
        <v>26579</v>
      </c>
      <c r="N1428" t="s">
        <v>30</v>
      </c>
      <c r="O1428">
        <v>109.8</v>
      </c>
      <c r="P1428" t="s">
        <v>24</v>
      </c>
      <c r="Q1428" t="s">
        <v>24</v>
      </c>
      <c r="R1428" t="s">
        <v>23818</v>
      </c>
      <c r="S1428" t="s">
        <v>25</v>
      </c>
      <c r="T1428" t="s">
        <v>26</v>
      </c>
    </row>
    <row r="1429" spans="1:20" x14ac:dyDescent="0.3">
      <c r="A1429" t="s">
        <v>26581</v>
      </c>
      <c r="B1429" t="s">
        <v>19</v>
      </c>
      <c r="C1429" t="s">
        <v>11302</v>
      </c>
      <c r="D1429" t="s">
        <v>27</v>
      </c>
      <c r="E1429" t="s">
        <v>21</v>
      </c>
      <c r="F1429" t="s">
        <v>22</v>
      </c>
      <c r="G1429" s="2">
        <v>46029</v>
      </c>
      <c r="H1429" s="2">
        <v>142296383826</v>
      </c>
      <c r="I1429">
        <v>46029</v>
      </c>
      <c r="J1429">
        <v>165.33</v>
      </c>
      <c r="K1429">
        <v>2.4500000000000002</v>
      </c>
      <c r="L1429">
        <v>162.88</v>
      </c>
      <c r="M1429" t="s">
        <v>26582</v>
      </c>
      <c r="N1429" t="s">
        <v>23</v>
      </c>
      <c r="O1429">
        <v>165.33</v>
      </c>
      <c r="P1429" t="s">
        <v>24</v>
      </c>
      <c r="Q1429" t="s">
        <v>24</v>
      </c>
      <c r="R1429" t="s">
        <v>23818</v>
      </c>
      <c r="S1429" t="s">
        <v>25</v>
      </c>
      <c r="T1429" t="s">
        <v>26</v>
      </c>
    </row>
    <row r="1430" spans="1:20" x14ac:dyDescent="0.3">
      <c r="A1430" t="s">
        <v>26583</v>
      </c>
      <c r="B1430" t="s">
        <v>19</v>
      </c>
      <c r="C1430" t="s">
        <v>11908</v>
      </c>
      <c r="D1430" t="s">
        <v>27</v>
      </c>
      <c r="E1430" t="s">
        <v>21</v>
      </c>
      <c r="F1430" t="s">
        <v>22</v>
      </c>
      <c r="G1430" s="2">
        <v>46029</v>
      </c>
      <c r="H1430" s="2">
        <v>142296383826</v>
      </c>
      <c r="I1430">
        <v>46029</v>
      </c>
      <c r="J1430">
        <v>42.95</v>
      </c>
      <c r="K1430">
        <v>0.86</v>
      </c>
      <c r="L1430">
        <v>42.09</v>
      </c>
      <c r="M1430" t="s">
        <v>26584</v>
      </c>
      <c r="N1430" t="s">
        <v>23</v>
      </c>
      <c r="O1430">
        <v>42.95</v>
      </c>
      <c r="P1430" t="s">
        <v>24</v>
      </c>
      <c r="Q1430" t="s">
        <v>24</v>
      </c>
      <c r="R1430" t="s">
        <v>23818</v>
      </c>
      <c r="S1430" t="s">
        <v>25</v>
      </c>
      <c r="T1430" t="s">
        <v>26</v>
      </c>
    </row>
    <row r="1431" spans="1:20" x14ac:dyDescent="0.3">
      <c r="A1431" t="s">
        <v>26585</v>
      </c>
      <c r="B1431" t="s">
        <v>19</v>
      </c>
      <c r="C1431" t="s">
        <v>19266</v>
      </c>
      <c r="D1431" t="s">
        <v>20</v>
      </c>
      <c r="E1431" t="s">
        <v>21</v>
      </c>
      <c r="F1431" t="s">
        <v>22</v>
      </c>
      <c r="G1431" s="2">
        <v>46029</v>
      </c>
      <c r="H1431" s="2">
        <v>142296383826</v>
      </c>
      <c r="I1431">
        <v>46029</v>
      </c>
      <c r="J1431">
        <v>67.95</v>
      </c>
      <c r="K1431">
        <v>1.18</v>
      </c>
      <c r="L1431">
        <v>66.77</v>
      </c>
      <c r="M1431" t="s">
        <v>26586</v>
      </c>
      <c r="N1431" t="s">
        <v>23</v>
      </c>
      <c r="O1431">
        <v>67.95</v>
      </c>
      <c r="P1431" t="s">
        <v>24</v>
      </c>
      <c r="Q1431" t="s">
        <v>24</v>
      </c>
      <c r="R1431" t="s">
        <v>23818</v>
      </c>
      <c r="S1431" t="s">
        <v>25</v>
      </c>
      <c r="T1431" t="s">
        <v>26</v>
      </c>
    </row>
    <row r="1432" spans="1:20" x14ac:dyDescent="0.3">
      <c r="A1432" t="s">
        <v>26587</v>
      </c>
      <c r="B1432" t="s">
        <v>19</v>
      </c>
      <c r="C1432" t="s">
        <v>13738</v>
      </c>
      <c r="D1432" t="s">
        <v>20</v>
      </c>
      <c r="E1432" t="s">
        <v>21</v>
      </c>
      <c r="F1432" t="s">
        <v>22</v>
      </c>
      <c r="G1432" s="2">
        <v>46029</v>
      </c>
      <c r="H1432" s="2">
        <v>142296383826</v>
      </c>
      <c r="I1432">
        <v>46029</v>
      </c>
      <c r="J1432">
        <v>49.95</v>
      </c>
      <c r="K1432">
        <v>0.95</v>
      </c>
      <c r="L1432">
        <v>49</v>
      </c>
      <c r="M1432" t="s">
        <v>26588</v>
      </c>
      <c r="N1432" t="s">
        <v>23</v>
      </c>
      <c r="O1432">
        <v>49.95</v>
      </c>
      <c r="P1432" t="s">
        <v>24</v>
      </c>
      <c r="Q1432" t="s">
        <v>24</v>
      </c>
      <c r="R1432" t="s">
        <v>23818</v>
      </c>
      <c r="S1432" t="s">
        <v>25</v>
      </c>
      <c r="T1432" t="s">
        <v>26</v>
      </c>
    </row>
    <row r="1433" spans="1:20" x14ac:dyDescent="0.3">
      <c r="A1433" t="s">
        <v>26589</v>
      </c>
      <c r="B1433" t="s">
        <v>19</v>
      </c>
      <c r="C1433" t="s">
        <v>21749</v>
      </c>
      <c r="D1433" t="s">
        <v>29</v>
      </c>
      <c r="E1433" t="s">
        <v>21</v>
      </c>
      <c r="F1433" t="s">
        <v>22</v>
      </c>
      <c r="G1433" s="2">
        <v>46029</v>
      </c>
      <c r="H1433" s="2">
        <v>142296383826</v>
      </c>
      <c r="I1433">
        <v>46029</v>
      </c>
      <c r="J1433">
        <v>47.9</v>
      </c>
      <c r="K1433">
        <v>2.74</v>
      </c>
      <c r="L1433">
        <v>45.16</v>
      </c>
      <c r="M1433" t="s">
        <v>26590</v>
      </c>
      <c r="N1433" t="s">
        <v>30</v>
      </c>
      <c r="O1433">
        <v>47.9</v>
      </c>
      <c r="P1433" t="s">
        <v>24</v>
      </c>
      <c r="Q1433" t="s">
        <v>24</v>
      </c>
      <c r="R1433" t="s">
        <v>23818</v>
      </c>
      <c r="S1433" t="s">
        <v>25</v>
      </c>
      <c r="T1433" t="s">
        <v>26</v>
      </c>
    </row>
    <row r="1434" spans="1:20" x14ac:dyDescent="0.3">
      <c r="A1434" t="s">
        <v>26591</v>
      </c>
      <c r="B1434" t="s">
        <v>19</v>
      </c>
      <c r="C1434" t="s">
        <v>16649</v>
      </c>
      <c r="D1434" t="s">
        <v>27</v>
      </c>
      <c r="E1434" t="s">
        <v>21</v>
      </c>
      <c r="F1434" t="s">
        <v>22</v>
      </c>
      <c r="G1434" s="2">
        <v>46029</v>
      </c>
      <c r="H1434" s="2">
        <v>142296383826</v>
      </c>
      <c r="I1434">
        <v>46029</v>
      </c>
      <c r="J1434">
        <v>63.9</v>
      </c>
      <c r="K1434">
        <v>1.1299999999999999</v>
      </c>
      <c r="L1434">
        <v>62.77</v>
      </c>
      <c r="M1434" t="s">
        <v>26592</v>
      </c>
      <c r="N1434" t="s">
        <v>23</v>
      </c>
      <c r="O1434">
        <v>63.9</v>
      </c>
      <c r="P1434" t="s">
        <v>24</v>
      </c>
      <c r="Q1434" t="s">
        <v>24</v>
      </c>
      <c r="R1434" t="s">
        <v>23818</v>
      </c>
      <c r="S1434" t="s">
        <v>25</v>
      </c>
      <c r="T1434" t="s">
        <v>26</v>
      </c>
    </row>
    <row r="1435" spans="1:20" x14ac:dyDescent="0.3">
      <c r="A1435" t="s">
        <v>26593</v>
      </c>
      <c r="B1435" t="s">
        <v>19</v>
      </c>
      <c r="C1435" t="s">
        <v>12717</v>
      </c>
      <c r="D1435" t="s">
        <v>27</v>
      </c>
      <c r="E1435" t="s">
        <v>21</v>
      </c>
      <c r="F1435" t="s">
        <v>22</v>
      </c>
      <c r="G1435" s="2">
        <v>46029</v>
      </c>
      <c r="H1435" s="2">
        <v>142296383826</v>
      </c>
      <c r="I1435">
        <v>46029</v>
      </c>
      <c r="J1435">
        <v>84.95</v>
      </c>
      <c r="K1435">
        <v>1.4</v>
      </c>
      <c r="L1435">
        <v>83.55</v>
      </c>
      <c r="M1435" t="s">
        <v>26594</v>
      </c>
      <c r="N1435" t="s">
        <v>23</v>
      </c>
      <c r="O1435">
        <v>84.95</v>
      </c>
      <c r="P1435" t="s">
        <v>24</v>
      </c>
      <c r="Q1435" t="s">
        <v>24</v>
      </c>
      <c r="R1435" t="s">
        <v>23818</v>
      </c>
      <c r="S1435" t="s">
        <v>25</v>
      </c>
      <c r="T1435" t="s">
        <v>26</v>
      </c>
    </row>
    <row r="1436" spans="1:20" x14ac:dyDescent="0.3">
      <c r="A1436" t="s">
        <v>26595</v>
      </c>
      <c r="B1436" t="s">
        <v>19</v>
      </c>
      <c r="C1436" t="s">
        <v>9910</v>
      </c>
      <c r="D1436" t="s">
        <v>27</v>
      </c>
      <c r="E1436" t="s">
        <v>21</v>
      </c>
      <c r="F1436" t="s">
        <v>22</v>
      </c>
      <c r="G1436" s="2">
        <v>46029</v>
      </c>
      <c r="H1436" s="2">
        <v>142296383826</v>
      </c>
      <c r="I1436">
        <v>46029</v>
      </c>
      <c r="J1436">
        <v>64.95</v>
      </c>
      <c r="K1436">
        <v>1.1399999999999999</v>
      </c>
      <c r="L1436">
        <v>63.81</v>
      </c>
      <c r="M1436" t="s">
        <v>26596</v>
      </c>
      <c r="N1436" t="s">
        <v>23</v>
      </c>
      <c r="O1436">
        <v>64.95</v>
      </c>
      <c r="P1436" t="s">
        <v>24</v>
      </c>
      <c r="Q1436" t="s">
        <v>24</v>
      </c>
      <c r="R1436" t="s">
        <v>23818</v>
      </c>
      <c r="S1436" t="s">
        <v>25</v>
      </c>
      <c r="T1436" t="s">
        <v>26</v>
      </c>
    </row>
    <row r="1437" spans="1:20" x14ac:dyDescent="0.3">
      <c r="A1437" t="s">
        <v>26597</v>
      </c>
      <c r="B1437" t="s">
        <v>19</v>
      </c>
      <c r="C1437" t="s">
        <v>12891</v>
      </c>
      <c r="D1437" t="s">
        <v>20</v>
      </c>
      <c r="E1437" t="s">
        <v>21</v>
      </c>
      <c r="F1437" t="s">
        <v>22</v>
      </c>
      <c r="G1437" s="2">
        <v>46029</v>
      </c>
      <c r="H1437" s="2">
        <v>142296383826</v>
      </c>
      <c r="I1437">
        <v>46029</v>
      </c>
      <c r="J1437">
        <v>79.8</v>
      </c>
      <c r="K1437">
        <v>1.34</v>
      </c>
      <c r="L1437">
        <v>78.459999999999994</v>
      </c>
      <c r="M1437" t="s">
        <v>26598</v>
      </c>
      <c r="N1437" t="s">
        <v>23</v>
      </c>
      <c r="O1437">
        <v>79.8</v>
      </c>
      <c r="P1437" t="s">
        <v>24</v>
      </c>
      <c r="Q1437" t="s">
        <v>24</v>
      </c>
      <c r="R1437" t="s">
        <v>23818</v>
      </c>
      <c r="S1437" t="s">
        <v>25</v>
      </c>
      <c r="T1437" t="s">
        <v>26</v>
      </c>
    </row>
    <row r="1438" spans="1:20" x14ac:dyDescent="0.3">
      <c r="A1438" t="s">
        <v>26599</v>
      </c>
      <c r="B1438" t="s">
        <v>19</v>
      </c>
      <c r="C1438" t="s">
        <v>14123</v>
      </c>
      <c r="D1438" t="s">
        <v>20</v>
      </c>
      <c r="E1438" t="s">
        <v>21</v>
      </c>
      <c r="F1438" t="s">
        <v>22</v>
      </c>
      <c r="G1438" s="2">
        <v>46029</v>
      </c>
      <c r="H1438" s="2">
        <v>142296383826</v>
      </c>
      <c r="I1438">
        <v>46029</v>
      </c>
      <c r="J1438">
        <v>64.900000000000006</v>
      </c>
      <c r="K1438">
        <v>1.1399999999999999</v>
      </c>
      <c r="L1438">
        <v>63.76</v>
      </c>
      <c r="M1438" t="s">
        <v>26600</v>
      </c>
      <c r="N1438" t="s">
        <v>23</v>
      </c>
      <c r="O1438">
        <v>64.900000000000006</v>
      </c>
      <c r="P1438" t="s">
        <v>24</v>
      </c>
      <c r="Q1438" t="s">
        <v>24</v>
      </c>
      <c r="R1438" t="s">
        <v>23818</v>
      </c>
      <c r="S1438" t="s">
        <v>25</v>
      </c>
      <c r="T1438" t="s">
        <v>26</v>
      </c>
    </row>
    <row r="1439" spans="1:20" x14ac:dyDescent="0.3">
      <c r="A1439" t="s">
        <v>26601</v>
      </c>
      <c r="B1439" t="s">
        <v>19</v>
      </c>
      <c r="C1439" t="s">
        <v>8451</v>
      </c>
      <c r="D1439" t="s">
        <v>27</v>
      </c>
      <c r="E1439" t="s">
        <v>21</v>
      </c>
      <c r="F1439" t="s">
        <v>22</v>
      </c>
      <c r="G1439" s="2">
        <v>46029</v>
      </c>
      <c r="H1439" s="2">
        <v>142296383826</v>
      </c>
      <c r="I1439">
        <v>46029</v>
      </c>
      <c r="J1439">
        <v>67.95</v>
      </c>
      <c r="K1439">
        <v>1.18</v>
      </c>
      <c r="L1439">
        <v>66.77</v>
      </c>
      <c r="M1439" t="s">
        <v>26602</v>
      </c>
      <c r="N1439" t="s">
        <v>23</v>
      </c>
      <c r="O1439">
        <v>67.95</v>
      </c>
      <c r="P1439" t="s">
        <v>24</v>
      </c>
      <c r="Q1439" t="s">
        <v>24</v>
      </c>
      <c r="R1439" t="s">
        <v>23818</v>
      </c>
      <c r="S1439" t="s">
        <v>25</v>
      </c>
      <c r="T1439" t="s">
        <v>26</v>
      </c>
    </row>
    <row r="1440" spans="1:20" x14ac:dyDescent="0.3">
      <c r="A1440" t="s">
        <v>26603</v>
      </c>
      <c r="B1440" t="s">
        <v>19</v>
      </c>
      <c r="C1440" t="s">
        <v>14136</v>
      </c>
      <c r="D1440" t="s">
        <v>20</v>
      </c>
      <c r="E1440" t="s">
        <v>21</v>
      </c>
      <c r="F1440" t="s">
        <v>22</v>
      </c>
      <c r="G1440" s="2">
        <v>46029</v>
      </c>
      <c r="H1440" s="2">
        <v>142296383826</v>
      </c>
      <c r="I1440">
        <v>46029</v>
      </c>
      <c r="J1440">
        <v>58.95</v>
      </c>
      <c r="K1440">
        <v>1.07</v>
      </c>
      <c r="L1440">
        <v>57.88</v>
      </c>
      <c r="M1440" t="s">
        <v>26604</v>
      </c>
      <c r="N1440" t="s">
        <v>23</v>
      </c>
      <c r="O1440">
        <v>58.95</v>
      </c>
      <c r="P1440" t="s">
        <v>24</v>
      </c>
      <c r="Q1440" t="s">
        <v>24</v>
      </c>
      <c r="R1440" t="s">
        <v>23818</v>
      </c>
      <c r="S1440" t="s">
        <v>25</v>
      </c>
      <c r="T1440" t="s">
        <v>26</v>
      </c>
    </row>
    <row r="1441" spans="1:20" x14ac:dyDescent="0.3">
      <c r="A1441" t="s">
        <v>26605</v>
      </c>
      <c r="B1441" t="s">
        <v>19</v>
      </c>
      <c r="C1441" t="s">
        <v>22009</v>
      </c>
      <c r="D1441" t="s">
        <v>27</v>
      </c>
      <c r="E1441" t="s">
        <v>21</v>
      </c>
      <c r="F1441" t="s">
        <v>22</v>
      </c>
      <c r="G1441" s="2">
        <v>46029</v>
      </c>
      <c r="H1441" s="2">
        <v>142296383826</v>
      </c>
      <c r="I1441">
        <v>46029</v>
      </c>
      <c r="J1441">
        <v>67.95</v>
      </c>
      <c r="K1441">
        <v>1.18</v>
      </c>
      <c r="L1441">
        <v>66.77</v>
      </c>
      <c r="M1441" t="s">
        <v>26606</v>
      </c>
      <c r="N1441" t="s">
        <v>23</v>
      </c>
      <c r="O1441">
        <v>67.95</v>
      </c>
      <c r="P1441" t="s">
        <v>24</v>
      </c>
      <c r="Q1441" t="s">
        <v>24</v>
      </c>
      <c r="R1441" t="s">
        <v>23818</v>
      </c>
      <c r="S1441" t="s">
        <v>25</v>
      </c>
      <c r="T1441" t="s">
        <v>26</v>
      </c>
    </row>
    <row r="1442" spans="1:20" x14ac:dyDescent="0.3">
      <c r="A1442" t="s">
        <v>26607</v>
      </c>
      <c r="B1442" t="s">
        <v>19</v>
      </c>
      <c r="C1442" t="s">
        <v>16735</v>
      </c>
      <c r="D1442" t="s">
        <v>27</v>
      </c>
      <c r="E1442" t="s">
        <v>21</v>
      </c>
      <c r="F1442" t="s">
        <v>22</v>
      </c>
      <c r="G1442" s="2">
        <v>46029</v>
      </c>
      <c r="H1442" s="2">
        <v>142296383826</v>
      </c>
      <c r="I1442">
        <v>46029</v>
      </c>
      <c r="J1442">
        <v>24.9</v>
      </c>
      <c r="K1442">
        <v>0.62</v>
      </c>
      <c r="L1442">
        <v>24.28</v>
      </c>
      <c r="M1442" t="s">
        <v>26608</v>
      </c>
      <c r="N1442" t="s">
        <v>23</v>
      </c>
      <c r="O1442">
        <v>24.9</v>
      </c>
      <c r="P1442" t="s">
        <v>24</v>
      </c>
      <c r="Q1442" t="s">
        <v>24</v>
      </c>
      <c r="R1442" t="s">
        <v>23818</v>
      </c>
      <c r="S1442" t="s">
        <v>25</v>
      </c>
      <c r="T1442" t="s">
        <v>26</v>
      </c>
    </row>
    <row r="1443" spans="1:20" x14ac:dyDescent="0.3">
      <c r="A1443" t="s">
        <v>26609</v>
      </c>
      <c r="B1443" t="s">
        <v>19</v>
      </c>
      <c r="C1443" t="s">
        <v>21398</v>
      </c>
      <c r="D1443" t="s">
        <v>27</v>
      </c>
      <c r="E1443" t="s">
        <v>21</v>
      </c>
      <c r="F1443" t="s">
        <v>22</v>
      </c>
      <c r="G1443" s="2">
        <v>46029</v>
      </c>
      <c r="H1443" s="2">
        <v>142296383826</v>
      </c>
      <c r="I1443">
        <v>46029</v>
      </c>
      <c r="J1443">
        <v>49.9</v>
      </c>
      <c r="K1443">
        <v>0.95</v>
      </c>
      <c r="L1443">
        <v>48.95</v>
      </c>
      <c r="M1443" t="s">
        <v>26610</v>
      </c>
      <c r="N1443" t="s">
        <v>23</v>
      </c>
      <c r="O1443">
        <v>49.9</v>
      </c>
      <c r="P1443" t="s">
        <v>24</v>
      </c>
      <c r="Q1443" t="s">
        <v>24</v>
      </c>
      <c r="R1443" t="s">
        <v>23818</v>
      </c>
      <c r="S1443" t="s">
        <v>25</v>
      </c>
      <c r="T1443" t="s">
        <v>26</v>
      </c>
    </row>
    <row r="1444" spans="1:20" x14ac:dyDescent="0.3">
      <c r="A1444" t="s">
        <v>26611</v>
      </c>
      <c r="B1444" t="s">
        <v>19</v>
      </c>
      <c r="C1444" t="s">
        <v>15071</v>
      </c>
      <c r="D1444" t="s">
        <v>27</v>
      </c>
      <c r="E1444" t="s">
        <v>21</v>
      </c>
      <c r="F1444" t="s">
        <v>22</v>
      </c>
      <c r="G1444" s="2">
        <v>46029</v>
      </c>
      <c r="H1444" s="2">
        <v>142296383826</v>
      </c>
      <c r="I1444">
        <v>46029</v>
      </c>
      <c r="J1444">
        <v>114.95</v>
      </c>
      <c r="K1444">
        <v>1.79</v>
      </c>
      <c r="L1444">
        <v>113.16</v>
      </c>
      <c r="M1444" t="s">
        <v>26612</v>
      </c>
      <c r="N1444" t="s">
        <v>23</v>
      </c>
      <c r="O1444">
        <v>114.95</v>
      </c>
      <c r="P1444" t="s">
        <v>24</v>
      </c>
      <c r="Q1444" t="s">
        <v>24</v>
      </c>
      <c r="R1444" t="s">
        <v>23818</v>
      </c>
      <c r="S1444" t="s">
        <v>25</v>
      </c>
      <c r="T1444" t="s">
        <v>26</v>
      </c>
    </row>
    <row r="1445" spans="1:20" x14ac:dyDescent="0.3">
      <c r="A1445" t="s">
        <v>26613</v>
      </c>
      <c r="B1445" t="s">
        <v>19</v>
      </c>
      <c r="C1445" t="s">
        <v>20102</v>
      </c>
      <c r="D1445" t="s">
        <v>20</v>
      </c>
      <c r="E1445" t="s">
        <v>21</v>
      </c>
      <c r="F1445" t="s">
        <v>22</v>
      </c>
      <c r="G1445" s="2">
        <v>46029</v>
      </c>
      <c r="H1445" s="2">
        <v>142296383826</v>
      </c>
      <c r="I1445">
        <v>46029</v>
      </c>
      <c r="J1445">
        <v>67.95</v>
      </c>
      <c r="K1445">
        <v>1.18</v>
      </c>
      <c r="L1445">
        <v>66.77</v>
      </c>
      <c r="M1445" t="s">
        <v>26614</v>
      </c>
      <c r="N1445" t="s">
        <v>23</v>
      </c>
      <c r="O1445">
        <v>67.95</v>
      </c>
      <c r="P1445" t="s">
        <v>24</v>
      </c>
      <c r="Q1445" t="s">
        <v>24</v>
      </c>
      <c r="R1445" t="s">
        <v>23818</v>
      </c>
      <c r="S1445" t="s">
        <v>25</v>
      </c>
      <c r="T1445" t="s">
        <v>26</v>
      </c>
    </row>
    <row r="1446" spans="1:20" x14ac:dyDescent="0.3">
      <c r="A1446" t="s">
        <v>26615</v>
      </c>
      <c r="B1446" t="s">
        <v>19</v>
      </c>
      <c r="C1446" t="s">
        <v>10585</v>
      </c>
      <c r="D1446" t="s">
        <v>27</v>
      </c>
      <c r="E1446" t="s">
        <v>21</v>
      </c>
      <c r="F1446" t="s">
        <v>22</v>
      </c>
      <c r="G1446" s="2">
        <v>46029</v>
      </c>
      <c r="H1446" s="2">
        <v>142296383826</v>
      </c>
      <c r="I1446">
        <v>46029</v>
      </c>
      <c r="J1446">
        <v>80.849999999999994</v>
      </c>
      <c r="K1446">
        <v>1.35</v>
      </c>
      <c r="L1446">
        <v>79.5</v>
      </c>
      <c r="M1446" t="s">
        <v>26616</v>
      </c>
      <c r="N1446" t="s">
        <v>23</v>
      </c>
      <c r="O1446">
        <v>80.849999999999994</v>
      </c>
      <c r="P1446" t="s">
        <v>24</v>
      </c>
      <c r="Q1446" t="s">
        <v>24</v>
      </c>
      <c r="R1446" t="s">
        <v>23818</v>
      </c>
      <c r="S1446" t="s">
        <v>25</v>
      </c>
      <c r="T1446" t="s">
        <v>26</v>
      </c>
    </row>
    <row r="1447" spans="1:20" x14ac:dyDescent="0.3">
      <c r="A1447" t="s">
        <v>26617</v>
      </c>
      <c r="B1447" t="s">
        <v>19</v>
      </c>
      <c r="C1447" t="s">
        <v>8331</v>
      </c>
      <c r="D1447" t="s">
        <v>27</v>
      </c>
      <c r="E1447" t="s">
        <v>21</v>
      </c>
      <c r="F1447" t="s">
        <v>22</v>
      </c>
      <c r="G1447" s="2">
        <v>46029</v>
      </c>
      <c r="H1447" s="2">
        <v>142296383826</v>
      </c>
      <c r="I1447">
        <v>46029</v>
      </c>
      <c r="J1447">
        <v>37.9</v>
      </c>
      <c r="K1447">
        <v>0.79</v>
      </c>
      <c r="L1447">
        <v>37.11</v>
      </c>
      <c r="M1447" t="s">
        <v>26618</v>
      </c>
      <c r="N1447" t="s">
        <v>23</v>
      </c>
      <c r="O1447">
        <v>37.9</v>
      </c>
      <c r="P1447" t="s">
        <v>24</v>
      </c>
      <c r="Q1447" t="s">
        <v>24</v>
      </c>
      <c r="R1447" t="s">
        <v>23818</v>
      </c>
      <c r="S1447" t="s">
        <v>25</v>
      </c>
      <c r="T1447" t="s">
        <v>26</v>
      </c>
    </row>
    <row r="1448" spans="1:20" x14ac:dyDescent="0.3">
      <c r="A1448" t="s">
        <v>26619</v>
      </c>
      <c r="B1448" t="s">
        <v>19</v>
      </c>
      <c r="C1448" t="s">
        <v>23354</v>
      </c>
      <c r="D1448" t="s">
        <v>27</v>
      </c>
      <c r="E1448" t="s">
        <v>21</v>
      </c>
      <c r="F1448" t="s">
        <v>22</v>
      </c>
      <c r="G1448" s="2">
        <v>46029</v>
      </c>
      <c r="H1448" s="2">
        <v>142296383826</v>
      </c>
      <c r="I1448">
        <v>46029</v>
      </c>
      <c r="J1448">
        <v>67.95</v>
      </c>
      <c r="K1448">
        <v>1.18</v>
      </c>
      <c r="L1448">
        <v>66.77</v>
      </c>
      <c r="M1448" t="s">
        <v>26620</v>
      </c>
      <c r="N1448" t="s">
        <v>23</v>
      </c>
      <c r="O1448">
        <v>67.95</v>
      </c>
      <c r="P1448" t="s">
        <v>24</v>
      </c>
      <c r="Q1448" t="s">
        <v>24</v>
      </c>
      <c r="R1448" t="s">
        <v>23818</v>
      </c>
      <c r="S1448" t="s">
        <v>25</v>
      </c>
      <c r="T1448" t="s">
        <v>26</v>
      </c>
    </row>
    <row r="1449" spans="1:20" x14ac:dyDescent="0.3">
      <c r="A1449" t="s">
        <v>26621</v>
      </c>
      <c r="B1449" t="s">
        <v>19</v>
      </c>
      <c r="C1449" t="s">
        <v>10948</v>
      </c>
      <c r="D1449" t="s">
        <v>20</v>
      </c>
      <c r="E1449" t="s">
        <v>21</v>
      </c>
      <c r="F1449" t="s">
        <v>22</v>
      </c>
      <c r="G1449" s="2">
        <v>46029</v>
      </c>
      <c r="H1449" s="2">
        <v>142296383826</v>
      </c>
      <c r="I1449">
        <v>46029</v>
      </c>
      <c r="J1449">
        <v>34.61</v>
      </c>
      <c r="K1449">
        <v>0.75</v>
      </c>
      <c r="L1449">
        <v>33.86</v>
      </c>
      <c r="M1449" t="s">
        <v>26622</v>
      </c>
      <c r="N1449" t="s">
        <v>23</v>
      </c>
      <c r="O1449">
        <v>34.61</v>
      </c>
      <c r="P1449" t="s">
        <v>24</v>
      </c>
      <c r="Q1449" t="s">
        <v>24</v>
      </c>
      <c r="R1449" t="s">
        <v>23818</v>
      </c>
      <c r="S1449" t="s">
        <v>25</v>
      </c>
      <c r="T1449" t="s">
        <v>26</v>
      </c>
    </row>
    <row r="1450" spans="1:20" x14ac:dyDescent="0.3">
      <c r="A1450" t="s">
        <v>26623</v>
      </c>
      <c r="B1450" t="s">
        <v>19</v>
      </c>
      <c r="C1450" t="s">
        <v>18142</v>
      </c>
      <c r="D1450" t="s">
        <v>20</v>
      </c>
      <c r="E1450" t="s">
        <v>21</v>
      </c>
      <c r="F1450" t="s">
        <v>22</v>
      </c>
      <c r="G1450" s="2">
        <v>46029</v>
      </c>
      <c r="H1450" s="2">
        <v>142296383826</v>
      </c>
      <c r="I1450">
        <v>46029</v>
      </c>
      <c r="J1450">
        <v>153.80000000000001</v>
      </c>
      <c r="K1450">
        <v>2.2999999999999998</v>
      </c>
      <c r="L1450">
        <v>151.5</v>
      </c>
      <c r="M1450" t="s">
        <v>26624</v>
      </c>
      <c r="N1450" t="s">
        <v>23</v>
      </c>
      <c r="O1450">
        <v>153.80000000000001</v>
      </c>
      <c r="P1450" t="s">
        <v>24</v>
      </c>
      <c r="Q1450" t="s">
        <v>24</v>
      </c>
      <c r="R1450" t="s">
        <v>23818</v>
      </c>
      <c r="S1450" t="s">
        <v>25</v>
      </c>
      <c r="T1450" t="s">
        <v>26</v>
      </c>
    </row>
    <row r="1451" spans="1:20" x14ac:dyDescent="0.3">
      <c r="A1451" t="s">
        <v>26625</v>
      </c>
      <c r="B1451" t="s">
        <v>19</v>
      </c>
      <c r="C1451" t="s">
        <v>16633</v>
      </c>
      <c r="D1451" t="s">
        <v>27</v>
      </c>
      <c r="E1451" t="s">
        <v>21</v>
      </c>
      <c r="F1451" t="s">
        <v>22</v>
      </c>
      <c r="G1451" s="2">
        <v>46029</v>
      </c>
      <c r="H1451" s="2">
        <v>142296383826</v>
      </c>
      <c r="I1451">
        <v>46029</v>
      </c>
      <c r="J1451">
        <v>24.9</v>
      </c>
      <c r="K1451">
        <v>0.62</v>
      </c>
      <c r="L1451">
        <v>24.28</v>
      </c>
      <c r="M1451" t="s">
        <v>26626</v>
      </c>
      <c r="N1451" t="s">
        <v>23</v>
      </c>
      <c r="O1451">
        <v>24.9</v>
      </c>
      <c r="P1451" t="s">
        <v>24</v>
      </c>
      <c r="Q1451" t="s">
        <v>24</v>
      </c>
      <c r="R1451" t="s">
        <v>23818</v>
      </c>
      <c r="S1451" t="s">
        <v>25</v>
      </c>
      <c r="T1451" t="s">
        <v>26</v>
      </c>
    </row>
    <row r="1452" spans="1:20" x14ac:dyDescent="0.3">
      <c r="A1452" t="s">
        <v>26627</v>
      </c>
      <c r="B1452" t="s">
        <v>19</v>
      </c>
      <c r="C1452" t="s">
        <v>21260</v>
      </c>
      <c r="D1452" t="s">
        <v>27</v>
      </c>
      <c r="E1452" t="s">
        <v>21</v>
      </c>
      <c r="F1452" t="s">
        <v>22</v>
      </c>
      <c r="G1452" s="2">
        <v>46029</v>
      </c>
      <c r="H1452" s="2">
        <v>142296383826</v>
      </c>
      <c r="I1452">
        <v>46029</v>
      </c>
      <c r="J1452">
        <v>99.95</v>
      </c>
      <c r="K1452">
        <v>1.6</v>
      </c>
      <c r="L1452">
        <v>98.35</v>
      </c>
      <c r="M1452" t="s">
        <v>26628</v>
      </c>
      <c r="N1452" t="s">
        <v>23</v>
      </c>
      <c r="O1452">
        <v>99.95</v>
      </c>
      <c r="P1452" t="s">
        <v>24</v>
      </c>
      <c r="Q1452" t="s">
        <v>24</v>
      </c>
      <c r="R1452" t="s">
        <v>23818</v>
      </c>
      <c r="S1452" t="s">
        <v>25</v>
      </c>
      <c r="T1452" t="s">
        <v>26</v>
      </c>
    </row>
    <row r="1453" spans="1:20" x14ac:dyDescent="0.3">
      <c r="A1453" t="s">
        <v>26629</v>
      </c>
      <c r="B1453" t="s">
        <v>19</v>
      </c>
      <c r="C1453" t="s">
        <v>16663</v>
      </c>
      <c r="D1453" t="s">
        <v>29</v>
      </c>
      <c r="E1453" t="s">
        <v>21</v>
      </c>
      <c r="F1453" t="s">
        <v>22</v>
      </c>
      <c r="G1453" s="2">
        <v>46029</v>
      </c>
      <c r="H1453" s="2">
        <v>142296383826</v>
      </c>
      <c r="I1453">
        <v>46029</v>
      </c>
      <c r="J1453">
        <v>31.9</v>
      </c>
      <c r="K1453">
        <v>1.94</v>
      </c>
      <c r="L1453">
        <v>29.96</v>
      </c>
      <c r="M1453" t="s">
        <v>26630</v>
      </c>
      <c r="N1453" t="s">
        <v>30</v>
      </c>
      <c r="O1453">
        <v>31.9</v>
      </c>
      <c r="P1453" t="s">
        <v>24</v>
      </c>
      <c r="Q1453" t="s">
        <v>24</v>
      </c>
      <c r="R1453" t="s">
        <v>23818</v>
      </c>
      <c r="S1453" t="s">
        <v>25</v>
      </c>
      <c r="T1453" t="s">
        <v>26</v>
      </c>
    </row>
    <row r="1454" spans="1:20" x14ac:dyDescent="0.3">
      <c r="A1454" t="s">
        <v>26631</v>
      </c>
      <c r="B1454" t="s">
        <v>19</v>
      </c>
      <c r="C1454" t="s">
        <v>16411</v>
      </c>
      <c r="D1454" t="s">
        <v>27</v>
      </c>
      <c r="E1454" t="s">
        <v>21</v>
      </c>
      <c r="F1454" t="s">
        <v>22</v>
      </c>
      <c r="G1454" s="2">
        <v>46029</v>
      </c>
      <c r="H1454" s="2">
        <v>142296383826</v>
      </c>
      <c r="I1454">
        <v>46029</v>
      </c>
      <c r="J1454">
        <v>139.80000000000001</v>
      </c>
      <c r="K1454">
        <v>2.12</v>
      </c>
      <c r="L1454">
        <v>137.68</v>
      </c>
      <c r="M1454" t="s">
        <v>26632</v>
      </c>
      <c r="N1454" t="s">
        <v>23</v>
      </c>
      <c r="O1454">
        <v>139.80000000000001</v>
      </c>
      <c r="P1454" t="s">
        <v>24</v>
      </c>
      <c r="Q1454" t="s">
        <v>24</v>
      </c>
      <c r="R1454" t="s">
        <v>23818</v>
      </c>
      <c r="S1454" t="s">
        <v>25</v>
      </c>
      <c r="T1454" t="s">
        <v>26</v>
      </c>
    </row>
    <row r="1455" spans="1:20" x14ac:dyDescent="0.3">
      <c r="A1455" t="s">
        <v>26633</v>
      </c>
      <c r="B1455" t="s">
        <v>19</v>
      </c>
      <c r="C1455" t="s">
        <v>13583</v>
      </c>
      <c r="D1455" t="s">
        <v>20</v>
      </c>
      <c r="E1455" t="s">
        <v>21</v>
      </c>
      <c r="F1455" t="s">
        <v>22</v>
      </c>
      <c r="G1455" s="2">
        <v>46029</v>
      </c>
      <c r="H1455" s="2">
        <v>142296383826</v>
      </c>
      <c r="I1455">
        <v>46029</v>
      </c>
      <c r="J1455">
        <v>92.75</v>
      </c>
      <c r="K1455">
        <v>1.51</v>
      </c>
      <c r="L1455">
        <v>91.24</v>
      </c>
      <c r="M1455" t="s">
        <v>26634</v>
      </c>
      <c r="N1455" t="s">
        <v>23</v>
      </c>
      <c r="O1455">
        <v>92.75</v>
      </c>
      <c r="P1455" t="s">
        <v>24</v>
      </c>
      <c r="Q1455" t="s">
        <v>24</v>
      </c>
      <c r="R1455" t="s">
        <v>23818</v>
      </c>
      <c r="S1455" t="s">
        <v>25</v>
      </c>
      <c r="T1455" t="s">
        <v>26</v>
      </c>
    </row>
    <row r="1456" spans="1:20" x14ac:dyDescent="0.3">
      <c r="A1456" t="s">
        <v>26635</v>
      </c>
      <c r="B1456" t="s">
        <v>19</v>
      </c>
      <c r="C1456" t="s">
        <v>21844</v>
      </c>
      <c r="D1456" t="s">
        <v>27</v>
      </c>
      <c r="E1456" t="s">
        <v>21</v>
      </c>
      <c r="F1456" t="s">
        <v>22</v>
      </c>
      <c r="G1456" s="2">
        <v>46029</v>
      </c>
      <c r="H1456" s="2">
        <v>142296383826</v>
      </c>
      <c r="I1456">
        <v>46029</v>
      </c>
      <c r="J1456">
        <v>356.65</v>
      </c>
      <c r="K1456">
        <v>4.9400000000000004</v>
      </c>
      <c r="L1456">
        <v>351.71</v>
      </c>
      <c r="M1456" t="s">
        <v>26636</v>
      </c>
      <c r="N1456" t="s">
        <v>23</v>
      </c>
      <c r="O1456">
        <v>356.65</v>
      </c>
      <c r="P1456" t="s">
        <v>24</v>
      </c>
      <c r="Q1456" t="s">
        <v>24</v>
      </c>
      <c r="R1456" t="s">
        <v>23818</v>
      </c>
      <c r="S1456" t="s">
        <v>25</v>
      </c>
      <c r="T1456" t="s">
        <v>26</v>
      </c>
    </row>
    <row r="1457" spans="1:20" x14ac:dyDescent="0.3">
      <c r="A1457" t="s">
        <v>26637</v>
      </c>
      <c r="B1457" t="s">
        <v>19</v>
      </c>
      <c r="C1457" t="s">
        <v>18993</v>
      </c>
      <c r="D1457" t="s">
        <v>20</v>
      </c>
      <c r="E1457" t="s">
        <v>21</v>
      </c>
      <c r="F1457" t="s">
        <v>22</v>
      </c>
      <c r="G1457" s="2">
        <v>46029</v>
      </c>
      <c r="H1457" s="2">
        <v>142296383826</v>
      </c>
      <c r="I1457">
        <v>46029</v>
      </c>
      <c r="J1457">
        <v>53.87</v>
      </c>
      <c r="K1457">
        <v>1</v>
      </c>
      <c r="L1457">
        <v>52.87</v>
      </c>
      <c r="M1457" t="s">
        <v>26638</v>
      </c>
      <c r="N1457" t="s">
        <v>23</v>
      </c>
      <c r="O1457">
        <v>53.87</v>
      </c>
      <c r="P1457" t="s">
        <v>24</v>
      </c>
      <c r="Q1457" t="s">
        <v>24</v>
      </c>
      <c r="R1457" t="s">
        <v>23818</v>
      </c>
      <c r="S1457" t="s">
        <v>25</v>
      </c>
      <c r="T1457" t="s">
        <v>26</v>
      </c>
    </row>
    <row r="1458" spans="1:20" x14ac:dyDescent="0.3">
      <c r="A1458" t="s">
        <v>26639</v>
      </c>
      <c r="B1458" t="s">
        <v>19</v>
      </c>
      <c r="C1458" t="s">
        <v>11195</v>
      </c>
      <c r="D1458" t="s">
        <v>29</v>
      </c>
      <c r="E1458" t="s">
        <v>21</v>
      </c>
      <c r="F1458" t="s">
        <v>22</v>
      </c>
      <c r="G1458" s="2">
        <v>46029</v>
      </c>
      <c r="H1458" s="2">
        <v>142296383826</v>
      </c>
      <c r="I1458">
        <v>46029</v>
      </c>
      <c r="J1458">
        <v>84.95</v>
      </c>
      <c r="K1458">
        <v>4.59</v>
      </c>
      <c r="L1458">
        <v>80.36</v>
      </c>
      <c r="M1458" t="s">
        <v>26640</v>
      </c>
      <c r="N1458" t="s">
        <v>30</v>
      </c>
      <c r="O1458">
        <v>84.95</v>
      </c>
      <c r="P1458" t="s">
        <v>24</v>
      </c>
      <c r="Q1458" t="s">
        <v>24</v>
      </c>
      <c r="R1458" t="s">
        <v>23818</v>
      </c>
      <c r="S1458" t="s">
        <v>25</v>
      </c>
      <c r="T1458" t="s">
        <v>26</v>
      </c>
    </row>
    <row r="1459" spans="1:20" x14ac:dyDescent="0.3">
      <c r="A1459" t="s">
        <v>26641</v>
      </c>
      <c r="B1459" t="s">
        <v>19</v>
      </c>
      <c r="C1459" t="s">
        <v>18837</v>
      </c>
      <c r="D1459" t="s">
        <v>20</v>
      </c>
      <c r="E1459" t="s">
        <v>21</v>
      </c>
      <c r="F1459" t="s">
        <v>22</v>
      </c>
      <c r="G1459" s="2">
        <v>46029</v>
      </c>
      <c r="H1459" s="2">
        <v>142296383826</v>
      </c>
      <c r="I1459">
        <v>46029</v>
      </c>
      <c r="J1459">
        <v>54.85</v>
      </c>
      <c r="K1459">
        <v>1.01</v>
      </c>
      <c r="L1459">
        <v>53.84</v>
      </c>
      <c r="M1459" t="s">
        <v>26642</v>
      </c>
      <c r="N1459" t="s">
        <v>23</v>
      </c>
      <c r="O1459">
        <v>54.85</v>
      </c>
      <c r="P1459" t="s">
        <v>24</v>
      </c>
      <c r="Q1459" t="s">
        <v>24</v>
      </c>
      <c r="R1459" t="s">
        <v>23818</v>
      </c>
      <c r="S1459" t="s">
        <v>25</v>
      </c>
      <c r="T1459" t="s">
        <v>26</v>
      </c>
    </row>
    <row r="1460" spans="1:20" x14ac:dyDescent="0.3">
      <c r="A1460" t="s">
        <v>26643</v>
      </c>
      <c r="B1460" t="s">
        <v>19</v>
      </c>
      <c r="C1460" t="s">
        <v>8980</v>
      </c>
      <c r="D1460" t="s">
        <v>20</v>
      </c>
      <c r="E1460" t="s">
        <v>21</v>
      </c>
      <c r="F1460" t="s">
        <v>22</v>
      </c>
      <c r="G1460" s="2">
        <v>46029</v>
      </c>
      <c r="H1460" s="2">
        <v>142296383826</v>
      </c>
      <c r="I1460">
        <v>46029</v>
      </c>
      <c r="J1460">
        <v>37.9</v>
      </c>
      <c r="K1460">
        <v>0.79</v>
      </c>
      <c r="L1460">
        <v>37.11</v>
      </c>
      <c r="M1460" t="s">
        <v>26644</v>
      </c>
      <c r="N1460" t="s">
        <v>23</v>
      </c>
      <c r="O1460">
        <v>37.9</v>
      </c>
      <c r="P1460" t="s">
        <v>24</v>
      </c>
      <c r="Q1460" t="s">
        <v>24</v>
      </c>
      <c r="R1460" t="s">
        <v>23818</v>
      </c>
      <c r="S1460" t="s">
        <v>25</v>
      </c>
      <c r="T1460" t="s">
        <v>26</v>
      </c>
    </row>
    <row r="1461" spans="1:20" x14ac:dyDescent="0.3">
      <c r="A1461" t="s">
        <v>26645</v>
      </c>
      <c r="B1461" t="s">
        <v>19</v>
      </c>
      <c r="C1461" t="s">
        <v>12500</v>
      </c>
      <c r="D1461" t="s">
        <v>27</v>
      </c>
      <c r="E1461" t="s">
        <v>21</v>
      </c>
      <c r="F1461" t="s">
        <v>22</v>
      </c>
      <c r="G1461" s="2">
        <v>46029</v>
      </c>
      <c r="H1461" s="2">
        <v>142296383826</v>
      </c>
      <c r="I1461">
        <v>46029</v>
      </c>
      <c r="J1461">
        <v>76.459999999999994</v>
      </c>
      <c r="K1461">
        <v>1.29</v>
      </c>
      <c r="L1461">
        <v>75.17</v>
      </c>
      <c r="M1461" t="s">
        <v>26646</v>
      </c>
      <c r="N1461" t="s">
        <v>23</v>
      </c>
      <c r="O1461">
        <v>76.459999999999994</v>
      </c>
      <c r="P1461" t="s">
        <v>24</v>
      </c>
      <c r="Q1461" t="s">
        <v>24</v>
      </c>
      <c r="R1461" t="s">
        <v>23818</v>
      </c>
      <c r="S1461" t="s">
        <v>25</v>
      </c>
      <c r="T1461" t="s">
        <v>26</v>
      </c>
    </row>
    <row r="1462" spans="1:20" x14ac:dyDescent="0.3">
      <c r="A1462" t="s">
        <v>26647</v>
      </c>
      <c r="B1462" t="s">
        <v>19</v>
      </c>
      <c r="C1462" t="s">
        <v>19110</v>
      </c>
      <c r="D1462" t="s">
        <v>27</v>
      </c>
      <c r="E1462" t="s">
        <v>21</v>
      </c>
      <c r="F1462" t="s">
        <v>22</v>
      </c>
      <c r="G1462" s="2">
        <v>46029</v>
      </c>
      <c r="H1462" s="2">
        <v>142296383826</v>
      </c>
      <c r="I1462">
        <v>46029</v>
      </c>
      <c r="J1462">
        <v>37.9</v>
      </c>
      <c r="K1462">
        <v>0.79</v>
      </c>
      <c r="L1462">
        <v>37.11</v>
      </c>
      <c r="M1462" t="s">
        <v>26648</v>
      </c>
      <c r="N1462" t="s">
        <v>23</v>
      </c>
      <c r="O1462">
        <v>37.9</v>
      </c>
      <c r="P1462" t="s">
        <v>24</v>
      </c>
      <c r="Q1462" t="s">
        <v>24</v>
      </c>
      <c r="R1462" t="s">
        <v>23818</v>
      </c>
      <c r="S1462" t="s">
        <v>25</v>
      </c>
      <c r="T1462" t="s">
        <v>26</v>
      </c>
    </row>
    <row r="1463" spans="1:20" x14ac:dyDescent="0.3">
      <c r="A1463" t="s">
        <v>26649</v>
      </c>
      <c r="B1463" t="s">
        <v>19</v>
      </c>
      <c r="C1463" t="s">
        <v>18226</v>
      </c>
      <c r="D1463" t="s">
        <v>20</v>
      </c>
      <c r="E1463" t="s">
        <v>21</v>
      </c>
      <c r="F1463" t="s">
        <v>22</v>
      </c>
      <c r="G1463" s="2">
        <v>46029</v>
      </c>
      <c r="H1463" s="2">
        <v>142296383826</v>
      </c>
      <c r="I1463">
        <v>46029</v>
      </c>
      <c r="J1463">
        <v>37.9</v>
      </c>
      <c r="K1463">
        <v>0.79</v>
      </c>
      <c r="L1463">
        <v>37.11</v>
      </c>
      <c r="M1463" t="s">
        <v>26650</v>
      </c>
      <c r="N1463" t="s">
        <v>23</v>
      </c>
      <c r="O1463">
        <v>37.9</v>
      </c>
      <c r="P1463" t="s">
        <v>24</v>
      </c>
      <c r="Q1463" t="s">
        <v>24</v>
      </c>
      <c r="R1463" t="s">
        <v>23818</v>
      </c>
      <c r="S1463" t="s">
        <v>25</v>
      </c>
      <c r="T1463" t="s">
        <v>26</v>
      </c>
    </row>
    <row r="1464" spans="1:20" x14ac:dyDescent="0.3">
      <c r="A1464" t="s">
        <v>26651</v>
      </c>
      <c r="B1464" t="s">
        <v>19</v>
      </c>
      <c r="C1464" t="s">
        <v>13452</v>
      </c>
      <c r="D1464" t="s">
        <v>20</v>
      </c>
      <c r="E1464" t="s">
        <v>21</v>
      </c>
      <c r="F1464" t="s">
        <v>22</v>
      </c>
      <c r="G1464" s="2">
        <v>46029</v>
      </c>
      <c r="H1464" s="2">
        <v>142296383826</v>
      </c>
      <c r="I1464">
        <v>46029</v>
      </c>
      <c r="J1464">
        <v>199.9</v>
      </c>
      <c r="K1464">
        <v>2.9</v>
      </c>
      <c r="L1464">
        <v>197</v>
      </c>
      <c r="M1464" t="s">
        <v>26652</v>
      </c>
      <c r="N1464" t="s">
        <v>23</v>
      </c>
      <c r="O1464">
        <v>199.9</v>
      </c>
      <c r="P1464" t="s">
        <v>24</v>
      </c>
      <c r="Q1464" t="s">
        <v>24</v>
      </c>
      <c r="R1464" t="s">
        <v>23818</v>
      </c>
      <c r="S1464" t="s">
        <v>25</v>
      </c>
      <c r="T1464" t="s">
        <v>26</v>
      </c>
    </row>
    <row r="1465" spans="1:20" x14ac:dyDescent="0.3">
      <c r="A1465" t="s">
        <v>26653</v>
      </c>
      <c r="B1465" t="s">
        <v>19</v>
      </c>
      <c r="C1465" t="s">
        <v>17364</v>
      </c>
      <c r="D1465" t="s">
        <v>29</v>
      </c>
      <c r="E1465" t="s">
        <v>21</v>
      </c>
      <c r="F1465" t="s">
        <v>22</v>
      </c>
      <c r="G1465" s="2">
        <v>46029</v>
      </c>
      <c r="H1465" s="2">
        <v>142296383826</v>
      </c>
      <c r="I1465">
        <v>46029</v>
      </c>
      <c r="J1465">
        <v>277.83</v>
      </c>
      <c r="K1465">
        <v>14.21</v>
      </c>
      <c r="L1465">
        <v>263.62</v>
      </c>
      <c r="M1465" t="s">
        <v>26654</v>
      </c>
      <c r="N1465" t="s">
        <v>30</v>
      </c>
      <c r="O1465">
        <v>277.83</v>
      </c>
      <c r="P1465" t="s">
        <v>24</v>
      </c>
      <c r="Q1465" t="s">
        <v>24</v>
      </c>
      <c r="R1465" t="s">
        <v>23818</v>
      </c>
      <c r="S1465" t="s">
        <v>25</v>
      </c>
      <c r="T1465" t="s">
        <v>26</v>
      </c>
    </row>
    <row r="1466" spans="1:20" x14ac:dyDescent="0.3">
      <c r="A1466" t="s">
        <v>26655</v>
      </c>
      <c r="B1466" t="s">
        <v>19</v>
      </c>
      <c r="C1466" t="s">
        <v>11310</v>
      </c>
      <c r="D1466" t="s">
        <v>20</v>
      </c>
      <c r="E1466" t="s">
        <v>21</v>
      </c>
      <c r="F1466" t="s">
        <v>22</v>
      </c>
      <c r="G1466" s="2">
        <v>46029</v>
      </c>
      <c r="H1466" s="2">
        <v>142296383826</v>
      </c>
      <c r="I1466">
        <v>46029</v>
      </c>
      <c r="J1466">
        <v>117.9</v>
      </c>
      <c r="K1466">
        <v>1.83</v>
      </c>
      <c r="L1466">
        <v>116.07</v>
      </c>
      <c r="M1466" t="s">
        <v>26656</v>
      </c>
      <c r="N1466" t="s">
        <v>23</v>
      </c>
      <c r="O1466">
        <v>117.9</v>
      </c>
      <c r="P1466" t="s">
        <v>24</v>
      </c>
      <c r="Q1466" t="s">
        <v>24</v>
      </c>
      <c r="R1466" t="s">
        <v>23818</v>
      </c>
      <c r="S1466" t="s">
        <v>25</v>
      </c>
      <c r="T1466" t="s">
        <v>26</v>
      </c>
    </row>
    <row r="1467" spans="1:20" x14ac:dyDescent="0.3">
      <c r="A1467" t="s">
        <v>26657</v>
      </c>
      <c r="B1467" t="s">
        <v>19</v>
      </c>
      <c r="C1467" t="s">
        <v>21145</v>
      </c>
      <c r="D1467" t="s">
        <v>27</v>
      </c>
      <c r="E1467" t="s">
        <v>21</v>
      </c>
      <c r="F1467" t="s">
        <v>22</v>
      </c>
      <c r="G1467" s="2">
        <v>46029</v>
      </c>
      <c r="H1467" s="2">
        <v>142296383826</v>
      </c>
      <c r="I1467">
        <v>46029</v>
      </c>
      <c r="J1467">
        <v>72.849999999999994</v>
      </c>
      <c r="K1467">
        <v>1.25</v>
      </c>
      <c r="L1467">
        <v>71.599999999999994</v>
      </c>
      <c r="M1467" t="s">
        <v>26658</v>
      </c>
      <c r="N1467" t="s">
        <v>23</v>
      </c>
      <c r="O1467">
        <v>72.849999999999994</v>
      </c>
      <c r="P1467" t="s">
        <v>24</v>
      </c>
      <c r="Q1467" t="s">
        <v>24</v>
      </c>
      <c r="R1467" t="s">
        <v>23818</v>
      </c>
      <c r="S1467" t="s">
        <v>25</v>
      </c>
      <c r="T1467" t="s">
        <v>26</v>
      </c>
    </row>
    <row r="1468" spans="1:20" x14ac:dyDescent="0.3">
      <c r="A1468" t="s">
        <v>26659</v>
      </c>
      <c r="B1468" t="s">
        <v>19</v>
      </c>
      <c r="C1468" t="s">
        <v>12450</v>
      </c>
      <c r="D1468" t="s">
        <v>27</v>
      </c>
      <c r="E1468" t="s">
        <v>21</v>
      </c>
      <c r="F1468" t="s">
        <v>22</v>
      </c>
      <c r="G1468" s="2">
        <v>46029</v>
      </c>
      <c r="H1468" s="2">
        <v>142296383826</v>
      </c>
      <c r="I1468">
        <v>46029</v>
      </c>
      <c r="J1468">
        <v>49.26</v>
      </c>
      <c r="K1468">
        <v>0.94</v>
      </c>
      <c r="L1468">
        <v>48.32</v>
      </c>
      <c r="M1468" t="s">
        <v>25726</v>
      </c>
      <c r="N1468" t="s">
        <v>23</v>
      </c>
      <c r="O1468">
        <v>49.26</v>
      </c>
      <c r="P1468" t="s">
        <v>24</v>
      </c>
      <c r="Q1468" t="s">
        <v>24</v>
      </c>
      <c r="R1468" t="s">
        <v>23818</v>
      </c>
      <c r="S1468" t="s">
        <v>25</v>
      </c>
      <c r="T1468" t="s">
        <v>26</v>
      </c>
    </row>
    <row r="1469" spans="1:20" x14ac:dyDescent="0.3">
      <c r="A1469" t="s">
        <v>26660</v>
      </c>
      <c r="B1469" t="s">
        <v>19</v>
      </c>
      <c r="C1469" t="s">
        <v>14912</v>
      </c>
      <c r="D1469" t="s">
        <v>20</v>
      </c>
      <c r="E1469" t="s">
        <v>21</v>
      </c>
      <c r="F1469" t="s">
        <v>22</v>
      </c>
      <c r="G1469" s="2">
        <v>46029</v>
      </c>
      <c r="H1469" s="2">
        <v>142296383826</v>
      </c>
      <c r="I1469">
        <v>46029</v>
      </c>
      <c r="J1469">
        <v>37.9</v>
      </c>
      <c r="K1469">
        <v>0.79</v>
      </c>
      <c r="L1469">
        <v>37.11</v>
      </c>
      <c r="M1469" t="s">
        <v>26661</v>
      </c>
      <c r="N1469" t="s">
        <v>23</v>
      </c>
      <c r="O1469">
        <v>37.9</v>
      </c>
      <c r="P1469" t="s">
        <v>24</v>
      </c>
      <c r="Q1469" t="s">
        <v>24</v>
      </c>
      <c r="R1469" t="s">
        <v>23818</v>
      </c>
      <c r="S1469" t="s">
        <v>25</v>
      </c>
      <c r="T1469" t="s">
        <v>26</v>
      </c>
    </row>
    <row r="1470" spans="1:20" x14ac:dyDescent="0.3">
      <c r="A1470" t="s">
        <v>26662</v>
      </c>
      <c r="B1470" t="s">
        <v>19</v>
      </c>
      <c r="C1470" t="s">
        <v>9393</v>
      </c>
      <c r="D1470" t="s">
        <v>27</v>
      </c>
      <c r="E1470" t="s">
        <v>21</v>
      </c>
      <c r="F1470" t="s">
        <v>22</v>
      </c>
      <c r="G1470" s="2">
        <v>46029</v>
      </c>
      <c r="H1470" s="2">
        <v>142296383826</v>
      </c>
      <c r="I1470">
        <v>46029</v>
      </c>
      <c r="J1470">
        <v>99.95</v>
      </c>
      <c r="K1470">
        <v>1.6</v>
      </c>
      <c r="L1470">
        <v>98.35</v>
      </c>
      <c r="M1470" t="s">
        <v>26663</v>
      </c>
      <c r="N1470" t="s">
        <v>23</v>
      </c>
      <c r="O1470">
        <v>99.95</v>
      </c>
      <c r="P1470" t="s">
        <v>24</v>
      </c>
      <c r="Q1470" t="s">
        <v>24</v>
      </c>
      <c r="R1470" t="s">
        <v>23818</v>
      </c>
      <c r="S1470" t="s">
        <v>25</v>
      </c>
      <c r="T1470" t="s">
        <v>26</v>
      </c>
    </row>
    <row r="1471" spans="1:20" x14ac:dyDescent="0.3">
      <c r="A1471" t="s">
        <v>26664</v>
      </c>
      <c r="B1471" t="s">
        <v>19</v>
      </c>
      <c r="C1471" t="s">
        <v>15477</v>
      </c>
      <c r="D1471" t="s">
        <v>20</v>
      </c>
      <c r="E1471" t="s">
        <v>21</v>
      </c>
      <c r="F1471" t="s">
        <v>22</v>
      </c>
      <c r="G1471" s="2">
        <v>46029</v>
      </c>
      <c r="H1471" s="2">
        <v>142296383826</v>
      </c>
      <c r="I1471">
        <v>46029</v>
      </c>
      <c r="J1471">
        <v>44.9</v>
      </c>
      <c r="K1471">
        <v>0.88</v>
      </c>
      <c r="L1471">
        <v>44.02</v>
      </c>
      <c r="M1471" t="s">
        <v>26665</v>
      </c>
      <c r="N1471" t="s">
        <v>23</v>
      </c>
      <c r="O1471">
        <v>44.9</v>
      </c>
      <c r="P1471" t="s">
        <v>24</v>
      </c>
      <c r="Q1471" t="s">
        <v>24</v>
      </c>
      <c r="R1471" t="s">
        <v>23818</v>
      </c>
      <c r="S1471" t="s">
        <v>25</v>
      </c>
      <c r="T1471" t="s">
        <v>26</v>
      </c>
    </row>
    <row r="1472" spans="1:20" x14ac:dyDescent="0.3">
      <c r="A1472" t="s">
        <v>26666</v>
      </c>
      <c r="B1472" t="s">
        <v>19</v>
      </c>
      <c r="C1472" t="s">
        <v>9177</v>
      </c>
      <c r="D1472" t="s">
        <v>27</v>
      </c>
      <c r="E1472" t="s">
        <v>21</v>
      </c>
      <c r="F1472" t="s">
        <v>22</v>
      </c>
      <c r="G1472" s="2">
        <v>46029</v>
      </c>
      <c r="H1472" s="2">
        <v>142296383826</v>
      </c>
      <c r="I1472">
        <v>46029</v>
      </c>
      <c r="J1472">
        <v>29.9</v>
      </c>
      <c r="K1472">
        <v>0.69</v>
      </c>
      <c r="L1472">
        <v>29.21</v>
      </c>
      <c r="M1472" t="s">
        <v>26667</v>
      </c>
      <c r="N1472" t="s">
        <v>23</v>
      </c>
      <c r="O1472">
        <v>29.9</v>
      </c>
      <c r="P1472" t="s">
        <v>24</v>
      </c>
      <c r="Q1472" t="s">
        <v>24</v>
      </c>
      <c r="R1472" t="s">
        <v>23818</v>
      </c>
      <c r="S1472" t="s">
        <v>25</v>
      </c>
      <c r="T1472" t="s">
        <v>26</v>
      </c>
    </row>
    <row r="1473" spans="1:20" x14ac:dyDescent="0.3">
      <c r="A1473" t="s">
        <v>26668</v>
      </c>
      <c r="B1473" t="s">
        <v>19</v>
      </c>
      <c r="C1473" t="s">
        <v>19067</v>
      </c>
      <c r="D1473" t="s">
        <v>29</v>
      </c>
      <c r="E1473" t="s">
        <v>21</v>
      </c>
      <c r="F1473" t="s">
        <v>22</v>
      </c>
      <c r="G1473" s="2">
        <v>46029</v>
      </c>
      <c r="H1473" s="2">
        <v>142296383826</v>
      </c>
      <c r="I1473">
        <v>46029</v>
      </c>
      <c r="J1473">
        <v>178.75</v>
      </c>
      <c r="K1473">
        <v>9.27</v>
      </c>
      <c r="L1473">
        <v>169.48</v>
      </c>
      <c r="M1473" t="s">
        <v>26669</v>
      </c>
      <c r="N1473" t="s">
        <v>30</v>
      </c>
      <c r="O1473">
        <v>178.75</v>
      </c>
      <c r="P1473" t="s">
        <v>24</v>
      </c>
      <c r="Q1473" t="s">
        <v>24</v>
      </c>
      <c r="R1473" t="s">
        <v>23818</v>
      </c>
      <c r="S1473" t="s">
        <v>25</v>
      </c>
      <c r="T1473" t="s">
        <v>26</v>
      </c>
    </row>
    <row r="1474" spans="1:20" x14ac:dyDescent="0.3">
      <c r="A1474" t="s">
        <v>26670</v>
      </c>
      <c r="B1474" t="s">
        <v>19</v>
      </c>
      <c r="C1474" t="s">
        <v>22537</v>
      </c>
      <c r="D1474" t="s">
        <v>27</v>
      </c>
      <c r="E1474" t="s">
        <v>21</v>
      </c>
      <c r="F1474" t="s">
        <v>22</v>
      </c>
      <c r="G1474" s="2">
        <v>46029</v>
      </c>
      <c r="H1474" s="2">
        <v>142296383826</v>
      </c>
      <c r="I1474">
        <v>46029</v>
      </c>
      <c r="J1474">
        <v>24.9</v>
      </c>
      <c r="K1474">
        <v>0.62</v>
      </c>
      <c r="L1474">
        <v>24.28</v>
      </c>
      <c r="M1474" t="s">
        <v>26671</v>
      </c>
      <c r="N1474" t="s">
        <v>23</v>
      </c>
      <c r="O1474">
        <v>24.9</v>
      </c>
      <c r="P1474" t="s">
        <v>24</v>
      </c>
      <c r="Q1474" t="s">
        <v>24</v>
      </c>
      <c r="R1474" t="s">
        <v>23818</v>
      </c>
      <c r="S1474" t="s">
        <v>25</v>
      </c>
      <c r="T1474" t="s">
        <v>26</v>
      </c>
    </row>
    <row r="1475" spans="1:20" x14ac:dyDescent="0.3">
      <c r="A1475" t="s">
        <v>26672</v>
      </c>
      <c r="B1475" t="s">
        <v>28</v>
      </c>
      <c r="C1475" t="s">
        <v>459</v>
      </c>
      <c r="D1475" t="s">
        <v>29</v>
      </c>
      <c r="E1475" t="s">
        <v>21</v>
      </c>
      <c r="F1475" t="s">
        <v>22</v>
      </c>
      <c r="G1475" s="2">
        <v>46028</v>
      </c>
      <c r="H1475" s="2">
        <v>142240285010</v>
      </c>
      <c r="I1475">
        <v>46024</v>
      </c>
      <c r="J1475">
        <v>-84.95</v>
      </c>
      <c r="K1475">
        <v>0</v>
      </c>
      <c r="L1475">
        <v>-84.95</v>
      </c>
      <c r="M1475" t="s">
        <v>460</v>
      </c>
      <c r="N1475" t="s">
        <v>30</v>
      </c>
      <c r="O1475">
        <v>84.95</v>
      </c>
      <c r="P1475" t="s">
        <v>24</v>
      </c>
      <c r="Q1475" t="s">
        <v>24</v>
      </c>
      <c r="R1475" t="s">
        <v>23818</v>
      </c>
      <c r="S1475" t="s">
        <v>25</v>
      </c>
      <c r="T1475" t="s">
        <v>26</v>
      </c>
    </row>
    <row r="1476" spans="1:20" x14ac:dyDescent="0.3">
      <c r="A1476" t="s">
        <v>26673</v>
      </c>
      <c r="B1476" t="s">
        <v>19</v>
      </c>
      <c r="C1476" t="s">
        <v>22707</v>
      </c>
      <c r="D1476" t="s">
        <v>20</v>
      </c>
      <c r="E1476" t="s">
        <v>21</v>
      </c>
      <c r="F1476" t="s">
        <v>22</v>
      </c>
      <c r="G1476" s="2">
        <v>46029</v>
      </c>
      <c r="H1476" s="2">
        <v>142296383826</v>
      </c>
      <c r="I1476">
        <v>46029</v>
      </c>
      <c r="J1476">
        <v>22.91</v>
      </c>
      <c r="K1476">
        <v>0.6</v>
      </c>
      <c r="L1476">
        <v>22.31</v>
      </c>
      <c r="M1476" t="s">
        <v>26674</v>
      </c>
      <c r="N1476" t="s">
        <v>23</v>
      </c>
      <c r="O1476">
        <v>22.91</v>
      </c>
      <c r="P1476" t="s">
        <v>24</v>
      </c>
      <c r="Q1476" t="s">
        <v>24</v>
      </c>
      <c r="R1476" t="s">
        <v>23818</v>
      </c>
      <c r="S1476" t="s">
        <v>25</v>
      </c>
      <c r="T1476" t="s">
        <v>26</v>
      </c>
    </row>
    <row r="1477" spans="1:20" x14ac:dyDescent="0.3">
      <c r="A1477" t="s">
        <v>26675</v>
      </c>
      <c r="B1477" t="s">
        <v>19</v>
      </c>
      <c r="C1477" t="s">
        <v>9851</v>
      </c>
      <c r="D1477" t="s">
        <v>20</v>
      </c>
      <c r="E1477" t="s">
        <v>21</v>
      </c>
      <c r="F1477" t="s">
        <v>22</v>
      </c>
      <c r="G1477" s="2">
        <v>46029</v>
      </c>
      <c r="H1477" s="2">
        <v>142296383826</v>
      </c>
      <c r="I1477">
        <v>46029</v>
      </c>
      <c r="J1477">
        <v>49.9</v>
      </c>
      <c r="K1477">
        <v>0.95</v>
      </c>
      <c r="L1477">
        <v>48.95</v>
      </c>
      <c r="M1477" t="s">
        <v>26676</v>
      </c>
      <c r="N1477" t="s">
        <v>23</v>
      </c>
      <c r="O1477">
        <v>49.9</v>
      </c>
      <c r="P1477" t="s">
        <v>24</v>
      </c>
      <c r="Q1477" t="s">
        <v>24</v>
      </c>
      <c r="R1477" t="s">
        <v>23818</v>
      </c>
      <c r="S1477" t="s">
        <v>25</v>
      </c>
      <c r="T1477" t="s">
        <v>26</v>
      </c>
    </row>
    <row r="1478" spans="1:20" x14ac:dyDescent="0.3">
      <c r="A1478" t="s">
        <v>26677</v>
      </c>
      <c r="B1478" t="s">
        <v>19</v>
      </c>
      <c r="C1478" t="s">
        <v>8529</v>
      </c>
      <c r="D1478" t="s">
        <v>27</v>
      </c>
      <c r="E1478" t="s">
        <v>21</v>
      </c>
      <c r="F1478" t="s">
        <v>22</v>
      </c>
      <c r="G1478" s="2">
        <v>46029</v>
      </c>
      <c r="H1478" s="2">
        <v>142296383826</v>
      </c>
      <c r="I1478">
        <v>46029</v>
      </c>
      <c r="J1478">
        <v>67.95</v>
      </c>
      <c r="K1478">
        <v>1.18</v>
      </c>
      <c r="L1478">
        <v>66.77</v>
      </c>
      <c r="M1478" t="s">
        <v>26678</v>
      </c>
      <c r="N1478" t="s">
        <v>23</v>
      </c>
      <c r="O1478">
        <v>67.95</v>
      </c>
      <c r="P1478" t="s">
        <v>24</v>
      </c>
      <c r="Q1478" t="s">
        <v>24</v>
      </c>
      <c r="R1478" t="s">
        <v>23818</v>
      </c>
      <c r="S1478" t="s">
        <v>25</v>
      </c>
      <c r="T1478" t="s">
        <v>26</v>
      </c>
    </row>
    <row r="1479" spans="1:20" x14ac:dyDescent="0.3">
      <c r="A1479" t="s">
        <v>26679</v>
      </c>
      <c r="B1479" t="s">
        <v>19</v>
      </c>
      <c r="C1479" t="s">
        <v>22801</v>
      </c>
      <c r="D1479" t="s">
        <v>29</v>
      </c>
      <c r="E1479" t="s">
        <v>21</v>
      </c>
      <c r="F1479" t="s">
        <v>22</v>
      </c>
      <c r="G1479" s="2">
        <v>46029</v>
      </c>
      <c r="H1479" s="2">
        <v>142296383826</v>
      </c>
      <c r="I1479">
        <v>46029</v>
      </c>
      <c r="J1479">
        <v>49.9</v>
      </c>
      <c r="K1479">
        <v>2.84</v>
      </c>
      <c r="L1479">
        <v>47.06</v>
      </c>
      <c r="M1479" t="s">
        <v>26680</v>
      </c>
      <c r="N1479" t="s">
        <v>30</v>
      </c>
      <c r="O1479">
        <v>49.9</v>
      </c>
      <c r="P1479" t="s">
        <v>24</v>
      </c>
      <c r="Q1479" t="s">
        <v>24</v>
      </c>
      <c r="R1479" t="s">
        <v>23818</v>
      </c>
      <c r="S1479" t="s">
        <v>25</v>
      </c>
      <c r="T1479" t="s">
        <v>26</v>
      </c>
    </row>
    <row r="1480" spans="1:20" x14ac:dyDescent="0.3">
      <c r="A1480" t="s">
        <v>26681</v>
      </c>
      <c r="B1480" t="s">
        <v>19</v>
      </c>
      <c r="C1480" t="s">
        <v>11354</v>
      </c>
      <c r="D1480" t="s">
        <v>20</v>
      </c>
      <c r="E1480" t="s">
        <v>21</v>
      </c>
      <c r="F1480" t="s">
        <v>22</v>
      </c>
      <c r="G1480" s="2">
        <v>46029</v>
      </c>
      <c r="H1480" s="2">
        <v>142296383826</v>
      </c>
      <c r="I1480">
        <v>46029</v>
      </c>
      <c r="J1480">
        <v>142.80000000000001</v>
      </c>
      <c r="K1480">
        <v>2.16</v>
      </c>
      <c r="L1480">
        <v>140.63999999999999</v>
      </c>
      <c r="M1480" t="s">
        <v>26682</v>
      </c>
      <c r="N1480" t="s">
        <v>23</v>
      </c>
      <c r="O1480">
        <v>142.80000000000001</v>
      </c>
      <c r="P1480" t="s">
        <v>24</v>
      </c>
      <c r="Q1480" t="s">
        <v>24</v>
      </c>
      <c r="R1480" t="s">
        <v>23818</v>
      </c>
      <c r="S1480" t="s">
        <v>25</v>
      </c>
      <c r="T1480" t="s">
        <v>26</v>
      </c>
    </row>
    <row r="1481" spans="1:20" x14ac:dyDescent="0.3">
      <c r="A1481" t="s">
        <v>26681</v>
      </c>
      <c r="B1481" t="s">
        <v>19</v>
      </c>
      <c r="C1481" t="s">
        <v>23726</v>
      </c>
      <c r="D1481" t="s">
        <v>20</v>
      </c>
      <c r="E1481" t="s">
        <v>21</v>
      </c>
      <c r="F1481" t="s">
        <v>22</v>
      </c>
      <c r="G1481" s="2">
        <v>46029</v>
      </c>
      <c r="H1481" s="2">
        <v>142296383826</v>
      </c>
      <c r="I1481">
        <v>46029</v>
      </c>
      <c r="J1481">
        <v>37.9</v>
      </c>
      <c r="K1481">
        <v>0.79</v>
      </c>
      <c r="L1481">
        <v>37.11</v>
      </c>
      <c r="M1481" t="s">
        <v>26683</v>
      </c>
      <c r="N1481" t="s">
        <v>23</v>
      </c>
      <c r="O1481">
        <v>37.9</v>
      </c>
      <c r="P1481" t="s">
        <v>24</v>
      </c>
      <c r="Q1481" t="s">
        <v>24</v>
      </c>
      <c r="R1481" t="s">
        <v>23818</v>
      </c>
      <c r="S1481" t="s">
        <v>25</v>
      </c>
      <c r="T1481" t="s">
        <v>26</v>
      </c>
    </row>
    <row r="1482" spans="1:20" x14ac:dyDescent="0.3">
      <c r="A1482" t="s">
        <v>26684</v>
      </c>
      <c r="B1482" t="s">
        <v>19</v>
      </c>
      <c r="C1482" t="s">
        <v>22411</v>
      </c>
      <c r="D1482" t="s">
        <v>27</v>
      </c>
      <c r="E1482" t="s">
        <v>21</v>
      </c>
      <c r="F1482" t="s">
        <v>22</v>
      </c>
      <c r="G1482" s="2">
        <v>46029</v>
      </c>
      <c r="H1482" s="2">
        <v>142296383826</v>
      </c>
      <c r="I1482">
        <v>46029</v>
      </c>
      <c r="J1482">
        <v>37.9</v>
      </c>
      <c r="K1482">
        <v>0.79</v>
      </c>
      <c r="L1482">
        <v>37.11</v>
      </c>
      <c r="M1482" t="s">
        <v>26685</v>
      </c>
      <c r="N1482" t="s">
        <v>23</v>
      </c>
      <c r="O1482">
        <v>37.9</v>
      </c>
      <c r="P1482" t="s">
        <v>24</v>
      </c>
      <c r="Q1482" t="s">
        <v>24</v>
      </c>
      <c r="R1482" t="s">
        <v>23818</v>
      </c>
      <c r="S1482" t="s">
        <v>25</v>
      </c>
      <c r="T1482" t="s">
        <v>26</v>
      </c>
    </row>
    <row r="1483" spans="1:20" x14ac:dyDescent="0.3">
      <c r="A1483" t="s">
        <v>26686</v>
      </c>
      <c r="B1483" t="s">
        <v>19</v>
      </c>
      <c r="C1483" t="s">
        <v>9255</v>
      </c>
      <c r="D1483" t="s">
        <v>27</v>
      </c>
      <c r="E1483" t="s">
        <v>21</v>
      </c>
      <c r="F1483" t="s">
        <v>22</v>
      </c>
      <c r="G1483" s="2">
        <v>46029</v>
      </c>
      <c r="H1483" s="2">
        <v>142296383826</v>
      </c>
      <c r="I1483">
        <v>46029</v>
      </c>
      <c r="J1483">
        <v>249.35</v>
      </c>
      <c r="K1483">
        <v>3.54</v>
      </c>
      <c r="L1483">
        <v>245.81</v>
      </c>
      <c r="M1483" t="s">
        <v>26687</v>
      </c>
      <c r="N1483" t="s">
        <v>23</v>
      </c>
      <c r="O1483">
        <v>249.35</v>
      </c>
      <c r="P1483" t="s">
        <v>24</v>
      </c>
      <c r="Q1483" t="s">
        <v>24</v>
      </c>
      <c r="R1483" t="s">
        <v>23818</v>
      </c>
      <c r="S1483" t="s">
        <v>25</v>
      </c>
      <c r="T1483" t="s">
        <v>26</v>
      </c>
    </row>
    <row r="1484" spans="1:20" x14ac:dyDescent="0.3">
      <c r="A1484" t="s">
        <v>26688</v>
      </c>
      <c r="B1484" t="s">
        <v>19</v>
      </c>
      <c r="C1484" t="s">
        <v>14095</v>
      </c>
      <c r="D1484" t="s">
        <v>20</v>
      </c>
      <c r="E1484" t="s">
        <v>21</v>
      </c>
      <c r="F1484" t="s">
        <v>22</v>
      </c>
      <c r="G1484" s="2">
        <v>46029</v>
      </c>
      <c r="H1484" s="2">
        <v>142296383826</v>
      </c>
      <c r="I1484">
        <v>46029</v>
      </c>
      <c r="J1484">
        <v>37.9</v>
      </c>
      <c r="K1484">
        <v>0.79</v>
      </c>
      <c r="L1484">
        <v>37.11</v>
      </c>
      <c r="M1484" t="s">
        <v>26689</v>
      </c>
      <c r="N1484" t="s">
        <v>23</v>
      </c>
      <c r="O1484">
        <v>37.9</v>
      </c>
      <c r="P1484" t="s">
        <v>24</v>
      </c>
      <c r="Q1484" t="s">
        <v>24</v>
      </c>
      <c r="R1484" t="s">
        <v>23818</v>
      </c>
      <c r="S1484" t="s">
        <v>25</v>
      </c>
      <c r="T1484" t="s">
        <v>26</v>
      </c>
    </row>
    <row r="1485" spans="1:20" x14ac:dyDescent="0.3">
      <c r="A1485" t="s">
        <v>26690</v>
      </c>
      <c r="B1485" t="s">
        <v>19</v>
      </c>
      <c r="C1485" t="s">
        <v>11179</v>
      </c>
      <c r="D1485" t="s">
        <v>27</v>
      </c>
      <c r="E1485" t="s">
        <v>21</v>
      </c>
      <c r="F1485" t="s">
        <v>22</v>
      </c>
      <c r="G1485" s="2">
        <v>46029</v>
      </c>
      <c r="H1485" s="2">
        <v>142296383826</v>
      </c>
      <c r="I1485">
        <v>46029</v>
      </c>
      <c r="J1485">
        <v>37.9</v>
      </c>
      <c r="K1485">
        <v>0.79</v>
      </c>
      <c r="L1485">
        <v>37.11</v>
      </c>
      <c r="M1485" t="s">
        <v>26691</v>
      </c>
      <c r="N1485" t="s">
        <v>23</v>
      </c>
      <c r="O1485">
        <v>37.9</v>
      </c>
      <c r="P1485" t="s">
        <v>24</v>
      </c>
      <c r="Q1485" t="s">
        <v>24</v>
      </c>
      <c r="R1485" t="s">
        <v>23818</v>
      </c>
      <c r="S1485" t="s">
        <v>25</v>
      </c>
      <c r="T1485" t="s">
        <v>26</v>
      </c>
    </row>
    <row r="1486" spans="1:20" x14ac:dyDescent="0.3">
      <c r="A1486" t="s">
        <v>26692</v>
      </c>
      <c r="B1486" t="s">
        <v>19</v>
      </c>
      <c r="C1486" t="s">
        <v>11800</v>
      </c>
      <c r="D1486" t="s">
        <v>20</v>
      </c>
      <c r="E1486" t="s">
        <v>21</v>
      </c>
      <c r="F1486" t="s">
        <v>22</v>
      </c>
      <c r="G1486" s="2">
        <v>46029</v>
      </c>
      <c r="H1486" s="2">
        <v>142296383826</v>
      </c>
      <c r="I1486">
        <v>46029</v>
      </c>
      <c r="J1486">
        <v>37.9</v>
      </c>
      <c r="K1486">
        <v>0.79</v>
      </c>
      <c r="L1486">
        <v>37.11</v>
      </c>
      <c r="M1486" t="s">
        <v>26693</v>
      </c>
      <c r="N1486" t="s">
        <v>23</v>
      </c>
      <c r="O1486">
        <v>37.9</v>
      </c>
      <c r="P1486" t="s">
        <v>24</v>
      </c>
      <c r="Q1486" t="s">
        <v>24</v>
      </c>
      <c r="R1486" t="s">
        <v>23818</v>
      </c>
      <c r="S1486" t="s">
        <v>25</v>
      </c>
      <c r="T1486" t="s">
        <v>26</v>
      </c>
    </row>
    <row r="1487" spans="1:20" x14ac:dyDescent="0.3">
      <c r="A1487" t="s">
        <v>26694</v>
      </c>
      <c r="B1487" t="s">
        <v>19</v>
      </c>
      <c r="C1487" t="s">
        <v>21446</v>
      </c>
      <c r="D1487" t="s">
        <v>27</v>
      </c>
      <c r="E1487" t="s">
        <v>21</v>
      </c>
      <c r="F1487" t="s">
        <v>22</v>
      </c>
      <c r="G1487" s="2">
        <v>46029</v>
      </c>
      <c r="H1487" s="2">
        <v>142296383826</v>
      </c>
      <c r="I1487">
        <v>46029</v>
      </c>
      <c r="J1487">
        <v>114.95</v>
      </c>
      <c r="K1487">
        <v>1.79</v>
      </c>
      <c r="L1487">
        <v>113.16</v>
      </c>
      <c r="M1487" t="s">
        <v>26695</v>
      </c>
      <c r="N1487" t="s">
        <v>23</v>
      </c>
      <c r="O1487">
        <v>114.95</v>
      </c>
      <c r="P1487" t="s">
        <v>24</v>
      </c>
      <c r="Q1487" t="s">
        <v>24</v>
      </c>
      <c r="R1487" t="s">
        <v>23818</v>
      </c>
      <c r="S1487" t="s">
        <v>25</v>
      </c>
      <c r="T1487" t="s">
        <v>26</v>
      </c>
    </row>
    <row r="1488" spans="1:20" x14ac:dyDescent="0.3">
      <c r="A1488" t="s">
        <v>26696</v>
      </c>
      <c r="B1488" t="s">
        <v>19</v>
      </c>
      <c r="C1488" t="s">
        <v>15320</v>
      </c>
      <c r="D1488" t="s">
        <v>20</v>
      </c>
      <c r="E1488" t="s">
        <v>21</v>
      </c>
      <c r="F1488" t="s">
        <v>22</v>
      </c>
      <c r="G1488" s="2">
        <v>46029</v>
      </c>
      <c r="H1488" s="2">
        <v>142296383826</v>
      </c>
      <c r="I1488">
        <v>46029</v>
      </c>
      <c r="J1488">
        <v>287.91000000000003</v>
      </c>
      <c r="K1488">
        <v>4.04</v>
      </c>
      <c r="L1488">
        <v>283.87</v>
      </c>
      <c r="M1488" t="s">
        <v>26697</v>
      </c>
      <c r="N1488" t="s">
        <v>23</v>
      </c>
      <c r="O1488">
        <v>287.91000000000003</v>
      </c>
      <c r="P1488" t="s">
        <v>24</v>
      </c>
      <c r="Q1488" t="s">
        <v>24</v>
      </c>
      <c r="R1488" t="s">
        <v>23818</v>
      </c>
      <c r="S1488" t="s">
        <v>25</v>
      </c>
      <c r="T1488" t="s">
        <v>26</v>
      </c>
    </row>
    <row r="1489" spans="1:20" x14ac:dyDescent="0.3">
      <c r="A1489" t="s">
        <v>26698</v>
      </c>
      <c r="B1489" t="s">
        <v>28</v>
      </c>
      <c r="C1489" t="s">
        <v>469</v>
      </c>
      <c r="D1489" t="s">
        <v>27</v>
      </c>
      <c r="E1489" t="s">
        <v>21</v>
      </c>
      <c r="F1489" t="s">
        <v>22</v>
      </c>
      <c r="G1489" s="2">
        <v>46028</v>
      </c>
      <c r="H1489" s="2">
        <v>142240285010</v>
      </c>
      <c r="I1489">
        <v>46024</v>
      </c>
      <c r="J1489">
        <v>-66.849999999999994</v>
      </c>
      <c r="K1489">
        <v>0</v>
      </c>
      <c r="L1489">
        <v>-66.849999999999994</v>
      </c>
      <c r="M1489" t="s">
        <v>470</v>
      </c>
      <c r="N1489" t="s">
        <v>23</v>
      </c>
      <c r="O1489">
        <v>66.849999999999994</v>
      </c>
      <c r="P1489" t="s">
        <v>24</v>
      </c>
      <c r="Q1489" t="s">
        <v>24</v>
      </c>
      <c r="R1489" t="s">
        <v>23818</v>
      </c>
      <c r="S1489" t="s">
        <v>25</v>
      </c>
      <c r="T1489" t="s">
        <v>26</v>
      </c>
    </row>
    <row r="1490" spans="1:20" x14ac:dyDescent="0.3">
      <c r="A1490" t="s">
        <v>26699</v>
      </c>
      <c r="B1490" t="s">
        <v>19</v>
      </c>
      <c r="C1490" t="s">
        <v>12594</v>
      </c>
      <c r="D1490" t="s">
        <v>27</v>
      </c>
      <c r="E1490" t="s">
        <v>21</v>
      </c>
      <c r="F1490" t="s">
        <v>22</v>
      </c>
      <c r="G1490" s="2">
        <v>46029</v>
      </c>
      <c r="H1490" s="2">
        <v>142296383826</v>
      </c>
      <c r="I1490">
        <v>46029</v>
      </c>
      <c r="J1490">
        <v>58.85</v>
      </c>
      <c r="K1490">
        <v>1.07</v>
      </c>
      <c r="L1490">
        <v>57.78</v>
      </c>
      <c r="M1490" t="s">
        <v>26700</v>
      </c>
      <c r="N1490" t="s">
        <v>23</v>
      </c>
      <c r="O1490">
        <v>58.85</v>
      </c>
      <c r="P1490" t="s">
        <v>24</v>
      </c>
      <c r="Q1490" t="s">
        <v>24</v>
      </c>
      <c r="R1490" t="s">
        <v>23818</v>
      </c>
      <c r="S1490" t="s">
        <v>25</v>
      </c>
      <c r="T1490" t="s">
        <v>26</v>
      </c>
    </row>
    <row r="1491" spans="1:20" x14ac:dyDescent="0.3">
      <c r="A1491" t="s">
        <v>26701</v>
      </c>
      <c r="B1491" t="s">
        <v>19</v>
      </c>
      <c r="C1491" t="s">
        <v>19956</v>
      </c>
      <c r="D1491" t="s">
        <v>27</v>
      </c>
      <c r="E1491" t="s">
        <v>21</v>
      </c>
      <c r="F1491" t="s">
        <v>22</v>
      </c>
      <c r="G1491" s="2">
        <v>46029</v>
      </c>
      <c r="H1491" s="2">
        <v>142296383826</v>
      </c>
      <c r="I1491">
        <v>46029</v>
      </c>
      <c r="J1491">
        <v>88.97</v>
      </c>
      <c r="K1491">
        <v>1.46</v>
      </c>
      <c r="L1491">
        <v>87.51</v>
      </c>
      <c r="M1491" t="s">
        <v>26702</v>
      </c>
      <c r="N1491" t="s">
        <v>23</v>
      </c>
      <c r="O1491">
        <v>88.97</v>
      </c>
      <c r="P1491" t="s">
        <v>24</v>
      </c>
      <c r="Q1491" t="s">
        <v>24</v>
      </c>
      <c r="R1491" t="s">
        <v>23818</v>
      </c>
      <c r="S1491" t="s">
        <v>25</v>
      </c>
      <c r="T1491" t="s">
        <v>26</v>
      </c>
    </row>
    <row r="1492" spans="1:20" x14ac:dyDescent="0.3">
      <c r="A1492" t="s">
        <v>26703</v>
      </c>
      <c r="B1492" t="s">
        <v>19</v>
      </c>
      <c r="C1492" t="s">
        <v>18680</v>
      </c>
      <c r="D1492" t="s">
        <v>27</v>
      </c>
      <c r="E1492" t="s">
        <v>21</v>
      </c>
      <c r="F1492" t="s">
        <v>22</v>
      </c>
      <c r="G1492" s="2">
        <v>46029</v>
      </c>
      <c r="H1492" s="2">
        <v>142296383826</v>
      </c>
      <c r="I1492">
        <v>46029</v>
      </c>
      <c r="J1492">
        <v>63.9</v>
      </c>
      <c r="K1492">
        <v>1.1299999999999999</v>
      </c>
      <c r="L1492">
        <v>62.77</v>
      </c>
      <c r="M1492" t="s">
        <v>26704</v>
      </c>
      <c r="N1492" t="s">
        <v>23</v>
      </c>
      <c r="O1492">
        <v>63.9</v>
      </c>
      <c r="P1492" t="s">
        <v>24</v>
      </c>
      <c r="Q1492" t="s">
        <v>24</v>
      </c>
      <c r="R1492" t="s">
        <v>23818</v>
      </c>
      <c r="S1492" t="s">
        <v>25</v>
      </c>
      <c r="T1492" t="s">
        <v>26</v>
      </c>
    </row>
    <row r="1493" spans="1:20" x14ac:dyDescent="0.3">
      <c r="A1493" t="s">
        <v>26705</v>
      </c>
      <c r="B1493" t="s">
        <v>28</v>
      </c>
      <c r="C1493" t="s">
        <v>423</v>
      </c>
      <c r="D1493" t="s">
        <v>20</v>
      </c>
      <c r="E1493" t="s">
        <v>21</v>
      </c>
      <c r="F1493" t="s">
        <v>22</v>
      </c>
      <c r="G1493" s="2">
        <v>46028</v>
      </c>
      <c r="H1493" s="2">
        <v>142240285010</v>
      </c>
      <c r="I1493">
        <v>46024</v>
      </c>
      <c r="J1493">
        <v>-77.180000000000007</v>
      </c>
      <c r="K1493">
        <v>0</v>
      </c>
      <c r="L1493">
        <v>-77.180000000000007</v>
      </c>
      <c r="M1493" t="s">
        <v>424</v>
      </c>
      <c r="N1493" t="s">
        <v>23</v>
      </c>
      <c r="O1493">
        <v>77.180000000000007</v>
      </c>
      <c r="P1493" t="s">
        <v>24</v>
      </c>
      <c r="Q1493" t="s">
        <v>24</v>
      </c>
      <c r="R1493" t="s">
        <v>23818</v>
      </c>
      <c r="S1493" t="s">
        <v>25</v>
      </c>
      <c r="T1493" t="s">
        <v>26</v>
      </c>
    </row>
    <row r="1494" spans="1:20" x14ac:dyDescent="0.3">
      <c r="A1494" t="s">
        <v>26706</v>
      </c>
      <c r="B1494" t="s">
        <v>19</v>
      </c>
      <c r="C1494" t="s">
        <v>23761</v>
      </c>
      <c r="D1494" t="s">
        <v>20</v>
      </c>
      <c r="E1494" t="s">
        <v>21</v>
      </c>
      <c r="F1494" t="s">
        <v>22</v>
      </c>
      <c r="G1494" s="2">
        <v>46029</v>
      </c>
      <c r="H1494" s="2">
        <v>142296383826</v>
      </c>
      <c r="I1494">
        <v>46029</v>
      </c>
      <c r="J1494">
        <v>79.900000000000006</v>
      </c>
      <c r="K1494">
        <v>1.34</v>
      </c>
      <c r="L1494">
        <v>78.56</v>
      </c>
      <c r="M1494" t="s">
        <v>26707</v>
      </c>
      <c r="N1494" t="s">
        <v>23</v>
      </c>
      <c r="O1494">
        <v>79.900000000000006</v>
      </c>
      <c r="P1494" t="s">
        <v>24</v>
      </c>
      <c r="Q1494" t="s">
        <v>24</v>
      </c>
      <c r="R1494" t="s">
        <v>23818</v>
      </c>
      <c r="S1494" t="s">
        <v>25</v>
      </c>
      <c r="T1494" t="s">
        <v>26</v>
      </c>
    </row>
    <row r="1495" spans="1:20" x14ac:dyDescent="0.3">
      <c r="A1495" t="s">
        <v>26708</v>
      </c>
      <c r="B1495" t="s">
        <v>28</v>
      </c>
      <c r="C1495" t="s">
        <v>13306</v>
      </c>
      <c r="D1495" t="s">
        <v>27</v>
      </c>
      <c r="E1495" t="s">
        <v>21</v>
      </c>
      <c r="F1495" t="s">
        <v>22</v>
      </c>
      <c r="G1495" s="2">
        <v>46028</v>
      </c>
      <c r="H1495" s="2">
        <v>142240285010</v>
      </c>
      <c r="I1495">
        <v>46024</v>
      </c>
      <c r="J1495">
        <v>-99.95</v>
      </c>
      <c r="K1495">
        <v>0</v>
      </c>
      <c r="L1495">
        <v>-99.95</v>
      </c>
      <c r="M1495" t="s">
        <v>26709</v>
      </c>
      <c r="N1495" t="s">
        <v>23</v>
      </c>
      <c r="O1495">
        <v>99.95</v>
      </c>
      <c r="P1495" t="s">
        <v>24</v>
      </c>
      <c r="Q1495" t="s">
        <v>24</v>
      </c>
      <c r="R1495" t="s">
        <v>23818</v>
      </c>
      <c r="S1495" t="s">
        <v>25</v>
      </c>
      <c r="T1495" t="s">
        <v>26</v>
      </c>
    </row>
    <row r="1496" spans="1:20" x14ac:dyDescent="0.3">
      <c r="A1496" t="s">
        <v>26710</v>
      </c>
      <c r="B1496" t="s">
        <v>19</v>
      </c>
      <c r="C1496" t="s">
        <v>22001</v>
      </c>
      <c r="D1496" t="s">
        <v>27</v>
      </c>
      <c r="E1496" t="s">
        <v>21</v>
      </c>
      <c r="F1496" t="s">
        <v>22</v>
      </c>
      <c r="G1496" s="2">
        <v>46029</v>
      </c>
      <c r="H1496" s="2">
        <v>142296383826</v>
      </c>
      <c r="I1496">
        <v>46029</v>
      </c>
      <c r="J1496">
        <v>114.95</v>
      </c>
      <c r="K1496">
        <v>1.79</v>
      </c>
      <c r="L1496">
        <v>113.16</v>
      </c>
      <c r="M1496" t="s">
        <v>26711</v>
      </c>
      <c r="N1496" t="s">
        <v>23</v>
      </c>
      <c r="O1496">
        <v>114.95</v>
      </c>
      <c r="P1496" t="s">
        <v>24</v>
      </c>
      <c r="Q1496" t="s">
        <v>24</v>
      </c>
      <c r="R1496" t="s">
        <v>23818</v>
      </c>
      <c r="S1496" t="s">
        <v>25</v>
      </c>
      <c r="T1496" t="s">
        <v>26</v>
      </c>
    </row>
    <row r="1497" spans="1:20" x14ac:dyDescent="0.3">
      <c r="A1497" t="s">
        <v>26712</v>
      </c>
      <c r="B1497" t="s">
        <v>19</v>
      </c>
      <c r="C1497" t="s">
        <v>16202</v>
      </c>
      <c r="D1497" t="s">
        <v>27</v>
      </c>
      <c r="E1497" t="s">
        <v>21</v>
      </c>
      <c r="F1497" t="s">
        <v>22</v>
      </c>
      <c r="G1497" s="2">
        <v>46029</v>
      </c>
      <c r="H1497" s="2">
        <v>142296383826</v>
      </c>
      <c r="I1497">
        <v>46029</v>
      </c>
      <c r="J1497">
        <v>61.11</v>
      </c>
      <c r="K1497">
        <v>1.0900000000000001</v>
      </c>
      <c r="L1497">
        <v>60.02</v>
      </c>
      <c r="M1497" t="s">
        <v>26713</v>
      </c>
      <c r="N1497" t="s">
        <v>23</v>
      </c>
      <c r="O1497">
        <v>61.11</v>
      </c>
      <c r="P1497" t="s">
        <v>24</v>
      </c>
      <c r="Q1497" t="s">
        <v>24</v>
      </c>
      <c r="R1497" t="s">
        <v>23818</v>
      </c>
      <c r="S1497" t="s">
        <v>25</v>
      </c>
      <c r="T1497" t="s">
        <v>26</v>
      </c>
    </row>
    <row r="1498" spans="1:20" x14ac:dyDescent="0.3">
      <c r="A1498" t="s">
        <v>26714</v>
      </c>
      <c r="B1498" t="s">
        <v>19</v>
      </c>
      <c r="C1498" t="s">
        <v>12383</v>
      </c>
      <c r="D1498" t="s">
        <v>27</v>
      </c>
      <c r="E1498" t="s">
        <v>21</v>
      </c>
      <c r="F1498" t="s">
        <v>22</v>
      </c>
      <c r="G1498" s="2">
        <v>46029</v>
      </c>
      <c r="H1498" s="2">
        <v>142296383826</v>
      </c>
      <c r="I1498">
        <v>46029</v>
      </c>
      <c r="J1498">
        <v>99.95</v>
      </c>
      <c r="K1498">
        <v>1.6</v>
      </c>
      <c r="L1498">
        <v>98.35</v>
      </c>
      <c r="M1498" t="s">
        <v>26715</v>
      </c>
      <c r="N1498" t="s">
        <v>23</v>
      </c>
      <c r="O1498">
        <v>99.95</v>
      </c>
      <c r="P1498" t="s">
        <v>24</v>
      </c>
      <c r="Q1498" t="s">
        <v>24</v>
      </c>
      <c r="R1498" t="s">
        <v>23818</v>
      </c>
      <c r="S1498" t="s">
        <v>25</v>
      </c>
      <c r="T1498" t="s">
        <v>26</v>
      </c>
    </row>
    <row r="1499" spans="1:20" x14ac:dyDescent="0.3">
      <c r="A1499" t="s">
        <v>26716</v>
      </c>
      <c r="B1499" t="s">
        <v>19</v>
      </c>
      <c r="C1499" t="s">
        <v>20989</v>
      </c>
      <c r="D1499" t="s">
        <v>20</v>
      </c>
      <c r="E1499" t="s">
        <v>21</v>
      </c>
      <c r="F1499" t="s">
        <v>22</v>
      </c>
      <c r="G1499" s="2">
        <v>46029</v>
      </c>
      <c r="H1499" s="2">
        <v>142296383826</v>
      </c>
      <c r="I1499">
        <v>46029</v>
      </c>
      <c r="J1499">
        <v>129.51</v>
      </c>
      <c r="K1499">
        <v>1.98</v>
      </c>
      <c r="L1499">
        <v>127.53</v>
      </c>
      <c r="M1499" t="s">
        <v>25522</v>
      </c>
      <c r="N1499" t="s">
        <v>23</v>
      </c>
      <c r="O1499">
        <v>129.51</v>
      </c>
      <c r="P1499" t="s">
        <v>24</v>
      </c>
      <c r="Q1499" t="s">
        <v>24</v>
      </c>
      <c r="R1499" t="s">
        <v>23818</v>
      </c>
      <c r="S1499" t="s">
        <v>25</v>
      </c>
      <c r="T1499" t="s">
        <v>26</v>
      </c>
    </row>
    <row r="1500" spans="1:20" x14ac:dyDescent="0.3">
      <c r="A1500" t="s">
        <v>26717</v>
      </c>
      <c r="B1500" t="s">
        <v>19</v>
      </c>
      <c r="C1500" t="s">
        <v>9477</v>
      </c>
      <c r="D1500" t="s">
        <v>20</v>
      </c>
      <c r="E1500" t="s">
        <v>21</v>
      </c>
      <c r="F1500" t="s">
        <v>22</v>
      </c>
      <c r="G1500" s="2">
        <v>46029</v>
      </c>
      <c r="H1500" s="2">
        <v>142296383826</v>
      </c>
      <c r="I1500">
        <v>46029</v>
      </c>
      <c r="J1500">
        <v>37.9</v>
      </c>
      <c r="K1500">
        <v>0.79</v>
      </c>
      <c r="L1500">
        <v>37.11</v>
      </c>
      <c r="M1500" t="s">
        <v>26718</v>
      </c>
      <c r="N1500" t="s">
        <v>23</v>
      </c>
      <c r="O1500">
        <v>37.9</v>
      </c>
      <c r="P1500" t="s">
        <v>24</v>
      </c>
      <c r="Q1500" t="s">
        <v>24</v>
      </c>
      <c r="R1500" t="s">
        <v>23818</v>
      </c>
      <c r="S1500" t="s">
        <v>25</v>
      </c>
      <c r="T1500" t="s">
        <v>26</v>
      </c>
    </row>
    <row r="1501" spans="1:20" x14ac:dyDescent="0.3">
      <c r="A1501" t="s">
        <v>26719</v>
      </c>
      <c r="B1501" t="s">
        <v>19</v>
      </c>
      <c r="C1501" t="s">
        <v>22145</v>
      </c>
      <c r="D1501" t="s">
        <v>27</v>
      </c>
      <c r="E1501" t="s">
        <v>21</v>
      </c>
      <c r="F1501" t="s">
        <v>22</v>
      </c>
      <c r="G1501" s="2">
        <v>46028</v>
      </c>
      <c r="H1501" s="2">
        <v>142240285010</v>
      </c>
      <c r="I1501">
        <v>46028</v>
      </c>
      <c r="J1501">
        <v>67.95</v>
      </c>
      <c r="K1501">
        <v>1.18</v>
      </c>
      <c r="L1501">
        <v>66.77</v>
      </c>
      <c r="M1501" t="s">
        <v>26720</v>
      </c>
      <c r="N1501" t="s">
        <v>23</v>
      </c>
      <c r="O1501">
        <v>67.95</v>
      </c>
      <c r="P1501" t="s">
        <v>24</v>
      </c>
      <c r="Q1501" t="s">
        <v>24</v>
      </c>
      <c r="R1501" t="s">
        <v>23818</v>
      </c>
      <c r="S1501" t="s">
        <v>25</v>
      </c>
      <c r="T1501" t="s">
        <v>26</v>
      </c>
    </row>
    <row r="1502" spans="1:20" x14ac:dyDescent="0.3">
      <c r="A1502" t="s">
        <v>26721</v>
      </c>
      <c r="B1502" t="s">
        <v>19</v>
      </c>
      <c r="C1502" t="s">
        <v>11856</v>
      </c>
      <c r="D1502" t="s">
        <v>27</v>
      </c>
      <c r="E1502" t="s">
        <v>21</v>
      </c>
      <c r="F1502" t="s">
        <v>22</v>
      </c>
      <c r="G1502" s="2">
        <v>46028</v>
      </c>
      <c r="H1502" s="2">
        <v>142240285010</v>
      </c>
      <c r="I1502">
        <v>46028</v>
      </c>
      <c r="J1502">
        <v>137.47999999999999</v>
      </c>
      <c r="K1502">
        <v>2.09</v>
      </c>
      <c r="L1502">
        <v>135.38999999999999</v>
      </c>
      <c r="M1502" t="s">
        <v>26722</v>
      </c>
      <c r="N1502" t="s">
        <v>23</v>
      </c>
      <c r="O1502">
        <v>137.47999999999999</v>
      </c>
      <c r="P1502" t="s">
        <v>24</v>
      </c>
      <c r="Q1502" t="s">
        <v>24</v>
      </c>
      <c r="R1502" t="s">
        <v>23818</v>
      </c>
      <c r="S1502" t="s">
        <v>25</v>
      </c>
      <c r="T1502" t="s">
        <v>26</v>
      </c>
    </row>
    <row r="1503" spans="1:20" x14ac:dyDescent="0.3">
      <c r="A1503" t="s">
        <v>26723</v>
      </c>
      <c r="B1503" t="s">
        <v>19</v>
      </c>
      <c r="C1503" t="s">
        <v>14928</v>
      </c>
      <c r="D1503" t="s">
        <v>27</v>
      </c>
      <c r="E1503" t="s">
        <v>21</v>
      </c>
      <c r="F1503" t="s">
        <v>22</v>
      </c>
      <c r="G1503" s="2">
        <v>46028</v>
      </c>
      <c r="H1503" s="2">
        <v>142240285010</v>
      </c>
      <c r="I1503">
        <v>46028</v>
      </c>
      <c r="J1503">
        <v>122.31</v>
      </c>
      <c r="K1503">
        <v>1.89</v>
      </c>
      <c r="L1503">
        <v>120.42</v>
      </c>
      <c r="M1503" t="s">
        <v>26724</v>
      </c>
      <c r="N1503" t="s">
        <v>23</v>
      </c>
      <c r="O1503">
        <v>122.31</v>
      </c>
      <c r="P1503" t="s">
        <v>24</v>
      </c>
      <c r="Q1503" t="s">
        <v>24</v>
      </c>
      <c r="R1503" t="s">
        <v>23818</v>
      </c>
      <c r="S1503" t="s">
        <v>25</v>
      </c>
      <c r="T1503" t="s">
        <v>26</v>
      </c>
    </row>
    <row r="1504" spans="1:20" x14ac:dyDescent="0.3">
      <c r="A1504" t="s">
        <v>26725</v>
      </c>
      <c r="B1504" t="s">
        <v>19</v>
      </c>
      <c r="C1504" t="s">
        <v>17010</v>
      </c>
      <c r="D1504" t="s">
        <v>20</v>
      </c>
      <c r="E1504" t="s">
        <v>21</v>
      </c>
      <c r="F1504" t="s">
        <v>22</v>
      </c>
      <c r="G1504" s="2">
        <v>46028</v>
      </c>
      <c r="H1504" s="2">
        <v>142240285010</v>
      </c>
      <c r="I1504">
        <v>46028</v>
      </c>
      <c r="J1504">
        <v>63.9</v>
      </c>
      <c r="K1504">
        <v>1.1299999999999999</v>
      </c>
      <c r="L1504">
        <v>62.77</v>
      </c>
      <c r="M1504" t="s">
        <v>26726</v>
      </c>
      <c r="N1504" t="s">
        <v>23</v>
      </c>
      <c r="O1504">
        <v>63.9</v>
      </c>
      <c r="P1504" t="s">
        <v>24</v>
      </c>
      <c r="Q1504" t="s">
        <v>24</v>
      </c>
      <c r="R1504" t="s">
        <v>23818</v>
      </c>
      <c r="S1504" t="s">
        <v>25</v>
      </c>
      <c r="T1504" t="s">
        <v>26</v>
      </c>
    </row>
    <row r="1505" spans="1:20" x14ac:dyDescent="0.3">
      <c r="A1505" t="s">
        <v>26727</v>
      </c>
      <c r="B1505" t="s">
        <v>19</v>
      </c>
      <c r="C1505" t="s">
        <v>13615</v>
      </c>
      <c r="D1505" t="s">
        <v>27</v>
      </c>
      <c r="E1505" t="s">
        <v>21</v>
      </c>
      <c r="F1505" t="s">
        <v>22</v>
      </c>
      <c r="G1505" s="2">
        <v>46028</v>
      </c>
      <c r="H1505" s="2">
        <v>142240285010</v>
      </c>
      <c r="I1505">
        <v>46028</v>
      </c>
      <c r="J1505">
        <v>219.7</v>
      </c>
      <c r="K1505">
        <v>3.16</v>
      </c>
      <c r="L1505">
        <v>216.54</v>
      </c>
      <c r="M1505" t="s">
        <v>26728</v>
      </c>
      <c r="N1505" t="s">
        <v>23</v>
      </c>
      <c r="O1505">
        <v>219.7</v>
      </c>
      <c r="P1505" t="s">
        <v>24</v>
      </c>
      <c r="Q1505" t="s">
        <v>24</v>
      </c>
      <c r="R1505" t="s">
        <v>23818</v>
      </c>
      <c r="S1505" t="s">
        <v>25</v>
      </c>
      <c r="T1505" t="s">
        <v>26</v>
      </c>
    </row>
    <row r="1506" spans="1:20" x14ac:dyDescent="0.3">
      <c r="A1506" t="s">
        <v>26729</v>
      </c>
      <c r="B1506" t="s">
        <v>19</v>
      </c>
      <c r="C1506" t="s">
        <v>9961</v>
      </c>
      <c r="D1506" t="s">
        <v>27</v>
      </c>
      <c r="E1506" t="s">
        <v>21</v>
      </c>
      <c r="F1506" t="s">
        <v>22</v>
      </c>
      <c r="G1506" s="2">
        <v>46028</v>
      </c>
      <c r="H1506" s="2">
        <v>142240285010</v>
      </c>
      <c r="I1506">
        <v>46028</v>
      </c>
      <c r="J1506">
        <v>31.9</v>
      </c>
      <c r="K1506">
        <v>0.71</v>
      </c>
      <c r="L1506">
        <v>31.19</v>
      </c>
      <c r="M1506" t="s">
        <v>26730</v>
      </c>
      <c r="N1506" t="s">
        <v>23</v>
      </c>
      <c r="O1506">
        <v>31.9</v>
      </c>
      <c r="P1506" t="s">
        <v>24</v>
      </c>
      <c r="Q1506" t="s">
        <v>24</v>
      </c>
      <c r="R1506" t="s">
        <v>23818</v>
      </c>
      <c r="S1506" t="s">
        <v>25</v>
      </c>
      <c r="T1506" t="s">
        <v>26</v>
      </c>
    </row>
    <row r="1507" spans="1:20" x14ac:dyDescent="0.3">
      <c r="A1507" t="s">
        <v>26731</v>
      </c>
      <c r="B1507" t="s">
        <v>19</v>
      </c>
      <c r="C1507" t="s">
        <v>22715</v>
      </c>
      <c r="D1507" t="s">
        <v>27</v>
      </c>
      <c r="E1507" t="s">
        <v>21</v>
      </c>
      <c r="F1507" t="s">
        <v>22</v>
      </c>
      <c r="G1507" s="2">
        <v>46028</v>
      </c>
      <c r="H1507" s="2">
        <v>142240285010</v>
      </c>
      <c r="I1507">
        <v>46028</v>
      </c>
      <c r="J1507">
        <v>67.95</v>
      </c>
      <c r="K1507">
        <v>1.18</v>
      </c>
      <c r="L1507">
        <v>66.77</v>
      </c>
      <c r="M1507" t="s">
        <v>26732</v>
      </c>
      <c r="N1507" t="s">
        <v>23</v>
      </c>
      <c r="O1507">
        <v>67.95</v>
      </c>
      <c r="P1507" t="s">
        <v>24</v>
      </c>
      <c r="Q1507" t="s">
        <v>24</v>
      </c>
      <c r="R1507" t="s">
        <v>23818</v>
      </c>
      <c r="S1507" t="s">
        <v>25</v>
      </c>
      <c r="T1507" t="s">
        <v>26</v>
      </c>
    </row>
    <row r="1508" spans="1:20" x14ac:dyDescent="0.3">
      <c r="A1508" t="s">
        <v>26733</v>
      </c>
      <c r="B1508" t="s">
        <v>19</v>
      </c>
      <c r="C1508" t="s">
        <v>20710</v>
      </c>
      <c r="D1508" t="s">
        <v>27</v>
      </c>
      <c r="E1508" t="s">
        <v>21</v>
      </c>
      <c r="F1508" t="s">
        <v>22</v>
      </c>
      <c r="G1508" s="2">
        <v>46028</v>
      </c>
      <c r="H1508" s="2">
        <v>142240285010</v>
      </c>
      <c r="I1508">
        <v>46028</v>
      </c>
      <c r="J1508">
        <v>67.95</v>
      </c>
      <c r="K1508">
        <v>1.18</v>
      </c>
      <c r="L1508">
        <v>66.77</v>
      </c>
      <c r="M1508" t="s">
        <v>26734</v>
      </c>
      <c r="N1508" t="s">
        <v>23</v>
      </c>
      <c r="O1508">
        <v>67.95</v>
      </c>
      <c r="P1508" t="s">
        <v>24</v>
      </c>
      <c r="Q1508" t="s">
        <v>24</v>
      </c>
      <c r="R1508" t="s">
        <v>23818</v>
      </c>
      <c r="S1508" t="s">
        <v>25</v>
      </c>
      <c r="T1508" t="s">
        <v>26</v>
      </c>
    </row>
    <row r="1509" spans="1:20" x14ac:dyDescent="0.3">
      <c r="A1509" t="s">
        <v>26735</v>
      </c>
      <c r="B1509" t="s">
        <v>19</v>
      </c>
      <c r="C1509" t="s">
        <v>23741</v>
      </c>
      <c r="D1509" t="s">
        <v>27</v>
      </c>
      <c r="E1509" t="s">
        <v>21</v>
      </c>
      <c r="F1509" t="s">
        <v>22</v>
      </c>
      <c r="G1509" s="2">
        <v>46028</v>
      </c>
      <c r="H1509" s="2">
        <v>142240285010</v>
      </c>
      <c r="I1509">
        <v>46028</v>
      </c>
      <c r="J1509">
        <v>53.46</v>
      </c>
      <c r="K1509">
        <v>0.99</v>
      </c>
      <c r="L1509">
        <v>52.47</v>
      </c>
      <c r="M1509" t="s">
        <v>26736</v>
      </c>
      <c r="N1509" t="s">
        <v>23</v>
      </c>
      <c r="O1509">
        <v>53.46</v>
      </c>
      <c r="P1509" t="s">
        <v>24</v>
      </c>
      <c r="Q1509" t="s">
        <v>24</v>
      </c>
      <c r="R1509" t="s">
        <v>23818</v>
      </c>
      <c r="S1509" t="s">
        <v>25</v>
      </c>
      <c r="T1509" t="s">
        <v>26</v>
      </c>
    </row>
    <row r="1510" spans="1:20" x14ac:dyDescent="0.3">
      <c r="A1510" t="s">
        <v>26737</v>
      </c>
      <c r="B1510" t="s">
        <v>19</v>
      </c>
      <c r="C1510" t="s">
        <v>23573</v>
      </c>
      <c r="D1510" t="s">
        <v>27</v>
      </c>
      <c r="E1510" t="s">
        <v>21</v>
      </c>
      <c r="F1510" t="s">
        <v>22</v>
      </c>
      <c r="G1510" s="2">
        <v>46028</v>
      </c>
      <c r="H1510" s="2">
        <v>142240285010</v>
      </c>
      <c r="I1510">
        <v>46028</v>
      </c>
      <c r="J1510">
        <v>59.31</v>
      </c>
      <c r="K1510">
        <v>1.07</v>
      </c>
      <c r="L1510">
        <v>58.24</v>
      </c>
      <c r="M1510" t="s">
        <v>26738</v>
      </c>
      <c r="N1510" t="s">
        <v>23</v>
      </c>
      <c r="O1510">
        <v>59.31</v>
      </c>
      <c r="P1510" t="s">
        <v>24</v>
      </c>
      <c r="Q1510" t="s">
        <v>24</v>
      </c>
      <c r="R1510" t="s">
        <v>23818</v>
      </c>
      <c r="S1510" t="s">
        <v>25</v>
      </c>
      <c r="T1510" t="s">
        <v>26</v>
      </c>
    </row>
    <row r="1511" spans="1:20" x14ac:dyDescent="0.3">
      <c r="A1511" t="s">
        <v>26739</v>
      </c>
      <c r="B1511" t="s">
        <v>19</v>
      </c>
      <c r="C1511" t="s">
        <v>19288</v>
      </c>
      <c r="D1511" t="s">
        <v>27</v>
      </c>
      <c r="E1511" t="s">
        <v>21</v>
      </c>
      <c r="F1511" t="s">
        <v>22</v>
      </c>
      <c r="G1511" s="2">
        <v>46028</v>
      </c>
      <c r="H1511" s="2">
        <v>142240285010</v>
      </c>
      <c r="I1511">
        <v>46028</v>
      </c>
      <c r="J1511">
        <v>62.9</v>
      </c>
      <c r="K1511">
        <v>1.1200000000000001</v>
      </c>
      <c r="L1511">
        <v>61.78</v>
      </c>
      <c r="M1511" t="s">
        <v>26740</v>
      </c>
      <c r="N1511" t="s">
        <v>23</v>
      </c>
      <c r="O1511">
        <v>62.9</v>
      </c>
      <c r="P1511" t="s">
        <v>24</v>
      </c>
      <c r="Q1511" t="s">
        <v>24</v>
      </c>
      <c r="R1511" t="s">
        <v>23818</v>
      </c>
      <c r="S1511" t="s">
        <v>25</v>
      </c>
      <c r="T1511" t="s">
        <v>26</v>
      </c>
    </row>
    <row r="1512" spans="1:20" x14ac:dyDescent="0.3">
      <c r="A1512" t="s">
        <v>26741</v>
      </c>
      <c r="B1512" t="s">
        <v>19</v>
      </c>
      <c r="C1512" t="s">
        <v>9924</v>
      </c>
      <c r="D1512" t="s">
        <v>20</v>
      </c>
      <c r="E1512" t="s">
        <v>21</v>
      </c>
      <c r="F1512" t="s">
        <v>22</v>
      </c>
      <c r="G1512" s="2">
        <v>46028</v>
      </c>
      <c r="H1512" s="2">
        <v>142240285010</v>
      </c>
      <c r="I1512">
        <v>46028</v>
      </c>
      <c r="J1512">
        <v>229.37</v>
      </c>
      <c r="K1512">
        <v>3.28</v>
      </c>
      <c r="L1512">
        <v>226.09</v>
      </c>
      <c r="M1512" t="s">
        <v>26742</v>
      </c>
      <c r="N1512" t="s">
        <v>23</v>
      </c>
      <c r="O1512">
        <v>229.37</v>
      </c>
      <c r="P1512" t="s">
        <v>24</v>
      </c>
      <c r="Q1512" t="s">
        <v>24</v>
      </c>
      <c r="R1512" t="s">
        <v>23818</v>
      </c>
      <c r="S1512" t="s">
        <v>25</v>
      </c>
      <c r="T1512" t="s">
        <v>26</v>
      </c>
    </row>
    <row r="1513" spans="1:20" x14ac:dyDescent="0.3">
      <c r="A1513" t="s">
        <v>26743</v>
      </c>
      <c r="B1513" t="s">
        <v>19</v>
      </c>
      <c r="C1513" t="s">
        <v>18377</v>
      </c>
      <c r="D1513" t="s">
        <v>27</v>
      </c>
      <c r="E1513" t="s">
        <v>21</v>
      </c>
      <c r="F1513" t="s">
        <v>22</v>
      </c>
      <c r="G1513" s="2">
        <v>46028</v>
      </c>
      <c r="H1513" s="2">
        <v>142240285010</v>
      </c>
      <c r="I1513">
        <v>46028</v>
      </c>
      <c r="J1513">
        <v>115.97</v>
      </c>
      <c r="K1513">
        <v>1.81</v>
      </c>
      <c r="L1513">
        <v>114.16</v>
      </c>
      <c r="M1513" t="s">
        <v>26744</v>
      </c>
      <c r="N1513" t="s">
        <v>23</v>
      </c>
      <c r="O1513">
        <v>115.97</v>
      </c>
      <c r="P1513" t="s">
        <v>24</v>
      </c>
      <c r="Q1513" t="s">
        <v>24</v>
      </c>
      <c r="R1513" t="s">
        <v>23818</v>
      </c>
      <c r="S1513" t="s">
        <v>25</v>
      </c>
      <c r="T1513" t="s">
        <v>26</v>
      </c>
    </row>
    <row r="1514" spans="1:20" x14ac:dyDescent="0.3">
      <c r="A1514" t="s">
        <v>26745</v>
      </c>
      <c r="B1514" t="s">
        <v>19</v>
      </c>
      <c r="C1514" t="s">
        <v>8787</v>
      </c>
      <c r="D1514" t="s">
        <v>20</v>
      </c>
      <c r="E1514" t="s">
        <v>21</v>
      </c>
      <c r="F1514" t="s">
        <v>22</v>
      </c>
      <c r="G1514" s="2">
        <v>46028</v>
      </c>
      <c r="H1514" s="2">
        <v>142240285010</v>
      </c>
      <c r="I1514">
        <v>46028</v>
      </c>
      <c r="J1514">
        <v>84.9</v>
      </c>
      <c r="K1514">
        <v>1.4</v>
      </c>
      <c r="L1514">
        <v>83.5</v>
      </c>
      <c r="M1514" t="s">
        <v>26746</v>
      </c>
      <c r="N1514" t="s">
        <v>23</v>
      </c>
      <c r="O1514">
        <v>84.9</v>
      </c>
      <c r="P1514" t="s">
        <v>24</v>
      </c>
      <c r="Q1514" t="s">
        <v>24</v>
      </c>
      <c r="R1514" t="s">
        <v>23818</v>
      </c>
      <c r="S1514" t="s">
        <v>25</v>
      </c>
      <c r="T1514" t="s">
        <v>26</v>
      </c>
    </row>
    <row r="1515" spans="1:20" x14ac:dyDescent="0.3">
      <c r="A1515" t="s">
        <v>26747</v>
      </c>
      <c r="B1515" t="s">
        <v>19</v>
      </c>
      <c r="C1515" t="s">
        <v>22763</v>
      </c>
      <c r="D1515" t="s">
        <v>27</v>
      </c>
      <c r="E1515" t="s">
        <v>21</v>
      </c>
      <c r="F1515" t="s">
        <v>22</v>
      </c>
      <c r="G1515" s="2">
        <v>46028</v>
      </c>
      <c r="H1515" s="2">
        <v>142240285010</v>
      </c>
      <c r="I1515">
        <v>46028</v>
      </c>
      <c r="J1515">
        <v>31.9</v>
      </c>
      <c r="K1515">
        <v>0.71</v>
      </c>
      <c r="L1515">
        <v>31.19</v>
      </c>
      <c r="M1515" t="s">
        <v>26748</v>
      </c>
      <c r="N1515" t="s">
        <v>23</v>
      </c>
      <c r="O1515">
        <v>31.9</v>
      </c>
      <c r="P1515" t="s">
        <v>24</v>
      </c>
      <c r="Q1515" t="s">
        <v>24</v>
      </c>
      <c r="R1515" t="s">
        <v>23818</v>
      </c>
      <c r="S1515" t="s">
        <v>25</v>
      </c>
      <c r="T1515" t="s">
        <v>26</v>
      </c>
    </row>
    <row r="1516" spans="1:20" x14ac:dyDescent="0.3">
      <c r="A1516" t="s">
        <v>26749</v>
      </c>
      <c r="B1516" t="s">
        <v>19</v>
      </c>
      <c r="C1516" t="s">
        <v>18063</v>
      </c>
      <c r="D1516" t="s">
        <v>27</v>
      </c>
      <c r="E1516" t="s">
        <v>21</v>
      </c>
      <c r="F1516" t="s">
        <v>22</v>
      </c>
      <c r="G1516" s="2">
        <v>46028</v>
      </c>
      <c r="H1516" s="2">
        <v>142240285010</v>
      </c>
      <c r="I1516">
        <v>46028</v>
      </c>
      <c r="J1516">
        <v>31.9</v>
      </c>
      <c r="K1516">
        <v>0.71</v>
      </c>
      <c r="L1516">
        <v>31.19</v>
      </c>
      <c r="M1516" t="s">
        <v>26750</v>
      </c>
      <c r="N1516" t="s">
        <v>23</v>
      </c>
      <c r="O1516">
        <v>31.9</v>
      </c>
      <c r="P1516" t="s">
        <v>24</v>
      </c>
      <c r="Q1516" t="s">
        <v>24</v>
      </c>
      <c r="R1516" t="s">
        <v>23818</v>
      </c>
      <c r="S1516" t="s">
        <v>25</v>
      </c>
      <c r="T1516" t="s">
        <v>26</v>
      </c>
    </row>
    <row r="1517" spans="1:20" x14ac:dyDescent="0.3">
      <c r="A1517" t="s">
        <v>26751</v>
      </c>
      <c r="B1517" t="s">
        <v>19</v>
      </c>
      <c r="C1517" t="s">
        <v>19431</v>
      </c>
      <c r="D1517" t="s">
        <v>27</v>
      </c>
      <c r="E1517" t="s">
        <v>21</v>
      </c>
      <c r="F1517" t="s">
        <v>22</v>
      </c>
      <c r="G1517" s="2">
        <v>46028</v>
      </c>
      <c r="H1517" s="2">
        <v>142240285010</v>
      </c>
      <c r="I1517">
        <v>46028</v>
      </c>
      <c r="J1517">
        <v>17.899999999999999</v>
      </c>
      <c r="K1517">
        <v>0.53</v>
      </c>
      <c r="L1517">
        <v>17.37</v>
      </c>
      <c r="M1517" t="s">
        <v>26752</v>
      </c>
      <c r="N1517" t="s">
        <v>23</v>
      </c>
      <c r="O1517">
        <v>17.899999999999999</v>
      </c>
      <c r="P1517" t="s">
        <v>24</v>
      </c>
      <c r="Q1517" t="s">
        <v>24</v>
      </c>
      <c r="R1517" t="s">
        <v>23818</v>
      </c>
      <c r="S1517" t="s">
        <v>25</v>
      </c>
      <c r="T1517" t="s">
        <v>26</v>
      </c>
    </row>
    <row r="1518" spans="1:20" x14ac:dyDescent="0.3">
      <c r="A1518" t="s">
        <v>26753</v>
      </c>
      <c r="B1518" t="s">
        <v>19</v>
      </c>
      <c r="C1518" t="s">
        <v>15804</v>
      </c>
      <c r="D1518" t="s">
        <v>20</v>
      </c>
      <c r="E1518" t="s">
        <v>21</v>
      </c>
      <c r="F1518" t="s">
        <v>22</v>
      </c>
      <c r="G1518" s="2">
        <v>46028</v>
      </c>
      <c r="H1518" s="2">
        <v>142240285010</v>
      </c>
      <c r="I1518">
        <v>46028</v>
      </c>
      <c r="J1518">
        <v>29.9</v>
      </c>
      <c r="K1518">
        <v>0.69</v>
      </c>
      <c r="L1518">
        <v>29.21</v>
      </c>
      <c r="M1518" t="s">
        <v>26754</v>
      </c>
      <c r="N1518" t="s">
        <v>23</v>
      </c>
      <c r="O1518">
        <v>29.9</v>
      </c>
      <c r="P1518" t="s">
        <v>24</v>
      </c>
      <c r="Q1518" t="s">
        <v>24</v>
      </c>
      <c r="R1518" t="s">
        <v>23818</v>
      </c>
      <c r="S1518" t="s">
        <v>25</v>
      </c>
      <c r="T1518" t="s">
        <v>26</v>
      </c>
    </row>
    <row r="1519" spans="1:20" x14ac:dyDescent="0.3">
      <c r="A1519" t="s">
        <v>26755</v>
      </c>
      <c r="B1519" t="s">
        <v>19</v>
      </c>
      <c r="C1519" t="s">
        <v>8543</v>
      </c>
      <c r="D1519" t="s">
        <v>20</v>
      </c>
      <c r="E1519" t="s">
        <v>21</v>
      </c>
      <c r="F1519" t="s">
        <v>22</v>
      </c>
      <c r="G1519" s="2">
        <v>46028</v>
      </c>
      <c r="H1519" s="2">
        <v>142240285010</v>
      </c>
      <c r="I1519">
        <v>46028</v>
      </c>
      <c r="J1519">
        <v>34.9</v>
      </c>
      <c r="K1519">
        <v>0.75</v>
      </c>
      <c r="L1519">
        <v>34.15</v>
      </c>
      <c r="M1519" t="s">
        <v>26756</v>
      </c>
      <c r="N1519" t="s">
        <v>23</v>
      </c>
      <c r="O1519">
        <v>34.9</v>
      </c>
      <c r="P1519" t="s">
        <v>24</v>
      </c>
      <c r="Q1519" t="s">
        <v>24</v>
      </c>
      <c r="R1519" t="s">
        <v>23818</v>
      </c>
      <c r="S1519" t="s">
        <v>25</v>
      </c>
      <c r="T1519" t="s">
        <v>26</v>
      </c>
    </row>
    <row r="1520" spans="1:20" x14ac:dyDescent="0.3">
      <c r="A1520" t="s">
        <v>26757</v>
      </c>
      <c r="B1520" t="s">
        <v>19</v>
      </c>
      <c r="C1520" t="s">
        <v>9215</v>
      </c>
      <c r="D1520" t="s">
        <v>20</v>
      </c>
      <c r="E1520" t="s">
        <v>21</v>
      </c>
      <c r="F1520" t="s">
        <v>22</v>
      </c>
      <c r="G1520" s="2">
        <v>46028</v>
      </c>
      <c r="H1520" s="2">
        <v>142240285010</v>
      </c>
      <c r="I1520">
        <v>46028</v>
      </c>
      <c r="J1520">
        <v>79.8</v>
      </c>
      <c r="K1520">
        <v>1.34</v>
      </c>
      <c r="L1520">
        <v>78.459999999999994</v>
      </c>
      <c r="M1520" t="s">
        <v>26758</v>
      </c>
      <c r="N1520" t="s">
        <v>23</v>
      </c>
      <c r="O1520">
        <v>79.8</v>
      </c>
      <c r="P1520" t="s">
        <v>24</v>
      </c>
      <c r="Q1520" t="s">
        <v>24</v>
      </c>
      <c r="R1520" t="s">
        <v>23818</v>
      </c>
      <c r="S1520" t="s">
        <v>25</v>
      </c>
      <c r="T1520" t="s">
        <v>26</v>
      </c>
    </row>
    <row r="1521" spans="1:20" x14ac:dyDescent="0.3">
      <c r="A1521" t="s">
        <v>26759</v>
      </c>
      <c r="B1521" t="s">
        <v>19</v>
      </c>
      <c r="C1521" t="s">
        <v>13276</v>
      </c>
      <c r="D1521" t="s">
        <v>20</v>
      </c>
      <c r="E1521" t="s">
        <v>21</v>
      </c>
      <c r="F1521" t="s">
        <v>22</v>
      </c>
      <c r="G1521" s="2">
        <v>46028</v>
      </c>
      <c r="H1521" s="2">
        <v>142240285010</v>
      </c>
      <c r="I1521">
        <v>46028</v>
      </c>
      <c r="J1521">
        <v>80.91</v>
      </c>
      <c r="K1521">
        <v>1.35</v>
      </c>
      <c r="L1521">
        <v>79.56</v>
      </c>
      <c r="M1521" t="s">
        <v>26760</v>
      </c>
      <c r="N1521" t="s">
        <v>23</v>
      </c>
      <c r="O1521">
        <v>80.91</v>
      </c>
      <c r="P1521" t="s">
        <v>24</v>
      </c>
      <c r="Q1521" t="s">
        <v>24</v>
      </c>
      <c r="R1521" t="s">
        <v>23818</v>
      </c>
      <c r="S1521" t="s">
        <v>25</v>
      </c>
      <c r="T1521" t="s">
        <v>26</v>
      </c>
    </row>
    <row r="1522" spans="1:20" x14ac:dyDescent="0.3">
      <c r="A1522" t="s">
        <v>26761</v>
      </c>
      <c r="B1522" t="s">
        <v>19</v>
      </c>
      <c r="C1522" t="s">
        <v>18650</v>
      </c>
      <c r="D1522" t="s">
        <v>20</v>
      </c>
      <c r="E1522" t="s">
        <v>21</v>
      </c>
      <c r="F1522" t="s">
        <v>22</v>
      </c>
      <c r="G1522" s="2">
        <v>46028</v>
      </c>
      <c r="H1522" s="2">
        <v>142240285010</v>
      </c>
      <c r="I1522">
        <v>46028</v>
      </c>
      <c r="J1522">
        <v>44.85</v>
      </c>
      <c r="K1522">
        <v>0.88</v>
      </c>
      <c r="L1522">
        <v>43.97</v>
      </c>
      <c r="M1522" t="s">
        <v>26762</v>
      </c>
      <c r="N1522" t="s">
        <v>23</v>
      </c>
      <c r="O1522">
        <v>44.85</v>
      </c>
      <c r="P1522" t="s">
        <v>24</v>
      </c>
      <c r="Q1522" t="s">
        <v>24</v>
      </c>
      <c r="R1522" t="s">
        <v>23818</v>
      </c>
      <c r="S1522" t="s">
        <v>25</v>
      </c>
      <c r="T1522" t="s">
        <v>26</v>
      </c>
    </row>
    <row r="1523" spans="1:20" x14ac:dyDescent="0.3">
      <c r="A1523" t="s">
        <v>26763</v>
      </c>
      <c r="B1523" t="s">
        <v>19</v>
      </c>
      <c r="C1523" t="s">
        <v>8915</v>
      </c>
      <c r="D1523" t="s">
        <v>20</v>
      </c>
      <c r="E1523" t="s">
        <v>21</v>
      </c>
      <c r="F1523" t="s">
        <v>22</v>
      </c>
      <c r="G1523" s="2">
        <v>46028</v>
      </c>
      <c r="H1523" s="2">
        <v>142240285010</v>
      </c>
      <c r="I1523">
        <v>46028</v>
      </c>
      <c r="J1523">
        <v>29.9</v>
      </c>
      <c r="K1523">
        <v>0.69</v>
      </c>
      <c r="L1523">
        <v>29.21</v>
      </c>
      <c r="M1523" t="s">
        <v>25508</v>
      </c>
      <c r="N1523" t="s">
        <v>23</v>
      </c>
      <c r="O1523">
        <v>29.9</v>
      </c>
      <c r="P1523" t="s">
        <v>24</v>
      </c>
      <c r="Q1523" t="s">
        <v>24</v>
      </c>
      <c r="R1523" t="s">
        <v>23818</v>
      </c>
      <c r="S1523" t="s">
        <v>25</v>
      </c>
      <c r="T1523" t="s">
        <v>26</v>
      </c>
    </row>
    <row r="1524" spans="1:20" x14ac:dyDescent="0.3">
      <c r="A1524" t="s">
        <v>26764</v>
      </c>
      <c r="B1524" t="s">
        <v>28</v>
      </c>
      <c r="C1524" t="s">
        <v>17379</v>
      </c>
      <c r="D1524" t="s">
        <v>20</v>
      </c>
      <c r="E1524" t="s">
        <v>21</v>
      </c>
      <c r="F1524" t="s">
        <v>22</v>
      </c>
      <c r="G1524" s="2">
        <v>46028</v>
      </c>
      <c r="H1524" s="2">
        <v>142240285010</v>
      </c>
      <c r="I1524">
        <v>46028</v>
      </c>
      <c r="J1524">
        <v>-29.9</v>
      </c>
      <c r="K1524">
        <v>0</v>
      </c>
      <c r="L1524">
        <v>-29.9</v>
      </c>
      <c r="M1524" t="s">
        <v>26765</v>
      </c>
      <c r="N1524" t="s">
        <v>23</v>
      </c>
      <c r="O1524">
        <v>29.9</v>
      </c>
      <c r="P1524" t="s">
        <v>24</v>
      </c>
      <c r="Q1524" t="s">
        <v>24</v>
      </c>
      <c r="R1524" t="s">
        <v>23818</v>
      </c>
      <c r="S1524" t="s">
        <v>25</v>
      </c>
      <c r="T1524" t="s">
        <v>26</v>
      </c>
    </row>
    <row r="1525" spans="1:20" x14ac:dyDescent="0.3">
      <c r="A1525" t="s">
        <v>26766</v>
      </c>
      <c r="B1525" t="s">
        <v>19</v>
      </c>
      <c r="C1525" t="s">
        <v>17379</v>
      </c>
      <c r="D1525" t="s">
        <v>20</v>
      </c>
      <c r="E1525" t="s">
        <v>21</v>
      </c>
      <c r="F1525" t="s">
        <v>22</v>
      </c>
      <c r="G1525" s="2">
        <v>46028</v>
      </c>
      <c r="H1525" s="2">
        <v>142240285010</v>
      </c>
      <c r="I1525">
        <v>46028</v>
      </c>
      <c r="J1525">
        <v>29.9</v>
      </c>
      <c r="K1525">
        <v>0.69</v>
      </c>
      <c r="L1525">
        <v>29.21</v>
      </c>
      <c r="M1525" t="s">
        <v>26765</v>
      </c>
      <c r="N1525" t="s">
        <v>23</v>
      </c>
      <c r="O1525">
        <v>29.9</v>
      </c>
      <c r="P1525" t="s">
        <v>24</v>
      </c>
      <c r="Q1525" t="s">
        <v>24</v>
      </c>
      <c r="R1525" t="s">
        <v>23818</v>
      </c>
      <c r="S1525" t="s">
        <v>25</v>
      </c>
      <c r="T1525" t="s">
        <v>26</v>
      </c>
    </row>
    <row r="1526" spans="1:20" x14ac:dyDescent="0.3">
      <c r="A1526" t="s">
        <v>26767</v>
      </c>
      <c r="B1526" t="s">
        <v>19</v>
      </c>
      <c r="C1526" t="s">
        <v>22659</v>
      </c>
      <c r="D1526" t="s">
        <v>27</v>
      </c>
      <c r="E1526" t="s">
        <v>21</v>
      </c>
      <c r="F1526" t="s">
        <v>22</v>
      </c>
      <c r="G1526" s="2">
        <v>46028</v>
      </c>
      <c r="H1526" s="2">
        <v>142240285010</v>
      </c>
      <c r="I1526">
        <v>46028</v>
      </c>
      <c r="J1526">
        <v>59.31</v>
      </c>
      <c r="K1526">
        <v>1.07</v>
      </c>
      <c r="L1526">
        <v>58.24</v>
      </c>
      <c r="M1526" t="s">
        <v>26768</v>
      </c>
      <c r="N1526" t="s">
        <v>23</v>
      </c>
      <c r="O1526">
        <v>59.31</v>
      </c>
      <c r="P1526" t="s">
        <v>24</v>
      </c>
      <c r="Q1526" t="s">
        <v>24</v>
      </c>
      <c r="R1526" t="s">
        <v>23818</v>
      </c>
      <c r="S1526" t="s">
        <v>25</v>
      </c>
      <c r="T1526" t="s">
        <v>26</v>
      </c>
    </row>
    <row r="1527" spans="1:20" x14ac:dyDescent="0.3">
      <c r="A1527" t="s">
        <v>26769</v>
      </c>
      <c r="B1527" t="s">
        <v>19</v>
      </c>
      <c r="C1527" t="s">
        <v>12786</v>
      </c>
      <c r="D1527" t="s">
        <v>27</v>
      </c>
      <c r="E1527" t="s">
        <v>21</v>
      </c>
      <c r="F1527" t="s">
        <v>22</v>
      </c>
      <c r="G1527" s="2">
        <v>46028</v>
      </c>
      <c r="H1527" s="2">
        <v>142240285010</v>
      </c>
      <c r="I1527">
        <v>46028</v>
      </c>
      <c r="J1527">
        <v>53.91</v>
      </c>
      <c r="K1527">
        <v>1</v>
      </c>
      <c r="L1527">
        <v>52.91</v>
      </c>
      <c r="M1527" t="s">
        <v>26770</v>
      </c>
      <c r="N1527" t="s">
        <v>23</v>
      </c>
      <c r="O1527">
        <v>53.91</v>
      </c>
      <c r="P1527" t="s">
        <v>24</v>
      </c>
      <c r="Q1527" t="s">
        <v>24</v>
      </c>
      <c r="R1527" t="s">
        <v>23818</v>
      </c>
      <c r="S1527" t="s">
        <v>25</v>
      </c>
      <c r="T1527" t="s">
        <v>26</v>
      </c>
    </row>
    <row r="1528" spans="1:20" x14ac:dyDescent="0.3">
      <c r="A1528" t="s">
        <v>26771</v>
      </c>
      <c r="B1528" t="s">
        <v>19</v>
      </c>
      <c r="C1528" t="s">
        <v>12731</v>
      </c>
      <c r="D1528" t="s">
        <v>27</v>
      </c>
      <c r="E1528" t="s">
        <v>21</v>
      </c>
      <c r="F1528" t="s">
        <v>22</v>
      </c>
      <c r="G1528" s="2">
        <v>46028</v>
      </c>
      <c r="H1528" s="2">
        <v>142240285010</v>
      </c>
      <c r="I1528">
        <v>46028</v>
      </c>
      <c r="J1528">
        <v>391.32</v>
      </c>
      <c r="K1528">
        <v>5.39</v>
      </c>
      <c r="L1528">
        <v>385.93</v>
      </c>
      <c r="M1528" t="s">
        <v>26772</v>
      </c>
      <c r="N1528" t="s">
        <v>23</v>
      </c>
      <c r="O1528">
        <v>391.32</v>
      </c>
      <c r="P1528" t="s">
        <v>24</v>
      </c>
      <c r="Q1528" t="s">
        <v>24</v>
      </c>
      <c r="R1528" t="s">
        <v>23818</v>
      </c>
      <c r="S1528" t="s">
        <v>25</v>
      </c>
      <c r="T1528" t="s">
        <v>26</v>
      </c>
    </row>
    <row r="1529" spans="1:20" x14ac:dyDescent="0.3">
      <c r="A1529" t="s">
        <v>26773</v>
      </c>
      <c r="B1529" t="s">
        <v>19</v>
      </c>
      <c r="C1529" t="s">
        <v>8731</v>
      </c>
      <c r="D1529" t="s">
        <v>27</v>
      </c>
      <c r="E1529" t="s">
        <v>21</v>
      </c>
      <c r="F1529" t="s">
        <v>22</v>
      </c>
      <c r="G1529" s="2">
        <v>46028</v>
      </c>
      <c r="H1529" s="2">
        <v>142240285010</v>
      </c>
      <c r="I1529">
        <v>46028</v>
      </c>
      <c r="J1529">
        <v>53.46</v>
      </c>
      <c r="K1529">
        <v>0.99</v>
      </c>
      <c r="L1529">
        <v>52.47</v>
      </c>
      <c r="M1529" t="s">
        <v>26774</v>
      </c>
      <c r="N1529" t="s">
        <v>23</v>
      </c>
      <c r="O1529">
        <v>53.46</v>
      </c>
      <c r="P1529" t="s">
        <v>24</v>
      </c>
      <c r="Q1529" t="s">
        <v>24</v>
      </c>
      <c r="R1529" t="s">
        <v>23818</v>
      </c>
      <c r="S1529" t="s">
        <v>25</v>
      </c>
      <c r="T1529" t="s">
        <v>26</v>
      </c>
    </row>
    <row r="1530" spans="1:20" x14ac:dyDescent="0.3">
      <c r="A1530" t="s">
        <v>26775</v>
      </c>
      <c r="B1530" t="s">
        <v>19</v>
      </c>
      <c r="C1530" t="s">
        <v>22846</v>
      </c>
      <c r="D1530" t="s">
        <v>27</v>
      </c>
      <c r="E1530" t="s">
        <v>21</v>
      </c>
      <c r="F1530" t="s">
        <v>22</v>
      </c>
      <c r="G1530" s="2">
        <v>46028</v>
      </c>
      <c r="H1530" s="2">
        <v>142240285010</v>
      </c>
      <c r="I1530">
        <v>46028</v>
      </c>
      <c r="J1530">
        <v>99.95</v>
      </c>
      <c r="K1530">
        <v>1.6</v>
      </c>
      <c r="L1530">
        <v>98.35</v>
      </c>
      <c r="M1530" t="s">
        <v>26776</v>
      </c>
      <c r="N1530" t="s">
        <v>23</v>
      </c>
      <c r="O1530">
        <v>99.95</v>
      </c>
      <c r="P1530" t="s">
        <v>24</v>
      </c>
      <c r="Q1530" t="s">
        <v>24</v>
      </c>
      <c r="R1530" t="s">
        <v>23818</v>
      </c>
      <c r="S1530" t="s">
        <v>25</v>
      </c>
      <c r="T1530" t="s">
        <v>26</v>
      </c>
    </row>
    <row r="1531" spans="1:20" x14ac:dyDescent="0.3">
      <c r="A1531" t="s">
        <v>26777</v>
      </c>
      <c r="B1531" t="s">
        <v>19</v>
      </c>
      <c r="C1531" t="s">
        <v>13008</v>
      </c>
      <c r="D1531" t="s">
        <v>29</v>
      </c>
      <c r="E1531" t="s">
        <v>21</v>
      </c>
      <c r="F1531" t="s">
        <v>22</v>
      </c>
      <c r="G1531" s="2">
        <v>46028</v>
      </c>
      <c r="H1531" s="2">
        <v>142240285010</v>
      </c>
      <c r="I1531">
        <v>46028</v>
      </c>
      <c r="J1531">
        <v>114.95</v>
      </c>
      <c r="K1531">
        <v>6.09</v>
      </c>
      <c r="L1531">
        <v>108.86</v>
      </c>
      <c r="M1531" t="s">
        <v>24091</v>
      </c>
      <c r="N1531" t="s">
        <v>30</v>
      </c>
      <c r="O1531">
        <v>114.95</v>
      </c>
      <c r="P1531" t="s">
        <v>24</v>
      </c>
      <c r="Q1531" t="s">
        <v>24</v>
      </c>
      <c r="R1531" t="s">
        <v>23818</v>
      </c>
      <c r="S1531" t="s">
        <v>25</v>
      </c>
      <c r="T1531" t="s">
        <v>26</v>
      </c>
    </row>
    <row r="1532" spans="1:20" x14ac:dyDescent="0.3">
      <c r="G1532" s="2"/>
      <c r="H1532" s="2"/>
    </row>
    <row r="1533" spans="1:20" x14ac:dyDescent="0.3">
      <c r="G1533" s="2"/>
      <c r="H1533" s="2"/>
    </row>
    <row r="1534" spans="1:20" x14ac:dyDescent="0.3">
      <c r="G1534" s="2"/>
      <c r="H1534" s="2"/>
    </row>
    <row r="1535" spans="1:20" x14ac:dyDescent="0.3">
      <c r="G1535" s="2"/>
      <c r="H1535" s="2"/>
    </row>
    <row r="1536" spans="1:20" x14ac:dyDescent="0.3">
      <c r="G1536" s="2"/>
      <c r="H1536" s="2"/>
    </row>
    <row r="1537" spans="7:8" x14ac:dyDescent="0.3">
      <c r="G1537" s="2"/>
      <c r="H1537" s="2"/>
    </row>
    <row r="1538" spans="7:8" x14ac:dyDescent="0.3">
      <c r="G1538" s="2"/>
      <c r="H1538" s="2"/>
    </row>
    <row r="1539" spans="7:8" x14ac:dyDescent="0.3">
      <c r="G1539" s="2"/>
      <c r="H1539" s="2"/>
    </row>
    <row r="1540" spans="7:8" x14ac:dyDescent="0.3">
      <c r="G1540" s="2"/>
      <c r="H1540" s="2"/>
    </row>
    <row r="1541" spans="7:8" x14ac:dyDescent="0.3">
      <c r="G1541" s="2"/>
      <c r="H1541" s="2"/>
    </row>
    <row r="1542" spans="7:8" x14ac:dyDescent="0.3">
      <c r="G1542" s="2"/>
      <c r="H1542" s="2"/>
    </row>
    <row r="1543" spans="7:8" x14ac:dyDescent="0.3">
      <c r="G1543" s="2"/>
      <c r="H1543" s="2"/>
    </row>
    <row r="1544" spans="7:8" x14ac:dyDescent="0.3">
      <c r="G1544" s="2"/>
      <c r="H1544" s="2"/>
    </row>
    <row r="1545" spans="7:8" x14ac:dyDescent="0.3">
      <c r="G1545" s="2"/>
      <c r="H1545" s="2"/>
    </row>
    <row r="1546" spans="7:8" x14ac:dyDescent="0.3">
      <c r="G1546" s="2"/>
      <c r="H1546" s="2"/>
    </row>
    <row r="1547" spans="7:8" x14ac:dyDescent="0.3">
      <c r="G1547" s="2"/>
      <c r="H1547" s="2"/>
    </row>
    <row r="1548" spans="7:8" x14ac:dyDescent="0.3">
      <c r="G1548" s="2"/>
      <c r="H1548" s="2"/>
    </row>
    <row r="1549" spans="7:8" x14ac:dyDescent="0.3">
      <c r="G1549" s="2"/>
      <c r="H1549" s="2"/>
    </row>
    <row r="1550" spans="7:8" x14ac:dyDescent="0.3">
      <c r="G1550" s="2"/>
      <c r="H1550" s="2"/>
    </row>
    <row r="1551" spans="7:8" x14ac:dyDescent="0.3">
      <c r="G1551" s="2"/>
      <c r="H1551" s="2"/>
    </row>
    <row r="1552" spans="7:8" x14ac:dyDescent="0.3">
      <c r="G1552" s="2"/>
      <c r="H1552" s="2"/>
    </row>
    <row r="1553" spans="7:8" x14ac:dyDescent="0.3">
      <c r="G1553" s="2"/>
      <c r="H1553" s="2"/>
    </row>
    <row r="1554" spans="7:8" x14ac:dyDescent="0.3">
      <c r="G1554" s="2"/>
      <c r="H1554" s="2"/>
    </row>
    <row r="1555" spans="7:8" x14ac:dyDescent="0.3">
      <c r="G1555" s="2"/>
      <c r="H1555" s="2"/>
    </row>
    <row r="1556" spans="7:8" x14ac:dyDescent="0.3">
      <c r="G1556" s="2"/>
      <c r="H1556" s="2"/>
    </row>
    <row r="1557" spans="7:8" x14ac:dyDescent="0.3">
      <c r="G1557" s="2"/>
      <c r="H1557" s="2"/>
    </row>
    <row r="1558" spans="7:8" x14ac:dyDescent="0.3">
      <c r="G1558" s="2"/>
      <c r="H1558" s="2"/>
    </row>
    <row r="1559" spans="7:8" x14ac:dyDescent="0.3">
      <c r="G1559" s="2"/>
      <c r="H1559" s="2"/>
    </row>
    <row r="1560" spans="7:8" x14ac:dyDescent="0.3">
      <c r="G1560" s="2"/>
      <c r="H1560" s="2"/>
    </row>
    <row r="1561" spans="7:8" x14ac:dyDescent="0.3">
      <c r="G1561" s="2"/>
      <c r="H1561" s="2"/>
    </row>
    <row r="1562" spans="7:8" x14ac:dyDescent="0.3">
      <c r="G1562" s="2"/>
      <c r="H1562" s="2"/>
    </row>
    <row r="1563" spans="7:8" x14ac:dyDescent="0.3">
      <c r="G1563" s="2"/>
      <c r="H1563" s="2"/>
    </row>
    <row r="1564" spans="7:8" x14ac:dyDescent="0.3">
      <c r="G1564" s="2"/>
      <c r="H1564" s="2"/>
    </row>
    <row r="1565" spans="7:8" x14ac:dyDescent="0.3">
      <c r="G1565" s="2"/>
      <c r="H1565" s="2"/>
    </row>
    <row r="1566" spans="7:8" x14ac:dyDescent="0.3">
      <c r="G1566" s="2"/>
      <c r="H1566" s="2"/>
    </row>
    <row r="1567" spans="7:8" x14ac:dyDescent="0.3">
      <c r="G1567" s="2"/>
      <c r="H1567" s="2"/>
    </row>
    <row r="1568" spans="7:8" x14ac:dyDescent="0.3">
      <c r="G1568" s="2"/>
      <c r="H1568" s="2"/>
    </row>
    <row r="1569" spans="7:8" x14ac:dyDescent="0.3">
      <c r="G1569" s="2"/>
      <c r="H1569" s="2"/>
    </row>
    <row r="1570" spans="7:8" x14ac:dyDescent="0.3">
      <c r="G1570" s="2"/>
      <c r="H1570" s="2"/>
    </row>
    <row r="1571" spans="7:8" x14ac:dyDescent="0.3">
      <c r="G1571" s="2"/>
      <c r="H1571" s="2"/>
    </row>
    <row r="1572" spans="7:8" x14ac:dyDescent="0.3">
      <c r="G1572" s="2"/>
      <c r="H1572" s="2"/>
    </row>
    <row r="1573" spans="7:8" x14ac:dyDescent="0.3">
      <c r="G1573" s="2"/>
      <c r="H1573" s="2"/>
    </row>
    <row r="1574" spans="7:8" x14ac:dyDescent="0.3">
      <c r="G1574" s="2"/>
      <c r="H1574" s="2"/>
    </row>
    <row r="1575" spans="7:8" x14ac:dyDescent="0.3">
      <c r="G1575" s="2"/>
      <c r="H1575" s="2"/>
    </row>
    <row r="1576" spans="7:8" x14ac:dyDescent="0.3">
      <c r="G1576" s="2"/>
      <c r="H1576" s="2"/>
    </row>
    <row r="1577" spans="7:8" x14ac:dyDescent="0.3">
      <c r="G1577" s="2"/>
      <c r="H1577" s="2"/>
    </row>
    <row r="1578" spans="7:8" x14ac:dyDescent="0.3">
      <c r="G1578" s="2"/>
      <c r="H1578" s="2"/>
    </row>
    <row r="1579" spans="7:8" x14ac:dyDescent="0.3">
      <c r="G1579" s="2"/>
      <c r="H1579" s="2"/>
    </row>
    <row r="1580" spans="7:8" x14ac:dyDescent="0.3">
      <c r="G1580" s="2"/>
      <c r="H1580" s="2"/>
    </row>
    <row r="1581" spans="7:8" x14ac:dyDescent="0.3">
      <c r="G1581" s="2"/>
      <c r="H1581" s="2"/>
    </row>
    <row r="1582" spans="7:8" x14ac:dyDescent="0.3">
      <c r="G1582" s="2"/>
      <c r="H1582" s="2"/>
    </row>
    <row r="1583" spans="7:8" x14ac:dyDescent="0.3">
      <c r="G1583" s="2"/>
      <c r="H1583" s="2"/>
    </row>
    <row r="1584" spans="7:8" x14ac:dyDescent="0.3">
      <c r="G1584" s="2"/>
      <c r="H1584" s="2"/>
    </row>
    <row r="1585" spans="7:8" x14ac:dyDescent="0.3">
      <c r="G1585" s="2"/>
      <c r="H1585" s="2"/>
    </row>
    <row r="1586" spans="7:8" x14ac:dyDescent="0.3">
      <c r="G1586" s="2"/>
      <c r="H1586" s="2"/>
    </row>
    <row r="1587" spans="7:8" x14ac:dyDescent="0.3">
      <c r="G1587" s="2"/>
      <c r="H1587" s="2"/>
    </row>
    <row r="1588" spans="7:8" x14ac:dyDescent="0.3">
      <c r="G1588" s="2"/>
      <c r="H1588" s="2"/>
    </row>
    <row r="1589" spans="7:8" x14ac:dyDescent="0.3">
      <c r="G1589" s="2"/>
      <c r="H1589" s="2"/>
    </row>
    <row r="1590" spans="7:8" x14ac:dyDescent="0.3">
      <c r="G1590" s="2"/>
      <c r="H1590" s="2"/>
    </row>
    <row r="1591" spans="7:8" x14ac:dyDescent="0.3">
      <c r="G1591" s="2"/>
      <c r="H1591" s="2"/>
    </row>
    <row r="1592" spans="7:8" x14ac:dyDescent="0.3">
      <c r="G1592" s="2"/>
      <c r="H1592" s="2"/>
    </row>
    <row r="1593" spans="7:8" x14ac:dyDescent="0.3">
      <c r="G1593" s="2"/>
      <c r="H1593" s="2"/>
    </row>
    <row r="1594" spans="7:8" x14ac:dyDescent="0.3">
      <c r="G1594" s="2"/>
      <c r="H1594" s="2"/>
    </row>
    <row r="1595" spans="7:8" x14ac:dyDescent="0.3">
      <c r="G1595" s="2"/>
      <c r="H1595" s="2"/>
    </row>
    <row r="1596" spans="7:8" x14ac:dyDescent="0.3">
      <c r="G1596" s="2"/>
      <c r="H1596" s="2"/>
    </row>
    <row r="1597" spans="7:8" x14ac:dyDescent="0.3">
      <c r="G1597" s="2"/>
      <c r="H1597" s="2"/>
    </row>
    <row r="1598" spans="7:8" x14ac:dyDescent="0.3">
      <c r="G1598" s="2"/>
      <c r="H1598" s="2"/>
    </row>
    <row r="1599" spans="7:8" x14ac:dyDescent="0.3">
      <c r="G1599" s="2"/>
      <c r="H1599" s="2"/>
    </row>
    <row r="1600" spans="7:8" x14ac:dyDescent="0.3">
      <c r="G1600" s="2"/>
      <c r="H1600" s="2"/>
    </row>
    <row r="1601" spans="7:8" x14ac:dyDescent="0.3">
      <c r="G1601" s="2"/>
      <c r="H1601" s="2"/>
    </row>
    <row r="1602" spans="7:8" x14ac:dyDescent="0.3">
      <c r="G1602" s="2"/>
      <c r="H1602" s="2"/>
    </row>
    <row r="1603" spans="7:8" x14ac:dyDescent="0.3">
      <c r="G1603" s="2"/>
      <c r="H1603" s="2"/>
    </row>
    <row r="1604" spans="7:8" x14ac:dyDescent="0.3">
      <c r="G1604" s="2"/>
      <c r="H1604" s="2"/>
    </row>
    <row r="1605" spans="7:8" x14ac:dyDescent="0.3">
      <c r="G1605" s="2"/>
      <c r="H1605" s="2"/>
    </row>
    <row r="1606" spans="7:8" x14ac:dyDescent="0.3">
      <c r="G1606" s="2"/>
      <c r="H1606" s="2"/>
    </row>
    <row r="1607" spans="7:8" x14ac:dyDescent="0.3">
      <c r="G1607" s="2"/>
      <c r="H1607" s="2"/>
    </row>
    <row r="1608" spans="7:8" x14ac:dyDescent="0.3">
      <c r="G1608" s="2"/>
      <c r="H1608" s="2"/>
    </row>
    <row r="1609" spans="7:8" x14ac:dyDescent="0.3">
      <c r="G1609" s="2"/>
      <c r="H1609" s="2"/>
    </row>
    <row r="1610" spans="7:8" x14ac:dyDescent="0.3">
      <c r="G1610" s="2"/>
      <c r="H1610" s="2"/>
    </row>
    <row r="1611" spans="7:8" x14ac:dyDescent="0.3">
      <c r="G1611" s="2"/>
      <c r="H1611" s="2"/>
    </row>
    <row r="1612" spans="7:8" x14ac:dyDescent="0.3">
      <c r="G1612" s="2"/>
      <c r="H1612" s="2"/>
    </row>
    <row r="1613" spans="7:8" x14ac:dyDescent="0.3">
      <c r="G1613" s="2"/>
      <c r="H1613" s="2"/>
    </row>
    <row r="1614" spans="7:8" x14ac:dyDescent="0.3">
      <c r="G1614" s="2"/>
      <c r="H1614" s="2"/>
    </row>
    <row r="1615" spans="7:8" x14ac:dyDescent="0.3">
      <c r="G1615" s="2"/>
      <c r="H1615" s="2"/>
    </row>
    <row r="1616" spans="7:8" x14ac:dyDescent="0.3">
      <c r="G1616" s="2"/>
      <c r="H1616" s="2"/>
    </row>
    <row r="1617" spans="7:8" x14ac:dyDescent="0.3">
      <c r="G1617" s="2"/>
      <c r="H1617" s="2"/>
    </row>
    <row r="1618" spans="7:8" x14ac:dyDescent="0.3">
      <c r="G1618" s="2"/>
      <c r="H1618" s="2"/>
    </row>
    <row r="1619" spans="7:8" x14ac:dyDescent="0.3">
      <c r="G1619" s="2"/>
      <c r="H1619" s="2"/>
    </row>
    <row r="1620" spans="7:8" x14ac:dyDescent="0.3">
      <c r="G1620" s="2"/>
      <c r="H1620" s="2"/>
    </row>
    <row r="1621" spans="7:8" x14ac:dyDescent="0.3">
      <c r="G1621" s="2"/>
      <c r="H1621" s="2"/>
    </row>
    <row r="1622" spans="7:8" x14ac:dyDescent="0.3">
      <c r="G1622" s="2"/>
      <c r="H1622" s="2"/>
    </row>
    <row r="1623" spans="7:8" x14ac:dyDescent="0.3">
      <c r="G1623" s="2"/>
      <c r="H1623" s="2"/>
    </row>
    <row r="1624" spans="7:8" x14ac:dyDescent="0.3">
      <c r="G1624" s="2"/>
      <c r="H1624" s="2"/>
    </row>
    <row r="1625" spans="7:8" x14ac:dyDescent="0.3">
      <c r="G1625" s="2"/>
      <c r="H1625" s="2"/>
    </row>
    <row r="1626" spans="7:8" x14ac:dyDescent="0.3">
      <c r="G1626" s="2"/>
      <c r="H1626" s="2"/>
    </row>
    <row r="1627" spans="7:8" x14ac:dyDescent="0.3">
      <c r="G1627" s="2"/>
      <c r="H1627" s="2"/>
    </row>
    <row r="1628" spans="7:8" x14ac:dyDescent="0.3">
      <c r="G1628" s="2"/>
      <c r="H1628" s="2"/>
    </row>
    <row r="1629" spans="7:8" x14ac:dyDescent="0.3">
      <c r="G1629" s="2"/>
      <c r="H1629" s="2"/>
    </row>
    <row r="1630" spans="7:8" x14ac:dyDescent="0.3">
      <c r="G1630" s="2"/>
      <c r="H1630" s="2"/>
    </row>
    <row r="1631" spans="7:8" x14ac:dyDescent="0.3">
      <c r="G1631" s="2"/>
      <c r="H1631" s="2"/>
    </row>
    <row r="1632" spans="7:8" x14ac:dyDescent="0.3">
      <c r="G1632" s="2"/>
      <c r="H1632" s="2"/>
    </row>
    <row r="1633" spans="7:8" x14ac:dyDescent="0.3">
      <c r="G1633" s="2"/>
      <c r="H1633" s="2"/>
    </row>
    <row r="1634" spans="7:8" x14ac:dyDescent="0.3">
      <c r="G1634" s="2"/>
      <c r="H1634" s="2"/>
    </row>
    <row r="1635" spans="7:8" x14ac:dyDescent="0.3">
      <c r="G1635" s="2"/>
      <c r="H1635" s="2"/>
    </row>
    <row r="1636" spans="7:8" x14ac:dyDescent="0.3">
      <c r="G1636" s="2"/>
      <c r="H1636" s="2"/>
    </row>
    <row r="1637" spans="7:8" x14ac:dyDescent="0.3">
      <c r="G1637" s="2"/>
      <c r="H1637" s="2"/>
    </row>
    <row r="1638" spans="7:8" x14ac:dyDescent="0.3">
      <c r="G1638" s="2"/>
      <c r="H1638" s="2"/>
    </row>
    <row r="1639" spans="7:8" x14ac:dyDescent="0.3">
      <c r="G1639" s="2"/>
      <c r="H1639" s="2"/>
    </row>
    <row r="1640" spans="7:8" x14ac:dyDescent="0.3">
      <c r="G1640" s="2"/>
      <c r="H1640" s="2"/>
    </row>
    <row r="1641" spans="7:8" x14ac:dyDescent="0.3">
      <c r="G1641" s="2"/>
      <c r="H1641" s="2"/>
    </row>
    <row r="1642" spans="7:8" x14ac:dyDescent="0.3">
      <c r="G1642" s="2"/>
      <c r="H1642" s="2"/>
    </row>
    <row r="1643" spans="7:8" x14ac:dyDescent="0.3">
      <c r="G1643" s="2"/>
      <c r="H1643" s="2"/>
    </row>
    <row r="1644" spans="7:8" x14ac:dyDescent="0.3">
      <c r="G1644" s="2"/>
      <c r="H1644" s="2"/>
    </row>
    <row r="1645" spans="7:8" x14ac:dyDescent="0.3">
      <c r="G1645" s="2"/>
      <c r="H1645" s="2"/>
    </row>
    <row r="1646" spans="7:8" x14ac:dyDescent="0.3">
      <c r="G1646" s="2"/>
      <c r="H1646" s="2"/>
    </row>
    <row r="1647" spans="7:8" x14ac:dyDescent="0.3">
      <c r="G1647" s="2"/>
      <c r="H1647" s="2"/>
    </row>
    <row r="1648" spans="7:8" x14ac:dyDescent="0.3">
      <c r="G1648" s="2"/>
      <c r="H1648" s="2"/>
    </row>
    <row r="1649" spans="7:8" x14ac:dyDescent="0.3">
      <c r="G1649" s="2"/>
      <c r="H1649" s="2"/>
    </row>
    <row r="1650" spans="7:8" x14ac:dyDescent="0.3">
      <c r="G1650" s="2"/>
      <c r="H1650" s="2"/>
    </row>
    <row r="1651" spans="7:8" x14ac:dyDescent="0.3">
      <c r="G1651" s="2"/>
      <c r="H1651" s="2"/>
    </row>
    <row r="1652" spans="7:8" x14ac:dyDescent="0.3">
      <c r="G1652" s="2"/>
      <c r="H1652" s="2"/>
    </row>
    <row r="1653" spans="7:8" x14ac:dyDescent="0.3">
      <c r="G1653" s="2"/>
      <c r="H1653" s="2"/>
    </row>
    <row r="1654" spans="7:8" x14ac:dyDescent="0.3">
      <c r="G1654" s="2"/>
      <c r="H1654" s="2"/>
    </row>
    <row r="1655" spans="7:8" x14ac:dyDescent="0.3">
      <c r="G1655" s="2"/>
      <c r="H1655" s="2"/>
    </row>
    <row r="1656" spans="7:8" x14ac:dyDescent="0.3">
      <c r="G1656" s="2"/>
      <c r="H1656" s="2"/>
    </row>
    <row r="1657" spans="7:8" x14ac:dyDescent="0.3">
      <c r="G1657" s="2"/>
      <c r="H1657" s="2"/>
    </row>
    <row r="1658" spans="7:8" x14ac:dyDescent="0.3">
      <c r="G1658" s="2"/>
      <c r="H1658" s="2"/>
    </row>
    <row r="1659" spans="7:8" x14ac:dyDescent="0.3">
      <c r="G1659" s="2"/>
      <c r="H1659" s="2"/>
    </row>
    <row r="1660" spans="7:8" x14ac:dyDescent="0.3">
      <c r="G1660" s="2"/>
      <c r="H1660" s="2"/>
    </row>
    <row r="1661" spans="7:8" x14ac:dyDescent="0.3">
      <c r="G1661" s="2"/>
      <c r="H1661" s="2"/>
    </row>
    <row r="1662" spans="7:8" x14ac:dyDescent="0.3">
      <c r="G1662" s="2"/>
      <c r="H1662" s="2"/>
    </row>
    <row r="1663" spans="7:8" x14ac:dyDescent="0.3">
      <c r="G1663" s="2"/>
      <c r="H1663" s="2"/>
    </row>
    <row r="1664" spans="7:8" x14ac:dyDescent="0.3">
      <c r="G1664" s="2"/>
      <c r="H1664" s="2"/>
    </row>
    <row r="1665" spans="7:8" x14ac:dyDescent="0.3">
      <c r="G1665" s="2"/>
      <c r="H1665" s="2"/>
    </row>
    <row r="1666" spans="7:8" x14ac:dyDescent="0.3">
      <c r="G1666" s="2"/>
      <c r="H1666" s="2"/>
    </row>
    <row r="1667" spans="7:8" x14ac:dyDescent="0.3">
      <c r="G1667" s="2"/>
      <c r="H1667" s="2"/>
    </row>
    <row r="1668" spans="7:8" x14ac:dyDescent="0.3">
      <c r="G1668" s="2"/>
      <c r="H1668" s="2"/>
    </row>
    <row r="1669" spans="7:8" x14ac:dyDescent="0.3">
      <c r="G1669" s="2"/>
      <c r="H1669" s="2"/>
    </row>
    <row r="1670" spans="7:8" x14ac:dyDescent="0.3">
      <c r="G1670" s="2"/>
      <c r="H1670" s="2"/>
    </row>
    <row r="1671" spans="7:8" x14ac:dyDescent="0.3">
      <c r="G1671" s="2"/>
      <c r="H1671" s="2"/>
    </row>
    <row r="1672" spans="7:8" x14ac:dyDescent="0.3">
      <c r="G1672" s="2"/>
      <c r="H1672" s="2"/>
    </row>
    <row r="1673" spans="7:8" x14ac:dyDescent="0.3">
      <c r="G1673" s="2"/>
      <c r="H1673" s="2"/>
    </row>
    <row r="1674" spans="7:8" x14ac:dyDescent="0.3">
      <c r="G1674" s="2"/>
      <c r="H1674" s="2"/>
    </row>
    <row r="1675" spans="7:8" x14ac:dyDescent="0.3">
      <c r="G1675" s="2"/>
      <c r="H1675" s="2"/>
    </row>
    <row r="1676" spans="7:8" x14ac:dyDescent="0.3">
      <c r="G1676" s="2"/>
      <c r="H1676" s="2"/>
    </row>
    <row r="1677" spans="7:8" x14ac:dyDescent="0.3">
      <c r="G1677" s="2"/>
      <c r="H1677" s="2"/>
    </row>
    <row r="1678" spans="7:8" x14ac:dyDescent="0.3">
      <c r="G1678" s="2"/>
      <c r="H1678" s="2"/>
    </row>
    <row r="1679" spans="7:8" x14ac:dyDescent="0.3">
      <c r="G1679" s="2"/>
      <c r="H1679" s="2"/>
    </row>
    <row r="1680" spans="7:8" x14ac:dyDescent="0.3">
      <c r="G1680" s="2"/>
      <c r="H1680" s="2"/>
    </row>
    <row r="1681" spans="7:8" x14ac:dyDescent="0.3">
      <c r="G1681" s="2"/>
      <c r="H1681" s="2"/>
    </row>
    <row r="1682" spans="7:8" x14ac:dyDescent="0.3">
      <c r="G1682" s="2"/>
      <c r="H1682" s="2"/>
    </row>
    <row r="1683" spans="7:8" x14ac:dyDescent="0.3">
      <c r="G1683" s="2"/>
      <c r="H1683" s="2"/>
    </row>
    <row r="1684" spans="7:8" x14ac:dyDescent="0.3">
      <c r="G1684" s="2"/>
      <c r="H1684" s="2"/>
    </row>
    <row r="1685" spans="7:8" x14ac:dyDescent="0.3">
      <c r="G1685" s="2"/>
      <c r="H1685" s="2"/>
    </row>
    <row r="1686" spans="7:8" x14ac:dyDescent="0.3">
      <c r="G1686" s="2"/>
      <c r="H1686" s="2"/>
    </row>
    <row r="1687" spans="7:8" x14ac:dyDescent="0.3">
      <c r="G1687" s="2"/>
      <c r="H1687" s="2"/>
    </row>
    <row r="1688" spans="7:8" x14ac:dyDescent="0.3">
      <c r="G1688" s="2"/>
      <c r="H1688" s="2"/>
    </row>
    <row r="1689" spans="7:8" x14ac:dyDescent="0.3">
      <c r="G1689" s="2"/>
      <c r="H1689" s="2"/>
    </row>
    <row r="1690" spans="7:8" x14ac:dyDescent="0.3">
      <c r="G1690" s="2"/>
      <c r="H1690" s="2"/>
    </row>
    <row r="1691" spans="7:8" x14ac:dyDescent="0.3">
      <c r="G1691" s="2"/>
      <c r="H1691" s="2"/>
    </row>
    <row r="1692" spans="7:8" x14ac:dyDescent="0.3">
      <c r="G1692" s="2"/>
      <c r="H1692" s="2"/>
    </row>
    <row r="1693" spans="7:8" x14ac:dyDescent="0.3">
      <c r="G1693" s="2"/>
      <c r="H1693" s="2"/>
    </row>
    <row r="1694" spans="7:8" x14ac:dyDescent="0.3">
      <c r="G1694" s="2"/>
      <c r="H1694" s="2"/>
    </row>
    <row r="1695" spans="7:8" x14ac:dyDescent="0.3">
      <c r="G1695" s="2"/>
      <c r="H1695" s="2"/>
    </row>
    <row r="1696" spans="7:8" x14ac:dyDescent="0.3">
      <c r="G1696" s="2"/>
      <c r="H1696" s="2"/>
    </row>
    <row r="1697" spans="7:8" x14ac:dyDescent="0.3">
      <c r="G1697" s="2"/>
      <c r="H1697" s="2"/>
    </row>
    <row r="1698" spans="7:8" x14ac:dyDescent="0.3">
      <c r="G1698" s="2"/>
      <c r="H1698" s="2"/>
    </row>
    <row r="1699" spans="7:8" x14ac:dyDescent="0.3">
      <c r="G1699" s="2"/>
      <c r="H1699" s="2"/>
    </row>
    <row r="1700" spans="7:8" x14ac:dyDescent="0.3">
      <c r="G1700" s="2"/>
      <c r="H1700" s="2"/>
    </row>
    <row r="1701" spans="7:8" x14ac:dyDescent="0.3">
      <c r="G1701" s="2"/>
      <c r="H1701" s="2"/>
    </row>
    <row r="1702" spans="7:8" x14ac:dyDescent="0.3">
      <c r="G1702" s="2"/>
      <c r="H1702" s="2"/>
    </row>
    <row r="1703" spans="7:8" x14ac:dyDescent="0.3">
      <c r="G1703" s="2"/>
      <c r="H1703" s="2"/>
    </row>
    <row r="1704" spans="7:8" x14ac:dyDescent="0.3">
      <c r="G1704" s="2"/>
      <c r="H1704" s="2"/>
    </row>
    <row r="1705" spans="7:8" x14ac:dyDescent="0.3">
      <c r="G1705" s="2"/>
      <c r="H1705" s="2"/>
    </row>
    <row r="1706" spans="7:8" x14ac:dyDescent="0.3">
      <c r="G1706" s="2"/>
      <c r="H1706" s="2"/>
    </row>
    <row r="1707" spans="7:8" x14ac:dyDescent="0.3">
      <c r="G1707" s="2"/>
      <c r="H1707" s="2"/>
    </row>
    <row r="1708" spans="7:8" x14ac:dyDescent="0.3">
      <c r="G1708" s="2"/>
      <c r="H1708" s="2"/>
    </row>
    <row r="1709" spans="7:8" x14ac:dyDescent="0.3">
      <c r="G1709" s="2"/>
      <c r="H1709" s="2"/>
    </row>
    <row r="1710" spans="7:8" x14ac:dyDescent="0.3">
      <c r="G1710" s="2"/>
      <c r="H1710" s="2"/>
    </row>
    <row r="1711" spans="7:8" x14ac:dyDescent="0.3">
      <c r="G1711" s="2"/>
      <c r="H1711" s="2"/>
    </row>
    <row r="1712" spans="7:8" x14ac:dyDescent="0.3">
      <c r="G1712" s="2"/>
      <c r="H1712" s="2"/>
    </row>
    <row r="1713" spans="7:8" x14ac:dyDescent="0.3">
      <c r="G1713" s="2"/>
      <c r="H1713" s="2"/>
    </row>
    <row r="1714" spans="7:8" x14ac:dyDescent="0.3">
      <c r="G1714" s="2"/>
      <c r="H1714" s="2"/>
    </row>
    <row r="1715" spans="7:8" x14ac:dyDescent="0.3">
      <c r="G1715" s="2"/>
      <c r="H1715" s="2"/>
    </row>
    <row r="1716" spans="7:8" x14ac:dyDescent="0.3">
      <c r="G1716" s="2"/>
      <c r="H1716" s="2"/>
    </row>
    <row r="1717" spans="7:8" x14ac:dyDescent="0.3">
      <c r="G1717" s="2"/>
      <c r="H1717" s="2"/>
    </row>
    <row r="1718" spans="7:8" x14ac:dyDescent="0.3">
      <c r="G1718" s="2"/>
      <c r="H1718" s="2"/>
    </row>
    <row r="1719" spans="7:8" x14ac:dyDescent="0.3">
      <c r="G1719" s="2"/>
      <c r="H1719" s="2"/>
    </row>
    <row r="1720" spans="7:8" x14ac:dyDescent="0.3">
      <c r="G1720" s="2"/>
      <c r="H1720" s="2"/>
    </row>
    <row r="1721" spans="7:8" x14ac:dyDescent="0.3">
      <c r="G1721" s="2"/>
      <c r="H1721" s="2"/>
    </row>
    <row r="1722" spans="7:8" x14ac:dyDescent="0.3">
      <c r="G1722" s="2"/>
      <c r="H1722" s="2"/>
    </row>
    <row r="1723" spans="7:8" x14ac:dyDescent="0.3">
      <c r="G1723" s="2"/>
      <c r="H1723" s="2"/>
    </row>
    <row r="1724" spans="7:8" x14ac:dyDescent="0.3">
      <c r="G1724" s="2"/>
      <c r="H1724" s="2"/>
    </row>
    <row r="1725" spans="7:8" x14ac:dyDescent="0.3">
      <c r="G1725" s="2"/>
      <c r="H1725" s="2"/>
    </row>
    <row r="1726" spans="7:8" x14ac:dyDescent="0.3">
      <c r="G1726" s="2"/>
      <c r="H1726" s="2"/>
    </row>
    <row r="1727" spans="7:8" x14ac:dyDescent="0.3">
      <c r="G1727" s="2"/>
      <c r="H1727" s="2"/>
    </row>
    <row r="1728" spans="7:8" x14ac:dyDescent="0.3">
      <c r="G1728" s="2"/>
      <c r="H1728" s="2"/>
    </row>
    <row r="1729" spans="7:8" x14ac:dyDescent="0.3">
      <c r="G1729" s="2"/>
      <c r="H1729" s="2"/>
    </row>
    <row r="1730" spans="7:8" x14ac:dyDescent="0.3">
      <c r="G1730" s="2"/>
      <c r="H1730" s="2"/>
    </row>
    <row r="1731" spans="7:8" x14ac:dyDescent="0.3">
      <c r="G1731" s="2"/>
      <c r="H1731" s="2"/>
    </row>
    <row r="1732" spans="7:8" x14ac:dyDescent="0.3">
      <c r="G1732" s="2"/>
      <c r="H1732" s="2"/>
    </row>
    <row r="1733" spans="7:8" x14ac:dyDescent="0.3">
      <c r="G1733" s="2"/>
      <c r="H1733" s="2"/>
    </row>
    <row r="1734" spans="7:8" x14ac:dyDescent="0.3">
      <c r="G1734" s="2"/>
      <c r="H1734" s="2"/>
    </row>
    <row r="1735" spans="7:8" x14ac:dyDescent="0.3">
      <c r="G1735" s="2"/>
      <c r="H1735" s="2"/>
    </row>
    <row r="1736" spans="7:8" x14ac:dyDescent="0.3">
      <c r="G1736" s="2"/>
      <c r="H1736" s="2"/>
    </row>
    <row r="1737" spans="7:8" x14ac:dyDescent="0.3">
      <c r="G1737" s="2"/>
      <c r="H1737" s="2"/>
    </row>
    <row r="1738" spans="7:8" x14ac:dyDescent="0.3">
      <c r="G1738" s="2"/>
      <c r="H1738" s="2"/>
    </row>
    <row r="1739" spans="7:8" x14ac:dyDescent="0.3">
      <c r="G1739" s="2"/>
      <c r="H1739" s="2"/>
    </row>
    <row r="1740" spans="7:8" x14ac:dyDescent="0.3">
      <c r="G1740" s="2"/>
      <c r="H1740" s="2"/>
    </row>
    <row r="1741" spans="7:8" x14ac:dyDescent="0.3">
      <c r="G1741" s="2"/>
      <c r="H1741" s="2"/>
    </row>
    <row r="1742" spans="7:8" x14ac:dyDescent="0.3">
      <c r="G1742" s="2"/>
      <c r="H1742" s="2"/>
    </row>
    <row r="1743" spans="7:8" x14ac:dyDescent="0.3">
      <c r="G1743" s="2"/>
      <c r="H1743" s="2"/>
    </row>
    <row r="1744" spans="7:8" x14ac:dyDescent="0.3">
      <c r="G1744" s="2"/>
      <c r="H1744" s="2"/>
    </row>
    <row r="1745" spans="7:8" x14ac:dyDescent="0.3">
      <c r="G1745" s="2"/>
      <c r="H1745" s="2"/>
    </row>
    <row r="1746" spans="7:8" x14ac:dyDescent="0.3">
      <c r="G1746" s="2"/>
      <c r="H1746" s="2"/>
    </row>
    <row r="1747" spans="7:8" x14ac:dyDescent="0.3">
      <c r="G1747" s="2"/>
      <c r="H1747" s="2"/>
    </row>
    <row r="1748" spans="7:8" x14ac:dyDescent="0.3">
      <c r="G1748" s="2"/>
      <c r="H1748" s="2"/>
    </row>
    <row r="1749" spans="7:8" x14ac:dyDescent="0.3">
      <c r="G1749" s="2"/>
      <c r="H1749" s="2"/>
    </row>
    <row r="1750" spans="7:8" x14ac:dyDescent="0.3">
      <c r="G1750" s="2"/>
      <c r="H1750" s="2"/>
    </row>
    <row r="1751" spans="7:8" x14ac:dyDescent="0.3">
      <c r="G1751" s="2"/>
      <c r="H1751" s="2"/>
    </row>
    <row r="1752" spans="7:8" x14ac:dyDescent="0.3">
      <c r="G1752" s="2"/>
      <c r="H1752" s="2"/>
    </row>
    <row r="1753" spans="7:8" x14ac:dyDescent="0.3">
      <c r="G1753" s="2"/>
      <c r="H1753" s="2"/>
    </row>
    <row r="1754" spans="7:8" x14ac:dyDescent="0.3">
      <c r="G1754" s="2"/>
      <c r="H1754" s="2"/>
    </row>
    <row r="1755" spans="7:8" x14ac:dyDescent="0.3">
      <c r="G1755" s="2"/>
      <c r="H1755" s="2"/>
    </row>
    <row r="1756" spans="7:8" x14ac:dyDescent="0.3">
      <c r="G1756" s="2"/>
      <c r="H1756" s="2"/>
    </row>
    <row r="1757" spans="7:8" x14ac:dyDescent="0.3">
      <c r="G1757" s="2"/>
      <c r="H1757" s="2"/>
    </row>
    <row r="1758" spans="7:8" x14ac:dyDescent="0.3">
      <c r="G1758" s="2"/>
      <c r="H1758" s="2"/>
    </row>
    <row r="1759" spans="7:8" x14ac:dyDescent="0.3">
      <c r="G1759" s="2"/>
      <c r="H1759" s="2"/>
    </row>
    <row r="1760" spans="7:8" x14ac:dyDescent="0.3">
      <c r="G1760" s="2"/>
      <c r="H1760" s="2"/>
    </row>
    <row r="1761" spans="7:8" x14ac:dyDescent="0.3">
      <c r="G1761" s="2"/>
      <c r="H1761" s="2"/>
    </row>
    <row r="1762" spans="7:8" x14ac:dyDescent="0.3">
      <c r="G1762" s="2"/>
      <c r="H1762" s="2"/>
    </row>
    <row r="1763" spans="7:8" x14ac:dyDescent="0.3">
      <c r="G1763" s="2"/>
      <c r="H1763" s="2"/>
    </row>
    <row r="1764" spans="7:8" x14ac:dyDescent="0.3">
      <c r="G1764" s="2"/>
      <c r="H1764" s="2"/>
    </row>
    <row r="1765" spans="7:8" x14ac:dyDescent="0.3">
      <c r="G1765" s="2"/>
      <c r="H1765" s="2"/>
    </row>
    <row r="1766" spans="7:8" x14ac:dyDescent="0.3">
      <c r="G1766" s="2"/>
      <c r="H1766" s="2"/>
    </row>
    <row r="1767" spans="7:8" x14ac:dyDescent="0.3">
      <c r="G1767" s="2"/>
      <c r="H1767" s="2"/>
    </row>
    <row r="1768" spans="7:8" x14ac:dyDescent="0.3">
      <c r="G1768" s="2"/>
      <c r="H1768" s="2"/>
    </row>
    <row r="1769" spans="7:8" x14ac:dyDescent="0.3">
      <c r="G1769" s="2"/>
      <c r="H1769" s="2"/>
    </row>
    <row r="1770" spans="7:8" x14ac:dyDescent="0.3">
      <c r="G1770" s="2"/>
      <c r="H1770" s="2"/>
    </row>
    <row r="1771" spans="7:8" x14ac:dyDescent="0.3">
      <c r="G1771" s="2"/>
      <c r="H1771" s="2"/>
    </row>
    <row r="1772" spans="7:8" x14ac:dyDescent="0.3">
      <c r="G1772" s="2"/>
      <c r="H1772" s="2"/>
    </row>
    <row r="1773" spans="7:8" x14ac:dyDescent="0.3">
      <c r="G1773" s="2"/>
      <c r="H1773" s="2"/>
    </row>
    <row r="1774" spans="7:8" x14ac:dyDescent="0.3">
      <c r="G1774" s="2"/>
      <c r="H1774" s="2"/>
    </row>
    <row r="1775" spans="7:8" x14ac:dyDescent="0.3">
      <c r="G1775" s="2"/>
      <c r="H1775" s="2"/>
    </row>
    <row r="1776" spans="7:8" x14ac:dyDescent="0.3">
      <c r="G1776" s="2"/>
      <c r="H1776" s="2"/>
    </row>
    <row r="1777" spans="7:8" x14ac:dyDescent="0.3">
      <c r="G1777" s="2"/>
      <c r="H1777" s="2"/>
    </row>
    <row r="1778" spans="7:8" x14ac:dyDescent="0.3">
      <c r="G1778" s="2"/>
      <c r="H1778" s="2"/>
    </row>
    <row r="1779" spans="7:8" x14ac:dyDescent="0.3">
      <c r="G1779" s="2"/>
      <c r="H1779" s="2"/>
    </row>
    <row r="1780" spans="7:8" x14ac:dyDescent="0.3">
      <c r="G1780" s="2"/>
      <c r="H1780" s="2"/>
    </row>
    <row r="1781" spans="7:8" x14ac:dyDescent="0.3">
      <c r="G1781" s="2"/>
      <c r="H1781" s="2"/>
    </row>
    <row r="1782" spans="7:8" x14ac:dyDescent="0.3">
      <c r="G1782" s="2"/>
      <c r="H1782" s="2"/>
    </row>
    <row r="1783" spans="7:8" x14ac:dyDescent="0.3">
      <c r="G1783" s="2"/>
      <c r="H1783" s="2"/>
    </row>
    <row r="1784" spans="7:8" x14ac:dyDescent="0.3">
      <c r="G1784" s="2"/>
      <c r="H1784" s="2"/>
    </row>
    <row r="1785" spans="7:8" x14ac:dyDescent="0.3">
      <c r="G1785" s="2"/>
      <c r="H1785" s="2"/>
    </row>
    <row r="1786" spans="7:8" x14ac:dyDescent="0.3">
      <c r="G1786" s="2"/>
      <c r="H1786" s="2"/>
    </row>
    <row r="1787" spans="7:8" x14ac:dyDescent="0.3">
      <c r="G1787" s="2"/>
      <c r="H1787" s="2"/>
    </row>
    <row r="1788" spans="7:8" x14ac:dyDescent="0.3">
      <c r="G1788" s="2"/>
      <c r="H1788" s="2"/>
    </row>
    <row r="1789" spans="7:8" x14ac:dyDescent="0.3">
      <c r="G1789" s="2"/>
      <c r="H1789" s="2"/>
    </row>
    <row r="1790" spans="7:8" x14ac:dyDescent="0.3">
      <c r="G1790" s="2"/>
      <c r="H1790" s="2"/>
    </row>
    <row r="1791" spans="7:8" x14ac:dyDescent="0.3">
      <c r="G1791" s="2"/>
      <c r="H1791" s="2"/>
    </row>
    <row r="1792" spans="7:8" x14ac:dyDescent="0.3">
      <c r="G1792" s="2"/>
      <c r="H1792" s="2"/>
    </row>
    <row r="1793" spans="7:8" x14ac:dyDescent="0.3">
      <c r="G1793" s="2"/>
      <c r="H1793" s="2"/>
    </row>
    <row r="1794" spans="7:8" x14ac:dyDescent="0.3">
      <c r="G1794" s="2"/>
      <c r="H1794" s="2"/>
    </row>
    <row r="1795" spans="7:8" x14ac:dyDescent="0.3">
      <c r="G1795" s="2"/>
      <c r="H1795" s="2"/>
    </row>
    <row r="1796" spans="7:8" x14ac:dyDescent="0.3">
      <c r="G1796" s="2"/>
      <c r="H1796" s="2"/>
    </row>
    <row r="1797" spans="7:8" x14ac:dyDescent="0.3">
      <c r="G1797" s="2"/>
      <c r="H1797" s="2"/>
    </row>
    <row r="1798" spans="7:8" x14ac:dyDescent="0.3">
      <c r="G1798" s="2"/>
      <c r="H1798" s="2"/>
    </row>
    <row r="1799" spans="7:8" x14ac:dyDescent="0.3">
      <c r="G1799" s="2"/>
      <c r="H1799" s="2"/>
    </row>
    <row r="1800" spans="7:8" x14ac:dyDescent="0.3">
      <c r="G1800" s="2"/>
      <c r="H1800" s="2"/>
    </row>
    <row r="1801" spans="7:8" x14ac:dyDescent="0.3">
      <c r="G1801" s="2"/>
      <c r="H1801" s="2"/>
    </row>
    <row r="1802" spans="7:8" x14ac:dyDescent="0.3">
      <c r="G1802" s="2"/>
      <c r="H1802" s="2"/>
    </row>
    <row r="1803" spans="7:8" x14ac:dyDescent="0.3">
      <c r="G1803" s="2"/>
      <c r="H1803" s="2"/>
    </row>
    <row r="1804" spans="7:8" x14ac:dyDescent="0.3">
      <c r="G1804" s="2"/>
      <c r="H1804" s="2"/>
    </row>
    <row r="1805" spans="7:8" x14ac:dyDescent="0.3">
      <c r="G1805" s="2"/>
      <c r="H1805" s="2"/>
    </row>
    <row r="1806" spans="7:8" x14ac:dyDescent="0.3">
      <c r="G1806" s="2"/>
      <c r="H1806" s="2"/>
    </row>
    <row r="1807" spans="7:8" x14ac:dyDescent="0.3">
      <c r="G1807" s="2"/>
      <c r="H1807" s="2"/>
    </row>
    <row r="1808" spans="7:8" x14ac:dyDescent="0.3">
      <c r="G1808" s="2"/>
      <c r="H1808" s="2"/>
    </row>
    <row r="1809" spans="7:8" x14ac:dyDescent="0.3">
      <c r="G1809" s="2"/>
      <c r="H1809" s="2"/>
    </row>
    <row r="1810" spans="7:8" x14ac:dyDescent="0.3">
      <c r="G1810" s="2"/>
      <c r="H1810" s="2"/>
    </row>
    <row r="1811" spans="7:8" x14ac:dyDescent="0.3">
      <c r="G1811" s="2"/>
      <c r="H1811" s="2"/>
    </row>
    <row r="1812" spans="7:8" x14ac:dyDescent="0.3">
      <c r="G1812" s="2"/>
      <c r="H1812" s="2"/>
    </row>
    <row r="1813" spans="7:8" x14ac:dyDescent="0.3">
      <c r="G1813" s="2"/>
      <c r="H1813" s="2"/>
    </row>
    <row r="1814" spans="7:8" x14ac:dyDescent="0.3">
      <c r="G1814" s="2"/>
      <c r="H1814" s="2"/>
    </row>
    <row r="1815" spans="7:8" x14ac:dyDescent="0.3">
      <c r="G1815" s="2"/>
      <c r="H1815" s="2"/>
    </row>
    <row r="1816" spans="7:8" x14ac:dyDescent="0.3">
      <c r="G1816" s="2"/>
      <c r="H1816" s="2"/>
    </row>
    <row r="1817" spans="7:8" x14ac:dyDescent="0.3">
      <c r="G1817" s="2"/>
      <c r="H1817" s="2"/>
    </row>
    <row r="1818" spans="7:8" x14ac:dyDescent="0.3">
      <c r="G1818" s="2"/>
      <c r="H1818" s="2"/>
    </row>
    <row r="1819" spans="7:8" x14ac:dyDescent="0.3">
      <c r="G1819" s="2"/>
      <c r="H1819" s="2"/>
    </row>
    <row r="1820" spans="7:8" x14ac:dyDescent="0.3">
      <c r="G1820" s="2"/>
      <c r="H1820" s="2"/>
    </row>
    <row r="1821" spans="7:8" x14ac:dyDescent="0.3">
      <c r="G1821" s="2"/>
      <c r="H1821" s="2"/>
    </row>
    <row r="1822" spans="7:8" x14ac:dyDescent="0.3">
      <c r="G1822" s="2"/>
      <c r="H1822" s="2"/>
    </row>
    <row r="1823" spans="7:8" x14ac:dyDescent="0.3">
      <c r="G1823" s="2"/>
      <c r="H1823" s="2"/>
    </row>
    <row r="1824" spans="7:8" x14ac:dyDescent="0.3">
      <c r="G1824" s="2"/>
      <c r="H1824" s="2"/>
    </row>
    <row r="1825" spans="7:8" x14ac:dyDescent="0.3">
      <c r="G1825" s="2"/>
      <c r="H1825" s="2"/>
    </row>
    <row r="1826" spans="7:8" x14ac:dyDescent="0.3">
      <c r="G1826" s="2"/>
      <c r="H1826" s="2"/>
    </row>
    <row r="1827" spans="7:8" x14ac:dyDescent="0.3">
      <c r="G1827" s="2"/>
      <c r="H1827" s="2"/>
    </row>
    <row r="1828" spans="7:8" x14ac:dyDescent="0.3">
      <c r="G1828" s="2"/>
      <c r="H1828" s="2"/>
    </row>
    <row r="1829" spans="7:8" x14ac:dyDescent="0.3">
      <c r="G1829" s="2"/>
      <c r="H1829" s="2"/>
    </row>
    <row r="1830" spans="7:8" x14ac:dyDescent="0.3">
      <c r="G1830" s="2"/>
      <c r="H1830" s="2"/>
    </row>
    <row r="1831" spans="7:8" x14ac:dyDescent="0.3">
      <c r="G1831" s="2"/>
      <c r="H1831" s="2"/>
    </row>
    <row r="1832" spans="7:8" x14ac:dyDescent="0.3">
      <c r="G1832" s="2"/>
      <c r="H1832" s="2"/>
    </row>
    <row r="1833" spans="7:8" x14ac:dyDescent="0.3">
      <c r="G1833" s="2"/>
      <c r="H1833" s="2"/>
    </row>
    <row r="1834" spans="7:8" x14ac:dyDescent="0.3">
      <c r="G1834" s="2"/>
      <c r="H1834" s="2"/>
    </row>
    <row r="1835" spans="7:8" x14ac:dyDescent="0.3">
      <c r="G1835" s="2"/>
      <c r="H1835" s="2"/>
    </row>
    <row r="1836" spans="7:8" x14ac:dyDescent="0.3">
      <c r="G1836" s="2"/>
      <c r="H1836" s="2"/>
    </row>
    <row r="1837" spans="7:8" x14ac:dyDescent="0.3">
      <c r="G1837" s="2"/>
      <c r="H1837" s="2"/>
    </row>
    <row r="1838" spans="7:8" x14ac:dyDescent="0.3">
      <c r="G1838" s="2"/>
      <c r="H1838" s="2"/>
    </row>
    <row r="1839" spans="7:8" x14ac:dyDescent="0.3">
      <c r="G1839" s="2"/>
      <c r="H1839" s="2"/>
    </row>
    <row r="1840" spans="7:8" x14ac:dyDescent="0.3">
      <c r="G1840" s="2"/>
      <c r="H1840" s="2"/>
    </row>
    <row r="1841" spans="7:8" x14ac:dyDescent="0.3">
      <c r="G1841" s="2"/>
      <c r="H1841" s="2"/>
    </row>
    <row r="1842" spans="7:8" x14ac:dyDescent="0.3">
      <c r="G1842" s="2"/>
      <c r="H1842" s="2"/>
    </row>
    <row r="1843" spans="7:8" x14ac:dyDescent="0.3">
      <c r="G1843" s="2"/>
      <c r="H1843" s="2"/>
    </row>
    <row r="1844" spans="7:8" x14ac:dyDescent="0.3">
      <c r="G1844" s="2"/>
      <c r="H1844" s="2"/>
    </row>
    <row r="1845" spans="7:8" x14ac:dyDescent="0.3">
      <c r="G1845" s="2"/>
      <c r="H1845" s="2"/>
    </row>
    <row r="1846" spans="7:8" x14ac:dyDescent="0.3">
      <c r="G1846" s="2"/>
      <c r="H1846" s="2"/>
    </row>
    <row r="1847" spans="7:8" x14ac:dyDescent="0.3">
      <c r="G1847" s="2"/>
      <c r="H1847" s="2"/>
    </row>
    <row r="1848" spans="7:8" x14ac:dyDescent="0.3">
      <c r="G1848" s="2"/>
      <c r="H1848" s="2"/>
    </row>
    <row r="1849" spans="7:8" x14ac:dyDescent="0.3">
      <c r="G1849" s="2"/>
      <c r="H1849" s="2"/>
    </row>
    <row r="1850" spans="7:8" x14ac:dyDescent="0.3">
      <c r="G1850" s="2"/>
      <c r="H1850" s="2"/>
    </row>
    <row r="1851" spans="7:8" x14ac:dyDescent="0.3">
      <c r="G1851" s="2"/>
      <c r="H1851" s="2"/>
    </row>
    <row r="1852" spans="7:8" x14ac:dyDescent="0.3">
      <c r="G1852" s="2"/>
      <c r="H1852" s="2"/>
    </row>
    <row r="1853" spans="7:8" x14ac:dyDescent="0.3">
      <c r="G1853" s="2"/>
      <c r="H1853" s="2"/>
    </row>
    <row r="1854" spans="7:8" x14ac:dyDescent="0.3">
      <c r="G1854" s="2"/>
      <c r="H1854" s="2"/>
    </row>
    <row r="1855" spans="7:8" x14ac:dyDescent="0.3">
      <c r="G1855" s="2"/>
      <c r="H1855" s="2"/>
    </row>
    <row r="1856" spans="7:8" x14ac:dyDescent="0.3">
      <c r="G1856" s="2"/>
      <c r="H1856" s="2"/>
    </row>
    <row r="1857" spans="7:8" x14ac:dyDescent="0.3">
      <c r="G1857" s="2"/>
      <c r="H1857" s="2"/>
    </row>
    <row r="1858" spans="7:8" x14ac:dyDescent="0.3">
      <c r="G1858" s="2"/>
      <c r="H1858" s="2"/>
    </row>
    <row r="1859" spans="7:8" x14ac:dyDescent="0.3">
      <c r="G1859" s="2"/>
      <c r="H1859" s="2"/>
    </row>
    <row r="1860" spans="7:8" x14ac:dyDescent="0.3">
      <c r="G1860" s="2"/>
      <c r="H1860" s="2"/>
    </row>
    <row r="1861" spans="7:8" x14ac:dyDescent="0.3">
      <c r="G1861" s="2"/>
      <c r="H1861" s="2"/>
    </row>
    <row r="1862" spans="7:8" x14ac:dyDescent="0.3">
      <c r="G1862" s="2"/>
      <c r="H1862" s="2"/>
    </row>
    <row r="1863" spans="7:8" x14ac:dyDescent="0.3">
      <c r="G1863" s="2"/>
      <c r="H1863" s="2"/>
    </row>
    <row r="1864" spans="7:8" x14ac:dyDescent="0.3">
      <c r="G1864" s="2"/>
      <c r="H1864" s="2"/>
    </row>
    <row r="1865" spans="7:8" x14ac:dyDescent="0.3">
      <c r="G1865" s="2"/>
      <c r="H1865" s="2"/>
    </row>
    <row r="1866" spans="7:8" x14ac:dyDescent="0.3">
      <c r="G1866" s="2"/>
      <c r="H1866" s="2"/>
    </row>
    <row r="1867" spans="7:8" x14ac:dyDescent="0.3">
      <c r="G1867" s="2"/>
      <c r="H1867" s="2"/>
    </row>
    <row r="1868" spans="7:8" x14ac:dyDescent="0.3">
      <c r="G1868" s="2"/>
      <c r="H1868" s="2"/>
    </row>
    <row r="1869" spans="7:8" x14ac:dyDescent="0.3">
      <c r="G1869" s="2"/>
      <c r="H1869" s="2"/>
    </row>
    <row r="1870" spans="7:8" x14ac:dyDescent="0.3">
      <c r="G1870" s="2"/>
      <c r="H1870" s="2"/>
    </row>
    <row r="1871" spans="7:8" x14ac:dyDescent="0.3">
      <c r="G1871" s="2"/>
      <c r="H1871" s="2"/>
    </row>
    <row r="1872" spans="7:8" x14ac:dyDescent="0.3">
      <c r="G1872" s="2"/>
      <c r="H1872" s="2"/>
    </row>
    <row r="1873" spans="7:8" x14ac:dyDescent="0.3">
      <c r="G1873" s="2"/>
      <c r="H1873" s="2"/>
    </row>
    <row r="1874" spans="7:8" x14ac:dyDescent="0.3">
      <c r="G1874" s="2"/>
      <c r="H1874" s="2"/>
    </row>
    <row r="1875" spans="7:8" x14ac:dyDescent="0.3">
      <c r="G1875" s="2"/>
      <c r="H1875" s="2"/>
    </row>
    <row r="1876" spans="7:8" x14ac:dyDescent="0.3">
      <c r="G1876" s="2"/>
      <c r="H1876" s="2"/>
    </row>
    <row r="1877" spans="7:8" x14ac:dyDescent="0.3">
      <c r="G1877" s="2"/>
      <c r="H1877" s="2"/>
    </row>
    <row r="1878" spans="7:8" x14ac:dyDescent="0.3">
      <c r="G1878" s="2"/>
      <c r="H1878" s="2"/>
    </row>
    <row r="1879" spans="7:8" x14ac:dyDescent="0.3">
      <c r="G1879" s="2"/>
      <c r="H1879" s="2"/>
    </row>
    <row r="1880" spans="7:8" x14ac:dyDescent="0.3">
      <c r="G1880" s="2"/>
      <c r="H1880" s="2"/>
    </row>
    <row r="1881" spans="7:8" x14ac:dyDescent="0.3">
      <c r="G1881" s="2"/>
      <c r="H1881" s="2"/>
    </row>
    <row r="1882" spans="7:8" x14ac:dyDescent="0.3">
      <c r="G1882" s="2"/>
      <c r="H1882" s="2"/>
    </row>
    <row r="1883" spans="7:8" x14ac:dyDescent="0.3">
      <c r="G1883" s="2"/>
      <c r="H1883" s="2"/>
    </row>
    <row r="1884" spans="7:8" x14ac:dyDescent="0.3">
      <c r="G1884" s="2"/>
      <c r="H1884" s="2"/>
    </row>
    <row r="1885" spans="7:8" x14ac:dyDescent="0.3">
      <c r="G1885" s="2"/>
      <c r="H1885" s="2"/>
    </row>
    <row r="1886" spans="7:8" x14ac:dyDescent="0.3">
      <c r="G1886" s="2"/>
      <c r="H1886" s="2"/>
    </row>
    <row r="1887" spans="7:8" x14ac:dyDescent="0.3">
      <c r="G1887" s="2"/>
      <c r="H1887" s="2"/>
    </row>
    <row r="1888" spans="7:8" x14ac:dyDescent="0.3">
      <c r="G1888" s="2"/>
      <c r="H1888" s="2"/>
    </row>
    <row r="1889" spans="7:8" x14ac:dyDescent="0.3">
      <c r="G1889" s="2"/>
      <c r="H1889" s="2"/>
    </row>
    <row r="1890" spans="7:8" x14ac:dyDescent="0.3">
      <c r="G1890" s="2"/>
      <c r="H1890" s="2"/>
    </row>
    <row r="1891" spans="7:8" x14ac:dyDescent="0.3">
      <c r="G1891" s="2"/>
      <c r="H1891" s="2"/>
    </row>
    <row r="1892" spans="7:8" x14ac:dyDescent="0.3">
      <c r="G1892" s="2"/>
      <c r="H1892" s="2"/>
    </row>
    <row r="1893" spans="7:8" x14ac:dyDescent="0.3">
      <c r="G1893" s="2"/>
      <c r="H1893" s="2"/>
    </row>
    <row r="1894" spans="7:8" x14ac:dyDescent="0.3">
      <c r="G1894" s="2"/>
      <c r="H1894" s="2"/>
    </row>
    <row r="1895" spans="7:8" x14ac:dyDescent="0.3">
      <c r="G1895" s="2"/>
      <c r="H1895" s="2"/>
    </row>
    <row r="1896" spans="7:8" x14ac:dyDescent="0.3">
      <c r="G1896" s="2"/>
      <c r="H1896" s="2"/>
    </row>
    <row r="1897" spans="7:8" x14ac:dyDescent="0.3">
      <c r="G1897" s="2"/>
      <c r="H1897" s="2"/>
    </row>
    <row r="1898" spans="7:8" x14ac:dyDescent="0.3">
      <c r="G1898" s="2"/>
      <c r="H1898" s="2"/>
    </row>
    <row r="1899" spans="7:8" x14ac:dyDescent="0.3">
      <c r="G1899" s="2"/>
      <c r="H1899" s="2"/>
    </row>
    <row r="1900" spans="7:8" x14ac:dyDescent="0.3">
      <c r="G1900" s="2"/>
      <c r="H1900" s="2"/>
    </row>
    <row r="1901" spans="7:8" x14ac:dyDescent="0.3">
      <c r="G1901" s="2"/>
      <c r="H1901" s="2"/>
    </row>
    <row r="1902" spans="7:8" x14ac:dyDescent="0.3">
      <c r="G1902" s="2"/>
      <c r="H1902" s="2"/>
    </row>
    <row r="1903" spans="7:8" x14ac:dyDescent="0.3">
      <c r="G1903" s="2"/>
      <c r="H1903" s="2"/>
    </row>
    <row r="1904" spans="7:8" x14ac:dyDescent="0.3">
      <c r="G1904" s="2"/>
      <c r="H1904" s="2"/>
    </row>
    <row r="1905" spans="7:8" x14ac:dyDescent="0.3">
      <c r="G1905" s="2"/>
      <c r="H1905" s="2"/>
    </row>
    <row r="1906" spans="7:8" x14ac:dyDescent="0.3">
      <c r="G1906" s="2"/>
      <c r="H1906" s="2"/>
    </row>
    <row r="1907" spans="7:8" x14ac:dyDescent="0.3">
      <c r="G1907" s="2"/>
      <c r="H1907" s="2"/>
    </row>
    <row r="1908" spans="7:8" x14ac:dyDescent="0.3">
      <c r="G1908" s="2"/>
      <c r="H1908" s="2"/>
    </row>
    <row r="1909" spans="7:8" x14ac:dyDescent="0.3">
      <c r="G1909" s="2"/>
      <c r="H1909" s="2"/>
    </row>
    <row r="1910" spans="7:8" x14ac:dyDescent="0.3">
      <c r="G1910" s="2"/>
      <c r="H1910" s="2"/>
    </row>
    <row r="1911" spans="7:8" x14ac:dyDescent="0.3">
      <c r="G1911" s="2"/>
      <c r="H1911" s="2"/>
    </row>
    <row r="1912" spans="7:8" x14ac:dyDescent="0.3">
      <c r="G1912" s="2"/>
      <c r="H1912" s="2"/>
    </row>
    <row r="1913" spans="7:8" x14ac:dyDescent="0.3">
      <c r="G1913" s="2"/>
      <c r="H1913" s="2"/>
    </row>
    <row r="1914" spans="7:8" x14ac:dyDescent="0.3">
      <c r="G1914" s="2"/>
      <c r="H1914" s="2"/>
    </row>
    <row r="1915" spans="7:8" x14ac:dyDescent="0.3">
      <c r="G1915" s="2"/>
      <c r="H1915" s="2"/>
    </row>
    <row r="1916" spans="7:8" x14ac:dyDescent="0.3">
      <c r="G1916" s="2"/>
      <c r="H1916" s="2"/>
    </row>
    <row r="1917" spans="7:8" x14ac:dyDescent="0.3">
      <c r="G1917" s="2"/>
      <c r="H1917" s="2"/>
    </row>
    <row r="1918" spans="7:8" x14ac:dyDescent="0.3">
      <c r="G1918" s="2"/>
      <c r="H1918" s="2"/>
    </row>
    <row r="1919" spans="7:8" x14ac:dyDescent="0.3">
      <c r="G1919" s="2"/>
      <c r="H1919" s="2"/>
    </row>
    <row r="1920" spans="7:8" x14ac:dyDescent="0.3">
      <c r="G1920" s="2"/>
      <c r="H1920" s="2"/>
    </row>
    <row r="1921" spans="7:8" x14ac:dyDescent="0.3">
      <c r="G1921" s="2"/>
      <c r="H1921" s="2"/>
    </row>
    <row r="1922" spans="7:8" x14ac:dyDescent="0.3">
      <c r="G1922" s="2"/>
      <c r="H1922" s="2"/>
    </row>
    <row r="1923" spans="7:8" x14ac:dyDescent="0.3">
      <c r="G1923" s="2"/>
      <c r="H1923" s="2"/>
    </row>
    <row r="1924" spans="7:8" x14ac:dyDescent="0.3">
      <c r="G1924" s="2"/>
      <c r="H1924" s="2"/>
    </row>
    <row r="1925" spans="7:8" x14ac:dyDescent="0.3">
      <c r="G1925" s="2"/>
      <c r="H1925" s="2"/>
    </row>
    <row r="1926" spans="7:8" x14ac:dyDescent="0.3">
      <c r="G1926" s="2"/>
      <c r="H1926" s="2"/>
    </row>
    <row r="1927" spans="7:8" x14ac:dyDescent="0.3">
      <c r="G1927" s="2"/>
      <c r="H1927" s="2"/>
    </row>
    <row r="1928" spans="7:8" x14ac:dyDescent="0.3">
      <c r="G1928" s="2"/>
      <c r="H1928" s="2"/>
    </row>
    <row r="1929" spans="7:8" x14ac:dyDescent="0.3">
      <c r="G1929" s="2"/>
      <c r="H1929" s="2"/>
    </row>
    <row r="1930" spans="7:8" x14ac:dyDescent="0.3">
      <c r="G1930" s="2"/>
      <c r="H1930" s="2"/>
    </row>
    <row r="1931" spans="7:8" x14ac:dyDescent="0.3">
      <c r="G1931" s="2"/>
      <c r="H1931" s="2"/>
    </row>
    <row r="1932" spans="7:8" x14ac:dyDescent="0.3">
      <c r="G1932" s="2"/>
      <c r="H1932" s="2"/>
    </row>
    <row r="1933" spans="7:8" x14ac:dyDescent="0.3">
      <c r="G1933" s="2"/>
      <c r="H1933" s="2"/>
    </row>
    <row r="1934" spans="7:8" x14ac:dyDescent="0.3">
      <c r="G1934" s="2"/>
      <c r="H1934" s="2"/>
    </row>
    <row r="1935" spans="7:8" x14ac:dyDescent="0.3">
      <c r="G1935" s="2"/>
      <c r="H1935" s="2"/>
    </row>
    <row r="1936" spans="7:8" x14ac:dyDescent="0.3">
      <c r="G1936" s="2"/>
      <c r="H1936" s="2"/>
    </row>
    <row r="1937" spans="7:8" x14ac:dyDescent="0.3">
      <c r="G1937" s="2"/>
      <c r="H1937" s="2"/>
    </row>
    <row r="1938" spans="7:8" x14ac:dyDescent="0.3">
      <c r="G1938" s="2"/>
      <c r="H1938" s="2"/>
    </row>
    <row r="1939" spans="7:8" x14ac:dyDescent="0.3">
      <c r="G1939" s="2"/>
      <c r="H1939" s="2"/>
    </row>
    <row r="1940" spans="7:8" x14ac:dyDescent="0.3">
      <c r="G1940" s="2"/>
      <c r="H1940" s="2"/>
    </row>
    <row r="1941" spans="7:8" x14ac:dyDescent="0.3">
      <c r="G1941" s="2"/>
      <c r="H1941" s="2"/>
    </row>
    <row r="1942" spans="7:8" x14ac:dyDescent="0.3">
      <c r="G1942" s="2"/>
      <c r="H1942" s="2"/>
    </row>
    <row r="1943" spans="7:8" x14ac:dyDescent="0.3">
      <c r="G1943" s="2"/>
      <c r="H1943" s="2"/>
    </row>
    <row r="1944" spans="7:8" x14ac:dyDescent="0.3">
      <c r="G1944" s="2"/>
      <c r="H1944" s="2"/>
    </row>
    <row r="1945" spans="7:8" x14ac:dyDescent="0.3">
      <c r="G1945" s="2"/>
      <c r="H1945" s="2"/>
    </row>
    <row r="1946" spans="7:8" x14ac:dyDescent="0.3">
      <c r="G1946" s="2"/>
      <c r="H1946" s="2"/>
    </row>
    <row r="1947" spans="7:8" x14ac:dyDescent="0.3">
      <c r="G1947" s="2"/>
      <c r="H1947" s="2"/>
    </row>
    <row r="1948" spans="7:8" x14ac:dyDescent="0.3">
      <c r="G1948" s="2"/>
      <c r="H1948" s="2"/>
    </row>
    <row r="1949" spans="7:8" x14ac:dyDescent="0.3">
      <c r="G1949" s="2"/>
      <c r="H1949" s="2"/>
    </row>
    <row r="1950" spans="7:8" x14ac:dyDescent="0.3">
      <c r="G1950" s="2"/>
      <c r="H1950" s="2"/>
    </row>
    <row r="1951" spans="7:8" x14ac:dyDescent="0.3">
      <c r="G1951" s="2"/>
      <c r="H1951" s="2"/>
    </row>
    <row r="1952" spans="7:8" x14ac:dyDescent="0.3">
      <c r="G1952" s="2"/>
      <c r="H1952" s="2"/>
    </row>
    <row r="1953" spans="7:8" x14ac:dyDescent="0.3">
      <c r="G1953" s="2"/>
      <c r="H1953" s="2"/>
    </row>
    <row r="1954" spans="7:8" x14ac:dyDescent="0.3">
      <c r="G1954" s="2"/>
      <c r="H1954" s="2"/>
    </row>
    <row r="1955" spans="7:8" x14ac:dyDescent="0.3">
      <c r="G1955" s="2"/>
      <c r="H1955" s="2"/>
    </row>
    <row r="1956" spans="7:8" x14ac:dyDescent="0.3">
      <c r="G1956" s="2"/>
      <c r="H1956" s="2"/>
    </row>
    <row r="1957" spans="7:8" x14ac:dyDescent="0.3">
      <c r="G1957" s="2"/>
      <c r="H1957" s="2"/>
    </row>
    <row r="1958" spans="7:8" x14ac:dyDescent="0.3">
      <c r="G1958" s="2"/>
      <c r="H1958" s="2"/>
    </row>
  </sheetData>
  <autoFilter ref="A1:S1766" xr:uid="{3DD05DD2-A2BD-4784-ADE6-31D163209C4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CC26-E787-4B49-818B-35B482827B77}">
  <sheetPr>
    <tabColor theme="1"/>
  </sheetPr>
  <dimension ref="A1:Q2397"/>
  <sheetViews>
    <sheetView topLeftCell="H1" workbookViewId="0">
      <selection activeCell="J11" sqref="J11"/>
    </sheetView>
  </sheetViews>
  <sheetFormatPr baseColWidth="10" defaultRowHeight="14.4" x14ac:dyDescent="0.3"/>
  <cols>
    <col min="1" max="1" width="21.44140625" bestFit="1" customWidth="1"/>
    <col min="2" max="2" width="11.88671875" bestFit="1" customWidth="1"/>
    <col min="3" max="3" width="21.88671875" bestFit="1" customWidth="1"/>
    <col min="4" max="4" width="19.44140625" bestFit="1" customWidth="1"/>
    <col min="5" max="5" width="27.6640625" bestFit="1" customWidth="1"/>
    <col min="6" max="6" width="11.88671875" bestFit="1" customWidth="1"/>
    <col min="7" max="7" width="13.88671875" bestFit="1" customWidth="1"/>
    <col min="8" max="8" width="12.6640625" bestFit="1" customWidth="1"/>
    <col min="9" max="9" width="13.33203125" bestFit="1" customWidth="1"/>
    <col min="10" max="10" width="17.5546875" bestFit="1" customWidth="1"/>
    <col min="11" max="11" width="8.33203125" bestFit="1" customWidth="1"/>
    <col min="12" max="12" width="23.44140625" bestFit="1" customWidth="1"/>
    <col min="13" max="13" width="25.33203125" bestFit="1" customWidth="1"/>
    <col min="14" max="14" width="23.6640625" bestFit="1" customWidth="1"/>
    <col min="15" max="15" width="71.33203125" bestFit="1" customWidth="1"/>
    <col min="16" max="16" width="10.109375" bestFit="1" customWidth="1"/>
    <col min="17" max="17" width="17.6640625" bestFit="1" customWidth="1"/>
  </cols>
  <sheetData>
    <row r="1" spans="1:17" x14ac:dyDescent="0.3">
      <c r="A1" s="3" t="s">
        <v>33</v>
      </c>
      <c r="B1" s="3" t="s">
        <v>50</v>
      </c>
      <c r="C1" s="3" t="s">
        <v>51</v>
      </c>
      <c r="D1" s="3" t="s">
        <v>34</v>
      </c>
      <c r="E1" s="3" t="s">
        <v>52</v>
      </c>
      <c r="F1" s="3" t="s">
        <v>53</v>
      </c>
      <c r="G1" s="3" t="s">
        <v>35</v>
      </c>
      <c r="H1" s="3" t="s">
        <v>54</v>
      </c>
      <c r="I1" s="3" t="s">
        <v>55</v>
      </c>
      <c r="J1" s="3" t="s">
        <v>36</v>
      </c>
      <c r="K1" s="3" t="s">
        <v>56</v>
      </c>
      <c r="L1" s="3" t="s">
        <v>57</v>
      </c>
      <c r="M1" s="3" t="s">
        <v>58</v>
      </c>
      <c r="N1" s="3" t="s">
        <v>59</v>
      </c>
      <c r="O1" s="3" t="s">
        <v>60</v>
      </c>
      <c r="P1" s="3" t="s">
        <v>61</v>
      </c>
      <c r="Q1" s="3" t="s">
        <v>62</v>
      </c>
    </row>
    <row r="2" spans="1:17" x14ac:dyDescent="0.3">
      <c r="A2" t="s">
        <v>8169</v>
      </c>
      <c r="B2" t="s">
        <v>21125</v>
      </c>
      <c r="C2" t="s">
        <v>42</v>
      </c>
      <c r="E2" t="s">
        <v>39</v>
      </c>
      <c r="F2">
        <v>0</v>
      </c>
      <c r="G2">
        <v>0</v>
      </c>
      <c r="H2">
        <v>0</v>
      </c>
      <c r="I2" s="20">
        <v>0.19</v>
      </c>
      <c r="J2" t="s">
        <v>24</v>
      </c>
      <c r="K2" s="20">
        <v>0.19</v>
      </c>
      <c r="L2" s="21">
        <v>6.05</v>
      </c>
      <c r="M2" s="21">
        <v>37.9</v>
      </c>
      <c r="N2" s="21">
        <v>31.85</v>
      </c>
      <c r="P2" s="22">
        <v>0</v>
      </c>
      <c r="Q2" s="22">
        <v>0.19</v>
      </c>
    </row>
    <row r="3" spans="1:17" x14ac:dyDescent="0.3">
      <c r="A3" t="s">
        <v>8169</v>
      </c>
      <c r="B3" t="s">
        <v>22846</v>
      </c>
      <c r="C3" t="s">
        <v>45</v>
      </c>
      <c r="E3" t="s">
        <v>40</v>
      </c>
      <c r="F3">
        <v>0</v>
      </c>
      <c r="G3">
        <v>0</v>
      </c>
      <c r="H3">
        <v>0</v>
      </c>
      <c r="I3" s="20">
        <v>0.21</v>
      </c>
      <c r="J3" t="s">
        <v>24</v>
      </c>
      <c r="K3" s="20">
        <v>0.21</v>
      </c>
      <c r="L3" s="21">
        <v>17.350000000000001</v>
      </c>
      <c r="M3" s="21">
        <v>99.95</v>
      </c>
      <c r="N3" s="21">
        <v>82.6</v>
      </c>
      <c r="P3" s="22">
        <v>0</v>
      </c>
      <c r="Q3" s="22">
        <v>0.21</v>
      </c>
    </row>
    <row r="4" spans="1:17" x14ac:dyDescent="0.3">
      <c r="A4" t="s">
        <v>8169</v>
      </c>
      <c r="B4" t="s">
        <v>8731</v>
      </c>
      <c r="C4" t="s">
        <v>45</v>
      </c>
      <c r="E4" t="s">
        <v>40</v>
      </c>
      <c r="F4">
        <v>0</v>
      </c>
      <c r="G4">
        <v>0</v>
      </c>
      <c r="H4">
        <v>0</v>
      </c>
      <c r="I4" s="20">
        <v>0.21</v>
      </c>
      <c r="J4" t="s">
        <v>24</v>
      </c>
      <c r="K4" s="20">
        <v>0.21</v>
      </c>
      <c r="L4" s="21">
        <v>9.2799999999999994</v>
      </c>
      <c r="M4" s="21">
        <v>53.46</v>
      </c>
      <c r="N4" s="21">
        <v>44.18</v>
      </c>
      <c r="P4" s="22">
        <v>0</v>
      </c>
      <c r="Q4" s="22">
        <v>0.21</v>
      </c>
    </row>
    <row r="5" spans="1:17" x14ac:dyDescent="0.3">
      <c r="A5" t="s">
        <v>8169</v>
      </c>
      <c r="B5" t="s">
        <v>20333</v>
      </c>
      <c r="C5" t="s">
        <v>42</v>
      </c>
      <c r="E5" t="s">
        <v>39</v>
      </c>
      <c r="F5">
        <v>0</v>
      </c>
      <c r="G5">
        <v>0</v>
      </c>
      <c r="H5">
        <v>0</v>
      </c>
      <c r="I5" s="20">
        <v>0.19</v>
      </c>
      <c r="J5" t="s">
        <v>24</v>
      </c>
      <c r="K5" s="20">
        <v>0.19</v>
      </c>
      <c r="L5" s="21">
        <v>2.86</v>
      </c>
      <c r="M5" s="21">
        <v>17.899999999999999</v>
      </c>
      <c r="N5" s="21">
        <v>15.04</v>
      </c>
      <c r="P5" s="22">
        <v>0</v>
      </c>
      <c r="Q5" s="22">
        <v>0.19</v>
      </c>
    </row>
    <row r="6" spans="1:17" x14ac:dyDescent="0.3">
      <c r="A6" t="s">
        <v>8169</v>
      </c>
      <c r="B6" t="s">
        <v>12731</v>
      </c>
      <c r="C6" t="s">
        <v>45</v>
      </c>
      <c r="E6" t="s">
        <v>40</v>
      </c>
      <c r="F6">
        <v>0</v>
      </c>
      <c r="G6">
        <v>0</v>
      </c>
      <c r="H6">
        <v>0</v>
      </c>
      <c r="I6" s="20">
        <v>0.21</v>
      </c>
      <c r="J6" t="s">
        <v>24</v>
      </c>
      <c r="K6" s="20">
        <v>0.21</v>
      </c>
      <c r="L6" s="21">
        <v>67.91</v>
      </c>
      <c r="M6" s="21">
        <v>391.32</v>
      </c>
      <c r="N6" s="21">
        <v>323.41000000000003</v>
      </c>
      <c r="P6" s="22">
        <v>0</v>
      </c>
      <c r="Q6" s="22">
        <v>0.21</v>
      </c>
    </row>
    <row r="7" spans="1:17" x14ac:dyDescent="0.3">
      <c r="A7" t="s">
        <v>8169</v>
      </c>
      <c r="B7" t="s">
        <v>12786</v>
      </c>
      <c r="C7" t="s">
        <v>45</v>
      </c>
      <c r="E7" t="s">
        <v>40</v>
      </c>
      <c r="F7">
        <v>0</v>
      </c>
      <c r="G7">
        <v>0</v>
      </c>
      <c r="H7">
        <v>0</v>
      </c>
      <c r="I7" s="20">
        <v>0.21</v>
      </c>
      <c r="J7" t="s">
        <v>24</v>
      </c>
      <c r="K7" s="20">
        <v>0.21</v>
      </c>
      <c r="L7" s="21">
        <v>9.36</v>
      </c>
      <c r="M7" s="21">
        <v>53.91</v>
      </c>
      <c r="N7" s="21">
        <v>44.55</v>
      </c>
      <c r="P7" s="22">
        <v>0</v>
      </c>
      <c r="Q7" s="22">
        <v>0.21</v>
      </c>
    </row>
    <row r="8" spans="1:17" x14ac:dyDescent="0.3">
      <c r="A8" t="s">
        <v>8169</v>
      </c>
      <c r="B8" t="s">
        <v>22659</v>
      </c>
      <c r="C8" t="s">
        <v>46</v>
      </c>
      <c r="E8" t="s">
        <v>40</v>
      </c>
      <c r="F8">
        <v>0</v>
      </c>
      <c r="G8">
        <v>0</v>
      </c>
      <c r="H8">
        <v>0</v>
      </c>
      <c r="I8" s="20">
        <v>0.2</v>
      </c>
      <c r="J8" t="s">
        <v>24</v>
      </c>
      <c r="K8" s="20">
        <v>0.2</v>
      </c>
      <c r="L8" s="21">
        <v>9.89</v>
      </c>
      <c r="M8" s="21">
        <v>59.31</v>
      </c>
      <c r="N8" s="21">
        <v>49.42</v>
      </c>
      <c r="P8" s="22">
        <v>0</v>
      </c>
      <c r="Q8" s="22">
        <v>0.2</v>
      </c>
    </row>
    <row r="9" spans="1:17" x14ac:dyDescent="0.3">
      <c r="A9" t="s">
        <v>8169</v>
      </c>
      <c r="B9" t="s">
        <v>22271</v>
      </c>
      <c r="C9" t="s">
        <v>42</v>
      </c>
      <c r="E9" t="s">
        <v>39</v>
      </c>
      <c r="F9">
        <v>0</v>
      </c>
      <c r="G9">
        <v>0</v>
      </c>
      <c r="H9">
        <v>0</v>
      </c>
      <c r="I9" s="20">
        <v>0.19</v>
      </c>
      <c r="J9" t="s">
        <v>24</v>
      </c>
      <c r="K9" s="20">
        <v>0.19</v>
      </c>
      <c r="L9" s="21">
        <v>13.68</v>
      </c>
      <c r="M9" s="21">
        <v>85.7</v>
      </c>
      <c r="N9" s="21">
        <v>72.02</v>
      </c>
      <c r="P9" s="22">
        <v>0</v>
      </c>
      <c r="Q9" s="22">
        <v>0.19</v>
      </c>
    </row>
    <row r="10" spans="1:17" x14ac:dyDescent="0.3">
      <c r="A10" t="s">
        <v>8169</v>
      </c>
      <c r="B10" t="s">
        <v>18650</v>
      </c>
      <c r="C10" t="s">
        <v>45</v>
      </c>
      <c r="E10" t="s">
        <v>40</v>
      </c>
      <c r="F10">
        <v>0</v>
      </c>
      <c r="G10">
        <v>0</v>
      </c>
      <c r="H10">
        <v>0</v>
      </c>
      <c r="I10" s="20">
        <v>0.21</v>
      </c>
      <c r="J10" t="s">
        <v>24</v>
      </c>
      <c r="K10" s="20">
        <v>0.21</v>
      </c>
      <c r="L10" s="21">
        <v>7.78</v>
      </c>
      <c r="M10" s="21">
        <v>44.85</v>
      </c>
      <c r="N10" s="21">
        <v>37.07</v>
      </c>
      <c r="P10" s="22">
        <v>0</v>
      </c>
      <c r="Q10" s="22">
        <v>0.21</v>
      </c>
    </row>
    <row r="11" spans="1:17" x14ac:dyDescent="0.3">
      <c r="A11" t="s">
        <v>8169</v>
      </c>
      <c r="B11" t="s">
        <v>9788</v>
      </c>
      <c r="C11" t="s">
        <v>47</v>
      </c>
      <c r="E11" t="s">
        <v>39</v>
      </c>
      <c r="F11">
        <v>0</v>
      </c>
      <c r="G11">
        <v>0</v>
      </c>
      <c r="H11">
        <v>0</v>
      </c>
      <c r="I11" s="20">
        <v>0.22</v>
      </c>
      <c r="J11" t="s">
        <v>24</v>
      </c>
      <c r="K11" s="20">
        <v>0.22</v>
      </c>
      <c r="L11" s="21">
        <v>7.19</v>
      </c>
      <c r="M11" s="21">
        <v>39.9</v>
      </c>
      <c r="N11" s="21">
        <v>32.71</v>
      </c>
      <c r="P11" s="22">
        <v>0</v>
      </c>
      <c r="Q11" s="22">
        <v>0.22</v>
      </c>
    </row>
    <row r="12" spans="1:17" x14ac:dyDescent="0.3">
      <c r="A12" t="s">
        <v>8169</v>
      </c>
      <c r="B12" t="s">
        <v>13700</v>
      </c>
      <c r="C12" t="s">
        <v>42</v>
      </c>
      <c r="E12" t="s">
        <v>39</v>
      </c>
      <c r="F12">
        <v>0</v>
      </c>
      <c r="G12">
        <v>0</v>
      </c>
      <c r="H12">
        <v>0</v>
      </c>
      <c r="I12" s="20">
        <v>0.19</v>
      </c>
      <c r="J12" t="s">
        <v>24</v>
      </c>
      <c r="K12" s="20">
        <v>0.19</v>
      </c>
      <c r="L12" s="21">
        <v>6.05</v>
      </c>
      <c r="M12" s="21">
        <v>37.9</v>
      </c>
      <c r="N12" s="21">
        <v>31.85</v>
      </c>
      <c r="P12" s="22">
        <v>0</v>
      </c>
      <c r="Q12" s="22">
        <v>0.19</v>
      </c>
    </row>
    <row r="13" spans="1:17" x14ac:dyDescent="0.3">
      <c r="A13" t="s">
        <v>8169</v>
      </c>
      <c r="B13" t="s">
        <v>13276</v>
      </c>
      <c r="C13" t="s">
        <v>37</v>
      </c>
      <c r="E13" t="s">
        <v>40</v>
      </c>
      <c r="F13">
        <v>0</v>
      </c>
      <c r="G13">
        <v>0</v>
      </c>
      <c r="H13">
        <v>0</v>
      </c>
      <c r="I13" s="20">
        <v>0.2</v>
      </c>
      <c r="J13" t="s">
        <v>24</v>
      </c>
      <c r="K13" s="20">
        <v>0.2</v>
      </c>
      <c r="L13" s="21">
        <v>13.49</v>
      </c>
      <c r="M13" s="21">
        <v>80.91</v>
      </c>
      <c r="N13" s="21">
        <v>67.42</v>
      </c>
      <c r="P13" s="22">
        <v>0</v>
      </c>
      <c r="Q13" s="22">
        <v>0.2</v>
      </c>
    </row>
    <row r="14" spans="1:17" x14ac:dyDescent="0.3">
      <c r="A14" t="s">
        <v>8169</v>
      </c>
      <c r="B14" t="s">
        <v>21196</v>
      </c>
      <c r="C14" t="s">
        <v>47</v>
      </c>
      <c r="E14" t="s">
        <v>39</v>
      </c>
      <c r="F14">
        <v>0</v>
      </c>
      <c r="G14">
        <v>0</v>
      </c>
      <c r="H14">
        <v>0</v>
      </c>
      <c r="I14" s="20">
        <v>0.22</v>
      </c>
      <c r="J14" t="s">
        <v>24</v>
      </c>
      <c r="K14" s="20">
        <v>0.22</v>
      </c>
      <c r="L14" s="21">
        <v>8.09</v>
      </c>
      <c r="M14" s="21">
        <v>44.85</v>
      </c>
      <c r="N14" s="21">
        <v>36.76</v>
      </c>
      <c r="P14" s="22">
        <v>0</v>
      </c>
      <c r="Q14" s="22">
        <v>0.22</v>
      </c>
    </row>
    <row r="15" spans="1:17" x14ac:dyDescent="0.3">
      <c r="A15" t="s">
        <v>8169</v>
      </c>
      <c r="B15" t="s">
        <v>9215</v>
      </c>
      <c r="C15" t="s">
        <v>45</v>
      </c>
      <c r="E15" t="s">
        <v>40</v>
      </c>
      <c r="F15">
        <v>0</v>
      </c>
      <c r="G15">
        <v>0</v>
      </c>
      <c r="H15">
        <v>0</v>
      </c>
      <c r="I15" s="20">
        <v>0.21</v>
      </c>
      <c r="J15" t="s">
        <v>24</v>
      </c>
      <c r="K15" s="20">
        <v>0.21</v>
      </c>
      <c r="L15" s="21">
        <v>13.85</v>
      </c>
      <c r="M15" s="21">
        <v>79.8</v>
      </c>
      <c r="N15" s="21">
        <v>65.95</v>
      </c>
      <c r="P15" s="22">
        <v>0</v>
      </c>
      <c r="Q15" s="22">
        <v>0.21</v>
      </c>
    </row>
    <row r="16" spans="1:17" x14ac:dyDescent="0.3">
      <c r="A16" t="s">
        <v>8169</v>
      </c>
      <c r="B16" t="s">
        <v>8543</v>
      </c>
      <c r="C16" t="s">
        <v>47</v>
      </c>
      <c r="E16" t="s">
        <v>40</v>
      </c>
      <c r="F16">
        <v>0</v>
      </c>
      <c r="G16">
        <v>0</v>
      </c>
      <c r="H16">
        <v>0</v>
      </c>
      <c r="I16" s="20">
        <v>0.22</v>
      </c>
      <c r="J16" t="s">
        <v>24</v>
      </c>
      <c r="K16" s="20">
        <v>0.22</v>
      </c>
      <c r="L16" s="21">
        <v>6.29</v>
      </c>
      <c r="M16" s="21">
        <v>34.9</v>
      </c>
      <c r="N16" s="21">
        <v>28.61</v>
      </c>
      <c r="P16" s="22">
        <v>0</v>
      </c>
      <c r="Q16" s="22">
        <v>0.22</v>
      </c>
    </row>
    <row r="17" spans="1:17" x14ac:dyDescent="0.3">
      <c r="A17" t="s">
        <v>8169</v>
      </c>
      <c r="B17" t="s">
        <v>23058</v>
      </c>
      <c r="C17" t="s">
        <v>42</v>
      </c>
      <c r="E17" t="s">
        <v>39</v>
      </c>
      <c r="F17">
        <v>0</v>
      </c>
      <c r="G17">
        <v>0</v>
      </c>
      <c r="H17">
        <v>0</v>
      </c>
      <c r="I17" s="20">
        <v>0.19</v>
      </c>
      <c r="J17" t="s">
        <v>24</v>
      </c>
      <c r="K17" s="20">
        <v>0.19</v>
      </c>
      <c r="L17" s="21">
        <v>10.199999999999999</v>
      </c>
      <c r="M17" s="21">
        <v>63.9</v>
      </c>
      <c r="N17" s="21">
        <v>53.7</v>
      </c>
      <c r="P17" s="22">
        <v>0</v>
      </c>
      <c r="Q17" s="22">
        <v>0.19</v>
      </c>
    </row>
    <row r="18" spans="1:17" x14ac:dyDescent="0.3">
      <c r="A18" t="s">
        <v>8169</v>
      </c>
      <c r="B18" t="s">
        <v>15804</v>
      </c>
      <c r="C18" t="s">
        <v>45</v>
      </c>
      <c r="E18" t="s">
        <v>40</v>
      </c>
      <c r="F18">
        <v>0</v>
      </c>
      <c r="G18">
        <v>0</v>
      </c>
      <c r="H18">
        <v>0</v>
      </c>
      <c r="I18" s="20">
        <v>0.21</v>
      </c>
      <c r="J18" t="s">
        <v>24</v>
      </c>
      <c r="K18" s="20">
        <v>0.21</v>
      </c>
      <c r="L18" s="21">
        <v>5.19</v>
      </c>
      <c r="M18" s="21">
        <v>29.9</v>
      </c>
      <c r="N18" s="21">
        <v>24.71</v>
      </c>
      <c r="P18" s="22">
        <v>0</v>
      </c>
      <c r="Q18" s="22">
        <v>0.21</v>
      </c>
    </row>
    <row r="19" spans="1:17" x14ac:dyDescent="0.3">
      <c r="A19" t="s">
        <v>8169</v>
      </c>
      <c r="B19" t="s">
        <v>19431</v>
      </c>
      <c r="C19" t="s">
        <v>45</v>
      </c>
      <c r="E19" t="s">
        <v>40</v>
      </c>
      <c r="F19">
        <v>0</v>
      </c>
      <c r="G19">
        <v>0</v>
      </c>
      <c r="H19">
        <v>0</v>
      </c>
      <c r="I19" s="20">
        <v>0.21</v>
      </c>
      <c r="J19" t="s">
        <v>24</v>
      </c>
      <c r="K19" s="20">
        <v>0.21</v>
      </c>
      <c r="L19" s="21">
        <v>3.11</v>
      </c>
      <c r="M19" s="21">
        <v>17.899999999999999</v>
      </c>
      <c r="N19" s="21">
        <v>14.79</v>
      </c>
      <c r="P19" s="22">
        <v>0</v>
      </c>
      <c r="Q19" s="22">
        <v>0.21</v>
      </c>
    </row>
    <row r="20" spans="1:17" x14ac:dyDescent="0.3">
      <c r="A20" t="s">
        <v>8169</v>
      </c>
      <c r="B20" t="s">
        <v>11659</v>
      </c>
      <c r="C20" t="s">
        <v>42</v>
      </c>
      <c r="E20" t="s">
        <v>39</v>
      </c>
      <c r="F20">
        <v>0</v>
      </c>
      <c r="G20">
        <v>0</v>
      </c>
      <c r="H20">
        <v>0</v>
      </c>
      <c r="I20" s="20">
        <v>0.19</v>
      </c>
      <c r="J20" t="s">
        <v>24</v>
      </c>
      <c r="K20" s="20">
        <v>0.19</v>
      </c>
      <c r="L20" s="21">
        <v>17.649999999999999</v>
      </c>
      <c r="M20" s="21">
        <v>110.57</v>
      </c>
      <c r="N20" s="21">
        <v>92.92</v>
      </c>
      <c r="P20" s="22">
        <v>0</v>
      </c>
      <c r="Q20" s="22">
        <v>0.19</v>
      </c>
    </row>
    <row r="21" spans="1:17" x14ac:dyDescent="0.3">
      <c r="A21" t="s">
        <v>8169</v>
      </c>
      <c r="B21" t="s">
        <v>20555</v>
      </c>
      <c r="C21" t="s">
        <v>45</v>
      </c>
      <c r="E21" t="s">
        <v>39</v>
      </c>
      <c r="F21">
        <v>0</v>
      </c>
      <c r="G21">
        <v>0</v>
      </c>
      <c r="H21">
        <v>0</v>
      </c>
      <c r="I21" s="20">
        <v>0.21</v>
      </c>
      <c r="J21" t="s">
        <v>24</v>
      </c>
      <c r="K21" s="20">
        <v>0.21</v>
      </c>
      <c r="L21" s="21">
        <v>10.23</v>
      </c>
      <c r="M21" s="21">
        <v>58.95</v>
      </c>
      <c r="N21" s="21">
        <v>48.72</v>
      </c>
      <c r="P21" s="22">
        <v>0</v>
      </c>
      <c r="Q21" s="22">
        <v>0.21</v>
      </c>
    </row>
    <row r="22" spans="1:17" x14ac:dyDescent="0.3">
      <c r="A22" t="s">
        <v>8169</v>
      </c>
      <c r="B22" t="s">
        <v>13674</v>
      </c>
      <c r="C22" t="s">
        <v>42</v>
      </c>
      <c r="E22" t="s">
        <v>39</v>
      </c>
      <c r="F22">
        <v>0</v>
      </c>
      <c r="G22">
        <v>0</v>
      </c>
      <c r="H22">
        <v>0</v>
      </c>
      <c r="I22" s="20">
        <v>0.19</v>
      </c>
      <c r="J22" t="s">
        <v>24</v>
      </c>
      <c r="K22" s="20">
        <v>0.19</v>
      </c>
      <c r="L22" s="21">
        <v>10.85</v>
      </c>
      <c r="M22" s="21">
        <v>67.95</v>
      </c>
      <c r="N22" s="21">
        <v>57.1</v>
      </c>
      <c r="P22" s="22">
        <v>0</v>
      </c>
      <c r="Q22" s="22">
        <v>0.19</v>
      </c>
    </row>
    <row r="23" spans="1:17" x14ac:dyDescent="0.3">
      <c r="A23" t="s">
        <v>8169</v>
      </c>
      <c r="B23" t="s">
        <v>18063</v>
      </c>
      <c r="C23" t="s">
        <v>46</v>
      </c>
      <c r="E23" t="s">
        <v>40</v>
      </c>
      <c r="F23">
        <v>0</v>
      </c>
      <c r="G23">
        <v>0</v>
      </c>
      <c r="H23">
        <v>0</v>
      </c>
      <c r="I23" s="20">
        <v>0.2</v>
      </c>
      <c r="J23" t="s">
        <v>24</v>
      </c>
      <c r="K23" s="20">
        <v>0.2</v>
      </c>
      <c r="L23" s="21">
        <v>5.32</v>
      </c>
      <c r="M23" s="21">
        <v>31.9</v>
      </c>
      <c r="N23" s="21">
        <v>26.58</v>
      </c>
      <c r="P23" s="22">
        <v>0</v>
      </c>
      <c r="Q23" s="22">
        <v>0.2</v>
      </c>
    </row>
    <row r="24" spans="1:17" x14ac:dyDescent="0.3">
      <c r="A24" t="s">
        <v>8169</v>
      </c>
      <c r="B24" t="s">
        <v>22763</v>
      </c>
      <c r="C24" t="s">
        <v>42</v>
      </c>
      <c r="E24" t="s">
        <v>40</v>
      </c>
      <c r="F24">
        <v>0</v>
      </c>
      <c r="G24">
        <v>0</v>
      </c>
      <c r="H24">
        <v>0</v>
      </c>
      <c r="I24" s="20">
        <v>0.19</v>
      </c>
      <c r="J24" t="s">
        <v>24</v>
      </c>
      <c r="K24" s="20">
        <v>0.19</v>
      </c>
      <c r="L24" s="21">
        <v>5.09</v>
      </c>
      <c r="M24" s="21">
        <v>31.9</v>
      </c>
      <c r="N24" s="21">
        <v>26.81</v>
      </c>
      <c r="P24" s="22">
        <v>0</v>
      </c>
      <c r="Q24" s="22">
        <v>0.19</v>
      </c>
    </row>
    <row r="25" spans="1:17" x14ac:dyDescent="0.3">
      <c r="A25" t="s">
        <v>8169</v>
      </c>
      <c r="B25" t="s">
        <v>8787</v>
      </c>
      <c r="C25" t="s">
        <v>45</v>
      </c>
      <c r="E25" t="s">
        <v>40</v>
      </c>
      <c r="F25">
        <v>0</v>
      </c>
      <c r="G25">
        <v>0</v>
      </c>
      <c r="H25">
        <v>0</v>
      </c>
      <c r="I25" s="20">
        <v>0.21</v>
      </c>
      <c r="J25" t="s">
        <v>24</v>
      </c>
      <c r="K25" s="20">
        <v>0.21</v>
      </c>
      <c r="L25" s="21">
        <v>14.73</v>
      </c>
      <c r="M25" s="21">
        <v>84.9</v>
      </c>
      <c r="N25" s="21">
        <v>70.17</v>
      </c>
      <c r="P25" s="22">
        <v>0</v>
      </c>
      <c r="Q25" s="22">
        <v>0.21</v>
      </c>
    </row>
    <row r="26" spans="1:17" x14ac:dyDescent="0.3">
      <c r="A26" t="s">
        <v>8169</v>
      </c>
      <c r="B26" t="s">
        <v>18377</v>
      </c>
      <c r="C26" t="s">
        <v>46</v>
      </c>
      <c r="E26" t="s">
        <v>40</v>
      </c>
      <c r="F26">
        <v>0</v>
      </c>
      <c r="G26">
        <v>0</v>
      </c>
      <c r="H26">
        <v>0</v>
      </c>
      <c r="I26" s="20">
        <v>0.2</v>
      </c>
      <c r="J26" t="s">
        <v>24</v>
      </c>
      <c r="K26" s="20">
        <v>0.2</v>
      </c>
      <c r="L26" s="21">
        <v>19.329999999999998</v>
      </c>
      <c r="M26" s="21">
        <v>115.97</v>
      </c>
      <c r="N26" s="21">
        <v>96.64</v>
      </c>
      <c r="P26" s="22">
        <v>0</v>
      </c>
      <c r="Q26" s="22">
        <v>0.2</v>
      </c>
    </row>
    <row r="27" spans="1:17" x14ac:dyDescent="0.3">
      <c r="A27" t="s">
        <v>8169</v>
      </c>
      <c r="B27" t="s">
        <v>9924</v>
      </c>
      <c r="C27" t="s">
        <v>45</v>
      </c>
      <c r="E27" t="s">
        <v>40</v>
      </c>
      <c r="F27">
        <v>0</v>
      </c>
      <c r="G27">
        <v>0</v>
      </c>
      <c r="H27">
        <v>0</v>
      </c>
      <c r="I27" s="20">
        <v>0.21</v>
      </c>
      <c r="J27" t="s">
        <v>24</v>
      </c>
      <c r="K27" s="20">
        <v>0.21</v>
      </c>
      <c r="L27" s="21">
        <v>39.81</v>
      </c>
      <c r="M27" s="21">
        <v>229.37</v>
      </c>
      <c r="N27" s="21">
        <v>189.56</v>
      </c>
      <c r="P27" s="22">
        <v>0</v>
      </c>
      <c r="Q27" s="22">
        <v>0.21</v>
      </c>
    </row>
    <row r="28" spans="1:17" x14ac:dyDescent="0.3">
      <c r="A28" t="s">
        <v>8169</v>
      </c>
      <c r="B28" t="s">
        <v>19288</v>
      </c>
      <c r="C28" t="s">
        <v>46</v>
      </c>
      <c r="E28" t="s">
        <v>40</v>
      </c>
      <c r="F28">
        <v>0</v>
      </c>
      <c r="G28">
        <v>0</v>
      </c>
      <c r="H28">
        <v>0</v>
      </c>
      <c r="I28" s="20">
        <v>0.2</v>
      </c>
      <c r="J28" t="s">
        <v>24</v>
      </c>
      <c r="K28" s="20">
        <v>0.2</v>
      </c>
      <c r="L28" s="21">
        <v>10.48</v>
      </c>
      <c r="M28" s="21">
        <v>62.9</v>
      </c>
      <c r="N28" s="21">
        <v>52.42</v>
      </c>
      <c r="P28" s="22">
        <v>0</v>
      </c>
      <c r="Q28" s="22">
        <v>0.2</v>
      </c>
    </row>
    <row r="29" spans="1:17" x14ac:dyDescent="0.3">
      <c r="A29" t="s">
        <v>8169</v>
      </c>
      <c r="B29" t="s">
        <v>23573</v>
      </c>
      <c r="C29" t="s">
        <v>45</v>
      </c>
      <c r="E29" t="s">
        <v>40</v>
      </c>
      <c r="F29">
        <v>0</v>
      </c>
      <c r="G29">
        <v>0</v>
      </c>
      <c r="H29">
        <v>0</v>
      </c>
      <c r="I29" s="20">
        <v>0.21</v>
      </c>
      <c r="J29" t="s">
        <v>24</v>
      </c>
      <c r="K29" s="20">
        <v>0.21</v>
      </c>
      <c r="L29" s="21">
        <v>10.29</v>
      </c>
      <c r="M29" s="21">
        <v>59.31</v>
      </c>
      <c r="N29" s="21">
        <v>49.02</v>
      </c>
      <c r="P29" s="22">
        <v>0</v>
      </c>
      <c r="Q29" s="22">
        <v>0.21</v>
      </c>
    </row>
    <row r="30" spans="1:17" x14ac:dyDescent="0.3">
      <c r="A30" t="s">
        <v>8169</v>
      </c>
      <c r="B30" t="s">
        <v>21710</v>
      </c>
      <c r="C30" t="s">
        <v>42</v>
      </c>
      <c r="E30" t="s">
        <v>39</v>
      </c>
      <c r="F30">
        <v>0</v>
      </c>
      <c r="G30">
        <v>0</v>
      </c>
      <c r="H30">
        <v>0</v>
      </c>
      <c r="I30" s="20">
        <v>0.19</v>
      </c>
      <c r="J30" t="s">
        <v>24</v>
      </c>
      <c r="K30" s="20">
        <v>0.19</v>
      </c>
      <c r="L30" s="21">
        <v>29.19</v>
      </c>
      <c r="M30" s="21">
        <v>182.85</v>
      </c>
      <c r="N30" s="21">
        <v>153.66</v>
      </c>
      <c r="P30" s="22">
        <v>0</v>
      </c>
      <c r="Q30" s="22">
        <v>0.19</v>
      </c>
    </row>
    <row r="31" spans="1:17" x14ac:dyDescent="0.3">
      <c r="A31" t="s">
        <v>8169</v>
      </c>
      <c r="B31" t="s">
        <v>23741</v>
      </c>
      <c r="C31" t="s">
        <v>47</v>
      </c>
      <c r="E31" t="s">
        <v>40</v>
      </c>
      <c r="F31">
        <v>0</v>
      </c>
      <c r="G31">
        <v>0</v>
      </c>
      <c r="H31">
        <v>0</v>
      </c>
      <c r="I31" s="20">
        <v>0.22</v>
      </c>
      <c r="J31" t="s">
        <v>24</v>
      </c>
      <c r="K31" s="20">
        <v>0.22</v>
      </c>
      <c r="L31" s="21">
        <v>9.64</v>
      </c>
      <c r="M31" s="21">
        <v>53.46</v>
      </c>
      <c r="N31" s="21">
        <v>43.82</v>
      </c>
      <c r="P31" s="22">
        <v>0</v>
      </c>
      <c r="Q31" s="22">
        <v>0.22</v>
      </c>
    </row>
    <row r="32" spans="1:17" x14ac:dyDescent="0.3">
      <c r="A32" t="s">
        <v>8169</v>
      </c>
      <c r="B32" t="s">
        <v>23179</v>
      </c>
      <c r="C32" t="s">
        <v>47</v>
      </c>
      <c r="E32" t="s">
        <v>39</v>
      </c>
      <c r="F32">
        <v>0</v>
      </c>
      <c r="G32">
        <v>0</v>
      </c>
      <c r="H32">
        <v>0</v>
      </c>
      <c r="I32" s="20">
        <v>0.22</v>
      </c>
      <c r="J32" t="s">
        <v>24</v>
      </c>
      <c r="K32" s="20">
        <v>0.22</v>
      </c>
      <c r="L32" s="21">
        <v>14.41</v>
      </c>
      <c r="M32" s="21">
        <v>79.900000000000006</v>
      </c>
      <c r="N32" s="21">
        <v>65.489999999999995</v>
      </c>
      <c r="P32" s="22">
        <v>0</v>
      </c>
      <c r="Q32" s="22">
        <v>0.22</v>
      </c>
    </row>
    <row r="33" spans="1:17" x14ac:dyDescent="0.3">
      <c r="A33" t="s">
        <v>8169</v>
      </c>
      <c r="B33" t="s">
        <v>20710</v>
      </c>
      <c r="C33" t="s">
        <v>45</v>
      </c>
      <c r="E33" t="s">
        <v>40</v>
      </c>
      <c r="F33">
        <v>0</v>
      </c>
      <c r="G33">
        <v>0</v>
      </c>
      <c r="H33">
        <v>0</v>
      </c>
      <c r="I33" s="20">
        <v>0.21</v>
      </c>
      <c r="J33" t="s">
        <v>24</v>
      </c>
      <c r="K33" s="20">
        <v>0.21</v>
      </c>
      <c r="L33" s="21">
        <v>11.79</v>
      </c>
      <c r="M33" s="21">
        <v>67.95</v>
      </c>
      <c r="N33" s="21">
        <v>56.16</v>
      </c>
      <c r="P33" s="22">
        <v>0</v>
      </c>
      <c r="Q33" s="22">
        <v>0.21</v>
      </c>
    </row>
    <row r="34" spans="1:17" x14ac:dyDescent="0.3">
      <c r="A34" t="s">
        <v>8169</v>
      </c>
      <c r="B34" t="s">
        <v>22715</v>
      </c>
      <c r="C34" t="s">
        <v>45</v>
      </c>
      <c r="E34" t="s">
        <v>40</v>
      </c>
      <c r="F34">
        <v>0</v>
      </c>
      <c r="G34">
        <v>0</v>
      </c>
      <c r="H34">
        <v>0</v>
      </c>
      <c r="I34" s="20">
        <v>0.21</v>
      </c>
      <c r="J34" t="s">
        <v>24</v>
      </c>
      <c r="K34" s="20">
        <v>0.21</v>
      </c>
      <c r="L34" s="21">
        <v>11.79</v>
      </c>
      <c r="M34" s="21">
        <v>67.95</v>
      </c>
      <c r="N34" s="21">
        <v>56.16</v>
      </c>
      <c r="P34" s="22">
        <v>0</v>
      </c>
      <c r="Q34" s="22">
        <v>0.21</v>
      </c>
    </row>
    <row r="35" spans="1:17" x14ac:dyDescent="0.3">
      <c r="A35" t="s">
        <v>8169</v>
      </c>
      <c r="B35" t="s">
        <v>9961</v>
      </c>
      <c r="C35" t="s">
        <v>47</v>
      </c>
      <c r="E35" t="s">
        <v>40</v>
      </c>
      <c r="F35">
        <v>0</v>
      </c>
      <c r="G35">
        <v>0</v>
      </c>
      <c r="H35">
        <v>0</v>
      </c>
      <c r="I35" s="20">
        <v>0.22</v>
      </c>
      <c r="J35" t="s">
        <v>24</v>
      </c>
      <c r="K35" s="20">
        <v>0.22</v>
      </c>
      <c r="L35" s="21">
        <v>5.75</v>
      </c>
      <c r="M35" s="21">
        <v>31.9</v>
      </c>
      <c r="N35" s="21">
        <v>26.15</v>
      </c>
      <c r="P35" s="22">
        <v>0</v>
      </c>
      <c r="Q35" s="22">
        <v>0.22</v>
      </c>
    </row>
    <row r="36" spans="1:17" x14ac:dyDescent="0.3">
      <c r="A36" t="s">
        <v>8169</v>
      </c>
      <c r="B36" t="s">
        <v>13292</v>
      </c>
      <c r="C36" t="s">
        <v>47</v>
      </c>
      <c r="E36" t="s">
        <v>39</v>
      </c>
      <c r="F36">
        <v>0</v>
      </c>
      <c r="G36">
        <v>0</v>
      </c>
      <c r="H36">
        <v>0</v>
      </c>
      <c r="I36" s="20">
        <v>0.22</v>
      </c>
      <c r="J36" t="s">
        <v>24</v>
      </c>
      <c r="K36" s="20">
        <v>0.22</v>
      </c>
      <c r="L36" s="21">
        <v>12.25</v>
      </c>
      <c r="M36" s="21">
        <v>67.95</v>
      </c>
      <c r="N36" s="21">
        <v>55.7</v>
      </c>
      <c r="P36" s="22">
        <v>0</v>
      </c>
      <c r="Q36" s="22">
        <v>0.22</v>
      </c>
    </row>
    <row r="37" spans="1:17" x14ac:dyDescent="0.3">
      <c r="A37" t="s">
        <v>8169</v>
      </c>
      <c r="B37" t="s">
        <v>16825</v>
      </c>
      <c r="C37" t="s">
        <v>42</v>
      </c>
      <c r="E37" t="s">
        <v>39</v>
      </c>
      <c r="F37">
        <v>0</v>
      </c>
      <c r="G37">
        <v>0</v>
      </c>
      <c r="H37">
        <v>0</v>
      </c>
      <c r="I37" s="20">
        <v>0.19</v>
      </c>
      <c r="J37" t="s">
        <v>24</v>
      </c>
      <c r="K37" s="20">
        <v>0.19</v>
      </c>
      <c r="L37" s="21">
        <v>18.350000000000001</v>
      </c>
      <c r="M37" s="21">
        <v>114.95</v>
      </c>
      <c r="N37" s="21">
        <v>96.6</v>
      </c>
      <c r="P37" s="22">
        <v>0</v>
      </c>
      <c r="Q37" s="22">
        <v>0.19</v>
      </c>
    </row>
    <row r="38" spans="1:17" x14ac:dyDescent="0.3">
      <c r="A38" t="s">
        <v>8169</v>
      </c>
      <c r="B38" t="s">
        <v>13615</v>
      </c>
      <c r="C38" t="s">
        <v>46</v>
      </c>
      <c r="E38" t="s">
        <v>40</v>
      </c>
      <c r="F38">
        <v>0</v>
      </c>
      <c r="G38">
        <v>0</v>
      </c>
      <c r="H38">
        <v>0</v>
      </c>
      <c r="I38" s="20">
        <v>0.2</v>
      </c>
      <c r="J38" t="s">
        <v>24</v>
      </c>
      <c r="K38" s="20">
        <v>0.2</v>
      </c>
      <c r="L38" s="21">
        <v>36.619999999999997</v>
      </c>
      <c r="M38" s="21">
        <v>219.7</v>
      </c>
      <c r="N38" s="21">
        <v>183.08</v>
      </c>
      <c r="P38" s="22">
        <v>0</v>
      </c>
      <c r="Q38" s="22">
        <v>0.2</v>
      </c>
    </row>
    <row r="39" spans="1:17" x14ac:dyDescent="0.3">
      <c r="A39" t="s">
        <v>8169</v>
      </c>
      <c r="B39" t="s">
        <v>23014</v>
      </c>
      <c r="C39" t="s">
        <v>42</v>
      </c>
      <c r="E39" t="s">
        <v>39</v>
      </c>
      <c r="F39">
        <v>0</v>
      </c>
      <c r="G39">
        <v>0</v>
      </c>
      <c r="H39">
        <v>0</v>
      </c>
      <c r="I39" s="20">
        <v>0.19</v>
      </c>
      <c r="J39" t="s">
        <v>24</v>
      </c>
      <c r="K39" s="20">
        <v>0.19</v>
      </c>
      <c r="L39" s="21">
        <v>11.48</v>
      </c>
      <c r="M39" s="21">
        <v>71.91</v>
      </c>
      <c r="N39" s="21">
        <v>60.43</v>
      </c>
      <c r="P39" s="22">
        <v>0</v>
      </c>
      <c r="Q39" s="22">
        <v>0.19</v>
      </c>
    </row>
    <row r="40" spans="1:17" x14ac:dyDescent="0.3">
      <c r="A40" t="s">
        <v>8169</v>
      </c>
      <c r="B40" t="s">
        <v>16434</v>
      </c>
      <c r="C40" t="s">
        <v>42</v>
      </c>
      <c r="E40" t="s">
        <v>39</v>
      </c>
      <c r="F40">
        <v>0</v>
      </c>
      <c r="G40">
        <v>0</v>
      </c>
      <c r="H40">
        <v>0</v>
      </c>
      <c r="I40" s="20">
        <v>0.19</v>
      </c>
      <c r="J40" t="s">
        <v>24</v>
      </c>
      <c r="K40" s="20">
        <v>0.19</v>
      </c>
      <c r="L40" s="21">
        <v>13.56</v>
      </c>
      <c r="M40" s="21">
        <v>84.95</v>
      </c>
      <c r="N40" s="21">
        <v>71.39</v>
      </c>
      <c r="P40" s="22">
        <v>0</v>
      </c>
      <c r="Q40" s="22">
        <v>0.19</v>
      </c>
    </row>
    <row r="41" spans="1:17" x14ac:dyDescent="0.3">
      <c r="A41" t="s">
        <v>8169</v>
      </c>
      <c r="B41" t="s">
        <v>17010</v>
      </c>
      <c r="C41" t="s">
        <v>46</v>
      </c>
      <c r="E41" t="s">
        <v>40</v>
      </c>
      <c r="F41">
        <v>0</v>
      </c>
      <c r="G41">
        <v>0</v>
      </c>
      <c r="H41">
        <v>0</v>
      </c>
      <c r="I41" s="20">
        <v>0.2</v>
      </c>
      <c r="J41" t="s">
        <v>24</v>
      </c>
      <c r="K41" s="20">
        <v>0.2</v>
      </c>
      <c r="L41" s="21">
        <v>10.65</v>
      </c>
      <c r="M41" s="21">
        <v>63.9</v>
      </c>
      <c r="N41" s="21">
        <v>53.25</v>
      </c>
      <c r="P41" s="22">
        <v>0</v>
      </c>
      <c r="Q41" s="22">
        <v>0.2</v>
      </c>
    </row>
    <row r="42" spans="1:17" x14ac:dyDescent="0.3">
      <c r="A42" t="s">
        <v>8169</v>
      </c>
      <c r="B42" t="s">
        <v>14928</v>
      </c>
      <c r="C42" t="s">
        <v>45</v>
      </c>
      <c r="E42" t="s">
        <v>40</v>
      </c>
      <c r="F42">
        <v>0</v>
      </c>
      <c r="G42">
        <v>0</v>
      </c>
      <c r="H42">
        <v>0</v>
      </c>
      <c r="I42" s="20">
        <v>0.21</v>
      </c>
      <c r="J42" t="s">
        <v>24</v>
      </c>
      <c r="K42" s="20">
        <v>0.21</v>
      </c>
      <c r="L42" s="21">
        <v>21.23</v>
      </c>
      <c r="M42" s="21">
        <v>122.31</v>
      </c>
      <c r="N42" s="21">
        <v>101.08</v>
      </c>
      <c r="P42" s="22">
        <v>0</v>
      </c>
      <c r="Q42" s="22">
        <v>0.21</v>
      </c>
    </row>
    <row r="43" spans="1:17" x14ac:dyDescent="0.3">
      <c r="A43" t="s">
        <v>8169</v>
      </c>
      <c r="B43" t="s">
        <v>17532</v>
      </c>
      <c r="C43" t="s">
        <v>42</v>
      </c>
      <c r="E43" t="s">
        <v>39</v>
      </c>
      <c r="F43">
        <v>0</v>
      </c>
      <c r="G43">
        <v>0</v>
      </c>
      <c r="H43">
        <v>0</v>
      </c>
      <c r="I43" s="20">
        <v>0.19</v>
      </c>
      <c r="J43" t="s">
        <v>24</v>
      </c>
      <c r="K43" s="20">
        <v>0.19</v>
      </c>
      <c r="L43" s="21">
        <v>6.05</v>
      </c>
      <c r="M43" s="21">
        <v>37.9</v>
      </c>
      <c r="N43" s="21">
        <v>31.85</v>
      </c>
      <c r="P43" s="22">
        <v>0</v>
      </c>
      <c r="Q43" s="22">
        <v>0.19</v>
      </c>
    </row>
    <row r="44" spans="1:17" x14ac:dyDescent="0.3">
      <c r="A44" t="s">
        <v>8169</v>
      </c>
      <c r="B44" t="s">
        <v>17379</v>
      </c>
      <c r="C44" t="s">
        <v>45</v>
      </c>
      <c r="E44" t="s">
        <v>40</v>
      </c>
      <c r="F44">
        <v>0</v>
      </c>
      <c r="G44">
        <v>0</v>
      </c>
      <c r="H44">
        <v>0</v>
      </c>
      <c r="I44" s="20">
        <v>0.21</v>
      </c>
      <c r="J44" t="s">
        <v>24</v>
      </c>
      <c r="K44" s="20">
        <v>0</v>
      </c>
      <c r="L44" s="21">
        <v>0</v>
      </c>
      <c r="M44" s="21">
        <v>0</v>
      </c>
      <c r="N44" s="21">
        <v>0</v>
      </c>
      <c r="O44" t="s">
        <v>71</v>
      </c>
      <c r="P44" s="22">
        <v>0</v>
      </c>
      <c r="Q44" s="22">
        <v>0</v>
      </c>
    </row>
    <row r="45" spans="1:17" x14ac:dyDescent="0.3">
      <c r="A45" t="s">
        <v>8169</v>
      </c>
      <c r="B45" t="s">
        <v>8915</v>
      </c>
      <c r="C45" t="s">
        <v>45</v>
      </c>
      <c r="E45" t="s">
        <v>40</v>
      </c>
      <c r="F45">
        <v>0</v>
      </c>
      <c r="G45">
        <v>0</v>
      </c>
      <c r="H45">
        <v>0</v>
      </c>
      <c r="I45" s="20">
        <v>0.21</v>
      </c>
      <c r="J45" t="s">
        <v>24</v>
      </c>
      <c r="K45" s="20">
        <v>0.21</v>
      </c>
      <c r="L45" s="21">
        <v>3.63</v>
      </c>
      <c r="M45" s="21">
        <v>20.93</v>
      </c>
      <c r="N45" s="21">
        <v>17.3</v>
      </c>
      <c r="P45" s="22">
        <v>0</v>
      </c>
      <c r="Q45" s="22">
        <v>0.21</v>
      </c>
    </row>
    <row r="46" spans="1:17" x14ac:dyDescent="0.3">
      <c r="A46" t="s">
        <v>8169</v>
      </c>
      <c r="B46" t="s">
        <v>19134</v>
      </c>
      <c r="C46" t="s">
        <v>42</v>
      </c>
      <c r="E46" t="s">
        <v>39</v>
      </c>
      <c r="F46">
        <v>0</v>
      </c>
      <c r="G46">
        <v>0</v>
      </c>
      <c r="H46">
        <v>0</v>
      </c>
      <c r="I46" s="20">
        <v>0.19</v>
      </c>
      <c r="J46" t="s">
        <v>24</v>
      </c>
      <c r="K46" s="20">
        <v>0.19</v>
      </c>
      <c r="L46" s="21">
        <v>0.8</v>
      </c>
      <c r="M46" s="21">
        <v>4.95</v>
      </c>
      <c r="N46" s="21">
        <v>4.1500000000000004</v>
      </c>
      <c r="O46" t="s">
        <v>63</v>
      </c>
      <c r="P46" s="22">
        <v>0</v>
      </c>
      <c r="Q46" s="22">
        <v>0.19</v>
      </c>
    </row>
    <row r="47" spans="1:17" x14ac:dyDescent="0.3">
      <c r="A47" t="s">
        <v>8169</v>
      </c>
      <c r="B47" t="s">
        <v>13008</v>
      </c>
      <c r="C47" t="s">
        <v>42</v>
      </c>
      <c r="E47" t="s">
        <v>40</v>
      </c>
      <c r="F47">
        <v>0</v>
      </c>
      <c r="G47">
        <v>0</v>
      </c>
      <c r="H47">
        <v>0</v>
      </c>
      <c r="I47" s="20">
        <v>0.19</v>
      </c>
      <c r="J47" t="s">
        <v>24</v>
      </c>
      <c r="K47" s="20">
        <v>0</v>
      </c>
      <c r="L47" s="21">
        <v>0</v>
      </c>
      <c r="M47" s="21">
        <v>0</v>
      </c>
      <c r="N47" s="21">
        <v>0</v>
      </c>
      <c r="O47" t="s">
        <v>63</v>
      </c>
      <c r="P47" s="22">
        <v>0</v>
      </c>
      <c r="Q47" s="22">
        <v>0</v>
      </c>
    </row>
    <row r="48" spans="1:17" x14ac:dyDescent="0.3">
      <c r="A48" t="s">
        <v>8169</v>
      </c>
      <c r="B48" t="s">
        <v>19245</v>
      </c>
      <c r="C48" t="s">
        <v>47</v>
      </c>
      <c r="E48" t="s">
        <v>40</v>
      </c>
      <c r="F48">
        <v>0</v>
      </c>
      <c r="G48">
        <v>0</v>
      </c>
      <c r="H48">
        <v>0</v>
      </c>
      <c r="I48" s="20">
        <v>0.22</v>
      </c>
      <c r="J48" t="s">
        <v>24</v>
      </c>
      <c r="K48" s="20">
        <v>0.22</v>
      </c>
      <c r="L48" s="21">
        <v>-13.33</v>
      </c>
      <c r="M48" s="21">
        <v>-73.92</v>
      </c>
      <c r="N48" s="21">
        <v>-60.59</v>
      </c>
      <c r="P48" s="22">
        <v>0</v>
      </c>
      <c r="Q48" s="22">
        <v>0.22</v>
      </c>
    </row>
    <row r="49" spans="1:17" x14ac:dyDescent="0.3">
      <c r="A49" t="s">
        <v>8169</v>
      </c>
      <c r="B49" t="s">
        <v>557</v>
      </c>
      <c r="C49" t="s">
        <v>45</v>
      </c>
      <c r="E49" t="s">
        <v>40</v>
      </c>
      <c r="F49">
        <v>1</v>
      </c>
      <c r="G49">
        <v>0</v>
      </c>
      <c r="H49">
        <v>0</v>
      </c>
      <c r="I49" s="20">
        <v>0.21</v>
      </c>
      <c r="J49" t="s">
        <v>24</v>
      </c>
      <c r="K49" s="20">
        <v>0.21</v>
      </c>
      <c r="L49" s="21">
        <v>-31.18</v>
      </c>
      <c r="M49" s="21">
        <v>-179.64</v>
      </c>
      <c r="N49" s="21">
        <v>-148.46</v>
      </c>
      <c r="O49" t="s">
        <v>64</v>
      </c>
      <c r="P49" s="22">
        <v>0</v>
      </c>
      <c r="Q49" s="22">
        <v>0.21</v>
      </c>
    </row>
    <row r="50" spans="1:17" x14ac:dyDescent="0.3">
      <c r="A50" t="s">
        <v>8169</v>
      </c>
      <c r="B50" t="s">
        <v>11856</v>
      </c>
      <c r="C50" t="s">
        <v>47</v>
      </c>
      <c r="E50" t="s">
        <v>40</v>
      </c>
      <c r="F50">
        <v>0</v>
      </c>
      <c r="G50">
        <v>0</v>
      </c>
      <c r="H50">
        <v>0</v>
      </c>
      <c r="I50" s="20">
        <v>0.22</v>
      </c>
      <c r="J50" t="s">
        <v>24</v>
      </c>
      <c r="K50" s="20">
        <v>0.22</v>
      </c>
      <c r="L50" s="21">
        <v>24.79</v>
      </c>
      <c r="M50" s="21">
        <v>137.47999999999999</v>
      </c>
      <c r="N50" s="21">
        <v>112.69</v>
      </c>
      <c r="P50" s="22">
        <v>0</v>
      </c>
      <c r="Q50" s="22">
        <v>0.22</v>
      </c>
    </row>
    <row r="51" spans="1:17" x14ac:dyDescent="0.3">
      <c r="A51" t="s">
        <v>8169</v>
      </c>
      <c r="B51" t="s">
        <v>19208</v>
      </c>
      <c r="C51" t="s">
        <v>45</v>
      </c>
      <c r="E51" t="s">
        <v>38</v>
      </c>
      <c r="F51">
        <v>0</v>
      </c>
      <c r="G51">
        <v>1</v>
      </c>
      <c r="H51">
        <v>0</v>
      </c>
      <c r="I51" s="20">
        <v>0.21</v>
      </c>
      <c r="J51" t="s">
        <v>24</v>
      </c>
      <c r="K51" s="20">
        <v>0</v>
      </c>
      <c r="L51" s="21">
        <v>6.51</v>
      </c>
      <c r="M51" s="21">
        <v>37.520000000000003</v>
      </c>
      <c r="N51" s="21">
        <v>31.01</v>
      </c>
      <c r="O51" t="s">
        <v>65</v>
      </c>
      <c r="P51" s="22">
        <v>0</v>
      </c>
      <c r="Q51" s="22">
        <v>0.21</v>
      </c>
    </row>
    <row r="52" spans="1:17" x14ac:dyDescent="0.3">
      <c r="A52" t="s">
        <v>8169</v>
      </c>
      <c r="B52" t="s">
        <v>22145</v>
      </c>
      <c r="C52" t="s">
        <v>45</v>
      </c>
      <c r="E52" t="s">
        <v>40</v>
      </c>
      <c r="F52">
        <v>0</v>
      </c>
      <c r="G52">
        <v>0</v>
      </c>
      <c r="H52">
        <v>0</v>
      </c>
      <c r="I52" s="20">
        <v>0.21</v>
      </c>
      <c r="J52" t="s">
        <v>24</v>
      </c>
      <c r="K52" s="20">
        <v>0.21</v>
      </c>
      <c r="L52" s="21">
        <v>11.79</v>
      </c>
      <c r="M52" s="21">
        <v>67.95</v>
      </c>
      <c r="N52" s="21">
        <v>56.16</v>
      </c>
      <c r="P52" s="22">
        <v>0</v>
      </c>
      <c r="Q52" s="22">
        <v>0.21</v>
      </c>
    </row>
    <row r="53" spans="1:17" x14ac:dyDescent="0.3">
      <c r="A53" t="s">
        <v>8169</v>
      </c>
      <c r="B53" t="s">
        <v>16969</v>
      </c>
      <c r="C53" t="s">
        <v>42</v>
      </c>
      <c r="E53" t="s">
        <v>39</v>
      </c>
      <c r="F53">
        <v>0</v>
      </c>
      <c r="G53">
        <v>0</v>
      </c>
      <c r="H53">
        <v>0</v>
      </c>
      <c r="I53" s="20">
        <v>0.19</v>
      </c>
      <c r="J53" t="s">
        <v>24</v>
      </c>
      <c r="K53" s="20">
        <v>0.19</v>
      </c>
      <c r="L53" s="21">
        <v>3.98</v>
      </c>
      <c r="M53" s="21">
        <v>24.9</v>
      </c>
      <c r="N53" s="21">
        <v>20.92</v>
      </c>
      <c r="P53" s="22">
        <v>0</v>
      </c>
      <c r="Q53" s="22">
        <v>0.19</v>
      </c>
    </row>
    <row r="54" spans="1:17" x14ac:dyDescent="0.3">
      <c r="A54" t="s">
        <v>8169</v>
      </c>
      <c r="B54" t="s">
        <v>12247</v>
      </c>
      <c r="C54" t="s">
        <v>47</v>
      </c>
      <c r="E54" t="s">
        <v>38</v>
      </c>
      <c r="F54">
        <v>0</v>
      </c>
      <c r="G54">
        <v>0</v>
      </c>
      <c r="H54">
        <v>0</v>
      </c>
      <c r="I54" s="20">
        <v>0.22</v>
      </c>
      <c r="J54" t="s">
        <v>24</v>
      </c>
      <c r="K54" s="20">
        <v>0</v>
      </c>
      <c r="L54" s="21">
        <v>0</v>
      </c>
      <c r="M54" s="21">
        <v>0</v>
      </c>
      <c r="N54" s="21">
        <v>0</v>
      </c>
      <c r="O54" t="s">
        <v>76</v>
      </c>
      <c r="P54" s="22">
        <v>0</v>
      </c>
      <c r="Q54" s="22">
        <v>0</v>
      </c>
    </row>
    <row r="55" spans="1:17" x14ac:dyDescent="0.3">
      <c r="A55" t="s">
        <v>8169</v>
      </c>
      <c r="B55" t="s">
        <v>9477</v>
      </c>
      <c r="C55" t="s">
        <v>45</v>
      </c>
      <c r="E55" t="s">
        <v>40</v>
      </c>
      <c r="F55">
        <v>0</v>
      </c>
      <c r="G55">
        <v>0</v>
      </c>
      <c r="H55">
        <v>0</v>
      </c>
      <c r="I55" s="20">
        <v>0.21</v>
      </c>
      <c r="J55" t="s">
        <v>24</v>
      </c>
      <c r="K55" s="20">
        <v>0.21</v>
      </c>
      <c r="L55" s="21">
        <v>6.58</v>
      </c>
      <c r="M55" s="21">
        <v>37.9</v>
      </c>
      <c r="N55" s="21">
        <v>31.32</v>
      </c>
      <c r="P55" s="22">
        <v>0</v>
      </c>
      <c r="Q55" s="22">
        <v>0.21</v>
      </c>
    </row>
    <row r="56" spans="1:17" x14ac:dyDescent="0.3">
      <c r="A56" t="s">
        <v>8169</v>
      </c>
      <c r="B56" t="s">
        <v>16355</v>
      </c>
      <c r="C56" t="s">
        <v>42</v>
      </c>
      <c r="E56" t="s">
        <v>39</v>
      </c>
      <c r="F56">
        <v>0</v>
      </c>
      <c r="G56">
        <v>0</v>
      </c>
      <c r="H56">
        <v>0</v>
      </c>
      <c r="I56" s="20">
        <v>0.19</v>
      </c>
      <c r="J56" t="s">
        <v>24</v>
      </c>
      <c r="K56" s="20">
        <v>0.19</v>
      </c>
      <c r="L56" s="21">
        <v>10.199999999999999</v>
      </c>
      <c r="M56" s="21">
        <v>63.9</v>
      </c>
      <c r="N56" s="21">
        <v>53.7</v>
      </c>
      <c r="P56" s="22">
        <v>0</v>
      </c>
      <c r="Q56" s="22">
        <v>0.19</v>
      </c>
    </row>
    <row r="57" spans="1:17" x14ac:dyDescent="0.3">
      <c r="A57" t="s">
        <v>8169</v>
      </c>
      <c r="B57" t="s">
        <v>12383</v>
      </c>
      <c r="C57" t="s">
        <v>45</v>
      </c>
      <c r="E57" t="s">
        <v>40</v>
      </c>
      <c r="F57">
        <v>0</v>
      </c>
      <c r="G57">
        <v>0</v>
      </c>
      <c r="H57">
        <v>0</v>
      </c>
      <c r="I57" s="20">
        <v>0.21</v>
      </c>
      <c r="J57" t="s">
        <v>24</v>
      </c>
      <c r="K57" s="20">
        <v>0.21</v>
      </c>
      <c r="L57" s="21">
        <v>17.350000000000001</v>
      </c>
      <c r="M57" s="21">
        <v>99.95</v>
      </c>
      <c r="N57" s="21">
        <v>82.6</v>
      </c>
      <c r="P57" s="22">
        <v>0</v>
      </c>
      <c r="Q57" s="22">
        <v>0.21</v>
      </c>
    </row>
    <row r="58" spans="1:17" x14ac:dyDescent="0.3">
      <c r="A58" t="s">
        <v>8169</v>
      </c>
      <c r="B58" t="s">
        <v>16202</v>
      </c>
      <c r="C58" t="s">
        <v>47</v>
      </c>
      <c r="E58" t="s">
        <v>40</v>
      </c>
      <c r="F58">
        <v>0</v>
      </c>
      <c r="G58">
        <v>0</v>
      </c>
      <c r="H58">
        <v>0</v>
      </c>
      <c r="I58" s="20">
        <v>0.22</v>
      </c>
      <c r="J58" t="s">
        <v>24</v>
      </c>
      <c r="K58" s="20">
        <v>0.22</v>
      </c>
      <c r="L58" s="21">
        <v>11.02</v>
      </c>
      <c r="M58" s="21">
        <v>61.11</v>
      </c>
      <c r="N58" s="21">
        <v>50.09</v>
      </c>
      <c r="P58" s="22">
        <v>0</v>
      </c>
      <c r="Q58" s="22">
        <v>0.22</v>
      </c>
    </row>
    <row r="59" spans="1:17" x14ac:dyDescent="0.3">
      <c r="A59" t="s">
        <v>8169</v>
      </c>
      <c r="B59" t="s">
        <v>14065</v>
      </c>
      <c r="C59" t="s">
        <v>42</v>
      </c>
      <c r="E59" t="s">
        <v>39</v>
      </c>
      <c r="F59">
        <v>0</v>
      </c>
      <c r="G59">
        <v>0</v>
      </c>
      <c r="H59">
        <v>0</v>
      </c>
      <c r="I59" s="20">
        <v>0.19</v>
      </c>
      <c r="J59" t="s">
        <v>24</v>
      </c>
      <c r="K59" s="20">
        <v>0.19</v>
      </c>
      <c r="L59" s="21">
        <v>16.27</v>
      </c>
      <c r="M59" s="21">
        <v>101.9</v>
      </c>
      <c r="N59" s="21">
        <v>85.63</v>
      </c>
      <c r="P59" s="22">
        <v>0</v>
      </c>
      <c r="Q59" s="22">
        <v>0.19</v>
      </c>
    </row>
    <row r="60" spans="1:17" x14ac:dyDescent="0.3">
      <c r="A60" t="s">
        <v>8169</v>
      </c>
      <c r="B60" t="s">
        <v>22001</v>
      </c>
      <c r="C60" t="s">
        <v>46</v>
      </c>
      <c r="E60" t="s">
        <v>40</v>
      </c>
      <c r="F60">
        <v>0</v>
      </c>
      <c r="G60">
        <v>0</v>
      </c>
      <c r="H60">
        <v>0</v>
      </c>
      <c r="I60" s="20">
        <v>0.2</v>
      </c>
      <c r="J60" t="s">
        <v>24</v>
      </c>
      <c r="K60" s="20">
        <v>0.2</v>
      </c>
      <c r="L60" s="21">
        <v>19.16</v>
      </c>
      <c r="M60" s="21">
        <v>114.95</v>
      </c>
      <c r="N60" s="21">
        <v>95.79</v>
      </c>
      <c r="P60" s="22">
        <v>0</v>
      </c>
      <c r="Q60" s="22">
        <v>0.2</v>
      </c>
    </row>
    <row r="61" spans="1:17" x14ac:dyDescent="0.3">
      <c r="A61" t="s">
        <v>8169</v>
      </c>
      <c r="B61" t="s">
        <v>23701</v>
      </c>
      <c r="C61" t="s">
        <v>45</v>
      </c>
      <c r="E61" t="s">
        <v>38</v>
      </c>
      <c r="F61">
        <v>0</v>
      </c>
      <c r="G61">
        <v>0</v>
      </c>
      <c r="H61">
        <v>0</v>
      </c>
      <c r="I61" s="20">
        <v>0.21</v>
      </c>
      <c r="J61" t="s">
        <v>24</v>
      </c>
      <c r="K61" s="20">
        <v>0</v>
      </c>
      <c r="L61" s="21">
        <v>0</v>
      </c>
      <c r="M61" s="21">
        <v>0</v>
      </c>
      <c r="N61" s="21">
        <v>0</v>
      </c>
      <c r="O61" t="s">
        <v>76</v>
      </c>
      <c r="P61" s="22">
        <v>0</v>
      </c>
      <c r="Q61" s="22">
        <v>0</v>
      </c>
    </row>
    <row r="62" spans="1:17" x14ac:dyDescent="0.3">
      <c r="A62" t="s">
        <v>8169</v>
      </c>
      <c r="B62" t="s">
        <v>23761</v>
      </c>
      <c r="C62" t="s">
        <v>42</v>
      </c>
      <c r="E62" t="s">
        <v>40</v>
      </c>
      <c r="F62">
        <v>0</v>
      </c>
      <c r="G62">
        <v>0</v>
      </c>
      <c r="H62">
        <v>0</v>
      </c>
      <c r="I62" s="20">
        <v>0.19</v>
      </c>
      <c r="J62" t="s">
        <v>24</v>
      </c>
      <c r="K62" s="20">
        <v>0.19</v>
      </c>
      <c r="L62" s="21">
        <v>12.76</v>
      </c>
      <c r="M62" s="21">
        <v>79.900000000000006</v>
      </c>
      <c r="N62" s="21">
        <v>67.14</v>
      </c>
      <c r="P62" s="22">
        <v>0</v>
      </c>
      <c r="Q62" s="22">
        <v>0.19</v>
      </c>
    </row>
    <row r="63" spans="1:17" x14ac:dyDescent="0.3">
      <c r="A63" t="s">
        <v>8169</v>
      </c>
      <c r="B63" t="s">
        <v>18680</v>
      </c>
      <c r="C63" t="s">
        <v>46</v>
      </c>
      <c r="E63" t="s">
        <v>40</v>
      </c>
      <c r="F63">
        <v>0</v>
      </c>
      <c r="G63">
        <v>0</v>
      </c>
      <c r="H63">
        <v>0</v>
      </c>
      <c r="I63" s="20">
        <v>0.2</v>
      </c>
      <c r="J63" t="s">
        <v>24</v>
      </c>
      <c r="K63" s="20">
        <v>0.2</v>
      </c>
      <c r="L63" s="21">
        <v>10.65</v>
      </c>
      <c r="M63" s="21">
        <v>63.9</v>
      </c>
      <c r="N63" s="21">
        <v>53.25</v>
      </c>
      <c r="P63" s="22">
        <v>0</v>
      </c>
      <c r="Q63" s="22">
        <v>0.2</v>
      </c>
    </row>
    <row r="64" spans="1:17" x14ac:dyDescent="0.3">
      <c r="A64" t="s">
        <v>8169</v>
      </c>
      <c r="B64" t="s">
        <v>19956</v>
      </c>
      <c r="C64" t="s">
        <v>46</v>
      </c>
      <c r="E64" t="s">
        <v>40</v>
      </c>
      <c r="F64">
        <v>0</v>
      </c>
      <c r="G64">
        <v>0</v>
      </c>
      <c r="H64">
        <v>0</v>
      </c>
      <c r="I64" s="20">
        <v>0.2</v>
      </c>
      <c r="J64" t="s">
        <v>24</v>
      </c>
      <c r="K64" s="20">
        <v>0.2</v>
      </c>
      <c r="L64" s="21">
        <v>14.83</v>
      </c>
      <c r="M64" s="21">
        <v>88.97</v>
      </c>
      <c r="N64" s="21">
        <v>74.14</v>
      </c>
      <c r="P64" s="22">
        <v>0</v>
      </c>
      <c r="Q64" s="22">
        <v>0.2</v>
      </c>
    </row>
    <row r="65" spans="1:17" x14ac:dyDescent="0.3">
      <c r="A65" t="s">
        <v>8169</v>
      </c>
      <c r="B65" t="s">
        <v>12594</v>
      </c>
      <c r="C65" t="s">
        <v>46</v>
      </c>
      <c r="E65" t="s">
        <v>40</v>
      </c>
      <c r="F65">
        <v>0</v>
      </c>
      <c r="G65">
        <v>0</v>
      </c>
      <c r="H65">
        <v>0</v>
      </c>
      <c r="I65" s="20">
        <v>0.2</v>
      </c>
      <c r="J65" t="s">
        <v>24</v>
      </c>
      <c r="K65" s="20">
        <v>0.2</v>
      </c>
      <c r="L65" s="21">
        <v>9.81</v>
      </c>
      <c r="M65" s="21">
        <v>58.85</v>
      </c>
      <c r="N65" s="21">
        <v>49.04</v>
      </c>
      <c r="P65" s="22">
        <v>0</v>
      </c>
      <c r="Q65" s="22">
        <v>0.2</v>
      </c>
    </row>
    <row r="66" spans="1:17" x14ac:dyDescent="0.3">
      <c r="A66" t="s">
        <v>8169</v>
      </c>
      <c r="B66" t="s">
        <v>15320</v>
      </c>
      <c r="C66" t="s">
        <v>45</v>
      </c>
      <c r="E66" t="s">
        <v>40</v>
      </c>
      <c r="F66">
        <v>0</v>
      </c>
      <c r="G66">
        <v>0</v>
      </c>
      <c r="H66">
        <v>0</v>
      </c>
      <c r="I66" s="20">
        <v>0.21</v>
      </c>
      <c r="J66" t="s">
        <v>24</v>
      </c>
      <c r="K66" s="20">
        <v>0.21</v>
      </c>
      <c r="L66" s="21">
        <v>49.97</v>
      </c>
      <c r="M66" s="21">
        <v>287.91000000000003</v>
      </c>
      <c r="N66" s="21">
        <v>237.94</v>
      </c>
      <c r="P66" s="22">
        <v>0</v>
      </c>
      <c r="Q66" s="22">
        <v>0.21</v>
      </c>
    </row>
    <row r="67" spans="1:17" x14ac:dyDescent="0.3">
      <c r="A67" t="s">
        <v>8169</v>
      </c>
      <c r="B67" t="s">
        <v>21446</v>
      </c>
      <c r="C67" t="s">
        <v>46</v>
      </c>
      <c r="E67" t="s">
        <v>40</v>
      </c>
      <c r="F67">
        <v>0</v>
      </c>
      <c r="G67">
        <v>0</v>
      </c>
      <c r="H67">
        <v>0</v>
      </c>
      <c r="I67" s="20">
        <v>0.2</v>
      </c>
      <c r="J67" t="s">
        <v>24</v>
      </c>
      <c r="K67" s="20">
        <v>0.2</v>
      </c>
      <c r="L67" s="21">
        <v>19.16</v>
      </c>
      <c r="M67" s="21">
        <v>114.95</v>
      </c>
      <c r="N67" s="21">
        <v>95.79</v>
      </c>
      <c r="P67" s="22">
        <v>0</v>
      </c>
      <c r="Q67" s="22">
        <v>0.2</v>
      </c>
    </row>
    <row r="68" spans="1:17" x14ac:dyDescent="0.3">
      <c r="A68" t="s">
        <v>8169</v>
      </c>
      <c r="B68" t="s">
        <v>11221</v>
      </c>
      <c r="C68" t="s">
        <v>42</v>
      </c>
      <c r="E68" t="s">
        <v>39</v>
      </c>
      <c r="F68">
        <v>0</v>
      </c>
      <c r="G68">
        <v>0</v>
      </c>
      <c r="H68">
        <v>0</v>
      </c>
      <c r="I68" s="20">
        <v>0.19</v>
      </c>
      <c r="J68" t="s">
        <v>24</v>
      </c>
      <c r="K68" s="20">
        <v>0.19</v>
      </c>
      <c r="L68" s="21">
        <v>7.65</v>
      </c>
      <c r="M68" s="21">
        <v>47.9</v>
      </c>
      <c r="N68" s="21">
        <v>40.25</v>
      </c>
      <c r="P68" s="22">
        <v>0</v>
      </c>
      <c r="Q68" s="22">
        <v>0.19</v>
      </c>
    </row>
    <row r="69" spans="1:17" x14ac:dyDescent="0.3">
      <c r="A69" t="s">
        <v>8169</v>
      </c>
      <c r="B69" t="s">
        <v>11800</v>
      </c>
      <c r="C69" t="s">
        <v>45</v>
      </c>
      <c r="E69" t="s">
        <v>40</v>
      </c>
      <c r="F69">
        <v>0</v>
      </c>
      <c r="G69">
        <v>0</v>
      </c>
      <c r="H69">
        <v>0</v>
      </c>
      <c r="I69" s="20">
        <v>0.21</v>
      </c>
      <c r="J69" t="s">
        <v>24</v>
      </c>
      <c r="K69" s="20">
        <v>0.21</v>
      </c>
      <c r="L69" s="21">
        <v>6.58</v>
      </c>
      <c r="M69" s="21">
        <v>37.9</v>
      </c>
      <c r="N69" s="21">
        <v>31.32</v>
      </c>
      <c r="P69" s="22">
        <v>0</v>
      </c>
      <c r="Q69" s="22">
        <v>0.21</v>
      </c>
    </row>
    <row r="70" spans="1:17" x14ac:dyDescent="0.3">
      <c r="A70" t="s">
        <v>8169</v>
      </c>
      <c r="B70" t="s">
        <v>22545</v>
      </c>
      <c r="C70" t="s">
        <v>37</v>
      </c>
      <c r="E70" t="s">
        <v>39</v>
      </c>
      <c r="F70">
        <v>0</v>
      </c>
      <c r="G70">
        <v>0</v>
      </c>
      <c r="H70">
        <v>0</v>
      </c>
      <c r="I70" s="20">
        <v>0.2</v>
      </c>
      <c r="J70" t="s">
        <v>24</v>
      </c>
      <c r="K70" s="20">
        <v>0.2</v>
      </c>
      <c r="L70" s="21">
        <v>5.32</v>
      </c>
      <c r="M70" s="21">
        <v>31.9</v>
      </c>
      <c r="N70" s="21">
        <v>26.58</v>
      </c>
      <c r="P70" s="22">
        <v>0</v>
      </c>
      <c r="Q70" s="22">
        <v>0.2</v>
      </c>
    </row>
    <row r="71" spans="1:17" x14ac:dyDescent="0.3">
      <c r="A71" t="s">
        <v>8169</v>
      </c>
      <c r="B71" t="s">
        <v>11179</v>
      </c>
      <c r="C71" t="s">
        <v>46</v>
      </c>
      <c r="E71" t="s">
        <v>40</v>
      </c>
      <c r="F71">
        <v>0</v>
      </c>
      <c r="G71">
        <v>0</v>
      </c>
      <c r="H71">
        <v>0</v>
      </c>
      <c r="I71" s="20">
        <v>0.2</v>
      </c>
      <c r="J71" t="s">
        <v>24</v>
      </c>
      <c r="K71" s="20">
        <v>0.2</v>
      </c>
      <c r="L71" s="21">
        <v>6.32</v>
      </c>
      <c r="M71" s="21">
        <v>37.9</v>
      </c>
      <c r="N71" s="21">
        <v>31.58</v>
      </c>
      <c r="P71" s="22">
        <v>0</v>
      </c>
      <c r="Q71" s="22">
        <v>0.2</v>
      </c>
    </row>
    <row r="72" spans="1:17" x14ac:dyDescent="0.3">
      <c r="A72" t="s">
        <v>8169</v>
      </c>
      <c r="B72" t="s">
        <v>14095</v>
      </c>
      <c r="C72" t="s">
        <v>47</v>
      </c>
      <c r="E72" t="s">
        <v>40</v>
      </c>
      <c r="F72">
        <v>0</v>
      </c>
      <c r="G72">
        <v>0</v>
      </c>
      <c r="H72">
        <v>0</v>
      </c>
      <c r="I72" s="20">
        <v>0.22</v>
      </c>
      <c r="J72" t="s">
        <v>24</v>
      </c>
      <c r="K72" s="20">
        <v>0.22</v>
      </c>
      <c r="L72" s="21">
        <v>6.83</v>
      </c>
      <c r="M72" s="21">
        <v>37.9</v>
      </c>
      <c r="N72" s="21">
        <v>31.07</v>
      </c>
      <c r="P72" s="22">
        <v>0</v>
      </c>
      <c r="Q72" s="22">
        <v>0.22</v>
      </c>
    </row>
    <row r="73" spans="1:17" x14ac:dyDescent="0.3">
      <c r="A73" t="s">
        <v>8169</v>
      </c>
      <c r="B73" t="s">
        <v>9255</v>
      </c>
      <c r="C73" t="s">
        <v>46</v>
      </c>
      <c r="E73" t="s">
        <v>40</v>
      </c>
      <c r="F73">
        <v>0</v>
      </c>
      <c r="G73">
        <v>0</v>
      </c>
      <c r="H73">
        <v>0</v>
      </c>
      <c r="I73" s="20">
        <v>0.2</v>
      </c>
      <c r="J73" t="s">
        <v>24</v>
      </c>
      <c r="K73" s="20">
        <v>0.2</v>
      </c>
      <c r="L73" s="21">
        <v>41.56</v>
      </c>
      <c r="M73" s="21">
        <v>249.35</v>
      </c>
      <c r="N73" s="21">
        <v>207.79</v>
      </c>
      <c r="P73" s="22">
        <v>0</v>
      </c>
      <c r="Q73" s="22">
        <v>0.2</v>
      </c>
    </row>
    <row r="74" spans="1:17" x14ac:dyDescent="0.3">
      <c r="A74" t="s">
        <v>8169</v>
      </c>
      <c r="B74" t="s">
        <v>20704</v>
      </c>
      <c r="C74" t="s">
        <v>47</v>
      </c>
      <c r="E74" t="s">
        <v>39</v>
      </c>
      <c r="F74">
        <v>0</v>
      </c>
      <c r="G74">
        <v>0</v>
      </c>
      <c r="H74">
        <v>0</v>
      </c>
      <c r="I74" s="20">
        <v>0.22</v>
      </c>
      <c r="J74" t="s">
        <v>24</v>
      </c>
      <c r="K74" s="20">
        <v>0.22</v>
      </c>
      <c r="L74" s="21">
        <v>11.71</v>
      </c>
      <c r="M74" s="21">
        <v>64.95</v>
      </c>
      <c r="N74" s="21">
        <v>53.24</v>
      </c>
      <c r="P74" s="22">
        <v>0</v>
      </c>
      <c r="Q74" s="22">
        <v>0.22</v>
      </c>
    </row>
    <row r="75" spans="1:17" x14ac:dyDescent="0.3">
      <c r="A75" t="s">
        <v>8169</v>
      </c>
      <c r="B75" t="s">
        <v>22411</v>
      </c>
      <c r="C75" t="s">
        <v>46</v>
      </c>
      <c r="E75" t="s">
        <v>40</v>
      </c>
      <c r="F75">
        <v>0</v>
      </c>
      <c r="G75">
        <v>0</v>
      </c>
      <c r="H75">
        <v>0</v>
      </c>
      <c r="I75" s="20">
        <v>0.2</v>
      </c>
      <c r="J75" t="s">
        <v>24</v>
      </c>
      <c r="K75" s="20">
        <v>0.2</v>
      </c>
      <c r="L75" s="21">
        <v>6.32</v>
      </c>
      <c r="M75" s="21">
        <v>37.9</v>
      </c>
      <c r="N75" s="21">
        <v>31.58</v>
      </c>
      <c r="P75" s="22">
        <v>0</v>
      </c>
      <c r="Q75" s="22">
        <v>0.2</v>
      </c>
    </row>
    <row r="76" spans="1:17" x14ac:dyDescent="0.3">
      <c r="A76" t="s">
        <v>8169</v>
      </c>
      <c r="B76" t="s">
        <v>23726</v>
      </c>
      <c r="C76" t="s">
        <v>47</v>
      </c>
      <c r="E76" t="s">
        <v>40</v>
      </c>
      <c r="F76">
        <v>0</v>
      </c>
      <c r="G76">
        <v>0</v>
      </c>
      <c r="H76">
        <v>0</v>
      </c>
      <c r="I76" s="20">
        <v>0.22</v>
      </c>
      <c r="J76" t="s">
        <v>24</v>
      </c>
      <c r="K76" s="20">
        <v>0.22</v>
      </c>
      <c r="L76" s="21">
        <v>6.83</v>
      </c>
      <c r="M76" s="21">
        <v>37.9</v>
      </c>
      <c r="N76" s="21">
        <v>31.07</v>
      </c>
      <c r="P76" s="22">
        <v>0</v>
      </c>
      <c r="Q76" s="22">
        <v>0.22</v>
      </c>
    </row>
    <row r="77" spans="1:17" x14ac:dyDescent="0.3">
      <c r="A77" t="s">
        <v>8169</v>
      </c>
      <c r="B77" t="s">
        <v>11354</v>
      </c>
      <c r="C77" t="s">
        <v>45</v>
      </c>
      <c r="E77" t="s">
        <v>40</v>
      </c>
      <c r="F77">
        <v>0</v>
      </c>
      <c r="G77">
        <v>0</v>
      </c>
      <c r="H77">
        <v>0</v>
      </c>
      <c r="I77" s="20">
        <v>0.21</v>
      </c>
      <c r="J77" t="s">
        <v>24</v>
      </c>
      <c r="K77" s="20">
        <v>0.21</v>
      </c>
      <c r="L77" s="21">
        <v>24.78</v>
      </c>
      <c r="M77" s="21">
        <v>142.80000000000001</v>
      </c>
      <c r="N77" s="21">
        <v>118.02</v>
      </c>
      <c r="P77" s="22">
        <v>0</v>
      </c>
      <c r="Q77" s="22">
        <v>0.21</v>
      </c>
    </row>
    <row r="78" spans="1:17" x14ac:dyDescent="0.3">
      <c r="A78" t="s">
        <v>8169</v>
      </c>
      <c r="B78" t="s">
        <v>22801</v>
      </c>
      <c r="C78" t="s">
        <v>42</v>
      </c>
      <c r="E78" t="s">
        <v>40</v>
      </c>
      <c r="F78">
        <v>0</v>
      </c>
      <c r="G78">
        <v>0</v>
      </c>
      <c r="H78">
        <v>0</v>
      </c>
      <c r="I78" s="20">
        <v>0.19</v>
      </c>
      <c r="J78" t="s">
        <v>24</v>
      </c>
      <c r="K78" s="20">
        <v>0.19</v>
      </c>
      <c r="L78" s="21">
        <v>7.97</v>
      </c>
      <c r="M78" s="21">
        <v>49.9</v>
      </c>
      <c r="N78" s="21">
        <v>41.93</v>
      </c>
      <c r="P78" s="22">
        <v>0</v>
      </c>
      <c r="Q78" s="22">
        <v>0.19</v>
      </c>
    </row>
    <row r="79" spans="1:17" x14ac:dyDescent="0.3">
      <c r="A79" t="s">
        <v>8169</v>
      </c>
      <c r="B79" t="s">
        <v>8529</v>
      </c>
      <c r="C79" t="s">
        <v>47</v>
      </c>
      <c r="E79" t="s">
        <v>40</v>
      </c>
      <c r="F79">
        <v>0</v>
      </c>
      <c r="G79">
        <v>0</v>
      </c>
      <c r="H79">
        <v>0</v>
      </c>
      <c r="I79" s="20">
        <v>0.22</v>
      </c>
      <c r="J79" t="s">
        <v>24</v>
      </c>
      <c r="K79" s="20">
        <v>0.22</v>
      </c>
      <c r="L79" s="21">
        <v>12.25</v>
      </c>
      <c r="M79" s="21">
        <v>67.95</v>
      </c>
      <c r="N79" s="21">
        <v>55.7</v>
      </c>
      <c r="P79" s="22">
        <v>0</v>
      </c>
      <c r="Q79" s="22">
        <v>0.22</v>
      </c>
    </row>
    <row r="80" spans="1:17" x14ac:dyDescent="0.3">
      <c r="A80" t="s">
        <v>8169</v>
      </c>
      <c r="B80" t="s">
        <v>9851</v>
      </c>
      <c r="C80" t="s">
        <v>45</v>
      </c>
      <c r="E80" t="s">
        <v>40</v>
      </c>
      <c r="F80">
        <v>0</v>
      </c>
      <c r="G80">
        <v>0</v>
      </c>
      <c r="H80">
        <v>0</v>
      </c>
      <c r="I80" s="20">
        <v>0.21</v>
      </c>
      <c r="J80" t="s">
        <v>24</v>
      </c>
      <c r="K80" s="20">
        <v>0.21</v>
      </c>
      <c r="L80" s="21">
        <v>8.66</v>
      </c>
      <c r="M80" s="21">
        <v>49.9</v>
      </c>
      <c r="N80" s="21">
        <v>41.24</v>
      </c>
      <c r="P80" s="22">
        <v>0</v>
      </c>
      <c r="Q80" s="22">
        <v>0.21</v>
      </c>
    </row>
    <row r="81" spans="1:17" x14ac:dyDescent="0.3">
      <c r="A81" t="s">
        <v>8169</v>
      </c>
      <c r="B81" t="s">
        <v>21552</v>
      </c>
      <c r="C81" t="s">
        <v>42</v>
      </c>
      <c r="E81" t="s">
        <v>39</v>
      </c>
      <c r="F81">
        <v>0</v>
      </c>
      <c r="G81">
        <v>0</v>
      </c>
      <c r="H81">
        <v>0</v>
      </c>
      <c r="I81" s="20">
        <v>0.19</v>
      </c>
      <c r="J81" t="s">
        <v>24</v>
      </c>
      <c r="K81" s="20">
        <v>0.19</v>
      </c>
      <c r="L81" s="21">
        <v>22.47</v>
      </c>
      <c r="M81" s="21">
        <v>140.75</v>
      </c>
      <c r="N81" s="21">
        <v>118.28</v>
      </c>
      <c r="P81" s="22">
        <v>0</v>
      </c>
      <c r="Q81" s="22">
        <v>0.19</v>
      </c>
    </row>
    <row r="82" spans="1:17" x14ac:dyDescent="0.3">
      <c r="A82" t="s">
        <v>8169</v>
      </c>
      <c r="B82" t="s">
        <v>22707</v>
      </c>
      <c r="C82" t="s">
        <v>45</v>
      </c>
      <c r="E82" t="s">
        <v>40</v>
      </c>
      <c r="F82">
        <v>0</v>
      </c>
      <c r="G82">
        <v>0</v>
      </c>
      <c r="H82">
        <v>0</v>
      </c>
      <c r="I82" s="20">
        <v>0.21</v>
      </c>
      <c r="J82" t="s">
        <v>24</v>
      </c>
      <c r="K82" s="20">
        <v>0.21</v>
      </c>
      <c r="L82" s="21">
        <v>3.98</v>
      </c>
      <c r="M82" s="21">
        <v>22.91</v>
      </c>
      <c r="N82" s="21">
        <v>18.93</v>
      </c>
      <c r="P82" s="22">
        <v>0</v>
      </c>
      <c r="Q82" s="22">
        <v>0.21</v>
      </c>
    </row>
    <row r="83" spans="1:17" x14ac:dyDescent="0.3">
      <c r="A83" t="s">
        <v>8169</v>
      </c>
      <c r="B83" t="s">
        <v>8808</v>
      </c>
      <c r="C83" t="s">
        <v>42</v>
      </c>
      <c r="E83" t="s">
        <v>39</v>
      </c>
      <c r="F83">
        <v>0</v>
      </c>
      <c r="G83">
        <v>0</v>
      </c>
      <c r="H83">
        <v>0</v>
      </c>
      <c r="I83" s="20">
        <v>0.19</v>
      </c>
      <c r="J83" t="s">
        <v>24</v>
      </c>
      <c r="K83" s="20">
        <v>0.19</v>
      </c>
      <c r="L83" s="21">
        <v>3.98</v>
      </c>
      <c r="M83" s="21">
        <v>24.9</v>
      </c>
      <c r="N83" s="21">
        <v>20.92</v>
      </c>
      <c r="P83" s="22">
        <v>0</v>
      </c>
      <c r="Q83" s="22">
        <v>0.19</v>
      </c>
    </row>
    <row r="84" spans="1:17" x14ac:dyDescent="0.3">
      <c r="A84" t="s">
        <v>8169</v>
      </c>
      <c r="B84" t="s">
        <v>22331</v>
      </c>
      <c r="C84" t="s">
        <v>42</v>
      </c>
      <c r="E84" t="s">
        <v>39</v>
      </c>
      <c r="F84">
        <v>0</v>
      </c>
      <c r="G84">
        <v>0</v>
      </c>
      <c r="H84">
        <v>0</v>
      </c>
      <c r="I84" s="20">
        <v>0.19</v>
      </c>
      <c r="J84" t="s">
        <v>24</v>
      </c>
      <c r="K84" s="20">
        <v>0.19</v>
      </c>
      <c r="L84" s="21">
        <v>33.04</v>
      </c>
      <c r="M84" s="21">
        <v>206.91</v>
      </c>
      <c r="N84" s="21">
        <v>173.87</v>
      </c>
      <c r="P84" s="22">
        <v>0</v>
      </c>
      <c r="Q84" s="22">
        <v>0.19</v>
      </c>
    </row>
    <row r="85" spans="1:17" x14ac:dyDescent="0.3">
      <c r="A85" t="s">
        <v>8169</v>
      </c>
      <c r="B85" t="s">
        <v>20436</v>
      </c>
      <c r="C85" t="s">
        <v>45</v>
      </c>
      <c r="E85" t="s">
        <v>39</v>
      </c>
      <c r="F85">
        <v>0</v>
      </c>
      <c r="G85">
        <v>0</v>
      </c>
      <c r="H85">
        <v>0</v>
      </c>
      <c r="I85" s="20">
        <v>0.21</v>
      </c>
      <c r="J85" t="s">
        <v>24</v>
      </c>
      <c r="K85" s="20">
        <v>0.21</v>
      </c>
      <c r="L85" s="21">
        <v>15.6</v>
      </c>
      <c r="M85" s="21">
        <v>89.9</v>
      </c>
      <c r="N85" s="21">
        <v>74.3</v>
      </c>
      <c r="P85" s="22">
        <v>0</v>
      </c>
      <c r="Q85" s="22">
        <v>0.21</v>
      </c>
    </row>
    <row r="86" spans="1:17" x14ac:dyDescent="0.3">
      <c r="A86" t="s">
        <v>8169</v>
      </c>
      <c r="B86" t="s">
        <v>22537</v>
      </c>
      <c r="C86" t="s">
        <v>37</v>
      </c>
      <c r="E86" t="s">
        <v>40</v>
      </c>
      <c r="F86">
        <v>0</v>
      </c>
      <c r="G86">
        <v>0</v>
      </c>
      <c r="H86">
        <v>0</v>
      </c>
      <c r="I86" s="20">
        <v>0.2</v>
      </c>
      <c r="J86" t="s">
        <v>24</v>
      </c>
      <c r="K86" s="20">
        <v>0.2</v>
      </c>
      <c r="L86" s="21">
        <v>4.1500000000000004</v>
      </c>
      <c r="M86" s="21">
        <v>24.9</v>
      </c>
      <c r="N86" s="21">
        <v>20.75</v>
      </c>
      <c r="P86" s="22">
        <v>0</v>
      </c>
      <c r="Q86" s="22">
        <v>0.2</v>
      </c>
    </row>
    <row r="87" spans="1:17" x14ac:dyDescent="0.3">
      <c r="A87" t="s">
        <v>8169</v>
      </c>
      <c r="B87" t="s">
        <v>19067</v>
      </c>
      <c r="C87" t="s">
        <v>46</v>
      </c>
      <c r="E87" t="s">
        <v>40</v>
      </c>
      <c r="F87">
        <v>0</v>
      </c>
      <c r="G87">
        <v>0</v>
      </c>
      <c r="H87">
        <v>0</v>
      </c>
      <c r="I87" s="20">
        <v>0.2</v>
      </c>
      <c r="J87" t="s">
        <v>24</v>
      </c>
      <c r="K87" s="20">
        <v>0.2</v>
      </c>
      <c r="L87" s="21">
        <v>29.79</v>
      </c>
      <c r="M87" s="21">
        <v>178.75</v>
      </c>
      <c r="N87" s="21">
        <v>148.96</v>
      </c>
      <c r="P87" s="22">
        <v>0</v>
      </c>
      <c r="Q87" s="22">
        <v>0.2</v>
      </c>
    </row>
    <row r="88" spans="1:17" x14ac:dyDescent="0.3">
      <c r="A88" t="s">
        <v>8169</v>
      </c>
      <c r="B88" t="s">
        <v>9177</v>
      </c>
      <c r="C88" t="s">
        <v>45</v>
      </c>
      <c r="E88" t="s">
        <v>40</v>
      </c>
      <c r="F88">
        <v>0</v>
      </c>
      <c r="G88">
        <v>0</v>
      </c>
      <c r="H88">
        <v>0</v>
      </c>
      <c r="I88" s="20">
        <v>0.21</v>
      </c>
      <c r="J88" t="s">
        <v>24</v>
      </c>
      <c r="K88" s="20">
        <v>0.21</v>
      </c>
      <c r="L88" s="21">
        <v>5.19</v>
      </c>
      <c r="M88" s="21">
        <v>29.9</v>
      </c>
      <c r="N88" s="21">
        <v>24.71</v>
      </c>
      <c r="P88" s="22">
        <v>0</v>
      </c>
      <c r="Q88" s="22">
        <v>0.21</v>
      </c>
    </row>
    <row r="89" spans="1:17" x14ac:dyDescent="0.3">
      <c r="A89" t="s">
        <v>8169</v>
      </c>
      <c r="B89" t="s">
        <v>15477</v>
      </c>
      <c r="C89" t="s">
        <v>45</v>
      </c>
      <c r="E89" t="s">
        <v>40</v>
      </c>
      <c r="F89">
        <v>0</v>
      </c>
      <c r="G89">
        <v>0</v>
      </c>
      <c r="H89">
        <v>0</v>
      </c>
      <c r="I89" s="20">
        <v>0.21</v>
      </c>
      <c r="J89" t="s">
        <v>24</v>
      </c>
      <c r="K89" s="20">
        <v>0.21</v>
      </c>
      <c r="L89" s="21">
        <v>7.79</v>
      </c>
      <c r="M89" s="21">
        <v>44.9</v>
      </c>
      <c r="N89" s="21">
        <v>37.11</v>
      </c>
      <c r="P89" s="22">
        <v>0</v>
      </c>
      <c r="Q89" s="22">
        <v>0.21</v>
      </c>
    </row>
    <row r="90" spans="1:17" x14ac:dyDescent="0.3">
      <c r="A90" t="s">
        <v>8169</v>
      </c>
      <c r="B90" t="s">
        <v>9393</v>
      </c>
      <c r="C90" t="s">
        <v>47</v>
      </c>
      <c r="E90" t="s">
        <v>40</v>
      </c>
      <c r="F90">
        <v>0</v>
      </c>
      <c r="G90">
        <v>0</v>
      </c>
      <c r="H90">
        <v>0</v>
      </c>
      <c r="I90" s="20">
        <v>0.22</v>
      </c>
      <c r="J90" t="s">
        <v>24</v>
      </c>
      <c r="K90" s="20">
        <v>0.22</v>
      </c>
      <c r="L90" s="21">
        <v>18.02</v>
      </c>
      <c r="M90" s="21">
        <v>99.95</v>
      </c>
      <c r="N90" s="21">
        <v>81.93</v>
      </c>
      <c r="P90" s="22">
        <v>0</v>
      </c>
      <c r="Q90" s="22">
        <v>0.22</v>
      </c>
    </row>
    <row r="91" spans="1:17" x14ac:dyDescent="0.3">
      <c r="A91" t="s">
        <v>8169</v>
      </c>
      <c r="B91" t="s">
        <v>14912</v>
      </c>
      <c r="C91" t="s">
        <v>42</v>
      </c>
      <c r="E91" t="s">
        <v>40</v>
      </c>
      <c r="F91">
        <v>0</v>
      </c>
      <c r="G91">
        <v>0</v>
      </c>
      <c r="H91">
        <v>0</v>
      </c>
      <c r="I91" s="20">
        <v>0.19</v>
      </c>
      <c r="J91" t="s">
        <v>24</v>
      </c>
      <c r="K91" s="20">
        <v>0.19</v>
      </c>
      <c r="L91" s="21">
        <v>6.05</v>
      </c>
      <c r="M91" s="21">
        <v>37.9</v>
      </c>
      <c r="N91" s="21">
        <v>31.85</v>
      </c>
      <c r="P91" s="22">
        <v>0</v>
      </c>
      <c r="Q91" s="22">
        <v>0.19</v>
      </c>
    </row>
    <row r="92" spans="1:17" x14ac:dyDescent="0.3">
      <c r="A92" t="s">
        <v>8169</v>
      </c>
      <c r="B92" t="s">
        <v>13417</v>
      </c>
      <c r="C92" t="s">
        <v>37</v>
      </c>
      <c r="E92" t="s">
        <v>39</v>
      </c>
      <c r="F92">
        <v>0</v>
      </c>
      <c r="G92">
        <v>0</v>
      </c>
      <c r="H92">
        <v>0</v>
      </c>
      <c r="I92" s="20">
        <v>0.2</v>
      </c>
      <c r="J92" t="s">
        <v>24</v>
      </c>
      <c r="K92" s="20">
        <v>0.2</v>
      </c>
      <c r="L92" s="21">
        <v>16.190000000000001</v>
      </c>
      <c r="M92" s="21">
        <v>97.11</v>
      </c>
      <c r="N92" s="21">
        <v>80.92</v>
      </c>
      <c r="P92" s="22">
        <v>0</v>
      </c>
      <c r="Q92" s="22">
        <v>0.2</v>
      </c>
    </row>
    <row r="93" spans="1:17" x14ac:dyDescent="0.3">
      <c r="A93" t="s">
        <v>8169</v>
      </c>
      <c r="B93" t="s">
        <v>21145</v>
      </c>
      <c r="C93" t="s">
        <v>46</v>
      </c>
      <c r="E93" t="s">
        <v>40</v>
      </c>
      <c r="F93">
        <v>0</v>
      </c>
      <c r="G93">
        <v>0</v>
      </c>
      <c r="H93">
        <v>0</v>
      </c>
      <c r="I93" s="20">
        <v>0.2</v>
      </c>
      <c r="J93" t="s">
        <v>24</v>
      </c>
      <c r="K93" s="20">
        <v>0.2</v>
      </c>
      <c r="L93" s="21">
        <v>12.14</v>
      </c>
      <c r="M93" s="21">
        <v>72.849999999999994</v>
      </c>
      <c r="N93" s="21">
        <v>60.71</v>
      </c>
      <c r="P93" s="22">
        <v>0</v>
      </c>
      <c r="Q93" s="22">
        <v>0.2</v>
      </c>
    </row>
    <row r="94" spans="1:17" x14ac:dyDescent="0.3">
      <c r="A94" t="s">
        <v>8169</v>
      </c>
      <c r="B94" t="s">
        <v>11310</v>
      </c>
      <c r="C94" t="s">
        <v>37</v>
      </c>
      <c r="E94" t="s">
        <v>40</v>
      </c>
      <c r="F94">
        <v>0</v>
      </c>
      <c r="G94">
        <v>0</v>
      </c>
      <c r="H94">
        <v>0</v>
      </c>
      <c r="I94" s="20">
        <v>0.2</v>
      </c>
      <c r="J94" t="s">
        <v>24</v>
      </c>
      <c r="K94" s="20">
        <v>0.2</v>
      </c>
      <c r="L94" s="21">
        <v>19.649999999999999</v>
      </c>
      <c r="M94" s="21">
        <v>117.9</v>
      </c>
      <c r="N94" s="21">
        <v>98.25</v>
      </c>
      <c r="P94" s="22">
        <v>0</v>
      </c>
      <c r="Q94" s="22">
        <v>0.2</v>
      </c>
    </row>
    <row r="95" spans="1:17" x14ac:dyDescent="0.3">
      <c r="A95" t="s">
        <v>8169</v>
      </c>
      <c r="B95" t="s">
        <v>17364</v>
      </c>
      <c r="C95" t="s">
        <v>42</v>
      </c>
      <c r="E95" t="s">
        <v>40</v>
      </c>
      <c r="F95">
        <v>0</v>
      </c>
      <c r="G95">
        <v>0</v>
      </c>
      <c r="H95">
        <v>0</v>
      </c>
      <c r="I95" s="20">
        <v>0.19</v>
      </c>
      <c r="J95" t="s">
        <v>24</v>
      </c>
      <c r="K95" s="20">
        <v>0.19</v>
      </c>
      <c r="L95" s="21">
        <v>44.36</v>
      </c>
      <c r="M95" s="21">
        <v>277.83</v>
      </c>
      <c r="N95" s="21">
        <v>233.47</v>
      </c>
      <c r="P95" s="22">
        <v>0</v>
      </c>
      <c r="Q95" s="22">
        <v>0.19</v>
      </c>
    </row>
    <row r="96" spans="1:17" x14ac:dyDescent="0.3">
      <c r="A96" t="s">
        <v>8169</v>
      </c>
      <c r="B96" t="s">
        <v>13452</v>
      </c>
      <c r="C96" t="s">
        <v>47</v>
      </c>
      <c r="E96" t="s">
        <v>40</v>
      </c>
      <c r="F96">
        <v>0</v>
      </c>
      <c r="G96">
        <v>0</v>
      </c>
      <c r="H96">
        <v>0</v>
      </c>
      <c r="I96" s="20">
        <v>0.22</v>
      </c>
      <c r="J96" t="s">
        <v>24</v>
      </c>
      <c r="K96" s="20">
        <v>0.22</v>
      </c>
      <c r="L96" s="21">
        <v>36.049999999999997</v>
      </c>
      <c r="M96" s="21">
        <v>199.9</v>
      </c>
      <c r="N96" s="21">
        <v>163.85</v>
      </c>
      <c r="P96" s="22">
        <v>0</v>
      </c>
      <c r="Q96" s="22">
        <v>0.22</v>
      </c>
    </row>
    <row r="97" spans="1:17" x14ac:dyDescent="0.3">
      <c r="A97" t="s">
        <v>8169</v>
      </c>
      <c r="B97" t="s">
        <v>18226</v>
      </c>
      <c r="C97" t="s">
        <v>47</v>
      </c>
      <c r="E97" t="s">
        <v>40</v>
      </c>
      <c r="F97">
        <v>0</v>
      </c>
      <c r="G97">
        <v>0</v>
      </c>
      <c r="H97">
        <v>0</v>
      </c>
      <c r="I97" s="20">
        <v>0.22</v>
      </c>
      <c r="J97" t="s">
        <v>24</v>
      </c>
      <c r="K97" s="20">
        <v>0.22</v>
      </c>
      <c r="L97" s="21">
        <v>6.83</v>
      </c>
      <c r="M97" s="21">
        <v>37.9</v>
      </c>
      <c r="N97" s="21">
        <v>31.07</v>
      </c>
      <c r="P97" s="22">
        <v>0</v>
      </c>
      <c r="Q97" s="22">
        <v>0.22</v>
      </c>
    </row>
    <row r="98" spans="1:17" x14ac:dyDescent="0.3">
      <c r="A98" t="s">
        <v>8169</v>
      </c>
      <c r="B98" t="s">
        <v>19110</v>
      </c>
      <c r="C98" t="s">
        <v>45</v>
      </c>
      <c r="E98" t="s">
        <v>40</v>
      </c>
      <c r="F98">
        <v>0</v>
      </c>
      <c r="G98">
        <v>0</v>
      </c>
      <c r="H98">
        <v>0</v>
      </c>
      <c r="I98" s="20">
        <v>0.21</v>
      </c>
      <c r="J98" t="s">
        <v>24</v>
      </c>
      <c r="K98" s="20">
        <v>0.21</v>
      </c>
      <c r="L98" s="21">
        <v>6.58</v>
      </c>
      <c r="M98" s="21">
        <v>37.9</v>
      </c>
      <c r="N98" s="21">
        <v>31.32</v>
      </c>
      <c r="P98" s="22">
        <v>0</v>
      </c>
      <c r="Q98" s="22">
        <v>0.21</v>
      </c>
    </row>
    <row r="99" spans="1:17" x14ac:dyDescent="0.3">
      <c r="A99" t="s">
        <v>8169</v>
      </c>
      <c r="B99" t="s">
        <v>12500</v>
      </c>
      <c r="C99" t="s">
        <v>45</v>
      </c>
      <c r="E99" t="s">
        <v>40</v>
      </c>
      <c r="F99">
        <v>0</v>
      </c>
      <c r="G99">
        <v>0</v>
      </c>
      <c r="H99">
        <v>0</v>
      </c>
      <c r="I99" s="20">
        <v>0.21</v>
      </c>
      <c r="J99" t="s">
        <v>24</v>
      </c>
      <c r="K99" s="20">
        <v>0.21</v>
      </c>
      <c r="L99" s="21">
        <v>13.27</v>
      </c>
      <c r="M99" s="21">
        <v>76.459999999999994</v>
      </c>
      <c r="N99" s="21">
        <v>63.19</v>
      </c>
      <c r="P99" s="22">
        <v>0</v>
      </c>
      <c r="Q99" s="22">
        <v>0.21</v>
      </c>
    </row>
    <row r="100" spans="1:17" x14ac:dyDescent="0.3">
      <c r="A100" t="s">
        <v>8169</v>
      </c>
      <c r="B100" t="s">
        <v>8980</v>
      </c>
      <c r="C100" t="s">
        <v>46</v>
      </c>
      <c r="E100" t="s">
        <v>40</v>
      </c>
      <c r="F100">
        <v>0</v>
      </c>
      <c r="G100">
        <v>0</v>
      </c>
      <c r="H100">
        <v>0</v>
      </c>
      <c r="I100" s="20">
        <v>0.2</v>
      </c>
      <c r="J100" t="s">
        <v>24</v>
      </c>
      <c r="K100" s="20">
        <v>0.2</v>
      </c>
      <c r="L100" s="21">
        <v>6.32</v>
      </c>
      <c r="M100" s="21">
        <v>37.9</v>
      </c>
      <c r="N100" s="21">
        <v>31.58</v>
      </c>
      <c r="P100" s="22">
        <v>0</v>
      </c>
      <c r="Q100" s="22">
        <v>0.2</v>
      </c>
    </row>
    <row r="101" spans="1:17" x14ac:dyDescent="0.3">
      <c r="A101" t="s">
        <v>8169</v>
      </c>
      <c r="B101" t="s">
        <v>18837</v>
      </c>
      <c r="C101" t="s">
        <v>47</v>
      </c>
      <c r="E101" t="s">
        <v>40</v>
      </c>
      <c r="F101">
        <v>0</v>
      </c>
      <c r="G101">
        <v>0</v>
      </c>
      <c r="H101">
        <v>0</v>
      </c>
      <c r="I101" s="20">
        <v>0.22</v>
      </c>
      <c r="J101" t="s">
        <v>24</v>
      </c>
      <c r="K101" s="20">
        <v>0.22</v>
      </c>
      <c r="L101" s="21">
        <v>9.89</v>
      </c>
      <c r="M101" s="21">
        <v>54.85</v>
      </c>
      <c r="N101" s="21">
        <v>44.96</v>
      </c>
      <c r="P101" s="22">
        <v>0</v>
      </c>
      <c r="Q101" s="22">
        <v>0.22</v>
      </c>
    </row>
    <row r="102" spans="1:17" x14ac:dyDescent="0.3">
      <c r="A102" t="s">
        <v>8169</v>
      </c>
      <c r="B102" t="s">
        <v>11639</v>
      </c>
      <c r="C102" t="s">
        <v>47</v>
      </c>
      <c r="E102" t="s">
        <v>39</v>
      </c>
      <c r="F102">
        <v>0</v>
      </c>
      <c r="G102">
        <v>0</v>
      </c>
      <c r="H102">
        <v>0</v>
      </c>
      <c r="I102" s="20">
        <v>0.22</v>
      </c>
      <c r="J102" t="s">
        <v>24</v>
      </c>
      <c r="K102" s="20">
        <v>0.22</v>
      </c>
      <c r="L102" s="21">
        <v>9.3000000000000007</v>
      </c>
      <c r="M102" s="21">
        <v>51.57</v>
      </c>
      <c r="N102" s="21">
        <v>42.27</v>
      </c>
      <c r="P102" s="22">
        <v>0</v>
      </c>
      <c r="Q102" s="22">
        <v>0.22</v>
      </c>
    </row>
    <row r="103" spans="1:17" x14ac:dyDescent="0.3">
      <c r="A103" t="s">
        <v>8169</v>
      </c>
      <c r="B103" t="s">
        <v>11195</v>
      </c>
      <c r="C103" t="s">
        <v>42</v>
      </c>
      <c r="E103" t="s">
        <v>40</v>
      </c>
      <c r="F103">
        <v>0</v>
      </c>
      <c r="G103">
        <v>0</v>
      </c>
      <c r="H103">
        <v>0</v>
      </c>
      <c r="I103" s="20">
        <v>0.19</v>
      </c>
      <c r="J103" t="s">
        <v>24</v>
      </c>
      <c r="K103" s="20">
        <v>0.19</v>
      </c>
      <c r="L103" s="21">
        <v>13.56</v>
      </c>
      <c r="M103" s="21">
        <v>84.95</v>
      </c>
      <c r="N103" s="21">
        <v>71.39</v>
      </c>
      <c r="P103" s="22">
        <v>0</v>
      </c>
      <c r="Q103" s="22">
        <v>0.19</v>
      </c>
    </row>
    <row r="104" spans="1:17" x14ac:dyDescent="0.3">
      <c r="A104" t="s">
        <v>8169</v>
      </c>
      <c r="B104" t="s">
        <v>18993</v>
      </c>
      <c r="C104" t="s">
        <v>45</v>
      </c>
      <c r="E104" t="s">
        <v>40</v>
      </c>
      <c r="F104">
        <v>0</v>
      </c>
      <c r="G104">
        <v>0</v>
      </c>
      <c r="H104">
        <v>0</v>
      </c>
      <c r="I104" s="20">
        <v>0.21</v>
      </c>
      <c r="J104" t="s">
        <v>24</v>
      </c>
      <c r="K104" s="20">
        <v>0.21</v>
      </c>
      <c r="L104" s="21">
        <v>9.35</v>
      </c>
      <c r="M104" s="21">
        <v>53.87</v>
      </c>
      <c r="N104" s="21">
        <v>44.52</v>
      </c>
      <c r="P104" s="22">
        <v>0</v>
      </c>
      <c r="Q104" s="22">
        <v>0.21</v>
      </c>
    </row>
    <row r="105" spans="1:17" x14ac:dyDescent="0.3">
      <c r="A105" t="s">
        <v>8169</v>
      </c>
      <c r="B105" t="s">
        <v>16612</v>
      </c>
      <c r="C105" t="s">
        <v>42</v>
      </c>
      <c r="E105" t="s">
        <v>39</v>
      </c>
      <c r="F105">
        <v>0</v>
      </c>
      <c r="G105">
        <v>0</v>
      </c>
      <c r="H105">
        <v>0</v>
      </c>
      <c r="I105" s="20">
        <v>0.19</v>
      </c>
      <c r="J105" t="s">
        <v>24</v>
      </c>
      <c r="K105" s="20">
        <v>0.19</v>
      </c>
      <c r="L105" s="21">
        <v>6.05</v>
      </c>
      <c r="M105" s="21">
        <v>37.9</v>
      </c>
      <c r="N105" s="21">
        <v>31.85</v>
      </c>
      <c r="P105" s="22">
        <v>0</v>
      </c>
      <c r="Q105" s="22">
        <v>0.19</v>
      </c>
    </row>
    <row r="106" spans="1:17" x14ac:dyDescent="0.3">
      <c r="A106" t="s">
        <v>8169</v>
      </c>
      <c r="B106" t="s">
        <v>11501</v>
      </c>
      <c r="C106" t="s">
        <v>42</v>
      </c>
      <c r="E106" t="s">
        <v>39</v>
      </c>
      <c r="F106">
        <v>0</v>
      </c>
      <c r="G106">
        <v>0</v>
      </c>
      <c r="H106">
        <v>0</v>
      </c>
      <c r="I106" s="20">
        <v>0.19</v>
      </c>
      <c r="J106" t="s">
        <v>24</v>
      </c>
      <c r="K106" s="20">
        <v>0.19</v>
      </c>
      <c r="L106" s="21">
        <v>5.09</v>
      </c>
      <c r="M106" s="21">
        <v>31.9</v>
      </c>
      <c r="N106" s="21">
        <v>26.81</v>
      </c>
      <c r="P106" s="22">
        <v>0</v>
      </c>
      <c r="Q106" s="22">
        <v>0.19</v>
      </c>
    </row>
    <row r="107" spans="1:17" x14ac:dyDescent="0.3">
      <c r="A107" t="s">
        <v>8169</v>
      </c>
      <c r="B107" t="s">
        <v>20303</v>
      </c>
      <c r="C107" t="s">
        <v>46</v>
      </c>
      <c r="E107" t="s">
        <v>39</v>
      </c>
      <c r="F107">
        <v>0</v>
      </c>
      <c r="G107">
        <v>0</v>
      </c>
      <c r="H107">
        <v>0</v>
      </c>
      <c r="I107" s="20">
        <v>0.2</v>
      </c>
      <c r="J107" t="s">
        <v>24</v>
      </c>
      <c r="K107" s="20">
        <v>0.2</v>
      </c>
      <c r="L107" s="21">
        <v>16.66</v>
      </c>
      <c r="M107" s="21">
        <v>99.95</v>
      </c>
      <c r="N107" s="21">
        <v>83.29</v>
      </c>
      <c r="P107" s="22">
        <v>0</v>
      </c>
      <c r="Q107" s="22">
        <v>0.2</v>
      </c>
    </row>
    <row r="108" spans="1:17" x14ac:dyDescent="0.3">
      <c r="A108" t="s">
        <v>8169</v>
      </c>
      <c r="B108" t="s">
        <v>21844</v>
      </c>
      <c r="C108" t="s">
        <v>45</v>
      </c>
      <c r="E108" t="s">
        <v>40</v>
      </c>
      <c r="F108">
        <v>0</v>
      </c>
      <c r="G108">
        <v>0</v>
      </c>
      <c r="H108">
        <v>0</v>
      </c>
      <c r="I108" s="20">
        <v>0.21</v>
      </c>
      <c r="J108" t="s">
        <v>24</v>
      </c>
      <c r="K108" s="20">
        <v>0.21</v>
      </c>
      <c r="L108" s="21">
        <v>61.9</v>
      </c>
      <c r="M108" s="21">
        <v>356.65</v>
      </c>
      <c r="N108" s="21">
        <v>294.75</v>
      </c>
      <c r="P108" s="22">
        <v>0</v>
      </c>
      <c r="Q108" s="22">
        <v>0.21</v>
      </c>
    </row>
    <row r="109" spans="1:17" x14ac:dyDescent="0.3">
      <c r="A109" t="s">
        <v>8169</v>
      </c>
      <c r="B109" t="s">
        <v>13583</v>
      </c>
      <c r="C109" t="s">
        <v>47</v>
      </c>
      <c r="E109" t="s">
        <v>40</v>
      </c>
      <c r="F109">
        <v>0</v>
      </c>
      <c r="G109">
        <v>0</v>
      </c>
      <c r="H109">
        <v>0</v>
      </c>
      <c r="I109" s="20">
        <v>0.22</v>
      </c>
      <c r="J109" t="s">
        <v>24</v>
      </c>
      <c r="K109" s="20">
        <v>0.22</v>
      </c>
      <c r="L109" s="21">
        <v>16.72</v>
      </c>
      <c r="M109" s="21">
        <v>92.75</v>
      </c>
      <c r="N109" s="21">
        <v>76.03</v>
      </c>
      <c r="P109" s="22">
        <v>0</v>
      </c>
      <c r="Q109" s="22">
        <v>0.22</v>
      </c>
    </row>
    <row r="110" spans="1:17" x14ac:dyDescent="0.3">
      <c r="A110" t="s">
        <v>8169</v>
      </c>
      <c r="B110" t="s">
        <v>16411</v>
      </c>
      <c r="C110" t="s">
        <v>45</v>
      </c>
      <c r="E110" t="s">
        <v>40</v>
      </c>
      <c r="F110">
        <v>0</v>
      </c>
      <c r="G110">
        <v>0</v>
      </c>
      <c r="H110">
        <v>0</v>
      </c>
      <c r="I110" s="20">
        <v>0.21</v>
      </c>
      <c r="J110" t="s">
        <v>24</v>
      </c>
      <c r="K110" s="20">
        <v>0.21</v>
      </c>
      <c r="L110" s="21">
        <v>24.26</v>
      </c>
      <c r="M110" s="21">
        <v>139.80000000000001</v>
      </c>
      <c r="N110" s="21">
        <v>115.54</v>
      </c>
      <c r="P110" s="22">
        <v>0</v>
      </c>
      <c r="Q110" s="22">
        <v>0.21</v>
      </c>
    </row>
    <row r="111" spans="1:17" x14ac:dyDescent="0.3">
      <c r="A111" t="s">
        <v>8169</v>
      </c>
      <c r="B111" t="s">
        <v>16663</v>
      </c>
      <c r="C111" t="s">
        <v>42</v>
      </c>
      <c r="E111" t="s">
        <v>40</v>
      </c>
      <c r="F111">
        <v>0</v>
      </c>
      <c r="G111">
        <v>0</v>
      </c>
      <c r="H111">
        <v>0</v>
      </c>
      <c r="I111" s="20">
        <v>0.19</v>
      </c>
      <c r="J111" t="s">
        <v>24</v>
      </c>
      <c r="K111" s="20">
        <v>0.19</v>
      </c>
      <c r="L111" s="21">
        <v>5.09</v>
      </c>
      <c r="M111" s="21">
        <v>31.9</v>
      </c>
      <c r="N111" s="21">
        <v>26.81</v>
      </c>
      <c r="P111" s="22">
        <v>0</v>
      </c>
      <c r="Q111" s="22">
        <v>0.19</v>
      </c>
    </row>
    <row r="112" spans="1:17" x14ac:dyDescent="0.3">
      <c r="A112" t="s">
        <v>8169</v>
      </c>
      <c r="B112" t="s">
        <v>17667</v>
      </c>
      <c r="C112" t="s">
        <v>45</v>
      </c>
      <c r="E112" t="s">
        <v>39</v>
      </c>
      <c r="F112">
        <v>0</v>
      </c>
      <c r="G112">
        <v>0</v>
      </c>
      <c r="H112">
        <v>0</v>
      </c>
      <c r="I112" s="20">
        <v>0.21</v>
      </c>
      <c r="J112" t="s">
        <v>24</v>
      </c>
      <c r="K112" s="20">
        <v>0.21</v>
      </c>
      <c r="L112" s="21">
        <v>17.16</v>
      </c>
      <c r="M112" s="21">
        <v>98.85</v>
      </c>
      <c r="N112" s="21">
        <v>81.69</v>
      </c>
      <c r="P112" s="22">
        <v>0</v>
      </c>
      <c r="Q112" s="22">
        <v>0.21</v>
      </c>
    </row>
    <row r="113" spans="1:17" x14ac:dyDescent="0.3">
      <c r="A113" t="s">
        <v>8169</v>
      </c>
      <c r="B113" t="s">
        <v>21260</v>
      </c>
      <c r="C113" t="s">
        <v>46</v>
      </c>
      <c r="E113" t="s">
        <v>40</v>
      </c>
      <c r="F113">
        <v>1</v>
      </c>
      <c r="G113">
        <v>0</v>
      </c>
      <c r="H113">
        <v>0</v>
      </c>
      <c r="I113" s="20">
        <v>0.2</v>
      </c>
      <c r="J113" t="s">
        <v>24</v>
      </c>
      <c r="K113" s="20">
        <v>0.2</v>
      </c>
      <c r="L113" s="21">
        <v>16.66</v>
      </c>
      <c r="M113" s="21">
        <v>99.95</v>
      </c>
      <c r="N113" s="21">
        <v>83.29</v>
      </c>
      <c r="O113" t="s">
        <v>64</v>
      </c>
      <c r="P113" s="22">
        <v>0</v>
      </c>
      <c r="Q113" s="22">
        <v>0.2</v>
      </c>
    </row>
    <row r="114" spans="1:17" x14ac:dyDescent="0.3">
      <c r="A114" t="s">
        <v>8169</v>
      </c>
      <c r="B114" t="s">
        <v>12110</v>
      </c>
      <c r="C114" t="s">
        <v>42</v>
      </c>
      <c r="E114" t="s">
        <v>39</v>
      </c>
      <c r="F114">
        <v>0</v>
      </c>
      <c r="G114">
        <v>0</v>
      </c>
      <c r="H114">
        <v>0</v>
      </c>
      <c r="I114" s="20">
        <v>0.19</v>
      </c>
      <c r="J114" t="s">
        <v>24</v>
      </c>
      <c r="K114" s="20">
        <v>0.19</v>
      </c>
      <c r="L114" s="21">
        <v>10.52</v>
      </c>
      <c r="M114" s="21">
        <v>65.900000000000006</v>
      </c>
      <c r="N114" s="21">
        <v>55.38</v>
      </c>
      <c r="P114" s="22">
        <v>0</v>
      </c>
      <c r="Q114" s="22">
        <v>0.19</v>
      </c>
    </row>
    <row r="115" spans="1:17" x14ac:dyDescent="0.3">
      <c r="A115" t="s">
        <v>8169</v>
      </c>
      <c r="B115" t="s">
        <v>16633</v>
      </c>
      <c r="C115" t="s">
        <v>45</v>
      </c>
      <c r="E115" t="s">
        <v>40</v>
      </c>
      <c r="F115">
        <v>0</v>
      </c>
      <c r="G115">
        <v>0</v>
      </c>
      <c r="H115">
        <v>0</v>
      </c>
      <c r="I115" s="20">
        <v>0.21</v>
      </c>
      <c r="J115" t="s">
        <v>24</v>
      </c>
      <c r="K115" s="20">
        <v>0.21</v>
      </c>
      <c r="L115" s="21">
        <v>4.32</v>
      </c>
      <c r="M115" s="21">
        <v>24.9</v>
      </c>
      <c r="N115" s="21">
        <v>20.58</v>
      </c>
      <c r="P115" s="22">
        <v>0</v>
      </c>
      <c r="Q115" s="22">
        <v>0.21</v>
      </c>
    </row>
    <row r="116" spans="1:17" x14ac:dyDescent="0.3">
      <c r="A116" t="s">
        <v>8169</v>
      </c>
      <c r="B116" t="s">
        <v>18142</v>
      </c>
      <c r="C116" t="s">
        <v>42</v>
      </c>
      <c r="E116" t="s">
        <v>40</v>
      </c>
      <c r="F116">
        <v>0</v>
      </c>
      <c r="G116">
        <v>0</v>
      </c>
      <c r="H116">
        <v>0</v>
      </c>
      <c r="I116" s="20">
        <v>0.19</v>
      </c>
      <c r="J116" t="s">
        <v>24</v>
      </c>
      <c r="K116" s="20">
        <v>0.19</v>
      </c>
      <c r="L116" s="21">
        <v>24.56</v>
      </c>
      <c r="M116" s="21">
        <v>153.80000000000001</v>
      </c>
      <c r="N116" s="21">
        <v>129.24</v>
      </c>
      <c r="P116" s="22">
        <v>0</v>
      </c>
      <c r="Q116" s="22">
        <v>0.19</v>
      </c>
    </row>
    <row r="117" spans="1:17" x14ac:dyDescent="0.3">
      <c r="A117" t="s">
        <v>8169</v>
      </c>
      <c r="B117" t="s">
        <v>10948</v>
      </c>
      <c r="C117" t="s">
        <v>45</v>
      </c>
      <c r="E117" t="s">
        <v>40</v>
      </c>
      <c r="F117">
        <v>0</v>
      </c>
      <c r="G117">
        <v>0</v>
      </c>
      <c r="H117">
        <v>0</v>
      </c>
      <c r="I117" s="20">
        <v>0.21</v>
      </c>
      <c r="J117" t="s">
        <v>24</v>
      </c>
      <c r="K117" s="20">
        <v>0.21</v>
      </c>
      <c r="L117" s="21">
        <v>6.01</v>
      </c>
      <c r="M117" s="21">
        <v>34.61</v>
      </c>
      <c r="N117" s="21">
        <v>28.6</v>
      </c>
      <c r="P117" s="22">
        <v>0</v>
      </c>
      <c r="Q117" s="22">
        <v>0.21</v>
      </c>
    </row>
    <row r="118" spans="1:17" x14ac:dyDescent="0.3">
      <c r="A118" t="s">
        <v>8169</v>
      </c>
      <c r="B118" t="s">
        <v>12450</v>
      </c>
      <c r="C118" t="s">
        <v>45</v>
      </c>
      <c r="E118" t="s">
        <v>40</v>
      </c>
      <c r="F118">
        <v>0</v>
      </c>
      <c r="G118">
        <v>0</v>
      </c>
      <c r="H118">
        <v>0</v>
      </c>
      <c r="I118" s="20">
        <v>0.21</v>
      </c>
      <c r="J118" t="s">
        <v>24</v>
      </c>
      <c r="K118" s="20">
        <v>0.21</v>
      </c>
      <c r="L118" s="21">
        <v>6</v>
      </c>
      <c r="M118" s="21">
        <v>34.56</v>
      </c>
      <c r="N118" s="21">
        <v>28.56</v>
      </c>
      <c r="P118" s="22">
        <v>0</v>
      </c>
      <c r="Q118" s="22">
        <v>0.21</v>
      </c>
    </row>
    <row r="119" spans="1:17" x14ac:dyDescent="0.3">
      <c r="A119" t="s">
        <v>8169</v>
      </c>
      <c r="B119" t="s">
        <v>20989</v>
      </c>
      <c r="C119" t="s">
        <v>42</v>
      </c>
      <c r="E119" t="s">
        <v>40</v>
      </c>
      <c r="F119">
        <v>0</v>
      </c>
      <c r="G119">
        <v>0</v>
      </c>
      <c r="H119">
        <v>0</v>
      </c>
      <c r="I119" s="20">
        <v>0.19</v>
      </c>
      <c r="J119" t="s">
        <v>24</v>
      </c>
      <c r="K119" s="20">
        <v>0.19</v>
      </c>
      <c r="L119" s="21">
        <v>16.61</v>
      </c>
      <c r="M119" s="21">
        <v>104.01</v>
      </c>
      <c r="N119" s="21">
        <v>87.4</v>
      </c>
      <c r="P119" s="22">
        <v>0</v>
      </c>
      <c r="Q119" s="22">
        <v>0.19</v>
      </c>
    </row>
    <row r="120" spans="1:17" x14ac:dyDescent="0.3">
      <c r="A120" t="s">
        <v>8169</v>
      </c>
      <c r="B120" t="s">
        <v>15604</v>
      </c>
      <c r="C120" t="s">
        <v>45</v>
      </c>
      <c r="E120" t="s">
        <v>39</v>
      </c>
      <c r="F120">
        <v>0</v>
      </c>
      <c r="G120">
        <v>0</v>
      </c>
      <c r="H120">
        <v>0</v>
      </c>
      <c r="I120" s="20">
        <v>0.21</v>
      </c>
      <c r="J120" t="s">
        <v>24</v>
      </c>
      <c r="K120" s="20">
        <v>0.21</v>
      </c>
      <c r="L120" s="21">
        <v>14.74</v>
      </c>
      <c r="M120" s="21">
        <v>84.95</v>
      </c>
      <c r="N120" s="21">
        <v>70.209999999999994</v>
      </c>
      <c r="P120" s="22">
        <v>0</v>
      </c>
      <c r="Q120" s="22">
        <v>0.21</v>
      </c>
    </row>
    <row r="121" spans="1:17" x14ac:dyDescent="0.3">
      <c r="A121" t="s">
        <v>8169</v>
      </c>
      <c r="B121" t="s">
        <v>22465</v>
      </c>
      <c r="C121" t="s">
        <v>42</v>
      </c>
      <c r="E121" t="s">
        <v>39</v>
      </c>
      <c r="F121">
        <v>0</v>
      </c>
      <c r="G121">
        <v>0</v>
      </c>
      <c r="H121">
        <v>0</v>
      </c>
      <c r="I121" s="20">
        <v>0.19</v>
      </c>
      <c r="J121" t="s">
        <v>24</v>
      </c>
      <c r="K121" s="20">
        <v>0.19</v>
      </c>
      <c r="L121" s="21">
        <v>36.619999999999997</v>
      </c>
      <c r="M121" s="21">
        <v>229.37</v>
      </c>
      <c r="N121" s="21">
        <v>192.75</v>
      </c>
      <c r="P121" s="22">
        <v>0</v>
      </c>
      <c r="Q121" s="22">
        <v>0.19</v>
      </c>
    </row>
    <row r="122" spans="1:17" x14ac:dyDescent="0.3">
      <c r="A122" t="s">
        <v>8169</v>
      </c>
      <c r="B122" t="s">
        <v>23354</v>
      </c>
      <c r="C122" t="s">
        <v>47</v>
      </c>
      <c r="E122" t="s">
        <v>40</v>
      </c>
      <c r="F122">
        <v>0</v>
      </c>
      <c r="G122">
        <v>0</v>
      </c>
      <c r="H122">
        <v>0</v>
      </c>
      <c r="I122" s="20">
        <v>0.22</v>
      </c>
      <c r="J122" t="s">
        <v>24</v>
      </c>
      <c r="K122" s="20">
        <v>0.22</v>
      </c>
      <c r="L122" s="21">
        <v>12.25</v>
      </c>
      <c r="M122" s="21">
        <v>67.95</v>
      </c>
      <c r="N122" s="21">
        <v>55.7</v>
      </c>
      <c r="P122" s="22">
        <v>0</v>
      </c>
      <c r="Q122" s="22">
        <v>0.22</v>
      </c>
    </row>
    <row r="123" spans="1:17" x14ac:dyDescent="0.3">
      <c r="A123" t="s">
        <v>8169</v>
      </c>
      <c r="B123" t="s">
        <v>8331</v>
      </c>
      <c r="C123" t="s">
        <v>46</v>
      </c>
      <c r="E123" t="s">
        <v>40</v>
      </c>
      <c r="F123">
        <v>0</v>
      </c>
      <c r="G123">
        <v>0</v>
      </c>
      <c r="H123">
        <v>0</v>
      </c>
      <c r="I123" s="20">
        <v>0.2</v>
      </c>
      <c r="J123" t="s">
        <v>24</v>
      </c>
      <c r="K123" s="20">
        <v>0.2</v>
      </c>
      <c r="L123" s="21">
        <v>6.32</v>
      </c>
      <c r="M123" s="21">
        <v>37.9</v>
      </c>
      <c r="N123" s="21">
        <v>31.58</v>
      </c>
      <c r="P123" s="22">
        <v>0</v>
      </c>
      <c r="Q123" s="22">
        <v>0.2</v>
      </c>
    </row>
    <row r="124" spans="1:17" x14ac:dyDescent="0.3">
      <c r="A124" t="s">
        <v>8169</v>
      </c>
      <c r="B124" t="s">
        <v>10585</v>
      </c>
      <c r="C124" t="s">
        <v>42</v>
      </c>
      <c r="E124" t="s">
        <v>40</v>
      </c>
      <c r="F124">
        <v>0</v>
      </c>
      <c r="G124">
        <v>0</v>
      </c>
      <c r="H124">
        <v>0</v>
      </c>
      <c r="I124" s="20">
        <v>0.19</v>
      </c>
      <c r="J124" t="s">
        <v>24</v>
      </c>
      <c r="K124" s="20">
        <v>0.19</v>
      </c>
      <c r="L124" s="21">
        <v>12.91</v>
      </c>
      <c r="M124" s="21">
        <v>80.849999999999994</v>
      </c>
      <c r="N124" s="21">
        <v>67.94</v>
      </c>
      <c r="P124" s="22">
        <v>0</v>
      </c>
      <c r="Q124" s="22">
        <v>0.19</v>
      </c>
    </row>
    <row r="125" spans="1:17" x14ac:dyDescent="0.3">
      <c r="A125" t="s">
        <v>8169</v>
      </c>
      <c r="B125" t="s">
        <v>20102</v>
      </c>
      <c r="C125" t="s">
        <v>47</v>
      </c>
      <c r="E125" t="s">
        <v>40</v>
      </c>
      <c r="F125">
        <v>0</v>
      </c>
      <c r="G125">
        <v>0</v>
      </c>
      <c r="H125">
        <v>0</v>
      </c>
      <c r="I125" s="20">
        <v>0.22</v>
      </c>
      <c r="J125" t="s">
        <v>24</v>
      </c>
      <c r="K125" s="20">
        <v>0.22</v>
      </c>
      <c r="L125" s="21">
        <v>12.25</v>
      </c>
      <c r="M125" s="21">
        <v>67.95</v>
      </c>
      <c r="N125" s="21">
        <v>55.7</v>
      </c>
      <c r="P125" s="22">
        <v>0</v>
      </c>
      <c r="Q125" s="22">
        <v>0.22</v>
      </c>
    </row>
    <row r="126" spans="1:17" x14ac:dyDescent="0.3">
      <c r="A126" t="s">
        <v>8169</v>
      </c>
      <c r="B126" t="s">
        <v>15071</v>
      </c>
      <c r="C126" t="s">
        <v>45</v>
      </c>
      <c r="E126" t="s">
        <v>40</v>
      </c>
      <c r="F126">
        <v>0</v>
      </c>
      <c r="G126">
        <v>0</v>
      </c>
      <c r="H126">
        <v>0</v>
      </c>
      <c r="I126" s="20">
        <v>0.21</v>
      </c>
      <c r="J126" t="s">
        <v>24</v>
      </c>
      <c r="K126" s="20">
        <v>0.21</v>
      </c>
      <c r="L126" s="21">
        <v>19.95</v>
      </c>
      <c r="M126" s="21">
        <v>114.95</v>
      </c>
      <c r="N126" s="21">
        <v>95</v>
      </c>
      <c r="P126" s="22">
        <v>0</v>
      </c>
      <c r="Q126" s="22">
        <v>0.21</v>
      </c>
    </row>
    <row r="127" spans="1:17" x14ac:dyDescent="0.3">
      <c r="A127" t="s">
        <v>8169</v>
      </c>
      <c r="B127" t="s">
        <v>21398</v>
      </c>
      <c r="C127" t="s">
        <v>45</v>
      </c>
      <c r="E127" t="s">
        <v>40</v>
      </c>
      <c r="F127">
        <v>0</v>
      </c>
      <c r="G127">
        <v>0</v>
      </c>
      <c r="H127">
        <v>0</v>
      </c>
      <c r="I127" s="20">
        <v>0.21</v>
      </c>
      <c r="J127" t="s">
        <v>24</v>
      </c>
      <c r="K127" s="20">
        <v>0.21</v>
      </c>
      <c r="L127" s="21">
        <v>8.66</v>
      </c>
      <c r="M127" s="21">
        <v>49.9</v>
      </c>
      <c r="N127" s="21">
        <v>41.24</v>
      </c>
      <c r="P127" s="22">
        <v>0</v>
      </c>
      <c r="Q127" s="22">
        <v>0.21</v>
      </c>
    </row>
    <row r="128" spans="1:17" x14ac:dyDescent="0.3">
      <c r="A128" t="s">
        <v>8169</v>
      </c>
      <c r="B128" t="s">
        <v>16735</v>
      </c>
      <c r="C128" t="s">
        <v>45</v>
      </c>
      <c r="E128" t="s">
        <v>40</v>
      </c>
      <c r="F128">
        <v>0</v>
      </c>
      <c r="G128">
        <v>0</v>
      </c>
      <c r="H128">
        <v>0</v>
      </c>
      <c r="I128" s="20">
        <v>0.21</v>
      </c>
      <c r="J128" t="s">
        <v>24</v>
      </c>
      <c r="K128" s="20">
        <v>0.21</v>
      </c>
      <c r="L128" s="21">
        <v>4.32</v>
      </c>
      <c r="M128" s="21">
        <v>24.9</v>
      </c>
      <c r="N128" s="21">
        <v>20.58</v>
      </c>
      <c r="P128" s="22">
        <v>0</v>
      </c>
      <c r="Q128" s="22">
        <v>0.21</v>
      </c>
    </row>
    <row r="129" spans="1:17" x14ac:dyDescent="0.3">
      <c r="A129" t="s">
        <v>8169</v>
      </c>
      <c r="B129" t="s">
        <v>22009</v>
      </c>
      <c r="C129" t="s">
        <v>46</v>
      </c>
      <c r="E129" t="s">
        <v>40</v>
      </c>
      <c r="F129">
        <v>0</v>
      </c>
      <c r="G129">
        <v>0</v>
      </c>
      <c r="H129">
        <v>0</v>
      </c>
      <c r="I129" s="20">
        <v>0.2</v>
      </c>
      <c r="J129" t="s">
        <v>24</v>
      </c>
      <c r="K129" s="20">
        <v>0.2</v>
      </c>
      <c r="L129" s="21">
        <v>11.33</v>
      </c>
      <c r="M129" s="21">
        <v>67.95</v>
      </c>
      <c r="N129" s="21">
        <v>56.62</v>
      </c>
      <c r="P129" s="22">
        <v>0</v>
      </c>
      <c r="Q129" s="22">
        <v>0.2</v>
      </c>
    </row>
    <row r="130" spans="1:17" x14ac:dyDescent="0.3">
      <c r="A130" t="s">
        <v>8169</v>
      </c>
      <c r="B130" t="s">
        <v>14136</v>
      </c>
      <c r="C130" t="s">
        <v>45</v>
      </c>
      <c r="E130" t="s">
        <v>40</v>
      </c>
      <c r="F130">
        <v>0</v>
      </c>
      <c r="G130">
        <v>0</v>
      </c>
      <c r="H130">
        <v>0</v>
      </c>
      <c r="I130" s="20">
        <v>0.21</v>
      </c>
      <c r="J130" t="s">
        <v>24</v>
      </c>
      <c r="K130" s="20">
        <v>0.21</v>
      </c>
      <c r="L130" s="21">
        <v>10.23</v>
      </c>
      <c r="M130" s="21">
        <v>58.95</v>
      </c>
      <c r="N130" s="21">
        <v>48.72</v>
      </c>
      <c r="P130" s="22">
        <v>0</v>
      </c>
      <c r="Q130" s="22">
        <v>0.21</v>
      </c>
    </row>
    <row r="131" spans="1:17" x14ac:dyDescent="0.3">
      <c r="A131" t="s">
        <v>8169</v>
      </c>
      <c r="B131" t="s">
        <v>8451</v>
      </c>
      <c r="C131" t="s">
        <v>47</v>
      </c>
      <c r="E131" t="s">
        <v>40</v>
      </c>
      <c r="F131">
        <v>0</v>
      </c>
      <c r="G131">
        <v>0</v>
      </c>
      <c r="H131">
        <v>0</v>
      </c>
      <c r="I131" s="20">
        <v>0.22</v>
      </c>
      <c r="J131" t="s">
        <v>24</v>
      </c>
      <c r="K131" s="20">
        <v>0.22</v>
      </c>
      <c r="L131" s="21">
        <v>12.25</v>
      </c>
      <c r="M131" s="21">
        <v>67.95</v>
      </c>
      <c r="N131" s="21">
        <v>55.7</v>
      </c>
      <c r="P131" s="22">
        <v>0</v>
      </c>
      <c r="Q131" s="22">
        <v>0.22</v>
      </c>
    </row>
    <row r="132" spans="1:17" x14ac:dyDescent="0.3">
      <c r="A132" t="s">
        <v>8169</v>
      </c>
      <c r="B132" t="s">
        <v>9401</v>
      </c>
      <c r="C132" t="s">
        <v>46</v>
      </c>
      <c r="E132" t="s">
        <v>39</v>
      </c>
      <c r="F132">
        <v>0</v>
      </c>
      <c r="G132">
        <v>0</v>
      </c>
      <c r="H132">
        <v>0</v>
      </c>
      <c r="I132" s="20">
        <v>0.2</v>
      </c>
      <c r="J132" t="s">
        <v>24</v>
      </c>
      <c r="K132" s="20">
        <v>0.2</v>
      </c>
      <c r="L132" s="21">
        <v>16.66</v>
      </c>
      <c r="M132" s="21">
        <v>99.95</v>
      </c>
      <c r="N132" s="21">
        <v>83.29</v>
      </c>
      <c r="P132" s="22">
        <v>0</v>
      </c>
      <c r="Q132" s="22">
        <v>0.2</v>
      </c>
    </row>
    <row r="133" spans="1:17" x14ac:dyDescent="0.3">
      <c r="A133" t="s">
        <v>8169</v>
      </c>
      <c r="B133" t="s">
        <v>10385</v>
      </c>
      <c r="C133" t="s">
        <v>42</v>
      </c>
      <c r="E133" t="s">
        <v>39</v>
      </c>
      <c r="F133">
        <v>0</v>
      </c>
      <c r="G133">
        <v>0</v>
      </c>
      <c r="H133">
        <v>0</v>
      </c>
      <c r="I133" s="20">
        <v>0.19</v>
      </c>
      <c r="J133" t="s">
        <v>24</v>
      </c>
      <c r="K133" s="20">
        <v>0.19</v>
      </c>
      <c r="L133" s="21">
        <v>7.1</v>
      </c>
      <c r="M133" s="21">
        <v>44.46</v>
      </c>
      <c r="N133" s="21">
        <v>37.36</v>
      </c>
      <c r="P133" s="22">
        <v>0</v>
      </c>
      <c r="Q133" s="22">
        <v>0.19</v>
      </c>
    </row>
    <row r="134" spans="1:17" x14ac:dyDescent="0.3">
      <c r="A134" t="s">
        <v>8169</v>
      </c>
      <c r="B134" t="s">
        <v>9735</v>
      </c>
      <c r="C134" t="s">
        <v>46</v>
      </c>
      <c r="E134" t="s">
        <v>39</v>
      </c>
      <c r="F134">
        <v>0</v>
      </c>
      <c r="G134">
        <v>0</v>
      </c>
      <c r="H134">
        <v>0</v>
      </c>
      <c r="I134" s="20">
        <v>0.2</v>
      </c>
      <c r="J134" t="s">
        <v>24</v>
      </c>
      <c r="K134" s="20">
        <v>0.2</v>
      </c>
      <c r="L134" s="21">
        <v>2.98</v>
      </c>
      <c r="M134" s="21">
        <v>17.899999999999999</v>
      </c>
      <c r="N134" s="21">
        <v>14.92</v>
      </c>
      <c r="P134" s="22">
        <v>0</v>
      </c>
      <c r="Q134" s="22">
        <v>0.2</v>
      </c>
    </row>
    <row r="135" spans="1:17" x14ac:dyDescent="0.3">
      <c r="A135" t="s">
        <v>8169</v>
      </c>
      <c r="B135" t="s">
        <v>12979</v>
      </c>
      <c r="C135" t="s">
        <v>42</v>
      </c>
      <c r="E135" t="s">
        <v>39</v>
      </c>
      <c r="F135">
        <v>0</v>
      </c>
      <c r="G135">
        <v>0</v>
      </c>
      <c r="H135">
        <v>0</v>
      </c>
      <c r="I135" s="20">
        <v>0.19</v>
      </c>
      <c r="J135" t="s">
        <v>24</v>
      </c>
      <c r="K135" s="20">
        <v>0.19</v>
      </c>
      <c r="L135" s="21">
        <v>28.73</v>
      </c>
      <c r="M135" s="21">
        <v>179.91</v>
      </c>
      <c r="N135" s="21">
        <v>151.18</v>
      </c>
      <c r="P135" s="22">
        <v>0</v>
      </c>
      <c r="Q135" s="22">
        <v>0.19</v>
      </c>
    </row>
    <row r="136" spans="1:17" x14ac:dyDescent="0.3">
      <c r="A136" t="s">
        <v>8169</v>
      </c>
      <c r="B136" t="s">
        <v>14123</v>
      </c>
      <c r="C136" t="s">
        <v>37</v>
      </c>
      <c r="E136" t="s">
        <v>40</v>
      </c>
      <c r="F136">
        <v>0</v>
      </c>
      <c r="G136">
        <v>0</v>
      </c>
      <c r="H136">
        <v>0</v>
      </c>
      <c r="I136" s="20">
        <v>0.2</v>
      </c>
      <c r="J136" t="s">
        <v>24</v>
      </c>
      <c r="K136" s="20">
        <v>0.2</v>
      </c>
      <c r="L136" s="21">
        <v>10.82</v>
      </c>
      <c r="M136" s="21">
        <v>64.900000000000006</v>
      </c>
      <c r="N136" s="21">
        <v>54.08</v>
      </c>
      <c r="P136" s="22">
        <v>0</v>
      </c>
      <c r="Q136" s="22">
        <v>0.2</v>
      </c>
    </row>
    <row r="137" spans="1:17" x14ac:dyDescent="0.3">
      <c r="A137" t="s">
        <v>8169</v>
      </c>
      <c r="B137" t="s">
        <v>12891</v>
      </c>
      <c r="C137" t="s">
        <v>47</v>
      </c>
      <c r="E137" t="s">
        <v>40</v>
      </c>
      <c r="F137">
        <v>0</v>
      </c>
      <c r="G137">
        <v>0</v>
      </c>
      <c r="H137">
        <v>0</v>
      </c>
      <c r="I137" s="20">
        <v>0.22</v>
      </c>
      <c r="J137" t="s">
        <v>24</v>
      </c>
      <c r="K137" s="20">
        <v>0.22</v>
      </c>
      <c r="L137" s="21">
        <v>14.39</v>
      </c>
      <c r="M137" s="21">
        <v>79.8</v>
      </c>
      <c r="N137" s="21">
        <v>65.41</v>
      </c>
      <c r="P137" s="22">
        <v>0</v>
      </c>
      <c r="Q137" s="22">
        <v>0.22</v>
      </c>
    </row>
    <row r="138" spans="1:17" x14ac:dyDescent="0.3">
      <c r="A138" t="s">
        <v>8169</v>
      </c>
      <c r="B138" t="s">
        <v>9910</v>
      </c>
      <c r="C138" t="s">
        <v>45</v>
      </c>
      <c r="E138" t="s">
        <v>40</v>
      </c>
      <c r="F138">
        <v>0</v>
      </c>
      <c r="G138">
        <v>0</v>
      </c>
      <c r="H138">
        <v>0</v>
      </c>
      <c r="I138" s="20">
        <v>0.21</v>
      </c>
      <c r="J138" t="s">
        <v>24</v>
      </c>
      <c r="K138" s="20">
        <v>0.21</v>
      </c>
      <c r="L138" s="21">
        <v>11.27</v>
      </c>
      <c r="M138" s="21">
        <v>64.95</v>
      </c>
      <c r="N138" s="21">
        <v>53.68</v>
      </c>
      <c r="P138" s="22">
        <v>0</v>
      </c>
      <c r="Q138" s="22">
        <v>0.21</v>
      </c>
    </row>
    <row r="139" spans="1:17" x14ac:dyDescent="0.3">
      <c r="A139" t="s">
        <v>8169</v>
      </c>
      <c r="B139" t="s">
        <v>12717</v>
      </c>
      <c r="C139" t="s">
        <v>45</v>
      </c>
      <c r="E139" t="s">
        <v>40</v>
      </c>
      <c r="F139">
        <v>0</v>
      </c>
      <c r="G139">
        <v>0</v>
      </c>
      <c r="H139">
        <v>0</v>
      </c>
      <c r="I139" s="20">
        <v>0.21</v>
      </c>
      <c r="J139" t="s">
        <v>24</v>
      </c>
      <c r="K139" s="20">
        <v>0.21</v>
      </c>
      <c r="L139" s="21">
        <v>14.74</v>
      </c>
      <c r="M139" s="21">
        <v>84.95</v>
      </c>
      <c r="N139" s="21">
        <v>70.209999999999994</v>
      </c>
      <c r="P139" s="22">
        <v>0</v>
      </c>
      <c r="Q139" s="22">
        <v>0.21</v>
      </c>
    </row>
    <row r="140" spans="1:17" x14ac:dyDescent="0.3">
      <c r="A140" t="s">
        <v>8169</v>
      </c>
      <c r="B140" t="s">
        <v>16649</v>
      </c>
      <c r="C140" t="s">
        <v>46</v>
      </c>
      <c r="E140" t="s">
        <v>40</v>
      </c>
      <c r="F140">
        <v>0</v>
      </c>
      <c r="G140">
        <v>0</v>
      </c>
      <c r="H140">
        <v>0</v>
      </c>
      <c r="I140" s="20">
        <v>0.2</v>
      </c>
      <c r="J140" t="s">
        <v>24</v>
      </c>
      <c r="K140" s="20">
        <v>0.2</v>
      </c>
      <c r="L140" s="21">
        <v>10.65</v>
      </c>
      <c r="M140" s="21">
        <v>63.9</v>
      </c>
      <c r="N140" s="21">
        <v>53.25</v>
      </c>
      <c r="P140" s="22">
        <v>0</v>
      </c>
      <c r="Q140" s="22">
        <v>0.2</v>
      </c>
    </row>
    <row r="141" spans="1:17" x14ac:dyDescent="0.3">
      <c r="A141" t="s">
        <v>8169</v>
      </c>
      <c r="B141" t="s">
        <v>21749</v>
      </c>
      <c r="C141" t="s">
        <v>42</v>
      </c>
      <c r="E141" t="s">
        <v>40</v>
      </c>
      <c r="F141">
        <v>0</v>
      </c>
      <c r="G141">
        <v>0</v>
      </c>
      <c r="H141">
        <v>0</v>
      </c>
      <c r="I141" s="20">
        <v>0.19</v>
      </c>
      <c r="J141" t="s">
        <v>24</v>
      </c>
      <c r="K141" s="20">
        <v>0.19</v>
      </c>
      <c r="L141" s="21">
        <v>7.65</v>
      </c>
      <c r="M141" s="21">
        <v>47.9</v>
      </c>
      <c r="N141" s="21">
        <v>40.25</v>
      </c>
      <c r="P141" s="22">
        <v>0</v>
      </c>
      <c r="Q141" s="22">
        <v>0.19</v>
      </c>
    </row>
    <row r="142" spans="1:17" x14ac:dyDescent="0.3">
      <c r="A142" t="s">
        <v>8169</v>
      </c>
      <c r="B142" t="s">
        <v>13738</v>
      </c>
      <c r="C142" t="s">
        <v>45</v>
      </c>
      <c r="E142" t="s">
        <v>40</v>
      </c>
      <c r="F142">
        <v>0</v>
      </c>
      <c r="G142">
        <v>0</v>
      </c>
      <c r="H142">
        <v>0</v>
      </c>
      <c r="I142" s="20">
        <v>0.21</v>
      </c>
      <c r="J142" t="s">
        <v>24</v>
      </c>
      <c r="K142" s="20">
        <v>0.21</v>
      </c>
      <c r="L142" s="21">
        <v>8.67</v>
      </c>
      <c r="M142" s="21">
        <v>49.95</v>
      </c>
      <c r="N142" s="21">
        <v>41.28</v>
      </c>
      <c r="P142" s="22">
        <v>0</v>
      </c>
      <c r="Q142" s="22">
        <v>0.21</v>
      </c>
    </row>
    <row r="143" spans="1:17" x14ac:dyDescent="0.3">
      <c r="A143" t="s">
        <v>8169</v>
      </c>
      <c r="B143" t="s">
        <v>19266</v>
      </c>
      <c r="C143" t="s">
        <v>45</v>
      </c>
      <c r="E143" t="s">
        <v>40</v>
      </c>
      <c r="F143">
        <v>0</v>
      </c>
      <c r="G143">
        <v>0</v>
      </c>
      <c r="H143">
        <v>0</v>
      </c>
      <c r="I143" s="20">
        <v>0.21</v>
      </c>
      <c r="J143" t="s">
        <v>24</v>
      </c>
      <c r="K143" s="20">
        <v>0.21</v>
      </c>
      <c r="L143" s="21">
        <v>11.79</v>
      </c>
      <c r="M143" s="21">
        <v>67.95</v>
      </c>
      <c r="N143" s="21">
        <v>56.16</v>
      </c>
      <c r="P143" s="22">
        <v>0</v>
      </c>
      <c r="Q143" s="22">
        <v>0.21</v>
      </c>
    </row>
    <row r="144" spans="1:17" x14ac:dyDescent="0.3">
      <c r="A144" t="s">
        <v>8169</v>
      </c>
      <c r="B144" t="s">
        <v>19837</v>
      </c>
      <c r="C144" t="s">
        <v>47</v>
      </c>
      <c r="E144" t="s">
        <v>39</v>
      </c>
      <c r="F144">
        <v>0</v>
      </c>
      <c r="G144">
        <v>0</v>
      </c>
      <c r="H144">
        <v>0</v>
      </c>
      <c r="I144" s="20">
        <v>0.22</v>
      </c>
      <c r="J144" t="s">
        <v>24</v>
      </c>
      <c r="K144" s="20">
        <v>0.22</v>
      </c>
      <c r="L144" s="21">
        <v>9</v>
      </c>
      <c r="M144" s="21">
        <v>49.9</v>
      </c>
      <c r="N144" s="21">
        <v>40.9</v>
      </c>
      <c r="P144" s="22">
        <v>0</v>
      </c>
      <c r="Q144" s="22">
        <v>0.22</v>
      </c>
    </row>
    <row r="145" spans="1:17" x14ac:dyDescent="0.3">
      <c r="A145" t="s">
        <v>8169</v>
      </c>
      <c r="B145" t="s">
        <v>11908</v>
      </c>
      <c r="C145" t="s">
        <v>45</v>
      </c>
      <c r="E145" t="s">
        <v>40</v>
      </c>
      <c r="F145">
        <v>0</v>
      </c>
      <c r="G145">
        <v>0</v>
      </c>
      <c r="H145">
        <v>0</v>
      </c>
      <c r="I145" s="20">
        <v>0.21</v>
      </c>
      <c r="J145" t="s">
        <v>24</v>
      </c>
      <c r="K145" s="20">
        <v>0.21</v>
      </c>
      <c r="L145" s="21">
        <v>7.45</v>
      </c>
      <c r="M145" s="21">
        <v>42.95</v>
      </c>
      <c r="N145" s="21">
        <v>35.5</v>
      </c>
      <c r="P145" s="22">
        <v>0</v>
      </c>
      <c r="Q145" s="22">
        <v>0.21</v>
      </c>
    </row>
    <row r="146" spans="1:17" x14ac:dyDescent="0.3">
      <c r="A146" t="s">
        <v>8169</v>
      </c>
      <c r="B146" t="s">
        <v>11302</v>
      </c>
      <c r="C146" t="s">
        <v>45</v>
      </c>
      <c r="E146" t="s">
        <v>40</v>
      </c>
      <c r="F146">
        <v>0</v>
      </c>
      <c r="G146">
        <v>0</v>
      </c>
      <c r="H146">
        <v>0</v>
      </c>
      <c r="I146" s="20">
        <v>0.21</v>
      </c>
      <c r="J146" t="s">
        <v>24</v>
      </c>
      <c r="K146" s="20">
        <v>0.21</v>
      </c>
      <c r="L146" s="21">
        <v>28.69</v>
      </c>
      <c r="M146" s="21">
        <v>165.33</v>
      </c>
      <c r="N146" s="21">
        <v>136.63999999999999</v>
      </c>
      <c r="P146" s="22">
        <v>0</v>
      </c>
      <c r="Q146" s="22">
        <v>0.21</v>
      </c>
    </row>
    <row r="147" spans="1:17" x14ac:dyDescent="0.3">
      <c r="A147" t="s">
        <v>8169</v>
      </c>
      <c r="B147" t="s">
        <v>11651</v>
      </c>
      <c r="C147" t="s">
        <v>45</v>
      </c>
      <c r="E147" t="s">
        <v>40</v>
      </c>
      <c r="F147">
        <v>0</v>
      </c>
      <c r="G147">
        <v>0</v>
      </c>
      <c r="H147">
        <v>0</v>
      </c>
      <c r="I147" s="20">
        <v>0.21</v>
      </c>
      <c r="J147" t="s">
        <v>24</v>
      </c>
      <c r="K147" s="20">
        <v>0.21</v>
      </c>
      <c r="L147" s="21">
        <v>10.199999999999999</v>
      </c>
      <c r="M147" s="21">
        <v>58.8</v>
      </c>
      <c r="N147" s="21">
        <v>48.6</v>
      </c>
      <c r="P147" s="22">
        <v>0</v>
      </c>
      <c r="Q147" s="22">
        <v>0.21</v>
      </c>
    </row>
    <row r="148" spans="1:17" x14ac:dyDescent="0.3">
      <c r="A148" t="s">
        <v>8169</v>
      </c>
      <c r="B148" t="s">
        <v>11487</v>
      </c>
      <c r="C148" t="s">
        <v>45</v>
      </c>
      <c r="E148" t="s">
        <v>40</v>
      </c>
      <c r="F148">
        <v>0</v>
      </c>
      <c r="G148">
        <v>0</v>
      </c>
      <c r="H148">
        <v>0</v>
      </c>
      <c r="I148" s="20">
        <v>0.21</v>
      </c>
      <c r="J148" t="s">
        <v>24</v>
      </c>
      <c r="K148" s="20">
        <v>0.21</v>
      </c>
      <c r="L148" s="21">
        <v>27.76</v>
      </c>
      <c r="M148" s="21">
        <v>159.94999999999999</v>
      </c>
      <c r="N148" s="21">
        <v>132.19</v>
      </c>
      <c r="P148" s="22">
        <v>0</v>
      </c>
      <c r="Q148" s="22">
        <v>0.21</v>
      </c>
    </row>
    <row r="149" spans="1:17" x14ac:dyDescent="0.3">
      <c r="A149" t="s">
        <v>8169</v>
      </c>
      <c r="B149" t="s">
        <v>15032</v>
      </c>
      <c r="C149" t="s">
        <v>42</v>
      </c>
      <c r="E149" t="s">
        <v>40</v>
      </c>
      <c r="F149">
        <v>0</v>
      </c>
      <c r="G149">
        <v>0</v>
      </c>
      <c r="H149">
        <v>0</v>
      </c>
      <c r="I149" s="20">
        <v>0.19</v>
      </c>
      <c r="J149" t="s">
        <v>24</v>
      </c>
      <c r="K149" s="20">
        <v>0.19</v>
      </c>
      <c r="L149" s="21">
        <v>10.84</v>
      </c>
      <c r="M149" s="21">
        <v>67.900000000000006</v>
      </c>
      <c r="N149" s="21">
        <v>57.06</v>
      </c>
      <c r="P149" s="22">
        <v>0</v>
      </c>
      <c r="Q149" s="22">
        <v>0.19</v>
      </c>
    </row>
    <row r="150" spans="1:17" x14ac:dyDescent="0.3">
      <c r="A150" t="s">
        <v>8169</v>
      </c>
      <c r="B150" t="s">
        <v>12853</v>
      </c>
      <c r="C150" t="s">
        <v>47</v>
      </c>
      <c r="E150" t="s">
        <v>39</v>
      </c>
      <c r="F150">
        <v>0</v>
      </c>
      <c r="G150">
        <v>0</v>
      </c>
      <c r="H150">
        <v>0</v>
      </c>
      <c r="I150" s="20">
        <v>0.22</v>
      </c>
      <c r="J150" t="s">
        <v>24</v>
      </c>
      <c r="K150" s="20">
        <v>0.22</v>
      </c>
      <c r="L150" s="21">
        <v>17.02</v>
      </c>
      <c r="M150" s="21">
        <v>94.37</v>
      </c>
      <c r="N150" s="21">
        <v>77.349999999999994</v>
      </c>
      <c r="P150" s="22">
        <v>0</v>
      </c>
      <c r="Q150" s="22">
        <v>0.22</v>
      </c>
    </row>
    <row r="151" spans="1:17" x14ac:dyDescent="0.3">
      <c r="A151" t="s">
        <v>8169</v>
      </c>
      <c r="B151" t="s">
        <v>21161</v>
      </c>
      <c r="C151" t="s">
        <v>45</v>
      </c>
      <c r="E151" t="s">
        <v>40</v>
      </c>
      <c r="F151">
        <v>0</v>
      </c>
      <c r="G151">
        <v>0</v>
      </c>
      <c r="H151">
        <v>0</v>
      </c>
      <c r="I151" s="20">
        <v>0.21</v>
      </c>
      <c r="J151" t="s">
        <v>24</v>
      </c>
      <c r="K151" s="20">
        <v>0.21</v>
      </c>
      <c r="L151" s="21">
        <v>57.06</v>
      </c>
      <c r="M151" s="21">
        <v>328.75</v>
      </c>
      <c r="N151" s="21">
        <v>271.69</v>
      </c>
      <c r="P151" s="22">
        <v>0</v>
      </c>
      <c r="Q151" s="22">
        <v>0.21</v>
      </c>
    </row>
    <row r="152" spans="1:17" x14ac:dyDescent="0.3">
      <c r="A152" t="s">
        <v>8169</v>
      </c>
      <c r="B152" t="s">
        <v>12256</v>
      </c>
      <c r="C152" t="s">
        <v>46</v>
      </c>
      <c r="E152" t="s">
        <v>39</v>
      </c>
      <c r="F152">
        <v>0</v>
      </c>
      <c r="G152">
        <v>0</v>
      </c>
      <c r="H152">
        <v>0</v>
      </c>
      <c r="I152" s="20">
        <v>0.2</v>
      </c>
      <c r="J152" t="s">
        <v>24</v>
      </c>
      <c r="K152" s="20">
        <v>0.2</v>
      </c>
      <c r="L152" s="21">
        <v>5.32</v>
      </c>
      <c r="M152" s="21">
        <v>31.9</v>
      </c>
      <c r="N152" s="21">
        <v>26.58</v>
      </c>
      <c r="P152" s="22">
        <v>0</v>
      </c>
      <c r="Q152" s="22">
        <v>0.2</v>
      </c>
    </row>
    <row r="153" spans="1:17" x14ac:dyDescent="0.3">
      <c r="A153" t="s">
        <v>8169</v>
      </c>
      <c r="B153" t="s">
        <v>19823</v>
      </c>
      <c r="C153" t="s">
        <v>42</v>
      </c>
      <c r="E153" t="s">
        <v>39</v>
      </c>
      <c r="F153">
        <v>0</v>
      </c>
      <c r="G153">
        <v>0</v>
      </c>
      <c r="H153">
        <v>0</v>
      </c>
      <c r="I153" s="20">
        <v>0.19</v>
      </c>
      <c r="J153" t="s">
        <v>24</v>
      </c>
      <c r="K153" s="20">
        <v>0.19</v>
      </c>
      <c r="L153" s="21">
        <v>10.52</v>
      </c>
      <c r="M153" s="21">
        <v>65.900000000000006</v>
      </c>
      <c r="N153" s="21">
        <v>55.38</v>
      </c>
      <c r="P153" s="22">
        <v>0</v>
      </c>
      <c r="Q153" s="22">
        <v>0.19</v>
      </c>
    </row>
    <row r="154" spans="1:17" x14ac:dyDescent="0.3">
      <c r="A154" t="s">
        <v>8169</v>
      </c>
      <c r="B154" t="s">
        <v>9271</v>
      </c>
      <c r="C154" t="s">
        <v>37</v>
      </c>
      <c r="E154" t="s">
        <v>40</v>
      </c>
      <c r="F154">
        <v>0</v>
      </c>
      <c r="G154">
        <v>0</v>
      </c>
      <c r="H154">
        <v>0</v>
      </c>
      <c r="I154" s="20">
        <v>0.2</v>
      </c>
      <c r="J154" t="s">
        <v>24</v>
      </c>
      <c r="K154" s="20">
        <v>0.2</v>
      </c>
      <c r="L154" s="21">
        <v>13.91</v>
      </c>
      <c r="M154" s="21">
        <v>83.48</v>
      </c>
      <c r="N154" s="21">
        <v>69.569999999999993</v>
      </c>
      <c r="P154" s="22">
        <v>0</v>
      </c>
      <c r="Q154" s="22">
        <v>0.2</v>
      </c>
    </row>
    <row r="155" spans="1:17" x14ac:dyDescent="0.3">
      <c r="A155" t="s">
        <v>8169</v>
      </c>
      <c r="B155" t="s">
        <v>15112</v>
      </c>
      <c r="C155" t="s">
        <v>47</v>
      </c>
      <c r="E155" t="s">
        <v>40</v>
      </c>
      <c r="F155">
        <v>0</v>
      </c>
      <c r="G155">
        <v>0</v>
      </c>
      <c r="H155">
        <v>0</v>
      </c>
      <c r="I155" s="20">
        <v>0.22</v>
      </c>
      <c r="J155" t="s">
        <v>24</v>
      </c>
      <c r="K155" s="20">
        <v>0.22</v>
      </c>
      <c r="L155" s="21">
        <v>4.49</v>
      </c>
      <c r="M155" s="21">
        <v>24.9</v>
      </c>
      <c r="N155" s="21">
        <v>20.41</v>
      </c>
      <c r="P155" s="22">
        <v>0</v>
      </c>
      <c r="Q155" s="22">
        <v>0.22</v>
      </c>
    </row>
    <row r="156" spans="1:17" x14ac:dyDescent="0.3">
      <c r="A156" t="s">
        <v>8169</v>
      </c>
      <c r="B156" t="s">
        <v>22139</v>
      </c>
      <c r="C156" t="s">
        <v>45</v>
      </c>
      <c r="E156" t="s">
        <v>39</v>
      </c>
      <c r="F156">
        <v>0</v>
      </c>
      <c r="G156">
        <v>0</v>
      </c>
      <c r="H156">
        <v>0</v>
      </c>
      <c r="I156" s="20">
        <v>0.21</v>
      </c>
      <c r="J156" t="s">
        <v>24</v>
      </c>
      <c r="K156" s="20">
        <v>0.21</v>
      </c>
      <c r="L156" s="21">
        <v>11.79</v>
      </c>
      <c r="M156" s="21">
        <v>67.95</v>
      </c>
      <c r="N156" s="21">
        <v>56.16</v>
      </c>
      <c r="P156" s="22">
        <v>0</v>
      </c>
      <c r="Q156" s="22">
        <v>0.21</v>
      </c>
    </row>
    <row r="157" spans="1:17" x14ac:dyDescent="0.3">
      <c r="A157" t="s">
        <v>8169</v>
      </c>
      <c r="B157" t="s">
        <v>11404</v>
      </c>
      <c r="C157" t="s">
        <v>42</v>
      </c>
      <c r="E157" t="s">
        <v>39</v>
      </c>
      <c r="F157">
        <v>0</v>
      </c>
      <c r="G157">
        <v>0</v>
      </c>
      <c r="H157">
        <v>0</v>
      </c>
      <c r="I157" s="20">
        <v>0.19</v>
      </c>
      <c r="J157" t="s">
        <v>24</v>
      </c>
      <c r="K157" s="20">
        <v>0.19</v>
      </c>
      <c r="L157" s="21">
        <v>6.52</v>
      </c>
      <c r="M157" s="21">
        <v>40.86</v>
      </c>
      <c r="N157" s="21">
        <v>34.340000000000003</v>
      </c>
      <c r="P157" s="22">
        <v>0</v>
      </c>
      <c r="Q157" s="22">
        <v>0.19</v>
      </c>
    </row>
    <row r="158" spans="1:17" x14ac:dyDescent="0.3">
      <c r="A158" t="s">
        <v>8169</v>
      </c>
      <c r="B158" t="s">
        <v>17508</v>
      </c>
      <c r="C158" t="s">
        <v>47</v>
      </c>
      <c r="E158" t="s">
        <v>40</v>
      </c>
      <c r="F158">
        <v>0</v>
      </c>
      <c r="G158">
        <v>0</v>
      </c>
      <c r="H158">
        <v>0</v>
      </c>
      <c r="I158" s="20">
        <v>0.22</v>
      </c>
      <c r="J158" t="s">
        <v>24</v>
      </c>
      <c r="K158" s="20">
        <v>0.22</v>
      </c>
      <c r="L158" s="21">
        <v>36.76</v>
      </c>
      <c r="M158" s="21">
        <v>203.85</v>
      </c>
      <c r="N158" s="21">
        <v>167.09</v>
      </c>
      <c r="P158" s="22">
        <v>0</v>
      </c>
      <c r="Q158" s="22">
        <v>0.22</v>
      </c>
    </row>
    <row r="159" spans="1:17" x14ac:dyDescent="0.3">
      <c r="A159" t="s">
        <v>8169</v>
      </c>
      <c r="B159" t="s">
        <v>18050</v>
      </c>
      <c r="C159" t="s">
        <v>46</v>
      </c>
      <c r="E159" t="s">
        <v>39</v>
      </c>
      <c r="F159">
        <v>0</v>
      </c>
      <c r="G159">
        <v>0</v>
      </c>
      <c r="H159">
        <v>0</v>
      </c>
      <c r="I159" s="20">
        <v>0.2</v>
      </c>
      <c r="J159" t="s">
        <v>24</v>
      </c>
      <c r="K159" s="20">
        <v>0.2</v>
      </c>
      <c r="L159" s="21">
        <v>6.32</v>
      </c>
      <c r="M159" s="21">
        <v>37.9</v>
      </c>
      <c r="N159" s="21">
        <v>31.58</v>
      </c>
      <c r="P159" s="22">
        <v>0</v>
      </c>
      <c r="Q159" s="22">
        <v>0.2</v>
      </c>
    </row>
    <row r="160" spans="1:17" x14ac:dyDescent="0.3">
      <c r="A160" t="s">
        <v>8169</v>
      </c>
      <c r="B160" t="s">
        <v>17617</v>
      </c>
      <c r="C160" t="s">
        <v>47</v>
      </c>
      <c r="E160" t="s">
        <v>40</v>
      </c>
      <c r="F160">
        <v>0</v>
      </c>
      <c r="G160">
        <v>0</v>
      </c>
      <c r="H160">
        <v>0</v>
      </c>
      <c r="I160" s="20">
        <v>0.22</v>
      </c>
      <c r="J160" t="s">
        <v>24</v>
      </c>
      <c r="K160" s="20">
        <v>0.22</v>
      </c>
      <c r="L160" s="21">
        <v>13.14</v>
      </c>
      <c r="M160" s="21">
        <v>72.849999999999994</v>
      </c>
      <c r="N160" s="21">
        <v>59.71</v>
      </c>
      <c r="P160" s="22">
        <v>0</v>
      </c>
      <c r="Q160" s="22">
        <v>0.22</v>
      </c>
    </row>
    <row r="161" spans="1:17" x14ac:dyDescent="0.3">
      <c r="A161" t="s">
        <v>8169</v>
      </c>
      <c r="B161" t="s">
        <v>13575</v>
      </c>
      <c r="C161" t="s">
        <v>45</v>
      </c>
      <c r="E161" t="s">
        <v>40</v>
      </c>
      <c r="F161">
        <v>0</v>
      </c>
      <c r="G161">
        <v>0</v>
      </c>
      <c r="H161">
        <v>0</v>
      </c>
      <c r="I161" s="20">
        <v>0.21</v>
      </c>
      <c r="J161" t="s">
        <v>24</v>
      </c>
      <c r="K161" s="20">
        <v>0.21</v>
      </c>
      <c r="L161" s="21">
        <v>21.84</v>
      </c>
      <c r="M161" s="21">
        <v>125.82</v>
      </c>
      <c r="N161" s="21">
        <v>103.98</v>
      </c>
      <c r="P161" s="22">
        <v>0</v>
      </c>
      <c r="Q161" s="22">
        <v>0.21</v>
      </c>
    </row>
    <row r="162" spans="1:17" x14ac:dyDescent="0.3">
      <c r="A162" t="s">
        <v>8169</v>
      </c>
      <c r="B162" t="s">
        <v>9146</v>
      </c>
      <c r="C162" t="s">
        <v>46</v>
      </c>
      <c r="E162" t="s">
        <v>40</v>
      </c>
      <c r="F162">
        <v>0</v>
      </c>
      <c r="G162">
        <v>0</v>
      </c>
      <c r="H162">
        <v>0</v>
      </c>
      <c r="I162" s="20">
        <v>0.2</v>
      </c>
      <c r="J162" t="s">
        <v>24</v>
      </c>
      <c r="K162" s="20">
        <v>0.2</v>
      </c>
      <c r="L162" s="21">
        <v>14.16</v>
      </c>
      <c r="M162" s="21">
        <v>84.95</v>
      </c>
      <c r="N162" s="21">
        <v>70.790000000000006</v>
      </c>
      <c r="P162" s="22">
        <v>0</v>
      </c>
      <c r="Q162" s="22">
        <v>0.2</v>
      </c>
    </row>
    <row r="163" spans="1:17" x14ac:dyDescent="0.3">
      <c r="A163" t="s">
        <v>8169</v>
      </c>
      <c r="B163" t="s">
        <v>13147</v>
      </c>
      <c r="C163" t="s">
        <v>42</v>
      </c>
      <c r="E163" t="s">
        <v>39</v>
      </c>
      <c r="F163">
        <v>1</v>
      </c>
      <c r="G163">
        <v>0</v>
      </c>
      <c r="H163">
        <v>0</v>
      </c>
      <c r="I163" s="20">
        <v>0.19</v>
      </c>
      <c r="J163" t="s">
        <v>24</v>
      </c>
      <c r="K163" s="20">
        <v>0.19</v>
      </c>
      <c r="L163" s="21">
        <v>7.97</v>
      </c>
      <c r="M163" s="21">
        <v>49.9</v>
      </c>
      <c r="N163" s="21">
        <v>41.93</v>
      </c>
      <c r="O163" t="s">
        <v>64</v>
      </c>
      <c r="P163" s="22">
        <v>0</v>
      </c>
      <c r="Q163" s="22">
        <v>0.19</v>
      </c>
    </row>
    <row r="164" spans="1:17" x14ac:dyDescent="0.3">
      <c r="A164" t="s">
        <v>8169</v>
      </c>
      <c r="B164" t="s">
        <v>20058</v>
      </c>
      <c r="C164" t="s">
        <v>45</v>
      </c>
      <c r="E164" t="s">
        <v>40</v>
      </c>
      <c r="F164">
        <v>0</v>
      </c>
      <c r="G164">
        <v>0</v>
      </c>
      <c r="H164">
        <v>0</v>
      </c>
      <c r="I164" s="20">
        <v>0.21</v>
      </c>
      <c r="J164" t="s">
        <v>24</v>
      </c>
      <c r="K164" s="20">
        <v>0.21</v>
      </c>
      <c r="L164" s="21">
        <v>6.92</v>
      </c>
      <c r="M164" s="21">
        <v>39.9</v>
      </c>
      <c r="N164" s="21">
        <v>32.979999999999997</v>
      </c>
      <c r="P164" s="22">
        <v>0</v>
      </c>
      <c r="Q164" s="22">
        <v>0.21</v>
      </c>
    </row>
    <row r="165" spans="1:17" x14ac:dyDescent="0.3">
      <c r="A165" t="s">
        <v>8169</v>
      </c>
      <c r="B165" t="s">
        <v>15691</v>
      </c>
      <c r="C165" t="s">
        <v>42</v>
      </c>
      <c r="E165" t="s">
        <v>40</v>
      </c>
      <c r="F165">
        <v>0</v>
      </c>
      <c r="G165">
        <v>0</v>
      </c>
      <c r="H165">
        <v>0</v>
      </c>
      <c r="I165" s="20">
        <v>0.19</v>
      </c>
      <c r="J165" t="s">
        <v>24</v>
      </c>
      <c r="K165" s="20">
        <v>0</v>
      </c>
      <c r="L165" s="21">
        <v>0</v>
      </c>
      <c r="M165" s="21">
        <v>0</v>
      </c>
      <c r="N165" s="21">
        <v>0</v>
      </c>
      <c r="O165" t="s">
        <v>69</v>
      </c>
      <c r="P165" s="22">
        <v>0</v>
      </c>
      <c r="Q165" s="22">
        <v>0</v>
      </c>
    </row>
    <row r="166" spans="1:17" x14ac:dyDescent="0.3">
      <c r="A166" t="s">
        <v>8169</v>
      </c>
      <c r="B166" t="s">
        <v>17338</v>
      </c>
      <c r="C166" t="s">
        <v>42</v>
      </c>
      <c r="E166" t="s">
        <v>40</v>
      </c>
      <c r="F166">
        <v>0</v>
      </c>
      <c r="G166">
        <v>0</v>
      </c>
      <c r="H166">
        <v>0</v>
      </c>
      <c r="I166" s="20">
        <v>0.19</v>
      </c>
      <c r="J166" t="s">
        <v>24</v>
      </c>
      <c r="K166" s="20">
        <v>0</v>
      </c>
      <c r="L166" s="21">
        <v>0</v>
      </c>
      <c r="M166" s="21">
        <v>0</v>
      </c>
      <c r="N166" s="21">
        <v>0</v>
      </c>
      <c r="O166" t="s">
        <v>69</v>
      </c>
      <c r="P166" s="22">
        <v>0</v>
      </c>
      <c r="Q166" s="22">
        <v>0</v>
      </c>
    </row>
    <row r="167" spans="1:17" x14ac:dyDescent="0.3">
      <c r="A167" t="s">
        <v>8169</v>
      </c>
      <c r="B167" t="s">
        <v>18313</v>
      </c>
      <c r="C167" t="s">
        <v>42</v>
      </c>
      <c r="E167" t="s">
        <v>40</v>
      </c>
      <c r="F167">
        <v>0</v>
      </c>
      <c r="G167">
        <v>0</v>
      </c>
      <c r="H167">
        <v>0</v>
      </c>
      <c r="I167" s="20">
        <v>0.19</v>
      </c>
      <c r="J167" t="s">
        <v>24</v>
      </c>
      <c r="K167" s="20">
        <v>0</v>
      </c>
      <c r="L167" s="21">
        <v>0</v>
      </c>
      <c r="M167" s="21">
        <v>0</v>
      </c>
      <c r="N167" s="21">
        <v>0</v>
      </c>
      <c r="O167" t="s">
        <v>69</v>
      </c>
      <c r="P167" s="22">
        <v>0</v>
      </c>
      <c r="Q167" s="22">
        <v>0</v>
      </c>
    </row>
    <row r="168" spans="1:17" x14ac:dyDescent="0.3">
      <c r="A168" t="s">
        <v>8169</v>
      </c>
      <c r="B168" t="s">
        <v>19356</v>
      </c>
      <c r="C168" t="s">
        <v>45</v>
      </c>
      <c r="E168" t="s">
        <v>40</v>
      </c>
      <c r="F168">
        <v>1</v>
      </c>
      <c r="G168">
        <v>0</v>
      </c>
      <c r="H168">
        <v>0</v>
      </c>
      <c r="I168" s="20">
        <v>0.21</v>
      </c>
      <c r="J168" t="s">
        <v>24</v>
      </c>
      <c r="K168" s="20">
        <v>0.21</v>
      </c>
      <c r="L168" s="21">
        <v>0.86</v>
      </c>
      <c r="M168" s="21">
        <v>4.95</v>
      </c>
      <c r="N168" s="21">
        <v>4.09</v>
      </c>
      <c r="O168" t="s">
        <v>64</v>
      </c>
      <c r="P168" s="22">
        <v>0</v>
      </c>
      <c r="Q168" s="22">
        <v>0.21</v>
      </c>
    </row>
    <row r="169" spans="1:17" x14ac:dyDescent="0.3">
      <c r="A169" t="s">
        <v>8169</v>
      </c>
      <c r="B169" t="s">
        <v>17298</v>
      </c>
      <c r="C169" t="s">
        <v>42</v>
      </c>
      <c r="E169" t="s">
        <v>39</v>
      </c>
      <c r="F169">
        <v>1</v>
      </c>
      <c r="G169">
        <v>0</v>
      </c>
      <c r="H169">
        <v>0</v>
      </c>
      <c r="I169" s="20">
        <v>0.19</v>
      </c>
      <c r="J169" t="s">
        <v>24</v>
      </c>
      <c r="K169" s="20">
        <v>0</v>
      </c>
      <c r="L169" s="21">
        <v>0</v>
      </c>
      <c r="M169" s="21">
        <v>0</v>
      </c>
      <c r="N169" s="21">
        <v>0</v>
      </c>
      <c r="O169" t="s">
        <v>64</v>
      </c>
      <c r="P169" s="22">
        <v>0</v>
      </c>
      <c r="Q169" s="22">
        <v>0</v>
      </c>
    </row>
    <row r="170" spans="1:17" x14ac:dyDescent="0.3">
      <c r="A170" t="s">
        <v>8169</v>
      </c>
      <c r="B170" t="s">
        <v>540</v>
      </c>
      <c r="C170" t="s">
        <v>46</v>
      </c>
      <c r="E170" t="s">
        <v>40</v>
      </c>
      <c r="F170">
        <v>1</v>
      </c>
      <c r="G170">
        <v>0</v>
      </c>
      <c r="H170">
        <v>0</v>
      </c>
      <c r="I170" s="20">
        <v>0.2</v>
      </c>
      <c r="J170" t="s">
        <v>24</v>
      </c>
      <c r="K170" s="20">
        <v>0.2</v>
      </c>
      <c r="L170" s="21">
        <v>-229.38</v>
      </c>
      <c r="M170" s="21">
        <v>-1376.3</v>
      </c>
      <c r="N170" s="21">
        <v>-1146.92</v>
      </c>
      <c r="O170" t="s">
        <v>19906</v>
      </c>
      <c r="P170" s="22">
        <v>0</v>
      </c>
      <c r="Q170" s="22">
        <v>0.2</v>
      </c>
    </row>
    <row r="171" spans="1:17" x14ac:dyDescent="0.3">
      <c r="A171" t="s">
        <v>8169</v>
      </c>
      <c r="B171" t="s">
        <v>534</v>
      </c>
      <c r="C171" t="s">
        <v>45</v>
      </c>
      <c r="E171" t="s">
        <v>40</v>
      </c>
      <c r="F171">
        <v>0</v>
      </c>
      <c r="G171">
        <v>0</v>
      </c>
      <c r="H171">
        <v>0</v>
      </c>
      <c r="I171" s="20">
        <v>0.21</v>
      </c>
      <c r="J171" t="s">
        <v>24</v>
      </c>
      <c r="K171" s="20">
        <v>0.21</v>
      </c>
      <c r="L171" s="21">
        <v>-7.79</v>
      </c>
      <c r="M171" s="21">
        <v>-44.91</v>
      </c>
      <c r="N171" s="21">
        <v>-37.119999999999997</v>
      </c>
      <c r="P171" s="22">
        <v>0</v>
      </c>
      <c r="Q171" s="22">
        <v>0.21</v>
      </c>
    </row>
    <row r="172" spans="1:17" x14ac:dyDescent="0.3">
      <c r="A172" t="s">
        <v>8169</v>
      </c>
      <c r="B172" t="s">
        <v>12602</v>
      </c>
      <c r="C172" t="s">
        <v>45</v>
      </c>
      <c r="E172" t="s">
        <v>40</v>
      </c>
      <c r="F172">
        <v>0</v>
      </c>
      <c r="G172">
        <v>0</v>
      </c>
      <c r="H172">
        <v>0</v>
      </c>
      <c r="I172" s="20">
        <v>0.21</v>
      </c>
      <c r="J172" t="s">
        <v>24</v>
      </c>
      <c r="K172" s="20">
        <v>0.21</v>
      </c>
      <c r="L172" s="21">
        <v>6.58</v>
      </c>
      <c r="M172" s="21">
        <v>37.9</v>
      </c>
      <c r="N172" s="21">
        <v>31.32</v>
      </c>
      <c r="P172" s="22">
        <v>0</v>
      </c>
      <c r="Q172" s="22">
        <v>0.21</v>
      </c>
    </row>
    <row r="173" spans="1:17" x14ac:dyDescent="0.3">
      <c r="A173" t="s">
        <v>8169</v>
      </c>
      <c r="B173" t="s">
        <v>10705</v>
      </c>
      <c r="C173" t="s">
        <v>42</v>
      </c>
      <c r="E173" t="s">
        <v>39</v>
      </c>
      <c r="F173">
        <v>0</v>
      </c>
      <c r="G173">
        <v>0</v>
      </c>
      <c r="H173">
        <v>0</v>
      </c>
      <c r="I173" s="20">
        <v>0.19</v>
      </c>
      <c r="J173" t="s">
        <v>24</v>
      </c>
      <c r="K173" s="20">
        <v>0.19</v>
      </c>
      <c r="L173" s="21">
        <v>18.82</v>
      </c>
      <c r="M173" s="21">
        <v>117.9</v>
      </c>
      <c r="N173" s="21">
        <v>99.08</v>
      </c>
      <c r="P173" s="22">
        <v>0</v>
      </c>
      <c r="Q173" s="22">
        <v>0.19</v>
      </c>
    </row>
    <row r="174" spans="1:17" x14ac:dyDescent="0.3">
      <c r="A174" t="s">
        <v>8169</v>
      </c>
      <c r="B174" t="s">
        <v>18385</v>
      </c>
      <c r="C174" t="s">
        <v>47</v>
      </c>
      <c r="E174" t="s">
        <v>39</v>
      </c>
      <c r="F174">
        <v>0</v>
      </c>
      <c r="G174">
        <v>0</v>
      </c>
      <c r="H174">
        <v>0</v>
      </c>
      <c r="I174" s="20">
        <v>0.22</v>
      </c>
      <c r="J174" t="s">
        <v>24</v>
      </c>
      <c r="K174" s="20">
        <v>0.22</v>
      </c>
      <c r="L174" s="21">
        <v>11.43</v>
      </c>
      <c r="M174" s="21">
        <v>63.36</v>
      </c>
      <c r="N174" s="21">
        <v>51.93</v>
      </c>
      <c r="P174" s="22">
        <v>0</v>
      </c>
      <c r="Q174" s="22">
        <v>0.22</v>
      </c>
    </row>
    <row r="175" spans="1:17" x14ac:dyDescent="0.3">
      <c r="A175" t="s">
        <v>8169</v>
      </c>
      <c r="B175" t="s">
        <v>9407</v>
      </c>
      <c r="C175" t="s">
        <v>42</v>
      </c>
      <c r="E175" t="s">
        <v>40</v>
      </c>
      <c r="F175">
        <v>0</v>
      </c>
      <c r="G175">
        <v>0</v>
      </c>
      <c r="H175">
        <v>0</v>
      </c>
      <c r="I175" s="20">
        <v>0.19</v>
      </c>
      <c r="J175" t="s">
        <v>24</v>
      </c>
      <c r="K175" s="20">
        <v>0.19</v>
      </c>
      <c r="L175" s="21">
        <v>6.04</v>
      </c>
      <c r="M175" s="21">
        <v>37.85</v>
      </c>
      <c r="N175" s="21">
        <v>31.81</v>
      </c>
      <c r="P175" s="22">
        <v>0</v>
      </c>
      <c r="Q175" s="22">
        <v>0.19</v>
      </c>
    </row>
    <row r="176" spans="1:17" x14ac:dyDescent="0.3">
      <c r="A176" t="s">
        <v>8169</v>
      </c>
      <c r="B176" t="s">
        <v>12175</v>
      </c>
      <c r="C176" t="s">
        <v>42</v>
      </c>
      <c r="E176" t="s">
        <v>40</v>
      </c>
      <c r="F176">
        <v>0</v>
      </c>
      <c r="G176">
        <v>0</v>
      </c>
      <c r="H176">
        <v>0</v>
      </c>
      <c r="I176" s="20">
        <v>0.19</v>
      </c>
      <c r="J176" t="s">
        <v>24</v>
      </c>
      <c r="K176" s="20">
        <v>0.19</v>
      </c>
      <c r="L176" s="21">
        <v>10.51</v>
      </c>
      <c r="M176" s="21">
        <v>65.849999999999994</v>
      </c>
      <c r="N176" s="21">
        <v>55.34</v>
      </c>
      <c r="P176" s="22">
        <v>0</v>
      </c>
      <c r="Q176" s="22">
        <v>0.19</v>
      </c>
    </row>
    <row r="177" spans="1:17" x14ac:dyDescent="0.3">
      <c r="A177" t="s">
        <v>8169</v>
      </c>
      <c r="B177" t="s">
        <v>22237</v>
      </c>
      <c r="C177" t="s">
        <v>45</v>
      </c>
      <c r="E177" t="s">
        <v>40</v>
      </c>
      <c r="F177">
        <v>0</v>
      </c>
      <c r="G177">
        <v>0</v>
      </c>
      <c r="H177">
        <v>0</v>
      </c>
      <c r="I177" s="20">
        <v>0.21</v>
      </c>
      <c r="J177" t="s">
        <v>24</v>
      </c>
      <c r="K177" s="20">
        <v>0.21</v>
      </c>
      <c r="L177" s="21">
        <v>6.58</v>
      </c>
      <c r="M177" s="21">
        <v>37.9</v>
      </c>
      <c r="N177" s="21">
        <v>31.32</v>
      </c>
      <c r="P177" s="22">
        <v>0</v>
      </c>
      <c r="Q177" s="22">
        <v>0.21</v>
      </c>
    </row>
    <row r="178" spans="1:17" x14ac:dyDescent="0.3">
      <c r="A178" t="s">
        <v>8169</v>
      </c>
      <c r="B178" t="s">
        <v>11471</v>
      </c>
      <c r="C178" t="s">
        <v>46</v>
      </c>
      <c r="E178" t="s">
        <v>40</v>
      </c>
      <c r="F178">
        <v>0</v>
      </c>
      <c r="G178">
        <v>0</v>
      </c>
      <c r="H178">
        <v>0</v>
      </c>
      <c r="I178" s="20">
        <v>0.2</v>
      </c>
      <c r="J178" t="s">
        <v>24</v>
      </c>
      <c r="K178" s="20">
        <v>0.2</v>
      </c>
      <c r="L178" s="21">
        <v>7.48</v>
      </c>
      <c r="M178" s="21">
        <v>44.85</v>
      </c>
      <c r="N178" s="21">
        <v>37.369999999999997</v>
      </c>
      <c r="P178" s="22">
        <v>0</v>
      </c>
      <c r="Q178" s="22">
        <v>0.2</v>
      </c>
    </row>
    <row r="179" spans="1:17" x14ac:dyDescent="0.3">
      <c r="A179" t="s">
        <v>8169</v>
      </c>
      <c r="B179" t="s">
        <v>15214</v>
      </c>
      <c r="C179" t="s">
        <v>46</v>
      </c>
      <c r="E179" t="s">
        <v>40</v>
      </c>
      <c r="F179">
        <v>0</v>
      </c>
      <c r="G179">
        <v>0</v>
      </c>
      <c r="H179">
        <v>0</v>
      </c>
      <c r="I179" s="20">
        <v>0.2</v>
      </c>
      <c r="J179" t="s">
        <v>24</v>
      </c>
      <c r="K179" s="20">
        <v>0.2</v>
      </c>
      <c r="L179" s="21">
        <v>16.66</v>
      </c>
      <c r="M179" s="21">
        <v>99.95</v>
      </c>
      <c r="N179" s="21">
        <v>83.29</v>
      </c>
      <c r="P179" s="22">
        <v>0</v>
      </c>
      <c r="Q179" s="22">
        <v>0.2</v>
      </c>
    </row>
    <row r="180" spans="1:17" x14ac:dyDescent="0.3">
      <c r="A180" t="s">
        <v>8169</v>
      </c>
      <c r="B180" t="s">
        <v>22854</v>
      </c>
      <c r="C180" t="s">
        <v>47</v>
      </c>
      <c r="E180" t="s">
        <v>40</v>
      </c>
      <c r="F180">
        <v>0</v>
      </c>
      <c r="G180">
        <v>0</v>
      </c>
      <c r="H180">
        <v>0</v>
      </c>
      <c r="I180" s="20">
        <v>0.22</v>
      </c>
      <c r="J180" t="s">
        <v>24</v>
      </c>
      <c r="K180" s="20">
        <v>0.22</v>
      </c>
      <c r="L180" s="21">
        <v>22.06</v>
      </c>
      <c r="M180" s="21">
        <v>122.31</v>
      </c>
      <c r="N180" s="21">
        <v>100.25</v>
      </c>
      <c r="P180" s="22">
        <v>0</v>
      </c>
      <c r="Q180" s="22">
        <v>0.22</v>
      </c>
    </row>
    <row r="181" spans="1:17" x14ac:dyDescent="0.3">
      <c r="A181" t="s">
        <v>8169</v>
      </c>
      <c r="B181" t="s">
        <v>19987</v>
      </c>
      <c r="C181" t="s">
        <v>45</v>
      </c>
      <c r="E181" t="s">
        <v>40</v>
      </c>
      <c r="F181">
        <v>0</v>
      </c>
      <c r="G181">
        <v>0</v>
      </c>
      <c r="H181">
        <v>0</v>
      </c>
      <c r="I181" s="20">
        <v>0.21</v>
      </c>
      <c r="J181" t="s">
        <v>24</v>
      </c>
      <c r="K181" s="20">
        <v>0.21</v>
      </c>
      <c r="L181" s="21">
        <v>11.44</v>
      </c>
      <c r="M181" s="21">
        <v>65.900000000000006</v>
      </c>
      <c r="N181" s="21">
        <v>54.46</v>
      </c>
      <c r="P181" s="22">
        <v>0</v>
      </c>
      <c r="Q181" s="22">
        <v>0.21</v>
      </c>
    </row>
    <row r="182" spans="1:17" x14ac:dyDescent="0.3">
      <c r="A182" t="s">
        <v>8169</v>
      </c>
      <c r="B182" t="s">
        <v>22637</v>
      </c>
      <c r="C182" t="s">
        <v>45</v>
      </c>
      <c r="E182" t="s">
        <v>40</v>
      </c>
      <c r="F182">
        <v>0</v>
      </c>
      <c r="G182">
        <v>0</v>
      </c>
      <c r="H182">
        <v>0</v>
      </c>
      <c r="I182" s="20">
        <v>0.21</v>
      </c>
      <c r="J182" t="s">
        <v>24</v>
      </c>
      <c r="K182" s="20">
        <v>0.21</v>
      </c>
      <c r="L182" s="21">
        <v>11.7</v>
      </c>
      <c r="M182" s="21">
        <v>67.41</v>
      </c>
      <c r="N182" s="21">
        <v>55.71</v>
      </c>
      <c r="P182" s="22">
        <v>0</v>
      </c>
      <c r="Q182" s="22">
        <v>0.21</v>
      </c>
    </row>
    <row r="183" spans="1:17" x14ac:dyDescent="0.3">
      <c r="A183" t="s">
        <v>8169</v>
      </c>
      <c r="B183" t="s">
        <v>8966</v>
      </c>
      <c r="C183" t="s">
        <v>42</v>
      </c>
      <c r="E183" t="s">
        <v>39</v>
      </c>
      <c r="F183">
        <v>0</v>
      </c>
      <c r="G183">
        <v>0</v>
      </c>
      <c r="H183">
        <v>0</v>
      </c>
      <c r="I183" s="20">
        <v>0.19</v>
      </c>
      <c r="J183" t="s">
        <v>24</v>
      </c>
      <c r="K183" s="20">
        <v>0.19</v>
      </c>
      <c r="L183" s="21">
        <v>7.65</v>
      </c>
      <c r="M183" s="21">
        <v>47.9</v>
      </c>
      <c r="N183" s="21">
        <v>40.25</v>
      </c>
      <c r="P183" s="22">
        <v>0</v>
      </c>
      <c r="Q183" s="22">
        <v>0.19</v>
      </c>
    </row>
    <row r="184" spans="1:17" x14ac:dyDescent="0.3">
      <c r="A184" t="s">
        <v>8169</v>
      </c>
      <c r="B184" t="s">
        <v>11945</v>
      </c>
      <c r="C184" t="s">
        <v>47</v>
      </c>
      <c r="E184" t="s">
        <v>40</v>
      </c>
      <c r="F184">
        <v>0</v>
      </c>
      <c r="G184">
        <v>0</v>
      </c>
      <c r="H184">
        <v>0</v>
      </c>
      <c r="I184" s="20">
        <v>0.22</v>
      </c>
      <c r="J184" t="s">
        <v>24</v>
      </c>
      <c r="K184" s="20">
        <v>0.22</v>
      </c>
      <c r="L184" s="21">
        <v>15.89</v>
      </c>
      <c r="M184" s="21">
        <v>88.11</v>
      </c>
      <c r="N184" s="21">
        <v>72.22</v>
      </c>
      <c r="P184" s="22">
        <v>0</v>
      </c>
      <c r="Q184" s="22">
        <v>0.22</v>
      </c>
    </row>
    <row r="185" spans="1:17" x14ac:dyDescent="0.3">
      <c r="A185" t="s">
        <v>8169</v>
      </c>
      <c r="B185" t="s">
        <v>22597</v>
      </c>
      <c r="C185" t="s">
        <v>46</v>
      </c>
      <c r="E185" t="s">
        <v>40</v>
      </c>
      <c r="F185">
        <v>0</v>
      </c>
      <c r="G185">
        <v>0</v>
      </c>
      <c r="H185">
        <v>0</v>
      </c>
      <c r="I185" s="20">
        <v>0.2</v>
      </c>
      <c r="J185" t="s">
        <v>24</v>
      </c>
      <c r="K185" s="20">
        <v>0.2</v>
      </c>
      <c r="L185" s="21">
        <v>14.16</v>
      </c>
      <c r="M185" s="21">
        <v>84.95</v>
      </c>
      <c r="N185" s="21">
        <v>70.790000000000006</v>
      </c>
      <c r="P185" s="22">
        <v>0</v>
      </c>
      <c r="Q185" s="22">
        <v>0.2</v>
      </c>
    </row>
    <row r="186" spans="1:17" x14ac:dyDescent="0.3">
      <c r="A186" t="s">
        <v>8169</v>
      </c>
      <c r="B186" t="s">
        <v>15063</v>
      </c>
      <c r="C186" t="s">
        <v>45</v>
      </c>
      <c r="E186" t="s">
        <v>40</v>
      </c>
      <c r="F186">
        <v>0</v>
      </c>
      <c r="G186">
        <v>0</v>
      </c>
      <c r="H186">
        <v>0</v>
      </c>
      <c r="I186" s="20">
        <v>0.21</v>
      </c>
      <c r="J186" t="s">
        <v>24</v>
      </c>
      <c r="K186" s="20">
        <v>0.21</v>
      </c>
      <c r="L186" s="21">
        <v>8.31</v>
      </c>
      <c r="M186" s="21">
        <v>47.9</v>
      </c>
      <c r="N186" s="21">
        <v>39.590000000000003</v>
      </c>
      <c r="P186" s="22">
        <v>0</v>
      </c>
      <c r="Q186" s="22">
        <v>0.21</v>
      </c>
    </row>
    <row r="187" spans="1:17" x14ac:dyDescent="0.3">
      <c r="A187" t="s">
        <v>8169</v>
      </c>
      <c r="B187" t="s">
        <v>13857</v>
      </c>
      <c r="C187" t="s">
        <v>46</v>
      </c>
      <c r="E187" t="s">
        <v>40</v>
      </c>
      <c r="F187">
        <v>0</v>
      </c>
      <c r="G187">
        <v>0</v>
      </c>
      <c r="H187">
        <v>0</v>
      </c>
      <c r="I187" s="20">
        <v>0.2</v>
      </c>
      <c r="J187" t="s">
        <v>24</v>
      </c>
      <c r="K187" s="20">
        <v>0.2</v>
      </c>
      <c r="L187" s="21">
        <v>30.98</v>
      </c>
      <c r="M187" s="21">
        <v>185.85</v>
      </c>
      <c r="N187" s="21">
        <v>154.87</v>
      </c>
      <c r="P187" s="22">
        <v>0</v>
      </c>
      <c r="Q187" s="22">
        <v>0.2</v>
      </c>
    </row>
    <row r="188" spans="1:17" x14ac:dyDescent="0.3">
      <c r="A188" t="s">
        <v>8169</v>
      </c>
      <c r="B188" t="s">
        <v>18361</v>
      </c>
      <c r="C188" t="s">
        <v>45</v>
      </c>
      <c r="E188" t="s">
        <v>40</v>
      </c>
      <c r="F188">
        <v>0</v>
      </c>
      <c r="G188">
        <v>0</v>
      </c>
      <c r="H188">
        <v>0</v>
      </c>
      <c r="I188" s="20">
        <v>0.21</v>
      </c>
      <c r="J188" t="s">
        <v>24</v>
      </c>
      <c r="K188" s="20">
        <v>0.21</v>
      </c>
      <c r="L188" s="21">
        <v>6.58</v>
      </c>
      <c r="M188" s="21">
        <v>37.9</v>
      </c>
      <c r="N188" s="21">
        <v>31.32</v>
      </c>
      <c r="P188" s="22">
        <v>0</v>
      </c>
      <c r="Q188" s="22">
        <v>0.21</v>
      </c>
    </row>
    <row r="189" spans="1:17" x14ac:dyDescent="0.3">
      <c r="A189" t="s">
        <v>8169</v>
      </c>
      <c r="B189" t="s">
        <v>12486</v>
      </c>
      <c r="C189" t="s">
        <v>46</v>
      </c>
      <c r="E189" t="s">
        <v>39</v>
      </c>
      <c r="F189">
        <v>0</v>
      </c>
      <c r="G189">
        <v>0</v>
      </c>
      <c r="H189">
        <v>0</v>
      </c>
      <c r="I189" s="20">
        <v>0.2</v>
      </c>
      <c r="J189" t="s">
        <v>24</v>
      </c>
      <c r="K189" s="20">
        <v>0.2</v>
      </c>
      <c r="L189" s="21">
        <v>4.9800000000000004</v>
      </c>
      <c r="M189" s="21">
        <v>29.9</v>
      </c>
      <c r="N189" s="21">
        <v>24.92</v>
      </c>
      <c r="P189" s="22">
        <v>0</v>
      </c>
      <c r="Q189" s="22">
        <v>0.2</v>
      </c>
    </row>
    <row r="190" spans="1:17" x14ac:dyDescent="0.3">
      <c r="A190" t="s">
        <v>8169</v>
      </c>
      <c r="B190" t="s">
        <v>11126</v>
      </c>
      <c r="C190" t="s">
        <v>46</v>
      </c>
      <c r="E190" t="s">
        <v>40</v>
      </c>
      <c r="F190">
        <v>0</v>
      </c>
      <c r="G190">
        <v>0</v>
      </c>
      <c r="H190">
        <v>0</v>
      </c>
      <c r="I190" s="20">
        <v>0.2</v>
      </c>
      <c r="J190" t="s">
        <v>24</v>
      </c>
      <c r="K190" s="20">
        <v>0.2</v>
      </c>
      <c r="L190" s="21">
        <v>11.98</v>
      </c>
      <c r="M190" s="21">
        <v>71.87</v>
      </c>
      <c r="N190" s="21">
        <v>59.89</v>
      </c>
      <c r="P190" s="22">
        <v>0</v>
      </c>
      <c r="Q190" s="22">
        <v>0.2</v>
      </c>
    </row>
    <row r="191" spans="1:17" x14ac:dyDescent="0.3">
      <c r="A191" t="s">
        <v>8169</v>
      </c>
      <c r="B191" t="s">
        <v>22970</v>
      </c>
      <c r="C191" t="s">
        <v>45</v>
      </c>
      <c r="E191" t="s">
        <v>39</v>
      </c>
      <c r="F191">
        <v>0</v>
      </c>
      <c r="G191">
        <v>0</v>
      </c>
      <c r="H191">
        <v>0</v>
      </c>
      <c r="I191" s="20">
        <v>0.21</v>
      </c>
      <c r="J191" t="s">
        <v>24</v>
      </c>
      <c r="K191" s="20">
        <v>0.21</v>
      </c>
      <c r="L191" s="21">
        <v>9.35</v>
      </c>
      <c r="M191" s="21">
        <v>53.87</v>
      </c>
      <c r="N191" s="21">
        <v>44.52</v>
      </c>
      <c r="P191" s="22">
        <v>0</v>
      </c>
      <c r="Q191" s="22">
        <v>0.21</v>
      </c>
    </row>
    <row r="192" spans="1:17" x14ac:dyDescent="0.3">
      <c r="A192" t="s">
        <v>8169</v>
      </c>
      <c r="B192" t="s">
        <v>20408</v>
      </c>
      <c r="C192" t="s">
        <v>45</v>
      </c>
      <c r="E192" t="s">
        <v>40</v>
      </c>
      <c r="F192">
        <v>0</v>
      </c>
      <c r="G192">
        <v>0</v>
      </c>
      <c r="H192">
        <v>0</v>
      </c>
      <c r="I192" s="20">
        <v>0.21</v>
      </c>
      <c r="J192" t="s">
        <v>24</v>
      </c>
      <c r="K192" s="20">
        <v>0.21</v>
      </c>
      <c r="L192" s="21">
        <v>10.4</v>
      </c>
      <c r="M192" s="21">
        <v>59.9</v>
      </c>
      <c r="N192" s="21">
        <v>49.5</v>
      </c>
      <c r="P192" s="22">
        <v>0</v>
      </c>
      <c r="Q192" s="22">
        <v>0.21</v>
      </c>
    </row>
    <row r="193" spans="1:17" x14ac:dyDescent="0.3">
      <c r="A193" t="s">
        <v>8169</v>
      </c>
      <c r="B193" t="s">
        <v>14371</v>
      </c>
      <c r="C193" t="s">
        <v>42</v>
      </c>
      <c r="E193" t="s">
        <v>40</v>
      </c>
      <c r="F193">
        <v>0</v>
      </c>
      <c r="G193">
        <v>0</v>
      </c>
      <c r="H193">
        <v>0</v>
      </c>
      <c r="I193" s="20">
        <v>0.19</v>
      </c>
      <c r="J193" t="s">
        <v>24</v>
      </c>
      <c r="K193" s="20">
        <v>0.19</v>
      </c>
      <c r="L193" s="21">
        <v>13.56</v>
      </c>
      <c r="M193" s="21">
        <v>84.95</v>
      </c>
      <c r="N193" s="21">
        <v>71.39</v>
      </c>
      <c r="P193" s="22">
        <v>0</v>
      </c>
      <c r="Q193" s="22">
        <v>0.19</v>
      </c>
    </row>
    <row r="194" spans="1:17" x14ac:dyDescent="0.3">
      <c r="A194" t="s">
        <v>8169</v>
      </c>
      <c r="B194" t="s">
        <v>23654</v>
      </c>
      <c r="C194" t="s">
        <v>47</v>
      </c>
      <c r="E194" t="s">
        <v>40</v>
      </c>
      <c r="F194">
        <v>0</v>
      </c>
      <c r="G194">
        <v>0</v>
      </c>
      <c r="H194">
        <v>0</v>
      </c>
      <c r="I194" s="20">
        <v>0.22</v>
      </c>
      <c r="J194" t="s">
        <v>24</v>
      </c>
      <c r="K194" s="20">
        <v>0.22</v>
      </c>
      <c r="L194" s="21">
        <v>184.22</v>
      </c>
      <c r="M194" s="21">
        <v>1021.55</v>
      </c>
      <c r="N194" s="21">
        <v>837.33</v>
      </c>
      <c r="P194" s="22">
        <v>0</v>
      </c>
      <c r="Q194" s="22">
        <v>0.22</v>
      </c>
    </row>
    <row r="195" spans="1:17" x14ac:dyDescent="0.3">
      <c r="A195" t="s">
        <v>8169</v>
      </c>
      <c r="B195" t="s">
        <v>15915</v>
      </c>
      <c r="C195" t="s">
        <v>47</v>
      </c>
      <c r="E195" t="s">
        <v>40</v>
      </c>
      <c r="F195">
        <v>0</v>
      </c>
      <c r="G195">
        <v>0</v>
      </c>
      <c r="H195">
        <v>0</v>
      </c>
      <c r="I195" s="20">
        <v>0.22</v>
      </c>
      <c r="J195" t="s">
        <v>24</v>
      </c>
      <c r="K195" s="20">
        <v>0.22</v>
      </c>
      <c r="L195" s="21">
        <v>16.21</v>
      </c>
      <c r="M195" s="21">
        <v>89.91</v>
      </c>
      <c r="N195" s="21">
        <v>73.7</v>
      </c>
      <c r="P195" s="22">
        <v>0</v>
      </c>
      <c r="Q195" s="22">
        <v>0.22</v>
      </c>
    </row>
    <row r="196" spans="1:17" x14ac:dyDescent="0.3">
      <c r="A196" t="s">
        <v>8169</v>
      </c>
      <c r="B196" t="s">
        <v>18120</v>
      </c>
      <c r="C196" t="s">
        <v>46</v>
      </c>
      <c r="E196" t="s">
        <v>40</v>
      </c>
      <c r="F196">
        <v>0</v>
      </c>
      <c r="G196">
        <v>0</v>
      </c>
      <c r="H196">
        <v>0</v>
      </c>
      <c r="I196" s="20">
        <v>0.2</v>
      </c>
      <c r="J196" t="s">
        <v>24</v>
      </c>
      <c r="K196" s="20">
        <v>0.2</v>
      </c>
      <c r="L196" s="21">
        <v>53.06</v>
      </c>
      <c r="M196" s="21">
        <v>318.33</v>
      </c>
      <c r="N196" s="21">
        <v>265.27</v>
      </c>
      <c r="P196" s="22">
        <v>0</v>
      </c>
      <c r="Q196" s="22">
        <v>0.2</v>
      </c>
    </row>
    <row r="197" spans="1:17" x14ac:dyDescent="0.3">
      <c r="A197" t="s">
        <v>8169</v>
      </c>
      <c r="B197" t="s">
        <v>10190</v>
      </c>
      <c r="C197" t="s">
        <v>46</v>
      </c>
      <c r="E197" t="s">
        <v>40</v>
      </c>
      <c r="F197">
        <v>0</v>
      </c>
      <c r="G197">
        <v>0</v>
      </c>
      <c r="H197">
        <v>0</v>
      </c>
      <c r="I197" s="20">
        <v>0.2</v>
      </c>
      <c r="J197" t="s">
        <v>24</v>
      </c>
      <c r="K197" s="20">
        <v>0.2</v>
      </c>
      <c r="L197" s="21">
        <v>7.48</v>
      </c>
      <c r="M197" s="21">
        <v>44.9</v>
      </c>
      <c r="N197" s="21">
        <v>37.42</v>
      </c>
      <c r="P197" s="22">
        <v>0</v>
      </c>
      <c r="Q197" s="22">
        <v>0.2</v>
      </c>
    </row>
    <row r="198" spans="1:17" x14ac:dyDescent="0.3">
      <c r="A198" t="s">
        <v>8169</v>
      </c>
      <c r="B198" t="s">
        <v>23125</v>
      </c>
      <c r="C198" t="s">
        <v>46</v>
      </c>
      <c r="E198" t="s">
        <v>39</v>
      </c>
      <c r="F198">
        <v>0</v>
      </c>
      <c r="G198">
        <v>0</v>
      </c>
      <c r="H198">
        <v>0</v>
      </c>
      <c r="I198" s="20">
        <v>0.2</v>
      </c>
      <c r="J198" t="s">
        <v>24</v>
      </c>
      <c r="K198" s="20">
        <v>0.2</v>
      </c>
      <c r="L198" s="21">
        <v>9.98</v>
      </c>
      <c r="M198" s="21">
        <v>59.85</v>
      </c>
      <c r="N198" s="21">
        <v>49.87</v>
      </c>
      <c r="P198" s="22">
        <v>0</v>
      </c>
      <c r="Q198" s="22">
        <v>0.2</v>
      </c>
    </row>
    <row r="199" spans="1:17" x14ac:dyDescent="0.3">
      <c r="A199" t="s">
        <v>8169</v>
      </c>
      <c r="B199" t="s">
        <v>14303</v>
      </c>
      <c r="C199" t="s">
        <v>46</v>
      </c>
      <c r="E199" t="s">
        <v>40</v>
      </c>
      <c r="F199">
        <v>0</v>
      </c>
      <c r="G199">
        <v>0</v>
      </c>
      <c r="H199">
        <v>0</v>
      </c>
      <c r="I199" s="20">
        <v>0.2</v>
      </c>
      <c r="J199" t="s">
        <v>24</v>
      </c>
      <c r="K199" s="20">
        <v>0.2</v>
      </c>
      <c r="L199" s="21">
        <v>4.1500000000000004</v>
      </c>
      <c r="M199" s="21">
        <v>24.9</v>
      </c>
      <c r="N199" s="21">
        <v>20.75</v>
      </c>
      <c r="P199" s="22">
        <v>0</v>
      </c>
      <c r="Q199" s="22">
        <v>0.2</v>
      </c>
    </row>
    <row r="200" spans="1:17" x14ac:dyDescent="0.3">
      <c r="A200" t="s">
        <v>8169</v>
      </c>
      <c r="B200" t="s">
        <v>13943</v>
      </c>
      <c r="C200" t="s">
        <v>42</v>
      </c>
      <c r="E200" t="s">
        <v>39</v>
      </c>
      <c r="F200">
        <v>0</v>
      </c>
      <c r="G200">
        <v>0</v>
      </c>
      <c r="H200">
        <v>0</v>
      </c>
      <c r="I200" s="20">
        <v>0.19</v>
      </c>
      <c r="J200" t="s">
        <v>24</v>
      </c>
      <c r="K200" s="20">
        <v>0.19</v>
      </c>
      <c r="L200" s="21">
        <v>5.09</v>
      </c>
      <c r="M200" s="21">
        <v>31.9</v>
      </c>
      <c r="N200" s="21">
        <v>26.81</v>
      </c>
      <c r="P200" s="22">
        <v>0</v>
      </c>
      <c r="Q200" s="22">
        <v>0.19</v>
      </c>
    </row>
    <row r="201" spans="1:17" x14ac:dyDescent="0.3">
      <c r="A201" t="s">
        <v>8169</v>
      </c>
      <c r="B201" t="s">
        <v>23482</v>
      </c>
      <c r="C201" t="s">
        <v>47</v>
      </c>
      <c r="E201" t="s">
        <v>40</v>
      </c>
      <c r="F201">
        <v>0</v>
      </c>
      <c r="G201">
        <v>0</v>
      </c>
      <c r="H201">
        <v>0</v>
      </c>
      <c r="I201" s="20">
        <v>0.22</v>
      </c>
      <c r="J201" t="s">
        <v>24</v>
      </c>
      <c r="K201" s="20">
        <v>0.22</v>
      </c>
      <c r="L201" s="21">
        <v>10.79</v>
      </c>
      <c r="M201" s="21">
        <v>59.85</v>
      </c>
      <c r="N201" s="21">
        <v>49.06</v>
      </c>
      <c r="P201" s="22">
        <v>0</v>
      </c>
      <c r="Q201" s="22">
        <v>0.22</v>
      </c>
    </row>
    <row r="202" spans="1:17" x14ac:dyDescent="0.3">
      <c r="A202" t="s">
        <v>8169</v>
      </c>
      <c r="B202" t="s">
        <v>21469</v>
      </c>
      <c r="C202" t="s">
        <v>45</v>
      </c>
      <c r="E202" t="s">
        <v>40</v>
      </c>
      <c r="F202">
        <v>0</v>
      </c>
      <c r="G202">
        <v>0</v>
      </c>
      <c r="H202">
        <v>0</v>
      </c>
      <c r="I202" s="20">
        <v>0.21</v>
      </c>
      <c r="J202" t="s">
        <v>24</v>
      </c>
      <c r="K202" s="20">
        <v>0.21</v>
      </c>
      <c r="L202" s="21">
        <v>8.66</v>
      </c>
      <c r="M202" s="21">
        <v>49.9</v>
      </c>
      <c r="N202" s="21">
        <v>41.24</v>
      </c>
      <c r="P202" s="22">
        <v>0</v>
      </c>
      <c r="Q202" s="22">
        <v>0.21</v>
      </c>
    </row>
    <row r="203" spans="1:17" x14ac:dyDescent="0.3">
      <c r="A203" t="s">
        <v>8169</v>
      </c>
      <c r="B203" t="s">
        <v>23064</v>
      </c>
      <c r="C203" t="s">
        <v>45</v>
      </c>
      <c r="E203" t="s">
        <v>40</v>
      </c>
      <c r="F203">
        <v>0</v>
      </c>
      <c r="G203">
        <v>0</v>
      </c>
      <c r="H203">
        <v>0</v>
      </c>
      <c r="I203" s="20">
        <v>0.21</v>
      </c>
      <c r="J203" t="s">
        <v>24</v>
      </c>
      <c r="K203" s="20">
        <v>0.21</v>
      </c>
      <c r="L203" s="21">
        <v>9.35</v>
      </c>
      <c r="M203" s="21">
        <v>53.9</v>
      </c>
      <c r="N203" s="21">
        <v>44.55</v>
      </c>
      <c r="P203" s="22">
        <v>0</v>
      </c>
      <c r="Q203" s="22">
        <v>0.21</v>
      </c>
    </row>
    <row r="204" spans="1:17" x14ac:dyDescent="0.3">
      <c r="A204" t="s">
        <v>8169</v>
      </c>
      <c r="B204" t="s">
        <v>17004</v>
      </c>
      <c r="C204" t="s">
        <v>42</v>
      </c>
      <c r="E204" t="s">
        <v>39</v>
      </c>
      <c r="F204">
        <v>0</v>
      </c>
      <c r="G204">
        <v>0</v>
      </c>
      <c r="H204">
        <v>0</v>
      </c>
      <c r="I204" s="20">
        <v>0.19</v>
      </c>
      <c r="J204" t="s">
        <v>24</v>
      </c>
      <c r="K204" s="20">
        <v>0.19</v>
      </c>
      <c r="L204" s="21">
        <v>4.7699999999999996</v>
      </c>
      <c r="M204" s="21">
        <v>29.9</v>
      </c>
      <c r="N204" s="21">
        <v>25.13</v>
      </c>
      <c r="P204" s="22">
        <v>0</v>
      </c>
      <c r="Q204" s="22">
        <v>0.19</v>
      </c>
    </row>
    <row r="205" spans="1:17" x14ac:dyDescent="0.3">
      <c r="A205" t="s">
        <v>8169</v>
      </c>
      <c r="B205" t="s">
        <v>9969</v>
      </c>
      <c r="C205" t="s">
        <v>46</v>
      </c>
      <c r="E205" t="s">
        <v>39</v>
      </c>
      <c r="F205">
        <v>0</v>
      </c>
      <c r="G205">
        <v>0</v>
      </c>
      <c r="H205">
        <v>0</v>
      </c>
      <c r="I205" s="20">
        <v>0.2</v>
      </c>
      <c r="J205" t="s">
        <v>24</v>
      </c>
      <c r="K205" s="20">
        <v>0.2</v>
      </c>
      <c r="L205" s="21">
        <v>6.65</v>
      </c>
      <c r="M205" s="21">
        <v>39.92</v>
      </c>
      <c r="N205" s="21">
        <v>33.270000000000003</v>
      </c>
      <c r="P205" s="22">
        <v>0</v>
      </c>
      <c r="Q205" s="22">
        <v>0.2</v>
      </c>
    </row>
    <row r="206" spans="1:17" x14ac:dyDescent="0.3">
      <c r="A206" t="s">
        <v>8169</v>
      </c>
      <c r="B206" t="s">
        <v>22605</v>
      </c>
      <c r="C206" t="s">
        <v>42</v>
      </c>
      <c r="E206" t="s">
        <v>40</v>
      </c>
      <c r="F206">
        <v>0</v>
      </c>
      <c r="G206">
        <v>0</v>
      </c>
      <c r="H206">
        <v>0</v>
      </c>
      <c r="I206" s="20">
        <v>0.19</v>
      </c>
      <c r="J206" t="s">
        <v>24</v>
      </c>
      <c r="K206" s="20">
        <v>0.19</v>
      </c>
      <c r="L206" s="21">
        <v>4.7699999999999996</v>
      </c>
      <c r="M206" s="21">
        <v>29.9</v>
      </c>
      <c r="N206" s="21">
        <v>25.13</v>
      </c>
      <c r="P206" s="22">
        <v>0</v>
      </c>
      <c r="Q206" s="22">
        <v>0.19</v>
      </c>
    </row>
    <row r="207" spans="1:17" x14ac:dyDescent="0.3">
      <c r="A207" t="s">
        <v>8169</v>
      </c>
      <c r="B207" t="s">
        <v>22559</v>
      </c>
      <c r="C207" t="s">
        <v>42</v>
      </c>
      <c r="E207" t="s">
        <v>40</v>
      </c>
      <c r="F207">
        <v>0</v>
      </c>
      <c r="G207">
        <v>0</v>
      </c>
      <c r="H207">
        <v>0</v>
      </c>
      <c r="I207" s="20">
        <v>0.19</v>
      </c>
      <c r="J207" t="s">
        <v>24</v>
      </c>
      <c r="K207" s="20">
        <v>0.19</v>
      </c>
      <c r="L207" s="21">
        <v>4.7699999999999996</v>
      </c>
      <c r="M207" s="21">
        <v>29.9</v>
      </c>
      <c r="N207" s="21">
        <v>25.13</v>
      </c>
      <c r="P207" s="22">
        <v>0</v>
      </c>
      <c r="Q207" s="22">
        <v>0.19</v>
      </c>
    </row>
    <row r="208" spans="1:17" x14ac:dyDescent="0.3">
      <c r="A208" t="s">
        <v>8169</v>
      </c>
      <c r="B208" t="s">
        <v>17931</v>
      </c>
      <c r="C208" t="s">
        <v>46</v>
      </c>
      <c r="E208" t="s">
        <v>40</v>
      </c>
      <c r="F208">
        <v>0</v>
      </c>
      <c r="G208">
        <v>0</v>
      </c>
      <c r="H208">
        <v>0</v>
      </c>
      <c r="I208" s="20">
        <v>0.2</v>
      </c>
      <c r="J208" t="s">
        <v>24</v>
      </c>
      <c r="K208" s="20">
        <v>0.2</v>
      </c>
      <c r="L208" s="21">
        <v>5.32</v>
      </c>
      <c r="M208" s="21">
        <v>31.9</v>
      </c>
      <c r="N208" s="21">
        <v>26.58</v>
      </c>
      <c r="P208" s="22">
        <v>0</v>
      </c>
      <c r="Q208" s="22">
        <v>0.2</v>
      </c>
    </row>
    <row r="209" spans="1:17" x14ac:dyDescent="0.3">
      <c r="A209" t="s">
        <v>8169</v>
      </c>
      <c r="B209" t="s">
        <v>23208</v>
      </c>
      <c r="C209" t="s">
        <v>46</v>
      </c>
      <c r="E209" t="s">
        <v>39</v>
      </c>
      <c r="F209">
        <v>0</v>
      </c>
      <c r="G209">
        <v>0</v>
      </c>
      <c r="H209">
        <v>0</v>
      </c>
      <c r="I209" s="20">
        <v>0.2</v>
      </c>
      <c r="J209" t="s">
        <v>24</v>
      </c>
      <c r="K209" s="20">
        <v>0.2</v>
      </c>
      <c r="L209" s="21">
        <v>18.579999999999998</v>
      </c>
      <c r="M209" s="21">
        <v>111.47</v>
      </c>
      <c r="N209" s="21">
        <v>92.89</v>
      </c>
      <c r="P209" s="22">
        <v>0</v>
      </c>
      <c r="Q209" s="22">
        <v>0.2</v>
      </c>
    </row>
    <row r="210" spans="1:17" x14ac:dyDescent="0.3">
      <c r="A210" t="s">
        <v>8169</v>
      </c>
      <c r="B210" t="s">
        <v>23000</v>
      </c>
      <c r="C210" t="s">
        <v>45</v>
      </c>
      <c r="E210" t="s">
        <v>40</v>
      </c>
      <c r="F210">
        <v>0</v>
      </c>
      <c r="G210">
        <v>0</v>
      </c>
      <c r="H210">
        <v>0</v>
      </c>
      <c r="I210" s="20">
        <v>0.21</v>
      </c>
      <c r="J210" t="s">
        <v>24</v>
      </c>
      <c r="K210" s="20">
        <v>0.21</v>
      </c>
      <c r="L210" s="21">
        <v>5.35</v>
      </c>
      <c r="M210" s="21">
        <v>30.85</v>
      </c>
      <c r="N210" s="21">
        <v>25.5</v>
      </c>
      <c r="P210" s="22">
        <v>0</v>
      </c>
      <c r="Q210" s="22">
        <v>0.21</v>
      </c>
    </row>
    <row r="211" spans="1:17" x14ac:dyDescent="0.3">
      <c r="A211" t="s">
        <v>8169</v>
      </c>
      <c r="B211" t="s">
        <v>20362</v>
      </c>
      <c r="C211" t="s">
        <v>46</v>
      </c>
      <c r="E211" t="s">
        <v>40</v>
      </c>
      <c r="F211">
        <v>0</v>
      </c>
      <c r="G211">
        <v>0</v>
      </c>
      <c r="H211">
        <v>0</v>
      </c>
      <c r="I211" s="20">
        <v>0.2</v>
      </c>
      <c r="J211" t="s">
        <v>24</v>
      </c>
      <c r="K211" s="20">
        <v>0.2</v>
      </c>
      <c r="L211" s="21">
        <v>6.32</v>
      </c>
      <c r="M211" s="21">
        <v>37.9</v>
      </c>
      <c r="N211" s="21">
        <v>31.58</v>
      </c>
      <c r="P211" s="22">
        <v>0</v>
      </c>
      <c r="Q211" s="22">
        <v>0.2</v>
      </c>
    </row>
    <row r="212" spans="1:17" x14ac:dyDescent="0.3">
      <c r="A212" t="s">
        <v>8169</v>
      </c>
      <c r="B212" t="s">
        <v>11900</v>
      </c>
      <c r="C212" t="s">
        <v>45</v>
      </c>
      <c r="E212" t="s">
        <v>40</v>
      </c>
      <c r="F212">
        <v>0</v>
      </c>
      <c r="G212">
        <v>0</v>
      </c>
      <c r="H212">
        <v>0</v>
      </c>
      <c r="I212" s="20">
        <v>7.0000000000000007E-2</v>
      </c>
      <c r="J212" t="s">
        <v>24</v>
      </c>
      <c r="K212" s="20">
        <v>7.0000000000000007E-2</v>
      </c>
      <c r="L212" s="21">
        <v>4.45</v>
      </c>
      <c r="M212" s="21">
        <v>67.95</v>
      </c>
      <c r="N212" s="21">
        <v>63.5</v>
      </c>
      <c r="O212" t="s">
        <v>79</v>
      </c>
      <c r="P212" s="22">
        <v>0</v>
      </c>
      <c r="Q212" s="22">
        <v>7.0000000000000007E-2</v>
      </c>
    </row>
    <row r="213" spans="1:17" x14ac:dyDescent="0.3">
      <c r="A213" t="s">
        <v>8169</v>
      </c>
      <c r="B213" t="s">
        <v>13126</v>
      </c>
      <c r="C213" t="s">
        <v>42</v>
      </c>
      <c r="E213" t="s">
        <v>39</v>
      </c>
      <c r="F213">
        <v>0</v>
      </c>
      <c r="G213">
        <v>0</v>
      </c>
      <c r="H213">
        <v>0</v>
      </c>
      <c r="I213" s="20">
        <v>0.19</v>
      </c>
      <c r="J213" t="s">
        <v>24</v>
      </c>
      <c r="K213" s="20">
        <v>0.19</v>
      </c>
      <c r="L213" s="21">
        <v>9.4</v>
      </c>
      <c r="M213" s="21">
        <v>58.86</v>
      </c>
      <c r="N213" s="21">
        <v>49.46</v>
      </c>
      <c r="P213" s="22">
        <v>0</v>
      </c>
      <c r="Q213" s="22">
        <v>0.19</v>
      </c>
    </row>
    <row r="214" spans="1:17" x14ac:dyDescent="0.3">
      <c r="A214" t="s">
        <v>8169</v>
      </c>
      <c r="B214" t="s">
        <v>21673</v>
      </c>
      <c r="C214" t="s">
        <v>45</v>
      </c>
      <c r="E214" t="s">
        <v>40</v>
      </c>
      <c r="F214">
        <v>0</v>
      </c>
      <c r="G214">
        <v>0</v>
      </c>
      <c r="H214">
        <v>0</v>
      </c>
      <c r="I214" s="20">
        <v>0.21</v>
      </c>
      <c r="J214" t="s">
        <v>24</v>
      </c>
      <c r="K214" s="20">
        <v>0.21</v>
      </c>
      <c r="L214" s="21">
        <v>9.81</v>
      </c>
      <c r="M214" s="21">
        <v>56.51</v>
      </c>
      <c r="N214" s="21">
        <v>46.7</v>
      </c>
      <c r="P214" s="22">
        <v>0</v>
      </c>
      <c r="Q214" s="22">
        <v>0.21</v>
      </c>
    </row>
    <row r="215" spans="1:17" x14ac:dyDescent="0.3">
      <c r="A215" t="s">
        <v>8169</v>
      </c>
      <c r="B215" t="s">
        <v>14079</v>
      </c>
      <c r="C215" t="s">
        <v>46</v>
      </c>
      <c r="E215" t="s">
        <v>38</v>
      </c>
      <c r="F215">
        <v>0</v>
      </c>
      <c r="G215">
        <v>1</v>
      </c>
      <c r="H215">
        <v>0</v>
      </c>
      <c r="I215" s="20">
        <v>0.2</v>
      </c>
      <c r="J215" t="s">
        <v>24</v>
      </c>
      <c r="K215" s="20">
        <v>0</v>
      </c>
      <c r="L215" s="21">
        <v>4.67</v>
      </c>
      <c r="M215" s="21">
        <v>26.92</v>
      </c>
      <c r="N215" s="21">
        <v>22.25</v>
      </c>
      <c r="O215" t="s">
        <v>65</v>
      </c>
      <c r="P215" s="22">
        <v>0</v>
      </c>
      <c r="Q215" s="22">
        <v>0.21</v>
      </c>
    </row>
    <row r="216" spans="1:17" x14ac:dyDescent="0.3">
      <c r="A216" t="s">
        <v>8169</v>
      </c>
      <c r="B216" t="s">
        <v>19066</v>
      </c>
      <c r="C216" t="s">
        <v>47</v>
      </c>
      <c r="E216" t="s">
        <v>38</v>
      </c>
      <c r="F216">
        <v>0</v>
      </c>
      <c r="G216">
        <v>1</v>
      </c>
      <c r="H216">
        <v>0</v>
      </c>
      <c r="I216" s="20">
        <v>0.22</v>
      </c>
      <c r="J216" t="s">
        <v>24</v>
      </c>
      <c r="K216" s="20">
        <v>0</v>
      </c>
      <c r="L216" s="21">
        <v>10.41</v>
      </c>
      <c r="M216" s="21">
        <v>59.96</v>
      </c>
      <c r="N216" s="21">
        <v>49.55</v>
      </c>
      <c r="O216" t="s">
        <v>65</v>
      </c>
      <c r="P216" s="22">
        <v>0</v>
      </c>
      <c r="Q216" s="22">
        <v>0.21</v>
      </c>
    </row>
    <row r="217" spans="1:17" x14ac:dyDescent="0.3">
      <c r="A217" t="s">
        <v>8169</v>
      </c>
      <c r="B217" t="s">
        <v>20281</v>
      </c>
      <c r="C217" t="s">
        <v>45</v>
      </c>
      <c r="E217" t="s">
        <v>40</v>
      </c>
      <c r="F217">
        <v>0</v>
      </c>
      <c r="G217">
        <v>0</v>
      </c>
      <c r="H217">
        <v>0</v>
      </c>
      <c r="I217" s="20">
        <v>0.21</v>
      </c>
      <c r="J217" t="s">
        <v>24</v>
      </c>
      <c r="K217" s="20">
        <v>0.21</v>
      </c>
      <c r="L217" s="21">
        <v>14.74</v>
      </c>
      <c r="M217" s="21">
        <v>84.95</v>
      </c>
      <c r="N217" s="21">
        <v>70.209999999999994</v>
      </c>
      <c r="P217" s="22">
        <v>0</v>
      </c>
      <c r="Q217" s="22">
        <v>0.21</v>
      </c>
    </row>
    <row r="218" spans="1:17" x14ac:dyDescent="0.3">
      <c r="A218" t="s">
        <v>8169</v>
      </c>
      <c r="B218" t="s">
        <v>18071</v>
      </c>
      <c r="C218" t="s">
        <v>45</v>
      </c>
      <c r="E218" t="s">
        <v>39</v>
      </c>
      <c r="F218">
        <v>0</v>
      </c>
      <c r="G218">
        <v>0</v>
      </c>
      <c r="H218">
        <v>0</v>
      </c>
      <c r="I218" s="20">
        <v>0.21</v>
      </c>
      <c r="J218" t="s">
        <v>24</v>
      </c>
      <c r="K218" s="20">
        <v>0.21</v>
      </c>
      <c r="L218" s="21">
        <v>23.59</v>
      </c>
      <c r="M218" s="21">
        <v>135.9</v>
      </c>
      <c r="N218" s="21">
        <v>112.31</v>
      </c>
      <c r="P218" s="22">
        <v>0</v>
      </c>
      <c r="Q218" s="22">
        <v>0.21</v>
      </c>
    </row>
    <row r="219" spans="1:17" x14ac:dyDescent="0.3">
      <c r="A219" t="s">
        <v>8169</v>
      </c>
      <c r="B219" t="s">
        <v>10168</v>
      </c>
      <c r="C219" t="s">
        <v>42</v>
      </c>
      <c r="E219" t="s">
        <v>39</v>
      </c>
      <c r="F219">
        <v>0</v>
      </c>
      <c r="G219">
        <v>0</v>
      </c>
      <c r="H219">
        <v>0</v>
      </c>
      <c r="I219" s="20">
        <v>0.19</v>
      </c>
      <c r="J219" t="s">
        <v>24</v>
      </c>
      <c r="K219" s="20">
        <v>0.19</v>
      </c>
      <c r="L219" s="21">
        <v>6.05</v>
      </c>
      <c r="M219" s="21">
        <v>37.9</v>
      </c>
      <c r="N219" s="21">
        <v>31.85</v>
      </c>
      <c r="P219" s="22">
        <v>0</v>
      </c>
      <c r="Q219" s="22">
        <v>0.19</v>
      </c>
    </row>
    <row r="220" spans="1:17" x14ac:dyDescent="0.3">
      <c r="A220" t="s">
        <v>8169</v>
      </c>
      <c r="B220" t="s">
        <v>15871</v>
      </c>
      <c r="C220" t="s">
        <v>42</v>
      </c>
      <c r="E220" t="s">
        <v>40</v>
      </c>
      <c r="F220">
        <v>0</v>
      </c>
      <c r="G220">
        <v>0</v>
      </c>
      <c r="H220">
        <v>0</v>
      </c>
      <c r="I220" s="20">
        <v>0.19</v>
      </c>
      <c r="J220" t="s">
        <v>24</v>
      </c>
      <c r="K220" s="20">
        <v>0.19</v>
      </c>
      <c r="L220" s="21">
        <v>3.98</v>
      </c>
      <c r="M220" s="21">
        <v>24.9</v>
      </c>
      <c r="N220" s="21">
        <v>20.92</v>
      </c>
      <c r="P220" s="22">
        <v>0</v>
      </c>
      <c r="Q220" s="22">
        <v>0.19</v>
      </c>
    </row>
    <row r="221" spans="1:17" x14ac:dyDescent="0.3">
      <c r="A221" t="s">
        <v>8169</v>
      </c>
      <c r="B221" t="s">
        <v>13957</v>
      </c>
      <c r="C221" t="s">
        <v>41</v>
      </c>
      <c r="E221" t="s">
        <v>39</v>
      </c>
      <c r="F221">
        <v>0</v>
      </c>
      <c r="G221">
        <v>0</v>
      </c>
      <c r="H221">
        <v>0</v>
      </c>
      <c r="I221" s="20">
        <v>0.21</v>
      </c>
      <c r="J221" t="s">
        <v>24</v>
      </c>
      <c r="K221" s="20">
        <v>0.21</v>
      </c>
      <c r="L221" s="21">
        <v>14.74</v>
      </c>
      <c r="M221" s="21">
        <v>84.95</v>
      </c>
      <c r="N221" s="21">
        <v>70.209999999999994</v>
      </c>
      <c r="P221" s="22">
        <v>0</v>
      </c>
      <c r="Q221" s="22">
        <v>0.21</v>
      </c>
    </row>
    <row r="222" spans="1:17" x14ac:dyDescent="0.3">
      <c r="A222" t="s">
        <v>8169</v>
      </c>
      <c r="B222" t="s">
        <v>22551</v>
      </c>
      <c r="C222" t="s">
        <v>45</v>
      </c>
      <c r="E222" t="s">
        <v>40</v>
      </c>
      <c r="F222">
        <v>0</v>
      </c>
      <c r="G222">
        <v>0</v>
      </c>
      <c r="H222">
        <v>0</v>
      </c>
      <c r="I222" s="20">
        <v>0.21</v>
      </c>
      <c r="J222" t="s">
        <v>24</v>
      </c>
      <c r="K222" s="20">
        <v>0.21</v>
      </c>
      <c r="L222" s="21">
        <v>13</v>
      </c>
      <c r="M222" s="21">
        <v>74.900000000000006</v>
      </c>
      <c r="N222" s="21">
        <v>61.9</v>
      </c>
      <c r="P222" s="22">
        <v>0</v>
      </c>
      <c r="Q222" s="22">
        <v>0.21</v>
      </c>
    </row>
    <row r="223" spans="1:17" x14ac:dyDescent="0.3">
      <c r="A223" t="s">
        <v>8169</v>
      </c>
      <c r="B223" t="s">
        <v>23428</v>
      </c>
      <c r="C223" t="s">
        <v>42</v>
      </c>
      <c r="E223" t="s">
        <v>39</v>
      </c>
      <c r="F223">
        <v>0</v>
      </c>
      <c r="G223">
        <v>0</v>
      </c>
      <c r="H223">
        <v>0</v>
      </c>
      <c r="I223" s="20">
        <v>0.19</v>
      </c>
      <c r="J223" t="s">
        <v>24</v>
      </c>
      <c r="K223" s="20">
        <v>0.19</v>
      </c>
      <c r="L223" s="21">
        <v>5.09</v>
      </c>
      <c r="M223" s="21">
        <v>31.9</v>
      </c>
      <c r="N223" s="21">
        <v>26.81</v>
      </c>
      <c r="P223" s="22">
        <v>0</v>
      </c>
      <c r="Q223" s="22">
        <v>0.19</v>
      </c>
    </row>
    <row r="224" spans="1:17" x14ac:dyDescent="0.3">
      <c r="A224" t="s">
        <v>8169</v>
      </c>
      <c r="B224" t="s">
        <v>22221</v>
      </c>
      <c r="C224" t="s">
        <v>47</v>
      </c>
      <c r="E224" t="s">
        <v>40</v>
      </c>
      <c r="F224">
        <v>0</v>
      </c>
      <c r="G224">
        <v>0</v>
      </c>
      <c r="H224">
        <v>0</v>
      </c>
      <c r="I224" s="20">
        <v>0.22</v>
      </c>
      <c r="J224" t="s">
        <v>24</v>
      </c>
      <c r="K224" s="20">
        <v>0.22</v>
      </c>
      <c r="L224" s="21">
        <v>5.75</v>
      </c>
      <c r="M224" s="21">
        <v>31.9</v>
      </c>
      <c r="N224" s="21">
        <v>26.15</v>
      </c>
      <c r="P224" s="22">
        <v>0</v>
      </c>
      <c r="Q224" s="22">
        <v>0.22</v>
      </c>
    </row>
    <row r="225" spans="1:17" x14ac:dyDescent="0.3">
      <c r="A225" t="s">
        <v>8169</v>
      </c>
      <c r="B225" t="s">
        <v>9705</v>
      </c>
      <c r="C225" t="s">
        <v>47</v>
      </c>
      <c r="E225" t="s">
        <v>40</v>
      </c>
      <c r="F225">
        <v>0</v>
      </c>
      <c r="G225">
        <v>0</v>
      </c>
      <c r="H225">
        <v>0</v>
      </c>
      <c r="I225" s="20">
        <v>0.22</v>
      </c>
      <c r="J225" t="s">
        <v>24</v>
      </c>
      <c r="K225" s="20">
        <v>0.22</v>
      </c>
      <c r="L225" s="21">
        <v>4.49</v>
      </c>
      <c r="M225" s="21">
        <v>24.9</v>
      </c>
      <c r="N225" s="21">
        <v>20.41</v>
      </c>
      <c r="P225" s="22">
        <v>0</v>
      </c>
      <c r="Q225" s="22">
        <v>0.22</v>
      </c>
    </row>
    <row r="226" spans="1:17" x14ac:dyDescent="0.3">
      <c r="A226" t="s">
        <v>8169</v>
      </c>
      <c r="B226" t="s">
        <v>12233</v>
      </c>
      <c r="C226" t="s">
        <v>42</v>
      </c>
      <c r="E226" t="s">
        <v>39</v>
      </c>
      <c r="F226">
        <v>0</v>
      </c>
      <c r="G226">
        <v>0</v>
      </c>
      <c r="H226">
        <v>0</v>
      </c>
      <c r="I226" s="20">
        <v>0.19</v>
      </c>
      <c r="J226" t="s">
        <v>24</v>
      </c>
      <c r="K226" s="20">
        <v>0.19</v>
      </c>
      <c r="L226" s="21">
        <v>9.4700000000000006</v>
      </c>
      <c r="M226" s="21">
        <v>59.31</v>
      </c>
      <c r="N226" s="21">
        <v>49.84</v>
      </c>
      <c r="P226" s="22">
        <v>0</v>
      </c>
      <c r="Q226" s="22">
        <v>0.19</v>
      </c>
    </row>
    <row r="227" spans="1:17" x14ac:dyDescent="0.3">
      <c r="A227" t="s">
        <v>8169</v>
      </c>
      <c r="B227" t="s">
        <v>11348</v>
      </c>
      <c r="C227" t="s">
        <v>45</v>
      </c>
      <c r="E227" t="s">
        <v>39</v>
      </c>
      <c r="F227">
        <v>0</v>
      </c>
      <c r="G227">
        <v>0</v>
      </c>
      <c r="H227">
        <v>0</v>
      </c>
      <c r="I227" s="20">
        <v>0.21</v>
      </c>
      <c r="J227" t="s">
        <v>24</v>
      </c>
      <c r="K227" s="20">
        <v>0.21</v>
      </c>
      <c r="L227" s="21">
        <v>68.069999999999993</v>
      </c>
      <c r="M227" s="21">
        <v>392.18</v>
      </c>
      <c r="N227" s="21">
        <v>324.11</v>
      </c>
      <c r="P227" s="22">
        <v>0</v>
      </c>
      <c r="Q227" s="22">
        <v>0.21</v>
      </c>
    </row>
    <row r="228" spans="1:17" x14ac:dyDescent="0.3">
      <c r="A228" t="s">
        <v>8169</v>
      </c>
      <c r="B228" t="s">
        <v>12346</v>
      </c>
      <c r="C228" t="s">
        <v>45</v>
      </c>
      <c r="E228" t="s">
        <v>40</v>
      </c>
      <c r="F228">
        <v>0</v>
      </c>
      <c r="G228">
        <v>0</v>
      </c>
      <c r="H228">
        <v>0</v>
      </c>
      <c r="I228" s="20">
        <v>0.21</v>
      </c>
      <c r="J228" t="s">
        <v>24</v>
      </c>
      <c r="K228" s="20">
        <v>0.21</v>
      </c>
      <c r="L228" s="21">
        <v>4.32</v>
      </c>
      <c r="M228" s="21">
        <v>24.9</v>
      </c>
      <c r="N228" s="21">
        <v>20.58</v>
      </c>
      <c r="P228" s="22">
        <v>0</v>
      </c>
      <c r="Q228" s="22">
        <v>0.21</v>
      </c>
    </row>
    <row r="229" spans="1:17" x14ac:dyDescent="0.3">
      <c r="A229" t="s">
        <v>8169</v>
      </c>
      <c r="B229" t="s">
        <v>10699</v>
      </c>
      <c r="C229" t="s">
        <v>42</v>
      </c>
      <c r="E229" t="s">
        <v>39</v>
      </c>
      <c r="F229">
        <v>0</v>
      </c>
      <c r="G229">
        <v>0</v>
      </c>
      <c r="H229">
        <v>0</v>
      </c>
      <c r="I229" s="20">
        <v>0.19</v>
      </c>
      <c r="J229" t="s">
        <v>24</v>
      </c>
      <c r="K229" s="20">
        <v>0.19</v>
      </c>
      <c r="L229" s="21">
        <v>10.52</v>
      </c>
      <c r="M229" s="21">
        <v>65.900000000000006</v>
      </c>
      <c r="N229" s="21">
        <v>55.38</v>
      </c>
      <c r="P229" s="22">
        <v>0</v>
      </c>
      <c r="Q229" s="22">
        <v>0.19</v>
      </c>
    </row>
    <row r="230" spans="1:17" x14ac:dyDescent="0.3">
      <c r="A230" t="s">
        <v>8169</v>
      </c>
      <c r="B230" t="s">
        <v>13927</v>
      </c>
      <c r="C230" t="s">
        <v>45</v>
      </c>
      <c r="E230" t="s">
        <v>40</v>
      </c>
      <c r="F230">
        <v>0</v>
      </c>
      <c r="G230">
        <v>0</v>
      </c>
      <c r="H230">
        <v>0</v>
      </c>
      <c r="I230" s="20">
        <v>0.21</v>
      </c>
      <c r="J230" t="s">
        <v>24</v>
      </c>
      <c r="K230" s="20">
        <v>0.21</v>
      </c>
      <c r="L230" s="21">
        <v>10.23</v>
      </c>
      <c r="M230" s="21">
        <v>58.95</v>
      </c>
      <c r="N230" s="21">
        <v>48.72</v>
      </c>
      <c r="P230" s="22">
        <v>0</v>
      </c>
      <c r="Q230" s="22">
        <v>0.21</v>
      </c>
    </row>
    <row r="231" spans="1:17" x14ac:dyDescent="0.3">
      <c r="A231" t="s">
        <v>8169</v>
      </c>
      <c r="B231" t="s">
        <v>8235</v>
      </c>
      <c r="C231" t="s">
        <v>42</v>
      </c>
      <c r="E231" t="s">
        <v>39</v>
      </c>
      <c r="F231">
        <v>0</v>
      </c>
      <c r="G231">
        <v>0</v>
      </c>
      <c r="H231">
        <v>0</v>
      </c>
      <c r="I231" s="20">
        <v>0.19</v>
      </c>
      <c r="J231" t="s">
        <v>24</v>
      </c>
      <c r="K231" s="20">
        <v>0.19</v>
      </c>
      <c r="L231" s="21">
        <v>6.05</v>
      </c>
      <c r="M231" s="21">
        <v>37.9</v>
      </c>
      <c r="N231" s="21">
        <v>31.85</v>
      </c>
      <c r="P231" s="22">
        <v>0</v>
      </c>
      <c r="Q231" s="22">
        <v>0.19</v>
      </c>
    </row>
    <row r="232" spans="1:17" x14ac:dyDescent="0.3">
      <c r="A232" t="s">
        <v>8169</v>
      </c>
      <c r="B232" t="s">
        <v>12588</v>
      </c>
      <c r="C232" t="s">
        <v>45</v>
      </c>
      <c r="E232" t="s">
        <v>39</v>
      </c>
      <c r="F232">
        <v>0</v>
      </c>
      <c r="G232">
        <v>0</v>
      </c>
      <c r="H232">
        <v>0</v>
      </c>
      <c r="I232" s="20">
        <v>0.21</v>
      </c>
      <c r="J232" t="s">
        <v>24</v>
      </c>
      <c r="K232" s="20">
        <v>0.21</v>
      </c>
      <c r="L232" s="21">
        <v>12.65</v>
      </c>
      <c r="M232" s="21">
        <v>72.900000000000006</v>
      </c>
      <c r="N232" s="21">
        <v>60.25</v>
      </c>
      <c r="P232" s="22">
        <v>0</v>
      </c>
      <c r="Q232" s="22">
        <v>0.21</v>
      </c>
    </row>
    <row r="233" spans="1:17" x14ac:dyDescent="0.3">
      <c r="A233" t="s">
        <v>8169</v>
      </c>
      <c r="B233" t="s">
        <v>23442</v>
      </c>
      <c r="C233" t="s">
        <v>45</v>
      </c>
      <c r="E233" t="s">
        <v>40</v>
      </c>
      <c r="F233">
        <v>0</v>
      </c>
      <c r="G233">
        <v>0</v>
      </c>
      <c r="H233">
        <v>0</v>
      </c>
      <c r="I233" s="20">
        <v>0.21</v>
      </c>
      <c r="J233" t="s">
        <v>24</v>
      </c>
      <c r="K233" s="20">
        <v>0.21</v>
      </c>
      <c r="L233" s="21">
        <v>5.54</v>
      </c>
      <c r="M233" s="21">
        <v>31.9</v>
      </c>
      <c r="N233" s="21">
        <v>26.36</v>
      </c>
      <c r="P233" s="22">
        <v>0</v>
      </c>
      <c r="Q233" s="22">
        <v>0.21</v>
      </c>
    </row>
    <row r="234" spans="1:17" x14ac:dyDescent="0.3">
      <c r="A234" t="s">
        <v>8169</v>
      </c>
      <c r="B234" t="s">
        <v>10977</v>
      </c>
      <c r="C234" t="s">
        <v>47</v>
      </c>
      <c r="E234" t="s">
        <v>40</v>
      </c>
      <c r="F234">
        <v>0</v>
      </c>
      <c r="G234">
        <v>0</v>
      </c>
      <c r="H234">
        <v>0</v>
      </c>
      <c r="I234" s="20">
        <v>0.22</v>
      </c>
      <c r="J234" t="s">
        <v>24</v>
      </c>
      <c r="K234" s="20">
        <v>0.22</v>
      </c>
      <c r="L234" s="21">
        <v>6.29</v>
      </c>
      <c r="M234" s="21">
        <v>34.9</v>
      </c>
      <c r="N234" s="21">
        <v>28.61</v>
      </c>
      <c r="P234" s="22">
        <v>0</v>
      </c>
      <c r="Q234" s="22">
        <v>0.22</v>
      </c>
    </row>
    <row r="235" spans="1:17" x14ac:dyDescent="0.3">
      <c r="A235" t="s">
        <v>8169</v>
      </c>
      <c r="B235" t="s">
        <v>21531</v>
      </c>
      <c r="C235" t="s">
        <v>45</v>
      </c>
      <c r="E235" t="s">
        <v>40</v>
      </c>
      <c r="F235">
        <v>0</v>
      </c>
      <c r="G235">
        <v>0</v>
      </c>
      <c r="H235">
        <v>0</v>
      </c>
      <c r="I235" s="20">
        <v>0.21</v>
      </c>
      <c r="J235" t="s">
        <v>24</v>
      </c>
      <c r="K235" s="20">
        <v>0.21</v>
      </c>
      <c r="L235" s="21">
        <v>8.31</v>
      </c>
      <c r="M235" s="21">
        <v>47.9</v>
      </c>
      <c r="N235" s="21">
        <v>39.590000000000003</v>
      </c>
      <c r="P235" s="22">
        <v>0</v>
      </c>
      <c r="Q235" s="22">
        <v>0.21</v>
      </c>
    </row>
    <row r="236" spans="1:17" x14ac:dyDescent="0.3">
      <c r="A236" t="s">
        <v>8169</v>
      </c>
      <c r="B236" t="s">
        <v>21202</v>
      </c>
      <c r="C236" t="s">
        <v>45</v>
      </c>
      <c r="E236" t="s">
        <v>40</v>
      </c>
      <c r="F236">
        <v>0</v>
      </c>
      <c r="G236">
        <v>0</v>
      </c>
      <c r="H236">
        <v>0</v>
      </c>
      <c r="I236" s="20">
        <v>0.21</v>
      </c>
      <c r="J236" t="s">
        <v>24</v>
      </c>
      <c r="K236" s="20">
        <v>0.21</v>
      </c>
      <c r="L236" s="21">
        <v>4.32</v>
      </c>
      <c r="M236" s="21">
        <v>24.9</v>
      </c>
      <c r="N236" s="21">
        <v>20.58</v>
      </c>
      <c r="P236" s="22">
        <v>0</v>
      </c>
      <c r="Q236" s="22">
        <v>0.21</v>
      </c>
    </row>
    <row r="237" spans="1:17" x14ac:dyDescent="0.3">
      <c r="A237" t="s">
        <v>8169</v>
      </c>
      <c r="B237" t="s">
        <v>10141</v>
      </c>
      <c r="C237" t="s">
        <v>42</v>
      </c>
      <c r="E237" t="s">
        <v>39</v>
      </c>
      <c r="F237">
        <v>0</v>
      </c>
      <c r="G237">
        <v>0</v>
      </c>
      <c r="H237">
        <v>0</v>
      </c>
      <c r="I237" s="20">
        <v>0.19</v>
      </c>
      <c r="J237" t="s">
        <v>24</v>
      </c>
      <c r="K237" s="20">
        <v>0.19</v>
      </c>
      <c r="L237" s="21">
        <v>6.05</v>
      </c>
      <c r="M237" s="21">
        <v>37.9</v>
      </c>
      <c r="N237" s="21">
        <v>31.85</v>
      </c>
      <c r="P237" s="22">
        <v>0</v>
      </c>
      <c r="Q237" s="22">
        <v>0.19</v>
      </c>
    </row>
    <row r="238" spans="1:17" x14ac:dyDescent="0.3">
      <c r="A238" t="s">
        <v>8169</v>
      </c>
      <c r="B238" t="s">
        <v>18427</v>
      </c>
      <c r="C238" t="s">
        <v>45</v>
      </c>
      <c r="E238" t="s">
        <v>40</v>
      </c>
      <c r="F238">
        <v>0</v>
      </c>
      <c r="G238">
        <v>0</v>
      </c>
      <c r="H238">
        <v>0</v>
      </c>
      <c r="I238" s="20">
        <v>0.21</v>
      </c>
      <c r="J238" t="s">
        <v>24</v>
      </c>
      <c r="K238" s="20">
        <v>0.21</v>
      </c>
      <c r="L238" s="21">
        <v>11.79</v>
      </c>
      <c r="M238" s="21">
        <v>67.95</v>
      </c>
      <c r="N238" s="21">
        <v>56.16</v>
      </c>
      <c r="P238" s="22">
        <v>0</v>
      </c>
      <c r="Q238" s="22">
        <v>0.21</v>
      </c>
    </row>
    <row r="239" spans="1:17" x14ac:dyDescent="0.3">
      <c r="A239" t="s">
        <v>8169</v>
      </c>
      <c r="B239" t="s">
        <v>16447</v>
      </c>
      <c r="C239" t="s">
        <v>45</v>
      </c>
      <c r="E239" t="s">
        <v>40</v>
      </c>
      <c r="F239">
        <v>0</v>
      </c>
      <c r="G239">
        <v>0</v>
      </c>
      <c r="H239">
        <v>0</v>
      </c>
      <c r="I239" s="20">
        <v>0.21</v>
      </c>
      <c r="J239" t="s">
        <v>24</v>
      </c>
      <c r="K239" s="20">
        <v>0.21</v>
      </c>
      <c r="L239" s="21">
        <v>12.99</v>
      </c>
      <c r="M239" s="21">
        <v>74.849999999999994</v>
      </c>
      <c r="N239" s="21">
        <v>61.86</v>
      </c>
      <c r="P239" s="22">
        <v>0</v>
      </c>
      <c r="Q239" s="22">
        <v>0.21</v>
      </c>
    </row>
    <row r="240" spans="1:17" x14ac:dyDescent="0.3">
      <c r="A240" t="s">
        <v>8169</v>
      </c>
      <c r="B240" t="s">
        <v>16755</v>
      </c>
      <c r="C240" t="s">
        <v>37</v>
      </c>
      <c r="E240" t="s">
        <v>40</v>
      </c>
      <c r="F240">
        <v>0</v>
      </c>
      <c r="G240">
        <v>0</v>
      </c>
      <c r="H240">
        <v>0</v>
      </c>
      <c r="I240" s="20">
        <v>0.2</v>
      </c>
      <c r="J240" t="s">
        <v>24</v>
      </c>
      <c r="K240" s="20">
        <v>0.2</v>
      </c>
      <c r="L240" s="21">
        <v>13.49</v>
      </c>
      <c r="M240" s="21">
        <v>80.91</v>
      </c>
      <c r="N240" s="21">
        <v>67.42</v>
      </c>
      <c r="P240" s="22">
        <v>0</v>
      </c>
      <c r="Q240" s="22">
        <v>0.2</v>
      </c>
    </row>
    <row r="241" spans="1:17" x14ac:dyDescent="0.3">
      <c r="A241" t="s">
        <v>8169</v>
      </c>
      <c r="B241" t="s">
        <v>15409</v>
      </c>
      <c r="C241" t="s">
        <v>42</v>
      </c>
      <c r="E241" t="s">
        <v>40</v>
      </c>
      <c r="F241">
        <v>0</v>
      </c>
      <c r="G241">
        <v>0</v>
      </c>
      <c r="H241">
        <v>0</v>
      </c>
      <c r="I241" s="20">
        <v>0.19</v>
      </c>
      <c r="J241" t="s">
        <v>24</v>
      </c>
      <c r="K241" s="20">
        <v>0.19</v>
      </c>
      <c r="L241" s="21">
        <v>16.22</v>
      </c>
      <c r="M241" s="21">
        <v>101.61</v>
      </c>
      <c r="N241" s="21">
        <v>85.39</v>
      </c>
      <c r="P241" s="22">
        <v>0</v>
      </c>
      <c r="Q241" s="22">
        <v>0.19</v>
      </c>
    </row>
    <row r="242" spans="1:17" x14ac:dyDescent="0.3">
      <c r="A242" t="s">
        <v>8169</v>
      </c>
      <c r="B242" t="s">
        <v>10292</v>
      </c>
      <c r="C242" t="s">
        <v>45</v>
      </c>
      <c r="E242" t="s">
        <v>40</v>
      </c>
      <c r="F242">
        <v>0</v>
      </c>
      <c r="G242">
        <v>0</v>
      </c>
      <c r="H242">
        <v>0</v>
      </c>
      <c r="I242" s="20">
        <v>0.21</v>
      </c>
      <c r="J242" t="s">
        <v>24</v>
      </c>
      <c r="K242" s="20">
        <v>0.21</v>
      </c>
      <c r="L242" s="21">
        <v>5.54</v>
      </c>
      <c r="M242" s="21">
        <v>31.9</v>
      </c>
      <c r="N242" s="21">
        <v>26.36</v>
      </c>
      <c r="P242" s="22">
        <v>0</v>
      </c>
      <c r="Q242" s="22">
        <v>0.21</v>
      </c>
    </row>
    <row r="243" spans="1:17" x14ac:dyDescent="0.3">
      <c r="A243" t="s">
        <v>8169</v>
      </c>
      <c r="B243" t="s">
        <v>20787</v>
      </c>
      <c r="C243" t="s">
        <v>46</v>
      </c>
      <c r="E243" t="s">
        <v>39</v>
      </c>
      <c r="F243">
        <v>0</v>
      </c>
      <c r="G243">
        <v>0</v>
      </c>
      <c r="H243">
        <v>0</v>
      </c>
      <c r="I243" s="20">
        <v>0.2</v>
      </c>
      <c r="J243" t="s">
        <v>24</v>
      </c>
      <c r="K243" s="20">
        <v>0.2</v>
      </c>
      <c r="L243" s="21">
        <v>9.6300000000000008</v>
      </c>
      <c r="M243" s="21">
        <v>57.8</v>
      </c>
      <c r="N243" s="21">
        <v>48.17</v>
      </c>
      <c r="P243" s="22">
        <v>0</v>
      </c>
      <c r="Q243" s="22">
        <v>0.2</v>
      </c>
    </row>
    <row r="244" spans="1:17" x14ac:dyDescent="0.3">
      <c r="A244" t="s">
        <v>8169</v>
      </c>
      <c r="B244" t="s">
        <v>13090</v>
      </c>
      <c r="C244" t="s">
        <v>47</v>
      </c>
      <c r="E244" t="s">
        <v>39</v>
      </c>
      <c r="F244">
        <v>0</v>
      </c>
      <c r="G244">
        <v>0</v>
      </c>
      <c r="H244">
        <v>0</v>
      </c>
      <c r="I244" s="20">
        <v>0.22</v>
      </c>
      <c r="J244" t="s">
        <v>24</v>
      </c>
      <c r="K244" s="20">
        <v>0.22</v>
      </c>
      <c r="L244" s="21">
        <v>15.07</v>
      </c>
      <c r="M244" s="21">
        <v>83.57</v>
      </c>
      <c r="N244" s="21">
        <v>68.5</v>
      </c>
      <c r="P244" s="22">
        <v>0</v>
      </c>
      <c r="Q244" s="22">
        <v>0.22</v>
      </c>
    </row>
    <row r="245" spans="1:17" x14ac:dyDescent="0.3">
      <c r="A245" t="s">
        <v>8169</v>
      </c>
      <c r="B245" t="s">
        <v>10155</v>
      </c>
      <c r="C245" t="s">
        <v>42</v>
      </c>
      <c r="E245" t="s">
        <v>40</v>
      </c>
      <c r="F245">
        <v>0</v>
      </c>
      <c r="G245">
        <v>0</v>
      </c>
      <c r="H245">
        <v>0</v>
      </c>
      <c r="I245" s="20">
        <v>0.19</v>
      </c>
      <c r="J245" t="s">
        <v>24</v>
      </c>
      <c r="K245" s="20">
        <v>0</v>
      </c>
      <c r="L245" s="21">
        <v>0</v>
      </c>
      <c r="M245" s="21">
        <v>0</v>
      </c>
      <c r="N245" s="21">
        <v>0</v>
      </c>
      <c r="O245" t="s">
        <v>74</v>
      </c>
      <c r="P245" s="22">
        <v>0</v>
      </c>
      <c r="Q245" s="22">
        <v>0</v>
      </c>
    </row>
    <row r="246" spans="1:17" x14ac:dyDescent="0.3">
      <c r="A246" t="s">
        <v>8169</v>
      </c>
      <c r="B246" t="s">
        <v>15730</v>
      </c>
      <c r="C246" t="s">
        <v>42</v>
      </c>
      <c r="E246" t="s">
        <v>40</v>
      </c>
      <c r="F246">
        <v>1</v>
      </c>
      <c r="G246">
        <v>0</v>
      </c>
      <c r="H246">
        <v>0</v>
      </c>
      <c r="I246" s="20">
        <v>0.19</v>
      </c>
      <c r="J246" t="s">
        <v>24</v>
      </c>
      <c r="K246" s="20">
        <v>0</v>
      </c>
      <c r="L246" s="21">
        <v>0</v>
      </c>
      <c r="M246" s="21">
        <v>0</v>
      </c>
      <c r="N246" s="21">
        <v>0</v>
      </c>
      <c r="O246" t="s">
        <v>64</v>
      </c>
      <c r="P246" s="22">
        <v>0</v>
      </c>
      <c r="Q246" s="22">
        <v>0</v>
      </c>
    </row>
    <row r="247" spans="1:17" x14ac:dyDescent="0.3">
      <c r="A247" t="s">
        <v>8169</v>
      </c>
      <c r="B247" t="s">
        <v>14833</v>
      </c>
      <c r="C247" t="s">
        <v>45</v>
      </c>
      <c r="E247" t="s">
        <v>40</v>
      </c>
      <c r="F247">
        <v>0</v>
      </c>
      <c r="G247">
        <v>0</v>
      </c>
      <c r="H247">
        <v>0</v>
      </c>
      <c r="I247" s="20">
        <v>0.21</v>
      </c>
      <c r="J247" t="s">
        <v>24</v>
      </c>
      <c r="K247" s="20">
        <v>0.21</v>
      </c>
      <c r="L247" s="21">
        <v>11.69</v>
      </c>
      <c r="M247" s="21">
        <v>67.37</v>
      </c>
      <c r="N247" s="21">
        <v>55.68</v>
      </c>
      <c r="P247" s="22">
        <v>0</v>
      </c>
      <c r="Q247" s="22">
        <v>0.21</v>
      </c>
    </row>
    <row r="248" spans="1:17" x14ac:dyDescent="0.3">
      <c r="A248" t="s">
        <v>8169</v>
      </c>
      <c r="B248" t="s">
        <v>18710</v>
      </c>
      <c r="C248" t="s">
        <v>45</v>
      </c>
      <c r="E248" t="s">
        <v>40</v>
      </c>
      <c r="F248">
        <v>0</v>
      </c>
      <c r="G248">
        <v>0</v>
      </c>
      <c r="H248">
        <v>0</v>
      </c>
      <c r="I248" s="20">
        <v>0.21</v>
      </c>
      <c r="J248" t="s">
        <v>24</v>
      </c>
      <c r="K248" s="20">
        <v>0.21</v>
      </c>
      <c r="L248" s="21">
        <v>11.27</v>
      </c>
      <c r="M248" s="21">
        <v>64.95</v>
      </c>
      <c r="N248" s="21">
        <v>53.68</v>
      </c>
      <c r="P248" s="22">
        <v>0</v>
      </c>
      <c r="Q248" s="22">
        <v>0.21</v>
      </c>
    </row>
    <row r="249" spans="1:17" x14ac:dyDescent="0.3">
      <c r="A249" t="s">
        <v>8169</v>
      </c>
      <c r="B249" t="s">
        <v>14423</v>
      </c>
      <c r="C249" t="s">
        <v>45</v>
      </c>
      <c r="E249" t="s">
        <v>40</v>
      </c>
      <c r="F249">
        <v>0</v>
      </c>
      <c r="G249">
        <v>0</v>
      </c>
      <c r="H249">
        <v>0</v>
      </c>
      <c r="I249" s="20">
        <v>0.21</v>
      </c>
      <c r="J249" t="s">
        <v>24</v>
      </c>
      <c r="K249" s="20">
        <v>0.21</v>
      </c>
      <c r="L249" s="21">
        <v>6.93</v>
      </c>
      <c r="M249" s="21">
        <v>39.92</v>
      </c>
      <c r="N249" s="21">
        <v>32.99</v>
      </c>
      <c r="P249" s="22">
        <v>0</v>
      </c>
      <c r="Q249" s="22">
        <v>0.21</v>
      </c>
    </row>
    <row r="250" spans="1:17" x14ac:dyDescent="0.3">
      <c r="A250" t="s">
        <v>8169</v>
      </c>
      <c r="B250" t="s">
        <v>10241</v>
      </c>
      <c r="C250" t="s">
        <v>45</v>
      </c>
      <c r="E250" t="s">
        <v>39</v>
      </c>
      <c r="F250">
        <v>0</v>
      </c>
      <c r="G250">
        <v>0</v>
      </c>
      <c r="H250">
        <v>0</v>
      </c>
      <c r="I250" s="20">
        <v>0.21</v>
      </c>
      <c r="J250" t="s">
        <v>24</v>
      </c>
      <c r="K250" s="20">
        <v>0.21</v>
      </c>
      <c r="L250" s="21">
        <v>47.43</v>
      </c>
      <c r="M250" s="21">
        <v>273.29000000000002</v>
      </c>
      <c r="N250" s="21">
        <v>225.86</v>
      </c>
      <c r="P250" s="22">
        <v>0</v>
      </c>
      <c r="Q250" s="22">
        <v>0.21</v>
      </c>
    </row>
    <row r="251" spans="1:17" x14ac:dyDescent="0.3">
      <c r="A251" t="s">
        <v>8169</v>
      </c>
      <c r="B251" t="s">
        <v>22097</v>
      </c>
      <c r="C251" t="s">
        <v>295</v>
      </c>
      <c r="E251" t="s">
        <v>40</v>
      </c>
      <c r="F251">
        <v>0</v>
      </c>
      <c r="G251">
        <v>0</v>
      </c>
      <c r="H251">
        <v>0</v>
      </c>
      <c r="I251" s="20">
        <v>0.25</v>
      </c>
      <c r="J251" t="s">
        <v>24</v>
      </c>
      <c r="K251" s="20">
        <v>0.25</v>
      </c>
      <c r="L251" s="21">
        <v>33.44</v>
      </c>
      <c r="M251" s="21">
        <v>167.22</v>
      </c>
      <c r="N251" s="21">
        <v>133.78</v>
      </c>
      <c r="P251" s="22">
        <v>0</v>
      </c>
      <c r="Q251" s="22">
        <v>0.25</v>
      </c>
    </row>
    <row r="252" spans="1:17" x14ac:dyDescent="0.3">
      <c r="A252" t="s">
        <v>8169</v>
      </c>
      <c r="B252" t="s">
        <v>8177</v>
      </c>
      <c r="C252" t="s">
        <v>42</v>
      </c>
      <c r="E252" t="s">
        <v>40</v>
      </c>
      <c r="F252">
        <v>0</v>
      </c>
      <c r="G252">
        <v>0</v>
      </c>
      <c r="H252">
        <v>0</v>
      </c>
      <c r="I252" s="20">
        <v>0.19</v>
      </c>
      <c r="J252" t="s">
        <v>24</v>
      </c>
      <c r="K252" s="20">
        <v>0.19</v>
      </c>
      <c r="L252" s="21">
        <v>8.77</v>
      </c>
      <c r="M252" s="21">
        <v>54.9</v>
      </c>
      <c r="N252" s="21">
        <v>46.13</v>
      </c>
      <c r="P252" s="22">
        <v>0</v>
      </c>
      <c r="Q252" s="22">
        <v>0.19</v>
      </c>
    </row>
    <row r="253" spans="1:17" x14ac:dyDescent="0.3">
      <c r="A253" t="s">
        <v>8169</v>
      </c>
      <c r="B253" t="s">
        <v>9265</v>
      </c>
      <c r="C253" t="s">
        <v>47</v>
      </c>
      <c r="E253" t="s">
        <v>39</v>
      </c>
      <c r="F253">
        <v>0</v>
      </c>
      <c r="G253">
        <v>0</v>
      </c>
      <c r="H253">
        <v>0</v>
      </c>
      <c r="I253" s="20">
        <v>0.22</v>
      </c>
      <c r="J253" t="s">
        <v>24</v>
      </c>
      <c r="K253" s="20">
        <v>0.22</v>
      </c>
      <c r="L253" s="21">
        <v>11.71</v>
      </c>
      <c r="M253" s="21">
        <v>64.95</v>
      </c>
      <c r="N253" s="21">
        <v>53.24</v>
      </c>
      <c r="P253" s="22">
        <v>0</v>
      </c>
      <c r="Q253" s="22">
        <v>0.22</v>
      </c>
    </row>
    <row r="254" spans="1:17" x14ac:dyDescent="0.3">
      <c r="A254" t="s">
        <v>8169</v>
      </c>
      <c r="B254" t="s">
        <v>13170</v>
      </c>
      <c r="C254" t="s">
        <v>46</v>
      </c>
      <c r="E254" t="s">
        <v>40</v>
      </c>
      <c r="F254">
        <v>0</v>
      </c>
      <c r="G254">
        <v>0</v>
      </c>
      <c r="H254">
        <v>0</v>
      </c>
      <c r="I254" s="20">
        <v>0.2</v>
      </c>
      <c r="J254" t="s">
        <v>24</v>
      </c>
      <c r="K254" s="20">
        <v>0.2</v>
      </c>
      <c r="L254" s="21">
        <v>8.32</v>
      </c>
      <c r="M254" s="21">
        <v>49.9</v>
      </c>
      <c r="N254" s="21">
        <v>41.58</v>
      </c>
      <c r="P254" s="22">
        <v>0</v>
      </c>
      <c r="Q254" s="22">
        <v>0.2</v>
      </c>
    </row>
    <row r="255" spans="1:17" x14ac:dyDescent="0.3">
      <c r="A255" t="s">
        <v>8169</v>
      </c>
      <c r="B255" t="s">
        <v>22263</v>
      </c>
      <c r="C255" t="s">
        <v>46</v>
      </c>
      <c r="E255" t="s">
        <v>40</v>
      </c>
      <c r="F255">
        <v>0</v>
      </c>
      <c r="G255">
        <v>0</v>
      </c>
      <c r="H255">
        <v>0</v>
      </c>
      <c r="I255" s="20">
        <v>0.2</v>
      </c>
      <c r="J255" t="s">
        <v>24</v>
      </c>
      <c r="K255" s="20">
        <v>0.2</v>
      </c>
      <c r="L255" s="21">
        <v>9.81</v>
      </c>
      <c r="M255" s="21">
        <v>58.85</v>
      </c>
      <c r="N255" s="21">
        <v>49.04</v>
      </c>
      <c r="P255" s="22">
        <v>0</v>
      </c>
      <c r="Q255" s="22">
        <v>0.2</v>
      </c>
    </row>
    <row r="256" spans="1:17" x14ac:dyDescent="0.3">
      <c r="A256" t="s">
        <v>8169</v>
      </c>
      <c r="B256" t="s">
        <v>19767</v>
      </c>
      <c r="C256" t="s">
        <v>45</v>
      </c>
      <c r="E256" t="s">
        <v>40</v>
      </c>
      <c r="F256">
        <v>0</v>
      </c>
      <c r="G256">
        <v>0</v>
      </c>
      <c r="H256">
        <v>0</v>
      </c>
      <c r="I256" s="20">
        <v>0.21</v>
      </c>
      <c r="J256" t="s">
        <v>24</v>
      </c>
      <c r="K256" s="20">
        <v>0.21</v>
      </c>
      <c r="L256" s="21">
        <v>11.69</v>
      </c>
      <c r="M256" s="21">
        <v>67.37</v>
      </c>
      <c r="N256" s="21">
        <v>55.68</v>
      </c>
      <c r="P256" s="22">
        <v>0</v>
      </c>
      <c r="Q256" s="22">
        <v>0.21</v>
      </c>
    </row>
    <row r="257" spans="1:17" x14ac:dyDescent="0.3">
      <c r="A257" t="s">
        <v>8169</v>
      </c>
      <c r="B257" t="s">
        <v>23327</v>
      </c>
      <c r="C257" t="s">
        <v>42</v>
      </c>
      <c r="E257" t="s">
        <v>39</v>
      </c>
      <c r="F257">
        <v>0</v>
      </c>
      <c r="G257">
        <v>0</v>
      </c>
      <c r="H257">
        <v>0</v>
      </c>
      <c r="I257" s="20">
        <v>0.19</v>
      </c>
      <c r="J257" t="s">
        <v>24</v>
      </c>
      <c r="K257" s="20">
        <v>0.19</v>
      </c>
      <c r="L257" s="21">
        <v>26.95</v>
      </c>
      <c r="M257" s="21">
        <v>168.8</v>
      </c>
      <c r="N257" s="21">
        <v>141.85</v>
      </c>
      <c r="P257" s="22">
        <v>0</v>
      </c>
      <c r="Q257" s="22">
        <v>0.19</v>
      </c>
    </row>
    <row r="258" spans="1:17" x14ac:dyDescent="0.3">
      <c r="A258" t="s">
        <v>8169</v>
      </c>
      <c r="B258" t="s">
        <v>13161</v>
      </c>
      <c r="C258" t="s">
        <v>42</v>
      </c>
      <c r="E258" t="s">
        <v>38</v>
      </c>
      <c r="F258">
        <v>0</v>
      </c>
      <c r="G258">
        <v>0</v>
      </c>
      <c r="H258">
        <v>0</v>
      </c>
      <c r="I258" s="20">
        <v>0.19</v>
      </c>
      <c r="J258" t="s">
        <v>24</v>
      </c>
      <c r="K258" s="20">
        <v>0</v>
      </c>
      <c r="L258" s="21">
        <v>0</v>
      </c>
      <c r="M258" s="21">
        <v>0</v>
      </c>
      <c r="N258" s="21">
        <v>0</v>
      </c>
      <c r="O258" t="s">
        <v>67</v>
      </c>
      <c r="P258" s="22">
        <v>0</v>
      </c>
      <c r="Q258" s="22">
        <v>0</v>
      </c>
    </row>
    <row r="259" spans="1:17" x14ac:dyDescent="0.3">
      <c r="A259" t="s">
        <v>8169</v>
      </c>
      <c r="B259" t="s">
        <v>20583</v>
      </c>
      <c r="C259" t="s">
        <v>46</v>
      </c>
      <c r="E259" t="s">
        <v>40</v>
      </c>
      <c r="F259">
        <v>0</v>
      </c>
      <c r="G259">
        <v>0</v>
      </c>
      <c r="H259">
        <v>0</v>
      </c>
      <c r="I259" s="20">
        <v>0.2</v>
      </c>
      <c r="J259" t="s">
        <v>24</v>
      </c>
      <c r="K259" s="20">
        <v>0.2</v>
      </c>
      <c r="L259" s="21">
        <v>22.65</v>
      </c>
      <c r="M259" s="21">
        <v>135.9</v>
      </c>
      <c r="N259" s="21">
        <v>113.25</v>
      </c>
      <c r="P259" s="22">
        <v>0</v>
      </c>
      <c r="Q259" s="22">
        <v>0.2</v>
      </c>
    </row>
    <row r="260" spans="1:17" x14ac:dyDescent="0.3">
      <c r="A260" t="s">
        <v>8169</v>
      </c>
      <c r="B260" t="s">
        <v>13850</v>
      </c>
      <c r="C260" t="s">
        <v>47</v>
      </c>
      <c r="E260" t="s">
        <v>40</v>
      </c>
      <c r="F260">
        <v>0</v>
      </c>
      <c r="G260">
        <v>0</v>
      </c>
      <c r="H260">
        <v>0</v>
      </c>
      <c r="I260" s="20">
        <v>0.22</v>
      </c>
      <c r="J260" t="s">
        <v>24</v>
      </c>
      <c r="K260" s="20">
        <v>0.22</v>
      </c>
      <c r="L260" s="21">
        <v>11.86</v>
      </c>
      <c r="M260" s="21">
        <v>65.8</v>
      </c>
      <c r="N260" s="21">
        <v>53.94</v>
      </c>
      <c r="P260" s="22">
        <v>0</v>
      </c>
      <c r="Q260" s="22">
        <v>0.22</v>
      </c>
    </row>
    <row r="261" spans="1:17" x14ac:dyDescent="0.3">
      <c r="A261" t="s">
        <v>8169</v>
      </c>
      <c r="B261" t="s">
        <v>12865</v>
      </c>
      <c r="C261" t="s">
        <v>47</v>
      </c>
      <c r="E261" t="s">
        <v>40</v>
      </c>
      <c r="F261">
        <v>0</v>
      </c>
      <c r="G261">
        <v>0</v>
      </c>
      <c r="H261">
        <v>0</v>
      </c>
      <c r="I261" s="20">
        <v>0.22</v>
      </c>
      <c r="J261" t="s">
        <v>24</v>
      </c>
      <c r="K261" s="20">
        <v>0.22</v>
      </c>
      <c r="L261" s="21">
        <v>10.85</v>
      </c>
      <c r="M261" s="21">
        <v>60.17</v>
      </c>
      <c r="N261" s="21">
        <v>49.32</v>
      </c>
      <c r="P261" s="22">
        <v>0</v>
      </c>
      <c r="Q261" s="22">
        <v>0.22</v>
      </c>
    </row>
    <row r="262" spans="1:17" x14ac:dyDescent="0.3">
      <c r="A262" t="s">
        <v>8169</v>
      </c>
      <c r="B262" t="s">
        <v>10309</v>
      </c>
      <c r="C262" t="s">
        <v>45</v>
      </c>
      <c r="E262" t="s">
        <v>40</v>
      </c>
      <c r="F262">
        <v>0</v>
      </c>
      <c r="G262">
        <v>0</v>
      </c>
      <c r="H262">
        <v>0</v>
      </c>
      <c r="I262" s="20">
        <v>0.21</v>
      </c>
      <c r="J262" t="s">
        <v>24</v>
      </c>
      <c r="K262" s="20">
        <v>0.21</v>
      </c>
      <c r="L262" s="21">
        <v>34.700000000000003</v>
      </c>
      <c r="M262" s="21">
        <v>199.95</v>
      </c>
      <c r="N262" s="21">
        <v>165.25</v>
      </c>
      <c r="P262" s="22">
        <v>0</v>
      </c>
      <c r="Q262" s="22">
        <v>0.21</v>
      </c>
    </row>
    <row r="263" spans="1:17" x14ac:dyDescent="0.3">
      <c r="A263" t="s">
        <v>8169</v>
      </c>
      <c r="B263" t="s">
        <v>11600</v>
      </c>
      <c r="C263" t="s">
        <v>45</v>
      </c>
      <c r="E263" t="s">
        <v>38</v>
      </c>
      <c r="F263">
        <v>0</v>
      </c>
      <c r="G263">
        <v>1</v>
      </c>
      <c r="H263">
        <v>0</v>
      </c>
      <c r="I263" s="20">
        <v>0.21</v>
      </c>
      <c r="J263" t="s">
        <v>24</v>
      </c>
      <c r="K263" s="20">
        <v>0</v>
      </c>
      <c r="L263" s="21">
        <v>2.08</v>
      </c>
      <c r="M263" s="21">
        <v>11.97</v>
      </c>
      <c r="N263" s="21">
        <v>9.89</v>
      </c>
      <c r="O263" t="s">
        <v>65</v>
      </c>
      <c r="P263" s="22">
        <v>0</v>
      </c>
      <c r="Q263" s="22">
        <v>0.21</v>
      </c>
    </row>
    <row r="264" spans="1:17" x14ac:dyDescent="0.3">
      <c r="A264" t="s">
        <v>8169</v>
      </c>
      <c r="B264" t="s">
        <v>10339</v>
      </c>
      <c r="C264" t="s">
        <v>46</v>
      </c>
      <c r="E264" t="s">
        <v>38</v>
      </c>
      <c r="F264">
        <v>0</v>
      </c>
      <c r="G264">
        <v>0</v>
      </c>
      <c r="H264">
        <v>0</v>
      </c>
      <c r="I264" s="20">
        <v>0.2</v>
      </c>
      <c r="J264" t="s">
        <v>24</v>
      </c>
      <c r="K264" s="20">
        <v>0</v>
      </c>
      <c r="L264" s="21">
        <v>0</v>
      </c>
      <c r="M264" s="21">
        <v>0</v>
      </c>
      <c r="N264" s="21">
        <v>0</v>
      </c>
      <c r="O264" t="s">
        <v>76</v>
      </c>
      <c r="P264" s="22">
        <v>0</v>
      </c>
      <c r="Q264" s="22">
        <v>0</v>
      </c>
    </row>
    <row r="265" spans="1:17" x14ac:dyDescent="0.3">
      <c r="A265" t="s">
        <v>8169</v>
      </c>
      <c r="B265" t="s">
        <v>10247</v>
      </c>
      <c r="C265" t="s">
        <v>45</v>
      </c>
      <c r="E265" t="s">
        <v>43</v>
      </c>
      <c r="F265">
        <v>0</v>
      </c>
      <c r="G265">
        <v>0</v>
      </c>
      <c r="H265">
        <v>0</v>
      </c>
      <c r="I265" s="20">
        <v>0.21</v>
      </c>
      <c r="J265" t="s">
        <v>24</v>
      </c>
      <c r="K265" s="20">
        <v>0.21</v>
      </c>
      <c r="L265" s="21">
        <v>69.59</v>
      </c>
      <c r="M265" s="21">
        <v>400.95</v>
      </c>
      <c r="N265" s="21">
        <v>331.36</v>
      </c>
      <c r="O265" t="s">
        <v>77</v>
      </c>
      <c r="P265" s="22">
        <v>0</v>
      </c>
      <c r="Q265" s="22">
        <v>0.21</v>
      </c>
    </row>
    <row r="266" spans="1:17" x14ac:dyDescent="0.3">
      <c r="A266" t="s">
        <v>8169</v>
      </c>
      <c r="B266" t="s">
        <v>10377</v>
      </c>
      <c r="C266" t="s">
        <v>45</v>
      </c>
      <c r="E266" t="s">
        <v>40</v>
      </c>
      <c r="F266">
        <v>0</v>
      </c>
      <c r="G266">
        <v>0</v>
      </c>
      <c r="H266">
        <v>0</v>
      </c>
      <c r="I266" s="20">
        <v>0.21</v>
      </c>
      <c r="J266" t="s">
        <v>24</v>
      </c>
      <c r="K266" s="20">
        <v>0.21</v>
      </c>
      <c r="L266" s="21">
        <v>27.76</v>
      </c>
      <c r="M266" s="21">
        <v>159.94999999999999</v>
      </c>
      <c r="N266" s="21">
        <v>132.19</v>
      </c>
      <c r="P266" s="22">
        <v>0</v>
      </c>
      <c r="Q266" s="22">
        <v>0.21</v>
      </c>
    </row>
    <row r="267" spans="1:17" x14ac:dyDescent="0.3">
      <c r="A267" t="s">
        <v>8169</v>
      </c>
      <c r="B267" t="s">
        <v>23147</v>
      </c>
      <c r="C267" t="s">
        <v>46</v>
      </c>
      <c r="E267" t="s">
        <v>40</v>
      </c>
      <c r="F267">
        <v>0</v>
      </c>
      <c r="G267">
        <v>0</v>
      </c>
      <c r="H267">
        <v>0</v>
      </c>
      <c r="I267" s="20">
        <v>0.2</v>
      </c>
      <c r="J267" t="s">
        <v>24</v>
      </c>
      <c r="K267" s="20">
        <v>0.2</v>
      </c>
      <c r="L267" s="21">
        <v>11.33</v>
      </c>
      <c r="M267" s="21">
        <v>67.95</v>
      </c>
      <c r="N267" s="21">
        <v>56.62</v>
      </c>
      <c r="P267" s="22">
        <v>0</v>
      </c>
      <c r="Q267" s="22">
        <v>0.2</v>
      </c>
    </row>
    <row r="268" spans="1:17" x14ac:dyDescent="0.3">
      <c r="A268" t="s">
        <v>8169</v>
      </c>
      <c r="B268" t="s">
        <v>8499</v>
      </c>
      <c r="C268" t="s">
        <v>45</v>
      </c>
      <c r="E268" t="s">
        <v>40</v>
      </c>
      <c r="F268">
        <v>0</v>
      </c>
      <c r="G268">
        <v>0</v>
      </c>
      <c r="H268">
        <v>0</v>
      </c>
      <c r="I268" s="20">
        <v>0.21</v>
      </c>
      <c r="J268" t="s">
        <v>24</v>
      </c>
      <c r="K268" s="20">
        <v>0.21</v>
      </c>
      <c r="L268" s="21">
        <v>11.79</v>
      </c>
      <c r="M268" s="21">
        <v>67.95</v>
      </c>
      <c r="N268" s="21">
        <v>56.16</v>
      </c>
      <c r="P268" s="22">
        <v>0</v>
      </c>
      <c r="Q268" s="22">
        <v>0.21</v>
      </c>
    </row>
    <row r="269" spans="1:17" x14ac:dyDescent="0.3">
      <c r="A269" t="s">
        <v>8169</v>
      </c>
      <c r="B269" t="s">
        <v>13979</v>
      </c>
      <c r="C269" t="s">
        <v>45</v>
      </c>
      <c r="E269" t="s">
        <v>40</v>
      </c>
      <c r="F269">
        <v>0</v>
      </c>
      <c r="G269">
        <v>0</v>
      </c>
      <c r="H269">
        <v>0</v>
      </c>
      <c r="I269" s="20">
        <v>0.21</v>
      </c>
      <c r="J269" t="s">
        <v>24</v>
      </c>
      <c r="K269" s="20">
        <v>0.21</v>
      </c>
      <c r="L269" s="21">
        <v>5.54</v>
      </c>
      <c r="M269" s="21">
        <v>31.9</v>
      </c>
      <c r="N269" s="21">
        <v>26.36</v>
      </c>
      <c r="P269" s="22">
        <v>0</v>
      </c>
      <c r="Q269" s="22">
        <v>0.21</v>
      </c>
    </row>
    <row r="270" spans="1:17" x14ac:dyDescent="0.3">
      <c r="A270" t="s">
        <v>8169</v>
      </c>
      <c r="B270" t="s">
        <v>16469</v>
      </c>
      <c r="C270" t="s">
        <v>47</v>
      </c>
      <c r="E270" t="s">
        <v>39</v>
      </c>
      <c r="F270">
        <v>0</v>
      </c>
      <c r="G270">
        <v>0</v>
      </c>
      <c r="H270">
        <v>0</v>
      </c>
      <c r="I270" s="20">
        <v>0.22</v>
      </c>
      <c r="J270" t="s">
        <v>24</v>
      </c>
      <c r="K270" s="20">
        <v>0.22</v>
      </c>
      <c r="L270" s="21">
        <v>35.5</v>
      </c>
      <c r="M270" s="21">
        <v>196.88</v>
      </c>
      <c r="N270" s="21">
        <v>161.38</v>
      </c>
      <c r="P270" s="22">
        <v>0</v>
      </c>
      <c r="Q270" s="22">
        <v>0.22</v>
      </c>
    </row>
    <row r="271" spans="1:17" x14ac:dyDescent="0.3">
      <c r="A271" t="s">
        <v>8169</v>
      </c>
      <c r="B271" t="s">
        <v>22435</v>
      </c>
      <c r="C271" t="s">
        <v>42</v>
      </c>
      <c r="E271" t="s">
        <v>39</v>
      </c>
      <c r="F271">
        <v>0</v>
      </c>
      <c r="G271">
        <v>0</v>
      </c>
      <c r="H271">
        <v>0</v>
      </c>
      <c r="I271" s="20">
        <v>0.19</v>
      </c>
      <c r="J271" t="s">
        <v>24</v>
      </c>
      <c r="K271" s="20">
        <v>0.19</v>
      </c>
      <c r="L271" s="21">
        <v>15.96</v>
      </c>
      <c r="M271" s="21">
        <v>99.95</v>
      </c>
      <c r="N271" s="21">
        <v>83.99</v>
      </c>
      <c r="P271" s="22">
        <v>0</v>
      </c>
      <c r="Q271" s="22">
        <v>0.19</v>
      </c>
    </row>
    <row r="272" spans="1:17" x14ac:dyDescent="0.3">
      <c r="A272" t="s">
        <v>8169</v>
      </c>
      <c r="B272" t="s">
        <v>21995</v>
      </c>
      <c r="C272" t="s">
        <v>42</v>
      </c>
      <c r="E272" t="s">
        <v>39</v>
      </c>
      <c r="F272">
        <v>0</v>
      </c>
      <c r="G272">
        <v>0</v>
      </c>
      <c r="H272">
        <v>0</v>
      </c>
      <c r="I272" s="20">
        <v>0.19</v>
      </c>
      <c r="J272" t="s">
        <v>24</v>
      </c>
      <c r="K272" s="20">
        <v>0.19</v>
      </c>
      <c r="L272" s="21">
        <v>10.37</v>
      </c>
      <c r="M272" s="21">
        <v>64.95</v>
      </c>
      <c r="N272" s="21">
        <v>54.58</v>
      </c>
      <c r="P272" s="22">
        <v>0</v>
      </c>
      <c r="Q272" s="22">
        <v>0.19</v>
      </c>
    </row>
    <row r="273" spans="1:17" x14ac:dyDescent="0.3">
      <c r="A273" t="s">
        <v>8169</v>
      </c>
      <c r="B273" t="s">
        <v>14457</v>
      </c>
      <c r="C273" t="s">
        <v>45</v>
      </c>
      <c r="E273" t="s">
        <v>39</v>
      </c>
      <c r="F273">
        <v>0</v>
      </c>
      <c r="G273">
        <v>0</v>
      </c>
      <c r="H273">
        <v>0</v>
      </c>
      <c r="I273" s="20">
        <v>0.21</v>
      </c>
      <c r="J273" t="s">
        <v>24</v>
      </c>
      <c r="K273" s="20">
        <v>0.21</v>
      </c>
      <c r="L273" s="21">
        <v>5.19</v>
      </c>
      <c r="M273" s="21">
        <v>29.9</v>
      </c>
      <c r="N273" s="21">
        <v>24.71</v>
      </c>
      <c r="P273" s="22">
        <v>0</v>
      </c>
      <c r="Q273" s="22">
        <v>0.21</v>
      </c>
    </row>
    <row r="274" spans="1:17" x14ac:dyDescent="0.3">
      <c r="A274" t="s">
        <v>8169</v>
      </c>
      <c r="B274" t="s">
        <v>13607</v>
      </c>
      <c r="C274" t="s">
        <v>46</v>
      </c>
      <c r="E274" t="s">
        <v>40</v>
      </c>
      <c r="F274">
        <v>0</v>
      </c>
      <c r="G274">
        <v>0</v>
      </c>
      <c r="H274">
        <v>0</v>
      </c>
      <c r="I274" s="20">
        <v>0.2</v>
      </c>
      <c r="J274" t="s">
        <v>24</v>
      </c>
      <c r="K274" s="20">
        <v>0.2</v>
      </c>
      <c r="L274" s="21">
        <v>9.14</v>
      </c>
      <c r="M274" s="21">
        <v>54.85</v>
      </c>
      <c r="N274" s="21">
        <v>45.71</v>
      </c>
      <c r="P274" s="22">
        <v>0</v>
      </c>
      <c r="Q274" s="22">
        <v>0.2</v>
      </c>
    </row>
    <row r="275" spans="1:17" x14ac:dyDescent="0.3">
      <c r="A275" t="s">
        <v>8169</v>
      </c>
      <c r="B275" t="s">
        <v>17653</v>
      </c>
      <c r="C275" t="s">
        <v>45</v>
      </c>
      <c r="E275" t="s">
        <v>38</v>
      </c>
      <c r="F275">
        <v>0</v>
      </c>
      <c r="G275">
        <v>1</v>
      </c>
      <c r="H275">
        <v>0</v>
      </c>
      <c r="I275" s="20">
        <v>0.21</v>
      </c>
      <c r="J275" t="s">
        <v>24</v>
      </c>
      <c r="K275" s="20">
        <v>0</v>
      </c>
      <c r="L275" s="21">
        <v>0</v>
      </c>
      <c r="M275" s="21">
        <v>0</v>
      </c>
      <c r="N275" s="21">
        <v>0</v>
      </c>
      <c r="O275" t="s">
        <v>14921</v>
      </c>
      <c r="P275" s="22">
        <v>0</v>
      </c>
      <c r="Q275" s="22">
        <v>0</v>
      </c>
    </row>
    <row r="276" spans="1:17" x14ac:dyDescent="0.3">
      <c r="A276" t="s">
        <v>8169</v>
      </c>
      <c r="B276" t="s">
        <v>23801</v>
      </c>
      <c r="C276" t="s">
        <v>47</v>
      </c>
      <c r="E276" t="s">
        <v>39</v>
      </c>
      <c r="F276">
        <v>0</v>
      </c>
      <c r="G276">
        <v>0</v>
      </c>
      <c r="H276">
        <v>0</v>
      </c>
      <c r="I276" s="20">
        <v>0.22</v>
      </c>
      <c r="J276" t="s">
        <v>24</v>
      </c>
      <c r="K276" s="20">
        <v>0.22</v>
      </c>
      <c r="L276" s="21">
        <v>13.12</v>
      </c>
      <c r="M276" s="21">
        <v>72.77</v>
      </c>
      <c r="N276" s="21">
        <v>59.65</v>
      </c>
      <c r="P276" s="22">
        <v>0</v>
      </c>
      <c r="Q276" s="22">
        <v>0.22</v>
      </c>
    </row>
    <row r="277" spans="1:17" x14ac:dyDescent="0.3">
      <c r="A277" t="s">
        <v>8169</v>
      </c>
      <c r="B277" t="s">
        <v>14109</v>
      </c>
      <c r="C277" t="s">
        <v>45</v>
      </c>
      <c r="E277" t="s">
        <v>39</v>
      </c>
      <c r="F277">
        <v>0</v>
      </c>
      <c r="G277">
        <v>0</v>
      </c>
      <c r="H277">
        <v>0</v>
      </c>
      <c r="I277" s="20">
        <v>0.21</v>
      </c>
      <c r="J277" t="s">
        <v>24</v>
      </c>
      <c r="K277" s="20">
        <v>0.21</v>
      </c>
      <c r="L277" s="21">
        <v>10.29</v>
      </c>
      <c r="M277" s="21">
        <v>59.27</v>
      </c>
      <c r="N277" s="21">
        <v>48.98</v>
      </c>
      <c r="P277" s="22">
        <v>0</v>
      </c>
      <c r="Q277" s="22">
        <v>0.21</v>
      </c>
    </row>
    <row r="278" spans="1:17" x14ac:dyDescent="0.3">
      <c r="A278" t="s">
        <v>8169</v>
      </c>
      <c r="B278" t="s">
        <v>13075</v>
      </c>
      <c r="C278" t="s">
        <v>45</v>
      </c>
      <c r="E278" t="s">
        <v>40</v>
      </c>
      <c r="F278">
        <v>0</v>
      </c>
      <c r="G278">
        <v>0</v>
      </c>
      <c r="H278">
        <v>0</v>
      </c>
      <c r="I278" s="20">
        <v>0.21</v>
      </c>
      <c r="J278" t="s">
        <v>24</v>
      </c>
      <c r="K278" s="20">
        <v>0.21</v>
      </c>
      <c r="L278" s="21">
        <v>17.350000000000001</v>
      </c>
      <c r="M278" s="21">
        <v>99.95</v>
      </c>
      <c r="N278" s="21">
        <v>82.6</v>
      </c>
      <c r="P278" s="22">
        <v>0</v>
      </c>
      <c r="Q278" s="22">
        <v>0.21</v>
      </c>
    </row>
    <row r="279" spans="1:17" x14ac:dyDescent="0.3">
      <c r="A279" t="s">
        <v>8169</v>
      </c>
      <c r="B279" t="s">
        <v>15250</v>
      </c>
      <c r="C279" t="s">
        <v>42</v>
      </c>
      <c r="E279" t="s">
        <v>40</v>
      </c>
      <c r="F279">
        <v>0</v>
      </c>
      <c r="G279">
        <v>0</v>
      </c>
      <c r="H279">
        <v>0</v>
      </c>
      <c r="I279" s="20">
        <v>0.19</v>
      </c>
      <c r="J279" t="s">
        <v>24</v>
      </c>
      <c r="K279" s="20">
        <v>0.19</v>
      </c>
      <c r="L279" s="21">
        <v>31.92</v>
      </c>
      <c r="M279" s="21">
        <v>199.9</v>
      </c>
      <c r="N279" s="21">
        <v>167.98</v>
      </c>
      <c r="P279" s="22">
        <v>0</v>
      </c>
      <c r="Q279" s="22">
        <v>0.19</v>
      </c>
    </row>
    <row r="280" spans="1:17" x14ac:dyDescent="0.3">
      <c r="A280" t="s">
        <v>8169</v>
      </c>
      <c r="B280" t="s">
        <v>21093</v>
      </c>
      <c r="C280" t="s">
        <v>45</v>
      </c>
      <c r="E280" t="s">
        <v>40</v>
      </c>
      <c r="F280">
        <v>0</v>
      </c>
      <c r="G280">
        <v>0</v>
      </c>
      <c r="H280">
        <v>0</v>
      </c>
      <c r="I280" s="20">
        <v>0.21</v>
      </c>
      <c r="J280" t="s">
        <v>24</v>
      </c>
      <c r="K280" s="20">
        <v>0.21</v>
      </c>
      <c r="L280" s="21">
        <v>5.54</v>
      </c>
      <c r="M280" s="21">
        <v>31.9</v>
      </c>
      <c r="N280" s="21">
        <v>26.36</v>
      </c>
      <c r="P280" s="22">
        <v>0</v>
      </c>
      <c r="Q280" s="22">
        <v>0.21</v>
      </c>
    </row>
    <row r="281" spans="1:17" x14ac:dyDescent="0.3">
      <c r="A281" t="s">
        <v>8169</v>
      </c>
      <c r="B281" t="s">
        <v>15156</v>
      </c>
      <c r="C281" t="s">
        <v>42</v>
      </c>
      <c r="E281" t="s">
        <v>39</v>
      </c>
      <c r="F281">
        <v>0</v>
      </c>
      <c r="G281">
        <v>0</v>
      </c>
      <c r="H281">
        <v>0</v>
      </c>
      <c r="I281" s="20">
        <v>0.19</v>
      </c>
      <c r="J281" t="s">
        <v>24</v>
      </c>
      <c r="K281" s="20">
        <v>0.19</v>
      </c>
      <c r="L281" s="21">
        <v>47.88</v>
      </c>
      <c r="M281" s="21">
        <v>299.85000000000002</v>
      </c>
      <c r="N281" s="21">
        <v>251.97</v>
      </c>
      <c r="P281" s="22">
        <v>0</v>
      </c>
      <c r="Q281" s="22">
        <v>0.19</v>
      </c>
    </row>
    <row r="282" spans="1:17" x14ac:dyDescent="0.3">
      <c r="A282" t="s">
        <v>8169</v>
      </c>
      <c r="B282" t="s">
        <v>11788</v>
      </c>
      <c r="C282" t="s">
        <v>46</v>
      </c>
      <c r="E282" t="s">
        <v>39</v>
      </c>
      <c r="F282">
        <v>0</v>
      </c>
      <c r="G282">
        <v>0</v>
      </c>
      <c r="H282">
        <v>0</v>
      </c>
      <c r="I282" s="20">
        <v>0.2</v>
      </c>
      <c r="J282" t="s">
        <v>24</v>
      </c>
      <c r="K282" s="20">
        <v>0.2</v>
      </c>
      <c r="L282" s="21">
        <v>16.66</v>
      </c>
      <c r="M282" s="21">
        <v>99.95</v>
      </c>
      <c r="N282" s="21">
        <v>83.29</v>
      </c>
      <c r="P282" s="22">
        <v>0</v>
      </c>
      <c r="Q282" s="22">
        <v>0.2</v>
      </c>
    </row>
    <row r="283" spans="1:17" x14ac:dyDescent="0.3">
      <c r="A283" t="s">
        <v>8169</v>
      </c>
      <c r="B283" t="s">
        <v>21770</v>
      </c>
      <c r="C283" t="s">
        <v>47</v>
      </c>
      <c r="E283" t="s">
        <v>39</v>
      </c>
      <c r="F283">
        <v>0</v>
      </c>
      <c r="G283">
        <v>0</v>
      </c>
      <c r="H283">
        <v>0</v>
      </c>
      <c r="I283" s="20">
        <v>0.22</v>
      </c>
      <c r="J283" t="s">
        <v>24</v>
      </c>
      <c r="K283" s="20">
        <v>0.22</v>
      </c>
      <c r="L283" s="21">
        <v>24.96</v>
      </c>
      <c r="M283" s="21">
        <v>138.41999999999999</v>
      </c>
      <c r="N283" s="21">
        <v>113.46</v>
      </c>
      <c r="P283" s="22">
        <v>0</v>
      </c>
      <c r="Q283" s="22">
        <v>0.22</v>
      </c>
    </row>
    <row r="284" spans="1:17" x14ac:dyDescent="0.3">
      <c r="A284" t="s">
        <v>8169</v>
      </c>
      <c r="B284" t="s">
        <v>13000</v>
      </c>
      <c r="C284" t="s">
        <v>37</v>
      </c>
      <c r="E284" t="s">
        <v>40</v>
      </c>
      <c r="F284">
        <v>0</v>
      </c>
      <c r="G284">
        <v>0</v>
      </c>
      <c r="H284">
        <v>0</v>
      </c>
      <c r="I284" s="20">
        <v>0.2</v>
      </c>
      <c r="J284" t="s">
        <v>24</v>
      </c>
      <c r="K284" s="20">
        <v>0.2</v>
      </c>
      <c r="L284" s="21">
        <v>16.64</v>
      </c>
      <c r="M284" s="21">
        <v>99.81</v>
      </c>
      <c r="N284" s="21">
        <v>83.17</v>
      </c>
      <c r="P284" s="22">
        <v>0</v>
      </c>
      <c r="Q284" s="22">
        <v>0.2</v>
      </c>
    </row>
    <row r="285" spans="1:17" x14ac:dyDescent="0.3">
      <c r="A285" t="s">
        <v>8169</v>
      </c>
      <c r="B285" t="s">
        <v>20086</v>
      </c>
      <c r="C285" t="s">
        <v>45</v>
      </c>
      <c r="E285" t="s">
        <v>40</v>
      </c>
      <c r="F285">
        <v>0</v>
      </c>
      <c r="G285">
        <v>0</v>
      </c>
      <c r="H285">
        <v>0</v>
      </c>
      <c r="I285" s="20">
        <v>0.21</v>
      </c>
      <c r="J285" t="s">
        <v>24</v>
      </c>
      <c r="K285" s="20">
        <v>0.21</v>
      </c>
      <c r="L285" s="21">
        <v>7.78</v>
      </c>
      <c r="M285" s="21">
        <v>44.85</v>
      </c>
      <c r="N285" s="21">
        <v>37.07</v>
      </c>
      <c r="P285" s="22">
        <v>0</v>
      </c>
      <c r="Q285" s="22">
        <v>0.21</v>
      </c>
    </row>
    <row r="286" spans="1:17" x14ac:dyDescent="0.3">
      <c r="A286" t="s">
        <v>8169</v>
      </c>
      <c r="B286" t="s">
        <v>12262</v>
      </c>
      <c r="C286" t="s">
        <v>37</v>
      </c>
      <c r="E286" t="s">
        <v>40</v>
      </c>
      <c r="F286">
        <v>0</v>
      </c>
      <c r="G286">
        <v>0</v>
      </c>
      <c r="H286">
        <v>0</v>
      </c>
      <c r="I286" s="20">
        <v>0.2</v>
      </c>
      <c r="J286" t="s">
        <v>24</v>
      </c>
      <c r="K286" s="20">
        <v>0.2</v>
      </c>
      <c r="L286" s="21">
        <v>6.32</v>
      </c>
      <c r="M286" s="21">
        <v>37.9</v>
      </c>
      <c r="N286" s="21">
        <v>31.58</v>
      </c>
      <c r="P286" s="22">
        <v>0</v>
      </c>
      <c r="Q286" s="22">
        <v>0.2</v>
      </c>
    </row>
    <row r="287" spans="1:17" x14ac:dyDescent="0.3">
      <c r="A287" t="s">
        <v>8169</v>
      </c>
      <c r="B287" t="s">
        <v>12040</v>
      </c>
      <c r="C287" t="s">
        <v>47</v>
      </c>
      <c r="E287" t="s">
        <v>39</v>
      </c>
      <c r="F287">
        <v>0</v>
      </c>
      <c r="G287">
        <v>0</v>
      </c>
      <c r="H287">
        <v>0</v>
      </c>
      <c r="I287" s="20">
        <v>0.22</v>
      </c>
      <c r="J287" t="s">
        <v>24</v>
      </c>
      <c r="K287" s="20">
        <v>0.22</v>
      </c>
      <c r="L287" s="21">
        <v>18.02</v>
      </c>
      <c r="M287" s="21">
        <v>99.95</v>
      </c>
      <c r="N287" s="21">
        <v>81.93</v>
      </c>
      <c r="P287" s="22">
        <v>0</v>
      </c>
      <c r="Q287" s="22">
        <v>0.22</v>
      </c>
    </row>
    <row r="288" spans="1:17" x14ac:dyDescent="0.3">
      <c r="A288" t="s">
        <v>8169</v>
      </c>
      <c r="B288" t="s">
        <v>15148</v>
      </c>
      <c r="C288" t="s">
        <v>46</v>
      </c>
      <c r="E288" t="s">
        <v>40</v>
      </c>
      <c r="F288">
        <v>0</v>
      </c>
      <c r="G288">
        <v>0</v>
      </c>
      <c r="H288">
        <v>0</v>
      </c>
      <c r="I288" s="20">
        <v>0.2</v>
      </c>
      <c r="J288" t="s">
        <v>24</v>
      </c>
      <c r="K288" s="20">
        <v>0.2</v>
      </c>
      <c r="L288" s="21">
        <v>10.19</v>
      </c>
      <c r="M288" s="21">
        <v>61.11</v>
      </c>
      <c r="N288" s="21">
        <v>50.92</v>
      </c>
      <c r="P288" s="22">
        <v>0</v>
      </c>
      <c r="Q288" s="22">
        <v>0.2</v>
      </c>
    </row>
    <row r="289" spans="1:17" x14ac:dyDescent="0.3">
      <c r="A289" t="s">
        <v>8169</v>
      </c>
      <c r="B289" t="s">
        <v>22795</v>
      </c>
      <c r="C289" t="s">
        <v>42</v>
      </c>
      <c r="E289" t="s">
        <v>39</v>
      </c>
      <c r="F289">
        <v>0</v>
      </c>
      <c r="G289">
        <v>0</v>
      </c>
      <c r="H289">
        <v>0</v>
      </c>
      <c r="I289" s="20">
        <v>0.19</v>
      </c>
      <c r="J289" t="s">
        <v>24</v>
      </c>
      <c r="K289" s="20">
        <v>0.19</v>
      </c>
      <c r="L289" s="21">
        <v>6.05</v>
      </c>
      <c r="M289" s="21">
        <v>37.9</v>
      </c>
      <c r="N289" s="21">
        <v>31.85</v>
      </c>
      <c r="P289" s="22">
        <v>0</v>
      </c>
      <c r="Q289" s="22">
        <v>0.19</v>
      </c>
    </row>
    <row r="290" spans="1:17" x14ac:dyDescent="0.3">
      <c r="A290" t="s">
        <v>8169</v>
      </c>
      <c r="B290" t="s">
        <v>8781</v>
      </c>
      <c r="C290" t="s">
        <v>45</v>
      </c>
      <c r="E290" t="s">
        <v>39</v>
      </c>
      <c r="F290">
        <v>0</v>
      </c>
      <c r="G290">
        <v>0</v>
      </c>
      <c r="H290">
        <v>0</v>
      </c>
      <c r="I290" s="20">
        <v>0.21</v>
      </c>
      <c r="J290" t="s">
        <v>24</v>
      </c>
      <c r="K290" s="20">
        <v>0.21</v>
      </c>
      <c r="L290" s="21">
        <v>3.11</v>
      </c>
      <c r="M290" s="21">
        <v>17.899999999999999</v>
      </c>
      <c r="N290" s="21">
        <v>14.79</v>
      </c>
      <c r="P290" s="22">
        <v>0</v>
      </c>
      <c r="Q290" s="22">
        <v>0.21</v>
      </c>
    </row>
    <row r="291" spans="1:17" x14ac:dyDescent="0.3">
      <c r="A291" t="s">
        <v>8169</v>
      </c>
      <c r="B291" t="s">
        <v>21702</v>
      </c>
      <c r="C291" t="s">
        <v>47</v>
      </c>
      <c r="E291" t="s">
        <v>40</v>
      </c>
      <c r="F291">
        <v>0</v>
      </c>
      <c r="G291">
        <v>0</v>
      </c>
      <c r="H291">
        <v>0</v>
      </c>
      <c r="I291" s="20">
        <v>0.22</v>
      </c>
      <c r="J291" t="s">
        <v>24</v>
      </c>
      <c r="K291" s="20">
        <v>0.22</v>
      </c>
      <c r="L291" s="21">
        <v>12.25</v>
      </c>
      <c r="M291" s="21">
        <v>67.95</v>
      </c>
      <c r="N291" s="21">
        <v>55.7</v>
      </c>
      <c r="P291" s="22">
        <v>0</v>
      </c>
      <c r="Q291" s="22">
        <v>0.22</v>
      </c>
    </row>
    <row r="292" spans="1:17" x14ac:dyDescent="0.3">
      <c r="A292" t="s">
        <v>8169</v>
      </c>
      <c r="B292" t="s">
        <v>12829</v>
      </c>
      <c r="C292" t="s">
        <v>45</v>
      </c>
      <c r="E292" t="s">
        <v>40</v>
      </c>
      <c r="F292">
        <v>0</v>
      </c>
      <c r="G292">
        <v>0</v>
      </c>
      <c r="H292">
        <v>0</v>
      </c>
      <c r="I292" s="20">
        <v>0.21</v>
      </c>
      <c r="J292" t="s">
        <v>24</v>
      </c>
      <c r="K292" s="20">
        <v>0.21</v>
      </c>
      <c r="L292" s="21">
        <v>20.46</v>
      </c>
      <c r="M292" s="21">
        <v>117.9</v>
      </c>
      <c r="N292" s="21">
        <v>97.44</v>
      </c>
      <c r="P292" s="22">
        <v>0</v>
      </c>
      <c r="Q292" s="22">
        <v>0.21</v>
      </c>
    </row>
    <row r="293" spans="1:17" x14ac:dyDescent="0.3">
      <c r="A293" t="s">
        <v>8169</v>
      </c>
      <c r="B293" t="s">
        <v>9823</v>
      </c>
      <c r="C293" t="s">
        <v>42</v>
      </c>
      <c r="E293" t="s">
        <v>39</v>
      </c>
      <c r="F293">
        <v>0</v>
      </c>
      <c r="G293">
        <v>0</v>
      </c>
      <c r="H293">
        <v>0</v>
      </c>
      <c r="I293" s="20">
        <v>0.19</v>
      </c>
      <c r="J293" t="s">
        <v>24</v>
      </c>
      <c r="K293" s="20">
        <v>0.19</v>
      </c>
      <c r="L293" s="21">
        <v>18.010000000000002</v>
      </c>
      <c r="M293" s="21">
        <v>112.8</v>
      </c>
      <c r="N293" s="21">
        <v>94.79</v>
      </c>
      <c r="P293" s="22">
        <v>0</v>
      </c>
      <c r="Q293" s="22">
        <v>0.19</v>
      </c>
    </row>
    <row r="294" spans="1:17" x14ac:dyDescent="0.3">
      <c r="A294" t="s">
        <v>8169</v>
      </c>
      <c r="B294" t="s">
        <v>15258</v>
      </c>
      <c r="C294" t="s">
        <v>42</v>
      </c>
      <c r="E294" t="s">
        <v>39</v>
      </c>
      <c r="F294">
        <v>0</v>
      </c>
      <c r="G294">
        <v>0</v>
      </c>
      <c r="H294">
        <v>0</v>
      </c>
      <c r="I294" s="20">
        <v>0.19</v>
      </c>
      <c r="J294" t="s">
        <v>24</v>
      </c>
      <c r="K294" s="20">
        <v>0.19</v>
      </c>
      <c r="L294" s="21">
        <v>11.63</v>
      </c>
      <c r="M294" s="21">
        <v>72.849999999999994</v>
      </c>
      <c r="N294" s="21">
        <v>61.22</v>
      </c>
      <c r="P294" s="22">
        <v>0</v>
      </c>
      <c r="Q294" s="22">
        <v>0.19</v>
      </c>
    </row>
    <row r="295" spans="1:17" x14ac:dyDescent="0.3">
      <c r="A295" t="s">
        <v>8169</v>
      </c>
      <c r="B295" t="s">
        <v>22749</v>
      </c>
      <c r="C295" t="s">
        <v>42</v>
      </c>
      <c r="E295" t="s">
        <v>40</v>
      </c>
      <c r="F295">
        <v>0</v>
      </c>
      <c r="G295">
        <v>0</v>
      </c>
      <c r="H295">
        <v>0</v>
      </c>
      <c r="I295" s="20">
        <v>0.19</v>
      </c>
      <c r="J295" t="s">
        <v>24</v>
      </c>
      <c r="K295" s="20">
        <v>0.19</v>
      </c>
      <c r="L295" s="21">
        <v>16.940000000000001</v>
      </c>
      <c r="M295" s="21">
        <v>106.11</v>
      </c>
      <c r="N295" s="21">
        <v>89.17</v>
      </c>
      <c r="P295" s="22">
        <v>0</v>
      </c>
      <c r="Q295" s="22">
        <v>0.19</v>
      </c>
    </row>
    <row r="296" spans="1:17" x14ac:dyDescent="0.3">
      <c r="A296" t="s">
        <v>8169</v>
      </c>
      <c r="B296" t="s">
        <v>21522</v>
      </c>
      <c r="C296" t="s">
        <v>42</v>
      </c>
      <c r="E296" t="s">
        <v>40</v>
      </c>
      <c r="F296">
        <v>0</v>
      </c>
      <c r="G296">
        <v>0</v>
      </c>
      <c r="H296">
        <v>0</v>
      </c>
      <c r="I296" s="20">
        <v>0.19</v>
      </c>
      <c r="J296" t="s">
        <v>24</v>
      </c>
      <c r="K296" s="20">
        <v>0.19</v>
      </c>
      <c r="L296" s="21">
        <v>12.76</v>
      </c>
      <c r="M296" s="21">
        <v>79.900000000000006</v>
      </c>
      <c r="N296" s="21">
        <v>67.14</v>
      </c>
      <c r="P296" s="22">
        <v>0</v>
      </c>
      <c r="Q296" s="22">
        <v>0.19</v>
      </c>
    </row>
    <row r="297" spans="1:17" x14ac:dyDescent="0.3">
      <c r="A297" t="s">
        <v>8169</v>
      </c>
      <c r="B297" t="s">
        <v>19318</v>
      </c>
      <c r="C297" t="s">
        <v>45</v>
      </c>
      <c r="E297" t="s">
        <v>39</v>
      </c>
      <c r="F297">
        <v>0</v>
      </c>
      <c r="G297">
        <v>0</v>
      </c>
      <c r="H297">
        <v>0</v>
      </c>
      <c r="I297" s="20">
        <v>0.21</v>
      </c>
      <c r="J297" t="s">
        <v>24</v>
      </c>
      <c r="K297" s="20">
        <v>0.21</v>
      </c>
      <c r="L297" s="21">
        <v>47.42</v>
      </c>
      <c r="M297" s="21">
        <v>273.24</v>
      </c>
      <c r="N297" s="21">
        <v>225.82</v>
      </c>
      <c r="P297" s="22">
        <v>0</v>
      </c>
      <c r="Q297" s="22">
        <v>0.21</v>
      </c>
    </row>
    <row r="298" spans="1:17" x14ac:dyDescent="0.3">
      <c r="A298" t="s">
        <v>8169</v>
      </c>
      <c r="B298" t="s">
        <v>15222</v>
      </c>
      <c r="C298" t="s">
        <v>42</v>
      </c>
      <c r="E298" t="s">
        <v>39</v>
      </c>
      <c r="F298">
        <v>0</v>
      </c>
      <c r="G298">
        <v>0</v>
      </c>
      <c r="H298">
        <v>0</v>
      </c>
      <c r="I298" s="20">
        <v>0.19</v>
      </c>
      <c r="J298" t="s">
        <v>24</v>
      </c>
      <c r="K298" s="20">
        <v>0.19</v>
      </c>
      <c r="L298" s="21">
        <v>4.93</v>
      </c>
      <c r="M298" s="21">
        <v>30.85</v>
      </c>
      <c r="N298" s="21">
        <v>25.92</v>
      </c>
      <c r="P298" s="22">
        <v>0</v>
      </c>
      <c r="Q298" s="22">
        <v>0.19</v>
      </c>
    </row>
    <row r="299" spans="1:17" x14ac:dyDescent="0.3">
      <c r="A299" t="s">
        <v>8169</v>
      </c>
      <c r="B299" t="s">
        <v>23702</v>
      </c>
      <c r="C299" t="s">
        <v>47</v>
      </c>
      <c r="E299" t="s">
        <v>40</v>
      </c>
      <c r="F299">
        <v>0</v>
      </c>
      <c r="G299">
        <v>0</v>
      </c>
      <c r="H299">
        <v>0</v>
      </c>
      <c r="I299" s="20">
        <v>0.22</v>
      </c>
      <c r="J299" t="s">
        <v>24</v>
      </c>
      <c r="K299" s="20">
        <v>0.22</v>
      </c>
      <c r="L299" s="21">
        <v>18.02</v>
      </c>
      <c r="M299" s="21">
        <v>99.95</v>
      </c>
      <c r="N299" s="21">
        <v>81.93</v>
      </c>
      <c r="P299" s="22">
        <v>0</v>
      </c>
      <c r="Q299" s="22">
        <v>0.22</v>
      </c>
    </row>
    <row r="300" spans="1:17" x14ac:dyDescent="0.3">
      <c r="A300" t="s">
        <v>8169</v>
      </c>
      <c r="B300" t="s">
        <v>8419</v>
      </c>
      <c r="C300" t="s">
        <v>45</v>
      </c>
      <c r="E300" t="s">
        <v>39</v>
      </c>
      <c r="F300">
        <v>0</v>
      </c>
      <c r="G300">
        <v>0</v>
      </c>
      <c r="H300">
        <v>0</v>
      </c>
      <c r="I300" s="20">
        <v>0.21</v>
      </c>
      <c r="J300" t="s">
        <v>24</v>
      </c>
      <c r="K300" s="20">
        <v>0.21</v>
      </c>
      <c r="L300" s="21">
        <v>5.35</v>
      </c>
      <c r="M300" s="21">
        <v>30.85</v>
      </c>
      <c r="N300" s="21">
        <v>25.5</v>
      </c>
      <c r="P300" s="22">
        <v>0</v>
      </c>
      <c r="Q300" s="22">
        <v>0.21</v>
      </c>
    </row>
    <row r="301" spans="1:17" x14ac:dyDescent="0.3">
      <c r="A301" t="s">
        <v>8169</v>
      </c>
      <c r="B301" t="s">
        <v>17143</v>
      </c>
      <c r="C301" t="s">
        <v>45</v>
      </c>
      <c r="E301" t="s">
        <v>40</v>
      </c>
      <c r="F301">
        <v>0</v>
      </c>
      <c r="G301">
        <v>0</v>
      </c>
      <c r="H301">
        <v>0</v>
      </c>
      <c r="I301" s="20">
        <v>0.21</v>
      </c>
      <c r="J301" t="s">
        <v>24</v>
      </c>
      <c r="K301" s="20">
        <v>0.21</v>
      </c>
      <c r="L301" s="21">
        <v>11.44</v>
      </c>
      <c r="M301" s="21">
        <v>65.900000000000006</v>
      </c>
      <c r="N301" s="21">
        <v>54.46</v>
      </c>
      <c r="P301" s="22">
        <v>0</v>
      </c>
      <c r="Q301" s="22">
        <v>0.21</v>
      </c>
    </row>
    <row r="302" spans="1:17" x14ac:dyDescent="0.3">
      <c r="A302" t="s">
        <v>8169</v>
      </c>
      <c r="B302" t="s">
        <v>21627</v>
      </c>
      <c r="C302" t="s">
        <v>37</v>
      </c>
      <c r="E302" t="s">
        <v>40</v>
      </c>
      <c r="F302">
        <v>0</v>
      </c>
      <c r="G302">
        <v>0</v>
      </c>
      <c r="H302">
        <v>0</v>
      </c>
      <c r="I302" s="20">
        <v>0.2</v>
      </c>
      <c r="J302" t="s">
        <v>24</v>
      </c>
      <c r="K302" s="20">
        <v>0.2</v>
      </c>
      <c r="L302" s="21">
        <v>16.64</v>
      </c>
      <c r="M302" s="21">
        <v>99.81</v>
      </c>
      <c r="N302" s="21">
        <v>83.17</v>
      </c>
      <c r="P302" s="22">
        <v>0</v>
      </c>
      <c r="Q302" s="22">
        <v>0.2</v>
      </c>
    </row>
    <row r="303" spans="1:17" x14ac:dyDescent="0.3">
      <c r="A303" t="s">
        <v>8169</v>
      </c>
      <c r="B303" t="s">
        <v>19310</v>
      </c>
      <c r="C303" t="s">
        <v>45</v>
      </c>
      <c r="E303" t="s">
        <v>40</v>
      </c>
      <c r="F303">
        <v>0</v>
      </c>
      <c r="G303">
        <v>0</v>
      </c>
      <c r="H303">
        <v>0</v>
      </c>
      <c r="I303" s="20">
        <v>0.21</v>
      </c>
      <c r="J303" t="s">
        <v>24</v>
      </c>
      <c r="K303" s="20">
        <v>0.21</v>
      </c>
      <c r="L303" s="21">
        <v>7.79</v>
      </c>
      <c r="M303" s="21">
        <v>44.9</v>
      </c>
      <c r="N303" s="21">
        <v>37.11</v>
      </c>
      <c r="P303" s="22">
        <v>0</v>
      </c>
      <c r="Q303" s="22">
        <v>0.21</v>
      </c>
    </row>
    <row r="304" spans="1:17" x14ac:dyDescent="0.3">
      <c r="A304" t="s">
        <v>8169</v>
      </c>
      <c r="B304" t="s">
        <v>12873</v>
      </c>
      <c r="C304" t="s">
        <v>42</v>
      </c>
      <c r="E304" t="s">
        <v>39</v>
      </c>
      <c r="F304">
        <v>0</v>
      </c>
      <c r="G304">
        <v>0</v>
      </c>
      <c r="H304">
        <v>0</v>
      </c>
      <c r="I304" s="20">
        <v>0.19</v>
      </c>
      <c r="J304" t="s">
        <v>24</v>
      </c>
      <c r="K304" s="20">
        <v>0</v>
      </c>
      <c r="L304" s="21">
        <v>0</v>
      </c>
      <c r="M304" s="21">
        <v>0</v>
      </c>
      <c r="N304" s="21">
        <v>0</v>
      </c>
      <c r="O304" t="s">
        <v>70</v>
      </c>
      <c r="P304" s="22">
        <v>0</v>
      </c>
      <c r="Q304" s="22">
        <v>0</v>
      </c>
    </row>
    <row r="305" spans="1:17" x14ac:dyDescent="0.3">
      <c r="A305" t="s">
        <v>8169</v>
      </c>
      <c r="B305" t="s">
        <v>16294</v>
      </c>
      <c r="C305" t="s">
        <v>47</v>
      </c>
      <c r="E305" t="s">
        <v>40</v>
      </c>
      <c r="F305">
        <v>0</v>
      </c>
      <c r="G305">
        <v>0</v>
      </c>
      <c r="H305">
        <v>0</v>
      </c>
      <c r="I305" s="20">
        <v>0.22</v>
      </c>
      <c r="J305" t="s">
        <v>24</v>
      </c>
      <c r="K305" s="20">
        <v>0</v>
      </c>
      <c r="L305" s="21">
        <v>0</v>
      </c>
      <c r="M305" s="21">
        <v>0</v>
      </c>
      <c r="N305" s="21">
        <v>0</v>
      </c>
      <c r="O305" t="s">
        <v>71</v>
      </c>
      <c r="P305" s="22">
        <v>0</v>
      </c>
      <c r="Q305" s="22">
        <v>0</v>
      </c>
    </row>
    <row r="306" spans="1:17" x14ac:dyDescent="0.3">
      <c r="A306" t="s">
        <v>8169</v>
      </c>
      <c r="B306" t="s">
        <v>15712</v>
      </c>
      <c r="C306" t="s">
        <v>47</v>
      </c>
      <c r="E306" t="s">
        <v>39</v>
      </c>
      <c r="F306">
        <v>1</v>
      </c>
      <c r="G306">
        <v>0</v>
      </c>
      <c r="H306">
        <v>0</v>
      </c>
      <c r="I306" s="20">
        <v>0.22</v>
      </c>
      <c r="J306" t="s">
        <v>24</v>
      </c>
      <c r="K306" s="20">
        <v>0</v>
      </c>
      <c r="L306" s="21">
        <v>0</v>
      </c>
      <c r="M306" s="21">
        <v>0</v>
      </c>
      <c r="N306" s="21">
        <v>0</v>
      </c>
      <c r="O306" t="s">
        <v>64</v>
      </c>
      <c r="P306" s="22">
        <v>0</v>
      </c>
      <c r="Q306" s="22">
        <v>0</v>
      </c>
    </row>
    <row r="307" spans="1:17" x14ac:dyDescent="0.3">
      <c r="A307" t="s">
        <v>8169</v>
      </c>
      <c r="B307" t="s">
        <v>11575</v>
      </c>
      <c r="C307" t="s">
        <v>42</v>
      </c>
      <c r="E307" t="s">
        <v>40</v>
      </c>
      <c r="F307">
        <v>0</v>
      </c>
      <c r="G307">
        <v>0</v>
      </c>
      <c r="H307">
        <v>0</v>
      </c>
      <c r="I307" s="20">
        <v>0.19</v>
      </c>
      <c r="J307" t="s">
        <v>24</v>
      </c>
      <c r="K307" s="20">
        <v>0.19</v>
      </c>
      <c r="L307" s="21">
        <v>10.85</v>
      </c>
      <c r="M307" s="21">
        <v>67.95</v>
      </c>
      <c r="N307" s="21">
        <v>57.1</v>
      </c>
      <c r="P307" s="22">
        <v>0</v>
      </c>
      <c r="Q307" s="22">
        <v>0.19</v>
      </c>
    </row>
    <row r="308" spans="1:17" x14ac:dyDescent="0.3">
      <c r="A308" t="s">
        <v>8169</v>
      </c>
      <c r="B308" t="s">
        <v>8515</v>
      </c>
      <c r="C308" t="s">
        <v>46</v>
      </c>
      <c r="E308" t="s">
        <v>40</v>
      </c>
      <c r="F308">
        <v>0</v>
      </c>
      <c r="G308">
        <v>0</v>
      </c>
      <c r="H308">
        <v>0</v>
      </c>
      <c r="I308" s="20">
        <v>0.2</v>
      </c>
      <c r="J308" t="s">
        <v>24</v>
      </c>
      <c r="K308" s="20">
        <v>0.2</v>
      </c>
      <c r="L308" s="21">
        <v>6.32</v>
      </c>
      <c r="M308" s="21">
        <v>37.9</v>
      </c>
      <c r="N308" s="21">
        <v>31.58</v>
      </c>
      <c r="P308" s="22">
        <v>0</v>
      </c>
      <c r="Q308" s="22">
        <v>0.2</v>
      </c>
    </row>
    <row r="309" spans="1:17" x14ac:dyDescent="0.3">
      <c r="A309" t="s">
        <v>8169</v>
      </c>
      <c r="B309" t="s">
        <v>22293</v>
      </c>
      <c r="C309" t="s">
        <v>42</v>
      </c>
      <c r="E309" t="s">
        <v>40</v>
      </c>
      <c r="F309">
        <v>0</v>
      </c>
      <c r="G309">
        <v>0</v>
      </c>
      <c r="H309">
        <v>0</v>
      </c>
      <c r="I309" s="20">
        <v>0.19</v>
      </c>
      <c r="J309" t="s">
        <v>24</v>
      </c>
      <c r="K309" s="20">
        <v>0.19</v>
      </c>
      <c r="L309" s="21">
        <v>10.199999999999999</v>
      </c>
      <c r="M309" s="21">
        <v>63.9</v>
      </c>
      <c r="N309" s="21">
        <v>53.7</v>
      </c>
      <c r="P309" s="22">
        <v>0</v>
      </c>
      <c r="Q309" s="22">
        <v>0.19</v>
      </c>
    </row>
    <row r="310" spans="1:17" x14ac:dyDescent="0.3">
      <c r="A310" t="s">
        <v>8169</v>
      </c>
      <c r="B310" t="s">
        <v>13284</v>
      </c>
      <c r="C310" t="s">
        <v>45</v>
      </c>
      <c r="E310" t="s">
        <v>40</v>
      </c>
      <c r="F310">
        <v>0</v>
      </c>
      <c r="G310">
        <v>0</v>
      </c>
      <c r="H310">
        <v>0</v>
      </c>
      <c r="I310" s="20">
        <v>0.21</v>
      </c>
      <c r="J310" t="s">
        <v>24</v>
      </c>
      <c r="K310" s="20">
        <v>0.21</v>
      </c>
      <c r="L310" s="21">
        <v>17.350000000000001</v>
      </c>
      <c r="M310" s="21">
        <v>99.95</v>
      </c>
      <c r="N310" s="21">
        <v>82.6</v>
      </c>
      <c r="P310" s="22">
        <v>0</v>
      </c>
      <c r="Q310" s="22">
        <v>0.21</v>
      </c>
    </row>
    <row r="311" spans="1:17" x14ac:dyDescent="0.3">
      <c r="A311" t="s">
        <v>8169</v>
      </c>
      <c r="B311" t="s">
        <v>17358</v>
      </c>
      <c r="C311" t="s">
        <v>47</v>
      </c>
      <c r="E311" t="s">
        <v>39</v>
      </c>
      <c r="F311">
        <v>0</v>
      </c>
      <c r="G311">
        <v>0</v>
      </c>
      <c r="H311">
        <v>0</v>
      </c>
      <c r="I311" s="20">
        <v>0.22</v>
      </c>
      <c r="J311" t="s">
        <v>24</v>
      </c>
      <c r="K311" s="20">
        <v>0.22</v>
      </c>
      <c r="L311" s="21">
        <v>9.9</v>
      </c>
      <c r="M311" s="21">
        <v>54.9</v>
      </c>
      <c r="N311" s="21">
        <v>45</v>
      </c>
      <c r="P311" s="22">
        <v>0</v>
      </c>
      <c r="Q311" s="22">
        <v>0.22</v>
      </c>
    </row>
    <row r="312" spans="1:17" x14ac:dyDescent="0.3">
      <c r="A312" t="s">
        <v>8169</v>
      </c>
      <c r="B312" t="s">
        <v>9762</v>
      </c>
      <c r="C312" t="s">
        <v>42</v>
      </c>
      <c r="E312" t="s">
        <v>40</v>
      </c>
      <c r="F312">
        <v>0</v>
      </c>
      <c r="G312">
        <v>0</v>
      </c>
      <c r="H312">
        <v>0</v>
      </c>
      <c r="I312" s="20">
        <v>0.19</v>
      </c>
      <c r="J312" t="s">
        <v>24</v>
      </c>
      <c r="K312" s="20">
        <v>0.19</v>
      </c>
      <c r="L312" s="21">
        <v>6.05</v>
      </c>
      <c r="M312" s="21">
        <v>37.9</v>
      </c>
      <c r="N312" s="21">
        <v>31.85</v>
      </c>
      <c r="P312" s="22">
        <v>0</v>
      </c>
      <c r="Q312" s="22">
        <v>0.19</v>
      </c>
    </row>
    <row r="313" spans="1:17" x14ac:dyDescent="0.3">
      <c r="A313" t="s">
        <v>8169</v>
      </c>
      <c r="B313" t="s">
        <v>18472</v>
      </c>
      <c r="C313" t="s">
        <v>45</v>
      </c>
      <c r="E313" t="s">
        <v>40</v>
      </c>
      <c r="F313">
        <v>0</v>
      </c>
      <c r="G313">
        <v>0</v>
      </c>
      <c r="H313">
        <v>0</v>
      </c>
      <c r="I313" s="20">
        <v>0.21</v>
      </c>
      <c r="J313" t="s">
        <v>24</v>
      </c>
      <c r="K313" s="20">
        <v>0.21</v>
      </c>
      <c r="L313" s="21">
        <v>11.79</v>
      </c>
      <c r="M313" s="21">
        <v>67.95</v>
      </c>
      <c r="N313" s="21">
        <v>56.16</v>
      </c>
      <c r="P313" s="22">
        <v>0</v>
      </c>
      <c r="Q313" s="22">
        <v>0.21</v>
      </c>
    </row>
    <row r="314" spans="1:17" x14ac:dyDescent="0.3">
      <c r="A314" t="s">
        <v>8169</v>
      </c>
      <c r="B314" t="s">
        <v>18717</v>
      </c>
      <c r="C314" t="s">
        <v>37</v>
      </c>
      <c r="E314" t="s">
        <v>39</v>
      </c>
      <c r="F314">
        <v>0</v>
      </c>
      <c r="G314">
        <v>0</v>
      </c>
      <c r="H314">
        <v>0</v>
      </c>
      <c r="I314" s="20">
        <v>0.2</v>
      </c>
      <c r="J314" t="s">
        <v>24</v>
      </c>
      <c r="K314" s="20">
        <v>0.2</v>
      </c>
      <c r="L314" s="21">
        <v>16.66</v>
      </c>
      <c r="M314" s="21">
        <v>99.95</v>
      </c>
      <c r="N314" s="21">
        <v>83.29</v>
      </c>
      <c r="P314" s="22">
        <v>0</v>
      </c>
      <c r="Q314" s="22">
        <v>0.2</v>
      </c>
    </row>
    <row r="315" spans="1:17" x14ac:dyDescent="0.3">
      <c r="A315" t="s">
        <v>8169</v>
      </c>
      <c r="B315" t="s">
        <v>11697</v>
      </c>
      <c r="C315" t="s">
        <v>45</v>
      </c>
      <c r="E315" t="s">
        <v>39</v>
      </c>
      <c r="F315">
        <v>0</v>
      </c>
      <c r="G315">
        <v>0</v>
      </c>
      <c r="H315">
        <v>0</v>
      </c>
      <c r="I315" s="20">
        <v>0.21</v>
      </c>
      <c r="J315" t="s">
        <v>24</v>
      </c>
      <c r="K315" s="20">
        <v>0.21</v>
      </c>
      <c r="L315" s="21">
        <v>17.32</v>
      </c>
      <c r="M315" s="21">
        <v>99.8</v>
      </c>
      <c r="N315" s="21">
        <v>82.48</v>
      </c>
      <c r="P315" s="22">
        <v>0</v>
      </c>
      <c r="Q315" s="22">
        <v>0.21</v>
      </c>
    </row>
    <row r="316" spans="1:17" x14ac:dyDescent="0.3">
      <c r="A316" t="s">
        <v>8169</v>
      </c>
      <c r="B316" t="s">
        <v>8996</v>
      </c>
      <c r="C316" t="s">
        <v>45</v>
      </c>
      <c r="E316" t="s">
        <v>40</v>
      </c>
      <c r="F316">
        <v>0</v>
      </c>
      <c r="G316">
        <v>0</v>
      </c>
      <c r="H316">
        <v>0</v>
      </c>
      <c r="I316" s="20">
        <v>0.21</v>
      </c>
      <c r="J316" t="s">
        <v>24</v>
      </c>
      <c r="K316" s="20">
        <v>0.21</v>
      </c>
      <c r="L316" s="21">
        <v>10.4</v>
      </c>
      <c r="M316" s="21">
        <v>59.9</v>
      </c>
      <c r="N316" s="21">
        <v>49.5</v>
      </c>
      <c r="P316" s="22">
        <v>0</v>
      </c>
      <c r="Q316" s="22">
        <v>0.21</v>
      </c>
    </row>
    <row r="317" spans="1:17" x14ac:dyDescent="0.3">
      <c r="A317" t="s">
        <v>8169</v>
      </c>
      <c r="B317" t="s">
        <v>17492</v>
      </c>
      <c r="C317" t="s">
        <v>294</v>
      </c>
      <c r="E317" t="s">
        <v>40</v>
      </c>
      <c r="F317">
        <v>0</v>
      </c>
      <c r="G317">
        <v>0</v>
      </c>
      <c r="H317">
        <v>0</v>
      </c>
      <c r="I317" s="20">
        <v>0.17</v>
      </c>
      <c r="J317" t="s">
        <v>24</v>
      </c>
      <c r="K317" s="20">
        <v>0.17</v>
      </c>
      <c r="L317" s="21">
        <v>9.8699999999999992</v>
      </c>
      <c r="M317" s="21">
        <v>67.95</v>
      </c>
      <c r="N317" s="21">
        <v>58.08</v>
      </c>
      <c r="P317" s="22">
        <v>0</v>
      </c>
      <c r="Q317" s="22">
        <v>0.17</v>
      </c>
    </row>
    <row r="318" spans="1:17" x14ac:dyDescent="0.3">
      <c r="A318" t="s">
        <v>8169</v>
      </c>
      <c r="B318" t="s">
        <v>9499</v>
      </c>
      <c r="C318" t="s">
        <v>47</v>
      </c>
      <c r="E318" t="s">
        <v>40</v>
      </c>
      <c r="F318">
        <v>0</v>
      </c>
      <c r="G318">
        <v>0</v>
      </c>
      <c r="H318">
        <v>0</v>
      </c>
      <c r="I318" s="20">
        <v>0.22</v>
      </c>
      <c r="J318" t="s">
        <v>24</v>
      </c>
      <c r="K318" s="20">
        <v>0.22</v>
      </c>
      <c r="L318" s="21">
        <v>11.88</v>
      </c>
      <c r="M318" s="21">
        <v>65.900000000000006</v>
      </c>
      <c r="N318" s="21">
        <v>54.02</v>
      </c>
      <c r="P318" s="22">
        <v>0</v>
      </c>
      <c r="Q318" s="22">
        <v>0.22</v>
      </c>
    </row>
    <row r="319" spans="1:17" x14ac:dyDescent="0.3">
      <c r="A319" t="s">
        <v>8169</v>
      </c>
      <c r="B319" t="s">
        <v>22701</v>
      </c>
      <c r="C319" t="s">
        <v>47</v>
      </c>
      <c r="E319" t="s">
        <v>39</v>
      </c>
      <c r="F319">
        <v>0</v>
      </c>
      <c r="G319">
        <v>0</v>
      </c>
      <c r="H319">
        <v>0</v>
      </c>
      <c r="I319" s="20">
        <v>0.22</v>
      </c>
      <c r="J319" t="s">
        <v>24</v>
      </c>
      <c r="K319" s="20">
        <v>0.22</v>
      </c>
      <c r="L319" s="21">
        <v>3.23</v>
      </c>
      <c r="M319" s="21">
        <v>17.899999999999999</v>
      </c>
      <c r="N319" s="21">
        <v>14.67</v>
      </c>
      <c r="P319" s="22">
        <v>0</v>
      </c>
      <c r="Q319" s="22">
        <v>0.22</v>
      </c>
    </row>
    <row r="320" spans="1:17" x14ac:dyDescent="0.3">
      <c r="A320" t="s">
        <v>8169</v>
      </c>
      <c r="B320" t="s">
        <v>23108</v>
      </c>
      <c r="C320" t="s">
        <v>47</v>
      </c>
      <c r="E320" t="s">
        <v>39</v>
      </c>
      <c r="F320">
        <v>0</v>
      </c>
      <c r="G320">
        <v>0</v>
      </c>
      <c r="H320">
        <v>0</v>
      </c>
      <c r="I320" s="20">
        <v>0.22</v>
      </c>
      <c r="J320" t="s">
        <v>24</v>
      </c>
      <c r="K320" s="20">
        <v>0.22</v>
      </c>
      <c r="L320" s="21">
        <v>8.1</v>
      </c>
      <c r="M320" s="21">
        <v>44.9</v>
      </c>
      <c r="N320" s="21">
        <v>36.799999999999997</v>
      </c>
      <c r="P320" s="22">
        <v>0</v>
      </c>
      <c r="Q320" s="22">
        <v>0.22</v>
      </c>
    </row>
    <row r="321" spans="1:17" x14ac:dyDescent="0.3">
      <c r="A321" t="s">
        <v>8169</v>
      </c>
      <c r="B321" t="s">
        <v>15186</v>
      </c>
      <c r="C321" t="s">
        <v>46</v>
      </c>
      <c r="E321" t="s">
        <v>40</v>
      </c>
      <c r="F321">
        <v>0</v>
      </c>
      <c r="G321">
        <v>0</v>
      </c>
      <c r="H321">
        <v>0</v>
      </c>
      <c r="I321" s="20">
        <v>0.2</v>
      </c>
      <c r="J321" t="s">
        <v>24</v>
      </c>
      <c r="K321" s="20">
        <v>0.2</v>
      </c>
      <c r="L321" s="21">
        <v>14.16</v>
      </c>
      <c r="M321" s="21">
        <v>84.95</v>
      </c>
      <c r="N321" s="21">
        <v>70.790000000000006</v>
      </c>
      <c r="P321" s="22">
        <v>0</v>
      </c>
      <c r="Q321" s="22">
        <v>0.2</v>
      </c>
    </row>
    <row r="322" spans="1:17" x14ac:dyDescent="0.3">
      <c r="A322" t="s">
        <v>8169</v>
      </c>
      <c r="B322" t="s">
        <v>12060</v>
      </c>
      <c r="C322" t="s">
        <v>46</v>
      </c>
      <c r="E322" t="s">
        <v>40</v>
      </c>
      <c r="F322">
        <v>0</v>
      </c>
      <c r="G322">
        <v>0</v>
      </c>
      <c r="H322">
        <v>0</v>
      </c>
      <c r="I322" s="20">
        <v>0.2</v>
      </c>
      <c r="J322" t="s">
        <v>24</v>
      </c>
      <c r="K322" s="20">
        <v>0.2</v>
      </c>
      <c r="L322" s="21">
        <v>9.98</v>
      </c>
      <c r="M322" s="21">
        <v>59.9</v>
      </c>
      <c r="N322" s="21">
        <v>49.92</v>
      </c>
      <c r="P322" s="22">
        <v>0</v>
      </c>
      <c r="Q322" s="22">
        <v>0.2</v>
      </c>
    </row>
    <row r="323" spans="1:17" x14ac:dyDescent="0.3">
      <c r="A323" t="s">
        <v>8169</v>
      </c>
      <c r="B323" t="s">
        <v>15923</v>
      </c>
      <c r="C323" t="s">
        <v>46</v>
      </c>
      <c r="E323" t="s">
        <v>39</v>
      </c>
      <c r="F323">
        <v>0</v>
      </c>
      <c r="G323">
        <v>0</v>
      </c>
      <c r="H323">
        <v>0</v>
      </c>
      <c r="I323" s="20">
        <v>0.2</v>
      </c>
      <c r="J323" t="s">
        <v>24</v>
      </c>
      <c r="K323" s="20">
        <v>0.2</v>
      </c>
      <c r="L323" s="21">
        <v>9.14</v>
      </c>
      <c r="M323" s="21">
        <v>54.85</v>
      </c>
      <c r="N323" s="21">
        <v>45.71</v>
      </c>
      <c r="P323" s="22">
        <v>0</v>
      </c>
      <c r="Q323" s="22">
        <v>0.2</v>
      </c>
    </row>
    <row r="324" spans="1:17" x14ac:dyDescent="0.3">
      <c r="A324" t="s">
        <v>8169</v>
      </c>
      <c r="B324" t="s">
        <v>16845</v>
      </c>
      <c r="C324" t="s">
        <v>37</v>
      </c>
      <c r="E324" t="s">
        <v>40</v>
      </c>
      <c r="F324">
        <v>0</v>
      </c>
      <c r="G324">
        <v>0</v>
      </c>
      <c r="H324">
        <v>0</v>
      </c>
      <c r="I324" s="20">
        <v>0.2</v>
      </c>
      <c r="J324" t="s">
        <v>24</v>
      </c>
      <c r="K324" s="20">
        <v>0.2</v>
      </c>
      <c r="L324" s="21">
        <v>14.23</v>
      </c>
      <c r="M324" s="21">
        <v>85.37</v>
      </c>
      <c r="N324" s="21">
        <v>71.14</v>
      </c>
      <c r="P324" s="22">
        <v>0</v>
      </c>
      <c r="Q324" s="22">
        <v>0.2</v>
      </c>
    </row>
    <row r="325" spans="1:17" x14ac:dyDescent="0.3">
      <c r="A325" t="s">
        <v>8169</v>
      </c>
      <c r="B325" t="s">
        <v>15790</v>
      </c>
      <c r="C325" t="s">
        <v>47</v>
      </c>
      <c r="E325" t="s">
        <v>40</v>
      </c>
      <c r="F325">
        <v>0</v>
      </c>
      <c r="G325">
        <v>0</v>
      </c>
      <c r="H325">
        <v>0</v>
      </c>
      <c r="I325" s="20">
        <v>0.22</v>
      </c>
      <c r="J325" t="s">
        <v>24</v>
      </c>
      <c r="K325" s="20">
        <v>0.22</v>
      </c>
      <c r="L325" s="21">
        <v>11.43</v>
      </c>
      <c r="M325" s="21">
        <v>63.41</v>
      </c>
      <c r="N325" s="21">
        <v>51.98</v>
      </c>
      <c r="P325" s="22">
        <v>0</v>
      </c>
      <c r="Q325" s="22">
        <v>0.22</v>
      </c>
    </row>
    <row r="326" spans="1:17" x14ac:dyDescent="0.3">
      <c r="A326" t="s">
        <v>8169</v>
      </c>
      <c r="B326" t="s">
        <v>14936</v>
      </c>
      <c r="C326" t="s">
        <v>46</v>
      </c>
      <c r="E326" t="s">
        <v>39</v>
      </c>
      <c r="F326">
        <v>0</v>
      </c>
      <c r="G326">
        <v>0</v>
      </c>
      <c r="H326">
        <v>0</v>
      </c>
      <c r="I326" s="20">
        <v>0.2</v>
      </c>
      <c r="J326" t="s">
        <v>24</v>
      </c>
      <c r="K326" s="20">
        <v>0.2</v>
      </c>
      <c r="L326" s="21">
        <v>4.9800000000000004</v>
      </c>
      <c r="M326" s="21">
        <v>29.9</v>
      </c>
      <c r="N326" s="21">
        <v>24.92</v>
      </c>
      <c r="P326" s="22">
        <v>0</v>
      </c>
      <c r="Q326" s="22">
        <v>0.2</v>
      </c>
    </row>
    <row r="327" spans="1:17" x14ac:dyDescent="0.3">
      <c r="A327" t="s">
        <v>8169</v>
      </c>
      <c r="B327" t="s">
        <v>11259</v>
      </c>
      <c r="C327" t="s">
        <v>47</v>
      </c>
      <c r="E327" t="s">
        <v>40</v>
      </c>
      <c r="F327">
        <v>0</v>
      </c>
      <c r="G327">
        <v>0</v>
      </c>
      <c r="H327">
        <v>0</v>
      </c>
      <c r="I327" s="20">
        <v>0.22</v>
      </c>
      <c r="J327" t="s">
        <v>24</v>
      </c>
      <c r="K327" s="20">
        <v>0.22</v>
      </c>
      <c r="L327" s="21">
        <v>9.9</v>
      </c>
      <c r="M327" s="21">
        <v>54.9</v>
      </c>
      <c r="N327" s="21">
        <v>45</v>
      </c>
      <c r="P327" s="22">
        <v>0</v>
      </c>
      <c r="Q327" s="22">
        <v>0.22</v>
      </c>
    </row>
    <row r="328" spans="1:17" x14ac:dyDescent="0.3">
      <c r="A328" t="s">
        <v>8169</v>
      </c>
      <c r="B328" t="s">
        <v>17639</v>
      </c>
      <c r="C328" t="s">
        <v>42</v>
      </c>
      <c r="E328" t="s">
        <v>39</v>
      </c>
      <c r="F328">
        <v>0</v>
      </c>
      <c r="G328">
        <v>0</v>
      </c>
      <c r="H328">
        <v>0</v>
      </c>
      <c r="I328" s="20">
        <v>0.19</v>
      </c>
      <c r="J328" t="s">
        <v>24</v>
      </c>
      <c r="K328" s="20">
        <v>0.19</v>
      </c>
      <c r="L328" s="21">
        <v>10.85</v>
      </c>
      <c r="M328" s="21">
        <v>67.95</v>
      </c>
      <c r="N328" s="21">
        <v>57.1</v>
      </c>
      <c r="P328" s="22">
        <v>0</v>
      </c>
      <c r="Q328" s="22">
        <v>0.19</v>
      </c>
    </row>
    <row r="329" spans="1:17" x14ac:dyDescent="0.3">
      <c r="A329" t="s">
        <v>8169</v>
      </c>
      <c r="B329" t="s">
        <v>17645</v>
      </c>
      <c r="C329" t="s">
        <v>45</v>
      </c>
      <c r="E329" t="s">
        <v>40</v>
      </c>
      <c r="F329">
        <v>0</v>
      </c>
      <c r="G329">
        <v>0</v>
      </c>
      <c r="H329">
        <v>0</v>
      </c>
      <c r="I329" s="20">
        <v>0.21</v>
      </c>
      <c r="J329" t="s">
        <v>24</v>
      </c>
      <c r="K329" s="20">
        <v>0.21</v>
      </c>
      <c r="L329" s="21">
        <v>9.66</v>
      </c>
      <c r="M329" s="21">
        <v>55.67</v>
      </c>
      <c r="N329" s="21">
        <v>46.01</v>
      </c>
      <c r="P329" s="22">
        <v>0</v>
      </c>
      <c r="Q329" s="22">
        <v>0.21</v>
      </c>
    </row>
    <row r="330" spans="1:17" x14ac:dyDescent="0.3">
      <c r="A330" t="s">
        <v>8169</v>
      </c>
      <c r="B330" t="s">
        <v>22575</v>
      </c>
      <c r="C330" t="s">
        <v>37</v>
      </c>
      <c r="E330" t="s">
        <v>39</v>
      </c>
      <c r="F330">
        <v>0</v>
      </c>
      <c r="G330">
        <v>0</v>
      </c>
      <c r="H330">
        <v>0</v>
      </c>
      <c r="I330" s="20">
        <v>0.2</v>
      </c>
      <c r="J330" t="s">
        <v>24</v>
      </c>
      <c r="K330" s="20">
        <v>0.2</v>
      </c>
      <c r="L330" s="21">
        <v>34.49</v>
      </c>
      <c r="M330" s="21">
        <v>206.91</v>
      </c>
      <c r="N330" s="21">
        <v>172.42</v>
      </c>
      <c r="P330" s="22">
        <v>0</v>
      </c>
      <c r="Q330" s="22">
        <v>0.2</v>
      </c>
    </row>
    <row r="331" spans="1:17" x14ac:dyDescent="0.3">
      <c r="A331" t="s">
        <v>8169</v>
      </c>
      <c r="B331" t="s">
        <v>12367</v>
      </c>
      <c r="C331" t="s">
        <v>45</v>
      </c>
      <c r="E331" t="s">
        <v>40</v>
      </c>
      <c r="F331">
        <v>0</v>
      </c>
      <c r="G331">
        <v>0</v>
      </c>
      <c r="H331">
        <v>0</v>
      </c>
      <c r="I331" s="20">
        <v>0.21</v>
      </c>
      <c r="J331" t="s">
        <v>24</v>
      </c>
      <c r="K331" s="20">
        <v>0.21</v>
      </c>
      <c r="L331" s="21">
        <v>7.78</v>
      </c>
      <c r="M331" s="21">
        <v>44.85</v>
      </c>
      <c r="N331" s="21">
        <v>37.07</v>
      </c>
      <c r="P331" s="22">
        <v>0</v>
      </c>
      <c r="Q331" s="22">
        <v>0.21</v>
      </c>
    </row>
    <row r="332" spans="1:17" x14ac:dyDescent="0.3">
      <c r="A332" t="s">
        <v>8169</v>
      </c>
      <c r="B332" t="s">
        <v>23276</v>
      </c>
      <c r="C332" t="s">
        <v>42</v>
      </c>
      <c r="E332" t="s">
        <v>39</v>
      </c>
      <c r="F332">
        <v>0</v>
      </c>
      <c r="G332">
        <v>0</v>
      </c>
      <c r="H332">
        <v>0</v>
      </c>
      <c r="I332" s="20">
        <v>0.19</v>
      </c>
      <c r="J332" t="s">
        <v>24</v>
      </c>
      <c r="K332" s="20">
        <v>0.19</v>
      </c>
      <c r="L332" s="21">
        <v>2.86</v>
      </c>
      <c r="M332" s="21">
        <v>17.899999999999999</v>
      </c>
      <c r="N332" s="21">
        <v>15.04</v>
      </c>
      <c r="P332" s="22">
        <v>0</v>
      </c>
      <c r="Q332" s="22">
        <v>0.19</v>
      </c>
    </row>
    <row r="333" spans="1:17" x14ac:dyDescent="0.3">
      <c r="A333" t="s">
        <v>8169</v>
      </c>
      <c r="B333" t="s">
        <v>10078</v>
      </c>
      <c r="C333" t="s">
        <v>37</v>
      </c>
      <c r="E333" t="s">
        <v>40</v>
      </c>
      <c r="F333">
        <v>0</v>
      </c>
      <c r="G333">
        <v>0</v>
      </c>
      <c r="H333">
        <v>0</v>
      </c>
      <c r="I333" s="20">
        <v>0.2</v>
      </c>
      <c r="J333" t="s">
        <v>24</v>
      </c>
      <c r="K333" s="20">
        <v>0.2</v>
      </c>
      <c r="L333" s="21">
        <v>6.65</v>
      </c>
      <c r="M333" s="21">
        <v>39.9</v>
      </c>
      <c r="N333" s="21">
        <v>33.25</v>
      </c>
      <c r="P333" s="22">
        <v>0</v>
      </c>
      <c r="Q333" s="22">
        <v>0.2</v>
      </c>
    </row>
    <row r="334" spans="1:17" x14ac:dyDescent="0.3">
      <c r="A334" t="s">
        <v>8169</v>
      </c>
      <c r="B334" t="s">
        <v>14046</v>
      </c>
      <c r="C334" t="s">
        <v>47</v>
      </c>
      <c r="E334" t="s">
        <v>39</v>
      </c>
      <c r="F334">
        <v>0</v>
      </c>
      <c r="G334">
        <v>0</v>
      </c>
      <c r="H334">
        <v>0</v>
      </c>
      <c r="I334" s="20">
        <v>0.22</v>
      </c>
      <c r="J334" t="s">
        <v>24</v>
      </c>
      <c r="K334" s="20">
        <v>0.22</v>
      </c>
      <c r="L334" s="21">
        <v>5.75</v>
      </c>
      <c r="M334" s="21">
        <v>31.9</v>
      </c>
      <c r="N334" s="21">
        <v>26.15</v>
      </c>
      <c r="P334" s="22">
        <v>0</v>
      </c>
      <c r="Q334" s="22">
        <v>0.22</v>
      </c>
    </row>
    <row r="335" spans="1:17" x14ac:dyDescent="0.3">
      <c r="A335" t="s">
        <v>8169</v>
      </c>
      <c r="B335" t="s">
        <v>17892</v>
      </c>
      <c r="C335" t="s">
        <v>42</v>
      </c>
      <c r="E335" t="s">
        <v>39</v>
      </c>
      <c r="F335">
        <v>0</v>
      </c>
      <c r="G335">
        <v>0</v>
      </c>
      <c r="H335">
        <v>0</v>
      </c>
      <c r="I335" s="20">
        <v>0.19</v>
      </c>
      <c r="J335" t="s">
        <v>24</v>
      </c>
      <c r="K335" s="20">
        <v>0.19</v>
      </c>
      <c r="L335" s="21">
        <v>3.98</v>
      </c>
      <c r="M335" s="21">
        <v>24.9</v>
      </c>
      <c r="N335" s="21">
        <v>20.92</v>
      </c>
      <c r="P335" s="22">
        <v>0</v>
      </c>
      <c r="Q335" s="22">
        <v>0.19</v>
      </c>
    </row>
    <row r="336" spans="1:17" x14ac:dyDescent="0.3">
      <c r="A336" t="s">
        <v>8169</v>
      </c>
      <c r="B336" t="s">
        <v>17097</v>
      </c>
      <c r="C336" t="s">
        <v>47</v>
      </c>
      <c r="E336" t="s">
        <v>39</v>
      </c>
      <c r="F336">
        <v>0</v>
      </c>
      <c r="G336">
        <v>0</v>
      </c>
      <c r="H336">
        <v>0</v>
      </c>
      <c r="I336" s="20">
        <v>0.22</v>
      </c>
      <c r="J336" t="s">
        <v>24</v>
      </c>
      <c r="K336" s="20">
        <v>0.22</v>
      </c>
      <c r="L336" s="21">
        <v>54.09</v>
      </c>
      <c r="M336" s="21">
        <v>299.95</v>
      </c>
      <c r="N336" s="21">
        <v>245.86</v>
      </c>
      <c r="P336" s="22">
        <v>0</v>
      </c>
      <c r="Q336" s="22">
        <v>0.22</v>
      </c>
    </row>
    <row r="337" spans="1:17" x14ac:dyDescent="0.3">
      <c r="A337" t="s">
        <v>8169</v>
      </c>
      <c r="B337" t="s">
        <v>22353</v>
      </c>
      <c r="C337" t="s">
        <v>45</v>
      </c>
      <c r="E337" t="s">
        <v>39</v>
      </c>
      <c r="F337">
        <v>0</v>
      </c>
      <c r="G337">
        <v>0</v>
      </c>
      <c r="H337">
        <v>0</v>
      </c>
      <c r="I337" s="20">
        <v>0.21</v>
      </c>
      <c r="J337" t="s">
        <v>24</v>
      </c>
      <c r="K337" s="20">
        <v>0.21</v>
      </c>
      <c r="L337" s="21">
        <v>14.74</v>
      </c>
      <c r="M337" s="21">
        <v>84.95</v>
      </c>
      <c r="N337" s="21">
        <v>70.209999999999994</v>
      </c>
      <c r="P337" s="22">
        <v>0</v>
      </c>
      <c r="Q337" s="22">
        <v>0.21</v>
      </c>
    </row>
    <row r="338" spans="1:17" x14ac:dyDescent="0.3">
      <c r="A338" t="s">
        <v>8169</v>
      </c>
      <c r="B338" t="s">
        <v>23595</v>
      </c>
      <c r="C338" t="s">
        <v>46</v>
      </c>
      <c r="E338" t="s">
        <v>40</v>
      </c>
      <c r="F338">
        <v>0</v>
      </c>
      <c r="G338">
        <v>0</v>
      </c>
      <c r="H338">
        <v>0</v>
      </c>
      <c r="I338" s="20">
        <v>0.2</v>
      </c>
      <c r="J338" t="s">
        <v>24</v>
      </c>
      <c r="K338" s="20">
        <v>0.2</v>
      </c>
      <c r="L338" s="21">
        <v>5.82</v>
      </c>
      <c r="M338" s="21">
        <v>34.9</v>
      </c>
      <c r="N338" s="21">
        <v>29.08</v>
      </c>
      <c r="P338" s="22">
        <v>0</v>
      </c>
      <c r="Q338" s="22">
        <v>0.2</v>
      </c>
    </row>
    <row r="339" spans="1:17" x14ac:dyDescent="0.3">
      <c r="A339" t="s">
        <v>8169</v>
      </c>
      <c r="B339" t="s">
        <v>14788</v>
      </c>
      <c r="C339" t="s">
        <v>46</v>
      </c>
      <c r="E339" t="s">
        <v>40</v>
      </c>
      <c r="F339">
        <v>0</v>
      </c>
      <c r="G339">
        <v>0</v>
      </c>
      <c r="H339">
        <v>0</v>
      </c>
      <c r="I339" s="20">
        <v>0.2</v>
      </c>
      <c r="J339" t="s">
        <v>24</v>
      </c>
      <c r="K339" s="20">
        <v>0.2</v>
      </c>
      <c r="L339" s="21">
        <v>9.98</v>
      </c>
      <c r="M339" s="21">
        <v>59.9</v>
      </c>
      <c r="N339" s="21">
        <v>49.92</v>
      </c>
      <c r="P339" s="22">
        <v>0</v>
      </c>
      <c r="Q339" s="22">
        <v>0.2</v>
      </c>
    </row>
    <row r="340" spans="1:17" x14ac:dyDescent="0.3">
      <c r="A340" t="s">
        <v>8169</v>
      </c>
      <c r="B340" t="s">
        <v>14001</v>
      </c>
      <c r="C340" t="s">
        <v>46</v>
      </c>
      <c r="E340" t="s">
        <v>40</v>
      </c>
      <c r="F340">
        <v>0</v>
      </c>
      <c r="G340">
        <v>0</v>
      </c>
      <c r="H340">
        <v>0</v>
      </c>
      <c r="I340" s="20">
        <v>0.2</v>
      </c>
      <c r="J340" t="s">
        <v>24</v>
      </c>
      <c r="K340" s="20">
        <v>0.2</v>
      </c>
      <c r="L340" s="21">
        <v>5.32</v>
      </c>
      <c r="M340" s="21">
        <v>31.9</v>
      </c>
      <c r="N340" s="21">
        <v>26.58</v>
      </c>
      <c r="P340" s="22">
        <v>0</v>
      </c>
      <c r="Q340" s="22">
        <v>0.2</v>
      </c>
    </row>
    <row r="341" spans="1:17" x14ac:dyDescent="0.3">
      <c r="A341" t="s">
        <v>8169</v>
      </c>
      <c r="B341" t="s">
        <v>8435</v>
      </c>
      <c r="C341" t="s">
        <v>37</v>
      </c>
      <c r="E341" t="s">
        <v>40</v>
      </c>
      <c r="F341">
        <v>0</v>
      </c>
      <c r="G341">
        <v>0</v>
      </c>
      <c r="H341">
        <v>0</v>
      </c>
      <c r="I341" s="20">
        <v>0.2</v>
      </c>
      <c r="J341" t="s">
        <v>24</v>
      </c>
      <c r="K341" s="20">
        <v>0.2</v>
      </c>
      <c r="L341" s="21">
        <v>9.51</v>
      </c>
      <c r="M341" s="21">
        <v>57.06</v>
      </c>
      <c r="N341" s="21">
        <v>47.55</v>
      </c>
      <c r="P341" s="22">
        <v>0</v>
      </c>
      <c r="Q341" s="22">
        <v>0.2</v>
      </c>
    </row>
    <row r="342" spans="1:17" x14ac:dyDescent="0.3">
      <c r="A342" t="s">
        <v>8169</v>
      </c>
      <c r="B342" t="s">
        <v>11278</v>
      </c>
      <c r="C342" t="s">
        <v>45</v>
      </c>
      <c r="E342" t="s">
        <v>40</v>
      </c>
      <c r="F342">
        <v>0</v>
      </c>
      <c r="G342">
        <v>0</v>
      </c>
      <c r="H342">
        <v>0</v>
      </c>
      <c r="I342" s="20">
        <v>0.21</v>
      </c>
      <c r="J342" t="s">
        <v>24</v>
      </c>
      <c r="K342" s="20">
        <v>0.21</v>
      </c>
      <c r="L342" s="21">
        <v>7.78</v>
      </c>
      <c r="M342" s="21">
        <v>44.85</v>
      </c>
      <c r="N342" s="21">
        <v>37.07</v>
      </c>
      <c r="P342" s="22">
        <v>0</v>
      </c>
      <c r="Q342" s="22">
        <v>0.21</v>
      </c>
    </row>
    <row r="343" spans="1:17" x14ac:dyDescent="0.3">
      <c r="A343" t="s">
        <v>8169</v>
      </c>
      <c r="B343" t="s">
        <v>21137</v>
      </c>
      <c r="C343" t="s">
        <v>45</v>
      </c>
      <c r="E343" t="s">
        <v>40</v>
      </c>
      <c r="F343">
        <v>0</v>
      </c>
      <c r="G343">
        <v>0</v>
      </c>
      <c r="H343">
        <v>0</v>
      </c>
      <c r="I343" s="20">
        <v>0.21</v>
      </c>
      <c r="J343" t="s">
        <v>24</v>
      </c>
      <c r="K343" s="20">
        <v>0.21</v>
      </c>
      <c r="L343" s="21">
        <v>9.35</v>
      </c>
      <c r="M343" s="21">
        <v>53.9</v>
      </c>
      <c r="N343" s="21">
        <v>44.55</v>
      </c>
      <c r="P343" s="22">
        <v>0</v>
      </c>
      <c r="Q343" s="22">
        <v>0.21</v>
      </c>
    </row>
    <row r="344" spans="1:17" x14ac:dyDescent="0.3">
      <c r="A344" t="s">
        <v>8169</v>
      </c>
      <c r="B344" t="s">
        <v>15618</v>
      </c>
      <c r="C344" t="s">
        <v>45</v>
      </c>
      <c r="E344" t="s">
        <v>39</v>
      </c>
      <c r="F344">
        <v>0</v>
      </c>
      <c r="G344">
        <v>0</v>
      </c>
      <c r="H344">
        <v>0</v>
      </c>
      <c r="I344" s="20">
        <v>0.21</v>
      </c>
      <c r="J344" t="s">
        <v>24</v>
      </c>
      <c r="K344" s="20">
        <v>0.21</v>
      </c>
      <c r="L344" s="21">
        <v>11.79</v>
      </c>
      <c r="M344" s="21">
        <v>67.95</v>
      </c>
      <c r="N344" s="21">
        <v>56.16</v>
      </c>
      <c r="P344" s="22">
        <v>0</v>
      </c>
      <c r="Q344" s="22">
        <v>0.21</v>
      </c>
    </row>
    <row r="345" spans="1:17" x14ac:dyDescent="0.3">
      <c r="A345" t="s">
        <v>8169</v>
      </c>
      <c r="B345" t="s">
        <v>16519</v>
      </c>
      <c r="C345" t="s">
        <v>42</v>
      </c>
      <c r="E345" t="s">
        <v>40</v>
      </c>
      <c r="F345">
        <v>0</v>
      </c>
      <c r="G345">
        <v>0</v>
      </c>
      <c r="H345">
        <v>0</v>
      </c>
      <c r="I345" s="20">
        <v>0.19</v>
      </c>
      <c r="J345" t="s">
        <v>24</v>
      </c>
      <c r="K345" s="20">
        <v>0.19</v>
      </c>
      <c r="L345" s="21">
        <v>4.7699999999999996</v>
      </c>
      <c r="M345" s="21">
        <v>29.9</v>
      </c>
      <c r="N345" s="21">
        <v>25.13</v>
      </c>
      <c r="P345" s="22">
        <v>0</v>
      </c>
      <c r="Q345" s="22">
        <v>0.19</v>
      </c>
    </row>
    <row r="346" spans="1:17" x14ac:dyDescent="0.3">
      <c r="A346" t="s">
        <v>8169</v>
      </c>
      <c r="B346" t="s">
        <v>20875</v>
      </c>
      <c r="C346" t="s">
        <v>45</v>
      </c>
      <c r="E346" t="s">
        <v>40</v>
      </c>
      <c r="F346">
        <v>0</v>
      </c>
      <c r="G346">
        <v>0</v>
      </c>
      <c r="H346">
        <v>0</v>
      </c>
      <c r="I346" s="20">
        <v>0.21</v>
      </c>
      <c r="J346" t="s">
        <v>24</v>
      </c>
      <c r="K346" s="20">
        <v>0.21</v>
      </c>
      <c r="L346" s="21">
        <v>14.74</v>
      </c>
      <c r="M346" s="21">
        <v>84.95</v>
      </c>
      <c r="N346" s="21">
        <v>70.209999999999994</v>
      </c>
      <c r="P346" s="22">
        <v>0</v>
      </c>
      <c r="Q346" s="22">
        <v>0.21</v>
      </c>
    </row>
    <row r="347" spans="1:17" x14ac:dyDescent="0.3">
      <c r="A347" t="s">
        <v>8169</v>
      </c>
      <c r="B347" t="s">
        <v>14223</v>
      </c>
      <c r="C347" t="s">
        <v>42</v>
      </c>
      <c r="E347" t="s">
        <v>40</v>
      </c>
      <c r="F347">
        <v>0</v>
      </c>
      <c r="G347">
        <v>0</v>
      </c>
      <c r="H347">
        <v>0</v>
      </c>
      <c r="I347" s="20">
        <v>0.19</v>
      </c>
      <c r="J347" t="s">
        <v>24</v>
      </c>
      <c r="K347" s="20">
        <v>0.19</v>
      </c>
      <c r="L347" s="21">
        <v>18.350000000000001</v>
      </c>
      <c r="M347" s="21">
        <v>114.95</v>
      </c>
      <c r="N347" s="21">
        <v>96.6</v>
      </c>
      <c r="P347" s="22">
        <v>0</v>
      </c>
      <c r="Q347" s="22">
        <v>0.19</v>
      </c>
    </row>
    <row r="348" spans="1:17" x14ac:dyDescent="0.3">
      <c r="A348" t="s">
        <v>8169</v>
      </c>
      <c r="B348" t="s">
        <v>13199</v>
      </c>
      <c r="C348" t="s">
        <v>47</v>
      </c>
      <c r="E348" t="s">
        <v>40</v>
      </c>
      <c r="F348">
        <v>0</v>
      </c>
      <c r="G348">
        <v>0</v>
      </c>
      <c r="H348">
        <v>0</v>
      </c>
      <c r="I348" s="20">
        <v>0.22</v>
      </c>
      <c r="J348" t="s">
        <v>24</v>
      </c>
      <c r="K348" s="20">
        <v>0.22</v>
      </c>
      <c r="L348" s="21">
        <v>9.9</v>
      </c>
      <c r="M348" s="21">
        <v>54.9</v>
      </c>
      <c r="N348" s="21">
        <v>45</v>
      </c>
      <c r="P348" s="22">
        <v>0</v>
      </c>
      <c r="Q348" s="22">
        <v>0.22</v>
      </c>
    </row>
    <row r="349" spans="1:17" x14ac:dyDescent="0.3">
      <c r="A349" t="s">
        <v>8169</v>
      </c>
      <c r="B349" t="s">
        <v>15509</v>
      </c>
      <c r="C349" t="s">
        <v>47</v>
      </c>
      <c r="E349" t="s">
        <v>40</v>
      </c>
      <c r="F349">
        <v>0</v>
      </c>
      <c r="G349">
        <v>0</v>
      </c>
      <c r="H349">
        <v>0</v>
      </c>
      <c r="I349" s="20">
        <v>0.22</v>
      </c>
      <c r="J349" t="s">
        <v>24</v>
      </c>
      <c r="K349" s="20">
        <v>0.22</v>
      </c>
      <c r="L349" s="21">
        <v>9</v>
      </c>
      <c r="M349" s="21">
        <v>49.9</v>
      </c>
      <c r="N349" s="21">
        <v>40.9</v>
      </c>
      <c r="P349" s="22">
        <v>0</v>
      </c>
      <c r="Q349" s="22">
        <v>0.22</v>
      </c>
    </row>
    <row r="350" spans="1:17" x14ac:dyDescent="0.3">
      <c r="A350" t="s">
        <v>8169</v>
      </c>
      <c r="B350" t="s">
        <v>19215</v>
      </c>
      <c r="C350" t="s">
        <v>47</v>
      </c>
      <c r="E350" t="s">
        <v>39</v>
      </c>
      <c r="F350">
        <v>0</v>
      </c>
      <c r="G350">
        <v>0</v>
      </c>
      <c r="H350">
        <v>0</v>
      </c>
      <c r="I350" s="20">
        <v>0.22</v>
      </c>
      <c r="J350" t="s">
        <v>24</v>
      </c>
      <c r="K350" s="20">
        <v>0.22</v>
      </c>
      <c r="L350" s="21">
        <v>9</v>
      </c>
      <c r="M350" s="21">
        <v>49.9</v>
      </c>
      <c r="N350" s="21">
        <v>40.9</v>
      </c>
      <c r="P350" s="22">
        <v>0</v>
      </c>
      <c r="Q350" s="22">
        <v>0.22</v>
      </c>
    </row>
    <row r="351" spans="1:17" x14ac:dyDescent="0.3">
      <c r="A351" t="s">
        <v>8169</v>
      </c>
      <c r="B351" t="s">
        <v>11953</v>
      </c>
      <c r="C351" t="s">
        <v>46</v>
      </c>
      <c r="E351" t="s">
        <v>40</v>
      </c>
      <c r="F351">
        <v>0</v>
      </c>
      <c r="G351">
        <v>0</v>
      </c>
      <c r="H351">
        <v>0</v>
      </c>
      <c r="I351" s="20">
        <v>0.2</v>
      </c>
      <c r="J351" t="s">
        <v>24</v>
      </c>
      <c r="K351" s="20">
        <v>0.2</v>
      </c>
      <c r="L351" s="21">
        <v>8.32</v>
      </c>
      <c r="M351" s="21">
        <v>49.9</v>
      </c>
      <c r="N351" s="21">
        <v>41.58</v>
      </c>
      <c r="P351" s="22">
        <v>0</v>
      </c>
      <c r="Q351" s="22">
        <v>0.2</v>
      </c>
    </row>
    <row r="352" spans="1:17" x14ac:dyDescent="0.3">
      <c r="A352" t="s">
        <v>8169</v>
      </c>
      <c r="B352" t="s">
        <v>23225</v>
      </c>
      <c r="C352" t="s">
        <v>45</v>
      </c>
      <c r="E352" t="s">
        <v>40</v>
      </c>
      <c r="F352">
        <v>0</v>
      </c>
      <c r="G352">
        <v>0</v>
      </c>
      <c r="H352">
        <v>0</v>
      </c>
      <c r="I352" s="20">
        <v>0.21</v>
      </c>
      <c r="J352" t="s">
        <v>24</v>
      </c>
      <c r="K352" s="20">
        <v>0.21</v>
      </c>
      <c r="L352" s="21">
        <v>10.23</v>
      </c>
      <c r="M352" s="21">
        <v>58.95</v>
      </c>
      <c r="N352" s="21">
        <v>48.72</v>
      </c>
      <c r="P352" s="22">
        <v>0</v>
      </c>
      <c r="Q352" s="22">
        <v>0.21</v>
      </c>
    </row>
    <row r="353" spans="1:17" x14ac:dyDescent="0.3">
      <c r="A353" t="s">
        <v>8169</v>
      </c>
      <c r="B353" t="s">
        <v>10005</v>
      </c>
      <c r="C353" t="s">
        <v>46</v>
      </c>
      <c r="E353" t="s">
        <v>39</v>
      </c>
      <c r="F353">
        <v>0</v>
      </c>
      <c r="G353">
        <v>0</v>
      </c>
      <c r="H353">
        <v>0</v>
      </c>
      <c r="I353" s="20">
        <v>0.2</v>
      </c>
      <c r="J353" t="s">
        <v>24</v>
      </c>
      <c r="K353" s="20">
        <v>0.2</v>
      </c>
      <c r="L353" s="21">
        <v>5.49</v>
      </c>
      <c r="M353" s="21">
        <v>32.96</v>
      </c>
      <c r="N353" s="21">
        <v>27.47</v>
      </c>
      <c r="P353" s="22">
        <v>0</v>
      </c>
      <c r="Q353" s="22">
        <v>0.2</v>
      </c>
    </row>
    <row r="354" spans="1:17" x14ac:dyDescent="0.3">
      <c r="A354" t="s">
        <v>8169</v>
      </c>
      <c r="B354" t="s">
        <v>14857</v>
      </c>
      <c r="C354" t="s">
        <v>47</v>
      </c>
      <c r="E354" t="s">
        <v>39</v>
      </c>
      <c r="F354">
        <v>0</v>
      </c>
      <c r="G354">
        <v>0</v>
      </c>
      <c r="H354">
        <v>0</v>
      </c>
      <c r="I354" s="20">
        <v>0.22</v>
      </c>
      <c r="J354" t="s">
        <v>24</v>
      </c>
      <c r="K354" s="20">
        <v>0.22</v>
      </c>
      <c r="L354" s="21">
        <v>13.93</v>
      </c>
      <c r="M354" s="21">
        <v>77.27</v>
      </c>
      <c r="N354" s="21">
        <v>63.34</v>
      </c>
      <c r="P354" s="22">
        <v>0</v>
      </c>
      <c r="Q354" s="22">
        <v>0.22</v>
      </c>
    </row>
    <row r="355" spans="1:17" x14ac:dyDescent="0.3">
      <c r="A355" t="s">
        <v>8169</v>
      </c>
      <c r="B355" t="s">
        <v>17870</v>
      </c>
      <c r="C355" t="s">
        <v>42</v>
      </c>
      <c r="E355" t="s">
        <v>39</v>
      </c>
      <c r="F355">
        <v>0</v>
      </c>
      <c r="G355">
        <v>0</v>
      </c>
      <c r="H355">
        <v>0</v>
      </c>
      <c r="I355" s="20">
        <v>0.19</v>
      </c>
      <c r="J355" t="s">
        <v>24</v>
      </c>
      <c r="K355" s="20">
        <v>0.19</v>
      </c>
      <c r="L355" s="21">
        <v>7.97</v>
      </c>
      <c r="M355" s="21">
        <v>49.9</v>
      </c>
      <c r="N355" s="21">
        <v>41.93</v>
      </c>
      <c r="P355" s="22">
        <v>0</v>
      </c>
      <c r="Q355" s="22">
        <v>0.19</v>
      </c>
    </row>
    <row r="356" spans="1:17" x14ac:dyDescent="0.3">
      <c r="A356" t="s">
        <v>8169</v>
      </c>
      <c r="B356" t="s">
        <v>19692</v>
      </c>
      <c r="C356" t="s">
        <v>45</v>
      </c>
      <c r="E356" t="s">
        <v>40</v>
      </c>
      <c r="F356">
        <v>0</v>
      </c>
      <c r="G356">
        <v>0</v>
      </c>
      <c r="H356">
        <v>0</v>
      </c>
      <c r="I356" s="20">
        <v>0.21</v>
      </c>
      <c r="J356" t="s">
        <v>24</v>
      </c>
      <c r="K356" s="20">
        <v>0.21</v>
      </c>
      <c r="L356" s="21">
        <v>47.16</v>
      </c>
      <c r="M356" s="21">
        <v>271.75</v>
      </c>
      <c r="N356" s="21">
        <v>224.59</v>
      </c>
      <c r="P356" s="22">
        <v>0</v>
      </c>
      <c r="Q356" s="22">
        <v>0.21</v>
      </c>
    </row>
    <row r="357" spans="1:17" x14ac:dyDescent="0.3">
      <c r="A357" t="s">
        <v>8169</v>
      </c>
      <c r="B357" t="s">
        <v>12739</v>
      </c>
      <c r="C357" t="s">
        <v>45</v>
      </c>
      <c r="E357" t="s">
        <v>40</v>
      </c>
      <c r="F357">
        <v>0</v>
      </c>
      <c r="G357">
        <v>0</v>
      </c>
      <c r="H357">
        <v>0</v>
      </c>
      <c r="I357" s="20">
        <v>0.21</v>
      </c>
      <c r="J357" t="s">
        <v>24</v>
      </c>
      <c r="K357" s="20">
        <v>0.21</v>
      </c>
      <c r="L357" s="21">
        <v>11.79</v>
      </c>
      <c r="M357" s="21">
        <v>67.95</v>
      </c>
      <c r="N357" s="21">
        <v>56.16</v>
      </c>
      <c r="P357" s="22">
        <v>0</v>
      </c>
      <c r="Q357" s="22">
        <v>0.21</v>
      </c>
    </row>
    <row r="358" spans="1:17" x14ac:dyDescent="0.3">
      <c r="A358" t="s">
        <v>8169</v>
      </c>
      <c r="B358" t="s">
        <v>11227</v>
      </c>
      <c r="C358" t="s">
        <v>45</v>
      </c>
      <c r="E358" t="s">
        <v>40</v>
      </c>
      <c r="F358">
        <v>0</v>
      </c>
      <c r="G358">
        <v>0</v>
      </c>
      <c r="H358">
        <v>0</v>
      </c>
      <c r="I358" s="20">
        <v>0.21</v>
      </c>
      <c r="J358" t="s">
        <v>24</v>
      </c>
      <c r="K358" s="20">
        <v>0.21</v>
      </c>
      <c r="L358" s="21">
        <v>9</v>
      </c>
      <c r="M358" s="21">
        <v>51.85</v>
      </c>
      <c r="N358" s="21">
        <v>42.85</v>
      </c>
      <c r="P358" s="22">
        <v>0</v>
      </c>
      <c r="Q358" s="22">
        <v>0.21</v>
      </c>
    </row>
    <row r="359" spans="1:17" x14ac:dyDescent="0.3">
      <c r="A359" t="s">
        <v>8169</v>
      </c>
      <c r="B359" t="s">
        <v>19094</v>
      </c>
      <c r="C359" t="s">
        <v>45</v>
      </c>
      <c r="E359" t="s">
        <v>40</v>
      </c>
      <c r="F359">
        <v>0</v>
      </c>
      <c r="G359">
        <v>0</v>
      </c>
      <c r="H359">
        <v>0</v>
      </c>
      <c r="I359" s="20">
        <v>0.21</v>
      </c>
      <c r="J359" t="s">
        <v>24</v>
      </c>
      <c r="K359" s="20">
        <v>0.21</v>
      </c>
      <c r="L359" s="21">
        <v>11.44</v>
      </c>
      <c r="M359" s="21">
        <v>65.900000000000006</v>
      </c>
      <c r="N359" s="21">
        <v>54.46</v>
      </c>
      <c r="P359" s="22">
        <v>0</v>
      </c>
      <c r="Q359" s="22">
        <v>0.21</v>
      </c>
    </row>
    <row r="360" spans="1:17" x14ac:dyDescent="0.3">
      <c r="A360" t="s">
        <v>8169</v>
      </c>
      <c r="B360" t="s">
        <v>13498</v>
      </c>
      <c r="C360" t="s">
        <v>42</v>
      </c>
      <c r="E360" t="s">
        <v>39</v>
      </c>
      <c r="F360">
        <v>0</v>
      </c>
      <c r="G360">
        <v>0</v>
      </c>
      <c r="H360">
        <v>0</v>
      </c>
      <c r="I360" s="20">
        <v>0.19</v>
      </c>
      <c r="J360" t="s">
        <v>24</v>
      </c>
      <c r="K360" s="20">
        <v>0.19</v>
      </c>
      <c r="L360" s="21">
        <v>10.199999999999999</v>
      </c>
      <c r="M360" s="21">
        <v>63.9</v>
      </c>
      <c r="N360" s="21">
        <v>53.7</v>
      </c>
      <c r="P360" s="22">
        <v>0</v>
      </c>
      <c r="Q360" s="22">
        <v>0.19</v>
      </c>
    </row>
    <row r="361" spans="1:17" x14ac:dyDescent="0.3">
      <c r="A361" t="s">
        <v>8169</v>
      </c>
      <c r="B361" t="s">
        <v>23693</v>
      </c>
      <c r="C361" t="s">
        <v>46</v>
      </c>
      <c r="E361" t="s">
        <v>40</v>
      </c>
      <c r="F361">
        <v>0</v>
      </c>
      <c r="G361">
        <v>0</v>
      </c>
      <c r="H361">
        <v>0</v>
      </c>
      <c r="I361" s="20">
        <v>0.2</v>
      </c>
      <c r="J361" t="s">
        <v>24</v>
      </c>
      <c r="K361" s="20">
        <v>0.2</v>
      </c>
      <c r="L361" s="21">
        <v>25.81</v>
      </c>
      <c r="M361" s="21">
        <v>154.85</v>
      </c>
      <c r="N361" s="21">
        <v>129.04</v>
      </c>
      <c r="P361" s="22">
        <v>0</v>
      </c>
      <c r="Q361" s="22">
        <v>0.2</v>
      </c>
    </row>
    <row r="362" spans="1:17" x14ac:dyDescent="0.3">
      <c r="A362" t="s">
        <v>8169</v>
      </c>
      <c r="B362" t="s">
        <v>13635</v>
      </c>
      <c r="C362" t="s">
        <v>45</v>
      </c>
      <c r="E362" t="s">
        <v>40</v>
      </c>
      <c r="F362">
        <v>0</v>
      </c>
      <c r="G362">
        <v>0</v>
      </c>
      <c r="H362">
        <v>0</v>
      </c>
      <c r="I362" s="20">
        <v>0.21</v>
      </c>
      <c r="J362" t="s">
        <v>24</v>
      </c>
      <c r="K362" s="20">
        <v>0.21</v>
      </c>
      <c r="L362" s="21">
        <v>33.82</v>
      </c>
      <c r="M362" s="21">
        <v>194.85</v>
      </c>
      <c r="N362" s="21">
        <v>161.03</v>
      </c>
      <c r="P362" s="22">
        <v>0</v>
      </c>
      <c r="Q362" s="22">
        <v>0.21</v>
      </c>
    </row>
    <row r="363" spans="1:17" x14ac:dyDescent="0.3">
      <c r="A363" t="s">
        <v>8169</v>
      </c>
      <c r="B363" t="s">
        <v>12239</v>
      </c>
      <c r="C363" t="s">
        <v>45</v>
      </c>
      <c r="E363" t="s">
        <v>40</v>
      </c>
      <c r="F363">
        <v>0</v>
      </c>
      <c r="G363">
        <v>0</v>
      </c>
      <c r="H363">
        <v>0</v>
      </c>
      <c r="I363" s="20">
        <v>0.21</v>
      </c>
      <c r="J363" t="s">
        <v>24</v>
      </c>
      <c r="K363" s="20">
        <v>0.21</v>
      </c>
      <c r="L363" s="21">
        <v>8.31</v>
      </c>
      <c r="M363" s="21">
        <v>47.9</v>
      </c>
      <c r="N363" s="21">
        <v>39.590000000000003</v>
      </c>
      <c r="P363" s="22">
        <v>0</v>
      </c>
      <c r="Q363" s="22">
        <v>0.21</v>
      </c>
    </row>
    <row r="364" spans="1:17" x14ac:dyDescent="0.3">
      <c r="A364" t="s">
        <v>8169</v>
      </c>
      <c r="B364" t="s">
        <v>13260</v>
      </c>
      <c r="C364" t="s">
        <v>42</v>
      </c>
      <c r="E364" t="s">
        <v>40</v>
      </c>
      <c r="F364">
        <v>0</v>
      </c>
      <c r="G364">
        <v>0</v>
      </c>
      <c r="H364">
        <v>0</v>
      </c>
      <c r="I364" s="20">
        <v>0.19</v>
      </c>
      <c r="J364" t="s">
        <v>24</v>
      </c>
      <c r="K364" s="20">
        <v>0.19</v>
      </c>
      <c r="L364" s="21">
        <v>7.17</v>
      </c>
      <c r="M364" s="21">
        <v>44.9</v>
      </c>
      <c r="N364" s="21">
        <v>37.729999999999997</v>
      </c>
      <c r="P364" s="22">
        <v>0</v>
      </c>
      <c r="Q364" s="22">
        <v>0.19</v>
      </c>
    </row>
    <row r="365" spans="1:17" x14ac:dyDescent="0.3">
      <c r="A365" t="s">
        <v>8169</v>
      </c>
      <c r="B365" t="s">
        <v>8829</v>
      </c>
      <c r="C365" t="s">
        <v>47</v>
      </c>
      <c r="E365" t="s">
        <v>39</v>
      </c>
      <c r="F365">
        <v>0</v>
      </c>
      <c r="G365">
        <v>0</v>
      </c>
      <c r="H365">
        <v>0</v>
      </c>
      <c r="I365" s="20">
        <v>0.22</v>
      </c>
      <c r="J365" t="s">
        <v>24</v>
      </c>
      <c r="K365" s="20">
        <v>0.22</v>
      </c>
      <c r="L365" s="21">
        <v>6.83</v>
      </c>
      <c r="M365" s="21">
        <v>37.9</v>
      </c>
      <c r="N365" s="21">
        <v>31.07</v>
      </c>
      <c r="P365" s="22">
        <v>0</v>
      </c>
      <c r="Q365" s="22">
        <v>0.22</v>
      </c>
    </row>
    <row r="366" spans="1:17" x14ac:dyDescent="0.3">
      <c r="A366" t="s">
        <v>8169</v>
      </c>
      <c r="B366" t="s">
        <v>21989</v>
      </c>
      <c r="C366" t="s">
        <v>42</v>
      </c>
      <c r="E366" t="s">
        <v>39</v>
      </c>
      <c r="F366">
        <v>0</v>
      </c>
      <c r="G366">
        <v>0</v>
      </c>
      <c r="H366">
        <v>0</v>
      </c>
      <c r="I366" s="20">
        <v>0.19</v>
      </c>
      <c r="J366" t="s">
        <v>24</v>
      </c>
      <c r="K366" s="20">
        <v>0.19</v>
      </c>
      <c r="L366" s="21">
        <v>3.98</v>
      </c>
      <c r="M366" s="21">
        <v>24.9</v>
      </c>
      <c r="N366" s="21">
        <v>20.92</v>
      </c>
      <c r="P366" s="22">
        <v>0</v>
      </c>
      <c r="Q366" s="22">
        <v>0.19</v>
      </c>
    </row>
    <row r="367" spans="1:17" x14ac:dyDescent="0.3">
      <c r="A367" t="s">
        <v>8169</v>
      </c>
      <c r="B367" t="s">
        <v>9815</v>
      </c>
      <c r="C367" t="s">
        <v>45</v>
      </c>
      <c r="E367" t="s">
        <v>40</v>
      </c>
      <c r="F367">
        <v>0</v>
      </c>
      <c r="G367">
        <v>0</v>
      </c>
      <c r="H367">
        <v>0</v>
      </c>
      <c r="I367" s="20">
        <v>0.21</v>
      </c>
      <c r="J367" t="s">
        <v>24</v>
      </c>
      <c r="K367" s="20">
        <v>0.21</v>
      </c>
      <c r="L367" s="21">
        <v>8.9499999999999993</v>
      </c>
      <c r="M367" s="21">
        <v>51.57</v>
      </c>
      <c r="N367" s="21">
        <v>42.62</v>
      </c>
      <c r="P367" s="22">
        <v>0</v>
      </c>
      <c r="Q367" s="22">
        <v>0.21</v>
      </c>
    </row>
    <row r="368" spans="1:17" x14ac:dyDescent="0.3">
      <c r="A368" t="s">
        <v>8169</v>
      </c>
      <c r="B368" t="s">
        <v>8475</v>
      </c>
      <c r="C368" t="s">
        <v>45</v>
      </c>
      <c r="E368" t="s">
        <v>40</v>
      </c>
      <c r="F368">
        <v>0</v>
      </c>
      <c r="G368">
        <v>0</v>
      </c>
      <c r="H368">
        <v>0</v>
      </c>
      <c r="I368" s="20">
        <v>0.21</v>
      </c>
      <c r="J368" t="s">
        <v>24</v>
      </c>
      <c r="K368" s="20">
        <v>0.21</v>
      </c>
      <c r="L368" s="21">
        <v>13.42</v>
      </c>
      <c r="M368" s="21">
        <v>77.31</v>
      </c>
      <c r="N368" s="21">
        <v>63.89</v>
      </c>
      <c r="P368" s="22">
        <v>0</v>
      </c>
      <c r="Q368" s="22">
        <v>0.21</v>
      </c>
    </row>
    <row r="369" spans="1:17" x14ac:dyDescent="0.3">
      <c r="A369" t="s">
        <v>8169</v>
      </c>
      <c r="B369" t="s">
        <v>12123</v>
      </c>
      <c r="C369" t="s">
        <v>42</v>
      </c>
      <c r="E369" t="s">
        <v>40</v>
      </c>
      <c r="F369">
        <v>0</v>
      </c>
      <c r="G369">
        <v>0</v>
      </c>
      <c r="H369">
        <v>0</v>
      </c>
      <c r="I369" s="20">
        <v>0.19</v>
      </c>
      <c r="J369" t="s">
        <v>24</v>
      </c>
      <c r="K369" s="20">
        <v>0</v>
      </c>
      <c r="L369" s="21">
        <v>0</v>
      </c>
      <c r="M369" s="21">
        <v>0</v>
      </c>
      <c r="N369" s="21">
        <v>0</v>
      </c>
      <c r="O369" t="s">
        <v>66</v>
      </c>
      <c r="P369" s="22">
        <v>0</v>
      </c>
      <c r="Q369" s="22">
        <v>0</v>
      </c>
    </row>
    <row r="370" spans="1:17" x14ac:dyDescent="0.3">
      <c r="A370" t="s">
        <v>8169</v>
      </c>
      <c r="B370" t="s">
        <v>15135</v>
      </c>
      <c r="C370" t="s">
        <v>45</v>
      </c>
      <c r="E370" t="s">
        <v>40</v>
      </c>
      <c r="F370">
        <v>0</v>
      </c>
      <c r="G370">
        <v>0</v>
      </c>
      <c r="H370">
        <v>0</v>
      </c>
      <c r="I370" s="20">
        <v>0.21</v>
      </c>
      <c r="J370" t="s">
        <v>24</v>
      </c>
      <c r="K370" s="20">
        <v>0</v>
      </c>
      <c r="L370" s="21">
        <v>0</v>
      </c>
      <c r="M370" s="21">
        <v>0</v>
      </c>
      <c r="N370" s="21">
        <v>0</v>
      </c>
      <c r="O370" t="s">
        <v>71</v>
      </c>
      <c r="P370" s="22">
        <v>0</v>
      </c>
      <c r="Q370" s="22">
        <v>0</v>
      </c>
    </row>
    <row r="371" spans="1:17" x14ac:dyDescent="0.3">
      <c r="A371" t="s">
        <v>8169</v>
      </c>
      <c r="B371" t="s">
        <v>16090</v>
      </c>
      <c r="C371" t="s">
        <v>42</v>
      </c>
      <c r="E371" t="s">
        <v>40</v>
      </c>
      <c r="F371">
        <v>0</v>
      </c>
      <c r="G371">
        <v>0</v>
      </c>
      <c r="H371">
        <v>0</v>
      </c>
      <c r="I371" s="20">
        <v>0.19</v>
      </c>
      <c r="J371" t="s">
        <v>24</v>
      </c>
      <c r="K371" s="20">
        <v>0</v>
      </c>
      <c r="L371" s="21">
        <v>0</v>
      </c>
      <c r="M371" s="21">
        <v>0</v>
      </c>
      <c r="N371" s="21">
        <v>0</v>
      </c>
      <c r="O371" t="s">
        <v>72</v>
      </c>
      <c r="P371" s="22">
        <v>0</v>
      </c>
      <c r="Q371" s="22">
        <v>0</v>
      </c>
    </row>
    <row r="372" spans="1:17" x14ac:dyDescent="0.3">
      <c r="A372" t="s">
        <v>8169</v>
      </c>
      <c r="B372" t="s">
        <v>20179</v>
      </c>
      <c r="C372" t="s">
        <v>45</v>
      </c>
      <c r="E372" t="s">
        <v>39</v>
      </c>
      <c r="F372">
        <v>0</v>
      </c>
      <c r="G372">
        <v>0</v>
      </c>
      <c r="H372">
        <v>0</v>
      </c>
      <c r="I372" s="20">
        <v>0.21</v>
      </c>
      <c r="J372" t="s">
        <v>24</v>
      </c>
      <c r="K372" s="20">
        <v>0</v>
      </c>
      <c r="L372" s="21">
        <v>0</v>
      </c>
      <c r="M372" s="21">
        <v>0</v>
      </c>
      <c r="N372" s="21">
        <v>0</v>
      </c>
      <c r="O372" t="s">
        <v>70</v>
      </c>
      <c r="P372" s="22">
        <v>0</v>
      </c>
      <c r="Q372" s="22">
        <v>0</v>
      </c>
    </row>
    <row r="373" spans="1:17" x14ac:dyDescent="0.3">
      <c r="A373" t="s">
        <v>8169</v>
      </c>
      <c r="B373" t="s">
        <v>8425</v>
      </c>
      <c r="C373" t="s">
        <v>42</v>
      </c>
      <c r="E373" t="s">
        <v>39</v>
      </c>
      <c r="F373">
        <v>0</v>
      </c>
      <c r="G373">
        <v>0</v>
      </c>
      <c r="H373">
        <v>0</v>
      </c>
      <c r="I373" s="20">
        <v>0.19</v>
      </c>
      <c r="J373" t="s">
        <v>24</v>
      </c>
      <c r="K373" s="20">
        <v>0</v>
      </c>
      <c r="L373" s="21">
        <v>0</v>
      </c>
      <c r="M373" s="21">
        <v>0</v>
      </c>
      <c r="N373" s="21">
        <v>0</v>
      </c>
      <c r="O373" t="s">
        <v>73</v>
      </c>
      <c r="P373" s="22">
        <v>0</v>
      </c>
      <c r="Q373" s="22">
        <v>0</v>
      </c>
    </row>
    <row r="374" spans="1:17" x14ac:dyDescent="0.3">
      <c r="A374" t="s">
        <v>8169</v>
      </c>
      <c r="B374" t="s">
        <v>15517</v>
      </c>
      <c r="C374" t="s">
        <v>42</v>
      </c>
      <c r="E374" t="s">
        <v>39</v>
      </c>
      <c r="F374">
        <v>0</v>
      </c>
      <c r="G374">
        <v>0</v>
      </c>
      <c r="H374">
        <v>0</v>
      </c>
      <c r="I374" s="20">
        <v>0.19</v>
      </c>
      <c r="J374" t="s">
        <v>24</v>
      </c>
      <c r="K374" s="20">
        <v>0</v>
      </c>
      <c r="L374" s="21">
        <v>0</v>
      </c>
      <c r="M374" s="21">
        <v>0</v>
      </c>
      <c r="N374" s="21">
        <v>0</v>
      </c>
      <c r="O374" t="s">
        <v>73</v>
      </c>
      <c r="P374" s="22">
        <v>0</v>
      </c>
      <c r="Q374" s="22">
        <v>0</v>
      </c>
    </row>
    <row r="375" spans="1:17" x14ac:dyDescent="0.3">
      <c r="A375" t="s">
        <v>8169</v>
      </c>
      <c r="B375" t="s">
        <v>9120</v>
      </c>
      <c r="C375" t="s">
        <v>42</v>
      </c>
      <c r="E375" t="s">
        <v>39</v>
      </c>
      <c r="F375">
        <v>1</v>
      </c>
      <c r="G375">
        <v>0</v>
      </c>
      <c r="H375">
        <v>0</v>
      </c>
      <c r="I375" s="20">
        <v>0.19</v>
      </c>
      <c r="J375" t="s">
        <v>24</v>
      </c>
      <c r="K375" s="20">
        <v>0</v>
      </c>
      <c r="L375" s="21">
        <v>0</v>
      </c>
      <c r="M375" s="21">
        <v>0</v>
      </c>
      <c r="N375" s="21">
        <v>0</v>
      </c>
      <c r="O375" t="s">
        <v>64</v>
      </c>
      <c r="P375" s="22">
        <v>0</v>
      </c>
      <c r="Q375" s="22">
        <v>0</v>
      </c>
    </row>
    <row r="376" spans="1:17" x14ac:dyDescent="0.3">
      <c r="A376" t="s">
        <v>8169</v>
      </c>
      <c r="B376" t="s">
        <v>14311</v>
      </c>
      <c r="C376" t="s">
        <v>45</v>
      </c>
      <c r="E376" t="s">
        <v>40</v>
      </c>
      <c r="F376">
        <v>1</v>
      </c>
      <c r="G376">
        <v>0</v>
      </c>
      <c r="H376">
        <v>0</v>
      </c>
      <c r="I376" s="20">
        <v>0.21</v>
      </c>
      <c r="J376" t="s">
        <v>24</v>
      </c>
      <c r="K376" s="20">
        <v>0</v>
      </c>
      <c r="L376" s="21">
        <v>0</v>
      </c>
      <c r="M376" s="21">
        <v>0</v>
      </c>
      <c r="N376" s="21">
        <v>0</v>
      </c>
      <c r="O376" t="s">
        <v>64</v>
      </c>
      <c r="P376" s="22">
        <v>0</v>
      </c>
      <c r="Q376" s="22">
        <v>0</v>
      </c>
    </row>
    <row r="377" spans="1:17" x14ac:dyDescent="0.3">
      <c r="A377" t="s">
        <v>8169</v>
      </c>
      <c r="B377" t="s">
        <v>15675</v>
      </c>
      <c r="C377" t="s">
        <v>45</v>
      </c>
      <c r="E377" t="s">
        <v>39</v>
      </c>
      <c r="F377">
        <v>0</v>
      </c>
      <c r="G377">
        <v>0</v>
      </c>
      <c r="H377">
        <v>0</v>
      </c>
      <c r="I377" s="20">
        <v>0.21</v>
      </c>
      <c r="J377" t="s">
        <v>24</v>
      </c>
      <c r="K377" s="20">
        <v>0.21</v>
      </c>
      <c r="L377" s="21">
        <v>13.26</v>
      </c>
      <c r="M377" s="21">
        <v>76.400000000000006</v>
      </c>
      <c r="N377" s="21">
        <v>63.14</v>
      </c>
      <c r="P377" s="22">
        <v>0</v>
      </c>
      <c r="Q377" s="22">
        <v>0.21</v>
      </c>
    </row>
    <row r="378" spans="1:17" x14ac:dyDescent="0.3">
      <c r="A378" t="s">
        <v>8169</v>
      </c>
      <c r="B378" t="s">
        <v>23641</v>
      </c>
      <c r="C378" t="s">
        <v>37</v>
      </c>
      <c r="E378" t="s">
        <v>40</v>
      </c>
      <c r="F378">
        <v>0</v>
      </c>
      <c r="G378">
        <v>0</v>
      </c>
      <c r="H378">
        <v>0</v>
      </c>
      <c r="I378" s="20">
        <v>0.2</v>
      </c>
      <c r="J378" t="s">
        <v>24</v>
      </c>
      <c r="K378" s="20">
        <v>0.2</v>
      </c>
      <c r="L378" s="21">
        <v>13.41</v>
      </c>
      <c r="M378" s="21">
        <v>80.45</v>
      </c>
      <c r="N378" s="21">
        <v>67.040000000000006</v>
      </c>
      <c r="P378" s="22">
        <v>0</v>
      </c>
      <c r="Q378" s="22">
        <v>0.2</v>
      </c>
    </row>
    <row r="379" spans="1:17" x14ac:dyDescent="0.3">
      <c r="A379" t="s">
        <v>8169</v>
      </c>
      <c r="B379" t="s">
        <v>8843</v>
      </c>
      <c r="C379" t="s">
        <v>42</v>
      </c>
      <c r="E379" t="s">
        <v>39</v>
      </c>
      <c r="F379">
        <v>0</v>
      </c>
      <c r="G379">
        <v>0</v>
      </c>
      <c r="H379">
        <v>0</v>
      </c>
      <c r="I379" s="20">
        <v>0.19</v>
      </c>
      <c r="J379" t="s">
        <v>24</v>
      </c>
      <c r="K379" s="20">
        <v>0</v>
      </c>
      <c r="L379" s="21">
        <v>0</v>
      </c>
      <c r="M379" s="21">
        <v>0</v>
      </c>
      <c r="N379" s="21">
        <v>0</v>
      </c>
      <c r="O379" t="s">
        <v>63</v>
      </c>
      <c r="P379" s="22">
        <v>0</v>
      </c>
      <c r="Q379" s="22">
        <v>0</v>
      </c>
    </row>
    <row r="380" spans="1:17" x14ac:dyDescent="0.3">
      <c r="A380" t="s">
        <v>8169</v>
      </c>
      <c r="B380" t="s">
        <v>17923</v>
      </c>
      <c r="C380" t="s">
        <v>45</v>
      </c>
      <c r="E380" t="s">
        <v>40</v>
      </c>
      <c r="F380">
        <v>0</v>
      </c>
      <c r="G380">
        <v>0</v>
      </c>
      <c r="H380">
        <v>0</v>
      </c>
      <c r="I380" s="20">
        <v>0.21</v>
      </c>
      <c r="J380" t="s">
        <v>24</v>
      </c>
      <c r="K380" s="20">
        <v>0.21</v>
      </c>
      <c r="L380" s="21">
        <v>31.16</v>
      </c>
      <c r="M380" s="21">
        <v>179.55</v>
      </c>
      <c r="N380" s="21">
        <v>148.38999999999999</v>
      </c>
      <c r="P380" s="22">
        <v>0</v>
      </c>
      <c r="Q380" s="22">
        <v>0.21</v>
      </c>
    </row>
    <row r="381" spans="1:17" x14ac:dyDescent="0.3">
      <c r="A381" t="s">
        <v>8169</v>
      </c>
      <c r="B381" t="s">
        <v>22410</v>
      </c>
      <c r="C381" t="s">
        <v>45</v>
      </c>
      <c r="E381" t="s">
        <v>38</v>
      </c>
      <c r="F381">
        <v>0</v>
      </c>
      <c r="G381">
        <v>1</v>
      </c>
      <c r="H381">
        <v>0</v>
      </c>
      <c r="I381" s="20">
        <v>0.21</v>
      </c>
      <c r="J381" t="s">
        <v>24</v>
      </c>
      <c r="K381" s="20">
        <v>0</v>
      </c>
      <c r="L381" s="21">
        <v>3.32</v>
      </c>
      <c r="M381" s="21">
        <v>19.149999999999999</v>
      </c>
      <c r="N381" s="21">
        <v>15.83</v>
      </c>
      <c r="O381" t="s">
        <v>65</v>
      </c>
      <c r="P381" s="22">
        <v>0</v>
      </c>
      <c r="Q381" s="22">
        <v>0.21</v>
      </c>
    </row>
    <row r="382" spans="1:17" x14ac:dyDescent="0.3">
      <c r="A382" t="s">
        <v>8169</v>
      </c>
      <c r="B382" t="s">
        <v>17190</v>
      </c>
      <c r="C382" t="s">
        <v>45</v>
      </c>
      <c r="E382" t="s">
        <v>40</v>
      </c>
      <c r="F382">
        <v>0</v>
      </c>
      <c r="G382">
        <v>0</v>
      </c>
      <c r="H382">
        <v>0</v>
      </c>
      <c r="I382" s="20">
        <v>0.21</v>
      </c>
      <c r="J382" t="s">
        <v>24</v>
      </c>
      <c r="K382" s="20">
        <v>0.21</v>
      </c>
      <c r="L382" s="21">
        <v>11.44</v>
      </c>
      <c r="M382" s="21">
        <v>65.900000000000006</v>
      </c>
      <c r="N382" s="21">
        <v>54.46</v>
      </c>
      <c r="P382" s="22">
        <v>0</v>
      </c>
      <c r="Q382" s="22">
        <v>0.21</v>
      </c>
    </row>
    <row r="383" spans="1:17" x14ac:dyDescent="0.3">
      <c r="A383" t="s">
        <v>8169</v>
      </c>
      <c r="B383" t="s">
        <v>9713</v>
      </c>
      <c r="C383" t="s">
        <v>45</v>
      </c>
      <c r="E383" t="s">
        <v>40</v>
      </c>
      <c r="F383">
        <v>0</v>
      </c>
      <c r="G383">
        <v>0</v>
      </c>
      <c r="H383">
        <v>0</v>
      </c>
      <c r="I383" s="20">
        <v>0.21</v>
      </c>
      <c r="J383" t="s">
        <v>24</v>
      </c>
      <c r="K383" s="20">
        <v>0.21</v>
      </c>
      <c r="L383" s="21">
        <v>14.74</v>
      </c>
      <c r="M383" s="21">
        <v>84.95</v>
      </c>
      <c r="N383" s="21">
        <v>70.209999999999994</v>
      </c>
      <c r="P383" s="22">
        <v>0</v>
      </c>
      <c r="Q383" s="22">
        <v>0.21</v>
      </c>
    </row>
    <row r="384" spans="1:17" x14ac:dyDescent="0.3">
      <c r="A384" t="s">
        <v>8169</v>
      </c>
      <c r="B384" t="s">
        <v>19578</v>
      </c>
      <c r="C384" t="s">
        <v>47</v>
      </c>
      <c r="E384" t="s">
        <v>40</v>
      </c>
      <c r="F384">
        <v>0</v>
      </c>
      <c r="G384">
        <v>0</v>
      </c>
      <c r="H384">
        <v>0</v>
      </c>
      <c r="I384" s="20">
        <v>0.22</v>
      </c>
      <c r="J384" t="s">
        <v>24</v>
      </c>
      <c r="K384" s="20">
        <v>0.22</v>
      </c>
      <c r="L384" s="21">
        <v>33.08</v>
      </c>
      <c r="M384" s="21">
        <v>183.47</v>
      </c>
      <c r="N384" s="21">
        <v>150.38999999999999</v>
      </c>
      <c r="P384" s="22">
        <v>0</v>
      </c>
      <c r="Q384" s="22">
        <v>0.22</v>
      </c>
    </row>
    <row r="385" spans="1:17" x14ac:dyDescent="0.3">
      <c r="A385" t="s">
        <v>8169</v>
      </c>
      <c r="B385" t="s">
        <v>8775</v>
      </c>
      <c r="C385" t="s">
        <v>47</v>
      </c>
      <c r="E385" t="s">
        <v>39</v>
      </c>
      <c r="F385">
        <v>0</v>
      </c>
      <c r="G385">
        <v>0</v>
      </c>
      <c r="H385">
        <v>0</v>
      </c>
      <c r="I385" s="20">
        <v>0.22</v>
      </c>
      <c r="J385" t="s">
        <v>24</v>
      </c>
      <c r="K385" s="20">
        <v>0.22</v>
      </c>
      <c r="L385" s="21">
        <v>18.02</v>
      </c>
      <c r="M385" s="21">
        <v>99.95</v>
      </c>
      <c r="N385" s="21">
        <v>81.93</v>
      </c>
      <c r="P385" s="22">
        <v>0</v>
      </c>
      <c r="Q385" s="22">
        <v>0.22</v>
      </c>
    </row>
    <row r="386" spans="1:17" x14ac:dyDescent="0.3">
      <c r="A386" t="s">
        <v>8169</v>
      </c>
      <c r="B386" t="s">
        <v>19369</v>
      </c>
      <c r="C386" t="s">
        <v>45</v>
      </c>
      <c r="E386" t="s">
        <v>40</v>
      </c>
      <c r="F386">
        <v>0</v>
      </c>
      <c r="G386">
        <v>0</v>
      </c>
      <c r="H386">
        <v>0</v>
      </c>
      <c r="I386" s="20">
        <v>0.21</v>
      </c>
      <c r="J386" t="s">
        <v>24</v>
      </c>
      <c r="K386" s="20">
        <v>0.21</v>
      </c>
      <c r="L386" s="21">
        <v>6.92</v>
      </c>
      <c r="M386" s="21">
        <v>39.9</v>
      </c>
      <c r="N386" s="21">
        <v>32.979999999999997</v>
      </c>
      <c r="P386" s="22">
        <v>0</v>
      </c>
      <c r="Q386" s="22">
        <v>0.21</v>
      </c>
    </row>
    <row r="387" spans="1:17" x14ac:dyDescent="0.3">
      <c r="A387" t="s">
        <v>8169</v>
      </c>
      <c r="B387" t="s">
        <v>18275</v>
      </c>
      <c r="C387" t="s">
        <v>46</v>
      </c>
      <c r="E387" t="s">
        <v>40</v>
      </c>
      <c r="F387">
        <v>0</v>
      </c>
      <c r="G387">
        <v>0</v>
      </c>
      <c r="H387">
        <v>0</v>
      </c>
      <c r="I387" s="20">
        <v>0.2</v>
      </c>
      <c r="J387" t="s">
        <v>24</v>
      </c>
      <c r="K387" s="20">
        <v>0.2</v>
      </c>
      <c r="L387" s="21">
        <v>5.32</v>
      </c>
      <c r="M387" s="21">
        <v>31.9</v>
      </c>
      <c r="N387" s="21">
        <v>26.58</v>
      </c>
      <c r="P387" s="22">
        <v>0</v>
      </c>
      <c r="Q387" s="22">
        <v>0.2</v>
      </c>
    </row>
    <row r="388" spans="1:17" x14ac:dyDescent="0.3">
      <c r="A388" t="s">
        <v>8169</v>
      </c>
      <c r="B388" t="s">
        <v>18027</v>
      </c>
      <c r="C388" t="s">
        <v>47</v>
      </c>
      <c r="E388" t="s">
        <v>40</v>
      </c>
      <c r="F388">
        <v>0</v>
      </c>
      <c r="G388">
        <v>0</v>
      </c>
      <c r="H388">
        <v>0</v>
      </c>
      <c r="I388" s="20">
        <v>0.22</v>
      </c>
      <c r="J388" t="s">
        <v>24</v>
      </c>
      <c r="K388" s="20">
        <v>0.22</v>
      </c>
      <c r="L388" s="21">
        <v>9.4700000000000006</v>
      </c>
      <c r="M388" s="21">
        <v>52.52</v>
      </c>
      <c r="N388" s="21">
        <v>43.05</v>
      </c>
      <c r="P388" s="22">
        <v>0</v>
      </c>
      <c r="Q388" s="22">
        <v>0.22</v>
      </c>
    </row>
    <row r="389" spans="1:17" x14ac:dyDescent="0.3">
      <c r="A389" t="s">
        <v>8169</v>
      </c>
      <c r="B389" t="s">
        <v>18510</v>
      </c>
      <c r="C389" t="s">
        <v>46</v>
      </c>
      <c r="E389" t="s">
        <v>40</v>
      </c>
      <c r="F389">
        <v>0</v>
      </c>
      <c r="G389">
        <v>0</v>
      </c>
      <c r="H389">
        <v>0</v>
      </c>
      <c r="I389" s="20">
        <v>0.2</v>
      </c>
      <c r="J389" t="s">
        <v>24</v>
      </c>
      <c r="K389" s="20">
        <v>0.2</v>
      </c>
      <c r="L389" s="21">
        <v>2.98</v>
      </c>
      <c r="M389" s="21">
        <v>17.899999999999999</v>
      </c>
      <c r="N389" s="21">
        <v>14.92</v>
      </c>
      <c r="P389" s="22">
        <v>0</v>
      </c>
      <c r="Q389" s="22">
        <v>0.2</v>
      </c>
    </row>
    <row r="390" spans="1:17" x14ac:dyDescent="0.3">
      <c r="A390" t="s">
        <v>8169</v>
      </c>
      <c r="B390" t="s">
        <v>10711</v>
      </c>
      <c r="C390" t="s">
        <v>47</v>
      </c>
      <c r="E390" t="s">
        <v>39</v>
      </c>
      <c r="F390">
        <v>0</v>
      </c>
      <c r="G390">
        <v>0</v>
      </c>
      <c r="H390">
        <v>0</v>
      </c>
      <c r="I390" s="20">
        <v>0.22</v>
      </c>
      <c r="J390" t="s">
        <v>24</v>
      </c>
      <c r="K390" s="20">
        <v>0.22</v>
      </c>
      <c r="L390" s="21">
        <v>20.82</v>
      </c>
      <c r="M390" s="21">
        <v>115.43</v>
      </c>
      <c r="N390" s="21">
        <v>94.61</v>
      </c>
      <c r="P390" s="22">
        <v>0</v>
      </c>
      <c r="Q390" s="22">
        <v>0.22</v>
      </c>
    </row>
    <row r="391" spans="1:17" x14ac:dyDescent="0.3">
      <c r="A391" t="s">
        <v>8169</v>
      </c>
      <c r="B391" t="s">
        <v>13248</v>
      </c>
      <c r="C391" t="s">
        <v>45</v>
      </c>
      <c r="E391" t="s">
        <v>39</v>
      </c>
      <c r="F391">
        <v>0</v>
      </c>
      <c r="G391">
        <v>0</v>
      </c>
      <c r="H391">
        <v>0</v>
      </c>
      <c r="I391" s="20">
        <v>0.21</v>
      </c>
      <c r="J391" t="s">
        <v>24</v>
      </c>
      <c r="K391" s="20">
        <v>0.21</v>
      </c>
      <c r="L391" s="21">
        <v>6.58</v>
      </c>
      <c r="M391" s="21">
        <v>37.9</v>
      </c>
      <c r="N391" s="21">
        <v>31.32</v>
      </c>
      <c r="P391" s="22">
        <v>0</v>
      </c>
      <c r="Q391" s="22">
        <v>0.21</v>
      </c>
    </row>
    <row r="392" spans="1:17" x14ac:dyDescent="0.3">
      <c r="A392" t="s">
        <v>8169</v>
      </c>
      <c r="B392" t="s">
        <v>14706</v>
      </c>
      <c r="C392" t="s">
        <v>46</v>
      </c>
      <c r="E392" t="s">
        <v>40</v>
      </c>
      <c r="F392">
        <v>0</v>
      </c>
      <c r="G392">
        <v>0</v>
      </c>
      <c r="H392">
        <v>0</v>
      </c>
      <c r="I392" s="20">
        <v>0.2</v>
      </c>
      <c r="J392" t="s">
        <v>24</v>
      </c>
      <c r="K392" s="20">
        <v>0.2</v>
      </c>
      <c r="L392" s="21">
        <v>39.42</v>
      </c>
      <c r="M392" s="21">
        <v>236.52</v>
      </c>
      <c r="N392" s="21">
        <v>197.1</v>
      </c>
      <c r="P392" s="22">
        <v>0</v>
      </c>
      <c r="Q392" s="22">
        <v>0.2</v>
      </c>
    </row>
    <row r="393" spans="1:17" x14ac:dyDescent="0.3">
      <c r="A393" t="s">
        <v>8169</v>
      </c>
      <c r="B393" t="s">
        <v>14547</v>
      </c>
      <c r="C393" t="s">
        <v>45</v>
      </c>
      <c r="E393" t="s">
        <v>40</v>
      </c>
      <c r="F393">
        <v>0</v>
      </c>
      <c r="G393">
        <v>0</v>
      </c>
      <c r="H393">
        <v>0</v>
      </c>
      <c r="I393" s="20">
        <v>0.21</v>
      </c>
      <c r="J393" t="s">
        <v>24</v>
      </c>
      <c r="K393" s="20">
        <v>0.21</v>
      </c>
      <c r="L393" s="21">
        <v>5.19</v>
      </c>
      <c r="M393" s="21">
        <v>29.9</v>
      </c>
      <c r="N393" s="21">
        <v>24.71</v>
      </c>
      <c r="P393" s="22">
        <v>0</v>
      </c>
      <c r="Q393" s="22">
        <v>0.21</v>
      </c>
    </row>
    <row r="394" spans="1:17" x14ac:dyDescent="0.3">
      <c r="A394" t="s">
        <v>8169</v>
      </c>
      <c r="B394" t="s">
        <v>15373</v>
      </c>
      <c r="C394" t="s">
        <v>47</v>
      </c>
      <c r="E394" t="s">
        <v>39</v>
      </c>
      <c r="F394">
        <v>0</v>
      </c>
      <c r="G394">
        <v>0</v>
      </c>
      <c r="H394">
        <v>0</v>
      </c>
      <c r="I394" s="20">
        <v>0.22</v>
      </c>
      <c r="J394" t="s">
        <v>24</v>
      </c>
      <c r="K394" s="20">
        <v>0.22</v>
      </c>
      <c r="L394" s="21">
        <v>33.630000000000003</v>
      </c>
      <c r="M394" s="21">
        <v>186.48</v>
      </c>
      <c r="N394" s="21">
        <v>152.85</v>
      </c>
      <c r="P394" s="22">
        <v>0</v>
      </c>
      <c r="Q394" s="22">
        <v>0.22</v>
      </c>
    </row>
    <row r="395" spans="1:17" x14ac:dyDescent="0.3">
      <c r="A395" t="s">
        <v>8169</v>
      </c>
      <c r="B395" t="s">
        <v>17050</v>
      </c>
      <c r="C395" t="s">
        <v>42</v>
      </c>
      <c r="E395" t="s">
        <v>39</v>
      </c>
      <c r="F395">
        <v>0</v>
      </c>
      <c r="G395">
        <v>0</v>
      </c>
      <c r="H395">
        <v>0</v>
      </c>
      <c r="I395" s="20">
        <v>0.19</v>
      </c>
      <c r="J395" t="s">
        <v>24</v>
      </c>
      <c r="K395" s="20">
        <v>0.19</v>
      </c>
      <c r="L395" s="21">
        <v>7.17</v>
      </c>
      <c r="M395" s="21">
        <v>44.9</v>
      </c>
      <c r="N395" s="21">
        <v>37.729999999999997</v>
      </c>
      <c r="P395" s="22">
        <v>0</v>
      </c>
      <c r="Q395" s="22">
        <v>0.19</v>
      </c>
    </row>
    <row r="396" spans="1:17" x14ac:dyDescent="0.3">
      <c r="A396" t="s">
        <v>8169</v>
      </c>
      <c r="B396" t="s">
        <v>17417</v>
      </c>
      <c r="C396" t="s">
        <v>46</v>
      </c>
      <c r="E396" t="s">
        <v>40</v>
      </c>
      <c r="F396">
        <v>0</v>
      </c>
      <c r="G396">
        <v>0</v>
      </c>
      <c r="H396">
        <v>0</v>
      </c>
      <c r="I396" s="20">
        <v>0.2</v>
      </c>
      <c r="J396" t="s">
        <v>24</v>
      </c>
      <c r="K396" s="20">
        <v>0.2</v>
      </c>
      <c r="L396" s="21">
        <v>4.1500000000000004</v>
      </c>
      <c r="M396" s="21">
        <v>24.9</v>
      </c>
      <c r="N396" s="21">
        <v>20.75</v>
      </c>
      <c r="P396" s="22">
        <v>0</v>
      </c>
      <c r="Q396" s="22">
        <v>0.2</v>
      </c>
    </row>
    <row r="397" spans="1:17" x14ac:dyDescent="0.3">
      <c r="A397" t="s">
        <v>8169</v>
      </c>
      <c r="B397" t="s">
        <v>21085</v>
      </c>
      <c r="C397" t="s">
        <v>46</v>
      </c>
      <c r="E397" t="s">
        <v>40</v>
      </c>
      <c r="F397">
        <v>1</v>
      </c>
      <c r="G397">
        <v>0</v>
      </c>
      <c r="H397">
        <v>0</v>
      </c>
      <c r="I397" s="20">
        <v>0.2</v>
      </c>
      <c r="J397" t="s">
        <v>24</v>
      </c>
      <c r="K397" s="20">
        <v>0.2</v>
      </c>
      <c r="L397" s="21">
        <v>21.97</v>
      </c>
      <c r="M397" s="21">
        <v>131.80000000000001</v>
      </c>
      <c r="N397" s="21">
        <v>109.83</v>
      </c>
      <c r="O397" t="s">
        <v>64</v>
      </c>
      <c r="P397" s="22">
        <v>0</v>
      </c>
      <c r="Q397" s="22">
        <v>0.2</v>
      </c>
    </row>
    <row r="398" spans="1:17" x14ac:dyDescent="0.3">
      <c r="A398" t="s">
        <v>8169</v>
      </c>
      <c r="B398" t="s">
        <v>19484</v>
      </c>
      <c r="C398" t="s">
        <v>45</v>
      </c>
      <c r="E398" t="s">
        <v>40</v>
      </c>
      <c r="F398">
        <v>0</v>
      </c>
      <c r="G398">
        <v>0</v>
      </c>
      <c r="H398">
        <v>0</v>
      </c>
      <c r="I398" s="20">
        <v>0.21</v>
      </c>
      <c r="J398" t="s">
        <v>24</v>
      </c>
      <c r="K398" s="20">
        <v>0.21</v>
      </c>
      <c r="L398" s="21">
        <v>23.59</v>
      </c>
      <c r="M398" s="21">
        <v>135.9</v>
      </c>
      <c r="N398" s="21">
        <v>112.31</v>
      </c>
      <c r="P398" s="22">
        <v>0</v>
      </c>
      <c r="Q398" s="22">
        <v>0.21</v>
      </c>
    </row>
    <row r="399" spans="1:17" x14ac:dyDescent="0.3">
      <c r="A399" t="s">
        <v>8169</v>
      </c>
      <c r="B399" t="s">
        <v>10857</v>
      </c>
      <c r="C399" t="s">
        <v>47</v>
      </c>
      <c r="E399" t="s">
        <v>40</v>
      </c>
      <c r="F399">
        <v>0</v>
      </c>
      <c r="G399">
        <v>0</v>
      </c>
      <c r="H399">
        <v>0</v>
      </c>
      <c r="I399" s="20">
        <v>0.22</v>
      </c>
      <c r="J399" t="s">
        <v>24</v>
      </c>
      <c r="K399" s="20">
        <v>0.22</v>
      </c>
      <c r="L399" s="21">
        <v>5.75</v>
      </c>
      <c r="M399" s="21">
        <v>31.9</v>
      </c>
      <c r="N399" s="21">
        <v>26.15</v>
      </c>
      <c r="P399" s="22">
        <v>0</v>
      </c>
      <c r="Q399" s="22">
        <v>0.22</v>
      </c>
    </row>
    <row r="400" spans="1:17" x14ac:dyDescent="0.3">
      <c r="A400" t="s">
        <v>8169</v>
      </c>
      <c r="B400" t="s">
        <v>19932</v>
      </c>
      <c r="C400" t="s">
        <v>46</v>
      </c>
      <c r="E400" t="s">
        <v>40</v>
      </c>
      <c r="F400">
        <v>0</v>
      </c>
      <c r="G400">
        <v>0</v>
      </c>
      <c r="H400">
        <v>0</v>
      </c>
      <c r="I400" s="20">
        <v>0.2</v>
      </c>
      <c r="J400" t="s">
        <v>24</v>
      </c>
      <c r="K400" s="20">
        <v>0.2</v>
      </c>
      <c r="L400" s="21">
        <v>31.92</v>
      </c>
      <c r="M400" s="21">
        <v>191.52</v>
      </c>
      <c r="N400" s="21">
        <v>159.6</v>
      </c>
      <c r="P400" s="22">
        <v>0</v>
      </c>
      <c r="Q400" s="22">
        <v>0.2</v>
      </c>
    </row>
    <row r="401" spans="1:17" x14ac:dyDescent="0.3">
      <c r="A401" t="s">
        <v>8169</v>
      </c>
      <c r="B401" t="s">
        <v>12807</v>
      </c>
      <c r="C401" t="s">
        <v>45</v>
      </c>
      <c r="E401" t="s">
        <v>40</v>
      </c>
      <c r="F401">
        <v>0</v>
      </c>
      <c r="G401">
        <v>0</v>
      </c>
      <c r="H401">
        <v>0</v>
      </c>
      <c r="I401" s="20">
        <v>0.21</v>
      </c>
      <c r="J401" t="s">
        <v>24</v>
      </c>
      <c r="K401" s="20">
        <v>0.21</v>
      </c>
      <c r="L401" s="21">
        <v>9</v>
      </c>
      <c r="M401" s="21">
        <v>51.85</v>
      </c>
      <c r="N401" s="21">
        <v>42.85</v>
      </c>
      <c r="P401" s="22">
        <v>0</v>
      </c>
      <c r="Q401" s="22">
        <v>0.21</v>
      </c>
    </row>
    <row r="402" spans="1:17" x14ac:dyDescent="0.3">
      <c r="A402" t="s">
        <v>8169</v>
      </c>
      <c r="B402" t="s">
        <v>13133</v>
      </c>
      <c r="C402" t="s">
        <v>45</v>
      </c>
      <c r="E402" t="s">
        <v>40</v>
      </c>
      <c r="F402">
        <v>0</v>
      </c>
      <c r="G402">
        <v>0</v>
      </c>
      <c r="H402">
        <v>0</v>
      </c>
      <c r="I402" s="20">
        <v>0.21</v>
      </c>
      <c r="J402" t="s">
        <v>24</v>
      </c>
      <c r="K402" s="20">
        <v>0.21</v>
      </c>
      <c r="L402" s="21">
        <v>17.350000000000001</v>
      </c>
      <c r="M402" s="21">
        <v>99.95</v>
      </c>
      <c r="N402" s="21">
        <v>82.6</v>
      </c>
      <c r="P402" s="22">
        <v>0</v>
      </c>
      <c r="Q402" s="22">
        <v>0.21</v>
      </c>
    </row>
    <row r="403" spans="1:17" x14ac:dyDescent="0.3">
      <c r="A403" t="s">
        <v>8169</v>
      </c>
      <c r="B403" t="s">
        <v>14087</v>
      </c>
      <c r="C403" t="s">
        <v>45</v>
      </c>
      <c r="E403" t="s">
        <v>40</v>
      </c>
      <c r="F403">
        <v>0</v>
      </c>
      <c r="G403">
        <v>0</v>
      </c>
      <c r="H403">
        <v>0</v>
      </c>
      <c r="I403" s="20">
        <v>0.21</v>
      </c>
      <c r="J403" t="s">
        <v>24</v>
      </c>
      <c r="K403" s="20">
        <v>0.21</v>
      </c>
      <c r="L403" s="21">
        <v>10.29</v>
      </c>
      <c r="M403" s="21">
        <v>59.31</v>
      </c>
      <c r="N403" s="21">
        <v>49.02</v>
      </c>
      <c r="P403" s="22">
        <v>0</v>
      </c>
      <c r="Q403" s="22">
        <v>0.21</v>
      </c>
    </row>
    <row r="404" spans="1:17" x14ac:dyDescent="0.3">
      <c r="A404" t="s">
        <v>8169</v>
      </c>
      <c r="B404" t="s">
        <v>9697</v>
      </c>
      <c r="C404" t="s">
        <v>46</v>
      </c>
      <c r="E404" t="s">
        <v>40</v>
      </c>
      <c r="F404">
        <v>0</v>
      </c>
      <c r="G404">
        <v>0</v>
      </c>
      <c r="H404">
        <v>0</v>
      </c>
      <c r="I404" s="20">
        <v>0.2</v>
      </c>
      <c r="J404" t="s">
        <v>24</v>
      </c>
      <c r="K404" s="20">
        <v>0.2</v>
      </c>
      <c r="L404" s="21">
        <v>10.82</v>
      </c>
      <c r="M404" s="21">
        <v>64.900000000000006</v>
      </c>
      <c r="N404" s="21">
        <v>54.08</v>
      </c>
      <c r="P404" s="22">
        <v>0</v>
      </c>
      <c r="Q404" s="22">
        <v>0.2</v>
      </c>
    </row>
    <row r="405" spans="1:17" x14ac:dyDescent="0.3">
      <c r="A405" t="s">
        <v>8169</v>
      </c>
      <c r="B405" t="s">
        <v>20750</v>
      </c>
      <c r="C405" t="s">
        <v>41</v>
      </c>
      <c r="E405" t="s">
        <v>40</v>
      </c>
      <c r="F405">
        <v>0</v>
      </c>
      <c r="G405">
        <v>0</v>
      </c>
      <c r="H405">
        <v>0</v>
      </c>
      <c r="I405" s="20">
        <v>0.21</v>
      </c>
      <c r="J405" t="s">
        <v>24</v>
      </c>
      <c r="K405" s="20">
        <v>0.21</v>
      </c>
      <c r="L405" s="21">
        <v>6.06</v>
      </c>
      <c r="M405" s="21">
        <v>34.9</v>
      </c>
      <c r="N405" s="21">
        <v>28.84</v>
      </c>
      <c r="P405" s="22">
        <v>0</v>
      </c>
      <c r="Q405" s="22">
        <v>0.21</v>
      </c>
    </row>
    <row r="406" spans="1:17" x14ac:dyDescent="0.3">
      <c r="A406" t="s">
        <v>8169</v>
      </c>
      <c r="B406" t="s">
        <v>16905</v>
      </c>
      <c r="C406" t="s">
        <v>46</v>
      </c>
      <c r="E406" t="s">
        <v>40</v>
      </c>
      <c r="F406">
        <v>0</v>
      </c>
      <c r="G406">
        <v>0</v>
      </c>
      <c r="H406">
        <v>0</v>
      </c>
      <c r="I406" s="20">
        <v>0.2</v>
      </c>
      <c r="J406" t="s">
        <v>24</v>
      </c>
      <c r="K406" s="20">
        <v>0.2</v>
      </c>
      <c r="L406" s="21">
        <v>5.32</v>
      </c>
      <c r="M406" s="21">
        <v>31.9</v>
      </c>
      <c r="N406" s="21">
        <v>26.58</v>
      </c>
      <c r="P406" s="22">
        <v>0</v>
      </c>
      <c r="Q406" s="22">
        <v>0.2</v>
      </c>
    </row>
    <row r="407" spans="1:17" x14ac:dyDescent="0.3">
      <c r="A407" t="s">
        <v>8169</v>
      </c>
      <c r="B407" t="s">
        <v>21216</v>
      </c>
      <c r="C407" t="s">
        <v>47</v>
      </c>
      <c r="E407" t="s">
        <v>40</v>
      </c>
      <c r="F407">
        <v>0</v>
      </c>
      <c r="G407">
        <v>0</v>
      </c>
      <c r="H407">
        <v>0</v>
      </c>
      <c r="I407" s="20">
        <v>0.22</v>
      </c>
      <c r="J407" t="s">
        <v>24</v>
      </c>
      <c r="K407" s="20">
        <v>0.22</v>
      </c>
      <c r="L407" s="21">
        <v>18.02</v>
      </c>
      <c r="M407" s="21">
        <v>99.95</v>
      </c>
      <c r="N407" s="21">
        <v>81.93</v>
      </c>
      <c r="P407" s="22">
        <v>0</v>
      </c>
      <c r="Q407" s="22">
        <v>0.22</v>
      </c>
    </row>
    <row r="408" spans="1:17" x14ac:dyDescent="0.3">
      <c r="A408" t="s">
        <v>8169</v>
      </c>
      <c r="B408" t="s">
        <v>13873</v>
      </c>
      <c r="C408" t="s">
        <v>47</v>
      </c>
      <c r="E408" t="s">
        <v>39</v>
      </c>
      <c r="F408">
        <v>0</v>
      </c>
      <c r="G408">
        <v>0</v>
      </c>
      <c r="H408">
        <v>0</v>
      </c>
      <c r="I408" s="20">
        <v>0.22</v>
      </c>
      <c r="J408" t="s">
        <v>24</v>
      </c>
      <c r="K408" s="20">
        <v>0.22</v>
      </c>
      <c r="L408" s="21">
        <v>11.52</v>
      </c>
      <c r="M408" s="21">
        <v>63.9</v>
      </c>
      <c r="N408" s="21">
        <v>52.38</v>
      </c>
      <c r="P408" s="22">
        <v>0</v>
      </c>
      <c r="Q408" s="22">
        <v>0.22</v>
      </c>
    </row>
    <row r="409" spans="1:17" x14ac:dyDescent="0.3">
      <c r="A409" t="s">
        <v>8169</v>
      </c>
      <c r="B409" t="s">
        <v>16062</v>
      </c>
      <c r="C409" t="s">
        <v>42</v>
      </c>
      <c r="E409" t="s">
        <v>39</v>
      </c>
      <c r="F409">
        <v>0</v>
      </c>
      <c r="G409">
        <v>0</v>
      </c>
      <c r="H409">
        <v>0</v>
      </c>
      <c r="I409" s="20">
        <v>0.19</v>
      </c>
      <c r="J409" t="s">
        <v>24</v>
      </c>
      <c r="K409" s="20">
        <v>0.19</v>
      </c>
      <c r="L409" s="21">
        <v>4.93</v>
      </c>
      <c r="M409" s="21">
        <v>30.85</v>
      </c>
      <c r="N409" s="21">
        <v>25.92</v>
      </c>
      <c r="P409" s="22">
        <v>0</v>
      </c>
      <c r="Q409" s="22">
        <v>0.19</v>
      </c>
    </row>
    <row r="410" spans="1:17" x14ac:dyDescent="0.3">
      <c r="A410" t="s">
        <v>8169</v>
      </c>
      <c r="B410" t="s">
        <v>8878</v>
      </c>
      <c r="C410" t="s">
        <v>46</v>
      </c>
      <c r="E410" t="s">
        <v>40</v>
      </c>
      <c r="F410">
        <v>0</v>
      </c>
      <c r="G410">
        <v>0</v>
      </c>
      <c r="H410">
        <v>0</v>
      </c>
      <c r="I410" s="20">
        <v>0.2</v>
      </c>
      <c r="J410" t="s">
        <v>24</v>
      </c>
      <c r="K410" s="20">
        <v>0.2</v>
      </c>
      <c r="L410" s="21">
        <v>10.65</v>
      </c>
      <c r="M410" s="21">
        <v>63.9</v>
      </c>
      <c r="N410" s="21">
        <v>53.25</v>
      </c>
      <c r="P410" s="22">
        <v>0</v>
      </c>
      <c r="Q410" s="22">
        <v>0.2</v>
      </c>
    </row>
    <row r="411" spans="1:17" x14ac:dyDescent="0.3">
      <c r="A411" t="s">
        <v>8169</v>
      </c>
      <c r="B411" t="s">
        <v>14623</v>
      </c>
      <c r="C411" t="s">
        <v>46</v>
      </c>
      <c r="E411" t="s">
        <v>40</v>
      </c>
      <c r="F411">
        <v>0</v>
      </c>
      <c r="G411">
        <v>0</v>
      </c>
      <c r="H411">
        <v>0</v>
      </c>
      <c r="I411" s="20">
        <v>0.2</v>
      </c>
      <c r="J411" t="s">
        <v>24</v>
      </c>
      <c r="K411" s="20">
        <v>0.2</v>
      </c>
      <c r="L411" s="21">
        <v>6.32</v>
      </c>
      <c r="M411" s="21">
        <v>37.9</v>
      </c>
      <c r="N411" s="21">
        <v>31.58</v>
      </c>
      <c r="P411" s="22">
        <v>0</v>
      </c>
      <c r="Q411" s="22">
        <v>0.2</v>
      </c>
    </row>
    <row r="412" spans="1:17" x14ac:dyDescent="0.3">
      <c r="A412" t="s">
        <v>8169</v>
      </c>
      <c r="B412" t="s">
        <v>17214</v>
      </c>
      <c r="C412" t="s">
        <v>47</v>
      </c>
      <c r="E412" t="s">
        <v>39</v>
      </c>
      <c r="F412">
        <v>0</v>
      </c>
      <c r="G412">
        <v>0</v>
      </c>
      <c r="H412">
        <v>0</v>
      </c>
      <c r="I412" s="20">
        <v>0.22</v>
      </c>
      <c r="J412" t="s">
        <v>24</v>
      </c>
      <c r="K412" s="20">
        <v>0.22</v>
      </c>
      <c r="L412" s="21">
        <v>11.71</v>
      </c>
      <c r="M412" s="21">
        <v>64.95</v>
      </c>
      <c r="N412" s="21">
        <v>53.24</v>
      </c>
      <c r="P412" s="22">
        <v>0</v>
      </c>
      <c r="Q412" s="22">
        <v>0.22</v>
      </c>
    </row>
    <row r="413" spans="1:17" x14ac:dyDescent="0.3">
      <c r="A413" t="s">
        <v>8169</v>
      </c>
      <c r="B413" t="s">
        <v>17759</v>
      </c>
      <c r="C413" t="s">
        <v>45</v>
      </c>
      <c r="E413" t="s">
        <v>39</v>
      </c>
      <c r="F413">
        <v>0</v>
      </c>
      <c r="G413">
        <v>0</v>
      </c>
      <c r="H413">
        <v>0</v>
      </c>
      <c r="I413" s="20">
        <v>0.21</v>
      </c>
      <c r="J413" t="s">
        <v>24</v>
      </c>
      <c r="K413" s="20">
        <v>0.21</v>
      </c>
      <c r="L413" s="21">
        <v>13.88</v>
      </c>
      <c r="M413" s="21">
        <v>79.95</v>
      </c>
      <c r="N413" s="21">
        <v>66.069999999999993</v>
      </c>
      <c r="P413" s="22">
        <v>0</v>
      </c>
      <c r="Q413" s="22">
        <v>0.21</v>
      </c>
    </row>
    <row r="414" spans="1:17" x14ac:dyDescent="0.3">
      <c r="A414" t="s">
        <v>8169</v>
      </c>
      <c r="B414" t="s">
        <v>13254</v>
      </c>
      <c r="C414" t="s">
        <v>42</v>
      </c>
      <c r="E414" t="s">
        <v>39</v>
      </c>
      <c r="F414">
        <v>0</v>
      </c>
      <c r="G414">
        <v>0</v>
      </c>
      <c r="H414">
        <v>0</v>
      </c>
      <c r="I414" s="20">
        <v>0.19</v>
      </c>
      <c r="J414" t="s">
        <v>24</v>
      </c>
      <c r="K414" s="20">
        <v>0.19</v>
      </c>
      <c r="L414" s="21">
        <v>33.659999999999997</v>
      </c>
      <c r="M414" s="21">
        <v>210.8</v>
      </c>
      <c r="N414" s="21">
        <v>177.14</v>
      </c>
      <c r="P414" s="22">
        <v>0</v>
      </c>
      <c r="Q414" s="22">
        <v>0.19</v>
      </c>
    </row>
    <row r="415" spans="1:17" x14ac:dyDescent="0.3">
      <c r="A415" t="s">
        <v>8169</v>
      </c>
      <c r="B415" t="s">
        <v>8936</v>
      </c>
      <c r="C415" t="s">
        <v>42</v>
      </c>
      <c r="E415" t="s">
        <v>40</v>
      </c>
      <c r="F415">
        <v>0</v>
      </c>
      <c r="G415">
        <v>0</v>
      </c>
      <c r="H415">
        <v>0</v>
      </c>
      <c r="I415" s="20">
        <v>0.19</v>
      </c>
      <c r="J415" t="s">
        <v>24</v>
      </c>
      <c r="K415" s="20">
        <v>0.19</v>
      </c>
      <c r="L415" s="21">
        <v>31.92</v>
      </c>
      <c r="M415" s="21">
        <v>199.95</v>
      </c>
      <c r="N415" s="21">
        <v>168.03</v>
      </c>
      <c r="P415" s="22">
        <v>0</v>
      </c>
      <c r="Q415" s="22">
        <v>0.19</v>
      </c>
    </row>
    <row r="416" spans="1:17" x14ac:dyDescent="0.3">
      <c r="A416" t="s">
        <v>8169</v>
      </c>
      <c r="B416" t="s">
        <v>15879</v>
      </c>
      <c r="C416" t="s">
        <v>42</v>
      </c>
      <c r="E416" t="s">
        <v>39</v>
      </c>
      <c r="F416">
        <v>0</v>
      </c>
      <c r="G416">
        <v>0</v>
      </c>
      <c r="H416">
        <v>0</v>
      </c>
      <c r="I416" s="20">
        <v>0.19</v>
      </c>
      <c r="J416" t="s">
        <v>24</v>
      </c>
      <c r="K416" s="20">
        <v>0.19</v>
      </c>
      <c r="L416" s="21">
        <v>10.199999999999999</v>
      </c>
      <c r="M416" s="21">
        <v>63.9</v>
      </c>
      <c r="N416" s="21">
        <v>53.7</v>
      </c>
      <c r="P416" s="22">
        <v>0</v>
      </c>
      <c r="Q416" s="22">
        <v>0.19</v>
      </c>
    </row>
    <row r="417" spans="1:17" x14ac:dyDescent="0.3">
      <c r="A417" t="s">
        <v>8169</v>
      </c>
      <c r="B417" t="s">
        <v>16587</v>
      </c>
      <c r="C417" t="s">
        <v>42</v>
      </c>
      <c r="E417" t="s">
        <v>39</v>
      </c>
      <c r="F417">
        <v>0</v>
      </c>
      <c r="G417">
        <v>0</v>
      </c>
      <c r="H417">
        <v>0</v>
      </c>
      <c r="I417" s="20">
        <v>0.19</v>
      </c>
      <c r="J417" t="s">
        <v>24</v>
      </c>
      <c r="K417" s="20">
        <v>0.19</v>
      </c>
      <c r="L417" s="21">
        <v>10.34</v>
      </c>
      <c r="M417" s="21">
        <v>64.75</v>
      </c>
      <c r="N417" s="21">
        <v>54.41</v>
      </c>
      <c r="P417" s="22">
        <v>0</v>
      </c>
      <c r="Q417" s="22">
        <v>0.19</v>
      </c>
    </row>
    <row r="418" spans="1:17" x14ac:dyDescent="0.3">
      <c r="A418" t="s">
        <v>8169</v>
      </c>
      <c r="B418" t="s">
        <v>20473</v>
      </c>
      <c r="C418" t="s">
        <v>46</v>
      </c>
      <c r="E418" t="s">
        <v>40</v>
      </c>
      <c r="F418">
        <v>0</v>
      </c>
      <c r="G418">
        <v>0</v>
      </c>
      <c r="H418">
        <v>0</v>
      </c>
      <c r="I418" s="20">
        <v>0.2</v>
      </c>
      <c r="J418" t="s">
        <v>24</v>
      </c>
      <c r="K418" s="20">
        <v>0.2</v>
      </c>
      <c r="L418" s="21">
        <v>4.1500000000000004</v>
      </c>
      <c r="M418" s="21">
        <v>24.9</v>
      </c>
      <c r="N418" s="21">
        <v>20.75</v>
      </c>
      <c r="P418" s="22">
        <v>0</v>
      </c>
      <c r="Q418" s="22">
        <v>0.2</v>
      </c>
    </row>
    <row r="419" spans="1:17" x14ac:dyDescent="0.3">
      <c r="A419" t="s">
        <v>8169</v>
      </c>
      <c r="B419" t="s">
        <v>20289</v>
      </c>
      <c r="C419" t="s">
        <v>45</v>
      </c>
      <c r="E419" t="s">
        <v>40</v>
      </c>
      <c r="F419">
        <v>0</v>
      </c>
      <c r="G419">
        <v>0</v>
      </c>
      <c r="H419">
        <v>0</v>
      </c>
      <c r="I419" s="20">
        <v>0.21</v>
      </c>
      <c r="J419" t="s">
        <v>24</v>
      </c>
      <c r="K419" s="20">
        <v>0.21</v>
      </c>
      <c r="L419" s="21">
        <v>20.29</v>
      </c>
      <c r="M419" s="21">
        <v>116.91</v>
      </c>
      <c r="N419" s="21">
        <v>96.62</v>
      </c>
      <c r="P419" s="22">
        <v>0</v>
      </c>
      <c r="Q419" s="22">
        <v>0.21</v>
      </c>
    </row>
    <row r="420" spans="1:17" x14ac:dyDescent="0.3">
      <c r="A420" t="s">
        <v>8169</v>
      </c>
      <c r="B420" t="s">
        <v>14653</v>
      </c>
      <c r="C420" t="s">
        <v>45</v>
      </c>
      <c r="E420" t="s">
        <v>40</v>
      </c>
      <c r="F420">
        <v>0</v>
      </c>
      <c r="G420">
        <v>0</v>
      </c>
      <c r="H420">
        <v>0</v>
      </c>
      <c r="I420" s="20">
        <v>0.21</v>
      </c>
      <c r="J420" t="s">
        <v>24</v>
      </c>
      <c r="K420" s="20">
        <v>0.21</v>
      </c>
      <c r="L420" s="21">
        <v>5.35</v>
      </c>
      <c r="M420" s="21">
        <v>30.85</v>
      </c>
      <c r="N420" s="21">
        <v>25.5</v>
      </c>
      <c r="P420" s="22">
        <v>0</v>
      </c>
      <c r="Q420" s="22">
        <v>0.21</v>
      </c>
    </row>
    <row r="421" spans="1:17" x14ac:dyDescent="0.3">
      <c r="A421" t="s">
        <v>8169</v>
      </c>
      <c r="B421" t="s">
        <v>19423</v>
      </c>
      <c r="C421" t="s">
        <v>46</v>
      </c>
      <c r="E421" t="s">
        <v>40</v>
      </c>
      <c r="F421">
        <v>0</v>
      </c>
      <c r="G421">
        <v>0</v>
      </c>
      <c r="H421">
        <v>0</v>
      </c>
      <c r="I421" s="20">
        <v>0.2</v>
      </c>
      <c r="J421" t="s">
        <v>24</v>
      </c>
      <c r="K421" s="20">
        <v>0.2</v>
      </c>
      <c r="L421" s="21">
        <v>13.3</v>
      </c>
      <c r="M421" s="21">
        <v>79.8</v>
      </c>
      <c r="N421" s="21">
        <v>66.5</v>
      </c>
      <c r="P421" s="22">
        <v>0</v>
      </c>
      <c r="Q421" s="22">
        <v>0.2</v>
      </c>
    </row>
    <row r="422" spans="1:17" x14ac:dyDescent="0.3">
      <c r="A422" t="s">
        <v>8169</v>
      </c>
      <c r="B422" t="s">
        <v>19144</v>
      </c>
      <c r="C422" t="s">
        <v>46</v>
      </c>
      <c r="E422" t="s">
        <v>40</v>
      </c>
      <c r="F422">
        <v>0</v>
      </c>
      <c r="G422">
        <v>0</v>
      </c>
      <c r="H422">
        <v>0</v>
      </c>
      <c r="I422" s="20">
        <v>0.2</v>
      </c>
      <c r="J422" t="s">
        <v>24</v>
      </c>
      <c r="K422" s="20">
        <v>0.2</v>
      </c>
      <c r="L422" s="21">
        <v>18.97</v>
      </c>
      <c r="M422" s="21">
        <v>113.8</v>
      </c>
      <c r="N422" s="21">
        <v>94.83</v>
      </c>
      <c r="P422" s="22">
        <v>0</v>
      </c>
      <c r="Q422" s="22">
        <v>0.2</v>
      </c>
    </row>
    <row r="423" spans="1:17" x14ac:dyDescent="0.3">
      <c r="A423" t="s">
        <v>8169</v>
      </c>
      <c r="B423" t="s">
        <v>21643</v>
      </c>
      <c r="C423" t="s">
        <v>46</v>
      </c>
      <c r="E423" t="s">
        <v>40</v>
      </c>
      <c r="F423">
        <v>0</v>
      </c>
      <c r="G423">
        <v>0</v>
      </c>
      <c r="H423">
        <v>0</v>
      </c>
      <c r="I423" s="20">
        <v>0.2</v>
      </c>
      <c r="J423" t="s">
        <v>24</v>
      </c>
      <c r="K423" s="20">
        <v>0.2</v>
      </c>
      <c r="L423" s="21">
        <v>13.33</v>
      </c>
      <c r="M423" s="21">
        <v>79.95</v>
      </c>
      <c r="N423" s="21">
        <v>66.62</v>
      </c>
      <c r="P423" s="22">
        <v>0</v>
      </c>
      <c r="Q423" s="22">
        <v>0.2</v>
      </c>
    </row>
    <row r="424" spans="1:17" x14ac:dyDescent="0.3">
      <c r="A424" t="s">
        <v>8169</v>
      </c>
      <c r="B424" t="s">
        <v>9559</v>
      </c>
      <c r="C424" t="s">
        <v>47</v>
      </c>
      <c r="E424" t="s">
        <v>39</v>
      </c>
      <c r="F424">
        <v>0</v>
      </c>
      <c r="G424">
        <v>0</v>
      </c>
      <c r="H424">
        <v>0</v>
      </c>
      <c r="I424" s="20">
        <v>0.22</v>
      </c>
      <c r="J424" t="s">
        <v>24</v>
      </c>
      <c r="K424" s="20">
        <v>0.22</v>
      </c>
      <c r="L424" s="21">
        <v>16.54</v>
      </c>
      <c r="M424" s="21">
        <v>91.71</v>
      </c>
      <c r="N424" s="21">
        <v>75.17</v>
      </c>
      <c r="P424" s="22">
        <v>0</v>
      </c>
      <c r="Q424" s="22">
        <v>0.22</v>
      </c>
    </row>
    <row r="425" spans="1:17" x14ac:dyDescent="0.3">
      <c r="A425" t="s">
        <v>8169</v>
      </c>
      <c r="B425" t="s">
        <v>13904</v>
      </c>
      <c r="C425" t="s">
        <v>46</v>
      </c>
      <c r="E425" t="s">
        <v>40</v>
      </c>
      <c r="F425">
        <v>0</v>
      </c>
      <c r="G425">
        <v>0</v>
      </c>
      <c r="H425">
        <v>0</v>
      </c>
      <c r="I425" s="20">
        <v>0.2</v>
      </c>
      <c r="J425" t="s">
        <v>24</v>
      </c>
      <c r="K425" s="20">
        <v>0.2</v>
      </c>
      <c r="L425" s="21">
        <v>6.32</v>
      </c>
      <c r="M425" s="21">
        <v>37.9</v>
      </c>
      <c r="N425" s="21">
        <v>31.58</v>
      </c>
      <c r="P425" s="22">
        <v>0</v>
      </c>
      <c r="Q425" s="22">
        <v>0.2</v>
      </c>
    </row>
    <row r="426" spans="1:17" x14ac:dyDescent="0.3">
      <c r="A426" t="s">
        <v>8169</v>
      </c>
      <c r="B426" t="s">
        <v>12778</v>
      </c>
      <c r="C426" t="s">
        <v>42</v>
      </c>
      <c r="E426" t="s">
        <v>40</v>
      </c>
      <c r="F426">
        <v>0</v>
      </c>
      <c r="G426">
        <v>0</v>
      </c>
      <c r="H426">
        <v>0</v>
      </c>
      <c r="I426" s="20">
        <v>0.19</v>
      </c>
      <c r="J426" t="s">
        <v>24</v>
      </c>
      <c r="K426" s="20">
        <v>0.19</v>
      </c>
      <c r="L426" s="21">
        <v>3.98</v>
      </c>
      <c r="M426" s="21">
        <v>24.9</v>
      </c>
      <c r="N426" s="21">
        <v>20.92</v>
      </c>
      <c r="P426" s="22">
        <v>0</v>
      </c>
      <c r="Q426" s="22">
        <v>0.19</v>
      </c>
    </row>
    <row r="427" spans="1:17" x14ac:dyDescent="0.3">
      <c r="A427" t="s">
        <v>8169</v>
      </c>
      <c r="B427" t="s">
        <v>10049</v>
      </c>
      <c r="C427" t="s">
        <v>45</v>
      </c>
      <c r="E427" t="s">
        <v>40</v>
      </c>
      <c r="F427">
        <v>0</v>
      </c>
      <c r="G427">
        <v>0</v>
      </c>
      <c r="H427">
        <v>0</v>
      </c>
      <c r="I427" s="20">
        <v>0.21</v>
      </c>
      <c r="J427" t="s">
        <v>24</v>
      </c>
      <c r="K427" s="20">
        <v>0.21</v>
      </c>
      <c r="L427" s="21">
        <v>11.78</v>
      </c>
      <c r="M427" s="21">
        <v>67.900000000000006</v>
      </c>
      <c r="N427" s="21">
        <v>56.12</v>
      </c>
      <c r="P427" s="22">
        <v>0</v>
      </c>
      <c r="Q427" s="22">
        <v>0.21</v>
      </c>
    </row>
    <row r="428" spans="1:17" x14ac:dyDescent="0.3">
      <c r="A428" t="s">
        <v>8169</v>
      </c>
      <c r="B428" t="s">
        <v>14265</v>
      </c>
      <c r="C428" t="s">
        <v>45</v>
      </c>
      <c r="E428" t="s">
        <v>40</v>
      </c>
      <c r="F428">
        <v>0</v>
      </c>
      <c r="G428">
        <v>0</v>
      </c>
      <c r="H428">
        <v>0</v>
      </c>
      <c r="I428" s="20">
        <v>0.21</v>
      </c>
      <c r="J428" t="s">
        <v>24</v>
      </c>
      <c r="K428" s="20">
        <v>0.21</v>
      </c>
      <c r="L428" s="21">
        <v>23.59</v>
      </c>
      <c r="M428" s="21">
        <v>135.9</v>
      </c>
      <c r="N428" s="21">
        <v>112.31</v>
      </c>
      <c r="P428" s="22">
        <v>0</v>
      </c>
      <c r="Q428" s="22">
        <v>0.21</v>
      </c>
    </row>
    <row r="429" spans="1:17" x14ac:dyDescent="0.3">
      <c r="A429" t="s">
        <v>8169</v>
      </c>
      <c r="B429" t="s">
        <v>9799</v>
      </c>
      <c r="C429" t="s">
        <v>45</v>
      </c>
      <c r="E429" t="s">
        <v>40</v>
      </c>
      <c r="F429">
        <v>0</v>
      </c>
      <c r="G429">
        <v>0</v>
      </c>
      <c r="H429">
        <v>0</v>
      </c>
      <c r="I429" s="20">
        <v>0.21</v>
      </c>
      <c r="J429" t="s">
        <v>24</v>
      </c>
      <c r="K429" s="20">
        <v>0.21</v>
      </c>
      <c r="L429" s="21">
        <v>9.82</v>
      </c>
      <c r="M429" s="21">
        <v>56.57</v>
      </c>
      <c r="N429" s="21">
        <v>46.75</v>
      </c>
      <c r="P429" s="22">
        <v>0</v>
      </c>
      <c r="Q429" s="22">
        <v>0.21</v>
      </c>
    </row>
    <row r="430" spans="1:17" x14ac:dyDescent="0.3">
      <c r="A430" t="s">
        <v>8169</v>
      </c>
      <c r="B430" t="s">
        <v>22613</v>
      </c>
      <c r="C430" t="s">
        <v>46</v>
      </c>
      <c r="E430" t="s">
        <v>40</v>
      </c>
      <c r="F430">
        <v>0</v>
      </c>
      <c r="G430">
        <v>0</v>
      </c>
      <c r="H430">
        <v>0</v>
      </c>
      <c r="I430" s="20">
        <v>0.2</v>
      </c>
      <c r="J430" t="s">
        <v>24</v>
      </c>
      <c r="K430" s="20">
        <v>0.2</v>
      </c>
      <c r="L430" s="21">
        <v>7.48</v>
      </c>
      <c r="M430" s="21">
        <v>44.9</v>
      </c>
      <c r="N430" s="21">
        <v>37.42</v>
      </c>
      <c r="P430" s="22">
        <v>0</v>
      </c>
      <c r="Q430" s="22">
        <v>0.2</v>
      </c>
    </row>
    <row r="431" spans="1:17" x14ac:dyDescent="0.3">
      <c r="A431" t="s">
        <v>8169</v>
      </c>
      <c r="B431" t="s">
        <v>10537</v>
      </c>
      <c r="C431" t="s">
        <v>47</v>
      </c>
      <c r="E431" t="s">
        <v>39</v>
      </c>
      <c r="F431">
        <v>0</v>
      </c>
      <c r="G431">
        <v>0</v>
      </c>
      <c r="H431">
        <v>0</v>
      </c>
      <c r="I431" s="20">
        <v>0.22</v>
      </c>
      <c r="J431" t="s">
        <v>24</v>
      </c>
      <c r="K431" s="20">
        <v>0.22</v>
      </c>
      <c r="L431" s="21">
        <v>8.64</v>
      </c>
      <c r="M431" s="21">
        <v>47.9</v>
      </c>
      <c r="N431" s="21">
        <v>39.26</v>
      </c>
      <c r="P431" s="22">
        <v>0</v>
      </c>
      <c r="Q431" s="22">
        <v>0.22</v>
      </c>
    </row>
    <row r="432" spans="1:17" x14ac:dyDescent="0.3">
      <c r="A432" t="s">
        <v>8169</v>
      </c>
      <c r="B432" t="s">
        <v>12666</v>
      </c>
      <c r="C432" t="s">
        <v>45</v>
      </c>
      <c r="E432" t="s">
        <v>39</v>
      </c>
      <c r="F432">
        <v>0</v>
      </c>
      <c r="G432">
        <v>0</v>
      </c>
      <c r="H432">
        <v>0</v>
      </c>
      <c r="I432" s="20">
        <v>0.21</v>
      </c>
      <c r="J432" t="s">
        <v>24</v>
      </c>
      <c r="K432" s="20">
        <v>0.21</v>
      </c>
      <c r="L432" s="21">
        <v>29.82</v>
      </c>
      <c r="M432" s="21">
        <v>171.8</v>
      </c>
      <c r="N432" s="21">
        <v>141.97999999999999</v>
      </c>
      <c r="P432" s="22">
        <v>0</v>
      </c>
      <c r="Q432" s="22">
        <v>0.21</v>
      </c>
    </row>
    <row r="433" spans="1:17" x14ac:dyDescent="0.3">
      <c r="A433" t="s">
        <v>8169</v>
      </c>
      <c r="B433" t="s">
        <v>16996</v>
      </c>
      <c r="C433" t="s">
        <v>45</v>
      </c>
      <c r="E433" t="s">
        <v>40</v>
      </c>
      <c r="F433">
        <v>0</v>
      </c>
      <c r="G433">
        <v>0</v>
      </c>
      <c r="H433">
        <v>0</v>
      </c>
      <c r="I433" s="20">
        <v>0.21</v>
      </c>
      <c r="J433" t="s">
        <v>24</v>
      </c>
      <c r="K433" s="20">
        <v>0.21</v>
      </c>
      <c r="L433" s="21">
        <v>16.100000000000001</v>
      </c>
      <c r="M433" s="21">
        <v>92.75</v>
      </c>
      <c r="N433" s="21">
        <v>76.650000000000006</v>
      </c>
      <c r="P433" s="22">
        <v>0</v>
      </c>
      <c r="Q433" s="22">
        <v>0.21</v>
      </c>
    </row>
    <row r="434" spans="1:17" x14ac:dyDescent="0.3">
      <c r="A434" t="s">
        <v>8169</v>
      </c>
      <c r="B434" t="s">
        <v>10547</v>
      </c>
      <c r="C434" t="s">
        <v>42</v>
      </c>
      <c r="E434" t="s">
        <v>40</v>
      </c>
      <c r="F434">
        <v>0</v>
      </c>
      <c r="G434">
        <v>0</v>
      </c>
      <c r="H434">
        <v>0</v>
      </c>
      <c r="I434" s="20">
        <v>0.19</v>
      </c>
      <c r="J434" t="s">
        <v>24</v>
      </c>
      <c r="K434" s="20">
        <v>0.19</v>
      </c>
      <c r="L434" s="21">
        <v>30.88</v>
      </c>
      <c r="M434" s="21">
        <v>193.41</v>
      </c>
      <c r="N434" s="21">
        <v>162.53</v>
      </c>
      <c r="P434" s="22">
        <v>0</v>
      </c>
      <c r="Q434" s="22">
        <v>0.19</v>
      </c>
    </row>
    <row r="435" spans="1:17" x14ac:dyDescent="0.3">
      <c r="A435" t="s">
        <v>8169</v>
      </c>
      <c r="B435" t="s">
        <v>22787</v>
      </c>
      <c r="C435" t="s">
        <v>47</v>
      </c>
      <c r="E435" t="s">
        <v>40</v>
      </c>
      <c r="F435">
        <v>0</v>
      </c>
      <c r="G435">
        <v>0</v>
      </c>
      <c r="H435">
        <v>0</v>
      </c>
      <c r="I435" s="20">
        <v>0.22</v>
      </c>
      <c r="J435" t="s">
        <v>24</v>
      </c>
      <c r="K435" s="20">
        <v>0.22</v>
      </c>
      <c r="L435" s="21">
        <v>5.75</v>
      </c>
      <c r="M435" s="21">
        <v>31.9</v>
      </c>
      <c r="N435" s="21">
        <v>26.15</v>
      </c>
      <c r="P435" s="22">
        <v>0</v>
      </c>
      <c r="Q435" s="22">
        <v>0.22</v>
      </c>
    </row>
    <row r="436" spans="1:17" x14ac:dyDescent="0.3">
      <c r="A436" t="s">
        <v>8169</v>
      </c>
      <c r="B436" t="s">
        <v>21929</v>
      </c>
      <c r="C436" t="s">
        <v>42</v>
      </c>
      <c r="E436" t="s">
        <v>39</v>
      </c>
      <c r="F436">
        <v>0</v>
      </c>
      <c r="G436">
        <v>0</v>
      </c>
      <c r="H436">
        <v>0</v>
      </c>
      <c r="I436" s="20">
        <v>0.19</v>
      </c>
      <c r="J436" t="s">
        <v>24</v>
      </c>
      <c r="K436" s="20">
        <v>0.19</v>
      </c>
      <c r="L436" s="21">
        <v>13.55</v>
      </c>
      <c r="M436" s="21">
        <v>84.85</v>
      </c>
      <c r="N436" s="21">
        <v>71.3</v>
      </c>
      <c r="P436" s="22">
        <v>0</v>
      </c>
      <c r="Q436" s="22">
        <v>0.19</v>
      </c>
    </row>
    <row r="437" spans="1:17" x14ac:dyDescent="0.3">
      <c r="A437" t="s">
        <v>8169</v>
      </c>
      <c r="B437" t="s">
        <v>18845</v>
      </c>
      <c r="C437" t="s">
        <v>45</v>
      </c>
      <c r="E437" t="s">
        <v>40</v>
      </c>
      <c r="F437">
        <v>0</v>
      </c>
      <c r="G437">
        <v>0</v>
      </c>
      <c r="H437">
        <v>0</v>
      </c>
      <c r="I437" s="20">
        <v>0.21</v>
      </c>
      <c r="J437" t="s">
        <v>24</v>
      </c>
      <c r="K437" s="20">
        <v>0.21</v>
      </c>
      <c r="L437" s="21">
        <v>5.35</v>
      </c>
      <c r="M437" s="21">
        <v>30.85</v>
      </c>
      <c r="N437" s="21">
        <v>25.5</v>
      </c>
      <c r="P437" s="22">
        <v>0</v>
      </c>
      <c r="Q437" s="22">
        <v>0.21</v>
      </c>
    </row>
    <row r="438" spans="1:17" x14ac:dyDescent="0.3">
      <c r="A438" t="s">
        <v>8169</v>
      </c>
      <c r="B438" t="s">
        <v>19221</v>
      </c>
      <c r="C438" t="s">
        <v>45</v>
      </c>
      <c r="E438" t="s">
        <v>40</v>
      </c>
      <c r="F438">
        <v>0</v>
      </c>
      <c r="G438">
        <v>0</v>
      </c>
      <c r="H438">
        <v>0</v>
      </c>
      <c r="I438" s="20">
        <v>0.21</v>
      </c>
      <c r="J438" t="s">
        <v>24</v>
      </c>
      <c r="K438" s="20">
        <v>0.21</v>
      </c>
      <c r="L438" s="21">
        <v>5.54</v>
      </c>
      <c r="M438" s="21">
        <v>31.9</v>
      </c>
      <c r="N438" s="21">
        <v>26.36</v>
      </c>
      <c r="P438" s="22">
        <v>0</v>
      </c>
      <c r="Q438" s="22">
        <v>0.21</v>
      </c>
    </row>
    <row r="439" spans="1:17" x14ac:dyDescent="0.3">
      <c r="A439" t="s">
        <v>8169</v>
      </c>
      <c r="B439" t="s">
        <v>21506</v>
      </c>
      <c r="C439" t="s">
        <v>45</v>
      </c>
      <c r="E439" t="s">
        <v>40</v>
      </c>
      <c r="F439">
        <v>0</v>
      </c>
      <c r="G439">
        <v>0</v>
      </c>
      <c r="H439">
        <v>0</v>
      </c>
      <c r="I439" s="20">
        <v>0.21</v>
      </c>
      <c r="J439" t="s">
        <v>24</v>
      </c>
      <c r="K439" s="20">
        <v>0.21</v>
      </c>
      <c r="L439" s="21">
        <v>8.31</v>
      </c>
      <c r="M439" s="21">
        <v>47.9</v>
      </c>
      <c r="N439" s="21">
        <v>39.590000000000003</v>
      </c>
      <c r="P439" s="22">
        <v>0</v>
      </c>
      <c r="Q439" s="22">
        <v>0.21</v>
      </c>
    </row>
    <row r="440" spans="1:17" x14ac:dyDescent="0.3">
      <c r="A440" t="s">
        <v>8169</v>
      </c>
      <c r="B440" t="s">
        <v>18875</v>
      </c>
      <c r="C440" t="s">
        <v>47</v>
      </c>
      <c r="E440" t="s">
        <v>40</v>
      </c>
      <c r="F440">
        <v>0</v>
      </c>
      <c r="G440">
        <v>0</v>
      </c>
      <c r="H440">
        <v>0</v>
      </c>
      <c r="I440" s="20">
        <v>0.22</v>
      </c>
      <c r="J440" t="s">
        <v>24</v>
      </c>
      <c r="K440" s="20">
        <v>0.22</v>
      </c>
      <c r="L440" s="21">
        <v>5.39</v>
      </c>
      <c r="M440" s="21">
        <v>29.9</v>
      </c>
      <c r="N440" s="21">
        <v>24.51</v>
      </c>
      <c r="P440" s="22">
        <v>0</v>
      </c>
      <c r="Q440" s="22">
        <v>0.22</v>
      </c>
    </row>
    <row r="441" spans="1:17" x14ac:dyDescent="0.3">
      <c r="A441" t="s">
        <v>8169</v>
      </c>
      <c r="B441" t="s">
        <v>23050</v>
      </c>
      <c r="C441" t="s">
        <v>46</v>
      </c>
      <c r="E441" t="s">
        <v>40</v>
      </c>
      <c r="F441">
        <v>0</v>
      </c>
      <c r="G441">
        <v>0</v>
      </c>
      <c r="H441">
        <v>0</v>
      </c>
      <c r="I441" s="20">
        <v>0.2</v>
      </c>
      <c r="J441" t="s">
        <v>24</v>
      </c>
      <c r="K441" s="20">
        <v>0.2</v>
      </c>
      <c r="L441" s="21">
        <v>16.8</v>
      </c>
      <c r="M441" s="21">
        <v>100.8</v>
      </c>
      <c r="N441" s="21">
        <v>84</v>
      </c>
      <c r="P441" s="22">
        <v>0</v>
      </c>
      <c r="Q441" s="22">
        <v>0.2</v>
      </c>
    </row>
    <row r="442" spans="1:17" x14ac:dyDescent="0.3">
      <c r="A442" t="s">
        <v>8169</v>
      </c>
      <c r="B442" t="s">
        <v>16180</v>
      </c>
      <c r="C442" t="s">
        <v>46</v>
      </c>
      <c r="E442" t="s">
        <v>39</v>
      </c>
      <c r="F442">
        <v>0</v>
      </c>
      <c r="G442">
        <v>0</v>
      </c>
      <c r="H442">
        <v>0</v>
      </c>
      <c r="I442" s="20">
        <v>0.2</v>
      </c>
      <c r="J442" t="s">
        <v>24</v>
      </c>
      <c r="K442" s="20">
        <v>0.2</v>
      </c>
      <c r="L442" s="21">
        <v>8.91</v>
      </c>
      <c r="M442" s="21">
        <v>53.46</v>
      </c>
      <c r="N442" s="21">
        <v>44.55</v>
      </c>
      <c r="P442" s="22">
        <v>0</v>
      </c>
      <c r="Q442" s="22">
        <v>0.2</v>
      </c>
    </row>
    <row r="443" spans="1:17" x14ac:dyDescent="0.3">
      <c r="A443" t="s">
        <v>8169</v>
      </c>
      <c r="B443" t="s">
        <v>13444</v>
      </c>
      <c r="C443" t="s">
        <v>47</v>
      </c>
      <c r="E443" t="s">
        <v>40</v>
      </c>
      <c r="F443">
        <v>0</v>
      </c>
      <c r="G443">
        <v>0</v>
      </c>
      <c r="H443">
        <v>0</v>
      </c>
      <c r="I443" s="20">
        <v>0.22</v>
      </c>
      <c r="J443" t="s">
        <v>24</v>
      </c>
      <c r="K443" s="20">
        <v>0.22</v>
      </c>
      <c r="L443" s="21">
        <v>5.39</v>
      </c>
      <c r="M443" s="21">
        <v>29.9</v>
      </c>
      <c r="N443" s="21">
        <v>24.51</v>
      </c>
      <c r="P443" s="22">
        <v>0</v>
      </c>
      <c r="Q443" s="22">
        <v>0.22</v>
      </c>
    </row>
    <row r="444" spans="1:17" x14ac:dyDescent="0.3">
      <c r="A444" t="s">
        <v>8169</v>
      </c>
      <c r="B444" t="s">
        <v>21292</v>
      </c>
      <c r="C444" t="s">
        <v>47</v>
      </c>
      <c r="E444" t="s">
        <v>39</v>
      </c>
      <c r="F444">
        <v>0</v>
      </c>
      <c r="G444">
        <v>0</v>
      </c>
      <c r="H444">
        <v>0</v>
      </c>
      <c r="I444" s="20">
        <v>0.22</v>
      </c>
      <c r="J444" t="s">
        <v>24</v>
      </c>
      <c r="K444" s="20">
        <v>0.22</v>
      </c>
      <c r="L444" s="21">
        <v>10.61</v>
      </c>
      <c r="M444" s="21">
        <v>58.86</v>
      </c>
      <c r="N444" s="21">
        <v>48.25</v>
      </c>
      <c r="P444" s="22">
        <v>0</v>
      </c>
      <c r="Q444" s="22">
        <v>0.22</v>
      </c>
    </row>
    <row r="445" spans="1:17" x14ac:dyDescent="0.3">
      <c r="A445" t="s">
        <v>8169</v>
      </c>
      <c r="B445" t="s">
        <v>22117</v>
      </c>
      <c r="C445" t="s">
        <v>42</v>
      </c>
      <c r="E445" t="s">
        <v>40</v>
      </c>
      <c r="F445">
        <v>0</v>
      </c>
      <c r="G445">
        <v>0</v>
      </c>
      <c r="H445">
        <v>0</v>
      </c>
      <c r="I445" s="20">
        <v>0.19</v>
      </c>
      <c r="J445" t="s">
        <v>24</v>
      </c>
      <c r="K445" s="20">
        <v>0.19</v>
      </c>
      <c r="L445" s="21">
        <v>6.05</v>
      </c>
      <c r="M445" s="21">
        <v>37.9</v>
      </c>
      <c r="N445" s="21">
        <v>31.85</v>
      </c>
      <c r="P445" s="22">
        <v>0</v>
      </c>
      <c r="Q445" s="22">
        <v>0.19</v>
      </c>
    </row>
    <row r="446" spans="1:17" x14ac:dyDescent="0.3">
      <c r="A446" t="s">
        <v>8169</v>
      </c>
      <c r="B446" t="s">
        <v>19759</v>
      </c>
      <c r="C446" t="s">
        <v>45</v>
      </c>
      <c r="E446" t="s">
        <v>40</v>
      </c>
      <c r="F446">
        <v>0</v>
      </c>
      <c r="G446">
        <v>0</v>
      </c>
      <c r="H446">
        <v>0</v>
      </c>
      <c r="I446" s="20">
        <v>0.21</v>
      </c>
      <c r="J446" t="s">
        <v>24</v>
      </c>
      <c r="K446" s="20">
        <v>0.21</v>
      </c>
      <c r="L446" s="21">
        <v>6.58</v>
      </c>
      <c r="M446" s="21">
        <v>37.9</v>
      </c>
      <c r="N446" s="21">
        <v>31.32</v>
      </c>
      <c r="P446" s="22">
        <v>0</v>
      </c>
      <c r="Q446" s="22">
        <v>0.21</v>
      </c>
    </row>
    <row r="447" spans="1:17" x14ac:dyDescent="0.3">
      <c r="A447" t="s">
        <v>8169</v>
      </c>
      <c r="B447" t="s">
        <v>10725</v>
      </c>
      <c r="C447" t="s">
        <v>47</v>
      </c>
      <c r="E447" t="s">
        <v>39</v>
      </c>
      <c r="F447">
        <v>0</v>
      </c>
      <c r="G447">
        <v>0</v>
      </c>
      <c r="H447">
        <v>0</v>
      </c>
      <c r="I447" s="20">
        <v>0.22</v>
      </c>
      <c r="J447" t="s">
        <v>24</v>
      </c>
      <c r="K447" s="20">
        <v>0.22</v>
      </c>
      <c r="L447" s="21">
        <v>24.64</v>
      </c>
      <c r="M447" s="21">
        <v>136.62</v>
      </c>
      <c r="N447" s="21">
        <v>111.98</v>
      </c>
      <c r="P447" s="22">
        <v>0</v>
      </c>
      <c r="Q447" s="22">
        <v>0.22</v>
      </c>
    </row>
    <row r="448" spans="1:17" x14ac:dyDescent="0.3">
      <c r="A448" t="s">
        <v>8169</v>
      </c>
      <c r="B448" t="s">
        <v>21790</v>
      </c>
      <c r="C448" t="s">
        <v>42</v>
      </c>
      <c r="E448" t="s">
        <v>39</v>
      </c>
      <c r="F448">
        <v>1</v>
      </c>
      <c r="G448">
        <v>0</v>
      </c>
      <c r="H448">
        <v>0</v>
      </c>
      <c r="I448" s="20">
        <v>0.19</v>
      </c>
      <c r="J448" t="s">
        <v>24</v>
      </c>
      <c r="K448" s="20">
        <v>0.19</v>
      </c>
      <c r="L448" s="21">
        <v>75.930000000000007</v>
      </c>
      <c r="M448" s="21">
        <v>475.55</v>
      </c>
      <c r="N448" s="21">
        <v>399.62</v>
      </c>
      <c r="O448" t="s">
        <v>64</v>
      </c>
      <c r="P448" s="22">
        <v>0</v>
      </c>
      <c r="Q448" s="22">
        <v>0.19</v>
      </c>
    </row>
    <row r="449" spans="1:17" x14ac:dyDescent="0.3">
      <c r="A449" t="s">
        <v>8169</v>
      </c>
      <c r="B449" t="s">
        <v>8265</v>
      </c>
      <c r="C449" t="s">
        <v>46</v>
      </c>
      <c r="E449" t="s">
        <v>40</v>
      </c>
      <c r="F449">
        <v>0</v>
      </c>
      <c r="G449">
        <v>0</v>
      </c>
      <c r="H449">
        <v>0</v>
      </c>
      <c r="I449" s="20">
        <v>0.2</v>
      </c>
      <c r="J449" t="s">
        <v>24</v>
      </c>
      <c r="K449" s="20">
        <v>0.2</v>
      </c>
      <c r="L449" s="21">
        <v>9.81</v>
      </c>
      <c r="M449" s="21">
        <v>58.85</v>
      </c>
      <c r="N449" s="21">
        <v>49.04</v>
      </c>
      <c r="P449" s="22">
        <v>0</v>
      </c>
      <c r="Q449" s="22">
        <v>0.2</v>
      </c>
    </row>
    <row r="450" spans="1:17" x14ac:dyDescent="0.3">
      <c r="A450" t="s">
        <v>8169</v>
      </c>
      <c r="B450" t="s">
        <v>8280</v>
      </c>
      <c r="C450" t="s">
        <v>46</v>
      </c>
      <c r="E450" t="s">
        <v>40</v>
      </c>
      <c r="F450">
        <v>0</v>
      </c>
      <c r="G450">
        <v>0</v>
      </c>
      <c r="H450">
        <v>0</v>
      </c>
      <c r="I450" s="20">
        <v>0.2</v>
      </c>
      <c r="J450" t="s">
        <v>24</v>
      </c>
      <c r="K450" s="20">
        <v>0.2</v>
      </c>
      <c r="L450" s="21">
        <v>76.709999999999994</v>
      </c>
      <c r="M450" s="21">
        <v>460.26</v>
      </c>
      <c r="N450" s="21">
        <v>383.55</v>
      </c>
      <c r="P450" s="22">
        <v>0</v>
      </c>
      <c r="Q450" s="22">
        <v>0.2</v>
      </c>
    </row>
    <row r="451" spans="1:17" x14ac:dyDescent="0.3">
      <c r="A451" t="s">
        <v>8169</v>
      </c>
      <c r="B451" t="s">
        <v>12543</v>
      </c>
      <c r="C451" t="s">
        <v>37</v>
      </c>
      <c r="E451" t="s">
        <v>40</v>
      </c>
      <c r="F451">
        <v>0</v>
      </c>
      <c r="G451">
        <v>0</v>
      </c>
      <c r="H451">
        <v>0</v>
      </c>
      <c r="I451" s="20">
        <v>0.2</v>
      </c>
      <c r="J451" t="s">
        <v>24</v>
      </c>
      <c r="K451" s="20">
        <v>0</v>
      </c>
      <c r="L451" s="21">
        <v>0</v>
      </c>
      <c r="M451" s="21">
        <v>0</v>
      </c>
      <c r="N451" s="21">
        <v>0</v>
      </c>
      <c r="O451" t="s">
        <v>69</v>
      </c>
      <c r="P451" s="22">
        <v>0</v>
      </c>
      <c r="Q451" s="22">
        <v>0</v>
      </c>
    </row>
    <row r="452" spans="1:17" x14ac:dyDescent="0.3">
      <c r="A452" t="s">
        <v>8169</v>
      </c>
      <c r="B452" t="s">
        <v>14696</v>
      </c>
      <c r="C452" t="s">
        <v>42</v>
      </c>
      <c r="E452" t="s">
        <v>39</v>
      </c>
      <c r="F452">
        <v>0</v>
      </c>
      <c r="G452">
        <v>0</v>
      </c>
      <c r="H452">
        <v>0</v>
      </c>
      <c r="I452" s="20">
        <v>0.19</v>
      </c>
      <c r="J452" t="s">
        <v>24</v>
      </c>
      <c r="K452" s="20">
        <v>0.19</v>
      </c>
      <c r="L452" s="21">
        <v>3.68</v>
      </c>
      <c r="M452" s="21">
        <v>23.05</v>
      </c>
      <c r="N452" s="21">
        <v>19.37</v>
      </c>
      <c r="P452" s="22">
        <v>0</v>
      </c>
      <c r="Q452" s="22">
        <v>0.19</v>
      </c>
    </row>
    <row r="453" spans="1:17" x14ac:dyDescent="0.3">
      <c r="A453" t="s">
        <v>8169</v>
      </c>
      <c r="B453" t="s">
        <v>507</v>
      </c>
      <c r="C453" t="s">
        <v>46</v>
      </c>
      <c r="E453" t="s">
        <v>40</v>
      </c>
      <c r="F453">
        <v>1</v>
      </c>
      <c r="G453">
        <v>0</v>
      </c>
      <c r="H453">
        <v>0</v>
      </c>
      <c r="I453" s="20">
        <v>0.2</v>
      </c>
      <c r="J453" t="s">
        <v>24</v>
      </c>
      <c r="K453" s="20">
        <v>0.2</v>
      </c>
      <c r="L453" s="21">
        <v>-4.49</v>
      </c>
      <c r="M453" s="21">
        <v>-26.95</v>
      </c>
      <c r="N453" s="21">
        <v>-22.46</v>
      </c>
      <c r="O453" t="s">
        <v>64</v>
      </c>
      <c r="P453" s="22">
        <v>0</v>
      </c>
      <c r="Q453" s="22">
        <v>0.2</v>
      </c>
    </row>
    <row r="454" spans="1:17" x14ac:dyDescent="0.3">
      <c r="A454" t="s">
        <v>8169</v>
      </c>
      <c r="B454" t="s">
        <v>23503</v>
      </c>
      <c r="C454" t="s">
        <v>45</v>
      </c>
      <c r="E454" t="s">
        <v>40</v>
      </c>
      <c r="F454">
        <v>0</v>
      </c>
      <c r="G454">
        <v>0</v>
      </c>
      <c r="H454">
        <v>0</v>
      </c>
      <c r="I454" s="20">
        <v>0.21</v>
      </c>
      <c r="J454" t="s">
        <v>24</v>
      </c>
      <c r="K454" s="20">
        <v>0.21</v>
      </c>
      <c r="L454" s="21">
        <v>8.66</v>
      </c>
      <c r="M454" s="21">
        <v>49.9</v>
      </c>
      <c r="N454" s="21">
        <v>41.24</v>
      </c>
      <c r="P454" s="22">
        <v>0</v>
      </c>
      <c r="Q454" s="22">
        <v>0.21</v>
      </c>
    </row>
    <row r="455" spans="1:17" x14ac:dyDescent="0.3">
      <c r="A455" t="s">
        <v>8169</v>
      </c>
      <c r="B455" t="s">
        <v>15236</v>
      </c>
      <c r="C455" t="s">
        <v>46</v>
      </c>
      <c r="E455" t="s">
        <v>40</v>
      </c>
      <c r="F455">
        <v>0</v>
      </c>
      <c r="G455">
        <v>0</v>
      </c>
      <c r="H455">
        <v>0</v>
      </c>
      <c r="I455" s="20">
        <v>0.2</v>
      </c>
      <c r="J455" t="s">
        <v>24</v>
      </c>
      <c r="K455" s="20">
        <v>0.2</v>
      </c>
      <c r="L455" s="21">
        <v>11.33</v>
      </c>
      <c r="M455" s="21">
        <v>67.95</v>
      </c>
      <c r="N455" s="21">
        <v>56.62</v>
      </c>
      <c r="P455" s="22">
        <v>0</v>
      </c>
      <c r="Q455" s="22">
        <v>0.2</v>
      </c>
    </row>
    <row r="456" spans="1:17" x14ac:dyDescent="0.3">
      <c r="A456" t="s">
        <v>8169</v>
      </c>
      <c r="B456" t="s">
        <v>13232</v>
      </c>
      <c r="C456" t="s">
        <v>37</v>
      </c>
      <c r="E456" t="s">
        <v>40</v>
      </c>
      <c r="F456">
        <v>0</v>
      </c>
      <c r="G456">
        <v>0</v>
      </c>
      <c r="H456">
        <v>0</v>
      </c>
      <c r="I456" s="20">
        <v>0.2</v>
      </c>
      <c r="J456" t="s">
        <v>24</v>
      </c>
      <c r="K456" s="20">
        <v>0.2</v>
      </c>
      <c r="L456" s="21">
        <v>9.89</v>
      </c>
      <c r="M456" s="21">
        <v>59.31</v>
      </c>
      <c r="N456" s="21">
        <v>49.42</v>
      </c>
      <c r="P456" s="22">
        <v>0</v>
      </c>
      <c r="Q456" s="22">
        <v>0.2</v>
      </c>
    </row>
    <row r="457" spans="1:17" x14ac:dyDescent="0.3">
      <c r="A457" t="s">
        <v>8169</v>
      </c>
      <c r="B457" t="s">
        <v>22081</v>
      </c>
      <c r="C457" t="s">
        <v>46</v>
      </c>
      <c r="E457" t="s">
        <v>40</v>
      </c>
      <c r="F457">
        <v>0</v>
      </c>
      <c r="G457">
        <v>0</v>
      </c>
      <c r="H457">
        <v>0</v>
      </c>
      <c r="I457" s="20">
        <v>0.2</v>
      </c>
      <c r="J457" t="s">
        <v>24</v>
      </c>
      <c r="K457" s="20">
        <v>0.2</v>
      </c>
      <c r="L457" s="21">
        <v>5.32</v>
      </c>
      <c r="M457" s="21">
        <v>31.9</v>
      </c>
      <c r="N457" s="21">
        <v>26.58</v>
      </c>
      <c r="P457" s="22">
        <v>0</v>
      </c>
      <c r="Q457" s="22">
        <v>0.2</v>
      </c>
    </row>
    <row r="458" spans="1:17" x14ac:dyDescent="0.3">
      <c r="A458" t="s">
        <v>8169</v>
      </c>
      <c r="B458" t="s">
        <v>14688</v>
      </c>
      <c r="C458" t="s">
        <v>45</v>
      </c>
      <c r="E458" t="s">
        <v>40</v>
      </c>
      <c r="F458">
        <v>0</v>
      </c>
      <c r="G458">
        <v>0</v>
      </c>
      <c r="H458">
        <v>0</v>
      </c>
      <c r="I458" s="20">
        <v>0.21</v>
      </c>
      <c r="J458" t="s">
        <v>24</v>
      </c>
      <c r="K458" s="20">
        <v>0.21</v>
      </c>
      <c r="L458" s="21">
        <v>3.11</v>
      </c>
      <c r="M458" s="21">
        <v>17.899999999999999</v>
      </c>
      <c r="N458" s="21">
        <v>14.79</v>
      </c>
      <c r="P458" s="22">
        <v>0</v>
      </c>
      <c r="Q458" s="22">
        <v>0.21</v>
      </c>
    </row>
    <row r="459" spans="1:17" x14ac:dyDescent="0.3">
      <c r="A459" t="s">
        <v>8169</v>
      </c>
      <c r="B459" t="s">
        <v>20907</v>
      </c>
      <c r="C459" t="s">
        <v>45</v>
      </c>
      <c r="E459" t="s">
        <v>39</v>
      </c>
      <c r="F459">
        <v>0</v>
      </c>
      <c r="G459">
        <v>0</v>
      </c>
      <c r="H459">
        <v>0</v>
      </c>
      <c r="I459" s="20">
        <v>0.21</v>
      </c>
      <c r="J459" t="s">
        <v>24</v>
      </c>
      <c r="K459" s="20">
        <v>0.21</v>
      </c>
      <c r="L459" s="21">
        <v>11.79</v>
      </c>
      <c r="M459" s="21">
        <v>67.95</v>
      </c>
      <c r="N459" s="21">
        <v>56.16</v>
      </c>
      <c r="P459" s="22">
        <v>0</v>
      </c>
      <c r="Q459" s="22">
        <v>0.21</v>
      </c>
    </row>
    <row r="460" spans="1:17" x14ac:dyDescent="0.3">
      <c r="A460" t="s">
        <v>8169</v>
      </c>
      <c r="B460" t="s">
        <v>15527</v>
      </c>
      <c r="C460" t="s">
        <v>45</v>
      </c>
      <c r="E460" t="s">
        <v>40</v>
      </c>
      <c r="F460">
        <v>0</v>
      </c>
      <c r="G460">
        <v>0</v>
      </c>
      <c r="H460">
        <v>0</v>
      </c>
      <c r="I460" s="20">
        <v>0.21</v>
      </c>
      <c r="J460" t="s">
        <v>24</v>
      </c>
      <c r="K460" s="20">
        <v>0.21</v>
      </c>
      <c r="L460" s="21">
        <v>225.42</v>
      </c>
      <c r="M460" s="21">
        <v>1298.8399999999999</v>
      </c>
      <c r="N460" s="21">
        <v>1073.42</v>
      </c>
      <c r="P460" s="22">
        <v>0</v>
      </c>
      <c r="Q460" s="22">
        <v>0.21</v>
      </c>
    </row>
    <row r="461" spans="1:17" x14ac:dyDescent="0.3">
      <c r="A461" t="s">
        <v>8169</v>
      </c>
      <c r="B461" t="s">
        <v>14393</v>
      </c>
      <c r="C461" t="s">
        <v>37</v>
      </c>
      <c r="E461" t="s">
        <v>40</v>
      </c>
      <c r="F461">
        <v>0</v>
      </c>
      <c r="G461">
        <v>0</v>
      </c>
      <c r="H461">
        <v>0</v>
      </c>
      <c r="I461" s="20">
        <v>0.2</v>
      </c>
      <c r="J461" t="s">
        <v>24</v>
      </c>
      <c r="K461" s="20">
        <v>0.2</v>
      </c>
      <c r="L461" s="21">
        <v>6.32</v>
      </c>
      <c r="M461" s="21">
        <v>37.9</v>
      </c>
      <c r="N461" s="21">
        <v>31.58</v>
      </c>
      <c r="P461" s="22">
        <v>0</v>
      </c>
      <c r="Q461" s="22">
        <v>0.2</v>
      </c>
    </row>
    <row r="462" spans="1:17" x14ac:dyDescent="0.3">
      <c r="A462" t="s">
        <v>8169</v>
      </c>
      <c r="B462" t="s">
        <v>11021</v>
      </c>
      <c r="C462" t="s">
        <v>45</v>
      </c>
      <c r="E462" t="s">
        <v>38</v>
      </c>
      <c r="F462">
        <v>0</v>
      </c>
      <c r="G462">
        <v>0</v>
      </c>
      <c r="H462">
        <v>0</v>
      </c>
      <c r="I462" s="20">
        <v>0.21</v>
      </c>
      <c r="J462" t="s">
        <v>24</v>
      </c>
      <c r="K462" s="20">
        <v>0</v>
      </c>
      <c r="L462" s="21">
        <v>0</v>
      </c>
      <c r="M462" s="21">
        <v>0</v>
      </c>
      <c r="N462" s="21">
        <v>0</v>
      </c>
      <c r="O462" t="s">
        <v>76</v>
      </c>
      <c r="P462" s="22">
        <v>0</v>
      </c>
      <c r="Q462" s="22">
        <v>0</v>
      </c>
    </row>
    <row r="463" spans="1:17" x14ac:dyDescent="0.3">
      <c r="A463" t="s">
        <v>8169</v>
      </c>
      <c r="B463" t="s">
        <v>22017</v>
      </c>
      <c r="C463" t="s">
        <v>46</v>
      </c>
      <c r="E463" t="s">
        <v>38</v>
      </c>
      <c r="F463">
        <v>0</v>
      </c>
      <c r="G463">
        <v>0</v>
      </c>
      <c r="H463">
        <v>0</v>
      </c>
      <c r="I463" s="20">
        <v>0.2</v>
      </c>
      <c r="J463" t="s">
        <v>24</v>
      </c>
      <c r="K463" s="20">
        <v>0</v>
      </c>
      <c r="L463" s="21">
        <v>0</v>
      </c>
      <c r="M463" s="21">
        <v>0</v>
      </c>
      <c r="N463" s="21">
        <v>0</v>
      </c>
      <c r="O463" t="s">
        <v>76</v>
      </c>
      <c r="P463" s="22">
        <v>0</v>
      </c>
      <c r="Q463" s="22">
        <v>0</v>
      </c>
    </row>
    <row r="464" spans="1:17" x14ac:dyDescent="0.3">
      <c r="A464" t="s">
        <v>8169</v>
      </c>
      <c r="B464" t="s">
        <v>15468</v>
      </c>
      <c r="C464" t="s">
        <v>45</v>
      </c>
      <c r="E464" t="s">
        <v>38</v>
      </c>
      <c r="F464">
        <v>0</v>
      </c>
      <c r="G464">
        <v>0</v>
      </c>
      <c r="H464">
        <v>0</v>
      </c>
      <c r="I464" s="20">
        <v>0.21</v>
      </c>
      <c r="J464" t="s">
        <v>24</v>
      </c>
      <c r="K464" s="20">
        <v>0</v>
      </c>
      <c r="L464" s="21">
        <v>0</v>
      </c>
      <c r="M464" s="21">
        <v>0</v>
      </c>
      <c r="N464" s="21">
        <v>0</v>
      </c>
      <c r="O464" t="s">
        <v>76</v>
      </c>
      <c r="P464" s="22">
        <v>0</v>
      </c>
      <c r="Q464" s="22">
        <v>0</v>
      </c>
    </row>
    <row r="465" spans="1:17" x14ac:dyDescent="0.3">
      <c r="A465" t="s">
        <v>8169</v>
      </c>
      <c r="B465" t="s">
        <v>11046</v>
      </c>
      <c r="C465" t="s">
        <v>46</v>
      </c>
      <c r="E465" t="s">
        <v>40</v>
      </c>
      <c r="F465">
        <v>0</v>
      </c>
      <c r="G465">
        <v>0</v>
      </c>
      <c r="H465">
        <v>0</v>
      </c>
      <c r="I465" s="20">
        <v>0.2</v>
      </c>
      <c r="J465" t="s">
        <v>24</v>
      </c>
      <c r="K465" s="20">
        <v>0.2</v>
      </c>
      <c r="L465" s="21">
        <v>13.93</v>
      </c>
      <c r="M465" s="21">
        <v>83.57</v>
      </c>
      <c r="N465" s="21">
        <v>69.64</v>
      </c>
      <c r="P465" s="22">
        <v>0</v>
      </c>
      <c r="Q465" s="22">
        <v>0.2</v>
      </c>
    </row>
    <row r="466" spans="1:17" x14ac:dyDescent="0.3">
      <c r="A466" t="s">
        <v>8169</v>
      </c>
      <c r="B466" t="s">
        <v>19663</v>
      </c>
      <c r="C466" t="s">
        <v>46</v>
      </c>
      <c r="E466" t="s">
        <v>40</v>
      </c>
      <c r="F466">
        <v>0</v>
      </c>
      <c r="G466">
        <v>0</v>
      </c>
      <c r="H466">
        <v>0</v>
      </c>
      <c r="I466" s="20">
        <v>0.2</v>
      </c>
      <c r="J466" t="s">
        <v>24</v>
      </c>
      <c r="K466" s="20">
        <v>0.2</v>
      </c>
      <c r="L466" s="21">
        <v>4.9800000000000004</v>
      </c>
      <c r="M466" s="21">
        <v>29.9</v>
      </c>
      <c r="N466" s="21">
        <v>24.92</v>
      </c>
      <c r="P466" s="22">
        <v>0</v>
      </c>
      <c r="Q466" s="22">
        <v>0.2</v>
      </c>
    </row>
    <row r="467" spans="1:17" x14ac:dyDescent="0.3">
      <c r="A467" t="s">
        <v>8169</v>
      </c>
      <c r="B467" t="s">
        <v>21858</v>
      </c>
      <c r="C467" t="s">
        <v>45</v>
      </c>
      <c r="E467" t="s">
        <v>39</v>
      </c>
      <c r="F467">
        <v>0</v>
      </c>
      <c r="G467">
        <v>0</v>
      </c>
      <c r="H467">
        <v>0</v>
      </c>
      <c r="I467" s="20">
        <v>0.21</v>
      </c>
      <c r="J467" t="s">
        <v>24</v>
      </c>
      <c r="K467" s="20">
        <v>0.21</v>
      </c>
      <c r="L467" s="21">
        <v>4.32</v>
      </c>
      <c r="M467" s="21">
        <v>24.9</v>
      </c>
      <c r="N467" s="21">
        <v>20.58</v>
      </c>
      <c r="P467" s="22">
        <v>0</v>
      </c>
      <c r="Q467" s="22">
        <v>0.21</v>
      </c>
    </row>
    <row r="468" spans="1:17" x14ac:dyDescent="0.3">
      <c r="A468" t="s">
        <v>8169</v>
      </c>
      <c r="B468" t="s">
        <v>9997</v>
      </c>
      <c r="C468" t="s">
        <v>46</v>
      </c>
      <c r="E468" t="s">
        <v>40</v>
      </c>
      <c r="F468">
        <v>0</v>
      </c>
      <c r="G468">
        <v>0</v>
      </c>
      <c r="H468">
        <v>0</v>
      </c>
      <c r="I468" s="20">
        <v>0.2</v>
      </c>
      <c r="J468" t="s">
        <v>24</v>
      </c>
      <c r="K468" s="20">
        <v>0.2</v>
      </c>
      <c r="L468" s="21">
        <v>11.33</v>
      </c>
      <c r="M468" s="21">
        <v>67.95</v>
      </c>
      <c r="N468" s="21">
        <v>56.62</v>
      </c>
      <c r="P468" s="22">
        <v>0</v>
      </c>
      <c r="Q468" s="22">
        <v>0.2</v>
      </c>
    </row>
    <row r="469" spans="1:17" x14ac:dyDescent="0.3">
      <c r="A469" t="s">
        <v>8169</v>
      </c>
      <c r="B469" t="s">
        <v>13319</v>
      </c>
      <c r="C469" t="s">
        <v>45</v>
      </c>
      <c r="E469" t="s">
        <v>40</v>
      </c>
      <c r="F469">
        <v>0</v>
      </c>
      <c r="G469">
        <v>0</v>
      </c>
      <c r="H469">
        <v>0</v>
      </c>
      <c r="I469" s="20">
        <v>0.21</v>
      </c>
      <c r="J469" t="s">
        <v>24</v>
      </c>
      <c r="K469" s="20">
        <v>0.21</v>
      </c>
      <c r="L469" s="21">
        <v>13.87</v>
      </c>
      <c r="M469" s="21">
        <v>79.900000000000006</v>
      </c>
      <c r="N469" s="21">
        <v>66.03</v>
      </c>
      <c r="P469" s="22">
        <v>0</v>
      </c>
      <c r="Q469" s="22">
        <v>0.21</v>
      </c>
    </row>
    <row r="470" spans="1:17" x14ac:dyDescent="0.3">
      <c r="A470" t="s">
        <v>8169</v>
      </c>
      <c r="B470" t="s">
        <v>22651</v>
      </c>
      <c r="C470" t="s">
        <v>46</v>
      </c>
      <c r="E470" t="s">
        <v>40</v>
      </c>
      <c r="F470">
        <v>0</v>
      </c>
      <c r="G470">
        <v>0</v>
      </c>
      <c r="H470">
        <v>0</v>
      </c>
      <c r="I470" s="20">
        <v>0.2</v>
      </c>
      <c r="J470" t="s">
        <v>24</v>
      </c>
      <c r="K470" s="20">
        <v>0.2</v>
      </c>
      <c r="L470" s="21">
        <v>11.48</v>
      </c>
      <c r="M470" s="21">
        <v>68.849999999999994</v>
      </c>
      <c r="N470" s="21">
        <v>57.37</v>
      </c>
      <c r="P470" s="22">
        <v>0</v>
      </c>
      <c r="Q470" s="22">
        <v>0.2</v>
      </c>
    </row>
    <row r="471" spans="1:17" x14ac:dyDescent="0.3">
      <c r="A471" t="s">
        <v>8169</v>
      </c>
      <c r="B471" t="s">
        <v>20664</v>
      </c>
      <c r="C471" t="s">
        <v>45</v>
      </c>
      <c r="E471" t="s">
        <v>40</v>
      </c>
      <c r="F471">
        <v>0</v>
      </c>
      <c r="G471">
        <v>0</v>
      </c>
      <c r="H471">
        <v>0</v>
      </c>
      <c r="I471" s="20">
        <v>0.21</v>
      </c>
      <c r="J471" t="s">
        <v>24</v>
      </c>
      <c r="K471" s="20">
        <v>0.21</v>
      </c>
      <c r="L471" s="21">
        <v>8.4</v>
      </c>
      <c r="M471" s="21">
        <v>48.42</v>
      </c>
      <c r="N471" s="21">
        <v>40.020000000000003</v>
      </c>
      <c r="P471" s="22">
        <v>0</v>
      </c>
      <c r="Q471" s="22">
        <v>0.21</v>
      </c>
    </row>
    <row r="472" spans="1:17" x14ac:dyDescent="0.3">
      <c r="A472" t="s">
        <v>8169</v>
      </c>
      <c r="B472" t="s">
        <v>17500</v>
      </c>
      <c r="C472" t="s">
        <v>47</v>
      </c>
      <c r="E472" t="s">
        <v>40</v>
      </c>
      <c r="F472">
        <v>0</v>
      </c>
      <c r="G472">
        <v>0</v>
      </c>
      <c r="H472">
        <v>0</v>
      </c>
      <c r="I472" s="20">
        <v>0.22</v>
      </c>
      <c r="J472" t="s">
        <v>24</v>
      </c>
      <c r="K472" s="20">
        <v>0.22</v>
      </c>
      <c r="L472" s="21">
        <v>11.88</v>
      </c>
      <c r="M472" s="21">
        <v>65.900000000000006</v>
      </c>
      <c r="N472" s="21">
        <v>54.02</v>
      </c>
      <c r="P472" s="22">
        <v>0</v>
      </c>
      <c r="Q472" s="22">
        <v>0.22</v>
      </c>
    </row>
    <row r="473" spans="1:17" x14ac:dyDescent="0.3">
      <c r="A473" t="s">
        <v>8169</v>
      </c>
      <c r="B473" t="s">
        <v>22816</v>
      </c>
      <c r="C473" t="s">
        <v>47</v>
      </c>
      <c r="E473" t="s">
        <v>39</v>
      </c>
      <c r="F473">
        <v>0</v>
      </c>
      <c r="G473">
        <v>0</v>
      </c>
      <c r="H473">
        <v>0</v>
      </c>
      <c r="I473" s="20">
        <v>0.22</v>
      </c>
      <c r="J473" t="s">
        <v>24</v>
      </c>
      <c r="K473" s="20">
        <v>0.22</v>
      </c>
      <c r="L473" s="21">
        <v>11.88</v>
      </c>
      <c r="M473" s="21">
        <v>65.900000000000006</v>
      </c>
      <c r="N473" s="21">
        <v>54.02</v>
      </c>
      <c r="P473" s="22">
        <v>0</v>
      </c>
      <c r="Q473" s="22">
        <v>0.22</v>
      </c>
    </row>
    <row r="474" spans="1:17" x14ac:dyDescent="0.3">
      <c r="A474" t="s">
        <v>8169</v>
      </c>
      <c r="B474" t="s">
        <v>21053</v>
      </c>
      <c r="C474" t="s">
        <v>42</v>
      </c>
      <c r="E474" t="s">
        <v>39</v>
      </c>
      <c r="F474">
        <v>0</v>
      </c>
      <c r="G474">
        <v>0</v>
      </c>
      <c r="H474">
        <v>0</v>
      </c>
      <c r="I474" s="20">
        <v>0.19</v>
      </c>
      <c r="J474" t="s">
        <v>24</v>
      </c>
      <c r="K474" s="20">
        <v>0.19</v>
      </c>
      <c r="L474" s="21">
        <v>5.09</v>
      </c>
      <c r="M474" s="21">
        <v>31.9</v>
      </c>
      <c r="N474" s="21">
        <v>26.81</v>
      </c>
      <c r="P474" s="22">
        <v>0</v>
      </c>
      <c r="Q474" s="22">
        <v>0.19</v>
      </c>
    </row>
    <row r="475" spans="1:17" x14ac:dyDescent="0.3">
      <c r="A475" t="s">
        <v>8169</v>
      </c>
      <c r="B475" t="s">
        <v>19172</v>
      </c>
      <c r="C475" t="s">
        <v>45</v>
      </c>
      <c r="E475" t="s">
        <v>40</v>
      </c>
      <c r="F475">
        <v>0</v>
      </c>
      <c r="G475">
        <v>0</v>
      </c>
      <c r="H475">
        <v>0</v>
      </c>
      <c r="I475" s="20">
        <v>0.21</v>
      </c>
      <c r="J475" t="s">
        <v>24</v>
      </c>
      <c r="K475" s="20">
        <v>0.21</v>
      </c>
      <c r="L475" s="21">
        <v>14.74</v>
      </c>
      <c r="M475" s="21">
        <v>84.95</v>
      </c>
      <c r="N475" s="21">
        <v>70.209999999999994</v>
      </c>
      <c r="P475" s="22">
        <v>0</v>
      </c>
      <c r="Q475" s="22">
        <v>0.21</v>
      </c>
    </row>
    <row r="476" spans="1:17" x14ac:dyDescent="0.3">
      <c r="A476" t="s">
        <v>8169</v>
      </c>
      <c r="B476" t="s">
        <v>19873</v>
      </c>
      <c r="C476" t="s">
        <v>45</v>
      </c>
      <c r="E476" t="s">
        <v>39</v>
      </c>
      <c r="F476">
        <v>0</v>
      </c>
      <c r="G476">
        <v>0</v>
      </c>
      <c r="H476">
        <v>0</v>
      </c>
      <c r="I476" s="20">
        <v>0.21</v>
      </c>
      <c r="J476" t="s">
        <v>24</v>
      </c>
      <c r="K476" s="20">
        <v>0.21</v>
      </c>
      <c r="L476" s="21">
        <v>14.51</v>
      </c>
      <c r="M476" s="21">
        <v>83.61</v>
      </c>
      <c r="N476" s="21">
        <v>69.099999999999994</v>
      </c>
      <c r="P476" s="22">
        <v>0</v>
      </c>
      <c r="Q476" s="22">
        <v>0.21</v>
      </c>
    </row>
    <row r="477" spans="1:17" x14ac:dyDescent="0.3">
      <c r="A477" t="s">
        <v>8169</v>
      </c>
      <c r="B477" t="s">
        <v>15501</v>
      </c>
      <c r="C477" t="s">
        <v>46</v>
      </c>
      <c r="E477" t="s">
        <v>40</v>
      </c>
      <c r="F477">
        <v>0</v>
      </c>
      <c r="G477">
        <v>0</v>
      </c>
      <c r="H477">
        <v>0</v>
      </c>
      <c r="I477" s="20">
        <v>0.2</v>
      </c>
      <c r="J477" t="s">
        <v>24</v>
      </c>
      <c r="K477" s="20">
        <v>0.2</v>
      </c>
      <c r="L477" s="21">
        <v>38.32</v>
      </c>
      <c r="M477" s="21">
        <v>229.9</v>
      </c>
      <c r="N477" s="21">
        <v>191.58</v>
      </c>
      <c r="P477" s="22">
        <v>0</v>
      </c>
      <c r="Q477" s="22">
        <v>0.2</v>
      </c>
    </row>
    <row r="478" spans="1:17" x14ac:dyDescent="0.3">
      <c r="A478" t="s">
        <v>8169</v>
      </c>
      <c r="B478" t="s">
        <v>20611</v>
      </c>
      <c r="C478" t="s">
        <v>46</v>
      </c>
      <c r="E478" t="s">
        <v>40</v>
      </c>
      <c r="F478">
        <v>0</v>
      </c>
      <c r="G478">
        <v>0</v>
      </c>
      <c r="H478">
        <v>0</v>
      </c>
      <c r="I478" s="20">
        <v>0.2</v>
      </c>
      <c r="J478" t="s">
        <v>24</v>
      </c>
      <c r="K478" s="20">
        <v>0.2</v>
      </c>
      <c r="L478" s="21">
        <v>26.66</v>
      </c>
      <c r="M478" s="21">
        <v>159.94999999999999</v>
      </c>
      <c r="N478" s="21">
        <v>133.29</v>
      </c>
      <c r="P478" s="22">
        <v>0</v>
      </c>
      <c r="Q478" s="22">
        <v>0.2</v>
      </c>
    </row>
    <row r="479" spans="1:17" x14ac:dyDescent="0.3">
      <c r="A479" t="s">
        <v>8169</v>
      </c>
      <c r="B479" t="s">
        <v>21477</v>
      </c>
      <c r="C479" t="s">
        <v>45</v>
      </c>
      <c r="E479" t="s">
        <v>40</v>
      </c>
      <c r="F479">
        <v>0</v>
      </c>
      <c r="G479">
        <v>0</v>
      </c>
      <c r="H479">
        <v>0</v>
      </c>
      <c r="I479" s="20">
        <v>0.21</v>
      </c>
      <c r="J479" t="s">
        <v>24</v>
      </c>
      <c r="K479" s="20">
        <v>0.21</v>
      </c>
      <c r="L479" s="21">
        <v>10.4</v>
      </c>
      <c r="M479" s="21">
        <v>59.9</v>
      </c>
      <c r="N479" s="21">
        <v>49.5</v>
      </c>
      <c r="P479" s="22">
        <v>0</v>
      </c>
      <c r="Q479" s="22">
        <v>0.21</v>
      </c>
    </row>
    <row r="480" spans="1:17" x14ac:dyDescent="0.3">
      <c r="A480" t="s">
        <v>8169</v>
      </c>
      <c r="B480" t="s">
        <v>13680</v>
      </c>
      <c r="C480" t="s">
        <v>42</v>
      </c>
      <c r="E480" t="s">
        <v>40</v>
      </c>
      <c r="F480">
        <v>0</v>
      </c>
      <c r="G480">
        <v>0</v>
      </c>
      <c r="H480">
        <v>0</v>
      </c>
      <c r="I480" s="20">
        <v>0.19</v>
      </c>
      <c r="J480" t="s">
        <v>24</v>
      </c>
      <c r="K480" s="20">
        <v>0.19</v>
      </c>
      <c r="L480" s="21">
        <v>4.7699999999999996</v>
      </c>
      <c r="M480" s="21">
        <v>29.9</v>
      </c>
      <c r="N480" s="21">
        <v>25.13</v>
      </c>
      <c r="P480" s="22">
        <v>0</v>
      </c>
      <c r="Q480" s="22">
        <v>0.19</v>
      </c>
    </row>
    <row r="481" spans="1:17" x14ac:dyDescent="0.3">
      <c r="A481" t="s">
        <v>8169</v>
      </c>
      <c r="B481" t="s">
        <v>22631</v>
      </c>
      <c r="C481" t="s">
        <v>42</v>
      </c>
      <c r="E481" t="s">
        <v>39</v>
      </c>
      <c r="F481">
        <v>0</v>
      </c>
      <c r="G481">
        <v>0</v>
      </c>
      <c r="H481">
        <v>0</v>
      </c>
      <c r="I481" s="20">
        <v>0.19</v>
      </c>
      <c r="J481" t="s">
        <v>24</v>
      </c>
      <c r="K481" s="20">
        <v>0.19</v>
      </c>
      <c r="L481" s="21">
        <v>2.86</v>
      </c>
      <c r="M481" s="21">
        <v>17.899999999999999</v>
      </c>
      <c r="N481" s="21">
        <v>15.04</v>
      </c>
      <c r="P481" s="22">
        <v>0</v>
      </c>
      <c r="Q481" s="22">
        <v>0.19</v>
      </c>
    </row>
    <row r="482" spans="1:17" x14ac:dyDescent="0.3">
      <c r="A482" t="s">
        <v>8169</v>
      </c>
      <c r="B482" t="s">
        <v>19039</v>
      </c>
      <c r="C482" t="s">
        <v>41</v>
      </c>
      <c r="E482" t="s">
        <v>40</v>
      </c>
      <c r="F482">
        <v>0</v>
      </c>
      <c r="G482">
        <v>0</v>
      </c>
      <c r="H482">
        <v>0</v>
      </c>
      <c r="I482" s="20">
        <v>0.21</v>
      </c>
      <c r="J482" t="s">
        <v>24</v>
      </c>
      <c r="K482" s="20">
        <v>0.21</v>
      </c>
      <c r="L482" s="21">
        <v>13.87</v>
      </c>
      <c r="M482" s="21">
        <v>79.900000000000006</v>
      </c>
      <c r="N482" s="21">
        <v>66.03</v>
      </c>
      <c r="P482" s="22">
        <v>0</v>
      </c>
      <c r="Q482" s="22">
        <v>0.21</v>
      </c>
    </row>
    <row r="483" spans="1:17" x14ac:dyDescent="0.3">
      <c r="A483" t="s">
        <v>8169</v>
      </c>
      <c r="B483" t="s">
        <v>13029</v>
      </c>
      <c r="C483" t="s">
        <v>47</v>
      </c>
      <c r="E483" t="s">
        <v>38</v>
      </c>
      <c r="F483">
        <v>0</v>
      </c>
      <c r="G483">
        <v>0</v>
      </c>
      <c r="H483">
        <v>0</v>
      </c>
      <c r="I483" s="20">
        <v>0.22</v>
      </c>
      <c r="J483" t="s">
        <v>24</v>
      </c>
      <c r="K483" s="20">
        <v>0</v>
      </c>
      <c r="L483" s="21">
        <v>0</v>
      </c>
      <c r="M483" s="21">
        <v>0</v>
      </c>
      <c r="N483" s="21">
        <v>0</v>
      </c>
      <c r="O483" t="s">
        <v>76</v>
      </c>
      <c r="P483" s="22">
        <v>0</v>
      </c>
      <c r="Q483" s="22">
        <v>0</v>
      </c>
    </row>
    <row r="484" spans="1:17" x14ac:dyDescent="0.3">
      <c r="A484" t="s">
        <v>8169</v>
      </c>
      <c r="B484" t="s">
        <v>17552</v>
      </c>
      <c r="C484" t="s">
        <v>42</v>
      </c>
      <c r="E484" t="s">
        <v>39</v>
      </c>
      <c r="F484">
        <v>0</v>
      </c>
      <c r="G484">
        <v>0</v>
      </c>
      <c r="H484">
        <v>0</v>
      </c>
      <c r="I484" s="20">
        <v>0.19</v>
      </c>
      <c r="J484" t="s">
        <v>24</v>
      </c>
      <c r="K484" s="20">
        <v>0.19</v>
      </c>
      <c r="L484" s="21">
        <v>20.079999999999998</v>
      </c>
      <c r="M484" s="21">
        <v>125.75</v>
      </c>
      <c r="N484" s="21">
        <v>105.67</v>
      </c>
      <c r="P484" s="22">
        <v>0</v>
      </c>
      <c r="Q484" s="22">
        <v>0.19</v>
      </c>
    </row>
    <row r="485" spans="1:17" x14ac:dyDescent="0.3">
      <c r="A485" t="s">
        <v>8169</v>
      </c>
      <c r="B485" t="s">
        <v>17955</v>
      </c>
      <c r="C485" t="s">
        <v>45</v>
      </c>
      <c r="E485" t="s">
        <v>39</v>
      </c>
      <c r="F485">
        <v>0</v>
      </c>
      <c r="G485">
        <v>0</v>
      </c>
      <c r="H485">
        <v>0</v>
      </c>
      <c r="I485" s="20">
        <v>0.21</v>
      </c>
      <c r="J485" t="s">
        <v>24</v>
      </c>
      <c r="K485" s="20">
        <v>0.21</v>
      </c>
      <c r="L485" s="21">
        <v>9.18</v>
      </c>
      <c r="M485" s="21">
        <v>52.9</v>
      </c>
      <c r="N485" s="21">
        <v>43.72</v>
      </c>
      <c r="P485" s="22">
        <v>0</v>
      </c>
      <c r="Q485" s="22">
        <v>0.21</v>
      </c>
    </row>
    <row r="486" spans="1:17" x14ac:dyDescent="0.3">
      <c r="A486" t="s">
        <v>8169</v>
      </c>
      <c r="B486" t="s">
        <v>16957</v>
      </c>
      <c r="C486" t="s">
        <v>47</v>
      </c>
      <c r="E486" t="s">
        <v>39</v>
      </c>
      <c r="F486">
        <v>0</v>
      </c>
      <c r="G486">
        <v>0</v>
      </c>
      <c r="H486">
        <v>0</v>
      </c>
      <c r="I486" s="20">
        <v>0.22</v>
      </c>
      <c r="J486" t="s">
        <v>24</v>
      </c>
      <c r="K486" s="20">
        <v>0.22</v>
      </c>
      <c r="L486" s="21">
        <v>6.82</v>
      </c>
      <c r="M486" s="21">
        <v>37.85</v>
      </c>
      <c r="N486" s="21">
        <v>31.03</v>
      </c>
      <c r="P486" s="22">
        <v>0</v>
      </c>
      <c r="Q486" s="22">
        <v>0.22</v>
      </c>
    </row>
    <row r="487" spans="1:17" x14ac:dyDescent="0.3">
      <c r="A487" t="s">
        <v>8169</v>
      </c>
      <c r="B487" t="s">
        <v>22629</v>
      </c>
      <c r="C487" t="s">
        <v>42</v>
      </c>
      <c r="E487" t="s">
        <v>38</v>
      </c>
      <c r="F487">
        <v>0</v>
      </c>
      <c r="G487">
        <v>0</v>
      </c>
      <c r="H487">
        <v>0</v>
      </c>
      <c r="I487" s="20">
        <v>0.19</v>
      </c>
      <c r="J487" t="s">
        <v>24</v>
      </c>
      <c r="K487" s="20">
        <v>0</v>
      </c>
      <c r="L487" s="21">
        <v>0</v>
      </c>
      <c r="M487" s="21">
        <v>0</v>
      </c>
      <c r="N487" s="21">
        <v>0</v>
      </c>
      <c r="O487" t="s">
        <v>22630</v>
      </c>
      <c r="P487" s="22">
        <v>0</v>
      </c>
      <c r="Q487" s="22">
        <v>0</v>
      </c>
    </row>
    <row r="488" spans="1:17" x14ac:dyDescent="0.3">
      <c r="A488" t="s">
        <v>8169</v>
      </c>
      <c r="B488" t="s">
        <v>18198</v>
      </c>
      <c r="C488" t="s">
        <v>42</v>
      </c>
      <c r="E488" t="s">
        <v>39</v>
      </c>
      <c r="F488">
        <v>0</v>
      </c>
      <c r="G488">
        <v>0</v>
      </c>
      <c r="H488">
        <v>0</v>
      </c>
      <c r="I488" s="20">
        <v>0.19</v>
      </c>
      <c r="J488" t="s">
        <v>24</v>
      </c>
      <c r="K488" s="20">
        <v>0.19</v>
      </c>
      <c r="L488" s="21">
        <v>3.98</v>
      </c>
      <c r="M488" s="21">
        <v>24.9</v>
      </c>
      <c r="N488" s="21">
        <v>20.92</v>
      </c>
      <c r="P488" s="22">
        <v>0</v>
      </c>
      <c r="Q488" s="22">
        <v>0.19</v>
      </c>
    </row>
    <row r="489" spans="1:17" x14ac:dyDescent="0.3">
      <c r="A489" t="s">
        <v>8169</v>
      </c>
      <c r="B489" t="s">
        <v>22419</v>
      </c>
      <c r="C489" t="s">
        <v>45</v>
      </c>
      <c r="E489" t="s">
        <v>40</v>
      </c>
      <c r="F489">
        <v>0</v>
      </c>
      <c r="G489">
        <v>0</v>
      </c>
      <c r="H489">
        <v>0</v>
      </c>
      <c r="I489" s="20">
        <v>0.21</v>
      </c>
      <c r="J489" t="s">
        <v>24</v>
      </c>
      <c r="K489" s="20">
        <v>0.21</v>
      </c>
      <c r="L489" s="21">
        <v>13.42</v>
      </c>
      <c r="M489" s="21">
        <v>77.31</v>
      </c>
      <c r="N489" s="21">
        <v>63.89</v>
      </c>
      <c r="P489" s="22">
        <v>0</v>
      </c>
      <c r="Q489" s="22">
        <v>0.21</v>
      </c>
    </row>
    <row r="490" spans="1:17" x14ac:dyDescent="0.3">
      <c r="A490" t="s">
        <v>8169</v>
      </c>
      <c r="B490" t="s">
        <v>16288</v>
      </c>
      <c r="C490" t="s">
        <v>42</v>
      </c>
      <c r="E490" t="s">
        <v>39</v>
      </c>
      <c r="F490">
        <v>0</v>
      </c>
      <c r="G490">
        <v>0</v>
      </c>
      <c r="H490">
        <v>0</v>
      </c>
      <c r="I490" s="20">
        <v>0.19</v>
      </c>
      <c r="J490" t="s">
        <v>24</v>
      </c>
      <c r="K490" s="20">
        <v>0.19</v>
      </c>
      <c r="L490" s="21">
        <v>11.79</v>
      </c>
      <c r="M490" s="21">
        <v>73.849999999999994</v>
      </c>
      <c r="N490" s="21">
        <v>62.06</v>
      </c>
      <c r="P490" s="22">
        <v>0</v>
      </c>
      <c r="Q490" s="22">
        <v>0.19</v>
      </c>
    </row>
    <row r="491" spans="1:17" x14ac:dyDescent="0.3">
      <c r="A491" t="s">
        <v>8169</v>
      </c>
      <c r="B491" t="s">
        <v>9604</v>
      </c>
      <c r="C491" t="s">
        <v>45</v>
      </c>
      <c r="E491" t="s">
        <v>40</v>
      </c>
      <c r="F491">
        <v>0</v>
      </c>
      <c r="G491">
        <v>0</v>
      </c>
      <c r="H491">
        <v>0</v>
      </c>
      <c r="I491" s="20">
        <v>0.21</v>
      </c>
      <c r="J491" t="s">
        <v>24</v>
      </c>
      <c r="K491" s="20">
        <v>0.21</v>
      </c>
      <c r="L491" s="21">
        <v>22.02</v>
      </c>
      <c r="M491" s="21">
        <v>126.9</v>
      </c>
      <c r="N491" s="21">
        <v>104.88</v>
      </c>
      <c r="P491" s="22">
        <v>0</v>
      </c>
      <c r="Q491" s="22">
        <v>0.21</v>
      </c>
    </row>
    <row r="492" spans="1:17" x14ac:dyDescent="0.3">
      <c r="A492" t="s">
        <v>8169</v>
      </c>
      <c r="B492" t="s">
        <v>15766</v>
      </c>
      <c r="C492" t="s">
        <v>46</v>
      </c>
      <c r="E492" t="s">
        <v>40</v>
      </c>
      <c r="F492">
        <v>0</v>
      </c>
      <c r="G492">
        <v>0</v>
      </c>
      <c r="H492">
        <v>0</v>
      </c>
      <c r="I492" s="20">
        <v>0.2</v>
      </c>
      <c r="J492" t="s">
        <v>24</v>
      </c>
      <c r="K492" s="20">
        <v>0.2</v>
      </c>
      <c r="L492" s="21">
        <v>8.32</v>
      </c>
      <c r="M492" s="21">
        <v>49.9</v>
      </c>
      <c r="N492" s="21">
        <v>41.58</v>
      </c>
      <c r="P492" s="22">
        <v>0</v>
      </c>
      <c r="Q492" s="22">
        <v>0.2</v>
      </c>
    </row>
    <row r="493" spans="1:17" x14ac:dyDescent="0.3">
      <c r="A493" t="s">
        <v>8169</v>
      </c>
      <c r="B493" t="s">
        <v>18480</v>
      </c>
      <c r="C493" t="s">
        <v>42</v>
      </c>
      <c r="E493" t="s">
        <v>39</v>
      </c>
      <c r="F493">
        <v>0</v>
      </c>
      <c r="G493">
        <v>0</v>
      </c>
      <c r="H493">
        <v>0</v>
      </c>
      <c r="I493" s="20">
        <v>0.19</v>
      </c>
      <c r="J493" t="s">
        <v>24</v>
      </c>
      <c r="K493" s="20">
        <v>0.19</v>
      </c>
      <c r="L493" s="21">
        <v>7.97</v>
      </c>
      <c r="M493" s="21">
        <v>49.9</v>
      </c>
      <c r="N493" s="21">
        <v>41.93</v>
      </c>
      <c r="P493" s="22">
        <v>0</v>
      </c>
      <c r="Q493" s="22">
        <v>0.19</v>
      </c>
    </row>
    <row r="494" spans="1:17" x14ac:dyDescent="0.3">
      <c r="A494" t="s">
        <v>8169</v>
      </c>
      <c r="B494" t="s">
        <v>20696</v>
      </c>
      <c r="C494" t="s">
        <v>42</v>
      </c>
      <c r="E494" t="s">
        <v>40</v>
      </c>
      <c r="F494">
        <v>0</v>
      </c>
      <c r="G494">
        <v>0</v>
      </c>
      <c r="H494">
        <v>0</v>
      </c>
      <c r="I494" s="20">
        <v>0.19</v>
      </c>
      <c r="J494" t="s">
        <v>24</v>
      </c>
      <c r="K494" s="20">
        <v>0.19</v>
      </c>
      <c r="L494" s="21">
        <v>40.93</v>
      </c>
      <c r="M494" s="21">
        <v>256.37</v>
      </c>
      <c r="N494" s="21">
        <v>215.44</v>
      </c>
      <c r="P494" s="22">
        <v>0</v>
      </c>
      <c r="Q494" s="22">
        <v>0.19</v>
      </c>
    </row>
    <row r="495" spans="1:17" x14ac:dyDescent="0.3">
      <c r="A495" t="s">
        <v>8169</v>
      </c>
      <c r="B495" t="s">
        <v>11107</v>
      </c>
      <c r="C495" t="s">
        <v>47</v>
      </c>
      <c r="E495" t="s">
        <v>39</v>
      </c>
      <c r="F495">
        <v>0</v>
      </c>
      <c r="G495">
        <v>0</v>
      </c>
      <c r="H495">
        <v>0</v>
      </c>
      <c r="I495" s="20">
        <v>0.22</v>
      </c>
      <c r="J495" t="s">
        <v>24</v>
      </c>
      <c r="K495" s="20">
        <v>0.22</v>
      </c>
      <c r="L495" s="21">
        <v>3.23</v>
      </c>
      <c r="M495" s="21">
        <v>17.899999999999999</v>
      </c>
      <c r="N495" s="21">
        <v>14.67</v>
      </c>
      <c r="P495" s="22">
        <v>0</v>
      </c>
      <c r="Q495" s="22">
        <v>0.22</v>
      </c>
    </row>
    <row r="496" spans="1:17" x14ac:dyDescent="0.3">
      <c r="A496" t="s">
        <v>8169</v>
      </c>
      <c r="B496" t="s">
        <v>15556</v>
      </c>
      <c r="C496" t="s">
        <v>46</v>
      </c>
      <c r="E496" t="s">
        <v>40</v>
      </c>
      <c r="F496">
        <v>0</v>
      </c>
      <c r="G496">
        <v>0</v>
      </c>
      <c r="H496">
        <v>0</v>
      </c>
      <c r="I496" s="20">
        <v>0.2</v>
      </c>
      <c r="J496" t="s">
        <v>24</v>
      </c>
      <c r="K496" s="20">
        <v>0.2</v>
      </c>
      <c r="L496" s="21">
        <v>7.48</v>
      </c>
      <c r="M496" s="21">
        <v>44.9</v>
      </c>
      <c r="N496" s="21">
        <v>37.42</v>
      </c>
      <c r="P496" s="22">
        <v>0</v>
      </c>
      <c r="Q496" s="22">
        <v>0.2</v>
      </c>
    </row>
    <row r="497" spans="1:17" x14ac:dyDescent="0.3">
      <c r="A497" t="s">
        <v>8169</v>
      </c>
      <c r="B497" t="s">
        <v>13183</v>
      </c>
      <c r="C497" t="s">
        <v>45</v>
      </c>
      <c r="E497" t="s">
        <v>40</v>
      </c>
      <c r="F497">
        <v>0</v>
      </c>
      <c r="G497">
        <v>0</v>
      </c>
      <c r="H497">
        <v>0</v>
      </c>
      <c r="I497" s="20">
        <v>0.21</v>
      </c>
      <c r="J497" t="s">
        <v>24</v>
      </c>
      <c r="K497" s="20">
        <v>0.21</v>
      </c>
      <c r="L497" s="21">
        <v>12.63</v>
      </c>
      <c r="M497" s="21">
        <v>72.77</v>
      </c>
      <c r="N497" s="21">
        <v>60.14</v>
      </c>
      <c r="P497" s="22">
        <v>0</v>
      </c>
      <c r="Q497" s="22">
        <v>0.21</v>
      </c>
    </row>
    <row r="498" spans="1:17" x14ac:dyDescent="0.3">
      <c r="A498" t="s">
        <v>8169</v>
      </c>
      <c r="B498" t="s">
        <v>16361</v>
      </c>
      <c r="C498" t="s">
        <v>45</v>
      </c>
      <c r="E498" t="s">
        <v>38</v>
      </c>
      <c r="F498">
        <v>0</v>
      </c>
      <c r="G498">
        <v>1</v>
      </c>
      <c r="H498">
        <v>0</v>
      </c>
      <c r="I498" s="20">
        <v>0.21</v>
      </c>
      <c r="J498" t="s">
        <v>24</v>
      </c>
      <c r="K498" s="20">
        <v>0</v>
      </c>
      <c r="L498" s="21">
        <v>9.44</v>
      </c>
      <c r="M498" s="21">
        <v>54.37</v>
      </c>
      <c r="N498" s="21">
        <v>44.93</v>
      </c>
      <c r="O498" t="s">
        <v>65</v>
      </c>
      <c r="P498" s="22">
        <v>0</v>
      </c>
      <c r="Q498" s="22">
        <v>0.21</v>
      </c>
    </row>
    <row r="499" spans="1:17" x14ac:dyDescent="0.3">
      <c r="A499" t="s">
        <v>8169</v>
      </c>
      <c r="B499" t="s">
        <v>14469</v>
      </c>
      <c r="C499" t="s">
        <v>45</v>
      </c>
      <c r="E499" t="s">
        <v>39</v>
      </c>
      <c r="F499">
        <v>0</v>
      </c>
      <c r="G499">
        <v>0</v>
      </c>
      <c r="H499">
        <v>0</v>
      </c>
      <c r="I499" s="20">
        <v>0.21</v>
      </c>
      <c r="J499" t="s">
        <v>24</v>
      </c>
      <c r="K499" s="20">
        <v>0.21</v>
      </c>
      <c r="L499" s="21">
        <v>17.170000000000002</v>
      </c>
      <c r="M499" s="21">
        <v>98.91</v>
      </c>
      <c r="N499" s="21">
        <v>81.739999999999995</v>
      </c>
      <c r="P499" s="22">
        <v>0</v>
      </c>
      <c r="Q499" s="22">
        <v>0.21</v>
      </c>
    </row>
    <row r="500" spans="1:17" x14ac:dyDescent="0.3">
      <c r="A500" t="s">
        <v>8169</v>
      </c>
      <c r="B500" t="s">
        <v>23422</v>
      </c>
      <c r="C500" t="s">
        <v>47</v>
      </c>
      <c r="E500" t="s">
        <v>39</v>
      </c>
      <c r="F500">
        <v>0</v>
      </c>
      <c r="G500">
        <v>0</v>
      </c>
      <c r="H500">
        <v>0</v>
      </c>
      <c r="I500" s="20">
        <v>0.22</v>
      </c>
      <c r="J500" t="s">
        <v>24</v>
      </c>
      <c r="K500" s="20">
        <v>0.22</v>
      </c>
      <c r="L500" s="21">
        <v>28.84</v>
      </c>
      <c r="M500" s="21">
        <v>159.94999999999999</v>
      </c>
      <c r="N500" s="21">
        <v>131.11000000000001</v>
      </c>
      <c r="P500" s="22">
        <v>0</v>
      </c>
      <c r="Q500" s="22">
        <v>0.22</v>
      </c>
    </row>
    <row r="501" spans="1:17" x14ac:dyDescent="0.3">
      <c r="A501" t="s">
        <v>8169</v>
      </c>
      <c r="B501" t="s">
        <v>21808</v>
      </c>
      <c r="C501" t="s">
        <v>45</v>
      </c>
      <c r="E501" t="s">
        <v>39</v>
      </c>
      <c r="F501">
        <v>0</v>
      </c>
      <c r="G501">
        <v>0</v>
      </c>
      <c r="H501">
        <v>0</v>
      </c>
      <c r="I501" s="20">
        <v>0.21</v>
      </c>
      <c r="J501" t="s">
        <v>24</v>
      </c>
      <c r="K501" s="20">
        <v>0.21</v>
      </c>
      <c r="L501" s="21">
        <v>9.35</v>
      </c>
      <c r="M501" s="21">
        <v>53.87</v>
      </c>
      <c r="N501" s="21">
        <v>44.52</v>
      </c>
      <c r="P501" s="22">
        <v>0</v>
      </c>
      <c r="Q501" s="22">
        <v>0.21</v>
      </c>
    </row>
    <row r="502" spans="1:17" x14ac:dyDescent="0.3">
      <c r="A502" t="s">
        <v>8169</v>
      </c>
      <c r="B502" t="s">
        <v>11840</v>
      </c>
      <c r="C502" t="s">
        <v>45</v>
      </c>
      <c r="E502" t="s">
        <v>40</v>
      </c>
      <c r="F502">
        <v>0</v>
      </c>
      <c r="G502">
        <v>0</v>
      </c>
      <c r="H502">
        <v>0</v>
      </c>
      <c r="I502" s="20">
        <v>0.21</v>
      </c>
      <c r="J502" t="s">
        <v>24</v>
      </c>
      <c r="K502" s="20">
        <v>0.21</v>
      </c>
      <c r="L502" s="21">
        <v>8.65</v>
      </c>
      <c r="M502" s="21">
        <v>49.86</v>
      </c>
      <c r="N502" s="21">
        <v>41.21</v>
      </c>
      <c r="P502" s="22">
        <v>0</v>
      </c>
      <c r="Q502" s="22">
        <v>0.21</v>
      </c>
    </row>
    <row r="503" spans="1:17" x14ac:dyDescent="0.3">
      <c r="A503" t="s">
        <v>8169</v>
      </c>
      <c r="B503" t="s">
        <v>19686</v>
      </c>
      <c r="C503" t="s">
        <v>47</v>
      </c>
      <c r="E503" t="s">
        <v>39</v>
      </c>
      <c r="F503">
        <v>0</v>
      </c>
      <c r="G503">
        <v>0</v>
      </c>
      <c r="H503">
        <v>0</v>
      </c>
      <c r="I503" s="20">
        <v>0.22</v>
      </c>
      <c r="J503" t="s">
        <v>24</v>
      </c>
      <c r="K503" s="20">
        <v>0.22</v>
      </c>
      <c r="L503" s="21">
        <v>9</v>
      </c>
      <c r="M503" s="21">
        <v>49.9</v>
      </c>
      <c r="N503" s="21">
        <v>40.9</v>
      </c>
      <c r="P503" s="22">
        <v>0</v>
      </c>
      <c r="Q503" s="22">
        <v>0.22</v>
      </c>
    </row>
    <row r="504" spans="1:17" x14ac:dyDescent="0.3">
      <c r="A504" t="s">
        <v>8169</v>
      </c>
      <c r="B504" t="s">
        <v>15119</v>
      </c>
      <c r="C504" t="s">
        <v>45</v>
      </c>
      <c r="E504" t="s">
        <v>40</v>
      </c>
      <c r="F504">
        <v>0</v>
      </c>
      <c r="G504">
        <v>0</v>
      </c>
      <c r="H504">
        <v>0</v>
      </c>
      <c r="I504" s="20">
        <v>0.21</v>
      </c>
      <c r="J504" t="s">
        <v>24</v>
      </c>
      <c r="K504" s="20">
        <v>0.21</v>
      </c>
      <c r="L504" s="21">
        <v>10.39</v>
      </c>
      <c r="M504" s="21">
        <v>59.85</v>
      </c>
      <c r="N504" s="21">
        <v>49.46</v>
      </c>
      <c r="P504" s="22">
        <v>0</v>
      </c>
      <c r="Q504" s="22">
        <v>0.21</v>
      </c>
    </row>
    <row r="505" spans="1:17" x14ac:dyDescent="0.3">
      <c r="A505" t="s">
        <v>8169</v>
      </c>
      <c r="B505" t="s">
        <v>22323</v>
      </c>
      <c r="C505" t="s">
        <v>45</v>
      </c>
      <c r="E505" t="s">
        <v>40</v>
      </c>
      <c r="F505">
        <v>0</v>
      </c>
      <c r="G505">
        <v>0</v>
      </c>
      <c r="H505">
        <v>0</v>
      </c>
      <c r="I505" s="20">
        <v>0.21</v>
      </c>
      <c r="J505" t="s">
        <v>24</v>
      </c>
      <c r="K505" s="20">
        <v>0.21</v>
      </c>
      <c r="L505" s="21">
        <v>8.66</v>
      </c>
      <c r="M505" s="21">
        <v>49.9</v>
      </c>
      <c r="N505" s="21">
        <v>41.24</v>
      </c>
      <c r="P505" s="22">
        <v>0</v>
      </c>
      <c r="Q505" s="22">
        <v>0.21</v>
      </c>
    </row>
    <row r="506" spans="1:17" x14ac:dyDescent="0.3">
      <c r="A506" t="s">
        <v>8169</v>
      </c>
      <c r="B506" t="s">
        <v>16109</v>
      </c>
      <c r="C506" t="s">
        <v>46</v>
      </c>
      <c r="E506" t="s">
        <v>40</v>
      </c>
      <c r="F506">
        <v>0</v>
      </c>
      <c r="G506">
        <v>0</v>
      </c>
      <c r="H506">
        <v>0</v>
      </c>
      <c r="I506" s="20">
        <v>0.2</v>
      </c>
      <c r="J506" t="s">
        <v>24</v>
      </c>
      <c r="K506" s="20">
        <v>0.2</v>
      </c>
      <c r="L506" s="21">
        <v>6.32</v>
      </c>
      <c r="M506" s="21">
        <v>37.9</v>
      </c>
      <c r="N506" s="21">
        <v>31.58</v>
      </c>
      <c r="P506" s="22">
        <v>0</v>
      </c>
      <c r="Q506" s="22">
        <v>0.2</v>
      </c>
    </row>
    <row r="507" spans="1:17" x14ac:dyDescent="0.3">
      <c r="A507" t="s">
        <v>8169</v>
      </c>
      <c r="B507" t="s">
        <v>13730</v>
      </c>
      <c r="C507" t="s">
        <v>46</v>
      </c>
      <c r="E507" t="s">
        <v>40</v>
      </c>
      <c r="F507">
        <v>0</v>
      </c>
      <c r="G507">
        <v>0</v>
      </c>
      <c r="H507">
        <v>0</v>
      </c>
      <c r="I507" s="20">
        <v>0.2</v>
      </c>
      <c r="J507" t="s">
        <v>24</v>
      </c>
      <c r="K507" s="20">
        <v>0.2</v>
      </c>
      <c r="L507" s="21">
        <v>8.32</v>
      </c>
      <c r="M507" s="21">
        <v>49.9</v>
      </c>
      <c r="N507" s="21">
        <v>41.58</v>
      </c>
      <c r="P507" s="22">
        <v>0</v>
      </c>
      <c r="Q507" s="22">
        <v>0.2</v>
      </c>
    </row>
    <row r="508" spans="1:17" x14ac:dyDescent="0.3">
      <c r="A508" t="s">
        <v>8169</v>
      </c>
      <c r="B508" t="s">
        <v>14958</v>
      </c>
      <c r="C508" t="s">
        <v>46</v>
      </c>
      <c r="E508" t="s">
        <v>40</v>
      </c>
      <c r="F508">
        <v>0</v>
      </c>
      <c r="G508">
        <v>0</v>
      </c>
      <c r="H508">
        <v>0</v>
      </c>
      <c r="I508" s="20">
        <v>0.2</v>
      </c>
      <c r="J508" t="s">
        <v>24</v>
      </c>
      <c r="K508" s="20">
        <v>0.2</v>
      </c>
      <c r="L508" s="21">
        <v>5.32</v>
      </c>
      <c r="M508" s="21">
        <v>31.9</v>
      </c>
      <c r="N508" s="21">
        <v>26.58</v>
      </c>
      <c r="P508" s="22">
        <v>0</v>
      </c>
      <c r="Q508" s="22">
        <v>0.2</v>
      </c>
    </row>
    <row r="509" spans="1:17" x14ac:dyDescent="0.3">
      <c r="A509" t="s">
        <v>8169</v>
      </c>
      <c r="B509" t="s">
        <v>14849</v>
      </c>
      <c r="C509" t="s">
        <v>46</v>
      </c>
      <c r="E509" t="s">
        <v>40</v>
      </c>
      <c r="F509">
        <v>0</v>
      </c>
      <c r="G509">
        <v>0</v>
      </c>
      <c r="H509">
        <v>0</v>
      </c>
      <c r="I509" s="20">
        <v>0.2</v>
      </c>
      <c r="J509" t="s">
        <v>24</v>
      </c>
      <c r="K509" s="20">
        <v>0.2</v>
      </c>
      <c r="L509" s="21">
        <v>11.33</v>
      </c>
      <c r="M509" s="21">
        <v>67.95</v>
      </c>
      <c r="N509" s="21">
        <v>56.62</v>
      </c>
      <c r="P509" s="22">
        <v>0</v>
      </c>
      <c r="Q509" s="22">
        <v>0.2</v>
      </c>
    </row>
    <row r="510" spans="1:17" x14ac:dyDescent="0.3">
      <c r="A510" t="s">
        <v>8169</v>
      </c>
      <c r="B510" t="s">
        <v>22581</v>
      </c>
      <c r="C510" t="s">
        <v>46</v>
      </c>
      <c r="E510" t="s">
        <v>40</v>
      </c>
      <c r="F510">
        <v>0</v>
      </c>
      <c r="G510">
        <v>0</v>
      </c>
      <c r="H510">
        <v>0</v>
      </c>
      <c r="I510" s="20">
        <v>0.2</v>
      </c>
      <c r="J510" t="s">
        <v>24</v>
      </c>
      <c r="K510" s="20">
        <v>0.2</v>
      </c>
      <c r="L510" s="21">
        <v>10.63</v>
      </c>
      <c r="M510" s="21">
        <v>63.8</v>
      </c>
      <c r="N510" s="21">
        <v>53.17</v>
      </c>
      <c r="P510" s="22">
        <v>0</v>
      </c>
      <c r="Q510" s="22">
        <v>0.2</v>
      </c>
    </row>
    <row r="511" spans="1:17" x14ac:dyDescent="0.3">
      <c r="A511" t="s">
        <v>8169</v>
      </c>
      <c r="B511" t="s">
        <v>21071</v>
      </c>
      <c r="C511" t="s">
        <v>46</v>
      </c>
      <c r="E511" t="s">
        <v>40</v>
      </c>
      <c r="F511">
        <v>0</v>
      </c>
      <c r="G511">
        <v>0</v>
      </c>
      <c r="H511">
        <v>0</v>
      </c>
      <c r="I511" s="20">
        <v>0.2</v>
      </c>
      <c r="J511" t="s">
        <v>24</v>
      </c>
      <c r="K511" s="20">
        <v>0.2</v>
      </c>
      <c r="L511" s="21">
        <v>13.33</v>
      </c>
      <c r="M511" s="21">
        <v>79.95</v>
      </c>
      <c r="N511" s="21">
        <v>66.62</v>
      </c>
      <c r="P511" s="22">
        <v>0</v>
      </c>
      <c r="Q511" s="22">
        <v>0.2</v>
      </c>
    </row>
    <row r="512" spans="1:17" x14ac:dyDescent="0.3">
      <c r="A512" t="s">
        <v>8169</v>
      </c>
      <c r="B512" t="s">
        <v>11332</v>
      </c>
      <c r="C512" t="s">
        <v>45</v>
      </c>
      <c r="E512" t="s">
        <v>40</v>
      </c>
      <c r="F512">
        <v>0</v>
      </c>
      <c r="G512">
        <v>0</v>
      </c>
      <c r="H512">
        <v>0</v>
      </c>
      <c r="I512" s="20">
        <v>0.21</v>
      </c>
      <c r="J512" t="s">
        <v>24</v>
      </c>
      <c r="K512" s="20">
        <v>0.21</v>
      </c>
      <c r="L512" s="21">
        <v>17.350000000000001</v>
      </c>
      <c r="M512" s="21">
        <v>99.95</v>
      </c>
      <c r="N512" s="21">
        <v>82.6</v>
      </c>
      <c r="P512" s="22">
        <v>0</v>
      </c>
      <c r="Q512" s="22">
        <v>0.21</v>
      </c>
    </row>
    <row r="513" spans="1:17" x14ac:dyDescent="0.3">
      <c r="A513" t="s">
        <v>8169</v>
      </c>
      <c r="B513" t="s">
        <v>11113</v>
      </c>
      <c r="C513" t="s">
        <v>42</v>
      </c>
      <c r="E513" t="s">
        <v>39</v>
      </c>
      <c r="F513">
        <v>0</v>
      </c>
      <c r="G513">
        <v>0</v>
      </c>
      <c r="H513">
        <v>0</v>
      </c>
      <c r="I513" s="20">
        <v>0.19</v>
      </c>
      <c r="J513" t="s">
        <v>24</v>
      </c>
      <c r="K513" s="20">
        <v>0.19</v>
      </c>
      <c r="L513" s="21">
        <v>10.85</v>
      </c>
      <c r="M513" s="21">
        <v>67.95</v>
      </c>
      <c r="N513" s="21">
        <v>57.1</v>
      </c>
      <c r="P513" s="22">
        <v>0</v>
      </c>
      <c r="Q513" s="22">
        <v>0.19</v>
      </c>
    </row>
    <row r="514" spans="1:17" x14ac:dyDescent="0.3">
      <c r="A514" t="s">
        <v>8169</v>
      </c>
      <c r="B514" t="s">
        <v>22838</v>
      </c>
      <c r="C514" t="s">
        <v>45</v>
      </c>
      <c r="E514" t="s">
        <v>40</v>
      </c>
      <c r="F514">
        <v>0</v>
      </c>
      <c r="G514">
        <v>0</v>
      </c>
      <c r="H514">
        <v>0</v>
      </c>
      <c r="I514" s="20">
        <v>0.21</v>
      </c>
      <c r="J514" t="s">
        <v>24</v>
      </c>
      <c r="K514" s="20">
        <v>0.21</v>
      </c>
      <c r="L514" s="21">
        <v>30.83</v>
      </c>
      <c r="M514" s="21">
        <v>177.66</v>
      </c>
      <c r="N514" s="21">
        <v>146.83000000000001</v>
      </c>
      <c r="P514" s="22">
        <v>0</v>
      </c>
      <c r="Q514" s="22">
        <v>0.21</v>
      </c>
    </row>
    <row r="515" spans="1:17" x14ac:dyDescent="0.3">
      <c r="A515" t="s">
        <v>8169</v>
      </c>
      <c r="B515" t="s">
        <v>16238</v>
      </c>
      <c r="C515" t="s">
        <v>45</v>
      </c>
      <c r="E515" t="s">
        <v>40</v>
      </c>
      <c r="F515">
        <v>0</v>
      </c>
      <c r="G515">
        <v>0</v>
      </c>
      <c r="H515">
        <v>0</v>
      </c>
      <c r="I515" s="20">
        <v>0.21</v>
      </c>
      <c r="J515" t="s">
        <v>24</v>
      </c>
      <c r="K515" s="20">
        <v>0.21</v>
      </c>
      <c r="L515" s="21">
        <v>13.42</v>
      </c>
      <c r="M515" s="21">
        <v>77.31</v>
      </c>
      <c r="N515" s="21">
        <v>63.89</v>
      </c>
      <c r="P515" s="22">
        <v>0</v>
      </c>
      <c r="Q515" s="22">
        <v>0.21</v>
      </c>
    </row>
    <row r="516" spans="1:17" x14ac:dyDescent="0.3">
      <c r="A516" t="s">
        <v>8169</v>
      </c>
      <c r="B516" t="s">
        <v>15208</v>
      </c>
      <c r="C516" t="s">
        <v>42</v>
      </c>
      <c r="E516" t="s">
        <v>39</v>
      </c>
      <c r="F516">
        <v>0</v>
      </c>
      <c r="G516">
        <v>0</v>
      </c>
      <c r="H516">
        <v>0</v>
      </c>
      <c r="I516" s="20">
        <v>0.19</v>
      </c>
      <c r="J516" t="s">
        <v>24</v>
      </c>
      <c r="K516" s="20">
        <v>0.19</v>
      </c>
      <c r="L516" s="21">
        <v>21.04</v>
      </c>
      <c r="M516" s="21">
        <v>131.80000000000001</v>
      </c>
      <c r="N516" s="21">
        <v>110.76</v>
      </c>
      <c r="P516" s="22">
        <v>0</v>
      </c>
      <c r="Q516" s="22">
        <v>0.19</v>
      </c>
    </row>
    <row r="517" spans="1:17" x14ac:dyDescent="0.3">
      <c r="A517" t="s">
        <v>8169</v>
      </c>
      <c r="B517" t="s">
        <v>14904</v>
      </c>
      <c r="C517" t="s">
        <v>45</v>
      </c>
      <c r="E517" t="s">
        <v>40</v>
      </c>
      <c r="F517">
        <v>0</v>
      </c>
      <c r="G517">
        <v>0</v>
      </c>
      <c r="H517">
        <v>0</v>
      </c>
      <c r="I517" s="20">
        <v>0.21</v>
      </c>
      <c r="J517" t="s">
        <v>24</v>
      </c>
      <c r="K517" s="20">
        <v>0.21</v>
      </c>
      <c r="L517" s="21">
        <v>10.61</v>
      </c>
      <c r="M517" s="21">
        <v>61.11</v>
      </c>
      <c r="N517" s="21">
        <v>50.5</v>
      </c>
      <c r="P517" s="22">
        <v>0</v>
      </c>
      <c r="Q517" s="22">
        <v>0.21</v>
      </c>
    </row>
    <row r="518" spans="1:17" x14ac:dyDescent="0.3">
      <c r="A518" t="s">
        <v>8169</v>
      </c>
      <c r="B518" t="s">
        <v>19532</v>
      </c>
      <c r="C518" t="s">
        <v>45</v>
      </c>
      <c r="E518" t="s">
        <v>40</v>
      </c>
      <c r="F518">
        <v>0</v>
      </c>
      <c r="G518">
        <v>0</v>
      </c>
      <c r="H518">
        <v>0</v>
      </c>
      <c r="I518" s="20">
        <v>0.21</v>
      </c>
      <c r="J518" t="s">
        <v>24</v>
      </c>
      <c r="K518" s="20">
        <v>0.21</v>
      </c>
      <c r="L518" s="21">
        <v>5.19</v>
      </c>
      <c r="M518" s="21">
        <v>29.9</v>
      </c>
      <c r="N518" s="21">
        <v>24.71</v>
      </c>
      <c r="P518" s="22">
        <v>0</v>
      </c>
      <c r="Q518" s="22">
        <v>0.21</v>
      </c>
    </row>
    <row r="519" spans="1:17" x14ac:dyDescent="0.3">
      <c r="A519" t="s">
        <v>8169</v>
      </c>
      <c r="B519" t="s">
        <v>12320</v>
      </c>
      <c r="C519" t="s">
        <v>45</v>
      </c>
      <c r="E519" t="s">
        <v>39</v>
      </c>
      <c r="F519">
        <v>0</v>
      </c>
      <c r="G519">
        <v>0</v>
      </c>
      <c r="H519">
        <v>0</v>
      </c>
      <c r="I519" s="20">
        <v>0.21</v>
      </c>
      <c r="J519" t="s">
        <v>24</v>
      </c>
      <c r="K519" s="20">
        <v>0.21</v>
      </c>
      <c r="L519" s="21">
        <v>29.49</v>
      </c>
      <c r="M519" s="21">
        <v>169.9</v>
      </c>
      <c r="N519" s="21">
        <v>140.41</v>
      </c>
      <c r="P519" s="22">
        <v>0</v>
      </c>
      <c r="Q519" s="22">
        <v>0.21</v>
      </c>
    </row>
    <row r="520" spans="1:17" x14ac:dyDescent="0.3">
      <c r="A520" t="s">
        <v>8169</v>
      </c>
      <c r="B520" t="s">
        <v>12672</v>
      </c>
      <c r="C520" t="s">
        <v>37</v>
      </c>
      <c r="E520" t="s">
        <v>39</v>
      </c>
      <c r="F520">
        <v>0</v>
      </c>
      <c r="G520">
        <v>0</v>
      </c>
      <c r="H520">
        <v>0</v>
      </c>
      <c r="I520" s="20">
        <v>0.2</v>
      </c>
      <c r="J520" t="s">
        <v>24</v>
      </c>
      <c r="K520" s="20">
        <v>0</v>
      </c>
      <c r="L520" s="21">
        <v>0</v>
      </c>
      <c r="M520" s="21">
        <v>0</v>
      </c>
      <c r="N520" s="21">
        <v>0</v>
      </c>
      <c r="O520" t="s">
        <v>73</v>
      </c>
      <c r="P520" s="22">
        <v>0</v>
      </c>
      <c r="Q520" s="22">
        <v>0</v>
      </c>
    </row>
    <row r="521" spans="1:17" x14ac:dyDescent="0.3">
      <c r="A521" t="s">
        <v>8169</v>
      </c>
      <c r="B521" t="s">
        <v>10650</v>
      </c>
      <c r="C521" t="s">
        <v>47</v>
      </c>
      <c r="E521" t="s">
        <v>39</v>
      </c>
      <c r="F521">
        <v>0</v>
      </c>
      <c r="G521">
        <v>0</v>
      </c>
      <c r="H521">
        <v>0</v>
      </c>
      <c r="I521" s="20">
        <v>0.22</v>
      </c>
      <c r="J521" t="s">
        <v>24</v>
      </c>
      <c r="K521" s="20">
        <v>0</v>
      </c>
      <c r="L521" s="21">
        <v>0</v>
      </c>
      <c r="M521" s="21">
        <v>0</v>
      </c>
      <c r="N521" s="21">
        <v>0</v>
      </c>
      <c r="O521" t="s">
        <v>73</v>
      </c>
      <c r="P521" s="22">
        <v>0</v>
      </c>
      <c r="Q521" s="22">
        <v>0</v>
      </c>
    </row>
    <row r="522" spans="1:17" x14ac:dyDescent="0.3">
      <c r="A522" t="s">
        <v>8169</v>
      </c>
      <c r="B522" t="s">
        <v>21912</v>
      </c>
      <c r="C522" t="s">
        <v>47</v>
      </c>
      <c r="E522" t="s">
        <v>40</v>
      </c>
      <c r="F522">
        <v>0</v>
      </c>
      <c r="G522">
        <v>0</v>
      </c>
      <c r="H522">
        <v>0</v>
      </c>
      <c r="I522" s="20">
        <v>0.22</v>
      </c>
      <c r="J522" t="s">
        <v>24</v>
      </c>
      <c r="K522" s="20">
        <v>0.22</v>
      </c>
      <c r="L522" s="21">
        <v>-29.24</v>
      </c>
      <c r="M522" s="21">
        <v>-162.15</v>
      </c>
      <c r="N522" s="21">
        <v>-132.91</v>
      </c>
      <c r="P522" s="22">
        <v>0</v>
      </c>
      <c r="Q522" s="22">
        <v>0.22</v>
      </c>
    </row>
    <row r="523" spans="1:17" x14ac:dyDescent="0.3">
      <c r="A523" t="s">
        <v>8169</v>
      </c>
      <c r="B523" t="s">
        <v>14989</v>
      </c>
      <c r="C523" t="s">
        <v>45</v>
      </c>
      <c r="E523" t="s">
        <v>40</v>
      </c>
      <c r="F523">
        <v>0</v>
      </c>
      <c r="G523">
        <v>0</v>
      </c>
      <c r="H523">
        <v>0</v>
      </c>
      <c r="I523" s="20">
        <v>0.21</v>
      </c>
      <c r="J523" t="s">
        <v>24</v>
      </c>
      <c r="K523" s="20">
        <v>0.21</v>
      </c>
      <c r="L523" s="21">
        <v>14.65</v>
      </c>
      <c r="M523" s="21">
        <v>84.42</v>
      </c>
      <c r="N523" s="21">
        <v>69.77</v>
      </c>
      <c r="P523" s="22">
        <v>0</v>
      </c>
      <c r="Q523" s="22">
        <v>0.21</v>
      </c>
    </row>
    <row r="524" spans="1:17" x14ac:dyDescent="0.3">
      <c r="A524" t="s">
        <v>8169</v>
      </c>
      <c r="B524" t="s">
        <v>11495</v>
      </c>
      <c r="C524" t="s">
        <v>42</v>
      </c>
      <c r="E524" t="s">
        <v>39</v>
      </c>
      <c r="F524">
        <v>0</v>
      </c>
      <c r="G524">
        <v>0</v>
      </c>
      <c r="H524">
        <v>0</v>
      </c>
      <c r="I524" s="20">
        <v>0.19</v>
      </c>
      <c r="J524" t="s">
        <v>24</v>
      </c>
      <c r="K524" s="20">
        <v>0.19</v>
      </c>
      <c r="L524" s="21">
        <v>17.989999999999998</v>
      </c>
      <c r="M524" s="21">
        <v>112.7</v>
      </c>
      <c r="N524" s="21">
        <v>94.71</v>
      </c>
      <c r="P524" s="22">
        <v>0</v>
      </c>
      <c r="Q524" s="22">
        <v>0.19</v>
      </c>
    </row>
    <row r="525" spans="1:17" x14ac:dyDescent="0.3">
      <c r="A525" t="s">
        <v>8169</v>
      </c>
      <c r="B525" t="s">
        <v>17020</v>
      </c>
      <c r="C525" t="s">
        <v>45</v>
      </c>
      <c r="E525" t="s">
        <v>39</v>
      </c>
      <c r="F525">
        <v>0</v>
      </c>
      <c r="G525">
        <v>0</v>
      </c>
      <c r="H525">
        <v>0</v>
      </c>
      <c r="I525" s="20">
        <v>0.21</v>
      </c>
      <c r="J525" t="s">
        <v>24</v>
      </c>
      <c r="K525" s="20">
        <v>0.21</v>
      </c>
      <c r="L525" s="21">
        <v>5.54</v>
      </c>
      <c r="M525" s="21">
        <v>31.9</v>
      </c>
      <c r="N525" s="21">
        <v>26.36</v>
      </c>
      <c r="P525" s="22">
        <v>0</v>
      </c>
      <c r="Q525" s="22">
        <v>0.21</v>
      </c>
    </row>
    <row r="526" spans="1:17" x14ac:dyDescent="0.3">
      <c r="A526" t="s">
        <v>8169</v>
      </c>
      <c r="B526" t="s">
        <v>22177</v>
      </c>
      <c r="C526" t="s">
        <v>42</v>
      </c>
      <c r="E526" t="s">
        <v>40</v>
      </c>
      <c r="F526">
        <v>0</v>
      </c>
      <c r="G526">
        <v>0</v>
      </c>
      <c r="H526">
        <v>0</v>
      </c>
      <c r="I526" s="20">
        <v>0.19</v>
      </c>
      <c r="J526" t="s">
        <v>24</v>
      </c>
      <c r="K526" s="20">
        <v>0.19</v>
      </c>
      <c r="L526" s="21">
        <v>9.4700000000000006</v>
      </c>
      <c r="M526" s="21">
        <v>59.31</v>
      </c>
      <c r="N526" s="21">
        <v>49.84</v>
      </c>
      <c r="P526" s="22">
        <v>0</v>
      </c>
      <c r="Q526" s="22">
        <v>0.19</v>
      </c>
    </row>
    <row r="527" spans="1:17" x14ac:dyDescent="0.3">
      <c r="A527" t="s">
        <v>8169</v>
      </c>
      <c r="B527" t="s">
        <v>14463</v>
      </c>
      <c r="C527" t="s">
        <v>42</v>
      </c>
      <c r="E527" t="s">
        <v>39</v>
      </c>
      <c r="F527">
        <v>0</v>
      </c>
      <c r="G527">
        <v>0</v>
      </c>
      <c r="H527">
        <v>0</v>
      </c>
      <c r="I527" s="20">
        <v>0.19</v>
      </c>
      <c r="J527" t="s">
        <v>24</v>
      </c>
      <c r="K527" s="20">
        <v>0.19</v>
      </c>
      <c r="L527" s="21">
        <v>9.4700000000000006</v>
      </c>
      <c r="M527" s="21">
        <v>59.31</v>
      </c>
      <c r="N527" s="21">
        <v>49.84</v>
      </c>
      <c r="P527" s="22">
        <v>0</v>
      </c>
      <c r="Q527" s="22">
        <v>0.19</v>
      </c>
    </row>
    <row r="528" spans="1:17" x14ac:dyDescent="0.3">
      <c r="A528" t="s">
        <v>8169</v>
      </c>
      <c r="B528" t="s">
        <v>12806</v>
      </c>
      <c r="C528" t="s">
        <v>45</v>
      </c>
      <c r="E528" t="s">
        <v>38</v>
      </c>
      <c r="F528">
        <v>0</v>
      </c>
      <c r="G528">
        <v>0</v>
      </c>
      <c r="H528">
        <v>0</v>
      </c>
      <c r="I528" s="20">
        <v>0.21</v>
      </c>
      <c r="J528" t="s">
        <v>24</v>
      </c>
      <c r="K528" s="20">
        <v>0</v>
      </c>
      <c r="L528" s="21">
        <v>0</v>
      </c>
      <c r="M528" s="21">
        <v>0</v>
      </c>
      <c r="N528" s="21">
        <v>0</v>
      </c>
      <c r="O528" t="s">
        <v>76</v>
      </c>
      <c r="P528" s="22">
        <v>0</v>
      </c>
      <c r="Q528" s="22">
        <v>0</v>
      </c>
    </row>
    <row r="529" spans="1:17" x14ac:dyDescent="0.3">
      <c r="A529" t="s">
        <v>8169</v>
      </c>
      <c r="B529" t="s">
        <v>14881</v>
      </c>
      <c r="C529" t="s">
        <v>45</v>
      </c>
      <c r="E529" t="s">
        <v>40</v>
      </c>
      <c r="F529">
        <v>0</v>
      </c>
      <c r="G529">
        <v>0</v>
      </c>
      <c r="H529">
        <v>0</v>
      </c>
      <c r="I529" s="20">
        <v>0.21</v>
      </c>
      <c r="J529" t="s">
        <v>24</v>
      </c>
      <c r="K529" s="20">
        <v>0.21</v>
      </c>
      <c r="L529" s="21">
        <v>42.81</v>
      </c>
      <c r="M529" s="21">
        <v>246.65</v>
      </c>
      <c r="N529" s="21">
        <v>203.84</v>
      </c>
      <c r="P529" s="22">
        <v>0</v>
      </c>
      <c r="Q529" s="22">
        <v>0.21</v>
      </c>
    </row>
    <row r="530" spans="1:17" x14ac:dyDescent="0.3">
      <c r="A530" t="s">
        <v>8169</v>
      </c>
      <c r="B530" t="s">
        <v>23414</v>
      </c>
      <c r="C530" t="s">
        <v>45</v>
      </c>
      <c r="E530" t="s">
        <v>40</v>
      </c>
      <c r="F530">
        <v>0</v>
      </c>
      <c r="G530">
        <v>0</v>
      </c>
      <c r="H530">
        <v>0</v>
      </c>
      <c r="I530" s="20">
        <v>0.21</v>
      </c>
      <c r="J530" t="s">
        <v>24</v>
      </c>
      <c r="K530" s="20">
        <v>0.21</v>
      </c>
      <c r="L530" s="21">
        <v>9.35</v>
      </c>
      <c r="M530" s="21">
        <v>53.9</v>
      </c>
      <c r="N530" s="21">
        <v>44.55</v>
      </c>
      <c r="P530" s="22">
        <v>0</v>
      </c>
      <c r="Q530" s="22">
        <v>0.21</v>
      </c>
    </row>
    <row r="531" spans="1:17" x14ac:dyDescent="0.3">
      <c r="A531" t="s">
        <v>8169</v>
      </c>
      <c r="B531" t="s">
        <v>17096</v>
      </c>
      <c r="C531" t="s">
        <v>46</v>
      </c>
      <c r="E531" t="s">
        <v>38</v>
      </c>
      <c r="F531">
        <v>0</v>
      </c>
      <c r="G531">
        <v>0</v>
      </c>
      <c r="H531">
        <v>0</v>
      </c>
      <c r="I531" s="20">
        <v>0.2</v>
      </c>
      <c r="J531" t="s">
        <v>24</v>
      </c>
      <c r="K531" s="20">
        <v>0</v>
      </c>
      <c r="L531" s="21">
        <v>0</v>
      </c>
      <c r="M531" s="21">
        <v>0</v>
      </c>
      <c r="N531" s="21">
        <v>0</v>
      </c>
      <c r="O531" t="s">
        <v>76</v>
      </c>
      <c r="P531" s="22">
        <v>0</v>
      </c>
      <c r="Q531" s="22">
        <v>0</v>
      </c>
    </row>
    <row r="532" spans="1:17" x14ac:dyDescent="0.3">
      <c r="A532" t="s">
        <v>8169</v>
      </c>
      <c r="B532" t="s">
        <v>22862</v>
      </c>
      <c r="C532" t="s">
        <v>42</v>
      </c>
      <c r="E532" t="s">
        <v>40</v>
      </c>
      <c r="F532">
        <v>0</v>
      </c>
      <c r="G532">
        <v>0</v>
      </c>
      <c r="H532">
        <v>0</v>
      </c>
      <c r="I532" s="20">
        <v>0.19</v>
      </c>
      <c r="J532" t="s">
        <v>24</v>
      </c>
      <c r="K532" s="20">
        <v>0.19</v>
      </c>
      <c r="L532" s="21">
        <v>13.56</v>
      </c>
      <c r="M532" s="21">
        <v>84.95</v>
      </c>
      <c r="N532" s="21">
        <v>71.39</v>
      </c>
      <c r="P532" s="22">
        <v>0</v>
      </c>
      <c r="Q532" s="22">
        <v>0.19</v>
      </c>
    </row>
    <row r="533" spans="1:17" x14ac:dyDescent="0.3">
      <c r="A533" t="s">
        <v>8169</v>
      </c>
      <c r="B533" t="s">
        <v>21604</v>
      </c>
      <c r="C533" t="s">
        <v>45</v>
      </c>
      <c r="E533" t="s">
        <v>40</v>
      </c>
      <c r="F533">
        <v>0</v>
      </c>
      <c r="G533">
        <v>0</v>
      </c>
      <c r="H533">
        <v>0</v>
      </c>
      <c r="I533" s="20">
        <v>0.21</v>
      </c>
      <c r="J533" t="s">
        <v>24</v>
      </c>
      <c r="K533" s="20">
        <v>0.21</v>
      </c>
      <c r="L533" s="21">
        <v>14.74</v>
      </c>
      <c r="M533" s="21">
        <v>84.95</v>
      </c>
      <c r="N533" s="21">
        <v>70.209999999999994</v>
      </c>
      <c r="P533" s="22">
        <v>0</v>
      </c>
      <c r="Q533" s="22">
        <v>0.21</v>
      </c>
    </row>
    <row r="534" spans="1:17" x14ac:dyDescent="0.3">
      <c r="A534" t="s">
        <v>8169</v>
      </c>
      <c r="B534" t="s">
        <v>22471</v>
      </c>
      <c r="C534" t="s">
        <v>47</v>
      </c>
      <c r="E534" t="s">
        <v>39</v>
      </c>
      <c r="F534">
        <v>0</v>
      </c>
      <c r="G534">
        <v>0</v>
      </c>
      <c r="H534">
        <v>0</v>
      </c>
      <c r="I534" s="20">
        <v>0.22</v>
      </c>
      <c r="J534" t="s">
        <v>24</v>
      </c>
      <c r="K534" s="20">
        <v>0.22</v>
      </c>
      <c r="L534" s="21">
        <v>8.09</v>
      </c>
      <c r="M534" s="21">
        <v>44.85</v>
      </c>
      <c r="N534" s="21">
        <v>36.76</v>
      </c>
      <c r="P534" s="22">
        <v>0</v>
      </c>
      <c r="Q534" s="22">
        <v>0.22</v>
      </c>
    </row>
    <row r="535" spans="1:17" x14ac:dyDescent="0.3">
      <c r="A535" t="s">
        <v>8169</v>
      </c>
      <c r="B535" t="s">
        <v>11916</v>
      </c>
      <c r="C535" t="s">
        <v>45</v>
      </c>
      <c r="E535" t="s">
        <v>38</v>
      </c>
      <c r="F535">
        <v>0</v>
      </c>
      <c r="G535">
        <v>0</v>
      </c>
      <c r="H535">
        <v>0</v>
      </c>
      <c r="I535" s="20">
        <v>0.21</v>
      </c>
      <c r="J535" t="s">
        <v>24</v>
      </c>
      <c r="K535" s="20">
        <v>0</v>
      </c>
      <c r="L535" s="21">
        <v>0</v>
      </c>
      <c r="M535" s="21">
        <v>0</v>
      </c>
      <c r="N535" s="21">
        <v>0</v>
      </c>
      <c r="O535" t="s">
        <v>76</v>
      </c>
      <c r="P535" s="22">
        <v>0</v>
      </c>
      <c r="Q535" s="22">
        <v>0</v>
      </c>
    </row>
    <row r="536" spans="1:17" x14ac:dyDescent="0.3">
      <c r="A536" t="s">
        <v>8169</v>
      </c>
      <c r="B536" t="s">
        <v>22251</v>
      </c>
      <c r="C536" t="s">
        <v>42</v>
      </c>
      <c r="E536" t="s">
        <v>39</v>
      </c>
      <c r="F536">
        <v>0</v>
      </c>
      <c r="G536">
        <v>0</v>
      </c>
      <c r="H536">
        <v>0</v>
      </c>
      <c r="I536" s="20">
        <v>0.19</v>
      </c>
      <c r="J536" t="s">
        <v>24</v>
      </c>
      <c r="K536" s="20">
        <v>0.19</v>
      </c>
      <c r="L536" s="21">
        <v>7.17</v>
      </c>
      <c r="M536" s="21">
        <v>44.9</v>
      </c>
      <c r="N536" s="21">
        <v>37.729999999999997</v>
      </c>
      <c r="P536" s="22">
        <v>0</v>
      </c>
      <c r="Q536" s="22">
        <v>0.19</v>
      </c>
    </row>
    <row r="537" spans="1:17" x14ac:dyDescent="0.3">
      <c r="A537" t="s">
        <v>8169</v>
      </c>
      <c r="B537" t="s">
        <v>16159</v>
      </c>
      <c r="C537" t="s">
        <v>46</v>
      </c>
      <c r="E537" t="s">
        <v>38</v>
      </c>
      <c r="F537">
        <v>0</v>
      </c>
      <c r="G537">
        <v>0</v>
      </c>
      <c r="H537">
        <v>0</v>
      </c>
      <c r="I537" s="20">
        <v>0.2</v>
      </c>
      <c r="J537" t="s">
        <v>24</v>
      </c>
      <c r="K537" s="20">
        <v>0</v>
      </c>
      <c r="L537" s="21">
        <v>0</v>
      </c>
      <c r="M537" s="21">
        <v>0</v>
      </c>
      <c r="N537" s="21">
        <v>0</v>
      </c>
      <c r="O537" t="s">
        <v>67</v>
      </c>
      <c r="P537" s="22">
        <v>0</v>
      </c>
      <c r="Q537" s="22">
        <v>0</v>
      </c>
    </row>
    <row r="538" spans="1:17" x14ac:dyDescent="0.3">
      <c r="A538" t="s">
        <v>8169</v>
      </c>
      <c r="B538" t="s">
        <v>18666</v>
      </c>
      <c r="C538" t="s">
        <v>42</v>
      </c>
      <c r="E538" t="s">
        <v>39</v>
      </c>
      <c r="F538">
        <v>0</v>
      </c>
      <c r="G538">
        <v>0</v>
      </c>
      <c r="H538">
        <v>0</v>
      </c>
      <c r="I538" s="20">
        <v>0.19</v>
      </c>
      <c r="J538" t="s">
        <v>24</v>
      </c>
      <c r="K538" s="20">
        <v>0.19</v>
      </c>
      <c r="L538" s="21">
        <v>10.85</v>
      </c>
      <c r="M538" s="21">
        <v>67.95</v>
      </c>
      <c r="N538" s="21">
        <v>57.1</v>
      </c>
      <c r="P538" s="22">
        <v>0</v>
      </c>
      <c r="Q538" s="22">
        <v>0.19</v>
      </c>
    </row>
    <row r="539" spans="1:17" x14ac:dyDescent="0.3">
      <c r="A539" t="s">
        <v>8169</v>
      </c>
      <c r="B539" t="s">
        <v>8577</v>
      </c>
      <c r="C539" t="s">
        <v>45</v>
      </c>
      <c r="E539" t="s">
        <v>40</v>
      </c>
      <c r="F539">
        <v>0</v>
      </c>
      <c r="G539">
        <v>0</v>
      </c>
      <c r="H539">
        <v>0</v>
      </c>
      <c r="I539" s="20">
        <v>0.21</v>
      </c>
      <c r="J539" t="s">
        <v>24</v>
      </c>
      <c r="K539" s="20">
        <v>0.21</v>
      </c>
      <c r="L539" s="21">
        <v>30.34</v>
      </c>
      <c r="M539" s="21">
        <v>174.8</v>
      </c>
      <c r="N539" s="21">
        <v>144.46</v>
      </c>
      <c r="P539" s="22">
        <v>0</v>
      </c>
      <c r="Q539" s="22">
        <v>0.21</v>
      </c>
    </row>
    <row r="540" spans="1:17" x14ac:dyDescent="0.3">
      <c r="A540" t="s">
        <v>8169</v>
      </c>
      <c r="B540" t="s">
        <v>9655</v>
      </c>
      <c r="C540" t="s">
        <v>45</v>
      </c>
      <c r="E540" t="s">
        <v>39</v>
      </c>
      <c r="F540">
        <v>0</v>
      </c>
      <c r="G540">
        <v>0</v>
      </c>
      <c r="H540">
        <v>0</v>
      </c>
      <c r="I540" s="20">
        <v>0.21</v>
      </c>
      <c r="J540" t="s">
        <v>24</v>
      </c>
      <c r="K540" s="20">
        <v>0.21</v>
      </c>
      <c r="L540" s="21">
        <v>11.79</v>
      </c>
      <c r="M540" s="21">
        <v>67.95</v>
      </c>
      <c r="N540" s="21">
        <v>56.16</v>
      </c>
      <c r="P540" s="22">
        <v>0</v>
      </c>
      <c r="Q540" s="22">
        <v>0.21</v>
      </c>
    </row>
    <row r="541" spans="1:17" x14ac:dyDescent="0.3">
      <c r="A541" t="s">
        <v>8169</v>
      </c>
      <c r="B541" t="s">
        <v>16394</v>
      </c>
      <c r="C541" t="s">
        <v>45</v>
      </c>
      <c r="E541" t="s">
        <v>38</v>
      </c>
      <c r="F541">
        <v>0</v>
      </c>
      <c r="G541">
        <v>0</v>
      </c>
      <c r="H541">
        <v>0</v>
      </c>
      <c r="I541" s="20">
        <v>0.21</v>
      </c>
      <c r="J541" t="s">
        <v>24</v>
      </c>
      <c r="K541" s="20">
        <v>0</v>
      </c>
      <c r="L541" s="21">
        <v>0</v>
      </c>
      <c r="M541" s="21">
        <v>0</v>
      </c>
      <c r="N541" s="21">
        <v>0</v>
      </c>
      <c r="O541" t="s">
        <v>76</v>
      </c>
      <c r="P541" s="22">
        <v>0</v>
      </c>
      <c r="Q541" s="22">
        <v>0</v>
      </c>
    </row>
    <row r="542" spans="1:17" x14ac:dyDescent="0.3">
      <c r="A542" t="s">
        <v>8169</v>
      </c>
      <c r="B542" t="s">
        <v>12142</v>
      </c>
      <c r="C542" t="s">
        <v>45</v>
      </c>
      <c r="E542" t="s">
        <v>39</v>
      </c>
      <c r="F542">
        <v>0</v>
      </c>
      <c r="G542">
        <v>0</v>
      </c>
      <c r="H542">
        <v>0</v>
      </c>
      <c r="I542" s="20">
        <v>0.21</v>
      </c>
      <c r="J542" t="s">
        <v>24</v>
      </c>
      <c r="K542" s="20">
        <v>0.21</v>
      </c>
      <c r="L542" s="21">
        <v>11.79</v>
      </c>
      <c r="M542" s="21">
        <v>67.95</v>
      </c>
      <c r="N542" s="21">
        <v>56.16</v>
      </c>
      <c r="P542" s="22">
        <v>0</v>
      </c>
      <c r="Q542" s="22">
        <v>0.21</v>
      </c>
    </row>
    <row r="543" spans="1:17" x14ac:dyDescent="0.3">
      <c r="A543" t="s">
        <v>8169</v>
      </c>
      <c r="B543" t="s">
        <v>21941</v>
      </c>
      <c r="C543" t="s">
        <v>47</v>
      </c>
      <c r="E543" t="s">
        <v>40</v>
      </c>
      <c r="F543">
        <v>0</v>
      </c>
      <c r="G543">
        <v>0</v>
      </c>
      <c r="H543">
        <v>0</v>
      </c>
      <c r="I543" s="20">
        <v>0.22</v>
      </c>
      <c r="J543" t="s">
        <v>24</v>
      </c>
      <c r="K543" s="20">
        <v>0.22</v>
      </c>
      <c r="L543" s="21">
        <v>15.49</v>
      </c>
      <c r="M543" s="21">
        <v>85.9</v>
      </c>
      <c r="N543" s="21">
        <v>70.41</v>
      </c>
      <c r="P543" s="22">
        <v>0</v>
      </c>
      <c r="Q543" s="22">
        <v>0.22</v>
      </c>
    </row>
    <row r="544" spans="1:17" x14ac:dyDescent="0.3">
      <c r="A544" t="s">
        <v>8169</v>
      </c>
      <c r="B544" t="s">
        <v>9774</v>
      </c>
      <c r="C544" t="s">
        <v>47</v>
      </c>
      <c r="E544" t="s">
        <v>40</v>
      </c>
      <c r="F544">
        <v>0</v>
      </c>
      <c r="G544">
        <v>0</v>
      </c>
      <c r="H544">
        <v>0</v>
      </c>
      <c r="I544" s="20">
        <v>0.22</v>
      </c>
      <c r="J544" t="s">
        <v>24</v>
      </c>
      <c r="K544" s="20">
        <v>0.22</v>
      </c>
      <c r="L544" s="21">
        <v>35.65</v>
      </c>
      <c r="M544" s="21">
        <v>197.7</v>
      </c>
      <c r="N544" s="21">
        <v>162.05000000000001</v>
      </c>
      <c r="P544" s="22">
        <v>0</v>
      </c>
      <c r="Q544" s="22">
        <v>0.22</v>
      </c>
    </row>
    <row r="545" spans="1:17" x14ac:dyDescent="0.3">
      <c r="A545" t="s">
        <v>8169</v>
      </c>
      <c r="B545" t="s">
        <v>20465</v>
      </c>
      <c r="C545" t="s">
        <v>45</v>
      </c>
      <c r="E545" t="s">
        <v>40</v>
      </c>
      <c r="F545">
        <v>0</v>
      </c>
      <c r="G545">
        <v>0</v>
      </c>
      <c r="H545">
        <v>0</v>
      </c>
      <c r="I545" s="20">
        <v>0.21</v>
      </c>
      <c r="J545" t="s">
        <v>24</v>
      </c>
      <c r="K545" s="20">
        <v>0.21</v>
      </c>
      <c r="L545" s="21">
        <v>19.940000000000001</v>
      </c>
      <c r="M545" s="21">
        <v>114.9</v>
      </c>
      <c r="N545" s="21">
        <v>94.96</v>
      </c>
      <c r="P545" s="22">
        <v>0</v>
      </c>
      <c r="Q545" s="22">
        <v>0.21</v>
      </c>
    </row>
    <row r="546" spans="1:17" x14ac:dyDescent="0.3">
      <c r="A546" t="s">
        <v>8169</v>
      </c>
      <c r="B546" t="s">
        <v>16719</v>
      </c>
      <c r="C546" t="s">
        <v>47</v>
      </c>
      <c r="E546" t="s">
        <v>38</v>
      </c>
      <c r="F546">
        <v>0</v>
      </c>
      <c r="G546">
        <v>0</v>
      </c>
      <c r="H546">
        <v>0</v>
      </c>
      <c r="I546" s="20">
        <v>0.22</v>
      </c>
      <c r="J546" t="s">
        <v>24</v>
      </c>
      <c r="K546" s="20">
        <v>0</v>
      </c>
      <c r="L546" s="21">
        <v>0</v>
      </c>
      <c r="M546" s="21">
        <v>0</v>
      </c>
      <c r="N546" s="21">
        <v>0</v>
      </c>
      <c r="O546" t="s">
        <v>76</v>
      </c>
      <c r="P546" s="22">
        <v>0</v>
      </c>
      <c r="Q546" s="22">
        <v>0</v>
      </c>
    </row>
    <row r="547" spans="1:17" x14ac:dyDescent="0.3">
      <c r="A547" t="s">
        <v>8169</v>
      </c>
      <c r="B547" t="s">
        <v>17713</v>
      </c>
      <c r="C547" t="s">
        <v>45</v>
      </c>
      <c r="E547" t="s">
        <v>40</v>
      </c>
      <c r="F547">
        <v>0</v>
      </c>
      <c r="G547">
        <v>0</v>
      </c>
      <c r="H547">
        <v>0</v>
      </c>
      <c r="I547" s="20">
        <v>0.21</v>
      </c>
      <c r="J547" t="s">
        <v>24</v>
      </c>
      <c r="K547" s="20">
        <v>0.21</v>
      </c>
      <c r="L547" s="21">
        <v>20.8</v>
      </c>
      <c r="M547" s="21">
        <v>119.85</v>
      </c>
      <c r="N547" s="21">
        <v>99.05</v>
      </c>
      <c r="P547" s="22">
        <v>0</v>
      </c>
      <c r="Q547" s="22">
        <v>0.21</v>
      </c>
    </row>
    <row r="548" spans="1:17" x14ac:dyDescent="0.3">
      <c r="A548" t="s">
        <v>8169</v>
      </c>
      <c r="B548" t="s">
        <v>15654</v>
      </c>
      <c r="C548" t="s">
        <v>37</v>
      </c>
      <c r="E548" t="s">
        <v>40</v>
      </c>
      <c r="F548">
        <v>0</v>
      </c>
      <c r="G548">
        <v>0</v>
      </c>
      <c r="H548">
        <v>0</v>
      </c>
      <c r="I548" s="20">
        <v>0.2</v>
      </c>
      <c r="J548" t="s">
        <v>24</v>
      </c>
      <c r="K548" s="20">
        <v>0.2</v>
      </c>
      <c r="L548" s="21">
        <v>10.83</v>
      </c>
      <c r="M548" s="21">
        <v>64.95</v>
      </c>
      <c r="N548" s="21">
        <v>54.12</v>
      </c>
      <c r="P548" s="22">
        <v>0</v>
      </c>
      <c r="Q548" s="22">
        <v>0.2</v>
      </c>
    </row>
    <row r="549" spans="1:17" x14ac:dyDescent="0.3">
      <c r="A549" t="s">
        <v>8169</v>
      </c>
      <c r="B549" t="s">
        <v>23718</v>
      </c>
      <c r="C549" t="s">
        <v>47</v>
      </c>
      <c r="E549" t="s">
        <v>40</v>
      </c>
      <c r="F549">
        <v>0</v>
      </c>
      <c r="G549">
        <v>0</v>
      </c>
      <c r="H549">
        <v>0</v>
      </c>
      <c r="I549" s="20">
        <v>0.22</v>
      </c>
      <c r="J549" t="s">
        <v>24</v>
      </c>
      <c r="K549" s="20">
        <v>0.22</v>
      </c>
      <c r="L549" s="21">
        <v>10.68</v>
      </c>
      <c r="M549" s="21">
        <v>59.22</v>
      </c>
      <c r="N549" s="21">
        <v>48.54</v>
      </c>
      <c r="P549" s="22">
        <v>0</v>
      </c>
      <c r="Q549" s="22">
        <v>0.22</v>
      </c>
    </row>
    <row r="550" spans="1:17" x14ac:dyDescent="0.3">
      <c r="A550" t="s">
        <v>8169</v>
      </c>
      <c r="B550" t="s">
        <v>14920</v>
      </c>
      <c r="C550" t="s">
        <v>45</v>
      </c>
      <c r="E550" t="s">
        <v>38</v>
      </c>
      <c r="F550">
        <v>0</v>
      </c>
      <c r="G550">
        <v>1</v>
      </c>
      <c r="H550">
        <v>0</v>
      </c>
      <c r="I550" s="20">
        <v>0.21</v>
      </c>
      <c r="J550" t="s">
        <v>24</v>
      </c>
      <c r="K550" s="20">
        <v>0</v>
      </c>
      <c r="L550" s="21">
        <v>0</v>
      </c>
      <c r="M550" s="21">
        <v>0</v>
      </c>
      <c r="N550" s="21">
        <v>0</v>
      </c>
      <c r="O550" t="s">
        <v>14921</v>
      </c>
      <c r="P550" s="22">
        <v>0</v>
      </c>
      <c r="Q550" s="22">
        <v>0</v>
      </c>
    </row>
    <row r="551" spans="1:17" x14ac:dyDescent="0.3">
      <c r="A551" t="s">
        <v>8169</v>
      </c>
      <c r="B551" t="s">
        <v>21572</v>
      </c>
      <c r="C551" t="s">
        <v>45</v>
      </c>
      <c r="E551" t="s">
        <v>40</v>
      </c>
      <c r="F551">
        <v>0</v>
      </c>
      <c r="G551">
        <v>0</v>
      </c>
      <c r="H551">
        <v>0</v>
      </c>
      <c r="I551" s="20">
        <v>0.21</v>
      </c>
      <c r="J551" t="s">
        <v>24</v>
      </c>
      <c r="K551" s="20">
        <v>0.21</v>
      </c>
      <c r="L551" s="21">
        <v>3.98</v>
      </c>
      <c r="M551" s="21">
        <v>22.91</v>
      </c>
      <c r="N551" s="21">
        <v>18.93</v>
      </c>
      <c r="P551" s="22">
        <v>0</v>
      </c>
      <c r="Q551" s="22">
        <v>0.21</v>
      </c>
    </row>
    <row r="552" spans="1:17" x14ac:dyDescent="0.3">
      <c r="A552" t="s">
        <v>8169</v>
      </c>
      <c r="B552" t="s">
        <v>12925</v>
      </c>
      <c r="C552" t="s">
        <v>47</v>
      </c>
      <c r="E552" t="s">
        <v>39</v>
      </c>
      <c r="F552">
        <v>0</v>
      </c>
      <c r="G552">
        <v>0</v>
      </c>
      <c r="H552">
        <v>0</v>
      </c>
      <c r="I552" s="20">
        <v>0.22</v>
      </c>
      <c r="J552" t="s">
        <v>24</v>
      </c>
      <c r="K552" s="20">
        <v>0.22</v>
      </c>
      <c r="L552" s="21">
        <v>15.49</v>
      </c>
      <c r="M552" s="21">
        <v>85.9</v>
      </c>
      <c r="N552" s="21">
        <v>70.41</v>
      </c>
      <c r="P552" s="22">
        <v>0</v>
      </c>
      <c r="Q552" s="22">
        <v>0.22</v>
      </c>
    </row>
    <row r="553" spans="1:17" x14ac:dyDescent="0.3">
      <c r="A553" t="s">
        <v>8169</v>
      </c>
      <c r="B553" t="s">
        <v>20539</v>
      </c>
      <c r="C553" t="s">
        <v>42</v>
      </c>
      <c r="E553" t="s">
        <v>40</v>
      </c>
      <c r="F553">
        <v>0</v>
      </c>
      <c r="G553">
        <v>0</v>
      </c>
      <c r="H553">
        <v>0</v>
      </c>
      <c r="I553" s="20">
        <v>0.19</v>
      </c>
      <c r="J553" t="s">
        <v>24</v>
      </c>
      <c r="K553" s="20">
        <v>0.19</v>
      </c>
      <c r="L553" s="21">
        <v>21.7</v>
      </c>
      <c r="M553" s="21">
        <v>135.9</v>
      </c>
      <c r="N553" s="21">
        <v>114.2</v>
      </c>
      <c r="P553" s="22">
        <v>0</v>
      </c>
      <c r="Q553" s="22">
        <v>0.19</v>
      </c>
    </row>
    <row r="554" spans="1:17" x14ac:dyDescent="0.3">
      <c r="A554" t="s">
        <v>8169</v>
      </c>
      <c r="B554" t="s">
        <v>10691</v>
      </c>
      <c r="C554" t="s">
        <v>45</v>
      </c>
      <c r="E554" t="s">
        <v>40</v>
      </c>
      <c r="F554">
        <v>0</v>
      </c>
      <c r="G554">
        <v>0</v>
      </c>
      <c r="H554">
        <v>0</v>
      </c>
      <c r="I554" s="20">
        <v>0.21</v>
      </c>
      <c r="J554" t="s">
        <v>24</v>
      </c>
      <c r="K554" s="20">
        <v>0.21</v>
      </c>
      <c r="L554" s="21">
        <v>10.4</v>
      </c>
      <c r="M554" s="21">
        <v>59.9</v>
      </c>
      <c r="N554" s="21">
        <v>49.5</v>
      </c>
      <c r="P554" s="22">
        <v>0</v>
      </c>
      <c r="Q554" s="22">
        <v>0.21</v>
      </c>
    </row>
    <row r="555" spans="1:17" x14ac:dyDescent="0.3">
      <c r="A555" t="s">
        <v>8169</v>
      </c>
      <c r="B555" t="s">
        <v>9843</v>
      </c>
      <c r="C555" t="s">
        <v>45</v>
      </c>
      <c r="E555" t="s">
        <v>40</v>
      </c>
      <c r="F555">
        <v>0</v>
      </c>
      <c r="G555">
        <v>0</v>
      </c>
      <c r="H555">
        <v>0</v>
      </c>
      <c r="I555" s="20">
        <v>0.21</v>
      </c>
      <c r="J555" t="s">
        <v>24</v>
      </c>
      <c r="K555" s="20">
        <v>0.21</v>
      </c>
      <c r="L555" s="21">
        <v>11.79</v>
      </c>
      <c r="M555" s="21">
        <v>67.95</v>
      </c>
      <c r="N555" s="21">
        <v>56.16</v>
      </c>
      <c r="P555" s="22">
        <v>0</v>
      </c>
      <c r="Q555" s="22">
        <v>0.21</v>
      </c>
    </row>
    <row r="556" spans="1:17" x14ac:dyDescent="0.3">
      <c r="A556" t="s">
        <v>8169</v>
      </c>
      <c r="B556" t="s">
        <v>12690</v>
      </c>
      <c r="C556" t="s">
        <v>42</v>
      </c>
      <c r="E556" t="s">
        <v>39</v>
      </c>
      <c r="F556">
        <v>0</v>
      </c>
      <c r="G556">
        <v>0</v>
      </c>
      <c r="H556">
        <v>0</v>
      </c>
      <c r="I556" s="20">
        <v>0.19</v>
      </c>
      <c r="J556" t="s">
        <v>24</v>
      </c>
      <c r="K556" s="20">
        <v>0.19</v>
      </c>
      <c r="L556" s="21">
        <v>4.93</v>
      </c>
      <c r="M556" s="21">
        <v>30.85</v>
      </c>
      <c r="N556" s="21">
        <v>25.92</v>
      </c>
      <c r="P556" s="22">
        <v>0</v>
      </c>
      <c r="Q556" s="22">
        <v>0.19</v>
      </c>
    </row>
    <row r="557" spans="1:17" x14ac:dyDescent="0.3">
      <c r="A557" t="s">
        <v>8169</v>
      </c>
      <c r="B557" t="s">
        <v>14363</v>
      </c>
      <c r="C557" t="s">
        <v>47</v>
      </c>
      <c r="E557" t="s">
        <v>40</v>
      </c>
      <c r="F557">
        <v>0</v>
      </c>
      <c r="G557">
        <v>0</v>
      </c>
      <c r="H557">
        <v>0</v>
      </c>
      <c r="I557" s="20">
        <v>0.22</v>
      </c>
      <c r="J557" t="s">
        <v>24</v>
      </c>
      <c r="K557" s="20">
        <v>0.22</v>
      </c>
      <c r="L557" s="21">
        <v>14.42</v>
      </c>
      <c r="M557" s="21">
        <v>79.95</v>
      </c>
      <c r="N557" s="21">
        <v>65.53</v>
      </c>
      <c r="P557" s="22">
        <v>0</v>
      </c>
      <c r="Q557" s="22">
        <v>0.22</v>
      </c>
    </row>
    <row r="558" spans="1:17" x14ac:dyDescent="0.3">
      <c r="A558" t="s">
        <v>8169</v>
      </c>
      <c r="B558" t="s">
        <v>14661</v>
      </c>
      <c r="C558" t="s">
        <v>46</v>
      </c>
      <c r="E558" t="s">
        <v>40</v>
      </c>
      <c r="F558">
        <v>0</v>
      </c>
      <c r="G558">
        <v>0</v>
      </c>
      <c r="H558">
        <v>0</v>
      </c>
      <c r="I558" s="20">
        <v>0.2</v>
      </c>
      <c r="J558" t="s">
        <v>24</v>
      </c>
      <c r="K558" s="20">
        <v>0.2</v>
      </c>
      <c r="L558" s="21">
        <v>162.74</v>
      </c>
      <c r="M558" s="21">
        <v>976.41</v>
      </c>
      <c r="N558" s="21">
        <v>813.67</v>
      </c>
      <c r="O558" t="s">
        <v>77</v>
      </c>
      <c r="P558" s="22">
        <v>0</v>
      </c>
      <c r="Q558" s="22">
        <v>0.2</v>
      </c>
    </row>
    <row r="559" spans="1:17" x14ac:dyDescent="0.3">
      <c r="A559" t="s">
        <v>8169</v>
      </c>
      <c r="B559" t="s">
        <v>10468</v>
      </c>
      <c r="C559" t="s">
        <v>45</v>
      </c>
      <c r="E559" t="s">
        <v>39</v>
      </c>
      <c r="F559">
        <v>0</v>
      </c>
      <c r="G559">
        <v>0</v>
      </c>
      <c r="H559">
        <v>0</v>
      </c>
      <c r="I559" s="20">
        <v>0.21</v>
      </c>
      <c r="J559" t="s">
        <v>24</v>
      </c>
      <c r="K559" s="20">
        <v>0.21</v>
      </c>
      <c r="L559" s="21">
        <v>11.79</v>
      </c>
      <c r="M559" s="21">
        <v>67.95</v>
      </c>
      <c r="N559" s="21">
        <v>56.16</v>
      </c>
      <c r="P559" s="22">
        <v>0</v>
      </c>
      <c r="Q559" s="22">
        <v>0.21</v>
      </c>
    </row>
    <row r="560" spans="1:17" x14ac:dyDescent="0.3">
      <c r="A560" t="s">
        <v>8169</v>
      </c>
      <c r="B560" t="s">
        <v>19815</v>
      </c>
      <c r="C560" t="s">
        <v>45</v>
      </c>
      <c r="E560" t="s">
        <v>40</v>
      </c>
      <c r="F560">
        <v>0</v>
      </c>
      <c r="G560">
        <v>0</v>
      </c>
      <c r="H560">
        <v>0</v>
      </c>
      <c r="I560" s="20">
        <v>0.21</v>
      </c>
      <c r="J560" t="s">
        <v>24</v>
      </c>
      <c r="K560" s="20">
        <v>0.21</v>
      </c>
      <c r="L560" s="21">
        <v>10.29</v>
      </c>
      <c r="M560" s="21">
        <v>59.31</v>
      </c>
      <c r="N560" s="21">
        <v>49.02</v>
      </c>
      <c r="P560" s="22">
        <v>0</v>
      </c>
      <c r="Q560" s="22">
        <v>0.21</v>
      </c>
    </row>
    <row r="561" spans="1:17" x14ac:dyDescent="0.3">
      <c r="A561" t="s">
        <v>8169</v>
      </c>
      <c r="B561" t="s">
        <v>12024</v>
      </c>
      <c r="C561" t="s">
        <v>45</v>
      </c>
      <c r="E561" t="s">
        <v>40</v>
      </c>
      <c r="F561">
        <v>0</v>
      </c>
      <c r="G561">
        <v>0</v>
      </c>
      <c r="H561">
        <v>0</v>
      </c>
      <c r="I561" s="20">
        <v>0.21</v>
      </c>
      <c r="J561" t="s">
        <v>24</v>
      </c>
      <c r="K561" s="20">
        <v>0.21</v>
      </c>
      <c r="L561" s="21">
        <v>9.35</v>
      </c>
      <c r="M561" s="21">
        <v>53.9</v>
      </c>
      <c r="N561" s="21">
        <v>44.55</v>
      </c>
      <c r="P561" s="22">
        <v>0</v>
      </c>
      <c r="Q561" s="22">
        <v>0.21</v>
      </c>
    </row>
    <row r="562" spans="1:17" x14ac:dyDescent="0.3">
      <c r="A562" t="s">
        <v>8169</v>
      </c>
      <c r="B562" t="s">
        <v>15304</v>
      </c>
      <c r="C562" t="s">
        <v>45</v>
      </c>
      <c r="E562" t="s">
        <v>40</v>
      </c>
      <c r="F562">
        <v>0</v>
      </c>
      <c r="G562">
        <v>0</v>
      </c>
      <c r="H562">
        <v>0</v>
      </c>
      <c r="I562" s="20">
        <v>0.21</v>
      </c>
      <c r="J562" t="s">
        <v>24</v>
      </c>
      <c r="K562" s="20">
        <v>0.21</v>
      </c>
      <c r="L562" s="21">
        <v>23.59</v>
      </c>
      <c r="M562" s="21">
        <v>135.9</v>
      </c>
      <c r="N562" s="21">
        <v>112.31</v>
      </c>
      <c r="P562" s="22">
        <v>0</v>
      </c>
      <c r="Q562" s="22">
        <v>0.21</v>
      </c>
    </row>
    <row r="563" spans="1:17" x14ac:dyDescent="0.3">
      <c r="A563" t="s">
        <v>8169</v>
      </c>
      <c r="B563" t="s">
        <v>11294</v>
      </c>
      <c r="C563" t="s">
        <v>45</v>
      </c>
      <c r="E563" t="s">
        <v>40</v>
      </c>
      <c r="F563">
        <v>0</v>
      </c>
      <c r="G563">
        <v>0</v>
      </c>
      <c r="H563">
        <v>0</v>
      </c>
      <c r="I563" s="20">
        <v>0.21</v>
      </c>
      <c r="J563" t="s">
        <v>24</v>
      </c>
      <c r="K563" s="20">
        <v>0.21</v>
      </c>
      <c r="L563" s="21">
        <v>77.2</v>
      </c>
      <c r="M563" s="21">
        <v>444.8</v>
      </c>
      <c r="N563" s="21">
        <v>367.6</v>
      </c>
      <c r="P563" s="22">
        <v>0</v>
      </c>
      <c r="Q563" s="22">
        <v>0.21</v>
      </c>
    </row>
    <row r="564" spans="1:17" x14ac:dyDescent="0.3">
      <c r="A564" t="s">
        <v>8169</v>
      </c>
      <c r="B564" t="s">
        <v>9565</v>
      </c>
      <c r="C564" t="s">
        <v>45</v>
      </c>
      <c r="E564" t="s">
        <v>40</v>
      </c>
      <c r="F564">
        <v>0</v>
      </c>
      <c r="G564">
        <v>0</v>
      </c>
      <c r="H564">
        <v>0</v>
      </c>
      <c r="I564" s="20">
        <v>0.21</v>
      </c>
      <c r="J564" t="s">
        <v>24</v>
      </c>
      <c r="K564" s="20">
        <v>0.21</v>
      </c>
      <c r="L564" s="21">
        <v>44.19</v>
      </c>
      <c r="M564" s="21">
        <v>254.65</v>
      </c>
      <c r="N564" s="21">
        <v>210.46</v>
      </c>
      <c r="P564" s="22">
        <v>0</v>
      </c>
      <c r="Q564" s="22">
        <v>0.21</v>
      </c>
    </row>
    <row r="565" spans="1:17" x14ac:dyDescent="0.3">
      <c r="A565" t="s">
        <v>8169</v>
      </c>
      <c r="B565" t="s">
        <v>19851</v>
      </c>
      <c r="C565" t="s">
        <v>47</v>
      </c>
      <c r="E565" t="s">
        <v>40</v>
      </c>
      <c r="F565">
        <v>0</v>
      </c>
      <c r="G565">
        <v>0</v>
      </c>
      <c r="H565">
        <v>0</v>
      </c>
      <c r="I565" s="20">
        <v>0.22</v>
      </c>
      <c r="J565" t="s">
        <v>24</v>
      </c>
      <c r="K565" s="20">
        <v>0.22</v>
      </c>
      <c r="L565" s="21">
        <v>3.23</v>
      </c>
      <c r="M565" s="21">
        <v>17.899999999999999</v>
      </c>
      <c r="N565" s="21">
        <v>14.67</v>
      </c>
      <c r="P565" s="22">
        <v>0</v>
      </c>
      <c r="Q565" s="22">
        <v>0.22</v>
      </c>
    </row>
    <row r="566" spans="1:17" x14ac:dyDescent="0.3">
      <c r="A566" t="s">
        <v>8169</v>
      </c>
      <c r="B566" t="s">
        <v>14759</v>
      </c>
      <c r="C566" t="s">
        <v>45</v>
      </c>
      <c r="E566" t="s">
        <v>40</v>
      </c>
      <c r="F566">
        <v>0</v>
      </c>
      <c r="G566">
        <v>0</v>
      </c>
      <c r="H566">
        <v>0</v>
      </c>
      <c r="I566" s="20">
        <v>0.21</v>
      </c>
      <c r="J566" t="s">
        <v>24</v>
      </c>
      <c r="K566" s="20">
        <v>0.21</v>
      </c>
      <c r="L566" s="21">
        <v>11.27</v>
      </c>
      <c r="M566" s="21">
        <v>64.95</v>
      </c>
      <c r="N566" s="21">
        <v>53.68</v>
      </c>
      <c r="P566" s="22">
        <v>0</v>
      </c>
      <c r="Q566" s="22">
        <v>0.21</v>
      </c>
    </row>
    <row r="567" spans="1:17" x14ac:dyDescent="0.3">
      <c r="A567" t="s">
        <v>8169</v>
      </c>
      <c r="B567" t="s">
        <v>15106</v>
      </c>
      <c r="C567" t="s">
        <v>47</v>
      </c>
      <c r="E567" t="s">
        <v>39</v>
      </c>
      <c r="F567">
        <v>0</v>
      </c>
      <c r="G567">
        <v>0</v>
      </c>
      <c r="H567">
        <v>0</v>
      </c>
      <c r="I567" s="20">
        <v>0.22</v>
      </c>
      <c r="J567" t="s">
        <v>24</v>
      </c>
      <c r="K567" s="20">
        <v>0.22</v>
      </c>
      <c r="L567" s="21">
        <v>12.61</v>
      </c>
      <c r="M567" s="21">
        <v>69.930000000000007</v>
      </c>
      <c r="N567" s="21">
        <v>57.32</v>
      </c>
      <c r="P567" s="22">
        <v>0</v>
      </c>
      <c r="Q567" s="22">
        <v>0.22</v>
      </c>
    </row>
    <row r="568" spans="1:17" x14ac:dyDescent="0.3">
      <c r="A568" t="s">
        <v>8169</v>
      </c>
      <c r="B568" t="s">
        <v>15005</v>
      </c>
      <c r="C568" t="s">
        <v>45</v>
      </c>
      <c r="E568" t="s">
        <v>40</v>
      </c>
      <c r="F568">
        <v>0</v>
      </c>
      <c r="G568">
        <v>0</v>
      </c>
      <c r="H568">
        <v>0</v>
      </c>
      <c r="I568" s="20">
        <v>0.21</v>
      </c>
      <c r="J568" t="s">
        <v>24</v>
      </c>
      <c r="K568" s="20">
        <v>0.21</v>
      </c>
      <c r="L568" s="21">
        <v>10.29</v>
      </c>
      <c r="M568" s="21">
        <v>59.31</v>
      </c>
      <c r="N568" s="21">
        <v>49.02</v>
      </c>
      <c r="P568" s="22">
        <v>0</v>
      </c>
      <c r="Q568" s="22">
        <v>0.21</v>
      </c>
    </row>
    <row r="569" spans="1:17" x14ac:dyDescent="0.3">
      <c r="A569" t="s">
        <v>8169</v>
      </c>
      <c r="B569" t="s">
        <v>22345</v>
      </c>
      <c r="C569" t="s">
        <v>45</v>
      </c>
      <c r="E569" t="s">
        <v>40</v>
      </c>
      <c r="F569">
        <v>0</v>
      </c>
      <c r="G569">
        <v>0</v>
      </c>
      <c r="H569">
        <v>0</v>
      </c>
      <c r="I569" s="20">
        <v>0.21</v>
      </c>
      <c r="J569" t="s">
        <v>24</v>
      </c>
      <c r="K569" s="20">
        <v>0.21</v>
      </c>
      <c r="L569" s="21">
        <v>8.31</v>
      </c>
      <c r="M569" s="21">
        <v>47.9</v>
      </c>
      <c r="N569" s="21">
        <v>39.590000000000003</v>
      </c>
      <c r="P569" s="22">
        <v>0</v>
      </c>
      <c r="Q569" s="22">
        <v>0.21</v>
      </c>
    </row>
    <row r="570" spans="1:17" x14ac:dyDescent="0.3">
      <c r="A570" t="s">
        <v>8169</v>
      </c>
      <c r="B570" t="s">
        <v>9867</v>
      </c>
      <c r="C570" t="s">
        <v>45</v>
      </c>
      <c r="E570" t="s">
        <v>40</v>
      </c>
      <c r="F570">
        <v>0</v>
      </c>
      <c r="G570">
        <v>0</v>
      </c>
      <c r="H570">
        <v>0</v>
      </c>
      <c r="I570" s="20">
        <v>0.21</v>
      </c>
      <c r="J570" t="s">
        <v>24</v>
      </c>
      <c r="K570" s="20">
        <v>0.21</v>
      </c>
      <c r="L570" s="21">
        <v>3.11</v>
      </c>
      <c r="M570" s="21">
        <v>17.899999999999999</v>
      </c>
      <c r="N570" s="21">
        <v>14.79</v>
      </c>
      <c r="P570" s="22">
        <v>0</v>
      </c>
      <c r="Q570" s="22">
        <v>0.21</v>
      </c>
    </row>
    <row r="571" spans="1:17" x14ac:dyDescent="0.3">
      <c r="A571" t="s">
        <v>8169</v>
      </c>
      <c r="B571" t="s">
        <v>14295</v>
      </c>
      <c r="C571" t="s">
        <v>37</v>
      </c>
      <c r="E571" t="s">
        <v>40</v>
      </c>
      <c r="F571">
        <v>0</v>
      </c>
      <c r="G571">
        <v>0</v>
      </c>
      <c r="H571">
        <v>0</v>
      </c>
      <c r="I571" s="20">
        <v>0.2</v>
      </c>
      <c r="J571" t="s">
        <v>24</v>
      </c>
      <c r="K571" s="20">
        <v>0.2</v>
      </c>
      <c r="L571" s="21">
        <v>14.98</v>
      </c>
      <c r="M571" s="21">
        <v>89.9</v>
      </c>
      <c r="N571" s="21">
        <v>74.92</v>
      </c>
      <c r="P571" s="22">
        <v>0</v>
      </c>
      <c r="Q571" s="22">
        <v>0.2</v>
      </c>
    </row>
    <row r="572" spans="1:17" x14ac:dyDescent="0.3">
      <c r="A572" t="s">
        <v>8169</v>
      </c>
      <c r="B572" t="s">
        <v>20933</v>
      </c>
      <c r="C572" t="s">
        <v>46</v>
      </c>
      <c r="E572" t="s">
        <v>40</v>
      </c>
      <c r="F572">
        <v>0</v>
      </c>
      <c r="G572">
        <v>0</v>
      </c>
      <c r="H572">
        <v>0</v>
      </c>
      <c r="I572" s="20">
        <v>0.2</v>
      </c>
      <c r="J572" t="s">
        <v>24</v>
      </c>
      <c r="K572" s="20">
        <v>0.2</v>
      </c>
      <c r="L572" s="21">
        <v>26.65</v>
      </c>
      <c r="M572" s="21">
        <v>159.9</v>
      </c>
      <c r="N572" s="21">
        <v>133.25</v>
      </c>
      <c r="P572" s="22">
        <v>0</v>
      </c>
      <c r="Q572" s="22">
        <v>0.2</v>
      </c>
    </row>
    <row r="573" spans="1:17" x14ac:dyDescent="0.3">
      <c r="A573" t="s">
        <v>8169</v>
      </c>
      <c r="B573" t="s">
        <v>12104</v>
      </c>
      <c r="C573" t="s">
        <v>42</v>
      </c>
      <c r="E573" t="s">
        <v>39</v>
      </c>
      <c r="F573">
        <v>0</v>
      </c>
      <c r="G573">
        <v>0</v>
      </c>
      <c r="H573">
        <v>0</v>
      </c>
      <c r="I573" s="20">
        <v>0.19</v>
      </c>
      <c r="J573" t="s">
        <v>24</v>
      </c>
      <c r="K573" s="20">
        <v>0.19</v>
      </c>
      <c r="L573" s="21">
        <v>18.350000000000001</v>
      </c>
      <c r="M573" s="21">
        <v>114.95</v>
      </c>
      <c r="N573" s="21">
        <v>96.6</v>
      </c>
      <c r="P573" s="22">
        <v>0</v>
      </c>
      <c r="Q573" s="22">
        <v>0.19</v>
      </c>
    </row>
    <row r="574" spans="1:17" x14ac:dyDescent="0.3">
      <c r="A574" t="s">
        <v>8169</v>
      </c>
      <c r="B574" t="s">
        <v>19478</v>
      </c>
      <c r="C574" t="s">
        <v>37</v>
      </c>
      <c r="E574" t="s">
        <v>39</v>
      </c>
      <c r="F574">
        <v>0</v>
      </c>
      <c r="G574">
        <v>0</v>
      </c>
      <c r="H574">
        <v>0</v>
      </c>
      <c r="I574" s="20">
        <v>0.2</v>
      </c>
      <c r="J574" t="s">
        <v>24</v>
      </c>
      <c r="K574" s="20">
        <v>0.2</v>
      </c>
      <c r="L574" s="21">
        <v>7.48</v>
      </c>
      <c r="M574" s="21">
        <v>44.85</v>
      </c>
      <c r="N574" s="21">
        <v>37.369999999999997</v>
      </c>
      <c r="P574" s="22">
        <v>0</v>
      </c>
      <c r="Q574" s="22">
        <v>0.2</v>
      </c>
    </row>
    <row r="575" spans="1:17" x14ac:dyDescent="0.3">
      <c r="A575" t="s">
        <v>8169</v>
      </c>
      <c r="B575" t="s">
        <v>14981</v>
      </c>
      <c r="C575" t="s">
        <v>45</v>
      </c>
      <c r="E575" t="s">
        <v>40</v>
      </c>
      <c r="F575">
        <v>0</v>
      </c>
      <c r="G575">
        <v>0</v>
      </c>
      <c r="H575">
        <v>0</v>
      </c>
      <c r="I575" s="20">
        <v>0.21</v>
      </c>
      <c r="J575" t="s">
        <v>24</v>
      </c>
      <c r="K575" s="20">
        <v>0.21</v>
      </c>
      <c r="L575" s="21">
        <v>9.36</v>
      </c>
      <c r="M575" s="21">
        <v>53.91</v>
      </c>
      <c r="N575" s="21">
        <v>44.55</v>
      </c>
      <c r="P575" s="22">
        <v>0</v>
      </c>
      <c r="Q575" s="22">
        <v>0.21</v>
      </c>
    </row>
    <row r="576" spans="1:17" x14ac:dyDescent="0.3">
      <c r="A576" t="s">
        <v>8169</v>
      </c>
      <c r="B576" t="s">
        <v>19080</v>
      </c>
      <c r="C576" t="s">
        <v>45</v>
      </c>
      <c r="E576" t="s">
        <v>39</v>
      </c>
      <c r="F576">
        <v>0</v>
      </c>
      <c r="G576">
        <v>0</v>
      </c>
      <c r="H576">
        <v>0</v>
      </c>
      <c r="I576" s="20">
        <v>0.21</v>
      </c>
      <c r="J576" t="s">
        <v>24</v>
      </c>
      <c r="K576" s="20">
        <v>0.21</v>
      </c>
      <c r="L576" s="21">
        <v>5.19</v>
      </c>
      <c r="M576" s="21">
        <v>29.9</v>
      </c>
      <c r="N576" s="21">
        <v>24.71</v>
      </c>
      <c r="P576" s="22">
        <v>0</v>
      </c>
      <c r="Q576" s="22">
        <v>0.21</v>
      </c>
    </row>
    <row r="577" spans="1:17" x14ac:dyDescent="0.3">
      <c r="A577" t="s">
        <v>8169</v>
      </c>
      <c r="B577" t="s">
        <v>15798</v>
      </c>
      <c r="C577" t="s">
        <v>42</v>
      </c>
      <c r="E577" t="s">
        <v>39</v>
      </c>
      <c r="F577">
        <v>0</v>
      </c>
      <c r="G577">
        <v>0</v>
      </c>
      <c r="H577">
        <v>0</v>
      </c>
      <c r="I577" s="20">
        <v>0.19</v>
      </c>
      <c r="J577" t="s">
        <v>24</v>
      </c>
      <c r="K577" s="20">
        <v>0.19</v>
      </c>
      <c r="L577" s="21">
        <v>3.98</v>
      </c>
      <c r="M577" s="21">
        <v>24.9</v>
      </c>
      <c r="N577" s="21">
        <v>20.92</v>
      </c>
      <c r="P577" s="22">
        <v>0</v>
      </c>
      <c r="Q577" s="22">
        <v>0.19</v>
      </c>
    </row>
    <row r="578" spans="1:17" x14ac:dyDescent="0.3">
      <c r="A578" t="s">
        <v>8169</v>
      </c>
      <c r="B578" t="s">
        <v>23458</v>
      </c>
      <c r="C578" t="s">
        <v>45</v>
      </c>
      <c r="E578" t="s">
        <v>40</v>
      </c>
      <c r="F578">
        <v>0</v>
      </c>
      <c r="G578">
        <v>0</v>
      </c>
      <c r="H578">
        <v>0</v>
      </c>
      <c r="I578" s="20">
        <v>0.21</v>
      </c>
      <c r="J578" t="s">
        <v>24</v>
      </c>
      <c r="K578" s="20">
        <v>0.21</v>
      </c>
      <c r="L578" s="21">
        <v>3.11</v>
      </c>
      <c r="M578" s="21">
        <v>17.899999999999999</v>
      </c>
      <c r="N578" s="21">
        <v>14.79</v>
      </c>
      <c r="P578" s="22">
        <v>0</v>
      </c>
      <c r="Q578" s="22">
        <v>0.21</v>
      </c>
    </row>
    <row r="579" spans="1:17" x14ac:dyDescent="0.3">
      <c r="A579" t="s">
        <v>8169</v>
      </c>
      <c r="B579" t="s">
        <v>14773</v>
      </c>
      <c r="C579" t="s">
        <v>49</v>
      </c>
      <c r="E579" t="s">
        <v>38</v>
      </c>
      <c r="F579">
        <v>0</v>
      </c>
      <c r="G579">
        <v>1</v>
      </c>
      <c r="H579">
        <v>0</v>
      </c>
      <c r="I579" s="20">
        <v>0.23</v>
      </c>
      <c r="J579" t="s">
        <v>24</v>
      </c>
      <c r="K579" s="20">
        <v>0</v>
      </c>
      <c r="L579" s="21">
        <v>9.56</v>
      </c>
      <c r="M579" s="21">
        <v>55.06</v>
      </c>
      <c r="N579" s="21">
        <v>45.5</v>
      </c>
      <c r="O579" t="s">
        <v>65</v>
      </c>
      <c r="P579" s="22">
        <v>0</v>
      </c>
      <c r="Q579" s="22">
        <v>0.21</v>
      </c>
    </row>
    <row r="580" spans="1:17" x14ac:dyDescent="0.3">
      <c r="A580" t="s">
        <v>8169</v>
      </c>
      <c r="B580" t="s">
        <v>10593</v>
      </c>
      <c r="C580" t="s">
        <v>47</v>
      </c>
      <c r="E580" t="s">
        <v>40</v>
      </c>
      <c r="F580">
        <v>0</v>
      </c>
      <c r="G580">
        <v>0</v>
      </c>
      <c r="H580">
        <v>0</v>
      </c>
      <c r="I580" s="20">
        <v>0.22</v>
      </c>
      <c r="J580" t="s">
        <v>24</v>
      </c>
      <c r="K580" s="20">
        <v>0.22</v>
      </c>
      <c r="L580" s="21">
        <v>8.64</v>
      </c>
      <c r="M580" s="21">
        <v>47.9</v>
      </c>
      <c r="N580" s="21">
        <v>39.26</v>
      </c>
      <c r="P580" s="22">
        <v>0</v>
      </c>
      <c r="Q580" s="22">
        <v>0.22</v>
      </c>
    </row>
    <row r="581" spans="1:17" x14ac:dyDescent="0.3">
      <c r="A581" t="s">
        <v>8169</v>
      </c>
      <c r="B581" t="s">
        <v>9098</v>
      </c>
      <c r="C581" t="s">
        <v>45</v>
      </c>
      <c r="E581" t="s">
        <v>40</v>
      </c>
      <c r="F581">
        <v>0</v>
      </c>
      <c r="G581">
        <v>0</v>
      </c>
      <c r="H581">
        <v>0</v>
      </c>
      <c r="I581" s="20">
        <v>0.21</v>
      </c>
      <c r="J581" t="s">
        <v>24</v>
      </c>
      <c r="K581" s="20">
        <v>0.21</v>
      </c>
      <c r="L581" s="21">
        <v>7.79</v>
      </c>
      <c r="M581" s="21">
        <v>44.9</v>
      </c>
      <c r="N581" s="21">
        <v>37.11</v>
      </c>
      <c r="P581" s="22">
        <v>0</v>
      </c>
      <c r="Q581" s="22">
        <v>0.21</v>
      </c>
    </row>
    <row r="582" spans="1:17" x14ac:dyDescent="0.3">
      <c r="A582" t="s">
        <v>8169</v>
      </c>
      <c r="B582" t="s">
        <v>21836</v>
      </c>
      <c r="C582" t="s">
        <v>45</v>
      </c>
      <c r="E582" t="s">
        <v>40</v>
      </c>
      <c r="F582">
        <v>0</v>
      </c>
      <c r="G582">
        <v>0</v>
      </c>
      <c r="H582">
        <v>0</v>
      </c>
      <c r="I582" s="20">
        <v>0.21</v>
      </c>
      <c r="J582" t="s">
        <v>24</v>
      </c>
      <c r="K582" s="20">
        <v>0.21</v>
      </c>
      <c r="L582" s="21">
        <v>21.23</v>
      </c>
      <c r="M582" s="21">
        <v>122.31</v>
      </c>
      <c r="N582" s="21">
        <v>101.08</v>
      </c>
      <c r="P582" s="22">
        <v>0</v>
      </c>
      <c r="Q582" s="22">
        <v>0.21</v>
      </c>
    </row>
    <row r="583" spans="1:17" x14ac:dyDescent="0.3">
      <c r="A583" t="s">
        <v>8169</v>
      </c>
      <c r="B583" t="s">
        <v>19807</v>
      </c>
      <c r="C583" t="s">
        <v>46</v>
      </c>
      <c r="E583" t="s">
        <v>40</v>
      </c>
      <c r="F583">
        <v>0</v>
      </c>
      <c r="G583">
        <v>0</v>
      </c>
      <c r="H583">
        <v>0</v>
      </c>
      <c r="I583" s="20">
        <v>0.2</v>
      </c>
      <c r="J583" t="s">
        <v>24</v>
      </c>
      <c r="K583" s="20">
        <v>0.2</v>
      </c>
      <c r="L583" s="21">
        <v>32.270000000000003</v>
      </c>
      <c r="M583" s="21">
        <v>193.6</v>
      </c>
      <c r="N583" s="21">
        <v>161.33000000000001</v>
      </c>
      <c r="P583" s="22">
        <v>0</v>
      </c>
      <c r="Q583" s="22">
        <v>0.2</v>
      </c>
    </row>
    <row r="584" spans="1:17" x14ac:dyDescent="0.3">
      <c r="A584" t="s">
        <v>8169</v>
      </c>
      <c r="B584" t="s">
        <v>19340</v>
      </c>
      <c r="C584" t="s">
        <v>46</v>
      </c>
      <c r="E584" t="s">
        <v>40</v>
      </c>
      <c r="F584">
        <v>0</v>
      </c>
      <c r="G584">
        <v>0</v>
      </c>
      <c r="H584">
        <v>0</v>
      </c>
      <c r="I584" s="20">
        <v>0.2</v>
      </c>
      <c r="J584" t="s">
        <v>24</v>
      </c>
      <c r="K584" s="20">
        <v>0.2</v>
      </c>
      <c r="L584" s="21">
        <v>7.48</v>
      </c>
      <c r="M584" s="21">
        <v>44.85</v>
      </c>
      <c r="N584" s="21">
        <v>37.369999999999997</v>
      </c>
      <c r="P584" s="22">
        <v>0</v>
      </c>
      <c r="Q584" s="22">
        <v>0.2</v>
      </c>
    </row>
    <row r="585" spans="1:17" x14ac:dyDescent="0.3">
      <c r="A585" t="s">
        <v>8169</v>
      </c>
      <c r="B585" t="s">
        <v>18867</v>
      </c>
      <c r="C585" t="s">
        <v>47</v>
      </c>
      <c r="E585" t="s">
        <v>40</v>
      </c>
      <c r="F585">
        <v>0</v>
      </c>
      <c r="G585">
        <v>0</v>
      </c>
      <c r="H585">
        <v>0</v>
      </c>
      <c r="I585" s="20">
        <v>0.22</v>
      </c>
      <c r="J585" t="s">
        <v>24</v>
      </c>
      <c r="K585" s="20">
        <v>0.22</v>
      </c>
      <c r="L585" s="21">
        <v>56.59</v>
      </c>
      <c r="M585" s="21">
        <v>313.83</v>
      </c>
      <c r="N585" s="21">
        <v>257.24</v>
      </c>
      <c r="P585" s="22">
        <v>0</v>
      </c>
      <c r="Q585" s="22">
        <v>0.22</v>
      </c>
    </row>
    <row r="586" spans="1:17" x14ac:dyDescent="0.3">
      <c r="A586" t="s">
        <v>8169</v>
      </c>
      <c r="B586" t="s">
        <v>15401</v>
      </c>
      <c r="C586" t="s">
        <v>45</v>
      </c>
      <c r="E586" t="s">
        <v>40</v>
      </c>
      <c r="F586">
        <v>0</v>
      </c>
      <c r="G586">
        <v>0</v>
      </c>
      <c r="H586">
        <v>0</v>
      </c>
      <c r="I586" s="20">
        <v>0.21</v>
      </c>
      <c r="J586" t="s">
        <v>24</v>
      </c>
      <c r="K586" s="20">
        <v>0.21</v>
      </c>
      <c r="L586" s="21">
        <v>4.32</v>
      </c>
      <c r="M586" s="21">
        <v>24.9</v>
      </c>
      <c r="N586" s="21">
        <v>20.58</v>
      </c>
      <c r="P586" s="22">
        <v>0</v>
      </c>
      <c r="Q586" s="22">
        <v>0.21</v>
      </c>
    </row>
    <row r="587" spans="1:17" x14ac:dyDescent="0.3">
      <c r="A587" t="s">
        <v>8169</v>
      </c>
      <c r="B587" t="s">
        <v>17184</v>
      </c>
      <c r="C587" t="s">
        <v>42</v>
      </c>
      <c r="E587" t="s">
        <v>39</v>
      </c>
      <c r="F587">
        <v>0</v>
      </c>
      <c r="G587">
        <v>0</v>
      </c>
      <c r="H587">
        <v>0</v>
      </c>
      <c r="I587" s="20">
        <v>0.19</v>
      </c>
      <c r="J587" t="s">
        <v>24</v>
      </c>
      <c r="K587" s="20">
        <v>0.19</v>
      </c>
      <c r="L587" s="21">
        <v>6.05</v>
      </c>
      <c r="M587" s="21">
        <v>37.9</v>
      </c>
      <c r="N587" s="21">
        <v>31.85</v>
      </c>
      <c r="P587" s="22">
        <v>0</v>
      </c>
      <c r="Q587" s="22">
        <v>0.19</v>
      </c>
    </row>
    <row r="588" spans="1:17" x14ac:dyDescent="0.3">
      <c r="A588" t="s">
        <v>8169</v>
      </c>
      <c r="B588" t="s">
        <v>14236</v>
      </c>
      <c r="C588" t="s">
        <v>42</v>
      </c>
      <c r="E588" t="s">
        <v>39</v>
      </c>
      <c r="F588">
        <v>0</v>
      </c>
      <c r="G588">
        <v>0</v>
      </c>
      <c r="H588">
        <v>0</v>
      </c>
      <c r="I588" s="20">
        <v>0.19</v>
      </c>
      <c r="J588" t="s">
        <v>24</v>
      </c>
      <c r="K588" s="20">
        <v>0.19</v>
      </c>
      <c r="L588" s="21">
        <v>10.52</v>
      </c>
      <c r="M588" s="21">
        <v>65.900000000000006</v>
      </c>
      <c r="N588" s="21">
        <v>55.38</v>
      </c>
      <c r="P588" s="22">
        <v>0</v>
      </c>
      <c r="Q588" s="22">
        <v>0.19</v>
      </c>
    </row>
    <row r="589" spans="1:17" x14ac:dyDescent="0.3">
      <c r="A589" t="s">
        <v>8169</v>
      </c>
      <c r="B589" t="s">
        <v>21414</v>
      </c>
      <c r="C589" t="s">
        <v>45</v>
      </c>
      <c r="E589" t="s">
        <v>40</v>
      </c>
      <c r="F589">
        <v>0</v>
      </c>
      <c r="G589">
        <v>0</v>
      </c>
      <c r="H589">
        <v>0</v>
      </c>
      <c r="I589" s="20">
        <v>0.21</v>
      </c>
      <c r="J589" t="s">
        <v>24</v>
      </c>
      <c r="K589" s="20">
        <v>0.21</v>
      </c>
      <c r="L589" s="21">
        <v>12.82</v>
      </c>
      <c r="M589" s="21">
        <v>73.849999999999994</v>
      </c>
      <c r="N589" s="21">
        <v>61.03</v>
      </c>
      <c r="P589" s="22">
        <v>0</v>
      </c>
      <c r="Q589" s="22">
        <v>0.21</v>
      </c>
    </row>
    <row r="590" spans="1:17" x14ac:dyDescent="0.3">
      <c r="A590" t="s">
        <v>8169</v>
      </c>
      <c r="B590" t="s">
        <v>11592</v>
      </c>
      <c r="C590" t="s">
        <v>46</v>
      </c>
      <c r="E590" t="s">
        <v>40</v>
      </c>
      <c r="F590">
        <v>0</v>
      </c>
      <c r="G590">
        <v>0</v>
      </c>
      <c r="H590">
        <v>0</v>
      </c>
      <c r="I590" s="20">
        <v>0.2</v>
      </c>
      <c r="J590" t="s">
        <v>24</v>
      </c>
      <c r="K590" s="20">
        <v>0.2</v>
      </c>
      <c r="L590" s="21">
        <v>7.48</v>
      </c>
      <c r="M590" s="21">
        <v>44.9</v>
      </c>
      <c r="N590" s="21">
        <v>37.42</v>
      </c>
      <c r="P590" s="22">
        <v>0</v>
      </c>
      <c r="Q590" s="22">
        <v>0.2</v>
      </c>
    </row>
    <row r="591" spans="1:17" x14ac:dyDescent="0.3">
      <c r="A591" t="s">
        <v>8169</v>
      </c>
      <c r="B591" t="s">
        <v>11542</v>
      </c>
      <c r="C591" t="s">
        <v>42</v>
      </c>
      <c r="E591" t="s">
        <v>39</v>
      </c>
      <c r="F591">
        <v>0</v>
      </c>
      <c r="G591">
        <v>0</v>
      </c>
      <c r="H591">
        <v>0</v>
      </c>
      <c r="I591" s="20">
        <v>0.19</v>
      </c>
      <c r="J591" t="s">
        <v>24</v>
      </c>
      <c r="K591" s="20">
        <v>0.19</v>
      </c>
      <c r="L591" s="21">
        <v>100.33</v>
      </c>
      <c r="M591" s="21">
        <v>628.4</v>
      </c>
      <c r="N591" s="21">
        <v>528.07000000000005</v>
      </c>
      <c r="P591" s="22">
        <v>0</v>
      </c>
      <c r="Q591" s="22">
        <v>0.19</v>
      </c>
    </row>
    <row r="592" spans="1:17" x14ac:dyDescent="0.3">
      <c r="A592" t="s">
        <v>8169</v>
      </c>
      <c r="B592" t="s">
        <v>16618</v>
      </c>
      <c r="C592" t="s">
        <v>45</v>
      </c>
      <c r="E592" t="s">
        <v>40</v>
      </c>
      <c r="F592">
        <v>0</v>
      </c>
      <c r="G592">
        <v>0</v>
      </c>
      <c r="H592">
        <v>0</v>
      </c>
      <c r="I592" s="20">
        <v>0.21</v>
      </c>
      <c r="J592" t="s">
        <v>24</v>
      </c>
      <c r="K592" s="20">
        <v>0.21</v>
      </c>
      <c r="L592" s="21">
        <v>16.39</v>
      </c>
      <c r="M592" s="21">
        <v>94.41</v>
      </c>
      <c r="N592" s="21">
        <v>78.02</v>
      </c>
      <c r="P592" s="22">
        <v>0</v>
      </c>
      <c r="Q592" s="22">
        <v>0.21</v>
      </c>
    </row>
    <row r="593" spans="1:17" x14ac:dyDescent="0.3">
      <c r="A593" t="s">
        <v>8169</v>
      </c>
      <c r="B593" t="s">
        <v>10065</v>
      </c>
      <c r="C593" t="s">
        <v>45</v>
      </c>
      <c r="E593" t="s">
        <v>40</v>
      </c>
      <c r="F593">
        <v>0</v>
      </c>
      <c r="G593">
        <v>0</v>
      </c>
      <c r="H593">
        <v>0</v>
      </c>
      <c r="I593" s="20">
        <v>0.21</v>
      </c>
      <c r="J593" t="s">
        <v>24</v>
      </c>
      <c r="K593" s="20">
        <v>0</v>
      </c>
      <c r="L593" s="21">
        <v>0</v>
      </c>
      <c r="M593" s="21">
        <v>0</v>
      </c>
      <c r="N593" s="21">
        <v>0</v>
      </c>
      <c r="O593" t="s">
        <v>73</v>
      </c>
      <c r="P593" s="22">
        <v>0</v>
      </c>
      <c r="Q593" s="22">
        <v>0</v>
      </c>
    </row>
    <row r="594" spans="1:17" x14ac:dyDescent="0.3">
      <c r="A594" t="s">
        <v>8169</v>
      </c>
      <c r="B594" t="s">
        <v>14445</v>
      </c>
      <c r="C594" t="s">
        <v>45</v>
      </c>
      <c r="E594" t="s">
        <v>40</v>
      </c>
      <c r="F594">
        <v>0</v>
      </c>
      <c r="G594">
        <v>0</v>
      </c>
      <c r="H594">
        <v>0</v>
      </c>
      <c r="I594" s="20">
        <v>0.21</v>
      </c>
      <c r="J594" t="s">
        <v>24</v>
      </c>
      <c r="K594" s="20">
        <v>0</v>
      </c>
      <c r="L594" s="21">
        <v>0</v>
      </c>
      <c r="M594" s="21">
        <v>0</v>
      </c>
      <c r="N594" s="21">
        <v>0</v>
      </c>
      <c r="O594" t="s">
        <v>71</v>
      </c>
      <c r="P594" s="22">
        <v>0</v>
      </c>
      <c r="Q594" s="22">
        <v>0</v>
      </c>
    </row>
    <row r="595" spans="1:17" x14ac:dyDescent="0.3">
      <c r="A595" t="s">
        <v>8169</v>
      </c>
      <c r="B595" t="s">
        <v>12696</v>
      </c>
      <c r="C595" t="s">
        <v>46</v>
      </c>
      <c r="E595" t="s">
        <v>40</v>
      </c>
      <c r="F595">
        <v>0</v>
      </c>
      <c r="G595">
        <v>0</v>
      </c>
      <c r="H595">
        <v>0</v>
      </c>
      <c r="I595" s="20">
        <v>0.2</v>
      </c>
      <c r="J595" t="s">
        <v>24</v>
      </c>
      <c r="K595" s="20">
        <v>0</v>
      </c>
      <c r="L595" s="21">
        <v>0</v>
      </c>
      <c r="M595" s="21">
        <v>0</v>
      </c>
      <c r="N595" s="21">
        <v>0</v>
      </c>
      <c r="O595" t="s">
        <v>75</v>
      </c>
      <c r="P595" s="22">
        <v>0</v>
      </c>
      <c r="Q595" s="22">
        <v>0</v>
      </c>
    </row>
    <row r="596" spans="1:17" x14ac:dyDescent="0.3">
      <c r="A596" t="s">
        <v>8169</v>
      </c>
      <c r="B596" t="s">
        <v>8718</v>
      </c>
      <c r="C596" t="s">
        <v>45</v>
      </c>
      <c r="E596" t="s">
        <v>40</v>
      </c>
      <c r="F596">
        <v>0</v>
      </c>
      <c r="G596">
        <v>0</v>
      </c>
      <c r="H596">
        <v>0</v>
      </c>
      <c r="I596" s="20">
        <v>0.21</v>
      </c>
      <c r="J596" t="s">
        <v>24</v>
      </c>
      <c r="K596" s="20">
        <v>0</v>
      </c>
      <c r="L596" s="21">
        <v>0</v>
      </c>
      <c r="M596" s="21">
        <v>0</v>
      </c>
      <c r="N596" s="21">
        <v>0</v>
      </c>
      <c r="O596" t="s">
        <v>70</v>
      </c>
      <c r="P596" s="22">
        <v>0</v>
      </c>
      <c r="Q596" s="22">
        <v>0</v>
      </c>
    </row>
    <row r="597" spans="1:17" x14ac:dyDescent="0.3">
      <c r="A597" t="s">
        <v>8169</v>
      </c>
      <c r="B597" t="s">
        <v>17258</v>
      </c>
      <c r="C597" t="s">
        <v>45</v>
      </c>
      <c r="E597" t="s">
        <v>40</v>
      </c>
      <c r="F597">
        <v>0</v>
      </c>
      <c r="G597">
        <v>0</v>
      </c>
      <c r="H597">
        <v>0</v>
      </c>
      <c r="I597" s="20">
        <v>0.21</v>
      </c>
      <c r="J597" t="s">
        <v>24</v>
      </c>
      <c r="K597" s="20">
        <v>0</v>
      </c>
      <c r="L597" s="21">
        <v>0</v>
      </c>
      <c r="M597" s="21">
        <v>0</v>
      </c>
      <c r="N597" s="21">
        <v>0</v>
      </c>
      <c r="O597" t="s">
        <v>68</v>
      </c>
      <c r="P597" s="22">
        <v>0</v>
      </c>
      <c r="Q597" s="22">
        <v>0</v>
      </c>
    </row>
    <row r="598" spans="1:17" x14ac:dyDescent="0.3">
      <c r="A598" t="s">
        <v>8169</v>
      </c>
      <c r="B598" t="s">
        <v>10731</v>
      </c>
      <c r="C598" t="s">
        <v>45</v>
      </c>
      <c r="E598" t="s">
        <v>40</v>
      </c>
      <c r="F598">
        <v>0</v>
      </c>
      <c r="G598">
        <v>0</v>
      </c>
      <c r="H598">
        <v>0</v>
      </c>
      <c r="I598" s="20">
        <v>0.21</v>
      </c>
      <c r="J598" t="s">
        <v>24</v>
      </c>
      <c r="K598" s="20">
        <v>0</v>
      </c>
      <c r="L598" s="21">
        <v>0</v>
      </c>
      <c r="M598" s="21">
        <v>0</v>
      </c>
      <c r="N598" s="21">
        <v>0</v>
      </c>
      <c r="P598" s="22">
        <v>0</v>
      </c>
      <c r="Q598" s="22">
        <v>0</v>
      </c>
    </row>
    <row r="599" spans="1:17" x14ac:dyDescent="0.3">
      <c r="A599" t="s">
        <v>8169</v>
      </c>
      <c r="B599" t="s">
        <v>17673</v>
      </c>
      <c r="C599" t="s">
        <v>45</v>
      </c>
      <c r="E599" t="s">
        <v>39</v>
      </c>
      <c r="F599">
        <v>0</v>
      </c>
      <c r="G599">
        <v>0</v>
      </c>
      <c r="H599">
        <v>0</v>
      </c>
      <c r="I599" s="20">
        <v>0.21</v>
      </c>
      <c r="J599" t="s">
        <v>24</v>
      </c>
      <c r="K599" s="20">
        <v>0.21</v>
      </c>
      <c r="L599" s="21">
        <v>21.86</v>
      </c>
      <c r="M599" s="21">
        <v>125.96</v>
      </c>
      <c r="N599" s="21">
        <v>104.1</v>
      </c>
      <c r="P599" s="22">
        <v>0</v>
      </c>
      <c r="Q599" s="22">
        <v>0.21</v>
      </c>
    </row>
    <row r="600" spans="1:17" x14ac:dyDescent="0.3">
      <c r="A600" t="s">
        <v>8169</v>
      </c>
      <c r="B600" t="s">
        <v>20094</v>
      </c>
      <c r="C600" t="s">
        <v>45</v>
      </c>
      <c r="E600" t="s">
        <v>40</v>
      </c>
      <c r="F600">
        <v>0</v>
      </c>
      <c r="G600">
        <v>0</v>
      </c>
      <c r="H600">
        <v>0</v>
      </c>
      <c r="I600" s="20">
        <v>0.21</v>
      </c>
      <c r="J600" t="s">
        <v>24</v>
      </c>
      <c r="K600" s="20">
        <v>0.21</v>
      </c>
      <c r="L600" s="21">
        <v>4.32</v>
      </c>
      <c r="M600" s="21">
        <v>24.9</v>
      </c>
      <c r="N600" s="21">
        <v>20.58</v>
      </c>
      <c r="P600" s="22">
        <v>0</v>
      </c>
      <c r="Q600" s="22">
        <v>0.21</v>
      </c>
    </row>
    <row r="601" spans="1:17" x14ac:dyDescent="0.3">
      <c r="A601" t="s">
        <v>8169</v>
      </c>
      <c r="B601" t="s">
        <v>22491</v>
      </c>
      <c r="C601" t="s">
        <v>45</v>
      </c>
      <c r="E601" t="s">
        <v>40</v>
      </c>
      <c r="F601">
        <v>0</v>
      </c>
      <c r="G601">
        <v>0</v>
      </c>
      <c r="H601">
        <v>0</v>
      </c>
      <c r="I601" s="20">
        <v>0.21</v>
      </c>
      <c r="J601" t="s">
        <v>24</v>
      </c>
      <c r="K601" s="20">
        <v>0.21</v>
      </c>
      <c r="L601" s="21">
        <v>14.74</v>
      </c>
      <c r="M601" s="21">
        <v>84.95</v>
      </c>
      <c r="N601" s="21">
        <v>70.209999999999994</v>
      </c>
      <c r="P601" s="22">
        <v>0</v>
      </c>
      <c r="Q601" s="22">
        <v>0.21</v>
      </c>
    </row>
    <row r="602" spans="1:17" x14ac:dyDescent="0.3">
      <c r="A602" t="s">
        <v>8169</v>
      </c>
      <c r="B602" t="s">
        <v>11202</v>
      </c>
      <c r="C602" t="s">
        <v>45</v>
      </c>
      <c r="E602" t="s">
        <v>38</v>
      </c>
      <c r="F602">
        <v>0</v>
      </c>
      <c r="G602">
        <v>1</v>
      </c>
      <c r="H602">
        <v>0</v>
      </c>
      <c r="I602" s="20">
        <v>0.21</v>
      </c>
      <c r="J602" t="s">
        <v>24</v>
      </c>
      <c r="K602" s="20">
        <v>0</v>
      </c>
      <c r="L602" s="21">
        <v>1.66</v>
      </c>
      <c r="M602" s="21">
        <v>9.56</v>
      </c>
      <c r="N602" s="21">
        <v>7.9</v>
      </c>
      <c r="O602" t="s">
        <v>65</v>
      </c>
      <c r="P602" s="22">
        <v>0</v>
      </c>
      <c r="Q602" s="22">
        <v>0.21</v>
      </c>
    </row>
    <row r="603" spans="1:17" x14ac:dyDescent="0.3">
      <c r="A603" t="s">
        <v>8169</v>
      </c>
      <c r="B603" t="s">
        <v>15365</v>
      </c>
      <c r="C603" t="s">
        <v>46</v>
      </c>
      <c r="E603" t="s">
        <v>40</v>
      </c>
      <c r="F603">
        <v>0</v>
      </c>
      <c r="G603">
        <v>0</v>
      </c>
      <c r="H603">
        <v>0</v>
      </c>
      <c r="I603" s="20">
        <v>0.2</v>
      </c>
      <c r="J603" t="s">
        <v>24</v>
      </c>
      <c r="K603" s="20">
        <v>0.2</v>
      </c>
      <c r="L603" s="21">
        <v>66.12</v>
      </c>
      <c r="M603" s="21">
        <v>396.7</v>
      </c>
      <c r="N603" s="21">
        <v>330.58</v>
      </c>
      <c r="P603" s="22">
        <v>0</v>
      </c>
      <c r="Q603" s="22">
        <v>0.2</v>
      </c>
    </row>
    <row r="604" spans="1:17" x14ac:dyDescent="0.3">
      <c r="A604" t="s">
        <v>8169</v>
      </c>
      <c r="B604" t="s">
        <v>19783</v>
      </c>
      <c r="C604" t="s">
        <v>46</v>
      </c>
      <c r="E604" t="s">
        <v>40</v>
      </c>
      <c r="F604">
        <v>0</v>
      </c>
      <c r="G604">
        <v>0</v>
      </c>
      <c r="H604">
        <v>0</v>
      </c>
      <c r="I604" s="20">
        <v>0.2</v>
      </c>
      <c r="J604" t="s">
        <v>24</v>
      </c>
      <c r="K604" s="20">
        <v>0.2</v>
      </c>
      <c r="L604" s="21">
        <v>2.98</v>
      </c>
      <c r="M604" s="21">
        <v>17.899999999999999</v>
      </c>
      <c r="N604" s="21">
        <v>14.92</v>
      </c>
      <c r="P604" s="22">
        <v>0</v>
      </c>
      <c r="Q604" s="22">
        <v>0.2</v>
      </c>
    </row>
    <row r="605" spans="1:17" x14ac:dyDescent="0.3">
      <c r="A605" t="s">
        <v>8169</v>
      </c>
      <c r="B605" t="s">
        <v>15162</v>
      </c>
      <c r="C605" t="s">
        <v>46</v>
      </c>
      <c r="E605" t="s">
        <v>40</v>
      </c>
      <c r="F605">
        <v>0</v>
      </c>
      <c r="G605">
        <v>0</v>
      </c>
      <c r="H605">
        <v>0</v>
      </c>
      <c r="I605" s="20">
        <v>0.2</v>
      </c>
      <c r="J605" t="s">
        <v>24</v>
      </c>
      <c r="K605" s="20">
        <v>0.2</v>
      </c>
      <c r="L605" s="21">
        <v>2.98</v>
      </c>
      <c r="M605" s="21">
        <v>17.899999999999999</v>
      </c>
      <c r="N605" s="21">
        <v>14.92</v>
      </c>
      <c r="P605" s="22">
        <v>0</v>
      </c>
      <c r="Q605" s="22">
        <v>0.2</v>
      </c>
    </row>
    <row r="606" spans="1:17" x14ac:dyDescent="0.3">
      <c r="A606" t="s">
        <v>8169</v>
      </c>
      <c r="B606" t="s">
        <v>12326</v>
      </c>
      <c r="C606" t="s">
        <v>45</v>
      </c>
      <c r="E606" t="s">
        <v>39</v>
      </c>
      <c r="F606">
        <v>0</v>
      </c>
      <c r="G606">
        <v>0</v>
      </c>
      <c r="H606">
        <v>0</v>
      </c>
      <c r="I606" s="20">
        <v>0.21</v>
      </c>
      <c r="J606" t="s">
        <v>24</v>
      </c>
      <c r="K606" s="20">
        <v>0.21</v>
      </c>
      <c r="L606" s="21">
        <v>14.74</v>
      </c>
      <c r="M606" s="21">
        <v>84.95</v>
      </c>
      <c r="N606" s="21">
        <v>70.209999999999994</v>
      </c>
      <c r="P606" s="22">
        <v>0</v>
      </c>
      <c r="Q606" s="22">
        <v>0.21</v>
      </c>
    </row>
    <row r="607" spans="1:17" x14ac:dyDescent="0.3">
      <c r="A607" t="s">
        <v>8169</v>
      </c>
      <c r="B607" t="s">
        <v>8257</v>
      </c>
      <c r="C607" t="s">
        <v>45</v>
      </c>
      <c r="E607" t="s">
        <v>40</v>
      </c>
      <c r="F607">
        <v>0</v>
      </c>
      <c r="G607">
        <v>0</v>
      </c>
      <c r="H607">
        <v>0</v>
      </c>
      <c r="I607" s="20">
        <v>0.21</v>
      </c>
      <c r="J607" t="s">
        <v>24</v>
      </c>
      <c r="K607" s="20">
        <v>0.21</v>
      </c>
      <c r="L607" s="21">
        <v>26.54</v>
      </c>
      <c r="M607" s="21">
        <v>152.91</v>
      </c>
      <c r="N607" s="21">
        <v>126.37</v>
      </c>
      <c r="P607" s="22">
        <v>0</v>
      </c>
      <c r="Q607" s="22">
        <v>0.21</v>
      </c>
    </row>
    <row r="608" spans="1:17" x14ac:dyDescent="0.3">
      <c r="A608" t="s">
        <v>8169</v>
      </c>
      <c r="B608" t="s">
        <v>17090</v>
      </c>
      <c r="C608" t="s">
        <v>42</v>
      </c>
      <c r="E608" t="s">
        <v>39</v>
      </c>
      <c r="F608">
        <v>0</v>
      </c>
      <c r="G608">
        <v>0</v>
      </c>
      <c r="H608">
        <v>0</v>
      </c>
      <c r="I608" s="20">
        <v>0.19</v>
      </c>
      <c r="J608" t="s">
        <v>24</v>
      </c>
      <c r="K608" s="20">
        <v>0.19</v>
      </c>
      <c r="L608" s="21">
        <v>11.31</v>
      </c>
      <c r="M608" s="21">
        <v>70.849999999999994</v>
      </c>
      <c r="N608" s="21">
        <v>59.54</v>
      </c>
      <c r="P608" s="22">
        <v>0</v>
      </c>
      <c r="Q608" s="22">
        <v>0.19</v>
      </c>
    </row>
    <row r="609" spans="1:17" x14ac:dyDescent="0.3">
      <c r="A609" t="s">
        <v>8169</v>
      </c>
      <c r="B609" t="s">
        <v>20824</v>
      </c>
      <c r="C609" t="s">
        <v>47</v>
      </c>
      <c r="E609" t="s">
        <v>40</v>
      </c>
      <c r="F609">
        <v>0</v>
      </c>
      <c r="G609">
        <v>0</v>
      </c>
      <c r="H609">
        <v>0</v>
      </c>
      <c r="I609" s="20">
        <v>0.22</v>
      </c>
      <c r="J609" t="s">
        <v>24</v>
      </c>
      <c r="K609" s="20">
        <v>0.22</v>
      </c>
      <c r="L609" s="21">
        <v>7.19</v>
      </c>
      <c r="M609" s="21">
        <v>39.9</v>
      </c>
      <c r="N609" s="21">
        <v>32.71</v>
      </c>
      <c r="P609" s="22">
        <v>0</v>
      </c>
      <c r="Q609" s="22">
        <v>0.22</v>
      </c>
    </row>
    <row r="610" spans="1:17" x14ac:dyDescent="0.3">
      <c r="A610" t="s">
        <v>8169</v>
      </c>
      <c r="B610" t="s">
        <v>16806</v>
      </c>
      <c r="C610" t="s">
        <v>42</v>
      </c>
      <c r="E610" t="s">
        <v>39</v>
      </c>
      <c r="F610">
        <v>0</v>
      </c>
      <c r="G610">
        <v>0</v>
      </c>
      <c r="H610">
        <v>0</v>
      </c>
      <c r="I610" s="20">
        <v>0.19</v>
      </c>
      <c r="J610" t="s">
        <v>24</v>
      </c>
      <c r="K610" s="20">
        <v>0.19</v>
      </c>
      <c r="L610" s="21">
        <v>6.99</v>
      </c>
      <c r="M610" s="21">
        <v>43.8</v>
      </c>
      <c r="N610" s="21">
        <v>36.81</v>
      </c>
      <c r="P610" s="22">
        <v>0</v>
      </c>
      <c r="Q610" s="22">
        <v>0.19</v>
      </c>
    </row>
    <row r="611" spans="1:17" x14ac:dyDescent="0.3">
      <c r="A611" t="s">
        <v>8169</v>
      </c>
      <c r="B611" t="s">
        <v>16563</v>
      </c>
      <c r="C611" t="s">
        <v>46</v>
      </c>
      <c r="E611" t="s">
        <v>40</v>
      </c>
      <c r="F611">
        <v>0</v>
      </c>
      <c r="G611">
        <v>0</v>
      </c>
      <c r="H611">
        <v>0</v>
      </c>
      <c r="I611" s="20">
        <v>0.2</v>
      </c>
      <c r="J611" t="s">
        <v>24</v>
      </c>
      <c r="K611" s="20">
        <v>0.2</v>
      </c>
      <c r="L611" s="21">
        <v>2.98</v>
      </c>
      <c r="M611" s="21">
        <v>17.899999999999999</v>
      </c>
      <c r="N611" s="21">
        <v>14.92</v>
      </c>
      <c r="P611" s="22">
        <v>0</v>
      </c>
      <c r="Q611" s="22">
        <v>0.2</v>
      </c>
    </row>
    <row r="612" spans="1:17" x14ac:dyDescent="0.3">
      <c r="A612" t="s">
        <v>8169</v>
      </c>
      <c r="B612" t="s">
        <v>20138</v>
      </c>
      <c r="C612" t="s">
        <v>42</v>
      </c>
      <c r="E612" t="s">
        <v>39</v>
      </c>
      <c r="F612">
        <v>0</v>
      </c>
      <c r="G612">
        <v>0</v>
      </c>
      <c r="H612">
        <v>0</v>
      </c>
      <c r="I612" s="20">
        <v>0.19</v>
      </c>
      <c r="J612" t="s">
        <v>24</v>
      </c>
      <c r="K612" s="20">
        <v>0.19</v>
      </c>
      <c r="L612" s="21">
        <v>6.05</v>
      </c>
      <c r="M612" s="21">
        <v>37.9</v>
      </c>
      <c r="N612" s="21">
        <v>31.85</v>
      </c>
      <c r="P612" s="22">
        <v>0</v>
      </c>
      <c r="Q612" s="22">
        <v>0.19</v>
      </c>
    </row>
    <row r="613" spans="1:17" x14ac:dyDescent="0.3">
      <c r="A613" t="s">
        <v>8169</v>
      </c>
      <c r="B613" t="s">
        <v>22477</v>
      </c>
      <c r="C613" t="s">
        <v>47</v>
      </c>
      <c r="E613" t="s">
        <v>39</v>
      </c>
      <c r="F613">
        <v>0</v>
      </c>
      <c r="G613">
        <v>0</v>
      </c>
      <c r="H613">
        <v>0</v>
      </c>
      <c r="I613" s="20">
        <v>0.22</v>
      </c>
      <c r="J613" t="s">
        <v>24</v>
      </c>
      <c r="K613" s="20">
        <v>0.22</v>
      </c>
      <c r="L613" s="21">
        <v>9.9</v>
      </c>
      <c r="M613" s="21">
        <v>54.9</v>
      </c>
      <c r="N613" s="21">
        <v>45</v>
      </c>
      <c r="P613" s="22">
        <v>0</v>
      </c>
      <c r="Q613" s="22">
        <v>0.22</v>
      </c>
    </row>
    <row r="614" spans="1:17" x14ac:dyDescent="0.3">
      <c r="A614" t="s">
        <v>8169</v>
      </c>
      <c r="B614" t="s">
        <v>11548</v>
      </c>
      <c r="C614" t="s">
        <v>42</v>
      </c>
      <c r="E614" t="s">
        <v>39</v>
      </c>
      <c r="F614">
        <v>0</v>
      </c>
      <c r="G614">
        <v>0</v>
      </c>
      <c r="H614">
        <v>0</v>
      </c>
      <c r="I614" s="20">
        <v>0.19</v>
      </c>
      <c r="J614" t="s">
        <v>24</v>
      </c>
      <c r="K614" s="20">
        <v>0.19</v>
      </c>
      <c r="L614" s="21">
        <v>36.520000000000003</v>
      </c>
      <c r="M614" s="21">
        <v>228.75</v>
      </c>
      <c r="N614" s="21">
        <v>192.23</v>
      </c>
      <c r="P614" s="22">
        <v>0</v>
      </c>
      <c r="Q614" s="22">
        <v>0.19</v>
      </c>
    </row>
    <row r="615" spans="1:17" x14ac:dyDescent="0.3">
      <c r="A615" t="s">
        <v>8169</v>
      </c>
      <c r="B615" t="s">
        <v>12211</v>
      </c>
      <c r="C615" t="s">
        <v>46</v>
      </c>
      <c r="E615" t="s">
        <v>40</v>
      </c>
      <c r="F615">
        <v>0</v>
      </c>
      <c r="G615">
        <v>0</v>
      </c>
      <c r="H615">
        <v>0</v>
      </c>
      <c r="I615" s="20">
        <v>0.2</v>
      </c>
      <c r="J615" t="s">
        <v>24</v>
      </c>
      <c r="K615" s="20">
        <v>0.2</v>
      </c>
      <c r="L615" s="21">
        <v>6.32</v>
      </c>
      <c r="M615" s="21">
        <v>37.9</v>
      </c>
      <c r="N615" s="21">
        <v>31.58</v>
      </c>
      <c r="P615" s="22">
        <v>0</v>
      </c>
      <c r="Q615" s="22">
        <v>0.2</v>
      </c>
    </row>
    <row r="616" spans="1:17" x14ac:dyDescent="0.3">
      <c r="A616" t="s">
        <v>8169</v>
      </c>
      <c r="B616" t="s">
        <v>17751</v>
      </c>
      <c r="C616" t="s">
        <v>45</v>
      </c>
      <c r="E616" t="s">
        <v>40</v>
      </c>
      <c r="F616">
        <v>0</v>
      </c>
      <c r="G616">
        <v>0</v>
      </c>
      <c r="H616">
        <v>0</v>
      </c>
      <c r="I616" s="20">
        <v>0.21</v>
      </c>
      <c r="J616" t="s">
        <v>24</v>
      </c>
      <c r="K616" s="20">
        <v>0.21</v>
      </c>
      <c r="L616" s="21">
        <v>26.54</v>
      </c>
      <c r="M616" s="21">
        <v>152.91</v>
      </c>
      <c r="N616" s="21">
        <v>126.37</v>
      </c>
      <c r="P616" s="22">
        <v>0</v>
      </c>
      <c r="Q616" s="22">
        <v>0.21</v>
      </c>
    </row>
    <row r="617" spans="1:17" x14ac:dyDescent="0.3">
      <c r="A617" t="s">
        <v>8169</v>
      </c>
      <c r="B617" t="s">
        <v>11134</v>
      </c>
      <c r="C617" t="s">
        <v>47</v>
      </c>
      <c r="E617" t="s">
        <v>40</v>
      </c>
      <c r="F617">
        <v>0</v>
      </c>
      <c r="G617">
        <v>0</v>
      </c>
      <c r="H617">
        <v>0</v>
      </c>
      <c r="I617" s="20">
        <v>0.22</v>
      </c>
      <c r="J617" t="s">
        <v>24</v>
      </c>
      <c r="K617" s="20">
        <v>0.22</v>
      </c>
      <c r="L617" s="21">
        <v>37.99</v>
      </c>
      <c r="M617" s="21">
        <v>210.65</v>
      </c>
      <c r="N617" s="21">
        <v>172.66</v>
      </c>
      <c r="P617" s="22">
        <v>0</v>
      </c>
      <c r="Q617" s="22">
        <v>0.22</v>
      </c>
    </row>
    <row r="618" spans="1:17" x14ac:dyDescent="0.3">
      <c r="A618" t="s">
        <v>8169</v>
      </c>
      <c r="B618" t="s">
        <v>10642</v>
      </c>
      <c r="C618" t="s">
        <v>46</v>
      </c>
      <c r="E618" t="s">
        <v>40</v>
      </c>
      <c r="F618">
        <v>0</v>
      </c>
      <c r="G618">
        <v>0</v>
      </c>
      <c r="H618">
        <v>0</v>
      </c>
      <c r="I618" s="20">
        <v>0.2</v>
      </c>
      <c r="J618" t="s">
        <v>24</v>
      </c>
      <c r="K618" s="20">
        <v>0.2</v>
      </c>
      <c r="L618" s="21">
        <v>12.13</v>
      </c>
      <c r="M618" s="21">
        <v>72.77</v>
      </c>
      <c r="N618" s="21">
        <v>60.64</v>
      </c>
      <c r="P618" s="22">
        <v>0</v>
      </c>
      <c r="Q618" s="22">
        <v>0.2</v>
      </c>
    </row>
    <row r="619" spans="1:17" x14ac:dyDescent="0.3">
      <c r="A619" t="s">
        <v>8169</v>
      </c>
      <c r="B619" t="s">
        <v>23200</v>
      </c>
      <c r="C619" t="s">
        <v>47</v>
      </c>
      <c r="E619" t="s">
        <v>40</v>
      </c>
      <c r="F619">
        <v>0</v>
      </c>
      <c r="G619">
        <v>0</v>
      </c>
      <c r="H619">
        <v>0</v>
      </c>
      <c r="I619" s="20">
        <v>0.22</v>
      </c>
      <c r="J619" t="s">
        <v>24</v>
      </c>
      <c r="K619" s="20">
        <v>0.22</v>
      </c>
      <c r="L619" s="21">
        <v>31.89</v>
      </c>
      <c r="M619" s="21">
        <v>176.85</v>
      </c>
      <c r="N619" s="21">
        <v>144.96</v>
      </c>
      <c r="P619" s="22">
        <v>0</v>
      </c>
      <c r="Q619" s="22">
        <v>0.22</v>
      </c>
    </row>
    <row r="620" spans="1:17" x14ac:dyDescent="0.3">
      <c r="A620" t="s">
        <v>8169</v>
      </c>
      <c r="B620" t="s">
        <v>15572</v>
      </c>
      <c r="C620" t="s">
        <v>42</v>
      </c>
      <c r="E620" t="s">
        <v>40</v>
      </c>
      <c r="F620">
        <v>0</v>
      </c>
      <c r="G620">
        <v>0</v>
      </c>
      <c r="H620">
        <v>0</v>
      </c>
      <c r="I620" s="20">
        <v>0.19</v>
      </c>
      <c r="J620" t="s">
        <v>24</v>
      </c>
      <c r="K620" s="20">
        <v>0.19</v>
      </c>
      <c r="L620" s="21">
        <v>7.65</v>
      </c>
      <c r="M620" s="21">
        <v>47.9</v>
      </c>
      <c r="N620" s="21">
        <v>40.25</v>
      </c>
      <c r="P620" s="22">
        <v>0</v>
      </c>
      <c r="Q620" s="22">
        <v>0.19</v>
      </c>
    </row>
    <row r="621" spans="1:17" x14ac:dyDescent="0.3">
      <c r="A621" t="s">
        <v>8169</v>
      </c>
      <c r="B621" t="s">
        <v>9889</v>
      </c>
      <c r="C621" t="s">
        <v>41</v>
      </c>
      <c r="E621" t="s">
        <v>40</v>
      </c>
      <c r="F621">
        <v>0</v>
      </c>
      <c r="G621">
        <v>0</v>
      </c>
      <c r="H621">
        <v>0</v>
      </c>
      <c r="I621" s="20">
        <v>0.21</v>
      </c>
      <c r="J621" t="s">
        <v>24</v>
      </c>
      <c r="K621" s="20">
        <v>0.21</v>
      </c>
      <c r="L621" s="21">
        <v>5.35</v>
      </c>
      <c r="M621" s="21">
        <v>30.85</v>
      </c>
      <c r="N621" s="21">
        <v>25.5</v>
      </c>
      <c r="P621" s="22">
        <v>0</v>
      </c>
      <c r="Q621" s="22">
        <v>0.21</v>
      </c>
    </row>
    <row r="622" spans="1:17" x14ac:dyDescent="0.3">
      <c r="A622" t="s">
        <v>8169</v>
      </c>
      <c r="B622" t="s">
        <v>10127</v>
      </c>
      <c r="C622" t="s">
        <v>42</v>
      </c>
      <c r="E622" t="s">
        <v>39</v>
      </c>
      <c r="F622">
        <v>0</v>
      </c>
      <c r="G622">
        <v>0</v>
      </c>
      <c r="H622">
        <v>0</v>
      </c>
      <c r="I622" s="20">
        <v>0.19</v>
      </c>
      <c r="J622" t="s">
        <v>24</v>
      </c>
      <c r="K622" s="20">
        <v>0.19</v>
      </c>
      <c r="L622" s="21">
        <v>8.23</v>
      </c>
      <c r="M622" s="21">
        <v>51.57</v>
      </c>
      <c r="N622" s="21">
        <v>43.34</v>
      </c>
      <c r="P622" s="22">
        <v>0</v>
      </c>
      <c r="Q622" s="22">
        <v>0.19</v>
      </c>
    </row>
    <row r="623" spans="1:17" x14ac:dyDescent="0.3">
      <c r="A623" t="s">
        <v>8169</v>
      </c>
      <c r="B623" t="s">
        <v>16711</v>
      </c>
      <c r="C623" t="s">
        <v>45</v>
      </c>
      <c r="E623" t="s">
        <v>40</v>
      </c>
      <c r="F623">
        <v>0</v>
      </c>
      <c r="G623">
        <v>0</v>
      </c>
      <c r="H623">
        <v>0</v>
      </c>
      <c r="I623" s="20">
        <v>0.21</v>
      </c>
      <c r="J623" t="s">
        <v>24</v>
      </c>
      <c r="K623" s="20">
        <v>0.21</v>
      </c>
      <c r="L623" s="21">
        <v>9.74</v>
      </c>
      <c r="M623" s="21">
        <v>56.14</v>
      </c>
      <c r="N623" s="21">
        <v>46.4</v>
      </c>
      <c r="P623" s="22">
        <v>0</v>
      </c>
      <c r="Q623" s="22">
        <v>0.21</v>
      </c>
    </row>
    <row r="624" spans="1:17" x14ac:dyDescent="0.3">
      <c r="A624" t="s">
        <v>8169</v>
      </c>
      <c r="B624" t="s">
        <v>13409</v>
      </c>
      <c r="C624" t="s">
        <v>45</v>
      </c>
      <c r="E624" t="s">
        <v>40</v>
      </c>
      <c r="F624">
        <v>0</v>
      </c>
      <c r="G624">
        <v>0</v>
      </c>
      <c r="H624">
        <v>0</v>
      </c>
      <c r="I624" s="20">
        <v>0.21</v>
      </c>
      <c r="J624" t="s">
        <v>24</v>
      </c>
      <c r="K624" s="20">
        <v>0.21</v>
      </c>
      <c r="L624" s="21">
        <v>11.27</v>
      </c>
      <c r="M624" s="21">
        <v>64.95</v>
      </c>
      <c r="N624" s="21">
        <v>53.68</v>
      </c>
      <c r="P624" s="22">
        <v>0</v>
      </c>
      <c r="Q624" s="22">
        <v>0.21</v>
      </c>
    </row>
    <row r="625" spans="1:17" x14ac:dyDescent="0.3">
      <c r="A625" t="s">
        <v>8169</v>
      </c>
      <c r="B625" t="s">
        <v>11038</v>
      </c>
      <c r="C625" t="s">
        <v>46</v>
      </c>
      <c r="E625" t="s">
        <v>40</v>
      </c>
      <c r="F625">
        <v>0</v>
      </c>
      <c r="G625">
        <v>0</v>
      </c>
      <c r="H625">
        <v>0</v>
      </c>
      <c r="I625" s="20">
        <v>0.2</v>
      </c>
      <c r="J625" t="s">
        <v>24</v>
      </c>
      <c r="K625" s="20">
        <v>0.2</v>
      </c>
      <c r="L625" s="21">
        <v>14.3</v>
      </c>
      <c r="M625" s="21">
        <v>85.8</v>
      </c>
      <c r="N625" s="21">
        <v>71.5</v>
      </c>
      <c r="P625" s="22">
        <v>0</v>
      </c>
      <c r="Q625" s="22">
        <v>0.2</v>
      </c>
    </row>
    <row r="626" spans="1:17" x14ac:dyDescent="0.3">
      <c r="A626" t="s">
        <v>8169</v>
      </c>
      <c r="B626" t="s">
        <v>11665</v>
      </c>
      <c r="C626" t="s">
        <v>42</v>
      </c>
      <c r="E626" t="s">
        <v>40</v>
      </c>
      <c r="F626">
        <v>0</v>
      </c>
      <c r="G626">
        <v>0</v>
      </c>
      <c r="H626">
        <v>0</v>
      </c>
      <c r="I626" s="20">
        <v>0.19</v>
      </c>
      <c r="J626" t="s">
        <v>24</v>
      </c>
      <c r="K626" s="20">
        <v>0.19</v>
      </c>
      <c r="L626" s="21">
        <v>26.46</v>
      </c>
      <c r="M626" s="21">
        <v>165.7</v>
      </c>
      <c r="N626" s="21">
        <v>139.24</v>
      </c>
      <c r="P626" s="22">
        <v>0</v>
      </c>
      <c r="Q626" s="22">
        <v>0.19</v>
      </c>
    </row>
    <row r="627" spans="1:17" x14ac:dyDescent="0.3">
      <c r="A627" t="s">
        <v>8169</v>
      </c>
      <c r="B627" t="s">
        <v>20726</v>
      </c>
      <c r="C627" t="s">
        <v>45</v>
      </c>
      <c r="E627" t="s">
        <v>40</v>
      </c>
      <c r="F627">
        <v>0</v>
      </c>
      <c r="G627">
        <v>0</v>
      </c>
      <c r="H627">
        <v>0</v>
      </c>
      <c r="I627" s="20">
        <v>0.21</v>
      </c>
      <c r="J627" t="s">
        <v>24</v>
      </c>
      <c r="K627" s="20">
        <v>0.21</v>
      </c>
      <c r="L627" s="21">
        <v>14.74</v>
      </c>
      <c r="M627" s="21">
        <v>84.95</v>
      </c>
      <c r="N627" s="21">
        <v>70.209999999999994</v>
      </c>
      <c r="P627" s="22">
        <v>0</v>
      </c>
      <c r="Q627" s="22">
        <v>0.21</v>
      </c>
    </row>
    <row r="628" spans="1:17" x14ac:dyDescent="0.3">
      <c r="A628" t="s">
        <v>8169</v>
      </c>
      <c r="B628" t="s">
        <v>20517</v>
      </c>
      <c r="C628" t="s">
        <v>46</v>
      </c>
      <c r="E628" t="s">
        <v>40</v>
      </c>
      <c r="F628">
        <v>0</v>
      </c>
      <c r="G628">
        <v>0</v>
      </c>
      <c r="H628">
        <v>0</v>
      </c>
      <c r="I628" s="20">
        <v>0.2</v>
      </c>
      <c r="J628" t="s">
        <v>24</v>
      </c>
      <c r="K628" s="20">
        <v>0.2</v>
      </c>
      <c r="L628" s="21">
        <v>33.32</v>
      </c>
      <c r="M628" s="21">
        <v>199.9</v>
      </c>
      <c r="N628" s="21">
        <v>166.58</v>
      </c>
      <c r="P628" s="22">
        <v>0</v>
      </c>
      <c r="Q628" s="22">
        <v>0.2</v>
      </c>
    </row>
    <row r="629" spans="1:17" x14ac:dyDescent="0.3">
      <c r="A629" t="s">
        <v>8169</v>
      </c>
      <c r="B629" t="s">
        <v>17884</v>
      </c>
      <c r="C629" t="s">
        <v>45</v>
      </c>
      <c r="E629" t="s">
        <v>40</v>
      </c>
      <c r="F629">
        <v>0</v>
      </c>
      <c r="G629">
        <v>0</v>
      </c>
      <c r="H629">
        <v>0</v>
      </c>
      <c r="I629" s="20">
        <v>0.21</v>
      </c>
      <c r="J629" t="s">
        <v>24</v>
      </c>
      <c r="K629" s="20">
        <v>0.21</v>
      </c>
      <c r="L629" s="21">
        <v>6.92</v>
      </c>
      <c r="M629" s="21">
        <v>39.9</v>
      </c>
      <c r="N629" s="21">
        <v>32.979999999999997</v>
      </c>
      <c r="P629" s="22">
        <v>0</v>
      </c>
      <c r="Q629" s="22">
        <v>0.21</v>
      </c>
    </row>
    <row r="630" spans="1:17" x14ac:dyDescent="0.3">
      <c r="A630" t="s">
        <v>8169</v>
      </c>
      <c r="B630" t="s">
        <v>11939</v>
      </c>
      <c r="C630" t="s">
        <v>47</v>
      </c>
      <c r="E630" t="s">
        <v>39</v>
      </c>
      <c r="F630">
        <v>0</v>
      </c>
      <c r="G630">
        <v>0</v>
      </c>
      <c r="H630">
        <v>0</v>
      </c>
      <c r="I630" s="20">
        <v>0.22</v>
      </c>
      <c r="J630" t="s">
        <v>24</v>
      </c>
      <c r="K630" s="20">
        <v>0.22</v>
      </c>
      <c r="L630" s="21">
        <v>12.15</v>
      </c>
      <c r="M630" s="21">
        <v>67.37</v>
      </c>
      <c r="N630" s="21">
        <v>55.22</v>
      </c>
      <c r="P630" s="22">
        <v>0</v>
      </c>
      <c r="Q630" s="22">
        <v>0.22</v>
      </c>
    </row>
    <row r="631" spans="1:17" x14ac:dyDescent="0.3">
      <c r="A631" t="s">
        <v>8169</v>
      </c>
      <c r="B631" t="s">
        <v>15194</v>
      </c>
      <c r="C631" t="s">
        <v>45</v>
      </c>
      <c r="E631" t="s">
        <v>40</v>
      </c>
      <c r="F631">
        <v>0</v>
      </c>
      <c r="G631">
        <v>0</v>
      </c>
      <c r="H631">
        <v>0</v>
      </c>
      <c r="I631" s="20">
        <v>0.21</v>
      </c>
      <c r="J631" t="s">
        <v>24</v>
      </c>
      <c r="K631" s="20">
        <v>0.21</v>
      </c>
      <c r="L631" s="21">
        <v>9.18</v>
      </c>
      <c r="M631" s="21">
        <v>52.9</v>
      </c>
      <c r="N631" s="21">
        <v>43.72</v>
      </c>
      <c r="P631" s="22">
        <v>0</v>
      </c>
      <c r="Q631" s="22">
        <v>0.21</v>
      </c>
    </row>
    <row r="632" spans="1:17" x14ac:dyDescent="0.3">
      <c r="A632" t="s">
        <v>8169</v>
      </c>
      <c r="B632" t="s">
        <v>9345</v>
      </c>
      <c r="C632" t="s">
        <v>46</v>
      </c>
      <c r="E632" t="s">
        <v>40</v>
      </c>
      <c r="F632">
        <v>0</v>
      </c>
      <c r="G632">
        <v>0</v>
      </c>
      <c r="H632">
        <v>0</v>
      </c>
      <c r="I632" s="20">
        <v>0.2</v>
      </c>
      <c r="J632" t="s">
        <v>24</v>
      </c>
      <c r="K632" s="20">
        <v>0.2</v>
      </c>
      <c r="L632" s="21">
        <v>2.98</v>
      </c>
      <c r="M632" s="21">
        <v>17.899999999999999</v>
      </c>
      <c r="N632" s="21">
        <v>14.92</v>
      </c>
      <c r="P632" s="22">
        <v>0</v>
      </c>
      <c r="Q632" s="22">
        <v>0.2</v>
      </c>
    </row>
    <row r="633" spans="1:17" x14ac:dyDescent="0.3">
      <c r="A633" t="s">
        <v>8169</v>
      </c>
      <c r="B633" t="s">
        <v>19716</v>
      </c>
      <c r="C633" t="s">
        <v>45</v>
      </c>
      <c r="E633" t="s">
        <v>40</v>
      </c>
      <c r="F633">
        <v>0</v>
      </c>
      <c r="G633">
        <v>0</v>
      </c>
      <c r="H633">
        <v>0</v>
      </c>
      <c r="I633" s="20">
        <v>0.21</v>
      </c>
      <c r="J633" t="s">
        <v>24</v>
      </c>
      <c r="K633" s="20">
        <v>0.21</v>
      </c>
      <c r="L633" s="21">
        <v>20.29</v>
      </c>
      <c r="M633" s="21">
        <v>116.91</v>
      </c>
      <c r="N633" s="21">
        <v>96.62</v>
      </c>
      <c r="P633" s="22">
        <v>0</v>
      </c>
      <c r="Q633" s="22">
        <v>0.21</v>
      </c>
    </row>
    <row r="634" spans="1:17" x14ac:dyDescent="0.3">
      <c r="A634" t="s">
        <v>8169</v>
      </c>
      <c r="B634" t="s">
        <v>15469</v>
      </c>
      <c r="C634" t="s">
        <v>45</v>
      </c>
      <c r="E634" t="s">
        <v>40</v>
      </c>
      <c r="F634">
        <v>1</v>
      </c>
      <c r="G634">
        <v>0</v>
      </c>
      <c r="H634">
        <v>0</v>
      </c>
      <c r="I634" s="20">
        <v>0.21</v>
      </c>
      <c r="J634" t="s">
        <v>24</v>
      </c>
      <c r="K634" s="20">
        <v>0.21</v>
      </c>
      <c r="L634" s="21">
        <v>18.37</v>
      </c>
      <c r="M634" s="21">
        <v>105.85</v>
      </c>
      <c r="N634" s="21">
        <v>87.48</v>
      </c>
      <c r="O634" t="s">
        <v>64</v>
      </c>
      <c r="P634" s="22">
        <v>0</v>
      </c>
      <c r="Q634" s="22">
        <v>0.21</v>
      </c>
    </row>
    <row r="635" spans="1:17" x14ac:dyDescent="0.3">
      <c r="A635" t="s">
        <v>8169</v>
      </c>
      <c r="B635" t="s">
        <v>22457</v>
      </c>
      <c r="C635" t="s">
        <v>45</v>
      </c>
      <c r="E635" t="s">
        <v>40</v>
      </c>
      <c r="F635">
        <v>0</v>
      </c>
      <c r="G635">
        <v>0</v>
      </c>
      <c r="H635">
        <v>0</v>
      </c>
      <c r="I635" s="20">
        <v>0.21</v>
      </c>
      <c r="J635" t="s">
        <v>24</v>
      </c>
      <c r="K635" s="20">
        <v>0.21</v>
      </c>
      <c r="L635" s="21">
        <v>25.14</v>
      </c>
      <c r="M635" s="21">
        <v>144.85</v>
      </c>
      <c r="N635" s="21">
        <v>119.71</v>
      </c>
      <c r="P635" s="22">
        <v>0</v>
      </c>
      <c r="Q635" s="22">
        <v>0.21</v>
      </c>
    </row>
    <row r="636" spans="1:17" x14ac:dyDescent="0.3">
      <c r="A636" t="s">
        <v>8169</v>
      </c>
      <c r="B636" t="s">
        <v>9455</v>
      </c>
      <c r="C636" t="s">
        <v>45</v>
      </c>
      <c r="E636" t="s">
        <v>40</v>
      </c>
      <c r="F636">
        <v>0</v>
      </c>
      <c r="G636">
        <v>0</v>
      </c>
      <c r="H636">
        <v>0</v>
      </c>
      <c r="I636" s="20">
        <v>0.21</v>
      </c>
      <c r="J636" t="s">
        <v>24</v>
      </c>
      <c r="K636" s="20">
        <v>0.21</v>
      </c>
      <c r="L636" s="21">
        <v>21.23</v>
      </c>
      <c r="M636" s="21">
        <v>122.31</v>
      </c>
      <c r="N636" s="21">
        <v>101.08</v>
      </c>
      <c r="P636" s="22">
        <v>0</v>
      </c>
      <c r="Q636" s="22">
        <v>0.21</v>
      </c>
    </row>
    <row r="637" spans="1:17" x14ac:dyDescent="0.3">
      <c r="A637" t="s">
        <v>8169</v>
      </c>
      <c r="B637" t="s">
        <v>22910</v>
      </c>
      <c r="C637" t="s">
        <v>47</v>
      </c>
      <c r="E637" t="s">
        <v>40</v>
      </c>
      <c r="F637">
        <v>0</v>
      </c>
      <c r="G637">
        <v>0</v>
      </c>
      <c r="H637">
        <v>0</v>
      </c>
      <c r="I637" s="20">
        <v>0.22</v>
      </c>
      <c r="J637" t="s">
        <v>24</v>
      </c>
      <c r="K637" s="20">
        <v>0.22</v>
      </c>
      <c r="L637" s="21">
        <v>22.06</v>
      </c>
      <c r="M637" s="21">
        <v>122.31</v>
      </c>
      <c r="N637" s="21">
        <v>100.25</v>
      </c>
      <c r="P637" s="22">
        <v>0</v>
      </c>
      <c r="Q637" s="22">
        <v>0.22</v>
      </c>
    </row>
    <row r="638" spans="1:17" x14ac:dyDescent="0.3">
      <c r="A638" t="s">
        <v>8169</v>
      </c>
      <c r="B638" t="s">
        <v>19775</v>
      </c>
      <c r="C638" t="s">
        <v>46</v>
      </c>
      <c r="E638" t="s">
        <v>40</v>
      </c>
      <c r="F638">
        <v>0</v>
      </c>
      <c r="G638">
        <v>0</v>
      </c>
      <c r="H638">
        <v>0</v>
      </c>
      <c r="I638" s="20">
        <v>0.2</v>
      </c>
      <c r="J638" t="s">
        <v>24</v>
      </c>
      <c r="K638" s="20">
        <v>0.2</v>
      </c>
      <c r="L638" s="21">
        <v>24.46</v>
      </c>
      <c r="M638" s="21">
        <v>146.75</v>
      </c>
      <c r="N638" s="21">
        <v>122.29</v>
      </c>
      <c r="P638" s="22">
        <v>0</v>
      </c>
      <c r="Q638" s="22">
        <v>0.2</v>
      </c>
    </row>
    <row r="639" spans="1:17" x14ac:dyDescent="0.3">
      <c r="A639" t="s">
        <v>8169</v>
      </c>
      <c r="B639" t="s">
        <v>9582</v>
      </c>
      <c r="C639" t="s">
        <v>42</v>
      </c>
      <c r="E639" t="s">
        <v>39</v>
      </c>
      <c r="F639">
        <v>0</v>
      </c>
      <c r="G639">
        <v>0</v>
      </c>
      <c r="H639">
        <v>0</v>
      </c>
      <c r="I639" s="20">
        <v>0.19</v>
      </c>
      <c r="J639" t="s">
        <v>24</v>
      </c>
      <c r="K639" s="20">
        <v>0.19</v>
      </c>
      <c r="L639" s="21">
        <v>5.09</v>
      </c>
      <c r="M639" s="21">
        <v>31.9</v>
      </c>
      <c r="N639" s="21">
        <v>26.81</v>
      </c>
      <c r="P639" s="22">
        <v>0</v>
      </c>
      <c r="Q639" s="22">
        <v>0.19</v>
      </c>
    </row>
    <row r="640" spans="1:17" x14ac:dyDescent="0.3">
      <c r="A640" t="s">
        <v>8169</v>
      </c>
      <c r="B640" t="s">
        <v>21430</v>
      </c>
      <c r="C640" t="s">
        <v>46</v>
      </c>
      <c r="E640" t="s">
        <v>40</v>
      </c>
      <c r="F640">
        <v>0</v>
      </c>
      <c r="G640">
        <v>0</v>
      </c>
      <c r="H640">
        <v>0</v>
      </c>
      <c r="I640" s="20">
        <v>0.2</v>
      </c>
      <c r="J640" t="s">
        <v>24</v>
      </c>
      <c r="K640" s="20">
        <v>0.2</v>
      </c>
      <c r="L640" s="21">
        <v>9.98</v>
      </c>
      <c r="M640" s="21">
        <v>59.85</v>
      </c>
      <c r="N640" s="21">
        <v>49.87</v>
      </c>
      <c r="P640" s="22">
        <v>0</v>
      </c>
      <c r="Q640" s="22">
        <v>0.2</v>
      </c>
    </row>
    <row r="641" spans="1:17" x14ac:dyDescent="0.3">
      <c r="A641" t="s">
        <v>8169</v>
      </c>
      <c r="B641" t="s">
        <v>8814</v>
      </c>
      <c r="C641" t="s">
        <v>42</v>
      </c>
      <c r="E641" t="s">
        <v>40</v>
      </c>
      <c r="F641">
        <v>0</v>
      </c>
      <c r="G641">
        <v>0</v>
      </c>
      <c r="H641">
        <v>0</v>
      </c>
      <c r="I641" s="20">
        <v>0.19</v>
      </c>
      <c r="J641" t="s">
        <v>24</v>
      </c>
      <c r="K641" s="20">
        <v>0.19</v>
      </c>
      <c r="L641" s="21">
        <v>6.05</v>
      </c>
      <c r="M641" s="21">
        <v>37.9</v>
      </c>
      <c r="N641" s="21">
        <v>31.85</v>
      </c>
      <c r="P641" s="22">
        <v>0</v>
      </c>
      <c r="Q641" s="22">
        <v>0.19</v>
      </c>
    </row>
    <row r="642" spans="1:17" x14ac:dyDescent="0.3">
      <c r="A642" t="s">
        <v>8169</v>
      </c>
      <c r="B642" t="s">
        <v>9485</v>
      </c>
      <c r="C642" t="s">
        <v>45</v>
      </c>
      <c r="E642" t="s">
        <v>39</v>
      </c>
      <c r="F642">
        <v>0</v>
      </c>
      <c r="G642">
        <v>0</v>
      </c>
      <c r="H642">
        <v>0</v>
      </c>
      <c r="I642" s="20">
        <v>0.21</v>
      </c>
      <c r="J642" t="s">
        <v>24</v>
      </c>
      <c r="K642" s="20">
        <v>0.21</v>
      </c>
      <c r="L642" s="21">
        <v>5.54</v>
      </c>
      <c r="M642" s="21">
        <v>31.9</v>
      </c>
      <c r="N642" s="21">
        <v>26.36</v>
      </c>
      <c r="P642" s="22">
        <v>0</v>
      </c>
      <c r="Q642" s="22">
        <v>0.21</v>
      </c>
    </row>
    <row r="643" spans="1:17" x14ac:dyDescent="0.3">
      <c r="A643" t="s">
        <v>8169</v>
      </c>
      <c r="B643" t="s">
        <v>18598</v>
      </c>
      <c r="C643" t="s">
        <v>46</v>
      </c>
      <c r="E643" t="s">
        <v>39</v>
      </c>
      <c r="F643">
        <v>0</v>
      </c>
      <c r="G643">
        <v>0</v>
      </c>
      <c r="H643">
        <v>0</v>
      </c>
      <c r="I643" s="20">
        <v>0.2</v>
      </c>
      <c r="J643" t="s">
        <v>24</v>
      </c>
      <c r="K643" s="20">
        <v>0.2</v>
      </c>
      <c r="L643" s="21">
        <v>7.71</v>
      </c>
      <c r="M643" s="21">
        <v>46.26</v>
      </c>
      <c r="N643" s="21">
        <v>38.549999999999997</v>
      </c>
      <c r="P643" s="22">
        <v>0</v>
      </c>
      <c r="Q643" s="22">
        <v>0.2</v>
      </c>
    </row>
    <row r="644" spans="1:17" x14ac:dyDescent="0.3">
      <c r="A644" t="s">
        <v>8169</v>
      </c>
      <c r="B644" t="s">
        <v>13460</v>
      </c>
      <c r="C644" t="s">
        <v>46</v>
      </c>
      <c r="E644" t="s">
        <v>40</v>
      </c>
      <c r="F644">
        <v>0</v>
      </c>
      <c r="G644">
        <v>0</v>
      </c>
      <c r="H644">
        <v>0</v>
      </c>
      <c r="I644" s="20">
        <v>0.2</v>
      </c>
      <c r="J644" t="s">
        <v>24</v>
      </c>
      <c r="K644" s="20">
        <v>0.2</v>
      </c>
      <c r="L644" s="21">
        <v>4.1500000000000004</v>
      </c>
      <c r="M644" s="21">
        <v>24.9</v>
      </c>
      <c r="N644" s="21">
        <v>20.75</v>
      </c>
      <c r="P644" s="22">
        <v>0</v>
      </c>
      <c r="Q644" s="22">
        <v>0.2</v>
      </c>
    </row>
    <row r="645" spans="1:17" x14ac:dyDescent="0.3">
      <c r="A645" t="s">
        <v>8169</v>
      </c>
      <c r="B645" t="s">
        <v>12630</v>
      </c>
      <c r="C645" t="s">
        <v>42</v>
      </c>
      <c r="E645" t="s">
        <v>39</v>
      </c>
      <c r="F645">
        <v>0</v>
      </c>
      <c r="G645">
        <v>0</v>
      </c>
      <c r="H645">
        <v>0</v>
      </c>
      <c r="I645" s="20">
        <v>0.19</v>
      </c>
      <c r="J645" t="s">
        <v>24</v>
      </c>
      <c r="K645" s="20">
        <v>0.19</v>
      </c>
      <c r="L645" s="21">
        <v>14.36</v>
      </c>
      <c r="M645" s="21">
        <v>89.91</v>
      </c>
      <c r="N645" s="21">
        <v>75.55</v>
      </c>
      <c r="P645" s="22">
        <v>0</v>
      </c>
      <c r="Q645" s="22">
        <v>0.19</v>
      </c>
    </row>
    <row r="646" spans="1:17" x14ac:dyDescent="0.3">
      <c r="A646" t="s">
        <v>8169</v>
      </c>
      <c r="B646" t="s">
        <v>9535</v>
      </c>
      <c r="C646" t="s">
        <v>45</v>
      </c>
      <c r="E646" t="s">
        <v>40</v>
      </c>
      <c r="F646">
        <v>0</v>
      </c>
      <c r="G646">
        <v>0</v>
      </c>
      <c r="H646">
        <v>0</v>
      </c>
      <c r="I646" s="20">
        <v>0.21</v>
      </c>
      <c r="J646" t="s">
        <v>24</v>
      </c>
      <c r="K646" s="20">
        <v>0.21</v>
      </c>
      <c r="L646" s="21">
        <v>10.29</v>
      </c>
      <c r="M646" s="21">
        <v>59.31</v>
      </c>
      <c r="N646" s="21">
        <v>49.02</v>
      </c>
      <c r="P646" s="22">
        <v>0</v>
      </c>
      <c r="Q646" s="22">
        <v>0.21</v>
      </c>
    </row>
    <row r="647" spans="1:17" x14ac:dyDescent="0.3">
      <c r="A647" t="s">
        <v>8169</v>
      </c>
      <c r="B647" t="s">
        <v>19017</v>
      </c>
      <c r="C647" t="s">
        <v>45</v>
      </c>
      <c r="E647" t="s">
        <v>40</v>
      </c>
      <c r="F647">
        <v>0</v>
      </c>
      <c r="G647">
        <v>0</v>
      </c>
      <c r="H647">
        <v>0</v>
      </c>
      <c r="I647" s="20">
        <v>0.21</v>
      </c>
      <c r="J647" t="s">
        <v>24</v>
      </c>
      <c r="K647" s="20">
        <v>0.21</v>
      </c>
      <c r="L647" s="21">
        <v>22.2</v>
      </c>
      <c r="M647" s="21">
        <v>127.9</v>
      </c>
      <c r="N647" s="21">
        <v>105.7</v>
      </c>
      <c r="P647" s="22">
        <v>0</v>
      </c>
      <c r="Q647" s="22">
        <v>0.21</v>
      </c>
    </row>
    <row r="648" spans="1:17" x14ac:dyDescent="0.3">
      <c r="A648" t="s">
        <v>8169</v>
      </c>
      <c r="B648" t="s">
        <v>21665</v>
      </c>
      <c r="C648" t="s">
        <v>45</v>
      </c>
      <c r="E648" t="s">
        <v>40</v>
      </c>
      <c r="F648">
        <v>0</v>
      </c>
      <c r="G648">
        <v>0</v>
      </c>
      <c r="H648">
        <v>0</v>
      </c>
      <c r="I648" s="20">
        <v>0.21</v>
      </c>
      <c r="J648" t="s">
        <v>24</v>
      </c>
      <c r="K648" s="20">
        <v>0.21</v>
      </c>
      <c r="L648" s="21">
        <v>13.56</v>
      </c>
      <c r="M648" s="21">
        <v>78.12</v>
      </c>
      <c r="N648" s="21">
        <v>64.56</v>
      </c>
      <c r="P648" s="22">
        <v>0</v>
      </c>
      <c r="Q648" s="22">
        <v>0.21</v>
      </c>
    </row>
    <row r="649" spans="1:17" x14ac:dyDescent="0.3">
      <c r="A649" t="s">
        <v>8169</v>
      </c>
      <c r="B649" t="s">
        <v>8273</v>
      </c>
      <c r="C649" t="s">
        <v>42</v>
      </c>
      <c r="E649" t="s">
        <v>40</v>
      </c>
      <c r="F649">
        <v>0</v>
      </c>
      <c r="G649">
        <v>0</v>
      </c>
      <c r="H649">
        <v>0</v>
      </c>
      <c r="I649" s="20">
        <v>0.19</v>
      </c>
      <c r="J649" t="s">
        <v>24</v>
      </c>
      <c r="K649" s="20">
        <v>0.19</v>
      </c>
      <c r="L649" s="21">
        <v>14.64</v>
      </c>
      <c r="M649" s="21">
        <v>91.71</v>
      </c>
      <c r="N649" s="21">
        <v>77.069999999999993</v>
      </c>
      <c r="P649" s="22">
        <v>0</v>
      </c>
      <c r="Q649" s="22">
        <v>0.19</v>
      </c>
    </row>
    <row r="650" spans="1:17" x14ac:dyDescent="0.3">
      <c r="A650" t="s">
        <v>8169</v>
      </c>
      <c r="B650" t="s">
        <v>20002</v>
      </c>
      <c r="C650" t="s">
        <v>46</v>
      </c>
      <c r="E650" t="s">
        <v>40</v>
      </c>
      <c r="F650">
        <v>0</v>
      </c>
      <c r="G650">
        <v>0</v>
      </c>
      <c r="H650">
        <v>0</v>
      </c>
      <c r="I650" s="20">
        <v>0.2</v>
      </c>
      <c r="J650" t="s">
        <v>24</v>
      </c>
      <c r="K650" s="20">
        <v>0.2</v>
      </c>
      <c r="L650" s="21">
        <v>19.579999999999998</v>
      </c>
      <c r="M650" s="21">
        <v>117.5</v>
      </c>
      <c r="N650" s="21">
        <v>97.92</v>
      </c>
      <c r="P650" s="22">
        <v>0</v>
      </c>
      <c r="Q650" s="22">
        <v>0.2</v>
      </c>
    </row>
    <row r="651" spans="1:17" x14ac:dyDescent="0.3">
      <c r="A651" t="s">
        <v>8169</v>
      </c>
      <c r="B651" t="s">
        <v>22034</v>
      </c>
      <c r="C651" t="s">
        <v>46</v>
      </c>
      <c r="E651" t="s">
        <v>40</v>
      </c>
      <c r="F651">
        <v>0</v>
      </c>
      <c r="G651">
        <v>0</v>
      </c>
      <c r="H651">
        <v>0</v>
      </c>
      <c r="I651" s="20">
        <v>0.2</v>
      </c>
      <c r="J651" t="s">
        <v>24</v>
      </c>
      <c r="K651" s="20">
        <v>0.2</v>
      </c>
      <c r="L651" s="21">
        <v>8.32</v>
      </c>
      <c r="M651" s="21">
        <v>49.9</v>
      </c>
      <c r="N651" s="21">
        <v>41.58</v>
      </c>
      <c r="P651" s="22">
        <v>0</v>
      </c>
      <c r="Q651" s="22">
        <v>0.2</v>
      </c>
    </row>
    <row r="652" spans="1:17" x14ac:dyDescent="0.3">
      <c r="A652" t="s">
        <v>8169</v>
      </c>
      <c r="B652" t="s">
        <v>13971</v>
      </c>
      <c r="C652" t="s">
        <v>46</v>
      </c>
      <c r="E652" t="s">
        <v>40</v>
      </c>
      <c r="F652">
        <v>0</v>
      </c>
      <c r="G652">
        <v>0</v>
      </c>
      <c r="H652">
        <v>0</v>
      </c>
      <c r="I652" s="20">
        <v>0.2</v>
      </c>
      <c r="J652" t="s">
        <v>24</v>
      </c>
      <c r="K652" s="20">
        <v>0.2</v>
      </c>
      <c r="L652" s="21">
        <v>20.48</v>
      </c>
      <c r="M652" s="21">
        <v>122.85</v>
      </c>
      <c r="N652" s="21">
        <v>102.37</v>
      </c>
      <c r="P652" s="22">
        <v>0</v>
      </c>
      <c r="Q652" s="22">
        <v>0.2</v>
      </c>
    </row>
    <row r="653" spans="1:17" x14ac:dyDescent="0.3">
      <c r="A653" t="s">
        <v>8169</v>
      </c>
      <c r="B653" t="s">
        <v>12340</v>
      </c>
      <c r="C653" t="s">
        <v>45</v>
      </c>
      <c r="E653" t="s">
        <v>39</v>
      </c>
      <c r="F653">
        <v>0</v>
      </c>
      <c r="G653">
        <v>0</v>
      </c>
      <c r="H653">
        <v>0</v>
      </c>
      <c r="I653" s="20">
        <v>0.21</v>
      </c>
      <c r="J653" t="s">
        <v>24</v>
      </c>
      <c r="K653" s="20">
        <v>0.21</v>
      </c>
      <c r="L653" s="21">
        <v>17.16</v>
      </c>
      <c r="M653" s="21">
        <v>98.85</v>
      </c>
      <c r="N653" s="21">
        <v>81.69</v>
      </c>
      <c r="P653" s="22">
        <v>0</v>
      </c>
      <c r="Q653" s="22">
        <v>0.21</v>
      </c>
    </row>
    <row r="654" spans="1:17" x14ac:dyDescent="0.3">
      <c r="A654" t="s">
        <v>8169</v>
      </c>
      <c r="B654" t="s">
        <v>13629</v>
      </c>
      <c r="C654" t="s">
        <v>42</v>
      </c>
      <c r="E654" t="s">
        <v>39</v>
      </c>
      <c r="F654">
        <v>0</v>
      </c>
      <c r="G654">
        <v>0</v>
      </c>
      <c r="H654">
        <v>0</v>
      </c>
      <c r="I654" s="20">
        <v>0.19</v>
      </c>
      <c r="J654" t="s">
        <v>24</v>
      </c>
      <c r="K654" s="20">
        <v>0.19</v>
      </c>
      <c r="L654" s="21">
        <v>5.09</v>
      </c>
      <c r="M654" s="21">
        <v>31.9</v>
      </c>
      <c r="N654" s="21">
        <v>26.81</v>
      </c>
      <c r="P654" s="22">
        <v>0</v>
      </c>
      <c r="Q654" s="22">
        <v>0.19</v>
      </c>
    </row>
    <row r="655" spans="1:17" x14ac:dyDescent="0.3">
      <c r="A655" t="s">
        <v>8169</v>
      </c>
      <c r="B655" t="s">
        <v>18524</v>
      </c>
      <c r="C655" t="s">
        <v>45</v>
      </c>
      <c r="E655" t="s">
        <v>40</v>
      </c>
      <c r="F655">
        <v>0</v>
      </c>
      <c r="G655">
        <v>0</v>
      </c>
      <c r="H655">
        <v>0</v>
      </c>
      <c r="I655" s="20">
        <v>0.21</v>
      </c>
      <c r="J655" t="s">
        <v>24</v>
      </c>
      <c r="K655" s="20">
        <v>0.21</v>
      </c>
      <c r="L655" s="21">
        <v>61.18</v>
      </c>
      <c r="M655" s="21">
        <v>352.49</v>
      </c>
      <c r="N655" s="21">
        <v>291.31</v>
      </c>
      <c r="P655" s="22">
        <v>0</v>
      </c>
      <c r="Q655" s="22">
        <v>0.21</v>
      </c>
    </row>
    <row r="656" spans="1:17" x14ac:dyDescent="0.3">
      <c r="A656" t="s">
        <v>8169</v>
      </c>
      <c r="B656" t="s">
        <v>22337</v>
      </c>
      <c r="C656" t="s">
        <v>45</v>
      </c>
      <c r="E656" t="s">
        <v>40</v>
      </c>
      <c r="F656">
        <v>0</v>
      </c>
      <c r="G656">
        <v>0</v>
      </c>
      <c r="H656">
        <v>0</v>
      </c>
      <c r="I656" s="20">
        <v>0.21</v>
      </c>
      <c r="J656" t="s">
        <v>24</v>
      </c>
      <c r="K656" s="20">
        <v>0.21</v>
      </c>
      <c r="L656" s="21">
        <v>41.85</v>
      </c>
      <c r="M656" s="21">
        <v>241.11</v>
      </c>
      <c r="N656" s="21">
        <v>199.26</v>
      </c>
      <c r="P656" s="22">
        <v>0</v>
      </c>
      <c r="Q656" s="22">
        <v>0.21</v>
      </c>
    </row>
    <row r="657" spans="1:17" x14ac:dyDescent="0.3">
      <c r="A657" t="s">
        <v>8169</v>
      </c>
      <c r="B657" t="s">
        <v>21329</v>
      </c>
      <c r="C657" t="s">
        <v>45</v>
      </c>
      <c r="E657" t="s">
        <v>40</v>
      </c>
      <c r="F657">
        <v>0</v>
      </c>
      <c r="G657">
        <v>0</v>
      </c>
      <c r="H657">
        <v>0</v>
      </c>
      <c r="I657" s="20">
        <v>0.21</v>
      </c>
      <c r="J657" t="s">
        <v>24</v>
      </c>
      <c r="K657" s="20">
        <v>0.21</v>
      </c>
      <c r="L657" s="21">
        <v>21.23</v>
      </c>
      <c r="M657" s="21">
        <v>122.31</v>
      </c>
      <c r="N657" s="21">
        <v>101.08</v>
      </c>
      <c r="P657" s="22">
        <v>0</v>
      </c>
      <c r="Q657" s="22">
        <v>0.21</v>
      </c>
    </row>
    <row r="658" spans="1:17" x14ac:dyDescent="0.3">
      <c r="A658" t="s">
        <v>8169</v>
      </c>
      <c r="B658" t="s">
        <v>9035</v>
      </c>
      <c r="C658" t="s">
        <v>46</v>
      </c>
      <c r="E658" t="s">
        <v>40</v>
      </c>
      <c r="F658">
        <v>0</v>
      </c>
      <c r="G658">
        <v>0</v>
      </c>
      <c r="H658">
        <v>0</v>
      </c>
      <c r="I658" s="20">
        <v>0.2</v>
      </c>
      <c r="J658" t="s">
        <v>24</v>
      </c>
      <c r="K658" s="20">
        <v>0.2</v>
      </c>
      <c r="L658" s="21">
        <v>13.13</v>
      </c>
      <c r="M658" s="21">
        <v>78.75</v>
      </c>
      <c r="N658" s="21">
        <v>65.62</v>
      </c>
      <c r="P658" s="22">
        <v>0</v>
      </c>
      <c r="Q658" s="22">
        <v>0.2</v>
      </c>
    </row>
    <row r="659" spans="1:17" x14ac:dyDescent="0.3">
      <c r="A659" t="s">
        <v>8169</v>
      </c>
      <c r="B659" t="s">
        <v>20044</v>
      </c>
      <c r="C659" t="s">
        <v>47</v>
      </c>
      <c r="E659" t="s">
        <v>39</v>
      </c>
      <c r="F659">
        <v>0</v>
      </c>
      <c r="G659">
        <v>0</v>
      </c>
      <c r="H659">
        <v>0</v>
      </c>
      <c r="I659" s="20">
        <v>0.22</v>
      </c>
      <c r="J659" t="s">
        <v>24</v>
      </c>
      <c r="K659" s="20">
        <v>0.22</v>
      </c>
      <c r="L659" s="21">
        <v>27.88</v>
      </c>
      <c r="M659" s="21">
        <v>154.62</v>
      </c>
      <c r="N659" s="21">
        <v>126.74</v>
      </c>
      <c r="P659" s="22">
        <v>0</v>
      </c>
      <c r="Q659" s="22">
        <v>0.22</v>
      </c>
    </row>
    <row r="660" spans="1:17" x14ac:dyDescent="0.3">
      <c r="A660" t="s">
        <v>8169</v>
      </c>
      <c r="B660" t="s">
        <v>13643</v>
      </c>
      <c r="C660" t="s">
        <v>46</v>
      </c>
      <c r="E660" t="s">
        <v>40</v>
      </c>
      <c r="F660">
        <v>0</v>
      </c>
      <c r="G660">
        <v>0</v>
      </c>
      <c r="H660">
        <v>0</v>
      </c>
      <c r="I660" s="20">
        <v>0.2</v>
      </c>
      <c r="J660" t="s">
        <v>24</v>
      </c>
      <c r="K660" s="20">
        <v>0.2</v>
      </c>
      <c r="L660" s="21">
        <v>22.65</v>
      </c>
      <c r="M660" s="21">
        <v>135.9</v>
      </c>
      <c r="N660" s="21">
        <v>113.25</v>
      </c>
      <c r="P660" s="22">
        <v>0</v>
      </c>
      <c r="Q660" s="22">
        <v>0.2</v>
      </c>
    </row>
    <row r="661" spans="1:17" x14ac:dyDescent="0.3">
      <c r="A661" t="s">
        <v>8169</v>
      </c>
      <c r="B661" t="s">
        <v>21905</v>
      </c>
      <c r="C661" t="s">
        <v>42</v>
      </c>
      <c r="E661" t="s">
        <v>40</v>
      </c>
      <c r="F661">
        <v>0</v>
      </c>
      <c r="G661">
        <v>0</v>
      </c>
      <c r="H661">
        <v>0</v>
      </c>
      <c r="I661" s="20">
        <v>0.19</v>
      </c>
      <c r="J661" t="s">
        <v>24</v>
      </c>
      <c r="K661" s="20">
        <v>0.19</v>
      </c>
      <c r="L661" s="21">
        <v>23.34</v>
      </c>
      <c r="M661" s="21">
        <v>146.16</v>
      </c>
      <c r="N661" s="21">
        <v>122.82</v>
      </c>
      <c r="P661" s="22">
        <v>0</v>
      </c>
      <c r="Q661" s="22">
        <v>0.19</v>
      </c>
    </row>
    <row r="662" spans="1:17" x14ac:dyDescent="0.3">
      <c r="A662" t="s">
        <v>8169</v>
      </c>
      <c r="B662" t="s">
        <v>18821</v>
      </c>
      <c r="C662" t="s">
        <v>42</v>
      </c>
      <c r="E662" t="s">
        <v>40</v>
      </c>
      <c r="F662">
        <v>0</v>
      </c>
      <c r="G662">
        <v>0</v>
      </c>
      <c r="H662">
        <v>0</v>
      </c>
      <c r="I662" s="20">
        <v>0.19</v>
      </c>
      <c r="J662" t="s">
        <v>24</v>
      </c>
      <c r="K662" s="20">
        <v>0.19</v>
      </c>
      <c r="L662" s="21">
        <v>7.97</v>
      </c>
      <c r="M662" s="21">
        <v>49.9</v>
      </c>
      <c r="N662" s="21">
        <v>41.93</v>
      </c>
      <c r="P662" s="22">
        <v>0</v>
      </c>
      <c r="Q662" s="22">
        <v>0.19</v>
      </c>
    </row>
    <row r="663" spans="1:17" x14ac:dyDescent="0.3">
      <c r="A663" t="s">
        <v>8169</v>
      </c>
      <c r="B663" t="s">
        <v>21852</v>
      </c>
      <c r="C663" t="s">
        <v>46</v>
      </c>
      <c r="E663" t="s">
        <v>39</v>
      </c>
      <c r="F663">
        <v>0</v>
      </c>
      <c r="G663">
        <v>0</v>
      </c>
      <c r="H663">
        <v>0</v>
      </c>
      <c r="I663" s="20">
        <v>0.2</v>
      </c>
      <c r="J663" t="s">
        <v>24</v>
      </c>
      <c r="K663" s="20">
        <v>0.2</v>
      </c>
      <c r="L663" s="21">
        <v>8.32</v>
      </c>
      <c r="M663" s="21">
        <v>49.9</v>
      </c>
      <c r="N663" s="21">
        <v>41.58</v>
      </c>
      <c r="P663" s="22">
        <v>0</v>
      </c>
      <c r="Q663" s="22">
        <v>0.2</v>
      </c>
    </row>
    <row r="664" spans="1:17" x14ac:dyDescent="0.3">
      <c r="A664" t="s">
        <v>8169</v>
      </c>
      <c r="B664" t="s">
        <v>8395</v>
      </c>
      <c r="C664" t="s">
        <v>46</v>
      </c>
      <c r="E664" t="s">
        <v>40</v>
      </c>
      <c r="F664">
        <v>0</v>
      </c>
      <c r="G664">
        <v>0</v>
      </c>
      <c r="H664">
        <v>0</v>
      </c>
      <c r="I664" s="20">
        <v>0.2</v>
      </c>
      <c r="J664" t="s">
        <v>24</v>
      </c>
      <c r="K664" s="20">
        <v>0.2</v>
      </c>
      <c r="L664" s="21">
        <v>4.1500000000000004</v>
      </c>
      <c r="M664" s="21">
        <v>24.9</v>
      </c>
      <c r="N664" s="21">
        <v>20.75</v>
      </c>
      <c r="P664" s="22">
        <v>0</v>
      </c>
      <c r="Q664" s="22">
        <v>0.2</v>
      </c>
    </row>
    <row r="665" spans="1:17" x14ac:dyDescent="0.3">
      <c r="A665" t="s">
        <v>8169</v>
      </c>
      <c r="B665" t="s">
        <v>11523</v>
      </c>
      <c r="C665" t="s">
        <v>45</v>
      </c>
      <c r="E665" t="s">
        <v>40</v>
      </c>
      <c r="F665">
        <v>0</v>
      </c>
      <c r="G665">
        <v>0</v>
      </c>
      <c r="H665">
        <v>0</v>
      </c>
      <c r="I665" s="20">
        <v>0.21</v>
      </c>
      <c r="J665" t="s">
        <v>24</v>
      </c>
      <c r="K665" s="20">
        <v>0</v>
      </c>
      <c r="L665" s="21">
        <v>0</v>
      </c>
      <c r="M665" s="21">
        <v>0</v>
      </c>
      <c r="N665" s="21">
        <v>0</v>
      </c>
      <c r="O665" t="s">
        <v>70</v>
      </c>
      <c r="P665" s="22">
        <v>0</v>
      </c>
      <c r="Q665" s="22">
        <v>0</v>
      </c>
    </row>
    <row r="666" spans="1:17" x14ac:dyDescent="0.3">
      <c r="A666" t="s">
        <v>8169</v>
      </c>
      <c r="B666" t="s">
        <v>15013</v>
      </c>
      <c r="C666" t="s">
        <v>45</v>
      </c>
      <c r="E666" t="s">
        <v>40</v>
      </c>
      <c r="F666">
        <v>0</v>
      </c>
      <c r="G666">
        <v>0</v>
      </c>
      <c r="H666">
        <v>0</v>
      </c>
      <c r="I666" s="20">
        <v>0.21</v>
      </c>
      <c r="J666" t="s">
        <v>24</v>
      </c>
      <c r="K666" s="20">
        <v>0</v>
      </c>
      <c r="L666" s="21">
        <v>0</v>
      </c>
      <c r="M666" s="21">
        <v>0</v>
      </c>
      <c r="N666" s="21">
        <v>0</v>
      </c>
      <c r="O666" t="s">
        <v>69</v>
      </c>
      <c r="P666" s="22">
        <v>0</v>
      </c>
      <c r="Q666" s="22">
        <v>0</v>
      </c>
    </row>
    <row r="667" spans="1:17" x14ac:dyDescent="0.3">
      <c r="A667" t="s">
        <v>8169</v>
      </c>
      <c r="B667" t="s">
        <v>13382</v>
      </c>
      <c r="C667" t="s">
        <v>46</v>
      </c>
      <c r="E667" t="s">
        <v>40</v>
      </c>
      <c r="F667">
        <v>0</v>
      </c>
      <c r="G667">
        <v>0</v>
      </c>
      <c r="H667">
        <v>0</v>
      </c>
      <c r="I667" s="20">
        <v>0.2</v>
      </c>
      <c r="J667" t="s">
        <v>24</v>
      </c>
      <c r="K667" s="20">
        <v>0</v>
      </c>
      <c r="L667" s="21">
        <v>0</v>
      </c>
      <c r="M667" s="21">
        <v>0</v>
      </c>
      <c r="N667" s="21">
        <v>0</v>
      </c>
      <c r="O667" t="s">
        <v>71</v>
      </c>
      <c r="P667" s="22">
        <v>0</v>
      </c>
      <c r="Q667" s="22">
        <v>0</v>
      </c>
    </row>
    <row r="668" spans="1:17" x14ac:dyDescent="0.3">
      <c r="A668" t="s">
        <v>8169</v>
      </c>
      <c r="B668" t="s">
        <v>23560</v>
      </c>
      <c r="C668" t="s">
        <v>42</v>
      </c>
      <c r="E668" t="s">
        <v>40</v>
      </c>
      <c r="F668">
        <v>0</v>
      </c>
      <c r="G668">
        <v>0</v>
      </c>
      <c r="H668">
        <v>0</v>
      </c>
      <c r="I668" s="20">
        <v>0.19</v>
      </c>
      <c r="J668" t="s">
        <v>24</v>
      </c>
      <c r="K668" s="20">
        <v>0.19</v>
      </c>
      <c r="L668" s="21">
        <v>12.35</v>
      </c>
      <c r="M668" s="21">
        <v>77.31</v>
      </c>
      <c r="N668" s="21">
        <v>64.959999999999994</v>
      </c>
      <c r="P668" s="22">
        <v>0</v>
      </c>
      <c r="Q668" s="22">
        <v>0.19</v>
      </c>
    </row>
    <row r="669" spans="1:17" x14ac:dyDescent="0.3">
      <c r="A669" t="s">
        <v>8169</v>
      </c>
      <c r="B669" t="s">
        <v>23249</v>
      </c>
      <c r="C669" t="s">
        <v>42</v>
      </c>
      <c r="E669" t="s">
        <v>40</v>
      </c>
      <c r="F669">
        <v>0</v>
      </c>
      <c r="G669">
        <v>0</v>
      </c>
      <c r="H669">
        <v>0</v>
      </c>
      <c r="I669" s="20">
        <v>0.19</v>
      </c>
      <c r="J669" t="s">
        <v>24</v>
      </c>
      <c r="K669" s="20">
        <v>0</v>
      </c>
      <c r="L669" s="21">
        <v>0</v>
      </c>
      <c r="M669" s="21">
        <v>0</v>
      </c>
      <c r="N669" s="21">
        <v>0</v>
      </c>
      <c r="O669" t="s">
        <v>68</v>
      </c>
      <c r="P669" s="22">
        <v>0</v>
      </c>
      <c r="Q669" s="22">
        <v>0</v>
      </c>
    </row>
    <row r="670" spans="1:17" x14ac:dyDescent="0.3">
      <c r="A670" t="s">
        <v>8169</v>
      </c>
      <c r="B670" t="s">
        <v>20204</v>
      </c>
      <c r="C670" t="s">
        <v>45</v>
      </c>
      <c r="E670" t="s">
        <v>40</v>
      </c>
      <c r="F670">
        <v>0</v>
      </c>
      <c r="G670">
        <v>0</v>
      </c>
      <c r="H670">
        <v>0</v>
      </c>
      <c r="I670" s="20">
        <v>0.21</v>
      </c>
      <c r="J670" t="s">
        <v>24</v>
      </c>
      <c r="K670" s="20">
        <v>0.21</v>
      </c>
      <c r="L670" s="21">
        <v>7.96</v>
      </c>
      <c r="M670" s="21">
        <v>45.9</v>
      </c>
      <c r="N670" s="21">
        <v>37.94</v>
      </c>
      <c r="P670" s="22">
        <v>0</v>
      </c>
      <c r="Q670" s="22">
        <v>0.21</v>
      </c>
    </row>
    <row r="671" spans="1:17" x14ac:dyDescent="0.3">
      <c r="A671" t="s">
        <v>8169</v>
      </c>
      <c r="B671" t="s">
        <v>15982</v>
      </c>
      <c r="C671" t="s">
        <v>45</v>
      </c>
      <c r="E671" t="s">
        <v>40</v>
      </c>
      <c r="F671">
        <v>0</v>
      </c>
      <c r="G671">
        <v>0</v>
      </c>
      <c r="H671">
        <v>0</v>
      </c>
      <c r="I671" s="20">
        <v>0.21</v>
      </c>
      <c r="J671" t="s">
        <v>24</v>
      </c>
      <c r="K671" s="20">
        <v>0.21</v>
      </c>
      <c r="L671" s="21">
        <v>33.4</v>
      </c>
      <c r="M671" s="21">
        <v>192.45</v>
      </c>
      <c r="N671" s="21">
        <v>159.05000000000001</v>
      </c>
      <c r="P671" s="22">
        <v>0</v>
      </c>
      <c r="Q671" s="22">
        <v>0.21</v>
      </c>
    </row>
    <row r="672" spans="1:17" x14ac:dyDescent="0.3">
      <c r="A672" t="s">
        <v>8169</v>
      </c>
      <c r="B672" t="s">
        <v>19455</v>
      </c>
      <c r="C672" t="s">
        <v>47</v>
      </c>
      <c r="E672" t="s">
        <v>40</v>
      </c>
      <c r="F672">
        <v>0</v>
      </c>
      <c r="G672">
        <v>0</v>
      </c>
      <c r="H672">
        <v>0</v>
      </c>
      <c r="I672" s="20">
        <v>0.22</v>
      </c>
      <c r="J672" t="s">
        <v>24</v>
      </c>
      <c r="K672" s="20">
        <v>0.22</v>
      </c>
      <c r="L672" s="21">
        <v>24.51</v>
      </c>
      <c r="M672" s="21">
        <v>135.9</v>
      </c>
      <c r="N672" s="21">
        <v>111.39</v>
      </c>
      <c r="P672" s="22">
        <v>0</v>
      </c>
      <c r="Q672" s="22">
        <v>0.22</v>
      </c>
    </row>
    <row r="673" spans="1:17" x14ac:dyDescent="0.3">
      <c r="A673" t="s">
        <v>8169</v>
      </c>
      <c r="B673" t="s">
        <v>15493</v>
      </c>
      <c r="C673" t="s">
        <v>47</v>
      </c>
      <c r="E673" t="s">
        <v>40</v>
      </c>
      <c r="F673">
        <v>0</v>
      </c>
      <c r="G673">
        <v>0</v>
      </c>
      <c r="H673">
        <v>0</v>
      </c>
      <c r="I673" s="20">
        <v>0.22</v>
      </c>
      <c r="J673" t="s">
        <v>24</v>
      </c>
      <c r="K673" s="20">
        <v>0.22</v>
      </c>
      <c r="L673" s="21">
        <v>6.29</v>
      </c>
      <c r="M673" s="21">
        <v>34.9</v>
      </c>
      <c r="N673" s="21">
        <v>28.61</v>
      </c>
      <c r="P673" s="22">
        <v>0</v>
      </c>
      <c r="Q673" s="22">
        <v>0.22</v>
      </c>
    </row>
    <row r="674" spans="1:17" x14ac:dyDescent="0.3">
      <c r="A674" t="s">
        <v>8169</v>
      </c>
      <c r="B674" t="s">
        <v>23466</v>
      </c>
      <c r="C674" t="s">
        <v>47</v>
      </c>
      <c r="E674" t="s">
        <v>40</v>
      </c>
      <c r="F674">
        <v>0</v>
      </c>
      <c r="G674">
        <v>0</v>
      </c>
      <c r="H674">
        <v>0</v>
      </c>
      <c r="I674" s="20">
        <v>0.22</v>
      </c>
      <c r="J674" t="s">
        <v>24</v>
      </c>
      <c r="K674" s="20">
        <v>0.22</v>
      </c>
      <c r="L674" s="21">
        <v>21.58</v>
      </c>
      <c r="M674" s="21">
        <v>119.7</v>
      </c>
      <c r="N674" s="21">
        <v>98.12</v>
      </c>
      <c r="P674" s="22">
        <v>0</v>
      </c>
      <c r="Q674" s="22">
        <v>0.22</v>
      </c>
    </row>
    <row r="675" spans="1:17" x14ac:dyDescent="0.3">
      <c r="A675" t="s">
        <v>8169</v>
      </c>
      <c r="B675" t="s">
        <v>8459</v>
      </c>
      <c r="C675" t="s">
        <v>46</v>
      </c>
      <c r="E675" t="s">
        <v>40</v>
      </c>
      <c r="F675">
        <v>0</v>
      </c>
      <c r="G675">
        <v>0</v>
      </c>
      <c r="H675">
        <v>0</v>
      </c>
      <c r="I675" s="20">
        <v>0.2</v>
      </c>
      <c r="J675" t="s">
        <v>24</v>
      </c>
      <c r="K675" s="20">
        <v>0.2</v>
      </c>
      <c r="L675" s="21">
        <v>7.3</v>
      </c>
      <c r="M675" s="21">
        <v>43.8</v>
      </c>
      <c r="N675" s="21">
        <v>36.5</v>
      </c>
      <c r="P675" s="22">
        <v>0</v>
      </c>
      <c r="Q675" s="22">
        <v>0.2</v>
      </c>
    </row>
    <row r="676" spans="1:17" x14ac:dyDescent="0.3">
      <c r="A676" t="s">
        <v>8169</v>
      </c>
      <c r="B676" t="s">
        <v>9051</v>
      </c>
      <c r="C676" t="s">
        <v>45</v>
      </c>
      <c r="E676" t="s">
        <v>40</v>
      </c>
      <c r="F676">
        <v>1</v>
      </c>
      <c r="G676">
        <v>0</v>
      </c>
      <c r="H676">
        <v>0</v>
      </c>
      <c r="I676" s="20">
        <v>0.21</v>
      </c>
      <c r="J676" t="s">
        <v>24</v>
      </c>
      <c r="K676" s="20">
        <v>0.21</v>
      </c>
      <c r="L676" s="21">
        <v>4.9000000000000004</v>
      </c>
      <c r="M676" s="21">
        <v>28.26</v>
      </c>
      <c r="N676" s="21">
        <v>23.36</v>
      </c>
      <c r="O676" t="s">
        <v>64</v>
      </c>
      <c r="P676" s="22">
        <v>0</v>
      </c>
      <c r="Q676" s="22">
        <v>0.21</v>
      </c>
    </row>
    <row r="677" spans="1:17" x14ac:dyDescent="0.3">
      <c r="A677" t="s">
        <v>8169</v>
      </c>
      <c r="B677" t="s">
        <v>9231</v>
      </c>
      <c r="C677" t="s">
        <v>45</v>
      </c>
      <c r="E677" t="s">
        <v>40</v>
      </c>
      <c r="F677">
        <v>0</v>
      </c>
      <c r="G677">
        <v>0</v>
      </c>
      <c r="H677">
        <v>0</v>
      </c>
      <c r="I677" s="20">
        <v>0.21</v>
      </c>
      <c r="J677" t="s">
        <v>24</v>
      </c>
      <c r="K677" s="20">
        <v>0.21</v>
      </c>
      <c r="L677" s="21">
        <v>8.67</v>
      </c>
      <c r="M677" s="21">
        <v>49.95</v>
      </c>
      <c r="N677" s="21">
        <v>41.28</v>
      </c>
      <c r="P677" s="22">
        <v>0</v>
      </c>
      <c r="Q677" s="22">
        <v>0.21</v>
      </c>
    </row>
    <row r="678" spans="1:17" x14ac:dyDescent="0.3">
      <c r="A678" t="s">
        <v>8169</v>
      </c>
      <c r="B678" t="s">
        <v>13112</v>
      </c>
      <c r="C678" t="s">
        <v>42</v>
      </c>
      <c r="E678" t="s">
        <v>39</v>
      </c>
      <c r="F678">
        <v>0</v>
      </c>
      <c r="G678">
        <v>0</v>
      </c>
      <c r="H678">
        <v>0</v>
      </c>
      <c r="I678" s="20">
        <v>0.19</v>
      </c>
      <c r="J678" t="s">
        <v>24</v>
      </c>
      <c r="K678" s="20">
        <v>0.19</v>
      </c>
      <c r="L678" s="21">
        <v>13.56</v>
      </c>
      <c r="M678" s="21">
        <v>84.95</v>
      </c>
      <c r="N678" s="21">
        <v>71.39</v>
      </c>
      <c r="P678" s="22">
        <v>0</v>
      </c>
      <c r="Q678" s="22">
        <v>0.19</v>
      </c>
    </row>
    <row r="679" spans="1:17" x14ac:dyDescent="0.3">
      <c r="A679" t="s">
        <v>8169</v>
      </c>
      <c r="B679" t="s">
        <v>14415</v>
      </c>
      <c r="C679" t="s">
        <v>46</v>
      </c>
      <c r="E679" t="s">
        <v>40</v>
      </c>
      <c r="F679">
        <v>0</v>
      </c>
      <c r="G679">
        <v>0</v>
      </c>
      <c r="H679">
        <v>0</v>
      </c>
      <c r="I679" s="20">
        <v>0.2</v>
      </c>
      <c r="J679" t="s">
        <v>24</v>
      </c>
      <c r="K679" s="20">
        <v>0.2</v>
      </c>
      <c r="L679" s="21">
        <v>9.99</v>
      </c>
      <c r="M679" s="21">
        <v>59.95</v>
      </c>
      <c r="N679" s="21">
        <v>49.96</v>
      </c>
      <c r="P679" s="22">
        <v>0</v>
      </c>
      <c r="Q679" s="22">
        <v>0.2</v>
      </c>
    </row>
    <row r="680" spans="1:17" x14ac:dyDescent="0.3">
      <c r="A680" t="s">
        <v>8169</v>
      </c>
      <c r="B680" t="s">
        <v>14722</v>
      </c>
      <c r="C680" t="s">
        <v>45</v>
      </c>
      <c r="E680" t="s">
        <v>40</v>
      </c>
      <c r="F680">
        <v>0</v>
      </c>
      <c r="G680">
        <v>0</v>
      </c>
      <c r="H680">
        <v>0</v>
      </c>
      <c r="I680" s="20">
        <v>0.21</v>
      </c>
      <c r="J680" t="s">
        <v>24</v>
      </c>
      <c r="K680" s="20">
        <v>0.21</v>
      </c>
      <c r="L680" s="21">
        <v>20.29</v>
      </c>
      <c r="M680" s="21">
        <v>116.91</v>
      </c>
      <c r="N680" s="21">
        <v>96.62</v>
      </c>
      <c r="P680" s="22">
        <v>0</v>
      </c>
      <c r="Q680" s="22">
        <v>0.21</v>
      </c>
    </row>
    <row r="681" spans="1:17" x14ac:dyDescent="0.3">
      <c r="A681" t="s">
        <v>8169</v>
      </c>
      <c r="B681" t="s">
        <v>22169</v>
      </c>
      <c r="C681" t="s">
        <v>45</v>
      </c>
      <c r="E681" t="s">
        <v>40</v>
      </c>
      <c r="F681">
        <v>0</v>
      </c>
      <c r="G681">
        <v>0</v>
      </c>
      <c r="H681">
        <v>0</v>
      </c>
      <c r="I681" s="20">
        <v>0.21</v>
      </c>
      <c r="J681" t="s">
        <v>24</v>
      </c>
      <c r="K681" s="20">
        <v>0.21</v>
      </c>
      <c r="L681" s="21">
        <v>44.18</v>
      </c>
      <c r="M681" s="21">
        <v>254.55</v>
      </c>
      <c r="N681" s="21">
        <v>210.37</v>
      </c>
      <c r="P681" s="22">
        <v>0</v>
      </c>
      <c r="Q681" s="22">
        <v>0.21</v>
      </c>
    </row>
    <row r="682" spans="1:17" x14ac:dyDescent="0.3">
      <c r="A682" t="s">
        <v>8169</v>
      </c>
      <c r="B682" t="s">
        <v>10985</v>
      </c>
      <c r="C682" t="s">
        <v>42</v>
      </c>
      <c r="E682" t="s">
        <v>39</v>
      </c>
      <c r="F682">
        <v>0</v>
      </c>
      <c r="G682">
        <v>0</v>
      </c>
      <c r="H682">
        <v>0</v>
      </c>
      <c r="I682" s="20">
        <v>0.19</v>
      </c>
      <c r="J682" t="s">
        <v>24</v>
      </c>
      <c r="K682" s="20">
        <v>0.19</v>
      </c>
      <c r="L682" s="21">
        <v>16.27</v>
      </c>
      <c r="M682" s="21">
        <v>101.9</v>
      </c>
      <c r="N682" s="21">
        <v>85.63</v>
      </c>
      <c r="P682" s="22">
        <v>0</v>
      </c>
      <c r="Q682" s="22">
        <v>0.19</v>
      </c>
    </row>
    <row r="683" spans="1:17" x14ac:dyDescent="0.3">
      <c r="A683" t="s">
        <v>8169</v>
      </c>
      <c r="B683" t="s">
        <v>10214</v>
      </c>
      <c r="C683" t="s">
        <v>42</v>
      </c>
      <c r="E683" t="s">
        <v>39</v>
      </c>
      <c r="F683">
        <v>0</v>
      </c>
      <c r="G683">
        <v>0</v>
      </c>
      <c r="H683">
        <v>0</v>
      </c>
      <c r="I683" s="20">
        <v>0.19</v>
      </c>
      <c r="J683" t="s">
        <v>24</v>
      </c>
      <c r="K683" s="20">
        <v>0.19</v>
      </c>
      <c r="L683" s="21">
        <v>10.52</v>
      </c>
      <c r="M683" s="21">
        <v>65.900000000000006</v>
      </c>
      <c r="N683" s="21">
        <v>55.38</v>
      </c>
      <c r="P683" s="22">
        <v>0</v>
      </c>
      <c r="Q683" s="22">
        <v>0.19</v>
      </c>
    </row>
    <row r="684" spans="1:17" x14ac:dyDescent="0.3">
      <c r="A684" t="s">
        <v>8169</v>
      </c>
      <c r="B684" t="s">
        <v>18445</v>
      </c>
      <c r="C684" t="s">
        <v>45</v>
      </c>
      <c r="E684" t="s">
        <v>40</v>
      </c>
      <c r="F684">
        <v>0</v>
      </c>
      <c r="G684">
        <v>0</v>
      </c>
      <c r="H684">
        <v>0</v>
      </c>
      <c r="I684" s="20">
        <v>0.21</v>
      </c>
      <c r="J684" t="s">
        <v>24</v>
      </c>
      <c r="K684" s="20">
        <v>0.21</v>
      </c>
      <c r="L684" s="21">
        <v>34.700000000000003</v>
      </c>
      <c r="M684" s="21">
        <v>199.95</v>
      </c>
      <c r="N684" s="21">
        <v>165.25</v>
      </c>
      <c r="P684" s="22">
        <v>0</v>
      </c>
      <c r="Q684" s="22">
        <v>0.21</v>
      </c>
    </row>
    <row r="685" spans="1:17" x14ac:dyDescent="0.3">
      <c r="A685" t="s">
        <v>8169</v>
      </c>
      <c r="B685" t="s">
        <v>10369</v>
      </c>
      <c r="C685" t="s">
        <v>45</v>
      </c>
      <c r="E685" t="s">
        <v>40</v>
      </c>
      <c r="F685">
        <v>0</v>
      </c>
      <c r="G685">
        <v>0</v>
      </c>
      <c r="H685">
        <v>0</v>
      </c>
      <c r="I685" s="20">
        <v>0.21</v>
      </c>
      <c r="J685" t="s">
        <v>24</v>
      </c>
      <c r="K685" s="20">
        <v>0.21</v>
      </c>
      <c r="L685" s="21">
        <v>14.74</v>
      </c>
      <c r="M685" s="21">
        <v>84.95</v>
      </c>
      <c r="N685" s="21">
        <v>70.209999999999994</v>
      </c>
      <c r="P685" s="22">
        <v>0</v>
      </c>
      <c r="Q685" s="22">
        <v>0.21</v>
      </c>
    </row>
    <row r="686" spans="1:17" x14ac:dyDescent="0.3">
      <c r="A686" t="s">
        <v>8169</v>
      </c>
      <c r="B686" t="s">
        <v>19893</v>
      </c>
      <c r="C686" t="s">
        <v>45</v>
      </c>
      <c r="E686" t="s">
        <v>39</v>
      </c>
      <c r="F686">
        <v>0</v>
      </c>
      <c r="G686">
        <v>0</v>
      </c>
      <c r="H686">
        <v>0</v>
      </c>
      <c r="I686" s="20">
        <v>0.21</v>
      </c>
      <c r="J686" t="s">
        <v>24</v>
      </c>
      <c r="K686" s="20">
        <v>0.21</v>
      </c>
      <c r="L686" s="21">
        <v>8.67</v>
      </c>
      <c r="M686" s="21">
        <v>49.95</v>
      </c>
      <c r="N686" s="21">
        <v>41.28</v>
      </c>
      <c r="P686" s="22">
        <v>0</v>
      </c>
      <c r="Q686" s="22">
        <v>0.21</v>
      </c>
    </row>
    <row r="687" spans="1:17" x14ac:dyDescent="0.3">
      <c r="A687" t="s">
        <v>8169</v>
      </c>
      <c r="B687" t="s">
        <v>22189</v>
      </c>
      <c r="C687" t="s">
        <v>46</v>
      </c>
      <c r="E687" t="s">
        <v>40</v>
      </c>
      <c r="F687">
        <v>0</v>
      </c>
      <c r="G687">
        <v>0</v>
      </c>
      <c r="H687">
        <v>0</v>
      </c>
      <c r="I687" s="20">
        <v>0.2</v>
      </c>
      <c r="J687" t="s">
        <v>24</v>
      </c>
      <c r="K687" s="20">
        <v>0.2</v>
      </c>
      <c r="L687" s="21">
        <v>10.98</v>
      </c>
      <c r="M687" s="21">
        <v>65.849999999999994</v>
      </c>
      <c r="N687" s="21">
        <v>54.87</v>
      </c>
      <c r="P687" s="22">
        <v>0</v>
      </c>
      <c r="Q687" s="22">
        <v>0.2</v>
      </c>
    </row>
    <row r="688" spans="1:17" x14ac:dyDescent="0.3">
      <c r="A688" t="s">
        <v>8169</v>
      </c>
      <c r="B688" t="s">
        <v>13599</v>
      </c>
      <c r="C688" t="s">
        <v>45</v>
      </c>
      <c r="E688" t="s">
        <v>40</v>
      </c>
      <c r="F688">
        <v>0</v>
      </c>
      <c r="G688">
        <v>0</v>
      </c>
      <c r="H688">
        <v>0</v>
      </c>
      <c r="I688" s="20">
        <v>0.21</v>
      </c>
      <c r="J688" t="s">
        <v>24</v>
      </c>
      <c r="K688" s="20">
        <v>0.21</v>
      </c>
      <c r="L688" s="21">
        <v>4.32</v>
      </c>
      <c r="M688" s="21">
        <v>24.9</v>
      </c>
      <c r="N688" s="21">
        <v>20.58</v>
      </c>
      <c r="P688" s="22">
        <v>0</v>
      </c>
      <c r="Q688" s="22">
        <v>0.21</v>
      </c>
    </row>
    <row r="689" spans="1:17" x14ac:dyDescent="0.3">
      <c r="A689" t="s">
        <v>8169</v>
      </c>
      <c r="B689" t="s">
        <v>18035</v>
      </c>
      <c r="C689" t="s">
        <v>37</v>
      </c>
      <c r="E689" t="s">
        <v>39</v>
      </c>
      <c r="F689">
        <v>0</v>
      </c>
      <c r="G689">
        <v>0</v>
      </c>
      <c r="H689">
        <v>0</v>
      </c>
      <c r="I689" s="20">
        <v>0.2</v>
      </c>
      <c r="J689" t="s">
        <v>24</v>
      </c>
      <c r="K689" s="20">
        <v>0.2</v>
      </c>
      <c r="L689" s="21">
        <v>4.1500000000000004</v>
      </c>
      <c r="M689" s="21">
        <v>24.9</v>
      </c>
      <c r="N689" s="21">
        <v>20.75</v>
      </c>
      <c r="P689" s="22">
        <v>0</v>
      </c>
      <c r="Q689" s="22">
        <v>0.2</v>
      </c>
    </row>
    <row r="690" spans="1:17" x14ac:dyDescent="0.3">
      <c r="A690" t="s">
        <v>8169</v>
      </c>
      <c r="B690" t="s">
        <v>23611</v>
      </c>
      <c r="C690" t="s">
        <v>47</v>
      </c>
      <c r="E690" t="s">
        <v>40</v>
      </c>
      <c r="F690">
        <v>0</v>
      </c>
      <c r="G690">
        <v>0</v>
      </c>
      <c r="H690">
        <v>0</v>
      </c>
      <c r="I690" s="20">
        <v>0.22</v>
      </c>
      <c r="J690" t="s">
        <v>24</v>
      </c>
      <c r="K690" s="20">
        <v>0.22</v>
      </c>
      <c r="L690" s="21">
        <v>5.75</v>
      </c>
      <c r="M690" s="21">
        <v>31.9</v>
      </c>
      <c r="N690" s="21">
        <v>26.15</v>
      </c>
      <c r="P690" s="22">
        <v>0</v>
      </c>
      <c r="Q690" s="22">
        <v>0.22</v>
      </c>
    </row>
    <row r="691" spans="1:17" x14ac:dyDescent="0.3">
      <c r="A691" t="s">
        <v>8169</v>
      </c>
      <c r="B691" t="s">
        <v>14437</v>
      </c>
      <c r="C691" t="s">
        <v>45</v>
      </c>
      <c r="E691" t="s">
        <v>40</v>
      </c>
      <c r="F691">
        <v>0</v>
      </c>
      <c r="G691">
        <v>0</v>
      </c>
      <c r="H691">
        <v>0</v>
      </c>
      <c r="I691" s="20">
        <v>0.21</v>
      </c>
      <c r="J691" t="s">
        <v>24</v>
      </c>
      <c r="K691" s="20">
        <v>0.21</v>
      </c>
      <c r="L691" s="21">
        <v>10.23</v>
      </c>
      <c r="M691" s="21">
        <v>58.95</v>
      </c>
      <c r="N691" s="21">
        <v>48.72</v>
      </c>
      <c r="P691" s="22">
        <v>0</v>
      </c>
      <c r="Q691" s="22">
        <v>0.21</v>
      </c>
    </row>
    <row r="692" spans="1:17" x14ac:dyDescent="0.3">
      <c r="A692" t="s">
        <v>8169</v>
      </c>
      <c r="B692" t="s">
        <v>14385</v>
      </c>
      <c r="C692" t="s">
        <v>41</v>
      </c>
      <c r="E692" t="s">
        <v>40</v>
      </c>
      <c r="F692">
        <v>0</v>
      </c>
      <c r="G692">
        <v>0</v>
      </c>
      <c r="H692">
        <v>0</v>
      </c>
      <c r="I692" s="20">
        <v>0.21</v>
      </c>
      <c r="J692" t="s">
        <v>24</v>
      </c>
      <c r="K692" s="20">
        <v>0.21</v>
      </c>
      <c r="L692" s="21">
        <v>15.75</v>
      </c>
      <c r="M692" s="21">
        <v>90.72</v>
      </c>
      <c r="N692" s="21">
        <v>74.97</v>
      </c>
      <c r="P692" s="22">
        <v>0</v>
      </c>
      <c r="Q692" s="22">
        <v>0.21</v>
      </c>
    </row>
    <row r="693" spans="1:17" x14ac:dyDescent="0.3">
      <c r="A693" t="s">
        <v>8169</v>
      </c>
      <c r="B693" t="s">
        <v>18190</v>
      </c>
      <c r="C693" t="s">
        <v>45</v>
      </c>
      <c r="E693" t="s">
        <v>40</v>
      </c>
      <c r="F693">
        <v>0</v>
      </c>
      <c r="G693">
        <v>0</v>
      </c>
      <c r="H693">
        <v>0</v>
      </c>
      <c r="I693" s="20">
        <v>0.21</v>
      </c>
      <c r="J693" t="s">
        <v>24</v>
      </c>
      <c r="K693" s="20">
        <v>0.21</v>
      </c>
      <c r="L693" s="21">
        <v>9.35</v>
      </c>
      <c r="M693" s="21">
        <v>53.87</v>
      </c>
      <c r="N693" s="21">
        <v>44.52</v>
      </c>
      <c r="P693" s="22">
        <v>0</v>
      </c>
      <c r="Q693" s="22">
        <v>0.21</v>
      </c>
    </row>
    <row r="694" spans="1:17" x14ac:dyDescent="0.3">
      <c r="A694" t="s">
        <v>8169</v>
      </c>
      <c r="B694" t="s">
        <v>19164</v>
      </c>
      <c r="C694" t="s">
        <v>46</v>
      </c>
      <c r="E694" t="s">
        <v>40</v>
      </c>
      <c r="F694">
        <v>0</v>
      </c>
      <c r="G694">
        <v>0</v>
      </c>
      <c r="H694">
        <v>0</v>
      </c>
      <c r="I694" s="20">
        <v>0.2</v>
      </c>
      <c r="J694" t="s">
        <v>24</v>
      </c>
      <c r="K694" s="20">
        <v>0.2</v>
      </c>
      <c r="L694" s="21">
        <v>11.33</v>
      </c>
      <c r="M694" s="21">
        <v>67.95</v>
      </c>
      <c r="N694" s="21">
        <v>56.62</v>
      </c>
      <c r="P694" s="22">
        <v>0</v>
      </c>
      <c r="Q694" s="22">
        <v>0.2</v>
      </c>
    </row>
    <row r="695" spans="1:17" x14ac:dyDescent="0.3">
      <c r="A695" t="s">
        <v>8169</v>
      </c>
      <c r="B695" t="s">
        <v>19751</v>
      </c>
      <c r="C695" t="s">
        <v>46</v>
      </c>
      <c r="E695" t="s">
        <v>40</v>
      </c>
      <c r="F695">
        <v>0</v>
      </c>
      <c r="G695">
        <v>0</v>
      </c>
      <c r="H695">
        <v>0</v>
      </c>
      <c r="I695" s="20">
        <v>0.2</v>
      </c>
      <c r="J695" t="s">
        <v>24</v>
      </c>
      <c r="K695" s="20">
        <v>0.2</v>
      </c>
      <c r="L695" s="21">
        <v>17.690000000000001</v>
      </c>
      <c r="M695" s="21">
        <v>106.11</v>
      </c>
      <c r="N695" s="21">
        <v>88.42</v>
      </c>
      <c r="P695" s="22">
        <v>0</v>
      </c>
      <c r="Q695" s="22">
        <v>0.2</v>
      </c>
    </row>
    <row r="696" spans="1:17" x14ac:dyDescent="0.3">
      <c r="A696" t="s">
        <v>8169</v>
      </c>
      <c r="B696" t="s">
        <v>21254</v>
      </c>
      <c r="C696" t="s">
        <v>42</v>
      </c>
      <c r="E696" t="s">
        <v>39</v>
      </c>
      <c r="F696">
        <v>0</v>
      </c>
      <c r="G696">
        <v>0</v>
      </c>
      <c r="H696">
        <v>0</v>
      </c>
      <c r="I696" s="20">
        <v>0.19</v>
      </c>
      <c r="J696" t="s">
        <v>24</v>
      </c>
      <c r="K696" s="20">
        <v>0.19</v>
      </c>
      <c r="L696" s="21">
        <v>5.09</v>
      </c>
      <c r="M696" s="21">
        <v>31.9</v>
      </c>
      <c r="N696" s="21">
        <v>26.81</v>
      </c>
      <c r="P696" s="22">
        <v>0</v>
      </c>
      <c r="Q696" s="22">
        <v>0.19</v>
      </c>
    </row>
    <row r="697" spans="1:17" x14ac:dyDescent="0.3">
      <c r="A697" t="s">
        <v>8169</v>
      </c>
      <c r="B697" t="s">
        <v>18355</v>
      </c>
      <c r="C697" t="s">
        <v>47</v>
      </c>
      <c r="E697" t="s">
        <v>39</v>
      </c>
      <c r="F697">
        <v>0</v>
      </c>
      <c r="G697">
        <v>0</v>
      </c>
      <c r="H697">
        <v>0</v>
      </c>
      <c r="I697" s="20">
        <v>0.22</v>
      </c>
      <c r="J697" t="s">
        <v>24</v>
      </c>
      <c r="K697" s="20">
        <v>0.22</v>
      </c>
      <c r="L697" s="21">
        <v>44.63</v>
      </c>
      <c r="M697" s="21">
        <v>247.5</v>
      </c>
      <c r="N697" s="21">
        <v>202.87</v>
      </c>
      <c r="P697" s="22">
        <v>0</v>
      </c>
      <c r="Q697" s="22">
        <v>0.22</v>
      </c>
    </row>
    <row r="698" spans="1:17" x14ac:dyDescent="0.3">
      <c r="A698" t="s">
        <v>8169</v>
      </c>
      <c r="B698" t="s">
        <v>21188</v>
      </c>
      <c r="C698" t="s">
        <v>45</v>
      </c>
      <c r="E698" t="s">
        <v>40</v>
      </c>
      <c r="F698">
        <v>0</v>
      </c>
      <c r="G698">
        <v>0</v>
      </c>
      <c r="H698">
        <v>0</v>
      </c>
      <c r="I698" s="20">
        <v>0.21</v>
      </c>
      <c r="J698" t="s">
        <v>24</v>
      </c>
      <c r="K698" s="20">
        <v>0.21</v>
      </c>
      <c r="L698" s="21">
        <v>10.23</v>
      </c>
      <c r="M698" s="21">
        <v>58.95</v>
      </c>
      <c r="N698" s="21">
        <v>48.72</v>
      </c>
      <c r="P698" s="22">
        <v>0</v>
      </c>
      <c r="Q698" s="22">
        <v>0.21</v>
      </c>
    </row>
    <row r="699" spans="1:17" x14ac:dyDescent="0.3">
      <c r="A699" t="s">
        <v>8169</v>
      </c>
      <c r="B699" t="s">
        <v>9050</v>
      </c>
      <c r="C699" t="s">
        <v>45</v>
      </c>
      <c r="E699" t="s">
        <v>38</v>
      </c>
      <c r="F699">
        <v>0</v>
      </c>
      <c r="G699">
        <v>1</v>
      </c>
      <c r="H699">
        <v>0</v>
      </c>
      <c r="I699" s="20">
        <v>0.21</v>
      </c>
      <c r="J699" t="s">
        <v>24</v>
      </c>
      <c r="K699" s="20">
        <v>0</v>
      </c>
      <c r="L699" s="21">
        <v>8.0500000000000007</v>
      </c>
      <c r="M699" s="21">
        <v>46.36</v>
      </c>
      <c r="N699" s="21">
        <v>38.31</v>
      </c>
      <c r="O699" t="s">
        <v>65</v>
      </c>
      <c r="P699" s="22">
        <v>0</v>
      </c>
      <c r="Q699" s="22">
        <v>0.21</v>
      </c>
    </row>
    <row r="700" spans="1:17" x14ac:dyDescent="0.3">
      <c r="A700" t="s">
        <v>8169</v>
      </c>
      <c r="B700" t="s">
        <v>11203</v>
      </c>
      <c r="C700" t="s">
        <v>46</v>
      </c>
      <c r="E700" t="s">
        <v>40</v>
      </c>
      <c r="F700">
        <v>0</v>
      </c>
      <c r="G700">
        <v>0</v>
      </c>
      <c r="H700">
        <v>0</v>
      </c>
      <c r="I700" s="20">
        <v>0.2</v>
      </c>
      <c r="J700" t="s">
        <v>24</v>
      </c>
      <c r="K700" s="20">
        <v>0.2</v>
      </c>
      <c r="L700" s="21">
        <v>11.33</v>
      </c>
      <c r="M700" s="21">
        <v>67.95</v>
      </c>
      <c r="N700" s="21">
        <v>56.62</v>
      </c>
      <c r="P700" s="22">
        <v>0</v>
      </c>
      <c r="Q700" s="22">
        <v>0.2</v>
      </c>
    </row>
    <row r="701" spans="1:17" x14ac:dyDescent="0.3">
      <c r="A701" t="s">
        <v>8169</v>
      </c>
      <c r="B701" t="s">
        <v>19586</v>
      </c>
      <c r="C701" t="s">
        <v>47</v>
      </c>
      <c r="E701" t="s">
        <v>39</v>
      </c>
      <c r="F701">
        <v>0</v>
      </c>
      <c r="G701">
        <v>0</v>
      </c>
      <c r="H701">
        <v>0</v>
      </c>
      <c r="I701" s="20">
        <v>0.22</v>
      </c>
      <c r="J701" t="s">
        <v>24</v>
      </c>
      <c r="K701" s="20">
        <v>0.22</v>
      </c>
      <c r="L701" s="21">
        <v>5.75</v>
      </c>
      <c r="M701" s="21">
        <v>31.9</v>
      </c>
      <c r="N701" s="21">
        <v>26.15</v>
      </c>
      <c r="P701" s="22">
        <v>0</v>
      </c>
      <c r="Q701" s="22">
        <v>0.22</v>
      </c>
    </row>
    <row r="702" spans="1:17" x14ac:dyDescent="0.3">
      <c r="A702" t="s">
        <v>8169</v>
      </c>
      <c r="B702" t="s">
        <v>16341</v>
      </c>
      <c r="C702" t="s">
        <v>46</v>
      </c>
      <c r="E702" t="s">
        <v>39</v>
      </c>
      <c r="F702">
        <v>0</v>
      </c>
      <c r="G702">
        <v>0</v>
      </c>
      <c r="H702">
        <v>0</v>
      </c>
      <c r="I702" s="20">
        <v>0.2</v>
      </c>
      <c r="J702" t="s">
        <v>24</v>
      </c>
      <c r="K702" s="20">
        <v>0.2</v>
      </c>
      <c r="L702" s="21">
        <v>7.98</v>
      </c>
      <c r="M702" s="21">
        <v>47.9</v>
      </c>
      <c r="N702" s="21">
        <v>39.92</v>
      </c>
      <c r="P702" s="22">
        <v>0</v>
      </c>
      <c r="Q702" s="22">
        <v>0.2</v>
      </c>
    </row>
    <row r="703" spans="1:17" x14ac:dyDescent="0.3">
      <c r="A703" t="s">
        <v>8169</v>
      </c>
      <c r="B703" t="s">
        <v>13083</v>
      </c>
      <c r="C703" t="s">
        <v>47</v>
      </c>
      <c r="E703" t="s">
        <v>40</v>
      </c>
      <c r="F703">
        <v>0</v>
      </c>
      <c r="G703">
        <v>0</v>
      </c>
      <c r="H703">
        <v>0</v>
      </c>
      <c r="I703" s="20">
        <v>0.22</v>
      </c>
      <c r="J703" t="s">
        <v>24</v>
      </c>
      <c r="K703" s="20">
        <v>0.22</v>
      </c>
      <c r="L703" s="21">
        <v>8.33</v>
      </c>
      <c r="M703" s="21">
        <v>46.22</v>
      </c>
      <c r="N703" s="21">
        <v>37.89</v>
      </c>
      <c r="P703" s="22">
        <v>0</v>
      </c>
      <c r="Q703" s="22">
        <v>0.22</v>
      </c>
    </row>
    <row r="704" spans="1:17" x14ac:dyDescent="0.3">
      <c r="A704" t="s">
        <v>8169</v>
      </c>
      <c r="B704" t="s">
        <v>8629</v>
      </c>
      <c r="C704" t="s">
        <v>37</v>
      </c>
      <c r="E704" t="s">
        <v>40</v>
      </c>
      <c r="F704">
        <v>0</v>
      </c>
      <c r="G704">
        <v>0</v>
      </c>
      <c r="H704">
        <v>0</v>
      </c>
      <c r="I704" s="20">
        <v>0.2</v>
      </c>
      <c r="J704" t="s">
        <v>24</v>
      </c>
      <c r="K704" s="20">
        <v>0.2</v>
      </c>
      <c r="L704" s="21">
        <v>24.71</v>
      </c>
      <c r="M704" s="21">
        <v>148.28</v>
      </c>
      <c r="N704" s="21">
        <v>123.57</v>
      </c>
      <c r="P704" s="22">
        <v>0</v>
      </c>
      <c r="Q704" s="22">
        <v>0.2</v>
      </c>
    </row>
    <row r="705" spans="1:17" x14ac:dyDescent="0.3">
      <c r="A705" t="s">
        <v>8169</v>
      </c>
      <c r="B705" t="s">
        <v>21153</v>
      </c>
      <c r="C705" t="s">
        <v>47</v>
      </c>
      <c r="E705" t="s">
        <v>40</v>
      </c>
      <c r="F705">
        <v>0</v>
      </c>
      <c r="G705">
        <v>0</v>
      </c>
      <c r="H705">
        <v>0</v>
      </c>
      <c r="I705" s="20">
        <v>0.22</v>
      </c>
      <c r="J705" t="s">
        <v>24</v>
      </c>
      <c r="K705" s="20">
        <v>0.22</v>
      </c>
      <c r="L705" s="21">
        <v>11.34</v>
      </c>
      <c r="M705" s="21">
        <v>62.9</v>
      </c>
      <c r="N705" s="21">
        <v>51.56</v>
      </c>
      <c r="P705" s="22">
        <v>0</v>
      </c>
      <c r="Q705" s="22">
        <v>0.22</v>
      </c>
    </row>
    <row r="706" spans="1:17" x14ac:dyDescent="0.3">
      <c r="A706" t="s">
        <v>8169</v>
      </c>
      <c r="B706" t="s">
        <v>13706</v>
      </c>
      <c r="C706" t="s">
        <v>45</v>
      </c>
      <c r="E706" t="s">
        <v>40</v>
      </c>
      <c r="F706">
        <v>0</v>
      </c>
      <c r="G706">
        <v>0</v>
      </c>
      <c r="H706">
        <v>0</v>
      </c>
      <c r="I706" s="20">
        <v>0.21</v>
      </c>
      <c r="J706" t="s">
        <v>24</v>
      </c>
      <c r="K706" s="20">
        <v>0.21</v>
      </c>
      <c r="L706" s="21">
        <v>9.18</v>
      </c>
      <c r="M706" s="21">
        <v>52.92</v>
      </c>
      <c r="N706" s="21">
        <v>43.74</v>
      </c>
      <c r="P706" s="22">
        <v>0</v>
      </c>
      <c r="Q706" s="22">
        <v>0.21</v>
      </c>
    </row>
    <row r="707" spans="1:17" x14ac:dyDescent="0.3">
      <c r="A707" t="s">
        <v>8169</v>
      </c>
      <c r="B707" t="s">
        <v>15580</v>
      </c>
      <c r="C707" t="s">
        <v>45</v>
      </c>
      <c r="E707" t="s">
        <v>40</v>
      </c>
      <c r="F707">
        <v>0</v>
      </c>
      <c r="G707">
        <v>0</v>
      </c>
      <c r="H707">
        <v>0</v>
      </c>
      <c r="I707" s="20">
        <v>0.21</v>
      </c>
      <c r="J707" t="s">
        <v>24</v>
      </c>
      <c r="K707" s="20">
        <v>0.21</v>
      </c>
      <c r="L707" s="21">
        <v>5.54</v>
      </c>
      <c r="M707" s="21">
        <v>31.9</v>
      </c>
      <c r="N707" s="21">
        <v>26.36</v>
      </c>
      <c r="P707" s="22">
        <v>0</v>
      </c>
      <c r="Q707" s="22">
        <v>0.21</v>
      </c>
    </row>
    <row r="708" spans="1:17" x14ac:dyDescent="0.3">
      <c r="A708" t="s">
        <v>8169</v>
      </c>
      <c r="B708" t="s">
        <v>18981</v>
      </c>
      <c r="C708" t="s">
        <v>42</v>
      </c>
      <c r="E708" t="s">
        <v>39</v>
      </c>
      <c r="F708">
        <v>0</v>
      </c>
      <c r="G708">
        <v>0</v>
      </c>
      <c r="H708">
        <v>0</v>
      </c>
      <c r="I708" s="20">
        <v>0.19</v>
      </c>
      <c r="J708" t="s">
        <v>24</v>
      </c>
      <c r="K708" s="20">
        <v>0.19</v>
      </c>
      <c r="L708" s="21">
        <v>7.17</v>
      </c>
      <c r="M708" s="21">
        <v>44.9</v>
      </c>
      <c r="N708" s="21">
        <v>37.729999999999997</v>
      </c>
      <c r="P708" s="22">
        <v>0</v>
      </c>
      <c r="Q708" s="22">
        <v>0.19</v>
      </c>
    </row>
    <row r="709" spans="1:17" x14ac:dyDescent="0.3">
      <c r="A709" t="s">
        <v>8169</v>
      </c>
      <c r="B709" t="s">
        <v>20688</v>
      </c>
      <c r="C709" t="s">
        <v>46</v>
      </c>
      <c r="E709" t="s">
        <v>40</v>
      </c>
      <c r="F709">
        <v>0</v>
      </c>
      <c r="G709">
        <v>0</v>
      </c>
      <c r="H709">
        <v>0</v>
      </c>
      <c r="I709" s="20">
        <v>0.2</v>
      </c>
      <c r="J709" t="s">
        <v>24</v>
      </c>
      <c r="K709" s="20">
        <v>0.2</v>
      </c>
      <c r="L709" s="21">
        <v>26.81</v>
      </c>
      <c r="M709" s="21">
        <v>160.85</v>
      </c>
      <c r="N709" s="21">
        <v>134.04</v>
      </c>
      <c r="P709" s="22">
        <v>0</v>
      </c>
      <c r="Q709" s="22">
        <v>0.2</v>
      </c>
    </row>
    <row r="710" spans="1:17" x14ac:dyDescent="0.3">
      <c r="A710" t="s">
        <v>8169</v>
      </c>
      <c r="B710" t="s">
        <v>11711</v>
      </c>
      <c r="C710" t="s">
        <v>47</v>
      </c>
      <c r="E710" t="s">
        <v>40</v>
      </c>
      <c r="F710">
        <v>0</v>
      </c>
      <c r="G710">
        <v>0</v>
      </c>
      <c r="H710">
        <v>0</v>
      </c>
      <c r="I710" s="20">
        <v>0.22</v>
      </c>
      <c r="J710" t="s">
        <v>24</v>
      </c>
      <c r="K710" s="20">
        <v>0.22</v>
      </c>
      <c r="L710" s="21">
        <v>11.52</v>
      </c>
      <c r="M710" s="21">
        <v>63.9</v>
      </c>
      <c r="N710" s="21">
        <v>52.38</v>
      </c>
      <c r="P710" s="22">
        <v>0</v>
      </c>
      <c r="Q710" s="22">
        <v>0.22</v>
      </c>
    </row>
    <row r="711" spans="1:17" x14ac:dyDescent="0.3">
      <c r="A711" t="s">
        <v>8169</v>
      </c>
      <c r="B711" t="s">
        <v>15393</v>
      </c>
      <c r="C711" t="s">
        <v>46</v>
      </c>
      <c r="E711" t="s">
        <v>40</v>
      </c>
      <c r="F711">
        <v>0</v>
      </c>
      <c r="G711">
        <v>0</v>
      </c>
      <c r="H711">
        <v>0</v>
      </c>
      <c r="I711" s="20">
        <v>0.2</v>
      </c>
      <c r="J711" t="s">
        <v>24</v>
      </c>
      <c r="K711" s="20">
        <v>0.2</v>
      </c>
      <c r="L711" s="21">
        <v>9.89</v>
      </c>
      <c r="M711" s="21">
        <v>59.31</v>
      </c>
      <c r="N711" s="21">
        <v>49.42</v>
      </c>
      <c r="P711" s="22">
        <v>0</v>
      </c>
      <c r="Q711" s="22">
        <v>0.2</v>
      </c>
    </row>
    <row r="712" spans="1:17" x14ac:dyDescent="0.3">
      <c r="A712" t="s">
        <v>8169</v>
      </c>
      <c r="B712" t="s">
        <v>12074</v>
      </c>
      <c r="C712" t="s">
        <v>47</v>
      </c>
      <c r="E712" t="s">
        <v>40</v>
      </c>
      <c r="F712">
        <v>0</v>
      </c>
      <c r="G712">
        <v>0</v>
      </c>
      <c r="H712">
        <v>0</v>
      </c>
      <c r="I712" s="20">
        <v>0.22</v>
      </c>
      <c r="J712" t="s">
        <v>24</v>
      </c>
      <c r="K712" s="20">
        <v>0.22</v>
      </c>
      <c r="L712" s="21">
        <v>22.5</v>
      </c>
      <c r="M712" s="21">
        <v>124.75</v>
      </c>
      <c r="N712" s="21">
        <v>102.25</v>
      </c>
      <c r="P712" s="22">
        <v>0</v>
      </c>
      <c r="Q712" s="22">
        <v>0.22</v>
      </c>
    </row>
    <row r="713" spans="1:17" x14ac:dyDescent="0.3">
      <c r="A713" t="s">
        <v>8169</v>
      </c>
      <c r="B713" t="s">
        <v>12010</v>
      </c>
      <c r="C713" t="s">
        <v>45</v>
      </c>
      <c r="E713" t="s">
        <v>39</v>
      </c>
      <c r="F713">
        <v>0</v>
      </c>
      <c r="G713">
        <v>0</v>
      </c>
      <c r="H713">
        <v>0</v>
      </c>
      <c r="I713" s="20">
        <v>0.21</v>
      </c>
      <c r="J713" t="s">
        <v>24</v>
      </c>
      <c r="K713" s="20">
        <v>0.21</v>
      </c>
      <c r="L713" s="21">
        <v>8.66</v>
      </c>
      <c r="M713" s="21">
        <v>49.9</v>
      </c>
      <c r="N713" s="21">
        <v>41.24</v>
      </c>
      <c r="P713" s="22">
        <v>0</v>
      </c>
      <c r="Q713" s="22">
        <v>0.21</v>
      </c>
    </row>
    <row r="714" spans="1:17" x14ac:dyDescent="0.3">
      <c r="A714" t="s">
        <v>8169</v>
      </c>
      <c r="B714" t="s">
        <v>17969</v>
      </c>
      <c r="C714" t="s">
        <v>47</v>
      </c>
      <c r="E714" t="s">
        <v>40</v>
      </c>
      <c r="F714">
        <v>0</v>
      </c>
      <c r="G714">
        <v>0</v>
      </c>
      <c r="H714">
        <v>0</v>
      </c>
      <c r="I714" s="20">
        <v>0.22</v>
      </c>
      <c r="J714" t="s">
        <v>24</v>
      </c>
      <c r="K714" s="20">
        <v>0.22</v>
      </c>
      <c r="L714" s="21">
        <v>11.33</v>
      </c>
      <c r="M714" s="21">
        <v>62.85</v>
      </c>
      <c r="N714" s="21">
        <v>51.52</v>
      </c>
      <c r="P714" s="22">
        <v>0</v>
      </c>
      <c r="Q714" s="22">
        <v>0.22</v>
      </c>
    </row>
    <row r="715" spans="1:17" x14ac:dyDescent="0.3">
      <c r="A715" t="s">
        <v>8169</v>
      </c>
      <c r="B715" t="s">
        <v>21386</v>
      </c>
      <c r="C715" t="s">
        <v>42</v>
      </c>
      <c r="E715" t="s">
        <v>39</v>
      </c>
      <c r="F715">
        <v>0</v>
      </c>
      <c r="G715">
        <v>0</v>
      </c>
      <c r="H715">
        <v>0</v>
      </c>
      <c r="I715" s="20">
        <v>0.19</v>
      </c>
      <c r="J715" t="s">
        <v>24</v>
      </c>
      <c r="K715" s="20">
        <v>0.19</v>
      </c>
      <c r="L715" s="21">
        <v>22.98</v>
      </c>
      <c r="M715" s="21">
        <v>143.9</v>
      </c>
      <c r="N715" s="21">
        <v>120.92</v>
      </c>
      <c r="P715" s="22">
        <v>0</v>
      </c>
      <c r="Q715" s="22">
        <v>0.19</v>
      </c>
    </row>
    <row r="716" spans="1:17" x14ac:dyDescent="0.3">
      <c r="A716" t="s">
        <v>8169</v>
      </c>
      <c r="B716" t="s">
        <v>16306</v>
      </c>
      <c r="C716" t="s">
        <v>42</v>
      </c>
      <c r="E716" t="s">
        <v>39</v>
      </c>
      <c r="F716">
        <v>0</v>
      </c>
      <c r="G716">
        <v>0</v>
      </c>
      <c r="H716">
        <v>0</v>
      </c>
      <c r="I716" s="20">
        <v>0.19</v>
      </c>
      <c r="J716" t="s">
        <v>24</v>
      </c>
      <c r="K716" s="20">
        <v>0.19</v>
      </c>
      <c r="L716" s="21">
        <v>10.85</v>
      </c>
      <c r="M716" s="21">
        <v>67.95</v>
      </c>
      <c r="N716" s="21">
        <v>57.1</v>
      </c>
      <c r="P716" s="22">
        <v>0</v>
      </c>
      <c r="Q716" s="22">
        <v>0.19</v>
      </c>
    </row>
    <row r="717" spans="1:17" x14ac:dyDescent="0.3">
      <c r="A717" t="s">
        <v>8169</v>
      </c>
      <c r="B717" t="s">
        <v>20680</v>
      </c>
      <c r="C717" t="s">
        <v>45</v>
      </c>
      <c r="E717" t="s">
        <v>40</v>
      </c>
      <c r="F717">
        <v>0</v>
      </c>
      <c r="G717">
        <v>0</v>
      </c>
      <c r="H717">
        <v>0</v>
      </c>
      <c r="I717" s="20">
        <v>0.21</v>
      </c>
      <c r="J717" t="s">
        <v>24</v>
      </c>
      <c r="K717" s="20">
        <v>0.21</v>
      </c>
      <c r="L717" s="21">
        <v>11.44</v>
      </c>
      <c r="M717" s="21">
        <v>65.900000000000006</v>
      </c>
      <c r="N717" s="21">
        <v>54.46</v>
      </c>
      <c r="P717" s="22">
        <v>0</v>
      </c>
      <c r="Q717" s="22">
        <v>0.21</v>
      </c>
    </row>
    <row r="718" spans="1:17" x14ac:dyDescent="0.3">
      <c r="A718" t="s">
        <v>8169</v>
      </c>
      <c r="B718" t="s">
        <v>8958</v>
      </c>
      <c r="C718" t="s">
        <v>37</v>
      </c>
      <c r="E718" t="s">
        <v>40</v>
      </c>
      <c r="F718">
        <v>0</v>
      </c>
      <c r="G718">
        <v>0</v>
      </c>
      <c r="H718">
        <v>0</v>
      </c>
      <c r="I718" s="20">
        <v>0.2</v>
      </c>
      <c r="J718" t="s">
        <v>24</v>
      </c>
      <c r="K718" s="20">
        <v>0.2</v>
      </c>
      <c r="L718" s="21">
        <v>10.83</v>
      </c>
      <c r="M718" s="21">
        <v>64.95</v>
      </c>
      <c r="N718" s="21">
        <v>54.12</v>
      </c>
      <c r="P718" s="22">
        <v>0</v>
      </c>
      <c r="Q718" s="22">
        <v>0.2</v>
      </c>
    </row>
    <row r="719" spans="1:17" x14ac:dyDescent="0.3">
      <c r="A719" t="s">
        <v>8169</v>
      </c>
      <c r="B719" t="s">
        <v>23036</v>
      </c>
      <c r="C719" t="s">
        <v>47</v>
      </c>
      <c r="E719" t="s">
        <v>39</v>
      </c>
      <c r="F719">
        <v>0</v>
      </c>
      <c r="G719">
        <v>0</v>
      </c>
      <c r="H719">
        <v>0</v>
      </c>
      <c r="I719" s="20">
        <v>0.22</v>
      </c>
      <c r="J719" t="s">
        <v>24</v>
      </c>
      <c r="K719" s="20">
        <v>0.22</v>
      </c>
      <c r="L719" s="21">
        <v>40.049999999999997</v>
      </c>
      <c r="M719" s="21">
        <v>222.08</v>
      </c>
      <c r="N719" s="21">
        <v>182.03</v>
      </c>
      <c r="P719" s="22">
        <v>0</v>
      </c>
      <c r="Q719" s="22">
        <v>0.22</v>
      </c>
    </row>
    <row r="720" spans="1:17" x14ac:dyDescent="0.3">
      <c r="A720" t="s">
        <v>8169</v>
      </c>
      <c r="B720" t="s">
        <v>9285</v>
      </c>
      <c r="C720" t="s">
        <v>45</v>
      </c>
      <c r="E720" t="s">
        <v>39</v>
      </c>
      <c r="F720">
        <v>0</v>
      </c>
      <c r="G720">
        <v>0</v>
      </c>
      <c r="H720">
        <v>0</v>
      </c>
      <c r="I720" s="20">
        <v>0.21</v>
      </c>
      <c r="J720" t="s">
        <v>24</v>
      </c>
      <c r="K720" s="20">
        <v>0.21</v>
      </c>
      <c r="L720" s="21">
        <v>18.420000000000002</v>
      </c>
      <c r="M720" s="21">
        <v>106.11</v>
      </c>
      <c r="N720" s="21">
        <v>87.69</v>
      </c>
      <c r="P720" s="22">
        <v>0</v>
      </c>
      <c r="Q720" s="22">
        <v>0.21</v>
      </c>
    </row>
    <row r="721" spans="1:17" x14ac:dyDescent="0.3">
      <c r="A721" t="s">
        <v>8169</v>
      </c>
      <c r="B721" t="s">
        <v>21461</v>
      </c>
      <c r="C721" t="s">
        <v>47</v>
      </c>
      <c r="E721" t="s">
        <v>40</v>
      </c>
      <c r="F721">
        <v>0</v>
      </c>
      <c r="G721">
        <v>0</v>
      </c>
      <c r="H721">
        <v>0</v>
      </c>
      <c r="I721" s="20">
        <v>0.22</v>
      </c>
      <c r="J721" t="s">
        <v>24</v>
      </c>
      <c r="K721" s="20">
        <v>0.22</v>
      </c>
      <c r="L721" s="21">
        <v>4.49</v>
      </c>
      <c r="M721" s="21">
        <v>24.9</v>
      </c>
      <c r="N721" s="21">
        <v>20.41</v>
      </c>
      <c r="P721" s="22">
        <v>0</v>
      </c>
      <c r="Q721" s="22">
        <v>0.22</v>
      </c>
    </row>
    <row r="722" spans="1:17" x14ac:dyDescent="0.3">
      <c r="A722" t="s">
        <v>8169</v>
      </c>
      <c r="B722" t="s">
        <v>16046</v>
      </c>
      <c r="C722" t="s">
        <v>46</v>
      </c>
      <c r="E722" t="s">
        <v>40</v>
      </c>
      <c r="F722">
        <v>0</v>
      </c>
      <c r="G722">
        <v>0</v>
      </c>
      <c r="H722">
        <v>0</v>
      </c>
      <c r="I722" s="20">
        <v>0.2</v>
      </c>
      <c r="J722" t="s">
        <v>24</v>
      </c>
      <c r="K722" s="20">
        <v>0.2</v>
      </c>
      <c r="L722" s="21">
        <v>19.489999999999998</v>
      </c>
      <c r="M722" s="21">
        <v>116.91</v>
      </c>
      <c r="N722" s="21">
        <v>97.42</v>
      </c>
      <c r="P722" s="22">
        <v>0</v>
      </c>
      <c r="Q722" s="22">
        <v>0.2</v>
      </c>
    </row>
    <row r="723" spans="1:17" x14ac:dyDescent="0.3">
      <c r="A723" t="s">
        <v>8169</v>
      </c>
      <c r="B723" t="s">
        <v>18325</v>
      </c>
      <c r="C723" t="s">
        <v>45</v>
      </c>
      <c r="E723" t="s">
        <v>40</v>
      </c>
      <c r="F723">
        <v>0</v>
      </c>
      <c r="G723">
        <v>0</v>
      </c>
      <c r="H723">
        <v>0</v>
      </c>
      <c r="I723" s="20">
        <v>0.21</v>
      </c>
      <c r="J723" t="s">
        <v>24</v>
      </c>
      <c r="K723" s="20">
        <v>0.21</v>
      </c>
      <c r="L723" s="21">
        <v>10.29</v>
      </c>
      <c r="M723" s="21">
        <v>59.31</v>
      </c>
      <c r="N723" s="21">
        <v>49.02</v>
      </c>
      <c r="P723" s="22">
        <v>0</v>
      </c>
      <c r="Q723" s="22">
        <v>0.21</v>
      </c>
    </row>
    <row r="724" spans="1:17" x14ac:dyDescent="0.3">
      <c r="A724" t="s">
        <v>8169</v>
      </c>
      <c r="B724" t="s">
        <v>23633</v>
      </c>
      <c r="C724" t="s">
        <v>45</v>
      </c>
      <c r="E724" t="s">
        <v>40</v>
      </c>
      <c r="F724">
        <v>0</v>
      </c>
      <c r="G724">
        <v>0</v>
      </c>
      <c r="H724">
        <v>0</v>
      </c>
      <c r="I724" s="20">
        <v>0.21</v>
      </c>
      <c r="J724" t="s">
        <v>24</v>
      </c>
      <c r="K724" s="20">
        <v>0.21</v>
      </c>
      <c r="L724" s="21">
        <v>3.11</v>
      </c>
      <c r="M724" s="21">
        <v>17.899999999999999</v>
      </c>
      <c r="N724" s="21">
        <v>14.79</v>
      </c>
      <c r="P724" s="22">
        <v>0</v>
      </c>
      <c r="Q724" s="22">
        <v>0.21</v>
      </c>
    </row>
    <row r="725" spans="1:17" x14ac:dyDescent="0.3">
      <c r="A725" t="s">
        <v>8169</v>
      </c>
      <c r="B725" t="s">
        <v>17103</v>
      </c>
      <c r="C725" t="s">
        <v>45</v>
      </c>
      <c r="E725" t="s">
        <v>40</v>
      </c>
      <c r="F725">
        <v>0</v>
      </c>
      <c r="G725">
        <v>0</v>
      </c>
      <c r="H725">
        <v>0</v>
      </c>
      <c r="I725" s="20">
        <v>0.21</v>
      </c>
      <c r="J725" t="s">
        <v>24</v>
      </c>
      <c r="K725" s="20">
        <v>0.21</v>
      </c>
      <c r="L725" s="21">
        <v>4.32</v>
      </c>
      <c r="M725" s="21">
        <v>24.9</v>
      </c>
      <c r="N725" s="21">
        <v>20.58</v>
      </c>
      <c r="P725" s="22">
        <v>0</v>
      </c>
      <c r="Q725" s="22">
        <v>0.21</v>
      </c>
    </row>
    <row r="726" spans="1:17" x14ac:dyDescent="0.3">
      <c r="A726" t="s">
        <v>8169</v>
      </c>
      <c r="B726" t="s">
        <v>12156</v>
      </c>
      <c r="C726" t="s">
        <v>45</v>
      </c>
      <c r="E726" t="s">
        <v>40</v>
      </c>
      <c r="F726">
        <v>0</v>
      </c>
      <c r="G726">
        <v>0</v>
      </c>
      <c r="H726">
        <v>0</v>
      </c>
      <c r="I726" s="20">
        <v>0.21</v>
      </c>
      <c r="J726" t="s">
        <v>24</v>
      </c>
      <c r="K726" s="20">
        <v>0.21</v>
      </c>
      <c r="L726" s="21">
        <v>62.91</v>
      </c>
      <c r="M726" s="21">
        <v>362.48</v>
      </c>
      <c r="N726" s="21">
        <v>299.57</v>
      </c>
      <c r="P726" s="22">
        <v>0</v>
      </c>
      <c r="Q726" s="22">
        <v>0.21</v>
      </c>
    </row>
    <row r="727" spans="1:17" x14ac:dyDescent="0.3">
      <c r="A727" t="s">
        <v>8169</v>
      </c>
      <c r="B727" t="s">
        <v>14022</v>
      </c>
      <c r="C727" t="s">
        <v>45</v>
      </c>
      <c r="E727" t="s">
        <v>40</v>
      </c>
      <c r="F727">
        <v>0</v>
      </c>
      <c r="G727">
        <v>0</v>
      </c>
      <c r="H727">
        <v>0</v>
      </c>
      <c r="I727" s="20">
        <v>0.21</v>
      </c>
      <c r="J727" t="s">
        <v>24</v>
      </c>
      <c r="K727" s="20">
        <v>0.21</v>
      </c>
      <c r="L727" s="21">
        <v>13.56</v>
      </c>
      <c r="M727" s="21">
        <v>78.12</v>
      </c>
      <c r="N727" s="21">
        <v>64.56</v>
      </c>
      <c r="P727" s="22">
        <v>0</v>
      </c>
      <c r="Q727" s="22">
        <v>0.21</v>
      </c>
    </row>
    <row r="728" spans="1:17" x14ac:dyDescent="0.3">
      <c r="A728" t="s">
        <v>8169</v>
      </c>
      <c r="B728" t="s">
        <v>22132</v>
      </c>
      <c r="C728" t="s">
        <v>46</v>
      </c>
      <c r="E728" t="s">
        <v>40</v>
      </c>
      <c r="F728">
        <v>0</v>
      </c>
      <c r="G728">
        <v>0</v>
      </c>
      <c r="H728">
        <v>0</v>
      </c>
      <c r="I728" s="20">
        <v>0.2</v>
      </c>
      <c r="J728" t="s">
        <v>24</v>
      </c>
      <c r="K728" s="20">
        <v>0.2</v>
      </c>
      <c r="L728" s="21">
        <v>16.64</v>
      </c>
      <c r="M728" s="21">
        <v>99.81</v>
      </c>
      <c r="N728" s="21">
        <v>83.17</v>
      </c>
      <c r="P728" s="22">
        <v>0</v>
      </c>
      <c r="Q728" s="22">
        <v>0.2</v>
      </c>
    </row>
    <row r="729" spans="1:17" x14ac:dyDescent="0.3">
      <c r="A729" t="s">
        <v>8169</v>
      </c>
      <c r="B729" t="s">
        <v>9529</v>
      </c>
      <c r="C729" t="s">
        <v>42</v>
      </c>
      <c r="E729" t="s">
        <v>39</v>
      </c>
      <c r="F729">
        <v>0</v>
      </c>
      <c r="G729">
        <v>0</v>
      </c>
      <c r="H729">
        <v>0</v>
      </c>
      <c r="I729" s="20">
        <v>0.19</v>
      </c>
      <c r="J729" t="s">
        <v>24</v>
      </c>
      <c r="K729" s="20">
        <v>0.19</v>
      </c>
      <c r="L729" s="21">
        <v>15.96</v>
      </c>
      <c r="M729" s="21">
        <v>99.95</v>
      </c>
      <c r="N729" s="21">
        <v>83.99</v>
      </c>
      <c r="P729" s="22">
        <v>0</v>
      </c>
      <c r="Q729" s="22">
        <v>0.19</v>
      </c>
    </row>
    <row r="730" spans="1:17" x14ac:dyDescent="0.3">
      <c r="A730" t="s">
        <v>8169</v>
      </c>
      <c r="B730" t="s">
        <v>16542</v>
      </c>
      <c r="C730" t="s">
        <v>46</v>
      </c>
      <c r="E730" t="s">
        <v>38</v>
      </c>
      <c r="F730">
        <v>0</v>
      </c>
      <c r="G730">
        <v>1</v>
      </c>
      <c r="H730">
        <v>0</v>
      </c>
      <c r="I730" s="20">
        <v>0.2</v>
      </c>
      <c r="J730" t="s">
        <v>24</v>
      </c>
      <c r="K730" s="20">
        <v>0</v>
      </c>
      <c r="L730" s="21">
        <v>10.41</v>
      </c>
      <c r="M730" s="21">
        <v>59.96</v>
      </c>
      <c r="N730" s="21">
        <v>49.55</v>
      </c>
      <c r="O730" t="s">
        <v>65</v>
      </c>
      <c r="P730" s="22">
        <v>0</v>
      </c>
      <c r="Q730" s="22">
        <v>0.21</v>
      </c>
    </row>
    <row r="731" spans="1:17" x14ac:dyDescent="0.3">
      <c r="A731" t="s">
        <v>8169</v>
      </c>
      <c r="B731" t="s">
        <v>10927</v>
      </c>
      <c r="C731" t="s">
        <v>45</v>
      </c>
      <c r="E731" t="s">
        <v>38</v>
      </c>
      <c r="F731">
        <v>0</v>
      </c>
      <c r="G731">
        <v>1</v>
      </c>
      <c r="H731">
        <v>0</v>
      </c>
      <c r="I731" s="20">
        <v>0.21</v>
      </c>
      <c r="J731" t="s">
        <v>24</v>
      </c>
      <c r="K731" s="20">
        <v>0</v>
      </c>
      <c r="L731" s="21">
        <v>56.34</v>
      </c>
      <c r="M731" s="21">
        <v>324.64</v>
      </c>
      <c r="N731" s="21">
        <v>268.3</v>
      </c>
      <c r="O731" t="s">
        <v>65</v>
      </c>
      <c r="P731" s="22">
        <v>0</v>
      </c>
      <c r="Q731" s="22">
        <v>0.21</v>
      </c>
    </row>
    <row r="732" spans="1:17" x14ac:dyDescent="0.3">
      <c r="A732" t="s">
        <v>8169</v>
      </c>
      <c r="B732" t="s">
        <v>8348</v>
      </c>
      <c r="C732" t="s">
        <v>45</v>
      </c>
      <c r="E732" t="s">
        <v>38</v>
      </c>
      <c r="F732">
        <v>0</v>
      </c>
      <c r="G732">
        <v>1</v>
      </c>
      <c r="H732">
        <v>0</v>
      </c>
      <c r="I732" s="20">
        <v>0.21</v>
      </c>
      <c r="J732" t="s">
        <v>24</v>
      </c>
      <c r="K732" s="20">
        <v>0</v>
      </c>
      <c r="L732" s="21">
        <v>3.32</v>
      </c>
      <c r="M732" s="21">
        <v>19.149999999999999</v>
      </c>
      <c r="N732" s="21">
        <v>15.83</v>
      </c>
      <c r="O732" t="s">
        <v>65</v>
      </c>
      <c r="P732" s="22">
        <v>0</v>
      </c>
      <c r="Q732" s="22">
        <v>0.21</v>
      </c>
    </row>
    <row r="733" spans="1:17" x14ac:dyDescent="0.3">
      <c r="A733" t="s">
        <v>8169</v>
      </c>
      <c r="B733" t="s">
        <v>17456</v>
      </c>
      <c r="C733" t="s">
        <v>42</v>
      </c>
      <c r="E733" t="s">
        <v>40</v>
      </c>
      <c r="F733">
        <v>0</v>
      </c>
      <c r="G733">
        <v>0</v>
      </c>
      <c r="H733">
        <v>0</v>
      </c>
      <c r="I733" s="20">
        <v>0.19</v>
      </c>
      <c r="J733" t="s">
        <v>24</v>
      </c>
      <c r="K733" s="20">
        <v>0.19</v>
      </c>
      <c r="L733" s="21">
        <v>7.16</v>
      </c>
      <c r="M733" s="21">
        <v>44.85</v>
      </c>
      <c r="N733" s="21">
        <v>37.69</v>
      </c>
      <c r="P733" s="22">
        <v>0</v>
      </c>
      <c r="Q733" s="22">
        <v>0.19</v>
      </c>
    </row>
    <row r="734" spans="1:17" x14ac:dyDescent="0.3">
      <c r="A734" t="s">
        <v>8169</v>
      </c>
      <c r="B734" t="s">
        <v>16975</v>
      </c>
      <c r="C734" t="s">
        <v>46</v>
      </c>
      <c r="E734" t="s">
        <v>40</v>
      </c>
      <c r="F734">
        <v>0</v>
      </c>
      <c r="G734">
        <v>0</v>
      </c>
      <c r="H734">
        <v>0</v>
      </c>
      <c r="I734" s="20">
        <v>0.2</v>
      </c>
      <c r="J734" t="s">
        <v>24</v>
      </c>
      <c r="K734" s="20">
        <v>0.2</v>
      </c>
      <c r="L734" s="21">
        <v>9.98</v>
      </c>
      <c r="M734" s="21">
        <v>59.9</v>
      </c>
      <c r="N734" s="21">
        <v>49.92</v>
      </c>
      <c r="P734" s="22">
        <v>0</v>
      </c>
      <c r="Q734" s="22">
        <v>0.2</v>
      </c>
    </row>
    <row r="735" spans="1:17" x14ac:dyDescent="0.3">
      <c r="A735" t="s">
        <v>8169</v>
      </c>
      <c r="B735" t="s">
        <v>17914</v>
      </c>
      <c r="C735" t="s">
        <v>42</v>
      </c>
      <c r="E735" t="s">
        <v>40</v>
      </c>
      <c r="F735">
        <v>0</v>
      </c>
      <c r="G735">
        <v>0</v>
      </c>
      <c r="H735">
        <v>0</v>
      </c>
      <c r="I735" s="20">
        <v>0.19</v>
      </c>
      <c r="J735" t="s">
        <v>24</v>
      </c>
      <c r="K735" s="20">
        <v>0.19</v>
      </c>
      <c r="L735" s="21">
        <v>6.52</v>
      </c>
      <c r="M735" s="21">
        <v>40.86</v>
      </c>
      <c r="N735" s="21">
        <v>34.340000000000003</v>
      </c>
      <c r="P735" s="22">
        <v>0</v>
      </c>
      <c r="Q735" s="22">
        <v>0.19</v>
      </c>
    </row>
    <row r="736" spans="1:17" x14ac:dyDescent="0.3">
      <c r="A736" t="s">
        <v>8169</v>
      </c>
      <c r="B736" t="s">
        <v>15228</v>
      </c>
      <c r="C736" t="s">
        <v>47</v>
      </c>
      <c r="E736" t="s">
        <v>40</v>
      </c>
      <c r="F736">
        <v>0</v>
      </c>
      <c r="G736">
        <v>0</v>
      </c>
      <c r="H736">
        <v>0</v>
      </c>
      <c r="I736" s="20">
        <v>0.22</v>
      </c>
      <c r="J736" t="s">
        <v>24</v>
      </c>
      <c r="K736" s="20">
        <v>0.22</v>
      </c>
      <c r="L736" s="21">
        <v>5.39</v>
      </c>
      <c r="M736" s="21">
        <v>29.9</v>
      </c>
      <c r="N736" s="21">
        <v>24.51</v>
      </c>
      <c r="P736" s="22">
        <v>0</v>
      </c>
      <c r="Q736" s="22">
        <v>0.22</v>
      </c>
    </row>
    <row r="737" spans="1:17" x14ac:dyDescent="0.3">
      <c r="A737" t="s">
        <v>8169</v>
      </c>
      <c r="B737" t="s">
        <v>22737</v>
      </c>
      <c r="C737" t="s">
        <v>42</v>
      </c>
      <c r="E737" t="s">
        <v>39</v>
      </c>
      <c r="F737">
        <v>0</v>
      </c>
      <c r="G737">
        <v>0</v>
      </c>
      <c r="H737">
        <v>0</v>
      </c>
      <c r="I737" s="20">
        <v>0.19</v>
      </c>
      <c r="J737" t="s">
        <v>24</v>
      </c>
      <c r="K737" s="20">
        <v>0.19</v>
      </c>
      <c r="L737" s="21">
        <v>6.05</v>
      </c>
      <c r="M737" s="21">
        <v>37.9</v>
      </c>
      <c r="N737" s="21">
        <v>31.85</v>
      </c>
      <c r="P737" s="22">
        <v>0</v>
      </c>
      <c r="Q737" s="22">
        <v>0.19</v>
      </c>
    </row>
    <row r="738" spans="1:17" x14ac:dyDescent="0.3">
      <c r="A738" t="s">
        <v>8169</v>
      </c>
      <c r="B738" t="s">
        <v>19918</v>
      </c>
      <c r="C738" t="s">
        <v>42</v>
      </c>
      <c r="E738" t="s">
        <v>39</v>
      </c>
      <c r="F738">
        <v>0</v>
      </c>
      <c r="G738">
        <v>0</v>
      </c>
      <c r="H738">
        <v>0</v>
      </c>
      <c r="I738" s="20">
        <v>0.19</v>
      </c>
      <c r="J738" t="s">
        <v>24</v>
      </c>
      <c r="K738" s="20">
        <v>0.19</v>
      </c>
      <c r="L738" s="21">
        <v>5.09</v>
      </c>
      <c r="M738" s="21">
        <v>31.9</v>
      </c>
      <c r="N738" s="21">
        <v>26.81</v>
      </c>
      <c r="P738" s="22">
        <v>0</v>
      </c>
      <c r="Q738" s="22">
        <v>0.19</v>
      </c>
    </row>
    <row r="739" spans="1:17" x14ac:dyDescent="0.3">
      <c r="A739" t="s">
        <v>8169</v>
      </c>
      <c r="B739" t="s">
        <v>21949</v>
      </c>
      <c r="C739" t="s">
        <v>47</v>
      </c>
      <c r="E739" t="s">
        <v>40</v>
      </c>
      <c r="F739">
        <v>0</v>
      </c>
      <c r="G739">
        <v>0</v>
      </c>
      <c r="H739">
        <v>0</v>
      </c>
      <c r="I739" s="20">
        <v>0.22</v>
      </c>
      <c r="J739" t="s">
        <v>24</v>
      </c>
      <c r="K739" s="20">
        <v>0.22</v>
      </c>
      <c r="L739" s="21">
        <v>9.64</v>
      </c>
      <c r="M739" s="21">
        <v>53.46</v>
      </c>
      <c r="N739" s="21">
        <v>43.82</v>
      </c>
      <c r="P739" s="22">
        <v>0</v>
      </c>
      <c r="Q739" s="22">
        <v>0.22</v>
      </c>
    </row>
    <row r="740" spans="1:17" x14ac:dyDescent="0.3">
      <c r="A740" t="s">
        <v>8169</v>
      </c>
      <c r="B740" t="s">
        <v>20265</v>
      </c>
      <c r="C740" t="s">
        <v>47</v>
      </c>
      <c r="E740" t="s">
        <v>40</v>
      </c>
      <c r="F740">
        <v>0</v>
      </c>
      <c r="G740">
        <v>0</v>
      </c>
      <c r="H740">
        <v>0</v>
      </c>
      <c r="I740" s="20">
        <v>0.22</v>
      </c>
      <c r="J740" t="s">
        <v>24</v>
      </c>
      <c r="K740" s="20">
        <v>0.22</v>
      </c>
      <c r="L740" s="21">
        <v>31.62</v>
      </c>
      <c r="M740" s="21">
        <v>175.37</v>
      </c>
      <c r="N740" s="21">
        <v>143.75</v>
      </c>
      <c r="P740" s="22">
        <v>0</v>
      </c>
      <c r="Q740" s="22">
        <v>0.22</v>
      </c>
    </row>
    <row r="741" spans="1:17" x14ac:dyDescent="0.3">
      <c r="A741" t="s">
        <v>8169</v>
      </c>
      <c r="B741" t="s">
        <v>17856</v>
      </c>
      <c r="C741" t="s">
        <v>46</v>
      </c>
      <c r="E741" t="s">
        <v>39</v>
      </c>
      <c r="F741">
        <v>0</v>
      </c>
      <c r="G741">
        <v>0</v>
      </c>
      <c r="H741">
        <v>0</v>
      </c>
      <c r="I741" s="20">
        <v>0.2</v>
      </c>
      <c r="J741" t="s">
        <v>24</v>
      </c>
      <c r="K741" s="20">
        <v>0.2</v>
      </c>
      <c r="L741" s="21">
        <v>4.1500000000000004</v>
      </c>
      <c r="M741" s="21">
        <v>24.9</v>
      </c>
      <c r="N741" s="21">
        <v>20.75</v>
      </c>
      <c r="P741" s="22">
        <v>0</v>
      </c>
      <c r="Q741" s="22">
        <v>0.2</v>
      </c>
    </row>
    <row r="742" spans="1:17" x14ac:dyDescent="0.3">
      <c r="A742" t="s">
        <v>8169</v>
      </c>
      <c r="B742" t="s">
        <v>19180</v>
      </c>
      <c r="C742" t="s">
        <v>47</v>
      </c>
      <c r="E742" t="s">
        <v>40</v>
      </c>
      <c r="F742">
        <v>0</v>
      </c>
      <c r="G742">
        <v>0</v>
      </c>
      <c r="H742">
        <v>0</v>
      </c>
      <c r="I742" s="20">
        <v>0.22</v>
      </c>
      <c r="J742" t="s">
        <v>24</v>
      </c>
      <c r="K742" s="20">
        <v>0.22</v>
      </c>
      <c r="L742" s="21">
        <v>9.64</v>
      </c>
      <c r="M742" s="21">
        <v>53.46</v>
      </c>
      <c r="N742" s="21">
        <v>43.82</v>
      </c>
      <c r="P742" s="22">
        <v>0</v>
      </c>
      <c r="Q742" s="22">
        <v>0.22</v>
      </c>
    </row>
    <row r="743" spans="1:17" x14ac:dyDescent="0.3">
      <c r="A743" t="s">
        <v>8169</v>
      </c>
      <c r="B743" t="s">
        <v>18291</v>
      </c>
      <c r="C743" t="s">
        <v>42</v>
      </c>
      <c r="E743" t="s">
        <v>39</v>
      </c>
      <c r="F743">
        <v>0</v>
      </c>
      <c r="G743">
        <v>0</v>
      </c>
      <c r="H743">
        <v>0</v>
      </c>
      <c r="I743" s="20">
        <v>0.19</v>
      </c>
      <c r="J743" t="s">
        <v>24</v>
      </c>
      <c r="K743" s="20">
        <v>0.19</v>
      </c>
      <c r="L743" s="21">
        <v>18.350000000000001</v>
      </c>
      <c r="M743" s="21">
        <v>114.95</v>
      </c>
      <c r="N743" s="21">
        <v>96.6</v>
      </c>
      <c r="P743" s="22">
        <v>0</v>
      </c>
      <c r="Q743" s="22">
        <v>0.19</v>
      </c>
    </row>
    <row r="744" spans="1:17" x14ac:dyDescent="0.3">
      <c r="A744" t="s">
        <v>8169</v>
      </c>
      <c r="B744" t="s">
        <v>23072</v>
      </c>
      <c r="C744" t="s">
        <v>45</v>
      </c>
      <c r="E744" t="s">
        <v>40</v>
      </c>
      <c r="F744">
        <v>0</v>
      </c>
      <c r="G744">
        <v>0</v>
      </c>
      <c r="H744">
        <v>0</v>
      </c>
      <c r="I744" s="20">
        <v>0.21</v>
      </c>
      <c r="J744" t="s">
        <v>24</v>
      </c>
      <c r="K744" s="20">
        <v>0.21</v>
      </c>
      <c r="L744" s="21">
        <v>9.17</v>
      </c>
      <c r="M744" s="21">
        <v>52.85</v>
      </c>
      <c r="N744" s="21">
        <v>43.68</v>
      </c>
      <c r="P744" s="22">
        <v>0</v>
      </c>
      <c r="Q744" s="22">
        <v>0.21</v>
      </c>
    </row>
    <row r="745" spans="1:17" x14ac:dyDescent="0.3">
      <c r="A745" t="s">
        <v>8169</v>
      </c>
      <c r="B745" t="s">
        <v>17070</v>
      </c>
      <c r="C745" t="s">
        <v>42</v>
      </c>
      <c r="E745" t="s">
        <v>39</v>
      </c>
      <c r="F745">
        <v>0</v>
      </c>
      <c r="G745">
        <v>0</v>
      </c>
      <c r="H745">
        <v>0</v>
      </c>
      <c r="I745" s="20">
        <v>0.19</v>
      </c>
      <c r="J745" t="s">
        <v>24</v>
      </c>
      <c r="K745" s="20">
        <v>0.19</v>
      </c>
      <c r="L745" s="21">
        <v>10.85</v>
      </c>
      <c r="M745" s="21">
        <v>67.95</v>
      </c>
      <c r="N745" s="21">
        <v>57.1</v>
      </c>
      <c r="P745" s="22">
        <v>0</v>
      </c>
      <c r="Q745" s="22">
        <v>0.19</v>
      </c>
    </row>
    <row r="746" spans="1:17" x14ac:dyDescent="0.3">
      <c r="A746" t="s">
        <v>8169</v>
      </c>
      <c r="B746" t="s">
        <v>17198</v>
      </c>
      <c r="C746" t="s">
        <v>45</v>
      </c>
      <c r="E746" t="s">
        <v>40</v>
      </c>
      <c r="F746">
        <v>0</v>
      </c>
      <c r="G746">
        <v>0</v>
      </c>
      <c r="H746">
        <v>0</v>
      </c>
      <c r="I746" s="20">
        <v>0.21</v>
      </c>
      <c r="J746" t="s">
        <v>24</v>
      </c>
      <c r="K746" s="20">
        <v>0.21</v>
      </c>
      <c r="L746" s="21">
        <v>14.03</v>
      </c>
      <c r="M746" s="21">
        <v>80.849999999999994</v>
      </c>
      <c r="N746" s="21">
        <v>66.819999999999993</v>
      </c>
      <c r="P746" s="22">
        <v>0</v>
      </c>
      <c r="Q746" s="22">
        <v>0.21</v>
      </c>
    </row>
    <row r="747" spans="1:17" x14ac:dyDescent="0.3">
      <c r="A747" t="s">
        <v>8169</v>
      </c>
      <c r="B747" t="s">
        <v>20639</v>
      </c>
      <c r="C747" t="s">
        <v>45</v>
      </c>
      <c r="E747" t="s">
        <v>40</v>
      </c>
      <c r="F747">
        <v>0</v>
      </c>
      <c r="G747">
        <v>0</v>
      </c>
      <c r="H747">
        <v>0</v>
      </c>
      <c r="I747" s="20">
        <v>0.21</v>
      </c>
      <c r="J747" t="s">
        <v>24</v>
      </c>
      <c r="K747" s="20">
        <v>0.21</v>
      </c>
      <c r="L747" s="21">
        <v>11.27</v>
      </c>
      <c r="M747" s="21">
        <v>64.95</v>
      </c>
      <c r="N747" s="21">
        <v>53.68</v>
      </c>
      <c r="P747" s="22">
        <v>0</v>
      </c>
      <c r="Q747" s="22">
        <v>0.21</v>
      </c>
    </row>
    <row r="748" spans="1:17" x14ac:dyDescent="0.3">
      <c r="A748" t="s">
        <v>8169</v>
      </c>
      <c r="B748" t="s">
        <v>15092</v>
      </c>
      <c r="C748" t="s">
        <v>45</v>
      </c>
      <c r="E748" t="s">
        <v>40</v>
      </c>
      <c r="F748">
        <v>0</v>
      </c>
      <c r="G748">
        <v>0</v>
      </c>
      <c r="H748">
        <v>0</v>
      </c>
      <c r="I748" s="20">
        <v>0.21</v>
      </c>
      <c r="J748" t="s">
        <v>24</v>
      </c>
      <c r="K748" s="20">
        <v>0.21</v>
      </c>
      <c r="L748" s="21">
        <v>23.59</v>
      </c>
      <c r="M748" s="21">
        <v>135.9</v>
      </c>
      <c r="N748" s="21">
        <v>112.31</v>
      </c>
      <c r="P748" s="22">
        <v>0</v>
      </c>
      <c r="Q748" s="22">
        <v>0.21</v>
      </c>
    </row>
    <row r="749" spans="1:17" x14ac:dyDescent="0.3">
      <c r="A749" t="s">
        <v>8169</v>
      </c>
      <c r="B749" t="s">
        <v>21008</v>
      </c>
      <c r="C749" t="s">
        <v>46</v>
      </c>
      <c r="E749" t="s">
        <v>40</v>
      </c>
      <c r="F749">
        <v>0</v>
      </c>
      <c r="G749">
        <v>0</v>
      </c>
      <c r="H749">
        <v>0</v>
      </c>
      <c r="I749" s="20">
        <v>0.2</v>
      </c>
      <c r="J749" t="s">
        <v>24</v>
      </c>
      <c r="K749" s="20">
        <v>0.2</v>
      </c>
      <c r="L749" s="21">
        <v>9.98</v>
      </c>
      <c r="M749" s="21">
        <v>59.9</v>
      </c>
      <c r="N749" s="21">
        <v>49.92</v>
      </c>
      <c r="P749" s="22">
        <v>0</v>
      </c>
      <c r="Q749" s="22">
        <v>0.2</v>
      </c>
    </row>
    <row r="750" spans="1:17" x14ac:dyDescent="0.3">
      <c r="A750" t="s">
        <v>8169</v>
      </c>
      <c r="B750" t="s">
        <v>15834</v>
      </c>
      <c r="C750" t="s">
        <v>45</v>
      </c>
      <c r="E750" t="s">
        <v>40</v>
      </c>
      <c r="F750">
        <v>0</v>
      </c>
      <c r="G750">
        <v>0</v>
      </c>
      <c r="H750">
        <v>0</v>
      </c>
      <c r="I750" s="20">
        <v>0.21</v>
      </c>
      <c r="J750" t="s">
        <v>24</v>
      </c>
      <c r="K750" s="20">
        <v>0.21</v>
      </c>
      <c r="L750" s="21">
        <v>15.92</v>
      </c>
      <c r="M750" s="21">
        <v>91.71</v>
      </c>
      <c r="N750" s="21">
        <v>75.790000000000006</v>
      </c>
      <c r="P750" s="22">
        <v>0</v>
      </c>
      <c r="Q750" s="22">
        <v>0.21</v>
      </c>
    </row>
    <row r="751" spans="1:17" x14ac:dyDescent="0.3">
      <c r="A751" t="s">
        <v>8169</v>
      </c>
      <c r="B751" t="s">
        <v>18420</v>
      </c>
      <c r="C751" t="s">
        <v>42</v>
      </c>
      <c r="E751" t="s">
        <v>40</v>
      </c>
      <c r="F751">
        <v>0</v>
      </c>
      <c r="G751">
        <v>0</v>
      </c>
      <c r="H751">
        <v>0</v>
      </c>
      <c r="I751" s="20">
        <v>0.19</v>
      </c>
      <c r="J751" t="s">
        <v>24</v>
      </c>
      <c r="K751" s="20">
        <v>0.19</v>
      </c>
      <c r="L751" s="21">
        <v>6.05</v>
      </c>
      <c r="M751" s="21">
        <v>37.9</v>
      </c>
      <c r="N751" s="21">
        <v>31.85</v>
      </c>
      <c r="P751" s="22">
        <v>0</v>
      </c>
      <c r="Q751" s="22">
        <v>0.19</v>
      </c>
    </row>
    <row r="752" spans="1:17" x14ac:dyDescent="0.3">
      <c r="A752" t="s">
        <v>8169</v>
      </c>
      <c r="B752" t="s">
        <v>15640</v>
      </c>
      <c r="C752" t="s">
        <v>45</v>
      </c>
      <c r="E752" t="s">
        <v>40</v>
      </c>
      <c r="F752">
        <v>0</v>
      </c>
      <c r="G752">
        <v>0</v>
      </c>
      <c r="H752">
        <v>0</v>
      </c>
      <c r="I752" s="20">
        <v>0.21</v>
      </c>
      <c r="J752" t="s">
        <v>24</v>
      </c>
      <c r="K752" s="20">
        <v>0.21</v>
      </c>
      <c r="L752" s="21">
        <v>5.19</v>
      </c>
      <c r="M752" s="21">
        <v>29.9</v>
      </c>
      <c r="N752" s="21">
        <v>24.71</v>
      </c>
      <c r="P752" s="22">
        <v>0</v>
      </c>
      <c r="Q752" s="22">
        <v>0.21</v>
      </c>
    </row>
    <row r="753" spans="1:17" x14ac:dyDescent="0.3">
      <c r="A753" t="s">
        <v>8169</v>
      </c>
      <c r="B753" t="s">
        <v>8593</v>
      </c>
      <c r="C753" t="s">
        <v>46</v>
      </c>
      <c r="E753" t="s">
        <v>39</v>
      </c>
      <c r="F753">
        <v>0</v>
      </c>
      <c r="G753">
        <v>0</v>
      </c>
      <c r="H753">
        <v>0</v>
      </c>
      <c r="I753" s="20">
        <v>0.2</v>
      </c>
      <c r="J753" t="s">
        <v>24</v>
      </c>
      <c r="K753" s="20">
        <v>0.2</v>
      </c>
      <c r="L753" s="21">
        <v>36.71</v>
      </c>
      <c r="M753" s="21">
        <v>220.28</v>
      </c>
      <c r="N753" s="21">
        <v>183.57</v>
      </c>
      <c r="P753" s="22">
        <v>0</v>
      </c>
      <c r="Q753" s="22">
        <v>0.2</v>
      </c>
    </row>
    <row r="754" spans="1:17" x14ac:dyDescent="0.3">
      <c r="A754" t="s">
        <v>8169</v>
      </c>
      <c r="B754" t="s">
        <v>11601</v>
      </c>
      <c r="C754" t="s">
        <v>42</v>
      </c>
      <c r="E754" t="s">
        <v>39</v>
      </c>
      <c r="F754">
        <v>0</v>
      </c>
      <c r="G754">
        <v>0</v>
      </c>
      <c r="H754">
        <v>0</v>
      </c>
      <c r="I754" s="20">
        <v>0.19</v>
      </c>
      <c r="J754" t="s">
        <v>24</v>
      </c>
      <c r="K754" s="20">
        <v>0.19</v>
      </c>
      <c r="L754" s="21">
        <v>10.199999999999999</v>
      </c>
      <c r="M754" s="21">
        <v>63.9</v>
      </c>
      <c r="N754" s="21">
        <v>53.7</v>
      </c>
      <c r="P754" s="22">
        <v>0</v>
      </c>
      <c r="Q754" s="22">
        <v>0.19</v>
      </c>
    </row>
    <row r="755" spans="1:17" x14ac:dyDescent="0.3">
      <c r="A755" t="s">
        <v>8169</v>
      </c>
      <c r="B755" t="s">
        <v>21016</v>
      </c>
      <c r="C755" t="s">
        <v>47</v>
      </c>
      <c r="E755" t="s">
        <v>40</v>
      </c>
      <c r="F755">
        <v>0</v>
      </c>
      <c r="G755">
        <v>0</v>
      </c>
      <c r="H755">
        <v>0</v>
      </c>
      <c r="I755" s="20">
        <v>0.22</v>
      </c>
      <c r="J755" t="s">
        <v>24</v>
      </c>
      <c r="K755" s="20">
        <v>0.22</v>
      </c>
      <c r="L755" s="21">
        <v>6.82</v>
      </c>
      <c r="M755" s="21">
        <v>37.85</v>
      </c>
      <c r="N755" s="21">
        <v>31.03</v>
      </c>
      <c r="P755" s="22">
        <v>0</v>
      </c>
      <c r="Q755" s="22">
        <v>0.22</v>
      </c>
    </row>
    <row r="756" spans="1:17" x14ac:dyDescent="0.3">
      <c r="A756" t="s">
        <v>8169</v>
      </c>
      <c r="B756" t="s">
        <v>19152</v>
      </c>
      <c r="C756" t="s">
        <v>47</v>
      </c>
      <c r="E756" t="s">
        <v>39</v>
      </c>
      <c r="F756">
        <v>0</v>
      </c>
      <c r="G756">
        <v>0</v>
      </c>
      <c r="H756">
        <v>0</v>
      </c>
      <c r="I756" s="20">
        <v>0.22</v>
      </c>
      <c r="J756" t="s">
        <v>24</v>
      </c>
      <c r="K756" s="20">
        <v>0.22</v>
      </c>
      <c r="L756" s="21">
        <v>11.71</v>
      </c>
      <c r="M756" s="21">
        <v>64.95</v>
      </c>
      <c r="N756" s="21">
        <v>53.24</v>
      </c>
      <c r="P756" s="22">
        <v>0</v>
      </c>
      <c r="Q756" s="22">
        <v>0.22</v>
      </c>
    </row>
    <row r="757" spans="1:17" x14ac:dyDescent="0.3">
      <c r="A757" t="s">
        <v>8169</v>
      </c>
      <c r="B757" t="s">
        <v>14611</v>
      </c>
      <c r="C757" t="s">
        <v>45</v>
      </c>
      <c r="E757" t="s">
        <v>39</v>
      </c>
      <c r="F757">
        <v>0</v>
      </c>
      <c r="G757">
        <v>0</v>
      </c>
      <c r="H757">
        <v>0</v>
      </c>
      <c r="I757" s="20">
        <v>0.21</v>
      </c>
      <c r="J757" t="s">
        <v>24</v>
      </c>
      <c r="K757" s="20">
        <v>0.21</v>
      </c>
      <c r="L757" s="21">
        <v>11.79</v>
      </c>
      <c r="M757" s="21">
        <v>67.95</v>
      </c>
      <c r="N757" s="21">
        <v>56.16</v>
      </c>
      <c r="P757" s="22">
        <v>0</v>
      </c>
      <c r="Q757" s="22">
        <v>0.21</v>
      </c>
    </row>
    <row r="758" spans="1:17" x14ac:dyDescent="0.3">
      <c r="A758" t="s">
        <v>8169</v>
      </c>
      <c r="B758" t="s">
        <v>22950</v>
      </c>
      <c r="C758" t="s">
        <v>46</v>
      </c>
      <c r="E758" t="s">
        <v>40</v>
      </c>
      <c r="F758">
        <v>0</v>
      </c>
      <c r="G758">
        <v>0</v>
      </c>
      <c r="H758">
        <v>0</v>
      </c>
      <c r="I758" s="20">
        <v>0.2</v>
      </c>
      <c r="J758" t="s">
        <v>24</v>
      </c>
      <c r="K758" s="20">
        <v>0.2</v>
      </c>
      <c r="L758" s="21">
        <v>83.81</v>
      </c>
      <c r="M758" s="21">
        <v>502.83</v>
      </c>
      <c r="N758" s="21">
        <v>419.02</v>
      </c>
      <c r="P758" s="22">
        <v>0</v>
      </c>
      <c r="Q758" s="22">
        <v>0.2</v>
      </c>
    </row>
    <row r="759" spans="1:17" x14ac:dyDescent="0.3">
      <c r="A759" t="s">
        <v>8169</v>
      </c>
      <c r="B759" t="s">
        <v>8241</v>
      </c>
      <c r="C759" t="s">
        <v>46</v>
      </c>
      <c r="E759" t="s">
        <v>40</v>
      </c>
      <c r="F759">
        <v>0</v>
      </c>
      <c r="G759">
        <v>0</v>
      </c>
      <c r="H759">
        <v>0</v>
      </c>
      <c r="I759" s="20">
        <v>0.2</v>
      </c>
      <c r="J759" t="s">
        <v>24</v>
      </c>
      <c r="K759" s="20">
        <v>0.2</v>
      </c>
      <c r="L759" s="21">
        <v>41.95</v>
      </c>
      <c r="M759" s="21">
        <v>251.69</v>
      </c>
      <c r="N759" s="21">
        <v>209.74</v>
      </c>
      <c r="P759" s="22">
        <v>0</v>
      </c>
      <c r="Q759" s="22">
        <v>0.2</v>
      </c>
    </row>
    <row r="760" spans="1:17" x14ac:dyDescent="0.3">
      <c r="A760" t="s">
        <v>8169</v>
      </c>
      <c r="B760" t="s">
        <v>14160</v>
      </c>
      <c r="C760" t="s">
        <v>45</v>
      </c>
      <c r="E760" t="s">
        <v>40</v>
      </c>
      <c r="F760">
        <v>0</v>
      </c>
      <c r="G760">
        <v>0</v>
      </c>
      <c r="H760">
        <v>0</v>
      </c>
      <c r="I760" s="20">
        <v>0.21</v>
      </c>
      <c r="J760" t="s">
        <v>24</v>
      </c>
      <c r="K760" s="20">
        <v>0.21</v>
      </c>
      <c r="L760" s="21">
        <v>14.91</v>
      </c>
      <c r="M760" s="21">
        <v>85.9</v>
      </c>
      <c r="N760" s="21">
        <v>70.989999999999995</v>
      </c>
      <c r="P760" s="22">
        <v>0</v>
      </c>
      <c r="Q760" s="22">
        <v>0.21</v>
      </c>
    </row>
    <row r="761" spans="1:17" x14ac:dyDescent="0.3">
      <c r="A761" t="s">
        <v>8169</v>
      </c>
      <c r="B761" t="s">
        <v>9447</v>
      </c>
      <c r="C761" t="s">
        <v>47</v>
      </c>
      <c r="E761" t="s">
        <v>40</v>
      </c>
      <c r="F761">
        <v>0</v>
      </c>
      <c r="G761">
        <v>0</v>
      </c>
      <c r="H761">
        <v>0</v>
      </c>
      <c r="I761" s="20">
        <v>0.22</v>
      </c>
      <c r="J761" t="s">
        <v>24</v>
      </c>
      <c r="K761" s="20">
        <v>0.22</v>
      </c>
      <c r="L761" s="21">
        <v>21.26</v>
      </c>
      <c r="M761" s="21">
        <v>117.9</v>
      </c>
      <c r="N761" s="21">
        <v>96.64</v>
      </c>
      <c r="P761" s="22">
        <v>0</v>
      </c>
      <c r="Q761" s="22">
        <v>0.22</v>
      </c>
    </row>
    <row r="762" spans="1:17" x14ac:dyDescent="0.3">
      <c r="A762" t="s">
        <v>8169</v>
      </c>
      <c r="B762" t="s">
        <v>22402</v>
      </c>
      <c r="C762" t="s">
        <v>45</v>
      </c>
      <c r="E762" t="s">
        <v>40</v>
      </c>
      <c r="F762">
        <v>0</v>
      </c>
      <c r="G762">
        <v>0</v>
      </c>
      <c r="H762">
        <v>0</v>
      </c>
      <c r="I762" s="20">
        <v>0.21</v>
      </c>
      <c r="J762" t="s">
        <v>24</v>
      </c>
      <c r="K762" s="20">
        <v>0.21</v>
      </c>
      <c r="L762" s="21">
        <v>8.31</v>
      </c>
      <c r="M762" s="21">
        <v>47.9</v>
      </c>
      <c r="N762" s="21">
        <v>39.590000000000003</v>
      </c>
      <c r="P762" s="22">
        <v>0</v>
      </c>
      <c r="Q762" s="22">
        <v>0.21</v>
      </c>
    </row>
    <row r="763" spans="1:17" x14ac:dyDescent="0.3">
      <c r="A763" t="s">
        <v>8169</v>
      </c>
      <c r="B763" t="s">
        <v>16146</v>
      </c>
      <c r="C763" t="s">
        <v>47</v>
      </c>
      <c r="E763" t="s">
        <v>40</v>
      </c>
      <c r="F763">
        <v>0</v>
      </c>
      <c r="G763">
        <v>0</v>
      </c>
      <c r="H763">
        <v>0</v>
      </c>
      <c r="I763" s="20">
        <v>0.22</v>
      </c>
      <c r="J763" t="s">
        <v>24</v>
      </c>
      <c r="K763" s="20">
        <v>0</v>
      </c>
      <c r="L763" s="21">
        <v>0</v>
      </c>
      <c r="M763" s="21">
        <v>0</v>
      </c>
      <c r="N763" s="21">
        <v>0</v>
      </c>
      <c r="O763" t="s">
        <v>70</v>
      </c>
      <c r="P763" s="22">
        <v>0</v>
      </c>
      <c r="Q763" s="22">
        <v>0</v>
      </c>
    </row>
    <row r="764" spans="1:17" x14ac:dyDescent="0.3">
      <c r="A764" t="s">
        <v>8169</v>
      </c>
      <c r="B764" t="s">
        <v>23378</v>
      </c>
      <c r="C764" t="s">
        <v>37</v>
      </c>
      <c r="E764" t="s">
        <v>39</v>
      </c>
      <c r="F764">
        <v>0</v>
      </c>
      <c r="G764">
        <v>0</v>
      </c>
      <c r="H764">
        <v>0</v>
      </c>
      <c r="I764" s="20">
        <v>0.2</v>
      </c>
      <c r="J764" t="s">
        <v>24</v>
      </c>
      <c r="K764" s="20">
        <v>0</v>
      </c>
      <c r="L764" s="21">
        <v>0</v>
      </c>
      <c r="M764" s="21">
        <v>0</v>
      </c>
      <c r="N764" s="21">
        <v>0</v>
      </c>
      <c r="O764" t="s">
        <v>69</v>
      </c>
      <c r="P764" s="22">
        <v>0</v>
      </c>
      <c r="Q764" s="22">
        <v>0</v>
      </c>
    </row>
    <row r="765" spans="1:17" x14ac:dyDescent="0.3">
      <c r="A765" t="s">
        <v>8169</v>
      </c>
      <c r="B765" t="s">
        <v>21795</v>
      </c>
      <c r="C765" t="s">
        <v>47</v>
      </c>
      <c r="E765" t="s">
        <v>40</v>
      </c>
      <c r="F765">
        <v>0</v>
      </c>
      <c r="G765">
        <v>0</v>
      </c>
      <c r="H765">
        <v>0</v>
      </c>
      <c r="I765" s="20">
        <v>0.22</v>
      </c>
      <c r="J765" t="s">
        <v>24</v>
      </c>
      <c r="K765" s="20">
        <v>0</v>
      </c>
      <c r="L765" s="21">
        <v>0</v>
      </c>
      <c r="M765" s="21">
        <v>0</v>
      </c>
      <c r="N765" s="21">
        <v>0</v>
      </c>
      <c r="O765" t="s">
        <v>74</v>
      </c>
      <c r="P765" s="22">
        <v>0</v>
      </c>
      <c r="Q765" s="22">
        <v>0</v>
      </c>
    </row>
    <row r="766" spans="1:17" x14ac:dyDescent="0.3">
      <c r="A766" t="s">
        <v>8169</v>
      </c>
      <c r="B766" t="s">
        <v>13053</v>
      </c>
      <c r="C766" t="s">
        <v>45</v>
      </c>
      <c r="E766" t="s">
        <v>39</v>
      </c>
      <c r="F766">
        <v>0</v>
      </c>
      <c r="G766">
        <v>0</v>
      </c>
      <c r="H766">
        <v>0</v>
      </c>
      <c r="I766" s="20">
        <v>0.21</v>
      </c>
      <c r="J766" t="s">
        <v>24</v>
      </c>
      <c r="K766" s="20">
        <v>0</v>
      </c>
      <c r="L766" s="21">
        <v>0</v>
      </c>
      <c r="M766" s="21">
        <v>0</v>
      </c>
      <c r="N766" s="21">
        <v>0</v>
      </c>
      <c r="O766" t="s">
        <v>70</v>
      </c>
      <c r="P766" s="22">
        <v>0</v>
      </c>
      <c r="Q766" s="22">
        <v>0</v>
      </c>
    </row>
    <row r="767" spans="1:17" x14ac:dyDescent="0.3">
      <c r="A767" t="s">
        <v>8169</v>
      </c>
      <c r="B767" t="s">
        <v>10964</v>
      </c>
      <c r="C767" t="s">
        <v>45</v>
      </c>
      <c r="E767" t="s">
        <v>40</v>
      </c>
      <c r="F767">
        <v>0</v>
      </c>
      <c r="G767">
        <v>0</v>
      </c>
      <c r="H767">
        <v>0</v>
      </c>
      <c r="I767" s="20">
        <v>0.21</v>
      </c>
      <c r="J767" t="s">
        <v>24</v>
      </c>
      <c r="K767" s="20">
        <v>0</v>
      </c>
      <c r="L767" s="21">
        <v>0</v>
      </c>
      <c r="M767" s="21">
        <v>0</v>
      </c>
      <c r="N767" s="21">
        <v>0</v>
      </c>
      <c r="O767" t="s">
        <v>66</v>
      </c>
      <c r="P767" s="22">
        <v>0</v>
      </c>
      <c r="Q767" s="22">
        <v>0</v>
      </c>
    </row>
    <row r="768" spans="1:17" x14ac:dyDescent="0.3">
      <c r="A768" t="s">
        <v>8169</v>
      </c>
      <c r="B768" t="s">
        <v>18909</v>
      </c>
      <c r="C768" t="s">
        <v>42</v>
      </c>
      <c r="E768" t="s">
        <v>39</v>
      </c>
      <c r="F768">
        <v>0</v>
      </c>
      <c r="G768">
        <v>0</v>
      </c>
      <c r="H768">
        <v>0</v>
      </c>
      <c r="I768" s="20">
        <v>0.19</v>
      </c>
      <c r="J768" t="s">
        <v>24</v>
      </c>
      <c r="K768" s="20">
        <v>0.19</v>
      </c>
      <c r="L768" s="21">
        <v>12.77</v>
      </c>
      <c r="M768" s="21">
        <v>79.959999999999994</v>
      </c>
      <c r="N768" s="21">
        <v>67.19</v>
      </c>
      <c r="P768" s="22">
        <v>0</v>
      </c>
      <c r="Q768" s="22">
        <v>0.19</v>
      </c>
    </row>
    <row r="769" spans="1:17" x14ac:dyDescent="0.3">
      <c r="A769" t="s">
        <v>8169</v>
      </c>
      <c r="B769" t="s">
        <v>15336</v>
      </c>
      <c r="C769" t="s">
        <v>47</v>
      </c>
      <c r="E769" t="s">
        <v>40</v>
      </c>
      <c r="F769">
        <v>1</v>
      </c>
      <c r="G769">
        <v>0</v>
      </c>
      <c r="H769">
        <v>0</v>
      </c>
      <c r="I769" s="20">
        <v>0.22</v>
      </c>
      <c r="J769" t="s">
        <v>24</v>
      </c>
      <c r="K769" s="20">
        <v>0</v>
      </c>
      <c r="L769" s="21">
        <v>0</v>
      </c>
      <c r="M769" s="21">
        <v>0</v>
      </c>
      <c r="N769" s="21">
        <v>0</v>
      </c>
      <c r="O769" t="s">
        <v>64</v>
      </c>
      <c r="P769" s="22">
        <v>0</v>
      </c>
      <c r="Q769" s="22">
        <v>0</v>
      </c>
    </row>
    <row r="770" spans="1:17" x14ac:dyDescent="0.3">
      <c r="A770" t="s">
        <v>8169</v>
      </c>
      <c r="B770" t="s">
        <v>10455</v>
      </c>
      <c r="C770" t="s">
        <v>45</v>
      </c>
      <c r="E770" t="s">
        <v>40</v>
      </c>
      <c r="F770">
        <v>0</v>
      </c>
      <c r="G770">
        <v>0</v>
      </c>
      <c r="H770">
        <v>0</v>
      </c>
      <c r="I770" s="20">
        <v>0.21</v>
      </c>
      <c r="J770" t="s">
        <v>24</v>
      </c>
      <c r="K770" s="20">
        <v>0.21</v>
      </c>
      <c r="L770" s="21">
        <v>9.66</v>
      </c>
      <c r="M770" s="21">
        <v>55.67</v>
      </c>
      <c r="N770" s="21">
        <v>46.01</v>
      </c>
      <c r="P770" s="22">
        <v>0</v>
      </c>
      <c r="Q770" s="22">
        <v>0.21</v>
      </c>
    </row>
    <row r="771" spans="1:17" x14ac:dyDescent="0.3">
      <c r="A771" t="s">
        <v>8169</v>
      </c>
      <c r="B771" t="s">
        <v>581</v>
      </c>
      <c r="C771" t="s">
        <v>47</v>
      </c>
      <c r="E771" t="s">
        <v>39</v>
      </c>
      <c r="F771">
        <v>0</v>
      </c>
      <c r="G771">
        <v>0</v>
      </c>
      <c r="H771">
        <v>0</v>
      </c>
      <c r="I771" s="20">
        <v>0.22</v>
      </c>
      <c r="J771" t="s">
        <v>24</v>
      </c>
      <c r="K771" s="20">
        <v>0.22</v>
      </c>
      <c r="L771" s="21">
        <v>-7.66</v>
      </c>
      <c r="M771" s="21">
        <v>-42.5</v>
      </c>
      <c r="N771" s="21">
        <v>-34.840000000000003</v>
      </c>
      <c r="P771" s="22">
        <v>0</v>
      </c>
      <c r="Q771" s="22">
        <v>0.22</v>
      </c>
    </row>
    <row r="772" spans="1:17" x14ac:dyDescent="0.3">
      <c r="A772" t="s">
        <v>8169</v>
      </c>
      <c r="B772" t="s">
        <v>579</v>
      </c>
      <c r="C772" t="s">
        <v>42</v>
      </c>
      <c r="E772" t="s">
        <v>39</v>
      </c>
      <c r="F772">
        <v>0</v>
      </c>
      <c r="G772">
        <v>0</v>
      </c>
      <c r="H772">
        <v>0</v>
      </c>
      <c r="I772" s="20">
        <v>0.19</v>
      </c>
      <c r="J772" t="s">
        <v>24</v>
      </c>
      <c r="K772" s="20">
        <v>0.19</v>
      </c>
      <c r="L772" s="21">
        <v>-7.88</v>
      </c>
      <c r="M772" s="21">
        <v>-49.35</v>
      </c>
      <c r="N772" s="21">
        <v>-41.47</v>
      </c>
      <c r="P772" s="22">
        <v>0</v>
      </c>
      <c r="Q772" s="22">
        <v>0.19</v>
      </c>
    </row>
    <row r="773" spans="1:17" x14ac:dyDescent="0.3">
      <c r="A773" t="s">
        <v>8169</v>
      </c>
      <c r="B773" t="s">
        <v>489</v>
      </c>
      <c r="C773" t="s">
        <v>46</v>
      </c>
      <c r="E773" t="s">
        <v>40</v>
      </c>
      <c r="F773">
        <v>0</v>
      </c>
      <c r="G773">
        <v>0</v>
      </c>
      <c r="H773">
        <v>0</v>
      </c>
      <c r="I773" s="20">
        <v>0.2</v>
      </c>
      <c r="J773" t="s">
        <v>24</v>
      </c>
      <c r="K773" s="20">
        <v>0.2</v>
      </c>
      <c r="L773" s="21">
        <v>-4.1500000000000004</v>
      </c>
      <c r="M773" s="21">
        <v>-24.9</v>
      </c>
      <c r="N773" s="21">
        <v>-20.75</v>
      </c>
      <c r="O773" t="s">
        <v>63</v>
      </c>
      <c r="P773" s="22">
        <v>0</v>
      </c>
      <c r="Q773" s="22">
        <v>0.2</v>
      </c>
    </row>
    <row r="774" spans="1:17" x14ac:dyDescent="0.3">
      <c r="A774" t="s">
        <v>8169</v>
      </c>
      <c r="B774" t="s">
        <v>10182</v>
      </c>
      <c r="C774" t="s">
        <v>47</v>
      </c>
      <c r="E774" t="s">
        <v>40</v>
      </c>
      <c r="F774">
        <v>0</v>
      </c>
      <c r="G774">
        <v>0</v>
      </c>
      <c r="H774">
        <v>0</v>
      </c>
      <c r="I774" s="20">
        <v>0.22</v>
      </c>
      <c r="J774" t="s">
        <v>24</v>
      </c>
      <c r="K774" s="20">
        <v>0.22</v>
      </c>
      <c r="L774" s="21">
        <v>23.77</v>
      </c>
      <c r="M774" s="21">
        <v>131.80000000000001</v>
      </c>
      <c r="N774" s="21">
        <v>108.03</v>
      </c>
      <c r="P774" s="22">
        <v>0</v>
      </c>
      <c r="Q774" s="22">
        <v>0.22</v>
      </c>
    </row>
    <row r="775" spans="1:17" x14ac:dyDescent="0.3">
      <c r="A775" t="s">
        <v>8169</v>
      </c>
      <c r="B775" t="s">
        <v>13895</v>
      </c>
      <c r="C775" t="s">
        <v>46</v>
      </c>
      <c r="E775" t="s">
        <v>38</v>
      </c>
      <c r="F775">
        <v>0</v>
      </c>
      <c r="G775">
        <v>1</v>
      </c>
      <c r="H775">
        <v>0</v>
      </c>
      <c r="I775" s="20">
        <v>0.2</v>
      </c>
      <c r="J775" t="s">
        <v>24</v>
      </c>
      <c r="K775" s="20">
        <v>0</v>
      </c>
      <c r="L775" s="21">
        <v>17.48</v>
      </c>
      <c r="M775" s="21">
        <v>100.72</v>
      </c>
      <c r="N775" s="21">
        <v>83.24</v>
      </c>
      <c r="O775" t="s">
        <v>65</v>
      </c>
      <c r="P775" s="22">
        <v>0</v>
      </c>
      <c r="Q775" s="22">
        <v>0.21</v>
      </c>
    </row>
    <row r="776" spans="1:17" x14ac:dyDescent="0.3">
      <c r="A776" t="s">
        <v>8169</v>
      </c>
      <c r="B776" t="s">
        <v>23346</v>
      </c>
      <c r="C776" t="s">
        <v>46</v>
      </c>
      <c r="E776" t="s">
        <v>40</v>
      </c>
      <c r="F776">
        <v>0</v>
      </c>
      <c r="G776">
        <v>0</v>
      </c>
      <c r="H776">
        <v>0</v>
      </c>
      <c r="I776" s="20">
        <v>0.2</v>
      </c>
      <c r="J776" t="s">
        <v>24</v>
      </c>
      <c r="K776" s="20">
        <v>0.2</v>
      </c>
      <c r="L776" s="21">
        <v>7.98</v>
      </c>
      <c r="M776" s="21">
        <v>47.9</v>
      </c>
      <c r="N776" s="21">
        <v>39.92</v>
      </c>
      <c r="P776" s="22">
        <v>0</v>
      </c>
      <c r="Q776" s="22">
        <v>0.2</v>
      </c>
    </row>
    <row r="777" spans="1:17" x14ac:dyDescent="0.3">
      <c r="A777" t="s">
        <v>8169</v>
      </c>
      <c r="B777" t="s">
        <v>12521</v>
      </c>
      <c r="C777" t="s">
        <v>45</v>
      </c>
      <c r="E777" t="s">
        <v>40</v>
      </c>
      <c r="F777">
        <v>0</v>
      </c>
      <c r="G777">
        <v>0</v>
      </c>
      <c r="H777">
        <v>0</v>
      </c>
      <c r="I777" s="20">
        <v>0.21</v>
      </c>
      <c r="J777" t="s">
        <v>24</v>
      </c>
      <c r="K777" s="20">
        <v>0.21</v>
      </c>
      <c r="L777" s="21">
        <v>15.44</v>
      </c>
      <c r="M777" s="21">
        <v>88.97</v>
      </c>
      <c r="N777" s="21">
        <v>73.53</v>
      </c>
      <c r="P777" s="22">
        <v>0</v>
      </c>
      <c r="Q777" s="22">
        <v>0.21</v>
      </c>
    </row>
    <row r="778" spans="1:17" x14ac:dyDescent="0.3">
      <c r="A778" t="s">
        <v>8169</v>
      </c>
      <c r="B778" t="s">
        <v>12815</v>
      </c>
      <c r="C778" t="s">
        <v>45</v>
      </c>
      <c r="E778" t="s">
        <v>40</v>
      </c>
      <c r="F778">
        <v>0</v>
      </c>
      <c r="G778">
        <v>0</v>
      </c>
      <c r="H778">
        <v>0</v>
      </c>
      <c r="I778" s="20">
        <v>0.21</v>
      </c>
      <c r="J778" t="s">
        <v>24</v>
      </c>
      <c r="K778" s="20">
        <v>0.21</v>
      </c>
      <c r="L778" s="21">
        <v>11.44</v>
      </c>
      <c r="M778" s="21">
        <v>65.900000000000006</v>
      </c>
      <c r="N778" s="21">
        <v>54.46</v>
      </c>
      <c r="P778" s="22">
        <v>0</v>
      </c>
      <c r="Q778" s="22">
        <v>0.21</v>
      </c>
    </row>
    <row r="779" spans="1:17" x14ac:dyDescent="0.3">
      <c r="A779" t="s">
        <v>8169</v>
      </c>
      <c r="B779" t="s">
        <v>11005</v>
      </c>
      <c r="C779" t="s">
        <v>47</v>
      </c>
      <c r="E779" t="s">
        <v>40</v>
      </c>
      <c r="F779">
        <v>0</v>
      </c>
      <c r="G779">
        <v>0</v>
      </c>
      <c r="H779">
        <v>0</v>
      </c>
      <c r="I779" s="20">
        <v>0.22</v>
      </c>
      <c r="J779" t="s">
        <v>24</v>
      </c>
      <c r="K779" s="20">
        <v>0.22</v>
      </c>
      <c r="L779" s="21">
        <v>5.56</v>
      </c>
      <c r="M779" s="21">
        <v>30.85</v>
      </c>
      <c r="N779" s="21">
        <v>25.29</v>
      </c>
      <c r="P779" s="22">
        <v>0</v>
      </c>
      <c r="Q779" s="22">
        <v>0.22</v>
      </c>
    </row>
    <row r="780" spans="1:17" x14ac:dyDescent="0.3">
      <c r="A780" t="s">
        <v>8169</v>
      </c>
      <c r="B780" t="s">
        <v>9507</v>
      </c>
      <c r="C780" t="s">
        <v>45</v>
      </c>
      <c r="E780" t="s">
        <v>40</v>
      </c>
      <c r="F780">
        <v>0</v>
      </c>
      <c r="G780">
        <v>0</v>
      </c>
      <c r="H780">
        <v>0</v>
      </c>
      <c r="I780" s="20">
        <v>0.21</v>
      </c>
      <c r="J780" t="s">
        <v>24</v>
      </c>
      <c r="K780" s="20">
        <v>0.21</v>
      </c>
      <c r="L780" s="21">
        <v>20.03</v>
      </c>
      <c r="M780" s="21">
        <v>115.39</v>
      </c>
      <c r="N780" s="21">
        <v>95.36</v>
      </c>
      <c r="P780" s="22">
        <v>0</v>
      </c>
      <c r="Q780" s="22">
        <v>0.21</v>
      </c>
    </row>
    <row r="781" spans="1:17" x14ac:dyDescent="0.3">
      <c r="A781" t="s">
        <v>8169</v>
      </c>
      <c r="B781" t="s">
        <v>20488</v>
      </c>
      <c r="C781" t="s">
        <v>42</v>
      </c>
      <c r="E781" t="s">
        <v>38</v>
      </c>
      <c r="F781">
        <v>0</v>
      </c>
      <c r="G781">
        <v>0</v>
      </c>
      <c r="H781">
        <v>0</v>
      </c>
      <c r="I781" s="20">
        <v>0.19</v>
      </c>
      <c r="J781" t="s">
        <v>24</v>
      </c>
      <c r="K781" s="20">
        <v>0</v>
      </c>
      <c r="L781" s="21">
        <v>0</v>
      </c>
      <c r="M781" s="21">
        <v>0</v>
      </c>
      <c r="N781" s="21">
        <v>0</v>
      </c>
      <c r="O781" t="s">
        <v>76</v>
      </c>
      <c r="P781" s="22">
        <v>0</v>
      </c>
      <c r="Q781" s="22">
        <v>0</v>
      </c>
    </row>
    <row r="782" spans="1:17" x14ac:dyDescent="0.3">
      <c r="A782" t="s">
        <v>8169</v>
      </c>
      <c r="B782" t="s">
        <v>14841</v>
      </c>
      <c r="C782" t="s">
        <v>45</v>
      </c>
      <c r="E782" t="s">
        <v>40</v>
      </c>
      <c r="F782">
        <v>0</v>
      </c>
      <c r="G782">
        <v>0</v>
      </c>
      <c r="H782">
        <v>0</v>
      </c>
      <c r="I782" s="20">
        <v>0.21</v>
      </c>
      <c r="J782" t="s">
        <v>24</v>
      </c>
      <c r="K782" s="20">
        <v>0.21</v>
      </c>
      <c r="L782" s="21">
        <v>11.43</v>
      </c>
      <c r="M782" s="21">
        <v>65.849999999999994</v>
      </c>
      <c r="N782" s="21">
        <v>54.42</v>
      </c>
      <c r="P782" s="22">
        <v>0</v>
      </c>
      <c r="Q782" s="22">
        <v>0.21</v>
      </c>
    </row>
    <row r="783" spans="1:17" x14ac:dyDescent="0.3">
      <c r="A783" t="s">
        <v>8169</v>
      </c>
      <c r="B783" t="s">
        <v>10504</v>
      </c>
      <c r="C783" t="s">
        <v>47</v>
      </c>
      <c r="E783" t="s">
        <v>40</v>
      </c>
      <c r="F783">
        <v>0</v>
      </c>
      <c r="G783">
        <v>0</v>
      </c>
      <c r="H783">
        <v>0</v>
      </c>
      <c r="I783" s="20">
        <v>0.22</v>
      </c>
      <c r="J783" t="s">
        <v>24</v>
      </c>
      <c r="K783" s="20">
        <v>0.22</v>
      </c>
      <c r="L783" s="21">
        <v>14.42</v>
      </c>
      <c r="M783" s="21">
        <v>79.95</v>
      </c>
      <c r="N783" s="21">
        <v>65.53</v>
      </c>
      <c r="P783" s="22">
        <v>0</v>
      </c>
      <c r="Q783" s="22">
        <v>0.22</v>
      </c>
    </row>
    <row r="784" spans="1:17" x14ac:dyDescent="0.3">
      <c r="A784" t="s">
        <v>8169</v>
      </c>
      <c r="B784" t="s">
        <v>17478</v>
      </c>
      <c r="C784" t="s">
        <v>47</v>
      </c>
      <c r="E784" t="s">
        <v>39</v>
      </c>
      <c r="F784">
        <v>0</v>
      </c>
      <c r="G784">
        <v>0</v>
      </c>
      <c r="H784">
        <v>0</v>
      </c>
      <c r="I784" s="20">
        <v>0.22</v>
      </c>
      <c r="J784" t="s">
        <v>24</v>
      </c>
      <c r="K784" s="20">
        <v>0.22</v>
      </c>
      <c r="L784" s="21">
        <v>5.0999999999999996</v>
      </c>
      <c r="M784" s="21">
        <v>28.26</v>
      </c>
      <c r="N784" s="21">
        <v>23.16</v>
      </c>
      <c r="P784" s="22">
        <v>0</v>
      </c>
      <c r="Q784" s="22">
        <v>0.22</v>
      </c>
    </row>
    <row r="785" spans="1:17" x14ac:dyDescent="0.3">
      <c r="A785" t="s">
        <v>8169</v>
      </c>
      <c r="B785" t="s">
        <v>11832</v>
      </c>
      <c r="C785" t="s">
        <v>45</v>
      </c>
      <c r="E785" t="s">
        <v>40</v>
      </c>
      <c r="F785">
        <v>0</v>
      </c>
      <c r="G785">
        <v>0</v>
      </c>
      <c r="H785">
        <v>0</v>
      </c>
      <c r="I785" s="20">
        <v>0.21</v>
      </c>
      <c r="J785" t="s">
        <v>24</v>
      </c>
      <c r="K785" s="20">
        <v>0.21</v>
      </c>
      <c r="L785" s="21">
        <v>8.66</v>
      </c>
      <c r="M785" s="21">
        <v>49.9</v>
      </c>
      <c r="N785" s="21">
        <v>41.24</v>
      </c>
      <c r="P785" s="22">
        <v>0</v>
      </c>
      <c r="Q785" s="22">
        <v>0.21</v>
      </c>
    </row>
    <row r="786" spans="1:17" x14ac:dyDescent="0.3">
      <c r="A786" t="s">
        <v>8169</v>
      </c>
      <c r="B786" t="s">
        <v>20309</v>
      </c>
      <c r="C786" t="s">
        <v>45</v>
      </c>
      <c r="E786" t="s">
        <v>40</v>
      </c>
      <c r="F786">
        <v>0</v>
      </c>
      <c r="G786">
        <v>0</v>
      </c>
      <c r="H786">
        <v>0</v>
      </c>
      <c r="I786" s="20">
        <v>0.21</v>
      </c>
      <c r="J786" t="s">
        <v>24</v>
      </c>
      <c r="K786" s="20">
        <v>0.21</v>
      </c>
      <c r="L786" s="21">
        <v>302.26</v>
      </c>
      <c r="M786" s="21">
        <v>1741.59</v>
      </c>
      <c r="N786" s="21">
        <v>1439.33</v>
      </c>
      <c r="P786" s="22">
        <v>0</v>
      </c>
      <c r="Q786" s="22">
        <v>0.21</v>
      </c>
    </row>
    <row r="787" spans="1:17" x14ac:dyDescent="0.3">
      <c r="A787" t="s">
        <v>8169</v>
      </c>
      <c r="B787" t="s">
        <v>17961</v>
      </c>
      <c r="C787" t="s">
        <v>46</v>
      </c>
      <c r="E787" t="s">
        <v>40</v>
      </c>
      <c r="F787">
        <v>0</v>
      </c>
      <c r="G787">
        <v>0</v>
      </c>
      <c r="H787">
        <v>0</v>
      </c>
      <c r="I787" s="20">
        <v>0.2</v>
      </c>
      <c r="J787" t="s">
        <v>24</v>
      </c>
      <c r="K787" s="20">
        <v>0.2</v>
      </c>
      <c r="L787" s="21">
        <v>19.190000000000001</v>
      </c>
      <c r="M787" s="21">
        <v>115.11</v>
      </c>
      <c r="N787" s="21">
        <v>95.92</v>
      </c>
      <c r="P787" s="22">
        <v>0</v>
      </c>
      <c r="Q787" s="22">
        <v>0.2</v>
      </c>
    </row>
    <row r="788" spans="1:17" x14ac:dyDescent="0.3">
      <c r="A788" t="s">
        <v>8169</v>
      </c>
      <c r="B788" t="s">
        <v>11870</v>
      </c>
      <c r="C788" t="s">
        <v>46</v>
      </c>
      <c r="E788" t="s">
        <v>40</v>
      </c>
      <c r="F788">
        <v>0</v>
      </c>
      <c r="G788">
        <v>0</v>
      </c>
      <c r="H788">
        <v>0</v>
      </c>
      <c r="I788" s="20">
        <v>0.2</v>
      </c>
      <c r="J788" t="s">
        <v>24</v>
      </c>
      <c r="K788" s="20">
        <v>0.2</v>
      </c>
      <c r="L788" s="21">
        <v>4.1500000000000004</v>
      </c>
      <c r="M788" s="21">
        <v>24.9</v>
      </c>
      <c r="N788" s="21">
        <v>20.75</v>
      </c>
      <c r="P788" s="22">
        <v>0</v>
      </c>
      <c r="Q788" s="22">
        <v>0.2</v>
      </c>
    </row>
    <row r="789" spans="1:17" x14ac:dyDescent="0.3">
      <c r="A789" t="s">
        <v>8169</v>
      </c>
      <c r="B789" t="s">
        <v>18746</v>
      </c>
      <c r="C789" t="s">
        <v>45</v>
      </c>
      <c r="E789" t="s">
        <v>40</v>
      </c>
      <c r="F789">
        <v>0</v>
      </c>
      <c r="G789">
        <v>0</v>
      </c>
      <c r="H789">
        <v>0</v>
      </c>
      <c r="I789" s="20">
        <v>0.21</v>
      </c>
      <c r="J789" t="s">
        <v>24</v>
      </c>
      <c r="K789" s="20">
        <v>0.21</v>
      </c>
      <c r="L789" s="21">
        <v>5.19</v>
      </c>
      <c r="M789" s="21">
        <v>29.9</v>
      </c>
      <c r="N789" s="21">
        <v>24.71</v>
      </c>
      <c r="P789" s="22">
        <v>0</v>
      </c>
      <c r="Q789" s="22">
        <v>0.21</v>
      </c>
    </row>
    <row r="790" spans="1:17" x14ac:dyDescent="0.3">
      <c r="A790" t="s">
        <v>8169</v>
      </c>
      <c r="B790" t="s">
        <v>19047</v>
      </c>
      <c r="C790" t="s">
        <v>45</v>
      </c>
      <c r="E790" t="s">
        <v>39</v>
      </c>
      <c r="F790">
        <v>0</v>
      </c>
      <c r="G790">
        <v>0</v>
      </c>
      <c r="H790">
        <v>0</v>
      </c>
      <c r="I790" s="20">
        <v>0.21</v>
      </c>
      <c r="J790" t="s">
        <v>24</v>
      </c>
      <c r="K790" s="20">
        <v>0.21</v>
      </c>
      <c r="L790" s="21">
        <v>10.39</v>
      </c>
      <c r="M790" s="21">
        <v>59.85</v>
      </c>
      <c r="N790" s="21">
        <v>49.46</v>
      </c>
      <c r="P790" s="22">
        <v>0</v>
      </c>
      <c r="Q790" s="22">
        <v>0.21</v>
      </c>
    </row>
    <row r="791" spans="1:17" x14ac:dyDescent="0.3">
      <c r="A791" t="s">
        <v>8169</v>
      </c>
      <c r="B791" t="s">
        <v>21635</v>
      </c>
      <c r="C791" t="s">
        <v>45</v>
      </c>
      <c r="E791" t="s">
        <v>40</v>
      </c>
      <c r="F791">
        <v>0</v>
      </c>
      <c r="G791">
        <v>0</v>
      </c>
      <c r="H791">
        <v>0</v>
      </c>
      <c r="I791" s="20">
        <v>0.21</v>
      </c>
      <c r="J791" t="s">
        <v>24</v>
      </c>
      <c r="K791" s="20">
        <v>0.21</v>
      </c>
      <c r="L791" s="21">
        <v>12.48</v>
      </c>
      <c r="M791" s="21">
        <v>71.900000000000006</v>
      </c>
      <c r="N791" s="21">
        <v>59.42</v>
      </c>
      <c r="P791" s="22">
        <v>0</v>
      </c>
      <c r="Q791" s="22">
        <v>0.21</v>
      </c>
    </row>
    <row r="792" spans="1:17" x14ac:dyDescent="0.3">
      <c r="A792" t="s">
        <v>8169</v>
      </c>
      <c r="B792" t="s">
        <v>17999</v>
      </c>
      <c r="C792" t="s">
        <v>46</v>
      </c>
      <c r="E792" t="s">
        <v>40</v>
      </c>
      <c r="F792">
        <v>0</v>
      </c>
      <c r="G792">
        <v>0</v>
      </c>
      <c r="H792">
        <v>0</v>
      </c>
      <c r="I792" s="20">
        <v>0.2</v>
      </c>
      <c r="J792" t="s">
        <v>24</v>
      </c>
      <c r="K792" s="20">
        <v>0.2</v>
      </c>
      <c r="L792" s="21">
        <v>5.32</v>
      </c>
      <c r="M792" s="21">
        <v>31.9</v>
      </c>
      <c r="N792" s="21">
        <v>26.58</v>
      </c>
      <c r="P792" s="22">
        <v>0</v>
      </c>
      <c r="Q792" s="22">
        <v>0.2</v>
      </c>
    </row>
    <row r="793" spans="1:17" x14ac:dyDescent="0.3">
      <c r="A793" t="s">
        <v>8169</v>
      </c>
      <c r="B793" t="s">
        <v>16174</v>
      </c>
      <c r="C793" t="s">
        <v>45</v>
      </c>
      <c r="E793" t="s">
        <v>39</v>
      </c>
      <c r="F793">
        <v>0</v>
      </c>
      <c r="G793">
        <v>0</v>
      </c>
      <c r="H793">
        <v>0</v>
      </c>
      <c r="I793" s="20">
        <v>0.21</v>
      </c>
      <c r="J793" t="s">
        <v>24</v>
      </c>
      <c r="K793" s="20">
        <v>0.21</v>
      </c>
      <c r="L793" s="21">
        <v>11.79</v>
      </c>
      <c r="M793" s="21">
        <v>67.95</v>
      </c>
      <c r="N793" s="21">
        <v>56.16</v>
      </c>
      <c r="P793" s="22">
        <v>0</v>
      </c>
      <c r="Q793" s="22">
        <v>0.21</v>
      </c>
    </row>
    <row r="794" spans="1:17" x14ac:dyDescent="0.3">
      <c r="A794" t="s">
        <v>8169</v>
      </c>
      <c r="B794" t="s">
        <v>13517</v>
      </c>
      <c r="C794" t="s">
        <v>46</v>
      </c>
      <c r="E794" t="s">
        <v>40</v>
      </c>
      <c r="F794">
        <v>0</v>
      </c>
      <c r="G794">
        <v>0</v>
      </c>
      <c r="H794">
        <v>0</v>
      </c>
      <c r="I794" s="20">
        <v>0.2</v>
      </c>
      <c r="J794" t="s">
        <v>24</v>
      </c>
      <c r="K794" s="20">
        <v>0.2</v>
      </c>
      <c r="L794" s="21">
        <v>5.32</v>
      </c>
      <c r="M794" s="21">
        <v>31.9</v>
      </c>
      <c r="N794" s="21">
        <v>26.58</v>
      </c>
      <c r="P794" s="22">
        <v>0</v>
      </c>
      <c r="Q794" s="22">
        <v>0.2</v>
      </c>
    </row>
    <row r="795" spans="1:17" x14ac:dyDescent="0.3">
      <c r="A795" t="s">
        <v>8169</v>
      </c>
      <c r="B795" t="s">
        <v>11816</v>
      </c>
      <c r="C795" t="s">
        <v>45</v>
      </c>
      <c r="E795" t="s">
        <v>40</v>
      </c>
      <c r="F795">
        <v>0</v>
      </c>
      <c r="G795">
        <v>0</v>
      </c>
      <c r="H795">
        <v>0</v>
      </c>
      <c r="I795" s="20">
        <v>0.21</v>
      </c>
      <c r="J795" t="s">
        <v>24</v>
      </c>
      <c r="K795" s="20">
        <v>0.21</v>
      </c>
      <c r="L795" s="21">
        <v>13.87</v>
      </c>
      <c r="M795" s="21">
        <v>79.900000000000006</v>
      </c>
      <c r="N795" s="21">
        <v>66.03</v>
      </c>
      <c r="P795" s="22">
        <v>0</v>
      </c>
      <c r="Q795" s="22">
        <v>0.21</v>
      </c>
    </row>
    <row r="796" spans="1:17" x14ac:dyDescent="0.3">
      <c r="A796" t="s">
        <v>8169</v>
      </c>
      <c r="B796" t="s">
        <v>20656</v>
      </c>
      <c r="C796" t="s">
        <v>42</v>
      </c>
      <c r="E796" t="s">
        <v>40</v>
      </c>
      <c r="F796">
        <v>0</v>
      </c>
      <c r="G796">
        <v>0</v>
      </c>
      <c r="H796">
        <v>0</v>
      </c>
      <c r="I796" s="20">
        <v>0.19</v>
      </c>
      <c r="J796" t="s">
        <v>24</v>
      </c>
      <c r="K796" s="20">
        <v>0.19</v>
      </c>
      <c r="L796" s="21">
        <v>6.05</v>
      </c>
      <c r="M796" s="21">
        <v>37.9</v>
      </c>
      <c r="N796" s="21">
        <v>31.85</v>
      </c>
      <c r="P796" s="22">
        <v>0</v>
      </c>
      <c r="Q796" s="22">
        <v>0.19</v>
      </c>
    </row>
    <row r="797" spans="1:17" x14ac:dyDescent="0.3">
      <c r="A797" t="s">
        <v>8169</v>
      </c>
      <c r="B797" t="s">
        <v>9551</v>
      </c>
      <c r="C797" t="s">
        <v>42</v>
      </c>
      <c r="E797" t="s">
        <v>40</v>
      </c>
      <c r="F797">
        <v>0</v>
      </c>
      <c r="G797">
        <v>0</v>
      </c>
      <c r="H797">
        <v>0</v>
      </c>
      <c r="I797" s="20">
        <v>0.19</v>
      </c>
      <c r="J797" t="s">
        <v>24</v>
      </c>
      <c r="K797" s="20">
        <v>0.19</v>
      </c>
      <c r="L797" s="21">
        <v>7.97</v>
      </c>
      <c r="M797" s="21">
        <v>49.9</v>
      </c>
      <c r="N797" s="21">
        <v>41.93</v>
      </c>
      <c r="P797" s="22">
        <v>0</v>
      </c>
      <c r="Q797" s="22">
        <v>0.19</v>
      </c>
    </row>
    <row r="798" spans="1:17" x14ac:dyDescent="0.3">
      <c r="A798" t="s">
        <v>8169</v>
      </c>
      <c r="B798" t="s">
        <v>21109</v>
      </c>
      <c r="C798" t="s">
        <v>46</v>
      </c>
      <c r="E798" t="s">
        <v>40</v>
      </c>
      <c r="F798">
        <v>0</v>
      </c>
      <c r="G798">
        <v>0</v>
      </c>
      <c r="H798">
        <v>0</v>
      </c>
      <c r="I798" s="20">
        <v>0.2</v>
      </c>
      <c r="J798" t="s">
        <v>24</v>
      </c>
      <c r="K798" s="20">
        <v>0.2</v>
      </c>
      <c r="L798" s="21">
        <v>7.48</v>
      </c>
      <c r="M798" s="21">
        <v>44.9</v>
      </c>
      <c r="N798" s="21">
        <v>37.42</v>
      </c>
      <c r="P798" s="22">
        <v>0</v>
      </c>
      <c r="Q798" s="22">
        <v>0.2</v>
      </c>
    </row>
    <row r="799" spans="1:17" x14ac:dyDescent="0.3">
      <c r="A799" t="s">
        <v>8169</v>
      </c>
      <c r="B799" t="s">
        <v>8403</v>
      </c>
      <c r="C799" t="s">
        <v>46</v>
      </c>
      <c r="E799" t="s">
        <v>40</v>
      </c>
      <c r="F799">
        <v>0</v>
      </c>
      <c r="G799">
        <v>0</v>
      </c>
      <c r="H799">
        <v>0</v>
      </c>
      <c r="I799" s="20">
        <v>0.2</v>
      </c>
      <c r="J799" t="s">
        <v>24</v>
      </c>
      <c r="K799" s="20">
        <v>0.2</v>
      </c>
      <c r="L799" s="21">
        <v>10.65</v>
      </c>
      <c r="M799" s="21">
        <v>63.9</v>
      </c>
      <c r="N799" s="21">
        <v>53.25</v>
      </c>
      <c r="P799" s="22">
        <v>0</v>
      </c>
      <c r="Q799" s="22">
        <v>0.2</v>
      </c>
    </row>
    <row r="800" spans="1:17" x14ac:dyDescent="0.3">
      <c r="A800" t="s">
        <v>8169</v>
      </c>
      <c r="B800" t="s">
        <v>19229</v>
      </c>
      <c r="C800" t="s">
        <v>46</v>
      </c>
      <c r="E800" t="s">
        <v>40</v>
      </c>
      <c r="F800">
        <v>0</v>
      </c>
      <c r="G800">
        <v>0</v>
      </c>
      <c r="H800">
        <v>0</v>
      </c>
      <c r="I800" s="20">
        <v>0.2</v>
      </c>
      <c r="J800" t="s">
        <v>24</v>
      </c>
      <c r="K800" s="20">
        <v>0.2</v>
      </c>
      <c r="L800" s="21">
        <v>4.1500000000000004</v>
      </c>
      <c r="M800" s="21">
        <v>24.9</v>
      </c>
      <c r="N800" s="21">
        <v>20.75</v>
      </c>
      <c r="P800" s="22">
        <v>0</v>
      </c>
      <c r="Q800" s="22">
        <v>0.2</v>
      </c>
    </row>
    <row r="801" spans="1:17" x14ac:dyDescent="0.3">
      <c r="A801" t="s">
        <v>8169</v>
      </c>
      <c r="B801" t="s">
        <v>12845</v>
      </c>
      <c r="C801" t="s">
        <v>45</v>
      </c>
      <c r="E801" t="s">
        <v>40</v>
      </c>
      <c r="F801">
        <v>0</v>
      </c>
      <c r="G801">
        <v>0</v>
      </c>
      <c r="H801">
        <v>0</v>
      </c>
      <c r="I801" s="20">
        <v>0.21</v>
      </c>
      <c r="J801" t="s">
        <v>24</v>
      </c>
      <c r="K801" s="20">
        <v>0.21</v>
      </c>
      <c r="L801" s="21">
        <v>10.23</v>
      </c>
      <c r="M801" s="21">
        <v>58.95</v>
      </c>
      <c r="N801" s="21">
        <v>48.72</v>
      </c>
      <c r="P801" s="22">
        <v>0</v>
      </c>
      <c r="Q801" s="22">
        <v>0.21</v>
      </c>
    </row>
    <row r="802" spans="1:17" x14ac:dyDescent="0.3">
      <c r="A802" t="s">
        <v>8169</v>
      </c>
      <c r="B802" t="s">
        <v>21024</v>
      </c>
      <c r="C802" t="s">
        <v>45</v>
      </c>
      <c r="E802" t="s">
        <v>40</v>
      </c>
      <c r="F802">
        <v>0</v>
      </c>
      <c r="G802">
        <v>0</v>
      </c>
      <c r="H802">
        <v>0</v>
      </c>
      <c r="I802" s="20">
        <v>0.21</v>
      </c>
      <c r="J802" t="s">
        <v>24</v>
      </c>
      <c r="K802" s="20">
        <v>0.21</v>
      </c>
      <c r="L802" s="21">
        <v>17.350000000000001</v>
      </c>
      <c r="M802" s="21">
        <v>99.95</v>
      </c>
      <c r="N802" s="21">
        <v>82.6</v>
      </c>
      <c r="P802" s="22">
        <v>0</v>
      </c>
      <c r="Q802" s="22">
        <v>0.21</v>
      </c>
    </row>
    <row r="803" spans="1:17" x14ac:dyDescent="0.3">
      <c r="A803" t="s">
        <v>8169</v>
      </c>
      <c r="B803" t="s">
        <v>22205</v>
      </c>
      <c r="C803" t="s">
        <v>45</v>
      </c>
      <c r="E803" t="s">
        <v>40</v>
      </c>
      <c r="F803">
        <v>0</v>
      </c>
      <c r="G803">
        <v>0</v>
      </c>
      <c r="H803">
        <v>0</v>
      </c>
      <c r="I803" s="20">
        <v>0.21</v>
      </c>
      <c r="J803" t="s">
        <v>24</v>
      </c>
      <c r="K803" s="20">
        <v>0.21</v>
      </c>
      <c r="L803" s="21">
        <v>18.36</v>
      </c>
      <c r="M803" s="21">
        <v>105.8</v>
      </c>
      <c r="N803" s="21">
        <v>87.44</v>
      </c>
      <c r="P803" s="22">
        <v>0</v>
      </c>
      <c r="Q803" s="22">
        <v>0.21</v>
      </c>
    </row>
    <row r="804" spans="1:17" x14ac:dyDescent="0.3">
      <c r="A804" t="s">
        <v>8169</v>
      </c>
      <c r="B804" t="s">
        <v>21970</v>
      </c>
      <c r="C804" t="s">
        <v>42</v>
      </c>
      <c r="E804" t="s">
        <v>39</v>
      </c>
      <c r="F804">
        <v>0</v>
      </c>
      <c r="G804">
        <v>0</v>
      </c>
      <c r="H804">
        <v>0</v>
      </c>
      <c r="I804" s="20">
        <v>0.19</v>
      </c>
      <c r="J804" t="s">
        <v>24</v>
      </c>
      <c r="K804" s="20">
        <v>0.19</v>
      </c>
      <c r="L804" s="21">
        <v>13.56</v>
      </c>
      <c r="M804" s="21">
        <v>84.95</v>
      </c>
      <c r="N804" s="21">
        <v>71.39</v>
      </c>
      <c r="P804" s="22">
        <v>0</v>
      </c>
      <c r="Q804" s="22">
        <v>0.19</v>
      </c>
    </row>
    <row r="805" spans="1:17" x14ac:dyDescent="0.3">
      <c r="A805" t="s">
        <v>8169</v>
      </c>
      <c r="B805" t="s">
        <v>10518</v>
      </c>
      <c r="C805" t="s">
        <v>46</v>
      </c>
      <c r="E805" t="s">
        <v>40</v>
      </c>
      <c r="F805">
        <v>0</v>
      </c>
      <c r="G805">
        <v>0</v>
      </c>
      <c r="H805">
        <v>0</v>
      </c>
      <c r="I805" s="20">
        <v>0.2</v>
      </c>
      <c r="J805" t="s">
        <v>24</v>
      </c>
      <c r="K805" s="20">
        <v>0.2</v>
      </c>
      <c r="L805" s="21">
        <v>16.66</v>
      </c>
      <c r="M805" s="21">
        <v>99.95</v>
      </c>
      <c r="N805" s="21">
        <v>83.29</v>
      </c>
      <c r="P805" s="22">
        <v>0</v>
      </c>
      <c r="Q805" s="22">
        <v>0.2</v>
      </c>
    </row>
    <row r="806" spans="1:17" x14ac:dyDescent="0.3">
      <c r="A806" t="s">
        <v>8169</v>
      </c>
      <c r="B806" t="s">
        <v>14103</v>
      </c>
      <c r="C806" t="s">
        <v>42</v>
      </c>
      <c r="E806" t="s">
        <v>39</v>
      </c>
      <c r="F806">
        <v>0</v>
      </c>
      <c r="G806">
        <v>0</v>
      </c>
      <c r="H806">
        <v>0</v>
      </c>
      <c r="I806" s="20">
        <v>0.19</v>
      </c>
      <c r="J806" t="s">
        <v>24</v>
      </c>
      <c r="K806" s="20">
        <v>0.19</v>
      </c>
      <c r="L806" s="21">
        <v>6.05</v>
      </c>
      <c r="M806" s="21">
        <v>37.9</v>
      </c>
      <c r="N806" s="21">
        <v>31.85</v>
      </c>
      <c r="P806" s="22">
        <v>0</v>
      </c>
      <c r="Q806" s="22">
        <v>0.19</v>
      </c>
    </row>
    <row r="807" spans="1:17" x14ac:dyDescent="0.3">
      <c r="A807" t="s">
        <v>8169</v>
      </c>
      <c r="B807" t="s">
        <v>18248</v>
      </c>
      <c r="C807" t="s">
        <v>45</v>
      </c>
      <c r="E807" t="s">
        <v>40</v>
      </c>
      <c r="F807">
        <v>0</v>
      </c>
      <c r="G807">
        <v>0</v>
      </c>
      <c r="H807">
        <v>0</v>
      </c>
      <c r="I807" s="20">
        <v>0.21</v>
      </c>
      <c r="J807" t="s">
        <v>24</v>
      </c>
      <c r="K807" s="20">
        <v>0.21</v>
      </c>
      <c r="L807" s="21">
        <v>257.3</v>
      </c>
      <c r="M807" s="21">
        <v>1482.53</v>
      </c>
      <c r="N807" s="21">
        <v>1225.23</v>
      </c>
      <c r="P807" s="22">
        <v>0</v>
      </c>
      <c r="Q807" s="22">
        <v>0.21</v>
      </c>
    </row>
    <row r="808" spans="1:17" x14ac:dyDescent="0.3">
      <c r="A808" t="s">
        <v>8169</v>
      </c>
      <c r="B808" t="s">
        <v>23311</v>
      </c>
      <c r="C808" t="s">
        <v>46</v>
      </c>
      <c r="E808" t="s">
        <v>40</v>
      </c>
      <c r="F808">
        <v>0</v>
      </c>
      <c r="G808">
        <v>0</v>
      </c>
      <c r="H808">
        <v>0</v>
      </c>
      <c r="I808" s="20">
        <v>0.2</v>
      </c>
      <c r="J808" t="s">
        <v>24</v>
      </c>
      <c r="K808" s="20">
        <v>0.2</v>
      </c>
      <c r="L808" s="21">
        <v>14.16</v>
      </c>
      <c r="M808" s="21">
        <v>84.95</v>
      </c>
      <c r="N808" s="21">
        <v>70.790000000000006</v>
      </c>
      <c r="P808" s="22">
        <v>0</v>
      </c>
      <c r="Q808" s="22">
        <v>0.2</v>
      </c>
    </row>
    <row r="809" spans="1:17" x14ac:dyDescent="0.3">
      <c r="A809" t="s">
        <v>8169</v>
      </c>
      <c r="B809" t="s">
        <v>13659</v>
      </c>
      <c r="C809" t="s">
        <v>42</v>
      </c>
      <c r="E809" t="s">
        <v>40</v>
      </c>
      <c r="F809">
        <v>0</v>
      </c>
      <c r="G809">
        <v>0</v>
      </c>
      <c r="H809">
        <v>0</v>
      </c>
      <c r="I809" s="20">
        <v>0.19</v>
      </c>
      <c r="J809" t="s">
        <v>24</v>
      </c>
      <c r="K809" s="20">
        <v>0.19</v>
      </c>
      <c r="L809" s="21">
        <v>7.17</v>
      </c>
      <c r="M809" s="21">
        <v>44.9</v>
      </c>
      <c r="N809" s="21">
        <v>37.729999999999997</v>
      </c>
      <c r="P809" s="22">
        <v>0</v>
      </c>
      <c r="Q809" s="22">
        <v>0.19</v>
      </c>
    </row>
    <row r="810" spans="1:17" x14ac:dyDescent="0.3">
      <c r="A810" t="s">
        <v>8169</v>
      </c>
      <c r="B810" t="s">
        <v>9170</v>
      </c>
      <c r="C810" t="s">
        <v>42</v>
      </c>
      <c r="E810" t="s">
        <v>39</v>
      </c>
      <c r="F810">
        <v>0</v>
      </c>
      <c r="G810">
        <v>0</v>
      </c>
      <c r="H810">
        <v>0</v>
      </c>
      <c r="I810" s="20">
        <v>0.19</v>
      </c>
      <c r="J810" t="s">
        <v>24</v>
      </c>
      <c r="K810" s="20">
        <v>0.19</v>
      </c>
      <c r="L810" s="21">
        <v>4.93</v>
      </c>
      <c r="M810" s="21">
        <v>30.85</v>
      </c>
      <c r="N810" s="21">
        <v>25.92</v>
      </c>
      <c r="P810" s="22">
        <v>0</v>
      </c>
      <c r="Q810" s="22">
        <v>0.19</v>
      </c>
    </row>
    <row r="811" spans="1:17" x14ac:dyDescent="0.3">
      <c r="A811" t="s">
        <v>8169</v>
      </c>
      <c r="B811" t="s">
        <v>8709</v>
      </c>
      <c r="C811" t="s">
        <v>45</v>
      </c>
      <c r="E811" t="s">
        <v>40</v>
      </c>
      <c r="F811">
        <v>0</v>
      </c>
      <c r="G811">
        <v>0</v>
      </c>
      <c r="H811">
        <v>0</v>
      </c>
      <c r="I811" s="20">
        <v>0.21</v>
      </c>
      <c r="J811" t="s">
        <v>24</v>
      </c>
      <c r="K811" s="20">
        <v>0.21</v>
      </c>
      <c r="L811" s="21">
        <v>17.350000000000001</v>
      </c>
      <c r="M811" s="21">
        <v>99.95</v>
      </c>
      <c r="N811" s="21">
        <v>82.6</v>
      </c>
      <c r="P811" s="22">
        <v>0</v>
      </c>
      <c r="Q811" s="22">
        <v>0.21</v>
      </c>
    </row>
    <row r="812" spans="1:17" x14ac:dyDescent="0.3">
      <c r="A812" t="s">
        <v>8169</v>
      </c>
      <c r="B812" t="s">
        <v>20655</v>
      </c>
      <c r="C812" t="s">
        <v>45</v>
      </c>
      <c r="E812" t="s">
        <v>38</v>
      </c>
      <c r="F812">
        <v>0</v>
      </c>
      <c r="G812">
        <v>1</v>
      </c>
      <c r="H812">
        <v>0</v>
      </c>
      <c r="I812" s="20">
        <v>0.21</v>
      </c>
      <c r="J812" t="s">
        <v>24</v>
      </c>
      <c r="K812" s="20">
        <v>0</v>
      </c>
      <c r="L812" s="21">
        <v>14.57</v>
      </c>
      <c r="M812" s="21">
        <v>83.96</v>
      </c>
      <c r="N812" s="21">
        <v>69.39</v>
      </c>
      <c r="O812" t="s">
        <v>65</v>
      </c>
      <c r="P812" s="22">
        <v>0</v>
      </c>
      <c r="Q812" s="22">
        <v>0.21</v>
      </c>
    </row>
    <row r="813" spans="1:17" x14ac:dyDescent="0.3">
      <c r="A813" t="s">
        <v>8169</v>
      </c>
      <c r="B813" t="s">
        <v>14038</v>
      </c>
      <c r="C813" t="s">
        <v>46</v>
      </c>
      <c r="E813" t="s">
        <v>40</v>
      </c>
      <c r="F813">
        <v>0</v>
      </c>
      <c r="G813">
        <v>0</v>
      </c>
      <c r="H813">
        <v>0</v>
      </c>
      <c r="I813" s="20">
        <v>0.2</v>
      </c>
      <c r="J813" t="s">
        <v>24</v>
      </c>
      <c r="K813" s="20">
        <v>0.2</v>
      </c>
      <c r="L813" s="21">
        <v>7.86</v>
      </c>
      <c r="M813" s="21">
        <v>47.16</v>
      </c>
      <c r="N813" s="21">
        <v>39.299999999999997</v>
      </c>
      <c r="P813" s="22">
        <v>0</v>
      </c>
      <c r="Q813" s="22">
        <v>0.2</v>
      </c>
    </row>
    <row r="814" spans="1:17" x14ac:dyDescent="0.3">
      <c r="A814" t="s">
        <v>8169</v>
      </c>
      <c r="B814" t="s">
        <v>19200</v>
      </c>
      <c r="C814" t="s">
        <v>47</v>
      </c>
      <c r="E814" t="s">
        <v>40</v>
      </c>
      <c r="F814">
        <v>0</v>
      </c>
      <c r="G814">
        <v>0</v>
      </c>
      <c r="H814">
        <v>0</v>
      </c>
      <c r="I814" s="20">
        <v>0.22</v>
      </c>
      <c r="J814" t="s">
        <v>24</v>
      </c>
      <c r="K814" s="20">
        <v>0.22</v>
      </c>
      <c r="L814" s="21">
        <v>10.79</v>
      </c>
      <c r="M814" s="21">
        <v>59.85</v>
      </c>
      <c r="N814" s="21">
        <v>49.06</v>
      </c>
      <c r="P814" s="22">
        <v>0</v>
      </c>
      <c r="Q814" s="22">
        <v>0.22</v>
      </c>
    </row>
    <row r="815" spans="1:17" x14ac:dyDescent="0.3">
      <c r="A815" t="s">
        <v>8169</v>
      </c>
      <c r="B815" t="s">
        <v>9138</v>
      </c>
      <c r="C815" t="s">
        <v>46</v>
      </c>
      <c r="E815" t="s">
        <v>40</v>
      </c>
      <c r="F815">
        <v>0</v>
      </c>
      <c r="G815">
        <v>0</v>
      </c>
      <c r="H815">
        <v>0</v>
      </c>
      <c r="I815" s="20">
        <v>0.2</v>
      </c>
      <c r="J815" t="s">
        <v>24</v>
      </c>
      <c r="K815" s="20">
        <v>0.2</v>
      </c>
      <c r="L815" s="21">
        <v>11.33</v>
      </c>
      <c r="M815" s="21">
        <v>67.95</v>
      </c>
      <c r="N815" s="21">
        <v>56.62</v>
      </c>
      <c r="P815" s="22">
        <v>0</v>
      </c>
      <c r="Q815" s="22">
        <v>0.2</v>
      </c>
    </row>
    <row r="816" spans="1:17" x14ac:dyDescent="0.3">
      <c r="A816" t="s">
        <v>8169</v>
      </c>
      <c r="B816" t="s">
        <v>15774</v>
      </c>
      <c r="C816" t="s">
        <v>47</v>
      </c>
      <c r="E816" t="s">
        <v>40</v>
      </c>
      <c r="F816">
        <v>0</v>
      </c>
      <c r="G816">
        <v>0</v>
      </c>
      <c r="H816">
        <v>0</v>
      </c>
      <c r="I816" s="20">
        <v>0.22</v>
      </c>
      <c r="J816" t="s">
        <v>24</v>
      </c>
      <c r="K816" s="20">
        <v>0.22</v>
      </c>
      <c r="L816" s="21">
        <v>17.82</v>
      </c>
      <c r="M816" s="21">
        <v>98.85</v>
      </c>
      <c r="N816" s="21">
        <v>81.03</v>
      </c>
      <c r="P816" s="22">
        <v>0</v>
      </c>
      <c r="Q816" s="22">
        <v>0.22</v>
      </c>
    </row>
    <row r="817" spans="1:17" x14ac:dyDescent="0.3">
      <c r="A817" t="s">
        <v>8169</v>
      </c>
      <c r="B817" t="s">
        <v>23282</v>
      </c>
      <c r="C817" t="s">
        <v>47</v>
      </c>
      <c r="E817" t="s">
        <v>40</v>
      </c>
      <c r="F817">
        <v>0</v>
      </c>
      <c r="G817">
        <v>0</v>
      </c>
      <c r="H817">
        <v>0</v>
      </c>
      <c r="I817" s="20">
        <v>0.22</v>
      </c>
      <c r="J817" t="s">
        <v>24</v>
      </c>
      <c r="K817" s="20">
        <v>0.22</v>
      </c>
      <c r="L817" s="21">
        <v>10.79</v>
      </c>
      <c r="M817" s="21">
        <v>59.85</v>
      </c>
      <c r="N817" s="21">
        <v>49.06</v>
      </c>
      <c r="P817" s="22">
        <v>0</v>
      </c>
      <c r="Q817" s="22">
        <v>0.22</v>
      </c>
    </row>
    <row r="818" spans="1:17" x14ac:dyDescent="0.3">
      <c r="A818" t="s">
        <v>8169</v>
      </c>
      <c r="B818" t="s">
        <v>22066</v>
      </c>
      <c r="C818" t="s">
        <v>46</v>
      </c>
      <c r="E818" t="s">
        <v>40</v>
      </c>
      <c r="F818">
        <v>0</v>
      </c>
      <c r="G818">
        <v>0</v>
      </c>
      <c r="H818">
        <v>0</v>
      </c>
      <c r="I818" s="20">
        <v>0.2</v>
      </c>
      <c r="J818" t="s">
        <v>24</v>
      </c>
      <c r="K818" s="20">
        <v>0.2</v>
      </c>
      <c r="L818" s="21">
        <v>5.32</v>
      </c>
      <c r="M818" s="21">
        <v>31.9</v>
      </c>
      <c r="N818" s="21">
        <v>26.58</v>
      </c>
      <c r="P818" s="22">
        <v>0</v>
      </c>
      <c r="Q818" s="22">
        <v>0.2</v>
      </c>
    </row>
    <row r="819" spans="1:17" x14ac:dyDescent="0.3">
      <c r="A819" t="s">
        <v>8169</v>
      </c>
      <c r="B819" t="s">
        <v>23028</v>
      </c>
      <c r="C819" t="s">
        <v>45</v>
      </c>
      <c r="E819" t="s">
        <v>40</v>
      </c>
      <c r="F819">
        <v>0</v>
      </c>
      <c r="G819">
        <v>0</v>
      </c>
      <c r="H819">
        <v>0</v>
      </c>
      <c r="I819" s="20">
        <v>0.21</v>
      </c>
      <c r="J819" t="s">
        <v>24</v>
      </c>
      <c r="K819" s="20">
        <v>0.21</v>
      </c>
      <c r="L819" s="21">
        <v>14.74</v>
      </c>
      <c r="M819" s="21">
        <v>84.95</v>
      </c>
      <c r="N819" s="21">
        <v>70.209999999999994</v>
      </c>
      <c r="P819" s="22">
        <v>0</v>
      </c>
      <c r="Q819" s="22">
        <v>0.21</v>
      </c>
    </row>
    <row r="820" spans="1:17" x14ac:dyDescent="0.3">
      <c r="A820" t="s">
        <v>8169</v>
      </c>
      <c r="B820" t="s">
        <v>17159</v>
      </c>
      <c r="C820" t="s">
        <v>47</v>
      </c>
      <c r="E820" t="s">
        <v>40</v>
      </c>
      <c r="F820">
        <v>0</v>
      </c>
      <c r="G820">
        <v>0</v>
      </c>
      <c r="H820">
        <v>0</v>
      </c>
      <c r="I820" s="20">
        <v>0.22</v>
      </c>
      <c r="J820" t="s">
        <v>24</v>
      </c>
      <c r="K820" s="20">
        <v>0.22</v>
      </c>
      <c r="L820" s="21">
        <v>17.170000000000002</v>
      </c>
      <c r="M820" s="21">
        <v>95.22</v>
      </c>
      <c r="N820" s="21">
        <v>78.05</v>
      </c>
      <c r="P820" s="22">
        <v>0</v>
      </c>
      <c r="Q820" s="22">
        <v>0.22</v>
      </c>
    </row>
    <row r="821" spans="1:17" x14ac:dyDescent="0.3">
      <c r="A821" t="s">
        <v>8169</v>
      </c>
      <c r="B821" t="s">
        <v>9588</v>
      </c>
      <c r="C821" t="s">
        <v>47</v>
      </c>
      <c r="E821" t="s">
        <v>40</v>
      </c>
      <c r="F821">
        <v>0</v>
      </c>
      <c r="G821">
        <v>0</v>
      </c>
      <c r="H821">
        <v>0</v>
      </c>
      <c r="I821" s="20">
        <v>0.22</v>
      </c>
      <c r="J821" t="s">
        <v>24</v>
      </c>
      <c r="K821" s="20">
        <v>0.22</v>
      </c>
      <c r="L821" s="21">
        <v>15.23</v>
      </c>
      <c r="M821" s="21">
        <v>84.47</v>
      </c>
      <c r="N821" s="21">
        <v>69.239999999999995</v>
      </c>
      <c r="P821" s="22">
        <v>0</v>
      </c>
      <c r="Q821" s="22">
        <v>0.22</v>
      </c>
    </row>
    <row r="822" spans="1:17" x14ac:dyDescent="0.3">
      <c r="A822" t="s">
        <v>8169</v>
      </c>
      <c r="B822" t="s">
        <v>19324</v>
      </c>
      <c r="C822" t="s">
        <v>45</v>
      </c>
      <c r="E822" t="s">
        <v>40</v>
      </c>
      <c r="F822">
        <v>0</v>
      </c>
      <c r="G822">
        <v>0</v>
      </c>
      <c r="H822">
        <v>0</v>
      </c>
      <c r="I822" s="20">
        <v>0.21</v>
      </c>
      <c r="J822" t="s">
        <v>24</v>
      </c>
      <c r="K822" s="20">
        <v>0.21</v>
      </c>
      <c r="L822" s="21">
        <v>9.18</v>
      </c>
      <c r="M822" s="21">
        <v>52.9</v>
      </c>
      <c r="N822" s="21">
        <v>43.72</v>
      </c>
      <c r="P822" s="22">
        <v>0</v>
      </c>
      <c r="Q822" s="22">
        <v>0.21</v>
      </c>
    </row>
    <row r="823" spans="1:17" x14ac:dyDescent="0.3">
      <c r="A823" t="s">
        <v>8169</v>
      </c>
      <c r="B823" t="s">
        <v>10561</v>
      </c>
      <c r="C823" t="s">
        <v>45</v>
      </c>
      <c r="E823" t="s">
        <v>40</v>
      </c>
      <c r="F823">
        <v>0</v>
      </c>
      <c r="G823">
        <v>0</v>
      </c>
      <c r="H823">
        <v>0</v>
      </c>
      <c r="I823" s="20">
        <v>0.21</v>
      </c>
      <c r="J823" t="s">
        <v>24</v>
      </c>
      <c r="K823" s="20">
        <v>0.21</v>
      </c>
      <c r="L823" s="21">
        <v>5.54</v>
      </c>
      <c r="M823" s="21">
        <v>31.9</v>
      </c>
      <c r="N823" s="21">
        <v>26.36</v>
      </c>
      <c r="P823" s="22">
        <v>0</v>
      </c>
      <c r="Q823" s="22">
        <v>0.21</v>
      </c>
    </row>
    <row r="824" spans="1:17" x14ac:dyDescent="0.3">
      <c r="A824" t="s">
        <v>8169</v>
      </c>
      <c r="B824" t="s">
        <v>11286</v>
      </c>
      <c r="C824" t="s">
        <v>47</v>
      </c>
      <c r="E824" t="s">
        <v>40</v>
      </c>
      <c r="F824">
        <v>0</v>
      </c>
      <c r="G824">
        <v>0</v>
      </c>
      <c r="H824">
        <v>0</v>
      </c>
      <c r="I824" s="20">
        <v>0.22</v>
      </c>
      <c r="J824" t="s">
        <v>24</v>
      </c>
      <c r="K824" s="20">
        <v>0.22</v>
      </c>
      <c r="L824" s="21">
        <v>8.64</v>
      </c>
      <c r="M824" s="21">
        <v>47.9</v>
      </c>
      <c r="N824" s="21">
        <v>39.26</v>
      </c>
      <c r="P824" s="22">
        <v>0</v>
      </c>
      <c r="Q824" s="22">
        <v>0.22</v>
      </c>
    </row>
    <row r="825" spans="1:17" x14ac:dyDescent="0.3">
      <c r="A825" t="s">
        <v>8169</v>
      </c>
      <c r="B825" t="s">
        <v>12052</v>
      </c>
      <c r="C825" t="s">
        <v>45</v>
      </c>
      <c r="E825" t="s">
        <v>40</v>
      </c>
      <c r="F825">
        <v>0</v>
      </c>
      <c r="G825">
        <v>0</v>
      </c>
      <c r="H825">
        <v>0</v>
      </c>
      <c r="I825" s="20">
        <v>0.21</v>
      </c>
      <c r="J825" t="s">
        <v>24</v>
      </c>
      <c r="K825" s="20">
        <v>0.21</v>
      </c>
      <c r="L825" s="21">
        <v>8.1300000000000008</v>
      </c>
      <c r="M825" s="21">
        <v>46.85</v>
      </c>
      <c r="N825" s="21">
        <v>38.72</v>
      </c>
      <c r="P825" s="22">
        <v>0</v>
      </c>
      <c r="Q825" s="22">
        <v>0.21</v>
      </c>
    </row>
    <row r="826" spans="1:17" x14ac:dyDescent="0.3">
      <c r="A826" t="s">
        <v>8169</v>
      </c>
      <c r="B826" t="s">
        <v>20116</v>
      </c>
      <c r="C826" t="s">
        <v>46</v>
      </c>
      <c r="E826" t="s">
        <v>39</v>
      </c>
      <c r="F826">
        <v>0</v>
      </c>
      <c r="G826">
        <v>0</v>
      </c>
      <c r="H826">
        <v>0</v>
      </c>
      <c r="I826" s="20">
        <v>0.2</v>
      </c>
      <c r="J826" t="s">
        <v>24</v>
      </c>
      <c r="K826" s="20">
        <v>0.2</v>
      </c>
      <c r="L826" s="21">
        <v>5.32</v>
      </c>
      <c r="M826" s="21">
        <v>31.9</v>
      </c>
      <c r="N826" s="21">
        <v>26.58</v>
      </c>
      <c r="P826" s="22">
        <v>0</v>
      </c>
      <c r="Q826" s="22">
        <v>0.2</v>
      </c>
    </row>
    <row r="827" spans="1:17" x14ac:dyDescent="0.3">
      <c r="A827" t="s">
        <v>8169</v>
      </c>
      <c r="B827" t="s">
        <v>12624</v>
      </c>
      <c r="C827" t="s">
        <v>37</v>
      </c>
      <c r="E827" t="s">
        <v>39</v>
      </c>
      <c r="F827">
        <v>0</v>
      </c>
      <c r="G827">
        <v>0</v>
      </c>
      <c r="H827">
        <v>0</v>
      </c>
      <c r="I827" s="20">
        <v>0.2</v>
      </c>
      <c r="J827" t="s">
        <v>24</v>
      </c>
      <c r="K827" s="20">
        <v>0.2</v>
      </c>
      <c r="L827" s="21">
        <v>9.98</v>
      </c>
      <c r="M827" s="21">
        <v>59.85</v>
      </c>
      <c r="N827" s="21">
        <v>49.87</v>
      </c>
      <c r="P827" s="22">
        <v>0</v>
      </c>
      <c r="Q827" s="22">
        <v>0.2</v>
      </c>
    </row>
    <row r="828" spans="1:17" x14ac:dyDescent="0.3">
      <c r="A828" t="s">
        <v>8169</v>
      </c>
      <c r="B828" t="s">
        <v>23396</v>
      </c>
      <c r="C828" t="s">
        <v>45</v>
      </c>
      <c r="E828" t="s">
        <v>39</v>
      </c>
      <c r="F828">
        <v>0</v>
      </c>
      <c r="G828">
        <v>0</v>
      </c>
      <c r="H828">
        <v>0</v>
      </c>
      <c r="I828" s="20">
        <v>0.21</v>
      </c>
      <c r="J828" t="s">
        <v>24</v>
      </c>
      <c r="K828" s="20">
        <v>0</v>
      </c>
      <c r="L828" s="21">
        <v>0</v>
      </c>
      <c r="M828" s="21">
        <v>0</v>
      </c>
      <c r="N828" s="21">
        <v>0</v>
      </c>
      <c r="O828" t="s">
        <v>75</v>
      </c>
      <c r="P828" s="22">
        <v>0</v>
      </c>
      <c r="Q828" s="22">
        <v>0</v>
      </c>
    </row>
    <row r="829" spans="1:17" x14ac:dyDescent="0.3">
      <c r="A829" t="s">
        <v>8169</v>
      </c>
      <c r="B829" t="s">
        <v>23539</v>
      </c>
      <c r="C829" t="s">
        <v>45</v>
      </c>
      <c r="E829" t="s">
        <v>40</v>
      </c>
      <c r="F829">
        <v>0</v>
      </c>
      <c r="G829">
        <v>0</v>
      </c>
      <c r="H829">
        <v>0</v>
      </c>
      <c r="I829" s="20">
        <v>0.21</v>
      </c>
      <c r="J829" t="s">
        <v>24</v>
      </c>
      <c r="K829" s="20">
        <v>0</v>
      </c>
      <c r="L829" s="21">
        <v>0</v>
      </c>
      <c r="M829" s="21">
        <v>0</v>
      </c>
      <c r="N829" s="21">
        <v>0</v>
      </c>
      <c r="O829" t="s">
        <v>68</v>
      </c>
      <c r="P829" s="22">
        <v>0</v>
      </c>
      <c r="Q829" s="22">
        <v>0</v>
      </c>
    </row>
    <row r="830" spans="1:17" x14ac:dyDescent="0.3">
      <c r="A830" t="s">
        <v>8169</v>
      </c>
      <c r="B830" t="s">
        <v>16036</v>
      </c>
      <c r="C830" t="s">
        <v>42</v>
      </c>
      <c r="E830" t="s">
        <v>39</v>
      </c>
      <c r="F830">
        <v>1</v>
      </c>
      <c r="G830">
        <v>0</v>
      </c>
      <c r="H830">
        <v>0</v>
      </c>
      <c r="I830" s="20">
        <v>0.19</v>
      </c>
      <c r="J830" t="s">
        <v>24</v>
      </c>
      <c r="K830" s="20">
        <v>0</v>
      </c>
      <c r="L830" s="21">
        <v>0</v>
      </c>
      <c r="M830" s="21">
        <v>0</v>
      </c>
      <c r="N830" s="21">
        <v>0</v>
      </c>
      <c r="O830" t="s">
        <v>64</v>
      </c>
      <c r="P830" s="22">
        <v>0</v>
      </c>
      <c r="Q830" s="22">
        <v>0</v>
      </c>
    </row>
    <row r="831" spans="1:17" x14ac:dyDescent="0.3">
      <c r="A831" t="s">
        <v>8169</v>
      </c>
      <c r="B831" t="s">
        <v>12419</v>
      </c>
      <c r="C831" t="s">
        <v>46</v>
      </c>
      <c r="E831" t="s">
        <v>40</v>
      </c>
      <c r="F831">
        <v>0</v>
      </c>
      <c r="G831">
        <v>0</v>
      </c>
      <c r="H831">
        <v>0</v>
      </c>
      <c r="I831" s="20">
        <v>0.2</v>
      </c>
      <c r="J831" t="s">
        <v>24</v>
      </c>
      <c r="K831" s="20">
        <v>0.2</v>
      </c>
      <c r="L831" s="21">
        <v>6.24</v>
      </c>
      <c r="M831" s="21">
        <v>37.46</v>
      </c>
      <c r="N831" s="21">
        <v>31.22</v>
      </c>
      <c r="P831" s="22">
        <v>0</v>
      </c>
      <c r="Q831" s="22">
        <v>0.2</v>
      </c>
    </row>
    <row r="832" spans="1:17" x14ac:dyDescent="0.3">
      <c r="A832" t="s">
        <v>8169</v>
      </c>
      <c r="B832" t="s">
        <v>21736</v>
      </c>
      <c r="C832" t="s">
        <v>46</v>
      </c>
      <c r="E832" t="s">
        <v>40</v>
      </c>
      <c r="F832">
        <v>0</v>
      </c>
      <c r="G832">
        <v>0</v>
      </c>
      <c r="H832">
        <v>0</v>
      </c>
      <c r="I832" s="20">
        <v>0.2</v>
      </c>
      <c r="J832" t="s">
        <v>24</v>
      </c>
      <c r="K832" s="20">
        <v>0.2</v>
      </c>
      <c r="L832" s="21">
        <v>2.9</v>
      </c>
      <c r="M832" s="21">
        <v>17.43</v>
      </c>
      <c r="N832" s="21">
        <v>14.53</v>
      </c>
      <c r="P832" s="22">
        <v>0</v>
      </c>
      <c r="Q832" s="22">
        <v>0.2</v>
      </c>
    </row>
    <row r="833" spans="1:17" x14ac:dyDescent="0.3">
      <c r="A833" t="s">
        <v>8169</v>
      </c>
      <c r="B833" t="s">
        <v>9573</v>
      </c>
      <c r="C833" t="s">
        <v>45</v>
      </c>
      <c r="E833" t="s">
        <v>40</v>
      </c>
      <c r="F833">
        <v>0</v>
      </c>
      <c r="G833">
        <v>0</v>
      </c>
      <c r="H833">
        <v>0</v>
      </c>
      <c r="I833" s="20">
        <v>0.21</v>
      </c>
      <c r="J833" t="s">
        <v>24</v>
      </c>
      <c r="K833" s="20">
        <v>0.21</v>
      </c>
      <c r="L833" s="21">
        <v>26.3</v>
      </c>
      <c r="M833" s="21">
        <v>151.55000000000001</v>
      </c>
      <c r="N833" s="21">
        <v>125.25</v>
      </c>
      <c r="P833" s="22">
        <v>0</v>
      </c>
      <c r="Q833" s="22">
        <v>0.21</v>
      </c>
    </row>
    <row r="834" spans="1:17" x14ac:dyDescent="0.3">
      <c r="A834" t="s">
        <v>8169</v>
      </c>
      <c r="B834" t="s">
        <v>21246</v>
      </c>
      <c r="C834" t="s">
        <v>45</v>
      </c>
      <c r="E834" t="s">
        <v>40</v>
      </c>
      <c r="F834">
        <v>0</v>
      </c>
      <c r="G834">
        <v>0</v>
      </c>
      <c r="H834">
        <v>0</v>
      </c>
      <c r="I834" s="20">
        <v>0.21</v>
      </c>
      <c r="J834" t="s">
        <v>24</v>
      </c>
      <c r="K834" s="20">
        <v>0.21</v>
      </c>
      <c r="L834" s="21">
        <v>17.28</v>
      </c>
      <c r="M834" s="21">
        <v>99.59</v>
      </c>
      <c r="N834" s="21">
        <v>82.31</v>
      </c>
      <c r="P834" s="22">
        <v>0</v>
      </c>
      <c r="Q834" s="22">
        <v>0.21</v>
      </c>
    </row>
    <row r="835" spans="1:17" x14ac:dyDescent="0.3">
      <c r="A835" t="s">
        <v>8169</v>
      </c>
      <c r="B835" t="s">
        <v>20949</v>
      </c>
      <c r="C835" t="s">
        <v>45</v>
      </c>
      <c r="E835" t="s">
        <v>40</v>
      </c>
      <c r="F835">
        <v>0</v>
      </c>
      <c r="G835">
        <v>0</v>
      </c>
      <c r="H835">
        <v>0</v>
      </c>
      <c r="I835" s="20">
        <v>0.21</v>
      </c>
      <c r="J835" t="s">
        <v>24</v>
      </c>
      <c r="K835" s="20">
        <v>0.21</v>
      </c>
      <c r="L835" s="21">
        <v>4.54</v>
      </c>
      <c r="M835" s="21">
        <v>26.16</v>
      </c>
      <c r="N835" s="21">
        <v>21.62</v>
      </c>
      <c r="P835" s="22">
        <v>0</v>
      </c>
      <c r="Q835" s="22">
        <v>0.21</v>
      </c>
    </row>
    <row r="836" spans="1:17" x14ac:dyDescent="0.3">
      <c r="A836" t="s">
        <v>8169</v>
      </c>
      <c r="B836" t="s">
        <v>19593</v>
      </c>
      <c r="C836" t="s">
        <v>47</v>
      </c>
      <c r="E836" t="s">
        <v>40</v>
      </c>
      <c r="F836">
        <v>0</v>
      </c>
      <c r="G836">
        <v>0</v>
      </c>
      <c r="H836">
        <v>0</v>
      </c>
      <c r="I836" s="20">
        <v>0.22</v>
      </c>
      <c r="J836" t="s">
        <v>24</v>
      </c>
      <c r="K836" s="20">
        <v>0.22</v>
      </c>
      <c r="L836" s="21">
        <v>5.39</v>
      </c>
      <c r="M836" s="21">
        <v>29.9</v>
      </c>
      <c r="N836" s="21">
        <v>24.51</v>
      </c>
      <c r="P836" s="22">
        <v>0</v>
      </c>
      <c r="Q836" s="22">
        <v>0.22</v>
      </c>
    </row>
    <row r="837" spans="1:17" x14ac:dyDescent="0.3">
      <c r="A837" t="s">
        <v>8169</v>
      </c>
      <c r="B837" t="s">
        <v>16933</v>
      </c>
      <c r="C837" t="s">
        <v>45</v>
      </c>
      <c r="E837" t="s">
        <v>40</v>
      </c>
      <c r="F837">
        <v>0</v>
      </c>
      <c r="G837">
        <v>0</v>
      </c>
      <c r="H837">
        <v>0</v>
      </c>
      <c r="I837" s="20">
        <v>0.21</v>
      </c>
      <c r="J837" t="s">
        <v>24</v>
      </c>
      <c r="K837" s="20">
        <v>0.21</v>
      </c>
      <c r="L837" s="21">
        <v>11.09</v>
      </c>
      <c r="M837" s="21">
        <v>63.9</v>
      </c>
      <c r="N837" s="21">
        <v>52.81</v>
      </c>
      <c r="P837" s="22">
        <v>0</v>
      </c>
      <c r="Q837" s="22">
        <v>0.21</v>
      </c>
    </row>
    <row r="838" spans="1:17" x14ac:dyDescent="0.3">
      <c r="A838" t="s">
        <v>8169</v>
      </c>
      <c r="B838" t="s">
        <v>19158</v>
      </c>
      <c r="C838" t="s">
        <v>42</v>
      </c>
      <c r="E838" t="s">
        <v>39</v>
      </c>
      <c r="F838">
        <v>0</v>
      </c>
      <c r="G838">
        <v>0</v>
      </c>
      <c r="H838">
        <v>0</v>
      </c>
      <c r="I838" s="20">
        <v>0.19</v>
      </c>
      <c r="J838" t="s">
        <v>24</v>
      </c>
      <c r="K838" s="20">
        <v>0.19</v>
      </c>
      <c r="L838" s="21">
        <v>10.52</v>
      </c>
      <c r="M838" s="21">
        <v>65.900000000000006</v>
      </c>
      <c r="N838" s="21">
        <v>55.38</v>
      </c>
      <c r="P838" s="22">
        <v>0</v>
      </c>
      <c r="Q838" s="22">
        <v>0.19</v>
      </c>
    </row>
    <row r="839" spans="1:17" x14ac:dyDescent="0.3">
      <c r="A839" t="s">
        <v>8169</v>
      </c>
      <c r="B839" t="s">
        <v>10668</v>
      </c>
      <c r="C839" t="s">
        <v>47</v>
      </c>
      <c r="E839" t="s">
        <v>40</v>
      </c>
      <c r="F839">
        <v>0</v>
      </c>
      <c r="G839">
        <v>0</v>
      </c>
      <c r="H839">
        <v>0</v>
      </c>
      <c r="I839" s="20">
        <v>0.22</v>
      </c>
      <c r="J839" t="s">
        <v>24</v>
      </c>
      <c r="K839" s="20">
        <v>0.22</v>
      </c>
      <c r="L839" s="21">
        <v>4.49</v>
      </c>
      <c r="M839" s="21">
        <v>24.9</v>
      </c>
      <c r="N839" s="21">
        <v>20.41</v>
      </c>
      <c r="P839" s="22">
        <v>0</v>
      </c>
      <c r="Q839" s="22">
        <v>0.22</v>
      </c>
    </row>
    <row r="840" spans="1:17" x14ac:dyDescent="0.3">
      <c r="A840" t="s">
        <v>8169</v>
      </c>
      <c r="B840" t="s">
        <v>12332</v>
      </c>
      <c r="C840" t="s">
        <v>37</v>
      </c>
      <c r="E840" t="s">
        <v>40</v>
      </c>
      <c r="F840">
        <v>0</v>
      </c>
      <c r="G840">
        <v>0</v>
      </c>
      <c r="H840">
        <v>0</v>
      </c>
      <c r="I840" s="20">
        <v>0.2</v>
      </c>
      <c r="J840" t="s">
        <v>24</v>
      </c>
      <c r="K840" s="20">
        <v>0.2</v>
      </c>
      <c r="L840" s="21">
        <v>55.13</v>
      </c>
      <c r="M840" s="21">
        <v>330.75</v>
      </c>
      <c r="N840" s="21">
        <v>275.62</v>
      </c>
      <c r="P840" s="22">
        <v>0</v>
      </c>
      <c r="Q840" s="22">
        <v>0.2</v>
      </c>
    </row>
    <row r="841" spans="1:17" x14ac:dyDescent="0.3">
      <c r="A841" t="s">
        <v>8169</v>
      </c>
      <c r="B841" t="s">
        <v>17608</v>
      </c>
      <c r="C841" t="s">
        <v>42</v>
      </c>
      <c r="E841" t="s">
        <v>38</v>
      </c>
      <c r="F841">
        <v>0</v>
      </c>
      <c r="G841">
        <v>1</v>
      </c>
      <c r="H841">
        <v>0</v>
      </c>
      <c r="I841" s="20">
        <v>0.19</v>
      </c>
      <c r="J841" t="s">
        <v>24</v>
      </c>
      <c r="K841" s="20">
        <v>0</v>
      </c>
      <c r="L841" s="21">
        <v>5.55</v>
      </c>
      <c r="M841" s="21">
        <v>31.96</v>
      </c>
      <c r="N841" s="21">
        <v>26.41</v>
      </c>
      <c r="O841" t="s">
        <v>65</v>
      </c>
      <c r="P841" s="22">
        <v>0</v>
      </c>
      <c r="Q841" s="22">
        <v>0.21</v>
      </c>
    </row>
    <row r="842" spans="1:17" x14ac:dyDescent="0.3">
      <c r="A842" t="s">
        <v>8169</v>
      </c>
      <c r="B842" t="s">
        <v>9337</v>
      </c>
      <c r="C842" t="s">
        <v>46</v>
      </c>
      <c r="E842" t="s">
        <v>40</v>
      </c>
      <c r="F842">
        <v>0</v>
      </c>
      <c r="G842">
        <v>0</v>
      </c>
      <c r="H842">
        <v>0</v>
      </c>
      <c r="I842" s="20">
        <v>0.2</v>
      </c>
      <c r="J842" t="s">
        <v>24</v>
      </c>
      <c r="K842" s="20">
        <v>0.2</v>
      </c>
      <c r="L842" s="21">
        <v>14.15</v>
      </c>
      <c r="M842" s="21">
        <v>84.9</v>
      </c>
      <c r="N842" s="21">
        <v>70.75</v>
      </c>
      <c r="P842" s="22">
        <v>0</v>
      </c>
      <c r="Q842" s="22">
        <v>0.2</v>
      </c>
    </row>
    <row r="843" spans="1:17" x14ac:dyDescent="0.3">
      <c r="A843" t="s">
        <v>8169</v>
      </c>
      <c r="B843" t="s">
        <v>15459</v>
      </c>
      <c r="C843" t="s">
        <v>45</v>
      </c>
      <c r="E843" t="s">
        <v>38</v>
      </c>
      <c r="F843">
        <v>0</v>
      </c>
      <c r="G843">
        <v>1</v>
      </c>
      <c r="H843">
        <v>0</v>
      </c>
      <c r="I843" s="20">
        <v>0.21</v>
      </c>
      <c r="J843" t="s">
        <v>24</v>
      </c>
      <c r="K843" s="20">
        <v>0</v>
      </c>
      <c r="L843" s="21">
        <v>0</v>
      </c>
      <c r="M843" s="21">
        <v>0</v>
      </c>
      <c r="N843" s="21">
        <v>0</v>
      </c>
      <c r="O843" t="s">
        <v>14921</v>
      </c>
      <c r="P843" s="22">
        <v>0</v>
      </c>
      <c r="Q843" s="22">
        <v>0</v>
      </c>
    </row>
    <row r="844" spans="1:17" x14ac:dyDescent="0.3">
      <c r="A844" t="s">
        <v>8169</v>
      </c>
      <c r="B844" t="s">
        <v>17922</v>
      </c>
      <c r="C844" t="s">
        <v>46</v>
      </c>
      <c r="E844" t="s">
        <v>38</v>
      </c>
      <c r="F844">
        <v>0</v>
      </c>
      <c r="G844">
        <v>0</v>
      </c>
      <c r="H844">
        <v>0</v>
      </c>
      <c r="I844" s="20">
        <v>0.2</v>
      </c>
      <c r="J844" t="s">
        <v>24</v>
      </c>
      <c r="K844" s="20">
        <v>0</v>
      </c>
      <c r="L844" s="21">
        <v>0</v>
      </c>
      <c r="M844" s="21">
        <v>0</v>
      </c>
      <c r="N844" s="21">
        <v>0</v>
      </c>
      <c r="O844" t="s">
        <v>76</v>
      </c>
      <c r="P844" s="22">
        <v>0</v>
      </c>
      <c r="Q844" s="22">
        <v>0</v>
      </c>
    </row>
    <row r="845" spans="1:17" x14ac:dyDescent="0.3">
      <c r="A845" t="s">
        <v>8169</v>
      </c>
      <c r="B845" t="s">
        <v>13096</v>
      </c>
      <c r="C845" t="s">
        <v>46</v>
      </c>
      <c r="E845" t="s">
        <v>40</v>
      </c>
      <c r="F845">
        <v>0</v>
      </c>
      <c r="G845">
        <v>0</v>
      </c>
      <c r="H845">
        <v>0</v>
      </c>
      <c r="I845" s="20">
        <v>0.2</v>
      </c>
      <c r="J845" t="s">
        <v>24</v>
      </c>
      <c r="K845" s="20">
        <v>0.2</v>
      </c>
      <c r="L845" s="21">
        <v>43.79</v>
      </c>
      <c r="M845" s="21">
        <v>262.75</v>
      </c>
      <c r="N845" s="21">
        <v>218.96</v>
      </c>
      <c r="P845" s="22">
        <v>0</v>
      </c>
      <c r="Q845" s="22">
        <v>0.2</v>
      </c>
    </row>
    <row r="846" spans="1:17" x14ac:dyDescent="0.3">
      <c r="A846" t="s">
        <v>8169</v>
      </c>
      <c r="B846" t="s">
        <v>14972</v>
      </c>
      <c r="C846" t="s">
        <v>45</v>
      </c>
      <c r="E846" t="s">
        <v>38</v>
      </c>
      <c r="F846">
        <v>0</v>
      </c>
      <c r="G846">
        <v>0</v>
      </c>
      <c r="H846">
        <v>0</v>
      </c>
      <c r="I846" s="20">
        <v>0.21</v>
      </c>
      <c r="J846" t="s">
        <v>24</v>
      </c>
      <c r="K846" s="20">
        <v>0</v>
      </c>
      <c r="L846" s="21">
        <v>0</v>
      </c>
      <c r="M846" s="21">
        <v>0</v>
      </c>
      <c r="N846" s="21">
        <v>0</v>
      </c>
      <c r="O846" t="s">
        <v>76</v>
      </c>
      <c r="P846" s="22">
        <v>0</v>
      </c>
      <c r="Q846" s="22">
        <v>0</v>
      </c>
    </row>
    <row r="847" spans="1:17" x14ac:dyDescent="0.3">
      <c r="A847" t="s">
        <v>8169</v>
      </c>
      <c r="B847" t="s">
        <v>10019</v>
      </c>
      <c r="C847" t="s">
        <v>46</v>
      </c>
      <c r="E847" t="s">
        <v>40</v>
      </c>
      <c r="F847">
        <v>0</v>
      </c>
      <c r="G847">
        <v>0</v>
      </c>
      <c r="H847">
        <v>0</v>
      </c>
      <c r="I847" s="20">
        <v>0.2</v>
      </c>
      <c r="J847" t="s">
        <v>24</v>
      </c>
      <c r="K847" s="20">
        <v>0.2</v>
      </c>
      <c r="L847" s="21">
        <v>6.32</v>
      </c>
      <c r="M847" s="21">
        <v>37.9</v>
      </c>
      <c r="N847" s="21">
        <v>31.58</v>
      </c>
      <c r="P847" s="22">
        <v>0</v>
      </c>
      <c r="Q847" s="22">
        <v>0.2</v>
      </c>
    </row>
    <row r="848" spans="1:17" x14ac:dyDescent="0.3">
      <c r="A848" t="s">
        <v>8169</v>
      </c>
      <c r="B848" t="s">
        <v>19592</v>
      </c>
      <c r="C848" t="s">
        <v>45</v>
      </c>
      <c r="E848" t="s">
        <v>38</v>
      </c>
      <c r="F848">
        <v>0</v>
      </c>
      <c r="G848">
        <v>0</v>
      </c>
      <c r="H848">
        <v>0</v>
      </c>
      <c r="I848" s="20">
        <v>0.21</v>
      </c>
      <c r="J848" t="s">
        <v>24</v>
      </c>
      <c r="K848" s="20">
        <v>0</v>
      </c>
      <c r="L848" s="21">
        <v>0</v>
      </c>
      <c r="M848" s="21">
        <v>0</v>
      </c>
      <c r="N848" s="21">
        <v>0</v>
      </c>
      <c r="O848" t="s">
        <v>76</v>
      </c>
      <c r="P848" s="22">
        <v>0</v>
      </c>
      <c r="Q848" s="22">
        <v>0</v>
      </c>
    </row>
    <row r="849" spans="1:17" x14ac:dyDescent="0.3">
      <c r="A849" t="s">
        <v>8169</v>
      </c>
      <c r="B849" t="s">
        <v>18966</v>
      </c>
      <c r="C849" t="s">
        <v>47</v>
      </c>
      <c r="E849" t="s">
        <v>38</v>
      </c>
      <c r="F849">
        <v>0</v>
      </c>
      <c r="G849">
        <v>0</v>
      </c>
      <c r="H849">
        <v>0</v>
      </c>
      <c r="I849" s="20">
        <v>0.22</v>
      </c>
      <c r="J849" t="s">
        <v>24</v>
      </c>
      <c r="K849" s="20">
        <v>0</v>
      </c>
      <c r="L849" s="21">
        <v>0</v>
      </c>
      <c r="M849" s="21">
        <v>0</v>
      </c>
      <c r="N849" s="21">
        <v>0</v>
      </c>
      <c r="O849" t="s">
        <v>76</v>
      </c>
      <c r="P849" s="22">
        <v>0</v>
      </c>
      <c r="Q849" s="22">
        <v>0</v>
      </c>
    </row>
    <row r="850" spans="1:17" x14ac:dyDescent="0.3">
      <c r="A850" t="s">
        <v>8169</v>
      </c>
      <c r="B850" t="s">
        <v>23755</v>
      </c>
      <c r="C850" t="s">
        <v>47</v>
      </c>
      <c r="E850" t="s">
        <v>39</v>
      </c>
      <c r="F850">
        <v>0</v>
      </c>
      <c r="G850">
        <v>0</v>
      </c>
      <c r="H850">
        <v>0</v>
      </c>
      <c r="I850" s="20">
        <v>0.22</v>
      </c>
      <c r="J850" t="s">
        <v>24</v>
      </c>
      <c r="K850" s="20">
        <v>0.22</v>
      </c>
      <c r="L850" s="21">
        <v>51.88</v>
      </c>
      <c r="M850" s="21">
        <v>287.7</v>
      </c>
      <c r="N850" s="21">
        <v>235.82</v>
      </c>
      <c r="P850" s="22">
        <v>0</v>
      </c>
      <c r="Q850" s="22">
        <v>0.22</v>
      </c>
    </row>
    <row r="851" spans="1:17" x14ac:dyDescent="0.3">
      <c r="A851" t="s">
        <v>8169</v>
      </c>
      <c r="B851" t="s">
        <v>23807</v>
      </c>
      <c r="C851" t="s">
        <v>45</v>
      </c>
      <c r="E851" t="s">
        <v>40</v>
      </c>
      <c r="F851">
        <v>0</v>
      </c>
      <c r="G851">
        <v>0</v>
      </c>
      <c r="H851">
        <v>0</v>
      </c>
      <c r="I851" s="20">
        <v>0.21</v>
      </c>
      <c r="J851" t="s">
        <v>24</v>
      </c>
      <c r="K851" s="20">
        <v>0.21</v>
      </c>
      <c r="L851" s="21">
        <v>14.91</v>
      </c>
      <c r="M851" s="21">
        <v>85.9</v>
      </c>
      <c r="N851" s="21">
        <v>70.989999999999995</v>
      </c>
      <c r="P851" s="22">
        <v>0</v>
      </c>
      <c r="Q851" s="22">
        <v>0.21</v>
      </c>
    </row>
    <row r="852" spans="1:17" x14ac:dyDescent="0.3">
      <c r="A852" t="s">
        <v>8169</v>
      </c>
      <c r="B852" t="s">
        <v>11584</v>
      </c>
      <c r="C852" t="s">
        <v>46</v>
      </c>
      <c r="E852" t="s">
        <v>40</v>
      </c>
      <c r="F852">
        <v>0</v>
      </c>
      <c r="G852">
        <v>0</v>
      </c>
      <c r="H852">
        <v>0</v>
      </c>
      <c r="I852" s="20">
        <v>0.2</v>
      </c>
      <c r="J852" t="s">
        <v>24</v>
      </c>
      <c r="K852" s="20">
        <v>0.2</v>
      </c>
      <c r="L852" s="21">
        <v>10.83</v>
      </c>
      <c r="M852" s="21">
        <v>64.95</v>
      </c>
      <c r="N852" s="21">
        <v>54.12</v>
      </c>
      <c r="P852" s="22">
        <v>0</v>
      </c>
      <c r="Q852" s="22">
        <v>0.2</v>
      </c>
    </row>
    <row r="853" spans="1:17" x14ac:dyDescent="0.3">
      <c r="A853" t="s">
        <v>8169</v>
      </c>
      <c r="B853" t="s">
        <v>8371</v>
      </c>
      <c r="C853" t="s">
        <v>45</v>
      </c>
      <c r="E853" t="s">
        <v>40</v>
      </c>
      <c r="F853">
        <v>0</v>
      </c>
      <c r="G853">
        <v>0</v>
      </c>
      <c r="H853">
        <v>0</v>
      </c>
      <c r="I853" s="20">
        <v>0.21</v>
      </c>
      <c r="J853" t="s">
        <v>24</v>
      </c>
      <c r="K853" s="20">
        <v>0.21</v>
      </c>
      <c r="L853" s="21">
        <v>16.11</v>
      </c>
      <c r="M853" s="21">
        <v>92.85</v>
      </c>
      <c r="N853" s="21">
        <v>76.739999999999995</v>
      </c>
      <c r="P853" s="22">
        <v>0</v>
      </c>
      <c r="Q853" s="22">
        <v>0.21</v>
      </c>
    </row>
    <row r="854" spans="1:17" x14ac:dyDescent="0.3">
      <c r="A854" t="s">
        <v>8169</v>
      </c>
      <c r="B854" t="s">
        <v>17118</v>
      </c>
      <c r="C854" t="s">
        <v>46</v>
      </c>
      <c r="E854" t="s">
        <v>40</v>
      </c>
      <c r="F854">
        <v>0</v>
      </c>
      <c r="G854">
        <v>0</v>
      </c>
      <c r="H854">
        <v>0</v>
      </c>
      <c r="I854" s="20">
        <v>0.2</v>
      </c>
      <c r="J854" t="s">
        <v>24</v>
      </c>
      <c r="K854" s="20">
        <v>0.2</v>
      </c>
      <c r="L854" s="21">
        <v>7.98</v>
      </c>
      <c r="M854" s="21">
        <v>47.9</v>
      </c>
      <c r="N854" s="21">
        <v>39.92</v>
      </c>
      <c r="P854" s="22">
        <v>0</v>
      </c>
      <c r="Q854" s="22">
        <v>0.2</v>
      </c>
    </row>
    <row r="855" spans="1:17" x14ac:dyDescent="0.3">
      <c r="A855" t="s">
        <v>8169</v>
      </c>
      <c r="B855" t="s">
        <v>20510</v>
      </c>
      <c r="C855" t="s">
        <v>42</v>
      </c>
      <c r="E855" t="s">
        <v>40</v>
      </c>
      <c r="F855">
        <v>0</v>
      </c>
      <c r="G855">
        <v>0</v>
      </c>
      <c r="H855">
        <v>0</v>
      </c>
      <c r="I855" s="20">
        <v>0.19</v>
      </c>
      <c r="J855" t="s">
        <v>24</v>
      </c>
      <c r="K855" s="20">
        <v>0.19</v>
      </c>
      <c r="L855" s="21">
        <v>6.05</v>
      </c>
      <c r="M855" s="21">
        <v>37.9</v>
      </c>
      <c r="N855" s="21">
        <v>31.85</v>
      </c>
      <c r="P855" s="22">
        <v>0</v>
      </c>
      <c r="Q855" s="22">
        <v>0.19</v>
      </c>
    </row>
    <row r="856" spans="1:17" x14ac:dyDescent="0.3">
      <c r="A856" t="s">
        <v>8169</v>
      </c>
      <c r="B856" t="s">
        <v>16194</v>
      </c>
      <c r="C856" t="s">
        <v>45</v>
      </c>
      <c r="E856" t="s">
        <v>40</v>
      </c>
      <c r="F856">
        <v>0</v>
      </c>
      <c r="G856">
        <v>0</v>
      </c>
      <c r="H856">
        <v>0</v>
      </c>
      <c r="I856" s="20">
        <v>0.21</v>
      </c>
      <c r="J856" t="s">
        <v>24</v>
      </c>
      <c r="K856" s="20">
        <v>0.21</v>
      </c>
      <c r="L856" s="21">
        <v>38.81</v>
      </c>
      <c r="M856" s="21">
        <v>223.65</v>
      </c>
      <c r="N856" s="21">
        <v>184.84</v>
      </c>
      <c r="P856" s="22">
        <v>0</v>
      </c>
      <c r="Q856" s="22">
        <v>0.21</v>
      </c>
    </row>
    <row r="857" spans="1:17" x14ac:dyDescent="0.3">
      <c r="A857" t="s">
        <v>8169</v>
      </c>
      <c r="B857" t="s">
        <v>15812</v>
      </c>
      <c r="C857" t="s">
        <v>45</v>
      </c>
      <c r="E857" t="s">
        <v>40</v>
      </c>
      <c r="F857">
        <v>0</v>
      </c>
      <c r="G857">
        <v>0</v>
      </c>
      <c r="H857">
        <v>0</v>
      </c>
      <c r="I857" s="20">
        <v>0.21</v>
      </c>
      <c r="J857" t="s">
        <v>24</v>
      </c>
      <c r="K857" s="20">
        <v>0.21</v>
      </c>
      <c r="L857" s="21">
        <v>13.42</v>
      </c>
      <c r="M857" s="21">
        <v>77.31</v>
      </c>
      <c r="N857" s="21">
        <v>63.89</v>
      </c>
      <c r="P857" s="22">
        <v>0</v>
      </c>
      <c r="Q857" s="22">
        <v>0.21</v>
      </c>
    </row>
    <row r="858" spans="1:17" x14ac:dyDescent="0.3">
      <c r="A858" t="s">
        <v>8169</v>
      </c>
      <c r="B858" t="s">
        <v>8666</v>
      </c>
      <c r="C858" t="s">
        <v>46</v>
      </c>
      <c r="E858" t="s">
        <v>40</v>
      </c>
      <c r="F858">
        <v>0</v>
      </c>
      <c r="G858">
        <v>0</v>
      </c>
      <c r="H858">
        <v>0</v>
      </c>
      <c r="I858" s="20">
        <v>0.2</v>
      </c>
      <c r="J858" t="s">
        <v>24</v>
      </c>
      <c r="K858" s="20">
        <v>0.2</v>
      </c>
      <c r="L858" s="21">
        <v>6.32</v>
      </c>
      <c r="M858" s="21">
        <v>37.9</v>
      </c>
      <c r="N858" s="21">
        <v>31.58</v>
      </c>
      <c r="P858" s="22">
        <v>0</v>
      </c>
      <c r="Q858" s="22">
        <v>0.2</v>
      </c>
    </row>
    <row r="859" spans="1:17" x14ac:dyDescent="0.3">
      <c r="A859" t="s">
        <v>8169</v>
      </c>
      <c r="B859" t="s">
        <v>17661</v>
      </c>
      <c r="C859" t="s">
        <v>47</v>
      </c>
      <c r="E859" t="s">
        <v>39</v>
      </c>
      <c r="F859">
        <v>0</v>
      </c>
      <c r="G859">
        <v>0</v>
      </c>
      <c r="H859">
        <v>0</v>
      </c>
      <c r="I859" s="20">
        <v>0.22</v>
      </c>
      <c r="J859" t="s">
        <v>24</v>
      </c>
      <c r="K859" s="20">
        <v>0.22</v>
      </c>
      <c r="L859" s="21">
        <v>21.26</v>
      </c>
      <c r="M859" s="21">
        <v>117.9</v>
      </c>
      <c r="N859" s="21">
        <v>96.64</v>
      </c>
      <c r="P859" s="22">
        <v>0</v>
      </c>
      <c r="Q859" s="22">
        <v>0.22</v>
      </c>
    </row>
    <row r="860" spans="1:17" x14ac:dyDescent="0.3">
      <c r="A860" t="s">
        <v>8169</v>
      </c>
      <c r="B860" t="s">
        <v>11157</v>
      </c>
      <c r="C860" t="s">
        <v>42</v>
      </c>
      <c r="E860" t="s">
        <v>40</v>
      </c>
      <c r="F860">
        <v>0</v>
      </c>
      <c r="G860">
        <v>0</v>
      </c>
      <c r="H860">
        <v>0</v>
      </c>
      <c r="I860" s="20">
        <v>0.19</v>
      </c>
      <c r="J860" t="s">
        <v>24</v>
      </c>
      <c r="K860" s="20">
        <v>0.19</v>
      </c>
      <c r="L860" s="21">
        <v>10.199999999999999</v>
      </c>
      <c r="M860" s="21">
        <v>63.9</v>
      </c>
      <c r="N860" s="21">
        <v>53.7</v>
      </c>
      <c r="P860" s="22">
        <v>0</v>
      </c>
      <c r="Q860" s="22">
        <v>0.19</v>
      </c>
    </row>
    <row r="861" spans="1:17" x14ac:dyDescent="0.3">
      <c r="A861" t="s">
        <v>8169</v>
      </c>
      <c r="B861" t="s">
        <v>18776</v>
      </c>
      <c r="C861" t="s">
        <v>45</v>
      </c>
      <c r="E861" t="s">
        <v>38</v>
      </c>
      <c r="F861">
        <v>0</v>
      </c>
      <c r="G861">
        <v>0</v>
      </c>
      <c r="H861">
        <v>0</v>
      </c>
      <c r="I861" s="20">
        <v>0.21</v>
      </c>
      <c r="J861" t="s">
        <v>24</v>
      </c>
      <c r="K861" s="20">
        <v>0</v>
      </c>
      <c r="L861" s="21">
        <v>0</v>
      </c>
      <c r="M861" s="21">
        <v>0</v>
      </c>
      <c r="N861" s="21">
        <v>0</v>
      </c>
      <c r="O861" t="s">
        <v>76</v>
      </c>
      <c r="P861" s="22">
        <v>0</v>
      </c>
      <c r="Q861" s="22">
        <v>0</v>
      </c>
    </row>
    <row r="862" spans="1:17" x14ac:dyDescent="0.3">
      <c r="A862" t="s">
        <v>8169</v>
      </c>
      <c r="B862" t="s">
        <v>10934</v>
      </c>
      <c r="C862" t="s">
        <v>45</v>
      </c>
      <c r="E862" t="s">
        <v>40</v>
      </c>
      <c r="F862">
        <v>0</v>
      </c>
      <c r="G862">
        <v>0</v>
      </c>
      <c r="H862">
        <v>0</v>
      </c>
      <c r="I862" s="20">
        <v>0.21</v>
      </c>
      <c r="J862" t="s">
        <v>24</v>
      </c>
      <c r="K862" s="20">
        <v>0.21</v>
      </c>
      <c r="L862" s="21">
        <v>13.26</v>
      </c>
      <c r="M862" s="21">
        <v>76.41</v>
      </c>
      <c r="N862" s="21">
        <v>63.15</v>
      </c>
      <c r="P862" s="22">
        <v>0</v>
      </c>
      <c r="Q862" s="22">
        <v>0.21</v>
      </c>
    </row>
    <row r="863" spans="1:17" x14ac:dyDescent="0.3">
      <c r="A863" t="s">
        <v>8169</v>
      </c>
      <c r="B863" t="s">
        <v>18730</v>
      </c>
      <c r="C863" t="s">
        <v>45</v>
      </c>
      <c r="E863" t="s">
        <v>40</v>
      </c>
      <c r="F863">
        <v>0</v>
      </c>
      <c r="G863">
        <v>0</v>
      </c>
      <c r="H863">
        <v>0</v>
      </c>
      <c r="I863" s="20">
        <v>0.21</v>
      </c>
      <c r="J863" t="s">
        <v>24</v>
      </c>
      <c r="K863" s="20">
        <v>0.21</v>
      </c>
      <c r="L863" s="21">
        <v>47.77</v>
      </c>
      <c r="M863" s="21">
        <v>275.22000000000003</v>
      </c>
      <c r="N863" s="21">
        <v>227.45</v>
      </c>
      <c r="P863" s="22">
        <v>0</v>
      </c>
      <c r="Q863" s="22">
        <v>0.21</v>
      </c>
    </row>
    <row r="864" spans="1:17" x14ac:dyDescent="0.3">
      <c r="A864" t="s">
        <v>8169</v>
      </c>
      <c r="B864" t="s">
        <v>11848</v>
      </c>
      <c r="C864" t="s">
        <v>45</v>
      </c>
      <c r="E864" t="s">
        <v>40</v>
      </c>
      <c r="F864">
        <v>0</v>
      </c>
      <c r="G864">
        <v>0</v>
      </c>
      <c r="H864">
        <v>0</v>
      </c>
      <c r="I864" s="20">
        <v>0.21</v>
      </c>
      <c r="J864" t="s">
        <v>24</v>
      </c>
      <c r="K864" s="20">
        <v>0.21</v>
      </c>
      <c r="L864" s="21">
        <v>34.700000000000003</v>
      </c>
      <c r="M864" s="21">
        <v>199.95</v>
      </c>
      <c r="N864" s="21">
        <v>165.25</v>
      </c>
      <c r="P864" s="22">
        <v>0</v>
      </c>
      <c r="Q864" s="22">
        <v>0.21</v>
      </c>
    </row>
    <row r="865" spans="1:17" x14ac:dyDescent="0.3">
      <c r="A865" t="s">
        <v>8169</v>
      </c>
      <c r="B865" t="s">
        <v>22111</v>
      </c>
      <c r="C865" t="s">
        <v>45</v>
      </c>
      <c r="E865" t="s">
        <v>39</v>
      </c>
      <c r="F865">
        <v>0</v>
      </c>
      <c r="G865">
        <v>0</v>
      </c>
      <c r="H865">
        <v>0</v>
      </c>
      <c r="I865" s="20">
        <v>0.21</v>
      </c>
      <c r="J865" t="s">
        <v>24</v>
      </c>
      <c r="K865" s="20">
        <v>0.21</v>
      </c>
      <c r="L865" s="21">
        <v>8.8000000000000007</v>
      </c>
      <c r="M865" s="21">
        <v>50.72</v>
      </c>
      <c r="N865" s="21">
        <v>41.92</v>
      </c>
      <c r="P865" s="22">
        <v>0</v>
      </c>
      <c r="Q865" s="22">
        <v>0.21</v>
      </c>
    </row>
    <row r="866" spans="1:17" x14ac:dyDescent="0.3">
      <c r="A866" t="s">
        <v>8169</v>
      </c>
      <c r="B866" t="s">
        <v>12755</v>
      </c>
      <c r="C866" t="s">
        <v>37</v>
      </c>
      <c r="E866" t="s">
        <v>40</v>
      </c>
      <c r="F866">
        <v>0</v>
      </c>
      <c r="G866">
        <v>0</v>
      </c>
      <c r="H866">
        <v>0</v>
      </c>
      <c r="I866" s="20">
        <v>0.2</v>
      </c>
      <c r="J866" t="s">
        <v>24</v>
      </c>
      <c r="K866" s="20">
        <v>0.2</v>
      </c>
      <c r="L866" s="21">
        <v>6.65</v>
      </c>
      <c r="M866" s="21">
        <v>39.92</v>
      </c>
      <c r="N866" s="21">
        <v>33.270000000000003</v>
      </c>
      <c r="P866" s="22">
        <v>0</v>
      </c>
      <c r="Q866" s="22">
        <v>0.2</v>
      </c>
    </row>
    <row r="867" spans="1:17" x14ac:dyDescent="0.3">
      <c r="A867" t="s">
        <v>8169</v>
      </c>
      <c r="B867" t="s">
        <v>23305</v>
      </c>
      <c r="C867" t="s">
        <v>42</v>
      </c>
      <c r="E867" t="s">
        <v>39</v>
      </c>
      <c r="F867">
        <v>0</v>
      </c>
      <c r="G867">
        <v>0</v>
      </c>
      <c r="H867">
        <v>0</v>
      </c>
      <c r="I867" s="20">
        <v>0.19</v>
      </c>
      <c r="J867" t="s">
        <v>24</v>
      </c>
      <c r="K867" s="20">
        <v>0.19</v>
      </c>
      <c r="L867" s="21">
        <v>2.86</v>
      </c>
      <c r="M867" s="21">
        <v>17.899999999999999</v>
      </c>
      <c r="N867" s="21">
        <v>15.04</v>
      </c>
      <c r="P867" s="22">
        <v>0</v>
      </c>
      <c r="Q867" s="22">
        <v>0.19</v>
      </c>
    </row>
    <row r="868" spans="1:17" x14ac:dyDescent="0.3">
      <c r="A868" t="s">
        <v>8169</v>
      </c>
      <c r="B868" t="s">
        <v>10660</v>
      </c>
      <c r="C868" t="s">
        <v>47</v>
      </c>
      <c r="E868" t="s">
        <v>40</v>
      </c>
      <c r="F868">
        <v>0</v>
      </c>
      <c r="G868">
        <v>0</v>
      </c>
      <c r="H868">
        <v>0</v>
      </c>
      <c r="I868" s="20">
        <v>0.22</v>
      </c>
      <c r="J868" t="s">
        <v>24</v>
      </c>
      <c r="K868" s="20">
        <v>0.22</v>
      </c>
      <c r="L868" s="21">
        <v>18.02</v>
      </c>
      <c r="M868" s="21">
        <v>99.95</v>
      </c>
      <c r="N868" s="21">
        <v>81.93</v>
      </c>
      <c r="P868" s="22">
        <v>0</v>
      </c>
      <c r="Q868" s="22">
        <v>0.22</v>
      </c>
    </row>
    <row r="869" spans="1:17" x14ac:dyDescent="0.3">
      <c r="A869" t="s">
        <v>8169</v>
      </c>
      <c r="B869" t="s">
        <v>16001</v>
      </c>
      <c r="C869" t="s">
        <v>46</v>
      </c>
      <c r="E869" t="s">
        <v>40</v>
      </c>
      <c r="F869">
        <v>0</v>
      </c>
      <c r="G869">
        <v>0</v>
      </c>
      <c r="H869">
        <v>0</v>
      </c>
      <c r="I869" s="20">
        <v>0.2</v>
      </c>
      <c r="J869" t="s">
        <v>24</v>
      </c>
      <c r="K869" s="20">
        <v>0.2</v>
      </c>
      <c r="L869" s="21">
        <v>4.1500000000000004</v>
      </c>
      <c r="M869" s="21">
        <v>24.9</v>
      </c>
      <c r="N869" s="21">
        <v>20.75</v>
      </c>
      <c r="P869" s="22">
        <v>0</v>
      </c>
      <c r="Q869" s="22">
        <v>0.2</v>
      </c>
    </row>
    <row r="870" spans="1:17" x14ac:dyDescent="0.3">
      <c r="A870" t="s">
        <v>8169</v>
      </c>
      <c r="B870" t="s">
        <v>12478</v>
      </c>
      <c r="C870" t="s">
        <v>45</v>
      </c>
      <c r="E870" t="s">
        <v>40</v>
      </c>
      <c r="F870">
        <v>0</v>
      </c>
      <c r="G870">
        <v>0</v>
      </c>
      <c r="H870">
        <v>0</v>
      </c>
      <c r="I870" s="20">
        <v>0.21</v>
      </c>
      <c r="J870" t="s">
        <v>24</v>
      </c>
      <c r="K870" s="20">
        <v>0.21</v>
      </c>
      <c r="L870" s="21">
        <v>9.2799999999999994</v>
      </c>
      <c r="M870" s="21">
        <v>53.46</v>
      </c>
      <c r="N870" s="21">
        <v>44.18</v>
      </c>
      <c r="P870" s="22">
        <v>0</v>
      </c>
      <c r="Q870" s="22">
        <v>0.21</v>
      </c>
    </row>
    <row r="871" spans="1:17" x14ac:dyDescent="0.3">
      <c r="A871" t="s">
        <v>8169</v>
      </c>
      <c r="B871" t="s">
        <v>15632</v>
      </c>
      <c r="C871" t="s">
        <v>45</v>
      </c>
      <c r="E871" t="s">
        <v>40</v>
      </c>
      <c r="F871">
        <v>0</v>
      </c>
      <c r="G871">
        <v>0</v>
      </c>
      <c r="H871">
        <v>0</v>
      </c>
      <c r="I871" s="20">
        <v>0.21</v>
      </c>
      <c r="J871" t="s">
        <v>24</v>
      </c>
      <c r="K871" s="20">
        <v>0.21</v>
      </c>
      <c r="L871" s="21">
        <v>5.35</v>
      </c>
      <c r="M871" s="21">
        <v>30.85</v>
      </c>
      <c r="N871" s="21">
        <v>25.5</v>
      </c>
      <c r="P871" s="22">
        <v>0</v>
      </c>
      <c r="Q871" s="22">
        <v>0.21</v>
      </c>
    </row>
    <row r="872" spans="1:17" x14ac:dyDescent="0.3">
      <c r="A872" t="s">
        <v>8169</v>
      </c>
      <c r="B872" t="s">
        <v>13569</v>
      </c>
      <c r="C872" t="s">
        <v>42</v>
      </c>
      <c r="E872" t="s">
        <v>39</v>
      </c>
      <c r="F872">
        <v>0</v>
      </c>
      <c r="G872">
        <v>0</v>
      </c>
      <c r="H872">
        <v>0</v>
      </c>
      <c r="I872" s="20">
        <v>0.19</v>
      </c>
      <c r="J872" t="s">
        <v>24</v>
      </c>
      <c r="K872" s="20">
        <v>0.19</v>
      </c>
      <c r="L872" s="21">
        <v>27.43</v>
      </c>
      <c r="M872" s="21">
        <v>171.8</v>
      </c>
      <c r="N872" s="21">
        <v>144.37</v>
      </c>
      <c r="P872" s="22">
        <v>0</v>
      </c>
      <c r="Q872" s="22">
        <v>0.19</v>
      </c>
    </row>
    <row r="873" spans="1:17" x14ac:dyDescent="0.3">
      <c r="A873" t="s">
        <v>8169</v>
      </c>
      <c r="B873" t="s">
        <v>21345</v>
      </c>
      <c r="C873" t="s">
        <v>37</v>
      </c>
      <c r="E873" t="s">
        <v>40</v>
      </c>
      <c r="F873">
        <v>0</v>
      </c>
      <c r="G873">
        <v>0</v>
      </c>
      <c r="H873">
        <v>0</v>
      </c>
      <c r="I873" s="20">
        <v>0.2</v>
      </c>
      <c r="J873" t="s">
        <v>24</v>
      </c>
      <c r="K873" s="20">
        <v>0.2</v>
      </c>
      <c r="L873" s="21">
        <v>8.32</v>
      </c>
      <c r="M873" s="21">
        <v>49.9</v>
      </c>
      <c r="N873" s="21">
        <v>41.58</v>
      </c>
      <c r="P873" s="22">
        <v>0</v>
      </c>
      <c r="Q873" s="22">
        <v>0.2</v>
      </c>
    </row>
    <row r="874" spans="1:17" x14ac:dyDescent="0.3">
      <c r="A874" t="s">
        <v>8169</v>
      </c>
      <c r="B874" t="s">
        <v>23627</v>
      </c>
      <c r="C874" t="s">
        <v>42</v>
      </c>
      <c r="E874" t="s">
        <v>39</v>
      </c>
      <c r="F874">
        <v>0</v>
      </c>
      <c r="G874">
        <v>0</v>
      </c>
      <c r="H874">
        <v>0</v>
      </c>
      <c r="I874" s="20">
        <v>0.19</v>
      </c>
      <c r="J874" t="s">
        <v>24</v>
      </c>
      <c r="K874" s="20">
        <v>0.19</v>
      </c>
      <c r="L874" s="21">
        <v>14.35</v>
      </c>
      <c r="M874" s="21">
        <v>89.9</v>
      </c>
      <c r="N874" s="21">
        <v>75.55</v>
      </c>
      <c r="P874" s="22">
        <v>0</v>
      </c>
      <c r="Q874" s="22">
        <v>0.19</v>
      </c>
    </row>
    <row r="875" spans="1:17" x14ac:dyDescent="0.3">
      <c r="A875" t="s">
        <v>8169</v>
      </c>
      <c r="B875" t="s">
        <v>21935</v>
      </c>
      <c r="C875" t="s">
        <v>42</v>
      </c>
      <c r="E875" t="s">
        <v>39</v>
      </c>
      <c r="F875">
        <v>0</v>
      </c>
      <c r="G875">
        <v>0</v>
      </c>
      <c r="H875">
        <v>0</v>
      </c>
      <c r="I875" s="20">
        <v>0.19</v>
      </c>
      <c r="J875" t="s">
        <v>24</v>
      </c>
      <c r="K875" s="20">
        <v>0.19</v>
      </c>
      <c r="L875" s="21">
        <v>7.65</v>
      </c>
      <c r="M875" s="21">
        <v>47.9</v>
      </c>
      <c r="N875" s="21">
        <v>40.25</v>
      </c>
      <c r="P875" s="22">
        <v>0</v>
      </c>
      <c r="Q875" s="22">
        <v>0.19</v>
      </c>
    </row>
    <row r="876" spans="1:17" x14ac:dyDescent="0.3">
      <c r="A876" t="s">
        <v>8169</v>
      </c>
      <c r="B876" t="s">
        <v>8168</v>
      </c>
      <c r="C876" t="s">
        <v>37</v>
      </c>
      <c r="E876" t="s">
        <v>40</v>
      </c>
      <c r="F876">
        <v>0</v>
      </c>
      <c r="G876">
        <v>0</v>
      </c>
      <c r="H876">
        <v>0</v>
      </c>
      <c r="I876" s="20">
        <v>0.2</v>
      </c>
      <c r="J876" t="s">
        <v>24</v>
      </c>
      <c r="K876" s="20">
        <v>0.2</v>
      </c>
      <c r="L876" s="21">
        <v>6.32</v>
      </c>
      <c r="M876" s="21">
        <v>37.9</v>
      </c>
      <c r="N876" s="21">
        <v>31.58</v>
      </c>
      <c r="P876" s="22">
        <v>0</v>
      </c>
      <c r="Q876" s="22">
        <v>0.2</v>
      </c>
    </row>
    <row r="877" spans="1:17" x14ac:dyDescent="0.3">
      <c r="A877" t="s">
        <v>8169</v>
      </c>
      <c r="B877" t="s">
        <v>20037</v>
      </c>
      <c r="C877" t="s">
        <v>45</v>
      </c>
      <c r="E877" t="s">
        <v>40</v>
      </c>
      <c r="F877">
        <v>0</v>
      </c>
      <c r="G877">
        <v>0</v>
      </c>
      <c r="H877">
        <v>0</v>
      </c>
      <c r="I877" s="20">
        <v>0.21</v>
      </c>
      <c r="J877" t="s">
        <v>24</v>
      </c>
      <c r="K877" s="20">
        <v>0.21</v>
      </c>
      <c r="L877" s="21">
        <v>5.19</v>
      </c>
      <c r="M877" s="21">
        <v>29.9</v>
      </c>
      <c r="N877" s="21">
        <v>24.71</v>
      </c>
      <c r="P877" s="22">
        <v>0</v>
      </c>
      <c r="Q877" s="22">
        <v>0.21</v>
      </c>
    </row>
    <row r="878" spans="1:17" x14ac:dyDescent="0.3">
      <c r="A878" t="s">
        <v>8169</v>
      </c>
      <c r="B878" t="s">
        <v>13240</v>
      </c>
      <c r="C878" t="s">
        <v>41</v>
      </c>
      <c r="E878" t="s">
        <v>40</v>
      </c>
      <c r="F878">
        <v>0</v>
      </c>
      <c r="G878">
        <v>0</v>
      </c>
      <c r="H878">
        <v>0</v>
      </c>
      <c r="I878" s="20">
        <v>0.21</v>
      </c>
      <c r="J878" t="s">
        <v>24</v>
      </c>
      <c r="K878" s="20">
        <v>0.21</v>
      </c>
      <c r="L878" s="21">
        <v>11.79</v>
      </c>
      <c r="M878" s="21">
        <v>67.95</v>
      </c>
      <c r="N878" s="21">
        <v>56.16</v>
      </c>
      <c r="P878" s="22">
        <v>0</v>
      </c>
      <c r="Q878" s="22">
        <v>0.21</v>
      </c>
    </row>
    <row r="879" spans="1:17" x14ac:dyDescent="0.3">
      <c r="A879" t="s">
        <v>8169</v>
      </c>
      <c r="B879" t="s">
        <v>16593</v>
      </c>
      <c r="C879" t="s">
        <v>45</v>
      </c>
      <c r="E879" t="s">
        <v>40</v>
      </c>
      <c r="F879">
        <v>0</v>
      </c>
      <c r="G879">
        <v>0</v>
      </c>
      <c r="H879">
        <v>0</v>
      </c>
      <c r="I879" s="20">
        <v>0.21</v>
      </c>
      <c r="J879" t="s">
        <v>24</v>
      </c>
      <c r="K879" s="20">
        <v>0.21</v>
      </c>
      <c r="L879" s="21">
        <v>12.17</v>
      </c>
      <c r="M879" s="21">
        <v>70.11</v>
      </c>
      <c r="N879" s="21">
        <v>57.94</v>
      </c>
      <c r="P879" s="22">
        <v>0</v>
      </c>
      <c r="Q879" s="22">
        <v>0.21</v>
      </c>
    </row>
    <row r="880" spans="1:17" x14ac:dyDescent="0.3">
      <c r="A880" t="s">
        <v>8169</v>
      </c>
      <c r="B880" t="s">
        <v>16186</v>
      </c>
      <c r="C880" t="s">
        <v>45</v>
      </c>
      <c r="E880" t="s">
        <v>40</v>
      </c>
      <c r="F880">
        <v>0</v>
      </c>
      <c r="G880">
        <v>0</v>
      </c>
      <c r="H880">
        <v>0</v>
      </c>
      <c r="I880" s="20">
        <v>0.21</v>
      </c>
      <c r="J880" t="s">
        <v>24</v>
      </c>
      <c r="K880" s="20">
        <v>0.21</v>
      </c>
      <c r="L880" s="21">
        <v>5.19</v>
      </c>
      <c r="M880" s="21">
        <v>29.9</v>
      </c>
      <c r="N880" s="21">
        <v>24.71</v>
      </c>
      <c r="P880" s="22">
        <v>0</v>
      </c>
      <c r="Q880" s="22">
        <v>0.21</v>
      </c>
    </row>
    <row r="881" spans="1:17" x14ac:dyDescent="0.3">
      <c r="A881" t="s">
        <v>8169</v>
      </c>
      <c r="B881" t="s">
        <v>15994</v>
      </c>
      <c r="C881" t="s">
        <v>49</v>
      </c>
      <c r="E881" t="s">
        <v>38</v>
      </c>
      <c r="F881">
        <v>0</v>
      </c>
      <c r="G881">
        <v>1</v>
      </c>
      <c r="H881">
        <v>0</v>
      </c>
      <c r="I881" s="20">
        <v>0.23</v>
      </c>
      <c r="J881" t="s">
        <v>24</v>
      </c>
      <c r="K881" s="20">
        <v>0</v>
      </c>
      <c r="L881" s="21">
        <v>5.55</v>
      </c>
      <c r="M881" s="21">
        <v>31.96</v>
      </c>
      <c r="N881" s="21">
        <v>26.41</v>
      </c>
      <c r="O881" t="s">
        <v>65</v>
      </c>
      <c r="P881" s="22">
        <v>0</v>
      </c>
      <c r="Q881" s="22">
        <v>0.21</v>
      </c>
    </row>
    <row r="882" spans="1:17" x14ac:dyDescent="0.3">
      <c r="A882" t="s">
        <v>8169</v>
      </c>
      <c r="B882" t="s">
        <v>10300</v>
      </c>
      <c r="C882" t="s">
        <v>45</v>
      </c>
      <c r="E882" t="s">
        <v>40</v>
      </c>
      <c r="F882">
        <v>0</v>
      </c>
      <c r="G882">
        <v>0</v>
      </c>
      <c r="H882">
        <v>0</v>
      </c>
      <c r="I882" s="20">
        <v>0.21</v>
      </c>
      <c r="J882" t="s">
        <v>24</v>
      </c>
      <c r="K882" s="20">
        <v>0.21</v>
      </c>
      <c r="L882" s="21">
        <v>11.44</v>
      </c>
      <c r="M882" s="21">
        <v>65.900000000000006</v>
      </c>
      <c r="N882" s="21">
        <v>54.46</v>
      </c>
      <c r="P882" s="22">
        <v>0</v>
      </c>
      <c r="Q882" s="22">
        <v>0.21</v>
      </c>
    </row>
    <row r="883" spans="1:17" x14ac:dyDescent="0.3">
      <c r="A883" t="s">
        <v>8169</v>
      </c>
      <c r="B883" t="s">
        <v>17609</v>
      </c>
      <c r="C883" t="s">
        <v>37</v>
      </c>
      <c r="E883" t="s">
        <v>40</v>
      </c>
      <c r="F883">
        <v>0</v>
      </c>
      <c r="G883">
        <v>0</v>
      </c>
      <c r="H883">
        <v>0</v>
      </c>
      <c r="I883" s="20">
        <v>0.2</v>
      </c>
      <c r="J883" t="s">
        <v>24</v>
      </c>
      <c r="K883" s="20">
        <v>0.2</v>
      </c>
      <c r="L883" s="21">
        <v>10.76</v>
      </c>
      <c r="M883" s="21">
        <v>64.58</v>
      </c>
      <c r="N883" s="21">
        <v>53.82</v>
      </c>
      <c r="P883" s="22">
        <v>0</v>
      </c>
      <c r="Q883" s="22">
        <v>0.2</v>
      </c>
    </row>
    <row r="884" spans="1:17" x14ac:dyDescent="0.3">
      <c r="A884" t="s">
        <v>8169</v>
      </c>
      <c r="B884" t="s">
        <v>12068</v>
      </c>
      <c r="C884" t="s">
        <v>42</v>
      </c>
      <c r="E884" t="s">
        <v>39</v>
      </c>
      <c r="F884">
        <v>0</v>
      </c>
      <c r="G884">
        <v>0</v>
      </c>
      <c r="H884">
        <v>0</v>
      </c>
      <c r="I884" s="20">
        <v>0.19</v>
      </c>
      <c r="J884" t="s">
        <v>24</v>
      </c>
      <c r="K884" s="20">
        <v>0.19</v>
      </c>
      <c r="L884" s="21">
        <v>5.81</v>
      </c>
      <c r="M884" s="21">
        <v>36.409999999999997</v>
      </c>
      <c r="N884" s="21">
        <v>30.6</v>
      </c>
      <c r="P884" s="22">
        <v>0</v>
      </c>
      <c r="Q884" s="22">
        <v>0.19</v>
      </c>
    </row>
    <row r="885" spans="1:17" x14ac:dyDescent="0.3">
      <c r="A885" t="s">
        <v>8169</v>
      </c>
      <c r="B885" t="s">
        <v>8189</v>
      </c>
      <c r="C885" t="s">
        <v>42</v>
      </c>
      <c r="E885" t="s">
        <v>40</v>
      </c>
      <c r="F885">
        <v>0</v>
      </c>
      <c r="G885">
        <v>0</v>
      </c>
      <c r="H885">
        <v>0</v>
      </c>
      <c r="I885" s="20">
        <v>0.19</v>
      </c>
      <c r="J885" t="s">
        <v>24</v>
      </c>
      <c r="K885" s="20">
        <v>0.19</v>
      </c>
      <c r="L885" s="21">
        <v>10.52</v>
      </c>
      <c r="M885" s="21">
        <v>65.900000000000006</v>
      </c>
      <c r="N885" s="21">
        <v>55.38</v>
      </c>
      <c r="P885" s="22">
        <v>0</v>
      </c>
      <c r="Q885" s="22">
        <v>0.19</v>
      </c>
    </row>
    <row r="886" spans="1:17" x14ac:dyDescent="0.3">
      <c r="A886" t="s">
        <v>8169</v>
      </c>
      <c r="B886" t="s">
        <v>16054</v>
      </c>
      <c r="C886" t="s">
        <v>42</v>
      </c>
      <c r="E886" t="s">
        <v>40</v>
      </c>
      <c r="F886">
        <v>0</v>
      </c>
      <c r="G886">
        <v>0</v>
      </c>
      <c r="H886">
        <v>0</v>
      </c>
      <c r="I886" s="20">
        <v>0.19</v>
      </c>
      <c r="J886" t="s">
        <v>24</v>
      </c>
      <c r="K886" s="20">
        <v>0.19</v>
      </c>
      <c r="L886" s="21">
        <v>15.96</v>
      </c>
      <c r="M886" s="21">
        <v>99.95</v>
      </c>
      <c r="N886" s="21">
        <v>83.99</v>
      </c>
      <c r="P886" s="22">
        <v>0</v>
      </c>
      <c r="Q886" s="22">
        <v>0.19</v>
      </c>
    </row>
    <row r="887" spans="1:17" x14ac:dyDescent="0.3">
      <c r="A887" t="s">
        <v>8169</v>
      </c>
      <c r="B887" t="s">
        <v>13104</v>
      </c>
      <c r="C887" t="s">
        <v>46</v>
      </c>
      <c r="E887" t="s">
        <v>40</v>
      </c>
      <c r="F887">
        <v>0</v>
      </c>
      <c r="G887">
        <v>0</v>
      </c>
      <c r="H887">
        <v>0</v>
      </c>
      <c r="I887" s="20">
        <v>0.2</v>
      </c>
      <c r="J887" t="s">
        <v>24</v>
      </c>
      <c r="K887" s="20">
        <v>0.2</v>
      </c>
      <c r="L887" s="21">
        <v>14.31</v>
      </c>
      <c r="M887" s="21">
        <v>85.85</v>
      </c>
      <c r="N887" s="21">
        <v>71.540000000000006</v>
      </c>
      <c r="P887" s="22">
        <v>0</v>
      </c>
      <c r="Q887" s="22">
        <v>0.2</v>
      </c>
    </row>
    <row r="888" spans="1:17" x14ac:dyDescent="0.3">
      <c r="A888" t="s">
        <v>8169</v>
      </c>
      <c r="B888" t="s">
        <v>10526</v>
      </c>
      <c r="C888" t="s">
        <v>45</v>
      </c>
      <c r="E888" t="s">
        <v>39</v>
      </c>
      <c r="F888">
        <v>0</v>
      </c>
      <c r="G888">
        <v>0</v>
      </c>
      <c r="H888">
        <v>0</v>
      </c>
      <c r="I888" s="20">
        <v>0.21</v>
      </c>
      <c r="J888" t="s">
        <v>24</v>
      </c>
      <c r="K888" s="20">
        <v>0.21</v>
      </c>
      <c r="L888" s="21">
        <v>3.11</v>
      </c>
      <c r="M888" s="21">
        <v>17.899999999999999</v>
      </c>
      <c r="N888" s="21">
        <v>14.79</v>
      </c>
      <c r="P888" s="22">
        <v>0</v>
      </c>
      <c r="Q888" s="22">
        <v>0.21</v>
      </c>
    </row>
    <row r="889" spans="1:17" x14ac:dyDescent="0.3">
      <c r="A889" t="s">
        <v>8169</v>
      </c>
      <c r="B889" t="s">
        <v>12248</v>
      </c>
      <c r="C889" t="s">
        <v>45</v>
      </c>
      <c r="E889" t="s">
        <v>40</v>
      </c>
      <c r="F889">
        <v>0</v>
      </c>
      <c r="G889">
        <v>0</v>
      </c>
      <c r="H889">
        <v>0</v>
      </c>
      <c r="I889" s="20">
        <v>0.21</v>
      </c>
      <c r="J889" t="s">
        <v>24</v>
      </c>
      <c r="K889" s="20">
        <v>0.21</v>
      </c>
      <c r="L889" s="21">
        <v>11.79</v>
      </c>
      <c r="M889" s="21">
        <v>67.95</v>
      </c>
      <c r="N889" s="21">
        <v>56.16</v>
      </c>
      <c r="P889" s="22">
        <v>0</v>
      </c>
      <c r="Q889" s="22">
        <v>0.21</v>
      </c>
    </row>
    <row r="890" spans="1:17" x14ac:dyDescent="0.3">
      <c r="A890" t="s">
        <v>8169</v>
      </c>
      <c r="B890" t="s">
        <v>17290</v>
      </c>
      <c r="C890" t="s">
        <v>45</v>
      </c>
      <c r="E890" t="s">
        <v>40</v>
      </c>
      <c r="F890">
        <v>0</v>
      </c>
      <c r="G890">
        <v>0</v>
      </c>
      <c r="H890">
        <v>0</v>
      </c>
      <c r="I890" s="20">
        <v>0.21</v>
      </c>
      <c r="J890" t="s">
        <v>24</v>
      </c>
      <c r="K890" s="20">
        <v>0.21</v>
      </c>
      <c r="L890" s="21">
        <v>21.23</v>
      </c>
      <c r="M890" s="21">
        <v>122.31</v>
      </c>
      <c r="N890" s="21">
        <v>101.08</v>
      </c>
      <c r="P890" s="22">
        <v>0</v>
      </c>
      <c r="Q890" s="22">
        <v>0.21</v>
      </c>
    </row>
    <row r="891" spans="1:17" x14ac:dyDescent="0.3">
      <c r="A891" t="s">
        <v>8169</v>
      </c>
      <c r="B891" t="s">
        <v>18628</v>
      </c>
      <c r="C891" t="s">
        <v>45</v>
      </c>
      <c r="E891" t="s">
        <v>40</v>
      </c>
      <c r="F891">
        <v>0</v>
      </c>
      <c r="G891">
        <v>0</v>
      </c>
      <c r="H891">
        <v>0</v>
      </c>
      <c r="I891" s="20">
        <v>0.21</v>
      </c>
      <c r="J891" t="s">
        <v>24</v>
      </c>
      <c r="K891" s="20">
        <v>0.21</v>
      </c>
      <c r="L891" s="21">
        <v>11.79</v>
      </c>
      <c r="M891" s="21">
        <v>67.95</v>
      </c>
      <c r="N891" s="21">
        <v>56.16</v>
      </c>
      <c r="P891" s="22">
        <v>0</v>
      </c>
      <c r="Q891" s="22">
        <v>0.21</v>
      </c>
    </row>
    <row r="892" spans="1:17" x14ac:dyDescent="0.3">
      <c r="A892" t="s">
        <v>8169</v>
      </c>
      <c r="B892" t="s">
        <v>16853</v>
      </c>
      <c r="C892" t="s">
        <v>46</v>
      </c>
      <c r="E892" t="s">
        <v>40</v>
      </c>
      <c r="F892">
        <v>0</v>
      </c>
      <c r="G892">
        <v>0</v>
      </c>
      <c r="H892">
        <v>0</v>
      </c>
      <c r="I892" s="20">
        <v>0.2</v>
      </c>
      <c r="J892" t="s">
        <v>24</v>
      </c>
      <c r="K892" s="20">
        <v>0.2</v>
      </c>
      <c r="L892" s="21">
        <v>8.4700000000000006</v>
      </c>
      <c r="M892" s="21">
        <v>50.8</v>
      </c>
      <c r="N892" s="21">
        <v>42.33</v>
      </c>
      <c r="P892" s="22">
        <v>0</v>
      </c>
      <c r="Q892" s="22">
        <v>0.2</v>
      </c>
    </row>
    <row r="893" spans="1:17" x14ac:dyDescent="0.3">
      <c r="A893" t="s">
        <v>8169</v>
      </c>
      <c r="B893" t="s">
        <v>16505</v>
      </c>
      <c r="C893" t="s">
        <v>42</v>
      </c>
      <c r="E893" t="s">
        <v>39</v>
      </c>
      <c r="F893">
        <v>0</v>
      </c>
      <c r="G893">
        <v>0</v>
      </c>
      <c r="H893">
        <v>0</v>
      </c>
      <c r="I893" s="20">
        <v>0.19</v>
      </c>
      <c r="J893" t="s">
        <v>24</v>
      </c>
      <c r="K893" s="20">
        <v>0.19</v>
      </c>
      <c r="L893" s="21">
        <v>3.98</v>
      </c>
      <c r="M893" s="21">
        <v>24.9</v>
      </c>
      <c r="N893" s="21">
        <v>20.92</v>
      </c>
      <c r="P893" s="22">
        <v>0</v>
      </c>
      <c r="Q893" s="22">
        <v>0.19</v>
      </c>
    </row>
    <row r="894" spans="1:17" x14ac:dyDescent="0.3">
      <c r="A894" t="s">
        <v>8169</v>
      </c>
      <c r="B894" t="s">
        <v>12971</v>
      </c>
      <c r="C894" t="s">
        <v>45</v>
      </c>
      <c r="E894" t="s">
        <v>40</v>
      </c>
      <c r="F894">
        <v>0</v>
      </c>
      <c r="G894">
        <v>0</v>
      </c>
      <c r="H894">
        <v>0</v>
      </c>
      <c r="I894" s="20">
        <v>0.21</v>
      </c>
      <c r="J894" t="s">
        <v>24</v>
      </c>
      <c r="K894" s="20">
        <v>0.21</v>
      </c>
      <c r="L894" s="21">
        <v>6.58</v>
      </c>
      <c r="M894" s="21">
        <v>37.9</v>
      </c>
      <c r="N894" s="21">
        <v>31.32</v>
      </c>
      <c r="P894" s="22">
        <v>0</v>
      </c>
      <c r="Q894" s="22">
        <v>0.21</v>
      </c>
    </row>
    <row r="895" spans="1:17" x14ac:dyDescent="0.3">
      <c r="A895" t="s">
        <v>8169</v>
      </c>
      <c r="B895" t="s">
        <v>9331</v>
      </c>
      <c r="C895" t="s">
        <v>42</v>
      </c>
      <c r="E895" t="s">
        <v>39</v>
      </c>
      <c r="F895">
        <v>0</v>
      </c>
      <c r="G895">
        <v>0</v>
      </c>
      <c r="H895">
        <v>0</v>
      </c>
      <c r="I895" s="20">
        <v>0.19</v>
      </c>
      <c r="J895" t="s">
        <v>24</v>
      </c>
      <c r="K895" s="20">
        <v>0.19</v>
      </c>
      <c r="L895" s="21">
        <v>18.350000000000001</v>
      </c>
      <c r="M895" s="21">
        <v>114.95</v>
      </c>
      <c r="N895" s="21">
        <v>96.6</v>
      </c>
      <c r="P895" s="22">
        <v>0</v>
      </c>
      <c r="Q895" s="22">
        <v>0.19</v>
      </c>
    </row>
    <row r="896" spans="1:17" x14ac:dyDescent="0.3">
      <c r="A896" t="s">
        <v>8169</v>
      </c>
      <c r="B896" t="s">
        <v>16704</v>
      </c>
      <c r="C896" t="s">
        <v>42</v>
      </c>
      <c r="E896" t="s">
        <v>40</v>
      </c>
      <c r="F896">
        <v>0</v>
      </c>
      <c r="G896">
        <v>0</v>
      </c>
      <c r="H896">
        <v>0</v>
      </c>
      <c r="I896" s="20">
        <v>0.19</v>
      </c>
      <c r="J896" t="s">
        <v>24</v>
      </c>
      <c r="K896" s="20">
        <v>0.19</v>
      </c>
      <c r="L896" s="21">
        <v>6.05</v>
      </c>
      <c r="M896" s="21">
        <v>37.9</v>
      </c>
      <c r="N896" s="21">
        <v>31.85</v>
      </c>
      <c r="P896" s="22">
        <v>0</v>
      </c>
      <c r="Q896" s="22">
        <v>0.19</v>
      </c>
    </row>
    <row r="897" spans="1:17" x14ac:dyDescent="0.3">
      <c r="A897" t="s">
        <v>8169</v>
      </c>
      <c r="B897" t="s">
        <v>16927</v>
      </c>
      <c r="C897" t="s">
        <v>46</v>
      </c>
      <c r="E897" t="s">
        <v>39</v>
      </c>
      <c r="F897">
        <v>0</v>
      </c>
      <c r="G897">
        <v>0</v>
      </c>
      <c r="H897">
        <v>0</v>
      </c>
      <c r="I897" s="20">
        <v>0.2</v>
      </c>
      <c r="J897" t="s">
        <v>24</v>
      </c>
      <c r="K897" s="20">
        <v>0.2</v>
      </c>
      <c r="L897" s="21">
        <v>9.98</v>
      </c>
      <c r="M897" s="21">
        <v>59.85</v>
      </c>
      <c r="N897" s="21">
        <v>49.87</v>
      </c>
      <c r="P897" s="22">
        <v>0</v>
      </c>
      <c r="Q897" s="22">
        <v>0.2</v>
      </c>
    </row>
    <row r="898" spans="1:17" x14ac:dyDescent="0.3">
      <c r="A898" t="s">
        <v>8169</v>
      </c>
      <c r="B898" t="s">
        <v>12300</v>
      </c>
      <c r="C898" t="s">
        <v>42</v>
      </c>
      <c r="E898" t="s">
        <v>39</v>
      </c>
      <c r="F898">
        <v>0</v>
      </c>
      <c r="G898">
        <v>0</v>
      </c>
      <c r="H898">
        <v>0</v>
      </c>
      <c r="I898" s="20">
        <v>0.19</v>
      </c>
      <c r="J898" t="s">
        <v>24</v>
      </c>
      <c r="K898" s="20">
        <v>0.19</v>
      </c>
      <c r="L898" s="21">
        <v>10.85</v>
      </c>
      <c r="M898" s="21">
        <v>67.95</v>
      </c>
      <c r="N898" s="21">
        <v>57.1</v>
      </c>
      <c r="P898" s="22">
        <v>0</v>
      </c>
      <c r="Q898" s="22">
        <v>0.19</v>
      </c>
    </row>
    <row r="899" spans="1:17" x14ac:dyDescent="0.3">
      <c r="A899" t="s">
        <v>8169</v>
      </c>
      <c r="B899" t="s">
        <v>11727</v>
      </c>
      <c r="C899" t="s">
        <v>45</v>
      </c>
      <c r="E899" t="s">
        <v>40</v>
      </c>
      <c r="F899">
        <v>0</v>
      </c>
      <c r="G899">
        <v>0</v>
      </c>
      <c r="H899">
        <v>0</v>
      </c>
      <c r="I899" s="20">
        <v>0.21</v>
      </c>
      <c r="J899" t="s">
        <v>24</v>
      </c>
      <c r="K899" s="20">
        <v>0.21</v>
      </c>
      <c r="L899" s="21">
        <v>12.12</v>
      </c>
      <c r="M899" s="21">
        <v>69.849999999999994</v>
      </c>
      <c r="N899" s="21">
        <v>57.73</v>
      </c>
      <c r="P899" s="22">
        <v>0</v>
      </c>
      <c r="Q899" s="22">
        <v>0.21</v>
      </c>
    </row>
    <row r="900" spans="1:17" x14ac:dyDescent="0.3">
      <c r="A900" t="s">
        <v>8169</v>
      </c>
      <c r="B900" t="s">
        <v>21724</v>
      </c>
      <c r="C900" t="s">
        <v>42</v>
      </c>
      <c r="E900" t="s">
        <v>40</v>
      </c>
      <c r="F900">
        <v>0</v>
      </c>
      <c r="G900">
        <v>0</v>
      </c>
      <c r="H900">
        <v>0</v>
      </c>
      <c r="I900" s="20">
        <v>0.19</v>
      </c>
      <c r="J900" t="s">
        <v>24</v>
      </c>
      <c r="K900" s="20">
        <v>0</v>
      </c>
      <c r="L900" s="21">
        <v>0</v>
      </c>
      <c r="M900" s="21">
        <v>0</v>
      </c>
      <c r="N900" s="21">
        <v>0</v>
      </c>
      <c r="O900" t="s">
        <v>73</v>
      </c>
      <c r="P900" s="22">
        <v>0</v>
      </c>
      <c r="Q900" s="22">
        <v>0</v>
      </c>
    </row>
    <row r="901" spans="1:17" x14ac:dyDescent="0.3">
      <c r="A901" t="s">
        <v>8169</v>
      </c>
      <c r="B901" t="s">
        <v>9059</v>
      </c>
      <c r="C901" t="s">
        <v>45</v>
      </c>
      <c r="E901" t="s">
        <v>40</v>
      </c>
      <c r="F901">
        <v>0</v>
      </c>
      <c r="G901">
        <v>0</v>
      </c>
      <c r="H901">
        <v>0</v>
      </c>
      <c r="I901" s="20">
        <v>0.21</v>
      </c>
      <c r="J901" t="s">
        <v>24</v>
      </c>
      <c r="K901" s="20">
        <v>0.21</v>
      </c>
      <c r="L901" s="21">
        <v>7.89</v>
      </c>
      <c r="M901" s="21">
        <v>45.45</v>
      </c>
      <c r="N901" s="21">
        <v>37.56</v>
      </c>
      <c r="P901" s="22">
        <v>0</v>
      </c>
      <c r="Q901" s="22">
        <v>0.21</v>
      </c>
    </row>
    <row r="902" spans="1:17" x14ac:dyDescent="0.3">
      <c r="A902" t="s">
        <v>8169</v>
      </c>
      <c r="B902" t="s">
        <v>18883</v>
      </c>
      <c r="C902" t="s">
        <v>37</v>
      </c>
      <c r="E902" t="s">
        <v>39</v>
      </c>
      <c r="F902">
        <v>0</v>
      </c>
      <c r="G902">
        <v>0</v>
      </c>
      <c r="H902">
        <v>0</v>
      </c>
      <c r="I902" s="20">
        <v>0.2</v>
      </c>
      <c r="J902" t="s">
        <v>24</v>
      </c>
      <c r="K902" s="20">
        <v>0.2</v>
      </c>
      <c r="L902" s="21">
        <v>21.06</v>
      </c>
      <c r="M902" s="21">
        <v>126.38</v>
      </c>
      <c r="N902" s="21">
        <v>105.32</v>
      </c>
      <c r="P902" s="22">
        <v>0</v>
      </c>
      <c r="Q902" s="22">
        <v>0.2</v>
      </c>
    </row>
    <row r="903" spans="1:17" x14ac:dyDescent="0.3">
      <c r="A903" t="s">
        <v>8169</v>
      </c>
      <c r="B903" t="s">
        <v>23581</v>
      </c>
      <c r="C903" t="s">
        <v>47</v>
      </c>
      <c r="E903" t="s">
        <v>39</v>
      </c>
      <c r="F903">
        <v>0</v>
      </c>
      <c r="G903">
        <v>0</v>
      </c>
      <c r="H903">
        <v>0</v>
      </c>
      <c r="I903" s="20">
        <v>0.22</v>
      </c>
      <c r="J903" t="s">
        <v>24</v>
      </c>
      <c r="K903" s="20">
        <v>0</v>
      </c>
      <c r="L903" s="21">
        <v>0</v>
      </c>
      <c r="M903" s="21">
        <v>0</v>
      </c>
      <c r="N903" s="21">
        <v>0</v>
      </c>
      <c r="O903" t="s">
        <v>63</v>
      </c>
      <c r="P903" s="22">
        <v>0</v>
      </c>
      <c r="Q903" s="22">
        <v>0</v>
      </c>
    </row>
    <row r="904" spans="1:17" x14ac:dyDescent="0.3">
      <c r="A904" t="s">
        <v>8169</v>
      </c>
      <c r="B904" t="s">
        <v>16455</v>
      </c>
      <c r="C904" t="s">
        <v>45</v>
      </c>
      <c r="E904" t="s">
        <v>40</v>
      </c>
      <c r="F904">
        <v>1</v>
      </c>
      <c r="G904">
        <v>0</v>
      </c>
      <c r="H904">
        <v>0</v>
      </c>
      <c r="I904" s="20">
        <v>0.21</v>
      </c>
      <c r="J904" t="s">
        <v>24</v>
      </c>
      <c r="K904" s="20">
        <v>0.21</v>
      </c>
      <c r="L904" s="21">
        <v>-1.69</v>
      </c>
      <c r="M904" s="21">
        <v>-9.7200000000000006</v>
      </c>
      <c r="N904" s="21">
        <v>-8.0299999999999994</v>
      </c>
      <c r="O904" t="s">
        <v>16456</v>
      </c>
      <c r="P904" s="22">
        <v>0</v>
      </c>
      <c r="Q904" s="22">
        <v>0.21</v>
      </c>
    </row>
    <row r="905" spans="1:17" x14ac:dyDescent="0.3">
      <c r="A905" t="s">
        <v>8169</v>
      </c>
      <c r="B905" t="s">
        <v>476</v>
      </c>
      <c r="C905" t="s">
        <v>45</v>
      </c>
      <c r="E905" t="s">
        <v>40</v>
      </c>
      <c r="F905">
        <v>0</v>
      </c>
      <c r="G905">
        <v>0</v>
      </c>
      <c r="H905">
        <v>0</v>
      </c>
      <c r="I905" s="20">
        <v>0.21</v>
      </c>
      <c r="J905" t="s">
        <v>24</v>
      </c>
      <c r="K905" s="20">
        <v>0.21</v>
      </c>
      <c r="L905" s="21">
        <v>-14.74</v>
      </c>
      <c r="M905" s="21">
        <v>-84.95</v>
      </c>
      <c r="N905" s="21">
        <v>-70.209999999999994</v>
      </c>
      <c r="O905" t="s">
        <v>68</v>
      </c>
      <c r="P905" s="22">
        <v>0</v>
      </c>
      <c r="Q905" s="22">
        <v>0.21</v>
      </c>
    </row>
    <row r="906" spans="1:17" x14ac:dyDescent="0.3">
      <c r="A906" t="s">
        <v>8169</v>
      </c>
      <c r="B906" t="s">
        <v>13555</v>
      </c>
      <c r="C906" t="s">
        <v>42</v>
      </c>
      <c r="E906" t="s">
        <v>40</v>
      </c>
      <c r="F906">
        <v>0</v>
      </c>
      <c r="G906">
        <v>0</v>
      </c>
      <c r="H906">
        <v>0</v>
      </c>
      <c r="I906" s="20">
        <v>0.19</v>
      </c>
      <c r="J906" t="s">
        <v>24</v>
      </c>
      <c r="K906" s="20">
        <v>0.19</v>
      </c>
      <c r="L906" s="21">
        <v>9.4</v>
      </c>
      <c r="M906" s="21">
        <v>58.85</v>
      </c>
      <c r="N906" s="21">
        <v>49.45</v>
      </c>
      <c r="P906" s="22">
        <v>0</v>
      </c>
      <c r="Q906" s="22">
        <v>0.19</v>
      </c>
    </row>
    <row r="907" spans="1:17" x14ac:dyDescent="0.3">
      <c r="A907" t="s">
        <v>8169</v>
      </c>
      <c r="B907" t="s">
        <v>17322</v>
      </c>
      <c r="C907" t="s">
        <v>47</v>
      </c>
      <c r="E907" t="s">
        <v>40</v>
      </c>
      <c r="F907">
        <v>0</v>
      </c>
      <c r="G907">
        <v>0</v>
      </c>
      <c r="H907">
        <v>0</v>
      </c>
      <c r="I907" s="20">
        <v>0.22</v>
      </c>
      <c r="J907" t="s">
        <v>24</v>
      </c>
      <c r="K907" s="20">
        <v>0.22</v>
      </c>
      <c r="L907" s="21">
        <v>4.49</v>
      </c>
      <c r="M907" s="21">
        <v>24.9</v>
      </c>
      <c r="N907" s="21">
        <v>20.41</v>
      </c>
      <c r="P907" s="22">
        <v>0</v>
      </c>
      <c r="Q907" s="22">
        <v>0.22</v>
      </c>
    </row>
    <row r="908" spans="1:17" x14ac:dyDescent="0.3">
      <c r="A908" t="s">
        <v>8169</v>
      </c>
      <c r="B908" t="s">
        <v>8467</v>
      </c>
      <c r="C908" t="s">
        <v>47</v>
      </c>
      <c r="E908" t="s">
        <v>40</v>
      </c>
      <c r="F908">
        <v>0</v>
      </c>
      <c r="G908">
        <v>0</v>
      </c>
      <c r="H908">
        <v>0</v>
      </c>
      <c r="I908" s="20">
        <v>0.22</v>
      </c>
      <c r="J908" t="s">
        <v>24</v>
      </c>
      <c r="K908" s="20">
        <v>0.22</v>
      </c>
      <c r="L908" s="21">
        <v>9.89</v>
      </c>
      <c r="M908" s="21">
        <v>54.85</v>
      </c>
      <c r="N908" s="21">
        <v>44.96</v>
      </c>
      <c r="P908" s="22">
        <v>0</v>
      </c>
      <c r="Q908" s="22">
        <v>0.22</v>
      </c>
    </row>
    <row r="909" spans="1:17" x14ac:dyDescent="0.3">
      <c r="A909" t="s">
        <v>8169</v>
      </c>
      <c r="B909" t="s">
        <v>16082</v>
      </c>
      <c r="C909" t="s">
        <v>47</v>
      </c>
      <c r="E909" t="s">
        <v>40</v>
      </c>
      <c r="F909">
        <v>0</v>
      </c>
      <c r="G909">
        <v>0</v>
      </c>
      <c r="H909">
        <v>0</v>
      </c>
      <c r="I909" s="20">
        <v>0.22</v>
      </c>
      <c r="J909" t="s">
        <v>24</v>
      </c>
      <c r="K909" s="20">
        <v>0.22</v>
      </c>
      <c r="L909" s="21">
        <v>11.71</v>
      </c>
      <c r="M909" s="21">
        <v>64.95</v>
      </c>
      <c r="N909" s="21">
        <v>53.24</v>
      </c>
      <c r="P909" s="22">
        <v>0</v>
      </c>
      <c r="Q909" s="22">
        <v>0.22</v>
      </c>
    </row>
    <row r="910" spans="1:17" x14ac:dyDescent="0.3">
      <c r="A910" t="s">
        <v>8169</v>
      </c>
      <c r="B910" t="s">
        <v>15276</v>
      </c>
      <c r="C910" t="s">
        <v>47</v>
      </c>
      <c r="E910" t="s">
        <v>40</v>
      </c>
      <c r="F910">
        <v>0</v>
      </c>
      <c r="G910">
        <v>0</v>
      </c>
      <c r="H910">
        <v>0</v>
      </c>
      <c r="I910" s="20">
        <v>0.22</v>
      </c>
      <c r="J910" t="s">
        <v>24</v>
      </c>
      <c r="K910" s="20">
        <v>0.22</v>
      </c>
      <c r="L910" s="21">
        <v>5.39</v>
      </c>
      <c r="M910" s="21">
        <v>29.9</v>
      </c>
      <c r="N910" s="21">
        <v>24.51</v>
      </c>
      <c r="P910" s="22">
        <v>0</v>
      </c>
      <c r="Q910" s="22">
        <v>0.22</v>
      </c>
    </row>
    <row r="911" spans="1:17" x14ac:dyDescent="0.3">
      <c r="A911" t="s">
        <v>8169</v>
      </c>
      <c r="B911" t="s">
        <v>13374</v>
      </c>
      <c r="C911" t="s">
        <v>46</v>
      </c>
      <c r="E911" t="s">
        <v>40</v>
      </c>
      <c r="F911">
        <v>0</v>
      </c>
      <c r="G911">
        <v>0</v>
      </c>
      <c r="H911">
        <v>0</v>
      </c>
      <c r="I911" s="20">
        <v>0.2</v>
      </c>
      <c r="J911" t="s">
        <v>24</v>
      </c>
      <c r="K911" s="20">
        <v>0.2</v>
      </c>
      <c r="L911" s="21">
        <v>11.33</v>
      </c>
      <c r="M911" s="21">
        <v>67.95</v>
      </c>
      <c r="N911" s="21">
        <v>56.62</v>
      </c>
      <c r="P911" s="22">
        <v>0</v>
      </c>
      <c r="Q911" s="22">
        <v>0.2</v>
      </c>
    </row>
    <row r="912" spans="1:17" x14ac:dyDescent="0.3">
      <c r="A912" t="s">
        <v>8169</v>
      </c>
      <c r="B912" t="s">
        <v>8340</v>
      </c>
      <c r="C912" t="s">
        <v>46</v>
      </c>
      <c r="E912" t="s">
        <v>40</v>
      </c>
      <c r="F912">
        <v>0</v>
      </c>
      <c r="G912">
        <v>0</v>
      </c>
      <c r="H912">
        <v>0</v>
      </c>
      <c r="I912" s="20">
        <v>0.2</v>
      </c>
      <c r="J912" t="s">
        <v>24</v>
      </c>
      <c r="K912" s="20">
        <v>0.2</v>
      </c>
      <c r="L912" s="21">
        <v>4.1500000000000004</v>
      </c>
      <c r="M912" s="21">
        <v>24.9</v>
      </c>
      <c r="N912" s="21">
        <v>20.75</v>
      </c>
      <c r="P912" s="22">
        <v>0</v>
      </c>
      <c r="Q912" s="22">
        <v>0.2</v>
      </c>
    </row>
    <row r="913" spans="1:17" x14ac:dyDescent="0.3">
      <c r="A913" t="s">
        <v>8169</v>
      </c>
      <c r="B913" t="s">
        <v>19508</v>
      </c>
      <c r="C913" t="s">
        <v>45</v>
      </c>
      <c r="E913" t="s">
        <v>40</v>
      </c>
      <c r="F913">
        <v>0</v>
      </c>
      <c r="G913">
        <v>0</v>
      </c>
      <c r="H913">
        <v>0</v>
      </c>
      <c r="I913" s="20">
        <v>0.21</v>
      </c>
      <c r="J913" t="s">
        <v>24</v>
      </c>
      <c r="K913" s="20">
        <v>0.21</v>
      </c>
      <c r="L913" s="21">
        <v>13.88</v>
      </c>
      <c r="M913" s="21">
        <v>79.95</v>
      </c>
      <c r="N913" s="21">
        <v>66.069999999999993</v>
      </c>
      <c r="P913" s="22">
        <v>0</v>
      </c>
      <c r="Q913" s="22">
        <v>0.21</v>
      </c>
    </row>
    <row r="914" spans="1:17" x14ac:dyDescent="0.3">
      <c r="A914" t="s">
        <v>8169</v>
      </c>
      <c r="B914" t="s">
        <v>18768</v>
      </c>
      <c r="C914" t="s">
        <v>45</v>
      </c>
      <c r="E914" t="s">
        <v>40</v>
      </c>
      <c r="F914">
        <v>0</v>
      </c>
      <c r="G914">
        <v>0</v>
      </c>
      <c r="H914">
        <v>0</v>
      </c>
      <c r="I914" s="20">
        <v>0.21</v>
      </c>
      <c r="J914" t="s">
        <v>24</v>
      </c>
      <c r="K914" s="20">
        <v>0.21</v>
      </c>
      <c r="L914" s="21">
        <v>6.58</v>
      </c>
      <c r="M914" s="21">
        <v>37.9</v>
      </c>
      <c r="N914" s="21">
        <v>31.32</v>
      </c>
      <c r="P914" s="22">
        <v>0</v>
      </c>
      <c r="Q914" s="22">
        <v>0.21</v>
      </c>
    </row>
    <row r="915" spans="1:17" x14ac:dyDescent="0.3">
      <c r="A915" t="s">
        <v>8169</v>
      </c>
      <c r="B915" t="s">
        <v>18861</v>
      </c>
      <c r="C915" t="s">
        <v>42</v>
      </c>
      <c r="E915" t="s">
        <v>39</v>
      </c>
      <c r="F915">
        <v>0</v>
      </c>
      <c r="G915">
        <v>0</v>
      </c>
      <c r="H915">
        <v>0</v>
      </c>
      <c r="I915" s="20">
        <v>0.19</v>
      </c>
      <c r="J915" t="s">
        <v>24</v>
      </c>
      <c r="K915" s="20">
        <v>0.19</v>
      </c>
      <c r="L915" s="21">
        <v>10.85</v>
      </c>
      <c r="M915" s="21">
        <v>67.95</v>
      </c>
      <c r="N915" s="21">
        <v>57.1</v>
      </c>
      <c r="P915" s="22">
        <v>0</v>
      </c>
      <c r="Q915" s="22">
        <v>0.19</v>
      </c>
    </row>
    <row r="916" spans="1:17" x14ac:dyDescent="0.3">
      <c r="A916" t="s">
        <v>8169</v>
      </c>
      <c r="B916" t="s">
        <v>14603</v>
      </c>
      <c r="C916" t="s">
        <v>45</v>
      </c>
      <c r="E916" t="s">
        <v>40</v>
      </c>
      <c r="F916">
        <v>0</v>
      </c>
      <c r="G916">
        <v>0</v>
      </c>
      <c r="H916">
        <v>0</v>
      </c>
      <c r="I916" s="20">
        <v>0.21</v>
      </c>
      <c r="J916" t="s">
        <v>24</v>
      </c>
      <c r="K916" s="20">
        <v>0.21</v>
      </c>
      <c r="L916" s="21">
        <v>29.49</v>
      </c>
      <c r="M916" s="21">
        <v>169.9</v>
      </c>
      <c r="N916" s="21">
        <v>140.41</v>
      </c>
      <c r="P916" s="22">
        <v>0</v>
      </c>
      <c r="Q916" s="22">
        <v>0.21</v>
      </c>
    </row>
    <row r="917" spans="1:17" x14ac:dyDescent="0.3">
      <c r="A917" t="s">
        <v>8169</v>
      </c>
      <c r="B917" t="s">
        <v>20347</v>
      </c>
      <c r="C917" t="s">
        <v>45</v>
      </c>
      <c r="E917" t="s">
        <v>40</v>
      </c>
      <c r="F917">
        <v>0</v>
      </c>
      <c r="G917">
        <v>0</v>
      </c>
      <c r="H917">
        <v>0</v>
      </c>
      <c r="I917" s="20">
        <v>0.21</v>
      </c>
      <c r="J917" t="s">
        <v>24</v>
      </c>
      <c r="K917" s="20">
        <v>0.21</v>
      </c>
      <c r="L917" s="21">
        <v>10.29</v>
      </c>
      <c r="M917" s="21">
        <v>59.31</v>
      </c>
      <c r="N917" s="21">
        <v>49.02</v>
      </c>
      <c r="P917" s="22">
        <v>0</v>
      </c>
      <c r="Q917" s="22">
        <v>0.21</v>
      </c>
    </row>
    <row r="918" spans="1:17" x14ac:dyDescent="0.3">
      <c r="A918" t="s">
        <v>8169</v>
      </c>
      <c r="B918" t="s">
        <v>23533</v>
      </c>
      <c r="C918" t="s">
        <v>42</v>
      </c>
      <c r="E918" t="s">
        <v>39</v>
      </c>
      <c r="F918">
        <v>0</v>
      </c>
      <c r="G918">
        <v>0</v>
      </c>
      <c r="H918">
        <v>0</v>
      </c>
      <c r="I918" s="20">
        <v>0.19</v>
      </c>
      <c r="J918" t="s">
        <v>24</v>
      </c>
      <c r="K918" s="20">
        <v>0.19</v>
      </c>
      <c r="L918" s="21">
        <v>6.05</v>
      </c>
      <c r="M918" s="21">
        <v>37.9</v>
      </c>
      <c r="N918" s="21">
        <v>31.85</v>
      </c>
      <c r="P918" s="22">
        <v>0</v>
      </c>
      <c r="Q918" s="22">
        <v>0.19</v>
      </c>
    </row>
    <row r="919" spans="1:17" x14ac:dyDescent="0.3">
      <c r="A919" t="s">
        <v>8169</v>
      </c>
      <c r="B919" t="s">
        <v>18471</v>
      </c>
      <c r="C919" t="s">
        <v>45</v>
      </c>
      <c r="E919" t="s">
        <v>38</v>
      </c>
      <c r="F919">
        <v>0</v>
      </c>
      <c r="G919">
        <v>0</v>
      </c>
      <c r="H919">
        <v>0</v>
      </c>
      <c r="I919" s="20">
        <v>0.21</v>
      </c>
      <c r="J919" t="s">
        <v>24</v>
      </c>
      <c r="K919" s="20">
        <v>0</v>
      </c>
      <c r="L919" s="21">
        <v>0</v>
      </c>
      <c r="M919" s="21">
        <v>0</v>
      </c>
      <c r="N919" s="21">
        <v>0</v>
      </c>
      <c r="O919" t="s">
        <v>76</v>
      </c>
      <c r="P919" s="22">
        <v>0</v>
      </c>
      <c r="Q919" s="22">
        <v>0</v>
      </c>
    </row>
    <row r="920" spans="1:17" x14ac:dyDescent="0.3">
      <c r="A920" t="s">
        <v>8169</v>
      </c>
      <c r="B920" t="s">
        <v>8853</v>
      </c>
      <c r="C920" t="s">
        <v>45</v>
      </c>
      <c r="E920" t="s">
        <v>40</v>
      </c>
      <c r="F920">
        <v>0</v>
      </c>
      <c r="G920">
        <v>0</v>
      </c>
      <c r="H920">
        <v>0</v>
      </c>
      <c r="I920" s="20">
        <v>0.21</v>
      </c>
      <c r="J920" t="s">
        <v>24</v>
      </c>
      <c r="K920" s="20">
        <v>0.21</v>
      </c>
      <c r="L920" s="21">
        <v>4.9000000000000004</v>
      </c>
      <c r="M920" s="21">
        <v>28.26</v>
      </c>
      <c r="N920" s="21">
        <v>23.36</v>
      </c>
      <c r="P920" s="22">
        <v>0</v>
      </c>
      <c r="Q920" s="22">
        <v>0.21</v>
      </c>
    </row>
    <row r="921" spans="1:17" x14ac:dyDescent="0.3">
      <c r="A921" t="s">
        <v>8169</v>
      </c>
      <c r="B921" t="s">
        <v>15704</v>
      </c>
      <c r="C921" t="s">
        <v>45</v>
      </c>
      <c r="E921" t="s">
        <v>40</v>
      </c>
      <c r="F921">
        <v>0</v>
      </c>
      <c r="G921">
        <v>0</v>
      </c>
      <c r="H921">
        <v>0</v>
      </c>
      <c r="I921" s="20">
        <v>0.21</v>
      </c>
      <c r="J921" t="s">
        <v>24</v>
      </c>
      <c r="K921" s="20">
        <v>0.21</v>
      </c>
      <c r="L921" s="21">
        <v>10.199999999999999</v>
      </c>
      <c r="M921" s="21">
        <v>58.8</v>
      </c>
      <c r="N921" s="21">
        <v>48.6</v>
      </c>
      <c r="P921" s="22">
        <v>0</v>
      </c>
      <c r="Q921" s="22">
        <v>0.21</v>
      </c>
    </row>
    <row r="922" spans="1:17" x14ac:dyDescent="0.3">
      <c r="A922" t="s">
        <v>8169</v>
      </c>
      <c r="B922" t="s">
        <v>22285</v>
      </c>
      <c r="C922" t="s">
        <v>37</v>
      </c>
      <c r="E922" t="s">
        <v>40</v>
      </c>
      <c r="F922">
        <v>0</v>
      </c>
      <c r="G922">
        <v>0</v>
      </c>
      <c r="H922">
        <v>0</v>
      </c>
      <c r="I922" s="20">
        <v>0.2</v>
      </c>
      <c r="J922" t="s">
        <v>24</v>
      </c>
      <c r="K922" s="20">
        <v>0.2</v>
      </c>
      <c r="L922" s="21">
        <v>7.98</v>
      </c>
      <c r="M922" s="21">
        <v>47.9</v>
      </c>
      <c r="N922" s="21">
        <v>39.92</v>
      </c>
      <c r="P922" s="22">
        <v>0</v>
      </c>
      <c r="Q922" s="22">
        <v>0.2</v>
      </c>
    </row>
    <row r="923" spans="1:17" x14ac:dyDescent="0.3">
      <c r="A923" t="s">
        <v>8169</v>
      </c>
      <c r="B923" t="s">
        <v>20144</v>
      </c>
      <c r="C923" t="s">
        <v>45</v>
      </c>
      <c r="E923" t="s">
        <v>40</v>
      </c>
      <c r="F923">
        <v>0</v>
      </c>
      <c r="G923">
        <v>0</v>
      </c>
      <c r="H923">
        <v>0</v>
      </c>
      <c r="I923" s="20">
        <v>0.21</v>
      </c>
      <c r="J923" t="s">
        <v>24</v>
      </c>
      <c r="K923" s="20">
        <v>0.21</v>
      </c>
      <c r="L923" s="21">
        <v>6.53</v>
      </c>
      <c r="M923" s="21">
        <v>37.61</v>
      </c>
      <c r="N923" s="21">
        <v>31.08</v>
      </c>
      <c r="P923" s="22">
        <v>0</v>
      </c>
      <c r="Q923" s="22">
        <v>0.21</v>
      </c>
    </row>
    <row r="924" spans="1:17" x14ac:dyDescent="0.3">
      <c r="A924" t="s">
        <v>8169</v>
      </c>
      <c r="B924" t="s">
        <v>14876</v>
      </c>
      <c r="C924" t="s">
        <v>45</v>
      </c>
      <c r="E924" t="s">
        <v>43</v>
      </c>
      <c r="F924">
        <v>0</v>
      </c>
      <c r="G924">
        <v>0</v>
      </c>
      <c r="H924">
        <v>0</v>
      </c>
      <c r="I924" s="20">
        <v>0.21</v>
      </c>
      <c r="J924" t="s">
        <v>24</v>
      </c>
      <c r="K924" s="20">
        <v>0.21</v>
      </c>
      <c r="L924" s="21">
        <v>390.3</v>
      </c>
      <c r="M924" s="21">
        <v>2248.88</v>
      </c>
      <c r="N924" s="21">
        <v>1858.58</v>
      </c>
      <c r="O924" t="s">
        <v>77</v>
      </c>
      <c r="P924" s="22">
        <v>0</v>
      </c>
      <c r="Q924" s="22">
        <v>0.21</v>
      </c>
    </row>
    <row r="925" spans="1:17" x14ac:dyDescent="0.3">
      <c r="A925" t="s">
        <v>8169</v>
      </c>
      <c r="B925" t="s">
        <v>22105</v>
      </c>
      <c r="C925" t="s">
        <v>47</v>
      </c>
      <c r="E925" t="s">
        <v>39</v>
      </c>
      <c r="F925">
        <v>0</v>
      </c>
      <c r="G925">
        <v>0</v>
      </c>
      <c r="H925">
        <v>0</v>
      </c>
      <c r="I925" s="20">
        <v>0.22</v>
      </c>
      <c r="J925" t="s">
        <v>24</v>
      </c>
      <c r="K925" s="20">
        <v>0.22</v>
      </c>
      <c r="L925" s="21">
        <v>24.51</v>
      </c>
      <c r="M925" s="21">
        <v>135.9</v>
      </c>
      <c r="N925" s="21">
        <v>111.39</v>
      </c>
      <c r="P925" s="22">
        <v>0</v>
      </c>
      <c r="Q925" s="22">
        <v>0.22</v>
      </c>
    </row>
    <row r="926" spans="1:17" x14ac:dyDescent="0.3">
      <c r="A926" t="s">
        <v>8169</v>
      </c>
      <c r="B926" t="s">
        <v>20231</v>
      </c>
      <c r="C926" t="s">
        <v>45</v>
      </c>
      <c r="E926" t="s">
        <v>40</v>
      </c>
      <c r="F926">
        <v>0</v>
      </c>
      <c r="G926">
        <v>0</v>
      </c>
      <c r="H926">
        <v>0</v>
      </c>
      <c r="I926" s="20">
        <v>0.21</v>
      </c>
      <c r="J926" t="s">
        <v>24</v>
      </c>
      <c r="K926" s="20">
        <v>0.21</v>
      </c>
      <c r="L926" s="21">
        <v>11.79</v>
      </c>
      <c r="M926" s="21">
        <v>67.95</v>
      </c>
      <c r="N926" s="21">
        <v>56.16</v>
      </c>
      <c r="P926" s="22">
        <v>0</v>
      </c>
      <c r="Q926" s="22">
        <v>0.21</v>
      </c>
    </row>
    <row r="927" spans="1:17" x14ac:dyDescent="0.3">
      <c r="A927" t="s">
        <v>8169</v>
      </c>
      <c r="B927" t="s">
        <v>21079</v>
      </c>
      <c r="C927" t="s">
        <v>42</v>
      </c>
      <c r="E927" t="s">
        <v>39</v>
      </c>
      <c r="F927">
        <v>0</v>
      </c>
      <c r="G927">
        <v>0</v>
      </c>
      <c r="H927">
        <v>0</v>
      </c>
      <c r="I927" s="20">
        <v>0.19</v>
      </c>
      <c r="J927" t="s">
        <v>24</v>
      </c>
      <c r="K927" s="20">
        <v>0.19</v>
      </c>
      <c r="L927" s="21">
        <v>7.65</v>
      </c>
      <c r="M927" s="21">
        <v>47.9</v>
      </c>
      <c r="N927" s="21">
        <v>40.25</v>
      </c>
      <c r="P927" s="22">
        <v>0</v>
      </c>
      <c r="Q927" s="22">
        <v>0.19</v>
      </c>
    </row>
    <row r="928" spans="1:17" x14ac:dyDescent="0.3">
      <c r="A928" t="s">
        <v>8169</v>
      </c>
      <c r="B928" t="s">
        <v>9689</v>
      </c>
      <c r="C928" t="s">
        <v>45</v>
      </c>
      <c r="E928" t="s">
        <v>40</v>
      </c>
      <c r="F928">
        <v>0</v>
      </c>
      <c r="G928">
        <v>0</v>
      </c>
      <c r="H928">
        <v>0</v>
      </c>
      <c r="I928" s="20">
        <v>0.21</v>
      </c>
      <c r="J928" t="s">
        <v>24</v>
      </c>
      <c r="K928" s="20">
        <v>0.21</v>
      </c>
      <c r="L928" s="21">
        <v>86.61</v>
      </c>
      <c r="M928" s="21">
        <v>499.05</v>
      </c>
      <c r="N928" s="21">
        <v>412.44</v>
      </c>
      <c r="P928" s="22">
        <v>0</v>
      </c>
      <c r="Q928" s="22">
        <v>0.21</v>
      </c>
    </row>
    <row r="929" spans="1:17" x14ac:dyDescent="0.3">
      <c r="A929" t="s">
        <v>8169</v>
      </c>
      <c r="B929" t="s">
        <v>14523</v>
      </c>
      <c r="C929" t="s">
        <v>45</v>
      </c>
      <c r="E929" t="s">
        <v>40</v>
      </c>
      <c r="F929">
        <v>0</v>
      </c>
      <c r="G929">
        <v>0</v>
      </c>
      <c r="H929">
        <v>0</v>
      </c>
      <c r="I929" s="20">
        <v>0.21</v>
      </c>
      <c r="J929" t="s">
        <v>24</v>
      </c>
      <c r="K929" s="20">
        <v>0.21</v>
      </c>
      <c r="L929" s="21">
        <v>14.91</v>
      </c>
      <c r="M929" s="21">
        <v>85.9</v>
      </c>
      <c r="N929" s="21">
        <v>70.989999999999995</v>
      </c>
      <c r="P929" s="22">
        <v>0</v>
      </c>
      <c r="Q929" s="22">
        <v>0.21</v>
      </c>
    </row>
    <row r="930" spans="1:17" x14ac:dyDescent="0.3">
      <c r="A930" t="s">
        <v>8169</v>
      </c>
      <c r="B930" t="s">
        <v>22244</v>
      </c>
      <c r="C930" t="s">
        <v>45</v>
      </c>
      <c r="E930" t="s">
        <v>40</v>
      </c>
      <c r="F930">
        <v>0</v>
      </c>
      <c r="G930">
        <v>0</v>
      </c>
      <c r="H930">
        <v>0</v>
      </c>
      <c r="I930" s="20">
        <v>0.21</v>
      </c>
      <c r="J930" t="s">
        <v>24</v>
      </c>
      <c r="K930" s="20">
        <v>0.21</v>
      </c>
      <c r="L930" s="21">
        <v>11.44</v>
      </c>
      <c r="M930" s="21">
        <v>65.900000000000006</v>
      </c>
      <c r="N930" s="21">
        <v>54.46</v>
      </c>
      <c r="P930" s="22">
        <v>0</v>
      </c>
      <c r="Q930" s="22">
        <v>0.21</v>
      </c>
    </row>
    <row r="931" spans="1:17" x14ac:dyDescent="0.3">
      <c r="A931" t="s">
        <v>8169</v>
      </c>
      <c r="B931" t="s">
        <v>10260</v>
      </c>
      <c r="C931" t="s">
        <v>42</v>
      </c>
      <c r="E931" t="s">
        <v>40</v>
      </c>
      <c r="F931">
        <v>0</v>
      </c>
      <c r="G931">
        <v>0</v>
      </c>
      <c r="H931">
        <v>0</v>
      </c>
      <c r="I931" s="20">
        <v>0.19</v>
      </c>
      <c r="J931" t="s">
        <v>24</v>
      </c>
      <c r="K931" s="20">
        <v>0.19</v>
      </c>
      <c r="L931" s="21">
        <v>18.350000000000001</v>
      </c>
      <c r="M931" s="21">
        <v>114.95</v>
      </c>
      <c r="N931" s="21">
        <v>96.6</v>
      </c>
      <c r="P931" s="22">
        <v>0</v>
      </c>
      <c r="Q931" s="22">
        <v>0.19</v>
      </c>
    </row>
    <row r="932" spans="1:17" x14ac:dyDescent="0.3">
      <c r="A932" t="s">
        <v>8169</v>
      </c>
      <c r="B932" t="s">
        <v>9011</v>
      </c>
      <c r="C932" t="s">
        <v>46</v>
      </c>
      <c r="E932" t="s">
        <v>40</v>
      </c>
      <c r="F932">
        <v>0</v>
      </c>
      <c r="G932">
        <v>0</v>
      </c>
      <c r="H932">
        <v>0</v>
      </c>
      <c r="I932" s="20">
        <v>0.2</v>
      </c>
      <c r="J932" t="s">
        <v>24</v>
      </c>
      <c r="K932" s="20">
        <v>0.2</v>
      </c>
      <c r="L932" s="21">
        <v>6.32</v>
      </c>
      <c r="M932" s="21">
        <v>37.9</v>
      </c>
      <c r="N932" s="21">
        <v>31.58</v>
      </c>
      <c r="P932" s="22">
        <v>0</v>
      </c>
      <c r="Q932" s="22">
        <v>0.2</v>
      </c>
    </row>
    <row r="933" spans="1:17" x14ac:dyDescent="0.3">
      <c r="A933" t="s">
        <v>8169</v>
      </c>
      <c r="B933" t="s">
        <v>14743</v>
      </c>
      <c r="C933" t="s">
        <v>42</v>
      </c>
      <c r="E933" t="s">
        <v>40</v>
      </c>
      <c r="F933">
        <v>0</v>
      </c>
      <c r="G933">
        <v>0</v>
      </c>
      <c r="H933">
        <v>0</v>
      </c>
      <c r="I933" s="20">
        <v>0.19</v>
      </c>
      <c r="J933" t="s">
        <v>24</v>
      </c>
      <c r="K933" s="20">
        <v>0.19</v>
      </c>
      <c r="L933" s="21">
        <v>7.65</v>
      </c>
      <c r="M933" s="21">
        <v>47.9</v>
      </c>
      <c r="N933" s="21">
        <v>40.25</v>
      </c>
      <c r="P933" s="22">
        <v>0</v>
      </c>
      <c r="Q933" s="22">
        <v>0.19</v>
      </c>
    </row>
    <row r="934" spans="1:17" x14ac:dyDescent="0.3">
      <c r="A934" t="s">
        <v>8169</v>
      </c>
      <c r="B934" t="s">
        <v>20672</v>
      </c>
      <c r="C934" t="s">
        <v>47</v>
      </c>
      <c r="E934" t="s">
        <v>40</v>
      </c>
      <c r="F934">
        <v>0</v>
      </c>
      <c r="G934">
        <v>0</v>
      </c>
      <c r="H934">
        <v>0</v>
      </c>
      <c r="I934" s="20">
        <v>0.22</v>
      </c>
      <c r="J934" t="s">
        <v>24</v>
      </c>
      <c r="K934" s="20">
        <v>0.22</v>
      </c>
      <c r="L934" s="21">
        <v>5.39</v>
      </c>
      <c r="M934" s="21">
        <v>29.9</v>
      </c>
      <c r="N934" s="21">
        <v>24.51</v>
      </c>
      <c r="P934" s="22">
        <v>0</v>
      </c>
      <c r="Q934" s="22">
        <v>0.22</v>
      </c>
    </row>
    <row r="935" spans="1:17" x14ac:dyDescent="0.3">
      <c r="A935" t="s">
        <v>8169</v>
      </c>
      <c r="B935" t="s">
        <v>11119</v>
      </c>
      <c r="C935" t="s">
        <v>46</v>
      </c>
      <c r="E935" t="s">
        <v>40</v>
      </c>
      <c r="F935">
        <v>0</v>
      </c>
      <c r="G935">
        <v>0</v>
      </c>
      <c r="H935">
        <v>0</v>
      </c>
      <c r="I935" s="20">
        <v>0.2</v>
      </c>
      <c r="J935" t="s">
        <v>24</v>
      </c>
      <c r="K935" s="20">
        <v>0.2</v>
      </c>
      <c r="L935" s="21">
        <v>16.46</v>
      </c>
      <c r="M935" s="21">
        <v>98.75</v>
      </c>
      <c r="N935" s="21">
        <v>82.29</v>
      </c>
      <c r="P935" s="22">
        <v>0</v>
      </c>
      <c r="Q935" s="22">
        <v>0.2</v>
      </c>
    </row>
    <row r="936" spans="1:17" x14ac:dyDescent="0.3">
      <c r="A936" t="s">
        <v>8169</v>
      </c>
      <c r="B936" t="s">
        <v>10198</v>
      </c>
      <c r="C936" t="s">
        <v>46</v>
      </c>
      <c r="E936" t="s">
        <v>40</v>
      </c>
      <c r="F936">
        <v>0</v>
      </c>
      <c r="G936">
        <v>0</v>
      </c>
      <c r="H936">
        <v>0</v>
      </c>
      <c r="I936" s="20">
        <v>0.2</v>
      </c>
      <c r="J936" t="s">
        <v>24</v>
      </c>
      <c r="K936" s="20">
        <v>0.2</v>
      </c>
      <c r="L936" s="21">
        <v>4.1500000000000004</v>
      </c>
      <c r="M936" s="21">
        <v>24.9</v>
      </c>
      <c r="N936" s="21">
        <v>20.75</v>
      </c>
      <c r="P936" s="22">
        <v>0</v>
      </c>
      <c r="Q936" s="22">
        <v>0.2</v>
      </c>
    </row>
    <row r="937" spans="1:17" x14ac:dyDescent="0.3">
      <c r="A937" t="s">
        <v>8169</v>
      </c>
      <c r="B937" t="s">
        <v>17244</v>
      </c>
      <c r="C937" t="s">
        <v>45</v>
      </c>
      <c r="E937" t="s">
        <v>39</v>
      </c>
      <c r="F937">
        <v>0</v>
      </c>
      <c r="G937">
        <v>0</v>
      </c>
      <c r="H937">
        <v>0</v>
      </c>
      <c r="I937" s="20">
        <v>0.21</v>
      </c>
      <c r="J937" t="s">
        <v>24</v>
      </c>
      <c r="K937" s="20">
        <v>0.21</v>
      </c>
      <c r="L937" s="21">
        <v>29.65</v>
      </c>
      <c r="M937" s="21">
        <v>170.85</v>
      </c>
      <c r="N937" s="21">
        <v>141.19999999999999</v>
      </c>
      <c r="P937" s="22">
        <v>0</v>
      </c>
      <c r="Q937" s="22">
        <v>0.21</v>
      </c>
    </row>
    <row r="938" spans="1:17" x14ac:dyDescent="0.3">
      <c r="A938" t="s">
        <v>8169</v>
      </c>
      <c r="B938" t="s">
        <v>17127</v>
      </c>
      <c r="C938" t="s">
        <v>45</v>
      </c>
      <c r="E938" t="s">
        <v>40</v>
      </c>
      <c r="F938">
        <v>0</v>
      </c>
      <c r="G938">
        <v>0</v>
      </c>
      <c r="H938">
        <v>0</v>
      </c>
      <c r="I938" s="20">
        <v>0.21</v>
      </c>
      <c r="J938" t="s">
        <v>24</v>
      </c>
      <c r="K938" s="20">
        <v>0.21</v>
      </c>
      <c r="L938" s="21">
        <v>8.31</v>
      </c>
      <c r="M938" s="21">
        <v>47.9</v>
      </c>
      <c r="N938" s="21">
        <v>39.590000000000003</v>
      </c>
      <c r="P938" s="22">
        <v>0</v>
      </c>
      <c r="Q938" s="22">
        <v>0.21</v>
      </c>
    </row>
    <row r="939" spans="1:17" x14ac:dyDescent="0.3">
      <c r="A939" t="s">
        <v>8169</v>
      </c>
      <c r="B939" t="s">
        <v>9807</v>
      </c>
      <c r="C939" t="s">
        <v>45</v>
      </c>
      <c r="E939" t="s">
        <v>40</v>
      </c>
      <c r="F939">
        <v>0</v>
      </c>
      <c r="G939">
        <v>0</v>
      </c>
      <c r="H939">
        <v>0</v>
      </c>
      <c r="I939" s="20">
        <v>0.21</v>
      </c>
      <c r="J939" t="s">
        <v>24</v>
      </c>
      <c r="K939" s="20">
        <v>0.21</v>
      </c>
      <c r="L939" s="21">
        <v>7.09</v>
      </c>
      <c r="M939" s="21">
        <v>40.86</v>
      </c>
      <c r="N939" s="21">
        <v>33.770000000000003</v>
      </c>
      <c r="P939" s="22">
        <v>0</v>
      </c>
      <c r="Q939" s="22">
        <v>0.21</v>
      </c>
    </row>
    <row r="940" spans="1:17" x14ac:dyDescent="0.3">
      <c r="A940" t="s">
        <v>8169</v>
      </c>
      <c r="B940" t="s">
        <v>12092</v>
      </c>
      <c r="C940" t="s">
        <v>45</v>
      </c>
      <c r="E940" t="s">
        <v>39</v>
      </c>
      <c r="F940">
        <v>0</v>
      </c>
      <c r="G940">
        <v>0</v>
      </c>
      <c r="H940">
        <v>0</v>
      </c>
      <c r="I940" s="20">
        <v>0.21</v>
      </c>
      <c r="J940" t="s">
        <v>24</v>
      </c>
      <c r="K940" s="20">
        <v>0.21</v>
      </c>
      <c r="L940" s="21">
        <v>17.350000000000001</v>
      </c>
      <c r="M940" s="21">
        <v>99.95</v>
      </c>
      <c r="N940" s="21">
        <v>82.6</v>
      </c>
      <c r="P940" s="22">
        <v>0</v>
      </c>
      <c r="Q940" s="22">
        <v>0.21</v>
      </c>
    </row>
    <row r="941" spans="1:17" x14ac:dyDescent="0.3">
      <c r="A941" t="s">
        <v>8169</v>
      </c>
      <c r="B941" t="s">
        <v>23490</v>
      </c>
      <c r="C941" t="s">
        <v>45</v>
      </c>
      <c r="E941" t="s">
        <v>43</v>
      </c>
      <c r="F941">
        <v>0</v>
      </c>
      <c r="G941">
        <v>0</v>
      </c>
      <c r="H941">
        <v>0</v>
      </c>
      <c r="I941" s="20">
        <v>0.21</v>
      </c>
      <c r="J941" t="s">
        <v>24</v>
      </c>
      <c r="K941" s="20">
        <v>0.21</v>
      </c>
      <c r="L941" s="21">
        <v>89.63</v>
      </c>
      <c r="M941" s="21">
        <v>516.46</v>
      </c>
      <c r="N941" s="21">
        <v>426.83</v>
      </c>
      <c r="O941" t="s">
        <v>77</v>
      </c>
      <c r="P941" s="22">
        <v>0</v>
      </c>
      <c r="Q941" s="22">
        <v>0.21</v>
      </c>
    </row>
    <row r="942" spans="1:17" x14ac:dyDescent="0.3">
      <c r="A942" t="s">
        <v>8169</v>
      </c>
      <c r="B942" t="s">
        <v>14144</v>
      </c>
      <c r="C942" t="s">
        <v>42</v>
      </c>
      <c r="E942" t="s">
        <v>40</v>
      </c>
      <c r="F942">
        <v>0</v>
      </c>
      <c r="G942">
        <v>0</v>
      </c>
      <c r="H942">
        <v>0</v>
      </c>
      <c r="I942" s="20">
        <v>0.19</v>
      </c>
      <c r="J942" t="s">
        <v>24</v>
      </c>
      <c r="K942" s="20">
        <v>0.19</v>
      </c>
      <c r="L942" s="21">
        <v>16.89</v>
      </c>
      <c r="M942" s="21">
        <v>105.8</v>
      </c>
      <c r="N942" s="21">
        <v>88.91</v>
      </c>
      <c r="P942" s="22">
        <v>0</v>
      </c>
      <c r="Q942" s="22">
        <v>0.19</v>
      </c>
    </row>
    <row r="943" spans="1:17" x14ac:dyDescent="0.3">
      <c r="A943" t="s">
        <v>8169</v>
      </c>
      <c r="B943" t="s">
        <v>8861</v>
      </c>
      <c r="C943" t="s">
        <v>45</v>
      </c>
      <c r="E943" t="s">
        <v>40</v>
      </c>
      <c r="F943">
        <v>0</v>
      </c>
      <c r="G943">
        <v>0</v>
      </c>
      <c r="H943">
        <v>0</v>
      </c>
      <c r="I943" s="20">
        <v>0.21</v>
      </c>
      <c r="J943" t="s">
        <v>24</v>
      </c>
      <c r="K943" s="20">
        <v>0.21</v>
      </c>
      <c r="L943" s="21">
        <v>29.78</v>
      </c>
      <c r="M943" s="21">
        <v>171.6</v>
      </c>
      <c r="N943" s="21">
        <v>141.82</v>
      </c>
      <c r="P943" s="22">
        <v>0</v>
      </c>
      <c r="Q943" s="22">
        <v>0.21</v>
      </c>
    </row>
    <row r="944" spans="1:17" x14ac:dyDescent="0.3">
      <c r="A944" t="s">
        <v>8169</v>
      </c>
      <c r="B944" t="s">
        <v>10440</v>
      </c>
      <c r="C944" t="s">
        <v>47</v>
      </c>
      <c r="E944" t="s">
        <v>40</v>
      </c>
      <c r="F944">
        <v>0</v>
      </c>
      <c r="G944">
        <v>0</v>
      </c>
      <c r="H944">
        <v>0</v>
      </c>
      <c r="I944" s="20">
        <v>0.22</v>
      </c>
      <c r="J944" t="s">
        <v>24</v>
      </c>
      <c r="K944" s="20">
        <v>0.22</v>
      </c>
      <c r="L944" s="21">
        <v>41.46</v>
      </c>
      <c r="M944" s="21">
        <v>229.9</v>
      </c>
      <c r="N944" s="21">
        <v>188.44</v>
      </c>
      <c r="P944" s="22">
        <v>0</v>
      </c>
      <c r="Q944" s="22">
        <v>0.22</v>
      </c>
    </row>
    <row r="945" spans="1:17" x14ac:dyDescent="0.3">
      <c r="A945" t="s">
        <v>8169</v>
      </c>
      <c r="B945" t="s">
        <v>14817</v>
      </c>
      <c r="C945" t="s">
        <v>45</v>
      </c>
      <c r="E945" t="s">
        <v>40</v>
      </c>
      <c r="F945">
        <v>0</v>
      </c>
      <c r="G945">
        <v>0</v>
      </c>
      <c r="H945">
        <v>0</v>
      </c>
      <c r="I945" s="20">
        <v>0.21</v>
      </c>
      <c r="J945" t="s">
        <v>24</v>
      </c>
      <c r="K945" s="20">
        <v>0.21</v>
      </c>
      <c r="L945" s="21">
        <v>17.350000000000001</v>
      </c>
      <c r="M945" s="21">
        <v>99.95</v>
      </c>
      <c r="N945" s="21">
        <v>82.6</v>
      </c>
      <c r="P945" s="22">
        <v>0</v>
      </c>
      <c r="Q945" s="22">
        <v>0.21</v>
      </c>
    </row>
    <row r="946" spans="1:17" x14ac:dyDescent="0.3">
      <c r="A946" t="s">
        <v>8169</v>
      </c>
      <c r="B946" t="s">
        <v>13746</v>
      </c>
      <c r="C946" t="s">
        <v>37</v>
      </c>
      <c r="E946" t="s">
        <v>40</v>
      </c>
      <c r="F946">
        <v>0</v>
      </c>
      <c r="G946">
        <v>0</v>
      </c>
      <c r="H946">
        <v>0</v>
      </c>
      <c r="I946" s="20">
        <v>0.2</v>
      </c>
      <c r="J946" t="s">
        <v>24</v>
      </c>
      <c r="K946" s="20">
        <v>0.2</v>
      </c>
      <c r="L946" s="21">
        <v>14.16</v>
      </c>
      <c r="M946" s="21">
        <v>84.95</v>
      </c>
      <c r="N946" s="21">
        <v>70.790000000000006</v>
      </c>
      <c r="P946" s="22">
        <v>0</v>
      </c>
      <c r="Q946" s="22">
        <v>0.2</v>
      </c>
    </row>
    <row r="947" spans="1:17" x14ac:dyDescent="0.3">
      <c r="A947" t="s">
        <v>8169</v>
      </c>
      <c r="B947" t="s">
        <v>13191</v>
      </c>
      <c r="C947" t="s">
        <v>47</v>
      </c>
      <c r="E947" t="s">
        <v>40</v>
      </c>
      <c r="F947">
        <v>0</v>
      </c>
      <c r="G947">
        <v>0</v>
      </c>
      <c r="H947">
        <v>0</v>
      </c>
      <c r="I947" s="20">
        <v>0.22</v>
      </c>
      <c r="J947" t="s">
        <v>24</v>
      </c>
      <c r="K947" s="20">
        <v>0.22</v>
      </c>
      <c r="L947" s="21">
        <v>15.32</v>
      </c>
      <c r="M947" s="21">
        <v>84.95</v>
      </c>
      <c r="N947" s="21">
        <v>69.63</v>
      </c>
      <c r="P947" s="22">
        <v>0</v>
      </c>
      <c r="Q947" s="22">
        <v>0.22</v>
      </c>
    </row>
    <row r="948" spans="1:17" x14ac:dyDescent="0.3">
      <c r="A948" t="s">
        <v>8169</v>
      </c>
      <c r="B948" t="s">
        <v>20197</v>
      </c>
      <c r="C948" t="s">
        <v>42</v>
      </c>
      <c r="E948" t="s">
        <v>40</v>
      </c>
      <c r="F948">
        <v>0</v>
      </c>
      <c r="G948">
        <v>0</v>
      </c>
      <c r="H948">
        <v>0</v>
      </c>
      <c r="I948" s="20">
        <v>0.19</v>
      </c>
      <c r="J948" t="s">
        <v>24</v>
      </c>
      <c r="K948" s="20">
        <v>0.19</v>
      </c>
      <c r="L948" s="21">
        <v>2.86</v>
      </c>
      <c r="M948" s="21">
        <v>17.899999999999999</v>
      </c>
      <c r="N948" s="21">
        <v>15.04</v>
      </c>
      <c r="P948" s="22">
        <v>0</v>
      </c>
      <c r="Q948" s="22">
        <v>0.19</v>
      </c>
    </row>
    <row r="949" spans="1:17" x14ac:dyDescent="0.3">
      <c r="A949" t="s">
        <v>8169</v>
      </c>
      <c r="B949" t="s">
        <v>10685</v>
      </c>
      <c r="C949" t="s">
        <v>42</v>
      </c>
      <c r="E949" t="s">
        <v>39</v>
      </c>
      <c r="F949">
        <v>0</v>
      </c>
      <c r="G949">
        <v>0</v>
      </c>
      <c r="H949">
        <v>0</v>
      </c>
      <c r="I949" s="20">
        <v>0.19</v>
      </c>
      <c r="J949" t="s">
        <v>24</v>
      </c>
      <c r="K949" s="20">
        <v>0.19</v>
      </c>
      <c r="L949" s="21">
        <v>5.09</v>
      </c>
      <c r="M949" s="21">
        <v>31.9</v>
      </c>
      <c r="N949" s="21">
        <v>26.81</v>
      </c>
      <c r="P949" s="22">
        <v>0</v>
      </c>
      <c r="Q949" s="22">
        <v>0.19</v>
      </c>
    </row>
    <row r="950" spans="1:17" x14ac:dyDescent="0.3">
      <c r="A950" t="s">
        <v>8169</v>
      </c>
      <c r="B950" t="s">
        <v>21276</v>
      </c>
      <c r="C950" t="s">
        <v>37</v>
      </c>
      <c r="E950" t="s">
        <v>40</v>
      </c>
      <c r="F950">
        <v>0</v>
      </c>
      <c r="G950">
        <v>0</v>
      </c>
      <c r="H950">
        <v>0</v>
      </c>
      <c r="I950" s="20">
        <v>0.2</v>
      </c>
      <c r="J950" t="s">
        <v>24</v>
      </c>
      <c r="K950" s="20">
        <v>0.2</v>
      </c>
      <c r="L950" s="21">
        <v>6.32</v>
      </c>
      <c r="M950" s="21">
        <v>37.9</v>
      </c>
      <c r="N950" s="21">
        <v>31.58</v>
      </c>
      <c r="P950" s="22">
        <v>0</v>
      </c>
      <c r="Q950" s="22">
        <v>0.2</v>
      </c>
    </row>
    <row r="951" spans="1:17" x14ac:dyDescent="0.3">
      <c r="A951" t="s">
        <v>8169</v>
      </c>
      <c r="B951" t="s">
        <v>17832</v>
      </c>
      <c r="C951" t="s">
        <v>45</v>
      </c>
      <c r="E951" t="s">
        <v>40</v>
      </c>
      <c r="F951">
        <v>0</v>
      </c>
      <c r="G951">
        <v>0</v>
      </c>
      <c r="H951">
        <v>0</v>
      </c>
      <c r="I951" s="20">
        <v>0.21</v>
      </c>
      <c r="J951" t="s">
        <v>24</v>
      </c>
      <c r="K951" s="20">
        <v>0.21</v>
      </c>
      <c r="L951" s="21">
        <v>35.380000000000003</v>
      </c>
      <c r="M951" s="21">
        <v>203.85</v>
      </c>
      <c r="N951" s="21">
        <v>168.47</v>
      </c>
      <c r="P951" s="22">
        <v>0</v>
      </c>
      <c r="Q951" s="22">
        <v>0.21</v>
      </c>
    </row>
    <row r="952" spans="1:17" x14ac:dyDescent="0.3">
      <c r="A952" t="s">
        <v>8169</v>
      </c>
      <c r="B952" t="s">
        <v>18041</v>
      </c>
      <c r="C952" t="s">
        <v>45</v>
      </c>
      <c r="E952" t="s">
        <v>40</v>
      </c>
      <c r="F952">
        <v>0</v>
      </c>
      <c r="G952">
        <v>0</v>
      </c>
      <c r="H952">
        <v>0</v>
      </c>
      <c r="I952" s="20">
        <v>0.21</v>
      </c>
      <c r="J952" t="s">
        <v>24</v>
      </c>
      <c r="K952" s="20">
        <v>0.21</v>
      </c>
      <c r="L952" s="21">
        <v>9.35</v>
      </c>
      <c r="M952" s="21">
        <v>53.9</v>
      </c>
      <c r="N952" s="21">
        <v>44.55</v>
      </c>
      <c r="P952" s="22">
        <v>0</v>
      </c>
      <c r="Q952" s="22">
        <v>0.21</v>
      </c>
    </row>
    <row r="953" spans="1:17" x14ac:dyDescent="0.3">
      <c r="A953" t="s">
        <v>8169</v>
      </c>
      <c r="B953" t="s">
        <v>8387</v>
      </c>
      <c r="C953" t="s">
        <v>45</v>
      </c>
      <c r="E953" t="s">
        <v>40</v>
      </c>
      <c r="F953">
        <v>0</v>
      </c>
      <c r="G953">
        <v>0</v>
      </c>
      <c r="H953">
        <v>0</v>
      </c>
      <c r="I953" s="20">
        <v>0.21</v>
      </c>
      <c r="J953" t="s">
        <v>24</v>
      </c>
      <c r="K953" s="20">
        <v>0.21</v>
      </c>
      <c r="L953" s="21">
        <v>7.09</v>
      </c>
      <c r="M953" s="21">
        <v>40.86</v>
      </c>
      <c r="N953" s="21">
        <v>33.770000000000003</v>
      </c>
      <c r="P953" s="22">
        <v>0</v>
      </c>
      <c r="Q953" s="22">
        <v>0.21</v>
      </c>
    </row>
    <row r="954" spans="1:17" x14ac:dyDescent="0.3">
      <c r="A954" t="s">
        <v>8169</v>
      </c>
      <c r="B954" t="s">
        <v>23662</v>
      </c>
      <c r="C954" t="s">
        <v>45</v>
      </c>
      <c r="E954" t="s">
        <v>40</v>
      </c>
      <c r="F954">
        <v>0</v>
      </c>
      <c r="G954">
        <v>0</v>
      </c>
      <c r="H954">
        <v>0</v>
      </c>
      <c r="I954" s="20">
        <v>0.21</v>
      </c>
      <c r="J954" t="s">
        <v>24</v>
      </c>
      <c r="K954" s="20">
        <v>0.21</v>
      </c>
      <c r="L954" s="21">
        <v>8.31</v>
      </c>
      <c r="M954" s="21">
        <v>47.9</v>
      </c>
      <c r="N954" s="21">
        <v>39.590000000000003</v>
      </c>
      <c r="P954" s="22">
        <v>0</v>
      </c>
      <c r="Q954" s="22">
        <v>0.21</v>
      </c>
    </row>
    <row r="955" spans="1:17" x14ac:dyDescent="0.3">
      <c r="A955" t="s">
        <v>8169</v>
      </c>
      <c r="B955" t="s">
        <v>8212</v>
      </c>
      <c r="C955" t="s">
        <v>46</v>
      </c>
      <c r="E955" t="s">
        <v>40</v>
      </c>
      <c r="F955">
        <v>0</v>
      </c>
      <c r="G955">
        <v>0</v>
      </c>
      <c r="H955">
        <v>0</v>
      </c>
      <c r="I955" s="20">
        <v>0.2</v>
      </c>
      <c r="J955" t="s">
        <v>24</v>
      </c>
      <c r="K955" s="20">
        <v>0.2</v>
      </c>
      <c r="L955" s="21">
        <v>6.32</v>
      </c>
      <c r="M955" s="21">
        <v>37.9</v>
      </c>
      <c r="N955" s="21">
        <v>31.58</v>
      </c>
      <c r="P955" s="22">
        <v>0</v>
      </c>
      <c r="Q955" s="22">
        <v>0.2</v>
      </c>
    </row>
    <row r="956" spans="1:17" x14ac:dyDescent="0.3">
      <c r="A956" t="s">
        <v>8169</v>
      </c>
      <c r="B956" t="s">
        <v>10147</v>
      </c>
      <c r="C956" t="s">
        <v>46</v>
      </c>
      <c r="E956" t="s">
        <v>40</v>
      </c>
      <c r="F956">
        <v>0</v>
      </c>
      <c r="G956">
        <v>0</v>
      </c>
      <c r="H956">
        <v>0</v>
      </c>
      <c r="I956" s="20">
        <v>0.2</v>
      </c>
      <c r="J956" t="s">
        <v>24</v>
      </c>
      <c r="K956" s="20">
        <v>0.2</v>
      </c>
      <c r="L956" s="21">
        <v>4.1500000000000004</v>
      </c>
      <c r="M956" s="21">
        <v>24.9</v>
      </c>
      <c r="N956" s="21">
        <v>20.75</v>
      </c>
      <c r="P956" s="22">
        <v>0</v>
      </c>
      <c r="Q956" s="22">
        <v>0.2</v>
      </c>
    </row>
    <row r="957" spans="1:17" x14ac:dyDescent="0.3">
      <c r="A957" t="s">
        <v>8169</v>
      </c>
      <c r="B957" t="s">
        <v>11986</v>
      </c>
      <c r="C957" t="s">
        <v>46</v>
      </c>
      <c r="E957" t="s">
        <v>40</v>
      </c>
      <c r="F957">
        <v>0</v>
      </c>
      <c r="G957">
        <v>0</v>
      </c>
      <c r="H957">
        <v>0</v>
      </c>
      <c r="I957" s="20">
        <v>0.2</v>
      </c>
      <c r="J957" t="s">
        <v>24</v>
      </c>
      <c r="K957" s="20">
        <v>0.2</v>
      </c>
      <c r="L957" s="21">
        <v>6.32</v>
      </c>
      <c r="M957" s="21">
        <v>37.9</v>
      </c>
      <c r="N957" s="21">
        <v>31.58</v>
      </c>
      <c r="P957" s="22">
        <v>0</v>
      </c>
      <c r="Q957" s="22">
        <v>0.2</v>
      </c>
    </row>
    <row r="958" spans="1:17" x14ac:dyDescent="0.3">
      <c r="A958" t="s">
        <v>8169</v>
      </c>
      <c r="B958" t="s">
        <v>12937</v>
      </c>
      <c r="C958" t="s">
        <v>45</v>
      </c>
      <c r="E958" t="s">
        <v>39</v>
      </c>
      <c r="F958">
        <v>0</v>
      </c>
      <c r="G958">
        <v>0</v>
      </c>
      <c r="H958">
        <v>0</v>
      </c>
      <c r="I958" s="20">
        <v>0.21</v>
      </c>
      <c r="J958" t="s">
        <v>24</v>
      </c>
      <c r="K958" s="20">
        <v>0.21</v>
      </c>
      <c r="L958" s="21">
        <v>5.54</v>
      </c>
      <c r="M958" s="21">
        <v>31.9</v>
      </c>
      <c r="N958" s="21">
        <v>26.36</v>
      </c>
      <c r="P958" s="22">
        <v>0</v>
      </c>
      <c r="Q958" s="22">
        <v>0.21</v>
      </c>
    </row>
    <row r="959" spans="1:17" x14ac:dyDescent="0.3">
      <c r="A959" t="s">
        <v>8169</v>
      </c>
      <c r="B959" t="s">
        <v>23219</v>
      </c>
      <c r="C959" t="s">
        <v>47</v>
      </c>
      <c r="E959" t="s">
        <v>39</v>
      </c>
      <c r="F959">
        <v>0</v>
      </c>
      <c r="G959">
        <v>0</v>
      </c>
      <c r="H959">
        <v>0</v>
      </c>
      <c r="I959" s="20">
        <v>0.22</v>
      </c>
      <c r="J959" t="s">
        <v>24</v>
      </c>
      <c r="K959" s="20">
        <v>0.22</v>
      </c>
      <c r="L959" s="21">
        <v>11.4</v>
      </c>
      <c r="M959" s="21">
        <v>63.23</v>
      </c>
      <c r="N959" s="21">
        <v>51.83</v>
      </c>
      <c r="P959" s="22">
        <v>0</v>
      </c>
      <c r="Q959" s="22">
        <v>0.22</v>
      </c>
    </row>
    <row r="960" spans="1:17" x14ac:dyDescent="0.3">
      <c r="A960" t="s">
        <v>8169</v>
      </c>
      <c r="B960" t="s">
        <v>21131</v>
      </c>
      <c r="C960" t="s">
        <v>45</v>
      </c>
      <c r="E960" t="s">
        <v>39</v>
      </c>
      <c r="F960">
        <v>0</v>
      </c>
      <c r="G960">
        <v>0</v>
      </c>
      <c r="H960">
        <v>0</v>
      </c>
      <c r="I960" s="20">
        <v>0.21</v>
      </c>
      <c r="J960" t="s">
        <v>24</v>
      </c>
      <c r="K960" s="20">
        <v>0.21</v>
      </c>
      <c r="L960" s="21">
        <v>12.64</v>
      </c>
      <c r="M960" s="21">
        <v>72.849999999999994</v>
      </c>
      <c r="N960" s="21">
        <v>60.21</v>
      </c>
      <c r="P960" s="22">
        <v>0</v>
      </c>
      <c r="Q960" s="22">
        <v>0.21</v>
      </c>
    </row>
    <row r="961" spans="1:17" x14ac:dyDescent="0.3">
      <c r="A961" t="s">
        <v>8169</v>
      </c>
      <c r="B961" t="s">
        <v>14950</v>
      </c>
      <c r="C961" t="s">
        <v>45</v>
      </c>
      <c r="E961" t="s">
        <v>40</v>
      </c>
      <c r="F961">
        <v>0</v>
      </c>
      <c r="G961">
        <v>0</v>
      </c>
      <c r="H961">
        <v>0</v>
      </c>
      <c r="I961" s="20">
        <v>0.21</v>
      </c>
      <c r="J961" t="s">
        <v>24</v>
      </c>
      <c r="K961" s="20">
        <v>0.21</v>
      </c>
      <c r="L961" s="21">
        <v>11.44</v>
      </c>
      <c r="M961" s="21">
        <v>65.900000000000006</v>
      </c>
      <c r="N961" s="21">
        <v>54.46</v>
      </c>
      <c r="P961" s="22">
        <v>0</v>
      </c>
      <c r="Q961" s="22">
        <v>0.21</v>
      </c>
    </row>
    <row r="962" spans="1:17" x14ac:dyDescent="0.3">
      <c r="A962" t="s">
        <v>8169</v>
      </c>
      <c r="B962" t="s">
        <v>18901</v>
      </c>
      <c r="C962" t="s">
        <v>45</v>
      </c>
      <c r="E962" t="s">
        <v>40</v>
      </c>
      <c r="F962">
        <v>0</v>
      </c>
      <c r="G962">
        <v>0</v>
      </c>
      <c r="H962">
        <v>0</v>
      </c>
      <c r="I962" s="20">
        <v>0.21</v>
      </c>
      <c r="J962" t="s">
        <v>24</v>
      </c>
      <c r="K962" s="20">
        <v>0.21</v>
      </c>
      <c r="L962" s="21">
        <v>6.58</v>
      </c>
      <c r="M962" s="21">
        <v>37.9</v>
      </c>
      <c r="N962" s="21">
        <v>31.32</v>
      </c>
      <c r="P962" s="22">
        <v>0</v>
      </c>
      <c r="Q962" s="22">
        <v>0.21</v>
      </c>
    </row>
    <row r="963" spans="1:17" x14ac:dyDescent="0.3">
      <c r="A963" t="s">
        <v>8169</v>
      </c>
      <c r="B963" t="s">
        <v>14751</v>
      </c>
      <c r="C963" t="s">
        <v>45</v>
      </c>
      <c r="E963" t="s">
        <v>40</v>
      </c>
      <c r="F963">
        <v>0</v>
      </c>
      <c r="G963">
        <v>0</v>
      </c>
      <c r="H963">
        <v>0</v>
      </c>
      <c r="I963" s="20">
        <v>0.21</v>
      </c>
      <c r="J963" t="s">
        <v>24</v>
      </c>
      <c r="K963" s="20">
        <v>0.21</v>
      </c>
      <c r="L963" s="21">
        <v>6.58</v>
      </c>
      <c r="M963" s="21">
        <v>37.9</v>
      </c>
      <c r="N963" s="21">
        <v>31.32</v>
      </c>
      <c r="P963" s="22">
        <v>0</v>
      </c>
      <c r="Q963" s="22">
        <v>0.21</v>
      </c>
    </row>
    <row r="964" spans="1:17" x14ac:dyDescent="0.3">
      <c r="A964" t="s">
        <v>8169</v>
      </c>
      <c r="B964" t="s">
        <v>20378</v>
      </c>
      <c r="C964" t="s">
        <v>46</v>
      </c>
      <c r="E964" t="s">
        <v>40</v>
      </c>
      <c r="F964">
        <v>0</v>
      </c>
      <c r="G964">
        <v>0</v>
      </c>
      <c r="H964">
        <v>0</v>
      </c>
      <c r="I964" s="20">
        <v>0.2</v>
      </c>
      <c r="J964" t="s">
        <v>24</v>
      </c>
      <c r="K964" s="20">
        <v>0.2</v>
      </c>
      <c r="L964" s="21">
        <v>63.1</v>
      </c>
      <c r="M964" s="21">
        <v>378.59</v>
      </c>
      <c r="N964" s="21">
        <v>315.49</v>
      </c>
      <c r="P964" s="22">
        <v>0</v>
      </c>
      <c r="Q964" s="22">
        <v>0.2</v>
      </c>
    </row>
    <row r="965" spans="1:17" x14ac:dyDescent="0.3">
      <c r="A965" t="s">
        <v>8169</v>
      </c>
      <c r="B965" t="s">
        <v>12148</v>
      </c>
      <c r="C965" t="s">
        <v>45</v>
      </c>
      <c r="E965" t="s">
        <v>40</v>
      </c>
      <c r="F965">
        <v>0</v>
      </c>
      <c r="G965">
        <v>0</v>
      </c>
      <c r="H965">
        <v>0</v>
      </c>
      <c r="I965" s="20">
        <v>0.21</v>
      </c>
      <c r="J965" t="s">
        <v>24</v>
      </c>
      <c r="K965" s="20">
        <v>0.21</v>
      </c>
      <c r="L965" s="21">
        <v>15.59</v>
      </c>
      <c r="M965" s="21">
        <v>89.82</v>
      </c>
      <c r="N965" s="21">
        <v>74.23</v>
      </c>
      <c r="P965" s="22">
        <v>0</v>
      </c>
      <c r="Q965" s="22">
        <v>0.21</v>
      </c>
    </row>
    <row r="966" spans="1:17" x14ac:dyDescent="0.3">
      <c r="A966" t="s">
        <v>8169</v>
      </c>
      <c r="B966" t="s">
        <v>15202</v>
      </c>
      <c r="C966" t="s">
        <v>42</v>
      </c>
      <c r="E966" t="s">
        <v>39</v>
      </c>
      <c r="F966">
        <v>0</v>
      </c>
      <c r="G966">
        <v>0</v>
      </c>
      <c r="H966">
        <v>0</v>
      </c>
      <c r="I966" s="20">
        <v>0.19</v>
      </c>
      <c r="J966" t="s">
        <v>24</v>
      </c>
      <c r="K966" s="20">
        <v>0.19</v>
      </c>
      <c r="L966" s="21">
        <v>6.05</v>
      </c>
      <c r="M966" s="21">
        <v>37.9</v>
      </c>
      <c r="N966" s="21">
        <v>31.85</v>
      </c>
      <c r="P966" s="22">
        <v>0</v>
      </c>
      <c r="Q966" s="22">
        <v>0.19</v>
      </c>
    </row>
    <row r="967" spans="1:17" x14ac:dyDescent="0.3">
      <c r="A967" t="s">
        <v>8169</v>
      </c>
      <c r="B967" t="s">
        <v>22229</v>
      </c>
      <c r="C967" t="s">
        <v>45</v>
      </c>
      <c r="E967" t="s">
        <v>40</v>
      </c>
      <c r="F967">
        <v>0</v>
      </c>
      <c r="G967">
        <v>0</v>
      </c>
      <c r="H967">
        <v>0</v>
      </c>
      <c r="I967" s="20">
        <v>0.21</v>
      </c>
      <c r="J967" t="s">
        <v>24</v>
      </c>
      <c r="K967" s="20">
        <v>0.21</v>
      </c>
      <c r="L967" s="21">
        <v>30.44</v>
      </c>
      <c r="M967" s="21">
        <v>175.37</v>
      </c>
      <c r="N967" s="21">
        <v>144.93</v>
      </c>
      <c r="P967" s="22">
        <v>0</v>
      </c>
      <c r="Q967" s="22">
        <v>0.21</v>
      </c>
    </row>
    <row r="968" spans="1:17" x14ac:dyDescent="0.3">
      <c r="A968" t="s">
        <v>8169</v>
      </c>
      <c r="B968" t="s">
        <v>19653</v>
      </c>
      <c r="C968" t="s">
        <v>45</v>
      </c>
      <c r="E968" t="s">
        <v>39</v>
      </c>
      <c r="F968">
        <v>0</v>
      </c>
      <c r="G968">
        <v>0</v>
      </c>
      <c r="H968">
        <v>0</v>
      </c>
      <c r="I968" s="20">
        <v>0.21</v>
      </c>
      <c r="J968" t="s">
        <v>24</v>
      </c>
      <c r="K968" s="20">
        <v>0</v>
      </c>
      <c r="L968" s="21">
        <v>0</v>
      </c>
      <c r="M968" s="21">
        <v>0</v>
      </c>
      <c r="N968" s="21">
        <v>0</v>
      </c>
      <c r="O968" t="s">
        <v>73</v>
      </c>
      <c r="P968" s="22">
        <v>0</v>
      </c>
      <c r="Q968" s="22">
        <v>0</v>
      </c>
    </row>
    <row r="969" spans="1:17" x14ac:dyDescent="0.3">
      <c r="A969" t="s">
        <v>8169</v>
      </c>
      <c r="B969" t="s">
        <v>12438</v>
      </c>
      <c r="C969" t="s">
        <v>46</v>
      </c>
      <c r="E969" t="s">
        <v>40</v>
      </c>
      <c r="F969">
        <v>0</v>
      </c>
      <c r="G969">
        <v>0</v>
      </c>
      <c r="H969">
        <v>0</v>
      </c>
      <c r="I969" s="20">
        <v>0.2</v>
      </c>
      <c r="J969" t="s">
        <v>24</v>
      </c>
      <c r="K969" s="20">
        <v>0</v>
      </c>
      <c r="L969" s="21">
        <v>0</v>
      </c>
      <c r="M969" s="21">
        <v>0</v>
      </c>
      <c r="N969" s="21">
        <v>0</v>
      </c>
      <c r="O969" t="s">
        <v>75</v>
      </c>
      <c r="P969" s="22">
        <v>0</v>
      </c>
      <c r="Q969" s="22">
        <v>0</v>
      </c>
    </row>
    <row r="970" spans="1:17" x14ac:dyDescent="0.3">
      <c r="A970" t="s">
        <v>8169</v>
      </c>
      <c r="B970" t="s">
        <v>23333</v>
      </c>
      <c r="C970" t="s">
        <v>45</v>
      </c>
      <c r="E970" t="s">
        <v>40</v>
      </c>
      <c r="F970">
        <v>0</v>
      </c>
      <c r="G970">
        <v>0</v>
      </c>
      <c r="H970">
        <v>0</v>
      </c>
      <c r="I970" s="20">
        <v>0.21</v>
      </c>
      <c r="J970" t="s">
        <v>24</v>
      </c>
      <c r="K970" s="20">
        <v>0</v>
      </c>
      <c r="L970" s="21">
        <v>0</v>
      </c>
      <c r="M970" s="21">
        <v>0</v>
      </c>
      <c r="N970" s="21">
        <v>0</v>
      </c>
      <c r="O970" t="s">
        <v>71</v>
      </c>
      <c r="P970" s="22">
        <v>0</v>
      </c>
      <c r="Q970" s="22">
        <v>0</v>
      </c>
    </row>
    <row r="971" spans="1:17" x14ac:dyDescent="0.3">
      <c r="A971" t="s">
        <v>8169</v>
      </c>
      <c r="B971" t="s">
        <v>11961</v>
      </c>
      <c r="C971" t="s">
        <v>37</v>
      </c>
      <c r="E971" t="s">
        <v>40</v>
      </c>
      <c r="F971">
        <v>0</v>
      </c>
      <c r="G971">
        <v>0</v>
      </c>
      <c r="H971">
        <v>0</v>
      </c>
      <c r="I971" s="20">
        <v>0.2</v>
      </c>
      <c r="J971" t="s">
        <v>24</v>
      </c>
      <c r="K971" s="20">
        <v>0.2</v>
      </c>
      <c r="L971" s="21">
        <v>11.82</v>
      </c>
      <c r="M971" s="21">
        <v>70.92</v>
      </c>
      <c r="N971" s="21">
        <v>59.1</v>
      </c>
      <c r="P971" s="22">
        <v>0</v>
      </c>
      <c r="Q971" s="22">
        <v>0.2</v>
      </c>
    </row>
    <row r="972" spans="1:17" x14ac:dyDescent="0.3">
      <c r="A972" t="s">
        <v>8169</v>
      </c>
      <c r="B972" t="s">
        <v>13306</v>
      </c>
      <c r="C972" t="s">
        <v>46</v>
      </c>
      <c r="E972" t="s">
        <v>40</v>
      </c>
      <c r="F972">
        <v>0</v>
      </c>
      <c r="G972">
        <v>0</v>
      </c>
      <c r="H972">
        <v>0</v>
      </c>
      <c r="I972" s="20">
        <v>0.2</v>
      </c>
      <c r="J972" t="s">
        <v>24</v>
      </c>
      <c r="K972" s="20">
        <v>0.2</v>
      </c>
      <c r="L972" s="21">
        <v>-16.66</v>
      </c>
      <c r="M972" s="21">
        <v>-99.95</v>
      </c>
      <c r="N972" s="21">
        <v>-83.29</v>
      </c>
      <c r="O972" t="s">
        <v>63</v>
      </c>
      <c r="P972" s="22">
        <v>0</v>
      </c>
      <c r="Q972" s="22">
        <v>0.2</v>
      </c>
    </row>
    <row r="973" spans="1:17" x14ac:dyDescent="0.3">
      <c r="A973" t="s">
        <v>8169</v>
      </c>
      <c r="B973" t="s">
        <v>469</v>
      </c>
      <c r="C973" t="s">
        <v>45</v>
      </c>
      <c r="E973" t="s">
        <v>40</v>
      </c>
      <c r="F973">
        <v>1</v>
      </c>
      <c r="G973">
        <v>0</v>
      </c>
      <c r="H973">
        <v>0</v>
      </c>
      <c r="I973" s="20">
        <v>0.21</v>
      </c>
      <c r="J973" t="s">
        <v>24</v>
      </c>
      <c r="K973" s="20">
        <v>0.21</v>
      </c>
      <c r="L973" s="21">
        <v>-11.6</v>
      </c>
      <c r="M973" s="21">
        <v>-66.849999999999994</v>
      </c>
      <c r="N973" s="21">
        <v>-55.25</v>
      </c>
      <c r="O973" t="s">
        <v>64</v>
      </c>
      <c r="P973" s="22">
        <v>0</v>
      </c>
      <c r="Q973" s="22">
        <v>0.21</v>
      </c>
    </row>
    <row r="974" spans="1:17" x14ac:dyDescent="0.3">
      <c r="A974" t="s">
        <v>8169</v>
      </c>
      <c r="B974" t="s">
        <v>9918</v>
      </c>
      <c r="C974" t="s">
        <v>45</v>
      </c>
      <c r="E974" t="s">
        <v>39</v>
      </c>
      <c r="F974">
        <v>0</v>
      </c>
      <c r="G974">
        <v>0</v>
      </c>
      <c r="H974">
        <v>0</v>
      </c>
      <c r="I974" s="20">
        <v>0.21</v>
      </c>
      <c r="J974" t="s">
        <v>24</v>
      </c>
      <c r="K974" s="20">
        <v>0.21</v>
      </c>
      <c r="L974" s="21">
        <v>13.88</v>
      </c>
      <c r="M974" s="21">
        <v>79.95</v>
      </c>
      <c r="N974" s="21">
        <v>66.069999999999993</v>
      </c>
      <c r="P974" s="22">
        <v>0</v>
      </c>
      <c r="Q974" s="22">
        <v>0.21</v>
      </c>
    </row>
    <row r="975" spans="1:17" x14ac:dyDescent="0.3">
      <c r="A975" t="s">
        <v>8169</v>
      </c>
      <c r="B975" t="s">
        <v>18049</v>
      </c>
      <c r="C975" t="s">
        <v>45</v>
      </c>
      <c r="E975" t="s">
        <v>38</v>
      </c>
      <c r="F975">
        <v>0</v>
      </c>
      <c r="G975">
        <v>1</v>
      </c>
      <c r="H975">
        <v>0</v>
      </c>
      <c r="I975" s="20">
        <v>0.21</v>
      </c>
      <c r="J975" t="s">
        <v>24</v>
      </c>
      <c r="K975" s="20">
        <v>0</v>
      </c>
      <c r="L975" s="21">
        <v>1.66</v>
      </c>
      <c r="M975" s="21">
        <v>9.56</v>
      </c>
      <c r="N975" s="21">
        <v>7.9</v>
      </c>
      <c r="O975" t="s">
        <v>65</v>
      </c>
      <c r="P975" s="22">
        <v>0</v>
      </c>
      <c r="Q975" s="22">
        <v>0.21</v>
      </c>
    </row>
    <row r="976" spans="1:17" x14ac:dyDescent="0.3">
      <c r="A976" t="s">
        <v>8169</v>
      </c>
      <c r="B976" t="s">
        <v>13476</v>
      </c>
      <c r="C976" t="s">
        <v>46</v>
      </c>
      <c r="E976" t="s">
        <v>39</v>
      </c>
      <c r="F976">
        <v>0</v>
      </c>
      <c r="G976">
        <v>0</v>
      </c>
      <c r="H976">
        <v>0</v>
      </c>
      <c r="I976" s="20">
        <v>0.2</v>
      </c>
      <c r="J976" t="s">
        <v>24</v>
      </c>
      <c r="K976" s="20">
        <v>0.2</v>
      </c>
      <c r="L976" s="21">
        <v>6.32</v>
      </c>
      <c r="M976" s="21">
        <v>37.9</v>
      </c>
      <c r="N976" s="21">
        <v>31.58</v>
      </c>
      <c r="P976" s="22">
        <v>0</v>
      </c>
      <c r="Q976" s="22">
        <v>0.2</v>
      </c>
    </row>
    <row r="977" spans="1:17" x14ac:dyDescent="0.3">
      <c r="A977" t="s">
        <v>8169</v>
      </c>
      <c r="B977" t="s">
        <v>22667</v>
      </c>
      <c r="C977" t="s">
        <v>46</v>
      </c>
      <c r="E977" t="s">
        <v>40</v>
      </c>
      <c r="F977">
        <v>0</v>
      </c>
      <c r="G977">
        <v>0</v>
      </c>
      <c r="H977">
        <v>0</v>
      </c>
      <c r="I977" s="20">
        <v>0.2</v>
      </c>
      <c r="J977" t="s">
        <v>24</v>
      </c>
      <c r="K977" s="20">
        <v>0.2</v>
      </c>
      <c r="L977" s="21">
        <v>5.32</v>
      </c>
      <c r="M977" s="21">
        <v>31.9</v>
      </c>
      <c r="N977" s="21">
        <v>26.58</v>
      </c>
      <c r="P977" s="22">
        <v>0</v>
      </c>
      <c r="Q977" s="22">
        <v>0.2</v>
      </c>
    </row>
    <row r="978" spans="1:17" x14ac:dyDescent="0.3">
      <c r="A978" t="s">
        <v>8169</v>
      </c>
      <c r="B978" t="s">
        <v>10532</v>
      </c>
      <c r="C978" t="s">
        <v>45</v>
      </c>
      <c r="E978" t="s">
        <v>43</v>
      </c>
      <c r="F978">
        <v>0</v>
      </c>
      <c r="G978">
        <v>0</v>
      </c>
      <c r="H978">
        <v>0</v>
      </c>
      <c r="I978" s="20">
        <v>0.21</v>
      </c>
      <c r="J978" t="s">
        <v>24</v>
      </c>
      <c r="K978" s="20">
        <v>0.21</v>
      </c>
      <c r="L978" s="21">
        <v>75.19</v>
      </c>
      <c r="M978" s="21">
        <v>433.21</v>
      </c>
      <c r="N978" s="21">
        <v>358.02</v>
      </c>
      <c r="O978" t="s">
        <v>77</v>
      </c>
      <c r="P978" s="22">
        <v>0</v>
      </c>
      <c r="Q978" s="22">
        <v>0.21</v>
      </c>
    </row>
    <row r="979" spans="1:17" x14ac:dyDescent="0.3">
      <c r="A979" t="s">
        <v>8169</v>
      </c>
      <c r="B979" t="s">
        <v>20370</v>
      </c>
      <c r="C979" t="s">
        <v>45</v>
      </c>
      <c r="E979" t="s">
        <v>40</v>
      </c>
      <c r="F979">
        <v>0</v>
      </c>
      <c r="G979">
        <v>0</v>
      </c>
      <c r="H979">
        <v>0</v>
      </c>
      <c r="I979" s="20">
        <v>0.21</v>
      </c>
      <c r="J979" t="s">
        <v>24</v>
      </c>
      <c r="K979" s="20">
        <v>0.21</v>
      </c>
      <c r="L979" s="21">
        <v>10.44</v>
      </c>
      <c r="M979" s="21">
        <v>60.17</v>
      </c>
      <c r="N979" s="21">
        <v>49.73</v>
      </c>
      <c r="P979" s="22">
        <v>0</v>
      </c>
      <c r="Q979" s="22">
        <v>0.21</v>
      </c>
    </row>
    <row r="980" spans="1:17" x14ac:dyDescent="0.3">
      <c r="A980" t="s">
        <v>8169</v>
      </c>
      <c r="B980" t="s">
        <v>12616</v>
      </c>
      <c r="C980" t="s">
        <v>42</v>
      </c>
      <c r="E980" t="s">
        <v>40</v>
      </c>
      <c r="F980">
        <v>0</v>
      </c>
      <c r="G980">
        <v>0</v>
      </c>
      <c r="H980">
        <v>0</v>
      </c>
      <c r="I980" s="20">
        <v>0.19</v>
      </c>
      <c r="J980" t="s">
        <v>24</v>
      </c>
      <c r="K980" s="20">
        <v>0.19</v>
      </c>
      <c r="L980" s="21">
        <v>13.56</v>
      </c>
      <c r="M980" s="21">
        <v>84.95</v>
      </c>
      <c r="N980" s="21">
        <v>71.39</v>
      </c>
      <c r="P980" s="22">
        <v>0</v>
      </c>
      <c r="Q980" s="22">
        <v>0.19</v>
      </c>
    </row>
    <row r="981" spans="1:17" x14ac:dyDescent="0.3">
      <c r="A981" t="s">
        <v>8169</v>
      </c>
      <c r="B981" t="s">
        <v>10496</v>
      </c>
      <c r="C981" t="s">
        <v>45</v>
      </c>
      <c r="E981" t="s">
        <v>40</v>
      </c>
      <c r="F981">
        <v>0</v>
      </c>
      <c r="G981">
        <v>0</v>
      </c>
      <c r="H981">
        <v>0</v>
      </c>
      <c r="I981" s="20">
        <v>0.21</v>
      </c>
      <c r="J981" t="s">
        <v>24</v>
      </c>
      <c r="K981" s="20">
        <v>0.21</v>
      </c>
      <c r="L981" s="21">
        <v>14.74</v>
      </c>
      <c r="M981" s="21">
        <v>84.95</v>
      </c>
      <c r="N981" s="21">
        <v>70.209999999999994</v>
      </c>
      <c r="P981" s="22">
        <v>0</v>
      </c>
      <c r="Q981" s="22">
        <v>0.21</v>
      </c>
    </row>
    <row r="982" spans="1:17" x14ac:dyDescent="0.3">
      <c r="A982" t="s">
        <v>8169</v>
      </c>
      <c r="B982" t="s">
        <v>10789</v>
      </c>
      <c r="C982" t="s">
        <v>47</v>
      </c>
      <c r="E982" t="s">
        <v>39</v>
      </c>
      <c r="F982">
        <v>0</v>
      </c>
      <c r="G982">
        <v>0</v>
      </c>
      <c r="H982">
        <v>0</v>
      </c>
      <c r="I982" s="20">
        <v>0.22</v>
      </c>
      <c r="J982" t="s">
        <v>24</v>
      </c>
      <c r="K982" s="20">
        <v>0.22</v>
      </c>
      <c r="L982" s="21">
        <v>18.12</v>
      </c>
      <c r="M982" s="21">
        <v>100.49</v>
      </c>
      <c r="N982" s="21">
        <v>82.37</v>
      </c>
      <c r="P982" s="22">
        <v>0</v>
      </c>
      <c r="Q982" s="22">
        <v>0.22</v>
      </c>
    </row>
    <row r="983" spans="1:17" x14ac:dyDescent="0.3">
      <c r="A983" t="s">
        <v>8169</v>
      </c>
      <c r="B983" t="s">
        <v>22942</v>
      </c>
      <c r="C983" t="s">
        <v>45</v>
      </c>
      <c r="E983" t="s">
        <v>40</v>
      </c>
      <c r="F983">
        <v>0</v>
      </c>
      <c r="G983">
        <v>0</v>
      </c>
      <c r="H983">
        <v>0</v>
      </c>
      <c r="I983" s="20">
        <v>0.21</v>
      </c>
      <c r="J983" t="s">
        <v>24</v>
      </c>
      <c r="K983" s="20">
        <v>0.21</v>
      </c>
      <c r="L983" s="21">
        <v>21.23</v>
      </c>
      <c r="M983" s="21">
        <v>122.31</v>
      </c>
      <c r="N983" s="21">
        <v>101.08</v>
      </c>
      <c r="P983" s="22">
        <v>0</v>
      </c>
      <c r="Q983" s="22">
        <v>0.21</v>
      </c>
    </row>
    <row r="984" spans="1:17" x14ac:dyDescent="0.3">
      <c r="A984" t="s">
        <v>8169</v>
      </c>
      <c r="B984" t="s">
        <v>17018</v>
      </c>
      <c r="C984" t="s">
        <v>42</v>
      </c>
      <c r="E984" t="s">
        <v>38</v>
      </c>
      <c r="F984">
        <v>0</v>
      </c>
      <c r="G984">
        <v>0</v>
      </c>
      <c r="H984">
        <v>0</v>
      </c>
      <c r="I984" s="20">
        <v>0.19</v>
      </c>
      <c r="J984" t="s">
        <v>24</v>
      </c>
      <c r="K984" s="20">
        <v>0</v>
      </c>
      <c r="L984" s="21">
        <v>0</v>
      </c>
      <c r="M984" s="21">
        <v>0</v>
      </c>
      <c r="N984" s="21">
        <v>0</v>
      </c>
      <c r="O984" t="s">
        <v>17019</v>
      </c>
      <c r="P984" s="22">
        <v>0</v>
      </c>
      <c r="Q984" s="22">
        <v>0</v>
      </c>
    </row>
    <row r="985" spans="1:17" x14ac:dyDescent="0.3">
      <c r="A985" t="s">
        <v>8169</v>
      </c>
      <c r="B985" t="s">
        <v>17126</v>
      </c>
      <c r="C985" t="s">
        <v>46</v>
      </c>
      <c r="E985" t="s">
        <v>38</v>
      </c>
      <c r="F985">
        <v>0</v>
      </c>
      <c r="G985">
        <v>0</v>
      </c>
      <c r="H985">
        <v>0</v>
      </c>
      <c r="I985" s="20">
        <v>0.2</v>
      </c>
      <c r="J985" t="s">
        <v>24</v>
      </c>
      <c r="K985" s="20">
        <v>0</v>
      </c>
      <c r="L985" s="21">
        <v>0</v>
      </c>
      <c r="M985" s="21">
        <v>0</v>
      </c>
      <c r="N985" s="21">
        <v>0</v>
      </c>
      <c r="O985" t="s">
        <v>76</v>
      </c>
      <c r="P985" s="22">
        <v>0</v>
      </c>
      <c r="Q985" s="22">
        <v>0</v>
      </c>
    </row>
    <row r="986" spans="1:17" x14ac:dyDescent="0.3">
      <c r="A986" t="s">
        <v>8169</v>
      </c>
      <c r="B986" t="s">
        <v>15055</v>
      </c>
      <c r="C986" t="s">
        <v>45</v>
      </c>
      <c r="E986" t="s">
        <v>40</v>
      </c>
      <c r="F986">
        <v>0</v>
      </c>
      <c r="G986">
        <v>0</v>
      </c>
      <c r="H986">
        <v>0</v>
      </c>
      <c r="I986" s="20">
        <v>0.21</v>
      </c>
      <c r="J986" t="s">
        <v>24</v>
      </c>
      <c r="K986" s="20">
        <v>0.21</v>
      </c>
      <c r="L986" s="21">
        <v>8.66</v>
      </c>
      <c r="M986" s="21">
        <v>49.9</v>
      </c>
      <c r="N986" s="21">
        <v>41.24</v>
      </c>
      <c r="O986" t="s">
        <v>77</v>
      </c>
      <c r="P986" s="22">
        <v>0</v>
      </c>
      <c r="Q986" s="22">
        <v>0.21</v>
      </c>
    </row>
    <row r="987" spans="1:17" x14ac:dyDescent="0.3">
      <c r="A987" t="s">
        <v>8169</v>
      </c>
      <c r="B987" t="s">
        <v>16839</v>
      </c>
      <c r="C987" t="s">
        <v>42</v>
      </c>
      <c r="E987" t="s">
        <v>39</v>
      </c>
      <c r="F987">
        <v>0</v>
      </c>
      <c r="G987">
        <v>0</v>
      </c>
      <c r="H987">
        <v>0</v>
      </c>
      <c r="I987" s="20">
        <v>0.19</v>
      </c>
      <c r="J987" t="s">
        <v>24</v>
      </c>
      <c r="K987" s="20">
        <v>0.19</v>
      </c>
      <c r="L987" s="21">
        <v>5.09</v>
      </c>
      <c r="M987" s="21">
        <v>31.9</v>
      </c>
      <c r="N987" s="21">
        <v>26.81</v>
      </c>
      <c r="P987" s="22">
        <v>0</v>
      </c>
      <c r="Q987" s="22">
        <v>0.19</v>
      </c>
    </row>
    <row r="988" spans="1:17" x14ac:dyDescent="0.3">
      <c r="A988" t="s">
        <v>8169</v>
      </c>
      <c r="B988" t="s">
        <v>9239</v>
      </c>
      <c r="C988" t="s">
        <v>46</v>
      </c>
      <c r="E988" t="s">
        <v>40</v>
      </c>
      <c r="F988">
        <v>0</v>
      </c>
      <c r="G988">
        <v>0</v>
      </c>
      <c r="H988">
        <v>0</v>
      </c>
      <c r="I988" s="20">
        <v>0.2</v>
      </c>
      <c r="J988" t="s">
        <v>24</v>
      </c>
      <c r="K988" s="20">
        <v>0.2</v>
      </c>
      <c r="L988" s="21">
        <v>4.1500000000000004</v>
      </c>
      <c r="M988" s="21">
        <v>24.9</v>
      </c>
      <c r="N988" s="21">
        <v>20.75</v>
      </c>
      <c r="P988" s="22">
        <v>0</v>
      </c>
      <c r="Q988" s="22">
        <v>0.2</v>
      </c>
    </row>
    <row r="989" spans="1:17" x14ac:dyDescent="0.3">
      <c r="A989" t="s">
        <v>8169</v>
      </c>
      <c r="B989" t="s">
        <v>21776</v>
      </c>
      <c r="C989" t="s">
        <v>45</v>
      </c>
      <c r="E989" t="s">
        <v>38</v>
      </c>
      <c r="F989">
        <v>0</v>
      </c>
      <c r="G989">
        <v>0</v>
      </c>
      <c r="H989">
        <v>0</v>
      </c>
      <c r="I989" s="20">
        <v>0.21</v>
      </c>
      <c r="J989" t="s">
        <v>24</v>
      </c>
      <c r="K989" s="20">
        <v>0</v>
      </c>
      <c r="L989" s="21">
        <v>0</v>
      </c>
      <c r="M989" s="21">
        <v>0</v>
      </c>
      <c r="N989" s="21">
        <v>0</v>
      </c>
      <c r="O989" t="s">
        <v>76</v>
      </c>
      <c r="P989" s="22">
        <v>0</v>
      </c>
      <c r="Q989" s="22">
        <v>0</v>
      </c>
    </row>
    <row r="990" spans="1:17" x14ac:dyDescent="0.3">
      <c r="A990" t="s">
        <v>8169</v>
      </c>
      <c r="B990" t="s">
        <v>16743</v>
      </c>
      <c r="C990" t="s">
        <v>46</v>
      </c>
      <c r="E990" t="s">
        <v>39</v>
      </c>
      <c r="F990">
        <v>0</v>
      </c>
      <c r="G990">
        <v>0</v>
      </c>
      <c r="H990">
        <v>0</v>
      </c>
      <c r="I990" s="20">
        <v>0.2</v>
      </c>
      <c r="J990" t="s">
        <v>24</v>
      </c>
      <c r="K990" s="20">
        <v>0.2</v>
      </c>
      <c r="L990" s="21">
        <v>20.39</v>
      </c>
      <c r="M990" s="21">
        <v>122.31</v>
      </c>
      <c r="N990" s="21">
        <v>101.92</v>
      </c>
      <c r="P990" s="22">
        <v>0</v>
      </c>
      <c r="Q990" s="22">
        <v>0.2</v>
      </c>
    </row>
    <row r="991" spans="1:17" x14ac:dyDescent="0.3">
      <c r="A991" t="s">
        <v>8169</v>
      </c>
      <c r="B991" t="s">
        <v>18941</v>
      </c>
      <c r="C991" t="s">
        <v>46</v>
      </c>
      <c r="E991" t="s">
        <v>38</v>
      </c>
      <c r="F991">
        <v>0</v>
      </c>
      <c r="G991">
        <v>0</v>
      </c>
      <c r="H991">
        <v>0</v>
      </c>
      <c r="I991" s="20">
        <v>0.2</v>
      </c>
      <c r="J991" t="s">
        <v>24</v>
      </c>
      <c r="K991" s="20">
        <v>0</v>
      </c>
      <c r="L991" s="21">
        <v>0</v>
      </c>
      <c r="M991" s="21">
        <v>0</v>
      </c>
      <c r="N991" s="21">
        <v>0</v>
      </c>
      <c r="O991" t="s">
        <v>76</v>
      </c>
      <c r="P991" s="22">
        <v>0</v>
      </c>
      <c r="Q991" s="22">
        <v>0</v>
      </c>
    </row>
    <row r="992" spans="1:17" x14ac:dyDescent="0.3">
      <c r="A992" t="s">
        <v>8169</v>
      </c>
      <c r="B992" t="s">
        <v>21298</v>
      </c>
      <c r="C992" t="s">
        <v>45</v>
      </c>
      <c r="E992" t="s">
        <v>40</v>
      </c>
      <c r="F992">
        <v>0</v>
      </c>
      <c r="G992">
        <v>0</v>
      </c>
      <c r="H992">
        <v>0</v>
      </c>
      <c r="I992" s="20">
        <v>0.21</v>
      </c>
      <c r="J992" t="s">
        <v>24</v>
      </c>
      <c r="K992" s="20">
        <v>0.21</v>
      </c>
      <c r="L992" s="21">
        <v>34.700000000000003</v>
      </c>
      <c r="M992" s="21">
        <v>199.95</v>
      </c>
      <c r="N992" s="21">
        <v>165.25</v>
      </c>
      <c r="P992" s="22">
        <v>0</v>
      </c>
      <c r="Q992" s="22">
        <v>0.21</v>
      </c>
    </row>
    <row r="993" spans="1:17" x14ac:dyDescent="0.3">
      <c r="A993" t="s">
        <v>8169</v>
      </c>
      <c r="B993" t="s">
        <v>9323</v>
      </c>
      <c r="C993" t="s">
        <v>46</v>
      </c>
      <c r="E993" t="s">
        <v>40</v>
      </c>
      <c r="F993">
        <v>0</v>
      </c>
      <c r="G993">
        <v>0</v>
      </c>
      <c r="H993">
        <v>0</v>
      </c>
      <c r="I993" s="20">
        <v>0.2</v>
      </c>
      <c r="J993" t="s">
        <v>24</v>
      </c>
      <c r="K993" s="20">
        <v>0.2</v>
      </c>
      <c r="L993" s="21">
        <v>10.83</v>
      </c>
      <c r="M993" s="21">
        <v>64.95</v>
      </c>
      <c r="N993" s="21">
        <v>54.12</v>
      </c>
      <c r="P993" s="22">
        <v>0</v>
      </c>
      <c r="Q993" s="22">
        <v>0.2</v>
      </c>
    </row>
    <row r="994" spans="1:17" x14ac:dyDescent="0.3">
      <c r="A994" t="s">
        <v>8169</v>
      </c>
      <c r="B994" t="s">
        <v>21059</v>
      </c>
      <c r="C994" t="s">
        <v>42</v>
      </c>
      <c r="E994" t="s">
        <v>39</v>
      </c>
      <c r="F994">
        <v>0</v>
      </c>
      <c r="G994">
        <v>0</v>
      </c>
      <c r="H994">
        <v>0</v>
      </c>
      <c r="I994" s="20">
        <v>0.19</v>
      </c>
      <c r="J994" t="s">
        <v>24</v>
      </c>
      <c r="K994" s="20">
        <v>0.19</v>
      </c>
      <c r="L994" s="21">
        <v>10.039999999999999</v>
      </c>
      <c r="M994" s="21">
        <v>62.9</v>
      </c>
      <c r="N994" s="21">
        <v>52.86</v>
      </c>
      <c r="P994" s="22">
        <v>0</v>
      </c>
      <c r="Q994" s="22">
        <v>0.19</v>
      </c>
    </row>
    <row r="995" spans="1:17" x14ac:dyDescent="0.3">
      <c r="A995" t="s">
        <v>8169</v>
      </c>
      <c r="B995" t="s">
        <v>9223</v>
      </c>
      <c r="C995" t="s">
        <v>45</v>
      </c>
      <c r="E995" t="s">
        <v>40</v>
      </c>
      <c r="F995">
        <v>0</v>
      </c>
      <c r="G995">
        <v>0</v>
      </c>
      <c r="H995">
        <v>0</v>
      </c>
      <c r="I995" s="20">
        <v>0.21</v>
      </c>
      <c r="J995" t="s">
        <v>24</v>
      </c>
      <c r="K995" s="20">
        <v>0.21</v>
      </c>
      <c r="L995" s="21">
        <v>10.39</v>
      </c>
      <c r="M995" s="21">
        <v>59.85</v>
      </c>
      <c r="N995" s="21">
        <v>49.46</v>
      </c>
      <c r="P995" s="22">
        <v>0</v>
      </c>
      <c r="Q995" s="22">
        <v>0.21</v>
      </c>
    </row>
    <row r="996" spans="1:17" x14ac:dyDescent="0.3">
      <c r="A996" t="s">
        <v>8169</v>
      </c>
      <c r="B996" t="s">
        <v>11054</v>
      </c>
      <c r="C996" t="s">
        <v>45</v>
      </c>
      <c r="E996" t="s">
        <v>40</v>
      </c>
      <c r="F996">
        <v>0</v>
      </c>
      <c r="G996">
        <v>0</v>
      </c>
      <c r="H996">
        <v>0</v>
      </c>
      <c r="I996" s="20">
        <v>0.21</v>
      </c>
      <c r="J996" t="s">
        <v>24</v>
      </c>
      <c r="K996" s="20">
        <v>0.21</v>
      </c>
      <c r="L996" s="21">
        <v>11.79</v>
      </c>
      <c r="M996" s="21">
        <v>67.95</v>
      </c>
      <c r="N996" s="21">
        <v>56.16</v>
      </c>
      <c r="P996" s="22">
        <v>0</v>
      </c>
      <c r="Q996" s="22">
        <v>0.21</v>
      </c>
    </row>
    <row r="997" spans="1:17" x14ac:dyDescent="0.3">
      <c r="A997" t="s">
        <v>8169</v>
      </c>
      <c r="B997" t="s">
        <v>16362</v>
      </c>
      <c r="C997" t="s">
        <v>45</v>
      </c>
      <c r="E997" t="s">
        <v>40</v>
      </c>
      <c r="F997">
        <v>0</v>
      </c>
      <c r="G997">
        <v>0</v>
      </c>
      <c r="H997">
        <v>0</v>
      </c>
      <c r="I997" s="20">
        <v>0.21</v>
      </c>
      <c r="J997" t="s">
        <v>24</v>
      </c>
      <c r="K997" s="20">
        <v>0.21</v>
      </c>
      <c r="L997" s="21">
        <v>13.73</v>
      </c>
      <c r="M997" s="21">
        <v>79.11</v>
      </c>
      <c r="N997" s="21">
        <v>65.38</v>
      </c>
      <c r="P997" s="22">
        <v>0</v>
      </c>
      <c r="Q997" s="22">
        <v>0.21</v>
      </c>
    </row>
    <row r="998" spans="1:17" x14ac:dyDescent="0.3">
      <c r="A998" t="s">
        <v>8169</v>
      </c>
      <c r="B998" t="s">
        <v>20171</v>
      </c>
      <c r="C998" t="s">
        <v>45</v>
      </c>
      <c r="E998" t="s">
        <v>40</v>
      </c>
      <c r="F998">
        <v>0</v>
      </c>
      <c r="G998">
        <v>0</v>
      </c>
      <c r="H998">
        <v>0</v>
      </c>
      <c r="I998" s="20">
        <v>0.21</v>
      </c>
      <c r="J998" t="s">
        <v>24</v>
      </c>
      <c r="K998" s="20">
        <v>0.21</v>
      </c>
      <c r="L998" s="21">
        <v>17.350000000000001</v>
      </c>
      <c r="M998" s="21">
        <v>99.95</v>
      </c>
      <c r="N998" s="21">
        <v>82.6</v>
      </c>
      <c r="P998" s="22">
        <v>0</v>
      </c>
      <c r="Q998" s="22">
        <v>0.21</v>
      </c>
    </row>
    <row r="999" spans="1:17" x14ac:dyDescent="0.3">
      <c r="A999" t="s">
        <v>8169</v>
      </c>
      <c r="B999" t="s">
        <v>22394</v>
      </c>
      <c r="C999" t="s">
        <v>45</v>
      </c>
      <c r="E999" t="s">
        <v>40</v>
      </c>
      <c r="F999">
        <v>0</v>
      </c>
      <c r="G999">
        <v>0</v>
      </c>
      <c r="H999">
        <v>0</v>
      </c>
      <c r="I999" s="20">
        <v>0.21</v>
      </c>
      <c r="J999" t="s">
        <v>24</v>
      </c>
      <c r="K999" s="20">
        <v>0.21</v>
      </c>
      <c r="L999" s="21">
        <v>5.35</v>
      </c>
      <c r="M999" s="21">
        <v>30.85</v>
      </c>
      <c r="N999" s="21">
        <v>25.5</v>
      </c>
      <c r="P999" s="22">
        <v>0</v>
      </c>
      <c r="Q999" s="22">
        <v>0.21</v>
      </c>
    </row>
    <row r="1000" spans="1:17" x14ac:dyDescent="0.3">
      <c r="A1000" t="s">
        <v>8169</v>
      </c>
      <c r="B1000" t="s">
        <v>12985</v>
      </c>
      <c r="C1000" t="s">
        <v>42</v>
      </c>
      <c r="E1000" t="s">
        <v>40</v>
      </c>
      <c r="F1000">
        <v>0</v>
      </c>
      <c r="G1000">
        <v>0</v>
      </c>
      <c r="H1000">
        <v>0</v>
      </c>
      <c r="I1000" s="20">
        <v>0.19</v>
      </c>
      <c r="J1000" t="s">
        <v>24</v>
      </c>
      <c r="K1000" s="20">
        <v>0.19</v>
      </c>
      <c r="L1000" s="21">
        <v>12.74</v>
      </c>
      <c r="M1000" s="21">
        <v>79.8</v>
      </c>
      <c r="N1000" s="21">
        <v>67.06</v>
      </c>
      <c r="P1000" s="22">
        <v>0</v>
      </c>
      <c r="Q1000" s="22">
        <v>0.19</v>
      </c>
    </row>
    <row r="1001" spans="1:17" x14ac:dyDescent="0.3">
      <c r="A1001" t="s">
        <v>8169</v>
      </c>
      <c r="B1001" t="s">
        <v>19671</v>
      </c>
      <c r="C1001" t="s">
        <v>47</v>
      </c>
      <c r="E1001" t="s">
        <v>40</v>
      </c>
      <c r="F1001">
        <v>0</v>
      </c>
      <c r="G1001">
        <v>0</v>
      </c>
      <c r="H1001">
        <v>0</v>
      </c>
      <c r="I1001" s="20">
        <v>0.22</v>
      </c>
      <c r="J1001" t="s">
        <v>24</v>
      </c>
      <c r="K1001" s="20">
        <v>0.22</v>
      </c>
      <c r="L1001" s="21">
        <v>30.16</v>
      </c>
      <c r="M1001" s="21">
        <v>167.22</v>
      </c>
      <c r="N1001" s="21">
        <v>137.06</v>
      </c>
      <c r="P1001" s="22">
        <v>0</v>
      </c>
      <c r="Q1001" s="22">
        <v>0.22</v>
      </c>
    </row>
    <row r="1002" spans="1:17" x14ac:dyDescent="0.3">
      <c r="A1002" t="s">
        <v>8169</v>
      </c>
      <c r="B1002" t="s">
        <v>22926</v>
      </c>
      <c r="C1002" t="s">
        <v>45</v>
      </c>
      <c r="E1002" t="s">
        <v>40</v>
      </c>
      <c r="F1002">
        <v>0</v>
      </c>
      <c r="G1002">
        <v>0</v>
      </c>
      <c r="H1002">
        <v>0</v>
      </c>
      <c r="I1002" s="20">
        <v>0.21</v>
      </c>
      <c r="J1002" t="s">
        <v>24</v>
      </c>
      <c r="K1002" s="20">
        <v>0.21</v>
      </c>
      <c r="L1002" s="21">
        <v>9.36</v>
      </c>
      <c r="M1002" s="21">
        <v>53.91</v>
      </c>
      <c r="N1002" s="21">
        <v>44.55</v>
      </c>
      <c r="P1002" s="22">
        <v>0</v>
      </c>
      <c r="Q1002" s="22">
        <v>0.21</v>
      </c>
    </row>
    <row r="1003" spans="1:17" x14ac:dyDescent="0.3">
      <c r="A1003" t="s">
        <v>8169</v>
      </c>
      <c r="B1003" t="s">
        <v>10174</v>
      </c>
      <c r="C1003" t="s">
        <v>45</v>
      </c>
      <c r="E1003" t="s">
        <v>40</v>
      </c>
      <c r="F1003">
        <v>0</v>
      </c>
      <c r="G1003">
        <v>0</v>
      </c>
      <c r="H1003">
        <v>0</v>
      </c>
      <c r="I1003" s="20">
        <v>0.21</v>
      </c>
      <c r="J1003" t="s">
        <v>24</v>
      </c>
      <c r="K1003" s="20">
        <v>0.21</v>
      </c>
      <c r="L1003" s="21">
        <v>5.54</v>
      </c>
      <c r="M1003" s="21">
        <v>31.9</v>
      </c>
      <c r="N1003" s="21">
        <v>26.36</v>
      </c>
      <c r="P1003" s="22">
        <v>0</v>
      </c>
      <c r="Q1003" s="22">
        <v>0.21</v>
      </c>
    </row>
    <row r="1004" spans="1:17" x14ac:dyDescent="0.3">
      <c r="A1004" t="s">
        <v>8169</v>
      </c>
      <c r="B1004" t="s">
        <v>16831</v>
      </c>
      <c r="C1004" t="s">
        <v>45</v>
      </c>
      <c r="E1004" t="s">
        <v>40</v>
      </c>
      <c r="F1004">
        <v>0</v>
      </c>
      <c r="G1004">
        <v>0</v>
      </c>
      <c r="H1004">
        <v>0</v>
      </c>
      <c r="I1004" s="20">
        <v>0.21</v>
      </c>
      <c r="J1004" t="s">
        <v>24</v>
      </c>
      <c r="K1004" s="20">
        <v>0.21</v>
      </c>
      <c r="L1004" s="21">
        <v>90.39</v>
      </c>
      <c r="M1004" s="21">
        <v>520.79999999999995</v>
      </c>
      <c r="N1004" s="21">
        <v>430.41</v>
      </c>
      <c r="P1004" s="22">
        <v>0</v>
      </c>
      <c r="Q1004" s="22">
        <v>0.21</v>
      </c>
    </row>
    <row r="1005" spans="1:17" x14ac:dyDescent="0.3">
      <c r="A1005" t="s">
        <v>8169</v>
      </c>
      <c r="B1005" t="s">
        <v>13820</v>
      </c>
      <c r="C1005" t="s">
        <v>45</v>
      </c>
      <c r="E1005" t="s">
        <v>40</v>
      </c>
      <c r="F1005">
        <v>0</v>
      </c>
      <c r="G1005">
        <v>0</v>
      </c>
      <c r="H1005">
        <v>0</v>
      </c>
      <c r="I1005" s="20">
        <v>0.21</v>
      </c>
      <c r="J1005" t="s">
        <v>24</v>
      </c>
      <c r="K1005" s="20">
        <v>0.21</v>
      </c>
      <c r="L1005" s="21">
        <v>7.09</v>
      </c>
      <c r="M1005" s="21">
        <v>40.86</v>
      </c>
      <c r="N1005" s="21">
        <v>33.770000000000003</v>
      </c>
      <c r="P1005" s="22">
        <v>0</v>
      </c>
      <c r="Q1005" s="22">
        <v>0.21</v>
      </c>
    </row>
    <row r="1006" spans="1:17" x14ac:dyDescent="0.3">
      <c r="A1006" t="s">
        <v>8169</v>
      </c>
      <c r="B1006" t="s">
        <v>22018</v>
      </c>
      <c r="C1006" t="s">
        <v>46</v>
      </c>
      <c r="E1006" t="s">
        <v>40</v>
      </c>
      <c r="F1006">
        <v>0</v>
      </c>
      <c r="G1006">
        <v>0</v>
      </c>
      <c r="H1006">
        <v>0</v>
      </c>
      <c r="I1006" s="20">
        <v>0.2</v>
      </c>
      <c r="J1006" t="s">
        <v>24</v>
      </c>
      <c r="K1006" s="20">
        <v>0.2</v>
      </c>
      <c r="L1006" s="21">
        <v>9.64</v>
      </c>
      <c r="M1006" s="21">
        <v>57.85</v>
      </c>
      <c r="N1006" s="21">
        <v>48.21</v>
      </c>
      <c r="P1006" s="22">
        <v>0</v>
      </c>
      <c r="Q1006" s="22">
        <v>0.2</v>
      </c>
    </row>
    <row r="1007" spans="1:17" x14ac:dyDescent="0.3">
      <c r="A1007" t="s">
        <v>8169</v>
      </c>
      <c r="B1007" t="s">
        <v>14966</v>
      </c>
      <c r="C1007" t="s">
        <v>46</v>
      </c>
      <c r="E1007" t="s">
        <v>39</v>
      </c>
      <c r="F1007">
        <v>0</v>
      </c>
      <c r="G1007">
        <v>0</v>
      </c>
      <c r="H1007">
        <v>0</v>
      </c>
      <c r="I1007" s="20">
        <v>0.2</v>
      </c>
      <c r="J1007" t="s">
        <v>24</v>
      </c>
      <c r="K1007" s="20">
        <v>0.2</v>
      </c>
      <c r="L1007" s="21">
        <v>14.16</v>
      </c>
      <c r="M1007" s="21">
        <v>84.95</v>
      </c>
      <c r="N1007" s="21">
        <v>70.790000000000006</v>
      </c>
      <c r="P1007" s="22">
        <v>0</v>
      </c>
      <c r="Q1007" s="22">
        <v>0.2</v>
      </c>
    </row>
    <row r="1008" spans="1:17" x14ac:dyDescent="0.3">
      <c r="A1008" t="s">
        <v>8169</v>
      </c>
      <c r="B1008" t="s">
        <v>19209</v>
      </c>
      <c r="C1008" t="s">
        <v>42</v>
      </c>
      <c r="E1008" t="s">
        <v>39</v>
      </c>
      <c r="F1008">
        <v>0</v>
      </c>
      <c r="G1008">
        <v>0</v>
      </c>
      <c r="H1008">
        <v>0</v>
      </c>
      <c r="I1008" s="20">
        <v>0.19</v>
      </c>
      <c r="J1008" t="s">
        <v>24</v>
      </c>
      <c r="K1008" s="20">
        <v>0.19</v>
      </c>
      <c r="L1008" s="21">
        <v>14.98</v>
      </c>
      <c r="M1008" s="21">
        <v>93.85</v>
      </c>
      <c r="N1008" s="21">
        <v>78.87</v>
      </c>
      <c r="P1008" s="22">
        <v>0</v>
      </c>
      <c r="Q1008" s="22">
        <v>0.19</v>
      </c>
    </row>
    <row r="1009" spans="1:17" x14ac:dyDescent="0.3">
      <c r="A1009" t="s">
        <v>8169</v>
      </c>
      <c r="B1009" t="s">
        <v>10781</v>
      </c>
      <c r="C1009" t="s">
        <v>45</v>
      </c>
      <c r="E1009" t="s">
        <v>40</v>
      </c>
      <c r="F1009">
        <v>0</v>
      </c>
      <c r="G1009">
        <v>0</v>
      </c>
      <c r="H1009">
        <v>0</v>
      </c>
      <c r="I1009" s="20">
        <v>0.21</v>
      </c>
      <c r="J1009" t="s">
        <v>24</v>
      </c>
      <c r="K1009" s="20">
        <v>0.21</v>
      </c>
      <c r="L1009" s="21">
        <v>17.350000000000001</v>
      </c>
      <c r="M1009" s="21">
        <v>99.95</v>
      </c>
      <c r="N1009" s="21">
        <v>82.6</v>
      </c>
      <c r="P1009" s="22">
        <v>0</v>
      </c>
      <c r="Q1009" s="22">
        <v>0.21</v>
      </c>
    </row>
    <row r="1010" spans="1:17" x14ac:dyDescent="0.3">
      <c r="A1010" t="s">
        <v>8169</v>
      </c>
      <c r="B1010" t="s">
        <v>18762</v>
      </c>
      <c r="C1010" t="s">
        <v>37</v>
      </c>
      <c r="E1010" t="s">
        <v>39</v>
      </c>
      <c r="F1010">
        <v>0</v>
      </c>
      <c r="G1010">
        <v>0</v>
      </c>
      <c r="H1010">
        <v>0</v>
      </c>
      <c r="I1010" s="20">
        <v>0.2</v>
      </c>
      <c r="J1010" t="s">
        <v>24</v>
      </c>
      <c r="K1010" s="20">
        <v>0.2</v>
      </c>
      <c r="L1010" s="21">
        <v>14.32</v>
      </c>
      <c r="M1010" s="21">
        <v>85.9</v>
      </c>
      <c r="N1010" s="21">
        <v>71.58</v>
      </c>
      <c r="P1010" s="22">
        <v>0</v>
      </c>
      <c r="Q1010" s="22">
        <v>0.2</v>
      </c>
    </row>
    <row r="1011" spans="1:17" x14ac:dyDescent="0.3">
      <c r="A1011" t="s">
        <v>8169</v>
      </c>
      <c r="B1011" t="s">
        <v>12219</v>
      </c>
      <c r="C1011" t="s">
        <v>46</v>
      </c>
      <c r="E1011" t="s">
        <v>40</v>
      </c>
      <c r="F1011">
        <v>0</v>
      </c>
      <c r="G1011">
        <v>0</v>
      </c>
      <c r="H1011">
        <v>0</v>
      </c>
      <c r="I1011" s="20">
        <v>0.2</v>
      </c>
      <c r="J1011" t="s">
        <v>24</v>
      </c>
      <c r="K1011" s="20">
        <v>0.2</v>
      </c>
      <c r="L1011" s="21">
        <v>9.98</v>
      </c>
      <c r="M1011" s="21">
        <v>59.85</v>
      </c>
      <c r="N1011" s="21">
        <v>49.87</v>
      </c>
      <c r="P1011" s="22">
        <v>0</v>
      </c>
      <c r="Q1011" s="22">
        <v>0.2</v>
      </c>
    </row>
    <row r="1012" spans="1:17" x14ac:dyDescent="0.3">
      <c r="A1012" t="s">
        <v>8169</v>
      </c>
      <c r="B1012" t="s">
        <v>15425</v>
      </c>
      <c r="C1012" t="s">
        <v>42</v>
      </c>
      <c r="E1012" t="s">
        <v>39</v>
      </c>
      <c r="F1012">
        <v>0</v>
      </c>
      <c r="G1012">
        <v>0</v>
      </c>
      <c r="H1012">
        <v>0</v>
      </c>
      <c r="I1012" s="20">
        <v>0.19</v>
      </c>
      <c r="J1012" t="s">
        <v>24</v>
      </c>
      <c r="K1012" s="20">
        <v>0.19</v>
      </c>
      <c r="L1012" s="21">
        <v>22.09</v>
      </c>
      <c r="M1012" s="21">
        <v>138.38</v>
      </c>
      <c r="N1012" s="21">
        <v>116.29</v>
      </c>
      <c r="P1012" s="22">
        <v>0</v>
      </c>
      <c r="Q1012" s="22">
        <v>0.19</v>
      </c>
    </row>
    <row r="1013" spans="1:17" x14ac:dyDescent="0.3">
      <c r="A1013" t="s">
        <v>8169</v>
      </c>
      <c r="B1013" t="s">
        <v>10041</v>
      </c>
      <c r="C1013" t="s">
        <v>45</v>
      </c>
      <c r="E1013" t="s">
        <v>40</v>
      </c>
      <c r="F1013">
        <v>0</v>
      </c>
      <c r="G1013">
        <v>0</v>
      </c>
      <c r="H1013">
        <v>0</v>
      </c>
      <c r="I1013" s="20">
        <v>0.21</v>
      </c>
      <c r="J1013" t="s">
        <v>24</v>
      </c>
      <c r="K1013" s="20">
        <v>0.21</v>
      </c>
      <c r="L1013" s="21">
        <v>10.23</v>
      </c>
      <c r="M1013" s="21">
        <v>58.95</v>
      </c>
      <c r="N1013" s="21">
        <v>48.72</v>
      </c>
      <c r="P1013" s="22">
        <v>0</v>
      </c>
      <c r="Q1013" s="22">
        <v>0.21</v>
      </c>
    </row>
    <row r="1014" spans="1:17" x14ac:dyDescent="0.3">
      <c r="A1014" t="s">
        <v>8169</v>
      </c>
      <c r="B1014" t="s">
        <v>19556</v>
      </c>
      <c r="C1014" t="s">
        <v>45</v>
      </c>
      <c r="E1014" t="s">
        <v>40</v>
      </c>
      <c r="F1014">
        <v>0</v>
      </c>
      <c r="G1014">
        <v>0</v>
      </c>
      <c r="H1014">
        <v>0</v>
      </c>
      <c r="I1014" s="20">
        <v>0.21</v>
      </c>
      <c r="J1014" t="s">
        <v>24</v>
      </c>
      <c r="K1014" s="20">
        <v>0.21</v>
      </c>
      <c r="L1014" s="21">
        <v>31.84</v>
      </c>
      <c r="M1014" s="21">
        <v>183.47</v>
      </c>
      <c r="N1014" s="21">
        <v>151.63</v>
      </c>
      <c r="P1014" s="22">
        <v>0</v>
      </c>
      <c r="Q1014" s="22">
        <v>0.21</v>
      </c>
    </row>
    <row r="1015" spans="1:17" x14ac:dyDescent="0.3">
      <c r="A1015" t="s">
        <v>8169</v>
      </c>
      <c r="B1015" t="s">
        <v>16727</v>
      </c>
      <c r="C1015" t="s">
        <v>45</v>
      </c>
      <c r="E1015" t="s">
        <v>40</v>
      </c>
      <c r="F1015">
        <v>0</v>
      </c>
      <c r="G1015">
        <v>0</v>
      </c>
      <c r="H1015">
        <v>0</v>
      </c>
      <c r="I1015" s="20">
        <v>0.21</v>
      </c>
      <c r="J1015" t="s">
        <v>24</v>
      </c>
      <c r="K1015" s="20">
        <v>0.21</v>
      </c>
      <c r="L1015" s="21">
        <v>11.42</v>
      </c>
      <c r="M1015" s="21">
        <v>65.8</v>
      </c>
      <c r="N1015" s="21">
        <v>54.38</v>
      </c>
      <c r="P1015" s="22">
        <v>0</v>
      </c>
      <c r="Q1015" s="22">
        <v>0.21</v>
      </c>
    </row>
    <row r="1016" spans="1:17" x14ac:dyDescent="0.3">
      <c r="A1016" t="s">
        <v>8169</v>
      </c>
      <c r="B1016" t="s">
        <v>12314</v>
      </c>
      <c r="C1016" t="s">
        <v>42</v>
      </c>
      <c r="E1016" t="s">
        <v>39</v>
      </c>
      <c r="F1016">
        <v>0</v>
      </c>
      <c r="G1016">
        <v>0</v>
      </c>
      <c r="H1016">
        <v>0</v>
      </c>
      <c r="I1016" s="20">
        <v>0.19</v>
      </c>
      <c r="J1016" t="s">
        <v>24</v>
      </c>
      <c r="K1016" s="20">
        <v>0.19</v>
      </c>
      <c r="L1016" s="21">
        <v>17.829999999999998</v>
      </c>
      <c r="M1016" s="21">
        <v>111.7</v>
      </c>
      <c r="N1016" s="21">
        <v>93.87</v>
      </c>
      <c r="P1016" s="22">
        <v>0</v>
      </c>
      <c r="Q1016" s="22">
        <v>0.19</v>
      </c>
    </row>
    <row r="1017" spans="1:17" x14ac:dyDescent="0.3">
      <c r="A1017" t="s">
        <v>8169</v>
      </c>
      <c r="B1017" t="s">
        <v>16949</v>
      </c>
      <c r="C1017" t="s">
        <v>45</v>
      </c>
      <c r="E1017" t="s">
        <v>40</v>
      </c>
      <c r="F1017">
        <v>0</v>
      </c>
      <c r="G1017">
        <v>0</v>
      </c>
      <c r="H1017">
        <v>0</v>
      </c>
      <c r="I1017" s="20">
        <v>0.21</v>
      </c>
      <c r="J1017" t="s">
        <v>24</v>
      </c>
      <c r="K1017" s="20">
        <v>0.21</v>
      </c>
      <c r="L1017" s="21">
        <v>27.76</v>
      </c>
      <c r="M1017" s="21">
        <v>159.94999999999999</v>
      </c>
      <c r="N1017" s="21">
        <v>132.19</v>
      </c>
      <c r="P1017" s="22">
        <v>0</v>
      </c>
      <c r="Q1017" s="22">
        <v>0.21</v>
      </c>
    </row>
    <row r="1018" spans="1:17" x14ac:dyDescent="0.3">
      <c r="A1018" t="s">
        <v>8169</v>
      </c>
      <c r="B1018" t="s">
        <v>18486</v>
      </c>
      <c r="C1018" t="s">
        <v>45</v>
      </c>
      <c r="E1018" t="s">
        <v>40</v>
      </c>
      <c r="F1018">
        <v>0</v>
      </c>
      <c r="G1018">
        <v>0</v>
      </c>
      <c r="H1018">
        <v>0</v>
      </c>
      <c r="I1018" s="20">
        <v>0.21</v>
      </c>
      <c r="J1018" t="s">
        <v>24</v>
      </c>
      <c r="K1018" s="20">
        <v>0.21</v>
      </c>
      <c r="L1018" s="21">
        <v>5.19</v>
      </c>
      <c r="M1018" s="21">
        <v>29.9</v>
      </c>
      <c r="N1018" s="21">
        <v>24.71</v>
      </c>
      <c r="P1018" s="22">
        <v>0</v>
      </c>
      <c r="Q1018" s="22">
        <v>0.21</v>
      </c>
    </row>
    <row r="1019" spans="1:17" x14ac:dyDescent="0.3">
      <c r="A1019" t="s">
        <v>8169</v>
      </c>
      <c r="B1019" t="s">
        <v>20450</v>
      </c>
      <c r="C1019" t="s">
        <v>45</v>
      </c>
      <c r="E1019" t="s">
        <v>40</v>
      </c>
      <c r="F1019">
        <v>0</v>
      </c>
      <c r="G1019">
        <v>0</v>
      </c>
      <c r="H1019">
        <v>0</v>
      </c>
      <c r="I1019" s="20">
        <v>0.21</v>
      </c>
      <c r="J1019" t="s">
        <v>24</v>
      </c>
      <c r="K1019" s="20">
        <v>0.21</v>
      </c>
      <c r="L1019" s="21">
        <v>14.56</v>
      </c>
      <c r="M1019" s="21">
        <v>83.9</v>
      </c>
      <c r="N1019" s="21">
        <v>69.34</v>
      </c>
      <c r="P1019" s="22">
        <v>0</v>
      </c>
      <c r="Q1019" s="22">
        <v>0.21</v>
      </c>
    </row>
    <row r="1020" spans="1:17" x14ac:dyDescent="0.3">
      <c r="A1020" t="s">
        <v>8169</v>
      </c>
      <c r="B1020" t="s">
        <v>10677</v>
      </c>
      <c r="C1020" t="s">
        <v>46</v>
      </c>
      <c r="E1020" t="s">
        <v>40</v>
      </c>
      <c r="F1020">
        <v>0</v>
      </c>
      <c r="G1020">
        <v>0</v>
      </c>
      <c r="H1020">
        <v>0</v>
      </c>
      <c r="I1020" s="20">
        <v>0.2</v>
      </c>
      <c r="J1020" t="s">
        <v>24</v>
      </c>
      <c r="K1020" s="20">
        <v>0.2</v>
      </c>
      <c r="L1020" s="21">
        <v>11.33</v>
      </c>
      <c r="M1020" s="21">
        <v>67.95</v>
      </c>
      <c r="N1020" s="21">
        <v>56.62</v>
      </c>
      <c r="P1020" s="22">
        <v>0</v>
      </c>
      <c r="Q1020" s="22">
        <v>0.2</v>
      </c>
    </row>
    <row r="1021" spans="1:17" x14ac:dyDescent="0.3">
      <c r="A1021" t="s">
        <v>8169</v>
      </c>
      <c r="B1021" t="s">
        <v>19280</v>
      </c>
      <c r="C1021" t="s">
        <v>45</v>
      </c>
      <c r="E1021" t="s">
        <v>40</v>
      </c>
      <c r="F1021">
        <v>0</v>
      </c>
      <c r="G1021">
        <v>0</v>
      </c>
      <c r="H1021">
        <v>0</v>
      </c>
      <c r="I1021" s="20">
        <v>0.21</v>
      </c>
      <c r="J1021" t="s">
        <v>24</v>
      </c>
      <c r="K1021" s="20">
        <v>0.21</v>
      </c>
      <c r="L1021" s="21">
        <v>10.23</v>
      </c>
      <c r="M1021" s="21">
        <v>58.95</v>
      </c>
      <c r="N1021" s="21">
        <v>48.72</v>
      </c>
      <c r="P1021" s="22">
        <v>0</v>
      </c>
      <c r="Q1021" s="22">
        <v>0.21</v>
      </c>
    </row>
    <row r="1022" spans="1:17" x14ac:dyDescent="0.3">
      <c r="A1022" t="s">
        <v>8169</v>
      </c>
      <c r="B1022" t="s">
        <v>18269</v>
      </c>
      <c r="C1022" t="s">
        <v>47</v>
      </c>
      <c r="E1022" t="s">
        <v>39</v>
      </c>
      <c r="F1022">
        <v>0</v>
      </c>
      <c r="G1022">
        <v>0</v>
      </c>
      <c r="H1022">
        <v>0</v>
      </c>
      <c r="I1022" s="20">
        <v>0.22</v>
      </c>
      <c r="J1022" t="s">
        <v>24</v>
      </c>
      <c r="K1022" s="20">
        <v>0.22</v>
      </c>
      <c r="L1022" s="21">
        <v>8.09</v>
      </c>
      <c r="M1022" s="21">
        <v>44.85</v>
      </c>
      <c r="N1022" s="21">
        <v>36.76</v>
      </c>
      <c r="P1022" s="22">
        <v>0</v>
      </c>
      <c r="Q1022" s="22">
        <v>0.22</v>
      </c>
    </row>
    <row r="1023" spans="1:17" x14ac:dyDescent="0.3">
      <c r="A1023" t="s">
        <v>8169</v>
      </c>
      <c r="B1023" t="s">
        <v>19415</v>
      </c>
      <c r="C1023" t="s">
        <v>46</v>
      </c>
      <c r="E1023" t="s">
        <v>40</v>
      </c>
      <c r="F1023">
        <v>0</v>
      </c>
      <c r="G1023">
        <v>0</v>
      </c>
      <c r="H1023">
        <v>0</v>
      </c>
      <c r="I1023" s="20">
        <v>0.2</v>
      </c>
      <c r="J1023" t="s">
        <v>24</v>
      </c>
      <c r="K1023" s="20">
        <v>0.2</v>
      </c>
      <c r="L1023" s="21">
        <v>9.98</v>
      </c>
      <c r="M1023" s="21">
        <v>59.85</v>
      </c>
      <c r="N1023" s="21">
        <v>49.87</v>
      </c>
      <c r="P1023" s="22">
        <v>0</v>
      </c>
      <c r="Q1023" s="22">
        <v>0.2</v>
      </c>
    </row>
    <row r="1024" spans="1:17" x14ac:dyDescent="0.3">
      <c r="A1024" t="s">
        <v>8169</v>
      </c>
      <c r="B1024" t="s">
        <v>17939</v>
      </c>
      <c r="C1024" t="s">
        <v>45</v>
      </c>
      <c r="E1024" t="s">
        <v>40</v>
      </c>
      <c r="F1024">
        <v>0</v>
      </c>
      <c r="G1024">
        <v>0</v>
      </c>
      <c r="H1024">
        <v>0</v>
      </c>
      <c r="I1024" s="20">
        <v>0.21</v>
      </c>
      <c r="J1024" t="s">
        <v>24</v>
      </c>
      <c r="K1024" s="20">
        <v>0.21</v>
      </c>
      <c r="L1024" s="21">
        <v>9.35</v>
      </c>
      <c r="M1024" s="21">
        <v>53.87</v>
      </c>
      <c r="N1024" s="21">
        <v>44.52</v>
      </c>
      <c r="P1024" s="22">
        <v>0</v>
      </c>
      <c r="Q1024" s="22">
        <v>0.21</v>
      </c>
    </row>
    <row r="1025" spans="1:17" x14ac:dyDescent="0.3">
      <c r="A1025" t="s">
        <v>8169</v>
      </c>
      <c r="B1025" t="s">
        <v>20774</v>
      </c>
      <c r="C1025" t="s">
        <v>45</v>
      </c>
      <c r="E1025" t="s">
        <v>40</v>
      </c>
      <c r="F1025">
        <v>0</v>
      </c>
      <c r="G1025">
        <v>0</v>
      </c>
      <c r="H1025">
        <v>0</v>
      </c>
      <c r="I1025" s="20">
        <v>0.21</v>
      </c>
      <c r="J1025" t="s">
        <v>24</v>
      </c>
      <c r="K1025" s="20">
        <v>0.21</v>
      </c>
      <c r="L1025" s="21">
        <v>26.54</v>
      </c>
      <c r="M1025" s="21">
        <v>152.91</v>
      </c>
      <c r="N1025" s="21">
        <v>126.37</v>
      </c>
      <c r="P1025" s="22">
        <v>0</v>
      </c>
      <c r="Q1025" s="22">
        <v>0.21</v>
      </c>
    </row>
    <row r="1026" spans="1:17" x14ac:dyDescent="0.3">
      <c r="A1026" t="s">
        <v>8169</v>
      </c>
      <c r="B1026" t="s">
        <v>12915</v>
      </c>
      <c r="C1026" t="s">
        <v>46</v>
      </c>
      <c r="E1026" t="s">
        <v>39</v>
      </c>
      <c r="F1026">
        <v>0</v>
      </c>
      <c r="G1026">
        <v>0</v>
      </c>
      <c r="H1026">
        <v>0</v>
      </c>
      <c r="I1026" s="20">
        <v>0.2</v>
      </c>
      <c r="J1026" t="s">
        <v>24</v>
      </c>
      <c r="K1026" s="20">
        <v>0</v>
      </c>
      <c r="L1026" s="21">
        <v>0</v>
      </c>
      <c r="M1026" s="21">
        <v>0</v>
      </c>
      <c r="N1026" s="21">
        <v>0</v>
      </c>
      <c r="O1026" t="s">
        <v>69</v>
      </c>
      <c r="P1026" s="22">
        <v>0</v>
      </c>
      <c r="Q1026" s="22">
        <v>0</v>
      </c>
    </row>
    <row r="1027" spans="1:17" x14ac:dyDescent="0.3">
      <c r="A1027" t="s">
        <v>8169</v>
      </c>
      <c r="B1027" t="s">
        <v>15543</v>
      </c>
      <c r="C1027" t="s">
        <v>45</v>
      </c>
      <c r="E1027" t="s">
        <v>40</v>
      </c>
      <c r="F1027">
        <v>0</v>
      </c>
      <c r="G1027">
        <v>0</v>
      </c>
      <c r="H1027">
        <v>0</v>
      </c>
      <c r="I1027" s="20">
        <v>0.21</v>
      </c>
      <c r="J1027" t="s">
        <v>24</v>
      </c>
      <c r="K1027" s="20">
        <v>0</v>
      </c>
      <c r="L1027" s="21">
        <v>0</v>
      </c>
      <c r="M1027" s="21">
        <v>0</v>
      </c>
      <c r="N1027" s="21">
        <v>0</v>
      </c>
      <c r="O1027" t="s">
        <v>68</v>
      </c>
      <c r="P1027" s="22">
        <v>0</v>
      </c>
      <c r="Q1027" s="22">
        <v>0</v>
      </c>
    </row>
    <row r="1028" spans="1:17" x14ac:dyDescent="0.3">
      <c r="A1028" t="s">
        <v>8169</v>
      </c>
      <c r="B1028" t="s">
        <v>16893</v>
      </c>
      <c r="C1028" t="s">
        <v>42</v>
      </c>
      <c r="E1028" t="s">
        <v>40</v>
      </c>
      <c r="F1028">
        <v>0</v>
      </c>
      <c r="G1028">
        <v>0</v>
      </c>
      <c r="H1028">
        <v>0</v>
      </c>
      <c r="I1028" s="20">
        <v>0.19</v>
      </c>
      <c r="J1028" t="s">
        <v>24</v>
      </c>
      <c r="K1028" s="20">
        <v>0</v>
      </c>
      <c r="L1028" s="21">
        <v>0</v>
      </c>
      <c r="M1028" s="21">
        <v>0</v>
      </c>
      <c r="N1028" s="21">
        <v>0</v>
      </c>
      <c r="O1028" t="s">
        <v>63</v>
      </c>
      <c r="P1028" s="22">
        <v>0</v>
      </c>
      <c r="Q1028" s="22">
        <v>0</v>
      </c>
    </row>
    <row r="1029" spans="1:17" x14ac:dyDescent="0.3">
      <c r="A1029" t="s">
        <v>8169</v>
      </c>
      <c r="B1029" t="s">
        <v>8567</v>
      </c>
      <c r="C1029" t="s">
        <v>46</v>
      </c>
      <c r="E1029" t="s">
        <v>39</v>
      </c>
      <c r="F1029">
        <v>0</v>
      </c>
      <c r="G1029">
        <v>0</v>
      </c>
      <c r="H1029">
        <v>0</v>
      </c>
      <c r="I1029" s="20">
        <v>0.2</v>
      </c>
      <c r="J1029" t="s">
        <v>24</v>
      </c>
      <c r="K1029" s="20">
        <v>0.2</v>
      </c>
      <c r="L1029" s="21">
        <v>-14.99</v>
      </c>
      <c r="M1029" s="21">
        <v>-89.95</v>
      </c>
      <c r="N1029" s="21">
        <v>-74.959999999999994</v>
      </c>
      <c r="O1029" t="s">
        <v>293</v>
      </c>
      <c r="P1029" s="22">
        <v>0</v>
      </c>
      <c r="Q1029" s="22">
        <v>0.2</v>
      </c>
    </row>
    <row r="1030" spans="1:17" x14ac:dyDescent="0.3">
      <c r="A1030" t="s">
        <v>8169</v>
      </c>
      <c r="B1030" t="s">
        <v>14057</v>
      </c>
      <c r="C1030" t="s">
        <v>49</v>
      </c>
      <c r="E1030" t="s">
        <v>40</v>
      </c>
      <c r="F1030">
        <v>0</v>
      </c>
      <c r="G1030">
        <v>0</v>
      </c>
      <c r="H1030">
        <v>0</v>
      </c>
      <c r="I1030" s="20">
        <v>0.23</v>
      </c>
      <c r="J1030" t="s">
        <v>24</v>
      </c>
      <c r="K1030" s="20">
        <v>0.23</v>
      </c>
      <c r="L1030" s="21">
        <v>167.74</v>
      </c>
      <c r="M1030" s="21">
        <v>897.05</v>
      </c>
      <c r="N1030" s="21">
        <v>729.31</v>
      </c>
      <c r="P1030" s="22">
        <v>0</v>
      </c>
      <c r="Q1030" s="22">
        <v>0.23</v>
      </c>
    </row>
    <row r="1031" spans="1:17" x14ac:dyDescent="0.3">
      <c r="A1031" t="s">
        <v>8169</v>
      </c>
      <c r="B1031" t="s">
        <v>16818</v>
      </c>
      <c r="C1031" t="s">
        <v>42</v>
      </c>
      <c r="E1031" t="s">
        <v>40</v>
      </c>
      <c r="F1031">
        <v>0</v>
      </c>
      <c r="G1031">
        <v>0</v>
      </c>
      <c r="H1031">
        <v>0</v>
      </c>
      <c r="I1031" s="20">
        <v>0.19</v>
      </c>
      <c r="J1031" t="s">
        <v>24</v>
      </c>
      <c r="K1031" s="20">
        <v>0.19</v>
      </c>
      <c r="L1031" s="21">
        <v>15.95</v>
      </c>
      <c r="M1031" s="21">
        <v>99.9</v>
      </c>
      <c r="N1031" s="21">
        <v>83.95</v>
      </c>
      <c r="P1031" s="22">
        <v>0</v>
      </c>
      <c r="Q1031" s="22">
        <v>0.19</v>
      </c>
    </row>
    <row r="1032" spans="1:17" x14ac:dyDescent="0.3">
      <c r="A1032" t="s">
        <v>8169</v>
      </c>
      <c r="B1032" t="s">
        <v>17572</v>
      </c>
      <c r="C1032" t="s">
        <v>47</v>
      </c>
      <c r="E1032" t="s">
        <v>39</v>
      </c>
      <c r="F1032">
        <v>0</v>
      </c>
      <c r="G1032">
        <v>0</v>
      </c>
      <c r="H1032">
        <v>0</v>
      </c>
      <c r="I1032" s="20">
        <v>0.22</v>
      </c>
      <c r="J1032" t="s">
        <v>24</v>
      </c>
      <c r="K1032" s="20">
        <v>0.22</v>
      </c>
      <c r="L1032" s="21">
        <v>15.32</v>
      </c>
      <c r="M1032" s="21">
        <v>84.95</v>
      </c>
      <c r="N1032" s="21">
        <v>69.63</v>
      </c>
      <c r="P1032" s="22">
        <v>0</v>
      </c>
      <c r="Q1032" s="22">
        <v>0.22</v>
      </c>
    </row>
    <row r="1033" spans="1:17" x14ac:dyDescent="0.3">
      <c r="A1033" t="s">
        <v>8169</v>
      </c>
      <c r="B1033" t="s">
        <v>9859</v>
      </c>
      <c r="C1033" t="s">
        <v>47</v>
      </c>
      <c r="E1033" t="s">
        <v>40</v>
      </c>
      <c r="F1033">
        <v>0</v>
      </c>
      <c r="G1033">
        <v>0</v>
      </c>
      <c r="H1033">
        <v>0</v>
      </c>
      <c r="I1033" s="20">
        <v>0.22</v>
      </c>
      <c r="J1033" t="s">
        <v>24</v>
      </c>
      <c r="K1033" s="20">
        <v>0.22</v>
      </c>
      <c r="L1033" s="21">
        <v>18.02</v>
      </c>
      <c r="M1033" s="21">
        <v>99.95</v>
      </c>
      <c r="N1033" s="21">
        <v>81.93</v>
      </c>
      <c r="P1033" s="22">
        <v>0</v>
      </c>
      <c r="Q1033" s="22">
        <v>0.22</v>
      </c>
    </row>
    <row r="1034" spans="1:17" x14ac:dyDescent="0.3">
      <c r="A1034" t="s">
        <v>8169</v>
      </c>
      <c r="B1034" t="s">
        <v>19540</v>
      </c>
      <c r="C1034" t="s">
        <v>45</v>
      </c>
      <c r="E1034" t="s">
        <v>40</v>
      </c>
      <c r="F1034">
        <v>0</v>
      </c>
      <c r="G1034">
        <v>0</v>
      </c>
      <c r="H1034">
        <v>0</v>
      </c>
      <c r="I1034" s="20">
        <v>0.21</v>
      </c>
      <c r="J1034" t="s">
        <v>24</v>
      </c>
      <c r="K1034" s="20">
        <v>0.21</v>
      </c>
      <c r="L1034" s="21">
        <v>17.350000000000001</v>
      </c>
      <c r="M1034" s="21">
        <v>99.95</v>
      </c>
      <c r="N1034" s="21">
        <v>82.6</v>
      </c>
      <c r="P1034" s="22">
        <v>0</v>
      </c>
      <c r="Q1034" s="22">
        <v>0.21</v>
      </c>
    </row>
    <row r="1035" spans="1:17" x14ac:dyDescent="0.3">
      <c r="A1035" t="s">
        <v>8169</v>
      </c>
      <c r="B1035" t="s">
        <v>14489</v>
      </c>
      <c r="C1035" t="s">
        <v>45</v>
      </c>
      <c r="E1035" t="s">
        <v>39</v>
      </c>
      <c r="F1035">
        <v>0</v>
      </c>
      <c r="G1035">
        <v>0</v>
      </c>
      <c r="H1035">
        <v>0</v>
      </c>
      <c r="I1035" s="20">
        <v>0.21</v>
      </c>
      <c r="J1035" t="s">
        <v>24</v>
      </c>
      <c r="K1035" s="20">
        <v>0.21</v>
      </c>
      <c r="L1035" s="21">
        <v>9.36</v>
      </c>
      <c r="M1035" s="21">
        <v>53.91</v>
      </c>
      <c r="N1035" s="21">
        <v>44.55</v>
      </c>
      <c r="P1035" s="22">
        <v>0</v>
      </c>
      <c r="Q1035" s="22">
        <v>0.21</v>
      </c>
    </row>
    <row r="1036" spans="1:17" x14ac:dyDescent="0.3">
      <c r="A1036" t="s">
        <v>8169</v>
      </c>
      <c r="B1036" t="s">
        <v>16534</v>
      </c>
      <c r="C1036" t="s">
        <v>45</v>
      </c>
      <c r="E1036" t="s">
        <v>40</v>
      </c>
      <c r="F1036">
        <v>0</v>
      </c>
      <c r="G1036">
        <v>0</v>
      </c>
      <c r="H1036">
        <v>0</v>
      </c>
      <c r="I1036" s="20">
        <v>0.21</v>
      </c>
      <c r="J1036" t="s">
        <v>24</v>
      </c>
      <c r="K1036" s="20">
        <v>0.21</v>
      </c>
      <c r="L1036" s="21">
        <v>7.78</v>
      </c>
      <c r="M1036" s="21">
        <v>44.85</v>
      </c>
      <c r="N1036" s="21">
        <v>37.07</v>
      </c>
      <c r="P1036" s="22">
        <v>0</v>
      </c>
      <c r="Q1036" s="22">
        <v>0.21</v>
      </c>
    </row>
    <row r="1037" spans="1:17" x14ac:dyDescent="0.3">
      <c r="A1037" t="s">
        <v>8169</v>
      </c>
      <c r="B1037" t="s">
        <v>10206</v>
      </c>
      <c r="C1037" t="s">
        <v>47</v>
      </c>
      <c r="E1037" t="s">
        <v>40</v>
      </c>
      <c r="F1037">
        <v>0</v>
      </c>
      <c r="G1037">
        <v>0</v>
      </c>
      <c r="H1037">
        <v>0</v>
      </c>
      <c r="I1037" s="20">
        <v>0.22</v>
      </c>
      <c r="J1037" t="s">
        <v>24</v>
      </c>
      <c r="K1037" s="20">
        <v>0.22</v>
      </c>
      <c r="L1037" s="21">
        <v>15.32</v>
      </c>
      <c r="M1037" s="21">
        <v>84.95</v>
      </c>
      <c r="N1037" s="21">
        <v>69.63</v>
      </c>
      <c r="P1037" s="22">
        <v>0</v>
      </c>
      <c r="Q1037" s="22">
        <v>0.22</v>
      </c>
    </row>
    <row r="1038" spans="1:17" x14ac:dyDescent="0.3">
      <c r="A1038" t="s">
        <v>8169</v>
      </c>
      <c r="B1038" t="s">
        <v>12091</v>
      </c>
      <c r="C1038" t="s">
        <v>45</v>
      </c>
      <c r="E1038" t="s">
        <v>38</v>
      </c>
      <c r="F1038">
        <v>0</v>
      </c>
      <c r="G1038">
        <v>1</v>
      </c>
      <c r="H1038">
        <v>0</v>
      </c>
      <c r="I1038" s="20">
        <v>0.21</v>
      </c>
      <c r="J1038" t="s">
        <v>24</v>
      </c>
      <c r="K1038" s="20">
        <v>0</v>
      </c>
      <c r="L1038" s="21">
        <v>5.55</v>
      </c>
      <c r="M1038" s="21">
        <v>31.96</v>
      </c>
      <c r="N1038" s="21">
        <v>26.41</v>
      </c>
      <c r="O1038" t="s">
        <v>65</v>
      </c>
      <c r="P1038" s="22">
        <v>0</v>
      </c>
      <c r="Q1038" s="22">
        <v>0.21</v>
      </c>
    </row>
    <row r="1039" spans="1:17" x14ac:dyDescent="0.3">
      <c r="A1039" t="s">
        <v>8169</v>
      </c>
      <c r="B1039" t="s">
        <v>17484</v>
      </c>
      <c r="C1039" t="s">
        <v>47</v>
      </c>
      <c r="E1039" t="s">
        <v>40</v>
      </c>
      <c r="F1039">
        <v>0</v>
      </c>
      <c r="G1039">
        <v>0</v>
      </c>
      <c r="H1039">
        <v>0</v>
      </c>
      <c r="I1039" s="20">
        <v>0.22</v>
      </c>
      <c r="J1039" t="s">
        <v>24</v>
      </c>
      <c r="K1039" s="20">
        <v>0.22</v>
      </c>
      <c r="L1039" s="21">
        <v>9.3000000000000007</v>
      </c>
      <c r="M1039" s="21">
        <v>51.57</v>
      </c>
      <c r="N1039" s="21">
        <v>42.27</v>
      </c>
      <c r="P1039" s="22">
        <v>0</v>
      </c>
      <c r="Q1039" s="22">
        <v>0.22</v>
      </c>
    </row>
    <row r="1040" spans="1:17" x14ac:dyDescent="0.3">
      <c r="A1040" t="s">
        <v>8169</v>
      </c>
      <c r="B1040" t="s">
        <v>17076</v>
      </c>
      <c r="C1040" t="s">
        <v>42</v>
      </c>
      <c r="E1040" t="s">
        <v>39</v>
      </c>
      <c r="F1040">
        <v>0</v>
      </c>
      <c r="G1040">
        <v>0</v>
      </c>
      <c r="H1040">
        <v>0</v>
      </c>
      <c r="I1040" s="20">
        <v>0.19</v>
      </c>
      <c r="J1040" t="s">
        <v>24</v>
      </c>
      <c r="K1040" s="20">
        <v>0.19</v>
      </c>
      <c r="L1040" s="21">
        <v>5.09</v>
      </c>
      <c r="M1040" s="21">
        <v>31.9</v>
      </c>
      <c r="N1040" s="21">
        <v>26.81</v>
      </c>
      <c r="P1040" s="22">
        <v>0</v>
      </c>
      <c r="Q1040" s="22">
        <v>0.19</v>
      </c>
    </row>
    <row r="1041" spans="1:17" x14ac:dyDescent="0.3">
      <c r="A1041" t="s">
        <v>8169</v>
      </c>
      <c r="B1041" t="s">
        <v>12286</v>
      </c>
      <c r="C1041" t="s">
        <v>46</v>
      </c>
      <c r="E1041" t="s">
        <v>40</v>
      </c>
      <c r="F1041">
        <v>0</v>
      </c>
      <c r="G1041">
        <v>0</v>
      </c>
      <c r="H1041">
        <v>0</v>
      </c>
      <c r="I1041" s="20">
        <v>0.2</v>
      </c>
      <c r="J1041" t="s">
        <v>24</v>
      </c>
      <c r="K1041" s="20">
        <v>0.2</v>
      </c>
      <c r="L1041" s="21">
        <v>16.98</v>
      </c>
      <c r="M1041" s="21">
        <v>101.9</v>
      </c>
      <c r="N1041" s="21">
        <v>84.92</v>
      </c>
      <c r="P1041" s="22">
        <v>0</v>
      </c>
      <c r="Q1041" s="22">
        <v>0.2</v>
      </c>
    </row>
    <row r="1042" spans="1:17" x14ac:dyDescent="0.3">
      <c r="A1042" t="s">
        <v>8169</v>
      </c>
      <c r="B1042" t="s">
        <v>8877</v>
      </c>
      <c r="C1042" t="s">
        <v>46</v>
      </c>
      <c r="E1042" t="s">
        <v>38</v>
      </c>
      <c r="F1042">
        <v>0</v>
      </c>
      <c r="G1042">
        <v>0</v>
      </c>
      <c r="H1042">
        <v>0</v>
      </c>
      <c r="I1042" s="20">
        <v>0.2</v>
      </c>
      <c r="J1042" t="s">
        <v>24</v>
      </c>
      <c r="K1042" s="20">
        <v>0</v>
      </c>
      <c r="L1042" s="21">
        <v>0</v>
      </c>
      <c r="M1042" s="21">
        <v>0</v>
      </c>
      <c r="N1042" s="21">
        <v>0</v>
      </c>
      <c r="O1042" t="s">
        <v>76</v>
      </c>
      <c r="P1042" s="22">
        <v>0</v>
      </c>
      <c r="Q1042" s="22">
        <v>0</v>
      </c>
    </row>
    <row r="1043" spans="1:17" x14ac:dyDescent="0.3">
      <c r="A1043" t="s">
        <v>8169</v>
      </c>
      <c r="B1043" t="s">
        <v>23270</v>
      </c>
      <c r="C1043" t="s">
        <v>42</v>
      </c>
      <c r="E1043" t="s">
        <v>39</v>
      </c>
      <c r="F1043">
        <v>0</v>
      </c>
      <c r="G1043">
        <v>0</v>
      </c>
      <c r="H1043">
        <v>0</v>
      </c>
      <c r="I1043" s="20">
        <v>0.19</v>
      </c>
      <c r="J1043" t="s">
        <v>24</v>
      </c>
      <c r="K1043" s="20">
        <v>0.19</v>
      </c>
      <c r="L1043" s="21">
        <v>10.85</v>
      </c>
      <c r="M1043" s="21">
        <v>67.95</v>
      </c>
      <c r="N1043" s="21">
        <v>57.1</v>
      </c>
      <c r="P1043" s="22">
        <v>0</v>
      </c>
      <c r="Q1043" s="22">
        <v>0.19</v>
      </c>
    </row>
    <row r="1044" spans="1:17" x14ac:dyDescent="0.3">
      <c r="A1044" t="s">
        <v>8169</v>
      </c>
      <c r="B1044" t="s">
        <v>18406</v>
      </c>
      <c r="C1044" t="s">
        <v>46</v>
      </c>
      <c r="E1044" t="s">
        <v>40</v>
      </c>
      <c r="F1044">
        <v>0</v>
      </c>
      <c r="G1044">
        <v>0</v>
      </c>
      <c r="H1044">
        <v>0</v>
      </c>
      <c r="I1044" s="20">
        <v>0.2</v>
      </c>
      <c r="J1044" t="s">
        <v>24</v>
      </c>
      <c r="K1044" s="20">
        <v>0.2</v>
      </c>
      <c r="L1044" s="21">
        <v>14.16</v>
      </c>
      <c r="M1044" s="21">
        <v>84.95</v>
      </c>
      <c r="N1044" s="21">
        <v>70.790000000000006</v>
      </c>
      <c r="P1044" s="22">
        <v>0</v>
      </c>
      <c r="Q1044" s="22">
        <v>0.2</v>
      </c>
    </row>
    <row r="1045" spans="1:17" x14ac:dyDescent="0.3">
      <c r="A1045" t="s">
        <v>8169</v>
      </c>
      <c r="B1045" t="s">
        <v>17167</v>
      </c>
      <c r="C1045" t="s">
        <v>42</v>
      </c>
      <c r="E1045" t="s">
        <v>38</v>
      </c>
      <c r="F1045">
        <v>0</v>
      </c>
      <c r="G1045">
        <v>0</v>
      </c>
      <c r="H1045">
        <v>0</v>
      </c>
      <c r="I1045" s="20">
        <v>0.19</v>
      </c>
      <c r="J1045" t="s">
        <v>24</v>
      </c>
      <c r="K1045" s="20">
        <v>0</v>
      </c>
      <c r="L1045" s="21">
        <v>0</v>
      </c>
      <c r="M1045" s="21">
        <v>0</v>
      </c>
      <c r="N1045" s="21">
        <v>0</v>
      </c>
      <c r="O1045" t="s">
        <v>67</v>
      </c>
      <c r="P1045" s="22">
        <v>0</v>
      </c>
      <c r="Q1045" s="22">
        <v>0</v>
      </c>
    </row>
    <row r="1046" spans="1:17" x14ac:dyDescent="0.3">
      <c r="A1046" t="s">
        <v>8169</v>
      </c>
      <c r="B1046" t="s">
        <v>11080</v>
      </c>
      <c r="C1046" t="s">
        <v>46</v>
      </c>
      <c r="E1046" t="s">
        <v>40</v>
      </c>
      <c r="F1046">
        <v>0</v>
      </c>
      <c r="G1046">
        <v>0</v>
      </c>
      <c r="H1046">
        <v>0</v>
      </c>
      <c r="I1046" s="20">
        <v>0.2</v>
      </c>
      <c r="J1046" t="s">
        <v>24</v>
      </c>
      <c r="K1046" s="20">
        <v>0.2</v>
      </c>
      <c r="L1046" s="21">
        <v>45.72</v>
      </c>
      <c r="M1046" s="21">
        <v>274.32</v>
      </c>
      <c r="N1046" s="21">
        <v>228.6</v>
      </c>
      <c r="P1046" s="22">
        <v>0</v>
      </c>
      <c r="Q1046" s="22">
        <v>0.2</v>
      </c>
    </row>
    <row r="1047" spans="1:17" x14ac:dyDescent="0.3">
      <c r="A1047" t="s">
        <v>8169</v>
      </c>
      <c r="B1047" t="s">
        <v>17168</v>
      </c>
      <c r="C1047" t="s">
        <v>45</v>
      </c>
      <c r="E1047" t="s">
        <v>40</v>
      </c>
      <c r="F1047">
        <v>0</v>
      </c>
      <c r="G1047">
        <v>0</v>
      </c>
      <c r="H1047">
        <v>0</v>
      </c>
      <c r="I1047" s="20">
        <v>0.21</v>
      </c>
      <c r="J1047" t="s">
        <v>24</v>
      </c>
      <c r="K1047" s="20">
        <v>0.21</v>
      </c>
      <c r="L1047" s="21">
        <v>3.11</v>
      </c>
      <c r="M1047" s="21">
        <v>17.899999999999999</v>
      </c>
      <c r="N1047" s="21">
        <v>14.79</v>
      </c>
      <c r="P1047" s="22">
        <v>0</v>
      </c>
      <c r="Q1047" s="22">
        <v>0.21</v>
      </c>
    </row>
    <row r="1048" spans="1:17" x14ac:dyDescent="0.3">
      <c r="A1048" t="s">
        <v>8169</v>
      </c>
      <c r="B1048" t="s">
        <v>16138</v>
      </c>
      <c r="C1048" t="s">
        <v>45</v>
      </c>
      <c r="E1048" t="s">
        <v>40</v>
      </c>
      <c r="F1048">
        <v>0</v>
      </c>
      <c r="G1048">
        <v>0</v>
      </c>
      <c r="H1048">
        <v>0</v>
      </c>
      <c r="I1048" s="20">
        <v>0.21</v>
      </c>
      <c r="J1048" t="s">
        <v>24</v>
      </c>
      <c r="K1048" s="20">
        <v>0.21</v>
      </c>
      <c r="L1048" s="21">
        <v>93.66</v>
      </c>
      <c r="M1048" s="21">
        <v>539.65</v>
      </c>
      <c r="N1048" s="21">
        <v>445.99</v>
      </c>
      <c r="P1048" s="22">
        <v>0</v>
      </c>
      <c r="Q1048" s="22">
        <v>0.21</v>
      </c>
    </row>
    <row r="1049" spans="1:17" x14ac:dyDescent="0.3">
      <c r="A1049" t="s">
        <v>8169</v>
      </c>
      <c r="B1049" t="s">
        <v>11931</v>
      </c>
      <c r="C1049" t="s">
        <v>45</v>
      </c>
      <c r="E1049" t="s">
        <v>40</v>
      </c>
      <c r="F1049">
        <v>0</v>
      </c>
      <c r="G1049">
        <v>0</v>
      </c>
      <c r="H1049">
        <v>0</v>
      </c>
      <c r="I1049" s="20">
        <v>0.21</v>
      </c>
      <c r="J1049" t="s">
        <v>24</v>
      </c>
      <c r="K1049" s="20">
        <v>0.21</v>
      </c>
      <c r="L1049" s="21">
        <v>3.11</v>
      </c>
      <c r="M1049" s="21">
        <v>17.899999999999999</v>
      </c>
      <c r="N1049" s="21">
        <v>14.79</v>
      </c>
      <c r="P1049" s="22">
        <v>0</v>
      </c>
      <c r="Q1049" s="22">
        <v>0.21</v>
      </c>
    </row>
    <row r="1050" spans="1:17" x14ac:dyDescent="0.3">
      <c r="A1050" t="s">
        <v>8169</v>
      </c>
      <c r="B1050" t="s">
        <v>21682</v>
      </c>
      <c r="C1050" t="s">
        <v>42</v>
      </c>
      <c r="E1050" t="s">
        <v>40</v>
      </c>
      <c r="F1050">
        <v>0</v>
      </c>
      <c r="G1050">
        <v>0</v>
      </c>
      <c r="H1050">
        <v>0</v>
      </c>
      <c r="I1050" s="20">
        <v>0.19</v>
      </c>
      <c r="J1050" t="s">
        <v>24</v>
      </c>
      <c r="K1050" s="20">
        <v>0.19</v>
      </c>
      <c r="L1050" s="21">
        <v>10.52</v>
      </c>
      <c r="M1050" s="21">
        <v>65.900000000000006</v>
      </c>
      <c r="N1050" s="21">
        <v>55.38</v>
      </c>
      <c r="P1050" s="22">
        <v>0</v>
      </c>
      <c r="Q1050" s="22">
        <v>0.19</v>
      </c>
    </row>
    <row r="1051" spans="1:17" x14ac:dyDescent="0.3">
      <c r="A1051" t="s">
        <v>8169</v>
      </c>
      <c r="B1051" t="s">
        <v>8559</v>
      </c>
      <c r="C1051" t="s">
        <v>45</v>
      </c>
      <c r="E1051" t="s">
        <v>40</v>
      </c>
      <c r="F1051">
        <v>0</v>
      </c>
      <c r="G1051">
        <v>0</v>
      </c>
      <c r="H1051">
        <v>0</v>
      </c>
      <c r="I1051" s="20">
        <v>0.21</v>
      </c>
      <c r="J1051" t="s">
        <v>24</v>
      </c>
      <c r="K1051" s="20">
        <v>0.21</v>
      </c>
      <c r="L1051" s="21">
        <v>11.44</v>
      </c>
      <c r="M1051" s="21">
        <v>65.900000000000006</v>
      </c>
      <c r="N1051" s="21">
        <v>54.46</v>
      </c>
      <c r="P1051" s="22">
        <v>0</v>
      </c>
      <c r="Q1051" s="22">
        <v>0.21</v>
      </c>
    </row>
    <row r="1052" spans="1:17" x14ac:dyDescent="0.3">
      <c r="A1052" t="s">
        <v>8169</v>
      </c>
      <c r="B1052" t="s">
        <v>21872</v>
      </c>
      <c r="C1052" t="s">
        <v>45</v>
      </c>
      <c r="E1052" t="s">
        <v>40</v>
      </c>
      <c r="F1052">
        <v>0</v>
      </c>
      <c r="G1052">
        <v>0</v>
      </c>
      <c r="H1052">
        <v>0</v>
      </c>
      <c r="I1052" s="20">
        <v>0.21</v>
      </c>
      <c r="J1052" t="s">
        <v>24</v>
      </c>
      <c r="K1052" s="20">
        <v>0.21</v>
      </c>
      <c r="L1052" s="21">
        <v>11.79</v>
      </c>
      <c r="M1052" s="21">
        <v>67.95</v>
      </c>
      <c r="N1052" s="21">
        <v>56.16</v>
      </c>
      <c r="P1052" s="22">
        <v>0</v>
      </c>
      <c r="Q1052" s="22">
        <v>0.21</v>
      </c>
    </row>
    <row r="1053" spans="1:17" x14ac:dyDescent="0.3">
      <c r="A1053" t="s">
        <v>8169</v>
      </c>
      <c r="B1053" t="s">
        <v>15961</v>
      </c>
      <c r="C1053" t="s">
        <v>45</v>
      </c>
      <c r="E1053" t="s">
        <v>40</v>
      </c>
      <c r="F1053">
        <v>0</v>
      </c>
      <c r="G1053">
        <v>0</v>
      </c>
      <c r="H1053">
        <v>0</v>
      </c>
      <c r="I1053" s="20">
        <v>0.21</v>
      </c>
      <c r="J1053" t="s">
        <v>24</v>
      </c>
      <c r="K1053" s="20">
        <v>0.21</v>
      </c>
      <c r="L1053" s="21">
        <v>46.05</v>
      </c>
      <c r="M1053" s="21">
        <v>265.32</v>
      </c>
      <c r="N1053" s="21">
        <v>219.27</v>
      </c>
      <c r="P1053" s="22">
        <v>0</v>
      </c>
      <c r="Q1053" s="22">
        <v>0.21</v>
      </c>
    </row>
    <row r="1054" spans="1:17" x14ac:dyDescent="0.3">
      <c r="A1054" t="s">
        <v>8169</v>
      </c>
      <c r="B1054" t="s">
        <v>21045</v>
      </c>
      <c r="C1054" t="s">
        <v>45</v>
      </c>
      <c r="E1054" t="s">
        <v>40</v>
      </c>
      <c r="F1054">
        <v>0</v>
      </c>
      <c r="G1054">
        <v>0</v>
      </c>
      <c r="H1054">
        <v>0</v>
      </c>
      <c r="I1054" s="20">
        <v>0.21</v>
      </c>
      <c r="J1054" t="s">
        <v>24</v>
      </c>
      <c r="K1054" s="20">
        <v>0.21</v>
      </c>
      <c r="L1054" s="21">
        <v>19.95</v>
      </c>
      <c r="M1054" s="21">
        <v>114.95</v>
      </c>
      <c r="N1054" s="21">
        <v>95</v>
      </c>
      <c r="P1054" s="22">
        <v>0</v>
      </c>
      <c r="Q1054" s="22">
        <v>0.21</v>
      </c>
    </row>
    <row r="1055" spans="1:17" x14ac:dyDescent="0.3">
      <c r="A1055" t="s">
        <v>8169</v>
      </c>
      <c r="B1055" t="s">
        <v>11994</v>
      </c>
      <c r="C1055" t="s">
        <v>45</v>
      </c>
      <c r="E1055" t="s">
        <v>40</v>
      </c>
      <c r="F1055">
        <v>0</v>
      </c>
      <c r="G1055">
        <v>0</v>
      </c>
      <c r="H1055">
        <v>0</v>
      </c>
      <c r="I1055" s="20">
        <v>0.21</v>
      </c>
      <c r="J1055" t="s">
        <v>24</v>
      </c>
      <c r="K1055" s="20">
        <v>0.21</v>
      </c>
      <c r="L1055" s="21">
        <v>11.06</v>
      </c>
      <c r="M1055" s="21">
        <v>63.72</v>
      </c>
      <c r="N1055" s="21">
        <v>52.66</v>
      </c>
      <c r="P1055" s="22">
        <v>0</v>
      </c>
      <c r="Q1055" s="22">
        <v>0.21</v>
      </c>
    </row>
    <row r="1056" spans="1:17" x14ac:dyDescent="0.3">
      <c r="A1056" t="s">
        <v>8169</v>
      </c>
      <c r="B1056" t="s">
        <v>8717</v>
      </c>
      <c r="C1056" t="s">
        <v>46</v>
      </c>
      <c r="E1056" t="s">
        <v>38</v>
      </c>
      <c r="F1056">
        <v>0</v>
      </c>
      <c r="G1056">
        <v>0</v>
      </c>
      <c r="H1056">
        <v>0</v>
      </c>
      <c r="I1056" s="20">
        <v>0.2</v>
      </c>
      <c r="J1056" t="s">
        <v>24</v>
      </c>
      <c r="K1056" s="20">
        <v>0</v>
      </c>
      <c r="L1056" s="21">
        <v>0</v>
      </c>
      <c r="M1056" s="21">
        <v>0</v>
      </c>
      <c r="N1056" s="21">
        <v>0</v>
      </c>
      <c r="O1056" t="s">
        <v>76</v>
      </c>
      <c r="P1056" s="22">
        <v>0</v>
      </c>
      <c r="Q1056" s="22">
        <v>0</v>
      </c>
    </row>
    <row r="1057" spans="1:17" x14ac:dyDescent="0.3">
      <c r="A1057" t="s">
        <v>8169</v>
      </c>
      <c r="B1057" t="s">
        <v>21032</v>
      </c>
      <c r="C1057" t="s">
        <v>45</v>
      </c>
      <c r="E1057" t="s">
        <v>40</v>
      </c>
      <c r="F1057">
        <v>0</v>
      </c>
      <c r="G1057">
        <v>0</v>
      </c>
      <c r="H1057">
        <v>0</v>
      </c>
      <c r="I1057" s="20">
        <v>0.21</v>
      </c>
      <c r="J1057" t="s">
        <v>24</v>
      </c>
      <c r="K1057" s="20">
        <v>0.21</v>
      </c>
      <c r="L1057" s="21">
        <v>67.819999999999993</v>
      </c>
      <c r="M1057" s="21">
        <v>390.75</v>
      </c>
      <c r="N1057" s="21">
        <v>322.93</v>
      </c>
      <c r="P1057" s="22">
        <v>0</v>
      </c>
      <c r="Q1057" s="22">
        <v>0.21</v>
      </c>
    </row>
    <row r="1058" spans="1:17" x14ac:dyDescent="0.3">
      <c r="A1058" t="s">
        <v>8169</v>
      </c>
      <c r="B1058" t="s">
        <v>9491</v>
      </c>
      <c r="C1058" t="s">
        <v>45</v>
      </c>
      <c r="E1058" t="s">
        <v>40</v>
      </c>
      <c r="F1058">
        <v>0</v>
      </c>
      <c r="G1058">
        <v>0</v>
      </c>
      <c r="H1058">
        <v>0</v>
      </c>
      <c r="I1058" s="20">
        <v>0.21</v>
      </c>
      <c r="J1058" t="s">
        <v>24</v>
      </c>
      <c r="K1058" s="20">
        <v>0.21</v>
      </c>
      <c r="L1058" s="21">
        <v>9.35</v>
      </c>
      <c r="M1058" s="21">
        <v>53.9</v>
      </c>
      <c r="N1058" s="21">
        <v>44.55</v>
      </c>
      <c r="P1058" s="22">
        <v>0</v>
      </c>
      <c r="Q1058" s="22">
        <v>0.21</v>
      </c>
    </row>
    <row r="1059" spans="1:17" x14ac:dyDescent="0.3">
      <c r="A1059" t="s">
        <v>8169</v>
      </c>
      <c r="B1059" t="s">
        <v>10765</v>
      </c>
      <c r="C1059" t="s">
        <v>45</v>
      </c>
      <c r="E1059" t="s">
        <v>40</v>
      </c>
      <c r="F1059">
        <v>0</v>
      </c>
      <c r="G1059">
        <v>0</v>
      </c>
      <c r="H1059">
        <v>0</v>
      </c>
      <c r="I1059" s="20">
        <v>0.21</v>
      </c>
      <c r="J1059" t="s">
        <v>24</v>
      </c>
      <c r="K1059" s="20">
        <v>0.21</v>
      </c>
      <c r="L1059" s="21">
        <v>24.03</v>
      </c>
      <c r="M1059" s="21">
        <v>138.47</v>
      </c>
      <c r="N1059" s="21">
        <v>114.44</v>
      </c>
      <c r="P1059" s="22">
        <v>0</v>
      </c>
      <c r="Q1059" s="22">
        <v>0.21</v>
      </c>
    </row>
    <row r="1060" spans="1:17" x14ac:dyDescent="0.3">
      <c r="A1060" t="s">
        <v>8169</v>
      </c>
      <c r="B1060" t="s">
        <v>8835</v>
      </c>
      <c r="C1060" t="s">
        <v>45</v>
      </c>
      <c r="E1060" t="s">
        <v>40</v>
      </c>
      <c r="F1060">
        <v>0</v>
      </c>
      <c r="G1060">
        <v>0</v>
      </c>
      <c r="H1060">
        <v>0</v>
      </c>
      <c r="I1060" s="20">
        <v>0.21</v>
      </c>
      <c r="J1060" t="s">
        <v>24</v>
      </c>
      <c r="K1060" s="20">
        <v>0.21</v>
      </c>
      <c r="L1060" s="21">
        <v>9.2799999999999994</v>
      </c>
      <c r="M1060" s="21">
        <v>53.46</v>
      </c>
      <c r="N1060" s="21">
        <v>44.18</v>
      </c>
      <c r="P1060" s="22">
        <v>0</v>
      </c>
      <c r="Q1060" s="22">
        <v>0.21</v>
      </c>
    </row>
    <row r="1061" spans="1:17" x14ac:dyDescent="0.3">
      <c r="A1061" t="s">
        <v>8169</v>
      </c>
      <c r="B1061" t="s">
        <v>13812</v>
      </c>
      <c r="C1061" t="s">
        <v>46</v>
      </c>
      <c r="E1061" t="s">
        <v>40</v>
      </c>
      <c r="F1061">
        <v>0</v>
      </c>
      <c r="G1061">
        <v>0</v>
      </c>
      <c r="H1061">
        <v>0</v>
      </c>
      <c r="I1061" s="20">
        <v>0.2</v>
      </c>
      <c r="J1061" t="s">
        <v>24</v>
      </c>
      <c r="K1061" s="20">
        <v>0.2</v>
      </c>
      <c r="L1061" s="21">
        <v>11.33</v>
      </c>
      <c r="M1061" s="21">
        <v>67.95</v>
      </c>
      <c r="N1061" s="21">
        <v>56.62</v>
      </c>
      <c r="P1061" s="22">
        <v>0</v>
      </c>
      <c r="Q1061" s="22">
        <v>0.2</v>
      </c>
    </row>
    <row r="1062" spans="1:17" x14ac:dyDescent="0.3">
      <c r="A1062" t="s">
        <v>8169</v>
      </c>
      <c r="B1062" t="s">
        <v>10841</v>
      </c>
      <c r="C1062" t="s">
        <v>46</v>
      </c>
      <c r="E1062" t="s">
        <v>40</v>
      </c>
      <c r="F1062">
        <v>0</v>
      </c>
      <c r="G1062">
        <v>0</v>
      </c>
      <c r="H1062">
        <v>0</v>
      </c>
      <c r="I1062" s="20">
        <v>0.2</v>
      </c>
      <c r="J1062" t="s">
        <v>24</v>
      </c>
      <c r="K1062" s="20">
        <v>0.2</v>
      </c>
      <c r="L1062" s="21">
        <v>11.33</v>
      </c>
      <c r="M1062" s="21">
        <v>67.95</v>
      </c>
      <c r="N1062" s="21">
        <v>56.62</v>
      </c>
      <c r="P1062" s="22">
        <v>0</v>
      </c>
      <c r="Q1062" s="22">
        <v>0.2</v>
      </c>
    </row>
    <row r="1063" spans="1:17" x14ac:dyDescent="0.3">
      <c r="A1063" t="s">
        <v>8169</v>
      </c>
      <c r="B1063" t="s">
        <v>23733</v>
      </c>
      <c r="C1063" t="s">
        <v>47</v>
      </c>
      <c r="E1063" t="s">
        <v>40</v>
      </c>
      <c r="F1063">
        <v>0</v>
      </c>
      <c r="G1063">
        <v>0</v>
      </c>
      <c r="H1063">
        <v>0</v>
      </c>
      <c r="I1063" s="20">
        <v>0.22</v>
      </c>
      <c r="J1063" t="s">
        <v>24</v>
      </c>
      <c r="K1063" s="20">
        <v>0.22</v>
      </c>
      <c r="L1063" s="21">
        <v>5.75</v>
      </c>
      <c r="M1063" s="21">
        <v>31.9</v>
      </c>
      <c r="N1063" s="21">
        <v>26.15</v>
      </c>
      <c r="P1063" s="22">
        <v>0</v>
      </c>
      <c r="Q1063" s="22">
        <v>0.22</v>
      </c>
    </row>
    <row r="1064" spans="1:17" x14ac:dyDescent="0.3">
      <c r="A1064" t="s">
        <v>8169</v>
      </c>
      <c r="B1064" t="s">
        <v>20442</v>
      </c>
      <c r="C1064" t="s">
        <v>45</v>
      </c>
      <c r="E1064" t="s">
        <v>40</v>
      </c>
      <c r="F1064">
        <v>1</v>
      </c>
      <c r="G1064">
        <v>0</v>
      </c>
      <c r="H1064">
        <v>0</v>
      </c>
      <c r="I1064" s="20">
        <v>0.21</v>
      </c>
      <c r="J1064" t="s">
        <v>24</v>
      </c>
      <c r="K1064" s="20">
        <v>0.21</v>
      </c>
      <c r="L1064" s="21">
        <v>14.74</v>
      </c>
      <c r="M1064" s="21">
        <v>84.95</v>
      </c>
      <c r="N1064" s="21">
        <v>70.209999999999994</v>
      </c>
      <c r="O1064" t="s">
        <v>64</v>
      </c>
      <c r="P1064" s="22">
        <v>0</v>
      </c>
      <c r="Q1064" s="22">
        <v>0.21</v>
      </c>
    </row>
    <row r="1065" spans="1:17" x14ac:dyDescent="0.3">
      <c r="A1065" t="s">
        <v>8169</v>
      </c>
      <c r="B1065" t="s">
        <v>12516</v>
      </c>
      <c r="C1065" t="s">
        <v>45</v>
      </c>
      <c r="E1065" t="s">
        <v>43</v>
      </c>
      <c r="F1065">
        <v>0</v>
      </c>
      <c r="G1065">
        <v>0</v>
      </c>
      <c r="H1065">
        <v>0</v>
      </c>
      <c r="I1065" s="20">
        <v>0.21</v>
      </c>
      <c r="J1065" t="s">
        <v>24</v>
      </c>
      <c r="K1065" s="20">
        <v>0.21</v>
      </c>
      <c r="L1065" s="21">
        <v>104.38</v>
      </c>
      <c r="M1065" s="21">
        <v>601.41999999999996</v>
      </c>
      <c r="N1065" s="21">
        <v>497.04</v>
      </c>
      <c r="O1065" t="s">
        <v>77</v>
      </c>
      <c r="P1065" s="22">
        <v>0</v>
      </c>
      <c r="Q1065" s="22">
        <v>0.21</v>
      </c>
    </row>
    <row r="1066" spans="1:17" x14ac:dyDescent="0.3">
      <c r="A1066" t="s">
        <v>8169</v>
      </c>
      <c r="B1066" t="s">
        <v>23474</v>
      </c>
      <c r="C1066" t="s">
        <v>45</v>
      </c>
      <c r="E1066" t="s">
        <v>40</v>
      </c>
      <c r="F1066">
        <v>0</v>
      </c>
      <c r="G1066">
        <v>0</v>
      </c>
      <c r="H1066">
        <v>0</v>
      </c>
      <c r="I1066" s="20">
        <v>0.21</v>
      </c>
      <c r="J1066" t="s">
        <v>24</v>
      </c>
      <c r="K1066" s="20">
        <v>0.21</v>
      </c>
      <c r="L1066" s="21">
        <v>29.49</v>
      </c>
      <c r="M1066" s="21">
        <v>169.9</v>
      </c>
      <c r="N1066" s="21">
        <v>140.41</v>
      </c>
      <c r="P1066" s="22">
        <v>0</v>
      </c>
      <c r="Q1066" s="22">
        <v>0.21</v>
      </c>
    </row>
    <row r="1067" spans="1:17" x14ac:dyDescent="0.3">
      <c r="A1067" t="s">
        <v>8169</v>
      </c>
      <c r="B1067" t="s">
        <v>21764</v>
      </c>
      <c r="C1067" t="s">
        <v>42</v>
      </c>
      <c r="E1067" t="s">
        <v>39</v>
      </c>
      <c r="F1067">
        <v>0</v>
      </c>
      <c r="G1067">
        <v>0</v>
      </c>
      <c r="H1067">
        <v>0</v>
      </c>
      <c r="I1067" s="20">
        <v>0.19</v>
      </c>
      <c r="J1067" t="s">
        <v>24</v>
      </c>
      <c r="K1067" s="20">
        <v>0.19</v>
      </c>
      <c r="L1067" s="21">
        <v>6.05</v>
      </c>
      <c r="M1067" s="21">
        <v>37.9</v>
      </c>
      <c r="N1067" s="21">
        <v>31.85</v>
      </c>
      <c r="P1067" s="22">
        <v>0</v>
      </c>
      <c r="Q1067" s="22">
        <v>0.19</v>
      </c>
    </row>
    <row r="1068" spans="1:17" x14ac:dyDescent="0.3">
      <c r="A1068" t="s">
        <v>8169</v>
      </c>
      <c r="B1068" t="s">
        <v>12198</v>
      </c>
      <c r="C1068" t="s">
        <v>45</v>
      </c>
      <c r="E1068" t="s">
        <v>40</v>
      </c>
      <c r="F1068">
        <v>0</v>
      </c>
      <c r="G1068">
        <v>0</v>
      </c>
      <c r="H1068">
        <v>0</v>
      </c>
      <c r="I1068" s="20">
        <v>0.21</v>
      </c>
      <c r="J1068" t="s">
        <v>24</v>
      </c>
      <c r="K1068" s="20">
        <v>0.21</v>
      </c>
      <c r="L1068" s="21">
        <v>11.79</v>
      </c>
      <c r="M1068" s="21">
        <v>67.95</v>
      </c>
      <c r="N1068" s="21">
        <v>56.16</v>
      </c>
      <c r="P1068" s="22">
        <v>0</v>
      </c>
      <c r="Q1068" s="22">
        <v>0.21</v>
      </c>
    </row>
    <row r="1069" spans="1:17" x14ac:dyDescent="0.3">
      <c r="A1069" t="s">
        <v>8169</v>
      </c>
      <c r="B1069" t="s">
        <v>22124</v>
      </c>
      <c r="C1069" t="s">
        <v>45</v>
      </c>
      <c r="E1069" t="s">
        <v>40</v>
      </c>
      <c r="F1069">
        <v>0</v>
      </c>
      <c r="G1069">
        <v>0</v>
      </c>
      <c r="H1069">
        <v>0</v>
      </c>
      <c r="I1069" s="20">
        <v>0.21</v>
      </c>
      <c r="J1069" t="s">
        <v>24</v>
      </c>
      <c r="K1069" s="20">
        <v>0.21</v>
      </c>
      <c r="L1069" s="21">
        <v>19.82</v>
      </c>
      <c r="M1069" s="21">
        <v>114.21</v>
      </c>
      <c r="N1069" s="21">
        <v>94.39</v>
      </c>
      <c r="P1069" s="22">
        <v>0</v>
      </c>
      <c r="Q1069" s="22">
        <v>0.21</v>
      </c>
    </row>
    <row r="1070" spans="1:17" x14ac:dyDescent="0.3">
      <c r="A1070" t="s">
        <v>8169</v>
      </c>
      <c r="B1070" t="s">
        <v>13118</v>
      </c>
      <c r="C1070" t="s">
        <v>45</v>
      </c>
      <c r="E1070" t="s">
        <v>40</v>
      </c>
      <c r="F1070">
        <v>0</v>
      </c>
      <c r="G1070">
        <v>0</v>
      </c>
      <c r="H1070">
        <v>0</v>
      </c>
      <c r="I1070" s="20">
        <v>0.21</v>
      </c>
      <c r="J1070" t="s">
        <v>24</v>
      </c>
      <c r="K1070" s="20">
        <v>0.21</v>
      </c>
      <c r="L1070" s="21">
        <v>5.54</v>
      </c>
      <c r="M1070" s="21">
        <v>31.9</v>
      </c>
      <c r="N1070" s="21">
        <v>26.36</v>
      </c>
      <c r="P1070" s="22">
        <v>0</v>
      </c>
      <c r="Q1070" s="22">
        <v>0.21</v>
      </c>
    </row>
    <row r="1071" spans="1:17" x14ac:dyDescent="0.3">
      <c r="A1071" t="s">
        <v>8169</v>
      </c>
      <c r="B1071" t="s">
        <v>16982</v>
      </c>
      <c r="C1071" t="s">
        <v>45</v>
      </c>
      <c r="E1071" t="s">
        <v>40</v>
      </c>
      <c r="F1071">
        <v>0</v>
      </c>
      <c r="G1071">
        <v>0</v>
      </c>
      <c r="H1071">
        <v>0</v>
      </c>
      <c r="I1071" s="20">
        <v>0.21</v>
      </c>
      <c r="J1071" t="s">
        <v>24</v>
      </c>
      <c r="K1071" s="20">
        <v>0.21</v>
      </c>
      <c r="L1071" s="21">
        <v>17.350000000000001</v>
      </c>
      <c r="M1071" s="21">
        <v>99.95</v>
      </c>
      <c r="N1071" s="21">
        <v>82.6</v>
      </c>
      <c r="P1071" s="22">
        <v>0</v>
      </c>
      <c r="Q1071" s="22">
        <v>0.21</v>
      </c>
    </row>
    <row r="1072" spans="1:17" x14ac:dyDescent="0.3">
      <c r="A1072" t="s">
        <v>8169</v>
      </c>
      <c r="B1072" t="s">
        <v>10057</v>
      </c>
      <c r="C1072" t="s">
        <v>45</v>
      </c>
      <c r="E1072" t="s">
        <v>40</v>
      </c>
      <c r="F1072">
        <v>0</v>
      </c>
      <c r="G1072">
        <v>0</v>
      </c>
      <c r="H1072">
        <v>0</v>
      </c>
      <c r="I1072" s="20">
        <v>0.21</v>
      </c>
      <c r="J1072" t="s">
        <v>24</v>
      </c>
      <c r="K1072" s="20">
        <v>0.21</v>
      </c>
      <c r="L1072" s="21">
        <v>17.350000000000001</v>
      </c>
      <c r="M1072" s="21">
        <v>99.95</v>
      </c>
      <c r="N1072" s="21">
        <v>82.6</v>
      </c>
      <c r="P1072" s="22">
        <v>0</v>
      </c>
      <c r="Q1072" s="22">
        <v>0.21</v>
      </c>
    </row>
    <row r="1073" spans="1:17" x14ac:dyDescent="0.3">
      <c r="A1073" t="s">
        <v>8169</v>
      </c>
      <c r="B1073" t="s">
        <v>18805</v>
      </c>
      <c r="C1073" t="s">
        <v>45</v>
      </c>
      <c r="E1073" t="s">
        <v>40</v>
      </c>
      <c r="F1073">
        <v>0</v>
      </c>
      <c r="G1073">
        <v>0</v>
      </c>
      <c r="H1073">
        <v>0</v>
      </c>
      <c r="I1073" s="20">
        <v>0.21</v>
      </c>
      <c r="J1073" t="s">
        <v>24</v>
      </c>
      <c r="K1073" s="20">
        <v>0.21</v>
      </c>
      <c r="L1073" s="21">
        <v>52.01</v>
      </c>
      <c r="M1073" s="21">
        <v>299.7</v>
      </c>
      <c r="N1073" s="21">
        <v>247.69</v>
      </c>
      <c r="P1073" s="22">
        <v>0</v>
      </c>
      <c r="Q1073" s="22">
        <v>0.21</v>
      </c>
    </row>
    <row r="1074" spans="1:17" x14ac:dyDescent="0.3">
      <c r="A1074" t="s">
        <v>8169</v>
      </c>
      <c r="B1074" t="s">
        <v>20273</v>
      </c>
      <c r="C1074" t="s">
        <v>42</v>
      </c>
      <c r="E1074" t="s">
        <v>40</v>
      </c>
      <c r="F1074">
        <v>0</v>
      </c>
      <c r="G1074">
        <v>0</v>
      </c>
      <c r="H1074">
        <v>0</v>
      </c>
      <c r="I1074" s="20">
        <v>0.19</v>
      </c>
      <c r="J1074" t="s">
        <v>24</v>
      </c>
      <c r="K1074" s="20">
        <v>0.19</v>
      </c>
      <c r="L1074" s="21">
        <v>20.41</v>
      </c>
      <c r="M1074" s="21">
        <v>127.85</v>
      </c>
      <c r="N1074" s="21">
        <v>107.44</v>
      </c>
      <c r="P1074" s="22">
        <v>0</v>
      </c>
      <c r="Q1074" s="22">
        <v>0.19</v>
      </c>
    </row>
    <row r="1075" spans="1:17" x14ac:dyDescent="0.3">
      <c r="A1075" t="s">
        <v>8169</v>
      </c>
      <c r="B1075" t="s">
        <v>11689</v>
      </c>
      <c r="C1075" t="s">
        <v>46</v>
      </c>
      <c r="E1075" t="s">
        <v>40</v>
      </c>
      <c r="F1075">
        <v>0</v>
      </c>
      <c r="G1075">
        <v>0</v>
      </c>
      <c r="H1075">
        <v>0</v>
      </c>
      <c r="I1075" s="20">
        <v>0.2</v>
      </c>
      <c r="J1075" t="s">
        <v>24</v>
      </c>
      <c r="K1075" s="20">
        <v>0.2</v>
      </c>
      <c r="L1075" s="21">
        <v>11.33</v>
      </c>
      <c r="M1075" s="21">
        <v>67.95</v>
      </c>
      <c r="N1075" s="21">
        <v>56.62</v>
      </c>
      <c r="P1075" s="22">
        <v>0</v>
      </c>
      <c r="Q1075" s="22">
        <v>0.2</v>
      </c>
    </row>
    <row r="1076" spans="1:17" x14ac:dyDescent="0.3">
      <c r="A1076" t="s">
        <v>8169</v>
      </c>
      <c r="B1076" t="s">
        <v>13368</v>
      </c>
      <c r="C1076" t="s">
        <v>45</v>
      </c>
      <c r="E1076" t="s">
        <v>39</v>
      </c>
      <c r="F1076">
        <v>0</v>
      </c>
      <c r="G1076">
        <v>0</v>
      </c>
      <c r="H1076">
        <v>0</v>
      </c>
      <c r="I1076" s="20">
        <v>0.21</v>
      </c>
      <c r="J1076" t="s">
        <v>24</v>
      </c>
      <c r="K1076" s="20">
        <v>0.21</v>
      </c>
      <c r="L1076" s="21">
        <v>9.2799999999999994</v>
      </c>
      <c r="M1076" s="21">
        <v>53.46</v>
      </c>
      <c r="N1076" s="21">
        <v>44.18</v>
      </c>
      <c r="P1076" s="22">
        <v>0</v>
      </c>
      <c r="Q1076" s="22">
        <v>0.21</v>
      </c>
    </row>
    <row r="1077" spans="1:17" x14ac:dyDescent="0.3">
      <c r="A1077" t="s">
        <v>8169</v>
      </c>
      <c r="B1077" t="s">
        <v>17442</v>
      </c>
      <c r="C1077" t="s">
        <v>46</v>
      </c>
      <c r="E1077" t="s">
        <v>40</v>
      </c>
      <c r="F1077">
        <v>0</v>
      </c>
      <c r="G1077">
        <v>0</v>
      </c>
      <c r="H1077">
        <v>0</v>
      </c>
      <c r="I1077" s="20">
        <v>0.2</v>
      </c>
      <c r="J1077" t="s">
        <v>24</v>
      </c>
      <c r="K1077" s="20">
        <v>0.2</v>
      </c>
      <c r="L1077" s="21">
        <v>11.33</v>
      </c>
      <c r="M1077" s="21">
        <v>67.95</v>
      </c>
      <c r="N1077" s="21">
        <v>56.62</v>
      </c>
      <c r="P1077" s="22">
        <v>0</v>
      </c>
      <c r="Q1077" s="22">
        <v>0.2</v>
      </c>
    </row>
    <row r="1078" spans="1:17" x14ac:dyDescent="0.3">
      <c r="A1078" t="s">
        <v>8169</v>
      </c>
      <c r="B1078" t="s">
        <v>16160</v>
      </c>
      <c r="C1078" t="s">
        <v>46</v>
      </c>
      <c r="E1078" t="s">
        <v>39</v>
      </c>
      <c r="F1078">
        <v>0</v>
      </c>
      <c r="G1078">
        <v>0</v>
      </c>
      <c r="H1078">
        <v>0</v>
      </c>
      <c r="I1078" s="20">
        <v>0.2</v>
      </c>
      <c r="J1078" t="s">
        <v>24</v>
      </c>
      <c r="K1078" s="20">
        <v>0.2</v>
      </c>
      <c r="L1078" s="21">
        <v>5.14</v>
      </c>
      <c r="M1078" s="21">
        <v>30.85</v>
      </c>
      <c r="N1078" s="21">
        <v>25.71</v>
      </c>
      <c r="P1078" s="22">
        <v>0</v>
      </c>
      <c r="Q1078" s="22">
        <v>0.2</v>
      </c>
    </row>
    <row r="1079" spans="1:17" x14ac:dyDescent="0.3">
      <c r="A1079" t="s">
        <v>8169</v>
      </c>
      <c r="B1079" t="s">
        <v>9782</v>
      </c>
      <c r="C1079" t="s">
        <v>42</v>
      </c>
      <c r="E1079" t="s">
        <v>39</v>
      </c>
      <c r="F1079">
        <v>0</v>
      </c>
      <c r="G1079">
        <v>0</v>
      </c>
      <c r="H1079">
        <v>0</v>
      </c>
      <c r="I1079" s="20">
        <v>0.19</v>
      </c>
      <c r="J1079" t="s">
        <v>24</v>
      </c>
      <c r="K1079" s="20">
        <v>0.19</v>
      </c>
      <c r="L1079" s="21">
        <v>11.62</v>
      </c>
      <c r="M1079" s="21">
        <v>72.77</v>
      </c>
      <c r="N1079" s="21">
        <v>61.15</v>
      </c>
      <c r="P1079" s="22">
        <v>0</v>
      </c>
      <c r="Q1079" s="22">
        <v>0.19</v>
      </c>
    </row>
    <row r="1080" spans="1:17" x14ac:dyDescent="0.3">
      <c r="A1080" t="s">
        <v>8169</v>
      </c>
      <c r="B1080" t="s">
        <v>19401</v>
      </c>
      <c r="C1080" t="s">
        <v>46</v>
      </c>
      <c r="E1080" t="s">
        <v>40</v>
      </c>
      <c r="F1080">
        <v>0</v>
      </c>
      <c r="G1080">
        <v>0</v>
      </c>
      <c r="H1080">
        <v>0</v>
      </c>
      <c r="I1080" s="20">
        <v>0.2</v>
      </c>
      <c r="J1080" t="s">
        <v>24</v>
      </c>
      <c r="K1080" s="20">
        <v>0.2</v>
      </c>
      <c r="L1080" s="21">
        <v>2.98</v>
      </c>
      <c r="M1080" s="21">
        <v>17.899999999999999</v>
      </c>
      <c r="N1080" s="21">
        <v>14.92</v>
      </c>
      <c r="P1080" s="22">
        <v>0</v>
      </c>
      <c r="Q1080" s="22">
        <v>0.2</v>
      </c>
    </row>
    <row r="1081" spans="1:17" x14ac:dyDescent="0.3">
      <c r="A1081" t="s">
        <v>8169</v>
      </c>
      <c r="B1081" t="s">
        <v>9521</v>
      </c>
      <c r="C1081" t="s">
        <v>45</v>
      </c>
      <c r="E1081" t="s">
        <v>40</v>
      </c>
      <c r="F1081">
        <v>0</v>
      </c>
      <c r="G1081">
        <v>0</v>
      </c>
      <c r="H1081">
        <v>0</v>
      </c>
      <c r="I1081" s="20">
        <v>7.0000000000000007E-2</v>
      </c>
      <c r="J1081" t="s">
        <v>24</v>
      </c>
      <c r="K1081" s="20">
        <v>7.0000000000000007E-2</v>
      </c>
      <c r="L1081" s="21">
        <v>4.29</v>
      </c>
      <c r="M1081" s="21">
        <v>65.61</v>
      </c>
      <c r="N1081" s="21">
        <v>61.32</v>
      </c>
      <c r="O1081" t="s">
        <v>79</v>
      </c>
      <c r="P1081" s="22">
        <v>0</v>
      </c>
      <c r="Q1081" s="22">
        <v>7.0000000000000007E-2</v>
      </c>
    </row>
    <row r="1082" spans="1:17" x14ac:dyDescent="0.3">
      <c r="A1082" t="s">
        <v>8169</v>
      </c>
      <c r="B1082" t="s">
        <v>19194</v>
      </c>
      <c r="C1082" t="s">
        <v>45</v>
      </c>
      <c r="E1082" t="s">
        <v>39</v>
      </c>
      <c r="F1082">
        <v>0</v>
      </c>
      <c r="G1082">
        <v>0</v>
      </c>
      <c r="H1082">
        <v>0</v>
      </c>
      <c r="I1082" s="20">
        <v>0.21</v>
      </c>
      <c r="J1082" t="s">
        <v>24</v>
      </c>
      <c r="K1082" s="20">
        <v>0.21</v>
      </c>
      <c r="L1082" s="21">
        <v>25.49</v>
      </c>
      <c r="M1082" s="21">
        <v>146.85</v>
      </c>
      <c r="N1082" s="21">
        <v>121.36</v>
      </c>
      <c r="P1082" s="22">
        <v>0</v>
      </c>
      <c r="Q1082" s="22">
        <v>0.21</v>
      </c>
    </row>
    <row r="1083" spans="1:17" x14ac:dyDescent="0.3">
      <c r="A1083" t="s">
        <v>8169</v>
      </c>
      <c r="B1083" t="s">
        <v>10942</v>
      </c>
      <c r="C1083" t="s">
        <v>42</v>
      </c>
      <c r="E1083" t="s">
        <v>39</v>
      </c>
      <c r="F1083">
        <v>0</v>
      </c>
      <c r="G1083">
        <v>0</v>
      </c>
      <c r="H1083">
        <v>0</v>
      </c>
      <c r="I1083" s="20">
        <v>0.19</v>
      </c>
      <c r="J1083" t="s">
        <v>24</v>
      </c>
      <c r="K1083" s="20">
        <v>0.19</v>
      </c>
      <c r="L1083" s="21">
        <v>2.86</v>
      </c>
      <c r="M1083" s="21">
        <v>17.899999999999999</v>
      </c>
      <c r="N1083" s="21">
        <v>15.04</v>
      </c>
      <c r="P1083" s="22">
        <v>0</v>
      </c>
      <c r="Q1083" s="22">
        <v>0.19</v>
      </c>
    </row>
    <row r="1084" spans="1:17" x14ac:dyDescent="0.3">
      <c r="A1084" t="s">
        <v>8169</v>
      </c>
      <c r="B1084" t="s">
        <v>16626</v>
      </c>
      <c r="C1084" t="s">
        <v>46</v>
      </c>
      <c r="E1084" t="s">
        <v>40</v>
      </c>
      <c r="F1084">
        <v>0</v>
      </c>
      <c r="G1084">
        <v>0</v>
      </c>
      <c r="H1084">
        <v>0</v>
      </c>
      <c r="I1084" s="20">
        <v>0.2</v>
      </c>
      <c r="J1084" t="s">
        <v>24</v>
      </c>
      <c r="K1084" s="20">
        <v>0.2</v>
      </c>
      <c r="L1084" s="21">
        <v>11.33</v>
      </c>
      <c r="M1084" s="21">
        <v>67.95</v>
      </c>
      <c r="N1084" s="21">
        <v>56.62</v>
      </c>
      <c r="P1084" s="22">
        <v>0</v>
      </c>
      <c r="Q1084" s="22">
        <v>0.2</v>
      </c>
    </row>
    <row r="1085" spans="1:17" x14ac:dyDescent="0.3">
      <c r="A1085" t="s">
        <v>8169</v>
      </c>
      <c r="B1085" t="s">
        <v>23297</v>
      </c>
      <c r="C1085" t="s">
        <v>37</v>
      </c>
      <c r="E1085" t="s">
        <v>40</v>
      </c>
      <c r="F1085">
        <v>0</v>
      </c>
      <c r="G1085">
        <v>0</v>
      </c>
      <c r="H1085">
        <v>0</v>
      </c>
      <c r="I1085" s="20">
        <v>0.2</v>
      </c>
      <c r="J1085" t="s">
        <v>24</v>
      </c>
      <c r="K1085" s="20">
        <v>0.2</v>
      </c>
      <c r="L1085" s="21">
        <v>9.81</v>
      </c>
      <c r="M1085" s="21">
        <v>58.85</v>
      </c>
      <c r="N1085" s="21">
        <v>49.04</v>
      </c>
      <c r="P1085" s="22">
        <v>0</v>
      </c>
      <c r="Q1085" s="22">
        <v>0.2</v>
      </c>
    </row>
    <row r="1086" spans="1:17" x14ac:dyDescent="0.3">
      <c r="A1086" t="s">
        <v>8169</v>
      </c>
      <c r="B1086" t="s">
        <v>15296</v>
      </c>
      <c r="C1086" t="s">
        <v>47</v>
      </c>
      <c r="E1086" t="s">
        <v>40</v>
      </c>
      <c r="F1086">
        <v>0</v>
      </c>
      <c r="G1086">
        <v>0</v>
      </c>
      <c r="H1086">
        <v>0</v>
      </c>
      <c r="I1086" s="20">
        <v>0.22</v>
      </c>
      <c r="J1086" t="s">
        <v>24</v>
      </c>
      <c r="K1086" s="20">
        <v>0.22</v>
      </c>
      <c r="L1086" s="21">
        <v>6.83</v>
      </c>
      <c r="M1086" s="21">
        <v>37.9</v>
      </c>
      <c r="N1086" s="21">
        <v>31.07</v>
      </c>
      <c r="P1086" s="22">
        <v>0</v>
      </c>
      <c r="Q1086" s="22">
        <v>0.22</v>
      </c>
    </row>
    <row r="1087" spans="1:17" x14ac:dyDescent="0.3">
      <c r="A1087" t="s">
        <v>8169</v>
      </c>
      <c r="B1087" t="s">
        <v>16166</v>
      </c>
      <c r="C1087" t="s">
        <v>46</v>
      </c>
      <c r="E1087" t="s">
        <v>40</v>
      </c>
      <c r="F1087">
        <v>0</v>
      </c>
      <c r="G1087">
        <v>0</v>
      </c>
      <c r="H1087">
        <v>0</v>
      </c>
      <c r="I1087" s="20">
        <v>0.2</v>
      </c>
      <c r="J1087" t="s">
        <v>24</v>
      </c>
      <c r="K1087" s="20">
        <v>0.2</v>
      </c>
      <c r="L1087" s="21">
        <v>10.65</v>
      </c>
      <c r="M1087" s="21">
        <v>63.9</v>
      </c>
      <c r="N1087" s="21">
        <v>53.25</v>
      </c>
      <c r="P1087" s="22">
        <v>0</v>
      </c>
      <c r="Q1087" s="22">
        <v>0.2</v>
      </c>
    </row>
    <row r="1088" spans="1:17" x14ac:dyDescent="0.3">
      <c r="A1088" t="s">
        <v>8169</v>
      </c>
      <c r="B1088" t="s">
        <v>8204</v>
      </c>
      <c r="C1088" t="s">
        <v>42</v>
      </c>
      <c r="E1088" t="s">
        <v>40</v>
      </c>
      <c r="F1088">
        <v>0</v>
      </c>
      <c r="G1088">
        <v>0</v>
      </c>
      <c r="H1088">
        <v>0</v>
      </c>
      <c r="I1088" s="20">
        <v>0.19</v>
      </c>
      <c r="J1088" t="s">
        <v>24</v>
      </c>
      <c r="K1088" s="20">
        <v>0.19</v>
      </c>
      <c r="L1088" s="21">
        <v>10.52</v>
      </c>
      <c r="M1088" s="21">
        <v>65.900000000000006</v>
      </c>
      <c r="N1088" s="21">
        <v>55.38</v>
      </c>
      <c r="P1088" s="22">
        <v>0</v>
      </c>
      <c r="Q1088" s="22">
        <v>0.19</v>
      </c>
    </row>
    <row r="1089" spans="1:17" x14ac:dyDescent="0.3">
      <c r="A1089" t="s">
        <v>8169</v>
      </c>
      <c r="B1089" t="s">
        <v>12762</v>
      </c>
      <c r="C1089" t="s">
        <v>45</v>
      </c>
      <c r="E1089" t="s">
        <v>40</v>
      </c>
      <c r="F1089">
        <v>0</v>
      </c>
      <c r="G1089">
        <v>0</v>
      </c>
      <c r="H1089">
        <v>0</v>
      </c>
      <c r="I1089" s="20">
        <v>0.21</v>
      </c>
      <c r="J1089" t="s">
        <v>24</v>
      </c>
      <c r="K1089" s="20">
        <v>0.21</v>
      </c>
      <c r="L1089" s="21">
        <v>7.79</v>
      </c>
      <c r="M1089" s="21">
        <v>44.9</v>
      </c>
      <c r="N1089" s="21">
        <v>37.11</v>
      </c>
      <c r="P1089" s="22">
        <v>0</v>
      </c>
      <c r="Q1089" s="22">
        <v>0.21</v>
      </c>
    </row>
    <row r="1090" spans="1:17" x14ac:dyDescent="0.3">
      <c r="A1090" t="s">
        <v>8169</v>
      </c>
      <c r="B1090" t="s">
        <v>8756</v>
      </c>
      <c r="C1090" t="s">
        <v>45</v>
      </c>
      <c r="E1090" t="s">
        <v>40</v>
      </c>
      <c r="F1090">
        <v>1</v>
      </c>
      <c r="G1090">
        <v>0</v>
      </c>
      <c r="H1090">
        <v>0</v>
      </c>
      <c r="I1090" s="20">
        <v>0.21</v>
      </c>
      <c r="J1090" t="s">
        <v>24</v>
      </c>
      <c r="K1090" s="20">
        <v>0</v>
      </c>
      <c r="L1090" s="21">
        <v>0</v>
      </c>
      <c r="M1090" s="21">
        <v>0</v>
      </c>
      <c r="N1090" s="21">
        <v>0</v>
      </c>
      <c r="O1090" t="s">
        <v>64</v>
      </c>
      <c r="P1090" s="22">
        <v>0</v>
      </c>
      <c r="Q1090" s="22">
        <v>0</v>
      </c>
    </row>
    <row r="1091" spans="1:17" x14ac:dyDescent="0.3">
      <c r="A1091" t="s">
        <v>8169</v>
      </c>
      <c r="B1091" t="s">
        <v>459</v>
      </c>
      <c r="C1091" t="s">
        <v>42</v>
      </c>
      <c r="E1091" t="s">
        <v>40</v>
      </c>
      <c r="F1091">
        <v>1</v>
      </c>
      <c r="G1091">
        <v>0</v>
      </c>
      <c r="H1091">
        <v>0</v>
      </c>
      <c r="I1091" s="20">
        <v>0.19</v>
      </c>
      <c r="J1091" t="s">
        <v>24</v>
      </c>
      <c r="K1091" s="20">
        <v>0.19</v>
      </c>
      <c r="L1091" s="21">
        <v>-13.56</v>
      </c>
      <c r="M1091" s="21">
        <v>-84.95</v>
      </c>
      <c r="N1091" s="21">
        <v>-71.39</v>
      </c>
      <c r="O1091" t="s">
        <v>64</v>
      </c>
      <c r="P1091" s="22">
        <v>0</v>
      </c>
      <c r="Q1091" s="22">
        <v>0.19</v>
      </c>
    </row>
    <row r="1092" spans="1:17" x14ac:dyDescent="0.3">
      <c r="A1092" t="s">
        <v>8169</v>
      </c>
      <c r="B1092" t="s">
        <v>590</v>
      </c>
      <c r="C1092" t="s">
        <v>42</v>
      </c>
      <c r="E1092" t="s">
        <v>39</v>
      </c>
      <c r="F1092">
        <v>0</v>
      </c>
      <c r="G1092">
        <v>0</v>
      </c>
      <c r="H1092">
        <v>0</v>
      </c>
      <c r="I1092" s="20">
        <v>0.19</v>
      </c>
      <c r="J1092" t="s">
        <v>24</v>
      </c>
      <c r="K1092" s="20">
        <v>0.19</v>
      </c>
      <c r="L1092" s="21">
        <v>-4.79</v>
      </c>
      <c r="M1092" s="21">
        <v>-29.99</v>
      </c>
      <c r="N1092" s="21">
        <v>-25.2</v>
      </c>
      <c r="P1092" s="22">
        <v>0</v>
      </c>
      <c r="Q1092" s="22">
        <v>0.19</v>
      </c>
    </row>
    <row r="1093" spans="1:17" x14ac:dyDescent="0.3">
      <c r="A1093" t="s">
        <v>8169</v>
      </c>
      <c r="B1093" t="s">
        <v>457</v>
      </c>
      <c r="C1093" t="s">
        <v>45</v>
      </c>
      <c r="E1093" t="s">
        <v>40</v>
      </c>
      <c r="F1093">
        <v>0</v>
      </c>
      <c r="G1093">
        <v>0</v>
      </c>
      <c r="H1093">
        <v>0</v>
      </c>
      <c r="I1093" s="20">
        <v>0.21</v>
      </c>
      <c r="J1093" t="s">
        <v>24</v>
      </c>
      <c r="K1093" s="20">
        <v>0.21</v>
      </c>
      <c r="L1093" s="21">
        <v>-3.54</v>
      </c>
      <c r="M1093" s="21">
        <v>-20.399999999999999</v>
      </c>
      <c r="N1093" s="21">
        <v>-16.86</v>
      </c>
      <c r="P1093" s="22">
        <v>0</v>
      </c>
      <c r="Q1093" s="22">
        <v>0.21</v>
      </c>
    </row>
    <row r="1094" spans="1:17" x14ac:dyDescent="0.3">
      <c r="A1094" t="s">
        <v>8169</v>
      </c>
      <c r="B1094" t="s">
        <v>14190</v>
      </c>
      <c r="C1094" t="s">
        <v>42</v>
      </c>
      <c r="E1094" t="s">
        <v>40</v>
      </c>
      <c r="F1094">
        <v>0</v>
      </c>
      <c r="G1094">
        <v>0</v>
      </c>
      <c r="H1094">
        <v>0</v>
      </c>
      <c r="I1094" s="20">
        <v>0.19</v>
      </c>
      <c r="J1094" t="s">
        <v>24</v>
      </c>
      <c r="K1094" s="20">
        <v>0.19</v>
      </c>
      <c r="L1094" s="21">
        <v>16.75</v>
      </c>
      <c r="M1094" s="21">
        <v>104.9</v>
      </c>
      <c r="N1094" s="21">
        <v>88.15</v>
      </c>
      <c r="P1094" s="22">
        <v>0</v>
      </c>
      <c r="Q1094" s="22">
        <v>0.19</v>
      </c>
    </row>
    <row r="1095" spans="1:17" x14ac:dyDescent="0.3">
      <c r="A1095" t="s">
        <v>8169</v>
      </c>
      <c r="B1095" t="s">
        <v>22529</v>
      </c>
      <c r="C1095" t="s">
        <v>46</v>
      </c>
      <c r="E1095" t="s">
        <v>40</v>
      </c>
      <c r="F1095">
        <v>0</v>
      </c>
      <c r="G1095">
        <v>0</v>
      </c>
      <c r="H1095">
        <v>0</v>
      </c>
      <c r="I1095" s="20">
        <v>0.2</v>
      </c>
      <c r="J1095" t="s">
        <v>24</v>
      </c>
      <c r="K1095" s="20">
        <v>0.2</v>
      </c>
      <c r="L1095" s="21">
        <v>8.32</v>
      </c>
      <c r="M1095" s="21">
        <v>49.9</v>
      </c>
      <c r="N1095" s="21">
        <v>41.58</v>
      </c>
      <c r="P1095" s="22">
        <v>0</v>
      </c>
      <c r="Q1095" s="22">
        <v>0.2</v>
      </c>
    </row>
    <row r="1096" spans="1:17" x14ac:dyDescent="0.3">
      <c r="A1096" t="s">
        <v>8169</v>
      </c>
      <c r="B1096" t="s">
        <v>12682</v>
      </c>
      <c r="C1096" t="s">
        <v>45</v>
      </c>
      <c r="E1096" t="s">
        <v>40</v>
      </c>
      <c r="F1096">
        <v>0</v>
      </c>
      <c r="G1096">
        <v>0</v>
      </c>
      <c r="H1096">
        <v>0</v>
      </c>
      <c r="I1096" s="20">
        <v>0.21</v>
      </c>
      <c r="J1096" t="s">
        <v>24</v>
      </c>
      <c r="K1096" s="20">
        <v>0.21</v>
      </c>
      <c r="L1096" s="21">
        <v>32.93</v>
      </c>
      <c r="M1096" s="21">
        <v>189.75</v>
      </c>
      <c r="N1096" s="21">
        <v>156.82</v>
      </c>
      <c r="P1096" s="22">
        <v>0</v>
      </c>
      <c r="Q1096" s="22">
        <v>0.21</v>
      </c>
    </row>
    <row r="1097" spans="1:17" x14ac:dyDescent="0.3">
      <c r="A1097" t="s">
        <v>8169</v>
      </c>
      <c r="B1097" t="s">
        <v>15907</v>
      </c>
      <c r="C1097" t="s">
        <v>47</v>
      </c>
      <c r="E1097" t="s">
        <v>40</v>
      </c>
      <c r="F1097">
        <v>0</v>
      </c>
      <c r="G1097">
        <v>0</v>
      </c>
      <c r="H1097">
        <v>0</v>
      </c>
      <c r="I1097" s="20">
        <v>0.22</v>
      </c>
      <c r="J1097" t="s">
        <v>24</v>
      </c>
      <c r="K1097" s="20">
        <v>0.22</v>
      </c>
      <c r="L1097" s="21">
        <v>19.14</v>
      </c>
      <c r="M1097" s="21">
        <v>106.11</v>
      </c>
      <c r="N1097" s="21">
        <v>86.97</v>
      </c>
      <c r="P1097" s="22">
        <v>0</v>
      </c>
      <c r="Q1097" s="22">
        <v>0.22</v>
      </c>
    </row>
    <row r="1098" spans="1:17" x14ac:dyDescent="0.3">
      <c r="A1098" t="s">
        <v>8169</v>
      </c>
      <c r="B1098" t="s">
        <v>19463</v>
      </c>
      <c r="C1098" t="s">
        <v>42</v>
      </c>
      <c r="E1098" t="s">
        <v>40</v>
      </c>
      <c r="F1098">
        <v>0</v>
      </c>
      <c r="G1098">
        <v>0</v>
      </c>
      <c r="H1098">
        <v>0</v>
      </c>
      <c r="I1098" s="20">
        <v>0.19</v>
      </c>
      <c r="J1098" t="s">
        <v>24</v>
      </c>
      <c r="K1098" s="20">
        <v>0.19</v>
      </c>
      <c r="L1098" s="21">
        <v>25.54</v>
      </c>
      <c r="M1098" s="21">
        <v>159.94999999999999</v>
      </c>
      <c r="N1098" s="21">
        <v>134.41</v>
      </c>
      <c r="P1098" s="22">
        <v>0</v>
      </c>
      <c r="Q1098" s="22">
        <v>0.19</v>
      </c>
    </row>
    <row r="1099" spans="1:17" x14ac:dyDescent="0.3">
      <c r="A1099" t="s">
        <v>8169</v>
      </c>
      <c r="B1099" t="s">
        <v>9373</v>
      </c>
      <c r="C1099" t="s">
        <v>47</v>
      </c>
      <c r="E1099" t="s">
        <v>39</v>
      </c>
      <c r="F1099">
        <v>0</v>
      </c>
      <c r="G1099">
        <v>0</v>
      </c>
      <c r="H1099">
        <v>0</v>
      </c>
      <c r="I1099" s="20">
        <v>0.22</v>
      </c>
      <c r="J1099" t="s">
        <v>24</v>
      </c>
      <c r="K1099" s="20">
        <v>0.22</v>
      </c>
      <c r="L1099" s="21">
        <v>6.83</v>
      </c>
      <c r="M1099" s="21">
        <v>37.9</v>
      </c>
      <c r="N1099" s="21">
        <v>31.07</v>
      </c>
      <c r="P1099" s="22">
        <v>0</v>
      </c>
      <c r="Q1099" s="22">
        <v>0.22</v>
      </c>
    </row>
    <row r="1100" spans="1:17" x14ac:dyDescent="0.3">
      <c r="A1100" t="s">
        <v>8169</v>
      </c>
      <c r="B1100" t="s">
        <v>20941</v>
      </c>
      <c r="C1100" t="s">
        <v>46</v>
      </c>
      <c r="E1100" t="s">
        <v>40</v>
      </c>
      <c r="F1100">
        <v>0</v>
      </c>
      <c r="G1100">
        <v>0</v>
      </c>
      <c r="H1100">
        <v>0</v>
      </c>
      <c r="I1100" s="20">
        <v>0.2</v>
      </c>
      <c r="J1100" t="s">
        <v>24</v>
      </c>
      <c r="K1100" s="20">
        <v>0.2</v>
      </c>
      <c r="L1100" s="21">
        <v>16.66</v>
      </c>
      <c r="M1100" s="21">
        <v>99.95</v>
      </c>
      <c r="N1100" s="21">
        <v>83.29</v>
      </c>
      <c r="P1100" s="22">
        <v>0</v>
      </c>
      <c r="Q1100" s="22">
        <v>0.2</v>
      </c>
    </row>
    <row r="1101" spans="1:17" x14ac:dyDescent="0.3">
      <c r="A1101" t="s">
        <v>8169</v>
      </c>
      <c r="B1101" t="s">
        <v>22441</v>
      </c>
      <c r="C1101" t="s">
        <v>45</v>
      </c>
      <c r="E1101" t="s">
        <v>40</v>
      </c>
      <c r="F1101">
        <v>0</v>
      </c>
      <c r="G1101">
        <v>0</v>
      </c>
      <c r="H1101">
        <v>0</v>
      </c>
      <c r="I1101" s="20">
        <v>0.21</v>
      </c>
      <c r="J1101" t="s">
        <v>24</v>
      </c>
      <c r="K1101" s="20">
        <v>0.21</v>
      </c>
      <c r="L1101" s="21">
        <v>14.74</v>
      </c>
      <c r="M1101" s="21">
        <v>84.95</v>
      </c>
      <c r="N1101" s="21">
        <v>70.209999999999994</v>
      </c>
      <c r="P1101" s="22">
        <v>0</v>
      </c>
      <c r="Q1101" s="22">
        <v>0.21</v>
      </c>
    </row>
    <row r="1102" spans="1:17" x14ac:dyDescent="0.3">
      <c r="A1102" t="s">
        <v>8169</v>
      </c>
      <c r="B1102" t="s">
        <v>16340</v>
      </c>
      <c r="C1102" t="s">
        <v>47</v>
      </c>
      <c r="E1102" t="s">
        <v>38</v>
      </c>
      <c r="F1102">
        <v>0</v>
      </c>
      <c r="G1102">
        <v>1</v>
      </c>
      <c r="H1102">
        <v>0</v>
      </c>
      <c r="I1102" s="20">
        <v>0.22</v>
      </c>
      <c r="J1102" t="s">
        <v>24</v>
      </c>
      <c r="K1102" s="20">
        <v>0</v>
      </c>
      <c r="L1102" s="21">
        <v>6.64</v>
      </c>
      <c r="M1102" s="21">
        <v>38.24</v>
      </c>
      <c r="N1102" s="21">
        <v>31.6</v>
      </c>
      <c r="O1102" t="s">
        <v>65</v>
      </c>
      <c r="P1102" s="22">
        <v>0</v>
      </c>
      <c r="Q1102" s="22">
        <v>0.21</v>
      </c>
    </row>
    <row r="1103" spans="1:17" x14ac:dyDescent="0.3">
      <c r="A1103" t="s">
        <v>8169</v>
      </c>
      <c r="B1103" t="s">
        <v>20605</v>
      </c>
      <c r="C1103" t="s">
        <v>42</v>
      </c>
      <c r="E1103" t="s">
        <v>39</v>
      </c>
      <c r="F1103">
        <v>0</v>
      </c>
      <c r="G1103">
        <v>0</v>
      </c>
      <c r="H1103">
        <v>0</v>
      </c>
      <c r="I1103" s="20">
        <v>0.19</v>
      </c>
      <c r="J1103" t="s">
        <v>24</v>
      </c>
      <c r="K1103" s="20">
        <v>0.19</v>
      </c>
      <c r="L1103" s="21">
        <v>12.17</v>
      </c>
      <c r="M1103" s="21">
        <v>76.23</v>
      </c>
      <c r="N1103" s="21">
        <v>64.06</v>
      </c>
      <c r="P1103" s="22">
        <v>0</v>
      </c>
      <c r="Q1103" s="22">
        <v>0.19</v>
      </c>
    </row>
    <row r="1104" spans="1:17" x14ac:dyDescent="0.3">
      <c r="A1104" t="s">
        <v>8169</v>
      </c>
      <c r="B1104" t="s">
        <v>9315</v>
      </c>
      <c r="C1104" t="s">
        <v>46</v>
      </c>
      <c r="E1104" t="s">
        <v>40</v>
      </c>
      <c r="F1104">
        <v>0</v>
      </c>
      <c r="G1104">
        <v>0</v>
      </c>
      <c r="H1104">
        <v>0</v>
      </c>
      <c r="I1104" s="20">
        <v>0.2</v>
      </c>
      <c r="J1104" t="s">
        <v>24</v>
      </c>
      <c r="K1104" s="20">
        <v>0.2</v>
      </c>
      <c r="L1104" s="21">
        <v>11.99</v>
      </c>
      <c r="M1104" s="21">
        <v>71.91</v>
      </c>
      <c r="N1104" s="21">
        <v>59.92</v>
      </c>
      <c r="P1104" s="22">
        <v>0</v>
      </c>
      <c r="Q1104" s="22">
        <v>0.2</v>
      </c>
    </row>
    <row r="1105" spans="1:17" x14ac:dyDescent="0.3">
      <c r="A1105" t="s">
        <v>8169</v>
      </c>
      <c r="B1105" t="s">
        <v>9727</v>
      </c>
      <c r="C1105" t="s">
        <v>45</v>
      </c>
      <c r="E1105" t="s">
        <v>40</v>
      </c>
      <c r="F1105">
        <v>0</v>
      </c>
      <c r="G1105">
        <v>0</v>
      </c>
      <c r="H1105">
        <v>0</v>
      </c>
      <c r="I1105" s="20">
        <v>0.21</v>
      </c>
      <c r="J1105" t="s">
        <v>24</v>
      </c>
      <c r="K1105" s="20">
        <v>0.21</v>
      </c>
      <c r="L1105" s="21">
        <v>5.54</v>
      </c>
      <c r="M1105" s="21">
        <v>31.9</v>
      </c>
      <c r="N1105" s="21">
        <v>26.36</v>
      </c>
      <c r="P1105" s="22">
        <v>0</v>
      </c>
      <c r="Q1105" s="22">
        <v>0.21</v>
      </c>
    </row>
    <row r="1106" spans="1:17" x14ac:dyDescent="0.3">
      <c r="A1106" t="s">
        <v>8169</v>
      </c>
      <c r="B1106" t="s">
        <v>18658</v>
      </c>
      <c r="C1106" t="s">
        <v>45</v>
      </c>
      <c r="E1106" t="s">
        <v>40</v>
      </c>
      <c r="F1106">
        <v>0</v>
      </c>
      <c r="G1106">
        <v>0</v>
      </c>
      <c r="H1106">
        <v>0</v>
      </c>
      <c r="I1106" s="20">
        <v>0.21</v>
      </c>
      <c r="J1106" t="s">
        <v>24</v>
      </c>
      <c r="K1106" s="20">
        <v>0.21</v>
      </c>
      <c r="L1106" s="21">
        <v>6.92</v>
      </c>
      <c r="M1106" s="21">
        <v>39.9</v>
      </c>
      <c r="N1106" s="21">
        <v>32.979999999999997</v>
      </c>
      <c r="P1106" s="22">
        <v>0</v>
      </c>
      <c r="Q1106" s="22">
        <v>0.21</v>
      </c>
    </row>
    <row r="1107" spans="1:17" x14ac:dyDescent="0.3">
      <c r="A1107" t="s">
        <v>8169</v>
      </c>
      <c r="B1107" t="s">
        <v>14152</v>
      </c>
      <c r="C1107" t="s">
        <v>46</v>
      </c>
      <c r="E1107" t="s">
        <v>40</v>
      </c>
      <c r="F1107">
        <v>0</v>
      </c>
      <c r="G1107">
        <v>0</v>
      </c>
      <c r="H1107">
        <v>0</v>
      </c>
      <c r="I1107" s="20">
        <v>0.2</v>
      </c>
      <c r="J1107" t="s">
        <v>24</v>
      </c>
      <c r="K1107" s="20">
        <v>0.2</v>
      </c>
      <c r="L1107" s="21">
        <v>14.83</v>
      </c>
      <c r="M1107" s="21">
        <v>88.97</v>
      </c>
      <c r="N1107" s="21">
        <v>74.14</v>
      </c>
      <c r="P1107" s="22">
        <v>0</v>
      </c>
      <c r="Q1107" s="22">
        <v>0.2</v>
      </c>
    </row>
    <row r="1108" spans="1:17" x14ac:dyDescent="0.3">
      <c r="A1108" t="s">
        <v>8169</v>
      </c>
      <c r="B1108" t="s">
        <v>23233</v>
      </c>
      <c r="C1108" t="s">
        <v>45</v>
      </c>
      <c r="E1108" t="s">
        <v>40</v>
      </c>
      <c r="F1108">
        <v>0</v>
      </c>
      <c r="G1108">
        <v>0</v>
      </c>
      <c r="H1108">
        <v>0</v>
      </c>
      <c r="I1108" s="20">
        <v>0.21</v>
      </c>
      <c r="J1108" t="s">
        <v>24</v>
      </c>
      <c r="K1108" s="20">
        <v>0.21</v>
      </c>
      <c r="L1108" s="21">
        <v>20.440000000000001</v>
      </c>
      <c r="M1108" s="21">
        <v>117.8</v>
      </c>
      <c r="N1108" s="21">
        <v>97.36</v>
      </c>
      <c r="P1108" s="22">
        <v>0</v>
      </c>
      <c r="Q1108" s="22">
        <v>0.21</v>
      </c>
    </row>
    <row r="1109" spans="1:17" x14ac:dyDescent="0.3">
      <c r="A1109" t="s">
        <v>8169</v>
      </c>
      <c r="B1109" t="s">
        <v>18234</v>
      </c>
      <c r="C1109" t="s">
        <v>42</v>
      </c>
      <c r="E1109" t="s">
        <v>39</v>
      </c>
      <c r="F1109">
        <v>0</v>
      </c>
      <c r="G1109">
        <v>0</v>
      </c>
      <c r="H1109">
        <v>0</v>
      </c>
      <c r="I1109" s="20">
        <v>0.19</v>
      </c>
      <c r="J1109" t="s">
        <v>24</v>
      </c>
      <c r="K1109" s="20">
        <v>0.19</v>
      </c>
      <c r="L1109" s="21">
        <v>5.53</v>
      </c>
      <c r="M1109" s="21">
        <v>34.61</v>
      </c>
      <c r="N1109" s="21">
        <v>29.08</v>
      </c>
      <c r="P1109" s="22">
        <v>0</v>
      </c>
      <c r="Q1109" s="22">
        <v>0.19</v>
      </c>
    </row>
    <row r="1110" spans="1:17" x14ac:dyDescent="0.3">
      <c r="A1110" t="s">
        <v>8169</v>
      </c>
      <c r="B1110" t="s">
        <v>16641</v>
      </c>
      <c r="C1110" t="s">
        <v>45</v>
      </c>
      <c r="E1110" t="s">
        <v>40</v>
      </c>
      <c r="F1110">
        <v>0</v>
      </c>
      <c r="G1110">
        <v>0</v>
      </c>
      <c r="H1110">
        <v>0</v>
      </c>
      <c r="I1110" s="20">
        <v>0.21</v>
      </c>
      <c r="J1110" t="s">
        <v>24</v>
      </c>
      <c r="K1110" s="20">
        <v>0.21</v>
      </c>
      <c r="L1110" s="21">
        <v>5.54</v>
      </c>
      <c r="M1110" s="21">
        <v>31.9</v>
      </c>
      <c r="N1110" s="21">
        <v>26.36</v>
      </c>
      <c r="P1110" s="22">
        <v>0</v>
      </c>
      <c r="Q1110" s="22">
        <v>0.21</v>
      </c>
    </row>
    <row r="1111" spans="1:17" x14ac:dyDescent="0.3">
      <c r="A1111" t="s">
        <v>8169</v>
      </c>
      <c r="B1111" t="s">
        <v>16318</v>
      </c>
      <c r="C1111" t="s">
        <v>46</v>
      </c>
      <c r="E1111" t="s">
        <v>40</v>
      </c>
      <c r="F1111">
        <v>0</v>
      </c>
      <c r="G1111">
        <v>0</v>
      </c>
      <c r="H1111">
        <v>0</v>
      </c>
      <c r="I1111" s="20">
        <v>0.2</v>
      </c>
      <c r="J1111" t="s">
        <v>24</v>
      </c>
      <c r="K1111" s="20">
        <v>0.2</v>
      </c>
      <c r="L1111" s="21">
        <v>6.32</v>
      </c>
      <c r="M1111" s="21">
        <v>37.9</v>
      </c>
      <c r="N1111" s="21">
        <v>31.58</v>
      </c>
      <c r="P1111" s="22">
        <v>0</v>
      </c>
      <c r="Q1111" s="22">
        <v>0.2</v>
      </c>
    </row>
    <row r="1112" spans="1:17" x14ac:dyDescent="0.3">
      <c r="A1112" t="s">
        <v>8169</v>
      </c>
      <c r="B1112" t="s">
        <v>16812</v>
      </c>
      <c r="C1112" t="s">
        <v>47</v>
      </c>
      <c r="E1112" t="s">
        <v>39</v>
      </c>
      <c r="F1112">
        <v>0</v>
      </c>
      <c r="G1112">
        <v>0</v>
      </c>
      <c r="H1112">
        <v>0</v>
      </c>
      <c r="I1112" s="20">
        <v>0.22</v>
      </c>
      <c r="J1112" t="s">
        <v>24</v>
      </c>
      <c r="K1112" s="20">
        <v>0.22</v>
      </c>
      <c r="L1112" s="21">
        <v>7.37</v>
      </c>
      <c r="M1112" s="21">
        <v>40.86</v>
      </c>
      <c r="N1112" s="21">
        <v>33.49</v>
      </c>
      <c r="P1112" s="22">
        <v>0</v>
      </c>
      <c r="Q1112" s="22">
        <v>0.22</v>
      </c>
    </row>
    <row r="1113" spans="1:17" x14ac:dyDescent="0.3">
      <c r="A1113" t="s">
        <v>8169</v>
      </c>
      <c r="B1113" t="s">
        <v>10904</v>
      </c>
      <c r="C1113" t="s">
        <v>42</v>
      </c>
      <c r="E1113" t="s">
        <v>40</v>
      </c>
      <c r="F1113">
        <v>0</v>
      </c>
      <c r="G1113">
        <v>0</v>
      </c>
      <c r="H1113">
        <v>0</v>
      </c>
      <c r="I1113" s="20">
        <v>0.19</v>
      </c>
      <c r="J1113" t="s">
        <v>24</v>
      </c>
      <c r="K1113" s="20">
        <v>0.19</v>
      </c>
      <c r="L1113" s="21">
        <v>13.56</v>
      </c>
      <c r="M1113" s="21">
        <v>84.95</v>
      </c>
      <c r="N1113" s="21">
        <v>71.39</v>
      </c>
      <c r="P1113" s="22">
        <v>0</v>
      </c>
      <c r="Q1113" s="22">
        <v>0.19</v>
      </c>
    </row>
    <row r="1114" spans="1:17" x14ac:dyDescent="0.3">
      <c r="A1114" t="s">
        <v>8169</v>
      </c>
      <c r="B1114" t="s">
        <v>16527</v>
      </c>
      <c r="C1114" t="s">
        <v>37</v>
      </c>
      <c r="E1114" t="s">
        <v>40</v>
      </c>
      <c r="F1114">
        <v>0</v>
      </c>
      <c r="G1114">
        <v>0</v>
      </c>
      <c r="H1114">
        <v>0</v>
      </c>
      <c r="I1114" s="20">
        <v>0.2</v>
      </c>
      <c r="J1114" t="s">
        <v>24</v>
      </c>
      <c r="K1114" s="20">
        <v>0.2</v>
      </c>
      <c r="L1114" s="21">
        <v>18.48</v>
      </c>
      <c r="M1114" s="21">
        <v>110.9</v>
      </c>
      <c r="N1114" s="21">
        <v>92.42</v>
      </c>
      <c r="P1114" s="22">
        <v>0</v>
      </c>
      <c r="Q1114" s="22">
        <v>0.2</v>
      </c>
    </row>
    <row r="1115" spans="1:17" x14ac:dyDescent="0.3">
      <c r="A1115" t="s">
        <v>8169</v>
      </c>
      <c r="B1115" t="s">
        <v>18077</v>
      </c>
      <c r="C1115" t="s">
        <v>45</v>
      </c>
      <c r="E1115" t="s">
        <v>40</v>
      </c>
      <c r="F1115">
        <v>0</v>
      </c>
      <c r="G1115">
        <v>0</v>
      </c>
      <c r="H1115">
        <v>0</v>
      </c>
      <c r="I1115" s="20">
        <v>0.21</v>
      </c>
      <c r="J1115" t="s">
        <v>24</v>
      </c>
      <c r="K1115" s="20">
        <v>0.21</v>
      </c>
      <c r="L1115" s="21">
        <v>11.79</v>
      </c>
      <c r="M1115" s="21">
        <v>67.95</v>
      </c>
      <c r="N1115" s="21">
        <v>56.16</v>
      </c>
      <c r="P1115" s="22">
        <v>0</v>
      </c>
      <c r="Q1115" s="22">
        <v>0.21</v>
      </c>
    </row>
    <row r="1116" spans="1:17" x14ac:dyDescent="0.3">
      <c r="A1116" t="s">
        <v>8169</v>
      </c>
      <c r="B1116" t="s">
        <v>17705</v>
      </c>
      <c r="C1116" t="s">
        <v>45</v>
      </c>
      <c r="E1116" t="s">
        <v>40</v>
      </c>
      <c r="F1116">
        <v>0</v>
      </c>
      <c r="G1116">
        <v>0</v>
      </c>
      <c r="H1116">
        <v>0</v>
      </c>
      <c r="I1116" s="20">
        <v>0.21</v>
      </c>
      <c r="J1116" t="s">
        <v>24</v>
      </c>
      <c r="K1116" s="20">
        <v>0.21</v>
      </c>
      <c r="L1116" s="21">
        <v>26.54</v>
      </c>
      <c r="M1116" s="21">
        <v>152.91</v>
      </c>
      <c r="N1116" s="21">
        <v>126.37</v>
      </c>
      <c r="P1116" s="22">
        <v>0</v>
      </c>
      <c r="Q1116" s="22">
        <v>0.21</v>
      </c>
    </row>
    <row r="1117" spans="1:17" x14ac:dyDescent="0.3">
      <c r="A1117" t="s">
        <v>8169</v>
      </c>
      <c r="B1117" t="s">
        <v>12002</v>
      </c>
      <c r="C1117" t="s">
        <v>47</v>
      </c>
      <c r="E1117" t="s">
        <v>40</v>
      </c>
      <c r="F1117">
        <v>0</v>
      </c>
      <c r="G1117">
        <v>0</v>
      </c>
      <c r="H1117">
        <v>0</v>
      </c>
      <c r="I1117" s="20">
        <v>0.22</v>
      </c>
      <c r="J1117" t="s">
        <v>24</v>
      </c>
      <c r="K1117" s="20">
        <v>0.22</v>
      </c>
      <c r="L1117" s="21">
        <v>8.64</v>
      </c>
      <c r="M1117" s="21">
        <v>47.9</v>
      </c>
      <c r="N1117" s="21">
        <v>39.26</v>
      </c>
      <c r="P1117" s="22">
        <v>0</v>
      </c>
      <c r="Q1117" s="22">
        <v>0.22</v>
      </c>
    </row>
    <row r="1118" spans="1:17" x14ac:dyDescent="0.3">
      <c r="A1118" t="s">
        <v>8169</v>
      </c>
      <c r="B1118" t="s">
        <v>10317</v>
      </c>
      <c r="C1118" t="s">
        <v>47</v>
      </c>
      <c r="E1118" t="s">
        <v>39</v>
      </c>
      <c r="F1118">
        <v>0</v>
      </c>
      <c r="G1118">
        <v>0</v>
      </c>
      <c r="H1118">
        <v>0</v>
      </c>
      <c r="I1118" s="20">
        <v>0.22</v>
      </c>
      <c r="J1118" t="s">
        <v>24</v>
      </c>
      <c r="K1118" s="20">
        <v>0.22</v>
      </c>
      <c r="L1118" s="21">
        <v>6.83</v>
      </c>
      <c r="M1118" s="21">
        <v>37.9</v>
      </c>
      <c r="N1118" s="21">
        <v>31.07</v>
      </c>
      <c r="P1118" s="22">
        <v>0</v>
      </c>
      <c r="Q1118" s="22">
        <v>0.22</v>
      </c>
    </row>
    <row r="1119" spans="1:17" x14ac:dyDescent="0.3">
      <c r="A1119" t="s">
        <v>8169</v>
      </c>
      <c r="B1119" t="s">
        <v>13216</v>
      </c>
      <c r="C1119" t="s">
        <v>45</v>
      </c>
      <c r="E1119" t="s">
        <v>40</v>
      </c>
      <c r="F1119">
        <v>0</v>
      </c>
      <c r="G1119">
        <v>0</v>
      </c>
      <c r="H1119">
        <v>0</v>
      </c>
      <c r="I1119" s="20">
        <v>0.21</v>
      </c>
      <c r="J1119" t="s">
        <v>24</v>
      </c>
      <c r="K1119" s="20">
        <v>0.21</v>
      </c>
      <c r="L1119" s="21">
        <v>10.6</v>
      </c>
      <c r="M1119" s="21">
        <v>61.11</v>
      </c>
      <c r="N1119" s="21">
        <v>50.51</v>
      </c>
      <c r="P1119" s="22">
        <v>0</v>
      </c>
      <c r="Q1119" s="22">
        <v>0.21</v>
      </c>
    </row>
    <row r="1120" spans="1:17" x14ac:dyDescent="0.3">
      <c r="A1120" t="s">
        <v>8169</v>
      </c>
      <c r="B1120" t="s">
        <v>14332</v>
      </c>
      <c r="C1120" t="s">
        <v>46</v>
      </c>
      <c r="E1120" t="s">
        <v>40</v>
      </c>
      <c r="F1120">
        <v>0</v>
      </c>
      <c r="G1120">
        <v>0</v>
      </c>
      <c r="H1120">
        <v>0</v>
      </c>
      <c r="I1120" s="20">
        <v>0.2</v>
      </c>
      <c r="J1120" t="s">
        <v>24</v>
      </c>
      <c r="K1120" s="20">
        <v>0.2</v>
      </c>
      <c r="L1120" s="21">
        <v>4.1500000000000004</v>
      </c>
      <c r="M1120" s="21">
        <v>24.9</v>
      </c>
      <c r="N1120" s="21">
        <v>20.75</v>
      </c>
      <c r="P1120" s="22">
        <v>0</v>
      </c>
      <c r="Q1120" s="22">
        <v>0.2</v>
      </c>
    </row>
    <row r="1121" spans="1:17" x14ac:dyDescent="0.3">
      <c r="A1121" t="s">
        <v>8169</v>
      </c>
      <c r="B1121" t="s">
        <v>21651</v>
      </c>
      <c r="C1121" t="s">
        <v>42</v>
      </c>
      <c r="E1121" t="s">
        <v>39</v>
      </c>
      <c r="F1121">
        <v>0</v>
      </c>
      <c r="G1121">
        <v>0</v>
      </c>
      <c r="H1121">
        <v>0</v>
      </c>
      <c r="I1121" s="20">
        <v>0.19</v>
      </c>
      <c r="J1121" t="s">
        <v>24</v>
      </c>
      <c r="K1121" s="20">
        <v>0.19</v>
      </c>
      <c r="L1121" s="21">
        <v>3.5</v>
      </c>
      <c r="M1121" s="21">
        <v>21.9</v>
      </c>
      <c r="N1121" s="21">
        <v>18.399999999999999</v>
      </c>
      <c r="P1121" s="22">
        <v>0</v>
      </c>
      <c r="Q1121" s="22">
        <v>0.19</v>
      </c>
    </row>
    <row r="1122" spans="1:17" x14ac:dyDescent="0.3">
      <c r="A1122" t="s">
        <v>8169</v>
      </c>
      <c r="B1122" t="s">
        <v>18950</v>
      </c>
      <c r="C1122" t="s">
        <v>45</v>
      </c>
      <c r="E1122" t="s">
        <v>40</v>
      </c>
      <c r="F1122">
        <v>0</v>
      </c>
      <c r="G1122">
        <v>0</v>
      </c>
      <c r="H1122">
        <v>0</v>
      </c>
      <c r="I1122" s="20">
        <v>0.21</v>
      </c>
      <c r="J1122" t="s">
        <v>24</v>
      </c>
      <c r="K1122" s="20">
        <v>0.21</v>
      </c>
      <c r="L1122" s="21">
        <v>8.66</v>
      </c>
      <c r="M1122" s="21">
        <v>49.9</v>
      </c>
      <c r="N1122" s="21">
        <v>41.24</v>
      </c>
      <c r="P1122" s="22">
        <v>0</v>
      </c>
      <c r="Q1122" s="22">
        <v>0.21</v>
      </c>
    </row>
    <row r="1123" spans="1:17" x14ac:dyDescent="0.3">
      <c r="A1123" t="s">
        <v>8169</v>
      </c>
      <c r="B1123" t="s">
        <v>10284</v>
      </c>
      <c r="C1123" t="s">
        <v>45</v>
      </c>
      <c r="E1123" t="s">
        <v>40</v>
      </c>
      <c r="F1123">
        <v>0</v>
      </c>
      <c r="G1123">
        <v>0</v>
      </c>
      <c r="H1123">
        <v>0</v>
      </c>
      <c r="I1123" s="20">
        <v>0.21</v>
      </c>
      <c r="J1123" t="s">
        <v>24</v>
      </c>
      <c r="K1123" s="20">
        <v>0.21</v>
      </c>
      <c r="L1123" s="21">
        <v>88.8</v>
      </c>
      <c r="M1123" s="21">
        <v>511.65</v>
      </c>
      <c r="N1123" s="21">
        <v>422.85</v>
      </c>
      <c r="P1123" s="22">
        <v>0</v>
      </c>
      <c r="Q1123" s="22">
        <v>0.21</v>
      </c>
    </row>
    <row r="1124" spans="1:17" x14ac:dyDescent="0.3">
      <c r="A1124" t="s">
        <v>8169</v>
      </c>
      <c r="B1124" t="s">
        <v>8491</v>
      </c>
      <c r="C1124" t="s">
        <v>46</v>
      </c>
      <c r="E1124" t="s">
        <v>40</v>
      </c>
      <c r="F1124">
        <v>0</v>
      </c>
      <c r="G1124">
        <v>0</v>
      </c>
      <c r="H1124">
        <v>0</v>
      </c>
      <c r="I1124" s="20">
        <v>0.2</v>
      </c>
      <c r="J1124" t="s">
        <v>24</v>
      </c>
      <c r="K1124" s="20">
        <v>0.2</v>
      </c>
      <c r="L1124" s="21">
        <v>18.78</v>
      </c>
      <c r="M1124" s="21">
        <v>112.7</v>
      </c>
      <c r="N1124" s="21">
        <v>93.92</v>
      </c>
      <c r="P1124" s="22">
        <v>0</v>
      </c>
      <c r="Q1124" s="22">
        <v>0.2</v>
      </c>
    </row>
    <row r="1125" spans="1:17" x14ac:dyDescent="0.3">
      <c r="A1125" t="s">
        <v>8169</v>
      </c>
      <c r="B1125" t="s">
        <v>21321</v>
      </c>
      <c r="C1125" t="s">
        <v>45</v>
      </c>
      <c r="E1125" t="s">
        <v>40</v>
      </c>
      <c r="F1125">
        <v>0</v>
      </c>
      <c r="G1125">
        <v>0</v>
      </c>
      <c r="H1125">
        <v>0</v>
      </c>
      <c r="I1125" s="20">
        <v>0.21</v>
      </c>
      <c r="J1125" t="s">
        <v>24</v>
      </c>
      <c r="K1125" s="20">
        <v>0.21</v>
      </c>
      <c r="L1125" s="21">
        <v>6.58</v>
      </c>
      <c r="M1125" s="21">
        <v>37.9</v>
      </c>
      <c r="N1125" s="21">
        <v>31.32</v>
      </c>
      <c r="P1125" s="22">
        <v>0</v>
      </c>
      <c r="Q1125" s="22">
        <v>0.21</v>
      </c>
    </row>
    <row r="1126" spans="1:17" x14ac:dyDescent="0.3">
      <c r="A1126" t="s">
        <v>8169</v>
      </c>
      <c r="B1126" t="s">
        <v>8644</v>
      </c>
      <c r="C1126" t="s">
        <v>46</v>
      </c>
      <c r="E1126" t="s">
        <v>39</v>
      </c>
      <c r="F1126">
        <v>0</v>
      </c>
      <c r="G1126">
        <v>0</v>
      </c>
      <c r="H1126">
        <v>0</v>
      </c>
      <c r="I1126" s="20">
        <v>0.2</v>
      </c>
      <c r="J1126" t="s">
        <v>24</v>
      </c>
      <c r="K1126" s="20">
        <v>0.2</v>
      </c>
      <c r="L1126" s="21">
        <v>11.33</v>
      </c>
      <c r="M1126" s="21">
        <v>67.95</v>
      </c>
      <c r="N1126" s="21">
        <v>56.62</v>
      </c>
      <c r="P1126" s="22">
        <v>0</v>
      </c>
      <c r="Q1126" s="22">
        <v>0.2</v>
      </c>
    </row>
    <row r="1127" spans="1:17" x14ac:dyDescent="0.3">
      <c r="A1127" t="s">
        <v>8169</v>
      </c>
      <c r="B1127" t="s">
        <v>9291</v>
      </c>
      <c r="C1127" t="s">
        <v>45</v>
      </c>
      <c r="E1127" t="s">
        <v>40</v>
      </c>
      <c r="F1127">
        <v>0</v>
      </c>
      <c r="G1127">
        <v>0</v>
      </c>
      <c r="H1127">
        <v>0</v>
      </c>
      <c r="I1127" s="20">
        <v>0.21</v>
      </c>
      <c r="J1127" t="s">
        <v>24</v>
      </c>
      <c r="K1127" s="20">
        <v>0.21</v>
      </c>
      <c r="L1127" s="21">
        <v>14.56</v>
      </c>
      <c r="M1127" s="21">
        <v>83.9</v>
      </c>
      <c r="N1127" s="21">
        <v>69.34</v>
      </c>
      <c r="P1127" s="22">
        <v>0</v>
      </c>
      <c r="Q1127" s="22">
        <v>0.21</v>
      </c>
    </row>
    <row r="1128" spans="1:17" x14ac:dyDescent="0.3">
      <c r="A1128" t="s">
        <v>8169</v>
      </c>
      <c r="B1128" t="s">
        <v>13666</v>
      </c>
      <c r="C1128" t="s">
        <v>45</v>
      </c>
      <c r="E1128" t="s">
        <v>40</v>
      </c>
      <c r="F1128">
        <v>0</v>
      </c>
      <c r="G1128">
        <v>0</v>
      </c>
      <c r="H1128">
        <v>0</v>
      </c>
      <c r="I1128" s="20">
        <v>0.21</v>
      </c>
      <c r="J1128" t="s">
        <v>24</v>
      </c>
      <c r="K1128" s="20">
        <v>0.21</v>
      </c>
      <c r="L1128" s="21">
        <v>11.79</v>
      </c>
      <c r="M1128" s="21">
        <v>67.95</v>
      </c>
      <c r="N1128" s="21">
        <v>56.16</v>
      </c>
      <c r="P1128" s="22">
        <v>0</v>
      </c>
      <c r="Q1128" s="22">
        <v>0.21</v>
      </c>
    </row>
    <row r="1129" spans="1:17" x14ac:dyDescent="0.3">
      <c r="A1129" t="s">
        <v>8169</v>
      </c>
      <c r="B1129" t="s">
        <v>9154</v>
      </c>
      <c r="C1129" t="s">
        <v>46</v>
      </c>
      <c r="E1129" t="s">
        <v>40</v>
      </c>
      <c r="F1129">
        <v>0</v>
      </c>
      <c r="G1129">
        <v>0</v>
      </c>
      <c r="H1129">
        <v>0</v>
      </c>
      <c r="I1129" s="20">
        <v>0.2</v>
      </c>
      <c r="J1129" t="s">
        <v>24</v>
      </c>
      <c r="K1129" s="20">
        <v>0.2</v>
      </c>
      <c r="L1129" s="21">
        <v>19.329999999999998</v>
      </c>
      <c r="M1129" s="21">
        <v>115.97</v>
      </c>
      <c r="N1129" s="21">
        <v>96.64</v>
      </c>
      <c r="P1129" s="22">
        <v>0</v>
      </c>
      <c r="Q1129" s="22">
        <v>0.2</v>
      </c>
    </row>
    <row r="1130" spans="1:17" x14ac:dyDescent="0.3">
      <c r="A1130" t="s">
        <v>8169</v>
      </c>
      <c r="B1130" t="s">
        <v>20496</v>
      </c>
      <c r="C1130" t="s">
        <v>46</v>
      </c>
      <c r="E1130" t="s">
        <v>40</v>
      </c>
      <c r="F1130">
        <v>0</v>
      </c>
      <c r="G1130">
        <v>0</v>
      </c>
      <c r="H1130">
        <v>0</v>
      </c>
      <c r="I1130" s="20">
        <v>0.2</v>
      </c>
      <c r="J1130" t="s">
        <v>24</v>
      </c>
      <c r="K1130" s="20">
        <v>0.2</v>
      </c>
      <c r="L1130" s="21">
        <v>28.31</v>
      </c>
      <c r="M1130" s="21">
        <v>169.85</v>
      </c>
      <c r="N1130" s="21">
        <v>141.54</v>
      </c>
      <c r="P1130" s="22">
        <v>0</v>
      </c>
      <c r="Q1130" s="22">
        <v>0.2</v>
      </c>
    </row>
    <row r="1131" spans="1:17" x14ac:dyDescent="0.3">
      <c r="A1131" t="s">
        <v>8169</v>
      </c>
      <c r="B1131" t="s">
        <v>8309</v>
      </c>
      <c r="C1131" t="s">
        <v>47</v>
      </c>
      <c r="E1131" t="s">
        <v>39</v>
      </c>
      <c r="F1131">
        <v>0</v>
      </c>
      <c r="G1131">
        <v>0</v>
      </c>
      <c r="H1131">
        <v>0</v>
      </c>
      <c r="I1131" s="20">
        <v>0.22</v>
      </c>
      <c r="J1131" t="s">
        <v>24</v>
      </c>
      <c r="K1131" s="20">
        <v>0.22</v>
      </c>
      <c r="L1131" s="21">
        <v>13.75</v>
      </c>
      <c r="M1131" s="21">
        <v>76.23</v>
      </c>
      <c r="N1131" s="21">
        <v>62.48</v>
      </c>
      <c r="P1131" s="22">
        <v>0</v>
      </c>
      <c r="Q1131" s="22">
        <v>0.22</v>
      </c>
    </row>
    <row r="1132" spans="1:17" x14ac:dyDescent="0.3">
      <c r="A1132" t="s">
        <v>8169</v>
      </c>
      <c r="B1132" t="s">
        <v>14942</v>
      </c>
      <c r="C1132" t="s">
        <v>42</v>
      </c>
      <c r="E1132" t="s">
        <v>40</v>
      </c>
      <c r="F1132">
        <v>0</v>
      </c>
      <c r="G1132">
        <v>0</v>
      </c>
      <c r="H1132">
        <v>0</v>
      </c>
      <c r="I1132" s="20">
        <v>0.19</v>
      </c>
      <c r="J1132" t="s">
        <v>24</v>
      </c>
      <c r="K1132" s="20">
        <v>0.19</v>
      </c>
      <c r="L1132" s="21">
        <v>15.96</v>
      </c>
      <c r="M1132" s="21">
        <v>99.95</v>
      </c>
      <c r="N1132" s="21">
        <v>83.99</v>
      </c>
      <c r="P1132" s="22">
        <v>0</v>
      </c>
      <c r="Q1132" s="22">
        <v>0.19</v>
      </c>
    </row>
    <row r="1133" spans="1:17" x14ac:dyDescent="0.3">
      <c r="A1133" t="s">
        <v>8169</v>
      </c>
      <c r="B1133" t="s">
        <v>9989</v>
      </c>
      <c r="C1133" t="s">
        <v>46</v>
      </c>
      <c r="E1133" t="s">
        <v>40</v>
      </c>
      <c r="F1133">
        <v>0</v>
      </c>
      <c r="G1133">
        <v>0</v>
      </c>
      <c r="H1133">
        <v>0</v>
      </c>
      <c r="I1133" s="20">
        <v>0.2</v>
      </c>
      <c r="J1133" t="s">
        <v>24</v>
      </c>
      <c r="K1133" s="20">
        <v>0.2</v>
      </c>
      <c r="L1133" s="21">
        <v>11.33</v>
      </c>
      <c r="M1133" s="21">
        <v>67.95</v>
      </c>
      <c r="N1133" s="21">
        <v>56.62</v>
      </c>
      <c r="P1133" s="22">
        <v>0</v>
      </c>
      <c r="Q1133" s="22">
        <v>0.2</v>
      </c>
    </row>
    <row r="1134" spans="1:17" x14ac:dyDescent="0.3">
      <c r="A1134" t="s">
        <v>8169</v>
      </c>
      <c r="B1134" t="s">
        <v>16395</v>
      </c>
      <c r="C1134" t="s">
        <v>46</v>
      </c>
      <c r="E1134" t="s">
        <v>40</v>
      </c>
      <c r="F1134">
        <v>0</v>
      </c>
      <c r="G1134">
        <v>0</v>
      </c>
      <c r="H1134">
        <v>0</v>
      </c>
      <c r="I1134" s="20">
        <v>0.2</v>
      </c>
      <c r="J1134" t="s">
        <v>24</v>
      </c>
      <c r="K1134" s="20">
        <v>0.2</v>
      </c>
      <c r="L1134" s="21">
        <v>15.47</v>
      </c>
      <c r="M1134" s="21">
        <v>92.8</v>
      </c>
      <c r="N1134" s="21">
        <v>77.33</v>
      </c>
      <c r="P1134" s="22">
        <v>0</v>
      </c>
      <c r="Q1134" s="22">
        <v>0.2</v>
      </c>
    </row>
    <row r="1135" spans="1:17" x14ac:dyDescent="0.3">
      <c r="A1135" t="s">
        <v>8169</v>
      </c>
      <c r="B1135" t="s">
        <v>17176</v>
      </c>
      <c r="C1135" t="s">
        <v>45</v>
      </c>
      <c r="E1135" t="s">
        <v>40</v>
      </c>
      <c r="F1135">
        <v>0</v>
      </c>
      <c r="G1135">
        <v>0</v>
      </c>
      <c r="H1135">
        <v>0</v>
      </c>
      <c r="I1135" s="20">
        <v>0.21</v>
      </c>
      <c r="J1135" t="s">
        <v>24</v>
      </c>
      <c r="K1135" s="20">
        <v>0.21</v>
      </c>
      <c r="L1135" s="21">
        <v>20.29</v>
      </c>
      <c r="M1135" s="21">
        <v>116.91</v>
      </c>
      <c r="N1135" s="21">
        <v>96.62</v>
      </c>
      <c r="P1135" s="22">
        <v>0</v>
      </c>
      <c r="Q1135" s="22">
        <v>0.21</v>
      </c>
    </row>
    <row r="1136" spans="1:17" x14ac:dyDescent="0.3">
      <c r="A1136" t="s">
        <v>8169</v>
      </c>
      <c r="B1136" t="s">
        <v>11925</v>
      </c>
      <c r="C1136" t="s">
        <v>45</v>
      </c>
      <c r="E1136" t="s">
        <v>39</v>
      </c>
      <c r="F1136">
        <v>0</v>
      </c>
      <c r="G1136">
        <v>0</v>
      </c>
      <c r="H1136">
        <v>0</v>
      </c>
      <c r="I1136" s="20">
        <v>0.21</v>
      </c>
      <c r="J1136" t="s">
        <v>24</v>
      </c>
      <c r="K1136" s="20">
        <v>0.21</v>
      </c>
      <c r="L1136" s="21">
        <v>14.91</v>
      </c>
      <c r="M1136" s="21">
        <v>85.9</v>
      </c>
      <c r="N1136" s="21">
        <v>70.989999999999995</v>
      </c>
      <c r="P1136" s="22">
        <v>0</v>
      </c>
      <c r="Q1136" s="22">
        <v>0.21</v>
      </c>
    </row>
    <row r="1137" spans="1:17" x14ac:dyDescent="0.3">
      <c r="A1137" t="s">
        <v>8169</v>
      </c>
      <c r="B1137" t="s">
        <v>17062</v>
      </c>
      <c r="C1137" t="s">
        <v>45</v>
      </c>
      <c r="E1137" t="s">
        <v>40</v>
      </c>
      <c r="F1137">
        <v>0</v>
      </c>
      <c r="G1137">
        <v>0</v>
      </c>
      <c r="H1137">
        <v>0</v>
      </c>
      <c r="I1137" s="20">
        <v>0.21</v>
      </c>
      <c r="J1137" t="s">
        <v>24</v>
      </c>
      <c r="K1137" s="20">
        <v>0.21</v>
      </c>
      <c r="L1137" s="21">
        <v>32.229999999999997</v>
      </c>
      <c r="M1137" s="21">
        <v>185.7</v>
      </c>
      <c r="N1137" s="21">
        <v>153.47</v>
      </c>
      <c r="P1137" s="22">
        <v>0</v>
      </c>
      <c r="Q1137" s="22">
        <v>0.21</v>
      </c>
    </row>
    <row r="1138" spans="1:17" x14ac:dyDescent="0.3">
      <c r="A1138" t="s">
        <v>8169</v>
      </c>
      <c r="B1138" t="s">
        <v>18958</v>
      </c>
      <c r="C1138" t="s">
        <v>45</v>
      </c>
      <c r="E1138" t="s">
        <v>40</v>
      </c>
      <c r="F1138">
        <v>0</v>
      </c>
      <c r="G1138">
        <v>0</v>
      </c>
      <c r="H1138">
        <v>0</v>
      </c>
      <c r="I1138" s="20">
        <v>0.21</v>
      </c>
      <c r="J1138" t="s">
        <v>24</v>
      </c>
      <c r="K1138" s="20">
        <v>0.21</v>
      </c>
      <c r="L1138" s="21">
        <v>11.44</v>
      </c>
      <c r="M1138" s="21">
        <v>65.900000000000006</v>
      </c>
      <c r="N1138" s="21">
        <v>54.46</v>
      </c>
      <c r="P1138" s="22">
        <v>0</v>
      </c>
      <c r="Q1138" s="22">
        <v>0.21</v>
      </c>
    </row>
    <row r="1139" spans="1:17" x14ac:dyDescent="0.3">
      <c r="A1139" t="s">
        <v>8169</v>
      </c>
      <c r="B1139" t="s">
        <v>10133</v>
      </c>
      <c r="C1139" t="s">
        <v>45</v>
      </c>
      <c r="E1139" t="s">
        <v>40</v>
      </c>
      <c r="F1139">
        <v>0</v>
      </c>
      <c r="G1139">
        <v>0</v>
      </c>
      <c r="H1139">
        <v>0</v>
      </c>
      <c r="I1139" s="20">
        <v>0.21</v>
      </c>
      <c r="J1139" t="s">
        <v>24</v>
      </c>
      <c r="K1139" s="20">
        <v>0.21</v>
      </c>
      <c r="L1139" s="21">
        <v>11.44</v>
      </c>
      <c r="M1139" s="21">
        <v>65.900000000000006</v>
      </c>
      <c r="N1139" s="21">
        <v>54.46</v>
      </c>
      <c r="P1139" s="22">
        <v>0</v>
      </c>
      <c r="Q1139" s="22">
        <v>0.21</v>
      </c>
    </row>
    <row r="1140" spans="1:17" x14ac:dyDescent="0.3">
      <c r="A1140" t="s">
        <v>8169</v>
      </c>
      <c r="B1140" t="s">
        <v>20561</v>
      </c>
      <c r="C1140" t="s">
        <v>46</v>
      </c>
      <c r="E1140" t="s">
        <v>40</v>
      </c>
      <c r="F1140">
        <v>0</v>
      </c>
      <c r="G1140">
        <v>0</v>
      </c>
      <c r="H1140">
        <v>0</v>
      </c>
      <c r="I1140" s="20">
        <v>0.2</v>
      </c>
      <c r="J1140" t="s">
        <v>24</v>
      </c>
      <c r="K1140" s="20">
        <v>0.2</v>
      </c>
      <c r="L1140" s="21">
        <v>7.98</v>
      </c>
      <c r="M1140" s="21">
        <v>47.9</v>
      </c>
      <c r="N1140" s="21">
        <v>39.92</v>
      </c>
      <c r="P1140" s="22">
        <v>0</v>
      </c>
      <c r="Q1140" s="22">
        <v>0.2</v>
      </c>
    </row>
    <row r="1141" spans="1:17" x14ac:dyDescent="0.3">
      <c r="A1141" t="s">
        <v>8169</v>
      </c>
      <c r="B1141" t="s">
        <v>21597</v>
      </c>
      <c r="C1141" t="s">
        <v>42</v>
      </c>
      <c r="E1141" t="s">
        <v>40</v>
      </c>
      <c r="F1141">
        <v>0</v>
      </c>
      <c r="G1141">
        <v>0</v>
      </c>
      <c r="H1141">
        <v>0</v>
      </c>
      <c r="I1141" s="20">
        <v>0.19</v>
      </c>
      <c r="J1141" t="s">
        <v>24</v>
      </c>
      <c r="K1141" s="20">
        <v>0.19</v>
      </c>
      <c r="L1141" s="21">
        <v>10.67</v>
      </c>
      <c r="M1141" s="21">
        <v>66.849999999999994</v>
      </c>
      <c r="N1141" s="21">
        <v>56.18</v>
      </c>
      <c r="P1141" s="22">
        <v>0</v>
      </c>
      <c r="Q1141" s="22">
        <v>0.19</v>
      </c>
    </row>
    <row r="1142" spans="1:17" x14ac:dyDescent="0.3">
      <c r="A1142" t="s">
        <v>8169</v>
      </c>
      <c r="B1142" t="s">
        <v>20354</v>
      </c>
      <c r="C1142" t="s">
        <v>45</v>
      </c>
      <c r="E1142" t="s">
        <v>40</v>
      </c>
      <c r="F1142">
        <v>0</v>
      </c>
      <c r="G1142">
        <v>0</v>
      </c>
      <c r="H1142">
        <v>0</v>
      </c>
      <c r="I1142" s="20">
        <v>0.21</v>
      </c>
      <c r="J1142" t="s">
        <v>24</v>
      </c>
      <c r="K1142" s="20">
        <v>0.21</v>
      </c>
      <c r="L1142" s="21">
        <v>31.22</v>
      </c>
      <c r="M1142" s="21">
        <v>179.91</v>
      </c>
      <c r="N1142" s="21">
        <v>148.69</v>
      </c>
      <c r="P1142" s="22">
        <v>0</v>
      </c>
      <c r="Q1142" s="22">
        <v>0.21</v>
      </c>
    </row>
    <row r="1143" spans="1:17" x14ac:dyDescent="0.3">
      <c r="A1143" t="s">
        <v>8169</v>
      </c>
      <c r="B1143" t="s">
        <v>13782</v>
      </c>
      <c r="C1143" t="s">
        <v>46</v>
      </c>
      <c r="E1143" t="s">
        <v>39</v>
      </c>
      <c r="F1143">
        <v>0</v>
      </c>
      <c r="G1143">
        <v>0</v>
      </c>
      <c r="H1143">
        <v>0</v>
      </c>
      <c r="I1143" s="20">
        <v>0.2</v>
      </c>
      <c r="J1143" t="s">
        <v>24</v>
      </c>
      <c r="K1143" s="20">
        <v>0.2</v>
      </c>
      <c r="L1143" s="21">
        <v>5.32</v>
      </c>
      <c r="M1143" s="21">
        <v>31.9</v>
      </c>
      <c r="N1143" s="21">
        <v>26.58</v>
      </c>
      <c r="P1143" s="22">
        <v>0</v>
      </c>
      <c r="Q1143" s="22">
        <v>0.2</v>
      </c>
    </row>
    <row r="1144" spans="1:17" x14ac:dyDescent="0.3">
      <c r="A1144" t="s">
        <v>8169</v>
      </c>
      <c r="B1144" t="s">
        <v>12135</v>
      </c>
      <c r="C1144" t="s">
        <v>45</v>
      </c>
      <c r="E1144" t="s">
        <v>40</v>
      </c>
      <c r="F1144">
        <v>0</v>
      </c>
      <c r="G1144">
        <v>0</v>
      </c>
      <c r="H1144">
        <v>0</v>
      </c>
      <c r="I1144" s="20">
        <v>0.21</v>
      </c>
      <c r="J1144" t="s">
        <v>24</v>
      </c>
      <c r="K1144" s="20">
        <v>0.21</v>
      </c>
      <c r="L1144" s="21">
        <v>52.04</v>
      </c>
      <c r="M1144" s="21">
        <v>299.85000000000002</v>
      </c>
      <c r="N1144" s="21">
        <v>247.81</v>
      </c>
      <c r="P1144" s="22">
        <v>0</v>
      </c>
      <c r="Q1144" s="22">
        <v>0.21</v>
      </c>
    </row>
    <row r="1145" spans="1:17" x14ac:dyDescent="0.3">
      <c r="A1145" t="s">
        <v>8169</v>
      </c>
      <c r="B1145" t="s">
        <v>18738</v>
      </c>
      <c r="C1145" t="s">
        <v>45</v>
      </c>
      <c r="E1145" t="s">
        <v>40</v>
      </c>
      <c r="F1145">
        <v>0</v>
      </c>
      <c r="G1145">
        <v>0</v>
      </c>
      <c r="H1145">
        <v>0</v>
      </c>
      <c r="I1145" s="20">
        <v>0.21</v>
      </c>
      <c r="J1145" t="s">
        <v>24</v>
      </c>
      <c r="K1145" s="20">
        <v>0.21</v>
      </c>
      <c r="L1145" s="21">
        <v>11.79</v>
      </c>
      <c r="M1145" s="21">
        <v>67.95</v>
      </c>
      <c r="N1145" s="21">
        <v>56.16</v>
      </c>
      <c r="P1145" s="22">
        <v>0</v>
      </c>
      <c r="Q1145" s="22">
        <v>0.21</v>
      </c>
    </row>
    <row r="1146" spans="1:17" x14ac:dyDescent="0.3">
      <c r="A1146" t="s">
        <v>8169</v>
      </c>
      <c r="B1146" t="s">
        <v>9634</v>
      </c>
      <c r="C1146" t="s">
        <v>45</v>
      </c>
      <c r="E1146" t="s">
        <v>40</v>
      </c>
      <c r="F1146">
        <v>0</v>
      </c>
      <c r="G1146">
        <v>0</v>
      </c>
      <c r="H1146">
        <v>0</v>
      </c>
      <c r="I1146" s="20">
        <v>0.21</v>
      </c>
      <c r="J1146" t="s">
        <v>24</v>
      </c>
      <c r="K1146" s="20">
        <v>0.21</v>
      </c>
      <c r="L1146" s="21">
        <v>5.54</v>
      </c>
      <c r="M1146" s="21">
        <v>31.9</v>
      </c>
      <c r="N1146" s="21">
        <v>26.36</v>
      </c>
      <c r="P1146" s="22">
        <v>0</v>
      </c>
      <c r="Q1146" s="22">
        <v>0.21</v>
      </c>
    </row>
    <row r="1147" spans="1:17" x14ac:dyDescent="0.3">
      <c r="A1147" t="s">
        <v>8169</v>
      </c>
      <c r="B1147" t="s">
        <v>14639</v>
      </c>
      <c r="C1147" t="s">
        <v>46</v>
      </c>
      <c r="E1147" t="s">
        <v>40</v>
      </c>
      <c r="F1147">
        <v>0</v>
      </c>
      <c r="G1147">
        <v>0</v>
      </c>
      <c r="H1147">
        <v>0</v>
      </c>
      <c r="I1147" s="20">
        <v>0.2</v>
      </c>
      <c r="J1147" t="s">
        <v>24</v>
      </c>
      <c r="K1147" s="20">
        <v>0.2</v>
      </c>
      <c r="L1147" s="21">
        <v>5.32</v>
      </c>
      <c r="M1147" s="21">
        <v>31.9</v>
      </c>
      <c r="N1147" s="21">
        <v>26.58</v>
      </c>
      <c r="P1147" s="22">
        <v>0</v>
      </c>
      <c r="Q1147" s="22">
        <v>0.2</v>
      </c>
    </row>
    <row r="1148" spans="1:17" x14ac:dyDescent="0.3">
      <c r="A1148" t="s">
        <v>8169</v>
      </c>
      <c r="B1148" t="s">
        <v>12951</v>
      </c>
      <c r="C1148" t="s">
        <v>47</v>
      </c>
      <c r="E1148" t="s">
        <v>39</v>
      </c>
      <c r="F1148">
        <v>0</v>
      </c>
      <c r="G1148">
        <v>0</v>
      </c>
      <c r="H1148">
        <v>0</v>
      </c>
      <c r="I1148" s="20">
        <v>0.22</v>
      </c>
      <c r="J1148" t="s">
        <v>24</v>
      </c>
      <c r="K1148" s="20">
        <v>0.22</v>
      </c>
      <c r="L1148" s="21">
        <v>19.46</v>
      </c>
      <c r="M1148" s="21">
        <v>107.91</v>
      </c>
      <c r="N1148" s="21">
        <v>88.45</v>
      </c>
      <c r="P1148" s="22">
        <v>0</v>
      </c>
      <c r="Q1148" s="22">
        <v>0.22</v>
      </c>
    </row>
    <row r="1149" spans="1:17" x14ac:dyDescent="0.3">
      <c r="A1149" t="s">
        <v>8169</v>
      </c>
      <c r="B1149" t="s">
        <v>17330</v>
      </c>
      <c r="C1149" t="s">
        <v>46</v>
      </c>
      <c r="E1149" t="s">
        <v>40</v>
      </c>
      <c r="F1149">
        <v>0</v>
      </c>
      <c r="G1149">
        <v>0</v>
      </c>
      <c r="H1149">
        <v>0</v>
      </c>
      <c r="I1149" s="20">
        <v>0.2</v>
      </c>
      <c r="J1149" t="s">
        <v>24</v>
      </c>
      <c r="K1149" s="20">
        <v>0.2</v>
      </c>
      <c r="L1149" s="21">
        <v>20.39</v>
      </c>
      <c r="M1149" s="21">
        <v>122.31</v>
      </c>
      <c r="N1149" s="21">
        <v>101.92</v>
      </c>
      <c r="P1149" s="22">
        <v>0</v>
      </c>
      <c r="Q1149" s="22">
        <v>0.2</v>
      </c>
    </row>
    <row r="1150" spans="1:17" x14ac:dyDescent="0.3">
      <c r="A1150" t="s">
        <v>8169</v>
      </c>
      <c r="B1150" t="s">
        <v>21117</v>
      </c>
      <c r="C1150" t="s">
        <v>42</v>
      </c>
      <c r="E1150" t="s">
        <v>40</v>
      </c>
      <c r="F1150">
        <v>0</v>
      </c>
      <c r="G1150">
        <v>0</v>
      </c>
      <c r="H1150">
        <v>0</v>
      </c>
      <c r="I1150" s="20">
        <v>0.19</v>
      </c>
      <c r="J1150" t="s">
        <v>24</v>
      </c>
      <c r="K1150" s="20">
        <v>0.19</v>
      </c>
      <c r="L1150" s="21">
        <v>14.98</v>
      </c>
      <c r="M1150" s="21">
        <v>93.85</v>
      </c>
      <c r="N1150" s="21">
        <v>78.87</v>
      </c>
      <c r="P1150" s="22">
        <v>0</v>
      </c>
      <c r="Q1150" s="22">
        <v>0.19</v>
      </c>
    </row>
    <row r="1151" spans="1:17" x14ac:dyDescent="0.3">
      <c r="A1151" t="s">
        <v>8169</v>
      </c>
      <c r="B1151" t="s">
        <v>11266</v>
      </c>
      <c r="C1151" t="s">
        <v>42</v>
      </c>
      <c r="E1151" t="s">
        <v>40</v>
      </c>
      <c r="F1151">
        <v>0</v>
      </c>
      <c r="G1151">
        <v>0</v>
      </c>
      <c r="H1151">
        <v>0</v>
      </c>
      <c r="I1151" s="20">
        <v>0.19</v>
      </c>
      <c r="J1151" t="s">
        <v>24</v>
      </c>
      <c r="K1151" s="20">
        <v>0.19</v>
      </c>
      <c r="L1151" s="21">
        <v>4.7699999999999996</v>
      </c>
      <c r="M1151" s="21">
        <v>29.9</v>
      </c>
      <c r="N1151" s="21">
        <v>25.13</v>
      </c>
      <c r="P1151" s="22">
        <v>0</v>
      </c>
      <c r="Q1151" s="22">
        <v>0.19</v>
      </c>
    </row>
    <row r="1152" spans="1:17" x14ac:dyDescent="0.3">
      <c r="A1152" t="s">
        <v>8169</v>
      </c>
      <c r="B1152" t="s">
        <v>15849</v>
      </c>
      <c r="C1152" t="s">
        <v>47</v>
      </c>
      <c r="E1152" t="s">
        <v>40</v>
      </c>
      <c r="F1152">
        <v>0</v>
      </c>
      <c r="G1152">
        <v>0</v>
      </c>
      <c r="H1152">
        <v>0</v>
      </c>
      <c r="I1152" s="20">
        <v>0.22</v>
      </c>
      <c r="J1152" t="s">
        <v>24</v>
      </c>
      <c r="K1152" s="20">
        <v>0.22</v>
      </c>
      <c r="L1152" s="21">
        <v>31.89</v>
      </c>
      <c r="M1152" s="21">
        <v>176.85</v>
      </c>
      <c r="N1152" s="21">
        <v>144.96</v>
      </c>
      <c r="P1152" s="22">
        <v>0</v>
      </c>
      <c r="Q1152" s="22">
        <v>0.22</v>
      </c>
    </row>
    <row r="1153" spans="1:17" x14ac:dyDescent="0.3">
      <c r="A1153" t="s">
        <v>8169</v>
      </c>
      <c r="B1153" t="s">
        <v>19332</v>
      </c>
      <c r="C1153" t="s">
        <v>45</v>
      </c>
      <c r="E1153" t="s">
        <v>40</v>
      </c>
      <c r="F1153">
        <v>0</v>
      </c>
      <c r="G1153">
        <v>0</v>
      </c>
      <c r="H1153">
        <v>0</v>
      </c>
      <c r="I1153" s="20">
        <v>0.21</v>
      </c>
      <c r="J1153" t="s">
        <v>24</v>
      </c>
      <c r="K1153" s="20">
        <v>0.21</v>
      </c>
      <c r="L1153" s="21">
        <v>12.63</v>
      </c>
      <c r="M1153" s="21">
        <v>72.77</v>
      </c>
      <c r="N1153" s="21">
        <v>60.14</v>
      </c>
      <c r="P1153" s="22">
        <v>0</v>
      </c>
      <c r="Q1153" s="22">
        <v>0.21</v>
      </c>
    </row>
    <row r="1154" spans="1:17" x14ac:dyDescent="0.3">
      <c r="A1154" t="s">
        <v>8169</v>
      </c>
      <c r="B1154" t="s">
        <v>11441</v>
      </c>
      <c r="C1154" t="s">
        <v>295</v>
      </c>
      <c r="E1154" t="s">
        <v>40</v>
      </c>
      <c r="F1154">
        <v>0</v>
      </c>
      <c r="G1154">
        <v>0</v>
      </c>
      <c r="H1154">
        <v>0</v>
      </c>
      <c r="I1154" s="20">
        <v>0.25</v>
      </c>
      <c r="J1154" t="s">
        <v>24</v>
      </c>
      <c r="K1154" s="20">
        <v>0.25</v>
      </c>
      <c r="L1154" s="21">
        <v>32.17</v>
      </c>
      <c r="M1154" s="21">
        <v>160.85</v>
      </c>
      <c r="N1154" s="21">
        <v>128.68</v>
      </c>
      <c r="P1154" s="22">
        <v>0</v>
      </c>
      <c r="Q1154" s="22">
        <v>0.25</v>
      </c>
    </row>
    <row r="1155" spans="1:17" x14ac:dyDescent="0.3">
      <c r="A1155" t="s">
        <v>8169</v>
      </c>
      <c r="B1155" t="s">
        <v>23793</v>
      </c>
      <c r="C1155" t="s">
        <v>42</v>
      </c>
      <c r="E1155" t="s">
        <v>40</v>
      </c>
      <c r="F1155">
        <v>0</v>
      </c>
      <c r="G1155">
        <v>0</v>
      </c>
      <c r="H1155">
        <v>0</v>
      </c>
      <c r="I1155" s="20">
        <v>0.19</v>
      </c>
      <c r="J1155" t="s">
        <v>24</v>
      </c>
      <c r="K1155" s="20">
        <v>0.19</v>
      </c>
      <c r="L1155" s="21">
        <v>6.05</v>
      </c>
      <c r="M1155" s="21">
        <v>37.9</v>
      </c>
      <c r="N1155" s="21">
        <v>31.85</v>
      </c>
      <c r="P1155" s="22">
        <v>0</v>
      </c>
      <c r="Q1155" s="22">
        <v>0.19</v>
      </c>
    </row>
    <row r="1156" spans="1:17" x14ac:dyDescent="0.3">
      <c r="A1156" t="s">
        <v>8169</v>
      </c>
      <c r="B1156" t="s">
        <v>17633</v>
      </c>
      <c r="C1156" t="s">
        <v>47</v>
      </c>
      <c r="E1156" t="s">
        <v>39</v>
      </c>
      <c r="F1156">
        <v>0</v>
      </c>
      <c r="G1156">
        <v>0</v>
      </c>
      <c r="H1156">
        <v>0</v>
      </c>
      <c r="I1156" s="20">
        <v>0.22</v>
      </c>
      <c r="J1156" t="s">
        <v>24</v>
      </c>
      <c r="K1156" s="20">
        <v>0.22</v>
      </c>
      <c r="L1156" s="21">
        <v>12.25</v>
      </c>
      <c r="M1156" s="21">
        <v>67.95</v>
      </c>
      <c r="N1156" s="21">
        <v>55.7</v>
      </c>
      <c r="P1156" s="22">
        <v>0</v>
      </c>
      <c r="Q1156" s="22">
        <v>0.22</v>
      </c>
    </row>
    <row r="1157" spans="1:17" x14ac:dyDescent="0.3">
      <c r="A1157" t="s">
        <v>8169</v>
      </c>
      <c r="B1157" t="s">
        <v>18584</v>
      </c>
      <c r="C1157" t="s">
        <v>42</v>
      </c>
      <c r="E1157" t="s">
        <v>39</v>
      </c>
      <c r="F1157">
        <v>0</v>
      </c>
      <c r="G1157">
        <v>0</v>
      </c>
      <c r="H1157">
        <v>0</v>
      </c>
      <c r="I1157" s="20">
        <v>0.19</v>
      </c>
      <c r="J1157" t="s">
        <v>24</v>
      </c>
      <c r="K1157" s="20">
        <v>0.19</v>
      </c>
      <c r="L1157" s="21">
        <v>9.4</v>
      </c>
      <c r="M1157" s="21">
        <v>58.85</v>
      </c>
      <c r="N1157" s="21">
        <v>49.45</v>
      </c>
      <c r="P1157" s="22">
        <v>0</v>
      </c>
      <c r="Q1157" s="22">
        <v>0.19</v>
      </c>
    </row>
    <row r="1158" spans="1:17" x14ac:dyDescent="0.3">
      <c r="A1158" t="s">
        <v>8169</v>
      </c>
      <c r="B1158" t="s">
        <v>22153</v>
      </c>
      <c r="C1158" t="s">
        <v>45</v>
      </c>
      <c r="E1158" t="s">
        <v>40</v>
      </c>
      <c r="F1158">
        <v>0</v>
      </c>
      <c r="G1158">
        <v>0</v>
      </c>
      <c r="H1158">
        <v>0</v>
      </c>
      <c r="I1158" s="20">
        <v>0.21</v>
      </c>
      <c r="J1158" t="s">
        <v>24</v>
      </c>
      <c r="K1158" s="20">
        <v>0.21</v>
      </c>
      <c r="L1158" s="21">
        <v>27.76</v>
      </c>
      <c r="M1158" s="21">
        <v>159.94999999999999</v>
      </c>
      <c r="N1158" s="21">
        <v>132.19</v>
      </c>
      <c r="P1158" s="22">
        <v>0</v>
      </c>
      <c r="Q1158" s="22">
        <v>0.21</v>
      </c>
    </row>
    <row r="1159" spans="1:17" x14ac:dyDescent="0.3">
      <c r="A1159" t="s">
        <v>8169</v>
      </c>
      <c r="B1159" t="s">
        <v>17056</v>
      </c>
      <c r="C1159" t="s">
        <v>45</v>
      </c>
      <c r="E1159" t="s">
        <v>39</v>
      </c>
      <c r="F1159">
        <v>0</v>
      </c>
      <c r="G1159">
        <v>0</v>
      </c>
      <c r="H1159">
        <v>0</v>
      </c>
      <c r="I1159" s="20">
        <v>0.21</v>
      </c>
      <c r="J1159" t="s">
        <v>24</v>
      </c>
      <c r="K1159" s="20">
        <v>0.21</v>
      </c>
      <c r="L1159" s="21">
        <v>5.54</v>
      </c>
      <c r="M1159" s="21">
        <v>31.9</v>
      </c>
      <c r="N1159" s="21">
        <v>26.36</v>
      </c>
      <c r="P1159" s="22">
        <v>0</v>
      </c>
      <c r="Q1159" s="22">
        <v>0.21</v>
      </c>
    </row>
    <row r="1160" spans="1:17" x14ac:dyDescent="0.3">
      <c r="A1160" t="s">
        <v>8169</v>
      </c>
      <c r="B1160" t="s">
        <v>11886</v>
      </c>
      <c r="C1160" t="s">
        <v>45</v>
      </c>
      <c r="E1160" t="s">
        <v>40</v>
      </c>
      <c r="F1160">
        <v>0</v>
      </c>
      <c r="G1160">
        <v>0</v>
      </c>
      <c r="H1160">
        <v>0</v>
      </c>
      <c r="I1160" s="20">
        <v>0.21</v>
      </c>
      <c r="J1160" t="s">
        <v>24</v>
      </c>
      <c r="K1160" s="20">
        <v>0.21</v>
      </c>
      <c r="L1160" s="21">
        <v>17.14</v>
      </c>
      <c r="M1160" s="21">
        <v>98.75</v>
      </c>
      <c r="N1160" s="21">
        <v>81.61</v>
      </c>
      <c r="P1160" s="22">
        <v>0</v>
      </c>
      <c r="Q1160" s="22">
        <v>0.21</v>
      </c>
    </row>
    <row r="1161" spans="1:17" x14ac:dyDescent="0.3">
      <c r="A1161" t="s">
        <v>8169</v>
      </c>
      <c r="B1161" t="s">
        <v>17947</v>
      </c>
      <c r="C1161" t="s">
        <v>45</v>
      </c>
      <c r="E1161" t="s">
        <v>40</v>
      </c>
      <c r="F1161">
        <v>0</v>
      </c>
      <c r="G1161">
        <v>0</v>
      </c>
      <c r="H1161">
        <v>0</v>
      </c>
      <c r="I1161" s="20">
        <v>0.21</v>
      </c>
      <c r="J1161" t="s">
        <v>24</v>
      </c>
      <c r="K1161" s="20">
        <v>0.21</v>
      </c>
      <c r="L1161" s="21">
        <v>10.23</v>
      </c>
      <c r="M1161" s="21">
        <v>58.95</v>
      </c>
      <c r="N1161" s="21">
        <v>48.72</v>
      </c>
      <c r="P1161" s="22">
        <v>0</v>
      </c>
      <c r="Q1161" s="22">
        <v>0.21</v>
      </c>
    </row>
    <row r="1162" spans="1:17" x14ac:dyDescent="0.3">
      <c r="A1162" t="s">
        <v>8169</v>
      </c>
      <c r="B1162" t="s">
        <v>21268</v>
      </c>
      <c r="C1162" t="s">
        <v>45</v>
      </c>
      <c r="E1162" t="s">
        <v>40</v>
      </c>
      <c r="F1162">
        <v>0</v>
      </c>
      <c r="G1162">
        <v>0</v>
      </c>
      <c r="H1162">
        <v>0</v>
      </c>
      <c r="I1162" s="20">
        <v>7.0000000000000007E-2</v>
      </c>
      <c r="J1162" t="s">
        <v>24</v>
      </c>
      <c r="K1162" s="20">
        <v>7.0000000000000007E-2</v>
      </c>
      <c r="L1162" s="21">
        <v>16.920000000000002</v>
      </c>
      <c r="M1162" s="21">
        <v>258.60000000000002</v>
      </c>
      <c r="N1162" s="21">
        <v>241.68</v>
      </c>
      <c r="O1162" t="s">
        <v>79</v>
      </c>
      <c r="P1162" s="22">
        <v>0</v>
      </c>
      <c r="Q1162" s="22">
        <v>7.0000000000000007E-2</v>
      </c>
    </row>
    <row r="1163" spans="1:17" x14ac:dyDescent="0.3">
      <c r="A1163" t="s">
        <v>8169</v>
      </c>
      <c r="B1163" t="s">
        <v>12859</v>
      </c>
      <c r="C1163" t="s">
        <v>45</v>
      </c>
      <c r="E1163" t="s">
        <v>39</v>
      </c>
      <c r="F1163">
        <v>0</v>
      </c>
      <c r="G1163">
        <v>0</v>
      </c>
      <c r="H1163">
        <v>0</v>
      </c>
      <c r="I1163" s="20">
        <v>0.21</v>
      </c>
      <c r="J1163" t="s">
        <v>24</v>
      </c>
      <c r="K1163" s="20">
        <v>0.21</v>
      </c>
      <c r="L1163" s="21">
        <v>17.350000000000001</v>
      </c>
      <c r="M1163" s="21">
        <v>99.95</v>
      </c>
      <c r="N1163" s="21">
        <v>82.6</v>
      </c>
      <c r="P1163" s="22">
        <v>0</v>
      </c>
      <c r="Q1163" s="22">
        <v>0.21</v>
      </c>
    </row>
    <row r="1164" spans="1:17" x14ac:dyDescent="0.3">
      <c r="A1164" t="s">
        <v>8169</v>
      </c>
      <c r="B1164" t="s">
        <v>15820</v>
      </c>
      <c r="C1164" t="s">
        <v>45</v>
      </c>
      <c r="E1164" t="s">
        <v>40</v>
      </c>
      <c r="F1164">
        <v>0</v>
      </c>
      <c r="G1164">
        <v>0</v>
      </c>
      <c r="H1164">
        <v>0</v>
      </c>
      <c r="I1164" s="20">
        <v>0.21</v>
      </c>
      <c r="J1164" t="s">
        <v>24</v>
      </c>
      <c r="K1164" s="20">
        <v>0.21</v>
      </c>
      <c r="L1164" s="21">
        <v>27.22</v>
      </c>
      <c r="M1164" s="21">
        <v>156.85</v>
      </c>
      <c r="N1164" s="21">
        <v>129.63</v>
      </c>
      <c r="P1164" s="22">
        <v>0</v>
      </c>
      <c r="Q1164" s="22">
        <v>0.21</v>
      </c>
    </row>
    <row r="1165" spans="1:17" x14ac:dyDescent="0.3">
      <c r="A1165" t="s">
        <v>8169</v>
      </c>
      <c r="B1165" t="s">
        <v>10956</v>
      </c>
      <c r="C1165" t="s">
        <v>37</v>
      </c>
      <c r="E1165" t="s">
        <v>40</v>
      </c>
      <c r="F1165">
        <v>0</v>
      </c>
      <c r="G1165">
        <v>0</v>
      </c>
      <c r="H1165">
        <v>0</v>
      </c>
      <c r="I1165" s="20">
        <v>0.2</v>
      </c>
      <c r="J1165" t="s">
        <v>24</v>
      </c>
      <c r="K1165" s="20">
        <v>0.2</v>
      </c>
      <c r="L1165" s="21">
        <v>35.14</v>
      </c>
      <c r="M1165" s="21">
        <v>210.85</v>
      </c>
      <c r="N1165" s="21">
        <v>175.71</v>
      </c>
      <c r="P1165" s="22">
        <v>0</v>
      </c>
      <c r="Q1165" s="22">
        <v>0.2</v>
      </c>
    </row>
    <row r="1166" spans="1:17" x14ac:dyDescent="0.3">
      <c r="A1166" t="s">
        <v>8169</v>
      </c>
      <c r="B1166" t="s">
        <v>14863</v>
      </c>
      <c r="C1166" t="s">
        <v>47</v>
      </c>
      <c r="E1166" t="s">
        <v>40</v>
      </c>
      <c r="F1166">
        <v>0</v>
      </c>
      <c r="G1166">
        <v>0</v>
      </c>
      <c r="H1166">
        <v>0</v>
      </c>
      <c r="I1166" s="20">
        <v>0.22</v>
      </c>
      <c r="J1166" t="s">
        <v>24</v>
      </c>
      <c r="K1166" s="20">
        <v>0.22</v>
      </c>
      <c r="L1166" s="21">
        <v>4.49</v>
      </c>
      <c r="M1166" s="21">
        <v>24.9</v>
      </c>
      <c r="N1166" s="21">
        <v>20.41</v>
      </c>
      <c r="P1166" s="22">
        <v>0</v>
      </c>
      <c r="Q1166" s="22">
        <v>0.22</v>
      </c>
    </row>
    <row r="1167" spans="1:17" x14ac:dyDescent="0.3">
      <c r="A1167" t="s">
        <v>8169</v>
      </c>
      <c r="B1167" t="s">
        <v>13037</v>
      </c>
      <c r="C1167" t="s">
        <v>45</v>
      </c>
      <c r="E1167" t="s">
        <v>40</v>
      </c>
      <c r="F1167">
        <v>0</v>
      </c>
      <c r="G1167">
        <v>0</v>
      </c>
      <c r="H1167">
        <v>0</v>
      </c>
      <c r="I1167" s="20">
        <v>0.21</v>
      </c>
      <c r="J1167" t="s">
        <v>24</v>
      </c>
      <c r="K1167" s="20">
        <v>0.21</v>
      </c>
      <c r="L1167" s="21">
        <v>4.32</v>
      </c>
      <c r="M1167" s="21">
        <v>24.9</v>
      </c>
      <c r="N1167" s="21">
        <v>20.58</v>
      </c>
      <c r="P1167" s="22">
        <v>0</v>
      </c>
      <c r="Q1167" s="22">
        <v>0.21</v>
      </c>
    </row>
    <row r="1168" spans="1:17" x14ac:dyDescent="0.3">
      <c r="A1168" t="s">
        <v>8169</v>
      </c>
      <c r="B1168" t="s">
        <v>9596</v>
      </c>
      <c r="C1168" t="s">
        <v>45</v>
      </c>
      <c r="E1168" t="s">
        <v>40</v>
      </c>
      <c r="F1168">
        <v>0</v>
      </c>
      <c r="G1168">
        <v>0</v>
      </c>
      <c r="H1168">
        <v>0</v>
      </c>
      <c r="I1168" s="20">
        <v>0.21</v>
      </c>
      <c r="J1168" t="s">
        <v>24</v>
      </c>
      <c r="K1168" s="20">
        <v>0.21</v>
      </c>
      <c r="L1168" s="21">
        <v>15.28</v>
      </c>
      <c r="M1168" s="21">
        <v>88.02</v>
      </c>
      <c r="N1168" s="21">
        <v>72.739999999999995</v>
      </c>
      <c r="P1168" s="22">
        <v>0</v>
      </c>
      <c r="Q1168" s="22">
        <v>0.21</v>
      </c>
    </row>
    <row r="1169" spans="1:17" x14ac:dyDescent="0.3">
      <c r="A1169" t="s">
        <v>8169</v>
      </c>
      <c r="B1169" t="s">
        <v>21580</v>
      </c>
      <c r="C1169" t="s">
        <v>46</v>
      </c>
      <c r="E1169" t="s">
        <v>38</v>
      </c>
      <c r="F1169">
        <v>0</v>
      </c>
      <c r="G1169">
        <v>1</v>
      </c>
      <c r="H1169">
        <v>0</v>
      </c>
      <c r="I1169" s="20">
        <v>0.2</v>
      </c>
      <c r="J1169" t="s">
        <v>24</v>
      </c>
      <c r="K1169" s="20">
        <v>0</v>
      </c>
      <c r="L1169" s="21">
        <v>5.55</v>
      </c>
      <c r="M1169" s="21">
        <v>31.96</v>
      </c>
      <c r="N1169" s="21">
        <v>26.41</v>
      </c>
      <c r="O1169" t="s">
        <v>65</v>
      </c>
      <c r="P1169" s="22">
        <v>0</v>
      </c>
      <c r="Q1169" s="22">
        <v>0.21</v>
      </c>
    </row>
    <row r="1170" spans="1:17" x14ac:dyDescent="0.3">
      <c r="A1170" t="s">
        <v>8169</v>
      </c>
      <c r="B1170" t="s">
        <v>22589</v>
      </c>
      <c r="C1170" t="s">
        <v>45</v>
      </c>
      <c r="E1170" t="s">
        <v>40</v>
      </c>
      <c r="F1170">
        <v>0</v>
      </c>
      <c r="G1170">
        <v>0</v>
      </c>
      <c r="H1170">
        <v>0</v>
      </c>
      <c r="I1170" s="20">
        <v>0.21</v>
      </c>
      <c r="J1170" t="s">
        <v>24</v>
      </c>
      <c r="K1170" s="20">
        <v>0.21</v>
      </c>
      <c r="L1170" s="21">
        <v>11.38</v>
      </c>
      <c r="M1170" s="21">
        <v>65.569999999999993</v>
      </c>
      <c r="N1170" s="21">
        <v>54.19</v>
      </c>
      <c r="P1170" s="22">
        <v>0</v>
      </c>
      <c r="Q1170" s="22">
        <v>0.21</v>
      </c>
    </row>
    <row r="1171" spans="1:17" x14ac:dyDescent="0.3">
      <c r="A1171" t="s">
        <v>8169</v>
      </c>
      <c r="B1171" t="s">
        <v>14997</v>
      </c>
      <c r="C1171" t="s">
        <v>47</v>
      </c>
      <c r="E1171" t="s">
        <v>40</v>
      </c>
      <c r="F1171">
        <v>0</v>
      </c>
      <c r="G1171">
        <v>0</v>
      </c>
      <c r="H1171">
        <v>0</v>
      </c>
      <c r="I1171" s="20">
        <v>0.22</v>
      </c>
      <c r="J1171" t="s">
        <v>24</v>
      </c>
      <c r="K1171" s="20">
        <v>0.22</v>
      </c>
      <c r="L1171" s="21">
        <v>90.86</v>
      </c>
      <c r="M1171" s="21">
        <v>503.87</v>
      </c>
      <c r="N1171" s="21">
        <v>413.01</v>
      </c>
      <c r="P1171" s="22">
        <v>0</v>
      </c>
      <c r="Q1171" s="22">
        <v>0.22</v>
      </c>
    </row>
    <row r="1172" spans="1:17" x14ac:dyDescent="0.3">
      <c r="A1172" t="s">
        <v>8169</v>
      </c>
      <c r="B1172" t="s">
        <v>13298</v>
      </c>
      <c r="C1172" t="s">
        <v>45</v>
      </c>
      <c r="E1172" t="s">
        <v>40</v>
      </c>
      <c r="F1172">
        <v>0</v>
      </c>
      <c r="G1172">
        <v>0</v>
      </c>
      <c r="H1172">
        <v>0</v>
      </c>
      <c r="I1172" s="20">
        <v>0.21</v>
      </c>
      <c r="J1172" t="s">
        <v>24</v>
      </c>
      <c r="K1172" s="20">
        <v>0.21</v>
      </c>
      <c r="L1172" s="21">
        <v>20.46</v>
      </c>
      <c r="M1172" s="21">
        <v>117.9</v>
      </c>
      <c r="N1172" s="21">
        <v>97.44</v>
      </c>
      <c r="P1172" s="22">
        <v>0</v>
      </c>
      <c r="Q1172" s="22">
        <v>0.21</v>
      </c>
    </row>
    <row r="1173" spans="1:17" x14ac:dyDescent="0.3">
      <c r="A1173" t="s">
        <v>8169</v>
      </c>
      <c r="B1173" t="s">
        <v>9902</v>
      </c>
      <c r="C1173" t="s">
        <v>46</v>
      </c>
      <c r="E1173" t="s">
        <v>40</v>
      </c>
      <c r="F1173">
        <v>0</v>
      </c>
      <c r="G1173">
        <v>0</v>
      </c>
      <c r="H1173">
        <v>0</v>
      </c>
      <c r="I1173" s="20">
        <v>0.2</v>
      </c>
      <c r="J1173" t="s">
        <v>24</v>
      </c>
      <c r="K1173" s="20">
        <v>0.2</v>
      </c>
      <c r="L1173" s="21">
        <v>4.1500000000000004</v>
      </c>
      <c r="M1173" s="21">
        <v>24.9</v>
      </c>
      <c r="N1173" s="21">
        <v>20.75</v>
      </c>
      <c r="P1173" s="22">
        <v>0</v>
      </c>
      <c r="Q1173" s="22">
        <v>0.2</v>
      </c>
    </row>
    <row r="1174" spans="1:17" x14ac:dyDescent="0.3">
      <c r="A1174" t="s">
        <v>8169</v>
      </c>
      <c r="B1174" t="s">
        <v>8972</v>
      </c>
      <c r="C1174" t="s">
        <v>46</v>
      </c>
      <c r="E1174" t="s">
        <v>40</v>
      </c>
      <c r="F1174">
        <v>0</v>
      </c>
      <c r="G1174">
        <v>0</v>
      </c>
      <c r="H1174">
        <v>0</v>
      </c>
      <c r="I1174" s="20">
        <v>0.2</v>
      </c>
      <c r="J1174" t="s">
        <v>24</v>
      </c>
      <c r="K1174" s="20">
        <v>0.2</v>
      </c>
      <c r="L1174" s="21">
        <v>38.32</v>
      </c>
      <c r="M1174" s="21">
        <v>229.9</v>
      </c>
      <c r="N1174" s="21">
        <v>191.58</v>
      </c>
      <c r="P1174" s="22">
        <v>0</v>
      </c>
      <c r="Q1174" s="22">
        <v>0.2</v>
      </c>
    </row>
    <row r="1175" spans="1:17" x14ac:dyDescent="0.3">
      <c r="A1175" t="s">
        <v>8169</v>
      </c>
      <c r="B1175" t="s">
        <v>11562</v>
      </c>
      <c r="C1175" t="s">
        <v>45</v>
      </c>
      <c r="E1175" t="s">
        <v>40</v>
      </c>
      <c r="F1175">
        <v>0</v>
      </c>
      <c r="G1175">
        <v>0</v>
      </c>
      <c r="H1175">
        <v>0</v>
      </c>
      <c r="I1175" s="20">
        <v>0.21</v>
      </c>
      <c r="J1175" t="s">
        <v>24</v>
      </c>
      <c r="K1175" s="20">
        <v>0</v>
      </c>
      <c r="L1175" s="21">
        <v>0</v>
      </c>
      <c r="M1175" s="21">
        <v>0</v>
      </c>
      <c r="N1175" s="21">
        <v>0</v>
      </c>
      <c r="O1175" t="s">
        <v>70</v>
      </c>
      <c r="P1175" s="22">
        <v>0</v>
      </c>
      <c r="Q1175" s="22">
        <v>0</v>
      </c>
    </row>
    <row r="1176" spans="1:17" x14ac:dyDescent="0.3">
      <c r="A1176" t="s">
        <v>8169</v>
      </c>
      <c r="B1176" t="s">
        <v>15969</v>
      </c>
      <c r="C1176" t="s">
        <v>46</v>
      </c>
      <c r="E1176" t="s">
        <v>40</v>
      </c>
      <c r="F1176">
        <v>0</v>
      </c>
      <c r="G1176">
        <v>0</v>
      </c>
      <c r="H1176">
        <v>0</v>
      </c>
      <c r="I1176" s="20">
        <v>0.2</v>
      </c>
      <c r="J1176" t="s">
        <v>24</v>
      </c>
      <c r="K1176" s="20">
        <v>0</v>
      </c>
      <c r="L1176" s="21">
        <v>0</v>
      </c>
      <c r="M1176" s="21">
        <v>0</v>
      </c>
      <c r="N1176" s="21">
        <v>0</v>
      </c>
      <c r="O1176" t="s">
        <v>70</v>
      </c>
      <c r="P1176" s="22">
        <v>0</v>
      </c>
      <c r="Q1176" s="22">
        <v>0</v>
      </c>
    </row>
    <row r="1177" spans="1:17" x14ac:dyDescent="0.3">
      <c r="A1177" t="s">
        <v>8169</v>
      </c>
      <c r="B1177" t="s">
        <v>10407</v>
      </c>
      <c r="C1177" t="s">
        <v>45</v>
      </c>
      <c r="E1177" t="s">
        <v>39</v>
      </c>
      <c r="F1177">
        <v>0</v>
      </c>
      <c r="G1177">
        <v>0</v>
      </c>
      <c r="H1177">
        <v>0</v>
      </c>
      <c r="I1177" s="20">
        <v>7.0000000000000007E-2</v>
      </c>
      <c r="J1177" t="s">
        <v>24</v>
      </c>
      <c r="K1177" s="20">
        <v>0</v>
      </c>
      <c r="L1177" s="21">
        <v>0</v>
      </c>
      <c r="M1177" s="21">
        <v>0</v>
      </c>
      <c r="N1177" s="21">
        <v>0</v>
      </c>
      <c r="O1177" t="s">
        <v>10408</v>
      </c>
      <c r="P1177" s="22">
        <v>0</v>
      </c>
      <c r="Q1177" s="22">
        <v>0</v>
      </c>
    </row>
    <row r="1178" spans="1:17" x14ac:dyDescent="0.3">
      <c r="A1178" t="s">
        <v>8169</v>
      </c>
      <c r="B1178" t="s">
        <v>20016</v>
      </c>
      <c r="C1178" t="s">
        <v>46</v>
      </c>
      <c r="E1178" t="s">
        <v>40</v>
      </c>
      <c r="F1178">
        <v>0</v>
      </c>
      <c r="G1178">
        <v>0</v>
      </c>
      <c r="H1178">
        <v>0</v>
      </c>
      <c r="I1178" s="20">
        <v>0.2</v>
      </c>
      <c r="J1178" t="s">
        <v>24</v>
      </c>
      <c r="K1178" s="20">
        <v>0</v>
      </c>
      <c r="L1178" s="21">
        <v>0</v>
      </c>
      <c r="M1178" s="21">
        <v>0</v>
      </c>
      <c r="N1178" s="21">
        <v>0</v>
      </c>
      <c r="O1178" t="s">
        <v>68</v>
      </c>
      <c r="P1178" s="22">
        <v>0</v>
      </c>
      <c r="Q1178" s="22">
        <v>0</v>
      </c>
    </row>
    <row r="1179" spans="1:17" x14ac:dyDescent="0.3">
      <c r="A1179" t="s">
        <v>8169</v>
      </c>
      <c r="B1179" t="s">
        <v>11392</v>
      </c>
      <c r="C1179" t="s">
        <v>42</v>
      </c>
      <c r="E1179" t="s">
        <v>40</v>
      </c>
      <c r="F1179">
        <v>0</v>
      </c>
      <c r="G1179">
        <v>0</v>
      </c>
      <c r="H1179">
        <v>0</v>
      </c>
      <c r="I1179" s="20">
        <v>0.19</v>
      </c>
      <c r="J1179" t="s">
        <v>24</v>
      </c>
      <c r="K1179" s="20">
        <v>0</v>
      </c>
      <c r="L1179" s="21">
        <v>0</v>
      </c>
      <c r="M1179" s="21">
        <v>0</v>
      </c>
      <c r="N1179" s="21">
        <v>0</v>
      </c>
      <c r="O1179" t="s">
        <v>63</v>
      </c>
      <c r="P1179" s="22">
        <v>0</v>
      </c>
      <c r="Q1179" s="22">
        <v>0</v>
      </c>
    </row>
    <row r="1180" spans="1:17" x14ac:dyDescent="0.3">
      <c r="A1180" t="s">
        <v>8169</v>
      </c>
      <c r="B1180" t="s">
        <v>11243</v>
      </c>
      <c r="C1180" t="s">
        <v>45</v>
      </c>
      <c r="E1180" t="s">
        <v>40</v>
      </c>
      <c r="F1180">
        <v>0</v>
      </c>
      <c r="G1180">
        <v>0</v>
      </c>
      <c r="H1180">
        <v>0</v>
      </c>
      <c r="I1180" s="20">
        <v>0.21</v>
      </c>
      <c r="J1180" t="s">
        <v>24</v>
      </c>
      <c r="K1180" s="20">
        <v>0.21</v>
      </c>
      <c r="L1180" s="21">
        <v>10.39</v>
      </c>
      <c r="M1180" s="21">
        <v>59.85</v>
      </c>
      <c r="N1180" s="21">
        <v>49.46</v>
      </c>
      <c r="P1180" s="22">
        <v>0</v>
      </c>
      <c r="Q1180" s="22">
        <v>0.21</v>
      </c>
    </row>
    <row r="1181" spans="1:17" x14ac:dyDescent="0.3">
      <c r="A1181" t="s">
        <v>8169</v>
      </c>
      <c r="B1181" t="s">
        <v>20251</v>
      </c>
      <c r="C1181" t="s">
        <v>45</v>
      </c>
      <c r="E1181" t="s">
        <v>40</v>
      </c>
      <c r="F1181">
        <v>0</v>
      </c>
      <c r="G1181">
        <v>0</v>
      </c>
      <c r="H1181">
        <v>0</v>
      </c>
      <c r="I1181" s="20">
        <v>0.21</v>
      </c>
      <c r="J1181" t="s">
        <v>24</v>
      </c>
      <c r="K1181" s="20">
        <v>0.21</v>
      </c>
      <c r="L1181" s="21">
        <v>7.09</v>
      </c>
      <c r="M1181" s="21">
        <v>40.86</v>
      </c>
      <c r="N1181" s="21">
        <v>33.770000000000003</v>
      </c>
      <c r="P1181" s="22">
        <v>0</v>
      </c>
      <c r="Q1181" s="22">
        <v>0.21</v>
      </c>
    </row>
    <row r="1182" spans="1:17" x14ac:dyDescent="0.3">
      <c r="A1182" t="s">
        <v>8169</v>
      </c>
      <c r="B1182" t="s">
        <v>17876</v>
      </c>
      <c r="C1182" t="s">
        <v>46</v>
      </c>
      <c r="E1182" t="s">
        <v>40</v>
      </c>
      <c r="F1182">
        <v>0</v>
      </c>
      <c r="G1182">
        <v>0</v>
      </c>
      <c r="H1182">
        <v>0</v>
      </c>
      <c r="I1182" s="20">
        <v>0.2</v>
      </c>
      <c r="J1182" t="s">
        <v>24</v>
      </c>
      <c r="K1182" s="20">
        <v>0.2</v>
      </c>
      <c r="L1182" s="21">
        <v>2.98</v>
      </c>
      <c r="M1182" s="21">
        <v>17.899999999999999</v>
      </c>
      <c r="N1182" s="21">
        <v>14.92</v>
      </c>
      <c r="P1182" s="22">
        <v>0</v>
      </c>
      <c r="Q1182" s="22">
        <v>0.2</v>
      </c>
    </row>
    <row r="1183" spans="1:17" x14ac:dyDescent="0.3">
      <c r="A1183" t="s">
        <v>8169</v>
      </c>
      <c r="B1183" t="s">
        <v>16791</v>
      </c>
      <c r="C1183" t="s">
        <v>42</v>
      </c>
      <c r="E1183" t="s">
        <v>40</v>
      </c>
      <c r="F1183">
        <v>0</v>
      </c>
      <c r="G1183">
        <v>0</v>
      </c>
      <c r="H1183">
        <v>0</v>
      </c>
      <c r="I1183" s="20">
        <v>0.19</v>
      </c>
      <c r="J1183" t="s">
        <v>24</v>
      </c>
      <c r="K1183" s="20">
        <v>0.19</v>
      </c>
      <c r="L1183" s="21">
        <v>14.2</v>
      </c>
      <c r="M1183" s="21">
        <v>88.97</v>
      </c>
      <c r="N1183" s="21">
        <v>74.77</v>
      </c>
      <c r="P1183" s="22">
        <v>0</v>
      </c>
      <c r="Q1183" s="22">
        <v>0.19</v>
      </c>
    </row>
    <row r="1184" spans="1:17" x14ac:dyDescent="0.3">
      <c r="A1184" t="s">
        <v>8169</v>
      </c>
      <c r="B1184" t="s">
        <v>13045</v>
      </c>
      <c r="C1184" t="s">
        <v>46</v>
      </c>
      <c r="E1184" t="s">
        <v>40</v>
      </c>
      <c r="F1184">
        <v>0</v>
      </c>
      <c r="G1184">
        <v>0</v>
      </c>
      <c r="H1184">
        <v>0</v>
      </c>
      <c r="I1184" s="20">
        <v>0.2</v>
      </c>
      <c r="J1184" t="s">
        <v>24</v>
      </c>
      <c r="K1184" s="20">
        <v>0.2</v>
      </c>
      <c r="L1184" s="21">
        <v>15.29</v>
      </c>
      <c r="M1184" s="21">
        <v>91.71</v>
      </c>
      <c r="N1184" s="21">
        <v>76.42</v>
      </c>
      <c r="P1184" s="22">
        <v>0</v>
      </c>
      <c r="Q1184" s="22">
        <v>0.2</v>
      </c>
    </row>
    <row r="1185" spans="1:17" x14ac:dyDescent="0.3">
      <c r="A1185" t="s">
        <v>8169</v>
      </c>
      <c r="B1185" t="s">
        <v>12397</v>
      </c>
      <c r="C1185" t="s">
        <v>46</v>
      </c>
      <c r="E1185" t="s">
        <v>40</v>
      </c>
      <c r="F1185">
        <v>0</v>
      </c>
      <c r="G1185">
        <v>0</v>
      </c>
      <c r="H1185">
        <v>0</v>
      </c>
      <c r="I1185" s="20">
        <v>0.2</v>
      </c>
      <c r="J1185" t="s">
        <v>24</v>
      </c>
      <c r="K1185" s="20">
        <v>0.2</v>
      </c>
      <c r="L1185" s="21">
        <v>19.43</v>
      </c>
      <c r="M1185" s="21">
        <v>116.55</v>
      </c>
      <c r="N1185" s="21">
        <v>97.12</v>
      </c>
      <c r="P1185" s="22">
        <v>0</v>
      </c>
      <c r="Q1185" s="22">
        <v>0.2</v>
      </c>
    </row>
    <row r="1186" spans="1:17" x14ac:dyDescent="0.3">
      <c r="A1186" t="s">
        <v>8169</v>
      </c>
      <c r="B1186" t="s">
        <v>11433</v>
      </c>
      <c r="C1186" t="s">
        <v>47</v>
      </c>
      <c r="E1186" t="s">
        <v>40</v>
      </c>
      <c r="F1186">
        <v>0</v>
      </c>
      <c r="G1186">
        <v>0</v>
      </c>
      <c r="H1186">
        <v>0</v>
      </c>
      <c r="I1186" s="20">
        <v>0.22</v>
      </c>
      <c r="J1186" t="s">
        <v>24</v>
      </c>
      <c r="K1186" s="20">
        <v>0.22</v>
      </c>
      <c r="L1186" s="21">
        <v>12.25</v>
      </c>
      <c r="M1186" s="21">
        <v>67.95</v>
      </c>
      <c r="N1186" s="21">
        <v>55.7</v>
      </c>
      <c r="P1186" s="22">
        <v>0</v>
      </c>
      <c r="Q1186" s="22">
        <v>0.22</v>
      </c>
    </row>
    <row r="1187" spans="1:17" x14ac:dyDescent="0.3">
      <c r="A1187" t="s">
        <v>8169</v>
      </c>
      <c r="B1187" t="s">
        <v>14409</v>
      </c>
      <c r="C1187" t="s">
        <v>294</v>
      </c>
      <c r="E1187" t="s">
        <v>39</v>
      </c>
      <c r="F1187">
        <v>0</v>
      </c>
      <c r="G1187">
        <v>0</v>
      </c>
      <c r="H1187">
        <v>0</v>
      </c>
      <c r="I1187" s="20">
        <v>0.17</v>
      </c>
      <c r="J1187" t="s">
        <v>24</v>
      </c>
      <c r="K1187" s="20">
        <v>0.17</v>
      </c>
      <c r="L1187" s="21">
        <v>2.6</v>
      </c>
      <c r="M1187" s="21">
        <v>17.899999999999999</v>
      </c>
      <c r="N1187" s="21">
        <v>15.3</v>
      </c>
      <c r="P1187" s="22">
        <v>0</v>
      </c>
      <c r="Q1187" s="22">
        <v>0.17</v>
      </c>
    </row>
    <row r="1188" spans="1:17" x14ac:dyDescent="0.3">
      <c r="A1188" t="s">
        <v>8169</v>
      </c>
      <c r="B1188" t="s">
        <v>15564</v>
      </c>
      <c r="C1188" t="s">
        <v>42</v>
      </c>
      <c r="E1188" t="s">
        <v>40</v>
      </c>
      <c r="F1188">
        <v>0</v>
      </c>
      <c r="G1188">
        <v>0</v>
      </c>
      <c r="H1188">
        <v>0</v>
      </c>
      <c r="I1188" s="20">
        <v>0.19</v>
      </c>
      <c r="J1188" t="s">
        <v>24</v>
      </c>
      <c r="K1188" s="20">
        <v>0.19</v>
      </c>
      <c r="L1188" s="21">
        <v>6.05</v>
      </c>
      <c r="M1188" s="21">
        <v>37.9</v>
      </c>
      <c r="N1188" s="21">
        <v>31.85</v>
      </c>
      <c r="P1188" s="22">
        <v>0</v>
      </c>
      <c r="Q1188" s="22">
        <v>0.19</v>
      </c>
    </row>
    <row r="1189" spans="1:17" x14ac:dyDescent="0.3">
      <c r="A1189" t="s">
        <v>8169</v>
      </c>
      <c r="B1189" t="s">
        <v>18532</v>
      </c>
      <c r="C1189" t="s">
        <v>46</v>
      </c>
      <c r="E1189" t="s">
        <v>40</v>
      </c>
      <c r="F1189">
        <v>0</v>
      </c>
      <c r="G1189">
        <v>0</v>
      </c>
      <c r="H1189">
        <v>0</v>
      </c>
      <c r="I1189" s="20">
        <v>0.2</v>
      </c>
      <c r="J1189" t="s">
        <v>24</v>
      </c>
      <c r="K1189" s="20">
        <v>0.2</v>
      </c>
      <c r="L1189" s="21">
        <v>7.48</v>
      </c>
      <c r="M1189" s="21">
        <v>44.85</v>
      </c>
      <c r="N1189" s="21">
        <v>37.369999999999997</v>
      </c>
      <c r="P1189" s="22">
        <v>0</v>
      </c>
      <c r="Q1189" s="22">
        <v>0.2</v>
      </c>
    </row>
    <row r="1190" spans="1:17" x14ac:dyDescent="0.3">
      <c r="A1190" t="s">
        <v>8169</v>
      </c>
      <c r="B1190" t="s">
        <v>9130</v>
      </c>
      <c r="C1190" t="s">
        <v>45</v>
      </c>
      <c r="E1190" t="s">
        <v>40</v>
      </c>
      <c r="F1190">
        <v>0</v>
      </c>
      <c r="G1190">
        <v>0</v>
      </c>
      <c r="H1190">
        <v>0</v>
      </c>
      <c r="I1190" s="20">
        <v>0.21</v>
      </c>
      <c r="J1190" t="s">
        <v>24</v>
      </c>
      <c r="K1190" s="20">
        <v>0.21</v>
      </c>
      <c r="L1190" s="21">
        <v>30.69</v>
      </c>
      <c r="M1190" s="21">
        <v>176.85</v>
      </c>
      <c r="N1190" s="21">
        <v>146.16</v>
      </c>
      <c r="P1190" s="22">
        <v>0</v>
      </c>
      <c r="Q1190" s="22">
        <v>0.21</v>
      </c>
    </row>
    <row r="1191" spans="1:17" x14ac:dyDescent="0.3">
      <c r="A1191" t="s">
        <v>8169</v>
      </c>
      <c r="B1191" t="s">
        <v>11766</v>
      </c>
      <c r="C1191" t="s">
        <v>46</v>
      </c>
      <c r="E1191" t="s">
        <v>40</v>
      </c>
      <c r="F1191">
        <v>0</v>
      </c>
      <c r="G1191">
        <v>0</v>
      </c>
      <c r="H1191">
        <v>0</v>
      </c>
      <c r="I1191" s="20">
        <v>0.2</v>
      </c>
      <c r="J1191" t="s">
        <v>24</v>
      </c>
      <c r="K1191" s="20">
        <v>0.2</v>
      </c>
      <c r="L1191" s="21">
        <v>11.14</v>
      </c>
      <c r="M1191" s="21">
        <v>66.849999999999994</v>
      </c>
      <c r="N1191" s="21">
        <v>55.71</v>
      </c>
      <c r="P1191" s="22">
        <v>0</v>
      </c>
      <c r="Q1191" s="22">
        <v>0.2</v>
      </c>
    </row>
    <row r="1192" spans="1:17" x14ac:dyDescent="0.3">
      <c r="A1192" t="s">
        <v>8169</v>
      </c>
      <c r="B1192" t="s">
        <v>19843</v>
      </c>
      <c r="C1192" t="s">
        <v>45</v>
      </c>
      <c r="E1192" t="s">
        <v>40</v>
      </c>
      <c r="F1192">
        <v>0</v>
      </c>
      <c r="G1192">
        <v>0</v>
      </c>
      <c r="H1192">
        <v>0</v>
      </c>
      <c r="I1192" s="20">
        <v>0.21</v>
      </c>
      <c r="J1192" t="s">
        <v>24</v>
      </c>
      <c r="K1192" s="20">
        <v>0.21</v>
      </c>
      <c r="L1192" s="21">
        <v>11.7</v>
      </c>
      <c r="M1192" s="21">
        <v>67.41</v>
      </c>
      <c r="N1192" s="21">
        <v>55.71</v>
      </c>
      <c r="P1192" s="22">
        <v>0</v>
      </c>
      <c r="Q1192" s="22">
        <v>0.21</v>
      </c>
    </row>
    <row r="1193" spans="1:17" x14ac:dyDescent="0.3">
      <c r="A1193" t="s">
        <v>8169</v>
      </c>
      <c r="B1193" t="s">
        <v>18942</v>
      </c>
      <c r="C1193" t="s">
        <v>46</v>
      </c>
      <c r="E1193" t="s">
        <v>40</v>
      </c>
      <c r="F1193">
        <v>0</v>
      </c>
      <c r="G1193">
        <v>0</v>
      </c>
      <c r="H1193">
        <v>0</v>
      </c>
      <c r="I1193" s="20">
        <v>0.2</v>
      </c>
      <c r="J1193" t="s">
        <v>24</v>
      </c>
      <c r="K1193" s="20">
        <v>0.2</v>
      </c>
      <c r="L1193" s="21">
        <v>11.33</v>
      </c>
      <c r="M1193" s="21">
        <v>67.95</v>
      </c>
      <c r="N1193" s="21">
        <v>56.62</v>
      </c>
      <c r="P1193" s="22">
        <v>0</v>
      </c>
      <c r="Q1193" s="22">
        <v>0.2</v>
      </c>
    </row>
    <row r="1194" spans="1:17" x14ac:dyDescent="0.3">
      <c r="A1194" t="s">
        <v>8169</v>
      </c>
      <c r="B1194" t="s">
        <v>20976</v>
      </c>
      <c r="C1194" t="s">
        <v>42</v>
      </c>
      <c r="E1194" t="s">
        <v>40</v>
      </c>
      <c r="F1194">
        <v>0</v>
      </c>
      <c r="G1194">
        <v>0</v>
      </c>
      <c r="H1194">
        <v>0</v>
      </c>
      <c r="I1194" s="20">
        <v>0.19</v>
      </c>
      <c r="J1194" t="s">
        <v>24</v>
      </c>
      <c r="K1194" s="20">
        <v>0.19</v>
      </c>
      <c r="L1194" s="21">
        <v>3.98</v>
      </c>
      <c r="M1194" s="21">
        <v>24.9</v>
      </c>
      <c r="N1194" s="21">
        <v>20.92</v>
      </c>
      <c r="P1194" s="22">
        <v>0</v>
      </c>
      <c r="Q1194" s="22">
        <v>0.19</v>
      </c>
    </row>
    <row r="1195" spans="1:17" x14ac:dyDescent="0.3">
      <c r="A1195" t="s">
        <v>8169</v>
      </c>
      <c r="B1195" t="s">
        <v>19652</v>
      </c>
      <c r="C1195" t="s">
        <v>49</v>
      </c>
      <c r="E1195" t="s">
        <v>38</v>
      </c>
      <c r="F1195">
        <v>0</v>
      </c>
      <c r="G1195">
        <v>1</v>
      </c>
      <c r="H1195">
        <v>0</v>
      </c>
      <c r="I1195" s="20">
        <v>0.23</v>
      </c>
      <c r="J1195" t="s">
        <v>24</v>
      </c>
      <c r="K1195" s="20">
        <v>0</v>
      </c>
      <c r="L1195" s="21">
        <v>10.41</v>
      </c>
      <c r="M1195" s="21">
        <v>59.96</v>
      </c>
      <c r="N1195" s="21">
        <v>49.55</v>
      </c>
      <c r="O1195" t="s">
        <v>65</v>
      </c>
      <c r="P1195" s="22">
        <v>0</v>
      </c>
      <c r="Q1195" s="22">
        <v>0.21</v>
      </c>
    </row>
    <row r="1196" spans="1:17" x14ac:dyDescent="0.3">
      <c r="A1196" t="s">
        <v>8169</v>
      </c>
      <c r="B1196" t="s">
        <v>11507</v>
      </c>
      <c r="C1196" t="s">
        <v>45</v>
      </c>
      <c r="E1196" t="s">
        <v>38</v>
      </c>
      <c r="F1196">
        <v>0</v>
      </c>
      <c r="G1196">
        <v>1</v>
      </c>
      <c r="H1196">
        <v>0</v>
      </c>
      <c r="I1196" s="20">
        <v>0.21</v>
      </c>
      <c r="J1196" t="s">
        <v>24</v>
      </c>
      <c r="K1196" s="20">
        <v>0</v>
      </c>
      <c r="L1196" s="21">
        <v>11.8</v>
      </c>
      <c r="M1196" s="21">
        <v>67.97</v>
      </c>
      <c r="N1196" s="21">
        <v>56.17</v>
      </c>
      <c r="O1196" t="s">
        <v>65</v>
      </c>
      <c r="P1196" s="22">
        <v>0</v>
      </c>
      <c r="Q1196" s="22">
        <v>0.21</v>
      </c>
    </row>
    <row r="1197" spans="1:17" x14ac:dyDescent="0.3">
      <c r="A1197" t="s">
        <v>8169</v>
      </c>
      <c r="B1197" t="s">
        <v>15842</v>
      </c>
      <c r="C1197" t="s">
        <v>47</v>
      </c>
      <c r="E1197" t="s">
        <v>40</v>
      </c>
      <c r="F1197">
        <v>0</v>
      </c>
      <c r="G1197">
        <v>0</v>
      </c>
      <c r="H1197">
        <v>0</v>
      </c>
      <c r="I1197" s="20">
        <v>0.22</v>
      </c>
      <c r="J1197" t="s">
        <v>24</v>
      </c>
      <c r="K1197" s="20">
        <v>0.22</v>
      </c>
      <c r="L1197" s="21">
        <v>48.13</v>
      </c>
      <c r="M1197" s="21">
        <v>266.89999999999998</v>
      </c>
      <c r="N1197" s="21">
        <v>218.77</v>
      </c>
      <c r="P1197" s="22">
        <v>0</v>
      </c>
      <c r="Q1197" s="22">
        <v>0.22</v>
      </c>
    </row>
    <row r="1198" spans="1:17" x14ac:dyDescent="0.3">
      <c r="A1198" t="s">
        <v>8169</v>
      </c>
      <c r="B1198" t="s">
        <v>15668</v>
      </c>
      <c r="C1198" t="s">
        <v>45</v>
      </c>
      <c r="E1198" t="s">
        <v>40</v>
      </c>
      <c r="F1198">
        <v>0</v>
      </c>
      <c r="G1198">
        <v>0</v>
      </c>
      <c r="H1198">
        <v>0</v>
      </c>
      <c r="I1198" s="20">
        <v>0.21</v>
      </c>
      <c r="J1198" t="s">
        <v>24</v>
      </c>
      <c r="K1198" s="20">
        <v>0.21</v>
      </c>
      <c r="L1198" s="21">
        <v>12.31</v>
      </c>
      <c r="M1198" s="21">
        <v>70.92</v>
      </c>
      <c r="N1198" s="21">
        <v>58.61</v>
      </c>
      <c r="P1198" s="22">
        <v>0</v>
      </c>
      <c r="Q1198" s="22">
        <v>0.21</v>
      </c>
    </row>
    <row r="1199" spans="1:17" x14ac:dyDescent="0.3">
      <c r="A1199" t="s">
        <v>8169</v>
      </c>
      <c r="B1199" t="s">
        <v>10102</v>
      </c>
      <c r="C1199" t="s">
        <v>45</v>
      </c>
      <c r="E1199" t="s">
        <v>40</v>
      </c>
      <c r="F1199">
        <v>0</v>
      </c>
      <c r="G1199">
        <v>0</v>
      </c>
      <c r="H1199">
        <v>0</v>
      </c>
      <c r="I1199" s="20">
        <v>0.21</v>
      </c>
      <c r="J1199" t="s">
        <v>24</v>
      </c>
      <c r="K1199" s="20">
        <v>0.21</v>
      </c>
      <c r="L1199" s="21">
        <v>17.170000000000002</v>
      </c>
      <c r="M1199" s="21">
        <v>98.91</v>
      </c>
      <c r="N1199" s="21">
        <v>81.739999999999995</v>
      </c>
      <c r="P1199" s="22">
        <v>0</v>
      </c>
      <c r="Q1199" s="22">
        <v>0.21</v>
      </c>
    </row>
    <row r="1200" spans="1:17" x14ac:dyDescent="0.3">
      <c r="A1200" t="s">
        <v>8169</v>
      </c>
      <c r="B1200" t="s">
        <v>19964</v>
      </c>
      <c r="C1200" t="s">
        <v>47</v>
      </c>
      <c r="E1200" t="s">
        <v>39</v>
      </c>
      <c r="F1200">
        <v>0</v>
      </c>
      <c r="G1200">
        <v>0</v>
      </c>
      <c r="H1200">
        <v>0</v>
      </c>
      <c r="I1200" s="20">
        <v>0.22</v>
      </c>
      <c r="J1200" t="s">
        <v>24</v>
      </c>
      <c r="K1200" s="20">
        <v>0.22</v>
      </c>
      <c r="L1200" s="21">
        <v>12.25</v>
      </c>
      <c r="M1200" s="21">
        <v>67.95</v>
      </c>
      <c r="N1200" s="21">
        <v>55.7</v>
      </c>
      <c r="P1200" s="22">
        <v>0</v>
      </c>
      <c r="Q1200" s="22">
        <v>0.22</v>
      </c>
    </row>
    <row r="1201" spans="1:17" x14ac:dyDescent="0.3">
      <c r="A1201" t="s">
        <v>8169</v>
      </c>
      <c r="B1201" t="s">
        <v>12837</v>
      </c>
      <c r="C1201" t="s">
        <v>45</v>
      </c>
      <c r="E1201" t="s">
        <v>40</v>
      </c>
      <c r="F1201">
        <v>0</v>
      </c>
      <c r="G1201">
        <v>0</v>
      </c>
      <c r="H1201">
        <v>0</v>
      </c>
      <c r="I1201" s="20">
        <v>0.21</v>
      </c>
      <c r="J1201" t="s">
        <v>24</v>
      </c>
      <c r="K1201" s="20">
        <v>0.21</v>
      </c>
      <c r="L1201" s="21">
        <v>3.11</v>
      </c>
      <c r="M1201" s="21">
        <v>17.899999999999999</v>
      </c>
      <c r="N1201" s="21">
        <v>14.79</v>
      </c>
      <c r="P1201" s="22">
        <v>0</v>
      </c>
      <c r="Q1201" s="22">
        <v>0.21</v>
      </c>
    </row>
    <row r="1202" spans="1:17" x14ac:dyDescent="0.3">
      <c r="A1202" t="s">
        <v>8169</v>
      </c>
      <c r="B1202" t="s">
        <v>22693</v>
      </c>
      <c r="C1202" t="s">
        <v>46</v>
      </c>
      <c r="E1202" t="s">
        <v>40</v>
      </c>
      <c r="F1202">
        <v>0</v>
      </c>
      <c r="G1202">
        <v>0</v>
      </c>
      <c r="H1202">
        <v>0</v>
      </c>
      <c r="I1202" s="20">
        <v>0.2</v>
      </c>
      <c r="J1202" t="s">
        <v>24</v>
      </c>
      <c r="K1202" s="20">
        <v>0.2</v>
      </c>
      <c r="L1202" s="21">
        <v>10.48</v>
      </c>
      <c r="M1202" s="21">
        <v>62.85</v>
      </c>
      <c r="N1202" s="21">
        <v>52.37</v>
      </c>
      <c r="P1202" s="22">
        <v>0</v>
      </c>
      <c r="Q1202" s="22">
        <v>0.2</v>
      </c>
    </row>
    <row r="1203" spans="1:17" x14ac:dyDescent="0.3">
      <c r="A1203" t="s">
        <v>8169</v>
      </c>
      <c r="B1203" t="s">
        <v>19118</v>
      </c>
      <c r="C1203" t="s">
        <v>47</v>
      </c>
      <c r="E1203" t="s">
        <v>40</v>
      </c>
      <c r="F1203">
        <v>0</v>
      </c>
      <c r="G1203">
        <v>0</v>
      </c>
      <c r="H1203">
        <v>0</v>
      </c>
      <c r="I1203" s="20">
        <v>0.22</v>
      </c>
      <c r="J1203" t="s">
        <v>24</v>
      </c>
      <c r="K1203" s="20">
        <v>0.22</v>
      </c>
      <c r="L1203" s="21">
        <v>14.39</v>
      </c>
      <c r="M1203" s="21">
        <v>79.8</v>
      </c>
      <c r="N1203" s="21">
        <v>65.41</v>
      </c>
      <c r="P1203" s="22">
        <v>0</v>
      </c>
      <c r="Q1203" s="22">
        <v>0.22</v>
      </c>
    </row>
    <row r="1204" spans="1:17" x14ac:dyDescent="0.3">
      <c r="A1204" t="s">
        <v>8169</v>
      </c>
      <c r="B1204" t="s">
        <v>17683</v>
      </c>
      <c r="C1204" t="s">
        <v>45</v>
      </c>
      <c r="E1204" t="s">
        <v>40</v>
      </c>
      <c r="F1204">
        <v>0</v>
      </c>
      <c r="G1204">
        <v>0</v>
      </c>
      <c r="H1204">
        <v>0</v>
      </c>
      <c r="I1204" s="20">
        <v>0.21</v>
      </c>
      <c r="J1204" t="s">
        <v>24</v>
      </c>
      <c r="K1204" s="20">
        <v>0.21</v>
      </c>
      <c r="L1204" s="21">
        <v>9.2799999999999994</v>
      </c>
      <c r="M1204" s="21">
        <v>53.46</v>
      </c>
      <c r="N1204" s="21">
        <v>44.18</v>
      </c>
      <c r="P1204" s="22">
        <v>0</v>
      </c>
      <c r="Q1204" s="22">
        <v>0.21</v>
      </c>
    </row>
    <row r="1205" spans="1:17" x14ac:dyDescent="0.3">
      <c r="A1205" t="s">
        <v>8169</v>
      </c>
      <c r="B1205" t="s">
        <v>17654</v>
      </c>
      <c r="C1205" t="s">
        <v>42</v>
      </c>
      <c r="E1205" t="s">
        <v>40</v>
      </c>
      <c r="F1205">
        <v>0</v>
      </c>
      <c r="G1205">
        <v>0</v>
      </c>
      <c r="H1205">
        <v>0</v>
      </c>
      <c r="I1205" s="20">
        <v>0.19</v>
      </c>
      <c r="J1205" t="s">
        <v>24</v>
      </c>
      <c r="K1205" s="20">
        <v>0.19</v>
      </c>
      <c r="L1205" s="21">
        <v>8.77</v>
      </c>
      <c r="M1205" s="21">
        <v>54.9</v>
      </c>
      <c r="N1205" s="21">
        <v>46.13</v>
      </c>
      <c r="P1205" s="22">
        <v>0</v>
      </c>
      <c r="Q1205" s="22">
        <v>0.19</v>
      </c>
    </row>
    <row r="1206" spans="1:17" x14ac:dyDescent="0.3">
      <c r="A1206" t="s">
        <v>8169</v>
      </c>
      <c r="B1206" t="s">
        <v>14347</v>
      </c>
      <c r="C1206" t="s">
        <v>45</v>
      </c>
      <c r="E1206" t="s">
        <v>40</v>
      </c>
      <c r="F1206">
        <v>0</v>
      </c>
      <c r="G1206">
        <v>0</v>
      </c>
      <c r="H1206">
        <v>0</v>
      </c>
      <c r="I1206" s="20">
        <v>0.21</v>
      </c>
      <c r="J1206" t="s">
        <v>24</v>
      </c>
      <c r="K1206" s="20">
        <v>0.21</v>
      </c>
      <c r="L1206" s="21">
        <v>21.21</v>
      </c>
      <c r="M1206" s="21">
        <v>122.22</v>
      </c>
      <c r="N1206" s="21">
        <v>101.01</v>
      </c>
      <c r="P1206" s="22">
        <v>0</v>
      </c>
      <c r="Q1206" s="22">
        <v>0.21</v>
      </c>
    </row>
    <row r="1207" spans="1:17" x14ac:dyDescent="0.3">
      <c r="A1207" t="s">
        <v>8169</v>
      </c>
      <c r="B1207" t="s">
        <v>11508</v>
      </c>
      <c r="C1207" t="s">
        <v>45</v>
      </c>
      <c r="E1207" t="s">
        <v>40</v>
      </c>
      <c r="F1207">
        <v>0</v>
      </c>
      <c r="G1207">
        <v>0</v>
      </c>
      <c r="H1207">
        <v>0</v>
      </c>
      <c r="I1207" s="20">
        <v>0.21</v>
      </c>
      <c r="J1207" t="s">
        <v>24</v>
      </c>
      <c r="K1207" s="20">
        <v>0.21</v>
      </c>
      <c r="L1207" s="21">
        <v>5.19</v>
      </c>
      <c r="M1207" s="21">
        <v>29.9</v>
      </c>
      <c r="N1207" s="21">
        <v>24.71</v>
      </c>
      <c r="P1207" s="22">
        <v>0</v>
      </c>
      <c r="Q1207" s="22">
        <v>0.21</v>
      </c>
    </row>
    <row r="1208" spans="1:17" x14ac:dyDescent="0.3">
      <c r="A1208" t="s">
        <v>8169</v>
      </c>
      <c r="B1208" t="s">
        <v>20459</v>
      </c>
      <c r="C1208" t="s">
        <v>47</v>
      </c>
      <c r="E1208" t="s">
        <v>39</v>
      </c>
      <c r="F1208">
        <v>0</v>
      </c>
      <c r="G1208">
        <v>0</v>
      </c>
      <c r="H1208">
        <v>0</v>
      </c>
      <c r="I1208" s="20">
        <v>0.22</v>
      </c>
      <c r="J1208" t="s">
        <v>24</v>
      </c>
      <c r="K1208" s="20">
        <v>0.22</v>
      </c>
      <c r="L1208" s="21">
        <v>28.7</v>
      </c>
      <c r="M1208" s="21">
        <v>159.16999999999999</v>
      </c>
      <c r="N1208" s="21">
        <v>130.47</v>
      </c>
      <c r="P1208" s="22">
        <v>0</v>
      </c>
      <c r="Q1208" s="22">
        <v>0.22</v>
      </c>
    </row>
    <row r="1209" spans="1:17" x14ac:dyDescent="0.3">
      <c r="A1209" t="s">
        <v>8169</v>
      </c>
      <c r="B1209" t="s">
        <v>14737</v>
      </c>
      <c r="C1209" t="s">
        <v>42</v>
      </c>
      <c r="E1209" t="s">
        <v>39</v>
      </c>
      <c r="F1209">
        <v>0</v>
      </c>
      <c r="G1209">
        <v>0</v>
      </c>
      <c r="H1209">
        <v>0</v>
      </c>
      <c r="I1209" s="20">
        <v>0.19</v>
      </c>
      <c r="J1209" t="s">
        <v>24</v>
      </c>
      <c r="K1209" s="20">
        <v>0.19</v>
      </c>
      <c r="L1209" s="21">
        <v>10.83</v>
      </c>
      <c r="M1209" s="21">
        <v>67.8</v>
      </c>
      <c r="N1209" s="21">
        <v>56.97</v>
      </c>
      <c r="P1209" s="22">
        <v>0</v>
      </c>
      <c r="Q1209" s="22">
        <v>0.19</v>
      </c>
    </row>
    <row r="1210" spans="1:17" x14ac:dyDescent="0.3">
      <c r="A1210" t="s">
        <v>8169</v>
      </c>
      <c r="B1210" t="s">
        <v>9829</v>
      </c>
      <c r="C1210" t="s">
        <v>46</v>
      </c>
      <c r="E1210" t="s">
        <v>40</v>
      </c>
      <c r="F1210">
        <v>0</v>
      </c>
      <c r="G1210">
        <v>0</v>
      </c>
      <c r="H1210">
        <v>0</v>
      </c>
      <c r="I1210" s="20">
        <v>0.2</v>
      </c>
      <c r="J1210" t="s">
        <v>24</v>
      </c>
      <c r="K1210" s="20">
        <v>0.2</v>
      </c>
      <c r="L1210" s="21">
        <v>9.89</v>
      </c>
      <c r="M1210" s="21">
        <v>59.31</v>
      </c>
      <c r="N1210" s="21">
        <v>49.42</v>
      </c>
      <c r="P1210" s="22">
        <v>0</v>
      </c>
      <c r="Q1210" s="22">
        <v>0.2</v>
      </c>
    </row>
    <row r="1211" spans="1:17" x14ac:dyDescent="0.3">
      <c r="A1211" t="s">
        <v>8169</v>
      </c>
      <c r="B1211" t="s">
        <v>11426</v>
      </c>
      <c r="C1211" t="s">
        <v>45</v>
      </c>
      <c r="E1211" t="s">
        <v>40</v>
      </c>
      <c r="F1211">
        <v>0</v>
      </c>
      <c r="G1211">
        <v>0</v>
      </c>
      <c r="H1211">
        <v>0</v>
      </c>
      <c r="I1211" s="20">
        <v>0.21</v>
      </c>
      <c r="J1211" t="s">
        <v>24</v>
      </c>
      <c r="K1211" s="20">
        <v>0.21</v>
      </c>
      <c r="L1211" s="21">
        <v>19.95</v>
      </c>
      <c r="M1211" s="21">
        <v>114.95</v>
      </c>
      <c r="N1211" s="21">
        <v>95</v>
      </c>
      <c r="P1211" s="22">
        <v>0</v>
      </c>
      <c r="Q1211" s="22">
        <v>0.21</v>
      </c>
    </row>
    <row r="1212" spans="1:17" x14ac:dyDescent="0.3">
      <c r="A1212" t="s">
        <v>8169</v>
      </c>
      <c r="B1212" t="s">
        <v>20533</v>
      </c>
      <c r="C1212" t="s">
        <v>46</v>
      </c>
      <c r="E1212" t="s">
        <v>39</v>
      </c>
      <c r="F1212">
        <v>0</v>
      </c>
      <c r="G1212">
        <v>0</v>
      </c>
      <c r="H1212">
        <v>0</v>
      </c>
      <c r="I1212" s="20">
        <v>0.2</v>
      </c>
      <c r="J1212" t="s">
        <v>24</v>
      </c>
      <c r="K1212" s="20">
        <v>0.2</v>
      </c>
      <c r="L1212" s="21">
        <v>23.45</v>
      </c>
      <c r="M1212" s="21">
        <v>140.69999999999999</v>
      </c>
      <c r="N1212" s="21">
        <v>117.25</v>
      </c>
      <c r="P1212" s="22">
        <v>0</v>
      </c>
      <c r="Q1212" s="22">
        <v>0.2</v>
      </c>
    </row>
    <row r="1213" spans="1:17" x14ac:dyDescent="0.3">
      <c r="A1213" t="s">
        <v>8169</v>
      </c>
      <c r="B1213" t="s">
        <v>20547</v>
      </c>
      <c r="C1213" t="s">
        <v>46</v>
      </c>
      <c r="E1213" t="s">
        <v>40</v>
      </c>
      <c r="F1213">
        <v>0</v>
      </c>
      <c r="G1213">
        <v>0</v>
      </c>
      <c r="H1213">
        <v>0</v>
      </c>
      <c r="I1213" s="20">
        <v>0.2</v>
      </c>
      <c r="J1213" t="s">
        <v>24</v>
      </c>
      <c r="K1213" s="20">
        <v>0.2</v>
      </c>
      <c r="L1213" s="21">
        <v>7.48</v>
      </c>
      <c r="M1213" s="21">
        <v>44.9</v>
      </c>
      <c r="N1213" s="21">
        <v>37.42</v>
      </c>
      <c r="P1213" s="22">
        <v>0</v>
      </c>
      <c r="Q1213" s="22">
        <v>0.2</v>
      </c>
    </row>
    <row r="1214" spans="1:17" x14ac:dyDescent="0.3">
      <c r="A1214" t="s">
        <v>8169</v>
      </c>
      <c r="B1214" t="s">
        <v>17848</v>
      </c>
      <c r="C1214" t="s">
        <v>47</v>
      </c>
      <c r="E1214" t="s">
        <v>40</v>
      </c>
      <c r="F1214">
        <v>0</v>
      </c>
      <c r="G1214">
        <v>0</v>
      </c>
      <c r="H1214">
        <v>0</v>
      </c>
      <c r="I1214" s="20">
        <v>0.22</v>
      </c>
      <c r="J1214" t="s">
        <v>24</v>
      </c>
      <c r="K1214" s="20">
        <v>0.22</v>
      </c>
      <c r="L1214" s="21">
        <v>5.75</v>
      </c>
      <c r="M1214" s="21">
        <v>31.9</v>
      </c>
      <c r="N1214" s="21">
        <v>26.15</v>
      </c>
      <c r="P1214" s="22">
        <v>0</v>
      </c>
      <c r="Q1214" s="22">
        <v>0.22</v>
      </c>
    </row>
    <row r="1215" spans="1:17" x14ac:dyDescent="0.3">
      <c r="A1215" t="s">
        <v>8169</v>
      </c>
      <c r="B1215" t="s">
        <v>10717</v>
      </c>
      <c r="C1215" t="s">
        <v>45</v>
      </c>
      <c r="E1215" t="s">
        <v>40</v>
      </c>
      <c r="F1215">
        <v>0</v>
      </c>
      <c r="G1215">
        <v>0</v>
      </c>
      <c r="H1215">
        <v>0</v>
      </c>
      <c r="I1215" s="20">
        <v>0.21</v>
      </c>
      <c r="J1215" t="s">
        <v>24</v>
      </c>
      <c r="K1215" s="20">
        <v>0.21</v>
      </c>
      <c r="L1215" s="21">
        <v>26.21</v>
      </c>
      <c r="M1215" s="21">
        <v>151.02000000000001</v>
      </c>
      <c r="N1215" s="21">
        <v>124.81</v>
      </c>
      <c r="P1215" s="22">
        <v>0</v>
      </c>
      <c r="Q1215" s="22">
        <v>0.21</v>
      </c>
    </row>
    <row r="1216" spans="1:17" x14ac:dyDescent="0.3">
      <c r="A1216" t="s">
        <v>8169</v>
      </c>
      <c r="B1216" t="s">
        <v>18704</v>
      </c>
      <c r="C1216" t="s">
        <v>42</v>
      </c>
      <c r="E1216" t="s">
        <v>39</v>
      </c>
      <c r="F1216">
        <v>0</v>
      </c>
      <c r="G1216">
        <v>0</v>
      </c>
      <c r="H1216">
        <v>0</v>
      </c>
      <c r="I1216" s="20">
        <v>0.19</v>
      </c>
      <c r="J1216" t="s">
        <v>24</v>
      </c>
      <c r="K1216" s="20">
        <v>0.19</v>
      </c>
      <c r="L1216" s="21">
        <v>10.85</v>
      </c>
      <c r="M1216" s="21">
        <v>67.95</v>
      </c>
      <c r="N1216" s="21">
        <v>57.1</v>
      </c>
      <c r="P1216" s="22">
        <v>0</v>
      </c>
      <c r="Q1216" s="22">
        <v>0.19</v>
      </c>
    </row>
    <row r="1217" spans="1:17" x14ac:dyDescent="0.3">
      <c r="A1217" t="s">
        <v>8169</v>
      </c>
      <c r="B1217" t="s">
        <v>15417</v>
      </c>
      <c r="C1217" t="s">
        <v>45</v>
      </c>
      <c r="E1217" t="s">
        <v>40</v>
      </c>
      <c r="F1217">
        <v>0</v>
      </c>
      <c r="G1217">
        <v>0</v>
      </c>
      <c r="H1217">
        <v>0</v>
      </c>
      <c r="I1217" s="20">
        <v>0.21</v>
      </c>
      <c r="J1217" t="s">
        <v>24</v>
      </c>
      <c r="K1217" s="20">
        <v>0.21</v>
      </c>
      <c r="L1217" s="21">
        <v>22.02</v>
      </c>
      <c r="M1217" s="21">
        <v>126.9</v>
      </c>
      <c r="N1217" s="21">
        <v>104.88</v>
      </c>
      <c r="P1217" s="22">
        <v>0</v>
      </c>
      <c r="Q1217" s="22">
        <v>0.21</v>
      </c>
    </row>
    <row r="1218" spans="1:17" x14ac:dyDescent="0.3">
      <c r="A1218" t="s">
        <v>8169</v>
      </c>
      <c r="B1218" t="s">
        <v>16885</v>
      </c>
      <c r="C1218" t="s">
        <v>46</v>
      </c>
      <c r="E1218" t="s">
        <v>40</v>
      </c>
      <c r="F1218">
        <v>0</v>
      </c>
      <c r="G1218">
        <v>0</v>
      </c>
      <c r="H1218">
        <v>0</v>
      </c>
      <c r="I1218" s="20">
        <v>0.2</v>
      </c>
      <c r="J1218" t="s">
        <v>24</v>
      </c>
      <c r="K1218" s="20">
        <v>0.2</v>
      </c>
      <c r="L1218" s="21">
        <v>8.32</v>
      </c>
      <c r="M1218" s="21">
        <v>49.9</v>
      </c>
      <c r="N1218" s="21">
        <v>41.58</v>
      </c>
      <c r="P1218" s="22">
        <v>0</v>
      </c>
      <c r="Q1218" s="22">
        <v>0.2</v>
      </c>
    </row>
    <row r="1219" spans="1:17" x14ac:dyDescent="0.3">
      <c r="A1219" t="s">
        <v>8169</v>
      </c>
      <c r="B1219" t="s">
        <v>12278</v>
      </c>
      <c r="C1219" t="s">
        <v>47</v>
      </c>
      <c r="E1219" t="s">
        <v>40</v>
      </c>
      <c r="F1219">
        <v>0</v>
      </c>
      <c r="G1219">
        <v>0</v>
      </c>
      <c r="H1219">
        <v>0</v>
      </c>
      <c r="I1219" s="20">
        <v>0.22</v>
      </c>
      <c r="J1219" t="s">
        <v>24</v>
      </c>
      <c r="K1219" s="20">
        <v>0.22</v>
      </c>
      <c r="L1219" s="21">
        <v>12.25</v>
      </c>
      <c r="M1219" s="21">
        <v>67.95</v>
      </c>
      <c r="N1219" s="21">
        <v>55.7</v>
      </c>
      <c r="P1219" s="22">
        <v>0</v>
      </c>
      <c r="Q1219" s="22">
        <v>0.22</v>
      </c>
    </row>
    <row r="1220" spans="1:17" x14ac:dyDescent="0.3">
      <c r="A1220" t="s">
        <v>8169</v>
      </c>
      <c r="B1220" t="s">
        <v>23088</v>
      </c>
      <c r="C1220" t="s">
        <v>42</v>
      </c>
      <c r="E1220" t="s">
        <v>40</v>
      </c>
      <c r="F1220">
        <v>0</v>
      </c>
      <c r="G1220">
        <v>0</v>
      </c>
      <c r="H1220">
        <v>0</v>
      </c>
      <c r="I1220" s="20">
        <v>0.19</v>
      </c>
      <c r="J1220" t="s">
        <v>24</v>
      </c>
      <c r="K1220" s="20">
        <v>0.19</v>
      </c>
      <c r="L1220" s="21">
        <v>5.09</v>
      </c>
      <c r="M1220" s="21">
        <v>31.9</v>
      </c>
      <c r="N1220" s="21">
        <v>26.81</v>
      </c>
      <c r="P1220" s="22">
        <v>0</v>
      </c>
      <c r="Q1220" s="22">
        <v>0.19</v>
      </c>
    </row>
    <row r="1221" spans="1:17" x14ac:dyDescent="0.3">
      <c r="A1221" t="s">
        <v>8169</v>
      </c>
      <c r="B1221" t="s">
        <v>8944</v>
      </c>
      <c r="C1221" t="s">
        <v>46</v>
      </c>
      <c r="E1221" t="s">
        <v>39</v>
      </c>
      <c r="F1221">
        <v>0</v>
      </c>
      <c r="G1221">
        <v>0</v>
      </c>
      <c r="H1221">
        <v>0</v>
      </c>
      <c r="I1221" s="20">
        <v>0.2</v>
      </c>
      <c r="J1221" t="s">
        <v>24</v>
      </c>
      <c r="K1221" s="20">
        <v>0.2</v>
      </c>
      <c r="L1221" s="21">
        <v>6.32</v>
      </c>
      <c r="M1221" s="21">
        <v>37.9</v>
      </c>
      <c r="N1221" s="21">
        <v>31.58</v>
      </c>
      <c r="P1221" s="22">
        <v>0</v>
      </c>
      <c r="Q1221" s="22">
        <v>0.2</v>
      </c>
    </row>
    <row r="1222" spans="1:17" x14ac:dyDescent="0.3">
      <c r="A1222" t="s">
        <v>8169</v>
      </c>
      <c r="B1222" t="s">
        <v>19623</v>
      </c>
      <c r="C1222" t="s">
        <v>45</v>
      </c>
      <c r="E1222" t="s">
        <v>40</v>
      </c>
      <c r="F1222">
        <v>0</v>
      </c>
      <c r="G1222">
        <v>0</v>
      </c>
      <c r="H1222">
        <v>0</v>
      </c>
      <c r="I1222" s="20">
        <v>0.21</v>
      </c>
      <c r="J1222" t="s">
        <v>24</v>
      </c>
      <c r="K1222" s="20">
        <v>0.21</v>
      </c>
      <c r="L1222" s="21">
        <v>6.92</v>
      </c>
      <c r="M1222" s="21">
        <v>39.9</v>
      </c>
      <c r="N1222" s="21">
        <v>32.979999999999997</v>
      </c>
      <c r="P1222" s="22">
        <v>0</v>
      </c>
      <c r="Q1222" s="22">
        <v>0.21</v>
      </c>
    </row>
    <row r="1223" spans="1:17" x14ac:dyDescent="0.3">
      <c r="A1223" t="s">
        <v>8169</v>
      </c>
      <c r="B1223" t="s">
        <v>10865</v>
      </c>
      <c r="C1223" t="s">
        <v>47</v>
      </c>
      <c r="E1223" t="s">
        <v>39</v>
      </c>
      <c r="F1223">
        <v>0</v>
      </c>
      <c r="G1223">
        <v>0</v>
      </c>
      <c r="H1223">
        <v>0</v>
      </c>
      <c r="I1223" s="20">
        <v>0.22</v>
      </c>
      <c r="J1223" t="s">
        <v>24</v>
      </c>
      <c r="K1223" s="20">
        <v>0.22</v>
      </c>
      <c r="L1223" s="21">
        <v>11.5</v>
      </c>
      <c r="M1223" s="21">
        <v>63.8</v>
      </c>
      <c r="N1223" s="21">
        <v>52.3</v>
      </c>
      <c r="P1223" s="22">
        <v>0</v>
      </c>
      <c r="Q1223" s="22">
        <v>0.22</v>
      </c>
    </row>
    <row r="1224" spans="1:17" x14ac:dyDescent="0.3">
      <c r="A1224" t="s">
        <v>8169</v>
      </c>
      <c r="B1224" t="s">
        <v>18975</v>
      </c>
      <c r="C1224" t="s">
        <v>47</v>
      </c>
      <c r="E1224" t="s">
        <v>39</v>
      </c>
      <c r="F1224">
        <v>0</v>
      </c>
      <c r="G1224">
        <v>0</v>
      </c>
      <c r="H1224">
        <v>0</v>
      </c>
      <c r="I1224" s="20">
        <v>0.22</v>
      </c>
      <c r="J1224" t="s">
        <v>24</v>
      </c>
      <c r="K1224" s="20">
        <v>0.22</v>
      </c>
      <c r="L1224" s="21">
        <v>9.35</v>
      </c>
      <c r="M1224" s="21">
        <v>51.85</v>
      </c>
      <c r="N1224" s="21">
        <v>42.5</v>
      </c>
      <c r="P1224" s="22">
        <v>0</v>
      </c>
      <c r="Q1224" s="22">
        <v>0.22</v>
      </c>
    </row>
    <row r="1225" spans="1:17" x14ac:dyDescent="0.3">
      <c r="A1225" t="s">
        <v>8169</v>
      </c>
      <c r="B1225" t="s">
        <v>10577</v>
      </c>
      <c r="C1225" t="s">
        <v>45</v>
      </c>
      <c r="E1225" t="s">
        <v>40</v>
      </c>
      <c r="F1225">
        <v>0</v>
      </c>
      <c r="G1225">
        <v>0</v>
      </c>
      <c r="H1225">
        <v>0</v>
      </c>
      <c r="I1225" s="20">
        <v>0.21</v>
      </c>
      <c r="J1225" t="s">
        <v>24</v>
      </c>
      <c r="K1225" s="20">
        <v>0.21</v>
      </c>
      <c r="L1225" s="21">
        <v>26.54</v>
      </c>
      <c r="M1225" s="21">
        <v>152.91</v>
      </c>
      <c r="N1225" s="21">
        <v>126.37</v>
      </c>
      <c r="P1225" s="22">
        <v>0</v>
      </c>
      <c r="Q1225" s="22">
        <v>0.21</v>
      </c>
    </row>
    <row r="1226" spans="1:17" x14ac:dyDescent="0.3">
      <c r="A1226" t="s">
        <v>8169</v>
      </c>
      <c r="B1226" t="s">
        <v>9756</v>
      </c>
      <c r="C1226" t="s">
        <v>46</v>
      </c>
      <c r="E1226" t="s">
        <v>39</v>
      </c>
      <c r="F1226">
        <v>0</v>
      </c>
      <c r="G1226">
        <v>0</v>
      </c>
      <c r="H1226">
        <v>0</v>
      </c>
      <c r="I1226" s="20">
        <v>0.2</v>
      </c>
      <c r="J1226" t="s">
        <v>24</v>
      </c>
      <c r="K1226" s="20">
        <v>0.2</v>
      </c>
      <c r="L1226" s="21">
        <v>7.98</v>
      </c>
      <c r="M1226" s="21">
        <v>47.9</v>
      </c>
      <c r="N1226" s="21">
        <v>39.92</v>
      </c>
      <c r="P1226" s="22">
        <v>0</v>
      </c>
      <c r="Q1226" s="22">
        <v>0.2</v>
      </c>
    </row>
    <row r="1227" spans="1:17" x14ac:dyDescent="0.3">
      <c r="A1227" t="s">
        <v>8169</v>
      </c>
      <c r="B1227" t="s">
        <v>12354</v>
      </c>
      <c r="C1227" t="s">
        <v>45</v>
      </c>
      <c r="E1227" t="s">
        <v>40</v>
      </c>
      <c r="F1227">
        <v>0</v>
      </c>
      <c r="G1227">
        <v>0</v>
      </c>
      <c r="H1227">
        <v>0</v>
      </c>
      <c r="I1227" s="20">
        <v>0.21</v>
      </c>
      <c r="J1227" t="s">
        <v>24</v>
      </c>
      <c r="K1227" s="20">
        <v>0.21</v>
      </c>
      <c r="L1227" s="21">
        <v>70.17</v>
      </c>
      <c r="M1227" s="21">
        <v>404.3</v>
      </c>
      <c r="N1227" s="21">
        <v>334.13</v>
      </c>
      <c r="P1227" s="22">
        <v>0</v>
      </c>
      <c r="Q1227" s="22">
        <v>0.21</v>
      </c>
    </row>
    <row r="1228" spans="1:17" x14ac:dyDescent="0.3">
      <c r="A1228" t="s">
        <v>8169</v>
      </c>
      <c r="B1228" t="s">
        <v>13490</v>
      </c>
      <c r="C1228" t="s">
        <v>47</v>
      </c>
      <c r="E1228" t="s">
        <v>40</v>
      </c>
      <c r="F1228">
        <v>0</v>
      </c>
      <c r="G1228">
        <v>0</v>
      </c>
      <c r="H1228">
        <v>0</v>
      </c>
      <c r="I1228" s="20">
        <v>0.22</v>
      </c>
      <c r="J1228" t="s">
        <v>24</v>
      </c>
      <c r="K1228" s="20">
        <v>0.22</v>
      </c>
      <c r="L1228" s="21">
        <v>14.09</v>
      </c>
      <c r="M1228" s="21">
        <v>78.17</v>
      </c>
      <c r="N1228" s="21">
        <v>64.08</v>
      </c>
      <c r="P1228" s="22">
        <v>0</v>
      </c>
      <c r="Q1228" s="22">
        <v>0.22</v>
      </c>
    </row>
    <row r="1229" spans="1:17" x14ac:dyDescent="0.3">
      <c r="A1229" t="s">
        <v>8169</v>
      </c>
      <c r="B1229" t="s">
        <v>12391</v>
      </c>
      <c r="C1229" t="s">
        <v>45</v>
      </c>
      <c r="E1229" t="s">
        <v>39</v>
      </c>
      <c r="F1229">
        <v>0</v>
      </c>
      <c r="G1229">
        <v>0</v>
      </c>
      <c r="H1229">
        <v>0</v>
      </c>
      <c r="I1229" s="20">
        <v>0.21</v>
      </c>
      <c r="J1229" t="s">
        <v>24</v>
      </c>
      <c r="K1229" s="20">
        <v>0.21</v>
      </c>
      <c r="L1229" s="21">
        <v>15.6</v>
      </c>
      <c r="M1229" s="21">
        <v>89.9</v>
      </c>
      <c r="N1229" s="21">
        <v>74.3</v>
      </c>
      <c r="P1229" s="22">
        <v>0</v>
      </c>
      <c r="Q1229" s="22">
        <v>0.21</v>
      </c>
    </row>
    <row r="1230" spans="1:17" x14ac:dyDescent="0.3">
      <c r="A1230" t="s">
        <v>8169</v>
      </c>
      <c r="B1230" t="s">
        <v>12116</v>
      </c>
      <c r="C1230" t="s">
        <v>42</v>
      </c>
      <c r="E1230" t="s">
        <v>40</v>
      </c>
      <c r="F1230">
        <v>0</v>
      </c>
      <c r="G1230">
        <v>0</v>
      </c>
      <c r="H1230">
        <v>0</v>
      </c>
      <c r="I1230" s="20">
        <v>0.19</v>
      </c>
      <c r="J1230" t="s">
        <v>24</v>
      </c>
      <c r="K1230" s="20">
        <v>0.19</v>
      </c>
      <c r="L1230" s="21">
        <v>6.05</v>
      </c>
      <c r="M1230" s="21">
        <v>37.9</v>
      </c>
      <c r="N1230" s="21">
        <v>31.85</v>
      </c>
      <c r="P1230" s="22">
        <v>0</v>
      </c>
      <c r="Q1230" s="22">
        <v>0.19</v>
      </c>
    </row>
    <row r="1231" spans="1:17" x14ac:dyDescent="0.3">
      <c r="A1231" t="s">
        <v>8169</v>
      </c>
      <c r="B1231" t="s">
        <v>19730</v>
      </c>
      <c r="C1231" t="s">
        <v>45</v>
      </c>
      <c r="E1231" t="s">
        <v>39</v>
      </c>
      <c r="F1231">
        <v>0</v>
      </c>
      <c r="G1231">
        <v>0</v>
      </c>
      <c r="H1231">
        <v>0</v>
      </c>
      <c r="I1231" s="20">
        <v>0.21</v>
      </c>
      <c r="J1231" t="s">
        <v>24</v>
      </c>
      <c r="K1231" s="20">
        <v>0.21</v>
      </c>
      <c r="L1231" s="21">
        <v>11.6</v>
      </c>
      <c r="M1231" s="21">
        <v>66.849999999999994</v>
      </c>
      <c r="N1231" s="21">
        <v>55.25</v>
      </c>
      <c r="P1231" s="22">
        <v>0</v>
      </c>
      <c r="Q1231" s="22">
        <v>0.21</v>
      </c>
    </row>
    <row r="1232" spans="1:17" x14ac:dyDescent="0.3">
      <c r="A1232" t="s">
        <v>8169</v>
      </c>
      <c r="B1232" t="s">
        <v>9019</v>
      </c>
      <c r="C1232" t="s">
        <v>47</v>
      </c>
      <c r="E1232" t="s">
        <v>40</v>
      </c>
      <c r="F1232">
        <v>0</v>
      </c>
      <c r="G1232">
        <v>0</v>
      </c>
      <c r="H1232">
        <v>0</v>
      </c>
      <c r="I1232" s="20">
        <v>0.22</v>
      </c>
      <c r="J1232" t="s">
        <v>24</v>
      </c>
      <c r="K1232" s="20">
        <v>0.22</v>
      </c>
      <c r="L1232" s="21">
        <v>7.2</v>
      </c>
      <c r="M1232" s="21">
        <v>39.92</v>
      </c>
      <c r="N1232" s="21">
        <v>32.72</v>
      </c>
      <c r="P1232" s="22">
        <v>0</v>
      </c>
      <c r="Q1232" s="22">
        <v>0.22</v>
      </c>
    </row>
    <row r="1233" spans="1:17" x14ac:dyDescent="0.3">
      <c r="A1233" t="s">
        <v>8169</v>
      </c>
      <c r="B1233" t="s">
        <v>16347</v>
      </c>
      <c r="C1233" t="s">
        <v>45</v>
      </c>
      <c r="E1233" t="s">
        <v>40</v>
      </c>
      <c r="F1233">
        <v>0</v>
      </c>
      <c r="G1233">
        <v>0</v>
      </c>
      <c r="H1233">
        <v>0</v>
      </c>
      <c r="I1233" s="20">
        <v>0.21</v>
      </c>
      <c r="J1233" t="s">
        <v>24</v>
      </c>
      <c r="K1233" s="20">
        <v>0.21</v>
      </c>
      <c r="L1233" s="21">
        <v>14.03</v>
      </c>
      <c r="M1233" s="21">
        <v>80.849999999999994</v>
      </c>
      <c r="N1233" s="21">
        <v>66.819999999999993</v>
      </c>
      <c r="P1233" s="22">
        <v>0</v>
      </c>
      <c r="Q1233" s="22">
        <v>0.21</v>
      </c>
    </row>
    <row r="1234" spans="1:17" x14ac:dyDescent="0.3">
      <c r="A1234" t="s">
        <v>8169</v>
      </c>
      <c r="B1234" t="s">
        <v>10094</v>
      </c>
      <c r="C1234" t="s">
        <v>45</v>
      </c>
      <c r="E1234" t="s">
        <v>40</v>
      </c>
      <c r="F1234">
        <v>0</v>
      </c>
      <c r="G1234">
        <v>0</v>
      </c>
      <c r="H1234">
        <v>0</v>
      </c>
      <c r="I1234" s="20">
        <v>0.21</v>
      </c>
      <c r="J1234" t="s">
        <v>24</v>
      </c>
      <c r="K1234" s="20">
        <v>0.21</v>
      </c>
      <c r="L1234" s="21">
        <v>7.09</v>
      </c>
      <c r="M1234" s="21">
        <v>40.86</v>
      </c>
      <c r="N1234" s="21">
        <v>33.770000000000003</v>
      </c>
      <c r="P1234" s="22">
        <v>0</v>
      </c>
      <c r="Q1234" s="22">
        <v>0.21</v>
      </c>
    </row>
    <row r="1235" spans="1:17" x14ac:dyDescent="0.3">
      <c r="A1235" t="s">
        <v>8169</v>
      </c>
      <c r="B1235" t="s">
        <v>21564</v>
      </c>
      <c r="C1235" t="s">
        <v>45</v>
      </c>
      <c r="E1235" t="s">
        <v>40</v>
      </c>
      <c r="F1235">
        <v>0</v>
      </c>
      <c r="G1235">
        <v>0</v>
      </c>
      <c r="H1235">
        <v>0</v>
      </c>
      <c r="I1235" s="20">
        <v>0.21</v>
      </c>
      <c r="J1235" t="s">
        <v>24</v>
      </c>
      <c r="K1235" s="20">
        <v>0.21</v>
      </c>
      <c r="L1235" s="21">
        <v>6.58</v>
      </c>
      <c r="M1235" s="21">
        <v>37.9</v>
      </c>
      <c r="N1235" s="21">
        <v>31.32</v>
      </c>
      <c r="P1235" s="22">
        <v>0</v>
      </c>
      <c r="Q1235" s="22">
        <v>0.21</v>
      </c>
    </row>
    <row r="1236" spans="1:17" x14ac:dyDescent="0.3">
      <c r="A1236" t="s">
        <v>8169</v>
      </c>
      <c r="B1236" t="s">
        <v>14531</v>
      </c>
      <c r="C1236" t="s">
        <v>46</v>
      </c>
      <c r="E1236" t="s">
        <v>40</v>
      </c>
      <c r="F1236">
        <v>0</v>
      </c>
      <c r="G1236">
        <v>0</v>
      </c>
      <c r="H1236">
        <v>0</v>
      </c>
      <c r="I1236" s="20">
        <v>0.2</v>
      </c>
      <c r="J1236" t="s">
        <v>24</v>
      </c>
      <c r="K1236" s="20">
        <v>0.2</v>
      </c>
      <c r="L1236" s="21">
        <v>10.56</v>
      </c>
      <c r="M1236" s="21">
        <v>63.36</v>
      </c>
      <c r="N1236" s="21">
        <v>52.8</v>
      </c>
      <c r="P1236" s="22">
        <v>0</v>
      </c>
      <c r="Q1236" s="22">
        <v>0.2</v>
      </c>
    </row>
    <row r="1237" spans="1:17" x14ac:dyDescent="0.3">
      <c r="A1237" t="s">
        <v>8169</v>
      </c>
      <c r="B1237" t="s">
        <v>13030</v>
      </c>
      <c r="C1237" t="s">
        <v>42</v>
      </c>
      <c r="E1237" t="s">
        <v>40</v>
      </c>
      <c r="F1237">
        <v>0</v>
      </c>
      <c r="G1237">
        <v>0</v>
      </c>
      <c r="H1237">
        <v>0</v>
      </c>
      <c r="I1237" s="20">
        <v>0.19</v>
      </c>
      <c r="J1237" t="s">
        <v>24</v>
      </c>
      <c r="K1237" s="20">
        <v>0.19</v>
      </c>
      <c r="L1237" s="21">
        <v>6.05</v>
      </c>
      <c r="M1237" s="21">
        <v>37.9</v>
      </c>
      <c r="N1237" s="21">
        <v>31.85</v>
      </c>
      <c r="P1237" s="22">
        <v>0</v>
      </c>
      <c r="Q1237" s="22">
        <v>0.19</v>
      </c>
    </row>
    <row r="1238" spans="1:17" x14ac:dyDescent="0.3">
      <c r="A1238" t="s">
        <v>8169</v>
      </c>
      <c r="B1238" t="s">
        <v>21002</v>
      </c>
      <c r="C1238" t="s">
        <v>47</v>
      </c>
      <c r="E1238" t="s">
        <v>39</v>
      </c>
      <c r="F1238">
        <v>0</v>
      </c>
      <c r="G1238">
        <v>0</v>
      </c>
      <c r="H1238">
        <v>0</v>
      </c>
      <c r="I1238" s="20">
        <v>0.22</v>
      </c>
      <c r="J1238" t="s">
        <v>24</v>
      </c>
      <c r="K1238" s="20">
        <v>0.22</v>
      </c>
      <c r="L1238" s="21">
        <v>21.41</v>
      </c>
      <c r="M1238" s="21">
        <v>118.75</v>
      </c>
      <c r="N1238" s="21">
        <v>97.34</v>
      </c>
      <c r="P1238" s="22">
        <v>0</v>
      </c>
      <c r="Q1238" s="22">
        <v>0.22</v>
      </c>
    </row>
    <row r="1239" spans="1:17" x14ac:dyDescent="0.3">
      <c r="A1239" t="s">
        <v>8169</v>
      </c>
      <c r="B1239" t="s">
        <v>13935</v>
      </c>
      <c r="C1239" t="s">
        <v>45</v>
      </c>
      <c r="E1239" t="s">
        <v>40</v>
      </c>
      <c r="F1239">
        <v>0</v>
      </c>
      <c r="G1239">
        <v>0</v>
      </c>
      <c r="H1239">
        <v>0</v>
      </c>
      <c r="I1239" s="20">
        <v>0.21</v>
      </c>
      <c r="J1239" t="s">
        <v>24</v>
      </c>
      <c r="K1239" s="20">
        <v>0.21</v>
      </c>
      <c r="L1239" s="21">
        <v>11.39</v>
      </c>
      <c r="M1239" s="21">
        <v>65.61</v>
      </c>
      <c r="N1239" s="21">
        <v>54.22</v>
      </c>
      <c r="P1239" s="22">
        <v>0</v>
      </c>
      <c r="Q1239" s="22">
        <v>0.21</v>
      </c>
    </row>
    <row r="1240" spans="1:17" x14ac:dyDescent="0.3">
      <c r="A1240" t="s">
        <v>8169</v>
      </c>
      <c r="B1240" t="s">
        <v>8315</v>
      </c>
      <c r="C1240" t="s">
        <v>45</v>
      </c>
      <c r="E1240" t="s">
        <v>40</v>
      </c>
      <c r="F1240">
        <v>0</v>
      </c>
      <c r="G1240">
        <v>0</v>
      </c>
      <c r="H1240">
        <v>0</v>
      </c>
      <c r="I1240" s="20">
        <v>0.21</v>
      </c>
      <c r="J1240" t="s">
        <v>24</v>
      </c>
      <c r="K1240" s="20">
        <v>0.21</v>
      </c>
      <c r="L1240" s="21">
        <v>21.23</v>
      </c>
      <c r="M1240" s="21">
        <v>122.31</v>
      </c>
      <c r="N1240" s="21">
        <v>101.08</v>
      </c>
      <c r="P1240" s="22">
        <v>0</v>
      </c>
      <c r="Q1240" s="22">
        <v>0.21</v>
      </c>
    </row>
    <row r="1241" spans="1:17" x14ac:dyDescent="0.3">
      <c r="A1241" t="s">
        <v>8169</v>
      </c>
      <c r="B1241" t="s">
        <v>11326</v>
      </c>
      <c r="C1241" t="s">
        <v>47</v>
      </c>
      <c r="E1241" t="s">
        <v>39</v>
      </c>
      <c r="F1241">
        <v>0</v>
      </c>
      <c r="G1241">
        <v>0</v>
      </c>
      <c r="H1241">
        <v>0</v>
      </c>
      <c r="I1241" s="20">
        <v>0.22</v>
      </c>
      <c r="J1241" t="s">
        <v>24</v>
      </c>
      <c r="K1241" s="20">
        <v>0.22</v>
      </c>
      <c r="L1241" s="21">
        <v>9.16</v>
      </c>
      <c r="M1241" s="21">
        <v>50.8</v>
      </c>
      <c r="N1241" s="21">
        <v>41.64</v>
      </c>
      <c r="P1241" s="22">
        <v>0</v>
      </c>
      <c r="Q1241" s="22">
        <v>0.22</v>
      </c>
    </row>
    <row r="1242" spans="1:17" x14ac:dyDescent="0.3">
      <c r="A1242" t="s">
        <v>8169</v>
      </c>
      <c r="B1242" t="s">
        <v>13482</v>
      </c>
      <c r="C1242" t="s">
        <v>45</v>
      </c>
      <c r="E1242" t="s">
        <v>40</v>
      </c>
      <c r="F1242">
        <v>0</v>
      </c>
      <c r="G1242">
        <v>0</v>
      </c>
      <c r="H1242">
        <v>0</v>
      </c>
      <c r="I1242" s="20">
        <v>0.21</v>
      </c>
      <c r="J1242" t="s">
        <v>24</v>
      </c>
      <c r="K1242" s="20">
        <v>0.21</v>
      </c>
      <c r="L1242" s="21">
        <v>9.2799999999999994</v>
      </c>
      <c r="M1242" s="21">
        <v>53.46</v>
      </c>
      <c r="N1242" s="21">
        <v>44.18</v>
      </c>
      <c r="P1242" s="22">
        <v>0</v>
      </c>
      <c r="Q1242" s="22">
        <v>0.21</v>
      </c>
    </row>
    <row r="1243" spans="1:17" x14ac:dyDescent="0.3">
      <c r="A1243" t="s">
        <v>8169</v>
      </c>
      <c r="B1243" t="s">
        <v>16579</v>
      </c>
      <c r="C1243" t="s">
        <v>46</v>
      </c>
      <c r="E1243" t="s">
        <v>40</v>
      </c>
      <c r="F1243">
        <v>0</v>
      </c>
      <c r="G1243">
        <v>0</v>
      </c>
      <c r="H1243">
        <v>0</v>
      </c>
      <c r="I1243" s="20">
        <v>0.2</v>
      </c>
      <c r="J1243" t="s">
        <v>24</v>
      </c>
      <c r="K1243" s="20">
        <v>0.2</v>
      </c>
      <c r="L1243" s="21">
        <v>4.1500000000000004</v>
      </c>
      <c r="M1243" s="21">
        <v>24.9</v>
      </c>
      <c r="N1243" s="21">
        <v>20.75</v>
      </c>
      <c r="P1243" s="22">
        <v>0</v>
      </c>
      <c r="Q1243" s="22">
        <v>0.2</v>
      </c>
    </row>
    <row r="1244" spans="1:17" x14ac:dyDescent="0.3">
      <c r="A1244" t="s">
        <v>8169</v>
      </c>
      <c r="B1244" t="s">
        <v>16475</v>
      </c>
      <c r="C1244" t="s">
        <v>45</v>
      </c>
      <c r="E1244" t="s">
        <v>40</v>
      </c>
      <c r="F1244">
        <v>0</v>
      </c>
      <c r="G1244">
        <v>0</v>
      </c>
      <c r="H1244">
        <v>0</v>
      </c>
      <c r="I1244" s="20">
        <v>0.21</v>
      </c>
      <c r="J1244" t="s">
        <v>24</v>
      </c>
      <c r="K1244" s="20">
        <v>0.21</v>
      </c>
      <c r="L1244" s="21">
        <v>25.3</v>
      </c>
      <c r="M1244" s="21">
        <v>145.80000000000001</v>
      </c>
      <c r="N1244" s="21">
        <v>120.5</v>
      </c>
      <c r="P1244" s="22">
        <v>0</v>
      </c>
      <c r="Q1244" s="22">
        <v>0.21</v>
      </c>
    </row>
    <row r="1245" spans="1:17" x14ac:dyDescent="0.3">
      <c r="A1245" t="s">
        <v>8169</v>
      </c>
      <c r="B1245" t="s">
        <v>16720</v>
      </c>
      <c r="C1245" t="s">
        <v>42</v>
      </c>
      <c r="E1245" t="s">
        <v>40</v>
      </c>
      <c r="F1245">
        <v>0</v>
      </c>
      <c r="G1245">
        <v>0</v>
      </c>
      <c r="H1245">
        <v>0</v>
      </c>
      <c r="I1245" s="20">
        <v>0.19</v>
      </c>
      <c r="J1245" t="s">
        <v>24</v>
      </c>
      <c r="K1245" s="20">
        <v>0.19</v>
      </c>
      <c r="L1245" s="21">
        <v>14.98</v>
      </c>
      <c r="M1245" s="21">
        <v>93.8</v>
      </c>
      <c r="N1245" s="21">
        <v>78.819999999999993</v>
      </c>
      <c r="P1245" s="22">
        <v>0</v>
      </c>
      <c r="Q1245" s="22">
        <v>0.19</v>
      </c>
    </row>
    <row r="1246" spans="1:17" x14ac:dyDescent="0.3">
      <c r="A1246" t="s">
        <v>8169</v>
      </c>
      <c r="B1246" t="s">
        <v>19829</v>
      </c>
      <c r="C1246" t="s">
        <v>37</v>
      </c>
      <c r="E1246" t="s">
        <v>40</v>
      </c>
      <c r="F1246">
        <v>0</v>
      </c>
      <c r="G1246">
        <v>0</v>
      </c>
      <c r="H1246">
        <v>0</v>
      </c>
      <c r="I1246" s="20">
        <v>0.2</v>
      </c>
      <c r="J1246" t="s">
        <v>24</v>
      </c>
      <c r="K1246" s="20">
        <v>0.2</v>
      </c>
      <c r="L1246" s="21">
        <v>14.83</v>
      </c>
      <c r="M1246" s="21">
        <v>88.97</v>
      </c>
      <c r="N1246" s="21">
        <v>74.14</v>
      </c>
      <c r="P1246" s="22">
        <v>0</v>
      </c>
      <c r="Q1246" s="22">
        <v>0.2</v>
      </c>
    </row>
    <row r="1247" spans="1:17" x14ac:dyDescent="0.3">
      <c r="A1247" t="s">
        <v>8169</v>
      </c>
      <c r="B1247" t="s">
        <v>21889</v>
      </c>
      <c r="C1247" t="s">
        <v>46</v>
      </c>
      <c r="E1247" t="s">
        <v>40</v>
      </c>
      <c r="F1247">
        <v>0</v>
      </c>
      <c r="G1247">
        <v>0</v>
      </c>
      <c r="H1247">
        <v>0</v>
      </c>
      <c r="I1247" s="20">
        <v>0.2</v>
      </c>
      <c r="J1247" t="s">
        <v>24</v>
      </c>
      <c r="K1247" s="20">
        <v>0.2</v>
      </c>
      <c r="L1247" s="21">
        <v>5.16</v>
      </c>
      <c r="M1247" s="21">
        <v>30.93</v>
      </c>
      <c r="N1247" s="21">
        <v>25.77</v>
      </c>
      <c r="P1247" s="22">
        <v>0</v>
      </c>
      <c r="Q1247" s="22">
        <v>0.2</v>
      </c>
    </row>
    <row r="1248" spans="1:17" x14ac:dyDescent="0.3">
      <c r="A1248" t="s">
        <v>8169</v>
      </c>
      <c r="B1248" t="s">
        <v>20392</v>
      </c>
      <c r="C1248" t="s">
        <v>45</v>
      </c>
      <c r="E1248" t="s">
        <v>40</v>
      </c>
      <c r="F1248">
        <v>0</v>
      </c>
      <c r="G1248">
        <v>0</v>
      </c>
      <c r="H1248">
        <v>0</v>
      </c>
      <c r="I1248" s="20">
        <v>0.21</v>
      </c>
      <c r="J1248" t="s">
        <v>24</v>
      </c>
      <c r="K1248" s="20">
        <v>0.21</v>
      </c>
      <c r="L1248" s="21">
        <v>9.1199999999999992</v>
      </c>
      <c r="M1248" s="21">
        <v>52.56</v>
      </c>
      <c r="N1248" s="21">
        <v>43.44</v>
      </c>
      <c r="P1248" s="22">
        <v>0</v>
      </c>
      <c r="Q1248" s="22">
        <v>0.21</v>
      </c>
    </row>
    <row r="1249" spans="1:17" x14ac:dyDescent="0.3">
      <c r="A1249" t="s">
        <v>8169</v>
      </c>
      <c r="B1249" t="s">
        <v>14287</v>
      </c>
      <c r="C1249" t="s">
        <v>45</v>
      </c>
      <c r="E1249" t="s">
        <v>40</v>
      </c>
      <c r="F1249">
        <v>0</v>
      </c>
      <c r="G1249">
        <v>0</v>
      </c>
      <c r="H1249">
        <v>0</v>
      </c>
      <c r="I1249" s="20">
        <v>0.21</v>
      </c>
      <c r="J1249" t="s">
        <v>24</v>
      </c>
      <c r="K1249" s="20">
        <v>0.21</v>
      </c>
      <c r="L1249" s="21">
        <v>17.350000000000001</v>
      </c>
      <c r="M1249" s="21">
        <v>99.95</v>
      </c>
      <c r="N1249" s="21">
        <v>82.6</v>
      </c>
      <c r="P1249" s="22">
        <v>0</v>
      </c>
      <c r="Q1249" s="22">
        <v>0.21</v>
      </c>
    </row>
    <row r="1250" spans="1:17" x14ac:dyDescent="0.3">
      <c r="A1250" t="s">
        <v>8169</v>
      </c>
      <c r="B1250" t="s">
        <v>8621</v>
      </c>
      <c r="C1250" t="s">
        <v>37</v>
      </c>
      <c r="E1250" t="s">
        <v>40</v>
      </c>
      <c r="F1250">
        <v>0</v>
      </c>
      <c r="G1250">
        <v>0</v>
      </c>
      <c r="H1250">
        <v>0</v>
      </c>
      <c r="I1250" s="20">
        <v>0.2</v>
      </c>
      <c r="J1250" t="s">
        <v>24</v>
      </c>
      <c r="K1250" s="20">
        <v>0.2</v>
      </c>
      <c r="L1250" s="21">
        <v>32.1</v>
      </c>
      <c r="M1250" s="21">
        <v>192.6</v>
      </c>
      <c r="N1250" s="21">
        <v>160.5</v>
      </c>
      <c r="P1250" s="22">
        <v>0</v>
      </c>
      <c r="Q1250" s="22">
        <v>0.2</v>
      </c>
    </row>
    <row r="1251" spans="1:17" x14ac:dyDescent="0.3">
      <c r="A1251" t="s">
        <v>8169</v>
      </c>
      <c r="B1251" t="s">
        <v>18967</v>
      </c>
      <c r="C1251" t="s">
        <v>45</v>
      </c>
      <c r="E1251" t="s">
        <v>40</v>
      </c>
      <c r="F1251">
        <v>0</v>
      </c>
      <c r="G1251">
        <v>0</v>
      </c>
      <c r="H1251">
        <v>0</v>
      </c>
      <c r="I1251" s="20">
        <v>0.21</v>
      </c>
      <c r="J1251" t="s">
        <v>24</v>
      </c>
      <c r="K1251" s="20">
        <v>0.21</v>
      </c>
      <c r="L1251" s="21">
        <v>35.909999999999997</v>
      </c>
      <c r="M1251" s="21">
        <v>206.91</v>
      </c>
      <c r="N1251" s="21">
        <v>171</v>
      </c>
      <c r="P1251" s="22">
        <v>0</v>
      </c>
      <c r="Q1251" s="22">
        <v>0.21</v>
      </c>
    </row>
    <row r="1252" spans="1:17" x14ac:dyDescent="0.3">
      <c r="A1252" t="s">
        <v>8169</v>
      </c>
      <c r="B1252" t="s">
        <v>19971</v>
      </c>
      <c r="C1252" t="s">
        <v>45</v>
      </c>
      <c r="E1252" t="s">
        <v>40</v>
      </c>
      <c r="F1252">
        <v>0</v>
      </c>
      <c r="G1252">
        <v>0</v>
      </c>
      <c r="H1252">
        <v>0</v>
      </c>
      <c r="I1252" s="20">
        <v>0.21</v>
      </c>
      <c r="J1252" t="s">
        <v>24</v>
      </c>
      <c r="K1252" s="20">
        <v>0.21</v>
      </c>
      <c r="L1252" s="21">
        <v>7.79</v>
      </c>
      <c r="M1252" s="21">
        <v>44.9</v>
      </c>
      <c r="N1252" s="21">
        <v>37.11</v>
      </c>
      <c r="P1252" s="22">
        <v>0</v>
      </c>
      <c r="Q1252" s="22">
        <v>0.21</v>
      </c>
    </row>
    <row r="1253" spans="1:17" x14ac:dyDescent="0.3">
      <c r="A1253" t="s">
        <v>8169</v>
      </c>
      <c r="B1253" t="s">
        <v>17991</v>
      </c>
      <c r="C1253" t="s">
        <v>46</v>
      </c>
      <c r="E1253" t="s">
        <v>40</v>
      </c>
      <c r="F1253">
        <v>0</v>
      </c>
      <c r="G1253">
        <v>0</v>
      </c>
      <c r="H1253">
        <v>0</v>
      </c>
      <c r="I1253" s="20">
        <v>0.2</v>
      </c>
      <c r="J1253" t="s">
        <v>24</v>
      </c>
      <c r="K1253" s="20">
        <v>0.2</v>
      </c>
      <c r="L1253" s="21">
        <v>10.18</v>
      </c>
      <c r="M1253" s="21">
        <v>61.07</v>
      </c>
      <c r="N1253" s="21">
        <v>50.89</v>
      </c>
      <c r="P1253" s="22">
        <v>0</v>
      </c>
      <c r="Q1253" s="22">
        <v>0.2</v>
      </c>
    </row>
    <row r="1254" spans="1:17" x14ac:dyDescent="0.3">
      <c r="A1254" t="s">
        <v>8169</v>
      </c>
      <c r="B1254" t="s">
        <v>13754</v>
      </c>
      <c r="C1254" t="s">
        <v>42</v>
      </c>
      <c r="E1254" t="s">
        <v>38</v>
      </c>
      <c r="F1254">
        <v>0</v>
      </c>
      <c r="G1254">
        <v>1</v>
      </c>
      <c r="H1254">
        <v>0</v>
      </c>
      <c r="I1254" s="20">
        <v>0.19</v>
      </c>
      <c r="J1254" t="s">
        <v>24</v>
      </c>
      <c r="K1254" s="20">
        <v>0</v>
      </c>
      <c r="L1254" s="21">
        <v>13.45</v>
      </c>
      <c r="M1254" s="21">
        <v>77.52</v>
      </c>
      <c r="N1254" s="21">
        <v>64.069999999999993</v>
      </c>
      <c r="O1254" t="s">
        <v>65</v>
      </c>
      <c r="P1254" s="22">
        <v>0</v>
      </c>
      <c r="Q1254" s="22">
        <v>0.21</v>
      </c>
    </row>
    <row r="1255" spans="1:17" x14ac:dyDescent="0.3">
      <c r="A1255" t="s">
        <v>8169</v>
      </c>
      <c r="B1255" t="s">
        <v>21314</v>
      </c>
      <c r="C1255" t="s">
        <v>42</v>
      </c>
      <c r="E1255" t="s">
        <v>40</v>
      </c>
      <c r="F1255">
        <v>0</v>
      </c>
      <c r="G1255">
        <v>0</v>
      </c>
      <c r="H1255">
        <v>0</v>
      </c>
      <c r="I1255" s="20">
        <v>0.19</v>
      </c>
      <c r="J1255" t="s">
        <v>24</v>
      </c>
      <c r="K1255" s="20">
        <v>0.19</v>
      </c>
      <c r="L1255" s="21">
        <v>70.17</v>
      </c>
      <c r="M1255" s="21">
        <v>439.5</v>
      </c>
      <c r="N1255" s="21">
        <v>369.33</v>
      </c>
      <c r="P1255" s="22">
        <v>0</v>
      </c>
      <c r="Q1255" s="22">
        <v>0.19</v>
      </c>
    </row>
    <row r="1256" spans="1:17" x14ac:dyDescent="0.3">
      <c r="A1256" t="s">
        <v>8169</v>
      </c>
      <c r="B1256" t="s">
        <v>17082</v>
      </c>
      <c r="C1256" t="s">
        <v>46</v>
      </c>
      <c r="E1256" t="s">
        <v>40</v>
      </c>
      <c r="F1256">
        <v>0</v>
      </c>
      <c r="G1256">
        <v>0</v>
      </c>
      <c r="H1256">
        <v>0</v>
      </c>
      <c r="I1256" s="20">
        <v>0.2</v>
      </c>
      <c r="J1256" t="s">
        <v>24</v>
      </c>
      <c r="K1256" s="20">
        <v>0.2</v>
      </c>
      <c r="L1256" s="21">
        <v>13.3</v>
      </c>
      <c r="M1256" s="21">
        <v>79.8</v>
      </c>
      <c r="N1256" s="21">
        <v>66.5</v>
      </c>
      <c r="P1256" s="22">
        <v>0</v>
      </c>
      <c r="Q1256" s="22">
        <v>0.2</v>
      </c>
    </row>
    <row r="1257" spans="1:17" x14ac:dyDescent="0.3">
      <c r="A1257" t="s">
        <v>8169</v>
      </c>
      <c r="B1257" t="s">
        <v>18696</v>
      </c>
      <c r="C1257" t="s">
        <v>42</v>
      </c>
      <c r="E1257" t="s">
        <v>40</v>
      </c>
      <c r="F1257">
        <v>0</v>
      </c>
      <c r="G1257">
        <v>0</v>
      </c>
      <c r="H1257">
        <v>0</v>
      </c>
      <c r="I1257" s="20">
        <v>0.19</v>
      </c>
      <c r="J1257" t="s">
        <v>24</v>
      </c>
      <c r="K1257" s="20">
        <v>0.19</v>
      </c>
      <c r="L1257" s="21">
        <v>6.99</v>
      </c>
      <c r="M1257" s="21">
        <v>43.8</v>
      </c>
      <c r="N1257" s="21">
        <v>36.81</v>
      </c>
      <c r="P1257" s="22">
        <v>0</v>
      </c>
      <c r="Q1257" s="22">
        <v>0.19</v>
      </c>
    </row>
    <row r="1258" spans="1:17" x14ac:dyDescent="0.3">
      <c r="A1258" t="s">
        <v>8169</v>
      </c>
      <c r="B1258" t="s">
        <v>16698</v>
      </c>
      <c r="C1258" t="s">
        <v>42</v>
      </c>
      <c r="E1258" t="s">
        <v>39</v>
      </c>
      <c r="F1258">
        <v>0</v>
      </c>
      <c r="G1258">
        <v>0</v>
      </c>
      <c r="H1258">
        <v>0</v>
      </c>
      <c r="I1258" s="20">
        <v>0.19</v>
      </c>
      <c r="J1258" t="s">
        <v>24</v>
      </c>
      <c r="K1258" s="20">
        <v>0.19</v>
      </c>
      <c r="L1258" s="21">
        <v>3.98</v>
      </c>
      <c r="M1258" s="21">
        <v>24.9</v>
      </c>
      <c r="N1258" s="21">
        <v>20.92</v>
      </c>
      <c r="P1258" s="22">
        <v>0</v>
      </c>
      <c r="Q1258" s="22">
        <v>0.19</v>
      </c>
    </row>
    <row r="1259" spans="1:17" x14ac:dyDescent="0.3">
      <c r="A1259" t="s">
        <v>8169</v>
      </c>
      <c r="B1259" t="s">
        <v>9642</v>
      </c>
      <c r="C1259" t="s">
        <v>45</v>
      </c>
      <c r="E1259" t="s">
        <v>40</v>
      </c>
      <c r="F1259">
        <v>0</v>
      </c>
      <c r="G1259">
        <v>0</v>
      </c>
      <c r="H1259">
        <v>0</v>
      </c>
      <c r="I1259" s="20">
        <v>0.21</v>
      </c>
      <c r="J1259" t="s">
        <v>24</v>
      </c>
      <c r="K1259" s="20">
        <v>0</v>
      </c>
      <c r="L1259" s="21">
        <v>0</v>
      </c>
      <c r="M1259" s="21">
        <v>0</v>
      </c>
      <c r="N1259" s="21">
        <v>0</v>
      </c>
      <c r="O1259" t="s">
        <v>75</v>
      </c>
      <c r="P1259" s="22">
        <v>0</v>
      </c>
      <c r="Q1259" s="22">
        <v>0</v>
      </c>
    </row>
    <row r="1260" spans="1:17" x14ac:dyDescent="0.3">
      <c r="A1260" t="s">
        <v>8169</v>
      </c>
      <c r="B1260" t="s">
        <v>14198</v>
      </c>
      <c r="C1260" t="s">
        <v>37</v>
      </c>
      <c r="E1260" t="s">
        <v>40</v>
      </c>
      <c r="F1260">
        <v>1</v>
      </c>
      <c r="G1260">
        <v>0</v>
      </c>
      <c r="H1260">
        <v>0</v>
      </c>
      <c r="I1260" s="20">
        <v>0.2</v>
      </c>
      <c r="J1260" t="s">
        <v>24</v>
      </c>
      <c r="K1260" s="20">
        <v>0.2</v>
      </c>
      <c r="L1260" s="21">
        <v>0.83</v>
      </c>
      <c r="M1260" s="21">
        <v>4.95</v>
      </c>
      <c r="N1260" s="21">
        <v>4.12</v>
      </c>
      <c r="O1260" t="s">
        <v>64</v>
      </c>
      <c r="P1260" s="22">
        <v>0</v>
      </c>
      <c r="Q1260" s="22">
        <v>0.2</v>
      </c>
    </row>
    <row r="1261" spans="1:17" x14ac:dyDescent="0.3">
      <c r="A1261" t="s">
        <v>8169</v>
      </c>
      <c r="B1261" t="s">
        <v>443</v>
      </c>
      <c r="C1261" t="s">
        <v>46</v>
      </c>
      <c r="E1261" t="s">
        <v>40</v>
      </c>
      <c r="F1261">
        <v>1</v>
      </c>
      <c r="G1261">
        <v>0</v>
      </c>
      <c r="H1261">
        <v>0</v>
      </c>
      <c r="I1261" s="20">
        <v>0.2</v>
      </c>
      <c r="J1261" t="s">
        <v>24</v>
      </c>
      <c r="K1261" s="20">
        <v>0.2</v>
      </c>
      <c r="L1261" s="21">
        <v>-6.65</v>
      </c>
      <c r="M1261" s="21">
        <v>-39.9</v>
      </c>
      <c r="N1261" s="21">
        <v>-33.25</v>
      </c>
      <c r="O1261" t="s">
        <v>64</v>
      </c>
      <c r="P1261" s="22">
        <v>0</v>
      </c>
      <c r="Q1261" s="22">
        <v>0.2</v>
      </c>
    </row>
    <row r="1262" spans="1:17" x14ac:dyDescent="0.3">
      <c r="A1262" t="s">
        <v>8169</v>
      </c>
      <c r="B1262" t="s">
        <v>440</v>
      </c>
      <c r="C1262" t="s">
        <v>42</v>
      </c>
      <c r="E1262" t="s">
        <v>40</v>
      </c>
      <c r="F1262">
        <v>0</v>
      </c>
      <c r="G1262">
        <v>0</v>
      </c>
      <c r="H1262">
        <v>0</v>
      </c>
      <c r="I1262" s="20">
        <v>0.19</v>
      </c>
      <c r="J1262" t="s">
        <v>24</v>
      </c>
      <c r="K1262" s="20">
        <v>0.19</v>
      </c>
      <c r="L1262" s="21">
        <v>-5.26</v>
      </c>
      <c r="M1262" s="21">
        <v>-32.950000000000003</v>
      </c>
      <c r="N1262" s="21">
        <v>-27.69</v>
      </c>
      <c r="P1262" s="22">
        <v>0</v>
      </c>
      <c r="Q1262" s="22">
        <v>0.19</v>
      </c>
    </row>
    <row r="1263" spans="1:17" x14ac:dyDescent="0.3">
      <c r="A1263" t="s">
        <v>8169</v>
      </c>
      <c r="B1263" t="s">
        <v>11917</v>
      </c>
      <c r="C1263" t="s">
        <v>47</v>
      </c>
      <c r="E1263" t="s">
        <v>40</v>
      </c>
      <c r="F1263">
        <v>0</v>
      </c>
      <c r="G1263">
        <v>0</v>
      </c>
      <c r="H1263">
        <v>0</v>
      </c>
      <c r="I1263" s="20">
        <v>0.22</v>
      </c>
      <c r="J1263" t="s">
        <v>24</v>
      </c>
      <c r="K1263" s="20">
        <v>0.22</v>
      </c>
      <c r="L1263" s="21">
        <v>10.81</v>
      </c>
      <c r="M1263" s="21">
        <v>59.95</v>
      </c>
      <c r="N1263" s="21">
        <v>49.14</v>
      </c>
      <c r="P1263" s="22">
        <v>0</v>
      </c>
      <c r="Q1263" s="22">
        <v>0.22</v>
      </c>
    </row>
    <row r="1264" spans="1:17" x14ac:dyDescent="0.3">
      <c r="A1264" t="s">
        <v>8169</v>
      </c>
      <c r="B1264" t="s">
        <v>17840</v>
      </c>
      <c r="C1264" t="s">
        <v>46</v>
      </c>
      <c r="E1264" t="s">
        <v>40</v>
      </c>
      <c r="F1264">
        <v>0</v>
      </c>
      <c r="G1264">
        <v>0</v>
      </c>
      <c r="H1264">
        <v>0</v>
      </c>
      <c r="I1264" s="20">
        <v>0.2</v>
      </c>
      <c r="J1264" t="s">
        <v>24</v>
      </c>
      <c r="K1264" s="20">
        <v>0.2</v>
      </c>
      <c r="L1264" s="21">
        <v>10.93</v>
      </c>
      <c r="M1264" s="21">
        <v>65.569999999999993</v>
      </c>
      <c r="N1264" s="21">
        <v>54.64</v>
      </c>
      <c r="P1264" s="22">
        <v>0</v>
      </c>
      <c r="Q1264" s="22">
        <v>0.2</v>
      </c>
    </row>
    <row r="1265" spans="1:17" x14ac:dyDescent="0.3">
      <c r="A1265" t="s">
        <v>8169</v>
      </c>
      <c r="B1265" t="s">
        <v>18346</v>
      </c>
      <c r="C1265" t="s">
        <v>18347</v>
      </c>
      <c r="E1265" t="s">
        <v>40</v>
      </c>
      <c r="F1265">
        <v>0</v>
      </c>
      <c r="G1265">
        <v>0</v>
      </c>
      <c r="H1265">
        <v>0</v>
      </c>
      <c r="I1265" s="20">
        <v>0.21</v>
      </c>
      <c r="J1265" t="s">
        <v>24</v>
      </c>
      <c r="K1265" s="20">
        <v>0.21</v>
      </c>
      <c r="L1265" s="21">
        <v>14.03</v>
      </c>
      <c r="M1265" s="21">
        <v>80.849999999999994</v>
      </c>
      <c r="N1265" s="21">
        <v>66.819999999999993</v>
      </c>
      <c r="P1265" s="22">
        <v>0</v>
      </c>
      <c r="Q1265" s="22">
        <v>0.21</v>
      </c>
    </row>
    <row r="1266" spans="1:17" x14ac:dyDescent="0.3">
      <c r="A1266" t="s">
        <v>8169</v>
      </c>
      <c r="B1266" t="s">
        <v>17524</v>
      </c>
      <c r="C1266" t="s">
        <v>46</v>
      </c>
      <c r="E1266" t="s">
        <v>40</v>
      </c>
      <c r="F1266">
        <v>0</v>
      </c>
      <c r="G1266">
        <v>0</v>
      </c>
      <c r="H1266">
        <v>0</v>
      </c>
      <c r="I1266" s="20">
        <v>0.2</v>
      </c>
      <c r="J1266" t="s">
        <v>24</v>
      </c>
      <c r="K1266" s="20">
        <v>0.2</v>
      </c>
      <c r="L1266" s="21">
        <v>10.64</v>
      </c>
      <c r="M1266" s="21">
        <v>63.81</v>
      </c>
      <c r="N1266" s="21">
        <v>53.17</v>
      </c>
      <c r="P1266" s="22">
        <v>0</v>
      </c>
      <c r="Q1266" s="22">
        <v>0.2</v>
      </c>
    </row>
    <row r="1267" spans="1:17" x14ac:dyDescent="0.3">
      <c r="A1267" t="s">
        <v>8169</v>
      </c>
      <c r="B1267" t="s">
        <v>9667</v>
      </c>
      <c r="C1267" t="s">
        <v>42</v>
      </c>
      <c r="E1267" t="s">
        <v>39</v>
      </c>
      <c r="F1267">
        <v>0</v>
      </c>
      <c r="G1267">
        <v>0</v>
      </c>
      <c r="H1267">
        <v>0</v>
      </c>
      <c r="I1267" s="20">
        <v>0.19</v>
      </c>
      <c r="J1267" t="s">
        <v>24</v>
      </c>
      <c r="K1267" s="20">
        <v>0.19</v>
      </c>
      <c r="L1267" s="21">
        <v>7.17</v>
      </c>
      <c r="M1267" s="21">
        <v>44.9</v>
      </c>
      <c r="N1267" s="21">
        <v>37.729999999999997</v>
      </c>
      <c r="P1267" s="22">
        <v>0</v>
      </c>
      <c r="Q1267" s="22">
        <v>0.19</v>
      </c>
    </row>
    <row r="1268" spans="1:17" x14ac:dyDescent="0.3">
      <c r="A1268" t="s">
        <v>8169</v>
      </c>
      <c r="B1268" t="s">
        <v>9748</v>
      </c>
      <c r="C1268" t="s">
        <v>47</v>
      </c>
      <c r="E1268" t="s">
        <v>40</v>
      </c>
      <c r="F1268">
        <v>0</v>
      </c>
      <c r="G1268">
        <v>0</v>
      </c>
      <c r="H1268">
        <v>0</v>
      </c>
      <c r="I1268" s="20">
        <v>0.22</v>
      </c>
      <c r="J1268" t="s">
        <v>24</v>
      </c>
      <c r="K1268" s="20">
        <v>0.22</v>
      </c>
      <c r="L1268" s="21">
        <v>5.39</v>
      </c>
      <c r="M1268" s="21">
        <v>29.9</v>
      </c>
      <c r="N1268" s="21">
        <v>24.51</v>
      </c>
      <c r="P1268" s="22">
        <v>0</v>
      </c>
      <c r="Q1268" s="22">
        <v>0.22</v>
      </c>
    </row>
    <row r="1269" spans="1:17" x14ac:dyDescent="0.3">
      <c r="A1269" t="s">
        <v>8169</v>
      </c>
      <c r="B1269" t="s">
        <v>20975</v>
      </c>
      <c r="C1269" t="s">
        <v>45</v>
      </c>
      <c r="E1269" t="s">
        <v>38</v>
      </c>
      <c r="F1269">
        <v>0</v>
      </c>
      <c r="G1269">
        <v>0</v>
      </c>
      <c r="H1269">
        <v>0</v>
      </c>
      <c r="I1269" s="20">
        <v>0.21</v>
      </c>
      <c r="J1269" t="s">
        <v>24</v>
      </c>
      <c r="K1269" s="20">
        <v>0</v>
      </c>
      <c r="L1269" s="21">
        <v>0</v>
      </c>
      <c r="M1269" s="21">
        <v>0</v>
      </c>
      <c r="N1269" s="21">
        <v>0</v>
      </c>
      <c r="O1269" t="s">
        <v>78</v>
      </c>
      <c r="P1269" s="22">
        <v>0</v>
      </c>
      <c r="Q1269" s="22">
        <v>0</v>
      </c>
    </row>
    <row r="1270" spans="1:17" x14ac:dyDescent="0.3">
      <c r="A1270" t="s">
        <v>8169</v>
      </c>
      <c r="B1270" t="s">
        <v>15953</v>
      </c>
      <c r="C1270" t="s">
        <v>45</v>
      </c>
      <c r="E1270" t="s">
        <v>40</v>
      </c>
      <c r="F1270">
        <v>0</v>
      </c>
      <c r="G1270">
        <v>0</v>
      </c>
      <c r="H1270">
        <v>0</v>
      </c>
      <c r="I1270" s="20">
        <v>0.21</v>
      </c>
      <c r="J1270" t="s">
        <v>24</v>
      </c>
      <c r="K1270" s="20">
        <v>0.21</v>
      </c>
      <c r="L1270" s="21">
        <v>10.4</v>
      </c>
      <c r="M1270" s="21">
        <v>59.93</v>
      </c>
      <c r="N1270" s="21">
        <v>49.53</v>
      </c>
      <c r="P1270" s="22">
        <v>0</v>
      </c>
      <c r="Q1270" s="22">
        <v>0.21</v>
      </c>
    </row>
    <row r="1271" spans="1:17" x14ac:dyDescent="0.3">
      <c r="A1271" t="s">
        <v>8169</v>
      </c>
      <c r="B1271" t="s">
        <v>23185</v>
      </c>
      <c r="C1271" t="s">
        <v>42</v>
      </c>
      <c r="E1271" t="s">
        <v>40</v>
      </c>
      <c r="F1271">
        <v>0</v>
      </c>
      <c r="G1271">
        <v>0</v>
      </c>
      <c r="H1271">
        <v>0</v>
      </c>
      <c r="I1271" s="20">
        <v>0.19</v>
      </c>
      <c r="J1271" t="s">
        <v>24</v>
      </c>
      <c r="K1271" s="20">
        <v>0.19</v>
      </c>
      <c r="L1271" s="21">
        <v>7.17</v>
      </c>
      <c r="M1271" s="21">
        <v>44.9</v>
      </c>
      <c r="N1271" s="21">
        <v>37.729999999999997</v>
      </c>
      <c r="P1271" s="22">
        <v>0</v>
      </c>
      <c r="Q1271" s="22">
        <v>0.19</v>
      </c>
    </row>
    <row r="1272" spans="1:17" x14ac:dyDescent="0.3">
      <c r="A1272" t="s">
        <v>8169</v>
      </c>
      <c r="B1272" t="s">
        <v>22449</v>
      </c>
      <c r="C1272" t="s">
        <v>46</v>
      </c>
      <c r="E1272" t="s">
        <v>40</v>
      </c>
      <c r="F1272">
        <v>0</v>
      </c>
      <c r="G1272">
        <v>0</v>
      </c>
      <c r="H1272">
        <v>0</v>
      </c>
      <c r="I1272" s="20">
        <v>0.2</v>
      </c>
      <c r="J1272" t="s">
        <v>24</v>
      </c>
      <c r="K1272" s="20">
        <v>0.2</v>
      </c>
      <c r="L1272" s="21">
        <v>16.48</v>
      </c>
      <c r="M1272" s="21">
        <v>98.85</v>
      </c>
      <c r="N1272" s="21">
        <v>82.37</v>
      </c>
      <c r="P1272" s="22">
        <v>0</v>
      </c>
      <c r="Q1272" s="22">
        <v>0.2</v>
      </c>
    </row>
    <row r="1273" spans="1:17" x14ac:dyDescent="0.3">
      <c r="A1273" t="s">
        <v>8169</v>
      </c>
      <c r="B1273" t="s">
        <v>19859</v>
      </c>
      <c r="C1273" t="s">
        <v>47</v>
      </c>
      <c r="E1273" t="s">
        <v>39</v>
      </c>
      <c r="F1273">
        <v>0</v>
      </c>
      <c r="G1273">
        <v>0</v>
      </c>
      <c r="H1273">
        <v>0</v>
      </c>
      <c r="I1273" s="20">
        <v>0.22</v>
      </c>
      <c r="J1273" t="s">
        <v>24</v>
      </c>
      <c r="K1273" s="20">
        <v>0.22</v>
      </c>
      <c r="L1273" s="21">
        <v>9</v>
      </c>
      <c r="M1273" s="21">
        <v>49.9</v>
      </c>
      <c r="N1273" s="21">
        <v>40.9</v>
      </c>
      <c r="P1273" s="22">
        <v>0</v>
      </c>
      <c r="Q1273" s="22">
        <v>0.22</v>
      </c>
    </row>
    <row r="1274" spans="1:17" x14ac:dyDescent="0.3">
      <c r="A1274" t="s">
        <v>8169</v>
      </c>
      <c r="B1274" t="s">
        <v>11030</v>
      </c>
      <c r="C1274" t="s">
        <v>47</v>
      </c>
      <c r="E1274" t="s">
        <v>40</v>
      </c>
      <c r="F1274">
        <v>0</v>
      </c>
      <c r="G1274">
        <v>0</v>
      </c>
      <c r="H1274">
        <v>0</v>
      </c>
      <c r="I1274" s="20">
        <v>0.22</v>
      </c>
      <c r="J1274" t="s">
        <v>24</v>
      </c>
      <c r="K1274" s="20">
        <v>0.22</v>
      </c>
      <c r="L1274" s="21">
        <v>22.06</v>
      </c>
      <c r="M1274" s="21">
        <v>122.31</v>
      </c>
      <c r="N1274" s="21">
        <v>100.25</v>
      </c>
      <c r="P1274" s="22">
        <v>0</v>
      </c>
      <c r="Q1274" s="22">
        <v>0.22</v>
      </c>
    </row>
    <row r="1275" spans="1:17" x14ac:dyDescent="0.3">
      <c r="A1275" t="s">
        <v>8169</v>
      </c>
      <c r="B1275" t="s">
        <v>19524</v>
      </c>
      <c r="C1275" t="s">
        <v>45</v>
      </c>
      <c r="E1275" t="s">
        <v>40</v>
      </c>
      <c r="F1275">
        <v>0</v>
      </c>
      <c r="G1275">
        <v>0</v>
      </c>
      <c r="H1275">
        <v>0</v>
      </c>
      <c r="I1275" s="20">
        <v>0.21</v>
      </c>
      <c r="J1275" t="s">
        <v>24</v>
      </c>
      <c r="K1275" s="20">
        <v>0.21</v>
      </c>
      <c r="L1275" s="21">
        <v>17.350000000000001</v>
      </c>
      <c r="M1275" s="21">
        <v>99.95</v>
      </c>
      <c r="N1275" s="21">
        <v>82.6</v>
      </c>
      <c r="P1275" s="22">
        <v>0</v>
      </c>
      <c r="Q1275" s="22">
        <v>0.21</v>
      </c>
    </row>
    <row r="1276" spans="1:17" x14ac:dyDescent="0.3">
      <c r="A1276" t="s">
        <v>8169</v>
      </c>
      <c r="B1276" t="s">
        <v>10773</v>
      </c>
      <c r="C1276" t="s">
        <v>37</v>
      </c>
      <c r="E1276" t="s">
        <v>40</v>
      </c>
      <c r="F1276">
        <v>0</v>
      </c>
      <c r="G1276">
        <v>0</v>
      </c>
      <c r="H1276">
        <v>0</v>
      </c>
      <c r="I1276" s="20">
        <v>0.2</v>
      </c>
      <c r="J1276" t="s">
        <v>24</v>
      </c>
      <c r="K1276" s="20">
        <v>0.2</v>
      </c>
      <c r="L1276" s="21">
        <v>42.09</v>
      </c>
      <c r="M1276" s="21">
        <v>252.54</v>
      </c>
      <c r="N1276" s="21">
        <v>210.45</v>
      </c>
      <c r="P1276" s="22">
        <v>0</v>
      </c>
      <c r="Q1276" s="22">
        <v>0.2</v>
      </c>
    </row>
    <row r="1277" spans="1:17" x14ac:dyDescent="0.3">
      <c r="A1277" t="s">
        <v>8169</v>
      </c>
      <c r="B1277" t="s">
        <v>15588</v>
      </c>
      <c r="C1277" t="s">
        <v>46</v>
      </c>
      <c r="E1277" t="s">
        <v>40</v>
      </c>
      <c r="F1277">
        <v>0</v>
      </c>
      <c r="G1277">
        <v>0</v>
      </c>
      <c r="H1277">
        <v>0</v>
      </c>
      <c r="I1277" s="20">
        <v>0.2</v>
      </c>
      <c r="J1277" t="s">
        <v>24</v>
      </c>
      <c r="K1277" s="20">
        <v>0.2</v>
      </c>
      <c r="L1277" s="21">
        <v>5.14</v>
      </c>
      <c r="M1277" s="21">
        <v>30.85</v>
      </c>
      <c r="N1277" s="21">
        <v>25.71</v>
      </c>
      <c r="P1277" s="22">
        <v>0</v>
      </c>
      <c r="Q1277" s="22">
        <v>0.2</v>
      </c>
    </row>
    <row r="1278" spans="1:17" x14ac:dyDescent="0.3">
      <c r="A1278" t="s">
        <v>8169</v>
      </c>
      <c r="B1278" t="s">
        <v>20162</v>
      </c>
      <c r="C1278" t="s">
        <v>47</v>
      </c>
      <c r="E1278" t="s">
        <v>40</v>
      </c>
      <c r="F1278">
        <v>0</v>
      </c>
      <c r="G1278">
        <v>0</v>
      </c>
      <c r="H1278">
        <v>0</v>
      </c>
      <c r="I1278" s="20">
        <v>0.22</v>
      </c>
      <c r="J1278" t="s">
        <v>24</v>
      </c>
      <c r="K1278" s="20">
        <v>0.22</v>
      </c>
      <c r="L1278" s="21">
        <v>9</v>
      </c>
      <c r="M1278" s="21">
        <v>49.9</v>
      </c>
      <c r="N1278" s="21">
        <v>40.9</v>
      </c>
      <c r="P1278" s="22">
        <v>0</v>
      </c>
      <c r="Q1278" s="22">
        <v>0.22</v>
      </c>
    </row>
    <row r="1279" spans="1:17" x14ac:dyDescent="0.3">
      <c r="A1279" t="s">
        <v>8169</v>
      </c>
      <c r="B1279" t="s">
        <v>11673</v>
      </c>
      <c r="C1279" t="s">
        <v>45</v>
      </c>
      <c r="E1279" t="s">
        <v>40</v>
      </c>
      <c r="F1279">
        <v>0</v>
      </c>
      <c r="G1279">
        <v>0</v>
      </c>
      <c r="H1279">
        <v>0</v>
      </c>
      <c r="I1279" s="20">
        <v>0.21</v>
      </c>
      <c r="J1279" t="s">
        <v>24</v>
      </c>
      <c r="K1279" s="20">
        <v>0.21</v>
      </c>
      <c r="L1279" s="21">
        <v>10.23</v>
      </c>
      <c r="M1279" s="21">
        <v>58.95</v>
      </c>
      <c r="N1279" s="21">
        <v>48.72</v>
      </c>
      <c r="P1279" s="22">
        <v>0</v>
      </c>
      <c r="Q1279" s="22">
        <v>0.21</v>
      </c>
    </row>
    <row r="1280" spans="1:17" x14ac:dyDescent="0.3">
      <c r="A1280" t="s">
        <v>8169</v>
      </c>
      <c r="B1280" t="s">
        <v>16334</v>
      </c>
      <c r="C1280" t="s">
        <v>42</v>
      </c>
      <c r="E1280" t="s">
        <v>39</v>
      </c>
      <c r="F1280">
        <v>0</v>
      </c>
      <c r="G1280">
        <v>0</v>
      </c>
      <c r="H1280">
        <v>0</v>
      </c>
      <c r="I1280" s="20">
        <v>0.19</v>
      </c>
      <c r="J1280" t="s">
        <v>24</v>
      </c>
      <c r="K1280" s="20">
        <v>0.19</v>
      </c>
      <c r="L1280" s="21">
        <v>7.16</v>
      </c>
      <c r="M1280" s="21">
        <v>44.85</v>
      </c>
      <c r="N1280" s="21">
        <v>37.69</v>
      </c>
      <c r="P1280" s="22">
        <v>0</v>
      </c>
      <c r="Q1280" s="22">
        <v>0.19</v>
      </c>
    </row>
    <row r="1281" spans="1:17" x14ac:dyDescent="0.3">
      <c r="A1281" t="s">
        <v>8169</v>
      </c>
      <c r="B1281" t="s">
        <v>22315</v>
      </c>
      <c r="C1281" t="s">
        <v>45</v>
      </c>
      <c r="E1281" t="s">
        <v>40</v>
      </c>
      <c r="F1281">
        <v>0</v>
      </c>
      <c r="G1281">
        <v>0</v>
      </c>
      <c r="H1281">
        <v>0</v>
      </c>
      <c r="I1281" s="20">
        <v>0.21</v>
      </c>
      <c r="J1281" t="s">
        <v>24</v>
      </c>
      <c r="K1281" s="20">
        <v>0.21</v>
      </c>
      <c r="L1281" s="21">
        <v>54.01</v>
      </c>
      <c r="M1281" s="21">
        <v>311.18</v>
      </c>
      <c r="N1281" s="21">
        <v>257.17</v>
      </c>
      <c r="P1281" s="22">
        <v>0</v>
      </c>
      <c r="Q1281" s="22">
        <v>0.21</v>
      </c>
    </row>
    <row r="1282" spans="1:17" x14ac:dyDescent="0.3">
      <c r="A1282" t="s">
        <v>8169</v>
      </c>
      <c r="B1282" t="s">
        <v>9201</v>
      </c>
      <c r="C1282" t="s">
        <v>42</v>
      </c>
      <c r="E1282" t="s">
        <v>39</v>
      </c>
      <c r="F1282">
        <v>0</v>
      </c>
      <c r="G1282">
        <v>0</v>
      </c>
      <c r="H1282">
        <v>0</v>
      </c>
      <c r="I1282" s="20">
        <v>0.19</v>
      </c>
      <c r="J1282" t="s">
        <v>24</v>
      </c>
      <c r="K1282" s="20">
        <v>0.19</v>
      </c>
      <c r="L1282" s="21">
        <v>2.86</v>
      </c>
      <c r="M1282" s="21">
        <v>17.899999999999999</v>
      </c>
      <c r="N1282" s="21">
        <v>15.04</v>
      </c>
      <c r="P1282" s="22">
        <v>0</v>
      </c>
      <c r="Q1282" s="22">
        <v>0.19</v>
      </c>
    </row>
    <row r="1283" spans="1:17" x14ac:dyDescent="0.3">
      <c r="A1283" t="s">
        <v>8169</v>
      </c>
      <c r="B1283" t="s">
        <v>13533</v>
      </c>
      <c r="C1283" t="s">
        <v>45</v>
      </c>
      <c r="E1283" t="s">
        <v>39</v>
      </c>
      <c r="F1283">
        <v>0</v>
      </c>
      <c r="G1283">
        <v>0</v>
      </c>
      <c r="H1283">
        <v>0</v>
      </c>
      <c r="I1283" s="20">
        <v>0.21</v>
      </c>
      <c r="J1283" t="s">
        <v>24</v>
      </c>
      <c r="K1283" s="20">
        <v>0.21</v>
      </c>
      <c r="L1283" s="21">
        <v>5.54</v>
      </c>
      <c r="M1283" s="21">
        <v>31.9</v>
      </c>
      <c r="N1283" s="21">
        <v>26.36</v>
      </c>
      <c r="P1283" s="22">
        <v>0</v>
      </c>
      <c r="Q1283" s="22">
        <v>0.21</v>
      </c>
    </row>
    <row r="1284" spans="1:17" x14ac:dyDescent="0.3">
      <c r="A1284" t="s">
        <v>8169</v>
      </c>
      <c r="B1284" t="s">
        <v>18783</v>
      </c>
      <c r="C1284" t="s">
        <v>46</v>
      </c>
      <c r="E1284" t="s">
        <v>40</v>
      </c>
      <c r="F1284">
        <v>0</v>
      </c>
      <c r="G1284">
        <v>0</v>
      </c>
      <c r="H1284">
        <v>0</v>
      </c>
      <c r="I1284" s="20">
        <v>0.2</v>
      </c>
      <c r="J1284" t="s">
        <v>24</v>
      </c>
      <c r="K1284" s="20">
        <v>0.2</v>
      </c>
      <c r="L1284" s="21">
        <v>54.51</v>
      </c>
      <c r="M1284" s="21">
        <v>327.06</v>
      </c>
      <c r="N1284" s="21">
        <v>272.55</v>
      </c>
      <c r="P1284" s="22">
        <v>0</v>
      </c>
      <c r="Q1284" s="22">
        <v>0.2</v>
      </c>
    </row>
    <row r="1285" spans="1:17" x14ac:dyDescent="0.3">
      <c r="A1285" t="s">
        <v>8169</v>
      </c>
      <c r="B1285" t="s">
        <v>20647</v>
      </c>
      <c r="C1285" t="s">
        <v>46</v>
      </c>
      <c r="E1285" t="s">
        <v>40</v>
      </c>
      <c r="F1285">
        <v>0</v>
      </c>
      <c r="G1285">
        <v>0</v>
      </c>
      <c r="H1285">
        <v>0</v>
      </c>
      <c r="I1285" s="20">
        <v>0.2</v>
      </c>
      <c r="J1285" t="s">
        <v>24</v>
      </c>
      <c r="K1285" s="20">
        <v>0.2</v>
      </c>
      <c r="L1285" s="21">
        <v>15.86</v>
      </c>
      <c r="M1285" s="21">
        <v>95.13</v>
      </c>
      <c r="N1285" s="21">
        <v>79.27</v>
      </c>
      <c r="P1285" s="22">
        <v>0</v>
      </c>
      <c r="Q1285" s="22">
        <v>0.2</v>
      </c>
    </row>
    <row r="1286" spans="1:17" x14ac:dyDescent="0.3">
      <c r="A1286" t="s">
        <v>8169</v>
      </c>
      <c r="B1286" t="s">
        <v>19940</v>
      </c>
      <c r="C1286" t="s">
        <v>46</v>
      </c>
      <c r="E1286" t="s">
        <v>40</v>
      </c>
      <c r="F1286">
        <v>0</v>
      </c>
      <c r="G1286">
        <v>0</v>
      </c>
      <c r="H1286">
        <v>0</v>
      </c>
      <c r="I1286" s="20">
        <v>0.2</v>
      </c>
      <c r="J1286" t="s">
        <v>24</v>
      </c>
      <c r="K1286" s="20">
        <v>0.2</v>
      </c>
      <c r="L1286" s="21">
        <v>13.48</v>
      </c>
      <c r="M1286" s="21">
        <v>80.849999999999994</v>
      </c>
      <c r="N1286" s="21">
        <v>67.37</v>
      </c>
      <c r="P1286" s="22">
        <v>0</v>
      </c>
      <c r="Q1286" s="22">
        <v>0.2</v>
      </c>
    </row>
    <row r="1287" spans="1:17" x14ac:dyDescent="0.3">
      <c r="A1287" t="s">
        <v>8169</v>
      </c>
      <c r="B1287" t="s">
        <v>15485</v>
      </c>
      <c r="C1287" t="s">
        <v>42</v>
      </c>
      <c r="E1287" t="s">
        <v>40</v>
      </c>
      <c r="F1287">
        <v>0</v>
      </c>
      <c r="G1287">
        <v>0</v>
      </c>
      <c r="H1287">
        <v>0</v>
      </c>
      <c r="I1287" s="20">
        <v>0.19</v>
      </c>
      <c r="J1287" t="s">
        <v>24</v>
      </c>
      <c r="K1287" s="20">
        <v>0.19</v>
      </c>
      <c r="L1287" s="21">
        <v>3.98</v>
      </c>
      <c r="M1287" s="21">
        <v>24.9</v>
      </c>
      <c r="N1287" s="21">
        <v>20.92</v>
      </c>
      <c r="P1287" s="22">
        <v>0</v>
      </c>
      <c r="Q1287" s="22">
        <v>0.19</v>
      </c>
    </row>
    <row r="1288" spans="1:17" x14ac:dyDescent="0.3">
      <c r="A1288" t="s">
        <v>8169</v>
      </c>
      <c r="B1288" t="s">
        <v>8220</v>
      </c>
      <c r="C1288" t="s">
        <v>42</v>
      </c>
      <c r="E1288" t="s">
        <v>39</v>
      </c>
      <c r="F1288">
        <v>0</v>
      </c>
      <c r="G1288">
        <v>0</v>
      </c>
      <c r="H1288">
        <v>0</v>
      </c>
      <c r="I1288" s="20">
        <v>0.19</v>
      </c>
      <c r="J1288" t="s">
        <v>24</v>
      </c>
      <c r="K1288" s="20">
        <v>0.19</v>
      </c>
      <c r="L1288" s="21">
        <v>6.05</v>
      </c>
      <c r="M1288" s="21">
        <v>37.9</v>
      </c>
      <c r="N1288" s="21">
        <v>31.85</v>
      </c>
      <c r="P1288" s="22">
        <v>0</v>
      </c>
      <c r="Q1288" s="22">
        <v>0.19</v>
      </c>
    </row>
    <row r="1289" spans="1:17" x14ac:dyDescent="0.3">
      <c r="A1289" t="s">
        <v>8169</v>
      </c>
      <c r="B1289" t="s">
        <v>16877</v>
      </c>
      <c r="C1289" t="s">
        <v>46</v>
      </c>
      <c r="E1289" t="s">
        <v>40</v>
      </c>
      <c r="F1289">
        <v>1</v>
      </c>
      <c r="G1289">
        <v>0</v>
      </c>
      <c r="H1289">
        <v>0</v>
      </c>
      <c r="I1289" s="20">
        <v>0.2</v>
      </c>
      <c r="J1289" t="s">
        <v>24</v>
      </c>
      <c r="K1289" s="20">
        <v>0.2</v>
      </c>
      <c r="L1289" s="21">
        <v>4.9800000000000004</v>
      </c>
      <c r="M1289" s="21">
        <v>29.9</v>
      </c>
      <c r="N1289" s="21">
        <v>24.92</v>
      </c>
      <c r="O1289" t="s">
        <v>64</v>
      </c>
      <c r="P1289" s="22">
        <v>0</v>
      </c>
      <c r="Q1289" s="22">
        <v>0.2</v>
      </c>
    </row>
    <row r="1290" spans="1:17" x14ac:dyDescent="0.3">
      <c r="A1290" t="s">
        <v>8169</v>
      </c>
      <c r="B1290" t="s">
        <v>8323</v>
      </c>
      <c r="C1290" t="s">
        <v>46</v>
      </c>
      <c r="E1290" t="s">
        <v>40</v>
      </c>
      <c r="F1290">
        <v>0</v>
      </c>
      <c r="G1290">
        <v>0</v>
      </c>
      <c r="H1290">
        <v>0</v>
      </c>
      <c r="I1290" s="20">
        <v>0.2</v>
      </c>
      <c r="J1290" t="s">
        <v>24</v>
      </c>
      <c r="K1290" s="20">
        <v>0.2</v>
      </c>
      <c r="L1290" s="21">
        <v>7.98</v>
      </c>
      <c r="M1290" s="21">
        <v>47.9</v>
      </c>
      <c r="N1290" s="21">
        <v>39.92</v>
      </c>
      <c r="P1290" s="22">
        <v>0</v>
      </c>
      <c r="Q1290" s="22">
        <v>0.2</v>
      </c>
    </row>
    <row r="1291" spans="1:17" x14ac:dyDescent="0.3">
      <c r="A1291" t="s">
        <v>8169</v>
      </c>
      <c r="B1291" t="s">
        <v>8688</v>
      </c>
      <c r="C1291" t="s">
        <v>45</v>
      </c>
      <c r="E1291" t="s">
        <v>40</v>
      </c>
      <c r="F1291">
        <v>0</v>
      </c>
      <c r="G1291">
        <v>0</v>
      </c>
      <c r="H1291">
        <v>0</v>
      </c>
      <c r="I1291" s="20">
        <v>0.21</v>
      </c>
      <c r="J1291" t="s">
        <v>24</v>
      </c>
      <c r="K1291" s="20">
        <v>0.21</v>
      </c>
      <c r="L1291" s="21">
        <v>8.82</v>
      </c>
      <c r="M1291" s="21">
        <v>50.85</v>
      </c>
      <c r="N1291" s="21">
        <v>42.03</v>
      </c>
      <c r="P1291" s="22">
        <v>0</v>
      </c>
      <c r="Q1291" s="22">
        <v>0.21</v>
      </c>
    </row>
    <row r="1292" spans="1:17" x14ac:dyDescent="0.3">
      <c r="A1292" t="s">
        <v>8169</v>
      </c>
      <c r="B1292" t="s">
        <v>18688</v>
      </c>
      <c r="C1292" t="s">
        <v>46</v>
      </c>
      <c r="E1292" t="s">
        <v>40</v>
      </c>
      <c r="F1292">
        <v>0</v>
      </c>
      <c r="G1292">
        <v>0</v>
      </c>
      <c r="H1292">
        <v>0</v>
      </c>
      <c r="I1292" s="20">
        <v>0.2</v>
      </c>
      <c r="J1292" t="s">
        <v>24</v>
      </c>
      <c r="K1292" s="20">
        <v>0.2</v>
      </c>
      <c r="L1292" s="21">
        <v>7.98</v>
      </c>
      <c r="M1292" s="21">
        <v>47.9</v>
      </c>
      <c r="N1292" s="21">
        <v>39.92</v>
      </c>
      <c r="P1292" s="22">
        <v>0</v>
      </c>
      <c r="Q1292" s="22">
        <v>0.2</v>
      </c>
    </row>
    <row r="1293" spans="1:17" x14ac:dyDescent="0.3">
      <c r="A1293" t="s">
        <v>8169</v>
      </c>
      <c r="B1293" t="s">
        <v>17691</v>
      </c>
      <c r="C1293" t="s">
        <v>46</v>
      </c>
      <c r="E1293" t="s">
        <v>40</v>
      </c>
      <c r="F1293">
        <v>0</v>
      </c>
      <c r="G1293">
        <v>0</v>
      </c>
      <c r="H1293">
        <v>0</v>
      </c>
      <c r="I1293" s="20">
        <v>0.2</v>
      </c>
      <c r="J1293" t="s">
        <v>24</v>
      </c>
      <c r="K1293" s="20">
        <v>0.2</v>
      </c>
      <c r="L1293" s="21">
        <v>2.98</v>
      </c>
      <c r="M1293" s="21">
        <v>17.899999999999999</v>
      </c>
      <c r="N1293" s="21">
        <v>14.92</v>
      </c>
      <c r="P1293" s="22">
        <v>0</v>
      </c>
      <c r="Q1293" s="22">
        <v>0.2</v>
      </c>
    </row>
    <row r="1294" spans="1:17" x14ac:dyDescent="0.3">
      <c r="A1294" t="s">
        <v>8169</v>
      </c>
      <c r="B1294" t="s">
        <v>18590</v>
      </c>
      <c r="C1294" t="s">
        <v>45</v>
      </c>
      <c r="E1294" t="s">
        <v>40</v>
      </c>
      <c r="F1294">
        <v>0</v>
      </c>
      <c r="G1294">
        <v>0</v>
      </c>
      <c r="H1294">
        <v>0</v>
      </c>
      <c r="I1294" s="20">
        <v>0.21</v>
      </c>
      <c r="J1294" t="s">
        <v>24</v>
      </c>
      <c r="K1294" s="20">
        <v>0.21</v>
      </c>
      <c r="L1294" s="21">
        <v>8.31</v>
      </c>
      <c r="M1294" s="21">
        <v>47.9</v>
      </c>
      <c r="N1294" s="21">
        <v>39.590000000000003</v>
      </c>
      <c r="P1294" s="22">
        <v>0</v>
      </c>
      <c r="Q1294" s="22">
        <v>0.21</v>
      </c>
    </row>
    <row r="1295" spans="1:17" x14ac:dyDescent="0.3">
      <c r="A1295" t="s">
        <v>8169</v>
      </c>
      <c r="B1295" t="s">
        <v>10399</v>
      </c>
      <c r="C1295" t="s">
        <v>45</v>
      </c>
      <c r="E1295" t="s">
        <v>40</v>
      </c>
      <c r="F1295">
        <v>0</v>
      </c>
      <c r="G1295">
        <v>0</v>
      </c>
      <c r="H1295">
        <v>0</v>
      </c>
      <c r="I1295" s="20">
        <v>0.21</v>
      </c>
      <c r="J1295" t="s">
        <v>24</v>
      </c>
      <c r="K1295" s="20">
        <v>0.21</v>
      </c>
      <c r="L1295" s="21">
        <v>20.46</v>
      </c>
      <c r="M1295" s="21">
        <v>117.9</v>
      </c>
      <c r="N1295" s="21">
        <v>97.44</v>
      </c>
      <c r="P1295" s="22">
        <v>0</v>
      </c>
      <c r="Q1295" s="22">
        <v>0.21</v>
      </c>
    </row>
    <row r="1296" spans="1:17" x14ac:dyDescent="0.3">
      <c r="A1296" t="s">
        <v>8169</v>
      </c>
      <c r="B1296" t="s">
        <v>11631</v>
      </c>
      <c r="C1296" t="s">
        <v>47</v>
      </c>
      <c r="E1296" t="s">
        <v>40</v>
      </c>
      <c r="F1296">
        <v>0</v>
      </c>
      <c r="G1296">
        <v>0</v>
      </c>
      <c r="H1296">
        <v>0</v>
      </c>
      <c r="I1296" s="20">
        <v>0.22</v>
      </c>
      <c r="J1296" t="s">
        <v>24</v>
      </c>
      <c r="K1296" s="20">
        <v>0.22</v>
      </c>
      <c r="L1296" s="21">
        <v>6.83</v>
      </c>
      <c r="M1296" s="21">
        <v>37.9</v>
      </c>
      <c r="N1296" s="21">
        <v>31.07</v>
      </c>
      <c r="P1296" s="22">
        <v>0</v>
      </c>
      <c r="Q1296" s="22">
        <v>0.22</v>
      </c>
    </row>
    <row r="1297" spans="1:17" x14ac:dyDescent="0.3">
      <c r="A1297" t="s">
        <v>8169</v>
      </c>
      <c r="B1297" t="s">
        <v>19393</v>
      </c>
      <c r="C1297" t="s">
        <v>46</v>
      </c>
      <c r="E1297" t="s">
        <v>40</v>
      </c>
      <c r="F1297">
        <v>0</v>
      </c>
      <c r="G1297">
        <v>0</v>
      </c>
      <c r="H1297">
        <v>0</v>
      </c>
      <c r="I1297" s="20">
        <v>0.2</v>
      </c>
      <c r="J1297" t="s">
        <v>24</v>
      </c>
      <c r="K1297" s="20">
        <v>0.2</v>
      </c>
      <c r="L1297" s="21">
        <v>26.63</v>
      </c>
      <c r="M1297" s="21">
        <v>159.75</v>
      </c>
      <c r="N1297" s="21">
        <v>133.12</v>
      </c>
      <c r="P1297" s="22">
        <v>0</v>
      </c>
      <c r="Q1297" s="22">
        <v>0.2</v>
      </c>
    </row>
    <row r="1298" spans="1:17" x14ac:dyDescent="0.3">
      <c r="A1298" t="s">
        <v>8169</v>
      </c>
      <c r="B1298" t="s">
        <v>23131</v>
      </c>
      <c r="C1298" t="s">
        <v>45</v>
      </c>
      <c r="E1298" t="s">
        <v>40</v>
      </c>
      <c r="F1298">
        <v>0</v>
      </c>
      <c r="G1298">
        <v>0</v>
      </c>
      <c r="H1298">
        <v>0</v>
      </c>
      <c r="I1298" s="20">
        <v>0.21</v>
      </c>
      <c r="J1298" t="s">
        <v>24</v>
      </c>
      <c r="K1298" s="20">
        <v>0.21</v>
      </c>
      <c r="L1298" s="21">
        <v>4.32</v>
      </c>
      <c r="M1298" s="21">
        <v>24.9</v>
      </c>
      <c r="N1298" s="21">
        <v>20.58</v>
      </c>
      <c r="P1298" s="22">
        <v>0</v>
      </c>
      <c r="Q1298" s="22">
        <v>0.21</v>
      </c>
    </row>
    <row r="1299" spans="1:17" x14ac:dyDescent="0.3">
      <c r="A1299" t="s">
        <v>8169</v>
      </c>
      <c r="B1299" t="s">
        <v>8249</v>
      </c>
      <c r="C1299" t="s">
        <v>47</v>
      </c>
      <c r="E1299" t="s">
        <v>40</v>
      </c>
      <c r="F1299">
        <v>0</v>
      </c>
      <c r="G1299">
        <v>0</v>
      </c>
      <c r="H1299">
        <v>0</v>
      </c>
      <c r="I1299" s="20">
        <v>0.22</v>
      </c>
      <c r="J1299" t="s">
        <v>24</v>
      </c>
      <c r="K1299" s="20">
        <v>0.22</v>
      </c>
      <c r="L1299" s="21">
        <v>12.05</v>
      </c>
      <c r="M1299" s="21">
        <v>66.849999999999994</v>
      </c>
      <c r="N1299" s="21">
        <v>54.8</v>
      </c>
      <c r="P1299" s="22">
        <v>0</v>
      </c>
      <c r="Q1299" s="22">
        <v>0.22</v>
      </c>
    </row>
    <row r="1300" spans="1:17" x14ac:dyDescent="0.3">
      <c r="A1300" t="s">
        <v>8169</v>
      </c>
      <c r="B1300" t="s">
        <v>10340</v>
      </c>
      <c r="C1300" t="s">
        <v>37</v>
      </c>
      <c r="E1300" t="s">
        <v>40</v>
      </c>
      <c r="F1300">
        <v>0</v>
      </c>
      <c r="G1300">
        <v>0</v>
      </c>
      <c r="H1300">
        <v>0</v>
      </c>
      <c r="I1300" s="20">
        <v>0.2</v>
      </c>
      <c r="J1300" t="s">
        <v>24</v>
      </c>
      <c r="K1300" s="20">
        <v>0.2</v>
      </c>
      <c r="L1300" s="21">
        <v>4.71</v>
      </c>
      <c r="M1300" s="21">
        <v>28.26</v>
      </c>
      <c r="N1300" s="21">
        <v>23.55</v>
      </c>
      <c r="P1300" s="22">
        <v>0</v>
      </c>
      <c r="Q1300" s="22">
        <v>0.2</v>
      </c>
    </row>
    <row r="1301" spans="1:17" x14ac:dyDescent="0.3">
      <c r="A1301" t="s">
        <v>8169</v>
      </c>
      <c r="B1301" t="s">
        <v>17271</v>
      </c>
      <c r="C1301" t="s">
        <v>46</v>
      </c>
      <c r="E1301" t="s">
        <v>39</v>
      </c>
      <c r="F1301">
        <v>0</v>
      </c>
      <c r="G1301">
        <v>0</v>
      </c>
      <c r="H1301">
        <v>0</v>
      </c>
      <c r="I1301" s="20">
        <v>0.2</v>
      </c>
      <c r="J1301" t="s">
        <v>24</v>
      </c>
      <c r="K1301" s="20">
        <v>0.2</v>
      </c>
      <c r="L1301" s="21">
        <v>2.98</v>
      </c>
      <c r="M1301" s="21">
        <v>17.899999999999999</v>
      </c>
      <c r="N1301" s="21">
        <v>14.92</v>
      </c>
      <c r="P1301" s="22">
        <v>0</v>
      </c>
      <c r="Q1301" s="22">
        <v>0.2</v>
      </c>
    </row>
    <row r="1302" spans="1:17" x14ac:dyDescent="0.3">
      <c r="A1302" t="s">
        <v>8169</v>
      </c>
      <c r="B1302" t="s">
        <v>21284</v>
      </c>
      <c r="C1302" t="s">
        <v>47</v>
      </c>
      <c r="E1302" t="s">
        <v>40</v>
      </c>
      <c r="F1302">
        <v>0</v>
      </c>
      <c r="G1302">
        <v>0</v>
      </c>
      <c r="H1302">
        <v>0</v>
      </c>
      <c r="I1302" s="20">
        <v>0.22</v>
      </c>
      <c r="J1302" t="s">
        <v>24</v>
      </c>
      <c r="K1302" s="20">
        <v>0.22</v>
      </c>
      <c r="L1302" s="21">
        <v>8.99</v>
      </c>
      <c r="M1302" s="21">
        <v>49.86</v>
      </c>
      <c r="N1302" s="21">
        <v>40.869999999999997</v>
      </c>
      <c r="P1302" s="22">
        <v>0</v>
      </c>
      <c r="Q1302" s="22">
        <v>0.22</v>
      </c>
    </row>
    <row r="1303" spans="1:17" x14ac:dyDescent="0.3">
      <c r="A1303" t="s">
        <v>8169</v>
      </c>
      <c r="B1303" t="s">
        <v>19924</v>
      </c>
      <c r="C1303" t="s">
        <v>47</v>
      </c>
      <c r="E1303" t="s">
        <v>40</v>
      </c>
      <c r="F1303">
        <v>0</v>
      </c>
      <c r="G1303">
        <v>0</v>
      </c>
      <c r="H1303">
        <v>0</v>
      </c>
      <c r="I1303" s="20">
        <v>0.22</v>
      </c>
      <c r="J1303" t="s">
        <v>24</v>
      </c>
      <c r="K1303" s="20">
        <v>0.22</v>
      </c>
      <c r="L1303" s="21">
        <v>19.440000000000001</v>
      </c>
      <c r="M1303" s="21">
        <v>107.78</v>
      </c>
      <c r="N1303" s="21">
        <v>88.34</v>
      </c>
      <c r="P1303" s="22">
        <v>0</v>
      </c>
      <c r="Q1303" s="22">
        <v>0.22</v>
      </c>
    </row>
    <row r="1304" spans="1:17" x14ac:dyDescent="0.3">
      <c r="A1304" t="s">
        <v>8169</v>
      </c>
      <c r="B1304" t="s">
        <v>21493</v>
      </c>
      <c r="C1304" t="s">
        <v>45</v>
      </c>
      <c r="E1304" t="s">
        <v>40</v>
      </c>
      <c r="F1304">
        <v>0</v>
      </c>
      <c r="G1304">
        <v>0</v>
      </c>
      <c r="H1304">
        <v>0</v>
      </c>
      <c r="I1304" s="20">
        <v>0.21</v>
      </c>
      <c r="J1304" t="s">
        <v>24</v>
      </c>
      <c r="K1304" s="20">
        <v>0.21</v>
      </c>
      <c r="L1304" s="21">
        <v>17</v>
      </c>
      <c r="M1304" s="21">
        <v>97.97</v>
      </c>
      <c r="N1304" s="21">
        <v>80.97</v>
      </c>
      <c r="P1304" s="22">
        <v>0</v>
      </c>
      <c r="Q1304" s="22">
        <v>0.21</v>
      </c>
    </row>
    <row r="1305" spans="1:17" x14ac:dyDescent="0.3">
      <c r="A1305" t="s">
        <v>8169</v>
      </c>
      <c r="B1305" t="s">
        <v>15284</v>
      </c>
      <c r="C1305" t="s">
        <v>42</v>
      </c>
      <c r="E1305" t="s">
        <v>40</v>
      </c>
      <c r="F1305">
        <v>0</v>
      </c>
      <c r="G1305">
        <v>0</v>
      </c>
      <c r="H1305">
        <v>0</v>
      </c>
      <c r="I1305" s="20">
        <v>0.19</v>
      </c>
      <c r="J1305" t="s">
        <v>24</v>
      </c>
      <c r="K1305" s="20">
        <v>0</v>
      </c>
      <c r="L1305" s="21">
        <v>0</v>
      </c>
      <c r="M1305" s="21">
        <v>0</v>
      </c>
      <c r="N1305" s="21">
        <v>0</v>
      </c>
      <c r="O1305" t="s">
        <v>72</v>
      </c>
      <c r="P1305" s="22">
        <v>0</v>
      </c>
      <c r="Q1305" s="22">
        <v>0</v>
      </c>
    </row>
    <row r="1306" spans="1:17" x14ac:dyDescent="0.3">
      <c r="A1306" t="s">
        <v>8169</v>
      </c>
      <c r="B1306" t="s">
        <v>14590</v>
      </c>
      <c r="C1306" t="s">
        <v>42</v>
      </c>
      <c r="E1306" t="s">
        <v>40</v>
      </c>
      <c r="F1306">
        <v>0</v>
      </c>
      <c r="G1306">
        <v>0</v>
      </c>
      <c r="H1306">
        <v>0</v>
      </c>
      <c r="I1306" s="20">
        <v>0.19</v>
      </c>
      <c r="J1306" t="s">
        <v>24</v>
      </c>
      <c r="K1306" s="20">
        <v>0.19</v>
      </c>
      <c r="L1306" s="21">
        <v>27.53</v>
      </c>
      <c r="M1306" s="21">
        <v>172.41</v>
      </c>
      <c r="N1306" s="21">
        <v>144.88</v>
      </c>
      <c r="P1306" s="22">
        <v>0</v>
      </c>
      <c r="Q1306" s="22">
        <v>0.19</v>
      </c>
    </row>
    <row r="1307" spans="1:17" x14ac:dyDescent="0.3">
      <c r="A1307" t="s">
        <v>8169</v>
      </c>
      <c r="B1307" t="s">
        <v>595</v>
      </c>
      <c r="C1307" t="s">
        <v>47</v>
      </c>
      <c r="E1307" t="s">
        <v>39</v>
      </c>
      <c r="F1307">
        <v>0</v>
      </c>
      <c r="G1307">
        <v>0</v>
      </c>
      <c r="H1307">
        <v>0</v>
      </c>
      <c r="I1307" s="20">
        <v>0.22</v>
      </c>
      <c r="J1307" t="s">
        <v>24</v>
      </c>
      <c r="K1307" s="20">
        <v>0.22</v>
      </c>
      <c r="L1307" s="21">
        <v>-10.63</v>
      </c>
      <c r="M1307" s="21">
        <v>-58.95</v>
      </c>
      <c r="N1307" s="21">
        <v>-48.32</v>
      </c>
      <c r="O1307" t="s">
        <v>63</v>
      </c>
      <c r="P1307" s="22">
        <v>0</v>
      </c>
      <c r="Q1307" s="22">
        <v>0.22</v>
      </c>
    </row>
    <row r="1308" spans="1:17" x14ac:dyDescent="0.3">
      <c r="A1308" t="s">
        <v>8169</v>
      </c>
      <c r="B1308" t="s">
        <v>15026</v>
      </c>
      <c r="C1308" t="s">
        <v>45</v>
      </c>
      <c r="E1308" t="s">
        <v>39</v>
      </c>
      <c r="F1308">
        <v>0</v>
      </c>
      <c r="G1308">
        <v>0</v>
      </c>
      <c r="H1308">
        <v>0</v>
      </c>
      <c r="I1308" s="20">
        <v>0.21</v>
      </c>
      <c r="J1308" t="s">
        <v>24</v>
      </c>
      <c r="K1308" s="20">
        <v>0.21</v>
      </c>
      <c r="L1308" s="21">
        <v>31.53</v>
      </c>
      <c r="M1308" s="21">
        <v>181.7</v>
      </c>
      <c r="N1308" s="21">
        <v>150.16999999999999</v>
      </c>
      <c r="P1308" s="22">
        <v>0</v>
      </c>
      <c r="Q1308" s="22">
        <v>0.21</v>
      </c>
    </row>
    <row r="1309" spans="1:17" x14ac:dyDescent="0.3">
      <c r="A1309" t="s">
        <v>8169</v>
      </c>
      <c r="B1309" t="s">
        <v>20029</v>
      </c>
      <c r="C1309" t="s">
        <v>45</v>
      </c>
      <c r="E1309" t="s">
        <v>40</v>
      </c>
      <c r="F1309">
        <v>0</v>
      </c>
      <c r="G1309">
        <v>0</v>
      </c>
      <c r="H1309">
        <v>0</v>
      </c>
      <c r="I1309" s="20">
        <v>7.0000000000000007E-2</v>
      </c>
      <c r="J1309" t="s">
        <v>24</v>
      </c>
      <c r="K1309" s="20">
        <v>7.0000000000000007E-2</v>
      </c>
      <c r="L1309" s="21">
        <v>4.83</v>
      </c>
      <c r="M1309" s="21">
        <v>73.849999999999994</v>
      </c>
      <c r="N1309" s="21">
        <v>69.02</v>
      </c>
      <c r="O1309" t="s">
        <v>79</v>
      </c>
      <c r="P1309" s="22">
        <v>0</v>
      </c>
      <c r="Q1309" s="22">
        <v>7.0000000000000007E-2</v>
      </c>
    </row>
    <row r="1310" spans="1:17" x14ac:dyDescent="0.3">
      <c r="A1310" t="s">
        <v>8169</v>
      </c>
      <c r="B1310" t="s">
        <v>16657</v>
      </c>
      <c r="C1310" t="s">
        <v>42</v>
      </c>
      <c r="E1310" t="s">
        <v>39</v>
      </c>
      <c r="F1310">
        <v>0</v>
      </c>
      <c r="G1310">
        <v>0</v>
      </c>
      <c r="H1310">
        <v>0</v>
      </c>
      <c r="I1310" s="20">
        <v>0.19</v>
      </c>
      <c r="J1310" t="s">
        <v>24</v>
      </c>
      <c r="K1310" s="20">
        <v>0.19</v>
      </c>
      <c r="L1310" s="21">
        <v>15.96</v>
      </c>
      <c r="M1310" s="21">
        <v>99.95</v>
      </c>
      <c r="N1310" s="21">
        <v>83.99</v>
      </c>
      <c r="P1310" s="22">
        <v>0</v>
      </c>
      <c r="Q1310" s="22">
        <v>0.19</v>
      </c>
    </row>
    <row r="1311" spans="1:17" x14ac:dyDescent="0.3">
      <c r="A1311" t="s">
        <v>8169</v>
      </c>
      <c r="B1311" t="s">
        <v>16370</v>
      </c>
      <c r="C1311" t="s">
        <v>46</v>
      </c>
      <c r="E1311" t="s">
        <v>40</v>
      </c>
      <c r="F1311">
        <v>0</v>
      </c>
      <c r="G1311">
        <v>0</v>
      </c>
      <c r="H1311">
        <v>0</v>
      </c>
      <c r="I1311" s="20">
        <v>0.2</v>
      </c>
      <c r="J1311" t="s">
        <v>24</v>
      </c>
      <c r="K1311" s="20">
        <v>0.2</v>
      </c>
      <c r="L1311" s="21">
        <v>18.32</v>
      </c>
      <c r="M1311" s="21">
        <v>109.9</v>
      </c>
      <c r="N1311" s="21">
        <v>91.58</v>
      </c>
      <c r="P1311" s="22">
        <v>0</v>
      </c>
      <c r="Q1311" s="22">
        <v>0.2</v>
      </c>
    </row>
    <row r="1312" spans="1:17" x14ac:dyDescent="0.3">
      <c r="A1312" t="s">
        <v>8169</v>
      </c>
      <c r="B1312" t="s">
        <v>12016</v>
      </c>
      <c r="C1312" t="s">
        <v>45</v>
      </c>
      <c r="E1312" t="s">
        <v>40</v>
      </c>
      <c r="F1312">
        <v>0</v>
      </c>
      <c r="G1312">
        <v>0</v>
      </c>
      <c r="H1312">
        <v>0</v>
      </c>
      <c r="I1312" s="20">
        <v>0.21</v>
      </c>
      <c r="J1312" t="s">
        <v>24</v>
      </c>
      <c r="K1312" s="20">
        <v>0.21</v>
      </c>
      <c r="L1312" s="21">
        <v>5.19</v>
      </c>
      <c r="M1312" s="21">
        <v>29.9</v>
      </c>
      <c r="N1312" s="21">
        <v>24.71</v>
      </c>
      <c r="P1312" s="22">
        <v>0</v>
      </c>
      <c r="Q1312" s="22">
        <v>0.21</v>
      </c>
    </row>
    <row r="1313" spans="1:17" x14ac:dyDescent="0.3">
      <c r="A1313" t="s">
        <v>8169</v>
      </c>
      <c r="B1313" t="s">
        <v>16440</v>
      </c>
      <c r="C1313" t="s">
        <v>45</v>
      </c>
      <c r="E1313" t="s">
        <v>40</v>
      </c>
      <c r="F1313">
        <v>0</v>
      </c>
      <c r="G1313">
        <v>0</v>
      </c>
      <c r="H1313">
        <v>0</v>
      </c>
      <c r="I1313" s="20">
        <v>0.21</v>
      </c>
      <c r="J1313" t="s">
        <v>24</v>
      </c>
      <c r="K1313" s="20">
        <v>0.21</v>
      </c>
      <c r="L1313" s="21">
        <v>31.84</v>
      </c>
      <c r="M1313" s="21">
        <v>183.47</v>
      </c>
      <c r="N1313" s="21">
        <v>151.63</v>
      </c>
      <c r="P1313" s="22">
        <v>0</v>
      </c>
      <c r="Q1313" s="22">
        <v>0.21</v>
      </c>
    </row>
    <row r="1314" spans="1:17" x14ac:dyDescent="0.3">
      <c r="A1314" t="s">
        <v>8169</v>
      </c>
      <c r="B1314" t="s">
        <v>13021</v>
      </c>
      <c r="C1314" t="s">
        <v>45</v>
      </c>
      <c r="E1314" t="s">
        <v>40</v>
      </c>
      <c r="F1314">
        <v>0</v>
      </c>
      <c r="G1314">
        <v>0</v>
      </c>
      <c r="H1314">
        <v>0</v>
      </c>
      <c r="I1314" s="20">
        <v>0.21</v>
      </c>
      <c r="J1314" t="s">
        <v>24</v>
      </c>
      <c r="K1314" s="20">
        <v>0.21</v>
      </c>
      <c r="L1314" s="21">
        <v>18.36</v>
      </c>
      <c r="M1314" s="21">
        <v>105.8</v>
      </c>
      <c r="N1314" s="21">
        <v>87.44</v>
      </c>
      <c r="P1314" s="22">
        <v>0</v>
      </c>
      <c r="Q1314" s="22">
        <v>0.21</v>
      </c>
    </row>
    <row r="1315" spans="1:17" x14ac:dyDescent="0.3">
      <c r="A1315" t="s">
        <v>8169</v>
      </c>
      <c r="B1315" t="s">
        <v>13563</v>
      </c>
      <c r="C1315" t="s">
        <v>45</v>
      </c>
      <c r="E1315" t="s">
        <v>39</v>
      </c>
      <c r="F1315">
        <v>0</v>
      </c>
      <c r="G1315">
        <v>0</v>
      </c>
      <c r="H1315">
        <v>0</v>
      </c>
      <c r="I1315" s="20">
        <v>0.21</v>
      </c>
      <c r="J1315" t="s">
        <v>24</v>
      </c>
      <c r="K1315" s="20">
        <v>0.21</v>
      </c>
      <c r="L1315" s="21">
        <v>10.61</v>
      </c>
      <c r="M1315" s="21">
        <v>61.11</v>
      </c>
      <c r="N1315" s="21">
        <v>50.5</v>
      </c>
      <c r="P1315" s="22">
        <v>0</v>
      </c>
      <c r="Q1315" s="22">
        <v>0.21</v>
      </c>
    </row>
    <row r="1316" spans="1:17" x14ac:dyDescent="0.3">
      <c r="A1316" t="s">
        <v>8169</v>
      </c>
      <c r="B1316" t="s">
        <v>14871</v>
      </c>
      <c r="C1316" t="s">
        <v>45</v>
      </c>
      <c r="E1316" t="s">
        <v>43</v>
      </c>
      <c r="F1316">
        <v>0</v>
      </c>
      <c r="G1316">
        <v>0</v>
      </c>
      <c r="H1316">
        <v>0</v>
      </c>
      <c r="I1316" s="20">
        <v>0.21</v>
      </c>
      <c r="J1316" t="s">
        <v>24</v>
      </c>
      <c r="K1316" s="20">
        <v>0.21</v>
      </c>
      <c r="L1316" s="21">
        <v>100.24</v>
      </c>
      <c r="M1316" s="21">
        <v>577.58000000000004</v>
      </c>
      <c r="N1316" s="21">
        <v>477.34</v>
      </c>
      <c r="O1316" t="s">
        <v>77</v>
      </c>
      <c r="P1316" s="22">
        <v>0</v>
      </c>
      <c r="Q1316" s="22">
        <v>0.21</v>
      </c>
    </row>
    <row r="1317" spans="1:17" x14ac:dyDescent="0.3">
      <c r="A1317" t="s">
        <v>8169</v>
      </c>
      <c r="B1317" t="s">
        <v>10896</v>
      </c>
      <c r="C1317" t="s">
        <v>45</v>
      </c>
      <c r="E1317" t="s">
        <v>40</v>
      </c>
      <c r="F1317">
        <v>0</v>
      </c>
      <c r="G1317">
        <v>0</v>
      </c>
      <c r="H1317">
        <v>0</v>
      </c>
      <c r="I1317" s="20">
        <v>0.21</v>
      </c>
      <c r="J1317" t="s">
        <v>24</v>
      </c>
      <c r="K1317" s="20">
        <v>0.21</v>
      </c>
      <c r="L1317" s="21">
        <v>27.76</v>
      </c>
      <c r="M1317" s="21">
        <v>159.94999999999999</v>
      </c>
      <c r="N1317" s="21">
        <v>132.19</v>
      </c>
      <c r="P1317" s="22">
        <v>0</v>
      </c>
      <c r="Q1317" s="22">
        <v>0.21</v>
      </c>
    </row>
    <row r="1318" spans="1:17" x14ac:dyDescent="0.3">
      <c r="A1318" t="s">
        <v>8169</v>
      </c>
      <c r="B1318" t="s">
        <v>12206</v>
      </c>
      <c r="C1318" t="s">
        <v>45</v>
      </c>
      <c r="E1318" t="s">
        <v>43</v>
      </c>
      <c r="F1318">
        <v>0</v>
      </c>
      <c r="G1318">
        <v>0</v>
      </c>
      <c r="H1318">
        <v>0</v>
      </c>
      <c r="I1318" s="20">
        <v>0.21</v>
      </c>
      <c r="J1318" t="s">
        <v>24</v>
      </c>
      <c r="K1318" s="20">
        <v>0.21</v>
      </c>
      <c r="L1318" s="21">
        <v>89.63</v>
      </c>
      <c r="M1318" s="21">
        <v>516.46</v>
      </c>
      <c r="N1318" s="21">
        <v>426.83</v>
      </c>
      <c r="O1318" t="s">
        <v>77</v>
      </c>
      <c r="P1318" s="22">
        <v>0</v>
      </c>
      <c r="Q1318" s="22">
        <v>0.21</v>
      </c>
    </row>
    <row r="1319" spans="1:17" x14ac:dyDescent="0.3">
      <c r="A1319" t="s">
        <v>8169</v>
      </c>
      <c r="B1319" t="s">
        <v>8339</v>
      </c>
      <c r="C1319" t="s">
        <v>37</v>
      </c>
      <c r="E1319" t="s">
        <v>38</v>
      </c>
      <c r="F1319">
        <v>0</v>
      </c>
      <c r="G1319">
        <v>0</v>
      </c>
      <c r="H1319">
        <v>0</v>
      </c>
      <c r="I1319" s="20">
        <v>0.2</v>
      </c>
      <c r="J1319" t="s">
        <v>24</v>
      </c>
      <c r="K1319" s="20">
        <v>0</v>
      </c>
      <c r="L1319" s="21">
        <v>0</v>
      </c>
      <c r="M1319" s="21">
        <v>0</v>
      </c>
      <c r="N1319" s="21">
        <v>0</v>
      </c>
      <c r="O1319" t="s">
        <v>67</v>
      </c>
      <c r="P1319" s="22">
        <v>0</v>
      </c>
      <c r="Q1319" s="22">
        <v>0</v>
      </c>
    </row>
    <row r="1320" spans="1:17" x14ac:dyDescent="0.3">
      <c r="A1320" t="s">
        <v>8169</v>
      </c>
      <c r="B1320" t="s">
        <v>14030</v>
      </c>
      <c r="C1320" t="s">
        <v>46</v>
      </c>
      <c r="E1320" t="s">
        <v>40</v>
      </c>
      <c r="F1320">
        <v>0</v>
      </c>
      <c r="G1320">
        <v>0</v>
      </c>
      <c r="H1320">
        <v>0</v>
      </c>
      <c r="I1320" s="20">
        <v>0.2</v>
      </c>
      <c r="J1320" t="s">
        <v>24</v>
      </c>
      <c r="K1320" s="20">
        <v>0.2</v>
      </c>
      <c r="L1320" s="21">
        <v>2.98</v>
      </c>
      <c r="M1320" s="21">
        <v>17.899999999999999</v>
      </c>
      <c r="N1320" s="21">
        <v>14.92</v>
      </c>
      <c r="P1320" s="22">
        <v>0</v>
      </c>
      <c r="Q1320" s="22">
        <v>0.2</v>
      </c>
    </row>
    <row r="1321" spans="1:17" x14ac:dyDescent="0.3">
      <c r="A1321" t="s">
        <v>8169</v>
      </c>
      <c r="B1321" t="s">
        <v>10355</v>
      </c>
      <c r="C1321" t="s">
        <v>47</v>
      </c>
      <c r="E1321" t="s">
        <v>39</v>
      </c>
      <c r="F1321">
        <v>0</v>
      </c>
      <c r="G1321">
        <v>0</v>
      </c>
      <c r="H1321">
        <v>0</v>
      </c>
      <c r="I1321" s="20">
        <v>0.22</v>
      </c>
      <c r="J1321" t="s">
        <v>24</v>
      </c>
      <c r="K1321" s="20">
        <v>0.22</v>
      </c>
      <c r="L1321" s="21">
        <v>10.81</v>
      </c>
      <c r="M1321" s="21">
        <v>59.95</v>
      </c>
      <c r="N1321" s="21">
        <v>49.14</v>
      </c>
      <c r="P1321" s="22">
        <v>0</v>
      </c>
      <c r="Q1321" s="22">
        <v>0.22</v>
      </c>
    </row>
    <row r="1322" spans="1:17" x14ac:dyDescent="0.3">
      <c r="A1322" t="s">
        <v>8169</v>
      </c>
      <c r="B1322" t="s">
        <v>21822</v>
      </c>
      <c r="C1322" t="s">
        <v>45</v>
      </c>
      <c r="E1322" t="s">
        <v>39</v>
      </c>
      <c r="F1322">
        <v>0</v>
      </c>
      <c r="G1322">
        <v>0</v>
      </c>
      <c r="H1322">
        <v>0</v>
      </c>
      <c r="I1322" s="20">
        <v>0.21</v>
      </c>
      <c r="J1322" t="s">
        <v>24</v>
      </c>
      <c r="K1322" s="20">
        <v>0.21</v>
      </c>
      <c r="L1322" s="21">
        <v>5.19</v>
      </c>
      <c r="M1322" s="21">
        <v>29.9</v>
      </c>
      <c r="N1322" s="21">
        <v>24.71</v>
      </c>
      <c r="P1322" s="22">
        <v>0</v>
      </c>
      <c r="Q1322" s="22">
        <v>0.21</v>
      </c>
    </row>
    <row r="1323" spans="1:17" x14ac:dyDescent="0.3">
      <c r="A1323" t="s">
        <v>8169</v>
      </c>
      <c r="B1323" t="s">
        <v>10827</v>
      </c>
      <c r="C1323" t="s">
        <v>45</v>
      </c>
      <c r="E1323" t="s">
        <v>40</v>
      </c>
      <c r="F1323">
        <v>0</v>
      </c>
      <c r="G1323">
        <v>0</v>
      </c>
      <c r="H1323">
        <v>0</v>
      </c>
      <c r="I1323" s="20">
        <v>0.21</v>
      </c>
      <c r="J1323" t="s">
        <v>24</v>
      </c>
      <c r="K1323" s="20">
        <v>0.21</v>
      </c>
      <c r="L1323" s="21">
        <v>14.74</v>
      </c>
      <c r="M1323" s="21">
        <v>84.95</v>
      </c>
      <c r="N1323" s="21">
        <v>70.209999999999994</v>
      </c>
      <c r="P1323" s="22">
        <v>0</v>
      </c>
      <c r="Q1323" s="22">
        <v>0.21</v>
      </c>
    </row>
    <row r="1324" spans="1:17" x14ac:dyDescent="0.3">
      <c r="A1324" t="s">
        <v>8169</v>
      </c>
      <c r="B1324" t="s">
        <v>15451</v>
      </c>
      <c r="C1324" t="s">
        <v>45</v>
      </c>
      <c r="E1324" t="s">
        <v>40</v>
      </c>
      <c r="F1324">
        <v>0</v>
      </c>
      <c r="G1324">
        <v>0</v>
      </c>
      <c r="H1324">
        <v>0</v>
      </c>
      <c r="I1324" s="20">
        <v>0.21</v>
      </c>
      <c r="J1324" t="s">
        <v>24</v>
      </c>
      <c r="K1324" s="20">
        <v>0.21</v>
      </c>
      <c r="L1324" s="21">
        <v>7.79</v>
      </c>
      <c r="M1324" s="21">
        <v>44.9</v>
      </c>
      <c r="N1324" s="21">
        <v>37.11</v>
      </c>
      <c r="P1324" s="22">
        <v>0</v>
      </c>
      <c r="Q1324" s="22">
        <v>0.21</v>
      </c>
    </row>
    <row r="1325" spans="1:17" x14ac:dyDescent="0.3">
      <c r="A1325" t="s">
        <v>8169</v>
      </c>
      <c r="B1325" t="s">
        <v>9881</v>
      </c>
      <c r="C1325" t="s">
        <v>46</v>
      </c>
      <c r="E1325" t="s">
        <v>40</v>
      </c>
      <c r="F1325">
        <v>0</v>
      </c>
      <c r="G1325">
        <v>0</v>
      </c>
      <c r="H1325">
        <v>0</v>
      </c>
      <c r="I1325" s="20">
        <v>0.2</v>
      </c>
      <c r="J1325" t="s">
        <v>24</v>
      </c>
      <c r="K1325" s="20">
        <v>0.2</v>
      </c>
      <c r="L1325" s="21">
        <v>39.299999999999997</v>
      </c>
      <c r="M1325" s="21">
        <v>235.8</v>
      </c>
      <c r="N1325" s="21">
        <v>196.5</v>
      </c>
      <c r="P1325" s="22">
        <v>0</v>
      </c>
      <c r="Q1325" s="22">
        <v>0.2</v>
      </c>
    </row>
    <row r="1326" spans="1:17" x14ac:dyDescent="0.3">
      <c r="A1326" t="s">
        <v>8169</v>
      </c>
      <c r="B1326" t="s">
        <v>15312</v>
      </c>
      <c r="C1326" t="s">
        <v>45</v>
      </c>
      <c r="E1326" t="s">
        <v>40</v>
      </c>
      <c r="F1326">
        <v>0</v>
      </c>
      <c r="G1326">
        <v>0</v>
      </c>
      <c r="H1326">
        <v>0</v>
      </c>
      <c r="I1326" s="20">
        <v>0.21</v>
      </c>
      <c r="J1326" t="s">
        <v>24</v>
      </c>
      <c r="K1326" s="20">
        <v>0.21</v>
      </c>
      <c r="L1326" s="21">
        <v>4.32</v>
      </c>
      <c r="M1326" s="21">
        <v>24.9</v>
      </c>
      <c r="N1326" s="21">
        <v>20.58</v>
      </c>
      <c r="P1326" s="22">
        <v>0</v>
      </c>
      <c r="Q1326" s="22">
        <v>0.21</v>
      </c>
    </row>
    <row r="1327" spans="1:17" x14ac:dyDescent="0.3">
      <c r="A1327" t="s">
        <v>8169</v>
      </c>
      <c r="B1327" t="s">
        <v>18085</v>
      </c>
      <c r="C1327" t="s">
        <v>45</v>
      </c>
      <c r="E1327" t="s">
        <v>40</v>
      </c>
      <c r="F1327">
        <v>0</v>
      </c>
      <c r="G1327">
        <v>0</v>
      </c>
      <c r="H1327">
        <v>0</v>
      </c>
      <c r="I1327" s="20">
        <v>0.21</v>
      </c>
      <c r="J1327" t="s">
        <v>24</v>
      </c>
      <c r="K1327" s="20">
        <v>0.21</v>
      </c>
      <c r="L1327" s="21">
        <v>19.95</v>
      </c>
      <c r="M1327" s="21">
        <v>114.95</v>
      </c>
      <c r="N1327" s="21">
        <v>95</v>
      </c>
      <c r="P1327" s="22">
        <v>0</v>
      </c>
      <c r="Q1327" s="22">
        <v>0.21</v>
      </c>
    </row>
    <row r="1328" spans="1:17" x14ac:dyDescent="0.3">
      <c r="A1328" t="s">
        <v>8169</v>
      </c>
      <c r="B1328" t="s">
        <v>19274</v>
      </c>
      <c r="C1328" t="s">
        <v>47</v>
      </c>
      <c r="E1328" t="s">
        <v>39</v>
      </c>
      <c r="F1328">
        <v>0</v>
      </c>
      <c r="G1328">
        <v>0</v>
      </c>
      <c r="H1328">
        <v>0</v>
      </c>
      <c r="I1328" s="20">
        <v>0.22</v>
      </c>
      <c r="J1328" t="s">
        <v>24</v>
      </c>
      <c r="K1328" s="20">
        <v>0.22</v>
      </c>
      <c r="L1328" s="21">
        <v>18.02</v>
      </c>
      <c r="M1328" s="21">
        <v>99.95</v>
      </c>
      <c r="N1328" s="21">
        <v>81.93</v>
      </c>
      <c r="P1328" s="22">
        <v>0</v>
      </c>
      <c r="Q1328" s="22">
        <v>0.22</v>
      </c>
    </row>
    <row r="1329" spans="1:17" x14ac:dyDescent="0.3">
      <c r="A1329" t="s">
        <v>8169</v>
      </c>
      <c r="B1329" t="s">
        <v>19995</v>
      </c>
      <c r="C1329" t="s">
        <v>42</v>
      </c>
      <c r="E1329" t="s">
        <v>38</v>
      </c>
      <c r="F1329">
        <v>0</v>
      </c>
      <c r="G1329">
        <v>0</v>
      </c>
      <c r="H1329">
        <v>0</v>
      </c>
      <c r="I1329" s="20">
        <v>0.19</v>
      </c>
      <c r="J1329" t="s">
        <v>24</v>
      </c>
      <c r="K1329" s="20">
        <v>0</v>
      </c>
      <c r="L1329" s="21">
        <v>0</v>
      </c>
      <c r="M1329" s="21">
        <v>0</v>
      </c>
      <c r="N1329" s="21">
        <v>0</v>
      </c>
      <c r="O1329" t="s">
        <v>9264</v>
      </c>
      <c r="P1329" s="22">
        <v>0</v>
      </c>
      <c r="Q1329" s="22">
        <v>0</v>
      </c>
    </row>
    <row r="1330" spans="1:17" x14ac:dyDescent="0.3">
      <c r="A1330" t="s">
        <v>8169</v>
      </c>
      <c r="B1330" t="s">
        <v>13918</v>
      </c>
      <c r="C1330" t="s">
        <v>45</v>
      </c>
      <c r="E1330" t="s">
        <v>38</v>
      </c>
      <c r="F1330">
        <v>0</v>
      </c>
      <c r="G1330">
        <v>0</v>
      </c>
      <c r="H1330">
        <v>0</v>
      </c>
      <c r="I1330" s="20">
        <v>0.21</v>
      </c>
      <c r="J1330" t="s">
        <v>24</v>
      </c>
      <c r="K1330" s="20">
        <v>0</v>
      </c>
      <c r="L1330" s="21">
        <v>0</v>
      </c>
      <c r="M1330" s="21">
        <v>0</v>
      </c>
      <c r="N1330" s="21">
        <v>0</v>
      </c>
      <c r="O1330" t="s">
        <v>76</v>
      </c>
      <c r="P1330" s="22">
        <v>0</v>
      </c>
      <c r="Q1330" s="22">
        <v>0</v>
      </c>
    </row>
    <row r="1331" spans="1:17" x14ac:dyDescent="0.3">
      <c r="A1331" t="s">
        <v>8169</v>
      </c>
      <c r="B1331" t="s">
        <v>11251</v>
      </c>
      <c r="C1331" t="s">
        <v>45</v>
      </c>
      <c r="E1331" t="s">
        <v>40</v>
      </c>
      <c r="F1331">
        <v>0</v>
      </c>
      <c r="G1331">
        <v>0</v>
      </c>
      <c r="H1331">
        <v>0</v>
      </c>
      <c r="I1331" s="20">
        <v>0.21</v>
      </c>
      <c r="J1331" t="s">
        <v>24</v>
      </c>
      <c r="K1331" s="20">
        <v>0.21</v>
      </c>
      <c r="L1331" s="21">
        <v>27.76</v>
      </c>
      <c r="M1331" s="21">
        <v>159.94999999999999</v>
      </c>
      <c r="N1331" s="21">
        <v>132.19</v>
      </c>
      <c r="P1331" s="22">
        <v>0</v>
      </c>
      <c r="Q1331" s="22">
        <v>0.21</v>
      </c>
    </row>
    <row r="1332" spans="1:17" x14ac:dyDescent="0.3">
      <c r="A1332" t="s">
        <v>8169</v>
      </c>
      <c r="B1332" t="s">
        <v>10871</v>
      </c>
      <c r="C1332" t="s">
        <v>45</v>
      </c>
      <c r="E1332" t="s">
        <v>39</v>
      </c>
      <c r="F1332">
        <v>0</v>
      </c>
      <c r="G1332">
        <v>0</v>
      </c>
      <c r="H1332">
        <v>0</v>
      </c>
      <c r="I1332" s="20">
        <v>0.21</v>
      </c>
      <c r="J1332" t="s">
        <v>24</v>
      </c>
      <c r="K1332" s="20">
        <v>0.21</v>
      </c>
      <c r="L1332" s="21">
        <v>20.11</v>
      </c>
      <c r="M1332" s="21">
        <v>115.88</v>
      </c>
      <c r="N1332" s="21">
        <v>95.77</v>
      </c>
      <c r="P1332" s="22">
        <v>0</v>
      </c>
      <c r="Q1332" s="22">
        <v>0.21</v>
      </c>
    </row>
    <row r="1333" spans="1:17" x14ac:dyDescent="0.3">
      <c r="A1333" t="s">
        <v>8169</v>
      </c>
      <c r="B1333" t="s">
        <v>17228</v>
      </c>
      <c r="C1333" t="s">
        <v>46</v>
      </c>
      <c r="E1333" t="s">
        <v>40</v>
      </c>
      <c r="F1333">
        <v>0</v>
      </c>
      <c r="G1333">
        <v>0</v>
      </c>
      <c r="H1333">
        <v>0</v>
      </c>
      <c r="I1333" s="20">
        <v>0.2</v>
      </c>
      <c r="J1333" t="s">
        <v>24</v>
      </c>
      <c r="K1333" s="20">
        <v>0.2</v>
      </c>
      <c r="L1333" s="21">
        <v>5.32</v>
      </c>
      <c r="M1333" s="21">
        <v>31.9</v>
      </c>
      <c r="N1333" s="21">
        <v>26.58</v>
      </c>
      <c r="P1333" s="22">
        <v>0</v>
      </c>
      <c r="Q1333" s="22">
        <v>0.2</v>
      </c>
    </row>
    <row r="1334" spans="1:17" x14ac:dyDescent="0.3">
      <c r="A1334" t="s">
        <v>8169</v>
      </c>
      <c r="B1334" t="s">
        <v>10615</v>
      </c>
      <c r="C1334" t="s">
        <v>45</v>
      </c>
      <c r="E1334" t="s">
        <v>40</v>
      </c>
      <c r="F1334">
        <v>0</v>
      </c>
      <c r="G1334">
        <v>0</v>
      </c>
      <c r="H1334">
        <v>0</v>
      </c>
      <c r="I1334" s="20">
        <v>0.21</v>
      </c>
      <c r="J1334" t="s">
        <v>24</v>
      </c>
      <c r="K1334" s="20">
        <v>0.21</v>
      </c>
      <c r="L1334" s="21">
        <v>34.69</v>
      </c>
      <c r="M1334" s="21">
        <v>199.9</v>
      </c>
      <c r="N1334" s="21">
        <v>165.21</v>
      </c>
      <c r="P1334" s="22">
        <v>0</v>
      </c>
      <c r="Q1334" s="22">
        <v>0.21</v>
      </c>
    </row>
    <row r="1335" spans="1:17" x14ac:dyDescent="0.3">
      <c r="A1335" t="s">
        <v>8169</v>
      </c>
      <c r="B1335" t="s">
        <v>17786</v>
      </c>
      <c r="C1335" t="s">
        <v>46</v>
      </c>
      <c r="E1335" t="s">
        <v>40</v>
      </c>
      <c r="F1335">
        <v>0</v>
      </c>
      <c r="G1335">
        <v>0</v>
      </c>
      <c r="H1335">
        <v>0</v>
      </c>
      <c r="I1335" s="20">
        <v>0.2</v>
      </c>
      <c r="J1335" t="s">
        <v>24</v>
      </c>
      <c r="K1335" s="20">
        <v>0.2</v>
      </c>
      <c r="L1335" s="21">
        <v>26.32</v>
      </c>
      <c r="M1335" s="21">
        <v>157.9</v>
      </c>
      <c r="N1335" s="21">
        <v>131.58000000000001</v>
      </c>
      <c r="P1335" s="22">
        <v>0</v>
      </c>
      <c r="Q1335" s="22">
        <v>0.2</v>
      </c>
    </row>
    <row r="1336" spans="1:17" x14ac:dyDescent="0.3">
      <c r="A1336" t="s">
        <v>8169</v>
      </c>
      <c r="B1336" t="s">
        <v>12432</v>
      </c>
      <c r="C1336" t="s">
        <v>37</v>
      </c>
      <c r="E1336" t="s">
        <v>39</v>
      </c>
      <c r="F1336">
        <v>0</v>
      </c>
      <c r="G1336">
        <v>0</v>
      </c>
      <c r="H1336">
        <v>0</v>
      </c>
      <c r="I1336" s="20">
        <v>0.2</v>
      </c>
      <c r="J1336" t="s">
        <v>24</v>
      </c>
      <c r="K1336" s="20">
        <v>0.2</v>
      </c>
      <c r="L1336" s="21">
        <v>17.690000000000001</v>
      </c>
      <c r="M1336" s="21">
        <v>106.11</v>
      </c>
      <c r="N1336" s="21">
        <v>88.42</v>
      </c>
      <c r="P1336" s="22">
        <v>0</v>
      </c>
      <c r="Q1336" s="22">
        <v>0.2</v>
      </c>
    </row>
    <row r="1337" spans="1:17" x14ac:dyDescent="0.3">
      <c r="A1337" t="s">
        <v>8169</v>
      </c>
      <c r="B1337" t="s">
        <v>13796</v>
      </c>
      <c r="C1337" t="s">
        <v>47</v>
      </c>
      <c r="E1337" t="s">
        <v>40</v>
      </c>
      <c r="F1337">
        <v>0</v>
      </c>
      <c r="G1337">
        <v>0</v>
      </c>
      <c r="H1337">
        <v>0</v>
      </c>
      <c r="I1337" s="20">
        <v>0.22</v>
      </c>
      <c r="J1337" t="s">
        <v>24</v>
      </c>
      <c r="K1337" s="20">
        <v>0.22</v>
      </c>
      <c r="L1337" s="21">
        <v>10.8</v>
      </c>
      <c r="M1337" s="21">
        <v>59.9</v>
      </c>
      <c r="N1337" s="21">
        <v>49.1</v>
      </c>
      <c r="P1337" s="22">
        <v>0</v>
      </c>
      <c r="Q1337" s="22">
        <v>0.22</v>
      </c>
    </row>
    <row r="1338" spans="1:17" x14ac:dyDescent="0.3">
      <c r="A1338" t="s">
        <v>8169</v>
      </c>
      <c r="B1338" t="s">
        <v>16504</v>
      </c>
      <c r="C1338" t="s">
        <v>45</v>
      </c>
      <c r="E1338" t="s">
        <v>38</v>
      </c>
      <c r="F1338">
        <v>0</v>
      </c>
      <c r="G1338">
        <v>1</v>
      </c>
      <c r="H1338">
        <v>0</v>
      </c>
      <c r="I1338" s="20">
        <v>0.21</v>
      </c>
      <c r="J1338" t="s">
        <v>24</v>
      </c>
      <c r="K1338" s="20">
        <v>0</v>
      </c>
      <c r="L1338" s="21">
        <v>17.48</v>
      </c>
      <c r="M1338" s="21">
        <v>100.72</v>
      </c>
      <c r="N1338" s="21">
        <v>83.24</v>
      </c>
      <c r="O1338" t="s">
        <v>65</v>
      </c>
      <c r="P1338" s="22">
        <v>0</v>
      </c>
      <c r="Q1338" s="22">
        <v>0.21</v>
      </c>
    </row>
    <row r="1339" spans="1:17" x14ac:dyDescent="0.3">
      <c r="A1339" t="s">
        <v>8169</v>
      </c>
      <c r="B1339" t="s">
        <v>12477</v>
      </c>
      <c r="C1339" t="s">
        <v>42</v>
      </c>
      <c r="E1339" t="s">
        <v>38</v>
      </c>
      <c r="F1339">
        <v>0</v>
      </c>
      <c r="G1339">
        <v>1</v>
      </c>
      <c r="H1339">
        <v>0</v>
      </c>
      <c r="I1339" s="20">
        <v>0.19</v>
      </c>
      <c r="J1339" t="s">
        <v>24</v>
      </c>
      <c r="K1339" s="20">
        <v>0</v>
      </c>
      <c r="L1339" s="21">
        <v>5.55</v>
      </c>
      <c r="M1339" s="21">
        <v>31.96</v>
      </c>
      <c r="N1339" s="21">
        <v>26.41</v>
      </c>
      <c r="O1339" t="s">
        <v>65</v>
      </c>
      <c r="P1339" s="22">
        <v>0</v>
      </c>
      <c r="Q1339" s="22">
        <v>0.21</v>
      </c>
    </row>
    <row r="1340" spans="1:17" x14ac:dyDescent="0.3">
      <c r="A1340" t="s">
        <v>8169</v>
      </c>
      <c r="B1340" t="s">
        <v>18799</v>
      </c>
      <c r="C1340" t="s">
        <v>42</v>
      </c>
      <c r="E1340" t="s">
        <v>39</v>
      </c>
      <c r="F1340">
        <v>0</v>
      </c>
      <c r="G1340">
        <v>0</v>
      </c>
      <c r="H1340">
        <v>0</v>
      </c>
      <c r="I1340" s="20">
        <v>0.19</v>
      </c>
      <c r="J1340" t="s">
        <v>24</v>
      </c>
      <c r="K1340" s="20">
        <v>0.19</v>
      </c>
      <c r="L1340" s="21">
        <v>3.98</v>
      </c>
      <c r="M1340" s="21">
        <v>24.9</v>
      </c>
      <c r="N1340" s="21">
        <v>20.92</v>
      </c>
      <c r="P1340" s="22">
        <v>0</v>
      </c>
      <c r="Q1340" s="22">
        <v>0.19</v>
      </c>
    </row>
    <row r="1341" spans="1:17" x14ac:dyDescent="0.3">
      <c r="A1341" t="s">
        <v>8169</v>
      </c>
      <c r="B1341" t="s">
        <v>12192</v>
      </c>
      <c r="C1341" t="s">
        <v>37</v>
      </c>
      <c r="E1341" t="s">
        <v>39</v>
      </c>
      <c r="F1341">
        <v>0</v>
      </c>
      <c r="G1341">
        <v>0</v>
      </c>
      <c r="H1341">
        <v>0</v>
      </c>
      <c r="I1341" s="20">
        <v>0.2</v>
      </c>
      <c r="J1341" t="s">
        <v>24</v>
      </c>
      <c r="K1341" s="20">
        <v>0.2</v>
      </c>
      <c r="L1341" s="21">
        <v>39.64</v>
      </c>
      <c r="M1341" s="21">
        <v>237.85</v>
      </c>
      <c r="N1341" s="21">
        <v>198.21</v>
      </c>
      <c r="P1341" s="22">
        <v>0</v>
      </c>
      <c r="Q1341" s="22">
        <v>0.2</v>
      </c>
    </row>
    <row r="1342" spans="1:17" x14ac:dyDescent="0.3">
      <c r="A1342" t="s">
        <v>8169</v>
      </c>
      <c r="B1342" t="s">
        <v>22277</v>
      </c>
      <c r="C1342" t="s">
        <v>45</v>
      </c>
      <c r="E1342" t="s">
        <v>40</v>
      </c>
      <c r="F1342">
        <v>0</v>
      </c>
      <c r="G1342">
        <v>0</v>
      </c>
      <c r="H1342">
        <v>0</v>
      </c>
      <c r="I1342" s="20">
        <v>0.21</v>
      </c>
      <c r="J1342" t="s">
        <v>24</v>
      </c>
      <c r="K1342" s="20">
        <v>0.21</v>
      </c>
      <c r="L1342" s="21">
        <v>7.11</v>
      </c>
      <c r="M1342" s="21">
        <v>40.950000000000003</v>
      </c>
      <c r="N1342" s="21">
        <v>33.840000000000003</v>
      </c>
      <c r="P1342" s="22">
        <v>0</v>
      </c>
      <c r="Q1342" s="22">
        <v>0.21</v>
      </c>
    </row>
    <row r="1343" spans="1:17" x14ac:dyDescent="0.3">
      <c r="A1343" t="s">
        <v>8169</v>
      </c>
      <c r="B1343" t="s">
        <v>13547</v>
      </c>
      <c r="C1343" t="s">
        <v>45</v>
      </c>
      <c r="E1343" t="s">
        <v>40</v>
      </c>
      <c r="F1343">
        <v>0</v>
      </c>
      <c r="G1343">
        <v>0</v>
      </c>
      <c r="H1343">
        <v>0</v>
      </c>
      <c r="I1343" s="20">
        <v>0.21</v>
      </c>
      <c r="J1343" t="s">
        <v>24</v>
      </c>
      <c r="K1343" s="20">
        <v>0.21</v>
      </c>
      <c r="L1343" s="21">
        <v>7.09</v>
      </c>
      <c r="M1343" s="21">
        <v>40.86</v>
      </c>
      <c r="N1343" s="21">
        <v>33.770000000000003</v>
      </c>
      <c r="P1343" s="22">
        <v>0</v>
      </c>
      <c r="Q1343" s="22">
        <v>0.21</v>
      </c>
    </row>
    <row r="1344" spans="1:17" x14ac:dyDescent="0.3">
      <c r="A1344" t="s">
        <v>8169</v>
      </c>
      <c r="B1344" t="s">
        <v>12405</v>
      </c>
      <c r="C1344" t="s">
        <v>46</v>
      </c>
      <c r="E1344" t="s">
        <v>39</v>
      </c>
      <c r="F1344">
        <v>0</v>
      </c>
      <c r="G1344">
        <v>0</v>
      </c>
      <c r="H1344">
        <v>0</v>
      </c>
      <c r="I1344" s="20">
        <v>0.2</v>
      </c>
      <c r="J1344" t="s">
        <v>24</v>
      </c>
      <c r="K1344" s="20">
        <v>0.2</v>
      </c>
      <c r="L1344" s="21">
        <v>4.1500000000000004</v>
      </c>
      <c r="M1344" s="21">
        <v>24.9</v>
      </c>
      <c r="N1344" s="21">
        <v>20.75</v>
      </c>
      <c r="P1344" s="22">
        <v>0</v>
      </c>
      <c r="Q1344" s="22">
        <v>0.2</v>
      </c>
    </row>
    <row r="1345" spans="1:17" x14ac:dyDescent="0.3">
      <c r="A1345" t="s">
        <v>8169</v>
      </c>
      <c r="B1345" t="s">
        <v>8886</v>
      </c>
      <c r="C1345" t="s">
        <v>45</v>
      </c>
      <c r="E1345" t="s">
        <v>40</v>
      </c>
      <c r="F1345">
        <v>0</v>
      </c>
      <c r="G1345">
        <v>0</v>
      </c>
      <c r="H1345">
        <v>0</v>
      </c>
      <c r="I1345" s="20">
        <v>0.21</v>
      </c>
      <c r="J1345" t="s">
        <v>24</v>
      </c>
      <c r="K1345" s="20">
        <v>0.21</v>
      </c>
      <c r="L1345" s="21">
        <v>6.58</v>
      </c>
      <c r="M1345" s="21">
        <v>37.9</v>
      </c>
      <c r="N1345" s="21">
        <v>31.32</v>
      </c>
      <c r="P1345" s="22">
        <v>0</v>
      </c>
      <c r="Q1345" s="22">
        <v>0.21</v>
      </c>
    </row>
    <row r="1346" spans="1:17" x14ac:dyDescent="0.3">
      <c r="A1346" t="s">
        <v>8169</v>
      </c>
      <c r="B1346" t="s">
        <v>16103</v>
      </c>
      <c r="C1346" t="s">
        <v>45</v>
      </c>
      <c r="E1346" t="s">
        <v>39</v>
      </c>
      <c r="F1346">
        <v>0</v>
      </c>
      <c r="G1346">
        <v>0</v>
      </c>
      <c r="H1346">
        <v>0</v>
      </c>
      <c r="I1346" s="20">
        <v>0.21</v>
      </c>
      <c r="J1346" t="s">
        <v>24</v>
      </c>
      <c r="K1346" s="20">
        <v>0.21</v>
      </c>
      <c r="L1346" s="21">
        <v>10.44</v>
      </c>
      <c r="M1346" s="21">
        <v>60.17</v>
      </c>
      <c r="N1346" s="21">
        <v>49.73</v>
      </c>
      <c r="P1346" s="22">
        <v>0</v>
      </c>
      <c r="Q1346" s="22">
        <v>0.21</v>
      </c>
    </row>
    <row r="1347" spans="1:17" x14ac:dyDescent="0.3">
      <c r="A1347" t="s">
        <v>8169</v>
      </c>
      <c r="B1347" t="s">
        <v>14481</v>
      </c>
      <c r="C1347" t="s">
        <v>46</v>
      </c>
      <c r="E1347" t="s">
        <v>40</v>
      </c>
      <c r="F1347">
        <v>0</v>
      </c>
      <c r="G1347">
        <v>0</v>
      </c>
      <c r="H1347">
        <v>0</v>
      </c>
      <c r="I1347" s="20">
        <v>0.2</v>
      </c>
      <c r="J1347" t="s">
        <v>24</v>
      </c>
      <c r="K1347" s="20">
        <v>0.2</v>
      </c>
      <c r="L1347" s="21">
        <v>16.66</v>
      </c>
      <c r="M1347" s="21">
        <v>99.95</v>
      </c>
      <c r="N1347" s="21">
        <v>83.29</v>
      </c>
      <c r="P1347" s="22">
        <v>0</v>
      </c>
      <c r="Q1347" s="22">
        <v>0.2</v>
      </c>
    </row>
    <row r="1348" spans="1:17" x14ac:dyDescent="0.3">
      <c r="A1348" t="s">
        <v>8169</v>
      </c>
      <c r="B1348" t="s">
        <v>15178</v>
      </c>
      <c r="C1348" t="s">
        <v>46</v>
      </c>
      <c r="E1348" t="s">
        <v>40</v>
      </c>
      <c r="F1348">
        <v>0</v>
      </c>
      <c r="G1348">
        <v>0</v>
      </c>
      <c r="H1348">
        <v>0</v>
      </c>
      <c r="I1348" s="20">
        <v>0.2</v>
      </c>
      <c r="J1348" t="s">
        <v>24</v>
      </c>
      <c r="K1348" s="20">
        <v>0.2</v>
      </c>
      <c r="L1348" s="21">
        <v>21.14</v>
      </c>
      <c r="M1348" s="21">
        <v>126.85</v>
      </c>
      <c r="N1348" s="21">
        <v>105.71</v>
      </c>
      <c r="P1348" s="22">
        <v>0</v>
      </c>
      <c r="Q1348" s="22">
        <v>0.2</v>
      </c>
    </row>
    <row r="1349" spans="1:17" x14ac:dyDescent="0.3">
      <c r="A1349" t="s">
        <v>8169</v>
      </c>
      <c r="B1349" t="s">
        <v>18791</v>
      </c>
      <c r="C1349" t="s">
        <v>45</v>
      </c>
      <c r="E1349" t="s">
        <v>40</v>
      </c>
      <c r="F1349">
        <v>0</v>
      </c>
      <c r="G1349">
        <v>0</v>
      </c>
      <c r="H1349">
        <v>0</v>
      </c>
      <c r="I1349" s="20">
        <v>0.21</v>
      </c>
      <c r="J1349" t="s">
        <v>24</v>
      </c>
      <c r="K1349" s="20">
        <v>0.21</v>
      </c>
      <c r="L1349" s="21">
        <v>8.66</v>
      </c>
      <c r="M1349" s="21">
        <v>49.9</v>
      </c>
      <c r="N1349" s="21">
        <v>41.24</v>
      </c>
      <c r="P1349" s="22">
        <v>0</v>
      </c>
      <c r="Q1349" s="22">
        <v>0.21</v>
      </c>
    </row>
    <row r="1350" spans="1:17" x14ac:dyDescent="0.3">
      <c r="A1350" t="s">
        <v>8169</v>
      </c>
      <c r="B1350" t="s">
        <v>18333</v>
      </c>
      <c r="C1350" t="s">
        <v>45</v>
      </c>
      <c r="E1350" t="s">
        <v>40</v>
      </c>
      <c r="F1350">
        <v>1</v>
      </c>
      <c r="G1350">
        <v>0</v>
      </c>
      <c r="H1350">
        <v>0</v>
      </c>
      <c r="I1350" s="20">
        <v>0.21</v>
      </c>
      <c r="J1350" t="s">
        <v>24</v>
      </c>
      <c r="K1350" s="20">
        <v>0.21</v>
      </c>
      <c r="L1350" s="21">
        <v>8.67</v>
      </c>
      <c r="M1350" s="21">
        <v>49.95</v>
      </c>
      <c r="N1350" s="21">
        <v>41.28</v>
      </c>
      <c r="O1350" t="s">
        <v>64</v>
      </c>
      <c r="P1350" s="22">
        <v>0</v>
      </c>
      <c r="Q1350" s="22">
        <v>0.21</v>
      </c>
    </row>
    <row r="1351" spans="1:17" x14ac:dyDescent="0.3">
      <c r="A1351" t="s">
        <v>8169</v>
      </c>
      <c r="B1351" t="s">
        <v>22687</v>
      </c>
      <c r="C1351" t="s">
        <v>37</v>
      </c>
      <c r="E1351" t="s">
        <v>39</v>
      </c>
      <c r="F1351">
        <v>0</v>
      </c>
      <c r="G1351">
        <v>0</v>
      </c>
      <c r="H1351">
        <v>0</v>
      </c>
      <c r="I1351" s="20">
        <v>0.2</v>
      </c>
      <c r="J1351" t="s">
        <v>24</v>
      </c>
      <c r="K1351" s="20">
        <v>0.2</v>
      </c>
      <c r="L1351" s="21">
        <v>4.1500000000000004</v>
      </c>
      <c r="M1351" s="21">
        <v>24.9</v>
      </c>
      <c r="N1351" s="21">
        <v>20.75</v>
      </c>
      <c r="P1351" s="22">
        <v>0</v>
      </c>
      <c r="Q1351" s="22">
        <v>0.2</v>
      </c>
    </row>
    <row r="1352" spans="1:17" x14ac:dyDescent="0.3">
      <c r="A1352" t="s">
        <v>8169</v>
      </c>
      <c r="B1352" t="s">
        <v>21956</v>
      </c>
      <c r="C1352" t="s">
        <v>42</v>
      </c>
      <c r="E1352" t="s">
        <v>39</v>
      </c>
      <c r="F1352">
        <v>0</v>
      </c>
      <c r="G1352">
        <v>0</v>
      </c>
      <c r="H1352">
        <v>0</v>
      </c>
      <c r="I1352" s="20">
        <v>0.19</v>
      </c>
      <c r="J1352" t="s">
        <v>24</v>
      </c>
      <c r="K1352" s="20">
        <v>0.19</v>
      </c>
      <c r="L1352" s="21">
        <v>13.56</v>
      </c>
      <c r="M1352" s="21">
        <v>84.95</v>
      </c>
      <c r="N1352" s="21">
        <v>71.39</v>
      </c>
      <c r="P1352" s="22">
        <v>0</v>
      </c>
      <c r="Q1352" s="22">
        <v>0.19</v>
      </c>
    </row>
    <row r="1353" spans="1:17" x14ac:dyDescent="0.3">
      <c r="A1353" t="s">
        <v>8169</v>
      </c>
      <c r="B1353" t="s">
        <v>15891</v>
      </c>
      <c r="C1353" t="s">
        <v>45</v>
      </c>
      <c r="E1353" t="s">
        <v>40</v>
      </c>
      <c r="F1353">
        <v>0</v>
      </c>
      <c r="G1353">
        <v>0</v>
      </c>
      <c r="H1353">
        <v>0</v>
      </c>
      <c r="I1353" s="20">
        <v>0.21</v>
      </c>
      <c r="J1353" t="s">
        <v>24</v>
      </c>
      <c r="K1353" s="20">
        <v>0.21</v>
      </c>
      <c r="L1353" s="21">
        <v>11.69</v>
      </c>
      <c r="M1353" s="21">
        <v>67.37</v>
      </c>
      <c r="N1353" s="21">
        <v>55.68</v>
      </c>
      <c r="P1353" s="22">
        <v>0</v>
      </c>
      <c r="Q1353" s="22">
        <v>0.21</v>
      </c>
    </row>
    <row r="1354" spans="1:17" x14ac:dyDescent="0.3">
      <c r="A1354" t="s">
        <v>8169</v>
      </c>
      <c r="B1354" t="s">
        <v>11824</v>
      </c>
      <c r="C1354" t="s">
        <v>45</v>
      </c>
      <c r="E1354" t="s">
        <v>40</v>
      </c>
      <c r="F1354">
        <v>0</v>
      </c>
      <c r="G1354">
        <v>0</v>
      </c>
      <c r="H1354">
        <v>0</v>
      </c>
      <c r="I1354" s="20">
        <v>0.21</v>
      </c>
      <c r="J1354" t="s">
        <v>24</v>
      </c>
      <c r="K1354" s="20">
        <v>0.21</v>
      </c>
      <c r="L1354" s="21">
        <v>5.35</v>
      </c>
      <c r="M1354" s="21">
        <v>30.85</v>
      </c>
      <c r="N1354" s="21">
        <v>25.5</v>
      </c>
      <c r="P1354" s="22">
        <v>0</v>
      </c>
      <c r="Q1354" s="22">
        <v>0.21</v>
      </c>
    </row>
    <row r="1355" spans="1:17" x14ac:dyDescent="0.3">
      <c r="A1355" t="s">
        <v>8169</v>
      </c>
      <c r="B1355" t="s">
        <v>20110</v>
      </c>
      <c r="C1355" t="s">
        <v>42</v>
      </c>
      <c r="E1355" t="s">
        <v>39</v>
      </c>
      <c r="F1355">
        <v>0</v>
      </c>
      <c r="G1355">
        <v>0</v>
      </c>
      <c r="H1355">
        <v>0</v>
      </c>
      <c r="I1355" s="20">
        <v>0.19</v>
      </c>
      <c r="J1355" t="s">
        <v>24</v>
      </c>
      <c r="K1355" s="20">
        <v>0.19</v>
      </c>
      <c r="L1355" s="21">
        <v>3.98</v>
      </c>
      <c r="M1355" s="21">
        <v>24.9</v>
      </c>
      <c r="N1355" s="21">
        <v>20.92</v>
      </c>
      <c r="P1355" s="22">
        <v>0</v>
      </c>
      <c r="Q1355" s="22">
        <v>0.19</v>
      </c>
    </row>
    <row r="1356" spans="1:17" x14ac:dyDescent="0.3">
      <c r="A1356" t="s">
        <v>8169</v>
      </c>
      <c r="B1356" t="s">
        <v>11378</v>
      </c>
      <c r="C1356" t="s">
        <v>46</v>
      </c>
      <c r="E1356" t="s">
        <v>40</v>
      </c>
      <c r="F1356">
        <v>0</v>
      </c>
      <c r="G1356">
        <v>0</v>
      </c>
      <c r="H1356">
        <v>0</v>
      </c>
      <c r="I1356" s="20">
        <v>0.2</v>
      </c>
      <c r="J1356" t="s">
        <v>24</v>
      </c>
      <c r="K1356" s="20">
        <v>0.2</v>
      </c>
      <c r="L1356" s="21">
        <v>11.33</v>
      </c>
      <c r="M1356" s="21">
        <v>67.95</v>
      </c>
      <c r="N1356" s="21">
        <v>56.62</v>
      </c>
      <c r="P1356" s="22">
        <v>0</v>
      </c>
      <c r="Q1356" s="22">
        <v>0.2</v>
      </c>
    </row>
    <row r="1357" spans="1:17" x14ac:dyDescent="0.3">
      <c r="A1357" t="s">
        <v>8169</v>
      </c>
      <c r="B1357" t="s">
        <v>20959</v>
      </c>
      <c r="C1357" t="s">
        <v>45</v>
      </c>
      <c r="E1357" t="s">
        <v>40</v>
      </c>
      <c r="F1357">
        <v>0</v>
      </c>
      <c r="G1357">
        <v>0</v>
      </c>
      <c r="H1357">
        <v>0</v>
      </c>
      <c r="I1357" s="20">
        <v>0.21</v>
      </c>
      <c r="J1357" t="s">
        <v>24</v>
      </c>
      <c r="K1357" s="20">
        <v>0.21</v>
      </c>
      <c r="L1357" s="21">
        <v>16.12</v>
      </c>
      <c r="M1357" s="21">
        <v>92.9</v>
      </c>
      <c r="N1357" s="21">
        <v>76.78</v>
      </c>
      <c r="P1357" s="22">
        <v>0</v>
      </c>
      <c r="Q1357" s="22">
        <v>0.21</v>
      </c>
    </row>
    <row r="1358" spans="1:17" x14ac:dyDescent="0.3">
      <c r="A1358" t="s">
        <v>8169</v>
      </c>
      <c r="B1358" t="s">
        <v>17564</v>
      </c>
      <c r="C1358" t="s">
        <v>46</v>
      </c>
      <c r="E1358" t="s">
        <v>40</v>
      </c>
      <c r="F1358">
        <v>0</v>
      </c>
      <c r="G1358">
        <v>0</v>
      </c>
      <c r="H1358">
        <v>0</v>
      </c>
      <c r="I1358" s="20">
        <v>0.2</v>
      </c>
      <c r="J1358" t="s">
        <v>24</v>
      </c>
      <c r="K1358" s="20">
        <v>0.2</v>
      </c>
      <c r="L1358" s="21">
        <v>2.98</v>
      </c>
      <c r="M1358" s="21">
        <v>17.899999999999999</v>
      </c>
      <c r="N1358" s="21">
        <v>14.92</v>
      </c>
      <c r="P1358" s="22">
        <v>0</v>
      </c>
      <c r="Q1358" s="22">
        <v>0.2</v>
      </c>
    </row>
    <row r="1359" spans="1:17" x14ac:dyDescent="0.3">
      <c r="A1359" t="s">
        <v>8169</v>
      </c>
      <c r="B1359" t="s">
        <v>11756</v>
      </c>
      <c r="C1359" t="s">
        <v>45</v>
      </c>
      <c r="E1359" t="s">
        <v>39</v>
      </c>
      <c r="F1359">
        <v>0</v>
      </c>
      <c r="G1359">
        <v>0</v>
      </c>
      <c r="H1359">
        <v>0</v>
      </c>
      <c r="I1359" s="20">
        <v>0.21</v>
      </c>
      <c r="J1359" t="s">
        <v>24</v>
      </c>
      <c r="K1359" s="20">
        <v>0</v>
      </c>
      <c r="L1359" s="21">
        <v>0</v>
      </c>
      <c r="M1359" s="21">
        <v>0</v>
      </c>
      <c r="N1359" s="21">
        <v>0</v>
      </c>
      <c r="O1359" t="s">
        <v>69</v>
      </c>
      <c r="P1359" s="22">
        <v>0</v>
      </c>
      <c r="Q1359" s="22">
        <v>0</v>
      </c>
    </row>
    <row r="1360" spans="1:17" x14ac:dyDescent="0.3">
      <c r="A1360" t="s">
        <v>8169</v>
      </c>
      <c r="B1360" t="s">
        <v>23095</v>
      </c>
      <c r="C1360" t="s">
        <v>45</v>
      </c>
      <c r="E1360" t="s">
        <v>40</v>
      </c>
      <c r="F1360">
        <v>0</v>
      </c>
      <c r="G1360">
        <v>0</v>
      </c>
      <c r="H1360">
        <v>0</v>
      </c>
      <c r="I1360" s="20">
        <v>0.21</v>
      </c>
      <c r="J1360" t="s">
        <v>24</v>
      </c>
      <c r="K1360" s="20">
        <v>0</v>
      </c>
      <c r="L1360" s="21">
        <v>0</v>
      </c>
      <c r="M1360" s="21">
        <v>0</v>
      </c>
      <c r="N1360" s="21">
        <v>0</v>
      </c>
      <c r="O1360" t="s">
        <v>70</v>
      </c>
      <c r="P1360" s="22">
        <v>0</v>
      </c>
      <c r="Q1360" s="22">
        <v>0</v>
      </c>
    </row>
    <row r="1361" spans="1:17" x14ac:dyDescent="0.3">
      <c r="A1361" t="s">
        <v>8169</v>
      </c>
      <c r="B1361" t="s">
        <v>596</v>
      </c>
      <c r="C1361" t="s">
        <v>47</v>
      </c>
      <c r="E1361" t="s">
        <v>39</v>
      </c>
      <c r="F1361">
        <v>0</v>
      </c>
      <c r="G1361">
        <v>0</v>
      </c>
      <c r="H1361">
        <v>0</v>
      </c>
      <c r="I1361" s="20">
        <v>0.22</v>
      </c>
      <c r="J1361" t="s">
        <v>24</v>
      </c>
      <c r="K1361" s="20">
        <v>0.22</v>
      </c>
      <c r="L1361" s="21">
        <v>-22.06</v>
      </c>
      <c r="M1361" s="21">
        <v>-122.31</v>
      </c>
      <c r="N1361" s="21">
        <v>-100.25</v>
      </c>
      <c r="O1361" t="s">
        <v>63</v>
      </c>
      <c r="P1361" s="22">
        <v>0</v>
      </c>
      <c r="Q1361" s="22">
        <v>0.22</v>
      </c>
    </row>
    <row r="1362" spans="1:17" x14ac:dyDescent="0.3">
      <c r="A1362" t="s">
        <v>8169</v>
      </c>
      <c r="B1362" t="s">
        <v>8287</v>
      </c>
      <c r="C1362" t="s">
        <v>45</v>
      </c>
      <c r="E1362" t="s">
        <v>40</v>
      </c>
      <c r="F1362">
        <v>0</v>
      </c>
      <c r="G1362">
        <v>0</v>
      </c>
      <c r="H1362">
        <v>0</v>
      </c>
      <c r="I1362" s="20">
        <v>0.21</v>
      </c>
      <c r="J1362" t="s">
        <v>24</v>
      </c>
      <c r="K1362" s="20">
        <v>0.21</v>
      </c>
      <c r="L1362" s="21">
        <v>9.35</v>
      </c>
      <c r="M1362" s="21">
        <v>53.9</v>
      </c>
      <c r="N1362" s="21">
        <v>44.55</v>
      </c>
      <c r="P1362" s="22">
        <v>0</v>
      </c>
      <c r="Q1362" s="22">
        <v>0.21</v>
      </c>
    </row>
    <row r="1363" spans="1:17" x14ac:dyDescent="0.3">
      <c r="A1363" t="s">
        <v>8169</v>
      </c>
      <c r="B1363" t="s">
        <v>22359</v>
      </c>
      <c r="C1363" t="s">
        <v>45</v>
      </c>
      <c r="E1363" t="s">
        <v>40</v>
      </c>
      <c r="F1363">
        <v>0</v>
      </c>
      <c r="G1363">
        <v>0</v>
      </c>
      <c r="H1363">
        <v>0</v>
      </c>
      <c r="I1363" s="20">
        <v>0.21</v>
      </c>
      <c r="J1363" t="s">
        <v>24</v>
      </c>
      <c r="K1363" s="20">
        <v>0.21</v>
      </c>
      <c r="L1363" s="21">
        <v>12.65</v>
      </c>
      <c r="M1363" s="21">
        <v>72.900000000000006</v>
      </c>
      <c r="N1363" s="21">
        <v>60.25</v>
      </c>
      <c r="P1363" s="22">
        <v>0</v>
      </c>
      <c r="Q1363" s="22">
        <v>0.21</v>
      </c>
    </row>
    <row r="1364" spans="1:17" x14ac:dyDescent="0.3">
      <c r="A1364" t="s">
        <v>8169</v>
      </c>
      <c r="B1364" t="s">
        <v>17721</v>
      </c>
      <c r="C1364" t="s">
        <v>45</v>
      </c>
      <c r="E1364" t="s">
        <v>40</v>
      </c>
      <c r="F1364">
        <v>0</v>
      </c>
      <c r="G1364">
        <v>0</v>
      </c>
      <c r="H1364">
        <v>0</v>
      </c>
      <c r="I1364" s="20">
        <v>0.21</v>
      </c>
      <c r="J1364" t="s">
        <v>24</v>
      </c>
      <c r="K1364" s="20">
        <v>0.21</v>
      </c>
      <c r="L1364" s="21">
        <v>5.54</v>
      </c>
      <c r="M1364" s="21">
        <v>31.9</v>
      </c>
      <c r="N1364" s="21">
        <v>26.36</v>
      </c>
      <c r="P1364" s="22">
        <v>0</v>
      </c>
      <c r="Q1364" s="22">
        <v>0.21</v>
      </c>
    </row>
    <row r="1365" spans="1:17" x14ac:dyDescent="0.3">
      <c r="A1365" t="s">
        <v>8169</v>
      </c>
      <c r="B1365" t="s">
        <v>10512</v>
      </c>
      <c r="C1365" t="s">
        <v>37</v>
      </c>
      <c r="E1365" t="s">
        <v>39</v>
      </c>
      <c r="F1365">
        <v>0</v>
      </c>
      <c r="G1365">
        <v>0</v>
      </c>
      <c r="H1365">
        <v>0</v>
      </c>
      <c r="I1365" s="20">
        <v>0.2</v>
      </c>
      <c r="J1365" t="s">
        <v>24</v>
      </c>
      <c r="K1365" s="20">
        <v>0.2</v>
      </c>
      <c r="L1365" s="21">
        <v>14.16</v>
      </c>
      <c r="M1365" s="21">
        <v>84.95</v>
      </c>
      <c r="N1365" s="21">
        <v>70.790000000000006</v>
      </c>
      <c r="P1365" s="22">
        <v>0</v>
      </c>
      <c r="Q1365" s="22">
        <v>0.2</v>
      </c>
    </row>
    <row r="1366" spans="1:17" x14ac:dyDescent="0.3">
      <c r="A1366" t="s">
        <v>8169</v>
      </c>
      <c r="B1366" t="s">
        <v>14896</v>
      </c>
      <c r="C1366" t="s">
        <v>37</v>
      </c>
      <c r="E1366" t="s">
        <v>40</v>
      </c>
      <c r="F1366">
        <v>0</v>
      </c>
      <c r="G1366">
        <v>0</v>
      </c>
      <c r="H1366">
        <v>0</v>
      </c>
      <c r="I1366" s="20">
        <v>0.2</v>
      </c>
      <c r="J1366" t="s">
        <v>24</v>
      </c>
      <c r="K1366" s="20">
        <v>0.2</v>
      </c>
      <c r="L1366" s="21">
        <v>33.29</v>
      </c>
      <c r="M1366" s="21">
        <v>199.75</v>
      </c>
      <c r="N1366" s="21">
        <v>166.46</v>
      </c>
      <c r="P1366" s="22">
        <v>0</v>
      </c>
      <c r="Q1366" s="22">
        <v>0.2</v>
      </c>
    </row>
    <row r="1367" spans="1:17" x14ac:dyDescent="0.3">
      <c r="A1367" t="s">
        <v>8169</v>
      </c>
      <c r="B1367" t="s">
        <v>15127</v>
      </c>
      <c r="C1367" t="s">
        <v>45</v>
      </c>
      <c r="E1367" t="s">
        <v>40</v>
      </c>
      <c r="F1367">
        <v>0</v>
      </c>
      <c r="G1367">
        <v>0</v>
      </c>
      <c r="H1367">
        <v>0</v>
      </c>
      <c r="I1367" s="20">
        <v>0.21</v>
      </c>
      <c r="J1367" t="s">
        <v>24</v>
      </c>
      <c r="K1367" s="20">
        <v>0.21</v>
      </c>
      <c r="L1367" s="21">
        <v>34.69</v>
      </c>
      <c r="M1367" s="21">
        <v>199.9</v>
      </c>
      <c r="N1367" s="21">
        <v>165.21</v>
      </c>
      <c r="P1367" s="22">
        <v>0</v>
      </c>
      <c r="Q1367" s="22">
        <v>0.21</v>
      </c>
    </row>
    <row r="1368" spans="1:17" x14ac:dyDescent="0.3">
      <c r="A1368" t="s">
        <v>8169</v>
      </c>
      <c r="B1368" t="s">
        <v>12183</v>
      </c>
      <c r="C1368" t="s">
        <v>46</v>
      </c>
      <c r="E1368" t="s">
        <v>38</v>
      </c>
      <c r="F1368">
        <v>0</v>
      </c>
      <c r="G1368">
        <v>0</v>
      </c>
      <c r="H1368">
        <v>0</v>
      </c>
      <c r="I1368" s="20">
        <v>0.2</v>
      </c>
      <c r="J1368" t="s">
        <v>24</v>
      </c>
      <c r="K1368" s="20">
        <v>0</v>
      </c>
      <c r="L1368" s="21">
        <v>0</v>
      </c>
      <c r="M1368" s="21">
        <v>0</v>
      </c>
      <c r="N1368" s="21">
        <v>0</v>
      </c>
      <c r="O1368" t="s">
        <v>76</v>
      </c>
      <c r="P1368" s="22">
        <v>0</v>
      </c>
      <c r="Q1368" s="22">
        <v>0</v>
      </c>
    </row>
    <row r="1369" spans="1:17" x14ac:dyDescent="0.3">
      <c r="A1369" t="s">
        <v>8169</v>
      </c>
      <c r="B1369" t="s">
        <v>10609</v>
      </c>
      <c r="C1369" t="s">
        <v>42</v>
      </c>
      <c r="E1369" t="s">
        <v>39</v>
      </c>
      <c r="F1369">
        <v>0</v>
      </c>
      <c r="G1369">
        <v>0</v>
      </c>
      <c r="H1369">
        <v>0</v>
      </c>
      <c r="I1369" s="20">
        <v>0.19</v>
      </c>
      <c r="J1369" t="s">
        <v>24</v>
      </c>
      <c r="K1369" s="20">
        <v>0.19</v>
      </c>
      <c r="L1369" s="21">
        <v>15.96</v>
      </c>
      <c r="M1369" s="21">
        <v>99.95</v>
      </c>
      <c r="N1369" s="21">
        <v>83.99</v>
      </c>
      <c r="P1369" s="22">
        <v>0</v>
      </c>
      <c r="Q1369" s="22">
        <v>0.19</v>
      </c>
    </row>
    <row r="1370" spans="1:17" x14ac:dyDescent="0.3">
      <c r="A1370" t="s">
        <v>8169</v>
      </c>
      <c r="B1370" t="s">
        <v>10308</v>
      </c>
      <c r="C1370" t="s">
        <v>41</v>
      </c>
      <c r="E1370" t="s">
        <v>38</v>
      </c>
      <c r="F1370">
        <v>0</v>
      </c>
      <c r="G1370">
        <v>0</v>
      </c>
      <c r="H1370">
        <v>0</v>
      </c>
      <c r="I1370" s="20">
        <v>0.21</v>
      </c>
      <c r="J1370" t="s">
        <v>24</v>
      </c>
      <c r="K1370" s="20">
        <v>0</v>
      </c>
      <c r="L1370" s="21">
        <v>0</v>
      </c>
      <c r="M1370" s="21">
        <v>0</v>
      </c>
      <c r="N1370" s="21">
        <v>0</v>
      </c>
      <c r="O1370" t="s">
        <v>67</v>
      </c>
      <c r="P1370" s="22">
        <v>0</v>
      </c>
      <c r="Q1370" s="22">
        <v>0</v>
      </c>
    </row>
    <row r="1371" spans="1:17" x14ac:dyDescent="0.3">
      <c r="A1371" t="s">
        <v>8169</v>
      </c>
      <c r="B1371" t="s">
        <v>8197</v>
      </c>
      <c r="C1371" t="s">
        <v>45</v>
      </c>
      <c r="E1371" t="s">
        <v>38</v>
      </c>
      <c r="F1371">
        <v>0</v>
      </c>
      <c r="G1371">
        <v>0</v>
      </c>
      <c r="H1371">
        <v>0</v>
      </c>
      <c r="I1371" s="20">
        <v>0.21</v>
      </c>
      <c r="J1371" t="s">
        <v>24</v>
      </c>
      <c r="K1371" s="20">
        <v>0</v>
      </c>
      <c r="L1371" s="21">
        <v>0</v>
      </c>
      <c r="M1371" s="21">
        <v>0</v>
      </c>
      <c r="N1371" s="21">
        <v>0</v>
      </c>
      <c r="O1371" t="s">
        <v>76</v>
      </c>
      <c r="P1371" s="22">
        <v>0</v>
      </c>
      <c r="Q1371" s="22">
        <v>0</v>
      </c>
    </row>
    <row r="1372" spans="1:17" x14ac:dyDescent="0.3">
      <c r="A1372" t="s">
        <v>8169</v>
      </c>
      <c r="B1372" t="s">
        <v>10252</v>
      </c>
      <c r="C1372" t="s">
        <v>47</v>
      </c>
      <c r="E1372" t="s">
        <v>40</v>
      </c>
      <c r="F1372">
        <v>0</v>
      </c>
      <c r="G1372">
        <v>0</v>
      </c>
      <c r="H1372">
        <v>0</v>
      </c>
      <c r="I1372" s="20">
        <v>0.22</v>
      </c>
      <c r="J1372" t="s">
        <v>24</v>
      </c>
      <c r="K1372" s="20">
        <v>0.22</v>
      </c>
      <c r="L1372" s="21">
        <v>7.19</v>
      </c>
      <c r="M1372" s="21">
        <v>39.9</v>
      </c>
      <c r="N1372" s="21">
        <v>32.71</v>
      </c>
      <c r="P1372" s="22">
        <v>0</v>
      </c>
      <c r="Q1372" s="22">
        <v>0.22</v>
      </c>
    </row>
    <row r="1373" spans="1:17" x14ac:dyDescent="0.3">
      <c r="A1373" t="s">
        <v>8169</v>
      </c>
      <c r="B1373" t="s">
        <v>11149</v>
      </c>
      <c r="C1373" t="s">
        <v>42</v>
      </c>
      <c r="E1373" t="s">
        <v>40</v>
      </c>
      <c r="F1373">
        <v>0</v>
      </c>
      <c r="G1373">
        <v>0</v>
      </c>
      <c r="H1373">
        <v>0</v>
      </c>
      <c r="I1373" s="20">
        <v>0.19</v>
      </c>
      <c r="J1373" t="s">
        <v>24</v>
      </c>
      <c r="K1373" s="20">
        <v>0.19</v>
      </c>
      <c r="L1373" s="21">
        <v>2.86</v>
      </c>
      <c r="M1373" s="21">
        <v>17.899999999999999</v>
      </c>
      <c r="N1373" s="21">
        <v>15.04</v>
      </c>
      <c r="P1373" s="22">
        <v>0</v>
      </c>
      <c r="Q1373" s="22">
        <v>0.19</v>
      </c>
    </row>
    <row r="1374" spans="1:17" x14ac:dyDescent="0.3">
      <c r="A1374" t="s">
        <v>8169</v>
      </c>
      <c r="B1374" t="s">
        <v>18128</v>
      </c>
      <c r="C1374" t="s">
        <v>45</v>
      </c>
      <c r="E1374" t="s">
        <v>39</v>
      </c>
      <c r="F1374">
        <v>0</v>
      </c>
      <c r="G1374">
        <v>0</v>
      </c>
      <c r="H1374">
        <v>0</v>
      </c>
      <c r="I1374" s="20">
        <v>0.21</v>
      </c>
      <c r="J1374" t="s">
        <v>24</v>
      </c>
      <c r="K1374" s="20">
        <v>0.21</v>
      </c>
      <c r="L1374" s="21">
        <v>13.42</v>
      </c>
      <c r="M1374" s="21">
        <v>77.31</v>
      </c>
      <c r="N1374" s="21">
        <v>63.89</v>
      </c>
      <c r="P1374" s="22">
        <v>0</v>
      </c>
      <c r="Q1374" s="22">
        <v>0.21</v>
      </c>
    </row>
    <row r="1375" spans="1:17" x14ac:dyDescent="0.3">
      <c r="A1375" t="s">
        <v>8169</v>
      </c>
      <c r="B1375" t="s">
        <v>19237</v>
      </c>
      <c r="C1375" t="s">
        <v>45</v>
      </c>
      <c r="E1375" t="s">
        <v>40</v>
      </c>
      <c r="F1375">
        <v>0</v>
      </c>
      <c r="G1375">
        <v>0</v>
      </c>
      <c r="H1375">
        <v>0</v>
      </c>
      <c r="I1375" s="20">
        <v>0.21</v>
      </c>
      <c r="J1375" t="s">
        <v>24</v>
      </c>
      <c r="K1375" s="20">
        <v>0.21</v>
      </c>
      <c r="L1375" s="21">
        <v>5.19</v>
      </c>
      <c r="M1375" s="21">
        <v>29.9</v>
      </c>
      <c r="N1375" s="21">
        <v>24.71</v>
      </c>
      <c r="P1375" s="22">
        <v>0</v>
      </c>
      <c r="Q1375" s="22">
        <v>0.21</v>
      </c>
    </row>
    <row r="1376" spans="1:17" x14ac:dyDescent="0.3">
      <c r="A1376" t="s">
        <v>8169</v>
      </c>
      <c r="B1376" t="s">
        <v>18576</v>
      </c>
      <c r="C1376" t="s">
        <v>46</v>
      </c>
      <c r="E1376" t="s">
        <v>40</v>
      </c>
      <c r="F1376">
        <v>0</v>
      </c>
      <c r="G1376">
        <v>0</v>
      </c>
      <c r="H1376">
        <v>0</v>
      </c>
      <c r="I1376" s="20">
        <v>0.2</v>
      </c>
      <c r="J1376" t="s">
        <v>24</v>
      </c>
      <c r="K1376" s="20">
        <v>0.2</v>
      </c>
      <c r="L1376" s="21">
        <v>19.16</v>
      </c>
      <c r="M1376" s="21">
        <v>114.95</v>
      </c>
      <c r="N1376" s="21">
        <v>95.79</v>
      </c>
      <c r="P1376" s="22">
        <v>0</v>
      </c>
      <c r="Q1376" s="22">
        <v>0.2</v>
      </c>
    </row>
    <row r="1377" spans="1:17" x14ac:dyDescent="0.3">
      <c r="A1377" t="s">
        <v>8169</v>
      </c>
      <c r="B1377" t="s">
        <v>21283</v>
      </c>
      <c r="C1377" t="s">
        <v>46</v>
      </c>
      <c r="E1377" t="s">
        <v>38</v>
      </c>
      <c r="F1377">
        <v>0</v>
      </c>
      <c r="G1377">
        <v>0</v>
      </c>
      <c r="H1377">
        <v>0</v>
      </c>
      <c r="I1377" s="20">
        <v>0.2</v>
      </c>
      <c r="J1377" t="s">
        <v>24</v>
      </c>
      <c r="K1377" s="20">
        <v>0</v>
      </c>
      <c r="L1377" s="21">
        <v>0</v>
      </c>
      <c r="M1377" s="21">
        <v>0</v>
      </c>
      <c r="N1377" s="21">
        <v>0</v>
      </c>
      <c r="O1377" t="s">
        <v>67</v>
      </c>
      <c r="P1377" s="22">
        <v>0</v>
      </c>
      <c r="Q1377" s="22">
        <v>0</v>
      </c>
    </row>
    <row r="1378" spans="1:17" x14ac:dyDescent="0.3">
      <c r="A1378" t="s">
        <v>8169</v>
      </c>
      <c r="B1378" t="s">
        <v>20122</v>
      </c>
      <c r="C1378" t="s">
        <v>46</v>
      </c>
      <c r="E1378" t="s">
        <v>40</v>
      </c>
      <c r="F1378">
        <v>0</v>
      </c>
      <c r="G1378">
        <v>0</v>
      </c>
      <c r="H1378">
        <v>0</v>
      </c>
      <c r="I1378" s="20">
        <v>0.2</v>
      </c>
      <c r="J1378" t="s">
        <v>24</v>
      </c>
      <c r="K1378" s="20">
        <v>0.2</v>
      </c>
      <c r="L1378" s="21">
        <v>5.14</v>
      </c>
      <c r="M1378" s="21">
        <v>30.85</v>
      </c>
      <c r="N1378" s="21">
        <v>25.71</v>
      </c>
      <c r="P1378" s="22">
        <v>0</v>
      </c>
      <c r="Q1378" s="22">
        <v>0.2</v>
      </c>
    </row>
    <row r="1379" spans="1:17" x14ac:dyDescent="0.3">
      <c r="A1379" t="s">
        <v>8169</v>
      </c>
      <c r="B1379" t="s">
        <v>23163</v>
      </c>
      <c r="C1379" t="s">
        <v>47</v>
      </c>
      <c r="E1379" t="s">
        <v>40</v>
      </c>
      <c r="F1379">
        <v>0</v>
      </c>
      <c r="G1379">
        <v>0</v>
      </c>
      <c r="H1379">
        <v>0</v>
      </c>
      <c r="I1379" s="20">
        <v>0.22</v>
      </c>
      <c r="J1379" t="s">
        <v>24</v>
      </c>
      <c r="K1379" s="20">
        <v>0.22</v>
      </c>
      <c r="L1379" s="21">
        <v>27.2</v>
      </c>
      <c r="M1379" s="21">
        <v>150.85</v>
      </c>
      <c r="N1379" s="21">
        <v>123.65</v>
      </c>
      <c r="P1379" s="22">
        <v>0</v>
      </c>
      <c r="Q1379" s="22">
        <v>0.22</v>
      </c>
    </row>
    <row r="1380" spans="1:17" x14ac:dyDescent="0.3">
      <c r="A1380" t="s">
        <v>8169</v>
      </c>
      <c r="B1380" t="s">
        <v>9307</v>
      </c>
      <c r="C1380" t="s">
        <v>42</v>
      </c>
      <c r="E1380" t="s">
        <v>40</v>
      </c>
      <c r="F1380">
        <v>0</v>
      </c>
      <c r="G1380">
        <v>0</v>
      </c>
      <c r="H1380">
        <v>0</v>
      </c>
      <c r="I1380" s="20">
        <v>0.19</v>
      </c>
      <c r="J1380" t="s">
        <v>24</v>
      </c>
      <c r="K1380" s="20">
        <v>0.19</v>
      </c>
      <c r="L1380" s="21">
        <v>49.15</v>
      </c>
      <c r="M1380" s="21">
        <v>307.85000000000002</v>
      </c>
      <c r="N1380" s="21">
        <v>258.7</v>
      </c>
      <c r="P1380" s="22">
        <v>0</v>
      </c>
      <c r="Q1380" s="22">
        <v>0.19</v>
      </c>
    </row>
    <row r="1381" spans="1:17" x14ac:dyDescent="0.3">
      <c r="A1381" t="s">
        <v>8169</v>
      </c>
      <c r="B1381" t="s">
        <v>13504</v>
      </c>
      <c r="C1381" t="s">
        <v>46</v>
      </c>
      <c r="E1381" t="s">
        <v>40</v>
      </c>
      <c r="F1381">
        <v>0</v>
      </c>
      <c r="G1381">
        <v>0</v>
      </c>
      <c r="H1381">
        <v>0</v>
      </c>
      <c r="I1381" s="20">
        <v>0.2</v>
      </c>
      <c r="J1381" t="s">
        <v>24</v>
      </c>
      <c r="K1381" s="20">
        <v>0.2</v>
      </c>
      <c r="L1381" s="21">
        <v>5.32</v>
      </c>
      <c r="M1381" s="21">
        <v>31.9</v>
      </c>
      <c r="N1381" s="21">
        <v>26.58</v>
      </c>
      <c r="P1381" s="22">
        <v>0</v>
      </c>
      <c r="Q1381" s="22">
        <v>0.2</v>
      </c>
    </row>
    <row r="1382" spans="1:17" x14ac:dyDescent="0.3">
      <c r="A1382" t="s">
        <v>8169</v>
      </c>
      <c r="B1382" t="s">
        <v>22483</v>
      </c>
      <c r="C1382" t="s">
        <v>47</v>
      </c>
      <c r="E1382" t="s">
        <v>40</v>
      </c>
      <c r="F1382">
        <v>0</v>
      </c>
      <c r="G1382">
        <v>0</v>
      </c>
      <c r="H1382">
        <v>0</v>
      </c>
      <c r="I1382" s="20">
        <v>0.22</v>
      </c>
      <c r="J1382" t="s">
        <v>24</v>
      </c>
      <c r="K1382" s="20">
        <v>0.22</v>
      </c>
      <c r="L1382" s="21">
        <v>8.1</v>
      </c>
      <c r="M1382" s="21">
        <v>44.9</v>
      </c>
      <c r="N1382" s="21">
        <v>36.799999999999997</v>
      </c>
      <c r="P1382" s="22">
        <v>0</v>
      </c>
      <c r="Q1382" s="22">
        <v>0.22</v>
      </c>
    </row>
    <row r="1383" spans="1:17" x14ac:dyDescent="0.3">
      <c r="A1383" t="s">
        <v>8169</v>
      </c>
      <c r="B1383" t="s">
        <v>11418</v>
      </c>
      <c r="C1383" t="s">
        <v>45</v>
      </c>
      <c r="E1383" t="s">
        <v>38</v>
      </c>
      <c r="F1383">
        <v>0</v>
      </c>
      <c r="G1383">
        <v>0</v>
      </c>
      <c r="H1383">
        <v>0</v>
      </c>
      <c r="I1383" s="20">
        <v>0.21</v>
      </c>
      <c r="J1383" t="s">
        <v>24</v>
      </c>
      <c r="K1383" s="20">
        <v>0</v>
      </c>
      <c r="L1383" s="21">
        <v>0</v>
      </c>
      <c r="M1383" s="21">
        <v>0</v>
      </c>
      <c r="N1383" s="21">
        <v>0</v>
      </c>
      <c r="O1383" t="s">
        <v>78</v>
      </c>
      <c r="P1383" s="22">
        <v>0</v>
      </c>
      <c r="Q1383" s="22">
        <v>0</v>
      </c>
    </row>
    <row r="1384" spans="1:17" x14ac:dyDescent="0.3">
      <c r="A1384" t="s">
        <v>8169</v>
      </c>
      <c r="B1384" t="s">
        <v>17558</v>
      </c>
      <c r="C1384" t="s">
        <v>47</v>
      </c>
      <c r="E1384" t="s">
        <v>39</v>
      </c>
      <c r="F1384">
        <v>0</v>
      </c>
      <c r="G1384">
        <v>0</v>
      </c>
      <c r="H1384">
        <v>0</v>
      </c>
      <c r="I1384" s="20">
        <v>0.22</v>
      </c>
      <c r="J1384" t="s">
        <v>24</v>
      </c>
      <c r="K1384" s="20">
        <v>0.22</v>
      </c>
      <c r="L1384" s="21">
        <v>12.25</v>
      </c>
      <c r="M1384" s="21">
        <v>67.95</v>
      </c>
      <c r="N1384" s="21">
        <v>55.7</v>
      </c>
      <c r="P1384" s="22">
        <v>0</v>
      </c>
      <c r="Q1384" s="22">
        <v>0.22</v>
      </c>
    </row>
    <row r="1385" spans="1:17" x14ac:dyDescent="0.3">
      <c r="A1385" t="s">
        <v>8169</v>
      </c>
      <c r="B1385" t="s">
        <v>17285</v>
      </c>
      <c r="C1385" t="s">
        <v>45</v>
      </c>
      <c r="E1385" t="s">
        <v>43</v>
      </c>
      <c r="F1385">
        <v>0</v>
      </c>
      <c r="G1385">
        <v>0</v>
      </c>
      <c r="H1385">
        <v>0</v>
      </c>
      <c r="I1385" s="20">
        <v>0.21</v>
      </c>
      <c r="J1385" t="s">
        <v>24</v>
      </c>
      <c r="K1385" s="20">
        <v>0.21</v>
      </c>
      <c r="L1385" s="21">
        <v>69.59</v>
      </c>
      <c r="M1385" s="21">
        <v>400.95</v>
      </c>
      <c r="N1385" s="21">
        <v>331.36</v>
      </c>
      <c r="O1385" t="s">
        <v>77</v>
      </c>
      <c r="P1385" s="22">
        <v>0</v>
      </c>
      <c r="Q1385" s="22">
        <v>0.21</v>
      </c>
    </row>
    <row r="1386" spans="1:17" x14ac:dyDescent="0.3">
      <c r="A1386" t="s">
        <v>8169</v>
      </c>
      <c r="B1386" t="s">
        <v>20482</v>
      </c>
      <c r="C1386" t="s">
        <v>45</v>
      </c>
      <c r="E1386" t="s">
        <v>39</v>
      </c>
      <c r="F1386">
        <v>0</v>
      </c>
      <c r="G1386">
        <v>0</v>
      </c>
      <c r="H1386">
        <v>0</v>
      </c>
      <c r="I1386" s="20">
        <v>0.21</v>
      </c>
      <c r="J1386" t="s">
        <v>24</v>
      </c>
      <c r="K1386" s="20">
        <v>0.21</v>
      </c>
      <c r="L1386" s="21">
        <v>11.78</v>
      </c>
      <c r="M1386" s="21">
        <v>67.900000000000006</v>
      </c>
      <c r="N1386" s="21">
        <v>56.12</v>
      </c>
      <c r="P1386" s="22">
        <v>0</v>
      </c>
      <c r="Q1386" s="22">
        <v>0.21</v>
      </c>
    </row>
    <row r="1387" spans="1:17" x14ac:dyDescent="0.3">
      <c r="A1387" t="s">
        <v>8169</v>
      </c>
      <c r="B1387" t="s">
        <v>8483</v>
      </c>
      <c r="C1387" t="s">
        <v>46</v>
      </c>
      <c r="E1387" t="s">
        <v>40</v>
      </c>
      <c r="F1387">
        <v>0</v>
      </c>
      <c r="G1387">
        <v>0</v>
      </c>
      <c r="H1387">
        <v>0</v>
      </c>
      <c r="I1387" s="20">
        <v>0.2</v>
      </c>
      <c r="J1387" t="s">
        <v>24</v>
      </c>
      <c r="K1387" s="20">
        <v>0.2</v>
      </c>
      <c r="L1387" s="21">
        <v>2.98</v>
      </c>
      <c r="M1387" s="21">
        <v>17.899999999999999</v>
      </c>
      <c r="N1387" s="21">
        <v>14.92</v>
      </c>
      <c r="P1387" s="22">
        <v>0</v>
      </c>
      <c r="Q1387" s="22">
        <v>0.2</v>
      </c>
    </row>
    <row r="1388" spans="1:17" x14ac:dyDescent="0.3">
      <c r="A1388" t="s">
        <v>8169</v>
      </c>
      <c r="B1388" t="s">
        <v>16210</v>
      </c>
      <c r="C1388" t="s">
        <v>45</v>
      </c>
      <c r="E1388" t="s">
        <v>40</v>
      </c>
      <c r="F1388">
        <v>0</v>
      </c>
      <c r="G1388">
        <v>0</v>
      </c>
      <c r="H1388">
        <v>0</v>
      </c>
      <c r="I1388" s="20">
        <v>0.21</v>
      </c>
      <c r="J1388" t="s">
        <v>24</v>
      </c>
      <c r="K1388" s="20">
        <v>0.21</v>
      </c>
      <c r="L1388" s="21">
        <v>5.19</v>
      </c>
      <c r="M1388" s="21">
        <v>29.9</v>
      </c>
      <c r="N1388" s="21">
        <v>24.71</v>
      </c>
      <c r="P1388" s="22">
        <v>0</v>
      </c>
      <c r="Q1388" s="22">
        <v>0.21</v>
      </c>
    </row>
    <row r="1389" spans="1:17" x14ac:dyDescent="0.3">
      <c r="A1389" t="s">
        <v>8169</v>
      </c>
      <c r="B1389" t="s">
        <v>22197</v>
      </c>
      <c r="C1389" t="s">
        <v>46</v>
      </c>
      <c r="E1389" t="s">
        <v>40</v>
      </c>
      <c r="F1389">
        <v>0</v>
      </c>
      <c r="G1389">
        <v>0</v>
      </c>
      <c r="H1389">
        <v>0</v>
      </c>
      <c r="I1389" s="20">
        <v>0.2</v>
      </c>
      <c r="J1389" t="s">
        <v>24</v>
      </c>
      <c r="K1389" s="20">
        <v>0.2</v>
      </c>
      <c r="L1389" s="21">
        <v>4.1500000000000004</v>
      </c>
      <c r="M1389" s="21">
        <v>24.9</v>
      </c>
      <c r="N1389" s="21">
        <v>20.75</v>
      </c>
      <c r="P1389" s="22">
        <v>0</v>
      </c>
      <c r="Q1389" s="22">
        <v>0.2</v>
      </c>
    </row>
    <row r="1390" spans="1:17" x14ac:dyDescent="0.3">
      <c r="A1390" t="s">
        <v>8169</v>
      </c>
      <c r="B1390" t="s">
        <v>18392</v>
      </c>
      <c r="C1390" t="s">
        <v>45</v>
      </c>
      <c r="E1390" t="s">
        <v>39</v>
      </c>
      <c r="F1390">
        <v>0</v>
      </c>
      <c r="G1390">
        <v>0</v>
      </c>
      <c r="H1390">
        <v>0</v>
      </c>
      <c r="I1390" s="20">
        <v>0.21</v>
      </c>
      <c r="J1390" t="s">
        <v>24</v>
      </c>
      <c r="K1390" s="20">
        <v>0.21</v>
      </c>
      <c r="L1390" s="21">
        <v>8.66</v>
      </c>
      <c r="M1390" s="21">
        <v>49.9</v>
      </c>
      <c r="N1390" s="21">
        <v>41.24</v>
      </c>
      <c r="P1390" s="22">
        <v>0</v>
      </c>
      <c r="Q1390" s="22">
        <v>0.21</v>
      </c>
    </row>
    <row r="1391" spans="1:17" x14ac:dyDescent="0.3">
      <c r="A1391" t="s">
        <v>8169</v>
      </c>
      <c r="B1391" t="s">
        <v>10033</v>
      </c>
      <c r="C1391" t="s">
        <v>45</v>
      </c>
      <c r="E1391" t="s">
        <v>40</v>
      </c>
      <c r="F1391">
        <v>0</v>
      </c>
      <c r="G1391">
        <v>0</v>
      </c>
      <c r="H1391">
        <v>0</v>
      </c>
      <c r="I1391" s="20">
        <v>0.21</v>
      </c>
      <c r="J1391" t="s">
        <v>24</v>
      </c>
      <c r="K1391" s="20">
        <v>0.21</v>
      </c>
      <c r="L1391" s="21">
        <v>41.88</v>
      </c>
      <c r="M1391" s="21">
        <v>241.28</v>
      </c>
      <c r="N1391" s="21">
        <v>199.4</v>
      </c>
      <c r="P1391" s="22">
        <v>0</v>
      </c>
      <c r="Q1391" s="22">
        <v>0.21</v>
      </c>
    </row>
    <row r="1392" spans="1:17" x14ac:dyDescent="0.3">
      <c r="A1392" t="s">
        <v>8169</v>
      </c>
      <c r="B1392" t="s">
        <v>14805</v>
      </c>
      <c r="C1392" t="s">
        <v>45</v>
      </c>
      <c r="E1392" t="s">
        <v>39</v>
      </c>
      <c r="F1392">
        <v>0</v>
      </c>
      <c r="G1392">
        <v>0</v>
      </c>
      <c r="H1392">
        <v>0</v>
      </c>
      <c r="I1392" s="20">
        <v>0.21</v>
      </c>
      <c r="J1392" t="s">
        <v>24</v>
      </c>
      <c r="K1392" s="20">
        <v>0.21</v>
      </c>
      <c r="L1392" s="21">
        <v>11.79</v>
      </c>
      <c r="M1392" s="21">
        <v>67.95</v>
      </c>
      <c r="N1392" s="21">
        <v>56.16</v>
      </c>
      <c r="P1392" s="22">
        <v>0</v>
      </c>
      <c r="Q1392" s="22">
        <v>0.21</v>
      </c>
    </row>
    <row r="1393" spans="1:17" x14ac:dyDescent="0.3">
      <c r="A1393" t="s">
        <v>8169</v>
      </c>
      <c r="B1393" t="s">
        <v>22507</v>
      </c>
      <c r="C1393" t="s">
        <v>46</v>
      </c>
      <c r="E1393" t="s">
        <v>39</v>
      </c>
      <c r="F1393">
        <v>0</v>
      </c>
      <c r="G1393">
        <v>0</v>
      </c>
      <c r="H1393">
        <v>0</v>
      </c>
      <c r="I1393" s="20">
        <v>0.2</v>
      </c>
      <c r="J1393" t="s">
        <v>24</v>
      </c>
      <c r="K1393" s="20">
        <v>0.2</v>
      </c>
      <c r="L1393" s="21">
        <v>9.81</v>
      </c>
      <c r="M1393" s="21">
        <v>58.85</v>
      </c>
      <c r="N1393" s="21">
        <v>49.04</v>
      </c>
      <c r="P1393" s="22">
        <v>0</v>
      </c>
      <c r="Q1393" s="22">
        <v>0.2</v>
      </c>
    </row>
    <row r="1394" spans="1:17" x14ac:dyDescent="0.3">
      <c r="A1394" t="s">
        <v>8169</v>
      </c>
      <c r="B1394" t="s">
        <v>9379</v>
      </c>
      <c r="C1394" t="s">
        <v>47</v>
      </c>
      <c r="E1394" t="s">
        <v>40</v>
      </c>
      <c r="F1394">
        <v>0</v>
      </c>
      <c r="G1394">
        <v>0</v>
      </c>
      <c r="H1394">
        <v>0</v>
      </c>
      <c r="I1394" s="20">
        <v>0.22</v>
      </c>
      <c r="J1394" t="s">
        <v>24</v>
      </c>
      <c r="K1394" s="20">
        <v>0.22</v>
      </c>
      <c r="L1394" s="21">
        <v>38.74</v>
      </c>
      <c r="M1394" s="21">
        <v>214.83</v>
      </c>
      <c r="N1394" s="21">
        <v>176.09</v>
      </c>
      <c r="P1394" s="22">
        <v>0</v>
      </c>
      <c r="Q1394" s="22">
        <v>0.22</v>
      </c>
    </row>
    <row r="1395" spans="1:17" x14ac:dyDescent="0.3">
      <c r="A1395" t="s">
        <v>8169</v>
      </c>
      <c r="B1395" t="s">
        <v>18015</v>
      </c>
      <c r="C1395" t="s">
        <v>46</v>
      </c>
      <c r="E1395" t="s">
        <v>39</v>
      </c>
      <c r="F1395">
        <v>0</v>
      </c>
      <c r="G1395">
        <v>0</v>
      </c>
      <c r="H1395">
        <v>0</v>
      </c>
      <c r="I1395" s="20">
        <v>0.2</v>
      </c>
      <c r="J1395" t="s">
        <v>24</v>
      </c>
      <c r="K1395" s="20">
        <v>0.2</v>
      </c>
      <c r="L1395" s="21">
        <v>6.32</v>
      </c>
      <c r="M1395" s="21">
        <v>37.9</v>
      </c>
      <c r="N1395" s="21">
        <v>31.58</v>
      </c>
      <c r="P1395" s="22">
        <v>0</v>
      </c>
      <c r="Q1395" s="22">
        <v>0.2</v>
      </c>
    </row>
    <row r="1396" spans="1:17" x14ac:dyDescent="0.3">
      <c r="A1396" t="s">
        <v>8169</v>
      </c>
      <c r="B1396" t="s">
        <v>17398</v>
      </c>
      <c r="C1396" t="s">
        <v>42</v>
      </c>
      <c r="E1396" t="s">
        <v>40</v>
      </c>
      <c r="F1396">
        <v>0</v>
      </c>
      <c r="G1396">
        <v>0</v>
      </c>
      <c r="H1396">
        <v>0</v>
      </c>
      <c r="I1396" s="20">
        <v>0.19</v>
      </c>
      <c r="J1396" t="s">
        <v>24</v>
      </c>
      <c r="K1396" s="20">
        <v>0.19</v>
      </c>
      <c r="L1396" s="21">
        <v>7.65</v>
      </c>
      <c r="M1396" s="21">
        <v>47.9</v>
      </c>
      <c r="N1396" s="21">
        <v>40.25</v>
      </c>
      <c r="P1396" s="22">
        <v>0</v>
      </c>
      <c r="Q1396" s="22">
        <v>0.19</v>
      </c>
    </row>
    <row r="1397" spans="1:17" x14ac:dyDescent="0.3">
      <c r="A1397" t="s">
        <v>8169</v>
      </c>
      <c r="B1397" t="s">
        <v>14475</v>
      </c>
      <c r="C1397" t="s">
        <v>46</v>
      </c>
      <c r="E1397" t="s">
        <v>39</v>
      </c>
      <c r="F1397">
        <v>0</v>
      </c>
      <c r="G1397">
        <v>0</v>
      </c>
      <c r="H1397">
        <v>0</v>
      </c>
      <c r="I1397" s="20">
        <v>0.2</v>
      </c>
      <c r="J1397" t="s">
        <v>24</v>
      </c>
      <c r="K1397" s="20">
        <v>0.2</v>
      </c>
      <c r="L1397" s="21">
        <v>4.1500000000000004</v>
      </c>
      <c r="M1397" s="21">
        <v>24.9</v>
      </c>
      <c r="N1397" s="21">
        <v>20.75</v>
      </c>
      <c r="P1397" s="22">
        <v>0</v>
      </c>
      <c r="Q1397" s="22">
        <v>0.2</v>
      </c>
    </row>
    <row r="1398" spans="1:17" x14ac:dyDescent="0.3">
      <c r="A1398" t="s">
        <v>8169</v>
      </c>
      <c r="B1398" t="s">
        <v>16555</v>
      </c>
      <c r="C1398" t="s">
        <v>46</v>
      </c>
      <c r="E1398" t="s">
        <v>40</v>
      </c>
      <c r="F1398">
        <v>0</v>
      </c>
      <c r="G1398">
        <v>0</v>
      </c>
      <c r="H1398">
        <v>0</v>
      </c>
      <c r="I1398" s="20">
        <v>0.2</v>
      </c>
      <c r="J1398" t="s">
        <v>24</v>
      </c>
      <c r="K1398" s="20">
        <v>0.2</v>
      </c>
      <c r="L1398" s="21">
        <v>5.32</v>
      </c>
      <c r="M1398" s="21">
        <v>31.9</v>
      </c>
      <c r="N1398" s="21">
        <v>26.58</v>
      </c>
      <c r="P1398" s="22">
        <v>0</v>
      </c>
      <c r="Q1398" s="22">
        <v>0.2</v>
      </c>
    </row>
    <row r="1399" spans="1:17" x14ac:dyDescent="0.3">
      <c r="A1399" t="s">
        <v>8169</v>
      </c>
      <c r="B1399" t="s">
        <v>20080</v>
      </c>
      <c r="C1399" t="s">
        <v>47</v>
      </c>
      <c r="E1399" t="s">
        <v>39</v>
      </c>
      <c r="F1399">
        <v>0</v>
      </c>
      <c r="G1399">
        <v>0</v>
      </c>
      <c r="H1399">
        <v>0</v>
      </c>
      <c r="I1399" s="20">
        <v>0.22</v>
      </c>
      <c r="J1399" t="s">
        <v>24</v>
      </c>
      <c r="K1399" s="20">
        <v>0.22</v>
      </c>
      <c r="L1399" s="21">
        <v>10.79</v>
      </c>
      <c r="M1399" s="21">
        <v>59.85</v>
      </c>
      <c r="N1399" s="21">
        <v>49.06</v>
      </c>
      <c r="P1399" s="22">
        <v>0</v>
      </c>
      <c r="Q1399" s="22">
        <v>0.22</v>
      </c>
    </row>
    <row r="1400" spans="1:17" x14ac:dyDescent="0.3">
      <c r="A1400" t="s">
        <v>8169</v>
      </c>
      <c r="B1400" t="s">
        <v>18007</v>
      </c>
      <c r="C1400" t="s">
        <v>47</v>
      </c>
      <c r="E1400" t="s">
        <v>40</v>
      </c>
      <c r="F1400">
        <v>0</v>
      </c>
      <c r="G1400">
        <v>0</v>
      </c>
      <c r="H1400">
        <v>0</v>
      </c>
      <c r="I1400" s="20">
        <v>0.22</v>
      </c>
      <c r="J1400" t="s">
        <v>24</v>
      </c>
      <c r="K1400" s="20">
        <v>0.22</v>
      </c>
      <c r="L1400" s="21">
        <v>19.12</v>
      </c>
      <c r="M1400" s="21">
        <v>106.02</v>
      </c>
      <c r="N1400" s="21">
        <v>86.9</v>
      </c>
      <c r="P1400" s="22">
        <v>0</v>
      </c>
      <c r="Q1400" s="22">
        <v>0.22</v>
      </c>
    </row>
    <row r="1401" spans="1:17" x14ac:dyDescent="0.3">
      <c r="A1401" t="s">
        <v>8169</v>
      </c>
      <c r="B1401" t="s">
        <v>10233</v>
      </c>
      <c r="C1401" t="s">
        <v>47</v>
      </c>
      <c r="E1401" t="s">
        <v>40</v>
      </c>
      <c r="F1401">
        <v>0</v>
      </c>
      <c r="G1401">
        <v>0</v>
      </c>
      <c r="H1401">
        <v>0</v>
      </c>
      <c r="I1401" s="20">
        <v>0.22</v>
      </c>
      <c r="J1401" t="s">
        <v>24</v>
      </c>
      <c r="K1401" s="20">
        <v>0.22</v>
      </c>
      <c r="L1401" s="21">
        <v>21.08</v>
      </c>
      <c r="M1401" s="21">
        <v>116.91</v>
      </c>
      <c r="N1401" s="21">
        <v>95.83</v>
      </c>
      <c r="P1401" s="22">
        <v>0</v>
      </c>
      <c r="Q1401" s="22">
        <v>0.22</v>
      </c>
    </row>
    <row r="1402" spans="1:17" x14ac:dyDescent="0.3">
      <c r="A1402" t="s">
        <v>8169</v>
      </c>
      <c r="B1402" t="s">
        <v>17816</v>
      </c>
      <c r="C1402" t="s">
        <v>46</v>
      </c>
      <c r="E1402" t="s">
        <v>40</v>
      </c>
      <c r="F1402">
        <v>0</v>
      </c>
      <c r="G1402">
        <v>0</v>
      </c>
      <c r="H1402">
        <v>0</v>
      </c>
      <c r="I1402" s="20">
        <v>0.2</v>
      </c>
      <c r="J1402" t="s">
        <v>24</v>
      </c>
      <c r="K1402" s="20">
        <v>0.2</v>
      </c>
      <c r="L1402" s="21">
        <v>6.32</v>
      </c>
      <c r="M1402" s="21">
        <v>37.9</v>
      </c>
      <c r="N1402" s="21">
        <v>31.58</v>
      </c>
      <c r="P1402" s="22">
        <v>0</v>
      </c>
      <c r="Q1402" s="22">
        <v>0.2</v>
      </c>
    </row>
    <row r="1403" spans="1:17" x14ac:dyDescent="0.3">
      <c r="A1403" t="s">
        <v>8169</v>
      </c>
      <c r="B1403" t="s">
        <v>16254</v>
      </c>
      <c r="C1403" t="s">
        <v>45</v>
      </c>
      <c r="E1403" t="s">
        <v>40</v>
      </c>
      <c r="F1403">
        <v>0</v>
      </c>
      <c r="G1403">
        <v>0</v>
      </c>
      <c r="H1403">
        <v>0</v>
      </c>
      <c r="I1403" s="20">
        <v>0.21</v>
      </c>
      <c r="J1403" t="s">
        <v>24</v>
      </c>
      <c r="K1403" s="20">
        <v>0.21</v>
      </c>
      <c r="L1403" s="21">
        <v>6.58</v>
      </c>
      <c r="M1403" s="21">
        <v>37.9</v>
      </c>
      <c r="N1403" s="21">
        <v>31.32</v>
      </c>
      <c r="P1403" s="22">
        <v>0</v>
      </c>
      <c r="Q1403" s="22">
        <v>0.21</v>
      </c>
    </row>
    <row r="1404" spans="1:17" x14ac:dyDescent="0.3">
      <c r="A1404" t="s">
        <v>8169</v>
      </c>
      <c r="B1404" t="s">
        <v>23679</v>
      </c>
      <c r="C1404" t="s">
        <v>45</v>
      </c>
      <c r="E1404" t="s">
        <v>40</v>
      </c>
      <c r="F1404">
        <v>0</v>
      </c>
      <c r="G1404">
        <v>0</v>
      </c>
      <c r="H1404">
        <v>0</v>
      </c>
      <c r="I1404" s="20">
        <v>0.21</v>
      </c>
      <c r="J1404" t="s">
        <v>24</v>
      </c>
      <c r="K1404" s="20">
        <v>0.21</v>
      </c>
      <c r="L1404" s="21">
        <v>18.420000000000002</v>
      </c>
      <c r="M1404" s="21">
        <v>106.11</v>
      </c>
      <c r="N1404" s="21">
        <v>87.69</v>
      </c>
      <c r="P1404" s="22">
        <v>0</v>
      </c>
      <c r="Q1404" s="22">
        <v>0.21</v>
      </c>
    </row>
    <row r="1405" spans="1:17" x14ac:dyDescent="0.3">
      <c r="A1405" t="s">
        <v>8169</v>
      </c>
      <c r="B1405" t="s">
        <v>23362</v>
      </c>
      <c r="C1405" t="s">
        <v>46</v>
      </c>
      <c r="E1405" t="s">
        <v>40</v>
      </c>
      <c r="F1405">
        <v>0</v>
      </c>
      <c r="G1405">
        <v>0</v>
      </c>
      <c r="H1405">
        <v>0</v>
      </c>
      <c r="I1405" s="20">
        <v>0.2</v>
      </c>
      <c r="J1405" t="s">
        <v>24</v>
      </c>
      <c r="K1405" s="20">
        <v>0.2</v>
      </c>
      <c r="L1405" s="21">
        <v>4.1500000000000004</v>
      </c>
      <c r="M1405" s="21">
        <v>24.9</v>
      </c>
      <c r="N1405" s="21">
        <v>20.75</v>
      </c>
      <c r="P1405" s="22">
        <v>0</v>
      </c>
      <c r="Q1405" s="22">
        <v>0.2</v>
      </c>
    </row>
    <row r="1406" spans="1:17" x14ac:dyDescent="0.3">
      <c r="A1406" t="s">
        <v>8169</v>
      </c>
      <c r="B1406" t="s">
        <v>11623</v>
      </c>
      <c r="C1406" t="s">
        <v>45</v>
      </c>
      <c r="E1406" t="s">
        <v>40</v>
      </c>
      <c r="F1406">
        <v>0</v>
      </c>
      <c r="G1406">
        <v>0</v>
      </c>
      <c r="H1406">
        <v>0</v>
      </c>
      <c r="I1406" s="20">
        <v>0.21</v>
      </c>
      <c r="J1406" t="s">
        <v>24</v>
      </c>
      <c r="K1406" s="20">
        <v>0.21</v>
      </c>
      <c r="L1406" s="21">
        <v>7.79</v>
      </c>
      <c r="M1406" s="21">
        <v>44.9</v>
      </c>
      <c r="N1406" s="21">
        <v>37.11</v>
      </c>
      <c r="P1406" s="22">
        <v>0</v>
      </c>
      <c r="Q1406" s="22">
        <v>0.21</v>
      </c>
    </row>
    <row r="1407" spans="1:17" x14ac:dyDescent="0.3">
      <c r="A1407" t="s">
        <v>8169</v>
      </c>
      <c r="B1407" t="s">
        <v>16571</v>
      </c>
      <c r="C1407" t="s">
        <v>46</v>
      </c>
      <c r="E1407" t="s">
        <v>40</v>
      </c>
      <c r="F1407">
        <v>0</v>
      </c>
      <c r="G1407">
        <v>0</v>
      </c>
      <c r="H1407">
        <v>0</v>
      </c>
      <c r="I1407" s="20">
        <v>0.2</v>
      </c>
      <c r="J1407" t="s">
        <v>24</v>
      </c>
      <c r="K1407" s="20">
        <v>0.2</v>
      </c>
      <c r="L1407" s="21">
        <v>16.66</v>
      </c>
      <c r="M1407" s="21">
        <v>99.95</v>
      </c>
      <c r="N1407" s="21">
        <v>83.29</v>
      </c>
      <c r="P1407" s="22">
        <v>0</v>
      </c>
      <c r="Q1407" s="22">
        <v>0.2</v>
      </c>
    </row>
    <row r="1408" spans="1:17" x14ac:dyDescent="0.3">
      <c r="A1408" t="s">
        <v>8169</v>
      </c>
      <c r="B1408" t="s">
        <v>22934</v>
      </c>
      <c r="C1408" t="s">
        <v>45</v>
      </c>
      <c r="E1408" t="s">
        <v>40</v>
      </c>
      <c r="F1408">
        <v>0</v>
      </c>
      <c r="G1408">
        <v>0</v>
      </c>
      <c r="H1408">
        <v>0</v>
      </c>
      <c r="I1408" s="20">
        <v>0.21</v>
      </c>
      <c r="J1408" t="s">
        <v>24</v>
      </c>
      <c r="K1408" s="20">
        <v>0.21</v>
      </c>
      <c r="L1408" s="21">
        <v>6.78</v>
      </c>
      <c r="M1408" s="21">
        <v>39.06</v>
      </c>
      <c r="N1408" s="21">
        <v>32.28</v>
      </c>
      <c r="P1408" s="22">
        <v>0</v>
      </c>
      <c r="Q1408" s="22">
        <v>0.21</v>
      </c>
    </row>
    <row r="1409" spans="1:17" x14ac:dyDescent="0.3">
      <c r="A1409" t="s">
        <v>8169</v>
      </c>
      <c r="B1409" t="s">
        <v>16009</v>
      </c>
      <c r="C1409" t="s">
        <v>45</v>
      </c>
      <c r="E1409" t="s">
        <v>40</v>
      </c>
      <c r="F1409">
        <v>0</v>
      </c>
      <c r="G1409">
        <v>0</v>
      </c>
      <c r="H1409">
        <v>0</v>
      </c>
      <c r="I1409" s="20">
        <v>0.21</v>
      </c>
      <c r="J1409" t="s">
        <v>24</v>
      </c>
      <c r="K1409" s="20">
        <v>0.21</v>
      </c>
      <c r="L1409" s="21">
        <v>10.210000000000001</v>
      </c>
      <c r="M1409" s="21">
        <v>58.85</v>
      </c>
      <c r="N1409" s="21">
        <v>48.64</v>
      </c>
      <c r="P1409" s="22">
        <v>0</v>
      </c>
      <c r="Q1409" s="22">
        <v>0.21</v>
      </c>
    </row>
    <row r="1410" spans="1:17" x14ac:dyDescent="0.3">
      <c r="A1410" t="s">
        <v>8169</v>
      </c>
      <c r="B1410" t="s">
        <v>8680</v>
      </c>
      <c r="C1410" t="s">
        <v>45</v>
      </c>
      <c r="E1410" t="s">
        <v>40</v>
      </c>
      <c r="F1410">
        <v>0</v>
      </c>
      <c r="G1410">
        <v>0</v>
      </c>
      <c r="H1410">
        <v>0</v>
      </c>
      <c r="I1410" s="20">
        <v>0.21</v>
      </c>
      <c r="J1410" t="s">
        <v>24</v>
      </c>
      <c r="K1410" s="20">
        <v>0.21</v>
      </c>
      <c r="L1410" s="21">
        <v>13.56</v>
      </c>
      <c r="M1410" s="21">
        <v>78.12</v>
      </c>
      <c r="N1410" s="21">
        <v>64.56</v>
      </c>
      <c r="P1410" s="22">
        <v>0</v>
      </c>
      <c r="Q1410" s="22">
        <v>0.21</v>
      </c>
    </row>
    <row r="1411" spans="1:17" x14ac:dyDescent="0.3">
      <c r="A1411" t="s">
        <v>8169</v>
      </c>
      <c r="B1411" t="s">
        <v>11022</v>
      </c>
      <c r="C1411" t="s">
        <v>45</v>
      </c>
      <c r="E1411" t="s">
        <v>40</v>
      </c>
      <c r="F1411">
        <v>0</v>
      </c>
      <c r="G1411">
        <v>0</v>
      </c>
      <c r="H1411">
        <v>0</v>
      </c>
      <c r="I1411" s="20">
        <v>0.21</v>
      </c>
      <c r="J1411" t="s">
        <v>24</v>
      </c>
      <c r="K1411" s="20">
        <v>0.21</v>
      </c>
      <c r="L1411" s="21">
        <v>9.2799999999999994</v>
      </c>
      <c r="M1411" s="21">
        <v>53.46</v>
      </c>
      <c r="N1411" s="21">
        <v>44.18</v>
      </c>
      <c r="P1411" s="22">
        <v>0</v>
      </c>
      <c r="Q1411" s="22">
        <v>0.21</v>
      </c>
    </row>
    <row r="1412" spans="1:17" x14ac:dyDescent="0.3">
      <c r="A1412" t="s">
        <v>8169</v>
      </c>
      <c r="B1412" t="s">
        <v>9185</v>
      </c>
      <c r="C1412" t="s">
        <v>45</v>
      </c>
      <c r="E1412" t="s">
        <v>40</v>
      </c>
      <c r="F1412">
        <v>0</v>
      </c>
      <c r="G1412">
        <v>0</v>
      </c>
      <c r="H1412">
        <v>0</v>
      </c>
      <c r="I1412" s="20">
        <v>0.21</v>
      </c>
      <c r="J1412" t="s">
        <v>24</v>
      </c>
      <c r="K1412" s="20">
        <v>0.21</v>
      </c>
      <c r="L1412" s="21">
        <v>10.29</v>
      </c>
      <c r="M1412" s="21">
        <v>59.31</v>
      </c>
      <c r="N1412" s="21">
        <v>49.02</v>
      </c>
      <c r="P1412" s="22">
        <v>0</v>
      </c>
      <c r="Q1412" s="22">
        <v>0.21</v>
      </c>
    </row>
    <row r="1413" spans="1:17" x14ac:dyDescent="0.3">
      <c r="A1413" t="s">
        <v>8169</v>
      </c>
      <c r="B1413" t="s">
        <v>14071</v>
      </c>
      <c r="C1413" t="s">
        <v>46</v>
      </c>
      <c r="E1413" t="s">
        <v>40</v>
      </c>
      <c r="F1413">
        <v>0</v>
      </c>
      <c r="G1413">
        <v>0</v>
      </c>
      <c r="H1413">
        <v>0</v>
      </c>
      <c r="I1413" s="20">
        <v>0.2</v>
      </c>
      <c r="J1413" t="s">
        <v>24</v>
      </c>
      <c r="K1413" s="20">
        <v>0.2</v>
      </c>
      <c r="L1413" s="21">
        <v>12.48</v>
      </c>
      <c r="M1413" s="21">
        <v>74.849999999999994</v>
      </c>
      <c r="N1413" s="21">
        <v>62.37</v>
      </c>
      <c r="P1413" s="22">
        <v>0</v>
      </c>
      <c r="Q1413" s="22">
        <v>0.2</v>
      </c>
    </row>
    <row r="1414" spans="1:17" x14ac:dyDescent="0.3">
      <c r="A1414" t="s">
        <v>8169</v>
      </c>
      <c r="B1414" t="s">
        <v>22779</v>
      </c>
      <c r="C1414" t="s">
        <v>46</v>
      </c>
      <c r="E1414" t="s">
        <v>40</v>
      </c>
      <c r="F1414">
        <v>0</v>
      </c>
      <c r="G1414">
        <v>0</v>
      </c>
      <c r="H1414">
        <v>0</v>
      </c>
      <c r="I1414" s="20">
        <v>0.2</v>
      </c>
      <c r="J1414" t="s">
        <v>24</v>
      </c>
      <c r="K1414" s="20">
        <v>0.2</v>
      </c>
      <c r="L1414" s="21">
        <v>5.14</v>
      </c>
      <c r="M1414" s="21">
        <v>30.85</v>
      </c>
      <c r="N1414" s="21">
        <v>25.71</v>
      </c>
      <c r="P1414" s="22">
        <v>0</v>
      </c>
      <c r="Q1414" s="22">
        <v>0.2</v>
      </c>
    </row>
    <row r="1415" spans="1:17" x14ac:dyDescent="0.3">
      <c r="A1415" t="s">
        <v>8169</v>
      </c>
      <c r="B1415" t="s">
        <v>17544</v>
      </c>
      <c r="C1415" t="s">
        <v>37</v>
      </c>
      <c r="E1415" t="s">
        <v>40</v>
      </c>
      <c r="F1415">
        <v>0</v>
      </c>
      <c r="G1415">
        <v>0</v>
      </c>
      <c r="H1415">
        <v>0</v>
      </c>
      <c r="I1415" s="20">
        <v>0.2</v>
      </c>
      <c r="J1415" t="s">
        <v>24</v>
      </c>
      <c r="K1415" s="20">
        <v>0.2</v>
      </c>
      <c r="L1415" s="21">
        <v>19.16</v>
      </c>
      <c r="M1415" s="21">
        <v>114.95</v>
      </c>
      <c r="N1415" s="21">
        <v>95.79</v>
      </c>
      <c r="P1415" s="22">
        <v>0</v>
      </c>
      <c r="Q1415" s="22">
        <v>0.2</v>
      </c>
    </row>
    <row r="1416" spans="1:17" x14ac:dyDescent="0.3">
      <c r="A1416" t="s">
        <v>8169</v>
      </c>
      <c r="B1416" t="s">
        <v>12469</v>
      </c>
      <c r="C1416" t="s">
        <v>46</v>
      </c>
      <c r="E1416" t="s">
        <v>40</v>
      </c>
      <c r="F1416">
        <v>0</v>
      </c>
      <c r="G1416">
        <v>0</v>
      </c>
      <c r="H1416">
        <v>0</v>
      </c>
      <c r="I1416" s="20">
        <v>0.2</v>
      </c>
      <c r="J1416" t="s">
        <v>24</v>
      </c>
      <c r="K1416" s="20">
        <v>0.2</v>
      </c>
      <c r="L1416" s="21">
        <v>5.32</v>
      </c>
      <c r="M1416" s="21">
        <v>31.9</v>
      </c>
      <c r="N1416" s="21">
        <v>26.58</v>
      </c>
      <c r="P1416" s="22">
        <v>0</v>
      </c>
      <c r="Q1416" s="22">
        <v>0.2</v>
      </c>
    </row>
    <row r="1417" spans="1:17" x14ac:dyDescent="0.3">
      <c r="A1417" t="s">
        <v>8169</v>
      </c>
      <c r="B1417" t="s">
        <v>11101</v>
      </c>
      <c r="C1417" t="s">
        <v>47</v>
      </c>
      <c r="E1417" t="s">
        <v>39</v>
      </c>
      <c r="F1417">
        <v>0</v>
      </c>
      <c r="G1417">
        <v>0</v>
      </c>
      <c r="H1417">
        <v>0</v>
      </c>
      <c r="I1417" s="20">
        <v>0.22</v>
      </c>
      <c r="J1417" t="s">
        <v>24</v>
      </c>
      <c r="K1417" s="20">
        <v>0.22</v>
      </c>
      <c r="L1417" s="21">
        <v>11.52</v>
      </c>
      <c r="M1417" s="21">
        <v>63.9</v>
      </c>
      <c r="N1417" s="21">
        <v>52.38</v>
      </c>
      <c r="P1417" s="22">
        <v>0</v>
      </c>
      <c r="Q1417" s="22">
        <v>0.22</v>
      </c>
    </row>
    <row r="1418" spans="1:17" x14ac:dyDescent="0.3">
      <c r="A1418" t="s">
        <v>8169</v>
      </c>
      <c r="B1418" t="s">
        <v>22386</v>
      </c>
      <c r="C1418" t="s">
        <v>46</v>
      </c>
      <c r="E1418" t="s">
        <v>40</v>
      </c>
      <c r="F1418">
        <v>0</v>
      </c>
      <c r="G1418">
        <v>0</v>
      </c>
      <c r="H1418">
        <v>0</v>
      </c>
      <c r="I1418" s="20">
        <v>0.2</v>
      </c>
      <c r="J1418" t="s">
        <v>24</v>
      </c>
      <c r="K1418" s="20">
        <v>0.2</v>
      </c>
      <c r="L1418" s="21">
        <v>11.33</v>
      </c>
      <c r="M1418" s="21">
        <v>67.95</v>
      </c>
      <c r="N1418" s="21">
        <v>56.62</v>
      </c>
      <c r="P1418" s="22">
        <v>0</v>
      </c>
      <c r="Q1418" s="22">
        <v>0.2</v>
      </c>
    </row>
    <row r="1419" spans="1:17" x14ac:dyDescent="0.3">
      <c r="A1419" t="s">
        <v>8169</v>
      </c>
      <c r="B1419" t="s">
        <v>11645</v>
      </c>
      <c r="C1419" t="s">
        <v>42</v>
      </c>
      <c r="E1419" t="s">
        <v>39</v>
      </c>
      <c r="F1419">
        <v>0</v>
      </c>
      <c r="G1419">
        <v>0</v>
      </c>
      <c r="H1419">
        <v>0</v>
      </c>
      <c r="I1419" s="20">
        <v>0.19</v>
      </c>
      <c r="J1419" t="s">
        <v>24</v>
      </c>
      <c r="K1419" s="20">
        <v>0.19</v>
      </c>
      <c r="L1419" s="21">
        <v>10.199999999999999</v>
      </c>
      <c r="M1419" s="21">
        <v>63.9</v>
      </c>
      <c r="N1419" s="21">
        <v>53.7</v>
      </c>
      <c r="P1419" s="22">
        <v>0</v>
      </c>
      <c r="Q1419" s="22">
        <v>0.19</v>
      </c>
    </row>
    <row r="1420" spans="1:17" x14ac:dyDescent="0.3">
      <c r="A1420" t="s">
        <v>8169</v>
      </c>
      <c r="B1420" t="s">
        <v>12411</v>
      </c>
      <c r="C1420" t="s">
        <v>45</v>
      </c>
      <c r="E1420" t="s">
        <v>40</v>
      </c>
      <c r="F1420">
        <v>0</v>
      </c>
      <c r="G1420">
        <v>0</v>
      </c>
      <c r="H1420">
        <v>0</v>
      </c>
      <c r="I1420" s="20">
        <v>0.21</v>
      </c>
      <c r="J1420" t="s">
        <v>24</v>
      </c>
      <c r="K1420" s="20">
        <v>0.21</v>
      </c>
      <c r="L1420" s="21">
        <v>7.09</v>
      </c>
      <c r="M1420" s="21">
        <v>40.86</v>
      </c>
      <c r="N1420" s="21">
        <v>33.770000000000003</v>
      </c>
      <c r="P1420" s="22">
        <v>0</v>
      </c>
      <c r="Q1420" s="22">
        <v>0.21</v>
      </c>
    </row>
    <row r="1421" spans="1:17" x14ac:dyDescent="0.3">
      <c r="A1421" t="s">
        <v>8169</v>
      </c>
      <c r="B1421" t="s">
        <v>12463</v>
      </c>
      <c r="C1421" t="s">
        <v>37</v>
      </c>
      <c r="E1421" t="s">
        <v>39</v>
      </c>
      <c r="F1421">
        <v>0</v>
      </c>
      <c r="G1421">
        <v>0</v>
      </c>
      <c r="H1421">
        <v>0</v>
      </c>
      <c r="I1421" s="20">
        <v>0.2</v>
      </c>
      <c r="J1421" t="s">
        <v>24</v>
      </c>
      <c r="K1421" s="20">
        <v>0.2</v>
      </c>
      <c r="L1421" s="21">
        <v>20.68</v>
      </c>
      <c r="M1421" s="21">
        <v>124.07</v>
      </c>
      <c r="N1421" s="21">
        <v>103.39</v>
      </c>
      <c r="P1421" s="22">
        <v>0</v>
      </c>
      <c r="Q1421" s="22">
        <v>0.2</v>
      </c>
    </row>
    <row r="1422" spans="1:17" x14ac:dyDescent="0.3">
      <c r="A1422" t="s">
        <v>8169</v>
      </c>
      <c r="B1422" t="s">
        <v>13949</v>
      </c>
      <c r="C1422" t="s">
        <v>46</v>
      </c>
      <c r="E1422" t="s">
        <v>40</v>
      </c>
      <c r="F1422">
        <v>0</v>
      </c>
      <c r="G1422">
        <v>0</v>
      </c>
      <c r="H1422">
        <v>0</v>
      </c>
      <c r="I1422" s="20">
        <v>0.2</v>
      </c>
      <c r="J1422" t="s">
        <v>24</v>
      </c>
      <c r="K1422" s="20">
        <v>0.2</v>
      </c>
      <c r="L1422" s="21">
        <v>9.98</v>
      </c>
      <c r="M1422" s="21">
        <v>59.85</v>
      </c>
      <c r="N1422" s="21">
        <v>49.87</v>
      </c>
      <c r="P1422" s="22">
        <v>0</v>
      </c>
      <c r="Q1422" s="22">
        <v>0.2</v>
      </c>
    </row>
    <row r="1423" spans="1:17" x14ac:dyDescent="0.3">
      <c r="A1423" t="s">
        <v>8169</v>
      </c>
      <c r="B1423" t="s">
        <v>13360</v>
      </c>
      <c r="C1423" t="s">
        <v>46</v>
      </c>
      <c r="E1423" t="s">
        <v>40</v>
      </c>
      <c r="F1423">
        <v>0</v>
      </c>
      <c r="G1423">
        <v>0</v>
      </c>
      <c r="H1423">
        <v>0</v>
      </c>
      <c r="I1423" s="20">
        <v>0.2</v>
      </c>
      <c r="J1423" t="s">
        <v>24</v>
      </c>
      <c r="K1423" s="20">
        <v>0.2</v>
      </c>
      <c r="L1423" s="21">
        <v>43.12</v>
      </c>
      <c r="M1423" s="21">
        <v>258.7</v>
      </c>
      <c r="N1423" s="21">
        <v>215.58</v>
      </c>
      <c r="P1423" s="22">
        <v>0</v>
      </c>
      <c r="Q1423" s="22">
        <v>0.2</v>
      </c>
    </row>
    <row r="1424" spans="1:17" x14ac:dyDescent="0.3">
      <c r="A1424" t="s">
        <v>8169</v>
      </c>
      <c r="B1424" t="s">
        <v>20072</v>
      </c>
      <c r="C1424" t="s">
        <v>45</v>
      </c>
      <c r="E1424" t="s">
        <v>40</v>
      </c>
      <c r="F1424">
        <v>0</v>
      </c>
      <c r="G1424">
        <v>0</v>
      </c>
      <c r="H1424">
        <v>0</v>
      </c>
      <c r="I1424" s="20">
        <v>0.21</v>
      </c>
      <c r="J1424" t="s">
        <v>24</v>
      </c>
      <c r="K1424" s="20">
        <v>0.21</v>
      </c>
      <c r="L1424" s="21">
        <v>10.23</v>
      </c>
      <c r="M1424" s="21">
        <v>58.95</v>
      </c>
      <c r="N1424" s="21">
        <v>48.72</v>
      </c>
      <c r="P1424" s="22">
        <v>0</v>
      </c>
      <c r="Q1424" s="22">
        <v>0.21</v>
      </c>
    </row>
    <row r="1425" spans="1:17" x14ac:dyDescent="0.3">
      <c r="A1425" t="s">
        <v>8169</v>
      </c>
      <c r="B1425" t="s">
        <v>20967</v>
      </c>
      <c r="C1425" t="s">
        <v>45</v>
      </c>
      <c r="E1425" t="s">
        <v>40</v>
      </c>
      <c r="F1425">
        <v>0</v>
      </c>
      <c r="G1425">
        <v>0</v>
      </c>
      <c r="H1425">
        <v>0</v>
      </c>
      <c r="I1425" s="20">
        <v>0.21</v>
      </c>
      <c r="J1425" t="s">
        <v>24</v>
      </c>
      <c r="K1425" s="20">
        <v>0.21</v>
      </c>
      <c r="L1425" s="21">
        <v>9.6999999999999993</v>
      </c>
      <c r="M1425" s="21">
        <v>55.9</v>
      </c>
      <c r="N1425" s="21">
        <v>46.2</v>
      </c>
      <c r="P1425" s="22">
        <v>0</v>
      </c>
      <c r="Q1425" s="22">
        <v>0.21</v>
      </c>
    </row>
    <row r="1426" spans="1:17" x14ac:dyDescent="0.3">
      <c r="A1426" t="s">
        <v>8169</v>
      </c>
      <c r="B1426" t="s">
        <v>20926</v>
      </c>
      <c r="C1426" t="s">
        <v>46</v>
      </c>
      <c r="E1426" t="s">
        <v>40</v>
      </c>
      <c r="F1426">
        <v>0</v>
      </c>
      <c r="G1426">
        <v>0</v>
      </c>
      <c r="H1426">
        <v>0</v>
      </c>
      <c r="I1426" s="20">
        <v>0.2</v>
      </c>
      <c r="J1426" t="s">
        <v>24</v>
      </c>
      <c r="K1426" s="20">
        <v>0.2</v>
      </c>
      <c r="L1426" s="21">
        <v>29.98</v>
      </c>
      <c r="M1426" s="21">
        <v>179.9</v>
      </c>
      <c r="N1426" s="21">
        <v>149.91999999999999</v>
      </c>
      <c r="P1426" s="22">
        <v>0</v>
      </c>
      <c r="Q1426" s="22">
        <v>0.2</v>
      </c>
    </row>
    <row r="1427" spans="1:17" x14ac:dyDescent="0.3">
      <c r="A1427" t="s">
        <v>8169</v>
      </c>
      <c r="B1427" t="s">
        <v>9946</v>
      </c>
      <c r="C1427" t="s">
        <v>45</v>
      </c>
      <c r="E1427" t="s">
        <v>40</v>
      </c>
      <c r="F1427">
        <v>0</v>
      </c>
      <c r="G1427">
        <v>0</v>
      </c>
      <c r="H1427">
        <v>0</v>
      </c>
      <c r="I1427" s="20">
        <v>0.21</v>
      </c>
      <c r="J1427" t="s">
        <v>24</v>
      </c>
      <c r="K1427" s="20">
        <v>0.21</v>
      </c>
      <c r="L1427" s="21">
        <v>9.18</v>
      </c>
      <c r="M1427" s="21">
        <v>52.9</v>
      </c>
      <c r="N1427" s="21">
        <v>43.72</v>
      </c>
      <c r="P1427" s="22">
        <v>0</v>
      </c>
      <c r="Q1427" s="22">
        <v>0.21</v>
      </c>
    </row>
    <row r="1428" spans="1:17" x14ac:dyDescent="0.3">
      <c r="A1428" t="s">
        <v>8169</v>
      </c>
      <c r="B1428" t="s">
        <v>20793</v>
      </c>
      <c r="C1428" t="s">
        <v>37</v>
      </c>
      <c r="E1428" t="s">
        <v>40</v>
      </c>
      <c r="F1428">
        <v>0</v>
      </c>
      <c r="G1428">
        <v>0</v>
      </c>
      <c r="H1428">
        <v>0</v>
      </c>
      <c r="I1428" s="20">
        <v>0.2</v>
      </c>
      <c r="J1428" t="s">
        <v>24</v>
      </c>
      <c r="K1428" s="20">
        <v>0</v>
      </c>
      <c r="L1428" s="21">
        <v>0</v>
      </c>
      <c r="M1428" s="21">
        <v>0</v>
      </c>
      <c r="N1428" s="21">
        <v>0</v>
      </c>
      <c r="O1428" t="s">
        <v>72</v>
      </c>
      <c r="P1428" s="22">
        <v>0</v>
      </c>
      <c r="Q1428" s="22">
        <v>0</v>
      </c>
    </row>
    <row r="1429" spans="1:17" x14ac:dyDescent="0.3">
      <c r="A1429" t="s">
        <v>8169</v>
      </c>
      <c r="B1429" t="s">
        <v>14511</v>
      </c>
      <c r="C1429" t="s">
        <v>45</v>
      </c>
      <c r="E1429" t="s">
        <v>40</v>
      </c>
      <c r="F1429">
        <v>0</v>
      </c>
      <c r="G1429">
        <v>0</v>
      </c>
      <c r="H1429">
        <v>0</v>
      </c>
      <c r="I1429" s="20">
        <v>0.21</v>
      </c>
      <c r="J1429" t="s">
        <v>24</v>
      </c>
      <c r="K1429" s="20">
        <v>0</v>
      </c>
      <c r="L1429" s="21">
        <v>0</v>
      </c>
      <c r="M1429" s="21">
        <v>0</v>
      </c>
      <c r="N1429" s="21">
        <v>0</v>
      </c>
      <c r="O1429" t="s">
        <v>70</v>
      </c>
      <c r="P1429" s="22">
        <v>0</v>
      </c>
      <c r="Q1429" s="22">
        <v>0</v>
      </c>
    </row>
    <row r="1430" spans="1:17" x14ac:dyDescent="0.3">
      <c r="A1430" t="s">
        <v>8169</v>
      </c>
      <c r="B1430" t="s">
        <v>10752</v>
      </c>
      <c r="C1430" t="s">
        <v>45</v>
      </c>
      <c r="E1430" t="s">
        <v>40</v>
      </c>
      <c r="F1430">
        <v>1</v>
      </c>
      <c r="G1430">
        <v>0</v>
      </c>
      <c r="H1430">
        <v>0</v>
      </c>
      <c r="I1430" s="20">
        <v>0.21</v>
      </c>
      <c r="J1430" t="s">
        <v>24</v>
      </c>
      <c r="K1430" s="20">
        <v>0</v>
      </c>
      <c r="L1430" s="21">
        <v>0</v>
      </c>
      <c r="M1430" s="21">
        <v>0</v>
      </c>
      <c r="N1430" s="21">
        <v>0</v>
      </c>
      <c r="O1430" t="s">
        <v>64</v>
      </c>
      <c r="P1430" s="22">
        <v>0</v>
      </c>
      <c r="Q1430" s="22">
        <v>0</v>
      </c>
    </row>
    <row r="1431" spans="1:17" x14ac:dyDescent="0.3">
      <c r="A1431" t="s">
        <v>8169</v>
      </c>
      <c r="B1431" t="s">
        <v>423</v>
      </c>
      <c r="C1431" t="s">
        <v>37</v>
      </c>
      <c r="E1431" t="s">
        <v>40</v>
      </c>
      <c r="F1431">
        <v>1</v>
      </c>
      <c r="G1431">
        <v>0</v>
      </c>
      <c r="H1431">
        <v>0</v>
      </c>
      <c r="I1431" s="20">
        <v>0.2</v>
      </c>
      <c r="J1431" t="s">
        <v>24</v>
      </c>
      <c r="K1431" s="20">
        <v>0.2</v>
      </c>
      <c r="L1431" s="21">
        <v>-12.86</v>
      </c>
      <c r="M1431" s="21">
        <v>-77.180000000000007</v>
      </c>
      <c r="N1431" s="21">
        <v>-64.319999999999993</v>
      </c>
      <c r="O1431" t="s">
        <v>64</v>
      </c>
      <c r="P1431" s="22">
        <v>0</v>
      </c>
      <c r="Q1431" s="22">
        <v>0.2</v>
      </c>
    </row>
    <row r="1432" spans="1:17" x14ac:dyDescent="0.3">
      <c r="A1432" t="s">
        <v>8169</v>
      </c>
      <c r="B1432" t="s">
        <v>10569</v>
      </c>
      <c r="C1432" t="s">
        <v>45</v>
      </c>
      <c r="E1432" t="s">
        <v>40</v>
      </c>
      <c r="F1432">
        <v>0</v>
      </c>
      <c r="G1432">
        <v>0</v>
      </c>
      <c r="H1432">
        <v>0</v>
      </c>
      <c r="I1432" s="20">
        <v>0.21</v>
      </c>
      <c r="J1432" t="s">
        <v>24</v>
      </c>
      <c r="K1432" s="20">
        <v>0.21</v>
      </c>
      <c r="L1432" s="21">
        <v>10.23</v>
      </c>
      <c r="M1432" s="21">
        <v>58.95</v>
      </c>
      <c r="N1432" s="21">
        <v>48.72</v>
      </c>
      <c r="P1432" s="22">
        <v>0</v>
      </c>
      <c r="Q1432" s="22">
        <v>0.21</v>
      </c>
    </row>
    <row r="1433" spans="1:17" x14ac:dyDescent="0.3">
      <c r="A1433" t="s">
        <v>8169</v>
      </c>
      <c r="B1433" t="s">
        <v>10849</v>
      </c>
      <c r="C1433" t="s">
        <v>37</v>
      </c>
      <c r="E1433" t="s">
        <v>40</v>
      </c>
      <c r="F1433">
        <v>0</v>
      </c>
      <c r="G1433">
        <v>0</v>
      </c>
      <c r="H1433">
        <v>0</v>
      </c>
      <c r="I1433" s="20">
        <v>0.2</v>
      </c>
      <c r="J1433" t="s">
        <v>24</v>
      </c>
      <c r="K1433" s="20">
        <v>0.2</v>
      </c>
      <c r="L1433" s="21">
        <v>6.32</v>
      </c>
      <c r="M1433" s="21">
        <v>37.9</v>
      </c>
      <c r="N1433" s="21">
        <v>31.58</v>
      </c>
      <c r="P1433" s="22">
        <v>0</v>
      </c>
      <c r="Q1433" s="22">
        <v>0.2</v>
      </c>
    </row>
    <row r="1434" spans="1:17" x14ac:dyDescent="0.3">
      <c r="A1434" t="s">
        <v>8169</v>
      </c>
      <c r="B1434" t="s">
        <v>18112</v>
      </c>
      <c r="C1434" t="s">
        <v>45</v>
      </c>
      <c r="E1434" t="s">
        <v>40</v>
      </c>
      <c r="F1434">
        <v>0</v>
      </c>
      <c r="G1434">
        <v>0</v>
      </c>
      <c r="H1434">
        <v>0</v>
      </c>
      <c r="I1434" s="20">
        <v>0.21</v>
      </c>
      <c r="J1434" t="s">
        <v>24</v>
      </c>
      <c r="K1434" s="20">
        <v>0.21</v>
      </c>
      <c r="L1434" s="21">
        <v>11.78</v>
      </c>
      <c r="M1434" s="21">
        <v>67.900000000000006</v>
      </c>
      <c r="N1434" s="21">
        <v>56.12</v>
      </c>
      <c r="P1434" s="22">
        <v>0</v>
      </c>
      <c r="Q1434" s="22">
        <v>0.21</v>
      </c>
    </row>
    <row r="1435" spans="1:17" x14ac:dyDescent="0.3">
      <c r="A1435" t="s">
        <v>8169</v>
      </c>
      <c r="B1435" t="s">
        <v>9431</v>
      </c>
      <c r="C1435" t="s">
        <v>46</v>
      </c>
      <c r="E1435" t="s">
        <v>40</v>
      </c>
      <c r="F1435">
        <v>0</v>
      </c>
      <c r="G1435">
        <v>0</v>
      </c>
      <c r="H1435">
        <v>0</v>
      </c>
      <c r="I1435" s="20">
        <v>0.2</v>
      </c>
      <c r="J1435" t="s">
        <v>24</v>
      </c>
      <c r="K1435" s="20">
        <v>0.2</v>
      </c>
      <c r="L1435" s="21">
        <v>4.71</v>
      </c>
      <c r="M1435" s="21">
        <v>28.26</v>
      </c>
      <c r="N1435" s="21">
        <v>23.55</v>
      </c>
      <c r="P1435" s="22">
        <v>0</v>
      </c>
      <c r="Q1435" s="22">
        <v>0.2</v>
      </c>
    </row>
    <row r="1436" spans="1:17" x14ac:dyDescent="0.3">
      <c r="A1436" t="s">
        <v>8169</v>
      </c>
      <c r="B1436" t="s">
        <v>20130</v>
      </c>
      <c r="C1436" t="s">
        <v>46</v>
      </c>
      <c r="E1436" t="s">
        <v>38</v>
      </c>
      <c r="F1436">
        <v>0</v>
      </c>
      <c r="G1436">
        <v>0</v>
      </c>
      <c r="H1436">
        <v>0</v>
      </c>
      <c r="I1436" s="20">
        <v>0.2</v>
      </c>
      <c r="J1436" t="s">
        <v>24</v>
      </c>
      <c r="K1436" s="20">
        <v>0</v>
      </c>
      <c r="L1436" s="21">
        <v>0</v>
      </c>
      <c r="M1436" s="21">
        <v>0</v>
      </c>
      <c r="N1436" s="21">
        <v>0</v>
      </c>
      <c r="O1436" t="s">
        <v>76</v>
      </c>
      <c r="P1436" s="22">
        <v>0</v>
      </c>
      <c r="Q1436" s="22">
        <v>0</v>
      </c>
    </row>
    <row r="1437" spans="1:17" x14ac:dyDescent="0.3">
      <c r="A1437" t="s">
        <v>8169</v>
      </c>
      <c r="B1437" t="s">
        <v>18176</v>
      </c>
      <c r="C1437" t="s">
        <v>45</v>
      </c>
      <c r="E1437" t="s">
        <v>40</v>
      </c>
      <c r="F1437">
        <v>0</v>
      </c>
      <c r="G1437">
        <v>0</v>
      </c>
      <c r="H1437">
        <v>0</v>
      </c>
      <c r="I1437" s="20">
        <v>0.21</v>
      </c>
      <c r="J1437" t="s">
        <v>24</v>
      </c>
      <c r="K1437" s="20">
        <v>0.21</v>
      </c>
      <c r="L1437" s="21">
        <v>17.690000000000001</v>
      </c>
      <c r="M1437" s="21">
        <v>101.93</v>
      </c>
      <c r="N1437" s="21">
        <v>84.24</v>
      </c>
      <c r="P1437" s="22">
        <v>0</v>
      </c>
      <c r="Q1437" s="22">
        <v>0.21</v>
      </c>
    </row>
    <row r="1438" spans="1:17" x14ac:dyDescent="0.3">
      <c r="A1438" t="s">
        <v>8169</v>
      </c>
      <c r="B1438" t="s">
        <v>21888</v>
      </c>
      <c r="C1438" t="s">
        <v>42</v>
      </c>
      <c r="E1438" t="s">
        <v>38</v>
      </c>
      <c r="F1438">
        <v>0</v>
      </c>
      <c r="G1438">
        <v>0</v>
      </c>
      <c r="H1438">
        <v>0</v>
      </c>
      <c r="I1438" s="20">
        <v>0.19</v>
      </c>
      <c r="J1438" t="s">
        <v>24</v>
      </c>
      <c r="K1438" s="20">
        <v>0</v>
      </c>
      <c r="L1438" s="21">
        <v>0</v>
      </c>
      <c r="M1438" s="21">
        <v>0</v>
      </c>
      <c r="N1438" s="21">
        <v>0</v>
      </c>
      <c r="O1438" t="s">
        <v>67</v>
      </c>
      <c r="P1438" s="22">
        <v>0</v>
      </c>
      <c r="Q1438" s="22">
        <v>0</v>
      </c>
    </row>
    <row r="1439" spans="1:17" x14ac:dyDescent="0.3">
      <c r="A1439" t="s">
        <v>8169</v>
      </c>
      <c r="B1439" t="s">
        <v>19046</v>
      </c>
      <c r="C1439" t="s">
        <v>42</v>
      </c>
      <c r="E1439" t="s">
        <v>38</v>
      </c>
      <c r="F1439">
        <v>0</v>
      </c>
      <c r="G1439">
        <v>0</v>
      </c>
      <c r="H1439">
        <v>0</v>
      </c>
      <c r="I1439" s="20">
        <v>0.19</v>
      </c>
      <c r="J1439" t="s">
        <v>24</v>
      </c>
      <c r="K1439" s="20">
        <v>0</v>
      </c>
      <c r="L1439" s="21">
        <v>0</v>
      </c>
      <c r="M1439" s="21">
        <v>0</v>
      </c>
      <c r="N1439" s="21">
        <v>0</v>
      </c>
      <c r="O1439" t="s">
        <v>9264</v>
      </c>
      <c r="P1439" s="22">
        <v>0</v>
      </c>
      <c r="Q1439" s="22">
        <v>0</v>
      </c>
    </row>
    <row r="1440" spans="1:17" x14ac:dyDescent="0.3">
      <c r="A1440" t="s">
        <v>8169</v>
      </c>
      <c r="B1440" t="s">
        <v>17778</v>
      </c>
      <c r="C1440" t="s">
        <v>45</v>
      </c>
      <c r="E1440" t="s">
        <v>40</v>
      </c>
      <c r="F1440">
        <v>0</v>
      </c>
      <c r="G1440">
        <v>0</v>
      </c>
      <c r="H1440">
        <v>0</v>
      </c>
      <c r="I1440" s="20">
        <v>0.21</v>
      </c>
      <c r="J1440" t="s">
        <v>24</v>
      </c>
      <c r="K1440" s="20">
        <v>0.21</v>
      </c>
      <c r="L1440" s="21">
        <v>180.74</v>
      </c>
      <c r="M1440" s="21">
        <v>1041.4000000000001</v>
      </c>
      <c r="N1440" s="21">
        <v>860.66</v>
      </c>
      <c r="P1440" s="22">
        <v>0</v>
      </c>
      <c r="Q1440" s="22">
        <v>0.21</v>
      </c>
    </row>
    <row r="1441" spans="1:17" x14ac:dyDescent="0.3">
      <c r="A1441" t="s">
        <v>8169</v>
      </c>
      <c r="B1441" t="s">
        <v>23296</v>
      </c>
      <c r="C1441" t="s">
        <v>42</v>
      </c>
      <c r="E1441" t="s">
        <v>38</v>
      </c>
      <c r="F1441">
        <v>0</v>
      </c>
      <c r="G1441">
        <v>0</v>
      </c>
      <c r="H1441">
        <v>0</v>
      </c>
      <c r="I1441" s="20">
        <v>0.19</v>
      </c>
      <c r="J1441" t="s">
        <v>24</v>
      </c>
      <c r="K1441" s="20">
        <v>0</v>
      </c>
      <c r="L1441" s="21">
        <v>0</v>
      </c>
      <c r="M1441" s="21">
        <v>0</v>
      </c>
      <c r="N1441" s="21">
        <v>0</v>
      </c>
      <c r="O1441" t="s">
        <v>67</v>
      </c>
      <c r="P1441" s="22">
        <v>0</v>
      </c>
      <c r="Q1441" s="22">
        <v>0</v>
      </c>
    </row>
    <row r="1442" spans="1:17" x14ac:dyDescent="0.3">
      <c r="A1442" t="s">
        <v>8169</v>
      </c>
      <c r="B1442" t="s">
        <v>14825</v>
      </c>
      <c r="C1442" t="s">
        <v>47</v>
      </c>
      <c r="E1442" t="s">
        <v>40</v>
      </c>
      <c r="F1442">
        <v>0</v>
      </c>
      <c r="G1442">
        <v>0</v>
      </c>
      <c r="H1442">
        <v>0</v>
      </c>
      <c r="I1442" s="20">
        <v>0.22</v>
      </c>
      <c r="J1442" t="s">
        <v>24</v>
      </c>
      <c r="K1442" s="20">
        <v>0.22</v>
      </c>
      <c r="L1442" s="21">
        <v>14.88</v>
      </c>
      <c r="M1442" s="21">
        <v>82.53</v>
      </c>
      <c r="N1442" s="21">
        <v>67.650000000000006</v>
      </c>
      <c r="P1442" s="22">
        <v>0</v>
      </c>
      <c r="Q1442" s="22">
        <v>0.22</v>
      </c>
    </row>
    <row r="1443" spans="1:17" x14ac:dyDescent="0.3">
      <c r="A1443" t="s">
        <v>8169</v>
      </c>
      <c r="B1443" t="s">
        <v>10432</v>
      </c>
      <c r="C1443" t="s">
        <v>45</v>
      </c>
      <c r="E1443" t="s">
        <v>40</v>
      </c>
      <c r="F1443">
        <v>0</v>
      </c>
      <c r="G1443">
        <v>0</v>
      </c>
      <c r="H1443">
        <v>0</v>
      </c>
      <c r="I1443" s="20">
        <v>0.21</v>
      </c>
      <c r="J1443" t="s">
        <v>24</v>
      </c>
      <c r="K1443" s="20">
        <v>0.21</v>
      </c>
      <c r="L1443" s="21">
        <v>11.79</v>
      </c>
      <c r="M1443" s="21">
        <v>67.95</v>
      </c>
      <c r="N1443" s="21">
        <v>56.16</v>
      </c>
      <c r="P1443" s="22">
        <v>0</v>
      </c>
      <c r="Q1443" s="22">
        <v>0.21</v>
      </c>
    </row>
    <row r="1444" spans="1:17" x14ac:dyDescent="0.3">
      <c r="A1444" t="s">
        <v>8169</v>
      </c>
      <c r="B1444" t="s">
        <v>10488</v>
      </c>
      <c r="C1444" t="s">
        <v>37</v>
      </c>
      <c r="E1444" t="s">
        <v>40</v>
      </c>
      <c r="F1444">
        <v>0</v>
      </c>
      <c r="G1444">
        <v>0</v>
      </c>
      <c r="H1444">
        <v>0</v>
      </c>
      <c r="I1444" s="20">
        <v>0.2</v>
      </c>
      <c r="J1444" t="s">
        <v>24</v>
      </c>
      <c r="K1444" s="20">
        <v>0.2</v>
      </c>
      <c r="L1444" s="21">
        <v>22.65</v>
      </c>
      <c r="M1444" s="21">
        <v>135.9</v>
      </c>
      <c r="N1444" s="21">
        <v>113.25</v>
      </c>
      <c r="P1444" s="22">
        <v>0</v>
      </c>
      <c r="Q1444" s="22">
        <v>0.2</v>
      </c>
    </row>
    <row r="1445" spans="1:17" x14ac:dyDescent="0.3">
      <c r="A1445" t="s">
        <v>8169</v>
      </c>
      <c r="B1445" t="s">
        <v>16274</v>
      </c>
      <c r="C1445" t="s">
        <v>45</v>
      </c>
      <c r="E1445" t="s">
        <v>40</v>
      </c>
      <c r="F1445">
        <v>0</v>
      </c>
      <c r="G1445">
        <v>0</v>
      </c>
      <c r="H1445">
        <v>0</v>
      </c>
      <c r="I1445" s="20">
        <v>0.21</v>
      </c>
      <c r="J1445" t="s">
        <v>24</v>
      </c>
      <c r="K1445" s="20">
        <v>0.21</v>
      </c>
      <c r="L1445" s="21">
        <v>11.79</v>
      </c>
      <c r="M1445" s="21">
        <v>67.95</v>
      </c>
      <c r="N1445" s="21">
        <v>56.16</v>
      </c>
      <c r="P1445" s="22">
        <v>0</v>
      </c>
      <c r="Q1445" s="22">
        <v>0.21</v>
      </c>
    </row>
    <row r="1446" spans="1:17" x14ac:dyDescent="0.3">
      <c r="A1446" t="s">
        <v>8169</v>
      </c>
      <c r="B1446" t="s">
        <v>19885</v>
      </c>
      <c r="C1446" t="s">
        <v>45</v>
      </c>
      <c r="E1446" t="s">
        <v>40</v>
      </c>
      <c r="F1446">
        <v>0</v>
      </c>
      <c r="G1446">
        <v>0</v>
      </c>
      <c r="H1446">
        <v>0</v>
      </c>
      <c r="I1446" s="20">
        <v>0.21</v>
      </c>
      <c r="J1446" t="s">
        <v>24</v>
      </c>
      <c r="K1446" s="20">
        <v>0.21</v>
      </c>
      <c r="L1446" s="21">
        <v>4.9000000000000004</v>
      </c>
      <c r="M1446" s="21">
        <v>28.26</v>
      </c>
      <c r="N1446" s="21">
        <v>23.36</v>
      </c>
      <c r="P1446" s="22">
        <v>0</v>
      </c>
      <c r="Q1446" s="22">
        <v>0.21</v>
      </c>
    </row>
    <row r="1447" spans="1:17" x14ac:dyDescent="0.3">
      <c r="A1447" t="s">
        <v>8169</v>
      </c>
      <c r="B1447" t="s">
        <v>23192</v>
      </c>
      <c r="C1447" t="s">
        <v>46</v>
      </c>
      <c r="E1447" t="s">
        <v>40</v>
      </c>
      <c r="F1447">
        <v>0</v>
      </c>
      <c r="G1447">
        <v>0</v>
      </c>
      <c r="H1447">
        <v>0</v>
      </c>
      <c r="I1447" s="20">
        <v>0.2</v>
      </c>
      <c r="J1447" t="s">
        <v>24</v>
      </c>
      <c r="K1447" s="20">
        <v>0.2</v>
      </c>
      <c r="L1447" s="21">
        <v>7.98</v>
      </c>
      <c r="M1447" s="21">
        <v>47.9</v>
      </c>
      <c r="N1447" s="21">
        <v>39.92</v>
      </c>
      <c r="P1447" s="22">
        <v>0</v>
      </c>
      <c r="Q1447" s="22">
        <v>0.2</v>
      </c>
    </row>
    <row r="1448" spans="1:17" x14ac:dyDescent="0.3">
      <c r="A1448" t="s">
        <v>8169</v>
      </c>
      <c r="B1448" t="s">
        <v>11748</v>
      </c>
      <c r="C1448" t="s">
        <v>46</v>
      </c>
      <c r="E1448" t="s">
        <v>40</v>
      </c>
      <c r="F1448">
        <v>0</v>
      </c>
      <c r="G1448">
        <v>0</v>
      </c>
      <c r="H1448">
        <v>0</v>
      </c>
      <c r="I1448" s="20">
        <v>0.2</v>
      </c>
      <c r="J1448" t="s">
        <v>24</v>
      </c>
      <c r="K1448" s="20">
        <v>0.2</v>
      </c>
      <c r="L1448" s="21">
        <v>14.83</v>
      </c>
      <c r="M1448" s="21">
        <v>88.97</v>
      </c>
      <c r="N1448" s="21">
        <v>74.14</v>
      </c>
      <c r="P1448" s="22">
        <v>0</v>
      </c>
      <c r="Q1448" s="22">
        <v>0.2</v>
      </c>
    </row>
    <row r="1449" spans="1:17" x14ac:dyDescent="0.3">
      <c r="A1449" t="s">
        <v>8169</v>
      </c>
      <c r="B1449" t="s">
        <v>15357</v>
      </c>
      <c r="C1449" t="s">
        <v>47</v>
      </c>
      <c r="E1449" t="s">
        <v>40</v>
      </c>
      <c r="F1449">
        <v>0</v>
      </c>
      <c r="G1449">
        <v>0</v>
      </c>
      <c r="H1449">
        <v>0</v>
      </c>
      <c r="I1449" s="20">
        <v>0.22</v>
      </c>
      <c r="J1449" t="s">
        <v>24</v>
      </c>
      <c r="K1449" s="20">
        <v>0.22</v>
      </c>
      <c r="L1449" s="21">
        <v>14.42</v>
      </c>
      <c r="M1449" s="21">
        <v>79.95</v>
      </c>
      <c r="N1449" s="21">
        <v>65.53</v>
      </c>
      <c r="P1449" s="22">
        <v>0</v>
      </c>
      <c r="Q1449" s="22">
        <v>0.22</v>
      </c>
    </row>
    <row r="1450" spans="1:17" x14ac:dyDescent="0.3">
      <c r="A1450" t="s">
        <v>8169</v>
      </c>
      <c r="B1450" t="s">
        <v>21180</v>
      </c>
      <c r="C1450" t="s">
        <v>46</v>
      </c>
      <c r="E1450" t="s">
        <v>40</v>
      </c>
      <c r="F1450">
        <v>0</v>
      </c>
      <c r="G1450">
        <v>0</v>
      </c>
      <c r="H1450">
        <v>0</v>
      </c>
      <c r="I1450" s="20">
        <v>0.2</v>
      </c>
      <c r="J1450" t="s">
        <v>24</v>
      </c>
      <c r="K1450" s="20">
        <v>0.2</v>
      </c>
      <c r="L1450" s="21">
        <v>8.91</v>
      </c>
      <c r="M1450" s="21">
        <v>53.46</v>
      </c>
      <c r="N1450" s="21">
        <v>44.55</v>
      </c>
      <c r="P1450" s="22">
        <v>0</v>
      </c>
      <c r="Q1450" s="22">
        <v>0.2</v>
      </c>
    </row>
    <row r="1451" spans="1:17" x14ac:dyDescent="0.3">
      <c r="A1451" t="s">
        <v>8169</v>
      </c>
      <c r="B1451" t="s">
        <v>22830</v>
      </c>
      <c r="C1451" t="s">
        <v>46</v>
      </c>
      <c r="E1451" t="s">
        <v>40</v>
      </c>
      <c r="F1451">
        <v>0</v>
      </c>
      <c r="G1451">
        <v>0</v>
      </c>
      <c r="H1451">
        <v>0</v>
      </c>
      <c r="I1451" s="20">
        <v>0.2</v>
      </c>
      <c r="J1451" t="s">
        <v>24</v>
      </c>
      <c r="K1451" s="20">
        <v>0.2</v>
      </c>
      <c r="L1451" s="21">
        <v>14.83</v>
      </c>
      <c r="M1451" s="21">
        <v>88.97</v>
      </c>
      <c r="N1451" s="21">
        <v>74.14</v>
      </c>
      <c r="P1451" s="22">
        <v>0</v>
      </c>
      <c r="Q1451" s="22">
        <v>0.2</v>
      </c>
    </row>
    <row r="1452" spans="1:17" x14ac:dyDescent="0.3">
      <c r="A1452" t="s">
        <v>8169</v>
      </c>
      <c r="B1452" t="s">
        <v>18620</v>
      </c>
      <c r="C1452" t="s">
        <v>45</v>
      </c>
      <c r="E1452" t="s">
        <v>40</v>
      </c>
      <c r="F1452">
        <v>0</v>
      </c>
      <c r="G1452">
        <v>0</v>
      </c>
      <c r="H1452">
        <v>0</v>
      </c>
      <c r="I1452" s="20">
        <v>0.21</v>
      </c>
      <c r="J1452" t="s">
        <v>24</v>
      </c>
      <c r="K1452" s="20">
        <v>0.21</v>
      </c>
      <c r="L1452" s="21">
        <v>8.66</v>
      </c>
      <c r="M1452" s="21">
        <v>49.9</v>
      </c>
      <c r="N1452" s="21">
        <v>41.24</v>
      </c>
      <c r="P1452" s="22">
        <v>0</v>
      </c>
      <c r="Q1452" s="22">
        <v>0.21</v>
      </c>
    </row>
    <row r="1453" spans="1:17" x14ac:dyDescent="0.3">
      <c r="A1453" t="s">
        <v>8169</v>
      </c>
      <c r="B1453" t="s">
        <v>9193</v>
      </c>
      <c r="C1453" t="s">
        <v>46</v>
      </c>
      <c r="E1453" t="s">
        <v>40</v>
      </c>
      <c r="F1453">
        <v>0</v>
      </c>
      <c r="G1453">
        <v>0</v>
      </c>
      <c r="H1453">
        <v>0</v>
      </c>
      <c r="I1453" s="20">
        <v>0.2</v>
      </c>
      <c r="J1453" t="s">
        <v>24</v>
      </c>
      <c r="K1453" s="20">
        <v>0.2</v>
      </c>
      <c r="L1453" s="21">
        <v>4.1500000000000004</v>
      </c>
      <c r="M1453" s="21">
        <v>24.9</v>
      </c>
      <c r="N1453" s="21">
        <v>20.75</v>
      </c>
      <c r="P1453" s="22">
        <v>0</v>
      </c>
      <c r="Q1453" s="22">
        <v>0.2</v>
      </c>
    </row>
    <row r="1454" spans="1:17" x14ac:dyDescent="0.3">
      <c r="A1454" t="s">
        <v>8169</v>
      </c>
      <c r="B1454" t="s">
        <v>20317</v>
      </c>
      <c r="C1454" t="s">
        <v>45</v>
      </c>
      <c r="E1454" t="s">
        <v>40</v>
      </c>
      <c r="F1454">
        <v>0</v>
      </c>
      <c r="G1454">
        <v>0</v>
      </c>
      <c r="H1454">
        <v>0</v>
      </c>
      <c r="I1454" s="20">
        <v>0.21</v>
      </c>
      <c r="J1454" t="s">
        <v>24</v>
      </c>
      <c r="K1454" s="20">
        <v>0.21</v>
      </c>
      <c r="L1454" s="21">
        <v>5.54</v>
      </c>
      <c r="M1454" s="21">
        <v>31.9</v>
      </c>
      <c r="N1454" s="21">
        <v>26.36</v>
      </c>
      <c r="P1454" s="22">
        <v>0</v>
      </c>
      <c r="Q1454" s="22">
        <v>0.21</v>
      </c>
    </row>
    <row r="1455" spans="1:17" x14ac:dyDescent="0.3">
      <c r="A1455" t="s">
        <v>8169</v>
      </c>
      <c r="B1455" t="s">
        <v>17308</v>
      </c>
      <c r="C1455" t="s">
        <v>46</v>
      </c>
      <c r="E1455" t="s">
        <v>40</v>
      </c>
      <c r="F1455">
        <v>0</v>
      </c>
      <c r="G1455">
        <v>0</v>
      </c>
      <c r="H1455">
        <v>0</v>
      </c>
      <c r="I1455" s="20">
        <v>0.2</v>
      </c>
      <c r="J1455" t="s">
        <v>24</v>
      </c>
      <c r="K1455" s="20">
        <v>0.2</v>
      </c>
      <c r="L1455" s="21">
        <v>8.76</v>
      </c>
      <c r="M1455" s="21">
        <v>52.56</v>
      </c>
      <c r="N1455" s="21">
        <v>43.8</v>
      </c>
      <c r="P1455" s="22">
        <v>0</v>
      </c>
      <c r="Q1455" s="22">
        <v>0.2</v>
      </c>
    </row>
    <row r="1456" spans="1:17" x14ac:dyDescent="0.3">
      <c r="A1456" t="s">
        <v>8169</v>
      </c>
      <c r="B1456" t="s">
        <v>16496</v>
      </c>
      <c r="C1456" t="s">
        <v>45</v>
      </c>
      <c r="E1456" t="s">
        <v>40</v>
      </c>
      <c r="F1456">
        <v>0</v>
      </c>
      <c r="G1456">
        <v>0</v>
      </c>
      <c r="H1456">
        <v>0</v>
      </c>
      <c r="I1456" s="20">
        <v>0.21</v>
      </c>
      <c r="J1456" t="s">
        <v>24</v>
      </c>
      <c r="K1456" s="20">
        <v>0.21</v>
      </c>
      <c r="L1456" s="21">
        <v>68.680000000000007</v>
      </c>
      <c r="M1456" s="21">
        <v>395.69</v>
      </c>
      <c r="N1456" s="21">
        <v>327.01</v>
      </c>
      <c r="P1456" s="22">
        <v>0</v>
      </c>
      <c r="Q1456" s="22">
        <v>0.21</v>
      </c>
    </row>
    <row r="1457" spans="1:17" x14ac:dyDescent="0.3">
      <c r="A1457" t="s">
        <v>8169</v>
      </c>
      <c r="B1457" t="s">
        <v>22822</v>
      </c>
      <c r="C1457" t="s">
        <v>42</v>
      </c>
      <c r="E1457" t="s">
        <v>40</v>
      </c>
      <c r="F1457">
        <v>0</v>
      </c>
      <c r="G1457">
        <v>0</v>
      </c>
      <c r="H1457">
        <v>0</v>
      </c>
      <c r="I1457" s="20">
        <v>0.19</v>
      </c>
      <c r="J1457" t="s">
        <v>24</v>
      </c>
      <c r="K1457" s="20">
        <v>0.19</v>
      </c>
      <c r="L1457" s="21">
        <v>15.96</v>
      </c>
      <c r="M1457" s="21">
        <v>99.95</v>
      </c>
      <c r="N1457" s="21">
        <v>83.99</v>
      </c>
      <c r="P1457" s="22">
        <v>0</v>
      </c>
      <c r="Q1457" s="22">
        <v>0.19</v>
      </c>
    </row>
    <row r="1458" spans="1:17" x14ac:dyDescent="0.3">
      <c r="A1458" t="s">
        <v>8169</v>
      </c>
      <c r="B1458" t="s">
        <v>19492</v>
      </c>
      <c r="C1458" t="s">
        <v>45</v>
      </c>
      <c r="E1458" t="s">
        <v>40</v>
      </c>
      <c r="F1458">
        <v>0</v>
      </c>
      <c r="G1458">
        <v>0</v>
      </c>
      <c r="H1458">
        <v>0</v>
      </c>
      <c r="I1458" s="20">
        <v>0.21</v>
      </c>
      <c r="J1458" t="s">
        <v>24</v>
      </c>
      <c r="K1458" s="20">
        <v>0.21</v>
      </c>
      <c r="L1458" s="21">
        <v>11.6</v>
      </c>
      <c r="M1458" s="21">
        <v>66.849999999999994</v>
      </c>
      <c r="N1458" s="21">
        <v>55.25</v>
      </c>
      <c r="P1458" s="22">
        <v>0</v>
      </c>
      <c r="Q1458" s="22">
        <v>0.21</v>
      </c>
    </row>
    <row r="1459" spans="1:17" x14ac:dyDescent="0.3">
      <c r="A1459" t="s">
        <v>8169</v>
      </c>
      <c r="B1459" t="s">
        <v>9367</v>
      </c>
      <c r="C1459" t="s">
        <v>42</v>
      </c>
      <c r="E1459" t="s">
        <v>39</v>
      </c>
      <c r="F1459">
        <v>0</v>
      </c>
      <c r="G1459">
        <v>0</v>
      </c>
      <c r="H1459">
        <v>0</v>
      </c>
      <c r="I1459" s="20">
        <v>0.19</v>
      </c>
      <c r="J1459" t="s">
        <v>24</v>
      </c>
      <c r="K1459" s="20">
        <v>0.19</v>
      </c>
      <c r="L1459" s="21">
        <v>9.4</v>
      </c>
      <c r="M1459" s="21">
        <v>58.85</v>
      </c>
      <c r="N1459" s="21">
        <v>49.45</v>
      </c>
      <c r="P1459" s="22">
        <v>0</v>
      </c>
      <c r="Q1459" s="22">
        <v>0.19</v>
      </c>
    </row>
    <row r="1460" spans="1:17" x14ac:dyDescent="0.3">
      <c r="A1460" t="s">
        <v>8169</v>
      </c>
      <c r="B1460" t="s">
        <v>8379</v>
      </c>
      <c r="C1460" t="s">
        <v>37</v>
      </c>
      <c r="E1460" t="s">
        <v>40</v>
      </c>
      <c r="F1460">
        <v>0</v>
      </c>
      <c r="G1460">
        <v>0</v>
      </c>
      <c r="H1460">
        <v>0</v>
      </c>
      <c r="I1460" s="20">
        <v>0.2</v>
      </c>
      <c r="J1460" t="s">
        <v>24</v>
      </c>
      <c r="K1460" s="20">
        <v>0.2</v>
      </c>
      <c r="L1460" s="21">
        <v>11.33</v>
      </c>
      <c r="M1460" s="21">
        <v>67.95</v>
      </c>
      <c r="N1460" s="21">
        <v>56.62</v>
      </c>
      <c r="P1460" s="22">
        <v>0</v>
      </c>
      <c r="Q1460" s="22">
        <v>0.2</v>
      </c>
    </row>
    <row r="1461" spans="1:17" x14ac:dyDescent="0.3">
      <c r="A1461" t="s">
        <v>8169</v>
      </c>
      <c r="B1461" t="s">
        <v>20066</v>
      </c>
      <c r="C1461" t="s">
        <v>42</v>
      </c>
      <c r="E1461" t="s">
        <v>39</v>
      </c>
      <c r="F1461">
        <v>0</v>
      </c>
      <c r="G1461">
        <v>0</v>
      </c>
      <c r="H1461">
        <v>0</v>
      </c>
      <c r="I1461" s="20">
        <v>0.19</v>
      </c>
      <c r="J1461" t="s">
        <v>24</v>
      </c>
      <c r="K1461" s="20">
        <v>0.19</v>
      </c>
      <c r="L1461" s="21">
        <v>7.97</v>
      </c>
      <c r="M1461" s="21">
        <v>49.9</v>
      </c>
      <c r="N1461" s="21">
        <v>41.93</v>
      </c>
      <c r="P1461" s="22">
        <v>0</v>
      </c>
      <c r="Q1461" s="22">
        <v>0.19</v>
      </c>
    </row>
    <row r="1462" spans="1:17" x14ac:dyDescent="0.3">
      <c r="A1462" t="s">
        <v>8169</v>
      </c>
      <c r="B1462" t="s">
        <v>18218</v>
      </c>
      <c r="C1462" t="s">
        <v>47</v>
      </c>
      <c r="E1462" t="s">
        <v>40</v>
      </c>
      <c r="F1462">
        <v>0</v>
      </c>
      <c r="G1462">
        <v>0</v>
      </c>
      <c r="H1462">
        <v>0</v>
      </c>
      <c r="I1462" s="20">
        <v>0.22</v>
      </c>
      <c r="J1462" t="s">
        <v>24</v>
      </c>
      <c r="K1462" s="20">
        <v>0.22</v>
      </c>
      <c r="L1462" s="21">
        <v>18.02</v>
      </c>
      <c r="M1462" s="21">
        <v>99.95</v>
      </c>
      <c r="N1462" s="21">
        <v>81.93</v>
      </c>
      <c r="P1462" s="22">
        <v>0</v>
      </c>
      <c r="Q1462" s="22">
        <v>0.22</v>
      </c>
    </row>
    <row r="1463" spans="1:17" x14ac:dyDescent="0.3">
      <c r="A1463" t="s">
        <v>8169</v>
      </c>
      <c r="B1463" t="s">
        <v>15648</v>
      </c>
      <c r="C1463" t="s">
        <v>42</v>
      </c>
      <c r="E1463" t="s">
        <v>39</v>
      </c>
      <c r="F1463">
        <v>0</v>
      </c>
      <c r="G1463">
        <v>0</v>
      </c>
      <c r="H1463">
        <v>0</v>
      </c>
      <c r="I1463" s="20">
        <v>0.19</v>
      </c>
      <c r="J1463" t="s">
        <v>24</v>
      </c>
      <c r="K1463" s="20">
        <v>0.19</v>
      </c>
      <c r="L1463" s="21">
        <v>5.09</v>
      </c>
      <c r="M1463" s="21">
        <v>31.9</v>
      </c>
      <c r="N1463" s="21">
        <v>26.81</v>
      </c>
      <c r="P1463" s="22">
        <v>0</v>
      </c>
      <c r="Q1463" s="22">
        <v>0.19</v>
      </c>
    </row>
    <row r="1464" spans="1:17" x14ac:dyDescent="0.3">
      <c r="A1464" t="s">
        <v>8169</v>
      </c>
      <c r="B1464" t="s">
        <v>10027</v>
      </c>
      <c r="C1464" t="s">
        <v>42</v>
      </c>
      <c r="E1464" t="s">
        <v>39</v>
      </c>
      <c r="F1464">
        <v>0</v>
      </c>
      <c r="G1464">
        <v>0</v>
      </c>
      <c r="H1464">
        <v>0</v>
      </c>
      <c r="I1464" s="20">
        <v>0.19</v>
      </c>
      <c r="J1464" t="s">
        <v>24</v>
      </c>
      <c r="K1464" s="20">
        <v>0.19</v>
      </c>
      <c r="L1464" s="21">
        <v>9.4</v>
      </c>
      <c r="M1464" s="21">
        <v>58.85</v>
      </c>
      <c r="N1464" s="21">
        <v>49.45</v>
      </c>
      <c r="P1464" s="22">
        <v>0</v>
      </c>
      <c r="Q1464" s="22">
        <v>0.19</v>
      </c>
    </row>
    <row r="1465" spans="1:17" x14ac:dyDescent="0.3">
      <c r="A1465" t="s">
        <v>8169</v>
      </c>
      <c r="B1465" t="s">
        <v>19348</v>
      </c>
      <c r="C1465" t="s">
        <v>46</v>
      </c>
      <c r="E1465" t="s">
        <v>40</v>
      </c>
      <c r="F1465">
        <v>0</v>
      </c>
      <c r="G1465">
        <v>0</v>
      </c>
      <c r="H1465">
        <v>0</v>
      </c>
      <c r="I1465" s="20">
        <v>0.2</v>
      </c>
      <c r="J1465" t="s">
        <v>24</v>
      </c>
      <c r="K1465" s="20">
        <v>0.2</v>
      </c>
      <c r="L1465" s="21">
        <v>4.1500000000000004</v>
      </c>
      <c r="M1465" s="21">
        <v>24.9</v>
      </c>
      <c r="N1465" s="21">
        <v>20.75</v>
      </c>
      <c r="P1465" s="22">
        <v>0</v>
      </c>
      <c r="Q1465" s="22">
        <v>0.2</v>
      </c>
    </row>
    <row r="1466" spans="1:17" x14ac:dyDescent="0.3">
      <c r="A1466" t="s">
        <v>8169</v>
      </c>
      <c r="B1466" t="s">
        <v>9981</v>
      </c>
      <c r="C1466" t="s">
        <v>46</v>
      </c>
      <c r="E1466" t="s">
        <v>40</v>
      </c>
      <c r="F1466">
        <v>0</v>
      </c>
      <c r="G1466">
        <v>0</v>
      </c>
      <c r="H1466">
        <v>0</v>
      </c>
      <c r="I1466" s="20">
        <v>0.2</v>
      </c>
      <c r="J1466" t="s">
        <v>24</v>
      </c>
      <c r="K1466" s="20">
        <v>0.2</v>
      </c>
      <c r="L1466" s="21">
        <v>2.98</v>
      </c>
      <c r="M1466" s="21">
        <v>17.899999999999999</v>
      </c>
      <c r="N1466" s="21">
        <v>14.92</v>
      </c>
      <c r="P1466" s="22">
        <v>0</v>
      </c>
      <c r="Q1466" s="22">
        <v>0.2</v>
      </c>
    </row>
    <row r="1467" spans="1:17" x14ac:dyDescent="0.3">
      <c r="A1467" t="s">
        <v>8169</v>
      </c>
      <c r="B1467" t="s">
        <v>18104</v>
      </c>
      <c r="C1467" t="s">
        <v>45</v>
      </c>
      <c r="E1467" t="s">
        <v>40</v>
      </c>
      <c r="F1467">
        <v>0</v>
      </c>
      <c r="G1467">
        <v>0</v>
      </c>
      <c r="H1467">
        <v>0</v>
      </c>
      <c r="I1467" s="20">
        <v>0.21</v>
      </c>
      <c r="J1467" t="s">
        <v>24</v>
      </c>
      <c r="K1467" s="20">
        <v>0.21</v>
      </c>
      <c r="L1467" s="21">
        <v>8.31</v>
      </c>
      <c r="M1467" s="21">
        <v>47.9</v>
      </c>
      <c r="N1467" s="21">
        <v>39.590000000000003</v>
      </c>
      <c r="P1467" s="22">
        <v>0</v>
      </c>
      <c r="Q1467" s="22">
        <v>0.21</v>
      </c>
    </row>
    <row r="1468" spans="1:17" x14ac:dyDescent="0.3">
      <c r="A1468" t="s">
        <v>8169</v>
      </c>
      <c r="B1468" t="s">
        <v>10819</v>
      </c>
      <c r="C1468" t="s">
        <v>46</v>
      </c>
      <c r="E1468" t="s">
        <v>40</v>
      </c>
      <c r="F1468">
        <v>0</v>
      </c>
      <c r="G1468">
        <v>0</v>
      </c>
      <c r="H1468">
        <v>0</v>
      </c>
      <c r="I1468" s="20">
        <v>0.2</v>
      </c>
      <c r="J1468" t="s">
        <v>24</v>
      </c>
      <c r="K1468" s="20">
        <v>0.2</v>
      </c>
      <c r="L1468" s="21">
        <v>5.32</v>
      </c>
      <c r="M1468" s="21">
        <v>31.9</v>
      </c>
      <c r="N1468" s="21">
        <v>26.58</v>
      </c>
      <c r="P1468" s="22">
        <v>0</v>
      </c>
      <c r="Q1468" s="22">
        <v>0.2</v>
      </c>
    </row>
    <row r="1469" spans="1:17" x14ac:dyDescent="0.3">
      <c r="A1469" t="s">
        <v>8169</v>
      </c>
      <c r="B1469" t="s">
        <v>16511</v>
      </c>
      <c r="C1469" t="s">
        <v>45</v>
      </c>
      <c r="E1469" t="s">
        <v>40</v>
      </c>
      <c r="F1469">
        <v>0</v>
      </c>
      <c r="G1469">
        <v>0</v>
      </c>
      <c r="H1469">
        <v>0</v>
      </c>
      <c r="I1469" s="20">
        <v>0.21</v>
      </c>
      <c r="J1469" t="s">
        <v>24</v>
      </c>
      <c r="K1469" s="20">
        <v>0.21</v>
      </c>
      <c r="L1469" s="21">
        <v>8.31</v>
      </c>
      <c r="M1469" s="21">
        <v>47.9</v>
      </c>
      <c r="N1469" s="21">
        <v>39.590000000000003</v>
      </c>
      <c r="P1469" s="22">
        <v>0</v>
      </c>
      <c r="Q1469" s="22">
        <v>0.21</v>
      </c>
    </row>
    <row r="1470" spans="1:17" x14ac:dyDescent="0.3">
      <c r="A1470" t="s">
        <v>8169</v>
      </c>
      <c r="B1470" t="s">
        <v>15244</v>
      </c>
      <c r="C1470" t="s">
        <v>45</v>
      </c>
      <c r="E1470" t="s">
        <v>39</v>
      </c>
      <c r="F1470">
        <v>0</v>
      </c>
      <c r="G1470">
        <v>0</v>
      </c>
      <c r="H1470">
        <v>0</v>
      </c>
      <c r="I1470" s="20">
        <v>0.21</v>
      </c>
      <c r="J1470" t="s">
        <v>24</v>
      </c>
      <c r="K1470" s="20">
        <v>0.21</v>
      </c>
      <c r="L1470" s="21">
        <v>5.54</v>
      </c>
      <c r="M1470" s="21">
        <v>31.9</v>
      </c>
      <c r="N1470" s="21">
        <v>26.36</v>
      </c>
      <c r="P1470" s="22">
        <v>0</v>
      </c>
      <c r="Q1470" s="22">
        <v>0.21</v>
      </c>
    </row>
    <row r="1471" spans="1:17" x14ac:dyDescent="0.3">
      <c r="A1471" t="s">
        <v>8169</v>
      </c>
      <c r="B1471" t="s">
        <v>13755</v>
      </c>
      <c r="C1471" t="s">
        <v>46</v>
      </c>
      <c r="E1471" t="s">
        <v>40</v>
      </c>
      <c r="F1471">
        <v>0</v>
      </c>
      <c r="G1471">
        <v>0</v>
      </c>
      <c r="H1471">
        <v>0</v>
      </c>
      <c r="I1471" s="20">
        <v>0.2</v>
      </c>
      <c r="J1471" t="s">
        <v>24</v>
      </c>
      <c r="K1471" s="20">
        <v>0.2</v>
      </c>
      <c r="L1471" s="21">
        <v>12.13</v>
      </c>
      <c r="M1471" s="21">
        <v>72.77</v>
      </c>
      <c r="N1471" s="21">
        <v>60.64</v>
      </c>
      <c r="P1471" s="22">
        <v>0</v>
      </c>
      <c r="Q1471" s="22">
        <v>0.2</v>
      </c>
    </row>
    <row r="1472" spans="1:17" x14ac:dyDescent="0.3">
      <c r="A1472" t="s">
        <v>8169</v>
      </c>
      <c r="B1472" t="s">
        <v>16117</v>
      </c>
      <c r="C1472" t="s">
        <v>47</v>
      </c>
      <c r="E1472" t="s">
        <v>40</v>
      </c>
      <c r="F1472">
        <v>0</v>
      </c>
      <c r="G1472">
        <v>0</v>
      </c>
      <c r="H1472">
        <v>0</v>
      </c>
      <c r="I1472" s="20">
        <v>0.22</v>
      </c>
      <c r="J1472" t="s">
        <v>24</v>
      </c>
      <c r="K1472" s="20">
        <v>0.22</v>
      </c>
      <c r="L1472" s="21">
        <v>20.73</v>
      </c>
      <c r="M1472" s="21">
        <v>114.95</v>
      </c>
      <c r="N1472" s="21">
        <v>94.22</v>
      </c>
      <c r="P1472" s="22">
        <v>0</v>
      </c>
      <c r="Q1472" s="22">
        <v>0.22</v>
      </c>
    </row>
    <row r="1473" spans="1:17" x14ac:dyDescent="0.3">
      <c r="A1473" t="s">
        <v>8169</v>
      </c>
      <c r="B1473" t="s">
        <v>13069</v>
      </c>
      <c r="C1473" t="s">
        <v>46</v>
      </c>
      <c r="E1473" t="s">
        <v>39</v>
      </c>
      <c r="F1473">
        <v>0</v>
      </c>
      <c r="G1473">
        <v>0</v>
      </c>
      <c r="H1473">
        <v>0</v>
      </c>
      <c r="I1473" s="20">
        <v>0.2</v>
      </c>
      <c r="J1473" t="s">
        <v>24</v>
      </c>
      <c r="K1473" s="20">
        <v>0.2</v>
      </c>
      <c r="L1473" s="21">
        <v>4.1500000000000004</v>
      </c>
      <c r="M1473" s="21">
        <v>24.9</v>
      </c>
      <c r="N1473" s="21">
        <v>20.75</v>
      </c>
      <c r="P1473" s="22">
        <v>0</v>
      </c>
      <c r="Q1473" s="22">
        <v>0.2</v>
      </c>
    </row>
    <row r="1474" spans="1:17" x14ac:dyDescent="0.3">
      <c r="A1474" t="s">
        <v>8169</v>
      </c>
      <c r="B1474" t="s">
        <v>13268</v>
      </c>
      <c r="C1474" t="s">
        <v>45</v>
      </c>
      <c r="E1474" t="s">
        <v>40</v>
      </c>
      <c r="F1474">
        <v>0</v>
      </c>
      <c r="G1474">
        <v>0</v>
      </c>
      <c r="H1474">
        <v>0</v>
      </c>
      <c r="I1474" s="20">
        <v>0.21</v>
      </c>
      <c r="J1474" t="s">
        <v>24</v>
      </c>
      <c r="K1474" s="20">
        <v>0.21</v>
      </c>
      <c r="L1474" s="21">
        <v>20.45</v>
      </c>
      <c r="M1474" s="21">
        <v>117.85</v>
      </c>
      <c r="N1474" s="21">
        <v>97.4</v>
      </c>
      <c r="P1474" s="22">
        <v>0</v>
      </c>
      <c r="Q1474" s="22">
        <v>0.21</v>
      </c>
    </row>
    <row r="1475" spans="1:17" x14ac:dyDescent="0.3">
      <c r="A1475" t="s">
        <v>8169</v>
      </c>
      <c r="B1475" t="s">
        <v>17151</v>
      </c>
      <c r="C1475" t="s">
        <v>46</v>
      </c>
      <c r="E1475" t="s">
        <v>40</v>
      </c>
      <c r="F1475">
        <v>0</v>
      </c>
      <c r="G1475">
        <v>0</v>
      </c>
      <c r="H1475">
        <v>0</v>
      </c>
      <c r="I1475" s="20">
        <v>0.2</v>
      </c>
      <c r="J1475" t="s">
        <v>24</v>
      </c>
      <c r="K1475" s="20">
        <v>0.2</v>
      </c>
      <c r="L1475" s="21">
        <v>9.15</v>
      </c>
      <c r="M1475" s="21">
        <v>54.9</v>
      </c>
      <c r="N1475" s="21">
        <v>45.75</v>
      </c>
      <c r="P1475" s="22">
        <v>0</v>
      </c>
      <c r="Q1475" s="22">
        <v>0.2</v>
      </c>
    </row>
    <row r="1476" spans="1:17" x14ac:dyDescent="0.3">
      <c r="A1476" t="s">
        <v>8169</v>
      </c>
      <c r="B1476" t="s">
        <v>11318</v>
      </c>
      <c r="C1476" t="s">
        <v>46</v>
      </c>
      <c r="E1476" t="s">
        <v>40</v>
      </c>
      <c r="F1476">
        <v>0</v>
      </c>
      <c r="G1476">
        <v>0</v>
      </c>
      <c r="H1476">
        <v>0</v>
      </c>
      <c r="I1476" s="20">
        <v>0.2</v>
      </c>
      <c r="J1476" t="s">
        <v>24</v>
      </c>
      <c r="K1476" s="20">
        <v>0.2</v>
      </c>
      <c r="L1476" s="21">
        <v>4.9800000000000004</v>
      </c>
      <c r="M1476" s="21">
        <v>29.9</v>
      </c>
      <c r="N1476" s="21">
        <v>24.92</v>
      </c>
      <c r="P1476" s="22">
        <v>0</v>
      </c>
      <c r="Q1476" s="22">
        <v>0.2</v>
      </c>
    </row>
    <row r="1477" spans="1:17" x14ac:dyDescent="0.3">
      <c r="A1477" t="s">
        <v>8169</v>
      </c>
      <c r="B1477" t="s">
        <v>20325</v>
      </c>
      <c r="C1477" t="s">
        <v>45</v>
      </c>
      <c r="E1477" t="s">
        <v>40</v>
      </c>
      <c r="F1477">
        <v>0</v>
      </c>
      <c r="G1477">
        <v>0</v>
      </c>
      <c r="H1477">
        <v>0</v>
      </c>
      <c r="I1477" s="20">
        <v>0.21</v>
      </c>
      <c r="J1477" t="s">
        <v>24</v>
      </c>
      <c r="K1477" s="20">
        <v>0.21</v>
      </c>
      <c r="L1477" s="21">
        <v>19.95</v>
      </c>
      <c r="M1477" s="21">
        <v>114.95</v>
      </c>
      <c r="N1477" s="21">
        <v>95</v>
      </c>
      <c r="P1477" s="22">
        <v>0</v>
      </c>
      <c r="Q1477" s="22">
        <v>0.21</v>
      </c>
    </row>
    <row r="1478" spans="1:17" x14ac:dyDescent="0.3">
      <c r="A1478" t="s">
        <v>8169</v>
      </c>
      <c r="B1478" t="s">
        <v>21897</v>
      </c>
      <c r="C1478" t="s">
        <v>46</v>
      </c>
      <c r="E1478" t="s">
        <v>40</v>
      </c>
      <c r="F1478">
        <v>0</v>
      </c>
      <c r="G1478">
        <v>0</v>
      </c>
      <c r="H1478">
        <v>0</v>
      </c>
      <c r="I1478" s="20">
        <v>0.2</v>
      </c>
      <c r="J1478" t="s">
        <v>24</v>
      </c>
      <c r="K1478" s="20">
        <v>0.2</v>
      </c>
      <c r="L1478" s="21">
        <v>11.33</v>
      </c>
      <c r="M1478" s="21">
        <v>67.95</v>
      </c>
      <c r="N1478" s="21">
        <v>56.62</v>
      </c>
      <c r="P1478" s="22">
        <v>0</v>
      </c>
      <c r="Q1478" s="22">
        <v>0.2</v>
      </c>
    </row>
    <row r="1479" spans="1:17" x14ac:dyDescent="0.3">
      <c r="A1479" t="s">
        <v>8169</v>
      </c>
      <c r="B1479" t="s">
        <v>19053</v>
      </c>
      <c r="C1479" t="s">
        <v>45</v>
      </c>
      <c r="E1479" t="s">
        <v>40</v>
      </c>
      <c r="F1479">
        <v>0</v>
      </c>
      <c r="G1479">
        <v>0</v>
      </c>
      <c r="H1479">
        <v>0</v>
      </c>
      <c r="I1479" s="20">
        <v>0.21</v>
      </c>
      <c r="J1479" t="s">
        <v>24</v>
      </c>
      <c r="K1479" s="20">
        <v>0</v>
      </c>
      <c r="L1479" s="21">
        <v>0</v>
      </c>
      <c r="M1479" s="21">
        <v>0</v>
      </c>
      <c r="N1479" s="21">
        <v>0</v>
      </c>
      <c r="O1479" t="s">
        <v>73</v>
      </c>
      <c r="P1479" s="22">
        <v>0</v>
      </c>
      <c r="Q1479" s="22">
        <v>0</v>
      </c>
    </row>
    <row r="1480" spans="1:17" x14ac:dyDescent="0.3">
      <c r="A1480" t="s">
        <v>8169</v>
      </c>
      <c r="B1480" t="s">
        <v>20152</v>
      </c>
      <c r="C1480" t="s">
        <v>47</v>
      </c>
      <c r="E1480" t="s">
        <v>39</v>
      </c>
      <c r="F1480">
        <v>0</v>
      </c>
      <c r="G1480">
        <v>0</v>
      </c>
      <c r="H1480">
        <v>0</v>
      </c>
      <c r="I1480" s="20">
        <v>0.22</v>
      </c>
      <c r="J1480" t="s">
        <v>24</v>
      </c>
      <c r="K1480" s="20">
        <v>0</v>
      </c>
      <c r="L1480" s="21">
        <v>0</v>
      </c>
      <c r="M1480" s="21">
        <v>0</v>
      </c>
      <c r="N1480" s="21">
        <v>0</v>
      </c>
      <c r="O1480" t="s">
        <v>72</v>
      </c>
      <c r="P1480" s="22">
        <v>0</v>
      </c>
      <c r="Q1480" s="22">
        <v>0</v>
      </c>
    </row>
    <row r="1481" spans="1:17" x14ac:dyDescent="0.3">
      <c r="A1481" t="s">
        <v>8169</v>
      </c>
      <c r="B1481" t="s">
        <v>15079</v>
      </c>
      <c r="C1481" t="s">
        <v>45</v>
      </c>
      <c r="E1481" t="s">
        <v>40</v>
      </c>
      <c r="F1481">
        <v>0</v>
      </c>
      <c r="G1481">
        <v>0</v>
      </c>
      <c r="H1481">
        <v>0</v>
      </c>
      <c r="I1481" s="20">
        <v>0.21</v>
      </c>
      <c r="J1481" t="s">
        <v>24</v>
      </c>
      <c r="K1481" s="20">
        <v>0</v>
      </c>
      <c r="L1481" s="21">
        <v>0</v>
      </c>
      <c r="M1481" s="21">
        <v>0</v>
      </c>
      <c r="N1481" s="21">
        <v>0</v>
      </c>
      <c r="O1481" t="s">
        <v>63</v>
      </c>
      <c r="P1481" s="22">
        <v>0</v>
      </c>
      <c r="Q1481" s="22">
        <v>0</v>
      </c>
    </row>
    <row r="1482" spans="1:17" x14ac:dyDescent="0.3">
      <c r="A1482" t="s">
        <v>8169</v>
      </c>
      <c r="B1482" t="s">
        <v>413</v>
      </c>
      <c r="C1482" t="s">
        <v>46</v>
      </c>
      <c r="E1482" t="s">
        <v>40</v>
      </c>
      <c r="F1482">
        <v>1</v>
      </c>
      <c r="G1482">
        <v>0</v>
      </c>
      <c r="H1482">
        <v>0</v>
      </c>
      <c r="I1482" s="20">
        <v>0.2</v>
      </c>
      <c r="J1482" t="s">
        <v>24</v>
      </c>
      <c r="K1482" s="20">
        <v>0.2</v>
      </c>
      <c r="L1482" s="21">
        <v>-9.98</v>
      </c>
      <c r="M1482" s="21">
        <v>-59.9</v>
      </c>
      <c r="N1482" s="21">
        <v>-49.92</v>
      </c>
      <c r="O1482" t="s">
        <v>64</v>
      </c>
      <c r="P1482" s="22">
        <v>0</v>
      </c>
      <c r="Q1482" s="22">
        <v>0.2</v>
      </c>
    </row>
    <row r="1483" spans="1:17" x14ac:dyDescent="0.3">
      <c r="A1483" t="s">
        <v>8169</v>
      </c>
      <c r="B1483" t="s">
        <v>417</v>
      </c>
      <c r="C1483" t="s">
        <v>46</v>
      </c>
      <c r="E1483" t="s">
        <v>40</v>
      </c>
      <c r="F1483">
        <v>0</v>
      </c>
      <c r="G1483">
        <v>0</v>
      </c>
      <c r="H1483">
        <v>0</v>
      </c>
      <c r="I1483" s="20">
        <v>0.2</v>
      </c>
      <c r="J1483" t="s">
        <v>24</v>
      </c>
      <c r="K1483" s="20">
        <v>0.2</v>
      </c>
      <c r="L1483" s="21">
        <v>-0.3</v>
      </c>
      <c r="M1483" s="21">
        <v>-1.8</v>
      </c>
      <c r="N1483" s="21">
        <v>-1.5</v>
      </c>
      <c r="P1483" s="22">
        <v>0</v>
      </c>
      <c r="Q1483" s="22">
        <v>0.2</v>
      </c>
    </row>
    <row r="1484" spans="1:17" x14ac:dyDescent="0.3">
      <c r="A1484" t="s">
        <v>8169</v>
      </c>
      <c r="B1484" t="s">
        <v>14355</v>
      </c>
      <c r="C1484" t="s">
        <v>45</v>
      </c>
      <c r="E1484" t="s">
        <v>40</v>
      </c>
      <c r="F1484">
        <v>1</v>
      </c>
      <c r="G1484">
        <v>0</v>
      </c>
      <c r="H1484">
        <v>0</v>
      </c>
      <c r="I1484" s="20">
        <v>0.21</v>
      </c>
      <c r="J1484" t="s">
        <v>24</v>
      </c>
      <c r="K1484" s="20">
        <v>0.21</v>
      </c>
      <c r="L1484" s="21">
        <v>19.489999999999998</v>
      </c>
      <c r="M1484" s="21">
        <v>112.28</v>
      </c>
      <c r="N1484" s="21">
        <v>92.79</v>
      </c>
      <c r="O1484" t="s">
        <v>64</v>
      </c>
      <c r="P1484" s="22">
        <v>0</v>
      </c>
      <c r="Q1484" s="22">
        <v>0.21</v>
      </c>
    </row>
    <row r="1485" spans="1:17" x14ac:dyDescent="0.3">
      <c r="A1485" t="s">
        <v>8169</v>
      </c>
      <c r="B1485" t="s">
        <v>21367</v>
      </c>
      <c r="C1485" t="s">
        <v>42</v>
      </c>
      <c r="E1485" t="s">
        <v>40</v>
      </c>
      <c r="F1485">
        <v>0</v>
      </c>
      <c r="G1485">
        <v>0</v>
      </c>
      <c r="H1485">
        <v>0</v>
      </c>
      <c r="I1485" s="20">
        <v>0.19</v>
      </c>
      <c r="J1485" t="s">
        <v>24</v>
      </c>
      <c r="K1485" s="20">
        <v>0.19</v>
      </c>
      <c r="L1485" s="21">
        <v>5.09</v>
      </c>
      <c r="M1485" s="21">
        <v>31.9</v>
      </c>
      <c r="N1485" s="21">
        <v>26.81</v>
      </c>
      <c r="P1485" s="22">
        <v>0</v>
      </c>
      <c r="Q1485" s="22">
        <v>0.19</v>
      </c>
    </row>
    <row r="1486" spans="1:17" x14ac:dyDescent="0.3">
      <c r="A1486" t="s">
        <v>8169</v>
      </c>
      <c r="B1486" t="s">
        <v>12294</v>
      </c>
      <c r="C1486" t="s">
        <v>47</v>
      </c>
      <c r="E1486" t="s">
        <v>39</v>
      </c>
      <c r="F1486">
        <v>0</v>
      </c>
      <c r="G1486">
        <v>0</v>
      </c>
      <c r="H1486">
        <v>0</v>
      </c>
      <c r="I1486" s="20">
        <v>0.22</v>
      </c>
      <c r="J1486" t="s">
        <v>24</v>
      </c>
      <c r="K1486" s="20">
        <v>0.22</v>
      </c>
      <c r="L1486" s="21">
        <v>11.88</v>
      </c>
      <c r="M1486" s="21">
        <v>65.900000000000006</v>
      </c>
      <c r="N1486" s="21">
        <v>54.02</v>
      </c>
      <c r="P1486" s="22">
        <v>0</v>
      </c>
      <c r="Q1486" s="22">
        <v>0.22</v>
      </c>
    </row>
    <row r="1487" spans="1:17" x14ac:dyDescent="0.3">
      <c r="A1487" t="s">
        <v>8169</v>
      </c>
      <c r="B1487" t="s">
        <v>17026</v>
      </c>
      <c r="C1487" t="s">
        <v>47</v>
      </c>
      <c r="E1487" t="s">
        <v>40</v>
      </c>
      <c r="F1487">
        <v>0</v>
      </c>
      <c r="G1487">
        <v>0</v>
      </c>
      <c r="H1487">
        <v>0</v>
      </c>
      <c r="I1487" s="20">
        <v>0.22</v>
      </c>
      <c r="J1487" t="s">
        <v>24</v>
      </c>
      <c r="K1487" s="20">
        <v>0.22</v>
      </c>
      <c r="L1487" s="21">
        <v>11.71</v>
      </c>
      <c r="M1487" s="21">
        <v>64.95</v>
      </c>
      <c r="N1487" s="21">
        <v>53.24</v>
      </c>
      <c r="P1487" s="22">
        <v>0</v>
      </c>
      <c r="Q1487" s="22">
        <v>0.22</v>
      </c>
    </row>
    <row r="1488" spans="1:17" x14ac:dyDescent="0.3">
      <c r="A1488" t="s">
        <v>8169</v>
      </c>
      <c r="B1488" t="s">
        <v>8349</v>
      </c>
      <c r="C1488" t="s">
        <v>45</v>
      </c>
      <c r="E1488" t="s">
        <v>40</v>
      </c>
      <c r="F1488">
        <v>0</v>
      </c>
      <c r="G1488">
        <v>0</v>
      </c>
      <c r="H1488">
        <v>0</v>
      </c>
      <c r="I1488" s="20">
        <v>0.21</v>
      </c>
      <c r="J1488" t="s">
        <v>24</v>
      </c>
      <c r="K1488" s="20">
        <v>0.21</v>
      </c>
      <c r="L1488" s="21">
        <v>10.23</v>
      </c>
      <c r="M1488" s="21">
        <v>58.95</v>
      </c>
      <c r="N1488" s="21">
        <v>48.72</v>
      </c>
      <c r="P1488" s="22">
        <v>0</v>
      </c>
      <c r="Q1488" s="22">
        <v>0.21</v>
      </c>
    </row>
    <row r="1489" spans="1:17" x14ac:dyDescent="0.3">
      <c r="A1489" t="s">
        <v>8169</v>
      </c>
      <c r="B1489" t="s">
        <v>8755</v>
      </c>
      <c r="C1489" t="s">
        <v>46</v>
      </c>
      <c r="E1489" t="s">
        <v>38</v>
      </c>
      <c r="F1489">
        <v>0</v>
      </c>
      <c r="G1489">
        <v>0</v>
      </c>
      <c r="H1489">
        <v>0</v>
      </c>
      <c r="I1489" s="20">
        <v>0.2</v>
      </c>
      <c r="J1489" t="s">
        <v>24</v>
      </c>
      <c r="K1489" s="20">
        <v>0</v>
      </c>
      <c r="L1489" s="21">
        <v>0</v>
      </c>
      <c r="M1489" s="21">
        <v>0</v>
      </c>
      <c r="N1489" s="21">
        <v>0</v>
      </c>
      <c r="O1489" t="s">
        <v>76</v>
      </c>
      <c r="P1489" s="22">
        <v>0</v>
      </c>
      <c r="Q1489" s="22">
        <v>0</v>
      </c>
    </row>
    <row r="1490" spans="1:17" x14ac:dyDescent="0.3">
      <c r="A1490" t="s">
        <v>8169</v>
      </c>
      <c r="B1490" t="s">
        <v>18283</v>
      </c>
      <c r="C1490" t="s">
        <v>45</v>
      </c>
      <c r="E1490" t="s">
        <v>40</v>
      </c>
      <c r="F1490">
        <v>0</v>
      </c>
      <c r="G1490">
        <v>0</v>
      </c>
      <c r="H1490">
        <v>0</v>
      </c>
      <c r="I1490" s="20">
        <v>0.21</v>
      </c>
      <c r="J1490" t="s">
        <v>24</v>
      </c>
      <c r="K1490" s="20">
        <v>0.21</v>
      </c>
      <c r="L1490" s="21">
        <v>17.350000000000001</v>
      </c>
      <c r="M1490" s="21">
        <v>99.95</v>
      </c>
      <c r="N1490" s="21">
        <v>82.6</v>
      </c>
      <c r="P1490" s="22">
        <v>0</v>
      </c>
      <c r="Q1490" s="22">
        <v>0.21</v>
      </c>
    </row>
    <row r="1491" spans="1:17" x14ac:dyDescent="0.3">
      <c r="A1491" t="s">
        <v>8169</v>
      </c>
      <c r="B1491" t="s">
        <v>17906</v>
      </c>
      <c r="C1491" t="s">
        <v>46</v>
      </c>
      <c r="E1491" t="s">
        <v>40</v>
      </c>
      <c r="F1491">
        <v>0</v>
      </c>
      <c r="G1491">
        <v>0</v>
      </c>
      <c r="H1491">
        <v>0</v>
      </c>
      <c r="I1491" s="20">
        <v>0.2</v>
      </c>
      <c r="J1491" t="s">
        <v>24</v>
      </c>
      <c r="K1491" s="20">
        <v>0.2</v>
      </c>
      <c r="L1491" s="21">
        <v>26.83</v>
      </c>
      <c r="M1491" s="21">
        <v>160.97</v>
      </c>
      <c r="N1491" s="21">
        <v>134.13999999999999</v>
      </c>
      <c r="P1491" s="22">
        <v>0</v>
      </c>
      <c r="Q1491" s="22">
        <v>0.2</v>
      </c>
    </row>
    <row r="1492" spans="1:17" x14ac:dyDescent="0.3">
      <c r="A1492" t="s">
        <v>8169</v>
      </c>
      <c r="B1492" t="s">
        <v>23080</v>
      </c>
      <c r="C1492" t="s">
        <v>45</v>
      </c>
      <c r="E1492" t="s">
        <v>40</v>
      </c>
      <c r="F1492">
        <v>0</v>
      </c>
      <c r="G1492">
        <v>0</v>
      </c>
      <c r="H1492">
        <v>0</v>
      </c>
      <c r="I1492" s="20">
        <v>0.21</v>
      </c>
      <c r="J1492" t="s">
        <v>24</v>
      </c>
      <c r="K1492" s="20">
        <v>0.21</v>
      </c>
      <c r="L1492" s="21">
        <v>6.58</v>
      </c>
      <c r="M1492" s="21">
        <v>37.9</v>
      </c>
      <c r="N1492" s="21">
        <v>31.32</v>
      </c>
      <c r="P1492" s="22">
        <v>0</v>
      </c>
      <c r="Q1492" s="22">
        <v>0.21</v>
      </c>
    </row>
    <row r="1493" spans="1:17" x14ac:dyDescent="0.3">
      <c r="A1493" t="s">
        <v>8169</v>
      </c>
      <c r="B1493" t="s">
        <v>11171</v>
      </c>
      <c r="C1493" t="s">
        <v>46</v>
      </c>
      <c r="E1493" t="s">
        <v>40</v>
      </c>
      <c r="F1493">
        <v>0</v>
      </c>
      <c r="G1493">
        <v>0</v>
      </c>
      <c r="H1493">
        <v>0</v>
      </c>
      <c r="I1493" s="20">
        <v>0.2</v>
      </c>
      <c r="J1493" t="s">
        <v>24</v>
      </c>
      <c r="K1493" s="20">
        <v>0.2</v>
      </c>
      <c r="L1493" s="21">
        <v>14.16</v>
      </c>
      <c r="M1493" s="21">
        <v>84.95</v>
      </c>
      <c r="N1493" s="21">
        <v>70.790000000000006</v>
      </c>
      <c r="P1493" s="22">
        <v>0</v>
      </c>
      <c r="Q1493" s="22">
        <v>0.2</v>
      </c>
    </row>
    <row r="1494" spans="1:17" x14ac:dyDescent="0.3">
      <c r="A1494" t="s">
        <v>8169</v>
      </c>
      <c r="B1494" t="s">
        <v>18240</v>
      </c>
      <c r="C1494" t="s">
        <v>46</v>
      </c>
      <c r="E1494" t="s">
        <v>40</v>
      </c>
      <c r="F1494">
        <v>0</v>
      </c>
      <c r="G1494">
        <v>0</v>
      </c>
      <c r="H1494">
        <v>0</v>
      </c>
      <c r="I1494" s="20">
        <v>0.2</v>
      </c>
      <c r="J1494" t="s">
        <v>24</v>
      </c>
      <c r="K1494" s="20">
        <v>0.2</v>
      </c>
      <c r="L1494" s="21">
        <v>5.32</v>
      </c>
      <c r="M1494" s="21">
        <v>31.9</v>
      </c>
      <c r="N1494" s="21">
        <v>26.58</v>
      </c>
      <c r="P1494" s="22">
        <v>0</v>
      </c>
      <c r="Q1494" s="22">
        <v>0.2</v>
      </c>
    </row>
    <row r="1495" spans="1:17" x14ac:dyDescent="0.3">
      <c r="A1495" t="s">
        <v>8169</v>
      </c>
      <c r="B1495" t="s">
        <v>16246</v>
      </c>
      <c r="C1495" t="s">
        <v>46</v>
      </c>
      <c r="E1495" t="s">
        <v>40</v>
      </c>
      <c r="F1495">
        <v>0</v>
      </c>
      <c r="G1495">
        <v>0</v>
      </c>
      <c r="H1495">
        <v>0</v>
      </c>
      <c r="I1495" s="20">
        <v>0.2</v>
      </c>
      <c r="J1495" t="s">
        <v>24</v>
      </c>
      <c r="K1495" s="20">
        <v>0.2</v>
      </c>
      <c r="L1495" s="21">
        <v>21.65</v>
      </c>
      <c r="M1495" s="21">
        <v>129.9</v>
      </c>
      <c r="N1495" s="21">
        <v>108.25</v>
      </c>
      <c r="P1495" s="22">
        <v>0</v>
      </c>
      <c r="Q1495" s="22">
        <v>0.2</v>
      </c>
    </row>
    <row r="1496" spans="1:17" x14ac:dyDescent="0.3">
      <c r="A1496" t="s">
        <v>8169</v>
      </c>
      <c r="B1496" t="s">
        <v>9439</v>
      </c>
      <c r="C1496" t="s">
        <v>47</v>
      </c>
      <c r="E1496" t="s">
        <v>40</v>
      </c>
      <c r="F1496">
        <v>0</v>
      </c>
      <c r="G1496">
        <v>0</v>
      </c>
      <c r="H1496">
        <v>0</v>
      </c>
      <c r="I1496" s="20">
        <v>0.22</v>
      </c>
      <c r="J1496" t="s">
        <v>24</v>
      </c>
      <c r="K1496" s="20">
        <v>0.22</v>
      </c>
      <c r="L1496" s="21">
        <v>15.32</v>
      </c>
      <c r="M1496" s="21">
        <v>84.95</v>
      </c>
      <c r="N1496" s="21">
        <v>69.63</v>
      </c>
      <c r="P1496" s="22">
        <v>0</v>
      </c>
      <c r="Q1496" s="22">
        <v>0.22</v>
      </c>
    </row>
    <row r="1497" spans="1:17" x14ac:dyDescent="0.3">
      <c r="A1497" t="s">
        <v>8169</v>
      </c>
      <c r="B1497" t="s">
        <v>21485</v>
      </c>
      <c r="C1497" t="s">
        <v>45</v>
      </c>
      <c r="E1497" t="s">
        <v>40</v>
      </c>
      <c r="F1497">
        <v>0</v>
      </c>
      <c r="G1497">
        <v>0</v>
      </c>
      <c r="H1497">
        <v>0</v>
      </c>
      <c r="I1497" s="20">
        <v>0.21</v>
      </c>
      <c r="J1497" t="s">
        <v>24</v>
      </c>
      <c r="K1497" s="20">
        <v>0.21</v>
      </c>
      <c r="L1497" s="21">
        <v>9.5299999999999994</v>
      </c>
      <c r="M1497" s="21">
        <v>54.9</v>
      </c>
      <c r="N1497" s="21">
        <v>45.37</v>
      </c>
      <c r="P1497" s="22">
        <v>0</v>
      </c>
      <c r="Q1497" s="22">
        <v>0.21</v>
      </c>
    </row>
    <row r="1498" spans="1:17" x14ac:dyDescent="0.3">
      <c r="A1498" t="s">
        <v>8169</v>
      </c>
      <c r="B1498" t="s">
        <v>21422</v>
      </c>
      <c r="C1498" t="s">
        <v>45</v>
      </c>
      <c r="E1498" t="s">
        <v>40</v>
      </c>
      <c r="F1498">
        <v>0</v>
      </c>
      <c r="G1498">
        <v>0</v>
      </c>
      <c r="H1498">
        <v>0</v>
      </c>
      <c r="I1498" s="20">
        <v>0.21</v>
      </c>
      <c r="J1498" t="s">
        <v>24</v>
      </c>
      <c r="K1498" s="20">
        <v>0.21</v>
      </c>
      <c r="L1498" s="21">
        <v>11.79</v>
      </c>
      <c r="M1498" s="21">
        <v>67.95</v>
      </c>
      <c r="N1498" s="21">
        <v>56.16</v>
      </c>
      <c r="P1498" s="22">
        <v>0</v>
      </c>
      <c r="Q1498" s="22">
        <v>0.21</v>
      </c>
    </row>
    <row r="1499" spans="1:17" x14ac:dyDescent="0.3">
      <c r="A1499" t="s">
        <v>8169</v>
      </c>
      <c r="B1499" t="s">
        <v>9263</v>
      </c>
      <c r="C1499" t="s">
        <v>45</v>
      </c>
      <c r="E1499" t="s">
        <v>38</v>
      </c>
      <c r="F1499">
        <v>0</v>
      </c>
      <c r="G1499">
        <v>0</v>
      </c>
      <c r="H1499">
        <v>0</v>
      </c>
      <c r="I1499" s="20">
        <v>0.21</v>
      </c>
      <c r="J1499" t="s">
        <v>24</v>
      </c>
      <c r="K1499" s="20">
        <v>0</v>
      </c>
      <c r="L1499" s="21">
        <v>0</v>
      </c>
      <c r="M1499" s="21">
        <v>0</v>
      </c>
      <c r="N1499" s="21">
        <v>0</v>
      </c>
      <c r="O1499" t="s">
        <v>9264</v>
      </c>
      <c r="P1499" s="22">
        <v>0</v>
      </c>
      <c r="Q1499" s="22">
        <v>0</v>
      </c>
    </row>
    <row r="1500" spans="1:17" x14ac:dyDescent="0.3">
      <c r="A1500" t="s">
        <v>8169</v>
      </c>
      <c r="B1500" t="s">
        <v>12083</v>
      </c>
      <c r="C1500" t="s">
        <v>45</v>
      </c>
      <c r="E1500" t="s">
        <v>40</v>
      </c>
      <c r="F1500">
        <v>0</v>
      </c>
      <c r="G1500">
        <v>0</v>
      </c>
      <c r="H1500">
        <v>0</v>
      </c>
      <c r="I1500" s="20">
        <v>0.21</v>
      </c>
      <c r="J1500" t="s">
        <v>24</v>
      </c>
      <c r="K1500" s="20">
        <v>0.21</v>
      </c>
      <c r="L1500" s="21">
        <v>62.46</v>
      </c>
      <c r="M1500" s="21">
        <v>359.91</v>
      </c>
      <c r="N1500" s="21">
        <v>297.45</v>
      </c>
      <c r="P1500" s="22">
        <v>0</v>
      </c>
      <c r="Q1500" s="22">
        <v>0.21</v>
      </c>
    </row>
    <row r="1501" spans="1:17" x14ac:dyDescent="0.3">
      <c r="A1501" t="s">
        <v>8169</v>
      </c>
      <c r="B1501" t="s">
        <v>17111</v>
      </c>
      <c r="C1501" t="s">
        <v>45</v>
      </c>
      <c r="E1501" t="s">
        <v>40</v>
      </c>
      <c r="F1501">
        <v>0</v>
      </c>
      <c r="G1501">
        <v>0</v>
      </c>
      <c r="H1501">
        <v>0</v>
      </c>
      <c r="I1501" s="20">
        <v>0.21</v>
      </c>
      <c r="J1501" t="s">
        <v>24</v>
      </c>
      <c r="K1501" s="20">
        <v>0.21</v>
      </c>
      <c r="L1501" s="21">
        <v>25.67</v>
      </c>
      <c r="M1501" s="21">
        <v>147.9</v>
      </c>
      <c r="N1501" s="21">
        <v>122.23</v>
      </c>
      <c r="P1501" s="22">
        <v>0</v>
      </c>
      <c r="Q1501" s="22">
        <v>0.21</v>
      </c>
    </row>
    <row r="1502" spans="1:17" x14ac:dyDescent="0.3">
      <c r="A1502" t="s">
        <v>8169</v>
      </c>
      <c r="B1502" t="s">
        <v>23495</v>
      </c>
      <c r="C1502" t="s">
        <v>45</v>
      </c>
      <c r="E1502" t="s">
        <v>38</v>
      </c>
      <c r="F1502">
        <v>0</v>
      </c>
      <c r="G1502">
        <v>0</v>
      </c>
      <c r="H1502">
        <v>0</v>
      </c>
      <c r="I1502" s="20">
        <v>0.21</v>
      </c>
      <c r="J1502" t="s">
        <v>24</v>
      </c>
      <c r="K1502" s="20">
        <v>0</v>
      </c>
      <c r="L1502" s="21">
        <v>0</v>
      </c>
      <c r="M1502" s="21">
        <v>0</v>
      </c>
      <c r="N1502" s="21">
        <v>0</v>
      </c>
      <c r="O1502" t="s">
        <v>589</v>
      </c>
      <c r="P1502" s="22">
        <v>0</v>
      </c>
      <c r="Q1502" s="22">
        <v>0</v>
      </c>
    </row>
    <row r="1503" spans="1:17" x14ac:dyDescent="0.3">
      <c r="A1503" t="s">
        <v>8169</v>
      </c>
      <c r="B1503" t="s">
        <v>12032</v>
      </c>
      <c r="C1503" t="s">
        <v>45</v>
      </c>
      <c r="E1503" t="s">
        <v>40</v>
      </c>
      <c r="F1503">
        <v>0</v>
      </c>
      <c r="G1503">
        <v>0</v>
      </c>
      <c r="H1503">
        <v>0</v>
      </c>
      <c r="I1503" s="20">
        <v>0.21</v>
      </c>
      <c r="J1503" t="s">
        <v>24</v>
      </c>
      <c r="K1503" s="20">
        <v>0.21</v>
      </c>
      <c r="L1503" s="21">
        <v>122.11</v>
      </c>
      <c r="M1503" s="21">
        <v>703.6</v>
      </c>
      <c r="N1503" s="21">
        <v>581.49</v>
      </c>
      <c r="P1503" s="22">
        <v>0</v>
      </c>
      <c r="Q1503" s="22">
        <v>0.21</v>
      </c>
    </row>
    <row r="1504" spans="1:17" x14ac:dyDescent="0.3">
      <c r="A1504" t="s">
        <v>8169</v>
      </c>
      <c r="B1504" t="s">
        <v>8899</v>
      </c>
      <c r="C1504" t="s">
        <v>47</v>
      </c>
      <c r="E1504" t="s">
        <v>40</v>
      </c>
      <c r="F1504">
        <v>0</v>
      </c>
      <c r="G1504">
        <v>0</v>
      </c>
      <c r="H1504">
        <v>0</v>
      </c>
      <c r="I1504" s="20">
        <v>0.22</v>
      </c>
      <c r="J1504" t="s">
        <v>24</v>
      </c>
      <c r="K1504" s="20">
        <v>0.22</v>
      </c>
      <c r="L1504" s="21">
        <v>12.25</v>
      </c>
      <c r="M1504" s="21">
        <v>67.95</v>
      </c>
      <c r="N1504" s="21">
        <v>55.7</v>
      </c>
      <c r="P1504" s="22">
        <v>0</v>
      </c>
      <c r="Q1504" s="22">
        <v>0.22</v>
      </c>
    </row>
    <row r="1505" spans="1:17" x14ac:dyDescent="0.3">
      <c r="A1505" t="s">
        <v>8169</v>
      </c>
      <c r="B1505" t="s">
        <v>18021</v>
      </c>
      <c r="C1505" t="s">
        <v>47</v>
      </c>
      <c r="E1505" t="s">
        <v>39</v>
      </c>
      <c r="F1505">
        <v>0</v>
      </c>
      <c r="G1505">
        <v>0</v>
      </c>
      <c r="H1505">
        <v>0</v>
      </c>
      <c r="I1505" s="20">
        <v>0.22</v>
      </c>
      <c r="J1505" t="s">
        <v>24</v>
      </c>
      <c r="K1505" s="20">
        <v>0.22</v>
      </c>
      <c r="L1505" s="21">
        <v>21.08</v>
      </c>
      <c r="M1505" s="21">
        <v>116.91</v>
      </c>
      <c r="N1505" s="21">
        <v>95.83</v>
      </c>
      <c r="P1505" s="22">
        <v>0</v>
      </c>
      <c r="Q1505" s="22">
        <v>0.22</v>
      </c>
    </row>
    <row r="1506" spans="1:17" x14ac:dyDescent="0.3">
      <c r="A1506" t="s">
        <v>8169</v>
      </c>
      <c r="B1506" t="s">
        <v>10480</v>
      </c>
      <c r="C1506" t="s">
        <v>45</v>
      </c>
      <c r="E1506" t="s">
        <v>40</v>
      </c>
      <c r="F1506">
        <v>0</v>
      </c>
      <c r="G1506">
        <v>0</v>
      </c>
      <c r="H1506">
        <v>0</v>
      </c>
      <c r="I1506" s="20">
        <v>0.21</v>
      </c>
      <c r="J1506" t="s">
        <v>24</v>
      </c>
      <c r="K1506" s="20">
        <v>0.21</v>
      </c>
      <c r="L1506" s="21">
        <v>11.39</v>
      </c>
      <c r="M1506" s="21">
        <v>65.61</v>
      </c>
      <c r="N1506" s="21">
        <v>54.22</v>
      </c>
      <c r="P1506" s="22">
        <v>0</v>
      </c>
      <c r="Q1506" s="22">
        <v>0.21</v>
      </c>
    </row>
    <row r="1507" spans="1:17" x14ac:dyDescent="0.3">
      <c r="A1507" t="s">
        <v>8169</v>
      </c>
      <c r="B1507" t="s">
        <v>19970</v>
      </c>
      <c r="C1507" t="s">
        <v>45</v>
      </c>
      <c r="E1507" t="s">
        <v>38</v>
      </c>
      <c r="F1507">
        <v>0</v>
      </c>
      <c r="G1507">
        <v>1</v>
      </c>
      <c r="H1507">
        <v>0</v>
      </c>
      <c r="I1507" s="20">
        <v>0.21</v>
      </c>
      <c r="J1507" t="s">
        <v>24</v>
      </c>
      <c r="K1507" s="20">
        <v>0</v>
      </c>
      <c r="L1507" s="21">
        <v>11.8</v>
      </c>
      <c r="M1507" s="21">
        <v>67.97</v>
      </c>
      <c r="N1507" s="21">
        <v>56.17</v>
      </c>
      <c r="O1507" t="s">
        <v>65</v>
      </c>
      <c r="P1507" s="22">
        <v>0</v>
      </c>
      <c r="Q1507" s="22">
        <v>0.21</v>
      </c>
    </row>
    <row r="1508" spans="1:17" x14ac:dyDescent="0.3">
      <c r="A1508" t="s">
        <v>8169</v>
      </c>
      <c r="B1508" t="s">
        <v>17042</v>
      </c>
      <c r="C1508" t="s">
        <v>42</v>
      </c>
      <c r="E1508" t="s">
        <v>40</v>
      </c>
      <c r="F1508">
        <v>0</v>
      </c>
      <c r="G1508">
        <v>0</v>
      </c>
      <c r="H1508">
        <v>0</v>
      </c>
      <c r="I1508" s="20">
        <v>0.19</v>
      </c>
      <c r="J1508" t="s">
        <v>24</v>
      </c>
      <c r="K1508" s="20">
        <v>0.19</v>
      </c>
      <c r="L1508" s="21">
        <v>33.04</v>
      </c>
      <c r="M1508" s="21">
        <v>206.91</v>
      </c>
      <c r="N1508" s="21">
        <v>173.87</v>
      </c>
      <c r="P1508" s="22">
        <v>0</v>
      </c>
      <c r="Q1508" s="22">
        <v>0.19</v>
      </c>
    </row>
    <row r="1509" spans="1:17" x14ac:dyDescent="0.3">
      <c r="A1509" t="s">
        <v>8169</v>
      </c>
      <c r="B1509" t="s">
        <v>11142</v>
      </c>
      <c r="C1509" t="s">
        <v>45</v>
      </c>
      <c r="E1509" t="s">
        <v>40</v>
      </c>
      <c r="F1509">
        <v>0</v>
      </c>
      <c r="G1509">
        <v>0</v>
      </c>
      <c r="H1509">
        <v>0</v>
      </c>
      <c r="I1509" s="20">
        <v>0.21</v>
      </c>
      <c r="J1509" t="s">
        <v>24</v>
      </c>
      <c r="K1509" s="20">
        <v>0.21</v>
      </c>
      <c r="L1509" s="21">
        <v>8.31</v>
      </c>
      <c r="M1509" s="21">
        <v>47.9</v>
      </c>
      <c r="N1509" s="21">
        <v>39.590000000000003</v>
      </c>
      <c r="P1509" s="22">
        <v>0</v>
      </c>
      <c r="Q1509" s="22">
        <v>0.21</v>
      </c>
    </row>
    <row r="1510" spans="1:17" x14ac:dyDescent="0.3">
      <c r="A1510" t="s">
        <v>8169</v>
      </c>
      <c r="B1510" t="s">
        <v>15937</v>
      </c>
      <c r="C1510" t="s">
        <v>46</v>
      </c>
      <c r="E1510" t="s">
        <v>40</v>
      </c>
      <c r="F1510">
        <v>0</v>
      </c>
      <c r="G1510">
        <v>0</v>
      </c>
      <c r="H1510">
        <v>0</v>
      </c>
      <c r="I1510" s="20">
        <v>0.2</v>
      </c>
      <c r="J1510" t="s">
        <v>24</v>
      </c>
      <c r="K1510" s="20">
        <v>0.2</v>
      </c>
      <c r="L1510" s="21">
        <v>5.32</v>
      </c>
      <c r="M1510" s="21">
        <v>31.9</v>
      </c>
      <c r="N1510" s="21">
        <v>26.58</v>
      </c>
      <c r="P1510" s="22">
        <v>0</v>
      </c>
      <c r="Q1510" s="22">
        <v>0.2</v>
      </c>
    </row>
    <row r="1511" spans="1:17" x14ac:dyDescent="0.3">
      <c r="A1511" t="s">
        <v>8169</v>
      </c>
      <c r="B1511" t="s">
        <v>17220</v>
      </c>
      <c r="C1511" t="s">
        <v>45</v>
      </c>
      <c r="E1511" t="s">
        <v>40</v>
      </c>
      <c r="F1511">
        <v>0</v>
      </c>
      <c r="G1511">
        <v>0</v>
      </c>
      <c r="H1511">
        <v>0</v>
      </c>
      <c r="I1511" s="20">
        <v>0.21</v>
      </c>
      <c r="J1511" t="s">
        <v>24</v>
      </c>
      <c r="K1511" s="20">
        <v>0.21</v>
      </c>
      <c r="L1511" s="21">
        <v>17.690000000000001</v>
      </c>
      <c r="M1511" s="21">
        <v>101.93</v>
      </c>
      <c r="N1511" s="21">
        <v>84.24</v>
      </c>
      <c r="P1511" s="22">
        <v>0</v>
      </c>
      <c r="Q1511" s="22">
        <v>0.21</v>
      </c>
    </row>
    <row r="1512" spans="1:17" x14ac:dyDescent="0.3">
      <c r="A1512" t="s">
        <v>8169</v>
      </c>
      <c r="B1512" t="s">
        <v>18919</v>
      </c>
      <c r="C1512" t="s">
        <v>45</v>
      </c>
      <c r="E1512" t="s">
        <v>39</v>
      </c>
      <c r="F1512">
        <v>0</v>
      </c>
      <c r="G1512">
        <v>0</v>
      </c>
      <c r="H1512">
        <v>0</v>
      </c>
      <c r="I1512" s="20">
        <v>0.21</v>
      </c>
      <c r="J1512" t="s">
        <v>24</v>
      </c>
      <c r="K1512" s="20">
        <v>0.21</v>
      </c>
      <c r="L1512" s="21">
        <v>4.32</v>
      </c>
      <c r="M1512" s="21">
        <v>24.9</v>
      </c>
      <c r="N1512" s="21">
        <v>20.58</v>
      </c>
      <c r="P1512" s="22">
        <v>0</v>
      </c>
      <c r="Q1512" s="22">
        <v>0.21</v>
      </c>
    </row>
    <row r="1513" spans="1:17" x14ac:dyDescent="0.3">
      <c r="A1513" t="s">
        <v>8169</v>
      </c>
      <c r="B1513" t="s">
        <v>15170</v>
      </c>
      <c r="C1513" t="s">
        <v>46</v>
      </c>
      <c r="E1513" t="s">
        <v>40</v>
      </c>
      <c r="F1513">
        <v>0</v>
      </c>
      <c r="G1513">
        <v>0</v>
      </c>
      <c r="H1513">
        <v>0</v>
      </c>
      <c r="I1513" s="20">
        <v>0.2</v>
      </c>
      <c r="J1513" t="s">
        <v>24</v>
      </c>
      <c r="K1513" s="20">
        <v>0.2</v>
      </c>
      <c r="L1513" s="21">
        <v>3.15</v>
      </c>
      <c r="M1513" s="21">
        <v>18.899999999999999</v>
      </c>
      <c r="N1513" s="21">
        <v>15.75</v>
      </c>
      <c r="P1513" s="22">
        <v>0</v>
      </c>
      <c r="Q1513" s="22">
        <v>0.2</v>
      </c>
    </row>
    <row r="1514" spans="1:17" x14ac:dyDescent="0.3">
      <c r="A1514" t="s">
        <v>8169</v>
      </c>
      <c r="B1514" t="s">
        <v>15863</v>
      </c>
      <c r="C1514" t="s">
        <v>45</v>
      </c>
      <c r="E1514" t="s">
        <v>40</v>
      </c>
      <c r="F1514">
        <v>0</v>
      </c>
      <c r="G1514">
        <v>0</v>
      </c>
      <c r="H1514">
        <v>0</v>
      </c>
      <c r="I1514" s="20">
        <v>0.21</v>
      </c>
      <c r="J1514" t="s">
        <v>24</v>
      </c>
      <c r="K1514" s="20">
        <v>0.21</v>
      </c>
      <c r="L1514" s="21">
        <v>18.72</v>
      </c>
      <c r="M1514" s="21">
        <v>107.85</v>
      </c>
      <c r="N1514" s="21">
        <v>89.13</v>
      </c>
      <c r="P1514" s="22">
        <v>0</v>
      </c>
      <c r="Q1514" s="22">
        <v>0.21</v>
      </c>
    </row>
    <row r="1515" spans="1:17" x14ac:dyDescent="0.3">
      <c r="A1515" t="s">
        <v>8169</v>
      </c>
      <c r="B1515" t="s">
        <v>14258</v>
      </c>
      <c r="C1515" t="s">
        <v>37</v>
      </c>
      <c r="E1515" t="s">
        <v>40</v>
      </c>
      <c r="F1515">
        <v>0</v>
      </c>
      <c r="G1515">
        <v>0</v>
      </c>
      <c r="H1515">
        <v>0</v>
      </c>
      <c r="I1515" s="20">
        <v>0.2</v>
      </c>
      <c r="J1515" t="s">
        <v>24</v>
      </c>
      <c r="K1515" s="20">
        <v>0.2</v>
      </c>
      <c r="L1515" s="21">
        <v>5.32</v>
      </c>
      <c r="M1515" s="21">
        <v>31.9</v>
      </c>
      <c r="N1515" s="21">
        <v>26.58</v>
      </c>
      <c r="P1515" s="22">
        <v>0</v>
      </c>
      <c r="Q1515" s="22">
        <v>0.2</v>
      </c>
    </row>
    <row r="1516" spans="1:17" x14ac:dyDescent="0.3">
      <c r="A1516" t="s">
        <v>8169</v>
      </c>
      <c r="B1516" t="s">
        <v>9932</v>
      </c>
      <c r="C1516" t="s">
        <v>45</v>
      </c>
      <c r="E1516" t="s">
        <v>40</v>
      </c>
      <c r="F1516">
        <v>0</v>
      </c>
      <c r="G1516">
        <v>0</v>
      </c>
      <c r="H1516">
        <v>0</v>
      </c>
      <c r="I1516" s="20">
        <v>0.21</v>
      </c>
      <c r="J1516" t="s">
        <v>24</v>
      </c>
      <c r="K1516" s="20">
        <v>0.21</v>
      </c>
      <c r="L1516" s="21">
        <v>9.35</v>
      </c>
      <c r="M1516" s="21">
        <v>53.9</v>
      </c>
      <c r="N1516" s="21">
        <v>44.55</v>
      </c>
      <c r="P1516" s="22">
        <v>0</v>
      </c>
      <c r="Q1516" s="22">
        <v>0.21</v>
      </c>
    </row>
    <row r="1517" spans="1:17" x14ac:dyDescent="0.3">
      <c r="A1517" t="s">
        <v>8169</v>
      </c>
      <c r="B1517" t="s">
        <v>20859</v>
      </c>
      <c r="C1517" t="s">
        <v>46</v>
      </c>
      <c r="E1517" t="s">
        <v>40</v>
      </c>
      <c r="F1517">
        <v>0</v>
      </c>
      <c r="G1517">
        <v>0</v>
      </c>
      <c r="H1517">
        <v>0</v>
      </c>
      <c r="I1517" s="20">
        <v>0.2</v>
      </c>
      <c r="J1517" t="s">
        <v>24</v>
      </c>
      <c r="K1517" s="20">
        <v>0.2</v>
      </c>
      <c r="L1517" s="21">
        <v>4.1500000000000004</v>
      </c>
      <c r="M1517" s="21">
        <v>24.9</v>
      </c>
      <c r="N1517" s="21">
        <v>20.75</v>
      </c>
      <c r="P1517" s="22">
        <v>0</v>
      </c>
      <c r="Q1517" s="22">
        <v>0.2</v>
      </c>
    </row>
    <row r="1518" spans="1:17" x14ac:dyDescent="0.3">
      <c r="A1518" t="s">
        <v>8169</v>
      </c>
      <c r="B1518" t="s">
        <v>20899</v>
      </c>
      <c r="C1518" t="s">
        <v>46</v>
      </c>
      <c r="E1518" t="s">
        <v>40</v>
      </c>
      <c r="F1518">
        <v>0</v>
      </c>
      <c r="G1518">
        <v>0</v>
      </c>
      <c r="H1518">
        <v>0</v>
      </c>
      <c r="I1518" s="20">
        <v>0.2</v>
      </c>
      <c r="J1518" t="s">
        <v>24</v>
      </c>
      <c r="K1518" s="20">
        <v>0.2</v>
      </c>
      <c r="L1518" s="21">
        <v>7.48</v>
      </c>
      <c r="M1518" s="21">
        <v>44.9</v>
      </c>
      <c r="N1518" s="21">
        <v>37.42</v>
      </c>
      <c r="P1518" s="22">
        <v>0</v>
      </c>
      <c r="Q1518" s="22">
        <v>0.2</v>
      </c>
    </row>
    <row r="1519" spans="1:17" x14ac:dyDescent="0.3">
      <c r="A1519" t="s">
        <v>8169</v>
      </c>
      <c r="B1519" t="s">
        <v>8907</v>
      </c>
      <c r="C1519" t="s">
        <v>45</v>
      </c>
      <c r="E1519" t="s">
        <v>40</v>
      </c>
      <c r="F1519">
        <v>0</v>
      </c>
      <c r="G1519">
        <v>0</v>
      </c>
      <c r="H1519">
        <v>0</v>
      </c>
      <c r="I1519" s="20">
        <v>0.21</v>
      </c>
      <c r="J1519" t="s">
        <v>24</v>
      </c>
      <c r="K1519" s="20">
        <v>0.21</v>
      </c>
      <c r="L1519" s="21">
        <v>28.25</v>
      </c>
      <c r="M1519" s="21">
        <v>162.80000000000001</v>
      </c>
      <c r="N1519" s="21">
        <v>134.55000000000001</v>
      </c>
      <c r="P1519" s="22">
        <v>0</v>
      </c>
      <c r="Q1519" s="22">
        <v>0.21</v>
      </c>
    </row>
    <row r="1520" spans="1:17" x14ac:dyDescent="0.3">
      <c r="A1520" t="s">
        <v>8169</v>
      </c>
      <c r="B1520" t="s">
        <v>16224</v>
      </c>
      <c r="C1520" t="s">
        <v>45</v>
      </c>
      <c r="E1520" t="s">
        <v>40</v>
      </c>
      <c r="F1520">
        <v>0</v>
      </c>
      <c r="G1520">
        <v>0</v>
      </c>
      <c r="H1520">
        <v>0</v>
      </c>
      <c r="I1520" s="20">
        <v>0.21</v>
      </c>
      <c r="J1520" t="s">
        <v>24</v>
      </c>
      <c r="K1520" s="20">
        <v>0.21</v>
      </c>
      <c r="L1520" s="21">
        <v>163.41999999999999</v>
      </c>
      <c r="M1520" s="21">
        <v>941.58</v>
      </c>
      <c r="N1520" s="21">
        <v>778.16</v>
      </c>
      <c r="P1520" s="22">
        <v>0</v>
      </c>
      <c r="Q1520" s="22">
        <v>0.21</v>
      </c>
    </row>
    <row r="1521" spans="1:17" x14ac:dyDescent="0.3">
      <c r="A1521" t="s">
        <v>8169</v>
      </c>
      <c r="B1521" t="s">
        <v>11386</v>
      </c>
      <c r="C1521" t="s">
        <v>47</v>
      </c>
      <c r="E1521" t="s">
        <v>39</v>
      </c>
      <c r="F1521">
        <v>0</v>
      </c>
      <c r="G1521">
        <v>0</v>
      </c>
      <c r="H1521">
        <v>0</v>
      </c>
      <c r="I1521" s="20">
        <v>0.22</v>
      </c>
      <c r="J1521" t="s">
        <v>24</v>
      </c>
      <c r="K1521" s="20">
        <v>0.22</v>
      </c>
      <c r="L1521" s="21">
        <v>33.08</v>
      </c>
      <c r="M1521" s="21">
        <v>183.47</v>
      </c>
      <c r="N1521" s="21">
        <v>150.38999999999999</v>
      </c>
      <c r="P1521" s="22">
        <v>0</v>
      </c>
      <c r="Q1521" s="22">
        <v>0.22</v>
      </c>
    </row>
    <row r="1522" spans="1:17" x14ac:dyDescent="0.3">
      <c r="A1522" t="s">
        <v>8169</v>
      </c>
      <c r="B1522" t="s">
        <v>12492</v>
      </c>
      <c r="C1522" t="s">
        <v>45</v>
      </c>
      <c r="E1522" t="s">
        <v>40</v>
      </c>
      <c r="F1522">
        <v>0</v>
      </c>
      <c r="G1522">
        <v>0</v>
      </c>
      <c r="H1522">
        <v>0</v>
      </c>
      <c r="I1522" s="20">
        <v>0.21</v>
      </c>
      <c r="J1522" t="s">
        <v>24</v>
      </c>
      <c r="K1522" s="20">
        <v>0.21</v>
      </c>
      <c r="L1522" s="21">
        <v>5.54</v>
      </c>
      <c r="M1522" s="21">
        <v>31.9</v>
      </c>
      <c r="N1522" s="21">
        <v>26.36</v>
      </c>
      <c r="P1522" s="22">
        <v>0</v>
      </c>
      <c r="Q1522" s="22">
        <v>0.21</v>
      </c>
    </row>
    <row r="1523" spans="1:17" x14ac:dyDescent="0.3">
      <c r="A1523" t="s">
        <v>8169</v>
      </c>
      <c r="B1523" t="s">
        <v>12610</v>
      </c>
      <c r="C1523" t="s">
        <v>42</v>
      </c>
      <c r="E1523" t="s">
        <v>39</v>
      </c>
      <c r="F1523">
        <v>0</v>
      </c>
      <c r="G1523">
        <v>0</v>
      </c>
      <c r="H1523">
        <v>0</v>
      </c>
      <c r="I1523" s="20">
        <v>0.19</v>
      </c>
      <c r="J1523" t="s">
        <v>24</v>
      </c>
      <c r="K1523" s="20">
        <v>0.19</v>
      </c>
      <c r="L1523" s="21">
        <v>12.48</v>
      </c>
      <c r="M1523" s="21">
        <v>78.17</v>
      </c>
      <c r="N1523" s="21">
        <v>65.69</v>
      </c>
      <c r="P1523" s="22">
        <v>0</v>
      </c>
      <c r="Q1523" s="22">
        <v>0.19</v>
      </c>
    </row>
    <row r="1524" spans="1:17" x14ac:dyDescent="0.3">
      <c r="A1524" t="s">
        <v>8169</v>
      </c>
      <c r="B1524" t="s">
        <v>19500</v>
      </c>
      <c r="C1524" t="s">
        <v>45</v>
      </c>
      <c r="E1524" t="s">
        <v>40</v>
      </c>
      <c r="F1524">
        <v>0</v>
      </c>
      <c r="G1524">
        <v>0</v>
      </c>
      <c r="H1524">
        <v>0</v>
      </c>
      <c r="I1524" s="20">
        <v>0.21</v>
      </c>
      <c r="J1524" t="s">
        <v>24</v>
      </c>
      <c r="K1524" s="20">
        <v>0.21</v>
      </c>
      <c r="L1524" s="21">
        <v>5.19</v>
      </c>
      <c r="M1524" s="21">
        <v>29.9</v>
      </c>
      <c r="N1524" s="21">
        <v>24.71</v>
      </c>
      <c r="P1524" s="22">
        <v>0</v>
      </c>
      <c r="Q1524" s="22">
        <v>0.21</v>
      </c>
    </row>
    <row r="1525" spans="1:17" x14ac:dyDescent="0.3">
      <c r="A1525" t="s">
        <v>8169</v>
      </c>
      <c r="B1525" t="s">
        <v>11362</v>
      </c>
      <c r="C1525" t="s">
        <v>42</v>
      </c>
      <c r="E1525" t="s">
        <v>40</v>
      </c>
      <c r="F1525">
        <v>0</v>
      </c>
      <c r="G1525">
        <v>0</v>
      </c>
      <c r="H1525">
        <v>0</v>
      </c>
      <c r="I1525" s="20">
        <v>0.19</v>
      </c>
      <c r="J1525" t="s">
        <v>24</v>
      </c>
      <c r="K1525" s="20">
        <v>0.19</v>
      </c>
      <c r="L1525" s="21">
        <v>6.04</v>
      </c>
      <c r="M1525" s="21">
        <v>37.85</v>
      </c>
      <c r="N1525" s="21">
        <v>31.81</v>
      </c>
      <c r="P1525" s="22">
        <v>0</v>
      </c>
      <c r="Q1525" s="22">
        <v>0.19</v>
      </c>
    </row>
    <row r="1526" spans="1:17" x14ac:dyDescent="0.3">
      <c r="A1526" t="s">
        <v>8169</v>
      </c>
      <c r="B1526" t="s">
        <v>19609</v>
      </c>
      <c r="C1526" t="s">
        <v>46</v>
      </c>
      <c r="E1526" t="s">
        <v>40</v>
      </c>
      <c r="F1526">
        <v>0</v>
      </c>
      <c r="G1526">
        <v>0</v>
      </c>
      <c r="H1526">
        <v>0</v>
      </c>
      <c r="I1526" s="20">
        <v>0.2</v>
      </c>
      <c r="J1526" t="s">
        <v>24</v>
      </c>
      <c r="K1526" s="20">
        <v>0.2</v>
      </c>
      <c r="L1526" s="21">
        <v>53.84</v>
      </c>
      <c r="M1526" s="21">
        <v>323.01</v>
      </c>
      <c r="N1526" s="21">
        <v>269.17</v>
      </c>
      <c r="P1526" s="22">
        <v>0</v>
      </c>
      <c r="Q1526" s="22">
        <v>0.2</v>
      </c>
    </row>
    <row r="1527" spans="1:17" x14ac:dyDescent="0.3">
      <c r="A1527" t="s">
        <v>8169</v>
      </c>
      <c r="B1527" t="s">
        <v>18261</v>
      </c>
      <c r="C1527" t="s">
        <v>46</v>
      </c>
      <c r="E1527" t="s">
        <v>40</v>
      </c>
      <c r="F1527">
        <v>0</v>
      </c>
      <c r="G1527">
        <v>0</v>
      </c>
      <c r="H1527">
        <v>0</v>
      </c>
      <c r="I1527" s="20">
        <v>0.2</v>
      </c>
      <c r="J1527" t="s">
        <v>24</v>
      </c>
      <c r="K1527" s="20">
        <v>0.2</v>
      </c>
      <c r="L1527" s="21">
        <v>6.32</v>
      </c>
      <c r="M1527" s="21">
        <v>37.9</v>
      </c>
      <c r="N1527" s="21">
        <v>31.58</v>
      </c>
      <c r="P1527" s="22">
        <v>0</v>
      </c>
      <c r="Q1527" s="22">
        <v>0.2</v>
      </c>
    </row>
    <row r="1528" spans="1:17" x14ac:dyDescent="0.3">
      <c r="A1528" t="s">
        <v>8169</v>
      </c>
      <c r="B1528" t="s">
        <v>12572</v>
      </c>
      <c r="C1528" t="s">
        <v>47</v>
      </c>
      <c r="E1528" t="s">
        <v>40</v>
      </c>
      <c r="F1528">
        <v>0</v>
      </c>
      <c r="G1528">
        <v>0</v>
      </c>
      <c r="H1528">
        <v>0</v>
      </c>
      <c r="I1528" s="20">
        <v>0.22</v>
      </c>
      <c r="J1528" t="s">
        <v>24</v>
      </c>
      <c r="K1528" s="20">
        <v>0.22</v>
      </c>
      <c r="L1528" s="21">
        <v>5.39</v>
      </c>
      <c r="M1528" s="21">
        <v>29.9</v>
      </c>
      <c r="N1528" s="21">
        <v>24.51</v>
      </c>
      <c r="P1528" s="22">
        <v>0</v>
      </c>
      <c r="Q1528" s="22">
        <v>0.22</v>
      </c>
    </row>
    <row r="1529" spans="1:17" x14ac:dyDescent="0.3">
      <c r="A1529" t="s">
        <v>8169</v>
      </c>
      <c r="B1529" t="s">
        <v>15624</v>
      </c>
      <c r="C1529" t="s">
        <v>45</v>
      </c>
      <c r="E1529" t="s">
        <v>40</v>
      </c>
      <c r="F1529">
        <v>0</v>
      </c>
      <c r="G1529">
        <v>0</v>
      </c>
      <c r="H1529">
        <v>0</v>
      </c>
      <c r="I1529" s="20">
        <v>0.21</v>
      </c>
      <c r="J1529" t="s">
        <v>24</v>
      </c>
      <c r="K1529" s="20">
        <v>0.21</v>
      </c>
      <c r="L1529" s="21">
        <v>6.58</v>
      </c>
      <c r="M1529" s="21">
        <v>37.9</v>
      </c>
      <c r="N1529" s="21">
        <v>31.32</v>
      </c>
      <c r="P1529" s="22">
        <v>0</v>
      </c>
      <c r="Q1529" s="22">
        <v>0.21</v>
      </c>
    </row>
    <row r="1530" spans="1:17" x14ac:dyDescent="0.3">
      <c r="A1530" t="s">
        <v>8169</v>
      </c>
      <c r="B1530" t="s">
        <v>22883</v>
      </c>
      <c r="C1530" t="s">
        <v>45</v>
      </c>
      <c r="E1530" t="s">
        <v>39</v>
      </c>
      <c r="F1530">
        <v>0</v>
      </c>
      <c r="G1530">
        <v>0</v>
      </c>
      <c r="H1530">
        <v>0</v>
      </c>
      <c r="I1530" s="20">
        <v>0.21</v>
      </c>
      <c r="J1530" t="s">
        <v>24</v>
      </c>
      <c r="K1530" s="20">
        <v>0.21</v>
      </c>
      <c r="L1530" s="21">
        <v>8.31</v>
      </c>
      <c r="M1530" s="21">
        <v>47.9</v>
      </c>
      <c r="N1530" s="21">
        <v>39.590000000000003</v>
      </c>
      <c r="P1530" s="22">
        <v>0</v>
      </c>
      <c r="Q1530" s="22">
        <v>0.21</v>
      </c>
    </row>
    <row r="1531" spans="1:17" x14ac:dyDescent="0.3">
      <c r="A1531" t="s">
        <v>8169</v>
      </c>
      <c r="B1531" t="s">
        <v>12306</v>
      </c>
      <c r="C1531" t="s">
        <v>45</v>
      </c>
      <c r="E1531" t="s">
        <v>40</v>
      </c>
      <c r="F1531">
        <v>0</v>
      </c>
      <c r="G1531">
        <v>0</v>
      </c>
      <c r="H1531">
        <v>0</v>
      </c>
      <c r="I1531" s="20">
        <v>0.21</v>
      </c>
      <c r="J1531" t="s">
        <v>24</v>
      </c>
      <c r="K1531" s="20">
        <v>0.21</v>
      </c>
      <c r="L1531" s="21">
        <v>5.19</v>
      </c>
      <c r="M1531" s="21">
        <v>29.9</v>
      </c>
      <c r="N1531" s="21">
        <v>24.71</v>
      </c>
      <c r="P1531" s="22">
        <v>0</v>
      </c>
      <c r="Q1531" s="22">
        <v>0.21</v>
      </c>
    </row>
    <row r="1532" spans="1:17" x14ac:dyDescent="0.3">
      <c r="A1532" t="s">
        <v>8169</v>
      </c>
      <c r="B1532" t="s">
        <v>11068</v>
      </c>
      <c r="C1532" t="s">
        <v>45</v>
      </c>
      <c r="E1532" t="s">
        <v>39</v>
      </c>
      <c r="F1532">
        <v>0</v>
      </c>
      <c r="G1532">
        <v>0</v>
      </c>
      <c r="H1532">
        <v>0</v>
      </c>
      <c r="I1532" s="20">
        <v>0.21</v>
      </c>
      <c r="J1532" t="s">
        <v>24</v>
      </c>
      <c r="K1532" s="20">
        <v>0.21</v>
      </c>
      <c r="L1532" s="21">
        <v>10.23</v>
      </c>
      <c r="M1532" s="21">
        <v>58.95</v>
      </c>
      <c r="N1532" s="21">
        <v>48.72</v>
      </c>
      <c r="P1532" s="22">
        <v>0</v>
      </c>
      <c r="Q1532" s="22">
        <v>0.21</v>
      </c>
    </row>
    <row r="1533" spans="1:17" x14ac:dyDescent="0.3">
      <c r="A1533" t="s">
        <v>8169</v>
      </c>
      <c r="B1533" t="s">
        <v>23769</v>
      </c>
      <c r="C1533" t="s">
        <v>45</v>
      </c>
      <c r="E1533" t="s">
        <v>40</v>
      </c>
      <c r="F1533">
        <v>0</v>
      </c>
      <c r="G1533">
        <v>0</v>
      </c>
      <c r="H1533">
        <v>0</v>
      </c>
      <c r="I1533" s="20">
        <v>0.21</v>
      </c>
      <c r="J1533" t="s">
        <v>24</v>
      </c>
      <c r="K1533" s="20">
        <v>0.21</v>
      </c>
      <c r="L1533" s="21">
        <v>9.18</v>
      </c>
      <c r="M1533" s="21">
        <v>52.9</v>
      </c>
      <c r="N1533" s="21">
        <v>43.72</v>
      </c>
      <c r="P1533" s="22">
        <v>0</v>
      </c>
      <c r="Q1533" s="22">
        <v>0.21</v>
      </c>
    </row>
    <row r="1534" spans="1:17" x14ac:dyDescent="0.3">
      <c r="A1534" t="s">
        <v>8169</v>
      </c>
      <c r="B1534" t="s">
        <v>12931</v>
      </c>
      <c r="C1534" t="s">
        <v>42</v>
      </c>
      <c r="E1534" t="s">
        <v>39</v>
      </c>
      <c r="F1534">
        <v>0</v>
      </c>
      <c r="G1534">
        <v>0</v>
      </c>
      <c r="H1534">
        <v>0</v>
      </c>
      <c r="I1534" s="20">
        <v>0.19</v>
      </c>
      <c r="J1534" t="s">
        <v>24</v>
      </c>
      <c r="K1534" s="20">
        <v>0.19</v>
      </c>
      <c r="L1534" s="21">
        <v>6.05</v>
      </c>
      <c r="M1534" s="21">
        <v>37.9</v>
      </c>
      <c r="N1534" s="21">
        <v>31.85</v>
      </c>
      <c r="P1534" s="22">
        <v>0</v>
      </c>
      <c r="Q1534" s="22">
        <v>0.19</v>
      </c>
    </row>
    <row r="1535" spans="1:17" x14ac:dyDescent="0.3">
      <c r="A1535" t="s">
        <v>8169</v>
      </c>
      <c r="B1535" t="s">
        <v>18612</v>
      </c>
      <c r="C1535" t="s">
        <v>45</v>
      </c>
      <c r="E1535" t="s">
        <v>40</v>
      </c>
      <c r="F1535">
        <v>0</v>
      </c>
      <c r="G1535">
        <v>0</v>
      </c>
      <c r="H1535">
        <v>0</v>
      </c>
      <c r="I1535" s="20">
        <v>0.21</v>
      </c>
      <c r="J1535" t="s">
        <v>24</v>
      </c>
      <c r="K1535" s="20">
        <v>0.21</v>
      </c>
      <c r="L1535" s="21">
        <v>7.78</v>
      </c>
      <c r="M1535" s="21">
        <v>44.85</v>
      </c>
      <c r="N1535" s="21">
        <v>37.07</v>
      </c>
      <c r="P1535" s="22">
        <v>0</v>
      </c>
      <c r="Q1535" s="22">
        <v>0.21</v>
      </c>
    </row>
    <row r="1536" spans="1:17" x14ac:dyDescent="0.3">
      <c r="A1536" t="s">
        <v>8169</v>
      </c>
      <c r="B1536" t="s">
        <v>18163</v>
      </c>
      <c r="C1536" t="s">
        <v>46</v>
      </c>
      <c r="E1536" t="s">
        <v>40</v>
      </c>
      <c r="F1536">
        <v>0</v>
      </c>
      <c r="G1536">
        <v>0</v>
      </c>
      <c r="H1536">
        <v>0</v>
      </c>
      <c r="I1536" s="20">
        <v>0.2</v>
      </c>
      <c r="J1536" t="s">
        <v>24</v>
      </c>
      <c r="K1536" s="20">
        <v>0</v>
      </c>
      <c r="L1536" s="21">
        <v>0</v>
      </c>
      <c r="M1536" s="21">
        <v>0</v>
      </c>
      <c r="N1536" s="21">
        <v>0</v>
      </c>
      <c r="O1536" t="s">
        <v>69</v>
      </c>
      <c r="P1536" s="22">
        <v>0</v>
      </c>
      <c r="Q1536" s="22">
        <v>0</v>
      </c>
    </row>
    <row r="1537" spans="1:17" x14ac:dyDescent="0.3">
      <c r="A1537" t="s">
        <v>8169</v>
      </c>
      <c r="B1537" t="s">
        <v>8795</v>
      </c>
      <c r="C1537" t="s">
        <v>45</v>
      </c>
      <c r="E1537" t="s">
        <v>40</v>
      </c>
      <c r="F1537">
        <v>0</v>
      </c>
      <c r="G1537">
        <v>0</v>
      </c>
      <c r="H1537">
        <v>0</v>
      </c>
      <c r="I1537" s="20">
        <v>0.21</v>
      </c>
      <c r="J1537" t="s">
        <v>24</v>
      </c>
      <c r="K1537" s="20">
        <v>0</v>
      </c>
      <c r="L1537" s="21">
        <v>0</v>
      </c>
      <c r="M1537" s="21">
        <v>0</v>
      </c>
      <c r="N1537" s="21">
        <v>0</v>
      </c>
      <c r="O1537" t="s">
        <v>70</v>
      </c>
      <c r="P1537" s="22">
        <v>0</v>
      </c>
      <c r="Q1537" s="22">
        <v>0</v>
      </c>
    </row>
    <row r="1538" spans="1:17" x14ac:dyDescent="0.3">
      <c r="A1538" t="s">
        <v>8169</v>
      </c>
      <c r="B1538" t="s">
        <v>10448</v>
      </c>
      <c r="C1538" t="s">
        <v>41</v>
      </c>
      <c r="E1538" t="s">
        <v>40</v>
      </c>
      <c r="F1538">
        <v>0</v>
      </c>
      <c r="G1538">
        <v>0</v>
      </c>
      <c r="H1538">
        <v>0</v>
      </c>
      <c r="I1538" s="20">
        <v>0.21</v>
      </c>
      <c r="J1538" t="s">
        <v>24</v>
      </c>
      <c r="K1538" s="20">
        <v>0.21</v>
      </c>
      <c r="L1538" s="21">
        <v>13.42</v>
      </c>
      <c r="M1538" s="21">
        <v>77.31</v>
      </c>
      <c r="N1538" s="21">
        <v>63.89</v>
      </c>
      <c r="P1538" s="22">
        <v>0</v>
      </c>
      <c r="Q1538" s="22">
        <v>0.21</v>
      </c>
    </row>
    <row r="1539" spans="1:17" x14ac:dyDescent="0.3">
      <c r="A1539" t="s">
        <v>8169</v>
      </c>
      <c r="B1539" t="s">
        <v>13352</v>
      </c>
      <c r="C1539" t="s">
        <v>45</v>
      </c>
      <c r="E1539" t="s">
        <v>40</v>
      </c>
      <c r="F1539">
        <v>0</v>
      </c>
      <c r="G1539">
        <v>0</v>
      </c>
      <c r="H1539">
        <v>0</v>
      </c>
      <c r="I1539" s="20">
        <v>0.21</v>
      </c>
      <c r="J1539" t="s">
        <v>24</v>
      </c>
      <c r="K1539" s="20">
        <v>0.21</v>
      </c>
      <c r="L1539" s="21">
        <v>20.64</v>
      </c>
      <c r="M1539" s="21">
        <v>118.9</v>
      </c>
      <c r="N1539" s="21">
        <v>98.26</v>
      </c>
      <c r="P1539" s="22">
        <v>0</v>
      </c>
      <c r="Q1539" s="22">
        <v>0.21</v>
      </c>
    </row>
    <row r="1540" spans="1:17" x14ac:dyDescent="0.3">
      <c r="A1540" t="s">
        <v>8169</v>
      </c>
      <c r="B1540" t="s">
        <v>11782</v>
      </c>
      <c r="C1540" t="s">
        <v>42</v>
      </c>
      <c r="E1540" t="s">
        <v>39</v>
      </c>
      <c r="F1540">
        <v>0</v>
      </c>
      <c r="G1540">
        <v>0</v>
      </c>
      <c r="H1540">
        <v>0</v>
      </c>
      <c r="I1540" s="20">
        <v>0.19</v>
      </c>
      <c r="J1540" t="s">
        <v>24</v>
      </c>
      <c r="K1540" s="20">
        <v>0.19</v>
      </c>
      <c r="L1540" s="21">
        <v>18.82</v>
      </c>
      <c r="M1540" s="21">
        <v>117.9</v>
      </c>
      <c r="N1540" s="21">
        <v>99.08</v>
      </c>
      <c r="P1540" s="22">
        <v>0</v>
      </c>
      <c r="Q1540" s="22">
        <v>0.19</v>
      </c>
    </row>
    <row r="1541" spans="1:17" x14ac:dyDescent="0.3">
      <c r="A1541" t="s">
        <v>8169</v>
      </c>
      <c r="B1541" t="s">
        <v>8443</v>
      </c>
      <c r="C1541" t="s">
        <v>46</v>
      </c>
      <c r="E1541" t="s">
        <v>40</v>
      </c>
      <c r="F1541">
        <v>0</v>
      </c>
      <c r="G1541">
        <v>0</v>
      </c>
      <c r="H1541">
        <v>0</v>
      </c>
      <c r="I1541" s="20">
        <v>0.2</v>
      </c>
      <c r="J1541" t="s">
        <v>24</v>
      </c>
      <c r="K1541" s="20">
        <v>0.2</v>
      </c>
      <c r="L1541" s="21">
        <v>14.98</v>
      </c>
      <c r="M1541" s="21">
        <v>89.9</v>
      </c>
      <c r="N1541" s="21">
        <v>74.92</v>
      </c>
      <c r="P1541" s="22">
        <v>0</v>
      </c>
      <c r="Q1541" s="22">
        <v>0.2</v>
      </c>
    </row>
    <row r="1542" spans="1:17" x14ac:dyDescent="0.3">
      <c r="A1542" t="s">
        <v>8169</v>
      </c>
      <c r="B1542" t="s">
        <v>13722</v>
      </c>
      <c r="C1542" t="s">
        <v>47</v>
      </c>
      <c r="E1542" t="s">
        <v>40</v>
      </c>
      <c r="F1542">
        <v>0</v>
      </c>
      <c r="G1542">
        <v>0</v>
      </c>
      <c r="H1542">
        <v>0</v>
      </c>
      <c r="I1542" s="20">
        <v>0.22</v>
      </c>
      <c r="J1542" t="s">
        <v>24</v>
      </c>
      <c r="K1542" s="20">
        <v>0.22</v>
      </c>
      <c r="L1542" s="21">
        <v>32.44</v>
      </c>
      <c r="M1542" s="21">
        <v>179.91</v>
      </c>
      <c r="N1542" s="21">
        <v>147.47</v>
      </c>
      <c r="P1542" s="22">
        <v>0</v>
      </c>
      <c r="Q1542" s="22">
        <v>0.22</v>
      </c>
    </row>
    <row r="1543" spans="1:17" x14ac:dyDescent="0.3">
      <c r="A1543" t="s">
        <v>8169</v>
      </c>
      <c r="B1543" t="s">
        <v>15722</v>
      </c>
      <c r="C1543" t="s">
        <v>45</v>
      </c>
      <c r="E1543" t="s">
        <v>40</v>
      </c>
      <c r="F1543">
        <v>0</v>
      </c>
      <c r="G1543">
        <v>0</v>
      </c>
      <c r="H1543">
        <v>0</v>
      </c>
      <c r="I1543" s="20">
        <v>0.21</v>
      </c>
      <c r="J1543" t="s">
        <v>24</v>
      </c>
      <c r="K1543" s="20">
        <v>0.21</v>
      </c>
      <c r="L1543" s="21">
        <v>17.350000000000001</v>
      </c>
      <c r="M1543" s="21">
        <v>99.95</v>
      </c>
      <c r="N1543" s="21">
        <v>82.6</v>
      </c>
      <c r="P1543" s="22">
        <v>0</v>
      </c>
      <c r="Q1543" s="22">
        <v>0.21</v>
      </c>
    </row>
    <row r="1544" spans="1:17" x14ac:dyDescent="0.3">
      <c r="A1544" t="s">
        <v>8169</v>
      </c>
      <c r="B1544" t="s">
        <v>21589</v>
      </c>
      <c r="C1544" t="s">
        <v>37</v>
      </c>
      <c r="E1544" t="s">
        <v>40</v>
      </c>
      <c r="F1544">
        <v>0</v>
      </c>
      <c r="G1544">
        <v>0</v>
      </c>
      <c r="H1544">
        <v>0</v>
      </c>
      <c r="I1544" s="20">
        <v>0.2</v>
      </c>
      <c r="J1544" t="s">
        <v>24</v>
      </c>
      <c r="K1544" s="20">
        <v>0.2</v>
      </c>
      <c r="L1544" s="21">
        <v>44.98</v>
      </c>
      <c r="M1544" s="21">
        <v>269.85000000000002</v>
      </c>
      <c r="N1544" s="21">
        <v>224.87</v>
      </c>
      <c r="P1544" s="22">
        <v>0</v>
      </c>
      <c r="Q1544" s="22">
        <v>0.2</v>
      </c>
    </row>
    <row r="1545" spans="1:17" x14ac:dyDescent="0.3">
      <c r="A1545" t="s">
        <v>8169</v>
      </c>
      <c r="B1545" t="s">
        <v>22380</v>
      </c>
      <c r="C1545" t="s">
        <v>47</v>
      </c>
      <c r="E1545" t="s">
        <v>39</v>
      </c>
      <c r="F1545">
        <v>0</v>
      </c>
      <c r="G1545">
        <v>0</v>
      </c>
      <c r="H1545">
        <v>0</v>
      </c>
      <c r="I1545" s="20">
        <v>0.22</v>
      </c>
      <c r="J1545" t="s">
        <v>24</v>
      </c>
      <c r="K1545" s="20">
        <v>0.22</v>
      </c>
      <c r="L1545" s="21">
        <v>5.75</v>
      </c>
      <c r="M1545" s="21">
        <v>31.9</v>
      </c>
      <c r="N1545" s="21">
        <v>26.15</v>
      </c>
      <c r="P1545" s="22">
        <v>0</v>
      </c>
      <c r="Q1545" s="22">
        <v>0.22</v>
      </c>
    </row>
    <row r="1546" spans="1:17" x14ac:dyDescent="0.3">
      <c r="A1546" t="s">
        <v>8169</v>
      </c>
      <c r="B1546" t="s">
        <v>16023</v>
      </c>
      <c r="C1546" t="s">
        <v>45</v>
      </c>
      <c r="E1546" t="s">
        <v>40</v>
      </c>
      <c r="F1546">
        <v>0</v>
      </c>
      <c r="G1546">
        <v>0</v>
      </c>
      <c r="H1546">
        <v>0</v>
      </c>
      <c r="I1546" s="20">
        <v>0.21</v>
      </c>
      <c r="J1546" t="s">
        <v>24</v>
      </c>
      <c r="K1546" s="20">
        <v>0.21</v>
      </c>
      <c r="L1546" s="21">
        <v>52.04</v>
      </c>
      <c r="M1546" s="21">
        <v>299.85000000000002</v>
      </c>
      <c r="N1546" s="21">
        <v>247.81</v>
      </c>
      <c r="P1546" s="22">
        <v>0</v>
      </c>
      <c r="Q1546" s="22">
        <v>0.21</v>
      </c>
    </row>
    <row r="1547" spans="1:17" x14ac:dyDescent="0.3">
      <c r="A1547" t="s">
        <v>8169</v>
      </c>
      <c r="B1547" t="s">
        <v>22058</v>
      </c>
      <c r="C1547" t="s">
        <v>46</v>
      </c>
      <c r="E1547" t="s">
        <v>40</v>
      </c>
      <c r="F1547">
        <v>0</v>
      </c>
      <c r="G1547">
        <v>0</v>
      </c>
      <c r="H1547">
        <v>0</v>
      </c>
      <c r="I1547" s="20">
        <v>0.2</v>
      </c>
      <c r="J1547" t="s">
        <v>24</v>
      </c>
      <c r="K1547" s="20">
        <v>0.2</v>
      </c>
      <c r="L1547" s="21">
        <v>7.48</v>
      </c>
      <c r="M1547" s="21">
        <v>44.85</v>
      </c>
      <c r="N1547" s="21">
        <v>37.369999999999997</v>
      </c>
      <c r="P1547" s="22">
        <v>0</v>
      </c>
      <c r="Q1547" s="22">
        <v>0.2</v>
      </c>
    </row>
    <row r="1548" spans="1:17" x14ac:dyDescent="0.3">
      <c r="A1548" t="s">
        <v>8169</v>
      </c>
      <c r="B1548" t="s">
        <v>22050</v>
      </c>
      <c r="C1548" t="s">
        <v>46</v>
      </c>
      <c r="E1548" t="s">
        <v>40</v>
      </c>
      <c r="F1548">
        <v>0</v>
      </c>
      <c r="G1548">
        <v>0</v>
      </c>
      <c r="H1548">
        <v>0</v>
      </c>
      <c r="I1548" s="20">
        <v>0.2</v>
      </c>
      <c r="J1548" t="s">
        <v>24</v>
      </c>
      <c r="K1548" s="20">
        <v>0.2</v>
      </c>
      <c r="L1548" s="21">
        <v>8.32</v>
      </c>
      <c r="M1548" s="21">
        <v>49.9</v>
      </c>
      <c r="N1548" s="21">
        <v>41.58</v>
      </c>
      <c r="P1548" s="22">
        <v>0</v>
      </c>
      <c r="Q1548" s="22">
        <v>0.2</v>
      </c>
    </row>
    <row r="1549" spans="1:17" x14ac:dyDescent="0.3">
      <c r="A1549" t="s">
        <v>8169</v>
      </c>
      <c r="B1549" t="s">
        <v>9681</v>
      </c>
      <c r="C1549" t="s">
        <v>45</v>
      </c>
      <c r="E1549" t="s">
        <v>40</v>
      </c>
      <c r="F1549">
        <v>0</v>
      </c>
      <c r="G1549">
        <v>0</v>
      </c>
      <c r="H1549">
        <v>0</v>
      </c>
      <c r="I1549" s="20">
        <v>0.21</v>
      </c>
      <c r="J1549" t="s">
        <v>24</v>
      </c>
      <c r="K1549" s="20">
        <v>0.21</v>
      </c>
      <c r="L1549" s="21">
        <v>13.17</v>
      </c>
      <c r="M1549" s="21">
        <v>75.900000000000006</v>
      </c>
      <c r="N1549" s="21">
        <v>62.73</v>
      </c>
      <c r="P1549" s="22">
        <v>0</v>
      </c>
      <c r="Q1549" s="22">
        <v>0.21</v>
      </c>
    </row>
    <row r="1550" spans="1:17" x14ac:dyDescent="0.3">
      <c r="A1550" t="s">
        <v>8169</v>
      </c>
      <c r="B1550" t="s">
        <v>16268</v>
      </c>
      <c r="C1550" t="s">
        <v>42</v>
      </c>
      <c r="E1550" t="s">
        <v>39</v>
      </c>
      <c r="F1550">
        <v>0</v>
      </c>
      <c r="G1550">
        <v>0</v>
      </c>
      <c r="H1550">
        <v>0</v>
      </c>
      <c r="I1550" s="20">
        <v>0.19</v>
      </c>
      <c r="J1550" t="s">
        <v>24</v>
      </c>
      <c r="K1550" s="20">
        <v>0.19</v>
      </c>
      <c r="L1550" s="21">
        <v>13.2</v>
      </c>
      <c r="M1550" s="21">
        <v>82.67</v>
      </c>
      <c r="N1550" s="21">
        <v>69.47</v>
      </c>
      <c r="P1550" s="22">
        <v>0</v>
      </c>
      <c r="Q1550" s="22">
        <v>0.19</v>
      </c>
    </row>
    <row r="1551" spans="1:17" x14ac:dyDescent="0.3">
      <c r="A1551" t="s">
        <v>8169</v>
      </c>
      <c r="B1551" t="s">
        <v>13162</v>
      </c>
      <c r="C1551" t="s">
        <v>37</v>
      </c>
      <c r="E1551" t="s">
        <v>40</v>
      </c>
      <c r="F1551">
        <v>0</v>
      </c>
      <c r="G1551">
        <v>0</v>
      </c>
      <c r="H1551">
        <v>0</v>
      </c>
      <c r="I1551" s="20">
        <v>0.2</v>
      </c>
      <c r="J1551" t="s">
        <v>24</v>
      </c>
      <c r="K1551" s="20">
        <v>0.2</v>
      </c>
      <c r="L1551" s="21">
        <v>6.32</v>
      </c>
      <c r="M1551" s="21">
        <v>37.9</v>
      </c>
      <c r="N1551" s="21">
        <v>31.58</v>
      </c>
      <c r="P1551" s="22">
        <v>0</v>
      </c>
      <c r="Q1551" s="22">
        <v>0.2</v>
      </c>
    </row>
    <row r="1552" spans="1:17" x14ac:dyDescent="0.3">
      <c r="A1552" t="s">
        <v>8169</v>
      </c>
      <c r="B1552" t="s">
        <v>20339</v>
      </c>
      <c r="C1552" t="s">
        <v>42</v>
      </c>
      <c r="E1552" t="s">
        <v>40</v>
      </c>
      <c r="F1552">
        <v>0</v>
      </c>
      <c r="G1552">
        <v>0</v>
      </c>
      <c r="H1552">
        <v>0</v>
      </c>
      <c r="I1552" s="20">
        <v>0.19</v>
      </c>
      <c r="J1552" t="s">
        <v>24</v>
      </c>
      <c r="K1552" s="20">
        <v>0.19</v>
      </c>
      <c r="L1552" s="21">
        <v>10.199999999999999</v>
      </c>
      <c r="M1552" s="21">
        <v>63.9</v>
      </c>
      <c r="N1552" s="21">
        <v>53.7</v>
      </c>
      <c r="P1552" s="22">
        <v>0</v>
      </c>
      <c r="Q1552" s="22">
        <v>0.19</v>
      </c>
    </row>
    <row r="1553" spans="1:17" x14ac:dyDescent="0.3">
      <c r="A1553" t="s">
        <v>8169</v>
      </c>
      <c r="B1553" t="s">
        <v>14081</v>
      </c>
      <c r="C1553" t="s">
        <v>42</v>
      </c>
      <c r="E1553" t="s">
        <v>39</v>
      </c>
      <c r="F1553">
        <v>0</v>
      </c>
      <c r="G1553">
        <v>0</v>
      </c>
      <c r="H1553">
        <v>0</v>
      </c>
      <c r="I1553" s="20">
        <v>0.19</v>
      </c>
      <c r="J1553" t="s">
        <v>24</v>
      </c>
      <c r="K1553" s="20">
        <v>0.19</v>
      </c>
      <c r="L1553" s="21">
        <v>13.23</v>
      </c>
      <c r="M1553" s="21">
        <v>82.85</v>
      </c>
      <c r="N1553" s="21">
        <v>69.62</v>
      </c>
      <c r="P1553" s="22">
        <v>0</v>
      </c>
      <c r="Q1553" s="22">
        <v>0.19</v>
      </c>
    </row>
    <row r="1554" spans="1:17" x14ac:dyDescent="0.3">
      <c r="A1554" t="s">
        <v>8169</v>
      </c>
      <c r="B1554" t="s">
        <v>14811</v>
      </c>
      <c r="C1554" t="s">
        <v>45</v>
      </c>
      <c r="E1554" t="s">
        <v>39</v>
      </c>
      <c r="F1554">
        <v>0</v>
      </c>
      <c r="G1554">
        <v>0</v>
      </c>
      <c r="H1554">
        <v>0</v>
      </c>
      <c r="I1554" s="20">
        <v>0.21</v>
      </c>
      <c r="J1554" t="s">
        <v>24</v>
      </c>
      <c r="K1554" s="20">
        <v>0.21</v>
      </c>
      <c r="L1554" s="21">
        <v>20.78</v>
      </c>
      <c r="M1554" s="21">
        <v>119.75</v>
      </c>
      <c r="N1554" s="21">
        <v>98.97</v>
      </c>
      <c r="P1554" s="22">
        <v>0</v>
      </c>
      <c r="Q1554" s="22">
        <v>0.21</v>
      </c>
    </row>
    <row r="1555" spans="1:17" x14ac:dyDescent="0.3">
      <c r="A1555" t="s">
        <v>8169</v>
      </c>
      <c r="B1555" t="s">
        <v>13788</v>
      </c>
      <c r="C1555" t="s">
        <v>46</v>
      </c>
      <c r="E1555" t="s">
        <v>40</v>
      </c>
      <c r="F1555">
        <v>0</v>
      </c>
      <c r="G1555">
        <v>0</v>
      </c>
      <c r="H1555">
        <v>0</v>
      </c>
      <c r="I1555" s="20">
        <v>0.2</v>
      </c>
      <c r="J1555" t="s">
        <v>24</v>
      </c>
      <c r="K1555" s="20">
        <v>0.2</v>
      </c>
      <c r="L1555" s="21">
        <v>29.24</v>
      </c>
      <c r="M1555" s="21">
        <v>175.41</v>
      </c>
      <c r="N1555" s="21">
        <v>146.16999999999999</v>
      </c>
      <c r="P1555" s="22">
        <v>0</v>
      </c>
      <c r="Q1555" s="22">
        <v>0.2</v>
      </c>
    </row>
    <row r="1556" spans="1:17" x14ac:dyDescent="0.3">
      <c r="A1556" t="s">
        <v>8169</v>
      </c>
      <c r="B1556" t="s">
        <v>23670</v>
      </c>
      <c r="C1556" t="s">
        <v>45</v>
      </c>
      <c r="E1556" t="s">
        <v>40</v>
      </c>
      <c r="F1556">
        <v>0</v>
      </c>
      <c r="G1556">
        <v>0</v>
      </c>
      <c r="H1556">
        <v>0</v>
      </c>
      <c r="I1556" s="20">
        <v>0.21</v>
      </c>
      <c r="J1556" t="s">
        <v>24</v>
      </c>
      <c r="K1556" s="20">
        <v>0.21</v>
      </c>
      <c r="L1556" s="21">
        <v>15.59</v>
      </c>
      <c r="M1556" s="21">
        <v>89.82</v>
      </c>
      <c r="N1556" s="21">
        <v>74.23</v>
      </c>
      <c r="P1556" s="22">
        <v>0</v>
      </c>
      <c r="Q1556" s="22">
        <v>0.21</v>
      </c>
    </row>
    <row r="1557" spans="1:17" x14ac:dyDescent="0.3">
      <c r="A1557" t="s">
        <v>8169</v>
      </c>
      <c r="B1557" t="s">
        <v>17516</v>
      </c>
      <c r="C1557" t="s">
        <v>45</v>
      </c>
      <c r="E1557" t="s">
        <v>40</v>
      </c>
      <c r="F1557">
        <v>0</v>
      </c>
      <c r="G1557">
        <v>0</v>
      </c>
      <c r="H1557">
        <v>0</v>
      </c>
      <c r="I1557" s="20">
        <v>0.21</v>
      </c>
      <c r="J1557" t="s">
        <v>24</v>
      </c>
      <c r="K1557" s="20">
        <v>0.21</v>
      </c>
      <c r="L1557" s="21">
        <v>19.95</v>
      </c>
      <c r="M1557" s="21">
        <v>114.95</v>
      </c>
      <c r="N1557" s="21">
        <v>95</v>
      </c>
      <c r="P1557" s="22">
        <v>0</v>
      </c>
      <c r="Q1557" s="22">
        <v>0.21</v>
      </c>
    </row>
    <row r="1558" spans="1:17" x14ac:dyDescent="0.3">
      <c r="A1558" t="s">
        <v>8169</v>
      </c>
      <c r="B1558" t="s">
        <v>13525</v>
      </c>
      <c r="C1558" t="s">
        <v>47</v>
      </c>
      <c r="E1558" t="s">
        <v>40</v>
      </c>
      <c r="F1558">
        <v>0</v>
      </c>
      <c r="G1558">
        <v>0</v>
      </c>
      <c r="H1558">
        <v>0</v>
      </c>
      <c r="I1558" s="20">
        <v>0.22</v>
      </c>
      <c r="J1558" t="s">
        <v>24</v>
      </c>
      <c r="K1558" s="20">
        <v>0.22</v>
      </c>
      <c r="L1558" s="21">
        <v>16.04</v>
      </c>
      <c r="M1558" s="21">
        <v>88.97</v>
      </c>
      <c r="N1558" s="21">
        <v>72.930000000000007</v>
      </c>
      <c r="P1558" s="22">
        <v>0</v>
      </c>
      <c r="Q1558" s="22">
        <v>0.22</v>
      </c>
    </row>
    <row r="1559" spans="1:17" x14ac:dyDescent="0.3">
      <c r="A1559" t="s">
        <v>8169</v>
      </c>
      <c r="B1559" t="s">
        <v>12169</v>
      </c>
      <c r="C1559" t="s">
        <v>47</v>
      </c>
      <c r="E1559" t="s">
        <v>39</v>
      </c>
      <c r="F1559">
        <v>0</v>
      </c>
      <c r="G1559">
        <v>0</v>
      </c>
      <c r="H1559">
        <v>0</v>
      </c>
      <c r="I1559" s="20">
        <v>0.22</v>
      </c>
      <c r="J1559" t="s">
        <v>24</v>
      </c>
      <c r="K1559" s="20">
        <v>0.22</v>
      </c>
      <c r="L1559" s="21">
        <v>3.23</v>
      </c>
      <c r="M1559" s="21">
        <v>17.899999999999999</v>
      </c>
      <c r="N1559" s="21">
        <v>14.67</v>
      </c>
      <c r="P1559" s="22">
        <v>0</v>
      </c>
      <c r="Q1559" s="22">
        <v>0.22</v>
      </c>
    </row>
    <row r="1560" spans="1:17" x14ac:dyDescent="0.3">
      <c r="A1560" t="s">
        <v>8169</v>
      </c>
      <c r="B1560" t="s">
        <v>18925</v>
      </c>
      <c r="C1560" t="s">
        <v>45</v>
      </c>
      <c r="E1560" t="s">
        <v>40</v>
      </c>
      <c r="F1560">
        <v>0</v>
      </c>
      <c r="G1560">
        <v>0</v>
      </c>
      <c r="H1560">
        <v>0</v>
      </c>
      <c r="I1560" s="20">
        <v>0.21</v>
      </c>
      <c r="J1560" t="s">
        <v>24</v>
      </c>
      <c r="K1560" s="20">
        <v>0.21</v>
      </c>
      <c r="L1560" s="21">
        <v>38.54</v>
      </c>
      <c r="M1560" s="21">
        <v>222.08</v>
      </c>
      <c r="N1560" s="21">
        <v>183.54</v>
      </c>
      <c r="P1560" s="22">
        <v>0</v>
      </c>
      <c r="Q1560" s="22">
        <v>0.21</v>
      </c>
    </row>
    <row r="1561" spans="1:17" x14ac:dyDescent="0.3">
      <c r="A1561" t="s">
        <v>8169</v>
      </c>
      <c r="B1561" t="s">
        <v>22895</v>
      </c>
      <c r="C1561" t="s">
        <v>46</v>
      </c>
      <c r="E1561" t="s">
        <v>40</v>
      </c>
      <c r="F1561">
        <v>0</v>
      </c>
      <c r="G1561">
        <v>0</v>
      </c>
      <c r="H1561">
        <v>0</v>
      </c>
      <c r="I1561" s="20">
        <v>0.2</v>
      </c>
      <c r="J1561" t="s">
        <v>24</v>
      </c>
      <c r="K1561" s="20">
        <v>0.2</v>
      </c>
      <c r="L1561" s="21">
        <v>31.61</v>
      </c>
      <c r="M1561" s="21">
        <v>189.68</v>
      </c>
      <c r="N1561" s="21">
        <v>158.07</v>
      </c>
      <c r="P1561" s="22">
        <v>0</v>
      </c>
      <c r="Q1561" s="22">
        <v>0.2</v>
      </c>
    </row>
    <row r="1562" spans="1:17" x14ac:dyDescent="0.3">
      <c r="A1562" t="s">
        <v>8169</v>
      </c>
      <c r="B1562" t="s">
        <v>23785</v>
      </c>
      <c r="C1562" t="s">
        <v>46</v>
      </c>
      <c r="E1562" t="s">
        <v>40</v>
      </c>
      <c r="F1562">
        <v>0</v>
      </c>
      <c r="G1562">
        <v>0</v>
      </c>
      <c r="H1562">
        <v>0</v>
      </c>
      <c r="I1562" s="20">
        <v>0.2</v>
      </c>
      <c r="J1562" t="s">
        <v>24</v>
      </c>
      <c r="K1562" s="20">
        <v>0.2</v>
      </c>
      <c r="L1562" s="21">
        <v>6.81</v>
      </c>
      <c r="M1562" s="21">
        <v>40.86</v>
      </c>
      <c r="N1562" s="21">
        <v>34.049999999999997</v>
      </c>
      <c r="P1562" s="22">
        <v>0</v>
      </c>
      <c r="Q1562" s="22">
        <v>0.2</v>
      </c>
    </row>
    <row r="1563" spans="1:17" x14ac:dyDescent="0.3">
      <c r="A1563" t="s">
        <v>8169</v>
      </c>
      <c r="B1563" t="s">
        <v>23710</v>
      </c>
      <c r="C1563" t="s">
        <v>47</v>
      </c>
      <c r="E1563" t="s">
        <v>40</v>
      </c>
      <c r="F1563">
        <v>0</v>
      </c>
      <c r="G1563">
        <v>0</v>
      </c>
      <c r="H1563">
        <v>0</v>
      </c>
      <c r="I1563" s="20">
        <v>0.22</v>
      </c>
      <c r="J1563" t="s">
        <v>24</v>
      </c>
      <c r="K1563" s="20">
        <v>0.22</v>
      </c>
      <c r="L1563" s="21">
        <v>21.26</v>
      </c>
      <c r="M1563" s="21">
        <v>117.9</v>
      </c>
      <c r="N1563" s="21">
        <v>96.64</v>
      </c>
      <c r="P1563" s="22">
        <v>0</v>
      </c>
      <c r="Q1563" s="22">
        <v>0.22</v>
      </c>
    </row>
    <row r="1564" spans="1:17" x14ac:dyDescent="0.3">
      <c r="A1564" t="s">
        <v>8169</v>
      </c>
      <c r="B1564" t="s">
        <v>10323</v>
      </c>
      <c r="C1564" t="s">
        <v>47</v>
      </c>
      <c r="E1564" t="s">
        <v>40</v>
      </c>
      <c r="F1564">
        <v>0</v>
      </c>
      <c r="G1564">
        <v>0</v>
      </c>
      <c r="H1564">
        <v>0</v>
      </c>
      <c r="I1564" s="20">
        <v>0.22</v>
      </c>
      <c r="J1564" t="s">
        <v>24</v>
      </c>
      <c r="K1564" s="20">
        <v>0.22</v>
      </c>
      <c r="L1564" s="21">
        <v>8.64</v>
      </c>
      <c r="M1564" s="21">
        <v>47.9</v>
      </c>
      <c r="N1564" s="21">
        <v>39.26</v>
      </c>
      <c r="P1564" s="22">
        <v>0</v>
      </c>
      <c r="Q1564" s="22">
        <v>0.22</v>
      </c>
    </row>
    <row r="1565" spans="1:17" x14ac:dyDescent="0.3">
      <c r="A1565" t="s">
        <v>8169</v>
      </c>
      <c r="B1565" t="s">
        <v>9875</v>
      </c>
      <c r="C1565" t="s">
        <v>45</v>
      </c>
      <c r="E1565" t="s">
        <v>39</v>
      </c>
      <c r="F1565">
        <v>0</v>
      </c>
      <c r="G1565">
        <v>0</v>
      </c>
      <c r="H1565">
        <v>0</v>
      </c>
      <c r="I1565" s="20">
        <v>0.21</v>
      </c>
      <c r="J1565" t="s">
        <v>24</v>
      </c>
      <c r="K1565" s="20">
        <v>0.21</v>
      </c>
      <c r="L1565" s="21">
        <v>11.79</v>
      </c>
      <c r="M1565" s="21">
        <v>67.95</v>
      </c>
      <c r="N1565" s="21">
        <v>56.16</v>
      </c>
      <c r="P1565" s="22">
        <v>0</v>
      </c>
      <c r="Q1565" s="22">
        <v>0.21</v>
      </c>
    </row>
    <row r="1566" spans="1:17" x14ac:dyDescent="0.3">
      <c r="A1566" t="s">
        <v>8169</v>
      </c>
      <c r="B1566" t="s">
        <v>16074</v>
      </c>
      <c r="C1566" t="s">
        <v>42</v>
      </c>
      <c r="E1566" t="s">
        <v>40</v>
      </c>
      <c r="F1566">
        <v>0</v>
      </c>
      <c r="G1566">
        <v>0</v>
      </c>
      <c r="H1566">
        <v>0</v>
      </c>
      <c r="I1566" s="20">
        <v>0.19</v>
      </c>
      <c r="J1566" t="s">
        <v>24</v>
      </c>
      <c r="K1566" s="20">
        <v>0.19</v>
      </c>
      <c r="L1566" s="21">
        <v>13.56</v>
      </c>
      <c r="M1566" s="21">
        <v>84.95</v>
      </c>
      <c r="N1566" s="21">
        <v>71.39</v>
      </c>
      <c r="P1566" s="22">
        <v>0</v>
      </c>
      <c r="Q1566" s="22">
        <v>0.19</v>
      </c>
    </row>
    <row r="1567" spans="1:17" x14ac:dyDescent="0.3">
      <c r="A1567" t="s">
        <v>8169</v>
      </c>
      <c r="B1567" t="s">
        <v>19736</v>
      </c>
      <c r="C1567" t="s">
        <v>45</v>
      </c>
      <c r="E1567" t="s">
        <v>40</v>
      </c>
      <c r="F1567">
        <v>0</v>
      </c>
      <c r="G1567">
        <v>0</v>
      </c>
      <c r="H1567">
        <v>0</v>
      </c>
      <c r="I1567" s="20">
        <v>0.21</v>
      </c>
      <c r="J1567" t="s">
        <v>24</v>
      </c>
      <c r="K1567" s="20">
        <v>0.21</v>
      </c>
      <c r="L1567" s="21">
        <v>20.13</v>
      </c>
      <c r="M1567" s="21">
        <v>115.97</v>
      </c>
      <c r="N1567" s="21">
        <v>95.84</v>
      </c>
      <c r="P1567" s="22">
        <v>0</v>
      </c>
      <c r="Q1567" s="22">
        <v>0.21</v>
      </c>
    </row>
    <row r="1568" spans="1:17" x14ac:dyDescent="0.3">
      <c r="A1568" t="s">
        <v>8169</v>
      </c>
      <c r="B1568" t="s">
        <v>9896</v>
      </c>
      <c r="C1568" t="s">
        <v>42</v>
      </c>
      <c r="E1568" t="s">
        <v>39</v>
      </c>
      <c r="F1568">
        <v>0</v>
      </c>
      <c r="G1568">
        <v>0</v>
      </c>
      <c r="H1568">
        <v>0</v>
      </c>
      <c r="I1568" s="20">
        <v>0.19</v>
      </c>
      <c r="J1568" t="s">
        <v>24</v>
      </c>
      <c r="K1568" s="20">
        <v>0.19</v>
      </c>
      <c r="L1568" s="21">
        <v>7.17</v>
      </c>
      <c r="M1568" s="21">
        <v>44.9</v>
      </c>
      <c r="N1568" s="21">
        <v>37.729999999999997</v>
      </c>
      <c r="P1568" s="22">
        <v>0</v>
      </c>
      <c r="Q1568" s="22">
        <v>0.19</v>
      </c>
    </row>
    <row r="1569" spans="1:17" x14ac:dyDescent="0.3">
      <c r="A1569" t="s">
        <v>8169</v>
      </c>
      <c r="B1569" t="s">
        <v>16068</v>
      </c>
      <c r="C1569" t="s">
        <v>46</v>
      </c>
      <c r="E1569" t="s">
        <v>39</v>
      </c>
      <c r="F1569">
        <v>0</v>
      </c>
      <c r="G1569">
        <v>0</v>
      </c>
      <c r="H1569">
        <v>0</v>
      </c>
      <c r="I1569" s="20">
        <v>0.2</v>
      </c>
      <c r="J1569" t="s">
        <v>24</v>
      </c>
      <c r="K1569" s="20">
        <v>0.2</v>
      </c>
      <c r="L1569" s="21">
        <v>10.83</v>
      </c>
      <c r="M1569" s="21">
        <v>64.95</v>
      </c>
      <c r="N1569" s="21">
        <v>54.12</v>
      </c>
      <c r="P1569" s="22">
        <v>0</v>
      </c>
      <c r="Q1569" s="22">
        <v>0.2</v>
      </c>
    </row>
    <row r="1570" spans="1:17" x14ac:dyDescent="0.3">
      <c r="A1570" t="s">
        <v>8169</v>
      </c>
      <c r="B1570" t="s">
        <v>19296</v>
      </c>
      <c r="C1570" t="s">
        <v>46</v>
      </c>
      <c r="E1570" t="s">
        <v>40</v>
      </c>
      <c r="F1570">
        <v>0</v>
      </c>
      <c r="G1570">
        <v>0</v>
      </c>
      <c r="H1570">
        <v>0</v>
      </c>
      <c r="I1570" s="20">
        <v>0.2</v>
      </c>
      <c r="J1570" t="s">
        <v>24</v>
      </c>
      <c r="K1570" s="20">
        <v>0.2</v>
      </c>
      <c r="L1570" s="21">
        <v>4.9800000000000004</v>
      </c>
      <c r="M1570" s="21">
        <v>29.9</v>
      </c>
      <c r="N1570" s="21">
        <v>24.92</v>
      </c>
      <c r="P1570" s="22">
        <v>0</v>
      </c>
      <c r="Q1570" s="22">
        <v>0.2</v>
      </c>
    </row>
    <row r="1571" spans="1:17" x14ac:dyDescent="0.3">
      <c r="A1571" t="s">
        <v>8169</v>
      </c>
      <c r="B1571" t="s">
        <v>9359</v>
      </c>
      <c r="C1571" t="s">
        <v>47</v>
      </c>
      <c r="E1571" t="s">
        <v>40</v>
      </c>
      <c r="F1571">
        <v>0</v>
      </c>
      <c r="G1571">
        <v>0</v>
      </c>
      <c r="H1571">
        <v>0</v>
      </c>
      <c r="I1571" s="20">
        <v>0.22</v>
      </c>
      <c r="J1571" t="s">
        <v>24</v>
      </c>
      <c r="K1571" s="20">
        <v>0.22</v>
      </c>
      <c r="L1571" s="21">
        <v>32.44</v>
      </c>
      <c r="M1571" s="21">
        <v>179.91</v>
      </c>
      <c r="N1571" s="21">
        <v>147.47</v>
      </c>
      <c r="P1571" s="22">
        <v>0</v>
      </c>
      <c r="Q1571" s="22">
        <v>0.22</v>
      </c>
    </row>
    <row r="1572" spans="1:17" x14ac:dyDescent="0.3">
      <c r="A1572" t="s">
        <v>8169</v>
      </c>
      <c r="B1572" t="s">
        <v>19899</v>
      </c>
      <c r="C1572" t="s">
        <v>42</v>
      </c>
      <c r="E1572" t="s">
        <v>40</v>
      </c>
      <c r="F1572">
        <v>0</v>
      </c>
      <c r="G1572">
        <v>0</v>
      </c>
      <c r="H1572">
        <v>0</v>
      </c>
      <c r="I1572" s="20">
        <v>0.19</v>
      </c>
      <c r="J1572" t="s">
        <v>24</v>
      </c>
      <c r="K1572" s="20">
        <v>0.19</v>
      </c>
      <c r="L1572" s="21">
        <v>7.17</v>
      </c>
      <c r="M1572" s="21">
        <v>44.9</v>
      </c>
      <c r="N1572" s="21">
        <v>37.729999999999997</v>
      </c>
      <c r="P1572" s="22">
        <v>0</v>
      </c>
      <c r="Q1572" s="22">
        <v>0.19</v>
      </c>
    </row>
    <row r="1573" spans="1:17" x14ac:dyDescent="0.3">
      <c r="A1573" t="s">
        <v>8169</v>
      </c>
      <c r="B1573" t="s">
        <v>12564</v>
      </c>
      <c r="C1573" t="s">
        <v>42</v>
      </c>
      <c r="E1573" t="s">
        <v>40</v>
      </c>
      <c r="F1573">
        <v>0</v>
      </c>
      <c r="G1573">
        <v>0</v>
      </c>
      <c r="H1573">
        <v>0</v>
      </c>
      <c r="I1573" s="20">
        <v>0.19</v>
      </c>
      <c r="J1573" t="s">
        <v>24</v>
      </c>
      <c r="K1573" s="20">
        <v>0.19</v>
      </c>
      <c r="L1573" s="21">
        <v>42.36</v>
      </c>
      <c r="M1573" s="21">
        <v>265.32</v>
      </c>
      <c r="N1573" s="21">
        <v>222.96</v>
      </c>
      <c r="P1573" s="22">
        <v>0</v>
      </c>
      <c r="Q1573" s="22">
        <v>0.19</v>
      </c>
    </row>
    <row r="1574" spans="1:17" x14ac:dyDescent="0.3">
      <c r="A1574" t="s">
        <v>8169</v>
      </c>
      <c r="B1574" t="s">
        <v>12907</v>
      </c>
      <c r="C1574" t="s">
        <v>42</v>
      </c>
      <c r="E1574" t="s">
        <v>40</v>
      </c>
      <c r="F1574">
        <v>0</v>
      </c>
      <c r="G1574">
        <v>0</v>
      </c>
      <c r="H1574">
        <v>0</v>
      </c>
      <c r="I1574" s="20">
        <v>0.19</v>
      </c>
      <c r="J1574" t="s">
        <v>24</v>
      </c>
      <c r="K1574" s="20">
        <v>0.19</v>
      </c>
      <c r="L1574" s="21">
        <v>15.96</v>
      </c>
      <c r="M1574" s="21">
        <v>99.95</v>
      </c>
      <c r="N1574" s="21">
        <v>83.99</v>
      </c>
      <c r="P1574" s="22">
        <v>0</v>
      </c>
      <c r="Q1574" s="22">
        <v>0.19</v>
      </c>
    </row>
    <row r="1575" spans="1:17" x14ac:dyDescent="0.3">
      <c r="A1575" t="s">
        <v>8169</v>
      </c>
      <c r="B1575" t="s">
        <v>10268</v>
      </c>
      <c r="C1575" t="s">
        <v>46</v>
      </c>
      <c r="E1575" t="s">
        <v>40</v>
      </c>
      <c r="F1575">
        <v>0</v>
      </c>
      <c r="G1575">
        <v>0</v>
      </c>
      <c r="H1575">
        <v>0</v>
      </c>
      <c r="I1575" s="20">
        <v>0.2</v>
      </c>
      <c r="J1575" t="s">
        <v>24</v>
      </c>
      <c r="K1575" s="20">
        <v>0.2</v>
      </c>
      <c r="L1575" s="21">
        <v>12.86</v>
      </c>
      <c r="M1575" s="21">
        <v>77.180000000000007</v>
      </c>
      <c r="N1575" s="21">
        <v>64.319999999999993</v>
      </c>
      <c r="P1575" s="22">
        <v>0</v>
      </c>
      <c r="Q1575" s="22">
        <v>0.2</v>
      </c>
    </row>
    <row r="1576" spans="1:17" x14ac:dyDescent="0.3">
      <c r="A1576" t="s">
        <v>8169</v>
      </c>
      <c r="B1576" t="s">
        <v>23290</v>
      </c>
      <c r="C1576" t="s">
        <v>42</v>
      </c>
      <c r="E1576" t="s">
        <v>39</v>
      </c>
      <c r="F1576">
        <v>0</v>
      </c>
      <c r="G1576">
        <v>0</v>
      </c>
      <c r="H1576">
        <v>0</v>
      </c>
      <c r="I1576" s="20">
        <v>0.19</v>
      </c>
      <c r="J1576" t="s">
        <v>24</v>
      </c>
      <c r="K1576" s="20">
        <v>0.19</v>
      </c>
      <c r="L1576" s="21">
        <v>4.93</v>
      </c>
      <c r="M1576" s="21">
        <v>30.85</v>
      </c>
      <c r="N1576" s="21">
        <v>25.92</v>
      </c>
      <c r="P1576" s="22">
        <v>0</v>
      </c>
      <c r="Q1576" s="22">
        <v>0.19</v>
      </c>
    </row>
    <row r="1577" spans="1:17" x14ac:dyDescent="0.3">
      <c r="A1577" t="s">
        <v>8169</v>
      </c>
      <c r="B1577" t="s">
        <v>17277</v>
      </c>
      <c r="C1577" t="s">
        <v>45</v>
      </c>
      <c r="E1577" t="s">
        <v>40</v>
      </c>
      <c r="F1577">
        <v>0</v>
      </c>
      <c r="G1577">
        <v>0</v>
      </c>
      <c r="H1577">
        <v>0</v>
      </c>
      <c r="I1577" s="20">
        <v>0.21</v>
      </c>
      <c r="J1577" t="s">
        <v>24</v>
      </c>
      <c r="K1577" s="20">
        <v>0.21</v>
      </c>
      <c r="L1577" s="21">
        <v>8.31</v>
      </c>
      <c r="M1577" s="21">
        <v>47.9</v>
      </c>
      <c r="N1577" s="21">
        <v>39.590000000000003</v>
      </c>
      <c r="P1577" s="22">
        <v>0</v>
      </c>
      <c r="Q1577" s="22">
        <v>0.21</v>
      </c>
    </row>
    <row r="1578" spans="1:17" x14ac:dyDescent="0.3">
      <c r="A1578" t="s">
        <v>8169</v>
      </c>
      <c r="B1578" t="s">
        <v>8869</v>
      </c>
      <c r="C1578" t="s">
        <v>45</v>
      </c>
      <c r="E1578" t="s">
        <v>40</v>
      </c>
      <c r="F1578">
        <v>0</v>
      </c>
      <c r="G1578">
        <v>0</v>
      </c>
      <c r="H1578">
        <v>0</v>
      </c>
      <c r="I1578" s="20">
        <v>0.21</v>
      </c>
      <c r="J1578" t="s">
        <v>24</v>
      </c>
      <c r="K1578" s="20">
        <v>0.21</v>
      </c>
      <c r="L1578" s="21">
        <v>8.66</v>
      </c>
      <c r="M1578" s="21">
        <v>49.9</v>
      </c>
      <c r="N1578" s="21">
        <v>41.24</v>
      </c>
      <c r="P1578" s="22">
        <v>0</v>
      </c>
      <c r="Q1578" s="22">
        <v>0.21</v>
      </c>
    </row>
    <row r="1579" spans="1:17" x14ac:dyDescent="0.3">
      <c r="A1579" t="s">
        <v>8169</v>
      </c>
      <c r="B1579" t="s">
        <v>16232</v>
      </c>
      <c r="C1579" t="s">
        <v>42</v>
      </c>
      <c r="E1579" t="s">
        <v>39</v>
      </c>
      <c r="F1579">
        <v>0</v>
      </c>
      <c r="G1579">
        <v>0</v>
      </c>
      <c r="H1579">
        <v>0</v>
      </c>
      <c r="I1579" s="20">
        <v>0.19</v>
      </c>
      <c r="J1579" t="s">
        <v>24</v>
      </c>
      <c r="K1579" s="20">
        <v>0.19</v>
      </c>
      <c r="L1579" s="21">
        <v>25.8</v>
      </c>
      <c r="M1579" s="21">
        <v>161.6</v>
      </c>
      <c r="N1579" s="21">
        <v>135.80000000000001</v>
      </c>
      <c r="P1579" s="22">
        <v>0</v>
      </c>
      <c r="Q1579" s="22">
        <v>0.19</v>
      </c>
    </row>
    <row r="1580" spans="1:17" x14ac:dyDescent="0.3">
      <c r="A1580" t="s">
        <v>8169</v>
      </c>
      <c r="B1580" t="s">
        <v>8411</v>
      </c>
      <c r="C1580" t="s">
        <v>46</v>
      </c>
      <c r="E1580" t="s">
        <v>40</v>
      </c>
      <c r="F1580">
        <v>0</v>
      </c>
      <c r="G1580">
        <v>0</v>
      </c>
      <c r="H1580">
        <v>0</v>
      </c>
      <c r="I1580" s="20">
        <v>0.2</v>
      </c>
      <c r="J1580" t="s">
        <v>24</v>
      </c>
      <c r="K1580" s="20">
        <v>0.2</v>
      </c>
      <c r="L1580" s="21">
        <v>5.32</v>
      </c>
      <c r="M1580" s="21">
        <v>31.9</v>
      </c>
      <c r="N1580" s="21">
        <v>26.58</v>
      </c>
      <c r="P1580" s="22">
        <v>0</v>
      </c>
      <c r="Q1580" s="22">
        <v>0.2</v>
      </c>
    </row>
    <row r="1581" spans="1:17" x14ac:dyDescent="0.3">
      <c r="A1581" t="s">
        <v>8169</v>
      </c>
      <c r="B1581" t="s">
        <v>13688</v>
      </c>
      <c r="C1581" t="s">
        <v>42</v>
      </c>
      <c r="E1581" t="s">
        <v>39</v>
      </c>
      <c r="F1581">
        <v>0</v>
      </c>
      <c r="G1581">
        <v>0</v>
      </c>
      <c r="H1581">
        <v>0</v>
      </c>
      <c r="I1581" s="20">
        <v>0.19</v>
      </c>
      <c r="J1581" t="s">
        <v>24</v>
      </c>
      <c r="K1581" s="20">
        <v>0.19</v>
      </c>
      <c r="L1581" s="21">
        <v>2.86</v>
      </c>
      <c r="M1581" s="21">
        <v>17.899999999999999</v>
      </c>
      <c r="N1581" s="21">
        <v>15.04</v>
      </c>
      <c r="P1581" s="22">
        <v>0</v>
      </c>
      <c r="Q1581" s="22">
        <v>0.19</v>
      </c>
    </row>
    <row r="1582" spans="1:17" x14ac:dyDescent="0.3">
      <c r="A1582" t="s">
        <v>8169</v>
      </c>
      <c r="B1582" t="s">
        <v>14582</v>
      </c>
      <c r="C1582" t="s">
        <v>46</v>
      </c>
      <c r="E1582" t="s">
        <v>40</v>
      </c>
      <c r="F1582">
        <v>0</v>
      </c>
      <c r="G1582">
        <v>0</v>
      </c>
      <c r="H1582">
        <v>0</v>
      </c>
      <c r="I1582" s="20">
        <v>0.2</v>
      </c>
      <c r="J1582" t="s">
        <v>24</v>
      </c>
      <c r="K1582" s="20">
        <v>0.2</v>
      </c>
      <c r="L1582" s="21">
        <v>8.32</v>
      </c>
      <c r="M1582" s="21">
        <v>49.9</v>
      </c>
      <c r="N1582" s="21">
        <v>41.58</v>
      </c>
      <c r="P1582" s="22">
        <v>0</v>
      </c>
      <c r="Q1582" s="22">
        <v>0.2</v>
      </c>
    </row>
    <row r="1583" spans="1:17" x14ac:dyDescent="0.3">
      <c r="A1583" t="s">
        <v>8169</v>
      </c>
      <c r="B1583" t="s">
        <v>12644</v>
      </c>
      <c r="C1583" t="s">
        <v>46</v>
      </c>
      <c r="E1583" t="s">
        <v>40</v>
      </c>
      <c r="F1583">
        <v>0</v>
      </c>
      <c r="G1583">
        <v>0</v>
      </c>
      <c r="H1583">
        <v>0</v>
      </c>
      <c r="I1583" s="20">
        <v>0.2</v>
      </c>
      <c r="J1583" t="s">
        <v>24</v>
      </c>
      <c r="K1583" s="20">
        <v>0.2</v>
      </c>
      <c r="L1583" s="21">
        <v>33.33</v>
      </c>
      <c r="M1583" s="21">
        <v>199.95</v>
      </c>
      <c r="N1583" s="21">
        <v>166.62</v>
      </c>
      <c r="P1583" s="22">
        <v>0</v>
      </c>
      <c r="Q1583" s="22">
        <v>0.2</v>
      </c>
    </row>
    <row r="1584" spans="1:17" x14ac:dyDescent="0.3">
      <c r="A1584" t="s">
        <v>8169</v>
      </c>
      <c r="B1584" t="s">
        <v>20386</v>
      </c>
      <c r="C1584" t="s">
        <v>42</v>
      </c>
      <c r="E1584" t="s">
        <v>39</v>
      </c>
      <c r="F1584">
        <v>0</v>
      </c>
      <c r="G1584">
        <v>0</v>
      </c>
      <c r="H1584">
        <v>0</v>
      </c>
      <c r="I1584" s="20">
        <v>0.19</v>
      </c>
      <c r="J1584" t="s">
        <v>24</v>
      </c>
      <c r="K1584" s="20">
        <v>0.19</v>
      </c>
      <c r="L1584" s="21">
        <v>15.78</v>
      </c>
      <c r="M1584" s="21">
        <v>98.85</v>
      </c>
      <c r="N1584" s="21">
        <v>83.07</v>
      </c>
      <c r="P1584" s="22">
        <v>0</v>
      </c>
      <c r="Q1584" s="22">
        <v>0.19</v>
      </c>
    </row>
    <row r="1585" spans="1:17" x14ac:dyDescent="0.3">
      <c r="A1585" t="s">
        <v>8169</v>
      </c>
      <c r="B1585" t="s">
        <v>11681</v>
      </c>
      <c r="C1585" t="s">
        <v>45</v>
      </c>
      <c r="E1585" t="s">
        <v>40</v>
      </c>
      <c r="F1585">
        <v>0</v>
      </c>
      <c r="G1585">
        <v>0</v>
      </c>
      <c r="H1585">
        <v>0</v>
      </c>
      <c r="I1585" s="20">
        <v>0.21</v>
      </c>
      <c r="J1585" t="s">
        <v>24</v>
      </c>
      <c r="K1585" s="20">
        <v>0.21</v>
      </c>
      <c r="L1585" s="21">
        <v>5.19</v>
      </c>
      <c r="M1585" s="21">
        <v>29.9</v>
      </c>
      <c r="N1585" s="21">
        <v>24.71</v>
      </c>
      <c r="P1585" s="22">
        <v>0</v>
      </c>
      <c r="Q1585" s="22">
        <v>0.21</v>
      </c>
    </row>
    <row r="1586" spans="1:17" x14ac:dyDescent="0.3">
      <c r="A1586" t="s">
        <v>8169</v>
      </c>
      <c r="B1586" t="s">
        <v>13887</v>
      </c>
      <c r="C1586" t="s">
        <v>47</v>
      </c>
      <c r="E1586" t="s">
        <v>40</v>
      </c>
      <c r="F1586">
        <v>0</v>
      </c>
      <c r="G1586">
        <v>0</v>
      </c>
      <c r="H1586">
        <v>0</v>
      </c>
      <c r="I1586" s="20">
        <v>0.22</v>
      </c>
      <c r="J1586" t="s">
        <v>24</v>
      </c>
      <c r="K1586" s="20">
        <v>0.22</v>
      </c>
      <c r="L1586" s="21">
        <v>22.88</v>
      </c>
      <c r="M1586" s="21">
        <v>126.9</v>
      </c>
      <c r="N1586" s="21">
        <v>104.02</v>
      </c>
      <c r="P1586" s="22">
        <v>0</v>
      </c>
      <c r="Q1586" s="22">
        <v>0.22</v>
      </c>
    </row>
    <row r="1587" spans="1:17" x14ac:dyDescent="0.3">
      <c r="A1587" t="s">
        <v>8169</v>
      </c>
      <c r="B1587" t="s">
        <v>12636</v>
      </c>
      <c r="C1587" t="s">
        <v>45</v>
      </c>
      <c r="E1587" t="s">
        <v>40</v>
      </c>
      <c r="F1587">
        <v>0</v>
      </c>
      <c r="G1587">
        <v>0</v>
      </c>
      <c r="H1587">
        <v>0</v>
      </c>
      <c r="I1587" s="20">
        <v>0.21</v>
      </c>
      <c r="J1587" t="s">
        <v>24</v>
      </c>
      <c r="K1587" s="20">
        <v>0.21</v>
      </c>
      <c r="L1587" s="21">
        <v>11.79</v>
      </c>
      <c r="M1587" s="21">
        <v>67.95</v>
      </c>
      <c r="N1587" s="21">
        <v>56.16</v>
      </c>
      <c r="P1587" s="22">
        <v>0</v>
      </c>
      <c r="Q1587" s="22">
        <v>0.21</v>
      </c>
    </row>
    <row r="1588" spans="1:17" x14ac:dyDescent="0.3">
      <c r="A1588" t="s">
        <v>8169</v>
      </c>
      <c r="B1588" t="s">
        <v>17538</v>
      </c>
      <c r="C1588" t="s">
        <v>45</v>
      </c>
      <c r="E1588" t="s">
        <v>39</v>
      </c>
      <c r="F1588">
        <v>0</v>
      </c>
      <c r="G1588">
        <v>0</v>
      </c>
      <c r="H1588">
        <v>0</v>
      </c>
      <c r="I1588" s="20">
        <v>0.21</v>
      </c>
      <c r="J1588" t="s">
        <v>24</v>
      </c>
      <c r="K1588" s="20">
        <v>0.21</v>
      </c>
      <c r="L1588" s="21">
        <v>24.96</v>
      </c>
      <c r="M1588" s="21">
        <v>143.80000000000001</v>
      </c>
      <c r="N1588" s="21">
        <v>118.84</v>
      </c>
      <c r="P1588" s="22">
        <v>0</v>
      </c>
      <c r="Q1588" s="22">
        <v>0.21</v>
      </c>
    </row>
    <row r="1589" spans="1:17" x14ac:dyDescent="0.3">
      <c r="A1589" t="s">
        <v>8169</v>
      </c>
      <c r="B1589" t="s">
        <v>9953</v>
      </c>
      <c r="C1589" t="s">
        <v>37</v>
      </c>
      <c r="E1589" t="s">
        <v>40</v>
      </c>
      <c r="F1589">
        <v>0</v>
      </c>
      <c r="G1589">
        <v>0</v>
      </c>
      <c r="H1589">
        <v>0</v>
      </c>
      <c r="I1589" s="20">
        <v>0.2</v>
      </c>
      <c r="J1589" t="s">
        <v>24</v>
      </c>
      <c r="K1589" s="20">
        <v>0.2</v>
      </c>
      <c r="L1589" s="21">
        <v>33.32</v>
      </c>
      <c r="M1589" s="21">
        <v>199.9</v>
      </c>
      <c r="N1589" s="21">
        <v>166.58</v>
      </c>
      <c r="P1589" s="22">
        <v>0</v>
      </c>
      <c r="Q1589" s="22">
        <v>0.2</v>
      </c>
    </row>
    <row r="1590" spans="1:17" x14ac:dyDescent="0.3">
      <c r="A1590" t="s">
        <v>8169</v>
      </c>
      <c r="B1590" t="s">
        <v>17862</v>
      </c>
      <c r="C1590" t="s">
        <v>46</v>
      </c>
      <c r="E1590" t="s">
        <v>40</v>
      </c>
      <c r="F1590">
        <v>0</v>
      </c>
      <c r="G1590">
        <v>0</v>
      </c>
      <c r="H1590">
        <v>0</v>
      </c>
      <c r="I1590" s="20">
        <v>0.2</v>
      </c>
      <c r="J1590" t="s">
        <v>24</v>
      </c>
      <c r="K1590" s="20">
        <v>0.2</v>
      </c>
      <c r="L1590" s="21">
        <v>19.649999999999999</v>
      </c>
      <c r="M1590" s="21">
        <v>117.9</v>
      </c>
      <c r="N1590" s="21">
        <v>98.25</v>
      </c>
      <c r="P1590" s="22">
        <v>0</v>
      </c>
      <c r="Q1590" s="22">
        <v>0.2</v>
      </c>
    </row>
    <row r="1591" spans="1:17" x14ac:dyDescent="0.3">
      <c r="A1591" t="s">
        <v>8169</v>
      </c>
      <c r="B1591" t="s">
        <v>14401</v>
      </c>
      <c r="C1591" t="s">
        <v>37</v>
      </c>
      <c r="E1591" t="s">
        <v>40</v>
      </c>
      <c r="F1591">
        <v>0</v>
      </c>
      <c r="G1591">
        <v>0</v>
      </c>
      <c r="H1591">
        <v>0</v>
      </c>
      <c r="I1591" s="20">
        <v>0.2</v>
      </c>
      <c r="J1591" t="s">
        <v>24</v>
      </c>
      <c r="K1591" s="20">
        <v>0.2</v>
      </c>
      <c r="L1591" s="21">
        <v>13.8</v>
      </c>
      <c r="M1591" s="21">
        <v>82.8</v>
      </c>
      <c r="N1591" s="21">
        <v>69</v>
      </c>
      <c r="P1591" s="22">
        <v>0</v>
      </c>
      <c r="Q1591" s="22">
        <v>0.2</v>
      </c>
    </row>
    <row r="1592" spans="1:17" x14ac:dyDescent="0.3">
      <c r="A1592" t="s">
        <v>8169</v>
      </c>
      <c r="B1592" t="s">
        <v>11165</v>
      </c>
      <c r="C1592" t="s">
        <v>42</v>
      </c>
      <c r="E1592" t="s">
        <v>39</v>
      </c>
      <c r="F1592">
        <v>0</v>
      </c>
      <c r="G1592">
        <v>0</v>
      </c>
      <c r="H1592">
        <v>0</v>
      </c>
      <c r="I1592" s="20">
        <v>0.19</v>
      </c>
      <c r="J1592" t="s">
        <v>24</v>
      </c>
      <c r="K1592" s="20">
        <v>0.19</v>
      </c>
      <c r="L1592" s="21">
        <v>27.13</v>
      </c>
      <c r="M1592" s="21">
        <v>169.9</v>
      </c>
      <c r="N1592" s="21">
        <v>142.77000000000001</v>
      </c>
      <c r="P1592" s="22">
        <v>0</v>
      </c>
      <c r="Q1592" s="22">
        <v>0.19</v>
      </c>
    </row>
    <row r="1593" spans="1:17" x14ac:dyDescent="0.3">
      <c r="A1593" t="s">
        <v>8169</v>
      </c>
      <c r="B1593" t="s">
        <v>15828</v>
      </c>
      <c r="C1593" t="s">
        <v>42</v>
      </c>
      <c r="E1593" t="s">
        <v>39</v>
      </c>
      <c r="F1593">
        <v>0</v>
      </c>
      <c r="G1593">
        <v>0</v>
      </c>
      <c r="H1593">
        <v>0</v>
      </c>
      <c r="I1593" s="20">
        <v>0.19</v>
      </c>
      <c r="J1593" t="s">
        <v>24</v>
      </c>
      <c r="K1593" s="20">
        <v>0.19</v>
      </c>
      <c r="L1593" s="21">
        <v>7.97</v>
      </c>
      <c r="M1593" s="21">
        <v>49.9</v>
      </c>
      <c r="N1593" s="21">
        <v>41.93</v>
      </c>
      <c r="P1593" s="22">
        <v>0</v>
      </c>
      <c r="Q1593" s="22">
        <v>0.19</v>
      </c>
    </row>
    <row r="1594" spans="1:17" x14ac:dyDescent="0.3">
      <c r="A1594" t="s">
        <v>8169</v>
      </c>
      <c r="B1594" t="s">
        <v>16686</v>
      </c>
      <c r="C1594" t="s">
        <v>46</v>
      </c>
      <c r="E1594" t="s">
        <v>40</v>
      </c>
      <c r="F1594">
        <v>0</v>
      </c>
      <c r="G1594">
        <v>0</v>
      </c>
      <c r="H1594">
        <v>0</v>
      </c>
      <c r="I1594" s="20">
        <v>0.2</v>
      </c>
      <c r="J1594" t="s">
        <v>24</v>
      </c>
      <c r="K1594" s="20">
        <v>0.2</v>
      </c>
      <c r="L1594" s="21">
        <v>5.32</v>
      </c>
      <c r="M1594" s="21">
        <v>31.9</v>
      </c>
      <c r="N1594" s="21">
        <v>26.58</v>
      </c>
      <c r="P1594" s="22">
        <v>0</v>
      </c>
      <c r="Q1594" s="22">
        <v>0.2</v>
      </c>
    </row>
    <row r="1595" spans="1:17" x14ac:dyDescent="0.3">
      <c r="A1595" t="s">
        <v>8169</v>
      </c>
      <c r="B1595" t="s">
        <v>22042</v>
      </c>
      <c r="C1595" t="s">
        <v>46</v>
      </c>
      <c r="E1595" t="s">
        <v>40</v>
      </c>
      <c r="F1595">
        <v>0</v>
      </c>
      <c r="G1595">
        <v>0</v>
      </c>
      <c r="H1595">
        <v>0</v>
      </c>
      <c r="I1595" s="20">
        <v>0.2</v>
      </c>
      <c r="J1595" t="s">
        <v>24</v>
      </c>
      <c r="K1595" s="20">
        <v>0.2</v>
      </c>
      <c r="L1595" s="21">
        <v>20.07</v>
      </c>
      <c r="M1595" s="21">
        <v>120.42</v>
      </c>
      <c r="N1595" s="21">
        <v>100.35</v>
      </c>
      <c r="P1595" s="22">
        <v>0</v>
      </c>
      <c r="Q1595" s="22">
        <v>0.2</v>
      </c>
    </row>
    <row r="1596" spans="1:17" x14ac:dyDescent="0.3">
      <c r="A1596" t="s">
        <v>8169</v>
      </c>
      <c r="B1596" t="s">
        <v>14176</v>
      </c>
      <c r="C1596" t="s">
        <v>37</v>
      </c>
      <c r="E1596" t="s">
        <v>39</v>
      </c>
      <c r="F1596">
        <v>0</v>
      </c>
      <c r="G1596">
        <v>0</v>
      </c>
      <c r="H1596">
        <v>0</v>
      </c>
      <c r="I1596" s="20">
        <v>0.2</v>
      </c>
      <c r="J1596" t="s">
        <v>24</v>
      </c>
      <c r="K1596" s="20">
        <v>0.2</v>
      </c>
      <c r="L1596" s="21">
        <v>13.33</v>
      </c>
      <c r="M1596" s="21">
        <v>79.95</v>
      </c>
      <c r="N1596" s="21">
        <v>66.62</v>
      </c>
      <c r="P1596" s="22">
        <v>0</v>
      </c>
      <c r="Q1596" s="22">
        <v>0.2</v>
      </c>
    </row>
    <row r="1597" spans="1:17" x14ac:dyDescent="0.3">
      <c r="A1597" t="s">
        <v>8169</v>
      </c>
      <c r="B1597" t="s">
        <v>14714</v>
      </c>
      <c r="C1597" t="s">
        <v>47</v>
      </c>
      <c r="E1597" t="s">
        <v>40</v>
      </c>
      <c r="F1597">
        <v>0</v>
      </c>
      <c r="G1597">
        <v>0</v>
      </c>
      <c r="H1597">
        <v>0</v>
      </c>
      <c r="I1597" s="20">
        <v>0.22</v>
      </c>
      <c r="J1597" t="s">
        <v>24</v>
      </c>
      <c r="K1597" s="20">
        <v>0.22</v>
      </c>
      <c r="L1597" s="21">
        <v>3.23</v>
      </c>
      <c r="M1597" s="21">
        <v>17.899999999999999</v>
      </c>
      <c r="N1597" s="21">
        <v>14.67</v>
      </c>
      <c r="P1597" s="22">
        <v>0</v>
      </c>
      <c r="Q1597" s="22">
        <v>0.22</v>
      </c>
    </row>
    <row r="1598" spans="1:17" x14ac:dyDescent="0.3">
      <c r="A1598" t="s">
        <v>8169</v>
      </c>
      <c r="B1598" t="s">
        <v>19801</v>
      </c>
      <c r="C1598" t="s">
        <v>45</v>
      </c>
      <c r="E1598" t="s">
        <v>39</v>
      </c>
      <c r="F1598">
        <v>0</v>
      </c>
      <c r="G1598">
        <v>0</v>
      </c>
      <c r="H1598">
        <v>0</v>
      </c>
      <c r="I1598" s="20">
        <v>0.21</v>
      </c>
      <c r="J1598" t="s">
        <v>24</v>
      </c>
      <c r="K1598" s="20">
        <v>0.21</v>
      </c>
      <c r="L1598" s="21">
        <v>35.909999999999997</v>
      </c>
      <c r="M1598" s="21">
        <v>206.91</v>
      </c>
      <c r="N1598" s="21">
        <v>171</v>
      </c>
      <c r="P1598" s="22">
        <v>0</v>
      </c>
      <c r="Q1598" s="22">
        <v>0.21</v>
      </c>
    </row>
    <row r="1599" spans="1:17" x14ac:dyDescent="0.3">
      <c r="A1599" t="s">
        <v>8169</v>
      </c>
      <c r="B1599" t="s">
        <v>23525</v>
      </c>
      <c r="C1599" t="s">
        <v>45</v>
      </c>
      <c r="E1599" t="s">
        <v>40</v>
      </c>
      <c r="F1599">
        <v>0</v>
      </c>
      <c r="G1599">
        <v>0</v>
      </c>
      <c r="H1599">
        <v>0</v>
      </c>
      <c r="I1599" s="20">
        <v>0.21</v>
      </c>
      <c r="J1599" t="s">
        <v>24</v>
      </c>
      <c r="K1599" s="20">
        <v>0.21</v>
      </c>
      <c r="L1599" s="21">
        <v>11.24</v>
      </c>
      <c r="M1599" s="21">
        <v>64.75</v>
      </c>
      <c r="N1599" s="21">
        <v>53.51</v>
      </c>
      <c r="P1599" s="22">
        <v>0</v>
      </c>
      <c r="Q1599" s="22">
        <v>0.21</v>
      </c>
    </row>
    <row r="1600" spans="1:17" x14ac:dyDescent="0.3">
      <c r="A1600" t="s">
        <v>8169</v>
      </c>
      <c r="B1600" t="s">
        <v>18777</v>
      </c>
      <c r="C1600" t="s">
        <v>45</v>
      </c>
      <c r="E1600" t="s">
        <v>39</v>
      </c>
      <c r="F1600">
        <v>0</v>
      </c>
      <c r="G1600">
        <v>0</v>
      </c>
      <c r="H1600">
        <v>0</v>
      </c>
      <c r="I1600" s="20">
        <v>0.21</v>
      </c>
      <c r="J1600" t="s">
        <v>24</v>
      </c>
      <c r="K1600" s="20">
        <v>0.21</v>
      </c>
      <c r="L1600" s="21">
        <v>13.88</v>
      </c>
      <c r="M1600" s="21">
        <v>79.95</v>
      </c>
      <c r="N1600" s="21">
        <v>66.069999999999993</v>
      </c>
      <c r="P1600" s="22">
        <v>0</v>
      </c>
      <c r="Q1600" s="22">
        <v>0.21</v>
      </c>
    </row>
    <row r="1601" spans="1:17" x14ac:dyDescent="0.3">
      <c r="A1601" t="s">
        <v>8169</v>
      </c>
      <c r="B1601" t="s">
        <v>11410</v>
      </c>
      <c r="C1601" t="s">
        <v>46</v>
      </c>
      <c r="E1601" t="s">
        <v>40</v>
      </c>
      <c r="F1601">
        <v>0</v>
      </c>
      <c r="G1601">
        <v>0</v>
      </c>
      <c r="H1601">
        <v>0</v>
      </c>
      <c r="I1601" s="20">
        <v>0.2</v>
      </c>
      <c r="J1601" t="s">
        <v>24</v>
      </c>
      <c r="K1601" s="20">
        <v>0.2</v>
      </c>
      <c r="L1601" s="21">
        <v>21.48</v>
      </c>
      <c r="M1601" s="21">
        <v>128.85</v>
      </c>
      <c r="N1601" s="21">
        <v>107.37</v>
      </c>
      <c r="P1601" s="22">
        <v>0</v>
      </c>
      <c r="Q1601" s="22">
        <v>0.2</v>
      </c>
    </row>
    <row r="1602" spans="1:17" x14ac:dyDescent="0.3">
      <c r="A1602" t="s">
        <v>8169</v>
      </c>
      <c r="B1602" t="s">
        <v>19001</v>
      </c>
      <c r="C1602" t="s">
        <v>42</v>
      </c>
      <c r="E1602" t="s">
        <v>40</v>
      </c>
      <c r="F1602">
        <v>0</v>
      </c>
      <c r="G1602">
        <v>0</v>
      </c>
      <c r="H1602">
        <v>0</v>
      </c>
      <c r="I1602" s="20">
        <v>0.19</v>
      </c>
      <c r="J1602" t="s">
        <v>24</v>
      </c>
      <c r="K1602" s="20">
        <v>0.19</v>
      </c>
      <c r="L1602" s="21">
        <v>4.7699999999999996</v>
      </c>
      <c r="M1602" s="21">
        <v>29.9</v>
      </c>
      <c r="N1602" s="21">
        <v>25.13</v>
      </c>
      <c r="P1602" s="22">
        <v>0</v>
      </c>
      <c r="Q1602" s="22">
        <v>0.19</v>
      </c>
    </row>
    <row r="1603" spans="1:17" x14ac:dyDescent="0.3">
      <c r="A1603" t="s">
        <v>8169</v>
      </c>
      <c r="B1603" t="s">
        <v>21689</v>
      </c>
      <c r="C1603" t="s">
        <v>45</v>
      </c>
      <c r="E1603" t="s">
        <v>40</v>
      </c>
      <c r="F1603">
        <v>0</v>
      </c>
      <c r="G1603">
        <v>0</v>
      </c>
      <c r="H1603">
        <v>0</v>
      </c>
      <c r="I1603" s="20">
        <v>0.21</v>
      </c>
      <c r="J1603" t="s">
        <v>24</v>
      </c>
      <c r="K1603" s="20">
        <v>0</v>
      </c>
      <c r="L1603" s="21">
        <v>0</v>
      </c>
      <c r="M1603" s="21">
        <v>0</v>
      </c>
      <c r="N1603" s="21">
        <v>0</v>
      </c>
      <c r="O1603" t="s">
        <v>70</v>
      </c>
      <c r="P1603" s="22">
        <v>0</v>
      </c>
      <c r="Q1603" s="22">
        <v>0</v>
      </c>
    </row>
    <row r="1604" spans="1:17" x14ac:dyDescent="0.3">
      <c r="A1604" t="s">
        <v>8169</v>
      </c>
      <c r="B1604" t="s">
        <v>19791</v>
      </c>
      <c r="C1604" t="s">
        <v>42</v>
      </c>
      <c r="E1604" t="s">
        <v>39</v>
      </c>
      <c r="F1604">
        <v>0</v>
      </c>
      <c r="G1604">
        <v>0</v>
      </c>
      <c r="H1604">
        <v>0</v>
      </c>
      <c r="I1604" s="20">
        <v>0.19</v>
      </c>
      <c r="J1604" t="s">
        <v>24</v>
      </c>
      <c r="K1604" s="20">
        <v>0</v>
      </c>
      <c r="L1604" s="21">
        <v>0</v>
      </c>
      <c r="M1604" s="21">
        <v>0</v>
      </c>
      <c r="N1604" s="21">
        <v>0</v>
      </c>
      <c r="O1604" t="s">
        <v>73</v>
      </c>
      <c r="P1604" s="22">
        <v>0</v>
      </c>
      <c r="Q1604" s="22">
        <v>0</v>
      </c>
    </row>
    <row r="1605" spans="1:17" x14ac:dyDescent="0.3">
      <c r="A1605" t="s">
        <v>8169</v>
      </c>
      <c r="B1605" t="s">
        <v>13763</v>
      </c>
      <c r="C1605" t="s">
        <v>46</v>
      </c>
      <c r="E1605" t="s">
        <v>40</v>
      </c>
      <c r="F1605">
        <v>0</v>
      </c>
      <c r="G1605">
        <v>0</v>
      </c>
      <c r="H1605">
        <v>0</v>
      </c>
      <c r="I1605" s="20">
        <v>0.2</v>
      </c>
      <c r="J1605" t="s">
        <v>24</v>
      </c>
      <c r="K1605" s="20">
        <v>0</v>
      </c>
      <c r="L1605" s="21">
        <v>0</v>
      </c>
      <c r="M1605" s="21">
        <v>0</v>
      </c>
      <c r="N1605" s="21">
        <v>0</v>
      </c>
      <c r="O1605" t="s">
        <v>72</v>
      </c>
      <c r="P1605" s="22">
        <v>0</v>
      </c>
      <c r="Q1605" s="22">
        <v>0</v>
      </c>
    </row>
    <row r="1606" spans="1:17" x14ac:dyDescent="0.3">
      <c r="A1606" t="s">
        <v>8169</v>
      </c>
      <c r="B1606" t="s">
        <v>17425</v>
      </c>
      <c r="C1606" t="s">
        <v>46</v>
      </c>
      <c r="E1606" t="s">
        <v>39</v>
      </c>
      <c r="F1606">
        <v>0</v>
      </c>
      <c r="G1606">
        <v>0</v>
      </c>
      <c r="H1606">
        <v>0</v>
      </c>
      <c r="I1606" s="20">
        <v>0.2</v>
      </c>
      <c r="J1606" t="s">
        <v>24</v>
      </c>
      <c r="K1606" s="20">
        <v>0.2</v>
      </c>
      <c r="L1606" s="21">
        <v>-2.97</v>
      </c>
      <c r="M1606" s="21">
        <v>-17.8</v>
      </c>
      <c r="N1606" s="21">
        <v>-14.83</v>
      </c>
      <c r="P1606" s="22">
        <v>0</v>
      </c>
      <c r="Q1606" s="22">
        <v>0.2</v>
      </c>
    </row>
    <row r="1607" spans="1:17" x14ac:dyDescent="0.3">
      <c r="A1607" t="s">
        <v>8169</v>
      </c>
      <c r="B1607" t="s">
        <v>14569</v>
      </c>
      <c r="C1607" t="s">
        <v>45</v>
      </c>
      <c r="E1607" t="s">
        <v>40</v>
      </c>
      <c r="F1607">
        <v>0</v>
      </c>
      <c r="G1607">
        <v>0</v>
      </c>
      <c r="H1607">
        <v>0</v>
      </c>
      <c r="I1607" s="20">
        <v>0.21</v>
      </c>
      <c r="J1607" t="s">
        <v>24</v>
      </c>
      <c r="K1607" s="20">
        <v>0.21</v>
      </c>
      <c r="L1607" s="21">
        <v>-9.6999999999999993</v>
      </c>
      <c r="M1607" s="21">
        <v>-55.9</v>
      </c>
      <c r="N1607" s="21">
        <v>-46.2</v>
      </c>
      <c r="P1607" s="22">
        <v>0</v>
      </c>
      <c r="Q1607" s="22">
        <v>0.21</v>
      </c>
    </row>
    <row r="1608" spans="1:17" x14ac:dyDescent="0.3">
      <c r="A1608" t="s">
        <v>8169</v>
      </c>
      <c r="B1608" t="s">
        <v>396</v>
      </c>
      <c r="C1608" t="s">
        <v>42</v>
      </c>
      <c r="E1608" t="s">
        <v>40</v>
      </c>
      <c r="F1608">
        <v>0</v>
      </c>
      <c r="G1608">
        <v>0</v>
      </c>
      <c r="H1608">
        <v>0</v>
      </c>
      <c r="I1608" s="20">
        <v>0.19</v>
      </c>
      <c r="J1608" t="s">
        <v>24</v>
      </c>
      <c r="K1608" s="20">
        <v>0.19</v>
      </c>
      <c r="L1608" s="21">
        <v>-1.29</v>
      </c>
      <c r="M1608" s="21">
        <v>-8.1</v>
      </c>
      <c r="N1608" s="21">
        <v>-6.81</v>
      </c>
      <c r="P1608" s="22">
        <v>0</v>
      </c>
      <c r="Q1608" s="22">
        <v>0.19</v>
      </c>
    </row>
    <row r="1609" spans="1:17" x14ac:dyDescent="0.3">
      <c r="A1609" t="s">
        <v>8169</v>
      </c>
      <c r="B1609" t="s">
        <v>399</v>
      </c>
      <c r="C1609" t="s">
        <v>42</v>
      </c>
      <c r="E1609" t="s">
        <v>40</v>
      </c>
      <c r="F1609">
        <v>0</v>
      </c>
      <c r="G1609">
        <v>0</v>
      </c>
      <c r="H1609">
        <v>0</v>
      </c>
      <c r="I1609" s="20">
        <v>0.19</v>
      </c>
      <c r="J1609" t="s">
        <v>24</v>
      </c>
      <c r="K1609" s="20">
        <v>0.19</v>
      </c>
      <c r="L1609" s="21">
        <v>-6.38</v>
      </c>
      <c r="M1609" s="21">
        <v>-39.950000000000003</v>
      </c>
      <c r="N1609" s="21">
        <v>-33.57</v>
      </c>
      <c r="O1609" t="s">
        <v>63</v>
      </c>
      <c r="P1609" s="22">
        <v>0</v>
      </c>
      <c r="Q1609" s="22">
        <v>0.19</v>
      </c>
    </row>
    <row r="1610" spans="1:17" x14ac:dyDescent="0.3">
      <c r="A1610" t="s">
        <v>8169</v>
      </c>
      <c r="B1610" t="s">
        <v>13208</v>
      </c>
      <c r="C1610" t="s">
        <v>42</v>
      </c>
      <c r="E1610" t="s">
        <v>40</v>
      </c>
      <c r="F1610">
        <v>0</v>
      </c>
      <c r="G1610">
        <v>0</v>
      </c>
      <c r="H1610">
        <v>0</v>
      </c>
      <c r="I1610" s="20">
        <v>0.19</v>
      </c>
      <c r="J1610" t="s">
        <v>24</v>
      </c>
      <c r="K1610" s="20">
        <v>0.19</v>
      </c>
      <c r="L1610" s="21">
        <v>7.97</v>
      </c>
      <c r="M1610" s="21">
        <v>49.9</v>
      </c>
      <c r="N1610" s="21">
        <v>41.93</v>
      </c>
      <c r="P1610" s="22">
        <v>0</v>
      </c>
      <c r="Q1610" s="22">
        <v>0.19</v>
      </c>
    </row>
    <row r="1611" spans="1:17" x14ac:dyDescent="0.3">
      <c r="A1611" t="s">
        <v>8169</v>
      </c>
      <c r="B1611" t="s">
        <v>9581</v>
      </c>
      <c r="C1611" t="s">
        <v>46</v>
      </c>
      <c r="E1611" t="s">
        <v>38</v>
      </c>
      <c r="F1611">
        <v>0</v>
      </c>
      <c r="G1611">
        <v>1</v>
      </c>
      <c r="H1611">
        <v>0</v>
      </c>
      <c r="I1611" s="20">
        <v>0.2</v>
      </c>
      <c r="J1611" t="s">
        <v>24</v>
      </c>
      <c r="K1611" s="20">
        <v>0</v>
      </c>
      <c r="L1611" s="21">
        <v>6.64</v>
      </c>
      <c r="M1611" s="21">
        <v>38.28</v>
      </c>
      <c r="N1611" s="21">
        <v>31.64</v>
      </c>
      <c r="O1611" t="s">
        <v>65</v>
      </c>
      <c r="P1611" s="22">
        <v>0</v>
      </c>
      <c r="Q1611" s="22">
        <v>0.21</v>
      </c>
    </row>
    <row r="1612" spans="1:17" x14ac:dyDescent="0.3">
      <c r="A1612" t="s">
        <v>8169</v>
      </c>
      <c r="B1612" t="s">
        <v>13423</v>
      </c>
      <c r="C1612" t="s">
        <v>46</v>
      </c>
      <c r="E1612" t="s">
        <v>40</v>
      </c>
      <c r="F1612">
        <v>0</v>
      </c>
      <c r="G1612">
        <v>0</v>
      </c>
      <c r="H1612">
        <v>0</v>
      </c>
      <c r="I1612" s="20">
        <v>0.2</v>
      </c>
      <c r="J1612" t="s">
        <v>24</v>
      </c>
      <c r="K1612" s="20">
        <v>0.2</v>
      </c>
      <c r="L1612" s="21">
        <v>10.48</v>
      </c>
      <c r="M1612" s="21">
        <v>62.87</v>
      </c>
      <c r="N1612" s="21">
        <v>52.39</v>
      </c>
      <c r="P1612" s="22">
        <v>0</v>
      </c>
      <c r="Q1612" s="22">
        <v>0.2</v>
      </c>
    </row>
    <row r="1613" spans="1:17" x14ac:dyDescent="0.3">
      <c r="A1613" t="s">
        <v>8169</v>
      </c>
      <c r="B1613" t="s">
        <v>9299</v>
      </c>
      <c r="C1613" t="s">
        <v>42</v>
      </c>
      <c r="E1613" t="s">
        <v>40</v>
      </c>
      <c r="F1613">
        <v>0</v>
      </c>
      <c r="G1613">
        <v>0</v>
      </c>
      <c r="H1613">
        <v>0</v>
      </c>
      <c r="I1613" s="20">
        <v>0.19</v>
      </c>
      <c r="J1613" t="s">
        <v>24</v>
      </c>
      <c r="K1613" s="20">
        <v>0.19</v>
      </c>
      <c r="L1613" s="21">
        <v>11.48</v>
      </c>
      <c r="M1613" s="21">
        <v>71.91</v>
      </c>
      <c r="N1613" s="21">
        <v>60.43</v>
      </c>
      <c r="P1613" s="22">
        <v>0</v>
      </c>
      <c r="Q1613" s="22">
        <v>0.19</v>
      </c>
    </row>
    <row r="1614" spans="1:17" x14ac:dyDescent="0.3">
      <c r="A1614" t="s">
        <v>8169</v>
      </c>
      <c r="B1614" t="s">
        <v>18636</v>
      </c>
      <c r="C1614" t="s">
        <v>46</v>
      </c>
      <c r="E1614" t="s">
        <v>39</v>
      </c>
      <c r="F1614">
        <v>0</v>
      </c>
      <c r="G1614">
        <v>0</v>
      </c>
      <c r="H1614">
        <v>0</v>
      </c>
      <c r="I1614" s="20">
        <v>0.2</v>
      </c>
      <c r="J1614" t="s">
        <v>24</v>
      </c>
      <c r="K1614" s="20">
        <v>0.2</v>
      </c>
      <c r="L1614" s="21">
        <v>14.16</v>
      </c>
      <c r="M1614" s="21">
        <v>84.95</v>
      </c>
      <c r="N1614" s="21">
        <v>70.790000000000006</v>
      </c>
      <c r="P1614" s="22">
        <v>0</v>
      </c>
      <c r="Q1614" s="22">
        <v>0.2</v>
      </c>
    </row>
    <row r="1615" spans="1:17" x14ac:dyDescent="0.3">
      <c r="A1615" t="s">
        <v>8169</v>
      </c>
      <c r="B1615" t="s">
        <v>22521</v>
      </c>
      <c r="C1615" t="s">
        <v>45</v>
      </c>
      <c r="E1615" t="s">
        <v>40</v>
      </c>
      <c r="F1615">
        <v>0</v>
      </c>
      <c r="G1615">
        <v>0</v>
      </c>
      <c r="H1615">
        <v>0</v>
      </c>
      <c r="I1615" s="20">
        <v>0.21</v>
      </c>
      <c r="J1615" t="s">
        <v>24</v>
      </c>
      <c r="K1615" s="20">
        <v>0.21</v>
      </c>
      <c r="L1615" s="21">
        <v>14.74</v>
      </c>
      <c r="M1615" s="21">
        <v>84.95</v>
      </c>
      <c r="N1615" s="21">
        <v>70.209999999999994</v>
      </c>
      <c r="P1615" s="22">
        <v>0</v>
      </c>
      <c r="Q1615" s="22">
        <v>0.21</v>
      </c>
    </row>
    <row r="1616" spans="1:17" x14ac:dyDescent="0.3">
      <c r="A1616" t="s">
        <v>8169</v>
      </c>
      <c r="B1616" t="s">
        <v>17824</v>
      </c>
      <c r="C1616" t="s">
        <v>45</v>
      </c>
      <c r="E1616" t="s">
        <v>40</v>
      </c>
      <c r="F1616">
        <v>0</v>
      </c>
      <c r="G1616">
        <v>0</v>
      </c>
      <c r="H1616">
        <v>0</v>
      </c>
      <c r="I1616" s="20">
        <v>0.21</v>
      </c>
      <c r="J1616" t="s">
        <v>24</v>
      </c>
      <c r="K1616" s="20">
        <v>0.21</v>
      </c>
      <c r="L1616" s="21">
        <v>13.68</v>
      </c>
      <c r="M1616" s="21">
        <v>78.8</v>
      </c>
      <c r="N1616" s="21">
        <v>65.12</v>
      </c>
      <c r="P1616" s="22">
        <v>0</v>
      </c>
      <c r="Q1616" s="22">
        <v>0.21</v>
      </c>
    </row>
    <row r="1617" spans="1:17" x14ac:dyDescent="0.3">
      <c r="A1617" t="s">
        <v>8169</v>
      </c>
      <c r="B1617" t="s">
        <v>18518</v>
      </c>
      <c r="C1617" t="s">
        <v>47</v>
      </c>
      <c r="E1617" t="s">
        <v>39</v>
      </c>
      <c r="F1617">
        <v>0</v>
      </c>
      <c r="G1617">
        <v>0</v>
      </c>
      <c r="H1617">
        <v>0</v>
      </c>
      <c r="I1617" s="20">
        <v>0.22</v>
      </c>
      <c r="J1617" t="s">
        <v>24</v>
      </c>
      <c r="K1617" s="20">
        <v>0.22</v>
      </c>
      <c r="L1617" s="21">
        <v>11.88</v>
      </c>
      <c r="M1617" s="21">
        <v>65.900000000000006</v>
      </c>
      <c r="N1617" s="21">
        <v>54.02</v>
      </c>
      <c r="P1617" s="22">
        <v>0</v>
      </c>
      <c r="Q1617" s="22">
        <v>0.22</v>
      </c>
    </row>
    <row r="1618" spans="1:17" x14ac:dyDescent="0.3">
      <c r="A1618" t="s">
        <v>8169</v>
      </c>
      <c r="B1618" t="s">
        <v>23171</v>
      </c>
      <c r="C1618" t="s">
        <v>45</v>
      </c>
      <c r="E1618" t="s">
        <v>40</v>
      </c>
      <c r="F1618">
        <v>0</v>
      </c>
      <c r="G1618">
        <v>0</v>
      </c>
      <c r="H1618">
        <v>0</v>
      </c>
      <c r="I1618" s="20">
        <v>0.21</v>
      </c>
      <c r="J1618" t="s">
        <v>24</v>
      </c>
      <c r="K1618" s="20">
        <v>0.21</v>
      </c>
      <c r="L1618" s="21">
        <v>3.11</v>
      </c>
      <c r="M1618" s="21">
        <v>17.899999999999999</v>
      </c>
      <c r="N1618" s="21">
        <v>14.79</v>
      </c>
      <c r="P1618" s="22">
        <v>0</v>
      </c>
      <c r="Q1618" s="22">
        <v>0.21</v>
      </c>
    </row>
    <row r="1619" spans="1:17" x14ac:dyDescent="0.3">
      <c r="A1619" t="s">
        <v>8169</v>
      </c>
      <c r="B1619" t="s">
        <v>14230</v>
      </c>
      <c r="C1619" t="s">
        <v>47</v>
      </c>
      <c r="E1619" t="s">
        <v>39</v>
      </c>
      <c r="F1619">
        <v>0</v>
      </c>
      <c r="G1619">
        <v>0</v>
      </c>
      <c r="H1619">
        <v>0</v>
      </c>
      <c r="I1619" s="20">
        <v>0.22</v>
      </c>
      <c r="J1619" t="s">
        <v>24</v>
      </c>
      <c r="K1619" s="20">
        <v>0.22</v>
      </c>
      <c r="L1619" s="21">
        <v>16.04</v>
      </c>
      <c r="M1619" s="21">
        <v>88.97</v>
      </c>
      <c r="N1619" s="21">
        <v>72.930000000000007</v>
      </c>
      <c r="P1619" s="22">
        <v>0</v>
      </c>
      <c r="Q1619" s="22">
        <v>0.22</v>
      </c>
    </row>
    <row r="1620" spans="1:17" x14ac:dyDescent="0.3">
      <c r="A1620" t="s">
        <v>8169</v>
      </c>
      <c r="B1620" t="s">
        <v>16869</v>
      </c>
      <c r="C1620" t="s">
        <v>45</v>
      </c>
      <c r="E1620" t="s">
        <v>40</v>
      </c>
      <c r="F1620">
        <v>0</v>
      </c>
      <c r="G1620">
        <v>0</v>
      </c>
      <c r="H1620">
        <v>0</v>
      </c>
      <c r="I1620" s="20">
        <v>7.0000000000000007E-2</v>
      </c>
      <c r="J1620" t="s">
        <v>24</v>
      </c>
      <c r="K1620" s="20">
        <v>7.0000000000000007E-2</v>
      </c>
      <c r="L1620" s="21">
        <v>1.96</v>
      </c>
      <c r="M1620" s="21">
        <v>29.9</v>
      </c>
      <c r="N1620" s="21">
        <v>27.94</v>
      </c>
      <c r="O1620" t="s">
        <v>79</v>
      </c>
      <c r="P1620" s="22">
        <v>0</v>
      </c>
      <c r="Q1620" s="22">
        <v>7.0000000000000007E-2</v>
      </c>
    </row>
    <row r="1621" spans="1:17" x14ac:dyDescent="0.3">
      <c r="A1621" t="s">
        <v>8169</v>
      </c>
      <c r="B1621" t="s">
        <v>8585</v>
      </c>
      <c r="C1621" t="s">
        <v>45</v>
      </c>
      <c r="E1621" t="s">
        <v>40</v>
      </c>
      <c r="F1621">
        <v>0</v>
      </c>
      <c r="G1621">
        <v>0</v>
      </c>
      <c r="H1621">
        <v>0</v>
      </c>
      <c r="I1621" s="20">
        <v>0.21</v>
      </c>
      <c r="J1621" t="s">
        <v>24</v>
      </c>
      <c r="K1621" s="20">
        <v>0.21</v>
      </c>
      <c r="L1621" s="21">
        <v>11.79</v>
      </c>
      <c r="M1621" s="21">
        <v>67.95</v>
      </c>
      <c r="N1621" s="21">
        <v>56.16</v>
      </c>
      <c r="P1621" s="22">
        <v>0</v>
      </c>
      <c r="Q1621" s="22">
        <v>0.21</v>
      </c>
    </row>
    <row r="1622" spans="1:17" x14ac:dyDescent="0.3">
      <c r="A1622" t="s">
        <v>8169</v>
      </c>
      <c r="B1622" t="s">
        <v>8637</v>
      </c>
      <c r="C1622" t="s">
        <v>42</v>
      </c>
      <c r="E1622" t="s">
        <v>40</v>
      </c>
      <c r="F1622">
        <v>0</v>
      </c>
      <c r="G1622">
        <v>0</v>
      </c>
      <c r="H1622">
        <v>0</v>
      </c>
      <c r="I1622" s="20">
        <v>0.19</v>
      </c>
      <c r="J1622" t="s">
        <v>24</v>
      </c>
      <c r="K1622" s="20">
        <v>0.19</v>
      </c>
      <c r="L1622" s="21">
        <v>6.05</v>
      </c>
      <c r="M1622" s="21">
        <v>37.9</v>
      </c>
      <c r="N1622" s="21">
        <v>31.85</v>
      </c>
      <c r="P1622" s="22">
        <v>0</v>
      </c>
      <c r="Q1622" s="22">
        <v>0.19</v>
      </c>
    </row>
    <row r="1623" spans="1:17" x14ac:dyDescent="0.3">
      <c r="A1623" t="s">
        <v>8169</v>
      </c>
      <c r="B1623" t="s">
        <v>14631</v>
      </c>
      <c r="C1623" t="s">
        <v>47</v>
      </c>
      <c r="E1623" t="s">
        <v>40</v>
      </c>
      <c r="F1623">
        <v>0</v>
      </c>
      <c r="G1623">
        <v>0</v>
      </c>
      <c r="H1623">
        <v>0</v>
      </c>
      <c r="I1623" s="20">
        <v>0.22</v>
      </c>
      <c r="J1623" t="s">
        <v>24</v>
      </c>
      <c r="K1623" s="20">
        <v>0.22</v>
      </c>
      <c r="L1623" s="21">
        <v>10.79</v>
      </c>
      <c r="M1623" s="21">
        <v>59.85</v>
      </c>
      <c r="N1623" s="21">
        <v>49.06</v>
      </c>
      <c r="P1623" s="22">
        <v>0</v>
      </c>
      <c r="Q1623" s="22">
        <v>0.22</v>
      </c>
    </row>
    <row r="1624" spans="1:17" x14ac:dyDescent="0.3">
      <c r="A1624" t="s">
        <v>8169</v>
      </c>
      <c r="B1624" t="s">
        <v>19031</v>
      </c>
      <c r="C1624" t="s">
        <v>47</v>
      </c>
      <c r="E1624" t="s">
        <v>40</v>
      </c>
      <c r="F1624">
        <v>0</v>
      </c>
      <c r="G1624">
        <v>0</v>
      </c>
      <c r="H1624">
        <v>0</v>
      </c>
      <c r="I1624" s="20">
        <v>0.22</v>
      </c>
      <c r="J1624" t="s">
        <v>24</v>
      </c>
      <c r="K1624" s="20">
        <v>0.22</v>
      </c>
      <c r="L1624" s="21">
        <v>17.989999999999998</v>
      </c>
      <c r="M1624" s="21">
        <v>99.75</v>
      </c>
      <c r="N1624" s="21">
        <v>81.760000000000005</v>
      </c>
      <c r="P1624" s="22">
        <v>0</v>
      </c>
      <c r="Q1624" s="22">
        <v>0.22</v>
      </c>
    </row>
    <row r="1625" spans="1:17" x14ac:dyDescent="0.3">
      <c r="A1625" t="s">
        <v>8169</v>
      </c>
      <c r="B1625" t="s">
        <v>10601</v>
      </c>
      <c r="C1625" t="s">
        <v>45</v>
      </c>
      <c r="E1625" t="s">
        <v>40</v>
      </c>
      <c r="F1625">
        <v>0</v>
      </c>
      <c r="G1625">
        <v>0</v>
      </c>
      <c r="H1625">
        <v>0</v>
      </c>
      <c r="I1625" s="20">
        <v>0.21</v>
      </c>
      <c r="J1625" t="s">
        <v>24</v>
      </c>
      <c r="K1625" s="20">
        <v>0.21</v>
      </c>
      <c r="L1625" s="21">
        <v>10.92</v>
      </c>
      <c r="M1625" s="21">
        <v>62.91</v>
      </c>
      <c r="N1625" s="21">
        <v>51.99</v>
      </c>
      <c r="P1625" s="22">
        <v>0</v>
      </c>
      <c r="Q1625" s="22">
        <v>0.21</v>
      </c>
    </row>
    <row r="1626" spans="1:17" x14ac:dyDescent="0.3">
      <c r="A1626" t="s">
        <v>8169</v>
      </c>
      <c r="B1626" t="s">
        <v>21756</v>
      </c>
      <c r="C1626" t="s">
        <v>46</v>
      </c>
      <c r="E1626" t="s">
        <v>40</v>
      </c>
      <c r="F1626">
        <v>0</v>
      </c>
      <c r="G1626">
        <v>0</v>
      </c>
      <c r="H1626">
        <v>0</v>
      </c>
      <c r="I1626" s="20">
        <v>0.2</v>
      </c>
      <c r="J1626" t="s">
        <v>24</v>
      </c>
      <c r="K1626" s="20">
        <v>0.2</v>
      </c>
      <c r="L1626" s="21">
        <v>13.33</v>
      </c>
      <c r="M1626" s="21">
        <v>79.95</v>
      </c>
      <c r="N1626" s="21">
        <v>66.62</v>
      </c>
      <c r="P1626" s="22">
        <v>0</v>
      </c>
      <c r="Q1626" s="22">
        <v>0.2</v>
      </c>
    </row>
    <row r="1627" spans="1:17" x14ac:dyDescent="0.3">
      <c r="A1627" t="s">
        <v>8169</v>
      </c>
      <c r="B1627" t="s">
        <v>20239</v>
      </c>
      <c r="C1627" t="s">
        <v>46</v>
      </c>
      <c r="E1627" t="s">
        <v>39</v>
      </c>
      <c r="F1627">
        <v>0</v>
      </c>
      <c r="G1627">
        <v>0</v>
      </c>
      <c r="H1627">
        <v>0</v>
      </c>
      <c r="I1627" s="20">
        <v>0.2</v>
      </c>
      <c r="J1627" t="s">
        <v>24</v>
      </c>
      <c r="K1627" s="20">
        <v>0.2</v>
      </c>
      <c r="L1627" s="21">
        <v>2.98</v>
      </c>
      <c r="M1627" s="21">
        <v>17.899999999999999</v>
      </c>
      <c r="N1627" s="21">
        <v>14.92</v>
      </c>
      <c r="P1627" s="22">
        <v>0</v>
      </c>
      <c r="Q1627" s="22">
        <v>0.2</v>
      </c>
    </row>
    <row r="1628" spans="1:17" x14ac:dyDescent="0.3">
      <c r="A1628" t="s">
        <v>8169</v>
      </c>
      <c r="B1628" t="s">
        <v>16798</v>
      </c>
      <c r="C1628" t="s">
        <v>45</v>
      </c>
      <c r="E1628" t="s">
        <v>40</v>
      </c>
      <c r="F1628">
        <v>0</v>
      </c>
      <c r="G1628">
        <v>0</v>
      </c>
      <c r="H1628">
        <v>0</v>
      </c>
      <c r="I1628" s="20">
        <v>0.21</v>
      </c>
      <c r="J1628" t="s">
        <v>24</v>
      </c>
      <c r="K1628" s="20">
        <v>0.21</v>
      </c>
      <c r="L1628" s="21">
        <v>17.350000000000001</v>
      </c>
      <c r="M1628" s="21">
        <v>99.95</v>
      </c>
      <c r="N1628" s="21">
        <v>82.6</v>
      </c>
      <c r="P1628" s="22">
        <v>0</v>
      </c>
      <c r="Q1628" s="22">
        <v>0.21</v>
      </c>
    </row>
    <row r="1629" spans="1:17" x14ac:dyDescent="0.3">
      <c r="A1629" t="s">
        <v>8169</v>
      </c>
      <c r="B1629" t="s">
        <v>21716</v>
      </c>
      <c r="C1629" t="s">
        <v>45</v>
      </c>
      <c r="E1629" t="s">
        <v>40</v>
      </c>
      <c r="F1629">
        <v>0</v>
      </c>
      <c r="G1629">
        <v>0</v>
      </c>
      <c r="H1629">
        <v>0</v>
      </c>
      <c r="I1629" s="20">
        <v>0.21</v>
      </c>
      <c r="J1629" t="s">
        <v>24</v>
      </c>
      <c r="K1629" s="20">
        <v>0.21</v>
      </c>
      <c r="L1629" s="21">
        <v>53.07</v>
      </c>
      <c r="M1629" s="21">
        <v>305.77999999999997</v>
      </c>
      <c r="N1629" s="21">
        <v>252.71</v>
      </c>
      <c r="P1629" s="22">
        <v>0</v>
      </c>
      <c r="Q1629" s="22">
        <v>0.21</v>
      </c>
    </row>
    <row r="1630" spans="1:17" x14ac:dyDescent="0.3">
      <c r="A1630" t="s">
        <v>8169</v>
      </c>
      <c r="B1630" t="s">
        <v>18465</v>
      </c>
      <c r="C1630" t="s">
        <v>45</v>
      </c>
      <c r="E1630" t="s">
        <v>39</v>
      </c>
      <c r="F1630">
        <v>0</v>
      </c>
      <c r="G1630">
        <v>0</v>
      </c>
      <c r="H1630">
        <v>0</v>
      </c>
      <c r="I1630" s="20">
        <v>0.21</v>
      </c>
      <c r="J1630" t="s">
        <v>24</v>
      </c>
      <c r="K1630" s="20">
        <v>0.21</v>
      </c>
      <c r="L1630" s="21">
        <v>39.9</v>
      </c>
      <c r="M1630" s="21">
        <v>229.9</v>
      </c>
      <c r="N1630" s="21">
        <v>190</v>
      </c>
      <c r="P1630" s="22">
        <v>0</v>
      </c>
      <c r="Q1630" s="22">
        <v>0.21</v>
      </c>
    </row>
    <row r="1631" spans="1:17" x14ac:dyDescent="0.3">
      <c r="A1631" t="s">
        <v>8169</v>
      </c>
      <c r="B1631" t="s">
        <v>15379</v>
      </c>
      <c r="C1631" t="s">
        <v>47</v>
      </c>
      <c r="E1631" t="s">
        <v>40</v>
      </c>
      <c r="F1631">
        <v>0</v>
      </c>
      <c r="G1631">
        <v>0</v>
      </c>
      <c r="H1631">
        <v>0</v>
      </c>
      <c r="I1631" s="20">
        <v>0.22</v>
      </c>
      <c r="J1631" t="s">
        <v>24</v>
      </c>
      <c r="K1631" s="20">
        <v>0.22</v>
      </c>
      <c r="L1631" s="21">
        <v>33.07</v>
      </c>
      <c r="M1631" s="21">
        <v>183.38</v>
      </c>
      <c r="N1631" s="21">
        <v>150.31</v>
      </c>
      <c r="P1631" s="22">
        <v>0</v>
      </c>
      <c r="Q1631" s="22">
        <v>0.22</v>
      </c>
    </row>
    <row r="1632" spans="1:17" x14ac:dyDescent="0.3">
      <c r="A1632" t="s">
        <v>8169</v>
      </c>
      <c r="B1632" t="s">
        <v>20189</v>
      </c>
      <c r="C1632" t="s">
        <v>294</v>
      </c>
      <c r="E1632" t="s">
        <v>40</v>
      </c>
      <c r="F1632">
        <v>0</v>
      </c>
      <c r="G1632">
        <v>0</v>
      </c>
      <c r="H1632">
        <v>0</v>
      </c>
      <c r="I1632" s="20">
        <v>0.17</v>
      </c>
      <c r="J1632" t="s">
        <v>24</v>
      </c>
      <c r="K1632" s="20">
        <v>0.17</v>
      </c>
      <c r="L1632" s="21">
        <v>32.799999999999997</v>
      </c>
      <c r="M1632" s="21">
        <v>225.77</v>
      </c>
      <c r="N1632" s="21">
        <v>192.97</v>
      </c>
      <c r="P1632" s="22">
        <v>0</v>
      </c>
      <c r="Q1632" s="22">
        <v>0.17</v>
      </c>
    </row>
    <row r="1633" spans="1:17" x14ac:dyDescent="0.3">
      <c r="A1633" t="s">
        <v>8169</v>
      </c>
      <c r="B1633" t="s">
        <v>13063</v>
      </c>
      <c r="C1633" t="s">
        <v>47</v>
      </c>
      <c r="E1633" t="s">
        <v>39</v>
      </c>
      <c r="F1633">
        <v>0</v>
      </c>
      <c r="G1633">
        <v>0</v>
      </c>
      <c r="H1633">
        <v>0</v>
      </c>
      <c r="I1633" s="20">
        <v>0.22</v>
      </c>
      <c r="J1633" t="s">
        <v>24</v>
      </c>
      <c r="K1633" s="20">
        <v>0.22</v>
      </c>
      <c r="L1633" s="21">
        <v>11.49</v>
      </c>
      <c r="M1633" s="21">
        <v>63.72</v>
      </c>
      <c r="N1633" s="21">
        <v>52.23</v>
      </c>
      <c r="P1633" s="22">
        <v>0</v>
      </c>
      <c r="Q1633" s="22">
        <v>0.22</v>
      </c>
    </row>
    <row r="1634" spans="1:17" x14ac:dyDescent="0.3">
      <c r="A1634" t="s">
        <v>8169</v>
      </c>
      <c r="B1634" t="s">
        <v>12992</v>
      </c>
      <c r="C1634" t="s">
        <v>42</v>
      </c>
      <c r="E1634" t="s">
        <v>40</v>
      </c>
      <c r="F1634">
        <v>0</v>
      </c>
      <c r="G1634">
        <v>0</v>
      </c>
      <c r="H1634">
        <v>0</v>
      </c>
      <c r="I1634" s="20">
        <v>0.19</v>
      </c>
      <c r="J1634" t="s">
        <v>24</v>
      </c>
      <c r="K1634" s="20">
        <v>0.19</v>
      </c>
      <c r="L1634" s="21">
        <v>9.4700000000000006</v>
      </c>
      <c r="M1634" s="21">
        <v>59.31</v>
      </c>
      <c r="N1634" s="21">
        <v>49.84</v>
      </c>
      <c r="P1634" s="22">
        <v>0</v>
      </c>
      <c r="Q1634" s="22">
        <v>0.19</v>
      </c>
    </row>
    <row r="1635" spans="1:17" x14ac:dyDescent="0.3">
      <c r="A1635" t="s">
        <v>8169</v>
      </c>
      <c r="B1635" t="s">
        <v>19516</v>
      </c>
      <c r="C1635" t="s">
        <v>45</v>
      </c>
      <c r="E1635" t="s">
        <v>40</v>
      </c>
      <c r="F1635">
        <v>0</v>
      </c>
      <c r="G1635">
        <v>0</v>
      </c>
      <c r="H1635">
        <v>0</v>
      </c>
      <c r="I1635" s="20">
        <v>0.21</v>
      </c>
      <c r="J1635" t="s">
        <v>24</v>
      </c>
      <c r="K1635" s="20">
        <v>0.21</v>
      </c>
      <c r="L1635" s="21">
        <v>9.17</v>
      </c>
      <c r="M1635" s="21">
        <v>52.85</v>
      </c>
      <c r="N1635" s="21">
        <v>43.68</v>
      </c>
      <c r="P1635" s="22">
        <v>0</v>
      </c>
      <c r="Q1635" s="22">
        <v>0.21</v>
      </c>
    </row>
    <row r="1636" spans="1:17" x14ac:dyDescent="0.3">
      <c r="A1636" t="s">
        <v>8169</v>
      </c>
      <c r="B1636" t="s">
        <v>10636</v>
      </c>
      <c r="C1636" t="s">
        <v>46</v>
      </c>
      <c r="E1636" t="s">
        <v>39</v>
      </c>
      <c r="F1636">
        <v>0</v>
      </c>
      <c r="G1636">
        <v>0</v>
      </c>
      <c r="H1636">
        <v>0</v>
      </c>
      <c r="I1636" s="20">
        <v>0.2</v>
      </c>
      <c r="J1636" t="s">
        <v>24</v>
      </c>
      <c r="K1636" s="20">
        <v>0.2</v>
      </c>
      <c r="L1636" s="21">
        <v>16.66</v>
      </c>
      <c r="M1636" s="21">
        <v>99.95</v>
      </c>
      <c r="N1636" s="21">
        <v>83.29</v>
      </c>
      <c r="P1636" s="22">
        <v>0</v>
      </c>
      <c r="Q1636" s="22">
        <v>0.2</v>
      </c>
    </row>
    <row r="1637" spans="1:17" x14ac:dyDescent="0.3">
      <c r="A1637" t="s">
        <v>8169</v>
      </c>
      <c r="B1637" t="s">
        <v>17371</v>
      </c>
      <c r="C1637" t="s">
        <v>47</v>
      </c>
      <c r="E1637" t="s">
        <v>40</v>
      </c>
      <c r="F1637">
        <v>0</v>
      </c>
      <c r="G1637">
        <v>0</v>
      </c>
      <c r="H1637">
        <v>0</v>
      </c>
      <c r="I1637" s="20">
        <v>0.22</v>
      </c>
      <c r="J1637" t="s">
        <v>24</v>
      </c>
      <c r="K1637" s="20">
        <v>0.22</v>
      </c>
      <c r="L1637" s="21">
        <v>21.26</v>
      </c>
      <c r="M1637" s="21">
        <v>117.9</v>
      </c>
      <c r="N1637" s="21">
        <v>96.64</v>
      </c>
      <c r="P1637" s="22">
        <v>0</v>
      </c>
      <c r="Q1637" s="22">
        <v>0.22</v>
      </c>
    </row>
    <row r="1638" spans="1:17" x14ac:dyDescent="0.3">
      <c r="A1638" t="s">
        <v>8169</v>
      </c>
      <c r="B1638" t="s">
        <v>20758</v>
      </c>
      <c r="C1638" t="s">
        <v>37</v>
      </c>
      <c r="E1638" t="s">
        <v>40</v>
      </c>
      <c r="F1638">
        <v>0</v>
      </c>
      <c r="G1638">
        <v>0</v>
      </c>
      <c r="H1638">
        <v>0</v>
      </c>
      <c r="I1638" s="20">
        <v>0.2</v>
      </c>
      <c r="J1638" t="s">
        <v>24</v>
      </c>
      <c r="K1638" s="20">
        <v>0.2</v>
      </c>
      <c r="L1638" s="21">
        <v>11.65</v>
      </c>
      <c r="M1638" s="21">
        <v>69.900000000000006</v>
      </c>
      <c r="N1638" s="21">
        <v>58.25</v>
      </c>
      <c r="P1638" s="22">
        <v>0</v>
      </c>
      <c r="Q1638" s="22">
        <v>0.2</v>
      </c>
    </row>
    <row r="1639" spans="1:17" x14ac:dyDescent="0.3">
      <c r="A1639" t="s">
        <v>8169</v>
      </c>
      <c r="B1639" t="s">
        <v>19948</v>
      </c>
      <c r="C1639" t="s">
        <v>45</v>
      </c>
      <c r="E1639" t="s">
        <v>40</v>
      </c>
      <c r="F1639">
        <v>0</v>
      </c>
      <c r="G1639">
        <v>0</v>
      </c>
      <c r="H1639">
        <v>0</v>
      </c>
      <c r="I1639" s="20">
        <v>0.21</v>
      </c>
      <c r="J1639" t="s">
        <v>24</v>
      </c>
      <c r="K1639" s="20">
        <v>0.21</v>
      </c>
      <c r="L1639" s="21">
        <v>17</v>
      </c>
      <c r="M1639" s="21">
        <v>97.97</v>
      </c>
      <c r="N1639" s="21">
        <v>80.97</v>
      </c>
      <c r="P1639" s="22">
        <v>0</v>
      </c>
      <c r="Q1639" s="22">
        <v>0.21</v>
      </c>
    </row>
    <row r="1640" spans="1:17" x14ac:dyDescent="0.3">
      <c r="A1640" t="s">
        <v>8169</v>
      </c>
      <c r="B1640" t="s">
        <v>14922</v>
      </c>
      <c r="C1640" t="s">
        <v>37</v>
      </c>
      <c r="E1640" t="s">
        <v>39</v>
      </c>
      <c r="F1640">
        <v>0</v>
      </c>
      <c r="G1640">
        <v>0</v>
      </c>
      <c r="H1640">
        <v>0</v>
      </c>
      <c r="I1640" s="20">
        <v>0.2</v>
      </c>
      <c r="J1640" t="s">
        <v>24</v>
      </c>
      <c r="K1640" s="20">
        <v>0.2</v>
      </c>
      <c r="L1640" s="21">
        <v>17.46</v>
      </c>
      <c r="M1640" s="21">
        <v>104.75</v>
      </c>
      <c r="N1640" s="21">
        <v>87.29</v>
      </c>
      <c r="P1640" s="22">
        <v>0</v>
      </c>
      <c r="Q1640" s="22">
        <v>0.2</v>
      </c>
    </row>
    <row r="1641" spans="1:17" x14ac:dyDescent="0.3">
      <c r="A1641" t="s">
        <v>8169</v>
      </c>
      <c r="B1641" t="s">
        <v>13776</v>
      </c>
      <c r="C1641" t="s">
        <v>47</v>
      </c>
      <c r="E1641" t="s">
        <v>39</v>
      </c>
      <c r="F1641">
        <v>0</v>
      </c>
      <c r="G1641">
        <v>0</v>
      </c>
      <c r="H1641">
        <v>0</v>
      </c>
      <c r="I1641" s="20">
        <v>0.22</v>
      </c>
      <c r="J1641" t="s">
        <v>24</v>
      </c>
      <c r="K1641" s="20">
        <v>0.22</v>
      </c>
      <c r="L1641" s="21">
        <v>5.39</v>
      </c>
      <c r="M1641" s="21">
        <v>29.9</v>
      </c>
      <c r="N1641" s="21">
        <v>24.51</v>
      </c>
      <c r="P1641" s="22">
        <v>0</v>
      </c>
      <c r="Q1641" s="22">
        <v>0.22</v>
      </c>
    </row>
    <row r="1642" spans="1:17" x14ac:dyDescent="0.3">
      <c r="A1642" t="s">
        <v>8169</v>
      </c>
      <c r="B1642" t="s">
        <v>20050</v>
      </c>
      <c r="C1642" t="s">
        <v>45</v>
      </c>
      <c r="E1642" t="s">
        <v>40</v>
      </c>
      <c r="F1642">
        <v>0</v>
      </c>
      <c r="G1642">
        <v>0</v>
      </c>
      <c r="H1642">
        <v>0</v>
      </c>
      <c r="I1642" s="20">
        <v>0.21</v>
      </c>
      <c r="J1642" t="s">
        <v>24</v>
      </c>
      <c r="K1642" s="20">
        <v>0.21</v>
      </c>
      <c r="L1642" s="21">
        <v>34.69</v>
      </c>
      <c r="M1642" s="21">
        <v>199.9</v>
      </c>
      <c r="N1642" s="21">
        <v>165.21</v>
      </c>
      <c r="P1642" s="22">
        <v>0</v>
      </c>
      <c r="Q1642" s="22">
        <v>0.21</v>
      </c>
    </row>
    <row r="1643" spans="1:17" x14ac:dyDescent="0.3">
      <c r="A1643" t="s">
        <v>8169</v>
      </c>
      <c r="B1643" t="s">
        <v>14973</v>
      </c>
      <c r="C1643" t="s">
        <v>37</v>
      </c>
      <c r="E1643" t="s">
        <v>40</v>
      </c>
      <c r="F1643">
        <v>0</v>
      </c>
      <c r="G1643">
        <v>0</v>
      </c>
      <c r="H1643">
        <v>0</v>
      </c>
      <c r="I1643" s="20">
        <v>0.2</v>
      </c>
      <c r="J1643" t="s">
        <v>24</v>
      </c>
      <c r="K1643" s="20">
        <v>0.2</v>
      </c>
      <c r="L1643" s="21">
        <v>21.13</v>
      </c>
      <c r="M1643" s="21">
        <v>126.75</v>
      </c>
      <c r="N1643" s="21">
        <v>105.62</v>
      </c>
      <c r="P1643" s="22">
        <v>0</v>
      </c>
      <c r="Q1643" s="22">
        <v>0.2</v>
      </c>
    </row>
    <row r="1644" spans="1:17" x14ac:dyDescent="0.3">
      <c r="A1644" t="s">
        <v>8169</v>
      </c>
      <c r="B1644" t="s">
        <v>13153</v>
      </c>
      <c r="C1644" t="s">
        <v>45</v>
      </c>
      <c r="E1644" t="s">
        <v>40</v>
      </c>
      <c r="F1644">
        <v>0</v>
      </c>
      <c r="G1644">
        <v>0</v>
      </c>
      <c r="H1644">
        <v>0</v>
      </c>
      <c r="I1644" s="20">
        <v>0.21</v>
      </c>
      <c r="J1644" t="s">
        <v>24</v>
      </c>
      <c r="K1644" s="20">
        <v>0.21</v>
      </c>
      <c r="L1644" s="21">
        <v>22.31</v>
      </c>
      <c r="M1644" s="21">
        <v>128.57</v>
      </c>
      <c r="N1644" s="21">
        <v>106.26</v>
      </c>
      <c r="P1644" s="22">
        <v>0</v>
      </c>
      <c r="Q1644" s="22">
        <v>0.21</v>
      </c>
    </row>
    <row r="1645" spans="1:17" x14ac:dyDescent="0.3">
      <c r="A1645" t="s">
        <v>8169</v>
      </c>
      <c r="B1645" t="s">
        <v>10426</v>
      </c>
      <c r="C1645" t="s">
        <v>47</v>
      </c>
      <c r="E1645" t="s">
        <v>39</v>
      </c>
      <c r="F1645">
        <v>0</v>
      </c>
      <c r="G1645">
        <v>0</v>
      </c>
      <c r="H1645">
        <v>0</v>
      </c>
      <c r="I1645" s="20">
        <v>0.22</v>
      </c>
      <c r="J1645" t="s">
        <v>24</v>
      </c>
      <c r="K1645" s="20">
        <v>0.22</v>
      </c>
      <c r="L1645" s="21">
        <v>18.010000000000002</v>
      </c>
      <c r="M1645" s="21">
        <v>99.9</v>
      </c>
      <c r="N1645" s="21">
        <v>81.89</v>
      </c>
      <c r="P1645" s="22">
        <v>0</v>
      </c>
      <c r="Q1645" s="22">
        <v>0.22</v>
      </c>
    </row>
    <row r="1646" spans="1:17" x14ac:dyDescent="0.3">
      <c r="A1646" t="s">
        <v>8169</v>
      </c>
      <c r="B1646" t="s">
        <v>15758</v>
      </c>
      <c r="C1646" t="s">
        <v>45</v>
      </c>
      <c r="E1646" t="s">
        <v>40</v>
      </c>
      <c r="F1646">
        <v>0</v>
      </c>
      <c r="G1646">
        <v>0</v>
      </c>
      <c r="H1646">
        <v>0</v>
      </c>
      <c r="I1646" s="20">
        <v>0.21</v>
      </c>
      <c r="J1646" t="s">
        <v>24</v>
      </c>
      <c r="K1646" s="20">
        <v>0.21</v>
      </c>
      <c r="L1646" s="21">
        <v>5.54</v>
      </c>
      <c r="M1646" s="21">
        <v>31.9</v>
      </c>
      <c r="N1646" s="21">
        <v>26.36</v>
      </c>
      <c r="P1646" s="22">
        <v>0</v>
      </c>
      <c r="Q1646" s="22">
        <v>0.21</v>
      </c>
    </row>
    <row r="1647" spans="1:17" x14ac:dyDescent="0.3">
      <c r="A1647" t="s">
        <v>8169</v>
      </c>
      <c r="B1647" t="s">
        <v>23262</v>
      </c>
      <c r="C1647" t="s">
        <v>45</v>
      </c>
      <c r="E1647" t="s">
        <v>40</v>
      </c>
      <c r="F1647">
        <v>0</v>
      </c>
      <c r="G1647">
        <v>0</v>
      </c>
      <c r="H1647">
        <v>0</v>
      </c>
      <c r="I1647" s="20">
        <v>0.21</v>
      </c>
      <c r="J1647" t="s">
        <v>24</v>
      </c>
      <c r="K1647" s="20">
        <v>0.21</v>
      </c>
      <c r="L1647" s="21">
        <v>20.46</v>
      </c>
      <c r="M1647" s="21">
        <v>117.9</v>
      </c>
      <c r="N1647" s="21">
        <v>97.44</v>
      </c>
      <c r="P1647" s="22">
        <v>0</v>
      </c>
      <c r="Q1647" s="22">
        <v>0.21</v>
      </c>
    </row>
    <row r="1648" spans="1:17" x14ac:dyDescent="0.3">
      <c r="A1648" t="s">
        <v>8169</v>
      </c>
      <c r="B1648" t="s">
        <v>20718</v>
      </c>
      <c r="C1648" t="s">
        <v>45</v>
      </c>
      <c r="E1648" t="s">
        <v>40</v>
      </c>
      <c r="F1648">
        <v>0</v>
      </c>
      <c r="G1648">
        <v>0</v>
      </c>
      <c r="H1648">
        <v>0</v>
      </c>
      <c r="I1648" s="20">
        <v>0.21</v>
      </c>
      <c r="J1648" t="s">
        <v>24</v>
      </c>
      <c r="K1648" s="20">
        <v>0.21</v>
      </c>
      <c r="L1648" s="21">
        <v>7.79</v>
      </c>
      <c r="M1648" s="21">
        <v>44.9</v>
      </c>
      <c r="N1648" s="21">
        <v>37.11</v>
      </c>
      <c r="P1648" s="22">
        <v>0</v>
      </c>
      <c r="Q1648" s="22">
        <v>0.21</v>
      </c>
    </row>
    <row r="1649" spans="1:17" x14ac:dyDescent="0.3">
      <c r="A1649" t="s">
        <v>8169</v>
      </c>
      <c r="B1649" t="s">
        <v>22567</v>
      </c>
      <c r="C1649" t="s">
        <v>42</v>
      </c>
      <c r="E1649" t="s">
        <v>40</v>
      </c>
      <c r="F1649">
        <v>0</v>
      </c>
      <c r="G1649">
        <v>0</v>
      </c>
      <c r="H1649">
        <v>0</v>
      </c>
      <c r="I1649" s="20">
        <v>0.19</v>
      </c>
      <c r="J1649" t="s">
        <v>24</v>
      </c>
      <c r="K1649" s="20">
        <v>0.19</v>
      </c>
      <c r="L1649" s="21">
        <v>16.43</v>
      </c>
      <c r="M1649" s="21">
        <v>102.9</v>
      </c>
      <c r="N1649" s="21">
        <v>86.47</v>
      </c>
      <c r="P1649" s="22">
        <v>0</v>
      </c>
      <c r="Q1649" s="22">
        <v>0.19</v>
      </c>
    </row>
    <row r="1650" spans="1:17" x14ac:dyDescent="0.3">
      <c r="A1650" t="s">
        <v>8169</v>
      </c>
      <c r="B1650" t="s">
        <v>11719</v>
      </c>
      <c r="C1650" t="s">
        <v>41</v>
      </c>
      <c r="E1650" t="s">
        <v>40</v>
      </c>
      <c r="F1650">
        <v>0</v>
      </c>
      <c r="G1650">
        <v>0</v>
      </c>
      <c r="H1650">
        <v>0</v>
      </c>
      <c r="I1650" s="20">
        <v>0.21</v>
      </c>
      <c r="J1650" t="s">
        <v>24</v>
      </c>
      <c r="K1650" s="20">
        <v>0.21</v>
      </c>
      <c r="L1650" s="21">
        <v>7.79</v>
      </c>
      <c r="M1650" s="21">
        <v>44.9</v>
      </c>
      <c r="N1650" s="21">
        <v>37.11</v>
      </c>
      <c r="P1650" s="22">
        <v>0</v>
      </c>
      <c r="Q1650" s="22">
        <v>0.21</v>
      </c>
    </row>
    <row r="1651" spans="1:17" x14ac:dyDescent="0.3">
      <c r="A1651" t="s">
        <v>8169</v>
      </c>
      <c r="B1651" t="s">
        <v>18502</v>
      </c>
      <c r="C1651" t="s">
        <v>47</v>
      </c>
      <c r="E1651" t="s">
        <v>40</v>
      </c>
      <c r="F1651">
        <v>0</v>
      </c>
      <c r="G1651">
        <v>0</v>
      </c>
      <c r="H1651">
        <v>0</v>
      </c>
      <c r="I1651" s="20">
        <v>0.22</v>
      </c>
      <c r="J1651" t="s">
        <v>24</v>
      </c>
      <c r="K1651" s="20">
        <v>0.22</v>
      </c>
      <c r="L1651" s="21">
        <v>31.89</v>
      </c>
      <c r="M1651" s="21">
        <v>176.85</v>
      </c>
      <c r="N1651" s="21">
        <v>144.96</v>
      </c>
      <c r="P1651" s="22">
        <v>0</v>
      </c>
      <c r="Q1651" s="22">
        <v>0.22</v>
      </c>
    </row>
    <row r="1652" spans="1:17" x14ac:dyDescent="0.3">
      <c r="A1652" t="s">
        <v>8169</v>
      </c>
      <c r="B1652" t="s">
        <v>17236</v>
      </c>
      <c r="C1652" t="s">
        <v>45</v>
      </c>
      <c r="E1652" t="s">
        <v>40</v>
      </c>
      <c r="F1652">
        <v>0</v>
      </c>
      <c r="G1652">
        <v>0</v>
      </c>
      <c r="H1652">
        <v>0</v>
      </c>
      <c r="I1652" s="20">
        <v>0.21</v>
      </c>
      <c r="J1652" t="s">
        <v>24</v>
      </c>
      <c r="K1652" s="20">
        <v>0.21</v>
      </c>
      <c r="L1652" s="21">
        <v>23.7</v>
      </c>
      <c r="M1652" s="21">
        <v>136.58000000000001</v>
      </c>
      <c r="N1652" s="21">
        <v>112.88</v>
      </c>
      <c r="P1652" s="22">
        <v>0</v>
      </c>
      <c r="Q1652" s="22">
        <v>0.21</v>
      </c>
    </row>
    <row r="1653" spans="1:17" x14ac:dyDescent="0.3">
      <c r="A1653" t="s">
        <v>8169</v>
      </c>
      <c r="B1653" t="s">
        <v>8769</v>
      </c>
      <c r="C1653" t="s">
        <v>47</v>
      </c>
      <c r="E1653" t="s">
        <v>39</v>
      </c>
      <c r="F1653">
        <v>0</v>
      </c>
      <c r="G1653">
        <v>0</v>
      </c>
      <c r="H1653">
        <v>0</v>
      </c>
      <c r="I1653" s="20">
        <v>0.22</v>
      </c>
      <c r="J1653" t="s">
        <v>24</v>
      </c>
      <c r="K1653" s="20">
        <v>0.22</v>
      </c>
      <c r="L1653" s="21">
        <v>19.079999999999998</v>
      </c>
      <c r="M1653" s="21">
        <v>105.8</v>
      </c>
      <c r="N1653" s="21">
        <v>86.72</v>
      </c>
      <c r="P1653" s="22">
        <v>0</v>
      </c>
      <c r="Q1653" s="22">
        <v>0.22</v>
      </c>
    </row>
    <row r="1654" spans="1:17" x14ac:dyDescent="0.3">
      <c r="A1654" t="s">
        <v>8169</v>
      </c>
      <c r="B1654" t="s">
        <v>9162</v>
      </c>
      <c r="C1654" t="s">
        <v>45</v>
      </c>
      <c r="E1654" t="s">
        <v>40</v>
      </c>
      <c r="F1654">
        <v>0</v>
      </c>
      <c r="G1654">
        <v>0</v>
      </c>
      <c r="H1654">
        <v>0</v>
      </c>
      <c r="I1654" s="20">
        <v>0.21</v>
      </c>
      <c r="J1654" t="s">
        <v>24</v>
      </c>
      <c r="K1654" s="20">
        <v>0.21</v>
      </c>
      <c r="L1654" s="21">
        <v>80.08</v>
      </c>
      <c r="M1654" s="21">
        <v>461.43</v>
      </c>
      <c r="N1654" s="21">
        <v>381.35</v>
      </c>
      <c r="P1654" s="22">
        <v>0</v>
      </c>
      <c r="Q1654" s="22">
        <v>0.21</v>
      </c>
    </row>
    <row r="1655" spans="1:17" x14ac:dyDescent="0.3">
      <c r="A1655" t="s">
        <v>8169</v>
      </c>
      <c r="B1655" t="s">
        <v>9940</v>
      </c>
      <c r="C1655" t="s">
        <v>42</v>
      </c>
      <c r="E1655" t="s">
        <v>39</v>
      </c>
      <c r="F1655">
        <v>0</v>
      </c>
      <c r="G1655">
        <v>0</v>
      </c>
      <c r="H1655">
        <v>0</v>
      </c>
      <c r="I1655" s="20">
        <v>0.19</v>
      </c>
      <c r="J1655" t="s">
        <v>24</v>
      </c>
      <c r="K1655" s="20">
        <v>0.19</v>
      </c>
      <c r="L1655" s="21">
        <v>6.05</v>
      </c>
      <c r="M1655" s="21">
        <v>37.9</v>
      </c>
      <c r="N1655" s="21">
        <v>31.85</v>
      </c>
      <c r="P1655" s="22">
        <v>0</v>
      </c>
      <c r="Q1655" s="22">
        <v>0.19</v>
      </c>
    </row>
    <row r="1656" spans="1:17" x14ac:dyDescent="0.3">
      <c r="A1656" t="s">
        <v>8169</v>
      </c>
      <c r="B1656" t="s">
        <v>18813</v>
      </c>
      <c r="C1656" t="s">
        <v>46</v>
      </c>
      <c r="E1656" t="s">
        <v>40</v>
      </c>
      <c r="F1656">
        <v>0</v>
      </c>
      <c r="G1656">
        <v>0</v>
      </c>
      <c r="H1656">
        <v>0</v>
      </c>
      <c r="I1656" s="20">
        <v>0.2</v>
      </c>
      <c r="J1656" t="s">
        <v>24</v>
      </c>
      <c r="K1656" s="20">
        <v>0.2</v>
      </c>
      <c r="L1656" s="21">
        <v>6.32</v>
      </c>
      <c r="M1656" s="21">
        <v>37.9</v>
      </c>
      <c r="N1656" s="21">
        <v>31.58</v>
      </c>
      <c r="P1656" s="22">
        <v>0</v>
      </c>
      <c r="Q1656" s="22">
        <v>0.2</v>
      </c>
    </row>
    <row r="1657" spans="1:17" x14ac:dyDescent="0.3">
      <c r="A1657" t="s">
        <v>8169</v>
      </c>
      <c r="B1657" t="s">
        <v>11449</v>
      </c>
      <c r="C1657" t="s">
        <v>45</v>
      </c>
      <c r="E1657" t="s">
        <v>39</v>
      </c>
      <c r="F1657">
        <v>0</v>
      </c>
      <c r="G1657">
        <v>0</v>
      </c>
      <c r="H1657">
        <v>0</v>
      </c>
      <c r="I1657" s="20">
        <v>0.21</v>
      </c>
      <c r="J1657" t="s">
        <v>24</v>
      </c>
      <c r="K1657" s="20">
        <v>0.21</v>
      </c>
      <c r="L1657" s="21">
        <v>20.77</v>
      </c>
      <c r="M1657" s="21">
        <v>119.7</v>
      </c>
      <c r="N1657" s="21">
        <v>98.93</v>
      </c>
      <c r="P1657" s="22">
        <v>0</v>
      </c>
      <c r="Q1657" s="22">
        <v>0.21</v>
      </c>
    </row>
    <row r="1658" spans="1:17" x14ac:dyDescent="0.3">
      <c r="A1658" t="s">
        <v>8169</v>
      </c>
      <c r="B1658" t="s">
        <v>13804</v>
      </c>
      <c r="C1658" t="s">
        <v>45</v>
      </c>
      <c r="E1658" t="s">
        <v>40</v>
      </c>
      <c r="F1658">
        <v>0</v>
      </c>
      <c r="G1658">
        <v>0</v>
      </c>
      <c r="H1658">
        <v>0</v>
      </c>
      <c r="I1658" s="20">
        <v>0.21</v>
      </c>
      <c r="J1658" t="s">
        <v>24</v>
      </c>
      <c r="K1658" s="20">
        <v>0.21</v>
      </c>
      <c r="L1658" s="21">
        <v>70.430000000000007</v>
      </c>
      <c r="M1658" s="21">
        <v>405.8</v>
      </c>
      <c r="N1658" s="21">
        <v>335.37</v>
      </c>
      <c r="P1658" s="22">
        <v>0</v>
      </c>
      <c r="Q1658" s="22">
        <v>0.21</v>
      </c>
    </row>
    <row r="1659" spans="1:17" x14ac:dyDescent="0.3">
      <c r="A1659" t="s">
        <v>8169</v>
      </c>
      <c r="B1659" t="s">
        <v>21101</v>
      </c>
      <c r="C1659" t="s">
        <v>45</v>
      </c>
      <c r="E1659" t="s">
        <v>40</v>
      </c>
      <c r="F1659">
        <v>0</v>
      </c>
      <c r="G1659">
        <v>0</v>
      </c>
      <c r="H1659">
        <v>0</v>
      </c>
      <c r="I1659" s="20">
        <v>0.21</v>
      </c>
      <c r="J1659" t="s">
        <v>24</v>
      </c>
      <c r="K1659" s="20">
        <v>0.21</v>
      </c>
      <c r="L1659" s="21">
        <v>11.44</v>
      </c>
      <c r="M1659" s="21">
        <v>65.900000000000006</v>
      </c>
      <c r="N1659" s="21">
        <v>54.46</v>
      </c>
      <c r="P1659" s="22">
        <v>0</v>
      </c>
      <c r="Q1659" s="22">
        <v>0.21</v>
      </c>
    </row>
    <row r="1660" spans="1:17" x14ac:dyDescent="0.3">
      <c r="A1660" t="s">
        <v>8169</v>
      </c>
      <c r="B1660" t="s">
        <v>12556</v>
      </c>
      <c r="C1660" t="s">
        <v>45</v>
      </c>
      <c r="E1660" t="s">
        <v>40</v>
      </c>
      <c r="F1660">
        <v>0</v>
      </c>
      <c r="G1660">
        <v>0</v>
      </c>
      <c r="H1660">
        <v>0</v>
      </c>
      <c r="I1660" s="20">
        <v>0.21</v>
      </c>
      <c r="J1660" t="s">
        <v>24</v>
      </c>
      <c r="K1660" s="20">
        <v>0.21</v>
      </c>
      <c r="L1660" s="21">
        <v>27.76</v>
      </c>
      <c r="M1660" s="21">
        <v>159.94999999999999</v>
      </c>
      <c r="N1660" s="21">
        <v>132.19</v>
      </c>
      <c r="P1660" s="22">
        <v>0</v>
      </c>
      <c r="Q1660" s="22">
        <v>0.21</v>
      </c>
    </row>
    <row r="1661" spans="1:17" x14ac:dyDescent="0.3">
      <c r="A1661" t="s">
        <v>8169</v>
      </c>
      <c r="B1661" t="s">
        <v>16426</v>
      </c>
      <c r="C1661" t="s">
        <v>45</v>
      </c>
      <c r="E1661" t="s">
        <v>40</v>
      </c>
      <c r="F1661">
        <v>0</v>
      </c>
      <c r="G1661">
        <v>0</v>
      </c>
      <c r="H1661">
        <v>0</v>
      </c>
      <c r="I1661" s="20">
        <v>0.21</v>
      </c>
      <c r="J1661" t="s">
        <v>24</v>
      </c>
      <c r="K1661" s="20">
        <v>0.21</v>
      </c>
      <c r="L1661" s="21">
        <v>15.42</v>
      </c>
      <c r="M1661" s="21">
        <v>88.88</v>
      </c>
      <c r="N1661" s="21">
        <v>73.459999999999994</v>
      </c>
      <c r="P1661" s="22">
        <v>0</v>
      </c>
      <c r="Q1661" s="22">
        <v>0.21</v>
      </c>
    </row>
    <row r="1662" spans="1:17" x14ac:dyDescent="0.3">
      <c r="A1662" t="s">
        <v>8169</v>
      </c>
      <c r="B1662" t="s">
        <v>21238</v>
      </c>
      <c r="C1662" t="s">
        <v>45</v>
      </c>
      <c r="E1662" t="s">
        <v>40</v>
      </c>
      <c r="F1662">
        <v>0</v>
      </c>
      <c r="G1662">
        <v>0</v>
      </c>
      <c r="H1662">
        <v>0</v>
      </c>
      <c r="I1662" s="20">
        <v>0.21</v>
      </c>
      <c r="J1662" t="s">
        <v>24</v>
      </c>
      <c r="K1662" s="20">
        <v>0.21</v>
      </c>
      <c r="L1662" s="21">
        <v>17.440000000000001</v>
      </c>
      <c r="M1662" s="21">
        <v>100.49</v>
      </c>
      <c r="N1662" s="21">
        <v>83.05</v>
      </c>
      <c r="P1662" s="22">
        <v>0</v>
      </c>
      <c r="Q1662" s="22">
        <v>0.21</v>
      </c>
    </row>
    <row r="1663" spans="1:17" x14ac:dyDescent="0.3">
      <c r="A1663" t="s">
        <v>8169</v>
      </c>
      <c r="B1663" t="s">
        <v>21380</v>
      </c>
      <c r="C1663" t="s">
        <v>42</v>
      </c>
      <c r="E1663" t="s">
        <v>39</v>
      </c>
      <c r="F1663">
        <v>0</v>
      </c>
      <c r="G1663">
        <v>0</v>
      </c>
      <c r="H1663">
        <v>0</v>
      </c>
      <c r="I1663" s="20">
        <v>0.19</v>
      </c>
      <c r="J1663" t="s">
        <v>24</v>
      </c>
      <c r="K1663" s="20">
        <v>0.19</v>
      </c>
      <c r="L1663" s="21">
        <v>7.17</v>
      </c>
      <c r="M1663" s="21">
        <v>44.9</v>
      </c>
      <c r="N1663" s="21">
        <v>37.729999999999997</v>
      </c>
      <c r="P1663" s="22">
        <v>0</v>
      </c>
      <c r="Q1663" s="22">
        <v>0.19</v>
      </c>
    </row>
    <row r="1664" spans="1:17" x14ac:dyDescent="0.3">
      <c r="A1664" t="s">
        <v>8169</v>
      </c>
      <c r="B1664" t="s">
        <v>11187</v>
      </c>
      <c r="C1664" t="s">
        <v>46</v>
      </c>
      <c r="E1664" t="s">
        <v>40</v>
      </c>
      <c r="F1664">
        <v>0</v>
      </c>
      <c r="G1664">
        <v>0</v>
      </c>
      <c r="H1664">
        <v>0</v>
      </c>
      <c r="I1664" s="20">
        <v>0.2</v>
      </c>
      <c r="J1664" t="s">
        <v>24</v>
      </c>
      <c r="K1664" s="20">
        <v>0.2</v>
      </c>
      <c r="L1664" s="21">
        <v>9.14</v>
      </c>
      <c r="M1664" s="21">
        <v>54.85</v>
      </c>
      <c r="N1664" s="21">
        <v>45.71</v>
      </c>
      <c r="P1664" s="22">
        <v>0</v>
      </c>
      <c r="Q1664" s="22">
        <v>0.2</v>
      </c>
    </row>
    <row r="1665" spans="1:17" x14ac:dyDescent="0.3">
      <c r="A1665" t="s">
        <v>8169</v>
      </c>
      <c r="B1665" t="s">
        <v>15460</v>
      </c>
      <c r="C1665" t="s">
        <v>46</v>
      </c>
      <c r="E1665" t="s">
        <v>40</v>
      </c>
      <c r="F1665">
        <v>0</v>
      </c>
      <c r="G1665">
        <v>0</v>
      </c>
      <c r="H1665">
        <v>0</v>
      </c>
      <c r="I1665" s="20">
        <v>0.2</v>
      </c>
      <c r="J1665" t="s">
        <v>24</v>
      </c>
      <c r="K1665" s="20">
        <v>0.2</v>
      </c>
      <c r="L1665" s="21">
        <v>4.1500000000000004</v>
      </c>
      <c r="M1665" s="21">
        <v>24.9</v>
      </c>
      <c r="N1665" s="21">
        <v>20.75</v>
      </c>
      <c r="P1665" s="22">
        <v>0</v>
      </c>
      <c r="Q1665" s="22">
        <v>0.2</v>
      </c>
    </row>
    <row r="1666" spans="1:17" x14ac:dyDescent="0.3">
      <c r="A1666" t="s">
        <v>8169</v>
      </c>
      <c r="B1666" t="s">
        <v>10744</v>
      </c>
      <c r="C1666" t="s">
        <v>45</v>
      </c>
      <c r="E1666" t="s">
        <v>40</v>
      </c>
      <c r="F1666">
        <v>0</v>
      </c>
      <c r="G1666">
        <v>0</v>
      </c>
      <c r="H1666">
        <v>0</v>
      </c>
      <c r="I1666" s="20">
        <v>0.21</v>
      </c>
      <c r="J1666" t="s">
        <v>24</v>
      </c>
      <c r="K1666" s="20">
        <v>0.21</v>
      </c>
      <c r="L1666" s="21">
        <v>21.15</v>
      </c>
      <c r="M1666" s="21">
        <v>121.85</v>
      </c>
      <c r="N1666" s="21">
        <v>100.7</v>
      </c>
      <c r="P1666" s="22">
        <v>0</v>
      </c>
      <c r="Q1666" s="22">
        <v>0.21</v>
      </c>
    </row>
    <row r="1667" spans="1:17" x14ac:dyDescent="0.3">
      <c r="A1667" t="s">
        <v>8169</v>
      </c>
      <c r="B1667" t="s">
        <v>18457</v>
      </c>
      <c r="C1667" t="s">
        <v>45</v>
      </c>
      <c r="E1667" t="s">
        <v>40</v>
      </c>
      <c r="F1667">
        <v>0</v>
      </c>
      <c r="G1667">
        <v>0</v>
      </c>
      <c r="H1667">
        <v>0</v>
      </c>
      <c r="I1667" s="20">
        <v>0.21</v>
      </c>
      <c r="J1667" t="s">
        <v>24</v>
      </c>
      <c r="K1667" s="20">
        <v>0.21</v>
      </c>
      <c r="L1667" s="21">
        <v>55.67</v>
      </c>
      <c r="M1667" s="21">
        <v>320.75</v>
      </c>
      <c r="N1667" s="21">
        <v>265.08</v>
      </c>
      <c r="P1667" s="22">
        <v>0</v>
      </c>
      <c r="Q1667" s="22">
        <v>0.21</v>
      </c>
    </row>
    <row r="1668" spans="1:17" x14ac:dyDescent="0.3">
      <c r="A1668" t="s">
        <v>8169</v>
      </c>
      <c r="B1668" t="s">
        <v>14168</v>
      </c>
      <c r="C1668" t="s">
        <v>45</v>
      </c>
      <c r="E1668" t="s">
        <v>40</v>
      </c>
      <c r="F1668">
        <v>0</v>
      </c>
      <c r="G1668">
        <v>0</v>
      </c>
      <c r="H1668">
        <v>0</v>
      </c>
      <c r="I1668" s="20">
        <v>0.21</v>
      </c>
      <c r="J1668" t="s">
        <v>24</v>
      </c>
      <c r="K1668" s="20">
        <v>0.21</v>
      </c>
      <c r="L1668" s="21">
        <v>35.44</v>
      </c>
      <c r="M1668" s="21">
        <v>204.21</v>
      </c>
      <c r="N1668" s="21">
        <v>168.77</v>
      </c>
      <c r="P1668" s="22">
        <v>0</v>
      </c>
      <c r="Q1668" s="22">
        <v>0.21</v>
      </c>
    </row>
    <row r="1669" spans="1:17" x14ac:dyDescent="0.3">
      <c r="A1669" t="s">
        <v>8169</v>
      </c>
      <c r="B1669" t="s">
        <v>8507</v>
      </c>
      <c r="C1669" t="s">
        <v>45</v>
      </c>
      <c r="E1669" t="s">
        <v>40</v>
      </c>
      <c r="F1669">
        <v>0</v>
      </c>
      <c r="G1669">
        <v>0</v>
      </c>
      <c r="H1669">
        <v>0</v>
      </c>
      <c r="I1669" s="20">
        <v>0.21</v>
      </c>
      <c r="J1669" t="s">
        <v>24</v>
      </c>
      <c r="K1669" s="20">
        <v>0.21</v>
      </c>
      <c r="L1669" s="21">
        <v>15.44</v>
      </c>
      <c r="M1669" s="21">
        <v>88.97</v>
      </c>
      <c r="N1669" s="21">
        <v>73.53</v>
      </c>
      <c r="P1669" s="22">
        <v>0</v>
      </c>
      <c r="Q1669" s="22">
        <v>0.21</v>
      </c>
    </row>
    <row r="1670" spans="1:17" x14ac:dyDescent="0.3">
      <c r="A1670" t="s">
        <v>8169</v>
      </c>
      <c r="B1670" t="s">
        <v>22499</v>
      </c>
      <c r="C1670" t="s">
        <v>42</v>
      </c>
      <c r="E1670" t="s">
        <v>40</v>
      </c>
      <c r="F1670">
        <v>0</v>
      </c>
      <c r="G1670">
        <v>0</v>
      </c>
      <c r="H1670">
        <v>0</v>
      </c>
      <c r="I1670" s="20">
        <v>0.19</v>
      </c>
      <c r="J1670" t="s">
        <v>24</v>
      </c>
      <c r="K1670" s="20">
        <v>0.19</v>
      </c>
      <c r="L1670" s="21">
        <v>9.39</v>
      </c>
      <c r="M1670" s="21">
        <v>58.82</v>
      </c>
      <c r="N1670" s="21">
        <v>49.43</v>
      </c>
      <c r="P1670" s="22">
        <v>0</v>
      </c>
      <c r="Q1670" s="22">
        <v>0.19</v>
      </c>
    </row>
    <row r="1671" spans="1:17" x14ac:dyDescent="0.3">
      <c r="A1671" t="s">
        <v>8169</v>
      </c>
      <c r="B1671" t="s">
        <v>12709</v>
      </c>
      <c r="C1671" t="s">
        <v>46</v>
      </c>
      <c r="E1671" t="s">
        <v>40</v>
      </c>
      <c r="F1671">
        <v>0</v>
      </c>
      <c r="G1671">
        <v>0</v>
      </c>
      <c r="H1671">
        <v>0</v>
      </c>
      <c r="I1671" s="20">
        <v>0.2</v>
      </c>
      <c r="J1671" t="s">
        <v>24</v>
      </c>
      <c r="K1671" s="20">
        <v>0.2</v>
      </c>
      <c r="L1671" s="21">
        <v>9.98</v>
      </c>
      <c r="M1671" s="21">
        <v>59.85</v>
      </c>
      <c r="N1671" s="21">
        <v>49.87</v>
      </c>
      <c r="P1671" s="22">
        <v>0</v>
      </c>
      <c r="Q1671" s="22">
        <v>0.2</v>
      </c>
    </row>
    <row r="1672" spans="1:17" x14ac:dyDescent="0.3">
      <c r="A1672" t="s">
        <v>8169</v>
      </c>
      <c r="B1672" t="s">
        <v>9620</v>
      </c>
      <c r="C1672" t="s">
        <v>46</v>
      </c>
      <c r="E1672" t="s">
        <v>40</v>
      </c>
      <c r="F1672">
        <v>0</v>
      </c>
      <c r="G1672">
        <v>0</v>
      </c>
      <c r="H1672">
        <v>0</v>
      </c>
      <c r="I1672" s="20">
        <v>0.2</v>
      </c>
      <c r="J1672" t="s">
        <v>24</v>
      </c>
      <c r="K1672" s="20">
        <v>0.2</v>
      </c>
      <c r="L1672" s="21">
        <v>29.23</v>
      </c>
      <c r="M1672" s="21">
        <v>175.37</v>
      </c>
      <c r="N1672" s="21">
        <v>146.13999999999999</v>
      </c>
      <c r="P1672" s="22">
        <v>0</v>
      </c>
      <c r="Q1672" s="22">
        <v>0.2</v>
      </c>
    </row>
    <row r="1673" spans="1:17" x14ac:dyDescent="0.3">
      <c r="A1673" t="s">
        <v>8169</v>
      </c>
      <c r="B1673" t="s">
        <v>23450</v>
      </c>
      <c r="C1673" t="s">
        <v>47</v>
      </c>
      <c r="E1673" t="s">
        <v>40</v>
      </c>
      <c r="F1673">
        <v>0</v>
      </c>
      <c r="G1673">
        <v>0</v>
      </c>
      <c r="H1673">
        <v>0</v>
      </c>
      <c r="I1673" s="20">
        <v>0.22</v>
      </c>
      <c r="J1673" t="s">
        <v>24</v>
      </c>
      <c r="K1673" s="20">
        <v>0.22</v>
      </c>
      <c r="L1673" s="21">
        <v>4.49</v>
      </c>
      <c r="M1673" s="21">
        <v>24.9</v>
      </c>
      <c r="N1673" s="21">
        <v>20.41</v>
      </c>
      <c r="P1673" s="22">
        <v>0</v>
      </c>
      <c r="Q1673" s="22">
        <v>0.22</v>
      </c>
    </row>
    <row r="1674" spans="1:17" x14ac:dyDescent="0.3">
      <c r="A1674" t="s">
        <v>8169</v>
      </c>
      <c r="B1674" t="s">
        <v>20626</v>
      </c>
      <c r="C1674" t="s">
        <v>47</v>
      </c>
      <c r="E1674" t="s">
        <v>40</v>
      </c>
      <c r="F1674">
        <v>0</v>
      </c>
      <c r="G1674">
        <v>0</v>
      </c>
      <c r="H1674">
        <v>0</v>
      </c>
      <c r="I1674" s="20">
        <v>0.22</v>
      </c>
      <c r="J1674" t="s">
        <v>24</v>
      </c>
      <c r="K1674" s="20">
        <v>0.22</v>
      </c>
      <c r="L1674" s="21">
        <v>5.75</v>
      </c>
      <c r="M1674" s="21">
        <v>31.9</v>
      </c>
      <c r="N1674" s="21">
        <v>26.15</v>
      </c>
      <c r="P1674" s="22">
        <v>0</v>
      </c>
      <c r="Q1674" s="22">
        <v>0.22</v>
      </c>
    </row>
    <row r="1675" spans="1:17" x14ac:dyDescent="0.3">
      <c r="A1675" t="s">
        <v>8169</v>
      </c>
      <c r="B1675" t="s">
        <v>11878</v>
      </c>
      <c r="C1675" t="s">
        <v>42</v>
      </c>
      <c r="E1675" t="s">
        <v>40</v>
      </c>
      <c r="F1675">
        <v>0</v>
      </c>
      <c r="G1675">
        <v>0</v>
      </c>
      <c r="H1675">
        <v>0</v>
      </c>
      <c r="I1675" s="20">
        <v>0.19</v>
      </c>
      <c r="J1675" t="s">
        <v>24</v>
      </c>
      <c r="K1675" s="20">
        <v>0.19</v>
      </c>
      <c r="L1675" s="21">
        <v>7.17</v>
      </c>
      <c r="M1675" s="21">
        <v>44.9</v>
      </c>
      <c r="N1675" s="21">
        <v>37.729999999999997</v>
      </c>
      <c r="P1675" s="22">
        <v>0</v>
      </c>
      <c r="Q1675" s="22">
        <v>0.19</v>
      </c>
    </row>
    <row r="1676" spans="1:17" x14ac:dyDescent="0.3">
      <c r="A1676" t="s">
        <v>8169</v>
      </c>
      <c r="B1676" t="s">
        <v>23388</v>
      </c>
      <c r="C1676" t="s">
        <v>46</v>
      </c>
      <c r="E1676" t="s">
        <v>40</v>
      </c>
      <c r="F1676">
        <v>0</v>
      </c>
      <c r="G1676">
        <v>0</v>
      </c>
      <c r="H1676">
        <v>0</v>
      </c>
      <c r="I1676" s="20">
        <v>0.2</v>
      </c>
      <c r="J1676" t="s">
        <v>24</v>
      </c>
      <c r="K1676" s="20">
        <v>0.2</v>
      </c>
      <c r="L1676" s="21">
        <v>22.94</v>
      </c>
      <c r="M1676" s="21">
        <v>137.61000000000001</v>
      </c>
      <c r="N1676" s="21">
        <v>114.67</v>
      </c>
      <c r="P1676" s="22">
        <v>0</v>
      </c>
      <c r="Q1676" s="22">
        <v>0.2</v>
      </c>
    </row>
    <row r="1677" spans="1:17" x14ac:dyDescent="0.3">
      <c r="A1677" t="s">
        <v>8169</v>
      </c>
      <c r="B1677" t="s">
        <v>19564</v>
      </c>
      <c r="C1677" t="s">
        <v>46</v>
      </c>
      <c r="E1677" t="s">
        <v>40</v>
      </c>
      <c r="F1677">
        <v>0</v>
      </c>
      <c r="G1677">
        <v>0</v>
      </c>
      <c r="H1677">
        <v>0</v>
      </c>
      <c r="I1677" s="20">
        <v>0.2</v>
      </c>
      <c r="J1677" t="s">
        <v>24</v>
      </c>
      <c r="K1677" s="20">
        <v>0.2</v>
      </c>
      <c r="L1677" s="21">
        <v>10.029999999999999</v>
      </c>
      <c r="M1677" s="21">
        <v>60.17</v>
      </c>
      <c r="N1677" s="21">
        <v>50.14</v>
      </c>
      <c r="P1677" s="22">
        <v>0</v>
      </c>
      <c r="Q1677" s="22">
        <v>0.2</v>
      </c>
    </row>
    <row r="1678" spans="1:17" x14ac:dyDescent="0.3">
      <c r="A1678" t="s">
        <v>8169</v>
      </c>
      <c r="B1678" t="s">
        <v>17135</v>
      </c>
      <c r="C1678" t="s">
        <v>45</v>
      </c>
      <c r="E1678" t="s">
        <v>40</v>
      </c>
      <c r="F1678">
        <v>0</v>
      </c>
      <c r="G1678">
        <v>0</v>
      </c>
      <c r="H1678">
        <v>0</v>
      </c>
      <c r="I1678" s="20">
        <v>0.21</v>
      </c>
      <c r="J1678" t="s">
        <v>24</v>
      </c>
      <c r="K1678" s="20">
        <v>0.21</v>
      </c>
      <c r="L1678" s="21">
        <v>8.9499999999999993</v>
      </c>
      <c r="M1678" s="21">
        <v>51.57</v>
      </c>
      <c r="N1678" s="21">
        <v>42.62</v>
      </c>
      <c r="P1678" s="22">
        <v>0</v>
      </c>
      <c r="Q1678" s="22">
        <v>0.21</v>
      </c>
    </row>
    <row r="1679" spans="1:17" x14ac:dyDescent="0.3">
      <c r="A1679" t="s">
        <v>8169</v>
      </c>
      <c r="B1679" t="s">
        <v>19644</v>
      </c>
      <c r="C1679" t="s">
        <v>48</v>
      </c>
      <c r="E1679" t="s">
        <v>40</v>
      </c>
      <c r="F1679">
        <v>0</v>
      </c>
      <c r="G1679">
        <v>0</v>
      </c>
      <c r="H1679">
        <v>0</v>
      </c>
      <c r="I1679" s="20">
        <v>0.21</v>
      </c>
      <c r="J1679" t="s">
        <v>24</v>
      </c>
      <c r="K1679" s="20">
        <v>0.21</v>
      </c>
      <c r="L1679" s="21">
        <v>10.4</v>
      </c>
      <c r="M1679" s="21">
        <v>59.95</v>
      </c>
      <c r="N1679" s="21">
        <v>49.55</v>
      </c>
      <c r="P1679" s="22">
        <v>0</v>
      </c>
      <c r="Q1679" s="22">
        <v>0.21</v>
      </c>
    </row>
    <row r="1680" spans="1:17" x14ac:dyDescent="0.3">
      <c r="A1680" t="s">
        <v>8169</v>
      </c>
      <c r="B1680" t="s">
        <v>14250</v>
      </c>
      <c r="C1680" t="s">
        <v>45</v>
      </c>
      <c r="E1680" t="s">
        <v>40</v>
      </c>
      <c r="F1680">
        <v>0</v>
      </c>
      <c r="G1680">
        <v>0</v>
      </c>
      <c r="H1680">
        <v>0</v>
      </c>
      <c r="I1680" s="20">
        <v>0.21</v>
      </c>
      <c r="J1680" t="s">
        <v>24</v>
      </c>
      <c r="K1680" s="20">
        <v>0.21</v>
      </c>
      <c r="L1680" s="21">
        <v>4.32</v>
      </c>
      <c r="M1680" s="21">
        <v>24.9</v>
      </c>
      <c r="N1680" s="21">
        <v>20.58</v>
      </c>
      <c r="P1680" s="22">
        <v>0</v>
      </c>
      <c r="Q1680" s="22">
        <v>0.21</v>
      </c>
    </row>
    <row r="1681" spans="1:17" x14ac:dyDescent="0.3">
      <c r="A1681" t="s">
        <v>8169</v>
      </c>
      <c r="B1681" t="s">
        <v>8615</v>
      </c>
      <c r="C1681" t="s">
        <v>42</v>
      </c>
      <c r="E1681" t="s">
        <v>39</v>
      </c>
      <c r="F1681">
        <v>0</v>
      </c>
      <c r="G1681">
        <v>0</v>
      </c>
      <c r="H1681">
        <v>0</v>
      </c>
      <c r="I1681" s="20">
        <v>0.19</v>
      </c>
      <c r="J1681" t="s">
        <v>24</v>
      </c>
      <c r="K1681" s="20">
        <v>0.19</v>
      </c>
      <c r="L1681" s="21">
        <v>35.409999999999997</v>
      </c>
      <c r="M1681" s="21">
        <v>221.75</v>
      </c>
      <c r="N1681" s="21">
        <v>186.34</v>
      </c>
      <c r="P1681" s="22">
        <v>0</v>
      </c>
      <c r="Q1681" s="22">
        <v>0.19</v>
      </c>
    </row>
    <row r="1682" spans="1:17" x14ac:dyDescent="0.3">
      <c r="A1682" t="s">
        <v>8169</v>
      </c>
      <c r="B1682" t="s">
        <v>9673</v>
      </c>
      <c r="C1682" t="s">
        <v>45</v>
      </c>
      <c r="E1682" t="s">
        <v>40</v>
      </c>
      <c r="F1682">
        <v>0</v>
      </c>
      <c r="G1682">
        <v>0</v>
      </c>
      <c r="H1682">
        <v>0</v>
      </c>
      <c r="I1682" s="20">
        <v>0.21</v>
      </c>
      <c r="J1682" t="s">
        <v>24</v>
      </c>
      <c r="K1682" s="20">
        <v>0.21</v>
      </c>
      <c r="L1682" s="21">
        <v>4.32</v>
      </c>
      <c r="M1682" s="21">
        <v>24.9</v>
      </c>
      <c r="N1682" s="21">
        <v>20.58</v>
      </c>
      <c r="P1682" s="22">
        <v>0</v>
      </c>
      <c r="Q1682" s="22">
        <v>0.21</v>
      </c>
    </row>
    <row r="1683" spans="1:17" x14ac:dyDescent="0.3">
      <c r="A1683" t="s">
        <v>8169</v>
      </c>
      <c r="B1683" t="s">
        <v>17898</v>
      </c>
      <c r="C1683" t="s">
        <v>45</v>
      </c>
      <c r="E1683" t="s">
        <v>40</v>
      </c>
      <c r="F1683">
        <v>0</v>
      </c>
      <c r="G1683">
        <v>0</v>
      </c>
      <c r="H1683">
        <v>0</v>
      </c>
      <c r="I1683" s="20">
        <v>0.21</v>
      </c>
      <c r="J1683" t="s">
        <v>24</v>
      </c>
      <c r="K1683" s="20">
        <v>0.21</v>
      </c>
      <c r="L1683" s="21">
        <v>40.54</v>
      </c>
      <c r="M1683" s="21">
        <v>233.6</v>
      </c>
      <c r="N1683" s="21">
        <v>193.06</v>
      </c>
      <c r="P1683" s="22">
        <v>0</v>
      </c>
      <c r="Q1683" s="22">
        <v>0.21</v>
      </c>
    </row>
    <row r="1684" spans="1:17" x14ac:dyDescent="0.3">
      <c r="A1684" t="s">
        <v>8169</v>
      </c>
      <c r="B1684" t="s">
        <v>21454</v>
      </c>
      <c r="C1684" t="s">
        <v>42</v>
      </c>
      <c r="E1684" t="s">
        <v>40</v>
      </c>
      <c r="F1684">
        <v>0</v>
      </c>
      <c r="G1684">
        <v>0</v>
      </c>
      <c r="H1684">
        <v>0</v>
      </c>
      <c r="I1684" s="20">
        <v>0.19</v>
      </c>
      <c r="J1684" t="s">
        <v>24</v>
      </c>
      <c r="K1684" s="20">
        <v>0.19</v>
      </c>
      <c r="L1684" s="21">
        <v>6.52</v>
      </c>
      <c r="M1684" s="21">
        <v>40.86</v>
      </c>
      <c r="N1684" s="21">
        <v>34.340000000000003</v>
      </c>
      <c r="P1684" s="22">
        <v>0</v>
      </c>
      <c r="Q1684" s="22">
        <v>0.19</v>
      </c>
    </row>
    <row r="1685" spans="1:17" x14ac:dyDescent="0.3">
      <c r="A1685" t="s">
        <v>8169</v>
      </c>
      <c r="B1685" t="s">
        <v>16670</v>
      </c>
      <c r="C1685" t="s">
        <v>45</v>
      </c>
      <c r="E1685" t="s">
        <v>40</v>
      </c>
      <c r="F1685">
        <v>0</v>
      </c>
      <c r="G1685">
        <v>0</v>
      </c>
      <c r="H1685">
        <v>0</v>
      </c>
      <c r="I1685" s="20">
        <v>0.21</v>
      </c>
      <c r="J1685" t="s">
        <v>24</v>
      </c>
      <c r="K1685" s="20">
        <v>0.21</v>
      </c>
      <c r="L1685" s="21">
        <v>10.44</v>
      </c>
      <c r="M1685" s="21">
        <v>60.17</v>
      </c>
      <c r="N1685" s="21">
        <v>49.73</v>
      </c>
      <c r="P1685" s="22">
        <v>0</v>
      </c>
      <c r="Q1685" s="22">
        <v>0.21</v>
      </c>
    </row>
    <row r="1686" spans="1:17" x14ac:dyDescent="0.3">
      <c r="A1686" t="s">
        <v>8169</v>
      </c>
      <c r="B1686" t="s">
        <v>14730</v>
      </c>
      <c r="C1686" t="s">
        <v>45</v>
      </c>
      <c r="E1686" t="s">
        <v>40</v>
      </c>
      <c r="F1686">
        <v>0</v>
      </c>
      <c r="G1686">
        <v>0</v>
      </c>
      <c r="H1686">
        <v>0</v>
      </c>
      <c r="I1686" s="20">
        <v>0.21</v>
      </c>
      <c r="J1686" t="s">
        <v>24</v>
      </c>
      <c r="K1686" s="20">
        <v>0.21</v>
      </c>
      <c r="L1686" s="21">
        <v>26.54</v>
      </c>
      <c r="M1686" s="21">
        <v>152.91</v>
      </c>
      <c r="N1686" s="21">
        <v>126.37</v>
      </c>
      <c r="P1686" s="22">
        <v>0</v>
      </c>
      <c r="Q1686" s="22">
        <v>0.21</v>
      </c>
    </row>
    <row r="1687" spans="1:17" x14ac:dyDescent="0.3">
      <c r="A1687" t="s">
        <v>8169</v>
      </c>
      <c r="B1687" t="s">
        <v>15039</v>
      </c>
      <c r="C1687" t="s">
        <v>46</v>
      </c>
      <c r="E1687" t="s">
        <v>40</v>
      </c>
      <c r="F1687">
        <v>0</v>
      </c>
      <c r="G1687">
        <v>0</v>
      </c>
      <c r="H1687">
        <v>0</v>
      </c>
      <c r="I1687" s="20">
        <v>0.2</v>
      </c>
      <c r="J1687" t="s">
        <v>24</v>
      </c>
      <c r="K1687" s="20">
        <v>0.2</v>
      </c>
      <c r="L1687" s="21">
        <v>13.13</v>
      </c>
      <c r="M1687" s="21">
        <v>78.75</v>
      </c>
      <c r="N1687" s="21">
        <v>65.62</v>
      </c>
      <c r="P1687" s="22">
        <v>0</v>
      </c>
      <c r="Q1687" s="22">
        <v>0.2</v>
      </c>
    </row>
    <row r="1688" spans="1:17" x14ac:dyDescent="0.3">
      <c r="A1688" t="s">
        <v>8169</v>
      </c>
      <c r="B1688" t="s">
        <v>14782</v>
      </c>
      <c r="C1688" t="s">
        <v>47</v>
      </c>
      <c r="E1688" t="s">
        <v>39</v>
      </c>
      <c r="F1688">
        <v>0</v>
      </c>
      <c r="G1688">
        <v>0</v>
      </c>
      <c r="H1688">
        <v>0</v>
      </c>
      <c r="I1688" s="20">
        <v>0.22</v>
      </c>
      <c r="J1688" t="s">
        <v>24</v>
      </c>
      <c r="K1688" s="20">
        <v>0.22</v>
      </c>
      <c r="L1688" s="21">
        <v>20.73</v>
      </c>
      <c r="M1688" s="21">
        <v>114.95</v>
      </c>
      <c r="N1688" s="21">
        <v>94.22</v>
      </c>
      <c r="P1688" s="22">
        <v>0</v>
      </c>
      <c r="Q1688" s="22">
        <v>0.22</v>
      </c>
    </row>
    <row r="1689" spans="1:17" x14ac:dyDescent="0.3">
      <c r="A1689" t="s">
        <v>8169</v>
      </c>
      <c r="B1689" t="s">
        <v>16483</v>
      </c>
      <c r="C1689" t="s">
        <v>42</v>
      </c>
      <c r="E1689" t="s">
        <v>40</v>
      </c>
      <c r="F1689">
        <v>0</v>
      </c>
      <c r="G1689">
        <v>0</v>
      </c>
      <c r="H1689">
        <v>0</v>
      </c>
      <c r="I1689" s="20">
        <v>0.19</v>
      </c>
      <c r="J1689" t="s">
        <v>24</v>
      </c>
      <c r="K1689" s="20">
        <v>0</v>
      </c>
      <c r="L1689" s="21">
        <v>0</v>
      </c>
      <c r="M1689" s="21">
        <v>0</v>
      </c>
      <c r="N1689" s="21">
        <v>0</v>
      </c>
      <c r="O1689" t="s">
        <v>69</v>
      </c>
      <c r="P1689" s="22">
        <v>0</v>
      </c>
      <c r="Q1689" s="22">
        <v>0</v>
      </c>
    </row>
    <row r="1690" spans="1:17" x14ac:dyDescent="0.3">
      <c r="A1690" t="s">
        <v>8169</v>
      </c>
      <c r="B1690" t="s">
        <v>15264</v>
      </c>
      <c r="C1690" t="s">
        <v>42</v>
      </c>
      <c r="E1690" t="s">
        <v>40</v>
      </c>
      <c r="F1690">
        <v>0</v>
      </c>
      <c r="G1690">
        <v>0</v>
      </c>
      <c r="H1690">
        <v>0</v>
      </c>
      <c r="I1690" s="20">
        <v>0.19</v>
      </c>
      <c r="J1690" t="s">
        <v>24</v>
      </c>
      <c r="K1690" s="20">
        <v>0</v>
      </c>
      <c r="L1690" s="21">
        <v>0</v>
      </c>
      <c r="M1690" s="21">
        <v>0</v>
      </c>
      <c r="N1690" s="21">
        <v>0</v>
      </c>
      <c r="O1690" t="s">
        <v>75</v>
      </c>
      <c r="P1690" s="22">
        <v>0</v>
      </c>
      <c r="Q1690" s="22">
        <v>0</v>
      </c>
    </row>
    <row r="1691" spans="1:17" x14ac:dyDescent="0.3">
      <c r="A1691" t="s">
        <v>8169</v>
      </c>
      <c r="B1691" t="s">
        <v>23115</v>
      </c>
      <c r="C1691" t="s">
        <v>42</v>
      </c>
      <c r="E1691" t="s">
        <v>39</v>
      </c>
      <c r="F1691">
        <v>0</v>
      </c>
      <c r="G1691">
        <v>0</v>
      </c>
      <c r="H1691">
        <v>0</v>
      </c>
      <c r="I1691" s="20">
        <v>0.19</v>
      </c>
      <c r="J1691" t="s">
        <v>24</v>
      </c>
      <c r="K1691" s="20">
        <v>0</v>
      </c>
      <c r="L1691" s="21">
        <v>0</v>
      </c>
      <c r="M1691" s="21">
        <v>0</v>
      </c>
      <c r="N1691" s="21">
        <v>0</v>
      </c>
      <c r="P1691" s="22">
        <v>0</v>
      </c>
      <c r="Q1691" s="22">
        <v>0</v>
      </c>
    </row>
    <row r="1692" spans="1:17" x14ac:dyDescent="0.3">
      <c r="A1692" t="s">
        <v>8169</v>
      </c>
      <c r="B1692" t="s">
        <v>394</v>
      </c>
      <c r="C1692" t="s">
        <v>46</v>
      </c>
      <c r="E1692" t="s">
        <v>40</v>
      </c>
      <c r="F1692">
        <v>0</v>
      </c>
      <c r="G1692">
        <v>0</v>
      </c>
      <c r="H1692">
        <v>0</v>
      </c>
      <c r="I1692" s="20">
        <v>0.2</v>
      </c>
      <c r="J1692" t="s">
        <v>24</v>
      </c>
      <c r="K1692" s="20">
        <v>0.2</v>
      </c>
      <c r="L1692" s="21">
        <v>-14.38</v>
      </c>
      <c r="M1692" s="21">
        <v>-86.3</v>
      </c>
      <c r="N1692" s="21">
        <v>-71.92</v>
      </c>
      <c r="P1692" s="22">
        <v>0</v>
      </c>
      <c r="Q1692" s="22">
        <v>0.2</v>
      </c>
    </row>
    <row r="1693" spans="1:17" x14ac:dyDescent="0.3">
      <c r="A1693" t="s">
        <v>8169</v>
      </c>
      <c r="B1693" t="s">
        <v>14242</v>
      </c>
      <c r="C1693" t="s">
        <v>45</v>
      </c>
      <c r="E1693" t="s">
        <v>40</v>
      </c>
      <c r="F1693">
        <v>0</v>
      </c>
      <c r="G1693">
        <v>0</v>
      </c>
      <c r="H1693">
        <v>0</v>
      </c>
      <c r="I1693" s="20">
        <v>0.21</v>
      </c>
      <c r="J1693" t="s">
        <v>24</v>
      </c>
      <c r="K1693" s="20">
        <v>0.21</v>
      </c>
      <c r="L1693" s="21">
        <v>8.82</v>
      </c>
      <c r="M1693" s="21">
        <v>50.8</v>
      </c>
      <c r="N1693" s="21">
        <v>41.98</v>
      </c>
      <c r="P1693" s="22">
        <v>0</v>
      </c>
      <c r="Q1693" s="22">
        <v>0.21</v>
      </c>
    </row>
    <row r="1694" spans="1:17" x14ac:dyDescent="0.3">
      <c r="A1694" t="s">
        <v>8169</v>
      </c>
      <c r="B1694" t="s">
        <v>15899</v>
      </c>
      <c r="C1694" t="s">
        <v>46</v>
      </c>
      <c r="E1694" t="s">
        <v>40</v>
      </c>
      <c r="F1694">
        <v>0</v>
      </c>
      <c r="G1694">
        <v>0</v>
      </c>
      <c r="H1694">
        <v>0</v>
      </c>
      <c r="I1694" s="20">
        <v>0.2</v>
      </c>
      <c r="J1694" t="s">
        <v>24</v>
      </c>
      <c r="K1694" s="20">
        <v>0.2</v>
      </c>
      <c r="L1694" s="21">
        <v>13.19</v>
      </c>
      <c r="M1694" s="21">
        <v>79.11</v>
      </c>
      <c r="N1694" s="21">
        <v>65.92</v>
      </c>
      <c r="P1694" s="22">
        <v>0</v>
      </c>
      <c r="Q1694" s="22">
        <v>0.2</v>
      </c>
    </row>
    <row r="1695" spans="1:17" x14ac:dyDescent="0.3">
      <c r="A1695" t="s">
        <v>8169</v>
      </c>
      <c r="B1695" t="s">
        <v>8607</v>
      </c>
      <c r="C1695" t="s">
        <v>37</v>
      </c>
      <c r="E1695" t="s">
        <v>40</v>
      </c>
      <c r="F1695">
        <v>0</v>
      </c>
      <c r="G1695">
        <v>0</v>
      </c>
      <c r="H1695">
        <v>0</v>
      </c>
      <c r="I1695" s="20">
        <v>0.2</v>
      </c>
      <c r="J1695" t="s">
        <v>24</v>
      </c>
      <c r="K1695" s="20">
        <v>0.2</v>
      </c>
      <c r="L1695" s="21">
        <v>10.98</v>
      </c>
      <c r="M1695" s="21">
        <v>65.900000000000006</v>
      </c>
      <c r="N1695" s="21">
        <v>54.92</v>
      </c>
      <c r="P1695" s="22">
        <v>0</v>
      </c>
      <c r="Q1695" s="22">
        <v>0.2</v>
      </c>
    </row>
    <row r="1696" spans="1:17" x14ac:dyDescent="0.3">
      <c r="A1696" t="s">
        <v>8169</v>
      </c>
      <c r="B1696" t="s">
        <v>21880</v>
      </c>
      <c r="C1696" t="s">
        <v>48</v>
      </c>
      <c r="E1696" t="s">
        <v>40</v>
      </c>
      <c r="F1696">
        <v>0</v>
      </c>
      <c r="G1696">
        <v>0</v>
      </c>
      <c r="H1696">
        <v>0</v>
      </c>
      <c r="I1696" s="20">
        <v>0.21</v>
      </c>
      <c r="J1696" t="s">
        <v>24</v>
      </c>
      <c r="K1696" s="20">
        <v>0.21</v>
      </c>
      <c r="L1696" s="21">
        <v>13.87</v>
      </c>
      <c r="M1696" s="21">
        <v>79.900000000000006</v>
      </c>
      <c r="N1696" s="21">
        <v>66.03</v>
      </c>
      <c r="P1696" s="22">
        <v>0</v>
      </c>
      <c r="Q1696" s="22">
        <v>0.21</v>
      </c>
    </row>
    <row r="1697" spans="1:17" x14ac:dyDescent="0.3">
      <c r="A1697" t="s">
        <v>8169</v>
      </c>
      <c r="B1697" t="s">
        <v>18672</v>
      </c>
      <c r="C1697" t="s">
        <v>45</v>
      </c>
      <c r="E1697" t="s">
        <v>40</v>
      </c>
      <c r="F1697">
        <v>0</v>
      </c>
      <c r="G1697">
        <v>0</v>
      </c>
      <c r="H1697">
        <v>0</v>
      </c>
      <c r="I1697" s="20">
        <v>0.21</v>
      </c>
      <c r="J1697" t="s">
        <v>24</v>
      </c>
      <c r="K1697" s="20">
        <v>0.21</v>
      </c>
      <c r="L1697" s="21">
        <v>5.19</v>
      </c>
      <c r="M1697" s="21">
        <v>29.9</v>
      </c>
      <c r="N1697" s="21">
        <v>24.71</v>
      </c>
      <c r="P1697" s="22">
        <v>0</v>
      </c>
      <c r="Q1697" s="22">
        <v>0.21</v>
      </c>
    </row>
    <row r="1698" spans="1:17" x14ac:dyDescent="0.3">
      <c r="A1698" t="s">
        <v>8169</v>
      </c>
      <c r="B1698" t="s">
        <v>10918</v>
      </c>
      <c r="C1698" t="s">
        <v>46</v>
      </c>
      <c r="E1698" t="s">
        <v>38</v>
      </c>
      <c r="F1698">
        <v>0</v>
      </c>
      <c r="G1698">
        <v>0</v>
      </c>
      <c r="H1698">
        <v>0</v>
      </c>
      <c r="I1698" s="20">
        <v>0.2</v>
      </c>
      <c r="J1698" t="s">
        <v>24</v>
      </c>
      <c r="K1698" s="20">
        <v>0</v>
      </c>
      <c r="L1698" s="21">
        <v>0</v>
      </c>
      <c r="M1698" s="21">
        <v>0</v>
      </c>
      <c r="N1698" s="21">
        <v>0</v>
      </c>
      <c r="O1698" t="s">
        <v>76</v>
      </c>
      <c r="P1698" s="22">
        <v>0</v>
      </c>
      <c r="Q1698" s="22">
        <v>0</v>
      </c>
    </row>
    <row r="1699" spans="1:17" x14ac:dyDescent="0.3">
      <c r="A1699" t="s">
        <v>8169</v>
      </c>
      <c r="B1699" t="s">
        <v>11419</v>
      </c>
      <c r="C1699" t="s">
        <v>45</v>
      </c>
      <c r="E1699" t="s">
        <v>38</v>
      </c>
      <c r="F1699">
        <v>0</v>
      </c>
      <c r="G1699">
        <v>0</v>
      </c>
      <c r="H1699">
        <v>0</v>
      </c>
      <c r="I1699" s="20">
        <v>0.21</v>
      </c>
      <c r="J1699" t="s">
        <v>24</v>
      </c>
      <c r="K1699" s="20">
        <v>0</v>
      </c>
      <c r="L1699" s="21">
        <v>0</v>
      </c>
      <c r="M1699" s="21">
        <v>0</v>
      </c>
      <c r="N1699" s="21">
        <v>0</v>
      </c>
      <c r="O1699" t="s">
        <v>78</v>
      </c>
      <c r="P1699" s="22">
        <v>0</v>
      </c>
      <c r="Q1699" s="22">
        <v>0</v>
      </c>
    </row>
    <row r="1700" spans="1:17" x14ac:dyDescent="0.3">
      <c r="A1700" t="s">
        <v>8169</v>
      </c>
      <c r="B1700" t="s">
        <v>14617</v>
      </c>
      <c r="C1700" t="s">
        <v>42</v>
      </c>
      <c r="E1700" t="s">
        <v>39</v>
      </c>
      <c r="F1700">
        <v>0</v>
      </c>
      <c r="G1700">
        <v>0</v>
      </c>
      <c r="H1700">
        <v>0</v>
      </c>
      <c r="I1700" s="20">
        <v>0.19</v>
      </c>
      <c r="J1700" t="s">
        <v>24</v>
      </c>
      <c r="K1700" s="20">
        <v>0.19</v>
      </c>
      <c r="L1700" s="21">
        <v>6.05</v>
      </c>
      <c r="M1700" s="21">
        <v>37.9</v>
      </c>
      <c r="N1700" s="21">
        <v>31.85</v>
      </c>
      <c r="P1700" s="22">
        <v>0</v>
      </c>
      <c r="Q1700" s="22">
        <v>0.19</v>
      </c>
    </row>
    <row r="1701" spans="1:17" x14ac:dyDescent="0.3">
      <c r="A1701" t="s">
        <v>8169</v>
      </c>
      <c r="B1701" t="s">
        <v>21626</v>
      </c>
      <c r="C1701" t="s">
        <v>45</v>
      </c>
      <c r="E1701" t="s">
        <v>38</v>
      </c>
      <c r="F1701">
        <v>0</v>
      </c>
      <c r="G1701">
        <v>0</v>
      </c>
      <c r="H1701">
        <v>0</v>
      </c>
      <c r="I1701" s="20">
        <v>0.21</v>
      </c>
      <c r="J1701" t="s">
        <v>24</v>
      </c>
      <c r="K1701" s="20">
        <v>0</v>
      </c>
      <c r="L1701" s="21">
        <v>0</v>
      </c>
      <c r="M1701" s="21">
        <v>0</v>
      </c>
      <c r="N1701" s="21">
        <v>0</v>
      </c>
      <c r="O1701" t="s">
        <v>78</v>
      </c>
      <c r="P1701" s="22">
        <v>0</v>
      </c>
      <c r="Q1701" s="22">
        <v>0</v>
      </c>
    </row>
    <row r="1702" spans="1:17" x14ac:dyDescent="0.3">
      <c r="A1702" t="s">
        <v>8169</v>
      </c>
      <c r="B1702" t="s">
        <v>8234</v>
      </c>
      <c r="C1702" t="s">
        <v>37</v>
      </c>
      <c r="E1702" t="s">
        <v>38</v>
      </c>
      <c r="F1702">
        <v>0</v>
      </c>
      <c r="G1702">
        <v>0</v>
      </c>
      <c r="H1702">
        <v>0</v>
      </c>
      <c r="I1702" s="20">
        <v>0.2</v>
      </c>
      <c r="J1702" t="s">
        <v>24</v>
      </c>
      <c r="K1702" s="20">
        <v>0</v>
      </c>
      <c r="L1702" s="21">
        <v>0</v>
      </c>
      <c r="M1702" s="21">
        <v>0</v>
      </c>
      <c r="N1702" s="21">
        <v>0</v>
      </c>
      <c r="O1702" t="s">
        <v>67</v>
      </c>
      <c r="P1702" s="22">
        <v>0</v>
      </c>
      <c r="Q1702" s="22">
        <v>0</v>
      </c>
    </row>
    <row r="1703" spans="1:17" x14ac:dyDescent="0.3">
      <c r="A1703" t="s">
        <v>8169</v>
      </c>
      <c r="B1703" t="s">
        <v>14324</v>
      </c>
      <c r="C1703" t="s">
        <v>45</v>
      </c>
      <c r="E1703" t="s">
        <v>40</v>
      </c>
      <c r="F1703">
        <v>0</v>
      </c>
      <c r="G1703">
        <v>0</v>
      </c>
      <c r="H1703">
        <v>0</v>
      </c>
      <c r="I1703" s="20">
        <v>0.21</v>
      </c>
      <c r="J1703" t="s">
        <v>24</v>
      </c>
      <c r="K1703" s="20">
        <v>0.21</v>
      </c>
      <c r="L1703" s="21">
        <v>27.75</v>
      </c>
      <c r="M1703" s="21">
        <v>159.9</v>
      </c>
      <c r="N1703" s="21">
        <v>132.15</v>
      </c>
      <c r="P1703" s="22">
        <v>0</v>
      </c>
      <c r="Q1703" s="22">
        <v>0.21</v>
      </c>
    </row>
    <row r="1704" spans="1:17" x14ac:dyDescent="0.3">
      <c r="A1704" t="s">
        <v>8169</v>
      </c>
      <c r="B1704" t="s">
        <v>21374</v>
      </c>
      <c r="C1704" t="s">
        <v>42</v>
      </c>
      <c r="E1704" t="s">
        <v>39</v>
      </c>
      <c r="F1704">
        <v>0</v>
      </c>
      <c r="G1704">
        <v>0</v>
      </c>
      <c r="H1704">
        <v>0</v>
      </c>
      <c r="I1704" s="20">
        <v>0.19</v>
      </c>
      <c r="J1704" t="s">
        <v>24</v>
      </c>
      <c r="K1704" s="20">
        <v>0.19</v>
      </c>
      <c r="L1704" s="21">
        <v>41.74</v>
      </c>
      <c r="M1704" s="21">
        <v>261.45</v>
      </c>
      <c r="N1704" s="21">
        <v>219.71</v>
      </c>
      <c r="P1704" s="22">
        <v>0</v>
      </c>
      <c r="Q1704" s="22">
        <v>0.19</v>
      </c>
    </row>
    <row r="1705" spans="1:17" x14ac:dyDescent="0.3">
      <c r="A1705" t="s">
        <v>8169</v>
      </c>
      <c r="B1705" t="s">
        <v>14080</v>
      </c>
      <c r="C1705" t="s">
        <v>45</v>
      </c>
      <c r="E1705" t="s">
        <v>38</v>
      </c>
      <c r="F1705">
        <v>0</v>
      </c>
      <c r="G1705">
        <v>0</v>
      </c>
      <c r="H1705">
        <v>0</v>
      </c>
      <c r="I1705" s="20">
        <v>0.21</v>
      </c>
      <c r="J1705" t="s">
        <v>24</v>
      </c>
      <c r="K1705" s="20">
        <v>0</v>
      </c>
      <c r="L1705" s="21">
        <v>0</v>
      </c>
      <c r="M1705" s="21">
        <v>0</v>
      </c>
      <c r="N1705" s="21">
        <v>0</v>
      </c>
      <c r="O1705" t="s">
        <v>76</v>
      </c>
      <c r="P1705" s="22">
        <v>0</v>
      </c>
      <c r="Q1705" s="22">
        <v>0</v>
      </c>
    </row>
    <row r="1706" spans="1:17" x14ac:dyDescent="0.3">
      <c r="A1706" t="s">
        <v>8169</v>
      </c>
      <c r="B1706" t="s">
        <v>8295</v>
      </c>
      <c r="C1706" t="s">
        <v>46</v>
      </c>
      <c r="E1706" t="s">
        <v>40</v>
      </c>
      <c r="F1706">
        <v>0</v>
      </c>
      <c r="G1706">
        <v>0</v>
      </c>
      <c r="H1706">
        <v>0</v>
      </c>
      <c r="I1706" s="20">
        <v>0.2</v>
      </c>
      <c r="J1706" t="s">
        <v>24</v>
      </c>
      <c r="K1706" s="20">
        <v>0.2</v>
      </c>
      <c r="L1706" s="21">
        <v>47.21</v>
      </c>
      <c r="M1706" s="21">
        <v>283.23</v>
      </c>
      <c r="N1706" s="21">
        <v>236.02</v>
      </c>
      <c r="P1706" s="22">
        <v>0</v>
      </c>
      <c r="Q1706" s="22">
        <v>0.2</v>
      </c>
    </row>
    <row r="1707" spans="1:17" x14ac:dyDescent="0.3">
      <c r="A1707" t="s">
        <v>8169</v>
      </c>
      <c r="B1707" t="s">
        <v>20846</v>
      </c>
      <c r="C1707" t="s">
        <v>46</v>
      </c>
      <c r="E1707" t="s">
        <v>40</v>
      </c>
      <c r="F1707">
        <v>0</v>
      </c>
      <c r="G1707">
        <v>0</v>
      </c>
      <c r="H1707">
        <v>0</v>
      </c>
      <c r="I1707" s="20">
        <v>0.2</v>
      </c>
      <c r="J1707" t="s">
        <v>24</v>
      </c>
      <c r="K1707" s="20">
        <v>0.2</v>
      </c>
      <c r="L1707" s="21">
        <v>17.98</v>
      </c>
      <c r="M1707" s="21">
        <v>107.9</v>
      </c>
      <c r="N1707" s="21">
        <v>89.92</v>
      </c>
      <c r="O1707" t="s">
        <v>293</v>
      </c>
      <c r="P1707" s="22">
        <v>0</v>
      </c>
      <c r="Q1707" s="22">
        <v>0.2</v>
      </c>
    </row>
    <row r="1708" spans="1:17" x14ac:dyDescent="0.3">
      <c r="A1708" t="s">
        <v>8169</v>
      </c>
      <c r="B1708" t="s">
        <v>13207</v>
      </c>
      <c r="C1708" t="s">
        <v>46</v>
      </c>
      <c r="E1708" t="s">
        <v>38</v>
      </c>
      <c r="F1708">
        <v>0</v>
      </c>
      <c r="G1708">
        <v>0</v>
      </c>
      <c r="H1708">
        <v>0</v>
      </c>
      <c r="I1708" s="20">
        <v>0.2</v>
      </c>
      <c r="J1708" t="s">
        <v>24</v>
      </c>
      <c r="K1708" s="20">
        <v>0</v>
      </c>
      <c r="L1708" s="21">
        <v>0</v>
      </c>
      <c r="M1708" s="21">
        <v>0</v>
      </c>
      <c r="N1708" s="21">
        <v>0</v>
      </c>
      <c r="O1708" t="s">
        <v>76</v>
      </c>
      <c r="P1708" s="22">
        <v>0</v>
      </c>
      <c r="Q1708" s="22">
        <v>0</v>
      </c>
    </row>
    <row r="1709" spans="1:17" x14ac:dyDescent="0.3">
      <c r="A1709" t="s">
        <v>8169</v>
      </c>
      <c r="B1709" t="s">
        <v>20481</v>
      </c>
      <c r="C1709" t="s">
        <v>46</v>
      </c>
      <c r="E1709" t="s">
        <v>38</v>
      </c>
      <c r="F1709">
        <v>0</v>
      </c>
      <c r="G1709">
        <v>0</v>
      </c>
      <c r="H1709">
        <v>0</v>
      </c>
      <c r="I1709" s="20">
        <v>0.2</v>
      </c>
      <c r="J1709" t="s">
        <v>24</v>
      </c>
      <c r="K1709" s="20">
        <v>0</v>
      </c>
      <c r="L1709" s="21">
        <v>0</v>
      </c>
      <c r="M1709" s="21">
        <v>0</v>
      </c>
      <c r="N1709" s="21">
        <v>0</v>
      </c>
      <c r="O1709" t="s">
        <v>76</v>
      </c>
      <c r="P1709" s="22">
        <v>0</v>
      </c>
      <c r="Q1709" s="22">
        <v>0</v>
      </c>
    </row>
    <row r="1710" spans="1:17" x14ac:dyDescent="0.3">
      <c r="A1710" t="s">
        <v>8169</v>
      </c>
      <c r="B1710" t="s">
        <v>12227</v>
      </c>
      <c r="C1710" t="s">
        <v>42</v>
      </c>
      <c r="E1710" t="s">
        <v>39</v>
      </c>
      <c r="F1710">
        <v>0</v>
      </c>
      <c r="G1710">
        <v>0</v>
      </c>
      <c r="H1710">
        <v>0</v>
      </c>
      <c r="I1710" s="20">
        <v>0.19</v>
      </c>
      <c r="J1710" t="s">
        <v>24</v>
      </c>
      <c r="K1710" s="20">
        <v>0.19</v>
      </c>
      <c r="L1710" s="21">
        <v>6.05</v>
      </c>
      <c r="M1710" s="21">
        <v>37.9</v>
      </c>
      <c r="N1710" s="21">
        <v>31.85</v>
      </c>
      <c r="P1710" s="22">
        <v>0</v>
      </c>
      <c r="Q1710" s="22">
        <v>0.19</v>
      </c>
    </row>
    <row r="1711" spans="1:17" x14ac:dyDescent="0.3">
      <c r="A1711" t="s">
        <v>8169</v>
      </c>
      <c r="B1711" t="s">
        <v>14561</v>
      </c>
      <c r="C1711" t="s">
        <v>47</v>
      </c>
      <c r="E1711" t="s">
        <v>40</v>
      </c>
      <c r="F1711">
        <v>0</v>
      </c>
      <c r="G1711">
        <v>0</v>
      </c>
      <c r="H1711">
        <v>0</v>
      </c>
      <c r="I1711" s="20">
        <v>0.22</v>
      </c>
      <c r="J1711" t="s">
        <v>24</v>
      </c>
      <c r="K1711" s="20">
        <v>0.22</v>
      </c>
      <c r="L1711" s="21">
        <v>38.72</v>
      </c>
      <c r="M1711" s="21">
        <v>214.75</v>
      </c>
      <c r="N1711" s="21">
        <v>176.03</v>
      </c>
      <c r="P1711" s="22">
        <v>0</v>
      </c>
      <c r="Q1711" s="22">
        <v>0.22</v>
      </c>
    </row>
    <row r="1712" spans="1:17" x14ac:dyDescent="0.3">
      <c r="A1712" t="s">
        <v>8169</v>
      </c>
      <c r="B1712" t="s">
        <v>19548</v>
      </c>
      <c r="C1712" t="s">
        <v>46</v>
      </c>
      <c r="E1712" t="s">
        <v>40</v>
      </c>
      <c r="F1712">
        <v>0</v>
      </c>
      <c r="G1712">
        <v>0</v>
      </c>
      <c r="H1712">
        <v>0</v>
      </c>
      <c r="I1712" s="20">
        <v>0.2</v>
      </c>
      <c r="J1712" t="s">
        <v>24</v>
      </c>
      <c r="K1712" s="20">
        <v>0.2</v>
      </c>
      <c r="L1712" s="21">
        <v>7.48</v>
      </c>
      <c r="M1712" s="21">
        <v>44.85</v>
      </c>
      <c r="N1712" s="21">
        <v>37.369999999999997</v>
      </c>
      <c r="P1712" s="22">
        <v>0</v>
      </c>
      <c r="Q1712" s="22">
        <v>0.2</v>
      </c>
    </row>
    <row r="1713" spans="1:17" x14ac:dyDescent="0.3">
      <c r="A1713" t="s">
        <v>8169</v>
      </c>
      <c r="B1713" t="s">
        <v>23114</v>
      </c>
      <c r="C1713" t="s">
        <v>45</v>
      </c>
      <c r="E1713" t="s">
        <v>38</v>
      </c>
      <c r="F1713">
        <v>0</v>
      </c>
      <c r="G1713">
        <v>0</v>
      </c>
      <c r="H1713">
        <v>0</v>
      </c>
      <c r="I1713" s="20">
        <v>0.21</v>
      </c>
      <c r="J1713" t="s">
        <v>24</v>
      </c>
      <c r="K1713" s="20">
        <v>0</v>
      </c>
      <c r="L1713" s="21">
        <v>0</v>
      </c>
      <c r="M1713" s="21">
        <v>0</v>
      </c>
      <c r="N1713" s="21">
        <v>0</v>
      </c>
      <c r="O1713" t="s">
        <v>9264</v>
      </c>
      <c r="P1713" s="22">
        <v>0</v>
      </c>
      <c r="Q1713" s="22">
        <v>0</v>
      </c>
    </row>
    <row r="1714" spans="1:17" x14ac:dyDescent="0.3">
      <c r="A1714" t="s">
        <v>8169</v>
      </c>
      <c r="B1714" t="s">
        <v>18305</v>
      </c>
      <c r="C1714" t="s">
        <v>47</v>
      </c>
      <c r="E1714" t="s">
        <v>40</v>
      </c>
      <c r="F1714">
        <v>0</v>
      </c>
      <c r="G1714">
        <v>0</v>
      </c>
      <c r="H1714">
        <v>0</v>
      </c>
      <c r="I1714" s="20">
        <v>0.22</v>
      </c>
      <c r="J1714" t="s">
        <v>24</v>
      </c>
      <c r="K1714" s="20">
        <v>0.22</v>
      </c>
      <c r="L1714" s="21">
        <v>6.83</v>
      </c>
      <c r="M1714" s="21">
        <v>37.9</v>
      </c>
      <c r="N1714" s="21">
        <v>31.07</v>
      </c>
      <c r="P1714" s="22">
        <v>0</v>
      </c>
      <c r="Q1714" s="22">
        <v>0.22</v>
      </c>
    </row>
    <row r="1715" spans="1:17" x14ac:dyDescent="0.3">
      <c r="A1715" t="s">
        <v>8169</v>
      </c>
      <c r="B1715" t="s">
        <v>9176</v>
      </c>
      <c r="C1715" t="s">
        <v>46</v>
      </c>
      <c r="E1715" t="s">
        <v>38</v>
      </c>
      <c r="F1715">
        <v>0</v>
      </c>
      <c r="G1715">
        <v>0</v>
      </c>
      <c r="H1715">
        <v>0</v>
      </c>
      <c r="I1715" s="20">
        <v>0.2</v>
      </c>
      <c r="J1715" t="s">
        <v>24</v>
      </c>
      <c r="K1715" s="20">
        <v>0</v>
      </c>
      <c r="L1715" s="21">
        <v>0</v>
      </c>
      <c r="M1715" s="21">
        <v>0</v>
      </c>
      <c r="N1715" s="21">
        <v>0</v>
      </c>
      <c r="O1715" t="s">
        <v>76</v>
      </c>
      <c r="P1715" s="22">
        <v>0</v>
      </c>
      <c r="Q1715" s="22">
        <v>0</v>
      </c>
    </row>
    <row r="1716" spans="1:17" x14ac:dyDescent="0.3">
      <c r="A1716" t="s">
        <v>8169</v>
      </c>
      <c r="B1716" t="s">
        <v>12957</v>
      </c>
      <c r="C1716" t="s">
        <v>42</v>
      </c>
      <c r="E1716" t="s">
        <v>40</v>
      </c>
      <c r="F1716">
        <v>0</v>
      </c>
      <c r="G1716">
        <v>0</v>
      </c>
      <c r="H1716">
        <v>0</v>
      </c>
      <c r="I1716" s="20">
        <v>0.19</v>
      </c>
      <c r="J1716" t="s">
        <v>24</v>
      </c>
      <c r="K1716" s="20">
        <v>0.19</v>
      </c>
      <c r="L1716" s="21">
        <v>3.98</v>
      </c>
      <c r="M1716" s="21">
        <v>24.9</v>
      </c>
      <c r="N1716" s="21">
        <v>20.92</v>
      </c>
      <c r="P1716" s="22">
        <v>0</v>
      </c>
      <c r="Q1716" s="22">
        <v>0.19</v>
      </c>
    </row>
    <row r="1717" spans="1:17" x14ac:dyDescent="0.3">
      <c r="A1717" t="s">
        <v>8169</v>
      </c>
      <c r="B1717" t="s">
        <v>14888</v>
      </c>
      <c r="C1717" t="s">
        <v>45</v>
      </c>
      <c r="E1717" t="s">
        <v>40</v>
      </c>
      <c r="F1717">
        <v>0</v>
      </c>
      <c r="G1717">
        <v>0</v>
      </c>
      <c r="H1717">
        <v>0</v>
      </c>
      <c r="I1717" s="20">
        <v>0.21</v>
      </c>
      <c r="J1717" t="s">
        <v>24</v>
      </c>
      <c r="K1717" s="20">
        <v>0.21</v>
      </c>
      <c r="L1717" s="21">
        <v>9.35</v>
      </c>
      <c r="M1717" s="21">
        <v>53.9</v>
      </c>
      <c r="N1717" s="21">
        <v>44.55</v>
      </c>
      <c r="P1717" s="22">
        <v>0</v>
      </c>
      <c r="Q1717" s="22">
        <v>0.21</v>
      </c>
    </row>
    <row r="1718" spans="1:17" x14ac:dyDescent="0.3">
      <c r="A1718" t="s">
        <v>8169</v>
      </c>
      <c r="B1718" t="s">
        <v>22257</v>
      </c>
      <c r="C1718" t="s">
        <v>47</v>
      </c>
      <c r="E1718" t="s">
        <v>39</v>
      </c>
      <c r="F1718">
        <v>0</v>
      </c>
      <c r="G1718">
        <v>0</v>
      </c>
      <c r="H1718">
        <v>0</v>
      </c>
      <c r="I1718" s="20">
        <v>0.22</v>
      </c>
      <c r="J1718" t="s">
        <v>24</v>
      </c>
      <c r="K1718" s="20">
        <v>0.22</v>
      </c>
      <c r="L1718" s="21">
        <v>5.75</v>
      </c>
      <c r="M1718" s="21">
        <v>31.9</v>
      </c>
      <c r="N1718" s="21">
        <v>26.15</v>
      </c>
      <c r="P1718" s="22">
        <v>0</v>
      </c>
      <c r="Q1718" s="22">
        <v>0.22</v>
      </c>
    </row>
    <row r="1719" spans="1:17" x14ac:dyDescent="0.3">
      <c r="A1719" t="s">
        <v>8169</v>
      </c>
      <c r="B1719" t="s">
        <v>18604</v>
      </c>
      <c r="C1719" t="s">
        <v>46</v>
      </c>
      <c r="E1719" t="s">
        <v>40</v>
      </c>
      <c r="F1719">
        <v>0</v>
      </c>
      <c r="G1719">
        <v>0</v>
      </c>
      <c r="H1719">
        <v>0</v>
      </c>
      <c r="I1719" s="20">
        <v>0.2</v>
      </c>
      <c r="J1719" t="s">
        <v>24</v>
      </c>
      <c r="K1719" s="20">
        <v>0.2</v>
      </c>
      <c r="L1719" s="21">
        <v>7.98</v>
      </c>
      <c r="M1719" s="21">
        <v>47.9</v>
      </c>
      <c r="N1719" s="21">
        <v>39.92</v>
      </c>
      <c r="P1719" s="22">
        <v>0</v>
      </c>
      <c r="Q1719" s="22">
        <v>0.2</v>
      </c>
    </row>
    <row r="1720" spans="1:17" x14ac:dyDescent="0.3">
      <c r="A1720" t="s">
        <v>8169</v>
      </c>
      <c r="B1720" t="s">
        <v>11735</v>
      </c>
      <c r="C1720" t="s">
        <v>45</v>
      </c>
      <c r="E1720" t="s">
        <v>40</v>
      </c>
      <c r="F1720">
        <v>0</v>
      </c>
      <c r="G1720">
        <v>0</v>
      </c>
      <c r="H1720">
        <v>0</v>
      </c>
      <c r="I1720" s="20">
        <v>0.21</v>
      </c>
      <c r="J1720" t="s">
        <v>24</v>
      </c>
      <c r="K1720" s="20">
        <v>0.21</v>
      </c>
      <c r="L1720" s="21">
        <v>11.79</v>
      </c>
      <c r="M1720" s="21">
        <v>67.95</v>
      </c>
      <c r="N1720" s="21">
        <v>56.16</v>
      </c>
      <c r="P1720" s="22">
        <v>0</v>
      </c>
      <c r="Q1720" s="22">
        <v>0.21</v>
      </c>
    </row>
    <row r="1721" spans="1:17" x14ac:dyDescent="0.3">
      <c r="A1721" t="s">
        <v>8169</v>
      </c>
      <c r="B1721" t="s">
        <v>18391</v>
      </c>
      <c r="C1721" t="s">
        <v>45</v>
      </c>
      <c r="E1721" t="s">
        <v>38</v>
      </c>
      <c r="F1721">
        <v>0</v>
      </c>
      <c r="G1721">
        <v>0</v>
      </c>
      <c r="H1721">
        <v>0</v>
      </c>
      <c r="I1721" s="20">
        <v>0.21</v>
      </c>
      <c r="J1721" t="s">
        <v>24</v>
      </c>
      <c r="K1721" s="20">
        <v>0</v>
      </c>
      <c r="L1721" s="21">
        <v>0</v>
      </c>
      <c r="M1721" s="21">
        <v>0</v>
      </c>
      <c r="N1721" s="21">
        <v>0</v>
      </c>
      <c r="O1721" t="s">
        <v>9264</v>
      </c>
      <c r="P1721" s="22">
        <v>0</v>
      </c>
      <c r="Q1721" s="22">
        <v>0</v>
      </c>
    </row>
    <row r="1722" spans="1:17" x14ac:dyDescent="0.3">
      <c r="A1722" t="s">
        <v>8169</v>
      </c>
      <c r="B1722" t="s">
        <v>20625</v>
      </c>
      <c r="C1722" t="s">
        <v>45</v>
      </c>
      <c r="E1722" t="s">
        <v>38</v>
      </c>
      <c r="F1722">
        <v>0</v>
      </c>
      <c r="G1722">
        <v>0</v>
      </c>
      <c r="H1722">
        <v>0</v>
      </c>
      <c r="I1722" s="20">
        <v>0.21</v>
      </c>
      <c r="J1722" t="s">
        <v>24</v>
      </c>
      <c r="K1722" s="20">
        <v>0</v>
      </c>
      <c r="L1722" s="21">
        <v>0</v>
      </c>
      <c r="M1722" s="21">
        <v>0</v>
      </c>
      <c r="N1722" s="21">
        <v>0</v>
      </c>
      <c r="O1722" t="s">
        <v>9264</v>
      </c>
      <c r="P1722" s="22">
        <v>0</v>
      </c>
      <c r="Q1722" s="22">
        <v>0</v>
      </c>
    </row>
    <row r="1723" spans="1:17" x14ac:dyDescent="0.3">
      <c r="A1723" t="s">
        <v>8169</v>
      </c>
      <c r="B1723" t="s">
        <v>20832</v>
      </c>
      <c r="C1723" t="s">
        <v>45</v>
      </c>
      <c r="E1723" t="s">
        <v>40</v>
      </c>
      <c r="F1723">
        <v>0</v>
      </c>
      <c r="G1723">
        <v>0</v>
      </c>
      <c r="H1723">
        <v>0</v>
      </c>
      <c r="I1723" s="20">
        <v>0.21</v>
      </c>
      <c r="J1723" t="s">
        <v>24</v>
      </c>
      <c r="K1723" s="20">
        <v>0.21</v>
      </c>
      <c r="L1723" s="21">
        <v>4.32</v>
      </c>
      <c r="M1723" s="21">
        <v>24.9</v>
      </c>
      <c r="N1723" s="21">
        <v>20.58</v>
      </c>
      <c r="P1723" s="22">
        <v>0</v>
      </c>
      <c r="Q1723" s="22">
        <v>0.21</v>
      </c>
    </row>
    <row r="1724" spans="1:17" x14ac:dyDescent="0.3">
      <c r="A1724" t="s">
        <v>8169</v>
      </c>
      <c r="B1724" t="s">
        <v>9515</v>
      </c>
      <c r="C1724" t="s">
        <v>45</v>
      </c>
      <c r="E1724" t="s">
        <v>39</v>
      </c>
      <c r="F1724">
        <v>0</v>
      </c>
      <c r="G1724">
        <v>0</v>
      </c>
      <c r="H1724">
        <v>0</v>
      </c>
      <c r="I1724" s="20">
        <v>0.21</v>
      </c>
      <c r="J1724" t="s">
        <v>24</v>
      </c>
      <c r="K1724" s="20">
        <v>0.21</v>
      </c>
      <c r="L1724" s="21">
        <v>7.6</v>
      </c>
      <c r="M1724" s="21">
        <v>43.8</v>
      </c>
      <c r="N1724" s="21">
        <v>36.200000000000003</v>
      </c>
      <c r="P1724" s="22">
        <v>0</v>
      </c>
      <c r="Q1724" s="22">
        <v>0.21</v>
      </c>
    </row>
    <row r="1725" spans="1:17" x14ac:dyDescent="0.3">
      <c r="A1725" t="s">
        <v>8169</v>
      </c>
      <c r="B1725" t="s">
        <v>16326</v>
      </c>
      <c r="C1725" t="s">
        <v>47</v>
      </c>
      <c r="E1725" t="s">
        <v>40</v>
      </c>
      <c r="F1725">
        <v>0</v>
      </c>
      <c r="G1725">
        <v>0</v>
      </c>
      <c r="H1725">
        <v>0</v>
      </c>
      <c r="I1725" s="20">
        <v>0.22</v>
      </c>
      <c r="J1725" t="s">
        <v>24</v>
      </c>
      <c r="K1725" s="20">
        <v>0.22</v>
      </c>
      <c r="L1725" s="21">
        <v>7.19</v>
      </c>
      <c r="M1725" s="21">
        <v>39.9</v>
      </c>
      <c r="N1725" s="21">
        <v>32.71</v>
      </c>
      <c r="P1725" s="22">
        <v>0</v>
      </c>
      <c r="Q1725" s="22">
        <v>0.22</v>
      </c>
    </row>
    <row r="1726" spans="1:17" x14ac:dyDescent="0.3">
      <c r="A1726" t="s">
        <v>8169</v>
      </c>
      <c r="B1726" t="s">
        <v>13539</v>
      </c>
      <c r="C1726" t="s">
        <v>45</v>
      </c>
      <c r="E1726" t="s">
        <v>40</v>
      </c>
      <c r="F1726">
        <v>0</v>
      </c>
      <c r="G1726">
        <v>0</v>
      </c>
      <c r="H1726">
        <v>0</v>
      </c>
      <c r="I1726" s="20">
        <v>0.21</v>
      </c>
      <c r="J1726" t="s">
        <v>24</v>
      </c>
      <c r="K1726" s="20">
        <v>0.21</v>
      </c>
      <c r="L1726" s="21">
        <v>26.02</v>
      </c>
      <c r="M1726" s="21">
        <v>149.93</v>
      </c>
      <c r="N1726" s="21">
        <v>123.91</v>
      </c>
      <c r="P1726" s="22">
        <v>0</v>
      </c>
      <c r="Q1726" s="22">
        <v>0.21</v>
      </c>
    </row>
    <row r="1727" spans="1:17" x14ac:dyDescent="0.3">
      <c r="A1727" t="s">
        <v>8169</v>
      </c>
      <c r="B1727" t="s">
        <v>23370</v>
      </c>
      <c r="C1727" t="s">
        <v>47</v>
      </c>
      <c r="E1727" t="s">
        <v>40</v>
      </c>
      <c r="F1727">
        <v>0</v>
      </c>
      <c r="G1727">
        <v>0</v>
      </c>
      <c r="H1727">
        <v>0</v>
      </c>
      <c r="I1727" s="20">
        <v>0.22</v>
      </c>
      <c r="J1727" t="s">
        <v>24</v>
      </c>
      <c r="K1727" s="20">
        <v>0.22</v>
      </c>
      <c r="L1727" s="21">
        <v>8.1</v>
      </c>
      <c r="M1727" s="21">
        <v>44.9</v>
      </c>
      <c r="N1727" s="21">
        <v>36.799999999999997</v>
      </c>
      <c r="P1727" s="22">
        <v>0</v>
      </c>
      <c r="Q1727" s="22">
        <v>0.22</v>
      </c>
    </row>
    <row r="1728" spans="1:17" x14ac:dyDescent="0.3">
      <c r="A1728" t="s">
        <v>8169</v>
      </c>
      <c r="B1728" t="s">
        <v>12580</v>
      </c>
      <c r="C1728" t="s">
        <v>47</v>
      </c>
      <c r="E1728" t="s">
        <v>40</v>
      </c>
      <c r="F1728">
        <v>0</v>
      </c>
      <c r="G1728">
        <v>0</v>
      </c>
      <c r="H1728">
        <v>0</v>
      </c>
      <c r="I1728" s="20">
        <v>0.22</v>
      </c>
      <c r="J1728" t="s">
        <v>24</v>
      </c>
      <c r="K1728" s="20">
        <v>0.22</v>
      </c>
      <c r="L1728" s="21">
        <v>11.88</v>
      </c>
      <c r="M1728" s="21">
        <v>65.900000000000006</v>
      </c>
      <c r="N1728" s="21">
        <v>54.02</v>
      </c>
      <c r="P1728" s="22">
        <v>0</v>
      </c>
      <c r="Q1728" s="22">
        <v>0.22</v>
      </c>
    </row>
    <row r="1729" spans="1:17" x14ac:dyDescent="0.3">
      <c r="A1729" t="s">
        <v>8169</v>
      </c>
      <c r="B1729" t="s">
        <v>19258</v>
      </c>
      <c r="C1729" t="s">
        <v>45</v>
      </c>
      <c r="E1729" t="s">
        <v>40</v>
      </c>
      <c r="F1729">
        <v>0</v>
      </c>
      <c r="G1729">
        <v>0</v>
      </c>
      <c r="H1729">
        <v>0</v>
      </c>
      <c r="I1729" s="20">
        <v>0.21</v>
      </c>
      <c r="J1729" t="s">
        <v>24</v>
      </c>
      <c r="K1729" s="20">
        <v>0.21</v>
      </c>
      <c r="L1729" s="21">
        <v>6.06</v>
      </c>
      <c r="M1729" s="21">
        <v>34.9</v>
      </c>
      <c r="N1729" s="21">
        <v>28.84</v>
      </c>
      <c r="P1729" s="22">
        <v>0</v>
      </c>
      <c r="Q1729" s="22">
        <v>0.21</v>
      </c>
    </row>
    <row r="1730" spans="1:17" x14ac:dyDescent="0.3">
      <c r="A1730" t="s">
        <v>8169</v>
      </c>
      <c r="B1730" t="s">
        <v>10803</v>
      </c>
      <c r="C1730" t="s">
        <v>45</v>
      </c>
      <c r="E1730" t="s">
        <v>40</v>
      </c>
      <c r="F1730">
        <v>0</v>
      </c>
      <c r="G1730">
        <v>0</v>
      </c>
      <c r="H1730">
        <v>0</v>
      </c>
      <c r="I1730" s="20">
        <v>0.21</v>
      </c>
      <c r="J1730" t="s">
        <v>24</v>
      </c>
      <c r="K1730" s="20">
        <v>0.21</v>
      </c>
      <c r="L1730" s="21">
        <v>11.44</v>
      </c>
      <c r="M1730" s="21">
        <v>65.900000000000006</v>
      </c>
      <c r="N1730" s="21">
        <v>54.46</v>
      </c>
      <c r="P1730" s="22">
        <v>0</v>
      </c>
      <c r="Q1730" s="22">
        <v>0.21</v>
      </c>
    </row>
    <row r="1731" spans="1:17" x14ac:dyDescent="0.3">
      <c r="A1731" t="s">
        <v>8169</v>
      </c>
      <c r="B1731" t="s">
        <v>10011</v>
      </c>
      <c r="C1731" t="s">
        <v>45</v>
      </c>
      <c r="E1731" t="s">
        <v>40</v>
      </c>
      <c r="F1731">
        <v>0</v>
      </c>
      <c r="G1731">
        <v>0</v>
      </c>
      <c r="H1731">
        <v>0</v>
      </c>
      <c r="I1731" s="20">
        <v>0.21</v>
      </c>
      <c r="J1731" t="s">
        <v>24</v>
      </c>
      <c r="K1731" s="20">
        <v>0.21</v>
      </c>
      <c r="L1731" s="21">
        <v>8.19</v>
      </c>
      <c r="M1731" s="21">
        <v>47.16</v>
      </c>
      <c r="N1731" s="21">
        <v>38.97</v>
      </c>
      <c r="P1731" s="22">
        <v>0</v>
      </c>
      <c r="Q1731" s="22">
        <v>0.21</v>
      </c>
    </row>
    <row r="1732" spans="1:17" x14ac:dyDescent="0.3">
      <c r="A1732" t="s">
        <v>8169</v>
      </c>
      <c r="B1732" t="s">
        <v>11774</v>
      </c>
      <c r="C1732" t="s">
        <v>45</v>
      </c>
      <c r="E1732" t="s">
        <v>40</v>
      </c>
      <c r="F1732">
        <v>0</v>
      </c>
      <c r="G1732">
        <v>0</v>
      </c>
      <c r="H1732">
        <v>0</v>
      </c>
      <c r="I1732" s="20">
        <v>0.21</v>
      </c>
      <c r="J1732" t="s">
        <v>24</v>
      </c>
      <c r="K1732" s="20">
        <v>0.21</v>
      </c>
      <c r="L1732" s="21">
        <v>13.57</v>
      </c>
      <c r="M1732" s="21">
        <v>78.17</v>
      </c>
      <c r="N1732" s="21">
        <v>64.599999999999994</v>
      </c>
      <c r="P1732" s="22">
        <v>0</v>
      </c>
      <c r="Q1732" s="22">
        <v>0.21</v>
      </c>
    </row>
    <row r="1733" spans="1:17" x14ac:dyDescent="0.3">
      <c r="A1733" t="s">
        <v>8169</v>
      </c>
      <c r="B1733" t="s">
        <v>9247</v>
      </c>
      <c r="C1733" t="s">
        <v>45</v>
      </c>
      <c r="E1733" t="s">
        <v>40</v>
      </c>
      <c r="F1733">
        <v>0</v>
      </c>
      <c r="G1733">
        <v>0</v>
      </c>
      <c r="H1733">
        <v>0</v>
      </c>
      <c r="I1733" s="20">
        <v>0.21</v>
      </c>
      <c r="J1733" t="s">
        <v>24</v>
      </c>
      <c r="K1733" s="20">
        <v>0.21</v>
      </c>
      <c r="L1733" s="21">
        <v>3.11</v>
      </c>
      <c r="M1733" s="21">
        <v>17.899999999999999</v>
      </c>
      <c r="N1733" s="21">
        <v>14.79</v>
      </c>
      <c r="P1733" s="22">
        <v>0</v>
      </c>
      <c r="Q1733" s="22">
        <v>0.21</v>
      </c>
    </row>
    <row r="1734" spans="1:17" x14ac:dyDescent="0.3">
      <c r="A1734" t="s">
        <v>8169</v>
      </c>
      <c r="B1734" t="s">
        <v>11340</v>
      </c>
      <c r="C1734" t="s">
        <v>45</v>
      </c>
      <c r="E1734" t="s">
        <v>40</v>
      </c>
      <c r="F1734">
        <v>0</v>
      </c>
      <c r="G1734">
        <v>0</v>
      </c>
      <c r="H1734">
        <v>0</v>
      </c>
      <c r="I1734" s="20">
        <v>0.21</v>
      </c>
      <c r="J1734" t="s">
        <v>24</v>
      </c>
      <c r="K1734" s="20">
        <v>0.21</v>
      </c>
      <c r="L1734" s="21">
        <v>20.29</v>
      </c>
      <c r="M1734" s="21">
        <v>116.91</v>
      </c>
      <c r="N1734" s="21">
        <v>96.62</v>
      </c>
      <c r="P1734" s="22">
        <v>0</v>
      </c>
      <c r="Q1734" s="22">
        <v>0.21</v>
      </c>
    </row>
    <row r="1735" spans="1:17" x14ac:dyDescent="0.3">
      <c r="A1735" t="s">
        <v>8169</v>
      </c>
      <c r="B1735" t="s">
        <v>20297</v>
      </c>
      <c r="C1735" t="s">
        <v>42</v>
      </c>
      <c r="E1735" t="s">
        <v>39</v>
      </c>
      <c r="F1735">
        <v>0</v>
      </c>
      <c r="G1735">
        <v>0</v>
      </c>
      <c r="H1735">
        <v>0</v>
      </c>
      <c r="I1735" s="20">
        <v>0.19</v>
      </c>
      <c r="J1735" t="s">
        <v>24</v>
      </c>
      <c r="K1735" s="20">
        <v>0.19</v>
      </c>
      <c r="L1735" s="21">
        <v>10.36</v>
      </c>
      <c r="M1735" s="21">
        <v>64.900000000000006</v>
      </c>
      <c r="N1735" s="21">
        <v>54.54</v>
      </c>
      <c r="P1735" s="22">
        <v>0</v>
      </c>
      <c r="Q1735" s="22">
        <v>0.19</v>
      </c>
    </row>
    <row r="1736" spans="1:17" x14ac:dyDescent="0.3">
      <c r="A1736" t="s">
        <v>8169</v>
      </c>
      <c r="B1736" t="s">
        <v>17350</v>
      </c>
      <c r="C1736" t="s">
        <v>46</v>
      </c>
      <c r="E1736" t="s">
        <v>40</v>
      </c>
      <c r="F1736">
        <v>0</v>
      </c>
      <c r="G1736">
        <v>0</v>
      </c>
      <c r="H1736">
        <v>0</v>
      </c>
      <c r="I1736" s="20">
        <v>0.2</v>
      </c>
      <c r="J1736" t="s">
        <v>24</v>
      </c>
      <c r="K1736" s="20">
        <v>0.2</v>
      </c>
      <c r="L1736" s="21">
        <v>9.99</v>
      </c>
      <c r="M1736" s="21">
        <v>59.95</v>
      </c>
      <c r="N1736" s="21">
        <v>49.96</v>
      </c>
      <c r="P1736" s="22">
        <v>0</v>
      </c>
      <c r="Q1736" s="22">
        <v>0.2</v>
      </c>
    </row>
    <row r="1737" spans="1:17" x14ac:dyDescent="0.3">
      <c r="A1737" t="s">
        <v>8169</v>
      </c>
      <c r="B1737" t="s">
        <v>17250</v>
      </c>
      <c r="C1737" t="s">
        <v>46</v>
      </c>
      <c r="E1737" t="s">
        <v>40</v>
      </c>
      <c r="F1737">
        <v>0</v>
      </c>
      <c r="G1737">
        <v>0</v>
      </c>
      <c r="H1737">
        <v>0</v>
      </c>
      <c r="I1737" s="20">
        <v>0.2</v>
      </c>
      <c r="J1737" t="s">
        <v>24</v>
      </c>
      <c r="K1737" s="20">
        <v>0.2</v>
      </c>
      <c r="L1737" s="21">
        <v>26.8</v>
      </c>
      <c r="M1737" s="21">
        <v>160.80000000000001</v>
      </c>
      <c r="N1737" s="21">
        <v>134</v>
      </c>
      <c r="P1737" s="22">
        <v>0</v>
      </c>
      <c r="Q1737" s="22">
        <v>0.2</v>
      </c>
    </row>
    <row r="1738" spans="1:17" x14ac:dyDescent="0.3">
      <c r="A1738" t="s">
        <v>8169</v>
      </c>
      <c r="B1738" t="s">
        <v>13879</v>
      </c>
      <c r="C1738" t="s">
        <v>45</v>
      </c>
      <c r="E1738" t="s">
        <v>40</v>
      </c>
      <c r="F1738">
        <v>0</v>
      </c>
      <c r="G1738">
        <v>0</v>
      </c>
      <c r="H1738">
        <v>0</v>
      </c>
      <c r="I1738" s="20">
        <v>0.21</v>
      </c>
      <c r="J1738" t="s">
        <v>24</v>
      </c>
      <c r="K1738" s="20">
        <v>0.21</v>
      </c>
      <c r="L1738" s="21">
        <v>17.32</v>
      </c>
      <c r="M1738" s="21">
        <v>99.81</v>
      </c>
      <c r="N1738" s="21">
        <v>82.49</v>
      </c>
      <c r="P1738" s="22">
        <v>0</v>
      </c>
      <c r="Q1738" s="22">
        <v>0.21</v>
      </c>
    </row>
    <row r="1739" spans="1:17" x14ac:dyDescent="0.3">
      <c r="A1739" t="s">
        <v>8169</v>
      </c>
      <c r="B1739" t="s">
        <v>21681</v>
      </c>
      <c r="C1739" t="s">
        <v>45</v>
      </c>
      <c r="E1739" t="s">
        <v>38</v>
      </c>
      <c r="F1739">
        <v>0</v>
      </c>
      <c r="G1739">
        <v>1</v>
      </c>
      <c r="H1739">
        <v>0</v>
      </c>
      <c r="I1739" s="20">
        <v>0.21</v>
      </c>
      <c r="J1739" t="s">
        <v>24</v>
      </c>
      <c r="K1739" s="20">
        <v>0</v>
      </c>
      <c r="L1739" s="21">
        <v>24.98</v>
      </c>
      <c r="M1739" s="21">
        <v>143.91999999999999</v>
      </c>
      <c r="N1739" s="21">
        <v>118.94</v>
      </c>
      <c r="O1739" t="s">
        <v>65</v>
      </c>
      <c r="P1739" s="22">
        <v>0</v>
      </c>
      <c r="Q1739" s="22">
        <v>0.21</v>
      </c>
    </row>
    <row r="1740" spans="1:17" x14ac:dyDescent="0.3">
      <c r="A1740" t="s">
        <v>8169</v>
      </c>
      <c r="B1740" t="s">
        <v>13224</v>
      </c>
      <c r="C1740" t="s">
        <v>45</v>
      </c>
      <c r="E1740" t="s">
        <v>40</v>
      </c>
      <c r="F1740">
        <v>0</v>
      </c>
      <c r="G1740">
        <v>0</v>
      </c>
      <c r="H1740">
        <v>0</v>
      </c>
      <c r="I1740" s="20">
        <v>0.21</v>
      </c>
      <c r="J1740" t="s">
        <v>24</v>
      </c>
      <c r="K1740" s="20">
        <v>0.21</v>
      </c>
      <c r="L1740" s="21">
        <v>21.85</v>
      </c>
      <c r="M1740" s="21">
        <v>125.91</v>
      </c>
      <c r="N1740" s="21">
        <v>104.06</v>
      </c>
      <c r="P1740" s="22">
        <v>0</v>
      </c>
      <c r="Q1740" s="22">
        <v>0.21</v>
      </c>
    </row>
    <row r="1741" spans="1:17" x14ac:dyDescent="0.3">
      <c r="A1741" t="s">
        <v>8169</v>
      </c>
      <c r="B1741" t="s">
        <v>23241</v>
      </c>
      <c r="C1741" t="s">
        <v>47</v>
      </c>
      <c r="E1741" t="s">
        <v>40</v>
      </c>
      <c r="F1741">
        <v>0</v>
      </c>
      <c r="G1741">
        <v>0</v>
      </c>
      <c r="H1741">
        <v>0</v>
      </c>
      <c r="I1741" s="20">
        <v>0.22</v>
      </c>
      <c r="J1741" t="s">
        <v>24</v>
      </c>
      <c r="K1741" s="20">
        <v>0.22</v>
      </c>
      <c r="L1741" s="21">
        <v>9.89</v>
      </c>
      <c r="M1741" s="21">
        <v>54.85</v>
      </c>
      <c r="N1741" s="21">
        <v>44.96</v>
      </c>
      <c r="P1741" s="22">
        <v>0</v>
      </c>
      <c r="Q1741" s="22">
        <v>0.22</v>
      </c>
    </row>
    <row r="1742" spans="1:17" x14ac:dyDescent="0.3">
      <c r="A1742" t="s">
        <v>8169</v>
      </c>
      <c r="B1742" t="s">
        <v>18414</v>
      </c>
      <c r="C1742" t="s">
        <v>46</v>
      </c>
      <c r="E1742" t="s">
        <v>39</v>
      </c>
      <c r="F1742">
        <v>0</v>
      </c>
      <c r="G1742">
        <v>0</v>
      </c>
      <c r="H1742">
        <v>0</v>
      </c>
      <c r="I1742" s="20">
        <v>0.2</v>
      </c>
      <c r="J1742" t="s">
        <v>24</v>
      </c>
      <c r="K1742" s="20">
        <v>0.2</v>
      </c>
      <c r="L1742" s="21">
        <v>5.32</v>
      </c>
      <c r="M1742" s="21">
        <v>31.9</v>
      </c>
      <c r="N1742" s="21">
        <v>26.58</v>
      </c>
      <c r="P1742" s="22">
        <v>0</v>
      </c>
      <c r="Q1742" s="22">
        <v>0.2</v>
      </c>
    </row>
    <row r="1743" spans="1:17" x14ac:dyDescent="0.3">
      <c r="A1743" t="s">
        <v>8169</v>
      </c>
      <c r="B1743" t="s">
        <v>21210</v>
      </c>
      <c r="C1743" t="s">
        <v>45</v>
      </c>
      <c r="E1743" t="s">
        <v>39</v>
      </c>
      <c r="F1743">
        <v>0</v>
      </c>
      <c r="G1743">
        <v>0</v>
      </c>
      <c r="H1743">
        <v>0</v>
      </c>
      <c r="I1743" s="20">
        <v>0.21</v>
      </c>
      <c r="J1743" t="s">
        <v>24</v>
      </c>
      <c r="K1743" s="20">
        <v>0.21</v>
      </c>
      <c r="L1743" s="21">
        <v>56.63</v>
      </c>
      <c r="M1743" s="21">
        <v>326.3</v>
      </c>
      <c r="N1743" s="21">
        <v>269.67</v>
      </c>
      <c r="P1743" s="22">
        <v>0</v>
      </c>
      <c r="Q1743" s="22">
        <v>0.21</v>
      </c>
    </row>
    <row r="1744" spans="1:17" x14ac:dyDescent="0.3">
      <c r="A1744" t="s">
        <v>8169</v>
      </c>
      <c r="B1744" t="s">
        <v>22621</v>
      </c>
      <c r="C1744" t="s">
        <v>45</v>
      </c>
      <c r="E1744" t="s">
        <v>40</v>
      </c>
      <c r="F1744">
        <v>0</v>
      </c>
      <c r="G1744">
        <v>0</v>
      </c>
      <c r="H1744">
        <v>0</v>
      </c>
      <c r="I1744" s="20">
        <v>0.21</v>
      </c>
      <c r="J1744" t="s">
        <v>24</v>
      </c>
      <c r="K1744" s="20">
        <v>0.21</v>
      </c>
      <c r="L1744" s="21">
        <v>12.13</v>
      </c>
      <c r="M1744" s="21">
        <v>69.900000000000006</v>
      </c>
      <c r="N1744" s="21">
        <v>57.77</v>
      </c>
      <c r="P1744" s="22">
        <v>0</v>
      </c>
      <c r="Q1744" s="22">
        <v>0.21</v>
      </c>
    </row>
    <row r="1745" spans="1:17" x14ac:dyDescent="0.3">
      <c r="A1745" t="s">
        <v>8169</v>
      </c>
      <c r="B1745" t="s">
        <v>11536</v>
      </c>
      <c r="C1745" t="s">
        <v>46</v>
      </c>
      <c r="E1745" t="s">
        <v>39</v>
      </c>
      <c r="F1745">
        <v>0</v>
      </c>
      <c r="G1745">
        <v>0</v>
      </c>
      <c r="H1745">
        <v>0</v>
      </c>
      <c r="I1745" s="20">
        <v>0.2</v>
      </c>
      <c r="J1745" t="s">
        <v>24</v>
      </c>
      <c r="K1745" s="20">
        <v>0.2</v>
      </c>
      <c r="L1745" s="21">
        <v>19.96</v>
      </c>
      <c r="M1745" s="21">
        <v>119.75</v>
      </c>
      <c r="N1745" s="21">
        <v>99.79</v>
      </c>
      <c r="P1745" s="22">
        <v>0</v>
      </c>
      <c r="Q1745" s="22">
        <v>0.2</v>
      </c>
    </row>
    <row r="1746" spans="1:17" x14ac:dyDescent="0.3">
      <c r="A1746" t="s">
        <v>8169</v>
      </c>
      <c r="B1746" t="s">
        <v>17810</v>
      </c>
      <c r="C1746" t="s">
        <v>47</v>
      </c>
      <c r="E1746" t="s">
        <v>39</v>
      </c>
      <c r="F1746">
        <v>0</v>
      </c>
      <c r="G1746">
        <v>0</v>
      </c>
      <c r="H1746">
        <v>0</v>
      </c>
      <c r="I1746" s="20">
        <v>0.22</v>
      </c>
      <c r="J1746" t="s">
        <v>24</v>
      </c>
      <c r="K1746" s="20">
        <v>0.22</v>
      </c>
      <c r="L1746" s="21">
        <v>12.25</v>
      </c>
      <c r="M1746" s="21">
        <v>67.95</v>
      </c>
      <c r="N1746" s="21">
        <v>55.7</v>
      </c>
      <c r="P1746" s="22">
        <v>0</v>
      </c>
      <c r="Q1746" s="22">
        <v>0.22</v>
      </c>
    </row>
    <row r="1747" spans="1:17" x14ac:dyDescent="0.3">
      <c r="A1747" t="s">
        <v>8169</v>
      </c>
      <c r="B1747" t="s">
        <v>13651</v>
      </c>
      <c r="C1747" t="s">
        <v>46</v>
      </c>
      <c r="E1747" t="s">
        <v>40</v>
      </c>
      <c r="F1747">
        <v>0</v>
      </c>
      <c r="G1747">
        <v>0</v>
      </c>
      <c r="H1747">
        <v>0</v>
      </c>
      <c r="I1747" s="20">
        <v>0.2</v>
      </c>
      <c r="J1747" t="s">
        <v>24</v>
      </c>
      <c r="K1747" s="20">
        <v>0.2</v>
      </c>
      <c r="L1747" s="21">
        <v>19.96</v>
      </c>
      <c r="M1747" s="21">
        <v>119.75</v>
      </c>
      <c r="N1747" s="21">
        <v>99.79</v>
      </c>
      <c r="P1747" s="22">
        <v>0</v>
      </c>
      <c r="Q1747" s="22">
        <v>0.2</v>
      </c>
    </row>
    <row r="1748" spans="1:17" x14ac:dyDescent="0.3">
      <c r="A1748" t="s">
        <v>8169</v>
      </c>
      <c r="B1748" t="s">
        <v>15047</v>
      </c>
      <c r="C1748" t="s">
        <v>45</v>
      </c>
      <c r="E1748" t="s">
        <v>40</v>
      </c>
      <c r="F1748">
        <v>0</v>
      </c>
      <c r="G1748">
        <v>0</v>
      </c>
      <c r="H1748">
        <v>0</v>
      </c>
      <c r="I1748" s="20">
        <v>0.21</v>
      </c>
      <c r="J1748" t="s">
        <v>24</v>
      </c>
      <c r="K1748" s="20">
        <v>0.21</v>
      </c>
      <c r="L1748" s="21">
        <v>8.66</v>
      </c>
      <c r="M1748" s="21">
        <v>49.9</v>
      </c>
      <c r="N1748" s="21">
        <v>41.24</v>
      </c>
      <c r="P1748" s="22">
        <v>0</v>
      </c>
      <c r="Q1748" s="22">
        <v>0.21</v>
      </c>
    </row>
    <row r="1749" spans="1:17" x14ac:dyDescent="0.3">
      <c r="A1749" t="s">
        <v>8169</v>
      </c>
      <c r="B1749" t="s">
        <v>10474</v>
      </c>
      <c r="C1749" t="s">
        <v>42</v>
      </c>
      <c r="E1749" t="s">
        <v>39</v>
      </c>
      <c r="F1749">
        <v>0</v>
      </c>
      <c r="G1749">
        <v>0</v>
      </c>
      <c r="H1749">
        <v>0</v>
      </c>
      <c r="I1749" s="20">
        <v>0.19</v>
      </c>
      <c r="J1749" t="s">
        <v>24</v>
      </c>
      <c r="K1749" s="20">
        <v>0.19</v>
      </c>
      <c r="L1749" s="21">
        <v>3.98</v>
      </c>
      <c r="M1749" s="21">
        <v>24.9</v>
      </c>
      <c r="N1749" s="21">
        <v>20.92</v>
      </c>
      <c r="P1749" s="22">
        <v>0</v>
      </c>
      <c r="Q1749" s="22">
        <v>0.19</v>
      </c>
    </row>
    <row r="1750" spans="1:17" x14ac:dyDescent="0.3">
      <c r="A1750" t="s">
        <v>8169</v>
      </c>
      <c r="B1750" t="s">
        <v>18212</v>
      </c>
      <c r="C1750" t="s">
        <v>42</v>
      </c>
      <c r="E1750" t="s">
        <v>39</v>
      </c>
      <c r="F1750">
        <v>0</v>
      </c>
      <c r="G1750">
        <v>0</v>
      </c>
      <c r="H1750">
        <v>0</v>
      </c>
      <c r="I1750" s="20">
        <v>0.19</v>
      </c>
      <c r="J1750" t="s">
        <v>24</v>
      </c>
      <c r="K1750" s="20">
        <v>0.19</v>
      </c>
      <c r="L1750" s="21">
        <v>3.98</v>
      </c>
      <c r="M1750" s="21">
        <v>24.9</v>
      </c>
      <c r="N1750" s="21">
        <v>20.92</v>
      </c>
      <c r="P1750" s="22">
        <v>0</v>
      </c>
      <c r="Q1750" s="22">
        <v>0.19</v>
      </c>
    </row>
    <row r="1751" spans="1:17" x14ac:dyDescent="0.3">
      <c r="A1751" t="s">
        <v>8169</v>
      </c>
      <c r="B1751" t="s">
        <v>10331</v>
      </c>
      <c r="C1751" t="s">
        <v>46</v>
      </c>
      <c r="E1751" t="s">
        <v>40</v>
      </c>
      <c r="F1751">
        <v>0</v>
      </c>
      <c r="G1751">
        <v>0</v>
      </c>
      <c r="H1751">
        <v>0</v>
      </c>
      <c r="I1751" s="20">
        <v>0.2</v>
      </c>
      <c r="J1751" t="s">
        <v>24</v>
      </c>
      <c r="K1751" s="20">
        <v>0.2</v>
      </c>
      <c r="L1751" s="21">
        <v>16.98</v>
      </c>
      <c r="M1751" s="21">
        <v>101.9</v>
      </c>
      <c r="N1751" s="21">
        <v>84.92</v>
      </c>
      <c r="P1751" s="22">
        <v>0</v>
      </c>
      <c r="Q1751" s="22">
        <v>0.2</v>
      </c>
    </row>
    <row r="1752" spans="1:17" x14ac:dyDescent="0.3">
      <c r="A1752" t="s">
        <v>8169</v>
      </c>
      <c r="B1752" t="s">
        <v>20867</v>
      </c>
      <c r="C1752" t="s">
        <v>45</v>
      </c>
      <c r="E1752" t="s">
        <v>40</v>
      </c>
      <c r="F1752">
        <v>0</v>
      </c>
      <c r="G1752">
        <v>0</v>
      </c>
      <c r="H1752">
        <v>0</v>
      </c>
      <c r="I1752" s="20">
        <v>0.21</v>
      </c>
      <c r="J1752" t="s">
        <v>24</v>
      </c>
      <c r="K1752" s="20">
        <v>0.21</v>
      </c>
      <c r="L1752" s="21">
        <v>10.23</v>
      </c>
      <c r="M1752" s="21">
        <v>58.95</v>
      </c>
      <c r="N1752" s="21">
        <v>48.72</v>
      </c>
      <c r="P1752" s="22">
        <v>0</v>
      </c>
      <c r="Q1752" s="22">
        <v>0.21</v>
      </c>
    </row>
    <row r="1753" spans="1:17" x14ac:dyDescent="0.3">
      <c r="A1753" t="s">
        <v>8169</v>
      </c>
      <c r="B1753" t="s">
        <v>10276</v>
      </c>
      <c r="C1753" t="s">
        <v>47</v>
      </c>
      <c r="E1753" t="s">
        <v>40</v>
      </c>
      <c r="F1753">
        <v>0</v>
      </c>
      <c r="G1753">
        <v>0</v>
      </c>
      <c r="H1753">
        <v>0</v>
      </c>
      <c r="I1753" s="20">
        <v>0.22</v>
      </c>
      <c r="J1753" t="s">
        <v>24</v>
      </c>
      <c r="K1753" s="20">
        <v>0.22</v>
      </c>
      <c r="L1753" s="21">
        <v>11.52</v>
      </c>
      <c r="M1753" s="21">
        <v>63.9</v>
      </c>
      <c r="N1753" s="21">
        <v>52.38</v>
      </c>
      <c r="P1753" s="22">
        <v>0</v>
      </c>
      <c r="Q1753" s="22">
        <v>0.22</v>
      </c>
    </row>
    <row r="1754" spans="1:17" x14ac:dyDescent="0.3">
      <c r="A1754" t="s">
        <v>8169</v>
      </c>
      <c r="B1754" t="s">
        <v>11980</v>
      </c>
      <c r="C1754" t="s">
        <v>42</v>
      </c>
      <c r="E1754" t="s">
        <v>39</v>
      </c>
      <c r="F1754">
        <v>0</v>
      </c>
      <c r="G1754">
        <v>0</v>
      </c>
      <c r="H1754">
        <v>0</v>
      </c>
      <c r="I1754" s="20">
        <v>0.19</v>
      </c>
      <c r="J1754" t="s">
        <v>24</v>
      </c>
      <c r="K1754" s="20">
        <v>0.19</v>
      </c>
      <c r="L1754" s="21">
        <v>21.97</v>
      </c>
      <c r="M1754" s="21">
        <v>137.61000000000001</v>
      </c>
      <c r="N1754" s="21">
        <v>115.64</v>
      </c>
      <c r="P1754" s="22">
        <v>0</v>
      </c>
      <c r="Q1754" s="22">
        <v>0.19</v>
      </c>
    </row>
    <row r="1755" spans="1:17" x14ac:dyDescent="0.3">
      <c r="A1755" t="s">
        <v>8169</v>
      </c>
      <c r="B1755" t="s">
        <v>16777</v>
      </c>
      <c r="C1755" t="s">
        <v>47</v>
      </c>
      <c r="E1755" t="s">
        <v>39</v>
      </c>
      <c r="F1755">
        <v>0</v>
      </c>
      <c r="G1755">
        <v>0</v>
      </c>
      <c r="H1755">
        <v>0</v>
      </c>
      <c r="I1755" s="20">
        <v>0.22</v>
      </c>
      <c r="J1755" t="s">
        <v>24</v>
      </c>
      <c r="K1755" s="20">
        <v>0.22</v>
      </c>
      <c r="L1755" s="21">
        <v>4.49</v>
      </c>
      <c r="M1755" s="21">
        <v>24.9</v>
      </c>
      <c r="N1755" s="21">
        <v>20.41</v>
      </c>
      <c r="P1755" s="22">
        <v>0</v>
      </c>
      <c r="Q1755" s="22">
        <v>0.22</v>
      </c>
    </row>
    <row r="1756" spans="1:17" x14ac:dyDescent="0.3">
      <c r="A1756" t="s">
        <v>8169</v>
      </c>
      <c r="B1756" t="s">
        <v>17586</v>
      </c>
      <c r="C1756" t="s">
        <v>42</v>
      </c>
      <c r="E1756" t="s">
        <v>39</v>
      </c>
      <c r="F1756">
        <v>0</v>
      </c>
      <c r="G1756">
        <v>0</v>
      </c>
      <c r="H1756">
        <v>0</v>
      </c>
      <c r="I1756" s="20">
        <v>0.19</v>
      </c>
      <c r="J1756" t="s">
        <v>24</v>
      </c>
      <c r="K1756" s="20">
        <v>0.19</v>
      </c>
      <c r="L1756" s="21">
        <v>4.7699999999999996</v>
      </c>
      <c r="M1756" s="21">
        <v>29.9</v>
      </c>
      <c r="N1756" s="21">
        <v>25.13</v>
      </c>
      <c r="P1756" s="22">
        <v>0</v>
      </c>
      <c r="Q1756" s="22">
        <v>0.19</v>
      </c>
    </row>
    <row r="1757" spans="1:17" x14ac:dyDescent="0.3">
      <c r="A1757" t="s">
        <v>8169</v>
      </c>
      <c r="B1757" t="s">
        <v>19385</v>
      </c>
      <c r="C1757" t="s">
        <v>46</v>
      </c>
      <c r="E1757" t="s">
        <v>40</v>
      </c>
      <c r="F1757">
        <v>0</v>
      </c>
      <c r="G1757">
        <v>0</v>
      </c>
      <c r="H1757">
        <v>0</v>
      </c>
      <c r="I1757" s="20">
        <v>0.2</v>
      </c>
      <c r="J1757" t="s">
        <v>24</v>
      </c>
      <c r="K1757" s="20">
        <v>0.2</v>
      </c>
      <c r="L1757" s="21">
        <v>4.1500000000000004</v>
      </c>
      <c r="M1757" s="21">
        <v>24.9</v>
      </c>
      <c r="N1757" s="21">
        <v>20.75</v>
      </c>
      <c r="P1757" s="22">
        <v>0</v>
      </c>
      <c r="Q1757" s="22">
        <v>0.2</v>
      </c>
    </row>
    <row r="1758" spans="1:17" x14ac:dyDescent="0.3">
      <c r="A1758" t="s">
        <v>8169</v>
      </c>
      <c r="B1758" t="s">
        <v>22681</v>
      </c>
      <c r="C1758" t="s">
        <v>45</v>
      </c>
      <c r="E1758" t="s">
        <v>39</v>
      </c>
      <c r="F1758">
        <v>0</v>
      </c>
      <c r="G1758">
        <v>0</v>
      </c>
      <c r="H1758">
        <v>0</v>
      </c>
      <c r="I1758" s="20">
        <v>0.21</v>
      </c>
      <c r="J1758" t="s">
        <v>24</v>
      </c>
      <c r="K1758" s="20">
        <v>0.21</v>
      </c>
      <c r="L1758" s="21">
        <v>14.74</v>
      </c>
      <c r="M1758" s="21">
        <v>84.95</v>
      </c>
      <c r="N1758" s="21">
        <v>70.209999999999994</v>
      </c>
      <c r="P1758" s="22">
        <v>0</v>
      </c>
      <c r="Q1758" s="22">
        <v>0.21</v>
      </c>
    </row>
    <row r="1759" spans="1:17" x14ac:dyDescent="0.3">
      <c r="A1759" t="s">
        <v>8169</v>
      </c>
      <c r="B1759" t="s">
        <v>16420</v>
      </c>
      <c r="C1759" t="s">
        <v>42</v>
      </c>
      <c r="E1759" t="s">
        <v>39</v>
      </c>
      <c r="F1759">
        <v>0</v>
      </c>
      <c r="G1759">
        <v>0</v>
      </c>
      <c r="H1759">
        <v>0</v>
      </c>
      <c r="I1759" s="20">
        <v>0.19</v>
      </c>
      <c r="J1759" t="s">
        <v>24</v>
      </c>
      <c r="K1759" s="20">
        <v>0.19</v>
      </c>
      <c r="L1759" s="21">
        <v>7.65</v>
      </c>
      <c r="M1759" s="21">
        <v>47.9</v>
      </c>
      <c r="N1759" s="21">
        <v>40.25</v>
      </c>
      <c r="P1759" s="22">
        <v>0</v>
      </c>
      <c r="Q1759" s="22">
        <v>0.19</v>
      </c>
    </row>
    <row r="1760" spans="1:17" x14ac:dyDescent="0.3">
      <c r="A1760" t="s">
        <v>8169</v>
      </c>
      <c r="B1760" t="s">
        <v>21438</v>
      </c>
      <c r="C1760" t="s">
        <v>46</v>
      </c>
      <c r="E1760" t="s">
        <v>40</v>
      </c>
      <c r="F1760">
        <v>0</v>
      </c>
      <c r="G1760">
        <v>0</v>
      </c>
      <c r="H1760">
        <v>0</v>
      </c>
      <c r="I1760" s="20">
        <v>0.2</v>
      </c>
      <c r="J1760" t="s">
        <v>24</v>
      </c>
      <c r="K1760" s="20">
        <v>0.2</v>
      </c>
      <c r="L1760" s="21">
        <v>14.83</v>
      </c>
      <c r="M1760" s="21">
        <v>88.97</v>
      </c>
      <c r="N1760" s="21">
        <v>74.14</v>
      </c>
      <c r="P1760" s="22">
        <v>0</v>
      </c>
      <c r="Q1760" s="22">
        <v>0.2</v>
      </c>
    </row>
    <row r="1761" spans="1:17" x14ac:dyDescent="0.3">
      <c r="A1761" t="s">
        <v>8169</v>
      </c>
      <c r="B1761" t="s">
        <v>16262</v>
      </c>
      <c r="C1761" t="s">
        <v>47</v>
      </c>
      <c r="E1761" t="s">
        <v>39</v>
      </c>
      <c r="F1761">
        <v>0</v>
      </c>
      <c r="G1761">
        <v>0</v>
      </c>
      <c r="H1761">
        <v>0</v>
      </c>
      <c r="I1761" s="20">
        <v>0.22</v>
      </c>
      <c r="J1761" t="s">
        <v>24</v>
      </c>
      <c r="K1761" s="20">
        <v>0.22</v>
      </c>
      <c r="L1761" s="21">
        <v>22.06</v>
      </c>
      <c r="M1761" s="21">
        <v>122.31</v>
      </c>
      <c r="N1761" s="21">
        <v>100.25</v>
      </c>
      <c r="P1761" s="22">
        <v>0</v>
      </c>
      <c r="Q1761" s="22">
        <v>0.22</v>
      </c>
    </row>
    <row r="1762" spans="1:17" x14ac:dyDescent="0.3">
      <c r="A1762" t="s">
        <v>8169</v>
      </c>
      <c r="B1762" t="s">
        <v>9279</v>
      </c>
      <c r="C1762" t="s">
        <v>42</v>
      </c>
      <c r="E1762" t="s">
        <v>39</v>
      </c>
      <c r="F1762">
        <v>0</v>
      </c>
      <c r="G1762">
        <v>0</v>
      </c>
      <c r="H1762">
        <v>0</v>
      </c>
      <c r="I1762" s="20">
        <v>0.19</v>
      </c>
      <c r="J1762" t="s">
        <v>24</v>
      </c>
      <c r="K1762" s="20">
        <v>0.19</v>
      </c>
      <c r="L1762" s="21">
        <v>10.37</v>
      </c>
      <c r="M1762" s="21">
        <v>64.95</v>
      </c>
      <c r="N1762" s="21">
        <v>54.58</v>
      </c>
      <c r="P1762" s="22">
        <v>0</v>
      </c>
      <c r="Q1762" s="22">
        <v>0.19</v>
      </c>
    </row>
    <row r="1763" spans="1:17" x14ac:dyDescent="0.3">
      <c r="A1763" t="s">
        <v>8169</v>
      </c>
      <c r="B1763" t="s">
        <v>17802</v>
      </c>
      <c r="C1763" t="s">
        <v>45</v>
      </c>
      <c r="E1763" t="s">
        <v>40</v>
      </c>
      <c r="F1763">
        <v>0</v>
      </c>
      <c r="G1763">
        <v>0</v>
      </c>
      <c r="H1763">
        <v>0</v>
      </c>
      <c r="I1763" s="20">
        <v>0.21</v>
      </c>
      <c r="J1763" t="s">
        <v>24</v>
      </c>
      <c r="K1763" s="20">
        <v>0.21</v>
      </c>
      <c r="L1763" s="21">
        <v>52.06</v>
      </c>
      <c r="M1763" s="21">
        <v>299.95</v>
      </c>
      <c r="N1763" s="21">
        <v>247.89</v>
      </c>
      <c r="P1763" s="22">
        <v>0</v>
      </c>
      <c r="Q1763" s="22">
        <v>0.21</v>
      </c>
    </row>
    <row r="1764" spans="1:17" x14ac:dyDescent="0.3">
      <c r="A1764" t="s">
        <v>8169</v>
      </c>
      <c r="B1764" t="s">
        <v>16419</v>
      </c>
      <c r="C1764" t="s">
        <v>45</v>
      </c>
      <c r="E1764" t="s">
        <v>38</v>
      </c>
      <c r="F1764">
        <v>0</v>
      </c>
      <c r="G1764">
        <v>1</v>
      </c>
      <c r="H1764">
        <v>0</v>
      </c>
      <c r="I1764" s="20">
        <v>0.21</v>
      </c>
      <c r="J1764" t="s">
        <v>24</v>
      </c>
      <c r="K1764" s="20">
        <v>0</v>
      </c>
      <c r="L1764" s="21">
        <v>5.55</v>
      </c>
      <c r="M1764" s="21">
        <v>31.96</v>
      </c>
      <c r="N1764" s="21">
        <v>26.41</v>
      </c>
      <c r="O1764" t="s">
        <v>65</v>
      </c>
      <c r="P1764" s="22">
        <v>0</v>
      </c>
      <c r="Q1764" s="22">
        <v>0.21</v>
      </c>
    </row>
    <row r="1765" spans="1:17" x14ac:dyDescent="0.3">
      <c r="A1765" t="s">
        <v>8169</v>
      </c>
      <c r="B1765" t="s">
        <v>14804</v>
      </c>
      <c r="C1765" t="s">
        <v>49</v>
      </c>
      <c r="E1765" t="s">
        <v>38</v>
      </c>
      <c r="F1765">
        <v>0</v>
      </c>
      <c r="G1765">
        <v>1</v>
      </c>
      <c r="H1765">
        <v>0</v>
      </c>
      <c r="I1765" s="20">
        <v>0.23</v>
      </c>
      <c r="J1765" t="s">
        <v>24</v>
      </c>
      <c r="K1765" s="20">
        <v>0</v>
      </c>
      <c r="L1765" s="21">
        <v>10.41</v>
      </c>
      <c r="M1765" s="21">
        <v>59.96</v>
      </c>
      <c r="N1765" s="21">
        <v>49.55</v>
      </c>
      <c r="O1765" t="s">
        <v>65</v>
      </c>
      <c r="P1765" s="22">
        <v>0</v>
      </c>
      <c r="Q1765" s="22">
        <v>0.21</v>
      </c>
    </row>
    <row r="1766" spans="1:17" x14ac:dyDescent="0.3">
      <c r="A1766" t="s">
        <v>8169</v>
      </c>
      <c r="B1766" t="s">
        <v>11455</v>
      </c>
      <c r="C1766" t="s">
        <v>45</v>
      </c>
      <c r="E1766" t="s">
        <v>40</v>
      </c>
      <c r="F1766">
        <v>0</v>
      </c>
      <c r="G1766">
        <v>0</v>
      </c>
      <c r="H1766">
        <v>0</v>
      </c>
      <c r="I1766" s="20">
        <v>0.21</v>
      </c>
      <c r="J1766" t="s">
        <v>24</v>
      </c>
      <c r="K1766" s="20">
        <v>0.21</v>
      </c>
      <c r="L1766" s="21">
        <v>6.57</v>
      </c>
      <c r="M1766" s="21">
        <v>37.85</v>
      </c>
      <c r="N1766" s="21">
        <v>31.28</v>
      </c>
      <c r="P1766" s="22">
        <v>0</v>
      </c>
      <c r="Q1766" s="22">
        <v>0.21</v>
      </c>
    </row>
    <row r="1767" spans="1:17" x14ac:dyDescent="0.3">
      <c r="A1767" t="s">
        <v>8169</v>
      </c>
      <c r="B1767" t="s">
        <v>16282</v>
      </c>
      <c r="C1767" t="s">
        <v>47</v>
      </c>
      <c r="E1767" t="s">
        <v>39</v>
      </c>
      <c r="F1767">
        <v>0</v>
      </c>
      <c r="G1767">
        <v>0</v>
      </c>
      <c r="H1767">
        <v>0</v>
      </c>
      <c r="I1767" s="20">
        <v>0.22</v>
      </c>
      <c r="J1767" t="s">
        <v>24</v>
      </c>
      <c r="K1767" s="20">
        <v>0.22</v>
      </c>
      <c r="L1767" s="21">
        <v>6.83</v>
      </c>
      <c r="M1767" s="21">
        <v>37.9</v>
      </c>
      <c r="N1767" s="21">
        <v>31.07</v>
      </c>
      <c r="P1767" s="22">
        <v>0</v>
      </c>
      <c r="Q1767" s="22">
        <v>0.22</v>
      </c>
    </row>
    <row r="1768" spans="1:17" x14ac:dyDescent="0.3">
      <c r="A1768" t="s">
        <v>8169</v>
      </c>
      <c r="B1768" t="s">
        <v>18893</v>
      </c>
      <c r="C1768" t="s">
        <v>42</v>
      </c>
      <c r="E1768" t="s">
        <v>40</v>
      </c>
      <c r="F1768">
        <v>0</v>
      </c>
      <c r="G1768">
        <v>0</v>
      </c>
      <c r="H1768">
        <v>0</v>
      </c>
      <c r="I1768" s="20">
        <v>0.19</v>
      </c>
      <c r="J1768" t="s">
        <v>24</v>
      </c>
      <c r="K1768" s="20">
        <v>0.19</v>
      </c>
      <c r="L1768" s="21">
        <v>15.78</v>
      </c>
      <c r="M1768" s="21">
        <v>98.85</v>
      </c>
      <c r="N1768" s="21">
        <v>83.07</v>
      </c>
      <c r="P1768" s="22">
        <v>0</v>
      </c>
      <c r="Q1768" s="22">
        <v>0.19</v>
      </c>
    </row>
    <row r="1769" spans="1:17" x14ac:dyDescent="0.3">
      <c r="A1769" t="s">
        <v>8169</v>
      </c>
      <c r="B1769" t="s">
        <v>10227</v>
      </c>
      <c r="C1769" t="s">
        <v>42</v>
      </c>
      <c r="E1769" t="s">
        <v>39</v>
      </c>
      <c r="F1769">
        <v>0</v>
      </c>
      <c r="G1769">
        <v>0</v>
      </c>
      <c r="H1769">
        <v>0</v>
      </c>
      <c r="I1769" s="20">
        <v>0.19</v>
      </c>
      <c r="J1769" t="s">
        <v>24</v>
      </c>
      <c r="K1769" s="20">
        <v>0.19</v>
      </c>
      <c r="L1769" s="21">
        <v>37.619999999999997</v>
      </c>
      <c r="M1769" s="21">
        <v>235.62</v>
      </c>
      <c r="N1769" s="21">
        <v>198</v>
      </c>
      <c r="P1769" s="22">
        <v>0</v>
      </c>
      <c r="Q1769" s="22">
        <v>0.19</v>
      </c>
    </row>
    <row r="1770" spans="1:17" x14ac:dyDescent="0.3">
      <c r="A1770" t="s">
        <v>8169</v>
      </c>
      <c r="B1770" t="s">
        <v>10086</v>
      </c>
      <c r="C1770" t="s">
        <v>45</v>
      </c>
      <c r="E1770" t="s">
        <v>40</v>
      </c>
      <c r="F1770">
        <v>0</v>
      </c>
      <c r="G1770">
        <v>0</v>
      </c>
      <c r="H1770">
        <v>0</v>
      </c>
      <c r="I1770" s="20">
        <v>0.21</v>
      </c>
      <c r="J1770" t="s">
        <v>24</v>
      </c>
      <c r="K1770" s="20">
        <v>0.21</v>
      </c>
      <c r="L1770" s="21">
        <v>10.23</v>
      </c>
      <c r="M1770" s="21">
        <v>58.95</v>
      </c>
      <c r="N1770" s="21">
        <v>48.72</v>
      </c>
      <c r="P1770" s="22">
        <v>0</v>
      </c>
      <c r="Q1770" s="22">
        <v>0.21</v>
      </c>
    </row>
    <row r="1771" spans="1:17" x14ac:dyDescent="0.3">
      <c r="A1771" t="s">
        <v>8169</v>
      </c>
      <c r="B1771" t="s">
        <v>8650</v>
      </c>
      <c r="C1771" t="s">
        <v>45</v>
      </c>
      <c r="E1771" t="s">
        <v>40</v>
      </c>
      <c r="F1771">
        <v>0</v>
      </c>
      <c r="G1771">
        <v>0</v>
      </c>
      <c r="H1771">
        <v>0</v>
      </c>
      <c r="I1771" s="20">
        <v>0.21</v>
      </c>
      <c r="J1771" t="s">
        <v>24</v>
      </c>
      <c r="K1771" s="20">
        <v>0.21</v>
      </c>
      <c r="L1771" s="21">
        <v>10.23</v>
      </c>
      <c r="M1771" s="21">
        <v>58.95</v>
      </c>
      <c r="N1771" s="21">
        <v>48.72</v>
      </c>
      <c r="P1771" s="22">
        <v>0</v>
      </c>
      <c r="Q1771" s="22">
        <v>0.21</v>
      </c>
    </row>
    <row r="1772" spans="1:17" x14ac:dyDescent="0.3">
      <c r="A1772" t="s">
        <v>8169</v>
      </c>
      <c r="B1772" t="s">
        <v>16861</v>
      </c>
      <c r="C1772" t="s">
        <v>46</v>
      </c>
      <c r="E1772" t="s">
        <v>40</v>
      </c>
      <c r="F1772">
        <v>0</v>
      </c>
      <c r="G1772">
        <v>0</v>
      </c>
      <c r="H1772">
        <v>0</v>
      </c>
      <c r="I1772" s="20">
        <v>0.2</v>
      </c>
      <c r="J1772" t="s">
        <v>24</v>
      </c>
      <c r="K1772" s="20">
        <v>0.2</v>
      </c>
      <c r="L1772" s="21">
        <v>9.89</v>
      </c>
      <c r="M1772" s="21">
        <v>59.31</v>
      </c>
      <c r="N1772" s="21">
        <v>49.42</v>
      </c>
      <c r="P1772" s="22">
        <v>0</v>
      </c>
      <c r="Q1772" s="22">
        <v>0.2</v>
      </c>
    </row>
    <row r="1773" spans="1:17" x14ac:dyDescent="0.3">
      <c r="A1773" t="s">
        <v>8169</v>
      </c>
      <c r="B1773" t="s">
        <v>20596</v>
      </c>
      <c r="C1773" t="s">
        <v>46</v>
      </c>
      <c r="E1773" t="s">
        <v>38</v>
      </c>
      <c r="F1773">
        <v>0</v>
      </c>
      <c r="G1773">
        <v>0</v>
      </c>
      <c r="H1773">
        <v>0</v>
      </c>
      <c r="I1773" s="20">
        <v>0.2</v>
      </c>
      <c r="J1773" t="s">
        <v>24</v>
      </c>
      <c r="K1773" s="20">
        <v>0</v>
      </c>
      <c r="L1773" s="21">
        <v>0</v>
      </c>
      <c r="M1773" s="21">
        <v>0</v>
      </c>
      <c r="N1773" s="21">
        <v>0</v>
      </c>
      <c r="O1773" t="s">
        <v>76</v>
      </c>
      <c r="P1773" s="22">
        <v>0</v>
      </c>
      <c r="Q1773" s="22">
        <v>0</v>
      </c>
    </row>
    <row r="1774" spans="1:17" x14ac:dyDescent="0.3">
      <c r="A1774" t="s">
        <v>8169</v>
      </c>
      <c r="B1774" t="s">
        <v>23678</v>
      </c>
      <c r="C1774" t="s">
        <v>42</v>
      </c>
      <c r="E1774" t="s">
        <v>38</v>
      </c>
      <c r="F1774">
        <v>0</v>
      </c>
      <c r="G1774">
        <v>0</v>
      </c>
      <c r="H1774">
        <v>0</v>
      </c>
      <c r="I1774" s="20">
        <v>0.19</v>
      </c>
      <c r="J1774" t="s">
        <v>24</v>
      </c>
      <c r="K1774" s="20">
        <v>0</v>
      </c>
      <c r="L1774" s="21">
        <v>0</v>
      </c>
      <c r="M1774" s="21">
        <v>0</v>
      </c>
      <c r="N1774" s="21">
        <v>0</v>
      </c>
      <c r="O1774" t="s">
        <v>67</v>
      </c>
      <c r="P1774" s="22">
        <v>0</v>
      </c>
      <c r="Q1774" s="22">
        <v>0</v>
      </c>
    </row>
    <row r="1775" spans="1:17" x14ac:dyDescent="0.3">
      <c r="A1775" t="s">
        <v>8169</v>
      </c>
      <c r="B1775" t="s">
        <v>17464</v>
      </c>
      <c r="C1775" t="s">
        <v>45</v>
      </c>
      <c r="E1775" t="s">
        <v>40</v>
      </c>
      <c r="F1775">
        <v>0</v>
      </c>
      <c r="G1775">
        <v>0</v>
      </c>
      <c r="H1775">
        <v>0</v>
      </c>
      <c r="I1775" s="20">
        <v>0.21</v>
      </c>
      <c r="J1775" t="s">
        <v>24</v>
      </c>
      <c r="K1775" s="20">
        <v>0.21</v>
      </c>
      <c r="L1775" s="21">
        <v>37.450000000000003</v>
      </c>
      <c r="M1775" s="21">
        <v>215.78</v>
      </c>
      <c r="N1775" s="21">
        <v>178.33</v>
      </c>
      <c r="O1775" t="s">
        <v>77</v>
      </c>
      <c r="P1775" s="22">
        <v>0</v>
      </c>
      <c r="Q1775" s="22">
        <v>0.21</v>
      </c>
    </row>
    <row r="1776" spans="1:17" x14ac:dyDescent="0.3">
      <c r="A1776" t="s">
        <v>8169</v>
      </c>
      <c r="B1776" t="s">
        <v>20957</v>
      </c>
      <c r="C1776" t="s">
        <v>45</v>
      </c>
      <c r="E1776" t="s">
        <v>38</v>
      </c>
      <c r="F1776">
        <v>0</v>
      </c>
      <c r="G1776">
        <v>0</v>
      </c>
      <c r="H1776">
        <v>0</v>
      </c>
      <c r="I1776" s="20">
        <v>7.0000000000000007E-2</v>
      </c>
      <c r="J1776" t="s">
        <v>24</v>
      </c>
      <c r="K1776" s="20">
        <v>0</v>
      </c>
      <c r="L1776" s="21">
        <v>0</v>
      </c>
      <c r="M1776" s="21">
        <v>0</v>
      </c>
      <c r="N1776" s="21">
        <v>0</v>
      </c>
      <c r="O1776" t="s">
        <v>20958</v>
      </c>
      <c r="P1776" s="22">
        <v>0</v>
      </c>
      <c r="Q1776" s="22">
        <v>0</v>
      </c>
    </row>
    <row r="1777" spans="1:17" x14ac:dyDescent="0.3">
      <c r="A1777" t="s">
        <v>8169</v>
      </c>
      <c r="B1777" t="s">
        <v>8658</v>
      </c>
      <c r="C1777" t="s">
        <v>37</v>
      </c>
      <c r="E1777" t="s">
        <v>40</v>
      </c>
      <c r="F1777">
        <v>0</v>
      </c>
      <c r="G1777">
        <v>0</v>
      </c>
      <c r="H1777">
        <v>0</v>
      </c>
      <c r="I1777" s="20">
        <v>0.2</v>
      </c>
      <c r="J1777" t="s">
        <v>24</v>
      </c>
      <c r="K1777" s="20">
        <v>0.2</v>
      </c>
      <c r="L1777" s="21">
        <v>9.81</v>
      </c>
      <c r="M1777" s="21">
        <v>58.86</v>
      </c>
      <c r="N1777" s="21">
        <v>49.05</v>
      </c>
      <c r="P1777" s="22">
        <v>0</v>
      </c>
      <c r="Q1777" s="22">
        <v>0.2</v>
      </c>
    </row>
    <row r="1778" spans="1:17" x14ac:dyDescent="0.3">
      <c r="A1778" t="s">
        <v>8169</v>
      </c>
      <c r="B1778" t="s">
        <v>20245</v>
      </c>
      <c r="C1778" t="s">
        <v>45</v>
      </c>
      <c r="E1778" t="s">
        <v>39</v>
      </c>
      <c r="F1778">
        <v>0</v>
      </c>
      <c r="G1778">
        <v>0</v>
      </c>
      <c r="H1778">
        <v>0</v>
      </c>
      <c r="I1778" s="20">
        <v>0.21</v>
      </c>
      <c r="J1778" t="s">
        <v>24</v>
      </c>
      <c r="K1778" s="20">
        <v>0.21</v>
      </c>
      <c r="L1778" s="21">
        <v>14.91</v>
      </c>
      <c r="M1778" s="21">
        <v>85.9</v>
      </c>
      <c r="N1778" s="21">
        <v>70.989999999999995</v>
      </c>
      <c r="P1778" s="22">
        <v>0</v>
      </c>
      <c r="Q1778" s="22">
        <v>0.21</v>
      </c>
    </row>
    <row r="1779" spans="1:17" x14ac:dyDescent="0.3">
      <c r="A1779" t="s">
        <v>8169</v>
      </c>
      <c r="B1779" t="s">
        <v>21040</v>
      </c>
      <c r="C1779" t="s">
        <v>45</v>
      </c>
      <c r="E1779" t="s">
        <v>43</v>
      </c>
      <c r="F1779">
        <v>0</v>
      </c>
      <c r="G1779">
        <v>0</v>
      </c>
      <c r="H1779">
        <v>0</v>
      </c>
      <c r="I1779" s="20">
        <v>0.21</v>
      </c>
      <c r="J1779" t="s">
        <v>24</v>
      </c>
      <c r="K1779" s="20">
        <v>0.21</v>
      </c>
      <c r="L1779" s="21">
        <v>99.07</v>
      </c>
      <c r="M1779" s="21">
        <v>570.86</v>
      </c>
      <c r="N1779" s="21">
        <v>471.79</v>
      </c>
      <c r="O1779" t="s">
        <v>77</v>
      </c>
      <c r="P1779" s="22">
        <v>0</v>
      </c>
      <c r="Q1779" s="22">
        <v>0.21</v>
      </c>
    </row>
    <row r="1780" spans="1:17" x14ac:dyDescent="0.3">
      <c r="A1780" t="s">
        <v>8169</v>
      </c>
      <c r="B1780" t="s">
        <v>15929</v>
      </c>
      <c r="C1780" t="s">
        <v>46</v>
      </c>
      <c r="E1780" t="s">
        <v>40</v>
      </c>
      <c r="F1780">
        <v>0</v>
      </c>
      <c r="G1780">
        <v>0</v>
      </c>
      <c r="H1780">
        <v>0</v>
      </c>
      <c r="I1780" s="20">
        <v>0.2</v>
      </c>
      <c r="J1780" t="s">
        <v>24</v>
      </c>
      <c r="K1780" s="20">
        <v>0.2</v>
      </c>
      <c r="L1780" s="21">
        <v>20.39</v>
      </c>
      <c r="M1780" s="21">
        <v>122.31</v>
      </c>
      <c r="N1780" s="21">
        <v>101.92</v>
      </c>
      <c r="P1780" s="22">
        <v>0</v>
      </c>
      <c r="Q1780" s="22">
        <v>0.2</v>
      </c>
    </row>
    <row r="1781" spans="1:17" x14ac:dyDescent="0.3">
      <c r="A1781" t="s">
        <v>8169</v>
      </c>
      <c r="B1781" t="s">
        <v>20983</v>
      </c>
      <c r="C1781" t="s">
        <v>42</v>
      </c>
      <c r="E1781" t="s">
        <v>39</v>
      </c>
      <c r="F1781">
        <v>0</v>
      </c>
      <c r="G1781">
        <v>0</v>
      </c>
      <c r="H1781">
        <v>0</v>
      </c>
      <c r="I1781" s="20">
        <v>0.19</v>
      </c>
      <c r="J1781" t="s">
        <v>24</v>
      </c>
      <c r="K1781" s="20">
        <v>0.19</v>
      </c>
      <c r="L1781" s="21">
        <v>6.37</v>
      </c>
      <c r="M1781" s="21">
        <v>39.9</v>
      </c>
      <c r="N1781" s="21">
        <v>33.53</v>
      </c>
      <c r="P1781" s="22">
        <v>0</v>
      </c>
      <c r="Q1781" s="22">
        <v>0.19</v>
      </c>
    </row>
    <row r="1782" spans="1:17" x14ac:dyDescent="0.3">
      <c r="A1782" t="s">
        <v>8169</v>
      </c>
      <c r="B1782" t="s">
        <v>12375</v>
      </c>
      <c r="C1782" t="s">
        <v>46</v>
      </c>
      <c r="E1782" t="s">
        <v>40</v>
      </c>
      <c r="F1782">
        <v>0</v>
      </c>
      <c r="G1782">
        <v>0</v>
      </c>
      <c r="H1782">
        <v>0</v>
      </c>
      <c r="I1782" s="20">
        <v>0.2</v>
      </c>
      <c r="J1782" t="s">
        <v>24</v>
      </c>
      <c r="K1782" s="20">
        <v>0.2</v>
      </c>
      <c r="L1782" s="21">
        <v>11.33</v>
      </c>
      <c r="M1782" s="21">
        <v>67.95</v>
      </c>
      <c r="N1782" s="21">
        <v>56.62</v>
      </c>
      <c r="P1782" s="22">
        <v>0</v>
      </c>
      <c r="Q1782" s="22">
        <v>0.2</v>
      </c>
    </row>
    <row r="1783" spans="1:17" x14ac:dyDescent="0.3">
      <c r="A1783" t="s">
        <v>8169</v>
      </c>
      <c r="B1783" t="s">
        <v>14774</v>
      </c>
      <c r="C1783" t="s">
        <v>45</v>
      </c>
      <c r="E1783" t="s">
        <v>40</v>
      </c>
      <c r="F1783">
        <v>0</v>
      </c>
      <c r="G1783">
        <v>0</v>
      </c>
      <c r="H1783">
        <v>0</v>
      </c>
      <c r="I1783" s="20">
        <v>0.21</v>
      </c>
      <c r="J1783" t="s">
        <v>24</v>
      </c>
      <c r="K1783" s="20">
        <v>0.21</v>
      </c>
      <c r="L1783" s="21">
        <v>6.57</v>
      </c>
      <c r="M1783" s="21">
        <v>37.85</v>
      </c>
      <c r="N1783" s="21">
        <v>31.28</v>
      </c>
      <c r="P1783" s="22">
        <v>0</v>
      </c>
      <c r="Q1783" s="22">
        <v>0.21</v>
      </c>
    </row>
    <row r="1784" spans="1:17" x14ac:dyDescent="0.3">
      <c r="A1784" t="s">
        <v>8169</v>
      </c>
      <c r="B1784" t="s">
        <v>20223</v>
      </c>
      <c r="C1784" t="s">
        <v>45</v>
      </c>
      <c r="E1784" t="s">
        <v>40</v>
      </c>
      <c r="F1784">
        <v>0</v>
      </c>
      <c r="G1784">
        <v>0</v>
      </c>
      <c r="H1784">
        <v>0</v>
      </c>
      <c r="I1784" s="20">
        <v>0.21</v>
      </c>
      <c r="J1784" t="s">
        <v>24</v>
      </c>
      <c r="K1784" s="20">
        <v>0.21</v>
      </c>
      <c r="L1784" s="21">
        <v>9.18</v>
      </c>
      <c r="M1784" s="21">
        <v>52.9</v>
      </c>
      <c r="N1784" s="21">
        <v>43.72</v>
      </c>
      <c r="P1784" s="22">
        <v>0</v>
      </c>
      <c r="Q1784" s="22">
        <v>0.21</v>
      </c>
    </row>
    <row r="1785" spans="1:17" x14ac:dyDescent="0.3">
      <c r="A1785" t="s">
        <v>8169</v>
      </c>
      <c r="B1785" t="s">
        <v>13963</v>
      </c>
      <c r="C1785" t="s">
        <v>47</v>
      </c>
      <c r="E1785" t="s">
        <v>40</v>
      </c>
      <c r="F1785">
        <v>0</v>
      </c>
      <c r="G1785">
        <v>0</v>
      </c>
      <c r="H1785">
        <v>0</v>
      </c>
      <c r="I1785" s="20">
        <v>0.22</v>
      </c>
      <c r="J1785" t="s">
        <v>24</v>
      </c>
      <c r="K1785" s="20">
        <v>0.22</v>
      </c>
      <c r="L1785" s="21">
        <v>6.29</v>
      </c>
      <c r="M1785" s="21">
        <v>34.9</v>
      </c>
      <c r="N1785" s="21">
        <v>28.61</v>
      </c>
      <c r="P1785" s="22">
        <v>0</v>
      </c>
      <c r="Q1785" s="22">
        <v>0.22</v>
      </c>
    </row>
    <row r="1786" spans="1:17" x14ac:dyDescent="0.3">
      <c r="A1786" t="s">
        <v>8169</v>
      </c>
      <c r="B1786" t="s">
        <v>21337</v>
      </c>
      <c r="C1786" t="s">
        <v>45</v>
      </c>
      <c r="E1786" t="s">
        <v>40</v>
      </c>
      <c r="F1786">
        <v>0</v>
      </c>
      <c r="G1786">
        <v>0</v>
      </c>
      <c r="H1786">
        <v>0</v>
      </c>
      <c r="I1786" s="20">
        <v>0.21</v>
      </c>
      <c r="J1786" t="s">
        <v>24</v>
      </c>
      <c r="K1786" s="20">
        <v>0.21</v>
      </c>
      <c r="L1786" s="21">
        <v>39.9</v>
      </c>
      <c r="M1786" s="21">
        <v>229.9</v>
      </c>
      <c r="N1786" s="21">
        <v>190</v>
      </c>
      <c r="P1786" s="22">
        <v>0</v>
      </c>
      <c r="Q1786" s="22">
        <v>0.21</v>
      </c>
    </row>
    <row r="1787" spans="1:17" x14ac:dyDescent="0.3">
      <c r="A1787" t="s">
        <v>8169</v>
      </c>
      <c r="B1787" t="s">
        <v>11554</v>
      </c>
      <c r="C1787" t="s">
        <v>45</v>
      </c>
      <c r="E1787" t="s">
        <v>40</v>
      </c>
      <c r="F1787">
        <v>0</v>
      </c>
      <c r="G1787">
        <v>0</v>
      </c>
      <c r="H1787">
        <v>0</v>
      </c>
      <c r="I1787" s="20">
        <v>0.21</v>
      </c>
      <c r="J1787" t="s">
        <v>24</v>
      </c>
      <c r="K1787" s="20">
        <v>0.21</v>
      </c>
      <c r="L1787" s="21">
        <v>11.79</v>
      </c>
      <c r="M1787" s="21">
        <v>67.95</v>
      </c>
      <c r="N1787" s="21">
        <v>56.16</v>
      </c>
      <c r="P1787" s="22">
        <v>0</v>
      </c>
      <c r="Q1787" s="22">
        <v>0.21</v>
      </c>
    </row>
    <row r="1788" spans="1:17" x14ac:dyDescent="0.3">
      <c r="A1788" t="s">
        <v>8169</v>
      </c>
      <c r="B1788" t="s">
        <v>19708</v>
      </c>
      <c r="C1788" t="s">
        <v>45</v>
      </c>
      <c r="E1788" t="s">
        <v>40</v>
      </c>
      <c r="F1788">
        <v>0</v>
      </c>
      <c r="G1788">
        <v>0</v>
      </c>
      <c r="H1788">
        <v>0</v>
      </c>
      <c r="I1788" s="20">
        <v>0.21</v>
      </c>
      <c r="J1788" t="s">
        <v>24</v>
      </c>
      <c r="K1788" s="20">
        <v>0.21</v>
      </c>
      <c r="L1788" s="21">
        <v>54.24</v>
      </c>
      <c r="M1788" s="21">
        <v>312.49</v>
      </c>
      <c r="N1788" s="21">
        <v>258.25</v>
      </c>
      <c r="P1788" s="22">
        <v>0</v>
      </c>
      <c r="Q1788" s="22">
        <v>0.21</v>
      </c>
    </row>
    <row r="1789" spans="1:17" x14ac:dyDescent="0.3">
      <c r="A1789" t="s">
        <v>8169</v>
      </c>
      <c r="B1789" t="s">
        <v>23155</v>
      </c>
      <c r="C1789" t="s">
        <v>45</v>
      </c>
      <c r="E1789" t="s">
        <v>40</v>
      </c>
      <c r="F1789">
        <v>0</v>
      </c>
      <c r="G1789">
        <v>0</v>
      </c>
      <c r="H1789">
        <v>0</v>
      </c>
      <c r="I1789" s="20">
        <v>0.21</v>
      </c>
      <c r="J1789" t="s">
        <v>24</v>
      </c>
      <c r="K1789" s="20">
        <v>0.21</v>
      </c>
      <c r="L1789" s="21">
        <v>11.85</v>
      </c>
      <c r="M1789" s="21">
        <v>68.31</v>
      </c>
      <c r="N1789" s="21">
        <v>56.46</v>
      </c>
      <c r="P1789" s="22">
        <v>0</v>
      </c>
      <c r="Q1789" s="22">
        <v>0.21</v>
      </c>
    </row>
    <row r="1790" spans="1:17" x14ac:dyDescent="0.3">
      <c r="A1790" t="s">
        <v>8169</v>
      </c>
      <c r="B1790" t="s">
        <v>20742</v>
      </c>
      <c r="C1790" t="s">
        <v>46</v>
      </c>
      <c r="E1790" t="s">
        <v>40</v>
      </c>
      <c r="F1790">
        <v>0</v>
      </c>
      <c r="G1790">
        <v>0</v>
      </c>
      <c r="H1790">
        <v>0</v>
      </c>
      <c r="I1790" s="20">
        <v>0.2</v>
      </c>
      <c r="J1790" t="s">
        <v>24</v>
      </c>
      <c r="K1790" s="20">
        <v>0.2</v>
      </c>
      <c r="L1790" s="21">
        <v>6.32</v>
      </c>
      <c r="M1790" s="21">
        <v>37.9</v>
      </c>
      <c r="N1790" s="21">
        <v>31.58</v>
      </c>
      <c r="P1790" s="22">
        <v>0</v>
      </c>
      <c r="Q1790" s="22">
        <v>0.2</v>
      </c>
    </row>
    <row r="1791" spans="1:17" x14ac:dyDescent="0.3">
      <c r="A1791" t="s">
        <v>8169</v>
      </c>
      <c r="B1791" t="s">
        <v>21514</v>
      </c>
      <c r="C1791" t="s">
        <v>37</v>
      </c>
      <c r="E1791" t="s">
        <v>40</v>
      </c>
      <c r="F1791">
        <v>0</v>
      </c>
      <c r="G1791">
        <v>0</v>
      </c>
      <c r="H1791">
        <v>0</v>
      </c>
      <c r="I1791" s="20">
        <v>0.2</v>
      </c>
      <c r="J1791" t="s">
        <v>24</v>
      </c>
      <c r="K1791" s="20">
        <v>0.2</v>
      </c>
      <c r="L1791" s="21">
        <v>5.32</v>
      </c>
      <c r="M1791" s="21">
        <v>31.9</v>
      </c>
      <c r="N1791" s="21">
        <v>26.58</v>
      </c>
      <c r="P1791" s="22">
        <v>0</v>
      </c>
      <c r="Q1791" s="22">
        <v>0.2</v>
      </c>
    </row>
    <row r="1792" spans="1:17" x14ac:dyDescent="0.3">
      <c r="A1792" t="s">
        <v>8169</v>
      </c>
      <c r="B1792" t="s">
        <v>16403</v>
      </c>
      <c r="C1792" t="s">
        <v>46</v>
      </c>
      <c r="E1792" t="s">
        <v>40</v>
      </c>
      <c r="F1792">
        <v>0</v>
      </c>
      <c r="G1792">
        <v>0</v>
      </c>
      <c r="H1792">
        <v>0</v>
      </c>
      <c r="I1792" s="20">
        <v>0.2</v>
      </c>
      <c r="J1792" t="s">
        <v>24</v>
      </c>
      <c r="K1792" s="20">
        <v>0.2</v>
      </c>
      <c r="L1792" s="21">
        <v>2.98</v>
      </c>
      <c r="M1792" s="21">
        <v>17.899999999999999</v>
      </c>
      <c r="N1792" s="21">
        <v>14.92</v>
      </c>
      <c r="P1792" s="22">
        <v>0</v>
      </c>
      <c r="Q1792" s="22">
        <v>0.2</v>
      </c>
    </row>
    <row r="1793" spans="1:17" x14ac:dyDescent="0.3">
      <c r="A1793" t="s">
        <v>8169</v>
      </c>
      <c r="B1793" t="s">
        <v>12270</v>
      </c>
      <c r="C1793" t="s">
        <v>46</v>
      </c>
      <c r="E1793" t="s">
        <v>40</v>
      </c>
      <c r="F1793">
        <v>0</v>
      </c>
      <c r="G1793">
        <v>0</v>
      </c>
      <c r="H1793">
        <v>0</v>
      </c>
      <c r="I1793" s="20">
        <v>0.2</v>
      </c>
      <c r="J1793" t="s">
        <v>24</v>
      </c>
      <c r="K1793" s="20">
        <v>0.2</v>
      </c>
      <c r="L1793" s="21">
        <v>11.33</v>
      </c>
      <c r="M1793" s="21">
        <v>67.95</v>
      </c>
      <c r="N1793" s="21">
        <v>56.62</v>
      </c>
      <c r="P1793" s="22">
        <v>0</v>
      </c>
      <c r="Q1793" s="22">
        <v>0.2</v>
      </c>
    </row>
    <row r="1794" spans="1:17" x14ac:dyDescent="0.3">
      <c r="A1794" t="s">
        <v>8169</v>
      </c>
      <c r="B1794" t="s">
        <v>18540</v>
      </c>
      <c r="C1794" t="s">
        <v>45</v>
      </c>
      <c r="E1794" t="s">
        <v>40</v>
      </c>
      <c r="F1794">
        <v>0</v>
      </c>
      <c r="G1794">
        <v>0</v>
      </c>
      <c r="H1794">
        <v>0</v>
      </c>
      <c r="I1794" s="20">
        <v>0.21</v>
      </c>
      <c r="J1794" t="s">
        <v>24</v>
      </c>
      <c r="K1794" s="20">
        <v>0.21</v>
      </c>
      <c r="L1794" s="21">
        <v>23.59</v>
      </c>
      <c r="M1794" s="21">
        <v>135.9</v>
      </c>
      <c r="N1794" s="21">
        <v>112.31</v>
      </c>
      <c r="P1794" s="22">
        <v>0</v>
      </c>
      <c r="Q1794" s="22">
        <v>0.21</v>
      </c>
    </row>
    <row r="1795" spans="1:17" x14ac:dyDescent="0.3">
      <c r="A1795" t="s">
        <v>8169</v>
      </c>
      <c r="B1795" t="s">
        <v>13178</v>
      </c>
      <c r="C1795" t="s">
        <v>45</v>
      </c>
      <c r="E1795" t="s">
        <v>43</v>
      </c>
      <c r="F1795">
        <v>0</v>
      </c>
      <c r="G1795">
        <v>0</v>
      </c>
      <c r="H1795">
        <v>0</v>
      </c>
      <c r="I1795" s="20">
        <v>0.21</v>
      </c>
      <c r="J1795" t="s">
        <v>24</v>
      </c>
      <c r="K1795" s="20">
        <v>0.21</v>
      </c>
      <c r="L1795" s="21">
        <v>50.12</v>
      </c>
      <c r="M1795" s="21">
        <v>288.79000000000002</v>
      </c>
      <c r="N1795" s="21">
        <v>238.67</v>
      </c>
      <c r="O1795" t="s">
        <v>77</v>
      </c>
      <c r="P1795" s="22">
        <v>0</v>
      </c>
      <c r="Q1795" s="22">
        <v>0.21</v>
      </c>
    </row>
    <row r="1796" spans="1:17" x14ac:dyDescent="0.3">
      <c r="A1796" t="s">
        <v>8169</v>
      </c>
      <c r="B1796" t="s">
        <v>23214</v>
      </c>
      <c r="C1796" t="s">
        <v>45</v>
      </c>
      <c r="E1796" t="s">
        <v>43</v>
      </c>
      <c r="F1796">
        <v>0</v>
      </c>
      <c r="G1796">
        <v>0</v>
      </c>
      <c r="H1796">
        <v>0</v>
      </c>
      <c r="I1796" s="20">
        <v>0.21</v>
      </c>
      <c r="J1796" t="s">
        <v>24</v>
      </c>
      <c r="K1796" s="20">
        <v>0.21</v>
      </c>
      <c r="L1796" s="21">
        <v>74.89</v>
      </c>
      <c r="M1796" s="21">
        <v>431.51</v>
      </c>
      <c r="N1796" s="21">
        <v>356.62</v>
      </c>
      <c r="O1796" t="s">
        <v>77</v>
      </c>
      <c r="P1796" s="22">
        <v>0</v>
      </c>
      <c r="Q1796" s="22">
        <v>0.21</v>
      </c>
    </row>
    <row r="1797" spans="1:17" x14ac:dyDescent="0.3">
      <c r="A1797" t="s">
        <v>8169</v>
      </c>
      <c r="B1797" t="s">
        <v>14431</v>
      </c>
      <c r="C1797" t="s">
        <v>42</v>
      </c>
      <c r="E1797" t="s">
        <v>39</v>
      </c>
      <c r="F1797">
        <v>0</v>
      </c>
      <c r="G1797">
        <v>0</v>
      </c>
      <c r="H1797">
        <v>0</v>
      </c>
      <c r="I1797" s="20">
        <v>0.19</v>
      </c>
      <c r="J1797" t="s">
        <v>24</v>
      </c>
      <c r="K1797" s="20">
        <v>0.19</v>
      </c>
      <c r="L1797" s="21">
        <v>16.5</v>
      </c>
      <c r="M1797" s="21">
        <v>103.37</v>
      </c>
      <c r="N1797" s="21">
        <v>86.87</v>
      </c>
      <c r="P1797" s="22">
        <v>0</v>
      </c>
      <c r="Q1797" s="22">
        <v>0.19</v>
      </c>
    </row>
    <row r="1798" spans="1:17" x14ac:dyDescent="0.3">
      <c r="A1798" t="s">
        <v>8169</v>
      </c>
      <c r="B1798" t="s">
        <v>11479</v>
      </c>
      <c r="C1798" t="s">
        <v>45</v>
      </c>
      <c r="E1798" t="s">
        <v>40</v>
      </c>
      <c r="F1798">
        <v>0</v>
      </c>
      <c r="G1798">
        <v>0</v>
      </c>
      <c r="H1798">
        <v>0</v>
      </c>
      <c r="I1798" s="20">
        <v>0.21</v>
      </c>
      <c r="J1798" t="s">
        <v>24</v>
      </c>
      <c r="K1798" s="20">
        <v>0.21</v>
      </c>
      <c r="L1798" s="21">
        <v>34.15</v>
      </c>
      <c r="M1798" s="21">
        <v>196.79</v>
      </c>
      <c r="N1798" s="21">
        <v>162.63999999999999</v>
      </c>
      <c r="P1798" s="22">
        <v>0</v>
      </c>
      <c r="Q1798" s="22">
        <v>0.21</v>
      </c>
    </row>
    <row r="1799" spans="1:17" x14ac:dyDescent="0.3">
      <c r="A1799" t="s">
        <v>8169</v>
      </c>
      <c r="B1799" t="s">
        <v>17392</v>
      </c>
      <c r="C1799" t="s">
        <v>42</v>
      </c>
      <c r="E1799" t="s">
        <v>39</v>
      </c>
      <c r="F1799">
        <v>0</v>
      </c>
      <c r="G1799">
        <v>0</v>
      </c>
      <c r="H1799">
        <v>0</v>
      </c>
      <c r="I1799" s="20">
        <v>0.19</v>
      </c>
      <c r="J1799" t="s">
        <v>24</v>
      </c>
      <c r="K1799" s="20">
        <v>0.19</v>
      </c>
      <c r="L1799" s="21">
        <v>5.57</v>
      </c>
      <c r="M1799" s="21">
        <v>34.9</v>
      </c>
      <c r="N1799" s="21">
        <v>29.33</v>
      </c>
      <c r="P1799" s="22">
        <v>0</v>
      </c>
      <c r="Q1799" s="22">
        <v>0.19</v>
      </c>
    </row>
    <row r="1800" spans="1:17" x14ac:dyDescent="0.3">
      <c r="A1800" t="s">
        <v>8169</v>
      </c>
      <c r="B1800" t="s">
        <v>11074</v>
      </c>
      <c r="C1800" t="s">
        <v>46</v>
      </c>
      <c r="E1800" t="s">
        <v>39</v>
      </c>
      <c r="F1800">
        <v>0</v>
      </c>
      <c r="G1800">
        <v>0</v>
      </c>
      <c r="H1800">
        <v>0</v>
      </c>
      <c r="I1800" s="20">
        <v>0.2</v>
      </c>
      <c r="J1800" t="s">
        <v>24</v>
      </c>
      <c r="K1800" s="20">
        <v>0.2</v>
      </c>
      <c r="L1800" s="21">
        <v>5.32</v>
      </c>
      <c r="M1800" s="21">
        <v>31.9</v>
      </c>
      <c r="N1800" s="21">
        <v>26.58</v>
      </c>
      <c r="P1800" s="22">
        <v>0</v>
      </c>
      <c r="Q1800" s="22">
        <v>0.2</v>
      </c>
    </row>
    <row r="1801" spans="1:17" x14ac:dyDescent="0.3">
      <c r="A1801" t="s">
        <v>8169</v>
      </c>
      <c r="B1801" t="s">
        <v>9423</v>
      </c>
      <c r="C1801" t="s">
        <v>45</v>
      </c>
      <c r="E1801" t="s">
        <v>40</v>
      </c>
      <c r="F1801">
        <v>0</v>
      </c>
      <c r="G1801">
        <v>0</v>
      </c>
      <c r="H1801">
        <v>0</v>
      </c>
      <c r="I1801" s="20">
        <v>0.21</v>
      </c>
      <c r="J1801" t="s">
        <v>24</v>
      </c>
      <c r="K1801" s="20">
        <v>0.21</v>
      </c>
      <c r="L1801" s="21">
        <v>12.99</v>
      </c>
      <c r="M1801" s="21">
        <v>74.849999999999994</v>
      </c>
      <c r="N1801" s="21">
        <v>61.86</v>
      </c>
      <c r="P1801" s="22">
        <v>0</v>
      </c>
      <c r="Q1801" s="22">
        <v>0.21</v>
      </c>
    </row>
    <row r="1802" spans="1:17" x14ac:dyDescent="0.3">
      <c r="A1802" t="s">
        <v>8169</v>
      </c>
      <c r="B1802" t="s">
        <v>17405</v>
      </c>
      <c r="C1802" t="s">
        <v>46</v>
      </c>
      <c r="E1802" t="s">
        <v>39</v>
      </c>
      <c r="F1802">
        <v>0</v>
      </c>
      <c r="G1802">
        <v>0</v>
      </c>
      <c r="H1802">
        <v>0</v>
      </c>
      <c r="I1802" s="20">
        <v>0.2</v>
      </c>
      <c r="J1802" t="s">
        <v>24</v>
      </c>
      <c r="K1802" s="20">
        <v>0.2</v>
      </c>
      <c r="L1802" s="21">
        <v>4.1500000000000004</v>
      </c>
      <c r="M1802" s="21">
        <v>24.9</v>
      </c>
      <c r="N1802" s="21">
        <v>20.75</v>
      </c>
      <c r="P1802" s="22">
        <v>0</v>
      </c>
      <c r="Q1802" s="22">
        <v>0.2</v>
      </c>
    </row>
    <row r="1803" spans="1:17" x14ac:dyDescent="0.3">
      <c r="A1803" t="s">
        <v>8169</v>
      </c>
      <c r="B1803" t="s">
        <v>22427</v>
      </c>
      <c r="C1803" t="s">
        <v>46</v>
      </c>
      <c r="E1803" t="s">
        <v>40</v>
      </c>
      <c r="F1803">
        <v>0</v>
      </c>
      <c r="G1803">
        <v>0</v>
      </c>
      <c r="H1803">
        <v>0</v>
      </c>
      <c r="I1803" s="20">
        <v>0.2</v>
      </c>
      <c r="J1803" t="s">
        <v>24</v>
      </c>
      <c r="K1803" s="20">
        <v>0.2</v>
      </c>
      <c r="L1803" s="21">
        <v>8.32</v>
      </c>
      <c r="M1803" s="21">
        <v>49.9</v>
      </c>
      <c r="N1803" s="21">
        <v>41.58</v>
      </c>
      <c r="P1803" s="22">
        <v>0</v>
      </c>
      <c r="Q1803" s="22">
        <v>0.2</v>
      </c>
    </row>
    <row r="1804" spans="1:17" x14ac:dyDescent="0.3">
      <c r="A1804" t="s">
        <v>8169</v>
      </c>
      <c r="B1804" t="s">
        <v>13694</v>
      </c>
      <c r="C1804" t="s">
        <v>45</v>
      </c>
      <c r="E1804" t="s">
        <v>39</v>
      </c>
      <c r="F1804">
        <v>0</v>
      </c>
      <c r="G1804">
        <v>0</v>
      </c>
      <c r="H1804">
        <v>0</v>
      </c>
      <c r="I1804" s="20">
        <v>0.21</v>
      </c>
      <c r="J1804" t="s">
        <v>24</v>
      </c>
      <c r="K1804" s="20">
        <v>0.21</v>
      </c>
      <c r="L1804" s="21">
        <v>17.350000000000001</v>
      </c>
      <c r="M1804" s="21">
        <v>99.95</v>
      </c>
      <c r="N1804" s="21">
        <v>82.6</v>
      </c>
      <c r="P1804" s="22">
        <v>0</v>
      </c>
      <c r="Q1804" s="22">
        <v>0.21</v>
      </c>
    </row>
    <row r="1805" spans="1:17" x14ac:dyDescent="0.3">
      <c r="A1805" t="s">
        <v>8169</v>
      </c>
      <c r="B1805" t="s">
        <v>8701</v>
      </c>
      <c r="C1805" t="s">
        <v>45</v>
      </c>
      <c r="E1805" t="s">
        <v>40</v>
      </c>
      <c r="F1805">
        <v>0</v>
      </c>
      <c r="G1805">
        <v>0</v>
      </c>
      <c r="H1805">
        <v>0</v>
      </c>
      <c r="I1805" s="20">
        <v>0.21</v>
      </c>
      <c r="J1805" t="s">
        <v>24</v>
      </c>
      <c r="K1805" s="20">
        <v>0.21</v>
      </c>
      <c r="L1805" s="21">
        <v>6.58</v>
      </c>
      <c r="M1805" s="21">
        <v>37.9</v>
      </c>
      <c r="N1805" s="21">
        <v>31.32</v>
      </c>
      <c r="P1805" s="22">
        <v>0</v>
      </c>
      <c r="Q1805" s="22">
        <v>0.21</v>
      </c>
    </row>
    <row r="1806" spans="1:17" x14ac:dyDescent="0.3">
      <c r="A1806" t="s">
        <v>8169</v>
      </c>
      <c r="B1806" t="s">
        <v>19439</v>
      </c>
      <c r="C1806" t="s">
        <v>47</v>
      </c>
      <c r="E1806" t="s">
        <v>40</v>
      </c>
      <c r="F1806">
        <v>0</v>
      </c>
      <c r="G1806">
        <v>0</v>
      </c>
      <c r="H1806">
        <v>0</v>
      </c>
      <c r="I1806" s="20">
        <v>0.22</v>
      </c>
      <c r="J1806" t="s">
        <v>24</v>
      </c>
      <c r="K1806" s="20">
        <v>0.22</v>
      </c>
      <c r="L1806" s="21">
        <v>5.75</v>
      </c>
      <c r="M1806" s="21">
        <v>31.9</v>
      </c>
      <c r="N1806" s="21">
        <v>26.15</v>
      </c>
      <c r="P1806" s="22">
        <v>0</v>
      </c>
      <c r="Q1806" s="22">
        <v>0.22</v>
      </c>
    </row>
    <row r="1807" spans="1:17" x14ac:dyDescent="0.3">
      <c r="A1807" t="s">
        <v>8169</v>
      </c>
      <c r="B1807" t="s">
        <v>15349</v>
      </c>
      <c r="C1807" t="s">
        <v>46</v>
      </c>
      <c r="E1807" t="s">
        <v>40</v>
      </c>
      <c r="F1807">
        <v>0</v>
      </c>
      <c r="G1807">
        <v>0</v>
      </c>
      <c r="H1807">
        <v>0</v>
      </c>
      <c r="I1807" s="20">
        <v>0.2</v>
      </c>
      <c r="J1807" t="s">
        <v>24</v>
      </c>
      <c r="K1807" s="20">
        <v>0.2</v>
      </c>
      <c r="L1807" s="21">
        <v>11.33</v>
      </c>
      <c r="M1807" s="21">
        <v>67.95</v>
      </c>
      <c r="N1807" s="21">
        <v>56.62</v>
      </c>
      <c r="P1807" s="22">
        <v>0</v>
      </c>
      <c r="Q1807" s="22">
        <v>0.2</v>
      </c>
    </row>
    <row r="1808" spans="1:17" x14ac:dyDescent="0.3">
      <c r="A1808" t="s">
        <v>8169</v>
      </c>
      <c r="B1808" t="s">
        <v>18853</v>
      </c>
      <c r="C1808" t="s">
        <v>45</v>
      </c>
      <c r="E1808" t="s">
        <v>40</v>
      </c>
      <c r="F1808">
        <v>0</v>
      </c>
      <c r="G1808">
        <v>0</v>
      </c>
      <c r="H1808">
        <v>0</v>
      </c>
      <c r="I1808" s="20">
        <v>0.21</v>
      </c>
      <c r="J1808" t="s">
        <v>24</v>
      </c>
      <c r="K1808" s="20">
        <v>0.21</v>
      </c>
      <c r="L1808" s="21">
        <v>11.27</v>
      </c>
      <c r="M1808" s="21">
        <v>64.95</v>
      </c>
      <c r="N1808" s="21">
        <v>53.68</v>
      </c>
      <c r="P1808" s="22">
        <v>0</v>
      </c>
      <c r="Q1808" s="22">
        <v>0.21</v>
      </c>
    </row>
    <row r="1809" spans="1:17" x14ac:dyDescent="0.3">
      <c r="A1809" t="s">
        <v>8169</v>
      </c>
      <c r="B1809" t="s">
        <v>12770</v>
      </c>
      <c r="C1809" t="s">
        <v>46</v>
      </c>
      <c r="E1809" t="s">
        <v>40</v>
      </c>
      <c r="F1809">
        <v>0</v>
      </c>
      <c r="G1809">
        <v>0</v>
      </c>
      <c r="H1809">
        <v>0</v>
      </c>
      <c r="I1809" s="20">
        <v>0.2</v>
      </c>
      <c r="J1809" t="s">
        <v>24</v>
      </c>
      <c r="K1809" s="20">
        <v>0.2</v>
      </c>
      <c r="L1809" s="21">
        <v>14.16</v>
      </c>
      <c r="M1809" s="21">
        <v>84.95</v>
      </c>
      <c r="N1809" s="21">
        <v>70.790000000000006</v>
      </c>
      <c r="P1809" s="22">
        <v>0</v>
      </c>
      <c r="Q1809" s="22">
        <v>0.2</v>
      </c>
    </row>
    <row r="1810" spans="1:17" x14ac:dyDescent="0.3">
      <c r="A1810" t="s">
        <v>8169</v>
      </c>
      <c r="B1810" t="s">
        <v>21406</v>
      </c>
      <c r="C1810" t="s">
        <v>46</v>
      </c>
      <c r="E1810" t="s">
        <v>40</v>
      </c>
      <c r="F1810">
        <v>0</v>
      </c>
      <c r="G1810">
        <v>0</v>
      </c>
      <c r="H1810">
        <v>0</v>
      </c>
      <c r="I1810" s="20">
        <v>0.2</v>
      </c>
      <c r="J1810" t="s">
        <v>24</v>
      </c>
      <c r="K1810" s="20">
        <v>0.2</v>
      </c>
      <c r="L1810" s="21">
        <v>17.97</v>
      </c>
      <c r="M1810" s="21">
        <v>107.82</v>
      </c>
      <c r="N1810" s="21">
        <v>89.85</v>
      </c>
      <c r="P1810" s="22">
        <v>0</v>
      </c>
      <c r="Q1810" s="22">
        <v>0.2</v>
      </c>
    </row>
    <row r="1811" spans="1:17" x14ac:dyDescent="0.3">
      <c r="A1811" t="s">
        <v>8169</v>
      </c>
      <c r="B1811" t="s">
        <v>20489</v>
      </c>
      <c r="C1811" t="s">
        <v>42</v>
      </c>
      <c r="E1811" t="s">
        <v>40</v>
      </c>
      <c r="F1811">
        <v>0</v>
      </c>
      <c r="G1811">
        <v>0</v>
      </c>
      <c r="H1811">
        <v>0</v>
      </c>
      <c r="I1811" s="20">
        <v>0.19</v>
      </c>
      <c r="J1811" t="s">
        <v>24</v>
      </c>
      <c r="K1811" s="20">
        <v>0.19</v>
      </c>
      <c r="L1811" s="21">
        <v>6.05</v>
      </c>
      <c r="M1811" s="21">
        <v>37.9</v>
      </c>
      <c r="N1811" s="21">
        <v>31.85</v>
      </c>
      <c r="P1811" s="22">
        <v>0</v>
      </c>
      <c r="Q1811" s="22">
        <v>0.19</v>
      </c>
    </row>
    <row r="1812" spans="1:17" x14ac:dyDescent="0.3">
      <c r="A1812" t="s">
        <v>8169</v>
      </c>
      <c r="B1812" t="s">
        <v>18562</v>
      </c>
      <c r="C1812" t="s">
        <v>45</v>
      </c>
      <c r="E1812" t="s">
        <v>40</v>
      </c>
      <c r="F1812">
        <v>0</v>
      </c>
      <c r="G1812">
        <v>0</v>
      </c>
      <c r="H1812">
        <v>0</v>
      </c>
      <c r="I1812" s="20">
        <v>0.21</v>
      </c>
      <c r="J1812" t="s">
        <v>24</v>
      </c>
      <c r="K1812" s="20">
        <v>0.21</v>
      </c>
      <c r="L1812" s="21">
        <v>5.54</v>
      </c>
      <c r="M1812" s="21">
        <v>31.9</v>
      </c>
      <c r="N1812" s="21">
        <v>26.36</v>
      </c>
      <c r="P1812" s="22">
        <v>0</v>
      </c>
      <c r="Q1812" s="22">
        <v>0.21</v>
      </c>
    </row>
    <row r="1813" spans="1:17" x14ac:dyDescent="0.3">
      <c r="A1813" t="s">
        <v>8169</v>
      </c>
      <c r="B1813" t="s">
        <v>23749</v>
      </c>
      <c r="C1813" t="s">
        <v>47</v>
      </c>
      <c r="E1813" t="s">
        <v>39</v>
      </c>
      <c r="F1813">
        <v>0</v>
      </c>
      <c r="G1813">
        <v>0</v>
      </c>
      <c r="H1813">
        <v>0</v>
      </c>
      <c r="I1813" s="20">
        <v>0.22</v>
      </c>
      <c r="J1813" t="s">
        <v>24</v>
      </c>
      <c r="K1813" s="20">
        <v>0.22</v>
      </c>
      <c r="L1813" s="21">
        <v>16.739999999999998</v>
      </c>
      <c r="M1813" s="21">
        <v>92.85</v>
      </c>
      <c r="N1813" s="21">
        <v>76.11</v>
      </c>
      <c r="P1813" s="22">
        <v>0</v>
      </c>
      <c r="Q1813" s="22">
        <v>0.22</v>
      </c>
    </row>
    <row r="1814" spans="1:17" x14ac:dyDescent="0.3">
      <c r="A1814" t="s">
        <v>8169</v>
      </c>
      <c r="B1814" t="s">
        <v>19631</v>
      </c>
      <c r="C1814" t="s">
        <v>45</v>
      </c>
      <c r="E1814" t="s">
        <v>40</v>
      </c>
      <c r="F1814">
        <v>0</v>
      </c>
      <c r="G1814">
        <v>0</v>
      </c>
      <c r="H1814">
        <v>0</v>
      </c>
      <c r="I1814" s="20">
        <v>0.21</v>
      </c>
      <c r="J1814" t="s">
        <v>24</v>
      </c>
      <c r="K1814" s="20">
        <v>0</v>
      </c>
      <c r="L1814" s="21">
        <v>0</v>
      </c>
      <c r="M1814" s="21">
        <v>0</v>
      </c>
      <c r="N1814" s="21">
        <v>0</v>
      </c>
      <c r="O1814" t="s">
        <v>75</v>
      </c>
      <c r="P1814" s="22">
        <v>0</v>
      </c>
      <c r="Q1814" s="22">
        <v>0</v>
      </c>
    </row>
    <row r="1815" spans="1:17" x14ac:dyDescent="0.3">
      <c r="A1815" t="s">
        <v>8169</v>
      </c>
      <c r="B1815" t="s">
        <v>18435</v>
      </c>
      <c r="C1815" t="s">
        <v>45</v>
      </c>
      <c r="E1815" t="s">
        <v>39</v>
      </c>
      <c r="F1815">
        <v>0</v>
      </c>
      <c r="G1815">
        <v>0</v>
      </c>
      <c r="H1815">
        <v>0</v>
      </c>
      <c r="I1815" s="20">
        <v>0.21</v>
      </c>
      <c r="J1815" t="s">
        <v>24</v>
      </c>
      <c r="K1815" s="20">
        <v>0.21</v>
      </c>
      <c r="L1815" s="21">
        <v>-15.96</v>
      </c>
      <c r="M1815" s="21">
        <v>-91.96</v>
      </c>
      <c r="N1815" s="21">
        <v>-76</v>
      </c>
      <c r="O1815" t="s">
        <v>68</v>
      </c>
      <c r="P1815" s="22">
        <v>0</v>
      </c>
      <c r="Q1815" s="22">
        <v>0.21</v>
      </c>
    </row>
    <row r="1816" spans="1:17" x14ac:dyDescent="0.3">
      <c r="A1816" t="s">
        <v>8169</v>
      </c>
      <c r="B1816" t="s">
        <v>611</v>
      </c>
      <c r="C1816" t="s">
        <v>47</v>
      </c>
      <c r="E1816" t="s">
        <v>39</v>
      </c>
      <c r="F1816">
        <v>1</v>
      </c>
      <c r="G1816">
        <v>0</v>
      </c>
      <c r="H1816">
        <v>0</v>
      </c>
      <c r="I1816" s="20">
        <v>0.22</v>
      </c>
      <c r="J1816" t="s">
        <v>24</v>
      </c>
      <c r="K1816" s="20">
        <v>0.22</v>
      </c>
      <c r="L1816" s="21">
        <v>-12.05</v>
      </c>
      <c r="M1816" s="21">
        <v>-66.849999999999994</v>
      </c>
      <c r="N1816" s="21">
        <v>-54.8</v>
      </c>
      <c r="O1816" t="s">
        <v>64</v>
      </c>
      <c r="P1816" s="22">
        <v>0</v>
      </c>
      <c r="Q1816" s="22">
        <v>0.22</v>
      </c>
    </row>
    <row r="1817" spans="1:17" x14ac:dyDescent="0.3">
      <c r="A1817" t="s">
        <v>8169</v>
      </c>
      <c r="B1817" t="s">
        <v>18829</v>
      </c>
      <c r="C1817" t="s">
        <v>45</v>
      </c>
      <c r="E1817" t="s">
        <v>40</v>
      </c>
      <c r="F1817">
        <v>0</v>
      </c>
      <c r="G1817">
        <v>0</v>
      </c>
      <c r="H1817">
        <v>0</v>
      </c>
      <c r="I1817" s="20">
        <v>0.21</v>
      </c>
      <c r="J1817" t="s">
        <v>24</v>
      </c>
      <c r="K1817" s="20">
        <v>0.21</v>
      </c>
      <c r="L1817" s="21">
        <v>4.32</v>
      </c>
      <c r="M1817" s="21">
        <v>24.9</v>
      </c>
      <c r="N1817" s="21">
        <v>20.58</v>
      </c>
      <c r="P1817" s="22">
        <v>0</v>
      </c>
      <c r="Q1817" s="22">
        <v>0.21</v>
      </c>
    </row>
    <row r="1818" spans="1:17" x14ac:dyDescent="0.3">
      <c r="A1818" t="s">
        <v>8169</v>
      </c>
      <c r="B1818" t="s">
        <v>12508</v>
      </c>
      <c r="C1818" t="s">
        <v>46</v>
      </c>
      <c r="E1818" t="s">
        <v>40</v>
      </c>
      <c r="F1818">
        <v>0</v>
      </c>
      <c r="G1818">
        <v>0</v>
      </c>
      <c r="H1818">
        <v>0</v>
      </c>
      <c r="I1818" s="20">
        <v>0.2</v>
      </c>
      <c r="J1818" t="s">
        <v>24</v>
      </c>
      <c r="K1818" s="20">
        <v>0.2</v>
      </c>
      <c r="L1818" s="21">
        <v>11.33</v>
      </c>
      <c r="M1818" s="21">
        <v>67.95</v>
      </c>
      <c r="N1818" s="21">
        <v>56.62</v>
      </c>
      <c r="P1818" s="22">
        <v>0</v>
      </c>
      <c r="Q1818" s="22">
        <v>0.2</v>
      </c>
    </row>
    <row r="1819" spans="1:17" x14ac:dyDescent="0.3">
      <c r="A1819" t="s">
        <v>8169</v>
      </c>
      <c r="B1819" t="s">
        <v>18754</v>
      </c>
      <c r="C1819" t="s">
        <v>294</v>
      </c>
      <c r="E1819" t="s">
        <v>40</v>
      </c>
      <c r="F1819">
        <v>0</v>
      </c>
      <c r="G1819">
        <v>0</v>
      </c>
      <c r="H1819">
        <v>0</v>
      </c>
      <c r="I1819" s="20">
        <v>0.17</v>
      </c>
      <c r="J1819" t="s">
        <v>24</v>
      </c>
      <c r="K1819" s="20">
        <v>0.17</v>
      </c>
      <c r="L1819" s="21">
        <v>6.96</v>
      </c>
      <c r="M1819" s="21">
        <v>47.9</v>
      </c>
      <c r="N1819" s="21">
        <v>40.94</v>
      </c>
      <c r="P1819" s="22">
        <v>0</v>
      </c>
      <c r="Q1819" s="22">
        <v>0.17</v>
      </c>
    </row>
    <row r="1820" spans="1:17" x14ac:dyDescent="0.3">
      <c r="A1820" t="s">
        <v>8169</v>
      </c>
      <c r="B1820" t="s">
        <v>22731</v>
      </c>
      <c r="C1820" t="s">
        <v>37</v>
      </c>
      <c r="E1820" t="s">
        <v>39</v>
      </c>
      <c r="F1820">
        <v>0</v>
      </c>
      <c r="G1820">
        <v>0</v>
      </c>
      <c r="H1820">
        <v>0</v>
      </c>
      <c r="I1820" s="20">
        <v>0.2</v>
      </c>
      <c r="J1820" t="s">
        <v>24</v>
      </c>
      <c r="K1820" s="20">
        <v>0.2</v>
      </c>
      <c r="L1820" s="21">
        <v>4.1500000000000004</v>
      </c>
      <c r="M1820" s="21">
        <v>24.9</v>
      </c>
      <c r="N1820" s="21">
        <v>20.75</v>
      </c>
      <c r="P1820" s="22">
        <v>0</v>
      </c>
      <c r="Q1820" s="22">
        <v>0.2</v>
      </c>
    </row>
    <row r="1821" spans="1:17" x14ac:dyDescent="0.3">
      <c r="A1821" t="s">
        <v>8169</v>
      </c>
      <c r="B1821" t="s">
        <v>17625</v>
      </c>
      <c r="C1821" t="s">
        <v>45</v>
      </c>
      <c r="E1821" t="s">
        <v>40</v>
      </c>
      <c r="F1821">
        <v>0</v>
      </c>
      <c r="G1821">
        <v>0</v>
      </c>
      <c r="H1821">
        <v>0</v>
      </c>
      <c r="I1821" s="20">
        <v>0.21</v>
      </c>
      <c r="J1821" t="s">
        <v>24</v>
      </c>
      <c r="K1821" s="20">
        <v>0.21</v>
      </c>
      <c r="L1821" s="21">
        <v>8.31</v>
      </c>
      <c r="M1821" s="21">
        <v>47.9</v>
      </c>
      <c r="N1821" s="21">
        <v>39.590000000000003</v>
      </c>
      <c r="P1821" s="22">
        <v>0</v>
      </c>
      <c r="Q1821" s="22">
        <v>0.21</v>
      </c>
    </row>
    <row r="1822" spans="1:17" x14ac:dyDescent="0.3">
      <c r="A1822" t="s">
        <v>8169</v>
      </c>
      <c r="B1822" t="s">
        <v>10919</v>
      </c>
      <c r="C1822" t="s">
        <v>45</v>
      </c>
      <c r="E1822" t="s">
        <v>40</v>
      </c>
      <c r="F1822">
        <v>0</v>
      </c>
      <c r="G1822">
        <v>0</v>
      </c>
      <c r="H1822">
        <v>0</v>
      </c>
      <c r="I1822" s="20">
        <v>0.21</v>
      </c>
      <c r="J1822" t="s">
        <v>24</v>
      </c>
      <c r="K1822" s="20">
        <v>0.21</v>
      </c>
      <c r="L1822" s="21">
        <v>3.11</v>
      </c>
      <c r="M1822" s="21">
        <v>17.899999999999999</v>
      </c>
      <c r="N1822" s="21">
        <v>14.79</v>
      </c>
      <c r="P1822" s="22">
        <v>0</v>
      </c>
      <c r="Q1822" s="22">
        <v>0.21</v>
      </c>
    </row>
    <row r="1823" spans="1:17" x14ac:dyDescent="0.3">
      <c r="A1823" t="s">
        <v>8169</v>
      </c>
      <c r="B1823" t="s">
        <v>16783</v>
      </c>
      <c r="C1823" t="s">
        <v>47</v>
      </c>
      <c r="E1823" t="s">
        <v>40</v>
      </c>
      <c r="F1823">
        <v>0</v>
      </c>
      <c r="G1823">
        <v>0</v>
      </c>
      <c r="H1823">
        <v>0</v>
      </c>
      <c r="I1823" s="20">
        <v>0.22</v>
      </c>
      <c r="J1823" t="s">
        <v>24</v>
      </c>
      <c r="K1823" s="20">
        <v>0.22</v>
      </c>
      <c r="L1823" s="21">
        <v>16.04</v>
      </c>
      <c r="M1823" s="21">
        <v>88.92</v>
      </c>
      <c r="N1823" s="21">
        <v>72.88</v>
      </c>
      <c r="P1823" s="22">
        <v>0</v>
      </c>
      <c r="Q1823" s="22">
        <v>0.22</v>
      </c>
    </row>
    <row r="1824" spans="1:17" x14ac:dyDescent="0.3">
      <c r="A1824" t="s">
        <v>8169</v>
      </c>
      <c r="B1824" t="s">
        <v>21392</v>
      </c>
      <c r="C1824" t="s">
        <v>42</v>
      </c>
      <c r="E1824" t="s">
        <v>39</v>
      </c>
      <c r="F1824">
        <v>0</v>
      </c>
      <c r="G1824">
        <v>0</v>
      </c>
      <c r="H1824">
        <v>0</v>
      </c>
      <c r="I1824" s="20">
        <v>0.19</v>
      </c>
      <c r="J1824" t="s">
        <v>24</v>
      </c>
      <c r="K1824" s="20">
        <v>0.19</v>
      </c>
      <c r="L1824" s="21">
        <v>8.77</v>
      </c>
      <c r="M1824" s="21">
        <v>54.9</v>
      </c>
      <c r="N1824" s="21">
        <v>46.13</v>
      </c>
      <c r="P1824" s="22">
        <v>0</v>
      </c>
      <c r="Q1824" s="22">
        <v>0.19</v>
      </c>
    </row>
    <row r="1825" spans="1:17" x14ac:dyDescent="0.3">
      <c r="A1825" t="s">
        <v>8169</v>
      </c>
      <c r="B1825" t="s">
        <v>18204</v>
      </c>
      <c r="C1825" t="s">
        <v>45</v>
      </c>
      <c r="E1825" t="s">
        <v>40</v>
      </c>
      <c r="F1825">
        <v>0</v>
      </c>
      <c r="G1825">
        <v>0</v>
      </c>
      <c r="H1825">
        <v>0</v>
      </c>
      <c r="I1825" s="20">
        <v>0.21</v>
      </c>
      <c r="J1825" t="s">
        <v>24</v>
      </c>
      <c r="K1825" s="20">
        <v>0.21</v>
      </c>
      <c r="L1825" s="21">
        <v>15.03</v>
      </c>
      <c r="M1825" s="21">
        <v>86.62</v>
      </c>
      <c r="N1825" s="21">
        <v>71.59</v>
      </c>
      <c r="O1825" t="s">
        <v>77</v>
      </c>
      <c r="P1825" s="22">
        <v>0</v>
      </c>
      <c r="Q1825" s="22">
        <v>0.21</v>
      </c>
    </row>
    <row r="1826" spans="1:17" x14ac:dyDescent="0.3">
      <c r="A1826" t="s">
        <v>8169</v>
      </c>
      <c r="B1826" t="s">
        <v>17206</v>
      </c>
      <c r="C1826" t="s">
        <v>45</v>
      </c>
      <c r="E1826" t="s">
        <v>40</v>
      </c>
      <c r="F1826">
        <v>0</v>
      </c>
      <c r="G1826">
        <v>0</v>
      </c>
      <c r="H1826">
        <v>0</v>
      </c>
      <c r="I1826" s="20">
        <v>0.21</v>
      </c>
      <c r="J1826" t="s">
        <v>24</v>
      </c>
      <c r="K1826" s="20">
        <v>0.21</v>
      </c>
      <c r="L1826" s="21">
        <v>10.130000000000001</v>
      </c>
      <c r="M1826" s="21">
        <v>58.37</v>
      </c>
      <c r="N1826" s="21">
        <v>48.24</v>
      </c>
      <c r="P1826" s="22">
        <v>0</v>
      </c>
      <c r="Q1826" s="22">
        <v>0.21</v>
      </c>
    </row>
    <row r="1827" spans="1:17" x14ac:dyDescent="0.3">
      <c r="A1827" t="s">
        <v>8169</v>
      </c>
      <c r="B1827" t="s">
        <v>23552</v>
      </c>
      <c r="C1827" t="s">
        <v>47</v>
      </c>
      <c r="E1827" t="s">
        <v>40</v>
      </c>
      <c r="F1827">
        <v>0</v>
      </c>
      <c r="G1827">
        <v>0</v>
      </c>
      <c r="H1827">
        <v>0</v>
      </c>
      <c r="I1827" s="20">
        <v>0.22</v>
      </c>
      <c r="J1827" t="s">
        <v>24</v>
      </c>
      <c r="K1827" s="20">
        <v>0.22</v>
      </c>
      <c r="L1827" s="21">
        <v>3.23</v>
      </c>
      <c r="M1827" s="21">
        <v>17.899999999999999</v>
      </c>
      <c r="N1827" s="21">
        <v>14.67</v>
      </c>
      <c r="P1827" s="22">
        <v>0</v>
      </c>
      <c r="Q1827" s="22">
        <v>0.22</v>
      </c>
    </row>
    <row r="1828" spans="1:17" x14ac:dyDescent="0.3">
      <c r="A1828" t="s">
        <v>8169</v>
      </c>
      <c r="B1828" t="s">
        <v>9794</v>
      </c>
      <c r="C1828" t="s">
        <v>45</v>
      </c>
      <c r="E1828" t="s">
        <v>43</v>
      </c>
      <c r="F1828">
        <v>0</v>
      </c>
      <c r="G1828">
        <v>0</v>
      </c>
      <c r="H1828">
        <v>0</v>
      </c>
      <c r="I1828" s="20">
        <v>0.21</v>
      </c>
      <c r="J1828" t="s">
        <v>24</v>
      </c>
      <c r="K1828" s="20">
        <v>0.21</v>
      </c>
      <c r="L1828" s="21">
        <v>281.77</v>
      </c>
      <c r="M1828" s="21">
        <v>1623.57</v>
      </c>
      <c r="N1828" s="21">
        <v>1341.8</v>
      </c>
      <c r="O1828" t="s">
        <v>77</v>
      </c>
      <c r="P1828" s="22">
        <v>0</v>
      </c>
      <c r="Q1828" s="22">
        <v>0.21</v>
      </c>
    </row>
    <row r="1829" spans="1:17" x14ac:dyDescent="0.3">
      <c r="A1829" t="s">
        <v>8169</v>
      </c>
      <c r="B1829" t="s">
        <v>22889</v>
      </c>
      <c r="C1829" t="s">
        <v>47</v>
      </c>
      <c r="E1829" t="s">
        <v>39</v>
      </c>
      <c r="F1829">
        <v>0</v>
      </c>
      <c r="G1829">
        <v>0</v>
      </c>
      <c r="H1829">
        <v>0</v>
      </c>
      <c r="I1829" s="20">
        <v>0.22</v>
      </c>
      <c r="J1829" t="s">
        <v>24</v>
      </c>
      <c r="K1829" s="20">
        <v>0.22</v>
      </c>
      <c r="L1829" s="21">
        <v>11.71</v>
      </c>
      <c r="M1829" s="21">
        <v>64.95</v>
      </c>
      <c r="N1829" s="21">
        <v>53.24</v>
      </c>
      <c r="P1829" s="22">
        <v>0</v>
      </c>
      <c r="Q1829" s="22">
        <v>0.22</v>
      </c>
    </row>
    <row r="1830" spans="1:17" x14ac:dyDescent="0.3">
      <c r="A1830" t="s">
        <v>8169</v>
      </c>
      <c r="B1830" t="s">
        <v>11583</v>
      </c>
      <c r="C1830" t="s">
        <v>46</v>
      </c>
      <c r="E1830" t="s">
        <v>38</v>
      </c>
      <c r="F1830">
        <v>0</v>
      </c>
      <c r="G1830">
        <v>0</v>
      </c>
      <c r="H1830">
        <v>0</v>
      </c>
      <c r="I1830" s="20">
        <v>0.2</v>
      </c>
      <c r="J1830" t="s">
        <v>24</v>
      </c>
      <c r="K1830" s="20">
        <v>0</v>
      </c>
      <c r="L1830" s="21">
        <v>0</v>
      </c>
      <c r="M1830" s="21">
        <v>0</v>
      </c>
      <c r="N1830" s="21">
        <v>0</v>
      </c>
      <c r="O1830" t="s">
        <v>76</v>
      </c>
      <c r="P1830" s="22">
        <v>0</v>
      </c>
      <c r="Q1830" s="22">
        <v>0</v>
      </c>
    </row>
    <row r="1831" spans="1:17" x14ac:dyDescent="0.3">
      <c r="A1831" t="s">
        <v>8169</v>
      </c>
      <c r="B1831" t="s">
        <v>22301</v>
      </c>
      <c r="C1831" t="s">
        <v>46</v>
      </c>
      <c r="E1831" t="s">
        <v>39</v>
      </c>
      <c r="F1831">
        <v>0</v>
      </c>
      <c r="G1831">
        <v>0</v>
      </c>
      <c r="H1831">
        <v>0</v>
      </c>
      <c r="I1831" s="20">
        <v>0.2</v>
      </c>
      <c r="J1831" t="s">
        <v>24</v>
      </c>
      <c r="K1831" s="20">
        <v>0.2</v>
      </c>
      <c r="L1831" s="21">
        <v>6.32</v>
      </c>
      <c r="M1831" s="21">
        <v>37.9</v>
      </c>
      <c r="N1831" s="21">
        <v>31.58</v>
      </c>
      <c r="P1831" s="22">
        <v>0</v>
      </c>
      <c r="Q1831" s="22">
        <v>0.2</v>
      </c>
    </row>
    <row r="1832" spans="1:17" x14ac:dyDescent="0.3">
      <c r="A1832" t="s">
        <v>8169</v>
      </c>
      <c r="B1832" t="s">
        <v>14539</v>
      </c>
      <c r="C1832" t="s">
        <v>45</v>
      </c>
      <c r="E1832" t="s">
        <v>40</v>
      </c>
      <c r="F1832">
        <v>0</v>
      </c>
      <c r="G1832">
        <v>0</v>
      </c>
      <c r="H1832">
        <v>0</v>
      </c>
      <c r="I1832" s="20">
        <v>0.21</v>
      </c>
      <c r="J1832" t="s">
        <v>24</v>
      </c>
      <c r="K1832" s="20">
        <v>0.21</v>
      </c>
      <c r="L1832" s="21">
        <v>28.05</v>
      </c>
      <c r="M1832" s="21">
        <v>161.6</v>
      </c>
      <c r="N1832" s="21">
        <v>133.55000000000001</v>
      </c>
      <c r="P1832" s="22">
        <v>0</v>
      </c>
      <c r="Q1832" s="22">
        <v>0.21</v>
      </c>
    </row>
    <row r="1833" spans="1:17" x14ac:dyDescent="0.3">
      <c r="A1833" t="s">
        <v>8169</v>
      </c>
      <c r="B1833" t="s">
        <v>17472</v>
      </c>
      <c r="C1833" t="s">
        <v>42</v>
      </c>
      <c r="E1833" t="s">
        <v>39</v>
      </c>
      <c r="F1833">
        <v>0</v>
      </c>
      <c r="G1833">
        <v>0</v>
      </c>
      <c r="H1833">
        <v>0</v>
      </c>
      <c r="I1833" s="20">
        <v>0.19</v>
      </c>
      <c r="J1833" t="s">
        <v>24</v>
      </c>
      <c r="K1833" s="20">
        <v>0.19</v>
      </c>
      <c r="L1833" s="21">
        <v>20.93</v>
      </c>
      <c r="M1833" s="21">
        <v>131.09</v>
      </c>
      <c r="N1833" s="21">
        <v>110.16</v>
      </c>
      <c r="P1833" s="22">
        <v>0</v>
      </c>
      <c r="Q1833" s="22">
        <v>0.19</v>
      </c>
    </row>
    <row r="1834" spans="1:17" x14ac:dyDescent="0.3">
      <c r="A1834" t="s">
        <v>8169</v>
      </c>
      <c r="B1834" t="s">
        <v>10928</v>
      </c>
      <c r="C1834" t="s">
        <v>42</v>
      </c>
      <c r="E1834" t="s">
        <v>39</v>
      </c>
      <c r="F1834">
        <v>0</v>
      </c>
      <c r="G1834">
        <v>0</v>
      </c>
      <c r="H1834">
        <v>0</v>
      </c>
      <c r="I1834" s="20">
        <v>0.19</v>
      </c>
      <c r="J1834" t="s">
        <v>24</v>
      </c>
      <c r="K1834" s="20">
        <v>0.19</v>
      </c>
      <c r="L1834" s="21">
        <v>10.85</v>
      </c>
      <c r="M1834" s="21">
        <v>67.95</v>
      </c>
      <c r="N1834" s="21">
        <v>57.1</v>
      </c>
      <c r="P1834" s="22">
        <v>0</v>
      </c>
      <c r="Q1834" s="22">
        <v>0.19</v>
      </c>
    </row>
    <row r="1835" spans="1:17" x14ac:dyDescent="0.3">
      <c r="A1835" t="s">
        <v>8169</v>
      </c>
      <c r="B1835" t="s">
        <v>10555</v>
      </c>
      <c r="C1835" t="s">
        <v>45</v>
      </c>
      <c r="E1835" t="s">
        <v>39</v>
      </c>
      <c r="F1835">
        <v>0</v>
      </c>
      <c r="G1835">
        <v>0</v>
      </c>
      <c r="H1835">
        <v>0</v>
      </c>
      <c r="I1835" s="20">
        <v>0.21</v>
      </c>
      <c r="J1835" t="s">
        <v>24</v>
      </c>
      <c r="K1835" s="20">
        <v>0.21</v>
      </c>
      <c r="L1835" s="21">
        <v>62.46</v>
      </c>
      <c r="M1835" s="21">
        <v>359.91</v>
      </c>
      <c r="N1835" s="21">
        <v>297.45</v>
      </c>
      <c r="P1835" s="22">
        <v>0</v>
      </c>
      <c r="Q1835" s="22">
        <v>0.21</v>
      </c>
    </row>
    <row r="1836" spans="1:17" x14ac:dyDescent="0.3">
      <c r="A1836" t="s">
        <v>8169</v>
      </c>
      <c r="B1836" t="s">
        <v>23511</v>
      </c>
      <c r="C1836" t="s">
        <v>45</v>
      </c>
      <c r="E1836" t="s">
        <v>40</v>
      </c>
      <c r="F1836">
        <v>0</v>
      </c>
      <c r="G1836">
        <v>0</v>
      </c>
      <c r="H1836">
        <v>0</v>
      </c>
      <c r="I1836" s="20">
        <v>0.21</v>
      </c>
      <c r="J1836" t="s">
        <v>24</v>
      </c>
      <c r="K1836" s="20">
        <v>0.21</v>
      </c>
      <c r="L1836" s="21">
        <v>62.43</v>
      </c>
      <c r="M1836" s="21">
        <v>359.7</v>
      </c>
      <c r="N1836" s="21">
        <v>297.27</v>
      </c>
      <c r="P1836" s="22">
        <v>0</v>
      </c>
      <c r="Q1836" s="22">
        <v>0.21</v>
      </c>
    </row>
    <row r="1837" spans="1:17" x14ac:dyDescent="0.3">
      <c r="A1837" t="s">
        <v>8169</v>
      </c>
      <c r="B1837" t="s">
        <v>8747</v>
      </c>
      <c r="C1837" t="s">
        <v>42</v>
      </c>
      <c r="E1837" t="s">
        <v>40</v>
      </c>
      <c r="F1837">
        <v>0</v>
      </c>
      <c r="G1837">
        <v>0</v>
      </c>
      <c r="H1837">
        <v>0</v>
      </c>
      <c r="I1837" s="20">
        <v>0.19</v>
      </c>
      <c r="J1837" t="s">
        <v>24</v>
      </c>
      <c r="K1837" s="20">
        <v>0.19</v>
      </c>
      <c r="L1837" s="21">
        <v>7.97</v>
      </c>
      <c r="M1837" s="21">
        <v>49.9</v>
      </c>
      <c r="N1837" s="21">
        <v>41.93</v>
      </c>
      <c r="P1837" s="22">
        <v>0</v>
      </c>
      <c r="Q1837" s="22">
        <v>0.19</v>
      </c>
    </row>
    <row r="1838" spans="1:17" x14ac:dyDescent="0.3">
      <c r="A1838" t="s">
        <v>8169</v>
      </c>
      <c r="B1838" t="s">
        <v>12660</v>
      </c>
      <c r="C1838" t="s">
        <v>42</v>
      </c>
      <c r="E1838" t="s">
        <v>39</v>
      </c>
      <c r="F1838">
        <v>1</v>
      </c>
      <c r="G1838">
        <v>0</v>
      </c>
      <c r="H1838">
        <v>0</v>
      </c>
      <c r="I1838" s="20">
        <v>0.19</v>
      </c>
      <c r="J1838" t="s">
        <v>24</v>
      </c>
      <c r="K1838" s="20">
        <v>0.19</v>
      </c>
      <c r="L1838" s="21">
        <v>43.08</v>
      </c>
      <c r="M1838" s="21">
        <v>269.8</v>
      </c>
      <c r="N1838" s="21">
        <v>226.72</v>
      </c>
      <c r="O1838" t="s">
        <v>64</v>
      </c>
      <c r="P1838" s="22">
        <v>0</v>
      </c>
      <c r="Q1838" s="22">
        <v>0.19</v>
      </c>
    </row>
    <row r="1839" spans="1:17" x14ac:dyDescent="0.3">
      <c r="A1839" t="s">
        <v>8169</v>
      </c>
      <c r="B1839" t="s">
        <v>21065</v>
      </c>
      <c r="C1839" t="s">
        <v>42</v>
      </c>
      <c r="E1839" t="s">
        <v>39</v>
      </c>
      <c r="F1839">
        <v>0</v>
      </c>
      <c r="G1839">
        <v>0</v>
      </c>
      <c r="H1839">
        <v>0</v>
      </c>
      <c r="I1839" s="20">
        <v>0.19</v>
      </c>
      <c r="J1839" t="s">
        <v>24</v>
      </c>
      <c r="K1839" s="20">
        <v>0.19</v>
      </c>
      <c r="L1839" s="21">
        <v>2.86</v>
      </c>
      <c r="M1839" s="21">
        <v>17.899999999999999</v>
      </c>
      <c r="N1839" s="21">
        <v>15.04</v>
      </c>
      <c r="P1839" s="22">
        <v>0</v>
      </c>
      <c r="Q1839" s="22">
        <v>0.19</v>
      </c>
    </row>
    <row r="1840" spans="1:17" x14ac:dyDescent="0.3">
      <c r="A1840" t="s">
        <v>8169</v>
      </c>
      <c r="B1840" t="s">
        <v>16913</v>
      </c>
      <c r="C1840" t="s">
        <v>45</v>
      </c>
      <c r="E1840" t="s">
        <v>40</v>
      </c>
      <c r="F1840">
        <v>0</v>
      </c>
      <c r="G1840">
        <v>0</v>
      </c>
      <c r="H1840">
        <v>0</v>
      </c>
      <c r="I1840" s="20">
        <v>0.21</v>
      </c>
      <c r="J1840" t="s">
        <v>24</v>
      </c>
      <c r="K1840" s="20">
        <v>0.21</v>
      </c>
      <c r="L1840" s="21">
        <v>17.350000000000001</v>
      </c>
      <c r="M1840" s="21">
        <v>99.95</v>
      </c>
      <c r="N1840" s="21">
        <v>82.6</v>
      </c>
      <c r="P1840" s="22">
        <v>0</v>
      </c>
      <c r="Q1840" s="22">
        <v>0.21</v>
      </c>
    </row>
    <row r="1841" spans="1:17" x14ac:dyDescent="0.3">
      <c r="A1841" t="s">
        <v>8169</v>
      </c>
      <c r="B1841" t="s">
        <v>19377</v>
      </c>
      <c r="C1841" t="s">
        <v>47</v>
      </c>
      <c r="E1841" t="s">
        <v>40</v>
      </c>
      <c r="F1841">
        <v>0</v>
      </c>
      <c r="G1841">
        <v>0</v>
      </c>
      <c r="H1841">
        <v>0</v>
      </c>
      <c r="I1841" s="20">
        <v>0.22</v>
      </c>
      <c r="J1841" t="s">
        <v>24</v>
      </c>
      <c r="K1841" s="20">
        <v>0.22</v>
      </c>
      <c r="L1841" s="21">
        <v>20.91</v>
      </c>
      <c r="M1841" s="21">
        <v>115.97</v>
      </c>
      <c r="N1841" s="21">
        <v>95.06</v>
      </c>
      <c r="P1841" s="22">
        <v>0</v>
      </c>
      <c r="Q1841" s="22">
        <v>0.22</v>
      </c>
    </row>
    <row r="1842" spans="1:17" x14ac:dyDescent="0.3">
      <c r="A1842" t="s">
        <v>8169</v>
      </c>
      <c r="B1842" t="s">
        <v>12899</v>
      </c>
      <c r="C1842" t="s">
        <v>46</v>
      </c>
      <c r="E1842" t="s">
        <v>40</v>
      </c>
      <c r="F1842">
        <v>0</v>
      </c>
      <c r="G1842">
        <v>0</v>
      </c>
      <c r="H1842">
        <v>0</v>
      </c>
      <c r="I1842" s="20">
        <v>0.2</v>
      </c>
      <c r="J1842" t="s">
        <v>24</v>
      </c>
      <c r="K1842" s="20">
        <v>0.2</v>
      </c>
      <c r="L1842" s="21">
        <v>10.65</v>
      </c>
      <c r="M1842" s="21">
        <v>63.9</v>
      </c>
      <c r="N1842" s="21">
        <v>53.25</v>
      </c>
      <c r="P1842" s="22">
        <v>0</v>
      </c>
      <c r="Q1842" s="22">
        <v>0.2</v>
      </c>
    </row>
    <row r="1843" spans="1:17" x14ac:dyDescent="0.3">
      <c r="A1843" t="s">
        <v>8169</v>
      </c>
      <c r="B1843" t="s">
        <v>17977</v>
      </c>
      <c r="C1843" t="s">
        <v>37</v>
      </c>
      <c r="E1843" t="s">
        <v>39</v>
      </c>
      <c r="F1843">
        <v>0</v>
      </c>
      <c r="G1843">
        <v>0</v>
      </c>
      <c r="H1843">
        <v>0</v>
      </c>
      <c r="I1843" s="20">
        <v>0.2</v>
      </c>
      <c r="J1843" t="s">
        <v>24</v>
      </c>
      <c r="K1843" s="20">
        <v>0.2</v>
      </c>
      <c r="L1843" s="21">
        <v>6.31</v>
      </c>
      <c r="M1843" s="21">
        <v>37.85</v>
      </c>
      <c r="N1843" s="21">
        <v>31.54</v>
      </c>
      <c r="P1843" s="22">
        <v>0</v>
      </c>
      <c r="Q1843" s="22">
        <v>0.2</v>
      </c>
    </row>
    <row r="1844" spans="1:17" x14ac:dyDescent="0.3">
      <c r="A1844" t="s">
        <v>8169</v>
      </c>
      <c r="B1844" t="s">
        <v>15742</v>
      </c>
      <c r="C1844" t="s">
        <v>46</v>
      </c>
      <c r="E1844" t="s">
        <v>40</v>
      </c>
      <c r="F1844">
        <v>0</v>
      </c>
      <c r="G1844">
        <v>0</v>
      </c>
      <c r="H1844">
        <v>0</v>
      </c>
      <c r="I1844" s="20">
        <v>0.2</v>
      </c>
      <c r="J1844" t="s">
        <v>24</v>
      </c>
      <c r="K1844" s="20">
        <v>0.2</v>
      </c>
      <c r="L1844" s="21">
        <v>14.16</v>
      </c>
      <c r="M1844" s="21">
        <v>84.95</v>
      </c>
      <c r="N1844" s="21">
        <v>70.790000000000006</v>
      </c>
      <c r="P1844" s="22">
        <v>0</v>
      </c>
      <c r="Q1844" s="22">
        <v>0.2</v>
      </c>
    </row>
    <row r="1845" spans="1:17" x14ac:dyDescent="0.3">
      <c r="A1845" t="s">
        <v>8169</v>
      </c>
      <c r="B1845" t="s">
        <v>20619</v>
      </c>
      <c r="C1845" t="s">
        <v>45</v>
      </c>
      <c r="E1845" t="s">
        <v>39</v>
      </c>
      <c r="F1845">
        <v>0</v>
      </c>
      <c r="G1845">
        <v>0</v>
      </c>
      <c r="H1845">
        <v>0</v>
      </c>
      <c r="I1845" s="20">
        <v>0.21</v>
      </c>
      <c r="J1845" t="s">
        <v>24</v>
      </c>
      <c r="K1845" s="20">
        <v>0.21</v>
      </c>
      <c r="L1845" s="21">
        <v>28.59</v>
      </c>
      <c r="M1845" s="21">
        <v>164.75</v>
      </c>
      <c r="N1845" s="21">
        <v>136.16</v>
      </c>
      <c r="P1845" s="22">
        <v>0</v>
      </c>
      <c r="Q1845" s="22">
        <v>0.21</v>
      </c>
    </row>
    <row r="1846" spans="1:17" x14ac:dyDescent="0.3">
      <c r="A1846" t="s">
        <v>8169</v>
      </c>
      <c r="B1846" t="s">
        <v>14052</v>
      </c>
      <c r="C1846" t="s">
        <v>45</v>
      </c>
      <c r="E1846" t="s">
        <v>43</v>
      </c>
      <c r="F1846">
        <v>0</v>
      </c>
      <c r="G1846">
        <v>0</v>
      </c>
      <c r="H1846">
        <v>0</v>
      </c>
      <c r="I1846" s="20">
        <v>0.21</v>
      </c>
      <c r="J1846" t="s">
        <v>24</v>
      </c>
      <c r="K1846" s="20">
        <v>0.21</v>
      </c>
      <c r="L1846" s="21">
        <v>114.4</v>
      </c>
      <c r="M1846" s="21">
        <v>659.18</v>
      </c>
      <c r="N1846" s="21">
        <v>544.78</v>
      </c>
      <c r="O1846" t="s">
        <v>77</v>
      </c>
      <c r="P1846" s="22">
        <v>0</v>
      </c>
      <c r="Q1846" s="22">
        <v>0.21</v>
      </c>
    </row>
    <row r="1847" spans="1:17" x14ac:dyDescent="0.3">
      <c r="A1847" t="s">
        <v>8169</v>
      </c>
      <c r="B1847" t="s">
        <v>20816</v>
      </c>
      <c r="C1847" t="s">
        <v>46</v>
      </c>
      <c r="E1847" t="s">
        <v>40</v>
      </c>
      <c r="F1847">
        <v>0</v>
      </c>
      <c r="G1847">
        <v>0</v>
      </c>
      <c r="H1847">
        <v>0</v>
      </c>
      <c r="I1847" s="20">
        <v>0.2</v>
      </c>
      <c r="J1847" t="s">
        <v>24</v>
      </c>
      <c r="K1847" s="20">
        <v>0.2</v>
      </c>
      <c r="L1847" s="21">
        <v>19.329999999999998</v>
      </c>
      <c r="M1847" s="21">
        <v>115.97</v>
      </c>
      <c r="N1847" s="21">
        <v>96.64</v>
      </c>
      <c r="P1847" s="22">
        <v>0</v>
      </c>
      <c r="Q1847" s="22">
        <v>0.2</v>
      </c>
    </row>
    <row r="1848" spans="1:17" x14ac:dyDescent="0.3">
      <c r="A1848" t="s">
        <v>8169</v>
      </c>
      <c r="B1848" t="s">
        <v>13896</v>
      </c>
      <c r="C1848" t="s">
        <v>46</v>
      </c>
      <c r="E1848" t="s">
        <v>40</v>
      </c>
      <c r="F1848">
        <v>0</v>
      </c>
      <c r="G1848">
        <v>0</v>
      </c>
      <c r="H1848">
        <v>0</v>
      </c>
      <c r="I1848" s="20">
        <v>0.2</v>
      </c>
      <c r="J1848" t="s">
        <v>24</v>
      </c>
      <c r="K1848" s="20">
        <v>0.2</v>
      </c>
      <c r="L1848" s="21">
        <v>13.33</v>
      </c>
      <c r="M1848" s="21">
        <v>79.95</v>
      </c>
      <c r="N1848" s="21">
        <v>66.62</v>
      </c>
      <c r="P1848" s="22">
        <v>0</v>
      </c>
      <c r="Q1848" s="22">
        <v>0.2</v>
      </c>
    </row>
    <row r="1849" spans="1:17" x14ac:dyDescent="0.3">
      <c r="A1849" t="s">
        <v>8169</v>
      </c>
      <c r="B1849" t="s">
        <v>22918</v>
      </c>
      <c r="C1849" t="s">
        <v>45</v>
      </c>
      <c r="E1849" t="s">
        <v>40</v>
      </c>
      <c r="F1849">
        <v>0</v>
      </c>
      <c r="G1849">
        <v>0</v>
      </c>
      <c r="H1849">
        <v>0</v>
      </c>
      <c r="I1849" s="20">
        <v>0.21</v>
      </c>
      <c r="J1849" t="s">
        <v>24</v>
      </c>
      <c r="K1849" s="20">
        <v>0.21</v>
      </c>
      <c r="L1849" s="21">
        <v>5.19</v>
      </c>
      <c r="M1849" s="21">
        <v>29.9</v>
      </c>
      <c r="N1849" s="21">
        <v>24.71</v>
      </c>
      <c r="P1849" s="22">
        <v>0</v>
      </c>
      <c r="Q1849" s="22">
        <v>0.21</v>
      </c>
    </row>
    <row r="1850" spans="1:17" x14ac:dyDescent="0.3">
      <c r="A1850" t="s">
        <v>8169</v>
      </c>
      <c r="B1850" t="s">
        <v>10418</v>
      </c>
      <c r="C1850" t="s">
        <v>45</v>
      </c>
      <c r="E1850" t="s">
        <v>40</v>
      </c>
      <c r="F1850">
        <v>0</v>
      </c>
      <c r="G1850">
        <v>0</v>
      </c>
      <c r="H1850">
        <v>0</v>
      </c>
      <c r="I1850" s="20">
        <v>0.21</v>
      </c>
      <c r="J1850" t="s">
        <v>24</v>
      </c>
      <c r="K1850" s="20">
        <v>0.21</v>
      </c>
      <c r="L1850" s="21">
        <v>12.48</v>
      </c>
      <c r="M1850" s="21">
        <v>71.91</v>
      </c>
      <c r="N1850" s="21">
        <v>59.43</v>
      </c>
      <c r="P1850" s="22">
        <v>0</v>
      </c>
      <c r="Q1850" s="22">
        <v>0.21</v>
      </c>
    </row>
    <row r="1851" spans="1:17" x14ac:dyDescent="0.3">
      <c r="A1851" t="s">
        <v>8169</v>
      </c>
      <c r="B1851" t="s">
        <v>22723</v>
      </c>
      <c r="C1851" t="s">
        <v>46</v>
      </c>
      <c r="E1851" t="s">
        <v>40</v>
      </c>
      <c r="F1851">
        <v>0</v>
      </c>
      <c r="G1851">
        <v>0</v>
      </c>
      <c r="H1851">
        <v>0</v>
      </c>
      <c r="I1851" s="20">
        <v>0.2</v>
      </c>
      <c r="J1851" t="s">
        <v>24</v>
      </c>
      <c r="K1851" s="20">
        <v>0.2</v>
      </c>
      <c r="L1851" s="21">
        <v>6.32</v>
      </c>
      <c r="M1851" s="21">
        <v>37.9</v>
      </c>
      <c r="N1851" s="21">
        <v>31.58</v>
      </c>
      <c r="P1851" s="22">
        <v>0</v>
      </c>
      <c r="Q1851" s="22">
        <v>0.2</v>
      </c>
    </row>
    <row r="1852" spans="1:17" x14ac:dyDescent="0.3">
      <c r="A1852" t="s">
        <v>8169</v>
      </c>
      <c r="B1852" t="s">
        <v>23020</v>
      </c>
      <c r="C1852" t="s">
        <v>46</v>
      </c>
      <c r="E1852" t="s">
        <v>40</v>
      </c>
      <c r="F1852">
        <v>0</v>
      </c>
      <c r="G1852">
        <v>0</v>
      </c>
      <c r="H1852">
        <v>0</v>
      </c>
      <c r="I1852" s="20">
        <v>0.2</v>
      </c>
      <c r="J1852" t="s">
        <v>24</v>
      </c>
      <c r="K1852" s="20">
        <v>0.2</v>
      </c>
      <c r="L1852" s="21">
        <v>10.65</v>
      </c>
      <c r="M1852" s="21">
        <v>63.9</v>
      </c>
      <c r="N1852" s="21">
        <v>53.25</v>
      </c>
      <c r="P1852" s="22">
        <v>0</v>
      </c>
      <c r="Q1852" s="22">
        <v>0.2</v>
      </c>
    </row>
    <row r="1853" spans="1:17" x14ac:dyDescent="0.3">
      <c r="A1853" t="s">
        <v>8169</v>
      </c>
      <c r="B1853" t="s">
        <v>19865</v>
      </c>
      <c r="C1853" t="s">
        <v>46</v>
      </c>
      <c r="E1853" t="s">
        <v>40</v>
      </c>
      <c r="F1853">
        <v>0</v>
      </c>
      <c r="G1853">
        <v>0</v>
      </c>
      <c r="H1853">
        <v>0</v>
      </c>
      <c r="I1853" s="20">
        <v>0.2</v>
      </c>
      <c r="J1853" t="s">
        <v>24</v>
      </c>
      <c r="K1853" s="20">
        <v>0.2</v>
      </c>
      <c r="L1853" s="21">
        <v>9.89</v>
      </c>
      <c r="M1853" s="21">
        <v>59.31</v>
      </c>
      <c r="N1853" s="21">
        <v>49.42</v>
      </c>
      <c r="P1853" s="22">
        <v>0</v>
      </c>
      <c r="Q1853" s="22">
        <v>0.2</v>
      </c>
    </row>
    <row r="1854" spans="1:17" x14ac:dyDescent="0.3">
      <c r="A1854" t="s">
        <v>8169</v>
      </c>
      <c r="B1854" t="s">
        <v>15945</v>
      </c>
      <c r="C1854" t="s">
        <v>47</v>
      </c>
      <c r="E1854" t="s">
        <v>40</v>
      </c>
      <c r="F1854">
        <v>0</v>
      </c>
      <c r="G1854">
        <v>0</v>
      </c>
      <c r="H1854">
        <v>0</v>
      </c>
      <c r="I1854" s="20">
        <v>0.22</v>
      </c>
      <c r="J1854" t="s">
        <v>24</v>
      </c>
      <c r="K1854" s="20">
        <v>0.22</v>
      </c>
      <c r="L1854" s="21">
        <v>5.75</v>
      </c>
      <c r="M1854" s="21">
        <v>31.9</v>
      </c>
      <c r="N1854" s="21">
        <v>26.15</v>
      </c>
      <c r="P1854" s="22">
        <v>0</v>
      </c>
      <c r="Q1854" s="22">
        <v>0.22</v>
      </c>
    </row>
    <row r="1855" spans="1:17" x14ac:dyDescent="0.3">
      <c r="A1855" t="s">
        <v>8169</v>
      </c>
      <c r="B1855" t="s">
        <v>23406</v>
      </c>
      <c r="C1855" t="s">
        <v>46</v>
      </c>
      <c r="E1855" t="s">
        <v>40</v>
      </c>
      <c r="F1855">
        <v>0</v>
      </c>
      <c r="G1855">
        <v>0</v>
      </c>
      <c r="H1855">
        <v>0</v>
      </c>
      <c r="I1855" s="20">
        <v>0.2</v>
      </c>
      <c r="J1855" t="s">
        <v>24</v>
      </c>
      <c r="K1855" s="20">
        <v>0.2</v>
      </c>
      <c r="L1855" s="21">
        <v>8.31</v>
      </c>
      <c r="M1855" s="21">
        <v>49.86</v>
      </c>
      <c r="N1855" s="21">
        <v>41.55</v>
      </c>
      <c r="P1855" s="22">
        <v>0</v>
      </c>
      <c r="Q1855" s="22">
        <v>0.2</v>
      </c>
    </row>
    <row r="1856" spans="1:17" x14ac:dyDescent="0.3">
      <c r="A1856" t="s">
        <v>8169</v>
      </c>
      <c r="B1856" t="s">
        <v>18056</v>
      </c>
      <c r="C1856" t="s">
        <v>46</v>
      </c>
      <c r="E1856" t="s">
        <v>40</v>
      </c>
      <c r="F1856">
        <v>0</v>
      </c>
      <c r="G1856">
        <v>0</v>
      </c>
      <c r="H1856">
        <v>0</v>
      </c>
      <c r="I1856" s="20">
        <v>0.2</v>
      </c>
      <c r="J1856" t="s">
        <v>24</v>
      </c>
      <c r="K1856" s="20">
        <v>0.2</v>
      </c>
      <c r="L1856" s="21">
        <v>8.32</v>
      </c>
      <c r="M1856" s="21">
        <v>49.9</v>
      </c>
      <c r="N1856" s="21">
        <v>41.58</v>
      </c>
      <c r="P1856" s="22">
        <v>0</v>
      </c>
      <c r="Q1856" s="22">
        <v>0.2</v>
      </c>
    </row>
    <row r="1857" spans="1:17" x14ac:dyDescent="0.3">
      <c r="A1857" t="s">
        <v>8169</v>
      </c>
      <c r="B1857" t="s">
        <v>20577</v>
      </c>
      <c r="C1857" t="s">
        <v>47</v>
      </c>
      <c r="E1857" t="s">
        <v>39</v>
      </c>
      <c r="F1857">
        <v>0</v>
      </c>
      <c r="G1857">
        <v>0</v>
      </c>
      <c r="H1857">
        <v>0</v>
      </c>
      <c r="I1857" s="20">
        <v>0.22</v>
      </c>
      <c r="J1857" t="s">
        <v>24</v>
      </c>
      <c r="K1857" s="20">
        <v>0.22</v>
      </c>
      <c r="L1857" s="21">
        <v>10.61</v>
      </c>
      <c r="M1857" s="21">
        <v>58.82</v>
      </c>
      <c r="N1857" s="21">
        <v>48.21</v>
      </c>
      <c r="P1857" s="22">
        <v>0</v>
      </c>
      <c r="Q1857" s="22">
        <v>0.22</v>
      </c>
    </row>
    <row r="1858" spans="1:17" x14ac:dyDescent="0.3">
      <c r="A1858" t="s">
        <v>8169</v>
      </c>
      <c r="B1858" t="s">
        <v>11808</v>
      </c>
      <c r="C1858" t="s">
        <v>46</v>
      </c>
      <c r="E1858" t="s">
        <v>40</v>
      </c>
      <c r="F1858">
        <v>0</v>
      </c>
      <c r="G1858">
        <v>0</v>
      </c>
      <c r="H1858">
        <v>0</v>
      </c>
      <c r="I1858" s="20">
        <v>0.2</v>
      </c>
      <c r="J1858" t="s">
        <v>24</v>
      </c>
      <c r="K1858" s="20">
        <v>0.2</v>
      </c>
      <c r="L1858" s="21">
        <v>11.33</v>
      </c>
      <c r="M1858" s="21">
        <v>67.95</v>
      </c>
      <c r="N1858" s="21">
        <v>56.62</v>
      </c>
      <c r="P1858" s="22">
        <v>0</v>
      </c>
      <c r="Q1858" s="22">
        <v>0.2</v>
      </c>
    </row>
    <row r="1859" spans="1:17" x14ac:dyDescent="0.3">
      <c r="A1859" t="s">
        <v>8169</v>
      </c>
      <c r="B1859" t="s">
        <v>20131</v>
      </c>
      <c r="C1859" t="s">
        <v>42</v>
      </c>
      <c r="E1859" t="s">
        <v>40</v>
      </c>
      <c r="F1859">
        <v>0</v>
      </c>
      <c r="G1859">
        <v>0</v>
      </c>
      <c r="H1859">
        <v>0</v>
      </c>
      <c r="I1859" s="20">
        <v>0.19</v>
      </c>
      <c r="J1859" t="s">
        <v>24</v>
      </c>
      <c r="K1859" s="20">
        <v>0.19</v>
      </c>
      <c r="L1859" s="21">
        <v>15.96</v>
      </c>
      <c r="M1859" s="21">
        <v>99.95</v>
      </c>
      <c r="N1859" s="21">
        <v>83.99</v>
      </c>
      <c r="P1859" s="22">
        <v>0</v>
      </c>
      <c r="Q1859" s="22">
        <v>0.19</v>
      </c>
    </row>
    <row r="1860" spans="1:17" x14ac:dyDescent="0.3">
      <c r="A1860" t="s">
        <v>8169</v>
      </c>
      <c r="B1860" t="s">
        <v>21530</v>
      </c>
      <c r="C1860" t="s">
        <v>49</v>
      </c>
      <c r="E1860" t="s">
        <v>38</v>
      </c>
      <c r="F1860">
        <v>0</v>
      </c>
      <c r="G1860">
        <v>1</v>
      </c>
      <c r="H1860">
        <v>0</v>
      </c>
      <c r="I1860" s="20">
        <v>0.23</v>
      </c>
      <c r="J1860" t="s">
        <v>24</v>
      </c>
      <c r="K1860" s="20">
        <v>0</v>
      </c>
      <c r="L1860" s="21">
        <v>5.55</v>
      </c>
      <c r="M1860" s="21">
        <v>31.96</v>
      </c>
      <c r="N1860" s="21">
        <v>26.41</v>
      </c>
      <c r="O1860" t="s">
        <v>65</v>
      </c>
      <c r="P1860" s="22">
        <v>0</v>
      </c>
      <c r="Q1860" s="22">
        <v>0.21</v>
      </c>
    </row>
    <row r="1861" spans="1:17" x14ac:dyDescent="0.3">
      <c r="A1861" t="s">
        <v>8169</v>
      </c>
      <c r="B1861" t="s">
        <v>10220</v>
      </c>
      <c r="C1861" t="s">
        <v>45</v>
      </c>
      <c r="E1861" t="s">
        <v>39</v>
      </c>
      <c r="F1861">
        <v>0</v>
      </c>
      <c r="G1861">
        <v>0</v>
      </c>
      <c r="H1861">
        <v>0</v>
      </c>
      <c r="I1861" s="20">
        <v>0.21</v>
      </c>
      <c r="J1861" t="s">
        <v>24</v>
      </c>
      <c r="K1861" s="20">
        <v>0.21</v>
      </c>
      <c r="L1861" s="21">
        <v>33.82</v>
      </c>
      <c r="M1861" s="21">
        <v>194.85</v>
      </c>
      <c r="N1861" s="21">
        <v>161.03</v>
      </c>
      <c r="P1861" s="22">
        <v>0</v>
      </c>
      <c r="Q1861" s="22">
        <v>0.21</v>
      </c>
    </row>
    <row r="1862" spans="1:17" x14ac:dyDescent="0.3">
      <c r="A1862" t="s">
        <v>8169</v>
      </c>
      <c r="B1862" t="s">
        <v>23496</v>
      </c>
      <c r="C1862" t="s">
        <v>45</v>
      </c>
      <c r="E1862" t="s">
        <v>40</v>
      </c>
      <c r="F1862">
        <v>0</v>
      </c>
      <c r="G1862">
        <v>0</v>
      </c>
      <c r="H1862">
        <v>0</v>
      </c>
      <c r="I1862" s="20">
        <v>0.21</v>
      </c>
      <c r="J1862" t="s">
        <v>24</v>
      </c>
      <c r="K1862" s="20">
        <v>0.21</v>
      </c>
      <c r="L1862" s="21">
        <v>9.5299999999999994</v>
      </c>
      <c r="M1862" s="21">
        <v>54.9</v>
      </c>
      <c r="N1862" s="21">
        <v>45.37</v>
      </c>
      <c r="P1862" s="22">
        <v>0</v>
      </c>
      <c r="Q1862" s="22">
        <v>0.21</v>
      </c>
    </row>
    <row r="1863" spans="1:17" x14ac:dyDescent="0.3">
      <c r="A1863" t="s">
        <v>8169</v>
      </c>
      <c r="B1863" t="s">
        <v>17743</v>
      </c>
      <c r="C1863" t="s">
        <v>37</v>
      </c>
      <c r="E1863" t="s">
        <v>40</v>
      </c>
      <c r="F1863">
        <v>0</v>
      </c>
      <c r="G1863">
        <v>0</v>
      </c>
      <c r="H1863">
        <v>0</v>
      </c>
      <c r="I1863" s="20">
        <v>0.2</v>
      </c>
      <c r="J1863" t="s">
        <v>24</v>
      </c>
      <c r="K1863" s="20">
        <v>0.2</v>
      </c>
      <c r="L1863" s="21">
        <v>9.89</v>
      </c>
      <c r="M1863" s="21">
        <v>59.31</v>
      </c>
      <c r="N1863" s="21">
        <v>49.42</v>
      </c>
      <c r="P1863" s="22">
        <v>0</v>
      </c>
      <c r="Q1863" s="22">
        <v>0.2</v>
      </c>
    </row>
    <row r="1864" spans="1:17" x14ac:dyDescent="0.3">
      <c r="A1864" t="s">
        <v>8169</v>
      </c>
      <c r="B1864" t="s">
        <v>22771</v>
      </c>
      <c r="C1864" t="s">
        <v>45</v>
      </c>
      <c r="E1864" t="s">
        <v>40</v>
      </c>
      <c r="F1864">
        <v>0</v>
      </c>
      <c r="G1864">
        <v>0</v>
      </c>
      <c r="H1864">
        <v>0</v>
      </c>
      <c r="I1864" s="20">
        <v>0.21</v>
      </c>
      <c r="J1864" t="s">
        <v>24</v>
      </c>
      <c r="K1864" s="20">
        <v>0.21</v>
      </c>
      <c r="L1864" s="21">
        <v>14.74</v>
      </c>
      <c r="M1864" s="21">
        <v>84.95</v>
      </c>
      <c r="N1864" s="21">
        <v>70.209999999999994</v>
      </c>
      <c r="P1864" s="22">
        <v>0</v>
      </c>
      <c r="Q1864" s="22">
        <v>0.21</v>
      </c>
    </row>
    <row r="1865" spans="1:17" x14ac:dyDescent="0.3">
      <c r="A1865" t="s">
        <v>8169</v>
      </c>
      <c r="B1865" t="s">
        <v>22976</v>
      </c>
      <c r="C1865" t="s">
        <v>46</v>
      </c>
      <c r="E1865" t="s">
        <v>40</v>
      </c>
      <c r="F1865">
        <v>0</v>
      </c>
      <c r="G1865">
        <v>0</v>
      </c>
      <c r="H1865">
        <v>0</v>
      </c>
      <c r="I1865" s="20">
        <v>0.2</v>
      </c>
      <c r="J1865" t="s">
        <v>24</v>
      </c>
      <c r="K1865" s="20">
        <v>0.2</v>
      </c>
      <c r="L1865" s="21">
        <v>44.58</v>
      </c>
      <c r="M1865" s="21">
        <v>267.5</v>
      </c>
      <c r="N1865" s="21">
        <v>222.92</v>
      </c>
      <c r="P1865" s="22">
        <v>0</v>
      </c>
      <c r="Q1865" s="22">
        <v>0.2</v>
      </c>
    </row>
    <row r="1866" spans="1:17" x14ac:dyDescent="0.3">
      <c r="A1866" t="s">
        <v>8169</v>
      </c>
      <c r="B1866" t="s">
        <v>20766</v>
      </c>
      <c r="C1866" t="s">
        <v>47</v>
      </c>
      <c r="E1866" t="s">
        <v>40</v>
      </c>
      <c r="F1866">
        <v>0</v>
      </c>
      <c r="G1866">
        <v>0</v>
      </c>
      <c r="H1866">
        <v>0</v>
      </c>
      <c r="I1866" s="20">
        <v>0.22</v>
      </c>
      <c r="J1866" t="s">
        <v>24</v>
      </c>
      <c r="K1866" s="20">
        <v>0.22</v>
      </c>
      <c r="L1866" s="21">
        <v>15.32</v>
      </c>
      <c r="M1866" s="21">
        <v>84.95</v>
      </c>
      <c r="N1866" s="21">
        <v>69.63</v>
      </c>
      <c r="P1866" s="22">
        <v>0</v>
      </c>
      <c r="Q1866" s="22">
        <v>0.22</v>
      </c>
    </row>
    <row r="1867" spans="1:17" x14ac:dyDescent="0.3">
      <c r="A1867" t="s">
        <v>8169</v>
      </c>
      <c r="B1867" t="s">
        <v>22307</v>
      </c>
      <c r="C1867" t="s">
        <v>45</v>
      </c>
      <c r="E1867" t="s">
        <v>40</v>
      </c>
      <c r="F1867">
        <v>0</v>
      </c>
      <c r="G1867">
        <v>0</v>
      </c>
      <c r="H1867">
        <v>0</v>
      </c>
      <c r="I1867" s="20">
        <v>0.21</v>
      </c>
      <c r="J1867" t="s">
        <v>24</v>
      </c>
      <c r="K1867" s="20">
        <v>0.21</v>
      </c>
      <c r="L1867" s="21">
        <v>8.31</v>
      </c>
      <c r="M1867" s="21">
        <v>47.9</v>
      </c>
      <c r="N1867" s="21">
        <v>39.590000000000003</v>
      </c>
      <c r="P1867" s="22">
        <v>0</v>
      </c>
      <c r="Q1867" s="22">
        <v>0.21</v>
      </c>
    </row>
    <row r="1868" spans="1:17" x14ac:dyDescent="0.3">
      <c r="A1868" t="s">
        <v>8169</v>
      </c>
      <c r="B1868" t="s">
        <v>18494</v>
      </c>
      <c r="C1868" t="s">
        <v>46</v>
      </c>
      <c r="E1868" t="s">
        <v>40</v>
      </c>
      <c r="F1868">
        <v>0</v>
      </c>
      <c r="G1868">
        <v>0</v>
      </c>
      <c r="H1868">
        <v>0</v>
      </c>
      <c r="I1868" s="20">
        <v>0.2</v>
      </c>
      <c r="J1868" t="s">
        <v>24</v>
      </c>
      <c r="K1868" s="20">
        <v>0.2</v>
      </c>
      <c r="L1868" s="21">
        <v>7.98</v>
      </c>
      <c r="M1868" s="21">
        <v>47.9</v>
      </c>
      <c r="N1868" s="21">
        <v>39.92</v>
      </c>
      <c r="P1868" s="22">
        <v>0</v>
      </c>
      <c r="Q1868" s="22">
        <v>0.2</v>
      </c>
    </row>
    <row r="1869" spans="1:17" x14ac:dyDescent="0.3">
      <c r="A1869" t="s">
        <v>8169</v>
      </c>
      <c r="B1869" t="s">
        <v>16543</v>
      </c>
      <c r="C1869" t="s">
        <v>45</v>
      </c>
      <c r="E1869" t="s">
        <v>44</v>
      </c>
      <c r="F1869">
        <v>0</v>
      </c>
      <c r="G1869">
        <v>0</v>
      </c>
      <c r="H1869">
        <v>0</v>
      </c>
      <c r="I1869" s="20">
        <v>0.21</v>
      </c>
      <c r="J1869" t="s">
        <v>24</v>
      </c>
      <c r="K1869" s="20">
        <v>0.21</v>
      </c>
      <c r="L1869" s="21">
        <v>29.48</v>
      </c>
      <c r="M1869" s="21">
        <v>169.85</v>
      </c>
      <c r="N1869" s="21">
        <v>140.37</v>
      </c>
      <c r="P1869" s="22">
        <v>0</v>
      </c>
      <c r="Q1869" s="22">
        <v>0.21</v>
      </c>
    </row>
    <row r="1870" spans="1:17" x14ac:dyDescent="0.3">
      <c r="A1870" t="s">
        <v>8169</v>
      </c>
      <c r="B1870" t="s">
        <v>13403</v>
      </c>
      <c r="C1870" t="s">
        <v>45</v>
      </c>
      <c r="E1870" t="s">
        <v>39</v>
      </c>
      <c r="F1870">
        <v>0</v>
      </c>
      <c r="G1870">
        <v>0</v>
      </c>
      <c r="H1870">
        <v>0</v>
      </c>
      <c r="I1870" s="20">
        <v>0.21</v>
      </c>
      <c r="J1870" t="s">
        <v>24</v>
      </c>
      <c r="K1870" s="20">
        <v>0.21</v>
      </c>
      <c r="L1870" s="21">
        <v>21.23</v>
      </c>
      <c r="M1870" s="21">
        <v>122.31</v>
      </c>
      <c r="N1870" s="21">
        <v>101.08</v>
      </c>
      <c r="P1870" s="22">
        <v>0</v>
      </c>
      <c r="Q1870" s="22">
        <v>0.21</v>
      </c>
    </row>
    <row r="1871" spans="1:17" x14ac:dyDescent="0.3">
      <c r="A1871" t="s">
        <v>8169</v>
      </c>
      <c r="B1871" t="s">
        <v>11013</v>
      </c>
      <c r="C1871" t="s">
        <v>47</v>
      </c>
      <c r="E1871" t="s">
        <v>40</v>
      </c>
      <c r="F1871">
        <v>0</v>
      </c>
      <c r="G1871">
        <v>0</v>
      </c>
      <c r="H1871">
        <v>0</v>
      </c>
      <c r="I1871" s="20">
        <v>0.22</v>
      </c>
      <c r="J1871" t="s">
        <v>24</v>
      </c>
      <c r="K1871" s="20">
        <v>0.22</v>
      </c>
      <c r="L1871" s="21">
        <v>11.67</v>
      </c>
      <c r="M1871" s="21">
        <v>64.709999999999994</v>
      </c>
      <c r="N1871" s="21">
        <v>53.04</v>
      </c>
      <c r="P1871" s="22">
        <v>0</v>
      </c>
      <c r="Q1871" s="22">
        <v>0.22</v>
      </c>
    </row>
    <row r="1872" spans="1:17" x14ac:dyDescent="0.3">
      <c r="A1872" t="s">
        <v>8169</v>
      </c>
      <c r="B1872" t="s">
        <v>18398</v>
      </c>
      <c r="C1872" t="s">
        <v>45</v>
      </c>
      <c r="E1872" t="s">
        <v>40</v>
      </c>
      <c r="F1872">
        <v>0</v>
      </c>
      <c r="G1872">
        <v>0</v>
      </c>
      <c r="H1872">
        <v>0</v>
      </c>
      <c r="I1872" s="20">
        <v>0.21</v>
      </c>
      <c r="J1872" t="s">
        <v>24</v>
      </c>
      <c r="K1872" s="20">
        <v>0.21</v>
      </c>
      <c r="L1872" s="21">
        <v>9.17</v>
      </c>
      <c r="M1872" s="21">
        <v>52.85</v>
      </c>
      <c r="N1872" s="21">
        <v>43.68</v>
      </c>
      <c r="P1872" s="22">
        <v>0</v>
      </c>
      <c r="Q1872" s="22">
        <v>0.21</v>
      </c>
    </row>
    <row r="1873" spans="1:17" x14ac:dyDescent="0.3">
      <c r="A1873" t="s">
        <v>8169</v>
      </c>
      <c r="B1873" t="s">
        <v>11088</v>
      </c>
      <c r="C1873" t="s">
        <v>45</v>
      </c>
      <c r="E1873" t="s">
        <v>40</v>
      </c>
      <c r="F1873">
        <v>0</v>
      </c>
      <c r="G1873">
        <v>0</v>
      </c>
      <c r="H1873">
        <v>0</v>
      </c>
      <c r="I1873" s="20">
        <v>0.21</v>
      </c>
      <c r="J1873" t="s">
        <v>24</v>
      </c>
      <c r="K1873" s="20">
        <v>0.21</v>
      </c>
      <c r="L1873" s="21">
        <v>16.690000000000001</v>
      </c>
      <c r="M1873" s="21">
        <v>96.15</v>
      </c>
      <c r="N1873" s="21">
        <v>79.459999999999994</v>
      </c>
      <c r="P1873" s="22">
        <v>0</v>
      </c>
      <c r="Q1873" s="22">
        <v>0.21</v>
      </c>
    </row>
    <row r="1874" spans="1:17" x14ac:dyDescent="0.3">
      <c r="A1874" t="s">
        <v>8169</v>
      </c>
      <c r="B1874" t="s">
        <v>14009</v>
      </c>
      <c r="C1874" t="s">
        <v>47</v>
      </c>
      <c r="E1874" t="s">
        <v>40</v>
      </c>
      <c r="F1874">
        <v>0</v>
      </c>
      <c r="G1874">
        <v>0</v>
      </c>
      <c r="H1874">
        <v>0</v>
      </c>
      <c r="I1874" s="20">
        <v>0.22</v>
      </c>
      <c r="J1874" t="s">
        <v>24</v>
      </c>
      <c r="K1874" s="20">
        <v>0</v>
      </c>
      <c r="L1874" s="21">
        <v>0</v>
      </c>
      <c r="M1874" s="21">
        <v>0</v>
      </c>
      <c r="N1874" s="21">
        <v>0</v>
      </c>
      <c r="O1874" t="s">
        <v>10624</v>
      </c>
      <c r="P1874" s="22">
        <v>0</v>
      </c>
      <c r="Q1874" s="22">
        <v>0</v>
      </c>
    </row>
    <row r="1875" spans="1:17" x14ac:dyDescent="0.3">
      <c r="A1875" t="s">
        <v>8169</v>
      </c>
      <c r="B1875" t="s">
        <v>21976</v>
      </c>
      <c r="C1875" t="s">
        <v>45</v>
      </c>
      <c r="E1875" t="s">
        <v>40</v>
      </c>
      <c r="F1875">
        <v>0</v>
      </c>
      <c r="G1875">
        <v>0</v>
      </c>
      <c r="H1875">
        <v>0</v>
      </c>
      <c r="I1875" s="20">
        <v>0.21</v>
      </c>
      <c r="J1875" t="s">
        <v>24</v>
      </c>
      <c r="K1875" s="20">
        <v>0.21</v>
      </c>
      <c r="L1875" s="21">
        <v>-20.82</v>
      </c>
      <c r="M1875" s="21">
        <v>-119.98</v>
      </c>
      <c r="N1875" s="21">
        <v>-99.16</v>
      </c>
      <c r="P1875" s="22">
        <v>0</v>
      </c>
      <c r="Q1875" s="22">
        <v>0.21</v>
      </c>
    </row>
    <row r="1876" spans="1:17" x14ac:dyDescent="0.3">
      <c r="A1876" t="s">
        <v>8169</v>
      </c>
      <c r="B1876" t="s">
        <v>20913</v>
      </c>
      <c r="C1876" t="s">
        <v>46</v>
      </c>
      <c r="E1876" t="s">
        <v>40</v>
      </c>
      <c r="F1876">
        <v>1</v>
      </c>
      <c r="G1876">
        <v>0</v>
      </c>
      <c r="H1876">
        <v>0</v>
      </c>
      <c r="I1876" s="20">
        <v>0.2</v>
      </c>
      <c r="J1876" t="s">
        <v>24</v>
      </c>
      <c r="K1876" s="20">
        <v>0.2</v>
      </c>
      <c r="L1876" s="21">
        <v>-5.33</v>
      </c>
      <c r="M1876" s="21">
        <v>-31.96</v>
      </c>
      <c r="N1876" s="21">
        <v>-26.63</v>
      </c>
      <c r="O1876" t="s">
        <v>64</v>
      </c>
      <c r="P1876" s="22">
        <v>0</v>
      </c>
      <c r="Q1876" s="22">
        <v>0.2</v>
      </c>
    </row>
    <row r="1877" spans="1:17" x14ac:dyDescent="0.3">
      <c r="A1877" t="s">
        <v>8169</v>
      </c>
      <c r="B1877" t="s">
        <v>14669</v>
      </c>
      <c r="C1877" t="s">
        <v>45</v>
      </c>
      <c r="E1877" t="s">
        <v>40</v>
      </c>
      <c r="F1877">
        <v>1</v>
      </c>
      <c r="G1877">
        <v>0</v>
      </c>
      <c r="H1877">
        <v>0</v>
      </c>
      <c r="I1877" s="20">
        <v>0.21</v>
      </c>
      <c r="J1877" t="s">
        <v>24</v>
      </c>
      <c r="K1877" s="20">
        <v>0.21</v>
      </c>
      <c r="L1877" s="21">
        <v>-1047.22</v>
      </c>
      <c r="M1877" s="21">
        <v>-6033.96</v>
      </c>
      <c r="N1877" s="21">
        <v>-4986.74</v>
      </c>
      <c r="O1877" t="s">
        <v>14670</v>
      </c>
      <c r="P1877" s="22">
        <v>0</v>
      </c>
      <c r="Q1877" s="22">
        <v>0.21</v>
      </c>
    </row>
    <row r="1878" spans="1:17" x14ac:dyDescent="0.3">
      <c r="A1878" t="s">
        <v>8169</v>
      </c>
      <c r="B1878" t="s">
        <v>370</v>
      </c>
      <c r="C1878" t="s">
        <v>45</v>
      </c>
      <c r="E1878" t="s">
        <v>40</v>
      </c>
      <c r="F1878">
        <v>1</v>
      </c>
      <c r="G1878">
        <v>0</v>
      </c>
      <c r="H1878">
        <v>0</v>
      </c>
      <c r="I1878" s="20">
        <v>0.21</v>
      </c>
      <c r="J1878" t="s">
        <v>24</v>
      </c>
      <c r="K1878" s="20">
        <v>0.21</v>
      </c>
      <c r="L1878" s="21">
        <v>-17.350000000000001</v>
      </c>
      <c r="M1878" s="21">
        <v>-99.95</v>
      </c>
      <c r="N1878" s="21">
        <v>-82.6</v>
      </c>
      <c r="O1878" t="s">
        <v>64</v>
      </c>
      <c r="P1878" s="22">
        <v>0</v>
      </c>
      <c r="Q1878" s="22">
        <v>0.21</v>
      </c>
    </row>
    <row r="1879" spans="1:17" x14ac:dyDescent="0.3">
      <c r="A1879" t="s">
        <v>8169</v>
      </c>
      <c r="B1879" t="s">
        <v>373</v>
      </c>
      <c r="C1879" t="s">
        <v>37</v>
      </c>
      <c r="E1879" t="s">
        <v>40</v>
      </c>
      <c r="F1879">
        <v>0</v>
      </c>
      <c r="G1879">
        <v>0</v>
      </c>
      <c r="H1879">
        <v>0</v>
      </c>
      <c r="I1879" s="20">
        <v>0.2</v>
      </c>
      <c r="J1879" t="s">
        <v>24</v>
      </c>
      <c r="K1879" s="20">
        <v>0.2</v>
      </c>
      <c r="L1879" s="21">
        <v>-12.88</v>
      </c>
      <c r="M1879" s="21">
        <v>-77.260000000000005</v>
      </c>
      <c r="N1879" s="21">
        <v>-64.38</v>
      </c>
      <c r="O1879" t="s">
        <v>293</v>
      </c>
      <c r="P1879" s="22">
        <v>0</v>
      </c>
      <c r="Q1879" s="22">
        <v>0.2</v>
      </c>
    </row>
    <row r="1880" spans="1:17" x14ac:dyDescent="0.3">
      <c r="A1880" t="s">
        <v>8169</v>
      </c>
      <c r="B1880" t="s">
        <v>15328</v>
      </c>
      <c r="C1880" t="s">
        <v>45</v>
      </c>
      <c r="E1880" t="s">
        <v>40</v>
      </c>
      <c r="F1880">
        <v>0</v>
      </c>
      <c r="G1880">
        <v>0</v>
      </c>
      <c r="H1880">
        <v>0</v>
      </c>
      <c r="I1880" s="20">
        <v>0.21</v>
      </c>
      <c r="J1880" t="s">
        <v>24</v>
      </c>
      <c r="K1880" s="20">
        <v>0.21</v>
      </c>
      <c r="L1880" s="21">
        <v>22.33</v>
      </c>
      <c r="M1880" s="21">
        <v>128.65</v>
      </c>
      <c r="N1880" s="21">
        <v>106.32</v>
      </c>
      <c r="P1880" s="22">
        <v>0</v>
      </c>
      <c r="Q1880" s="22">
        <v>0.21</v>
      </c>
    </row>
    <row r="1881" spans="1:17" x14ac:dyDescent="0.3">
      <c r="A1881" t="s">
        <v>8169</v>
      </c>
      <c r="B1881" t="s">
        <v>13993</v>
      </c>
      <c r="C1881" t="s">
        <v>45</v>
      </c>
      <c r="E1881" t="s">
        <v>40</v>
      </c>
      <c r="F1881">
        <v>0</v>
      </c>
      <c r="G1881">
        <v>0</v>
      </c>
      <c r="H1881">
        <v>0</v>
      </c>
      <c r="I1881" s="20">
        <v>0.21</v>
      </c>
      <c r="J1881" t="s">
        <v>24</v>
      </c>
      <c r="K1881" s="20">
        <v>0.21</v>
      </c>
      <c r="L1881" s="21">
        <v>9.17</v>
      </c>
      <c r="M1881" s="21">
        <v>52.85</v>
      </c>
      <c r="N1881" s="21">
        <v>43.68</v>
      </c>
      <c r="P1881" s="22">
        <v>0</v>
      </c>
      <c r="Q1881" s="22">
        <v>0.21</v>
      </c>
    </row>
    <row r="1882" spans="1:17" x14ac:dyDescent="0.3">
      <c r="A1882" t="s">
        <v>8169</v>
      </c>
      <c r="B1882" t="s">
        <v>21828</v>
      </c>
      <c r="C1882" t="s">
        <v>37</v>
      </c>
      <c r="E1882" t="s">
        <v>40</v>
      </c>
      <c r="F1882">
        <v>0</v>
      </c>
      <c r="G1882">
        <v>0</v>
      </c>
      <c r="H1882">
        <v>0</v>
      </c>
      <c r="I1882" s="20">
        <v>0.2</v>
      </c>
      <c r="J1882" t="s">
        <v>24</v>
      </c>
      <c r="K1882" s="20">
        <v>0.2</v>
      </c>
      <c r="L1882" s="21">
        <v>22.65</v>
      </c>
      <c r="M1882" s="21">
        <v>135.9</v>
      </c>
      <c r="N1882" s="21">
        <v>113.25</v>
      </c>
      <c r="P1882" s="22">
        <v>0</v>
      </c>
      <c r="Q1882" s="22">
        <v>0.2</v>
      </c>
    </row>
    <row r="1883" spans="1:17" x14ac:dyDescent="0.3">
      <c r="A1883" t="s">
        <v>8169</v>
      </c>
      <c r="B1883" t="s">
        <v>20458</v>
      </c>
      <c r="C1883" t="s">
        <v>49</v>
      </c>
      <c r="E1883" t="s">
        <v>38</v>
      </c>
      <c r="F1883">
        <v>0</v>
      </c>
      <c r="G1883">
        <v>1</v>
      </c>
      <c r="H1883">
        <v>0</v>
      </c>
      <c r="I1883" s="20">
        <v>0.23</v>
      </c>
      <c r="J1883" t="s">
        <v>24</v>
      </c>
      <c r="K1883" s="20">
        <v>0</v>
      </c>
      <c r="L1883" s="21">
        <v>3.47</v>
      </c>
      <c r="M1883" s="21">
        <v>19.97</v>
      </c>
      <c r="N1883" s="21">
        <v>16.5</v>
      </c>
      <c r="O1883" t="s">
        <v>65</v>
      </c>
      <c r="P1883" s="22">
        <v>0</v>
      </c>
      <c r="Q1883" s="22">
        <v>0.21</v>
      </c>
    </row>
    <row r="1884" spans="1:17" x14ac:dyDescent="0.3">
      <c r="A1884" t="s">
        <v>8169</v>
      </c>
      <c r="B1884" t="s">
        <v>12082</v>
      </c>
      <c r="C1884" t="s">
        <v>45</v>
      </c>
      <c r="E1884" t="s">
        <v>38</v>
      </c>
      <c r="F1884">
        <v>0</v>
      </c>
      <c r="G1884">
        <v>1</v>
      </c>
      <c r="H1884">
        <v>0</v>
      </c>
      <c r="I1884" s="20">
        <v>0.21</v>
      </c>
      <c r="J1884" t="s">
        <v>24</v>
      </c>
      <c r="K1884" s="20">
        <v>0</v>
      </c>
      <c r="L1884" s="21">
        <v>4.99</v>
      </c>
      <c r="M1884" s="21">
        <v>28.73</v>
      </c>
      <c r="N1884" s="21">
        <v>23.74</v>
      </c>
      <c r="O1884" t="s">
        <v>65</v>
      </c>
      <c r="P1884" s="22">
        <v>0</v>
      </c>
      <c r="Q1884" s="22">
        <v>0.21</v>
      </c>
    </row>
    <row r="1885" spans="1:17" x14ac:dyDescent="0.3">
      <c r="A1885" t="s">
        <v>8169</v>
      </c>
      <c r="B1885" t="s">
        <v>13842</v>
      </c>
      <c r="C1885" t="s">
        <v>47</v>
      </c>
      <c r="E1885" t="s">
        <v>40</v>
      </c>
      <c r="F1885">
        <v>0</v>
      </c>
      <c r="G1885">
        <v>0</v>
      </c>
      <c r="H1885">
        <v>0</v>
      </c>
      <c r="I1885" s="20">
        <v>0.22</v>
      </c>
      <c r="J1885" t="s">
        <v>24</v>
      </c>
      <c r="K1885" s="20">
        <v>0.22</v>
      </c>
      <c r="L1885" s="21">
        <v>6.83</v>
      </c>
      <c r="M1885" s="21">
        <v>37.9</v>
      </c>
      <c r="N1885" s="21">
        <v>31.07</v>
      </c>
      <c r="P1885" s="22">
        <v>0</v>
      </c>
      <c r="Q1885" s="22">
        <v>0.22</v>
      </c>
    </row>
    <row r="1886" spans="1:17" x14ac:dyDescent="0.3">
      <c r="A1886" t="s">
        <v>8169</v>
      </c>
      <c r="B1886" t="s">
        <v>10361</v>
      </c>
      <c r="C1886" t="s">
        <v>45</v>
      </c>
      <c r="E1886" t="s">
        <v>40</v>
      </c>
      <c r="F1886">
        <v>0</v>
      </c>
      <c r="G1886">
        <v>0</v>
      </c>
      <c r="H1886">
        <v>0</v>
      </c>
      <c r="I1886" s="20">
        <v>0.21</v>
      </c>
      <c r="J1886" t="s">
        <v>24</v>
      </c>
      <c r="K1886" s="20">
        <v>0.21</v>
      </c>
      <c r="L1886" s="21">
        <v>25.35</v>
      </c>
      <c r="M1886" s="21">
        <v>146.07</v>
      </c>
      <c r="N1886" s="21">
        <v>120.72</v>
      </c>
      <c r="P1886" s="22">
        <v>0</v>
      </c>
      <c r="Q1886" s="22">
        <v>0.21</v>
      </c>
    </row>
    <row r="1887" spans="1:17" x14ac:dyDescent="0.3">
      <c r="A1887" t="s">
        <v>8169</v>
      </c>
      <c r="B1887" t="s">
        <v>10811</v>
      </c>
      <c r="C1887" t="s">
        <v>45</v>
      </c>
      <c r="E1887" t="s">
        <v>40</v>
      </c>
      <c r="F1887">
        <v>0</v>
      </c>
      <c r="G1887">
        <v>0</v>
      </c>
      <c r="H1887">
        <v>0</v>
      </c>
      <c r="I1887" s="20">
        <v>0.21</v>
      </c>
      <c r="J1887" t="s">
        <v>24</v>
      </c>
      <c r="K1887" s="20">
        <v>0.21</v>
      </c>
      <c r="L1887" s="21">
        <v>8.85</v>
      </c>
      <c r="M1887" s="21">
        <v>50.97</v>
      </c>
      <c r="N1887" s="21">
        <v>42.12</v>
      </c>
      <c r="P1887" s="22">
        <v>0</v>
      </c>
      <c r="Q1887" s="22">
        <v>0.21</v>
      </c>
    </row>
    <row r="1888" spans="1:17" x14ac:dyDescent="0.3">
      <c r="A1888" t="s">
        <v>8169</v>
      </c>
      <c r="B1888" t="s">
        <v>9612</v>
      </c>
      <c r="C1888" t="s">
        <v>45</v>
      </c>
      <c r="E1888" t="s">
        <v>40</v>
      </c>
      <c r="F1888">
        <v>0</v>
      </c>
      <c r="G1888">
        <v>0</v>
      </c>
      <c r="H1888">
        <v>0</v>
      </c>
      <c r="I1888" s="20">
        <v>0.21</v>
      </c>
      <c r="J1888" t="s">
        <v>24</v>
      </c>
      <c r="K1888" s="20">
        <v>0.21</v>
      </c>
      <c r="L1888" s="21">
        <v>11.79</v>
      </c>
      <c r="M1888" s="21">
        <v>67.95</v>
      </c>
      <c r="N1888" s="21">
        <v>56.16</v>
      </c>
      <c r="P1888" s="22">
        <v>0</v>
      </c>
      <c r="Q1888" s="22">
        <v>0.21</v>
      </c>
    </row>
    <row r="1889" spans="1:17" x14ac:dyDescent="0.3">
      <c r="A1889" t="s">
        <v>8169</v>
      </c>
      <c r="B1889" t="s">
        <v>20170</v>
      </c>
      <c r="C1889" t="s">
        <v>42</v>
      </c>
      <c r="E1889" t="s">
        <v>38</v>
      </c>
      <c r="F1889">
        <v>0</v>
      </c>
      <c r="G1889">
        <v>0</v>
      </c>
      <c r="H1889">
        <v>0</v>
      </c>
      <c r="I1889" s="20">
        <v>0.19</v>
      </c>
      <c r="J1889" t="s">
        <v>24</v>
      </c>
      <c r="K1889" s="20">
        <v>0</v>
      </c>
      <c r="L1889" s="21">
        <v>0</v>
      </c>
      <c r="M1889" s="21">
        <v>0</v>
      </c>
      <c r="N1889" s="21">
        <v>0</v>
      </c>
      <c r="O1889" t="s">
        <v>67</v>
      </c>
      <c r="P1889" s="22">
        <v>0</v>
      </c>
      <c r="Q1889" s="22">
        <v>0</v>
      </c>
    </row>
    <row r="1890" spans="1:17" x14ac:dyDescent="0.3">
      <c r="A1890" t="s">
        <v>8169</v>
      </c>
      <c r="B1890" t="s">
        <v>14503</v>
      </c>
      <c r="C1890" t="s">
        <v>45</v>
      </c>
      <c r="E1890" t="s">
        <v>40</v>
      </c>
      <c r="F1890">
        <v>0</v>
      </c>
      <c r="G1890">
        <v>0</v>
      </c>
      <c r="H1890">
        <v>0</v>
      </c>
      <c r="I1890" s="20">
        <v>0.21</v>
      </c>
      <c r="J1890" t="s">
        <v>24</v>
      </c>
      <c r="K1890" s="20">
        <v>0.21</v>
      </c>
      <c r="L1890" s="21">
        <v>39.53</v>
      </c>
      <c r="M1890" s="21">
        <v>227.74</v>
      </c>
      <c r="N1890" s="21">
        <v>188.21</v>
      </c>
      <c r="P1890" s="22">
        <v>0</v>
      </c>
      <c r="Q1890" s="22">
        <v>0.21</v>
      </c>
    </row>
    <row r="1891" spans="1:17" x14ac:dyDescent="0.3">
      <c r="A1891" t="s">
        <v>8169</v>
      </c>
      <c r="B1891" t="s">
        <v>16378</v>
      </c>
      <c r="C1891" t="s">
        <v>45</v>
      </c>
      <c r="E1891" t="s">
        <v>40</v>
      </c>
      <c r="F1891">
        <v>0</v>
      </c>
      <c r="G1891">
        <v>0</v>
      </c>
      <c r="H1891">
        <v>0</v>
      </c>
      <c r="I1891" s="20">
        <v>0.21</v>
      </c>
      <c r="J1891" t="s">
        <v>24</v>
      </c>
      <c r="K1891" s="20">
        <v>0.21</v>
      </c>
      <c r="L1891" s="21">
        <v>7.6</v>
      </c>
      <c r="M1891" s="21">
        <v>43.8</v>
      </c>
      <c r="N1891" s="21">
        <v>36.200000000000003</v>
      </c>
      <c r="P1891" s="22">
        <v>0</v>
      </c>
      <c r="Q1891" s="22">
        <v>0.21</v>
      </c>
    </row>
    <row r="1892" spans="1:17" x14ac:dyDescent="0.3">
      <c r="A1892" t="s">
        <v>8169</v>
      </c>
      <c r="B1892" t="s">
        <v>20010</v>
      </c>
      <c r="C1892" t="s">
        <v>45</v>
      </c>
      <c r="E1892" t="s">
        <v>39</v>
      </c>
      <c r="F1892">
        <v>0</v>
      </c>
      <c r="G1892">
        <v>0</v>
      </c>
      <c r="H1892">
        <v>0</v>
      </c>
      <c r="I1892" s="20">
        <v>0.21</v>
      </c>
      <c r="J1892" t="s">
        <v>24</v>
      </c>
      <c r="K1892" s="20">
        <v>0.21</v>
      </c>
      <c r="L1892" s="21">
        <v>11.44</v>
      </c>
      <c r="M1892" s="21">
        <v>65.900000000000006</v>
      </c>
      <c r="N1892" s="21">
        <v>54.46</v>
      </c>
      <c r="O1892" t="s">
        <v>77</v>
      </c>
      <c r="P1892" s="22">
        <v>0</v>
      </c>
      <c r="Q1892" s="22">
        <v>0.21</v>
      </c>
    </row>
    <row r="1893" spans="1:17" x14ac:dyDescent="0.3">
      <c r="A1893" t="s">
        <v>8169</v>
      </c>
      <c r="B1893" t="s">
        <v>8551</v>
      </c>
      <c r="C1893" t="s">
        <v>45</v>
      </c>
      <c r="E1893" t="s">
        <v>40</v>
      </c>
      <c r="F1893">
        <v>0</v>
      </c>
      <c r="G1893">
        <v>0</v>
      </c>
      <c r="H1893">
        <v>0</v>
      </c>
      <c r="I1893" s="20">
        <v>0.21</v>
      </c>
      <c r="J1893" t="s">
        <v>24</v>
      </c>
      <c r="K1893" s="20">
        <v>0.21</v>
      </c>
      <c r="L1893" s="21">
        <v>11.79</v>
      </c>
      <c r="M1893" s="21">
        <v>67.95</v>
      </c>
      <c r="N1893" s="21">
        <v>56.16</v>
      </c>
      <c r="P1893" s="22">
        <v>0</v>
      </c>
      <c r="Q1893" s="22">
        <v>0.21</v>
      </c>
    </row>
    <row r="1894" spans="1:17" x14ac:dyDescent="0.3">
      <c r="A1894" t="s">
        <v>8169</v>
      </c>
      <c r="B1894" t="s">
        <v>14182</v>
      </c>
      <c r="C1894" t="s">
        <v>45</v>
      </c>
      <c r="E1894" t="s">
        <v>40</v>
      </c>
      <c r="F1894">
        <v>0</v>
      </c>
      <c r="G1894">
        <v>0</v>
      </c>
      <c r="H1894">
        <v>0</v>
      </c>
      <c r="I1894" s="20">
        <v>0.21</v>
      </c>
      <c r="J1894" t="s">
        <v>24</v>
      </c>
      <c r="K1894" s="20">
        <v>0.21</v>
      </c>
      <c r="L1894" s="21">
        <v>12.46</v>
      </c>
      <c r="M1894" s="21">
        <v>71.819999999999993</v>
      </c>
      <c r="N1894" s="21">
        <v>59.36</v>
      </c>
      <c r="P1894" s="22">
        <v>0</v>
      </c>
      <c r="Q1894" s="22">
        <v>0.21</v>
      </c>
    </row>
    <row r="1895" spans="1:17" x14ac:dyDescent="0.3">
      <c r="A1895" t="s">
        <v>8169</v>
      </c>
      <c r="B1895" t="s">
        <v>22743</v>
      </c>
      <c r="C1895" t="s">
        <v>46</v>
      </c>
      <c r="E1895" t="s">
        <v>39</v>
      </c>
      <c r="F1895">
        <v>0</v>
      </c>
      <c r="G1895">
        <v>0</v>
      </c>
      <c r="H1895">
        <v>0</v>
      </c>
      <c r="I1895" s="20">
        <v>0.2</v>
      </c>
      <c r="J1895" t="s">
        <v>24</v>
      </c>
      <c r="K1895" s="20">
        <v>0.2</v>
      </c>
      <c r="L1895" s="21">
        <v>5.32</v>
      </c>
      <c r="M1895" s="21">
        <v>31.9</v>
      </c>
      <c r="N1895" s="21">
        <v>26.58</v>
      </c>
      <c r="P1895" s="22">
        <v>0</v>
      </c>
      <c r="Q1895" s="22">
        <v>0.2</v>
      </c>
    </row>
    <row r="1896" spans="1:17" x14ac:dyDescent="0.3">
      <c r="A1896" t="s">
        <v>8169</v>
      </c>
      <c r="B1896" t="s">
        <v>17600</v>
      </c>
      <c r="C1896" t="s">
        <v>46</v>
      </c>
      <c r="E1896" t="s">
        <v>40</v>
      </c>
      <c r="F1896">
        <v>0</v>
      </c>
      <c r="G1896">
        <v>0</v>
      </c>
      <c r="H1896">
        <v>0</v>
      </c>
      <c r="I1896" s="20">
        <v>0.2</v>
      </c>
      <c r="J1896" t="s">
        <v>24</v>
      </c>
      <c r="K1896" s="20">
        <v>0.2</v>
      </c>
      <c r="L1896" s="21">
        <v>4.1500000000000004</v>
      </c>
      <c r="M1896" s="21">
        <v>24.9</v>
      </c>
      <c r="N1896" s="21">
        <v>20.75</v>
      </c>
      <c r="P1896" s="22">
        <v>0</v>
      </c>
      <c r="Q1896" s="22">
        <v>0.2</v>
      </c>
    </row>
    <row r="1897" spans="1:17" x14ac:dyDescent="0.3">
      <c r="A1897" t="s">
        <v>8169</v>
      </c>
      <c r="B1897" t="s">
        <v>22213</v>
      </c>
      <c r="C1897" t="s">
        <v>45</v>
      </c>
      <c r="E1897" t="s">
        <v>40</v>
      </c>
      <c r="F1897">
        <v>0</v>
      </c>
      <c r="G1897">
        <v>0</v>
      </c>
      <c r="H1897">
        <v>0</v>
      </c>
      <c r="I1897" s="20">
        <v>0.21</v>
      </c>
      <c r="J1897" t="s">
        <v>24</v>
      </c>
      <c r="K1897" s="20">
        <v>0.21</v>
      </c>
      <c r="L1897" s="21">
        <v>11.79</v>
      </c>
      <c r="M1897" s="21">
        <v>67.95</v>
      </c>
      <c r="N1897" s="21">
        <v>56.16</v>
      </c>
      <c r="P1897" s="22">
        <v>0</v>
      </c>
      <c r="Q1897" s="22">
        <v>0.21</v>
      </c>
    </row>
    <row r="1898" spans="1:17" x14ac:dyDescent="0.3">
      <c r="A1898" t="s">
        <v>8169</v>
      </c>
      <c r="B1898" t="s">
        <v>9027</v>
      </c>
      <c r="C1898" t="s">
        <v>37</v>
      </c>
      <c r="E1898" t="s">
        <v>40</v>
      </c>
      <c r="F1898">
        <v>0</v>
      </c>
      <c r="G1898">
        <v>0</v>
      </c>
      <c r="H1898">
        <v>0</v>
      </c>
      <c r="I1898" s="20">
        <v>0.2</v>
      </c>
      <c r="J1898" t="s">
        <v>24</v>
      </c>
      <c r="K1898" s="20">
        <v>0.2</v>
      </c>
      <c r="L1898" s="21">
        <v>4.9800000000000004</v>
      </c>
      <c r="M1898" s="21">
        <v>29.9</v>
      </c>
      <c r="N1898" s="21">
        <v>24.92</v>
      </c>
      <c r="P1898" s="22">
        <v>0</v>
      </c>
      <c r="Q1898" s="22">
        <v>0.2</v>
      </c>
    </row>
    <row r="1899" spans="1:17" x14ac:dyDescent="0.3">
      <c r="A1899" t="s">
        <v>8169</v>
      </c>
      <c r="B1899" t="s">
        <v>12883</v>
      </c>
      <c r="C1899" t="s">
        <v>45</v>
      </c>
      <c r="E1899" t="s">
        <v>40</v>
      </c>
      <c r="F1899">
        <v>0</v>
      </c>
      <c r="G1899">
        <v>0</v>
      </c>
      <c r="H1899">
        <v>0</v>
      </c>
      <c r="I1899" s="20">
        <v>0.21</v>
      </c>
      <c r="J1899" t="s">
        <v>24</v>
      </c>
      <c r="K1899" s="20">
        <v>0.21</v>
      </c>
      <c r="L1899" s="21">
        <v>11.44</v>
      </c>
      <c r="M1899" s="21">
        <v>65.900000000000006</v>
      </c>
      <c r="N1899" s="21">
        <v>54.46</v>
      </c>
      <c r="P1899" s="22">
        <v>0</v>
      </c>
      <c r="Q1899" s="22">
        <v>0.21</v>
      </c>
    </row>
    <row r="1900" spans="1:17" x14ac:dyDescent="0.3">
      <c r="A1900" t="s">
        <v>8169</v>
      </c>
      <c r="B1900" t="s">
        <v>13834</v>
      </c>
      <c r="C1900" t="s">
        <v>46</v>
      </c>
      <c r="E1900" t="s">
        <v>40</v>
      </c>
      <c r="F1900">
        <v>0</v>
      </c>
      <c r="G1900">
        <v>0</v>
      </c>
      <c r="H1900">
        <v>0</v>
      </c>
      <c r="I1900" s="20">
        <v>0.2</v>
      </c>
      <c r="J1900" t="s">
        <v>24</v>
      </c>
      <c r="K1900" s="20">
        <v>0.2</v>
      </c>
      <c r="L1900" s="21">
        <v>10.65</v>
      </c>
      <c r="M1900" s="21">
        <v>63.9</v>
      </c>
      <c r="N1900" s="21">
        <v>53.25</v>
      </c>
      <c r="P1900" s="22">
        <v>0</v>
      </c>
      <c r="Q1900" s="22">
        <v>0.2</v>
      </c>
    </row>
    <row r="1901" spans="1:17" x14ac:dyDescent="0.3">
      <c r="A1901" t="s">
        <v>8169</v>
      </c>
      <c r="B1901" t="s">
        <v>22367</v>
      </c>
      <c r="C1901" t="s">
        <v>45</v>
      </c>
      <c r="E1901" t="s">
        <v>40</v>
      </c>
      <c r="F1901">
        <v>0</v>
      </c>
      <c r="G1901">
        <v>0</v>
      </c>
      <c r="H1901">
        <v>0</v>
      </c>
      <c r="I1901" s="20">
        <v>0.21</v>
      </c>
      <c r="J1901" t="s">
        <v>24</v>
      </c>
      <c r="K1901" s="20">
        <v>0.21</v>
      </c>
      <c r="L1901" s="21">
        <v>46.84</v>
      </c>
      <c r="M1901" s="21">
        <v>269.87</v>
      </c>
      <c r="N1901" s="21">
        <v>223.03</v>
      </c>
      <c r="P1901" s="22">
        <v>0</v>
      </c>
      <c r="Q1901" s="22">
        <v>0.21</v>
      </c>
    </row>
    <row r="1902" spans="1:17" x14ac:dyDescent="0.3">
      <c r="A1902" t="s">
        <v>8169</v>
      </c>
      <c r="B1902" t="s">
        <v>14767</v>
      </c>
      <c r="C1902" t="s">
        <v>47</v>
      </c>
      <c r="E1902" t="s">
        <v>39</v>
      </c>
      <c r="F1902">
        <v>0</v>
      </c>
      <c r="G1902">
        <v>0</v>
      </c>
      <c r="H1902">
        <v>0</v>
      </c>
      <c r="I1902" s="20">
        <v>0.22</v>
      </c>
      <c r="J1902" t="s">
        <v>24</v>
      </c>
      <c r="K1902" s="20">
        <v>0.22</v>
      </c>
      <c r="L1902" s="21">
        <v>18.02</v>
      </c>
      <c r="M1902" s="21">
        <v>99.95</v>
      </c>
      <c r="N1902" s="21">
        <v>81.93</v>
      </c>
      <c r="P1902" s="22">
        <v>0</v>
      </c>
      <c r="Q1902" s="22">
        <v>0.22</v>
      </c>
    </row>
    <row r="1903" spans="1:17" x14ac:dyDescent="0.3">
      <c r="A1903" t="s">
        <v>8169</v>
      </c>
      <c r="B1903" t="s">
        <v>19979</v>
      </c>
      <c r="C1903" t="s">
        <v>45</v>
      </c>
      <c r="E1903" t="s">
        <v>40</v>
      </c>
      <c r="F1903">
        <v>0</v>
      </c>
      <c r="G1903">
        <v>0</v>
      </c>
      <c r="H1903">
        <v>0</v>
      </c>
      <c r="I1903" s="20">
        <v>0.21</v>
      </c>
      <c r="J1903" t="s">
        <v>24</v>
      </c>
      <c r="K1903" s="20">
        <v>0.21</v>
      </c>
      <c r="L1903" s="21">
        <v>17.350000000000001</v>
      </c>
      <c r="M1903" s="21">
        <v>99.95</v>
      </c>
      <c r="N1903" s="21">
        <v>82.6</v>
      </c>
      <c r="P1903" s="22">
        <v>0</v>
      </c>
      <c r="Q1903" s="22">
        <v>0.21</v>
      </c>
    </row>
    <row r="1904" spans="1:17" x14ac:dyDescent="0.3">
      <c r="A1904" t="s">
        <v>8169</v>
      </c>
      <c r="B1904" t="s">
        <v>19470</v>
      </c>
      <c r="C1904" t="s">
        <v>45</v>
      </c>
      <c r="E1904" t="s">
        <v>40</v>
      </c>
      <c r="F1904">
        <v>0</v>
      </c>
      <c r="G1904">
        <v>0</v>
      </c>
      <c r="H1904">
        <v>0</v>
      </c>
      <c r="I1904" s="20">
        <v>0.21</v>
      </c>
      <c r="J1904" t="s">
        <v>24</v>
      </c>
      <c r="K1904" s="20">
        <v>0.21</v>
      </c>
      <c r="L1904" s="21">
        <v>12.65</v>
      </c>
      <c r="M1904" s="21">
        <v>72.900000000000006</v>
      </c>
      <c r="N1904" s="21">
        <v>60.25</v>
      </c>
      <c r="P1904" s="22">
        <v>0</v>
      </c>
      <c r="Q1904" s="22">
        <v>0.21</v>
      </c>
    </row>
    <row r="1905" spans="1:17" x14ac:dyDescent="0.3">
      <c r="A1905" t="s">
        <v>8169</v>
      </c>
      <c r="B1905" t="s">
        <v>11370</v>
      </c>
      <c r="C1905" t="s">
        <v>46</v>
      </c>
      <c r="E1905" t="s">
        <v>40</v>
      </c>
      <c r="F1905">
        <v>0</v>
      </c>
      <c r="G1905">
        <v>0</v>
      </c>
      <c r="H1905">
        <v>0</v>
      </c>
      <c r="I1905" s="20">
        <v>0.2</v>
      </c>
      <c r="J1905" t="s">
        <v>24</v>
      </c>
      <c r="K1905" s="20">
        <v>0.2</v>
      </c>
      <c r="L1905" s="21">
        <v>39.299999999999997</v>
      </c>
      <c r="M1905" s="21">
        <v>235.8</v>
      </c>
      <c r="N1905" s="21">
        <v>196.5</v>
      </c>
      <c r="P1905" s="22">
        <v>0</v>
      </c>
      <c r="Q1905" s="22">
        <v>0.2</v>
      </c>
    </row>
    <row r="1906" spans="1:17" x14ac:dyDescent="0.3">
      <c r="A1906" t="s">
        <v>8169</v>
      </c>
      <c r="B1906" t="s">
        <v>19700</v>
      </c>
      <c r="C1906" t="s">
        <v>46</v>
      </c>
      <c r="E1906" t="s">
        <v>40</v>
      </c>
      <c r="F1906">
        <v>0</v>
      </c>
      <c r="G1906">
        <v>0</v>
      </c>
      <c r="H1906">
        <v>0</v>
      </c>
      <c r="I1906" s="20">
        <v>0.2</v>
      </c>
      <c r="J1906" t="s">
        <v>24</v>
      </c>
      <c r="K1906" s="20">
        <v>0.2</v>
      </c>
      <c r="L1906" s="21">
        <v>10.65</v>
      </c>
      <c r="M1906" s="21">
        <v>63.9</v>
      </c>
      <c r="N1906" s="21">
        <v>53.25</v>
      </c>
      <c r="P1906" s="22">
        <v>0</v>
      </c>
      <c r="Q1906" s="22">
        <v>0.2</v>
      </c>
    </row>
    <row r="1907" spans="1:17" x14ac:dyDescent="0.3">
      <c r="A1907" t="s">
        <v>8169</v>
      </c>
      <c r="B1907" t="s">
        <v>12535</v>
      </c>
      <c r="C1907" t="s">
        <v>45</v>
      </c>
      <c r="E1907" t="s">
        <v>40</v>
      </c>
      <c r="F1907">
        <v>0</v>
      </c>
      <c r="G1907">
        <v>0</v>
      </c>
      <c r="H1907">
        <v>0</v>
      </c>
      <c r="I1907" s="20">
        <v>0.21</v>
      </c>
      <c r="J1907" t="s">
        <v>24</v>
      </c>
      <c r="K1907" s="20">
        <v>0.21</v>
      </c>
      <c r="L1907" s="21">
        <v>55.5</v>
      </c>
      <c r="M1907" s="21">
        <v>319.8</v>
      </c>
      <c r="N1907" s="21">
        <v>264.3</v>
      </c>
      <c r="P1907" s="22">
        <v>0</v>
      </c>
      <c r="Q1907" s="22">
        <v>0.21</v>
      </c>
    </row>
    <row r="1908" spans="1:17" x14ac:dyDescent="0.3">
      <c r="A1908" t="s">
        <v>8169</v>
      </c>
      <c r="B1908" t="s">
        <v>15596</v>
      </c>
      <c r="C1908" t="s">
        <v>46</v>
      </c>
      <c r="E1908" t="s">
        <v>40</v>
      </c>
      <c r="F1908">
        <v>0</v>
      </c>
      <c r="G1908">
        <v>0</v>
      </c>
      <c r="H1908">
        <v>0</v>
      </c>
      <c r="I1908" s="20">
        <v>0.2</v>
      </c>
      <c r="J1908" t="s">
        <v>24</v>
      </c>
      <c r="K1908" s="20">
        <v>0.2</v>
      </c>
      <c r="L1908" s="21">
        <v>16.48</v>
      </c>
      <c r="M1908" s="21">
        <v>98.85</v>
      </c>
      <c r="N1908" s="21">
        <v>82.37</v>
      </c>
      <c r="P1908" s="22">
        <v>0</v>
      </c>
      <c r="Q1908" s="22">
        <v>0.2</v>
      </c>
    </row>
    <row r="1909" spans="1:17" x14ac:dyDescent="0.3">
      <c r="A1909" t="s">
        <v>8169</v>
      </c>
      <c r="B1909" t="s">
        <v>15535</v>
      </c>
      <c r="C1909" t="s">
        <v>47</v>
      </c>
      <c r="E1909" t="s">
        <v>40</v>
      </c>
      <c r="F1909">
        <v>0</v>
      </c>
      <c r="G1909">
        <v>0</v>
      </c>
      <c r="H1909">
        <v>0</v>
      </c>
      <c r="I1909" s="20">
        <v>0.22</v>
      </c>
      <c r="J1909" t="s">
        <v>24</v>
      </c>
      <c r="K1909" s="20">
        <v>0.22</v>
      </c>
      <c r="L1909" s="21">
        <v>12.25</v>
      </c>
      <c r="M1909" s="21">
        <v>67.95</v>
      </c>
      <c r="N1909" s="21">
        <v>55.7</v>
      </c>
      <c r="P1909" s="22">
        <v>0</v>
      </c>
      <c r="Q1909" s="22">
        <v>0.22</v>
      </c>
    </row>
    <row r="1910" spans="1:17" x14ac:dyDescent="0.3">
      <c r="A1910" t="s">
        <v>8169</v>
      </c>
      <c r="B1910" t="s">
        <v>22161</v>
      </c>
      <c r="C1910" t="s">
        <v>45</v>
      </c>
      <c r="E1910" t="s">
        <v>40</v>
      </c>
      <c r="F1910">
        <v>0</v>
      </c>
      <c r="G1910">
        <v>0</v>
      </c>
      <c r="H1910">
        <v>0</v>
      </c>
      <c r="I1910" s="20">
        <v>0.21</v>
      </c>
      <c r="J1910" t="s">
        <v>24</v>
      </c>
      <c r="K1910" s="20">
        <v>0.21</v>
      </c>
      <c r="L1910" s="21">
        <v>11.79</v>
      </c>
      <c r="M1910" s="21">
        <v>67.95</v>
      </c>
      <c r="N1910" s="21">
        <v>56.16</v>
      </c>
      <c r="P1910" s="22">
        <v>0</v>
      </c>
      <c r="Q1910" s="22">
        <v>0.21</v>
      </c>
    </row>
    <row r="1911" spans="1:17" x14ac:dyDescent="0.3">
      <c r="A1911" t="s">
        <v>8169</v>
      </c>
      <c r="B1911" t="s">
        <v>11607</v>
      </c>
      <c r="C1911" t="s">
        <v>45</v>
      </c>
      <c r="E1911" t="s">
        <v>40</v>
      </c>
      <c r="F1911">
        <v>0</v>
      </c>
      <c r="G1911">
        <v>0</v>
      </c>
      <c r="H1911">
        <v>0</v>
      </c>
      <c r="I1911" s="20">
        <v>0.21</v>
      </c>
      <c r="J1911" t="s">
        <v>24</v>
      </c>
      <c r="K1911" s="20">
        <v>0.21</v>
      </c>
      <c r="L1911" s="21">
        <v>35.909999999999997</v>
      </c>
      <c r="M1911" s="21">
        <v>206.91</v>
      </c>
      <c r="N1911" s="21">
        <v>171</v>
      </c>
      <c r="P1911" s="22">
        <v>0</v>
      </c>
      <c r="Q1911" s="22">
        <v>0.21</v>
      </c>
    </row>
    <row r="1912" spans="1:17" x14ac:dyDescent="0.3">
      <c r="A1912" t="s">
        <v>8169</v>
      </c>
      <c r="B1912" t="s">
        <v>9207</v>
      </c>
      <c r="C1912" t="s">
        <v>45</v>
      </c>
      <c r="E1912" t="s">
        <v>40</v>
      </c>
      <c r="F1912">
        <v>0</v>
      </c>
      <c r="G1912">
        <v>0</v>
      </c>
      <c r="H1912">
        <v>0</v>
      </c>
      <c r="I1912" s="20">
        <v>0.21</v>
      </c>
      <c r="J1912" t="s">
        <v>24</v>
      </c>
      <c r="K1912" s="20">
        <v>0.21</v>
      </c>
      <c r="L1912" s="21">
        <v>9.35</v>
      </c>
      <c r="M1912" s="21">
        <v>53.9</v>
      </c>
      <c r="N1912" s="21">
        <v>44.55</v>
      </c>
      <c r="P1912" s="22">
        <v>0</v>
      </c>
      <c r="Q1912" s="22">
        <v>0.21</v>
      </c>
    </row>
    <row r="1913" spans="1:17" x14ac:dyDescent="0.3">
      <c r="A1913" t="s">
        <v>8169</v>
      </c>
      <c r="B1913" t="s">
        <v>11974</v>
      </c>
      <c r="C1913" t="s">
        <v>42</v>
      </c>
      <c r="E1913" t="s">
        <v>39</v>
      </c>
      <c r="F1913">
        <v>0</v>
      </c>
      <c r="G1913">
        <v>0</v>
      </c>
      <c r="H1913">
        <v>0</v>
      </c>
      <c r="I1913" s="20">
        <v>0.19</v>
      </c>
      <c r="J1913" t="s">
        <v>24</v>
      </c>
      <c r="K1913" s="20">
        <v>0.19</v>
      </c>
      <c r="L1913" s="21">
        <v>18.350000000000001</v>
      </c>
      <c r="M1913" s="21">
        <v>114.95</v>
      </c>
      <c r="N1913" s="21">
        <v>96.6</v>
      </c>
      <c r="P1913" s="22">
        <v>0</v>
      </c>
      <c r="Q1913" s="22">
        <v>0.19</v>
      </c>
    </row>
    <row r="1914" spans="1:17" x14ac:dyDescent="0.3">
      <c r="A1914" t="s">
        <v>8169</v>
      </c>
      <c r="B1914" t="s">
        <v>13346</v>
      </c>
      <c r="C1914" t="s">
        <v>47</v>
      </c>
      <c r="E1914" t="s">
        <v>39</v>
      </c>
      <c r="F1914">
        <v>0</v>
      </c>
      <c r="G1914">
        <v>0</v>
      </c>
      <c r="H1914">
        <v>0</v>
      </c>
      <c r="I1914" s="20">
        <v>0.22</v>
      </c>
      <c r="J1914" t="s">
        <v>24</v>
      </c>
      <c r="K1914" s="20">
        <v>0.22</v>
      </c>
      <c r="L1914" s="21">
        <v>11.52</v>
      </c>
      <c r="M1914" s="21">
        <v>63.9</v>
      </c>
      <c r="N1914" s="21">
        <v>52.38</v>
      </c>
      <c r="P1914" s="22">
        <v>0</v>
      </c>
      <c r="Q1914" s="22">
        <v>0.22</v>
      </c>
    </row>
    <row r="1915" spans="1:17" x14ac:dyDescent="0.3">
      <c r="A1915" t="s">
        <v>8169</v>
      </c>
      <c r="B1915" t="s">
        <v>12652</v>
      </c>
      <c r="C1915" t="s">
        <v>47</v>
      </c>
      <c r="E1915" t="s">
        <v>40</v>
      </c>
      <c r="F1915">
        <v>0</v>
      </c>
      <c r="G1915">
        <v>0</v>
      </c>
      <c r="H1915">
        <v>0</v>
      </c>
      <c r="I1915" s="20">
        <v>0.22</v>
      </c>
      <c r="J1915" t="s">
        <v>24</v>
      </c>
      <c r="K1915" s="20">
        <v>0.22</v>
      </c>
      <c r="L1915" s="21">
        <v>23.77</v>
      </c>
      <c r="M1915" s="21">
        <v>131.80000000000001</v>
      </c>
      <c r="N1915" s="21">
        <v>108.03</v>
      </c>
      <c r="P1915" s="22">
        <v>0</v>
      </c>
      <c r="Q1915" s="22">
        <v>0.22</v>
      </c>
    </row>
    <row r="1916" spans="1:17" x14ac:dyDescent="0.3">
      <c r="A1916" t="s">
        <v>8169</v>
      </c>
      <c r="B1916" t="s">
        <v>21864</v>
      </c>
      <c r="C1916" t="s">
        <v>45</v>
      </c>
      <c r="E1916" t="s">
        <v>40</v>
      </c>
      <c r="F1916">
        <v>0</v>
      </c>
      <c r="G1916">
        <v>0</v>
      </c>
      <c r="H1916">
        <v>0</v>
      </c>
      <c r="I1916" s="20">
        <v>0.21</v>
      </c>
      <c r="J1916" t="s">
        <v>24</v>
      </c>
      <c r="K1916" s="20">
        <v>0.21</v>
      </c>
      <c r="L1916" s="21">
        <v>4.32</v>
      </c>
      <c r="M1916" s="21">
        <v>24.9</v>
      </c>
      <c r="N1916" s="21">
        <v>20.58</v>
      </c>
      <c r="P1916" s="22">
        <v>0</v>
      </c>
      <c r="Q1916" s="22">
        <v>0.21</v>
      </c>
    </row>
    <row r="1917" spans="1:17" x14ac:dyDescent="0.3">
      <c r="A1917" t="s">
        <v>8169</v>
      </c>
      <c r="B1917" t="s">
        <v>23603</v>
      </c>
      <c r="C1917" t="s">
        <v>45</v>
      </c>
      <c r="E1917" t="s">
        <v>40</v>
      </c>
      <c r="F1917">
        <v>0</v>
      </c>
      <c r="G1917">
        <v>0</v>
      </c>
      <c r="H1917">
        <v>0</v>
      </c>
      <c r="I1917" s="20">
        <v>0.21</v>
      </c>
      <c r="J1917" t="s">
        <v>24</v>
      </c>
      <c r="K1917" s="20">
        <v>0.21</v>
      </c>
      <c r="L1917" s="21">
        <v>5.35</v>
      </c>
      <c r="M1917" s="21">
        <v>30.85</v>
      </c>
      <c r="N1917" s="21">
        <v>25.5</v>
      </c>
      <c r="P1917" s="22">
        <v>0</v>
      </c>
      <c r="Q1917" s="22">
        <v>0.21</v>
      </c>
    </row>
    <row r="1918" spans="1:17" x14ac:dyDescent="0.3">
      <c r="A1918" t="s">
        <v>8169</v>
      </c>
      <c r="B1918" t="s">
        <v>16941</v>
      </c>
      <c r="C1918" t="s">
        <v>45</v>
      </c>
      <c r="E1918" t="s">
        <v>40</v>
      </c>
      <c r="F1918">
        <v>0</v>
      </c>
      <c r="G1918">
        <v>0</v>
      </c>
      <c r="H1918">
        <v>0</v>
      </c>
      <c r="I1918" s="20">
        <v>0.21</v>
      </c>
      <c r="J1918" t="s">
        <v>24</v>
      </c>
      <c r="K1918" s="20">
        <v>0.21</v>
      </c>
      <c r="L1918" s="21">
        <v>16.11</v>
      </c>
      <c r="M1918" s="21">
        <v>92.8</v>
      </c>
      <c r="N1918" s="21">
        <v>76.69</v>
      </c>
      <c r="P1918" s="22">
        <v>0</v>
      </c>
      <c r="Q1918" s="22">
        <v>0.21</v>
      </c>
    </row>
    <row r="1919" spans="1:17" x14ac:dyDescent="0.3">
      <c r="A1919" t="s">
        <v>8169</v>
      </c>
      <c r="B1919" t="s">
        <v>8198</v>
      </c>
      <c r="C1919" t="s">
        <v>45</v>
      </c>
      <c r="E1919" t="s">
        <v>39</v>
      </c>
      <c r="F1919">
        <v>0</v>
      </c>
      <c r="G1919">
        <v>0</v>
      </c>
      <c r="H1919">
        <v>0</v>
      </c>
      <c r="I1919" s="20">
        <v>0.21</v>
      </c>
      <c r="J1919" t="s">
        <v>24</v>
      </c>
      <c r="K1919" s="20">
        <v>0.21</v>
      </c>
      <c r="L1919" s="21">
        <v>5.54</v>
      </c>
      <c r="M1919" s="21">
        <v>31.9</v>
      </c>
      <c r="N1919" s="21">
        <v>26.36</v>
      </c>
      <c r="P1919" s="22">
        <v>0</v>
      </c>
      <c r="Q1919" s="22">
        <v>0.21</v>
      </c>
    </row>
    <row r="1920" spans="1:17" x14ac:dyDescent="0.3">
      <c r="A1920" t="s">
        <v>8169</v>
      </c>
      <c r="B1920" t="s">
        <v>15431</v>
      </c>
      <c r="C1920" t="s">
        <v>46</v>
      </c>
      <c r="E1920" t="s">
        <v>40</v>
      </c>
      <c r="F1920">
        <v>0</v>
      </c>
      <c r="G1920">
        <v>0</v>
      </c>
      <c r="H1920">
        <v>0</v>
      </c>
      <c r="I1920" s="20">
        <v>0.2</v>
      </c>
      <c r="J1920" t="s">
        <v>24</v>
      </c>
      <c r="K1920" s="20">
        <v>0.2</v>
      </c>
      <c r="L1920" s="21">
        <v>13.49</v>
      </c>
      <c r="M1920" s="21">
        <v>80.91</v>
      </c>
      <c r="N1920" s="21">
        <v>67.42</v>
      </c>
      <c r="P1920" s="22">
        <v>0</v>
      </c>
      <c r="Q1920" s="22">
        <v>0.2</v>
      </c>
    </row>
    <row r="1921" spans="1:17" x14ac:dyDescent="0.3">
      <c r="A1921" t="s">
        <v>8169</v>
      </c>
      <c r="B1921" t="s">
        <v>11703</v>
      </c>
      <c r="C1921" t="s">
        <v>45</v>
      </c>
      <c r="E1921" t="s">
        <v>40</v>
      </c>
      <c r="F1921">
        <v>0</v>
      </c>
      <c r="G1921">
        <v>0</v>
      </c>
      <c r="H1921">
        <v>0</v>
      </c>
      <c r="I1921" s="20">
        <v>0.21</v>
      </c>
      <c r="J1921" t="s">
        <v>24</v>
      </c>
      <c r="K1921" s="20">
        <v>0.21</v>
      </c>
      <c r="L1921" s="21">
        <v>16.11</v>
      </c>
      <c r="M1921" s="21">
        <v>92.85</v>
      </c>
      <c r="N1921" s="21">
        <v>76.739999999999995</v>
      </c>
      <c r="P1921" s="22">
        <v>0</v>
      </c>
      <c r="Q1921" s="22">
        <v>0.21</v>
      </c>
    </row>
    <row r="1922" spans="1:17" x14ac:dyDescent="0.3">
      <c r="A1922" t="s">
        <v>8169</v>
      </c>
      <c r="B1922" t="s">
        <v>16386</v>
      </c>
      <c r="C1922" t="s">
        <v>46</v>
      </c>
      <c r="E1922" t="s">
        <v>40</v>
      </c>
      <c r="F1922">
        <v>0</v>
      </c>
      <c r="G1922">
        <v>0</v>
      </c>
      <c r="H1922">
        <v>0</v>
      </c>
      <c r="I1922" s="20">
        <v>0.2</v>
      </c>
      <c r="J1922" t="s">
        <v>24</v>
      </c>
      <c r="K1922" s="20">
        <v>0.2</v>
      </c>
      <c r="L1922" s="21">
        <v>16.82</v>
      </c>
      <c r="M1922" s="21">
        <v>100.9</v>
      </c>
      <c r="N1922" s="21">
        <v>84.08</v>
      </c>
      <c r="P1922" s="22">
        <v>0</v>
      </c>
      <c r="Q1922" s="22">
        <v>0.2</v>
      </c>
    </row>
    <row r="1923" spans="1:17" x14ac:dyDescent="0.3">
      <c r="A1923" t="s">
        <v>8169</v>
      </c>
      <c r="B1923" t="s">
        <v>17411</v>
      </c>
      <c r="C1923" t="s">
        <v>45</v>
      </c>
      <c r="E1923" t="s">
        <v>39</v>
      </c>
      <c r="F1923">
        <v>0</v>
      </c>
      <c r="G1923">
        <v>0</v>
      </c>
      <c r="H1923">
        <v>0</v>
      </c>
      <c r="I1923" s="20">
        <v>0.21</v>
      </c>
      <c r="J1923" t="s">
        <v>24</v>
      </c>
      <c r="K1923" s="20">
        <v>0.21</v>
      </c>
      <c r="L1923" s="21">
        <v>11.85</v>
      </c>
      <c r="M1923" s="21">
        <v>68.31</v>
      </c>
      <c r="N1923" s="21">
        <v>56.46</v>
      </c>
      <c r="P1923" s="22">
        <v>0</v>
      </c>
      <c r="Q1923" s="22">
        <v>0.21</v>
      </c>
    </row>
    <row r="1924" spans="1:17" x14ac:dyDescent="0.3">
      <c r="A1924" t="s">
        <v>8169</v>
      </c>
      <c r="B1924" t="s">
        <v>9661</v>
      </c>
      <c r="C1924" t="s">
        <v>42</v>
      </c>
      <c r="E1924" t="s">
        <v>39</v>
      </c>
      <c r="F1924">
        <v>0</v>
      </c>
      <c r="G1924">
        <v>0</v>
      </c>
      <c r="H1924">
        <v>0</v>
      </c>
      <c r="I1924" s="20">
        <v>0.19</v>
      </c>
      <c r="J1924" t="s">
        <v>24</v>
      </c>
      <c r="K1924" s="20">
        <v>0.19</v>
      </c>
      <c r="L1924" s="21">
        <v>9.57</v>
      </c>
      <c r="M1924" s="21">
        <v>59.95</v>
      </c>
      <c r="N1924" s="21">
        <v>50.38</v>
      </c>
      <c r="P1924" s="22">
        <v>0</v>
      </c>
      <c r="Q1924" s="22">
        <v>0.19</v>
      </c>
    </row>
    <row r="1925" spans="1:17" x14ac:dyDescent="0.3">
      <c r="A1925" t="s">
        <v>8169</v>
      </c>
      <c r="B1925" t="s">
        <v>17592</v>
      </c>
      <c r="C1925" t="s">
        <v>42</v>
      </c>
      <c r="E1925" t="s">
        <v>40</v>
      </c>
      <c r="F1925">
        <v>0</v>
      </c>
      <c r="G1925">
        <v>0</v>
      </c>
      <c r="H1925">
        <v>0</v>
      </c>
      <c r="I1925" s="20">
        <v>0.19</v>
      </c>
      <c r="J1925" t="s">
        <v>24</v>
      </c>
      <c r="K1925" s="20">
        <v>0.19</v>
      </c>
      <c r="L1925" s="21">
        <v>10.85</v>
      </c>
      <c r="M1925" s="21">
        <v>67.95</v>
      </c>
      <c r="N1925" s="21">
        <v>57.1</v>
      </c>
      <c r="P1925" s="22">
        <v>0</v>
      </c>
      <c r="Q1925" s="22">
        <v>0.19</v>
      </c>
    </row>
    <row r="1926" spans="1:17" x14ac:dyDescent="0.3">
      <c r="A1926" t="s">
        <v>8169</v>
      </c>
      <c r="B1926" t="s">
        <v>12965</v>
      </c>
      <c r="C1926" t="s">
        <v>42</v>
      </c>
      <c r="E1926" t="s">
        <v>39</v>
      </c>
      <c r="F1926">
        <v>0</v>
      </c>
      <c r="G1926">
        <v>0</v>
      </c>
      <c r="H1926">
        <v>0</v>
      </c>
      <c r="I1926" s="20">
        <v>0.19</v>
      </c>
      <c r="J1926" t="s">
        <v>24</v>
      </c>
      <c r="K1926" s="20">
        <v>0.19</v>
      </c>
      <c r="L1926" s="21">
        <v>4.93</v>
      </c>
      <c r="M1926" s="21">
        <v>30.85</v>
      </c>
      <c r="N1926" s="21">
        <v>25.92</v>
      </c>
      <c r="P1926" s="22">
        <v>0</v>
      </c>
      <c r="Q1926" s="22">
        <v>0.19</v>
      </c>
    </row>
    <row r="1927" spans="1:17" x14ac:dyDescent="0.3">
      <c r="A1927" t="s">
        <v>8169</v>
      </c>
      <c r="B1927" t="s">
        <v>14340</v>
      </c>
      <c r="C1927" t="s">
        <v>42</v>
      </c>
      <c r="E1927" t="s">
        <v>40</v>
      </c>
      <c r="F1927">
        <v>0</v>
      </c>
      <c r="G1927">
        <v>0</v>
      </c>
      <c r="H1927">
        <v>0</v>
      </c>
      <c r="I1927" s="20">
        <v>0.19</v>
      </c>
      <c r="J1927" t="s">
        <v>24</v>
      </c>
      <c r="K1927" s="20">
        <v>0.19</v>
      </c>
      <c r="L1927" s="21">
        <v>5.09</v>
      </c>
      <c r="M1927" s="21">
        <v>31.9</v>
      </c>
      <c r="N1927" s="21">
        <v>26.81</v>
      </c>
      <c r="P1927" s="22">
        <v>0</v>
      </c>
      <c r="Q1927" s="22">
        <v>0.19</v>
      </c>
    </row>
    <row r="1928" spans="1:17" x14ac:dyDescent="0.3">
      <c r="A1928" t="s">
        <v>8169</v>
      </c>
      <c r="B1928" t="s">
        <v>20525</v>
      </c>
      <c r="C1928" t="s">
        <v>45</v>
      </c>
      <c r="E1928" t="s">
        <v>40</v>
      </c>
      <c r="F1928">
        <v>0</v>
      </c>
      <c r="G1928">
        <v>0</v>
      </c>
      <c r="H1928">
        <v>0</v>
      </c>
      <c r="I1928" s="20">
        <v>0.21</v>
      </c>
      <c r="J1928" t="s">
        <v>24</v>
      </c>
      <c r="K1928" s="20">
        <v>0.21</v>
      </c>
      <c r="L1928" s="21">
        <v>50.97</v>
      </c>
      <c r="M1928" s="21">
        <v>293.7</v>
      </c>
      <c r="N1928" s="21">
        <v>242.73</v>
      </c>
      <c r="P1928" s="22">
        <v>0</v>
      </c>
      <c r="Q1928" s="22">
        <v>0.21</v>
      </c>
    </row>
    <row r="1929" spans="1:17" x14ac:dyDescent="0.3">
      <c r="A1929" t="s">
        <v>8169</v>
      </c>
      <c r="B1929" t="s">
        <v>19617</v>
      </c>
      <c r="C1929" t="s">
        <v>45</v>
      </c>
      <c r="E1929" t="s">
        <v>39</v>
      </c>
      <c r="F1929">
        <v>0</v>
      </c>
      <c r="G1929">
        <v>0</v>
      </c>
      <c r="H1929">
        <v>0</v>
      </c>
      <c r="I1929" s="20">
        <v>0.21</v>
      </c>
      <c r="J1929" t="s">
        <v>24</v>
      </c>
      <c r="K1929" s="20">
        <v>0.21</v>
      </c>
      <c r="L1929" s="21">
        <v>8.31</v>
      </c>
      <c r="M1929" s="21">
        <v>47.9</v>
      </c>
      <c r="N1929" s="21">
        <v>39.590000000000003</v>
      </c>
      <c r="P1929" s="22">
        <v>0</v>
      </c>
      <c r="Q1929" s="22">
        <v>0.21</v>
      </c>
    </row>
    <row r="1930" spans="1:17" x14ac:dyDescent="0.3">
      <c r="A1930" t="s">
        <v>8169</v>
      </c>
      <c r="B1930" t="s">
        <v>18987</v>
      </c>
      <c r="C1930" t="s">
        <v>46</v>
      </c>
      <c r="E1930" t="s">
        <v>39</v>
      </c>
      <c r="F1930">
        <v>0</v>
      </c>
      <c r="G1930">
        <v>0</v>
      </c>
      <c r="H1930">
        <v>0</v>
      </c>
      <c r="I1930" s="20">
        <v>0.2</v>
      </c>
      <c r="J1930" t="s">
        <v>24</v>
      </c>
      <c r="K1930" s="20">
        <v>0.2</v>
      </c>
      <c r="L1930" s="21">
        <v>7.48</v>
      </c>
      <c r="M1930" s="21">
        <v>44.9</v>
      </c>
      <c r="N1930" s="21">
        <v>37.42</v>
      </c>
      <c r="P1930" s="22">
        <v>0</v>
      </c>
      <c r="Q1930" s="22">
        <v>0.2</v>
      </c>
    </row>
    <row r="1931" spans="1:17" x14ac:dyDescent="0.3">
      <c r="A1931" t="s">
        <v>8169</v>
      </c>
      <c r="B1931" t="s">
        <v>9463</v>
      </c>
      <c r="C1931" t="s">
        <v>47</v>
      </c>
      <c r="E1931" t="s">
        <v>40</v>
      </c>
      <c r="F1931">
        <v>0</v>
      </c>
      <c r="G1931">
        <v>0</v>
      </c>
      <c r="H1931">
        <v>0</v>
      </c>
      <c r="I1931" s="20">
        <v>0.22</v>
      </c>
      <c r="J1931" t="s">
        <v>24</v>
      </c>
      <c r="K1931" s="20">
        <v>0.22</v>
      </c>
      <c r="L1931" s="21">
        <v>12.25</v>
      </c>
      <c r="M1931" s="21">
        <v>67.95</v>
      </c>
      <c r="N1931" s="21">
        <v>55.7</v>
      </c>
      <c r="P1931" s="22">
        <v>0</v>
      </c>
      <c r="Q1931" s="22">
        <v>0.22</v>
      </c>
    </row>
    <row r="1932" spans="1:17" x14ac:dyDescent="0.3">
      <c r="A1932" t="s">
        <v>8169</v>
      </c>
      <c r="B1932" t="s">
        <v>16921</v>
      </c>
      <c r="C1932" t="s">
        <v>42</v>
      </c>
      <c r="E1932" t="s">
        <v>39</v>
      </c>
      <c r="F1932">
        <v>0</v>
      </c>
      <c r="G1932">
        <v>0</v>
      </c>
      <c r="H1932">
        <v>0</v>
      </c>
      <c r="I1932" s="20">
        <v>0.19</v>
      </c>
      <c r="J1932" t="s">
        <v>24</v>
      </c>
      <c r="K1932" s="20">
        <v>0.19</v>
      </c>
      <c r="L1932" s="21">
        <v>7.16</v>
      </c>
      <c r="M1932" s="21">
        <v>44.85</v>
      </c>
      <c r="N1932" s="21">
        <v>37.69</v>
      </c>
      <c r="P1932" s="22">
        <v>0</v>
      </c>
      <c r="Q1932" s="22">
        <v>0.19</v>
      </c>
    </row>
    <row r="1933" spans="1:17" x14ac:dyDescent="0.3">
      <c r="A1933" t="s">
        <v>8169</v>
      </c>
      <c r="B1933" t="s">
        <v>12529</v>
      </c>
      <c r="C1933" t="s">
        <v>45</v>
      </c>
      <c r="E1933" t="s">
        <v>39</v>
      </c>
      <c r="F1933">
        <v>0</v>
      </c>
      <c r="G1933">
        <v>0</v>
      </c>
      <c r="H1933">
        <v>0</v>
      </c>
      <c r="I1933" s="20">
        <v>0.21</v>
      </c>
      <c r="J1933" t="s">
        <v>24</v>
      </c>
      <c r="K1933" s="20">
        <v>0.21</v>
      </c>
      <c r="L1933" s="21">
        <v>12.13</v>
      </c>
      <c r="M1933" s="21">
        <v>69.900000000000006</v>
      </c>
      <c r="N1933" s="21">
        <v>57.77</v>
      </c>
      <c r="P1933" s="22">
        <v>0</v>
      </c>
      <c r="Q1933" s="22">
        <v>0.21</v>
      </c>
    </row>
    <row r="1934" spans="1:17" x14ac:dyDescent="0.3">
      <c r="A1934" t="s">
        <v>8169</v>
      </c>
      <c r="B1934" t="s">
        <v>19996</v>
      </c>
      <c r="C1934" t="s">
        <v>45</v>
      </c>
      <c r="E1934" t="s">
        <v>39</v>
      </c>
      <c r="F1934">
        <v>0</v>
      </c>
      <c r="G1934">
        <v>0</v>
      </c>
      <c r="H1934">
        <v>0</v>
      </c>
      <c r="I1934" s="20">
        <v>0.21</v>
      </c>
      <c r="J1934" t="s">
        <v>24</v>
      </c>
      <c r="K1934" s="20">
        <v>0.21</v>
      </c>
      <c r="L1934" s="21">
        <v>8.66</v>
      </c>
      <c r="M1934" s="21">
        <v>49.9</v>
      </c>
      <c r="N1934" s="21">
        <v>41.24</v>
      </c>
      <c r="P1934" s="22">
        <v>0</v>
      </c>
      <c r="Q1934" s="22">
        <v>0.21</v>
      </c>
    </row>
    <row r="1935" spans="1:17" x14ac:dyDescent="0.3">
      <c r="A1935" t="s">
        <v>8169</v>
      </c>
      <c r="B1935" t="s">
        <v>12823</v>
      </c>
      <c r="C1935" t="s">
        <v>42</v>
      </c>
      <c r="E1935" t="s">
        <v>39</v>
      </c>
      <c r="F1935">
        <v>0</v>
      </c>
      <c r="G1935">
        <v>0</v>
      </c>
      <c r="H1935">
        <v>0</v>
      </c>
      <c r="I1935" s="20">
        <v>0.19</v>
      </c>
      <c r="J1935" t="s">
        <v>24</v>
      </c>
      <c r="K1935" s="20">
        <v>0.19</v>
      </c>
      <c r="L1935" s="21">
        <v>3.98</v>
      </c>
      <c r="M1935" s="21">
        <v>24.9</v>
      </c>
      <c r="N1935" s="21">
        <v>20.92</v>
      </c>
      <c r="P1935" s="22">
        <v>0</v>
      </c>
      <c r="Q1935" s="22">
        <v>0.19</v>
      </c>
    </row>
    <row r="1936" spans="1:17" x14ac:dyDescent="0.3">
      <c r="A1936" t="s">
        <v>8169</v>
      </c>
      <c r="B1936" t="s">
        <v>22808</v>
      </c>
      <c r="C1936" t="s">
        <v>46</v>
      </c>
      <c r="E1936" t="s">
        <v>40</v>
      </c>
      <c r="F1936">
        <v>0</v>
      </c>
      <c r="G1936">
        <v>0</v>
      </c>
      <c r="H1936">
        <v>0</v>
      </c>
      <c r="I1936" s="20">
        <v>0.2</v>
      </c>
      <c r="J1936" t="s">
        <v>24</v>
      </c>
      <c r="K1936" s="20">
        <v>0.2</v>
      </c>
      <c r="L1936" s="21">
        <v>9.98</v>
      </c>
      <c r="M1936" s="21">
        <v>59.9</v>
      </c>
      <c r="N1936" s="21">
        <v>49.92</v>
      </c>
      <c r="P1936" s="22">
        <v>0</v>
      </c>
      <c r="Q1936" s="22">
        <v>0.2</v>
      </c>
    </row>
    <row r="1937" spans="1:17" x14ac:dyDescent="0.3">
      <c r="A1937" t="s">
        <v>8169</v>
      </c>
      <c r="B1937" t="s">
        <v>19678</v>
      </c>
      <c r="C1937" t="s">
        <v>42</v>
      </c>
      <c r="E1937" t="s">
        <v>40</v>
      </c>
      <c r="F1937">
        <v>0</v>
      </c>
      <c r="G1937">
        <v>0</v>
      </c>
      <c r="H1937">
        <v>0</v>
      </c>
      <c r="I1937" s="20">
        <v>0.19</v>
      </c>
      <c r="J1937" t="s">
        <v>24</v>
      </c>
      <c r="K1937" s="20">
        <v>0.19</v>
      </c>
      <c r="L1937" s="21">
        <v>8.39</v>
      </c>
      <c r="M1937" s="21">
        <v>52.56</v>
      </c>
      <c r="N1937" s="21">
        <v>44.17</v>
      </c>
      <c r="P1937" s="22">
        <v>0</v>
      </c>
      <c r="Q1937" s="22">
        <v>0.19</v>
      </c>
    </row>
    <row r="1938" spans="1:17" x14ac:dyDescent="0.3">
      <c r="A1938" t="s">
        <v>8169</v>
      </c>
      <c r="B1938" t="s">
        <v>21224</v>
      </c>
      <c r="C1938" t="s">
        <v>46</v>
      </c>
      <c r="E1938" t="s">
        <v>40</v>
      </c>
      <c r="F1938">
        <v>0</v>
      </c>
      <c r="G1938">
        <v>0</v>
      </c>
      <c r="H1938">
        <v>0</v>
      </c>
      <c r="I1938" s="20">
        <v>0.2</v>
      </c>
      <c r="J1938" t="s">
        <v>24</v>
      </c>
      <c r="K1938" s="20">
        <v>0.2</v>
      </c>
      <c r="L1938" s="21">
        <v>9.81</v>
      </c>
      <c r="M1938" s="21">
        <v>58.85</v>
      </c>
      <c r="N1938" s="21">
        <v>49.04</v>
      </c>
      <c r="P1938" s="22">
        <v>0</v>
      </c>
      <c r="Q1938" s="22">
        <v>0.2</v>
      </c>
    </row>
    <row r="1939" spans="1:17" x14ac:dyDescent="0.3">
      <c r="A1939" t="s">
        <v>8169</v>
      </c>
      <c r="B1939" t="s">
        <v>9072</v>
      </c>
      <c r="C1939" t="s">
        <v>45</v>
      </c>
      <c r="E1939" t="s">
        <v>40</v>
      </c>
      <c r="F1939">
        <v>0</v>
      </c>
      <c r="G1939">
        <v>0</v>
      </c>
      <c r="H1939">
        <v>0</v>
      </c>
      <c r="I1939" s="20">
        <v>0.21</v>
      </c>
      <c r="J1939" t="s">
        <v>24</v>
      </c>
      <c r="K1939" s="20">
        <v>0.21</v>
      </c>
      <c r="L1939" s="21">
        <v>13.42</v>
      </c>
      <c r="M1939" s="21">
        <v>77.31</v>
      </c>
      <c r="N1939" s="21">
        <v>63.89</v>
      </c>
      <c r="P1939" s="22">
        <v>0</v>
      </c>
      <c r="Q1939" s="22">
        <v>0.21</v>
      </c>
    </row>
    <row r="1940" spans="1:17" x14ac:dyDescent="0.3">
      <c r="A1940" t="s">
        <v>8169</v>
      </c>
      <c r="B1940" t="s">
        <v>14495</v>
      </c>
      <c r="C1940" t="s">
        <v>37</v>
      </c>
      <c r="E1940" t="s">
        <v>40</v>
      </c>
      <c r="F1940">
        <v>0</v>
      </c>
      <c r="G1940">
        <v>0</v>
      </c>
      <c r="H1940">
        <v>0</v>
      </c>
      <c r="I1940" s="20">
        <v>0.2</v>
      </c>
      <c r="J1940" t="s">
        <v>24</v>
      </c>
      <c r="K1940" s="20">
        <v>0.2</v>
      </c>
      <c r="L1940" s="21">
        <v>6.32</v>
      </c>
      <c r="M1940" s="21">
        <v>37.9</v>
      </c>
      <c r="N1940" s="21">
        <v>31.58</v>
      </c>
      <c r="P1940" s="22">
        <v>0</v>
      </c>
      <c r="Q1940" s="22">
        <v>0.2</v>
      </c>
    </row>
    <row r="1941" spans="1:17" x14ac:dyDescent="0.3">
      <c r="A1941" t="s">
        <v>8169</v>
      </c>
      <c r="B1941" t="s">
        <v>23008</v>
      </c>
      <c r="C1941" t="s">
        <v>45</v>
      </c>
      <c r="E1941" t="s">
        <v>39</v>
      </c>
      <c r="F1941">
        <v>0</v>
      </c>
      <c r="G1941">
        <v>0</v>
      </c>
      <c r="H1941">
        <v>0</v>
      </c>
      <c r="I1941" s="20">
        <v>0.21</v>
      </c>
      <c r="J1941" t="s">
        <v>24</v>
      </c>
      <c r="K1941" s="20">
        <v>0.21</v>
      </c>
      <c r="L1941" s="21">
        <v>11.44</v>
      </c>
      <c r="M1941" s="21">
        <v>65.900000000000006</v>
      </c>
      <c r="N1941" s="21">
        <v>54.46</v>
      </c>
      <c r="P1941" s="22">
        <v>0</v>
      </c>
      <c r="Q1941" s="22">
        <v>0.21</v>
      </c>
    </row>
    <row r="1942" spans="1:17" x14ac:dyDescent="0.3">
      <c r="A1942" t="s">
        <v>8169</v>
      </c>
      <c r="B1942" t="s">
        <v>16218</v>
      </c>
      <c r="C1942" t="s">
        <v>46</v>
      </c>
      <c r="E1942" t="s">
        <v>39</v>
      </c>
      <c r="F1942">
        <v>0</v>
      </c>
      <c r="G1942">
        <v>0</v>
      </c>
      <c r="H1942">
        <v>0</v>
      </c>
      <c r="I1942" s="20">
        <v>0.2</v>
      </c>
      <c r="J1942" t="s">
        <v>24</v>
      </c>
      <c r="K1942" s="20">
        <v>0.2</v>
      </c>
      <c r="L1942" s="21">
        <v>14.07</v>
      </c>
      <c r="M1942" s="21">
        <v>84.42</v>
      </c>
      <c r="N1942" s="21">
        <v>70.349999999999994</v>
      </c>
      <c r="P1942" s="22">
        <v>0</v>
      </c>
      <c r="Q1942" s="22">
        <v>0.2</v>
      </c>
    </row>
    <row r="1943" spans="1:17" x14ac:dyDescent="0.3">
      <c r="A1943" t="s">
        <v>8169</v>
      </c>
      <c r="B1943" t="s">
        <v>22984</v>
      </c>
      <c r="C1943" t="s">
        <v>46</v>
      </c>
      <c r="E1943" t="s">
        <v>40</v>
      </c>
      <c r="F1943">
        <v>0</v>
      </c>
      <c r="G1943">
        <v>0</v>
      </c>
      <c r="H1943">
        <v>0</v>
      </c>
      <c r="I1943" s="20">
        <v>0.2</v>
      </c>
      <c r="J1943" t="s">
        <v>24</v>
      </c>
      <c r="K1943" s="20">
        <v>0.2</v>
      </c>
      <c r="L1943" s="21">
        <v>19.649999999999999</v>
      </c>
      <c r="M1943" s="21">
        <v>117.9</v>
      </c>
      <c r="N1943" s="21">
        <v>98.25</v>
      </c>
      <c r="P1943" s="22">
        <v>0</v>
      </c>
      <c r="Q1943" s="22">
        <v>0.2</v>
      </c>
    </row>
    <row r="1944" spans="1:17" x14ac:dyDescent="0.3">
      <c r="A1944" t="s">
        <v>8169</v>
      </c>
      <c r="B1944" t="s">
        <v>9085</v>
      </c>
      <c r="C1944" t="s">
        <v>45</v>
      </c>
      <c r="E1944" t="s">
        <v>40</v>
      </c>
      <c r="F1944">
        <v>0</v>
      </c>
      <c r="G1944">
        <v>0</v>
      </c>
      <c r="H1944">
        <v>0</v>
      </c>
      <c r="I1944" s="20">
        <v>0.21</v>
      </c>
      <c r="J1944" t="s">
        <v>24</v>
      </c>
      <c r="K1944" s="20">
        <v>0</v>
      </c>
      <c r="L1944" s="21">
        <v>0</v>
      </c>
      <c r="M1944" s="21">
        <v>0</v>
      </c>
      <c r="N1944" s="21">
        <v>0</v>
      </c>
      <c r="O1944" t="s">
        <v>71</v>
      </c>
      <c r="P1944" s="22">
        <v>0</v>
      </c>
      <c r="Q1944" s="22">
        <v>0</v>
      </c>
    </row>
    <row r="1945" spans="1:17" x14ac:dyDescent="0.3">
      <c r="A1945" t="s">
        <v>8169</v>
      </c>
      <c r="B1945" t="s">
        <v>18150</v>
      </c>
      <c r="C1945" t="s">
        <v>47</v>
      </c>
      <c r="E1945" t="s">
        <v>40</v>
      </c>
      <c r="F1945">
        <v>0</v>
      </c>
      <c r="G1945">
        <v>0</v>
      </c>
      <c r="H1945">
        <v>0</v>
      </c>
      <c r="I1945" s="20">
        <v>0.22</v>
      </c>
      <c r="J1945" t="s">
        <v>24</v>
      </c>
      <c r="K1945" s="20">
        <v>0</v>
      </c>
      <c r="L1945" s="21">
        <v>0</v>
      </c>
      <c r="M1945" s="21">
        <v>0</v>
      </c>
      <c r="N1945" s="21">
        <v>0</v>
      </c>
      <c r="O1945" t="s">
        <v>71</v>
      </c>
      <c r="P1945" s="22">
        <v>0</v>
      </c>
      <c r="Q1945" s="22">
        <v>0</v>
      </c>
    </row>
    <row r="1946" spans="1:17" x14ac:dyDescent="0.3">
      <c r="A1946" t="s">
        <v>8169</v>
      </c>
      <c r="B1946" t="s">
        <v>16125</v>
      </c>
      <c r="C1946" t="s">
        <v>45</v>
      </c>
      <c r="E1946" t="s">
        <v>40</v>
      </c>
      <c r="F1946">
        <v>0</v>
      </c>
      <c r="G1946">
        <v>0</v>
      </c>
      <c r="H1946">
        <v>0</v>
      </c>
      <c r="I1946" s="20">
        <v>0.21</v>
      </c>
      <c r="J1946" t="s">
        <v>24</v>
      </c>
      <c r="K1946" s="20">
        <v>0.21</v>
      </c>
      <c r="L1946" s="21">
        <v>13.73</v>
      </c>
      <c r="M1946" s="21">
        <v>79.11</v>
      </c>
      <c r="N1946" s="21">
        <v>65.38</v>
      </c>
      <c r="P1946" s="22">
        <v>0</v>
      </c>
      <c r="Q1946" s="22">
        <v>0.21</v>
      </c>
    </row>
    <row r="1947" spans="1:17" x14ac:dyDescent="0.3">
      <c r="A1947" t="s">
        <v>8169</v>
      </c>
      <c r="B1947" t="s">
        <v>22870</v>
      </c>
      <c r="C1947" t="s">
        <v>46</v>
      </c>
      <c r="E1947" t="s">
        <v>40</v>
      </c>
      <c r="F1947">
        <v>0</v>
      </c>
      <c r="G1947">
        <v>0</v>
      </c>
      <c r="H1947">
        <v>0</v>
      </c>
      <c r="I1947" s="20">
        <v>0.2</v>
      </c>
      <c r="J1947" t="s">
        <v>24</v>
      </c>
      <c r="K1947" s="20">
        <v>0.2</v>
      </c>
      <c r="L1947" s="21">
        <v>-5.22</v>
      </c>
      <c r="M1947" s="21">
        <v>-31.31</v>
      </c>
      <c r="N1947" s="21">
        <v>-26.09</v>
      </c>
      <c r="O1947" t="s">
        <v>63</v>
      </c>
      <c r="P1947" s="22">
        <v>0</v>
      </c>
      <c r="Q1947" s="22">
        <v>0.2</v>
      </c>
    </row>
    <row r="1948" spans="1:17" x14ac:dyDescent="0.3">
      <c r="A1948" t="s">
        <v>8169</v>
      </c>
      <c r="B1948" t="s">
        <v>17765</v>
      </c>
      <c r="C1948" t="s">
        <v>45</v>
      </c>
      <c r="E1948" t="s">
        <v>40</v>
      </c>
      <c r="F1948">
        <v>1</v>
      </c>
      <c r="G1948">
        <v>0</v>
      </c>
      <c r="H1948">
        <v>0</v>
      </c>
      <c r="I1948" s="20">
        <v>0.21</v>
      </c>
      <c r="J1948" t="s">
        <v>24</v>
      </c>
      <c r="K1948" s="20">
        <v>0.21</v>
      </c>
      <c r="L1948" s="21">
        <v>-632.1</v>
      </c>
      <c r="M1948" s="21">
        <v>-3642.12</v>
      </c>
      <c r="N1948" s="21">
        <v>-3010.02</v>
      </c>
      <c r="O1948" t="s">
        <v>14670</v>
      </c>
      <c r="P1948" s="22">
        <v>0</v>
      </c>
      <c r="Q1948" s="22">
        <v>0.21</v>
      </c>
    </row>
    <row r="1949" spans="1:17" x14ac:dyDescent="0.3">
      <c r="A1949" t="s">
        <v>8169</v>
      </c>
      <c r="B1949" t="s">
        <v>10347</v>
      </c>
      <c r="C1949" t="s">
        <v>46</v>
      </c>
      <c r="E1949" t="s">
        <v>40</v>
      </c>
      <c r="F1949">
        <v>0</v>
      </c>
      <c r="G1949">
        <v>0</v>
      </c>
      <c r="H1949">
        <v>0</v>
      </c>
      <c r="I1949" s="20">
        <v>0.2</v>
      </c>
      <c r="J1949" t="s">
        <v>24</v>
      </c>
      <c r="K1949" s="20">
        <v>0.2</v>
      </c>
      <c r="L1949" s="21">
        <v>2.98</v>
      </c>
      <c r="M1949" s="21">
        <v>17.899999999999999</v>
      </c>
      <c r="N1949" s="21">
        <v>14.92</v>
      </c>
      <c r="P1949" s="22">
        <v>0</v>
      </c>
      <c r="Q1949" s="22">
        <v>0.2</v>
      </c>
    </row>
    <row r="1950" spans="1:17" x14ac:dyDescent="0.3">
      <c r="A1950" t="s">
        <v>8169</v>
      </c>
      <c r="B1950" t="s">
        <v>22026</v>
      </c>
      <c r="C1950" t="s">
        <v>45</v>
      </c>
      <c r="E1950" t="s">
        <v>40</v>
      </c>
      <c r="F1950">
        <v>0</v>
      </c>
      <c r="G1950">
        <v>0</v>
      </c>
      <c r="H1950">
        <v>0</v>
      </c>
      <c r="I1950" s="20">
        <v>0.21</v>
      </c>
      <c r="J1950" t="s">
        <v>24</v>
      </c>
      <c r="K1950" s="20">
        <v>0.21</v>
      </c>
      <c r="L1950" s="21">
        <v>5.19</v>
      </c>
      <c r="M1950" s="21">
        <v>29.9</v>
      </c>
      <c r="N1950" s="21">
        <v>24.71</v>
      </c>
      <c r="P1950" s="22">
        <v>0</v>
      </c>
      <c r="Q1950" s="22">
        <v>0.21</v>
      </c>
    </row>
    <row r="1951" spans="1:17" x14ac:dyDescent="0.3">
      <c r="A1951" t="s">
        <v>8169</v>
      </c>
      <c r="B1951" t="s">
        <v>21544</v>
      </c>
      <c r="C1951" t="s">
        <v>42</v>
      </c>
      <c r="E1951" t="s">
        <v>40</v>
      </c>
      <c r="F1951">
        <v>0</v>
      </c>
      <c r="G1951">
        <v>0</v>
      </c>
      <c r="H1951">
        <v>0</v>
      </c>
      <c r="I1951" s="20">
        <v>0.19</v>
      </c>
      <c r="J1951" t="s">
        <v>24</v>
      </c>
      <c r="K1951" s="20">
        <v>0.19</v>
      </c>
      <c r="L1951" s="21">
        <v>7.97</v>
      </c>
      <c r="M1951" s="21">
        <v>49.9</v>
      </c>
      <c r="N1951" s="21">
        <v>41.93</v>
      </c>
      <c r="P1951" s="22">
        <v>0</v>
      </c>
      <c r="Q1951" s="22">
        <v>0.19</v>
      </c>
    </row>
    <row r="1952" spans="1:17" x14ac:dyDescent="0.3">
      <c r="A1952" t="s">
        <v>8169</v>
      </c>
      <c r="B1952" t="s">
        <v>18554</v>
      </c>
      <c r="C1952" t="s">
        <v>45</v>
      </c>
      <c r="E1952" t="s">
        <v>40</v>
      </c>
      <c r="F1952">
        <v>0</v>
      </c>
      <c r="G1952">
        <v>0</v>
      </c>
      <c r="H1952">
        <v>0</v>
      </c>
      <c r="I1952" s="20">
        <v>0.21</v>
      </c>
      <c r="J1952" t="s">
        <v>24</v>
      </c>
      <c r="K1952" s="20">
        <v>0.21</v>
      </c>
      <c r="L1952" s="21">
        <v>5.19</v>
      </c>
      <c r="M1952" s="21">
        <v>29.9</v>
      </c>
      <c r="N1952" s="21">
        <v>24.71</v>
      </c>
      <c r="P1952" s="22">
        <v>0</v>
      </c>
      <c r="Q1952" s="22">
        <v>0.21</v>
      </c>
    </row>
    <row r="1953" spans="1:17" x14ac:dyDescent="0.3">
      <c r="A1953" t="s">
        <v>8169</v>
      </c>
      <c r="B1953" t="s">
        <v>18723</v>
      </c>
      <c r="C1953" t="s">
        <v>45</v>
      </c>
      <c r="E1953" t="s">
        <v>40</v>
      </c>
      <c r="F1953">
        <v>0</v>
      </c>
      <c r="G1953">
        <v>0</v>
      </c>
      <c r="H1953">
        <v>0</v>
      </c>
      <c r="I1953" s="20">
        <v>0.21</v>
      </c>
      <c r="J1953" t="s">
        <v>24</v>
      </c>
      <c r="K1953" s="20">
        <v>0.21</v>
      </c>
      <c r="L1953" s="21">
        <v>18.420000000000002</v>
      </c>
      <c r="M1953" s="21">
        <v>106.11</v>
      </c>
      <c r="N1953" s="21">
        <v>87.69</v>
      </c>
      <c r="P1953" s="22">
        <v>0</v>
      </c>
      <c r="Q1953" s="22">
        <v>0.21</v>
      </c>
    </row>
    <row r="1954" spans="1:17" x14ac:dyDescent="0.3">
      <c r="A1954" t="s">
        <v>8169</v>
      </c>
      <c r="B1954" t="s">
        <v>14115</v>
      </c>
      <c r="C1954" t="s">
        <v>45</v>
      </c>
      <c r="E1954" t="s">
        <v>40</v>
      </c>
      <c r="F1954">
        <v>0</v>
      </c>
      <c r="G1954">
        <v>0</v>
      </c>
      <c r="H1954">
        <v>0</v>
      </c>
      <c r="I1954" s="20">
        <v>0.21</v>
      </c>
      <c r="J1954" t="s">
        <v>24</v>
      </c>
      <c r="K1954" s="20">
        <v>0.21</v>
      </c>
      <c r="L1954" s="21">
        <v>8.66</v>
      </c>
      <c r="M1954" s="21">
        <v>49.9</v>
      </c>
      <c r="N1954" s="21">
        <v>41.24</v>
      </c>
      <c r="P1954" s="22">
        <v>0</v>
      </c>
      <c r="Q1954" s="22">
        <v>0.21</v>
      </c>
    </row>
    <row r="1955" spans="1:17" x14ac:dyDescent="0.3">
      <c r="A1955" t="s">
        <v>8169</v>
      </c>
      <c r="B1955" t="s">
        <v>13623</v>
      </c>
      <c r="C1955" t="s">
        <v>47</v>
      </c>
      <c r="E1955" t="s">
        <v>39</v>
      </c>
      <c r="F1955">
        <v>0</v>
      </c>
      <c r="G1955">
        <v>0</v>
      </c>
      <c r="H1955">
        <v>0</v>
      </c>
      <c r="I1955" s="20">
        <v>0.22</v>
      </c>
      <c r="J1955" t="s">
        <v>24</v>
      </c>
      <c r="K1955" s="20">
        <v>0.22</v>
      </c>
      <c r="L1955" s="21">
        <v>5.75</v>
      </c>
      <c r="M1955" s="21">
        <v>31.9</v>
      </c>
      <c r="N1955" s="21">
        <v>26.15</v>
      </c>
      <c r="P1955" s="22">
        <v>0</v>
      </c>
      <c r="Q1955" s="22">
        <v>0.22</v>
      </c>
    </row>
    <row r="1956" spans="1:17" x14ac:dyDescent="0.3">
      <c r="A1956" t="s">
        <v>8169</v>
      </c>
      <c r="B1956" t="s">
        <v>10546</v>
      </c>
      <c r="C1956" t="s">
        <v>45</v>
      </c>
      <c r="E1956" t="s">
        <v>38</v>
      </c>
      <c r="F1956">
        <v>0</v>
      </c>
      <c r="G1956">
        <v>0</v>
      </c>
      <c r="H1956">
        <v>0</v>
      </c>
      <c r="I1956" s="20">
        <v>0.21</v>
      </c>
      <c r="J1956" t="s">
        <v>24</v>
      </c>
      <c r="K1956" s="20">
        <v>0</v>
      </c>
      <c r="L1956" s="21">
        <v>0</v>
      </c>
      <c r="M1956" s="21">
        <v>0</v>
      </c>
      <c r="N1956" s="21">
        <v>0</v>
      </c>
      <c r="O1956" t="s">
        <v>76</v>
      </c>
      <c r="P1956" s="22">
        <v>0</v>
      </c>
      <c r="Q1956" s="22">
        <v>0</v>
      </c>
    </row>
    <row r="1957" spans="1:17" x14ac:dyDescent="0.3">
      <c r="A1957" t="s">
        <v>8169</v>
      </c>
      <c r="B1957" t="s">
        <v>22513</v>
      </c>
      <c r="C1957" t="s">
        <v>45</v>
      </c>
      <c r="E1957" t="s">
        <v>40</v>
      </c>
      <c r="F1957">
        <v>0</v>
      </c>
      <c r="G1957">
        <v>0</v>
      </c>
      <c r="H1957">
        <v>0</v>
      </c>
      <c r="I1957" s="20">
        <v>0.21</v>
      </c>
      <c r="J1957" t="s">
        <v>24</v>
      </c>
      <c r="K1957" s="20">
        <v>0.21</v>
      </c>
      <c r="L1957" s="21">
        <v>124.72</v>
      </c>
      <c r="M1957" s="21">
        <v>718.61</v>
      </c>
      <c r="N1957" s="21">
        <v>593.89</v>
      </c>
      <c r="P1957" s="22">
        <v>0</v>
      </c>
      <c r="Q1957" s="22">
        <v>0.21</v>
      </c>
    </row>
    <row r="1958" spans="1:17" x14ac:dyDescent="0.3">
      <c r="A1958" t="s">
        <v>8169</v>
      </c>
      <c r="B1958" t="s">
        <v>15662</v>
      </c>
      <c r="C1958" t="s">
        <v>47</v>
      </c>
      <c r="E1958" t="s">
        <v>39</v>
      </c>
      <c r="F1958">
        <v>0</v>
      </c>
      <c r="G1958">
        <v>0</v>
      </c>
      <c r="H1958">
        <v>0</v>
      </c>
      <c r="I1958" s="20">
        <v>0.22</v>
      </c>
      <c r="J1958" t="s">
        <v>24</v>
      </c>
      <c r="K1958" s="20">
        <v>0.22</v>
      </c>
      <c r="L1958" s="21">
        <v>10.61</v>
      </c>
      <c r="M1958" s="21">
        <v>58.82</v>
      </c>
      <c r="N1958" s="21">
        <v>48.21</v>
      </c>
      <c r="P1958" s="22">
        <v>0</v>
      </c>
      <c r="Q1958" s="22">
        <v>0.22</v>
      </c>
    </row>
    <row r="1959" spans="1:17" x14ac:dyDescent="0.3">
      <c r="A1959" t="s">
        <v>8169</v>
      </c>
      <c r="B1959" t="s">
        <v>20422</v>
      </c>
      <c r="C1959" t="s">
        <v>45</v>
      </c>
      <c r="E1959" t="s">
        <v>39</v>
      </c>
      <c r="F1959">
        <v>0</v>
      </c>
      <c r="G1959">
        <v>0</v>
      </c>
      <c r="H1959">
        <v>0</v>
      </c>
      <c r="I1959" s="20">
        <v>0.21</v>
      </c>
      <c r="J1959" t="s">
        <v>24</v>
      </c>
      <c r="K1959" s="20">
        <v>0.21</v>
      </c>
      <c r="L1959" s="21">
        <v>23.59</v>
      </c>
      <c r="M1959" s="21">
        <v>135.9</v>
      </c>
      <c r="N1959" s="21">
        <v>112.31</v>
      </c>
      <c r="P1959" s="22">
        <v>0</v>
      </c>
      <c r="Q1959" s="22">
        <v>0.21</v>
      </c>
    </row>
    <row r="1960" spans="1:17" x14ac:dyDescent="0.3">
      <c r="A1960" t="s">
        <v>8169</v>
      </c>
      <c r="B1960" t="s">
        <v>9415</v>
      </c>
      <c r="C1960" t="s">
        <v>46</v>
      </c>
      <c r="E1960" t="s">
        <v>40</v>
      </c>
      <c r="F1960">
        <v>0</v>
      </c>
      <c r="G1960">
        <v>0</v>
      </c>
      <c r="H1960">
        <v>0</v>
      </c>
      <c r="I1960" s="20">
        <v>0.2</v>
      </c>
      <c r="J1960" t="s">
        <v>24</v>
      </c>
      <c r="K1960" s="20">
        <v>0.2</v>
      </c>
      <c r="L1960" s="21">
        <v>21.32</v>
      </c>
      <c r="M1960" s="21">
        <v>127.9</v>
      </c>
      <c r="N1960" s="21">
        <v>106.58</v>
      </c>
      <c r="P1960" s="22">
        <v>0</v>
      </c>
      <c r="Q1960" s="22">
        <v>0.2</v>
      </c>
    </row>
    <row r="1961" spans="1:17" x14ac:dyDescent="0.3">
      <c r="A1961" t="s">
        <v>8169</v>
      </c>
      <c r="B1961" t="s">
        <v>17794</v>
      </c>
      <c r="C1961" t="s">
        <v>45</v>
      </c>
      <c r="E1961" t="s">
        <v>40</v>
      </c>
      <c r="F1961">
        <v>0</v>
      </c>
      <c r="G1961">
        <v>0</v>
      </c>
      <c r="H1961">
        <v>0</v>
      </c>
      <c r="I1961" s="20">
        <v>0.21</v>
      </c>
      <c r="J1961" t="s">
        <v>24</v>
      </c>
      <c r="K1961" s="20">
        <v>0.21</v>
      </c>
      <c r="L1961" s="21">
        <v>16.28</v>
      </c>
      <c r="M1961" s="21">
        <v>93.8</v>
      </c>
      <c r="N1961" s="21">
        <v>77.52</v>
      </c>
      <c r="P1961" s="22">
        <v>0</v>
      </c>
      <c r="Q1961" s="22">
        <v>0.21</v>
      </c>
    </row>
    <row r="1962" spans="1:17" x14ac:dyDescent="0.3">
      <c r="A1962" t="s">
        <v>8169</v>
      </c>
      <c r="B1962" t="s">
        <v>20734</v>
      </c>
      <c r="C1962" t="s">
        <v>42</v>
      </c>
      <c r="E1962" t="s">
        <v>40</v>
      </c>
      <c r="F1962">
        <v>0</v>
      </c>
      <c r="G1962">
        <v>0</v>
      </c>
      <c r="H1962">
        <v>0</v>
      </c>
      <c r="I1962" s="20">
        <v>0.19</v>
      </c>
      <c r="J1962" t="s">
        <v>24</v>
      </c>
      <c r="K1962" s="20">
        <v>0.19</v>
      </c>
      <c r="L1962" s="21">
        <v>13.56</v>
      </c>
      <c r="M1962" s="21">
        <v>84.95</v>
      </c>
      <c r="N1962" s="21">
        <v>71.39</v>
      </c>
      <c r="P1962" s="22">
        <v>0</v>
      </c>
      <c r="Q1962" s="22">
        <v>0.19</v>
      </c>
    </row>
    <row r="1963" spans="1:17" x14ac:dyDescent="0.3">
      <c r="A1963" t="s">
        <v>8169</v>
      </c>
      <c r="B1963" t="s">
        <v>8821</v>
      </c>
      <c r="C1963" t="s">
        <v>46</v>
      </c>
      <c r="E1963" t="s">
        <v>40</v>
      </c>
      <c r="F1963">
        <v>0</v>
      </c>
      <c r="G1963">
        <v>0</v>
      </c>
      <c r="H1963">
        <v>0</v>
      </c>
      <c r="I1963" s="20">
        <v>0.2</v>
      </c>
      <c r="J1963" t="s">
        <v>24</v>
      </c>
      <c r="K1963" s="20">
        <v>0.2</v>
      </c>
      <c r="L1963" s="21">
        <v>19.649999999999999</v>
      </c>
      <c r="M1963" s="21">
        <v>117.9</v>
      </c>
      <c r="N1963" s="21">
        <v>98.25</v>
      </c>
      <c r="P1963" s="22">
        <v>0</v>
      </c>
      <c r="Q1963" s="22">
        <v>0.2</v>
      </c>
    </row>
    <row r="1964" spans="1:17" x14ac:dyDescent="0.3">
      <c r="A1964" t="s">
        <v>8169</v>
      </c>
      <c r="B1964" t="s">
        <v>17034</v>
      </c>
      <c r="C1964" t="s">
        <v>46</v>
      </c>
      <c r="E1964" t="s">
        <v>40</v>
      </c>
      <c r="F1964">
        <v>0</v>
      </c>
      <c r="G1964">
        <v>0</v>
      </c>
      <c r="H1964">
        <v>0</v>
      </c>
      <c r="I1964" s="20">
        <v>0.2</v>
      </c>
      <c r="J1964" t="s">
        <v>24</v>
      </c>
      <c r="K1964" s="20">
        <v>0.2</v>
      </c>
      <c r="L1964" s="21">
        <v>7.48</v>
      </c>
      <c r="M1964" s="21">
        <v>44.9</v>
      </c>
      <c r="N1964" s="21">
        <v>37.42</v>
      </c>
      <c r="P1964" s="22">
        <v>0</v>
      </c>
      <c r="Q1964" s="22">
        <v>0.2</v>
      </c>
    </row>
    <row r="1965" spans="1:17" x14ac:dyDescent="0.3">
      <c r="A1965" t="s">
        <v>8169</v>
      </c>
      <c r="B1965" t="s">
        <v>21306</v>
      </c>
      <c r="C1965" t="s">
        <v>46</v>
      </c>
      <c r="E1965" t="s">
        <v>40</v>
      </c>
      <c r="F1965">
        <v>0</v>
      </c>
      <c r="G1965">
        <v>0</v>
      </c>
      <c r="H1965">
        <v>0</v>
      </c>
      <c r="I1965" s="20">
        <v>0.2</v>
      </c>
      <c r="J1965" t="s">
        <v>24</v>
      </c>
      <c r="K1965" s="20">
        <v>0.2</v>
      </c>
      <c r="L1965" s="21">
        <v>14.16</v>
      </c>
      <c r="M1965" s="21">
        <v>84.95</v>
      </c>
      <c r="N1965" s="21">
        <v>70.790000000000006</v>
      </c>
      <c r="P1965" s="22">
        <v>0</v>
      </c>
      <c r="Q1965" s="22">
        <v>0.2</v>
      </c>
    </row>
    <row r="1966" spans="1:17" x14ac:dyDescent="0.3">
      <c r="A1966" t="s">
        <v>8169</v>
      </c>
      <c r="B1966" t="s">
        <v>23619</v>
      </c>
      <c r="C1966" t="s">
        <v>45</v>
      </c>
      <c r="E1966" t="s">
        <v>40</v>
      </c>
      <c r="F1966">
        <v>0</v>
      </c>
      <c r="G1966">
        <v>0</v>
      </c>
      <c r="H1966">
        <v>0</v>
      </c>
      <c r="I1966" s="20">
        <v>0.21</v>
      </c>
      <c r="J1966" t="s">
        <v>24</v>
      </c>
      <c r="K1966" s="20">
        <v>0.21</v>
      </c>
      <c r="L1966" s="21">
        <v>5.54</v>
      </c>
      <c r="M1966" s="21">
        <v>31.9</v>
      </c>
      <c r="N1966" s="21">
        <v>26.36</v>
      </c>
      <c r="P1966" s="22">
        <v>0</v>
      </c>
      <c r="Q1966" s="22">
        <v>0.21</v>
      </c>
    </row>
    <row r="1967" spans="1:17" x14ac:dyDescent="0.3">
      <c r="A1967" t="s">
        <v>8169</v>
      </c>
      <c r="B1967" t="s">
        <v>22903</v>
      </c>
      <c r="C1967" t="s">
        <v>42</v>
      </c>
      <c r="E1967" t="s">
        <v>40</v>
      </c>
      <c r="F1967">
        <v>0</v>
      </c>
      <c r="G1967">
        <v>0</v>
      </c>
      <c r="H1967">
        <v>0</v>
      </c>
      <c r="I1967" s="20">
        <v>0.19</v>
      </c>
      <c r="J1967" t="s">
        <v>24</v>
      </c>
      <c r="K1967" s="20">
        <v>0.19</v>
      </c>
      <c r="L1967" s="21">
        <v>14.35</v>
      </c>
      <c r="M1967" s="21">
        <v>89.9</v>
      </c>
      <c r="N1967" s="21">
        <v>75.55</v>
      </c>
      <c r="P1967" s="22">
        <v>0</v>
      </c>
      <c r="Q1967" s="22">
        <v>0.19</v>
      </c>
    </row>
    <row r="1968" spans="1:17" x14ac:dyDescent="0.3">
      <c r="A1968" t="s">
        <v>8169</v>
      </c>
      <c r="B1968" t="s">
        <v>9975</v>
      </c>
      <c r="C1968" t="s">
        <v>46</v>
      </c>
      <c r="E1968" t="s">
        <v>39</v>
      </c>
      <c r="F1968">
        <v>0</v>
      </c>
      <c r="G1968">
        <v>0</v>
      </c>
      <c r="H1968">
        <v>0</v>
      </c>
      <c r="I1968" s="20">
        <v>0.2</v>
      </c>
      <c r="J1968" t="s">
        <v>24</v>
      </c>
      <c r="K1968" s="20">
        <v>0.2</v>
      </c>
      <c r="L1968" s="21">
        <v>9.14</v>
      </c>
      <c r="M1968" s="21">
        <v>54.85</v>
      </c>
      <c r="N1968" s="21">
        <v>45.71</v>
      </c>
      <c r="P1968" s="22">
        <v>0</v>
      </c>
      <c r="Q1968" s="22">
        <v>0.2</v>
      </c>
    </row>
    <row r="1969" spans="1:17" x14ac:dyDescent="0.3">
      <c r="A1969" t="s">
        <v>8169</v>
      </c>
      <c r="B1969" t="s">
        <v>19188</v>
      </c>
      <c r="C1969" t="s">
        <v>42</v>
      </c>
      <c r="E1969" t="s">
        <v>39</v>
      </c>
      <c r="F1969">
        <v>0</v>
      </c>
      <c r="G1969">
        <v>0</v>
      </c>
      <c r="H1969">
        <v>0</v>
      </c>
      <c r="I1969" s="20">
        <v>0.19</v>
      </c>
      <c r="J1969" t="s">
        <v>24</v>
      </c>
      <c r="K1969" s="20">
        <v>0.19</v>
      </c>
      <c r="L1969" s="21">
        <v>27.13</v>
      </c>
      <c r="M1969" s="21">
        <v>169.9</v>
      </c>
      <c r="N1969" s="21">
        <v>142.77000000000001</v>
      </c>
      <c r="P1969" s="22">
        <v>0</v>
      </c>
      <c r="Q1969" s="22">
        <v>0.19</v>
      </c>
    </row>
    <row r="1970" spans="1:17" x14ac:dyDescent="0.3">
      <c r="A1970" t="s">
        <v>8169</v>
      </c>
      <c r="B1970" t="s">
        <v>13395</v>
      </c>
      <c r="C1970" t="s">
        <v>46</v>
      </c>
      <c r="E1970" t="s">
        <v>40</v>
      </c>
      <c r="F1970">
        <v>0</v>
      </c>
      <c r="G1970">
        <v>0</v>
      </c>
      <c r="H1970">
        <v>0</v>
      </c>
      <c r="I1970" s="20">
        <v>0.2</v>
      </c>
      <c r="J1970" t="s">
        <v>24</v>
      </c>
      <c r="K1970" s="20">
        <v>0.2</v>
      </c>
      <c r="L1970" s="21">
        <v>5.82</v>
      </c>
      <c r="M1970" s="21">
        <v>34.9</v>
      </c>
      <c r="N1970" s="21">
        <v>29.08</v>
      </c>
      <c r="P1970" s="22">
        <v>0</v>
      </c>
      <c r="Q1970" s="22">
        <v>0.2</v>
      </c>
    </row>
    <row r="1971" spans="1:17" x14ac:dyDescent="0.3">
      <c r="A1971" t="s">
        <v>8169</v>
      </c>
      <c r="B1971" t="s">
        <v>21814</v>
      </c>
      <c r="C1971" t="s">
        <v>45</v>
      </c>
      <c r="E1971" t="s">
        <v>40</v>
      </c>
      <c r="F1971">
        <v>0</v>
      </c>
      <c r="G1971">
        <v>0</v>
      </c>
      <c r="H1971">
        <v>0</v>
      </c>
      <c r="I1971" s="20">
        <v>0.21</v>
      </c>
      <c r="J1971" t="s">
        <v>24</v>
      </c>
      <c r="K1971" s="20">
        <v>0.21</v>
      </c>
      <c r="L1971" s="21">
        <v>11.79</v>
      </c>
      <c r="M1971" s="21">
        <v>67.95</v>
      </c>
      <c r="N1971" s="21">
        <v>56.16</v>
      </c>
      <c r="P1971" s="22">
        <v>0</v>
      </c>
      <c r="Q1971" s="22">
        <v>0.21</v>
      </c>
    </row>
    <row r="1972" spans="1:17" x14ac:dyDescent="0.3">
      <c r="A1972" t="s">
        <v>8169</v>
      </c>
      <c r="B1972" t="s">
        <v>19126</v>
      </c>
      <c r="C1972" t="s">
        <v>45</v>
      </c>
      <c r="E1972" t="s">
        <v>40</v>
      </c>
      <c r="F1972">
        <v>0</v>
      </c>
      <c r="G1972">
        <v>0</v>
      </c>
      <c r="H1972">
        <v>0</v>
      </c>
      <c r="I1972" s="20">
        <v>0.21</v>
      </c>
      <c r="J1972" t="s">
        <v>24</v>
      </c>
      <c r="K1972" s="20">
        <v>0.21</v>
      </c>
      <c r="L1972" s="21">
        <v>8.32</v>
      </c>
      <c r="M1972" s="21">
        <v>47.95</v>
      </c>
      <c r="N1972" s="21">
        <v>39.630000000000003</v>
      </c>
      <c r="P1972" s="22">
        <v>0</v>
      </c>
      <c r="Q1972" s="22">
        <v>0.21</v>
      </c>
    </row>
    <row r="1973" spans="1:17" x14ac:dyDescent="0.3">
      <c r="A1973" t="s">
        <v>8169</v>
      </c>
      <c r="B1973" t="s">
        <v>15750</v>
      </c>
      <c r="C1973" t="s">
        <v>46</v>
      </c>
      <c r="E1973" t="s">
        <v>40</v>
      </c>
      <c r="F1973">
        <v>0</v>
      </c>
      <c r="G1973">
        <v>0</v>
      </c>
      <c r="H1973">
        <v>0</v>
      </c>
      <c r="I1973" s="20">
        <v>0.2</v>
      </c>
      <c r="J1973" t="s">
        <v>24</v>
      </c>
      <c r="K1973" s="20">
        <v>0.2</v>
      </c>
      <c r="L1973" s="21">
        <v>5.32</v>
      </c>
      <c r="M1973" s="21">
        <v>31.9</v>
      </c>
      <c r="N1973" s="21">
        <v>26.58</v>
      </c>
      <c r="P1973" s="22">
        <v>0</v>
      </c>
      <c r="Q1973" s="22">
        <v>0.2</v>
      </c>
    </row>
    <row r="1974" spans="1:17" x14ac:dyDescent="0.3">
      <c r="A1974" t="s">
        <v>8169</v>
      </c>
      <c r="B1974" t="s">
        <v>15885</v>
      </c>
      <c r="C1974" t="s">
        <v>42</v>
      </c>
      <c r="E1974" t="s">
        <v>39</v>
      </c>
      <c r="F1974">
        <v>0</v>
      </c>
      <c r="G1974">
        <v>0</v>
      </c>
      <c r="H1974">
        <v>0</v>
      </c>
      <c r="I1974" s="20">
        <v>0.19</v>
      </c>
      <c r="J1974" t="s">
        <v>24</v>
      </c>
      <c r="K1974" s="20">
        <v>0.19</v>
      </c>
      <c r="L1974" s="21">
        <v>25.34</v>
      </c>
      <c r="M1974" s="21">
        <v>158.69999999999999</v>
      </c>
      <c r="N1974" s="21">
        <v>133.36000000000001</v>
      </c>
      <c r="P1974" s="22">
        <v>0</v>
      </c>
      <c r="Q1974" s="22">
        <v>0.19</v>
      </c>
    </row>
    <row r="1975" spans="1:17" x14ac:dyDescent="0.3">
      <c r="A1975" t="s">
        <v>8169</v>
      </c>
      <c r="B1975" t="s">
        <v>16678</v>
      </c>
      <c r="C1975" t="s">
        <v>46</v>
      </c>
      <c r="E1975" t="s">
        <v>40</v>
      </c>
      <c r="F1975">
        <v>0</v>
      </c>
      <c r="G1975">
        <v>0</v>
      </c>
      <c r="H1975">
        <v>0</v>
      </c>
      <c r="I1975" s="20">
        <v>0.2</v>
      </c>
      <c r="J1975" t="s">
        <v>24</v>
      </c>
      <c r="K1975" s="20">
        <v>0.2</v>
      </c>
      <c r="L1975" s="21">
        <v>9.81</v>
      </c>
      <c r="M1975" s="21">
        <v>58.85</v>
      </c>
      <c r="N1975" s="21">
        <v>49.04</v>
      </c>
      <c r="P1975" s="22">
        <v>0</v>
      </c>
      <c r="Q1975" s="22">
        <v>0.2</v>
      </c>
    </row>
    <row r="1976" spans="1:17" x14ac:dyDescent="0.3">
      <c r="A1976" t="s">
        <v>8169</v>
      </c>
      <c r="B1976" t="s">
        <v>10676</v>
      </c>
      <c r="C1976" t="s">
        <v>42</v>
      </c>
      <c r="E1976" t="s">
        <v>38</v>
      </c>
      <c r="F1976">
        <v>0</v>
      </c>
      <c r="G1976">
        <v>0</v>
      </c>
      <c r="H1976">
        <v>0</v>
      </c>
      <c r="I1976" s="20">
        <v>0.19</v>
      </c>
      <c r="J1976" t="s">
        <v>24</v>
      </c>
      <c r="K1976" s="20">
        <v>0</v>
      </c>
      <c r="L1976" s="21">
        <v>0</v>
      </c>
      <c r="M1976" s="21">
        <v>0</v>
      </c>
      <c r="N1976" s="21">
        <v>0</v>
      </c>
      <c r="O1976" t="s">
        <v>67</v>
      </c>
      <c r="P1976" s="22">
        <v>0</v>
      </c>
      <c r="Q1976" s="22">
        <v>0</v>
      </c>
    </row>
    <row r="1977" spans="1:17" x14ac:dyDescent="0.3">
      <c r="A1977" t="s">
        <v>8169</v>
      </c>
      <c r="B1977" t="s">
        <v>10795</v>
      </c>
      <c r="C1977" t="s">
        <v>46</v>
      </c>
      <c r="E1977" t="s">
        <v>40</v>
      </c>
      <c r="F1977">
        <v>0</v>
      </c>
      <c r="G1977">
        <v>0</v>
      </c>
      <c r="H1977">
        <v>0</v>
      </c>
      <c r="I1977" s="20">
        <v>0.2</v>
      </c>
      <c r="J1977" t="s">
        <v>24</v>
      </c>
      <c r="K1977" s="20">
        <v>0.2</v>
      </c>
      <c r="L1977" s="21">
        <v>6.32</v>
      </c>
      <c r="M1977" s="21">
        <v>37.9</v>
      </c>
      <c r="N1977" s="21">
        <v>31.58</v>
      </c>
      <c r="P1977" s="22">
        <v>0</v>
      </c>
      <c r="Q1977" s="22">
        <v>0.2</v>
      </c>
    </row>
    <row r="1978" spans="1:17" x14ac:dyDescent="0.3">
      <c r="A1978" t="s">
        <v>8169</v>
      </c>
      <c r="B1978" t="s">
        <v>21359</v>
      </c>
      <c r="C1978" t="s">
        <v>45</v>
      </c>
      <c r="E1978" t="s">
        <v>40</v>
      </c>
      <c r="F1978">
        <v>0</v>
      </c>
      <c r="G1978">
        <v>0</v>
      </c>
      <c r="H1978">
        <v>0</v>
      </c>
      <c r="I1978" s="20">
        <v>0.21</v>
      </c>
      <c r="J1978" t="s">
        <v>24</v>
      </c>
      <c r="K1978" s="20">
        <v>0.21</v>
      </c>
      <c r="L1978" s="21">
        <v>6.58</v>
      </c>
      <c r="M1978" s="21">
        <v>37.9</v>
      </c>
      <c r="N1978" s="21">
        <v>31.32</v>
      </c>
      <c r="P1978" s="22">
        <v>0</v>
      </c>
      <c r="Q1978" s="22">
        <v>0.21</v>
      </c>
    </row>
    <row r="1979" spans="1:17" x14ac:dyDescent="0.3">
      <c r="A1979" t="s">
        <v>8169</v>
      </c>
      <c r="B1979" t="s">
        <v>16963</v>
      </c>
      <c r="C1979" t="s">
        <v>46</v>
      </c>
      <c r="E1979" t="s">
        <v>39</v>
      </c>
      <c r="F1979">
        <v>0</v>
      </c>
      <c r="G1979">
        <v>0</v>
      </c>
      <c r="H1979">
        <v>0</v>
      </c>
      <c r="I1979" s="20">
        <v>0.2</v>
      </c>
      <c r="J1979" t="s">
        <v>24</v>
      </c>
      <c r="K1979" s="20">
        <v>0.2</v>
      </c>
      <c r="L1979" s="21">
        <v>11.33</v>
      </c>
      <c r="M1979" s="21">
        <v>67.95</v>
      </c>
      <c r="N1979" s="21">
        <v>56.62</v>
      </c>
      <c r="P1979" s="22">
        <v>0</v>
      </c>
      <c r="Q1979" s="22">
        <v>0.2</v>
      </c>
    </row>
    <row r="1980" spans="1:17" x14ac:dyDescent="0.3">
      <c r="A1980" t="s">
        <v>8169</v>
      </c>
      <c r="B1980" t="s">
        <v>20882</v>
      </c>
      <c r="C1980" t="s">
        <v>42</v>
      </c>
      <c r="E1980" t="s">
        <v>39</v>
      </c>
      <c r="F1980">
        <v>0</v>
      </c>
      <c r="G1980">
        <v>0</v>
      </c>
      <c r="H1980">
        <v>0</v>
      </c>
      <c r="I1980" s="20">
        <v>0.19</v>
      </c>
      <c r="J1980" t="s">
        <v>24</v>
      </c>
      <c r="K1980" s="20">
        <v>0.19</v>
      </c>
      <c r="L1980" s="21">
        <v>6.05</v>
      </c>
      <c r="M1980" s="21">
        <v>37.9</v>
      </c>
      <c r="N1980" s="21">
        <v>31.85</v>
      </c>
      <c r="P1980" s="22">
        <v>0</v>
      </c>
      <c r="Q1980" s="22">
        <v>0.19</v>
      </c>
    </row>
    <row r="1981" spans="1:17" x14ac:dyDescent="0.3">
      <c r="A1981" t="s">
        <v>8169</v>
      </c>
      <c r="B1981" t="s">
        <v>14796</v>
      </c>
      <c r="C1981" t="s">
        <v>45</v>
      </c>
      <c r="E1981" t="s">
        <v>40</v>
      </c>
      <c r="F1981">
        <v>0</v>
      </c>
      <c r="G1981">
        <v>0</v>
      </c>
      <c r="H1981">
        <v>0</v>
      </c>
      <c r="I1981" s="20">
        <v>0.21</v>
      </c>
      <c r="J1981" t="s">
        <v>24</v>
      </c>
      <c r="K1981" s="20">
        <v>0.21</v>
      </c>
      <c r="L1981" s="21">
        <v>7.78</v>
      </c>
      <c r="M1981" s="21">
        <v>44.85</v>
      </c>
      <c r="N1981" s="21">
        <v>37.07</v>
      </c>
      <c r="P1981" s="22">
        <v>0</v>
      </c>
      <c r="Q1981" s="22">
        <v>0.21</v>
      </c>
    </row>
    <row r="1982" spans="1:17" x14ac:dyDescent="0.3">
      <c r="A1982" t="s">
        <v>8169</v>
      </c>
      <c r="B1982" t="s">
        <v>18570</v>
      </c>
      <c r="C1982" t="s">
        <v>42</v>
      </c>
      <c r="E1982" t="s">
        <v>39</v>
      </c>
      <c r="F1982">
        <v>0</v>
      </c>
      <c r="G1982">
        <v>0</v>
      </c>
      <c r="H1982">
        <v>0</v>
      </c>
      <c r="I1982" s="20">
        <v>0.19</v>
      </c>
      <c r="J1982" t="s">
        <v>24</v>
      </c>
      <c r="K1982" s="20">
        <v>0.19</v>
      </c>
      <c r="L1982" s="21">
        <v>4.51</v>
      </c>
      <c r="M1982" s="21">
        <v>28.26</v>
      </c>
      <c r="N1982" s="21">
        <v>23.75</v>
      </c>
      <c r="P1982" s="22">
        <v>0</v>
      </c>
      <c r="Q1982" s="22">
        <v>0.19</v>
      </c>
    </row>
    <row r="1983" spans="1:17" x14ac:dyDescent="0.3">
      <c r="A1983" t="s">
        <v>8169</v>
      </c>
      <c r="B1983" t="s">
        <v>10991</v>
      </c>
      <c r="C1983" t="s">
        <v>42</v>
      </c>
      <c r="E1983" t="s">
        <v>39</v>
      </c>
      <c r="F1983">
        <v>0</v>
      </c>
      <c r="G1983">
        <v>0</v>
      </c>
      <c r="H1983">
        <v>0</v>
      </c>
      <c r="I1983" s="20">
        <v>0.19</v>
      </c>
      <c r="J1983" t="s">
        <v>24</v>
      </c>
      <c r="K1983" s="20">
        <v>0.19</v>
      </c>
      <c r="L1983" s="21">
        <v>14.2</v>
      </c>
      <c r="M1983" s="21">
        <v>88.97</v>
      </c>
      <c r="N1983" s="21">
        <v>74.77</v>
      </c>
      <c r="P1983" s="22">
        <v>0</v>
      </c>
      <c r="Q1983" s="22">
        <v>0.19</v>
      </c>
    </row>
    <row r="1984" spans="1:17" x14ac:dyDescent="0.3">
      <c r="A1984" t="s">
        <v>8169</v>
      </c>
      <c r="B1984" t="s">
        <v>18642</v>
      </c>
      <c r="C1984" t="s">
        <v>45</v>
      </c>
      <c r="E1984" t="s">
        <v>40</v>
      </c>
      <c r="F1984">
        <v>0</v>
      </c>
      <c r="G1984">
        <v>0</v>
      </c>
      <c r="H1984">
        <v>0</v>
      </c>
      <c r="I1984" s="20">
        <v>0.21</v>
      </c>
      <c r="J1984" t="s">
        <v>24</v>
      </c>
      <c r="K1984" s="20">
        <v>0.21</v>
      </c>
      <c r="L1984" s="21">
        <v>9</v>
      </c>
      <c r="M1984" s="21">
        <v>51.85</v>
      </c>
      <c r="N1984" s="21">
        <v>42.85</v>
      </c>
      <c r="P1984" s="22">
        <v>0</v>
      </c>
      <c r="Q1984" s="22">
        <v>0.21</v>
      </c>
    </row>
    <row r="1985" spans="1:17" x14ac:dyDescent="0.3">
      <c r="A1985" t="s">
        <v>8169</v>
      </c>
      <c r="B1985" t="s">
        <v>20597</v>
      </c>
      <c r="C1985" t="s">
        <v>46</v>
      </c>
      <c r="E1985" t="s">
        <v>40</v>
      </c>
      <c r="F1985">
        <v>0</v>
      </c>
      <c r="G1985">
        <v>0</v>
      </c>
      <c r="H1985">
        <v>0</v>
      </c>
      <c r="I1985" s="20">
        <v>0.2</v>
      </c>
      <c r="J1985" t="s">
        <v>24</v>
      </c>
      <c r="K1985" s="20">
        <v>0.2</v>
      </c>
      <c r="L1985" s="21">
        <v>11.15</v>
      </c>
      <c r="M1985" s="21">
        <v>66.900000000000006</v>
      </c>
      <c r="N1985" s="21">
        <v>55.75</v>
      </c>
      <c r="P1985" s="22">
        <v>0</v>
      </c>
      <c r="Q1985" s="22">
        <v>0.2</v>
      </c>
    </row>
    <row r="1986" spans="1:17" x14ac:dyDescent="0.3">
      <c r="A1986" t="s">
        <v>8169</v>
      </c>
      <c r="B1986" t="s">
        <v>13919</v>
      </c>
      <c r="C1986" t="s">
        <v>45</v>
      </c>
      <c r="E1986" t="s">
        <v>40</v>
      </c>
      <c r="F1986">
        <v>0</v>
      </c>
      <c r="G1986">
        <v>0</v>
      </c>
      <c r="H1986">
        <v>0</v>
      </c>
      <c r="I1986" s="20">
        <v>0.21</v>
      </c>
      <c r="J1986" t="s">
        <v>24</v>
      </c>
      <c r="K1986" s="20">
        <v>0.21</v>
      </c>
      <c r="L1986" s="21">
        <v>13.86</v>
      </c>
      <c r="M1986" s="21">
        <v>79.849999999999994</v>
      </c>
      <c r="N1986" s="21">
        <v>65.989999999999995</v>
      </c>
      <c r="P1986" s="22">
        <v>0</v>
      </c>
      <c r="Q1986" s="22">
        <v>0.21</v>
      </c>
    </row>
    <row r="1987" spans="1:17" x14ac:dyDescent="0.3">
      <c r="A1987" t="s">
        <v>8169</v>
      </c>
      <c r="B1987" t="s">
        <v>17983</v>
      </c>
      <c r="C1987" t="s">
        <v>46</v>
      </c>
      <c r="E1987" t="s">
        <v>40</v>
      </c>
      <c r="F1987">
        <v>0</v>
      </c>
      <c r="G1987">
        <v>0</v>
      </c>
      <c r="H1987">
        <v>0</v>
      </c>
      <c r="I1987" s="20">
        <v>0.2</v>
      </c>
      <c r="J1987" t="s">
        <v>24</v>
      </c>
      <c r="K1987" s="20">
        <v>0.2</v>
      </c>
      <c r="L1987" s="21">
        <v>6.32</v>
      </c>
      <c r="M1987" s="21">
        <v>37.9</v>
      </c>
      <c r="N1987" s="21">
        <v>31.58</v>
      </c>
      <c r="P1987" s="22">
        <v>0</v>
      </c>
      <c r="Q1987" s="22">
        <v>0.2</v>
      </c>
    </row>
    <row r="1988" spans="1:17" x14ac:dyDescent="0.3">
      <c r="A1988" t="s">
        <v>8169</v>
      </c>
      <c r="B1988" t="s">
        <v>19447</v>
      </c>
      <c r="C1988" t="s">
        <v>45</v>
      </c>
      <c r="E1988" t="s">
        <v>40</v>
      </c>
      <c r="F1988">
        <v>0</v>
      </c>
      <c r="G1988">
        <v>0</v>
      </c>
      <c r="H1988">
        <v>0</v>
      </c>
      <c r="I1988" s="20">
        <v>0.21</v>
      </c>
      <c r="J1988" t="s">
        <v>24</v>
      </c>
      <c r="K1988" s="20">
        <v>0.21</v>
      </c>
      <c r="L1988" s="21">
        <v>21.22</v>
      </c>
      <c r="M1988" s="21">
        <v>122.27</v>
      </c>
      <c r="N1988" s="21">
        <v>101.05</v>
      </c>
      <c r="P1988" s="22">
        <v>0</v>
      </c>
      <c r="Q1988" s="22">
        <v>0.21</v>
      </c>
    </row>
    <row r="1989" spans="1:17" x14ac:dyDescent="0.3">
      <c r="A1989" t="s">
        <v>8169</v>
      </c>
      <c r="B1989" t="s">
        <v>19086</v>
      </c>
      <c r="C1989" t="s">
        <v>45</v>
      </c>
      <c r="E1989" t="s">
        <v>40</v>
      </c>
      <c r="F1989">
        <v>0</v>
      </c>
      <c r="G1989">
        <v>0</v>
      </c>
      <c r="H1989">
        <v>0</v>
      </c>
      <c r="I1989" s="20">
        <v>0.21</v>
      </c>
      <c r="J1989" t="s">
        <v>24</v>
      </c>
      <c r="K1989" s="20">
        <v>0.21</v>
      </c>
      <c r="L1989" s="21">
        <v>3.11</v>
      </c>
      <c r="M1989" s="21">
        <v>17.899999999999999</v>
      </c>
      <c r="N1989" s="21">
        <v>14.79</v>
      </c>
      <c r="P1989" s="22">
        <v>0</v>
      </c>
      <c r="Q1989" s="22">
        <v>0.21</v>
      </c>
    </row>
    <row r="1990" spans="1:17" x14ac:dyDescent="0.3">
      <c r="A1990" t="s">
        <v>8169</v>
      </c>
      <c r="B1990" t="s">
        <v>8739</v>
      </c>
      <c r="C1990" t="s">
        <v>45</v>
      </c>
      <c r="E1990" t="s">
        <v>40</v>
      </c>
      <c r="F1990">
        <v>0</v>
      </c>
      <c r="G1990">
        <v>0</v>
      </c>
      <c r="H1990">
        <v>0</v>
      </c>
      <c r="I1990" s="20">
        <v>0.21</v>
      </c>
      <c r="J1990" t="s">
        <v>24</v>
      </c>
      <c r="K1990" s="20">
        <v>0.21</v>
      </c>
      <c r="L1990" s="21">
        <v>3.11</v>
      </c>
      <c r="M1990" s="21">
        <v>17.899999999999999</v>
      </c>
      <c r="N1990" s="21">
        <v>14.79</v>
      </c>
      <c r="P1990" s="22">
        <v>0</v>
      </c>
      <c r="Q1990" s="22">
        <v>0.21</v>
      </c>
    </row>
    <row r="1991" spans="1:17" x14ac:dyDescent="0.3">
      <c r="A1991" t="s">
        <v>8169</v>
      </c>
      <c r="B1991" t="s">
        <v>13714</v>
      </c>
      <c r="C1991" t="s">
        <v>45</v>
      </c>
      <c r="E1991" t="s">
        <v>40</v>
      </c>
      <c r="F1991">
        <v>0</v>
      </c>
      <c r="G1991">
        <v>0</v>
      </c>
      <c r="H1991">
        <v>0</v>
      </c>
      <c r="I1991" s="20">
        <v>0.21</v>
      </c>
      <c r="J1991" t="s">
        <v>24</v>
      </c>
      <c r="K1991" s="20">
        <v>0.21</v>
      </c>
      <c r="L1991" s="21">
        <v>11.6</v>
      </c>
      <c r="M1991" s="21">
        <v>66.849999999999994</v>
      </c>
      <c r="N1991" s="21">
        <v>55.25</v>
      </c>
      <c r="P1991" s="22">
        <v>0</v>
      </c>
      <c r="Q1991" s="22">
        <v>0.21</v>
      </c>
    </row>
    <row r="1992" spans="1:17" x14ac:dyDescent="0.3">
      <c r="A1992" t="s">
        <v>8169</v>
      </c>
      <c r="B1992" t="s">
        <v>10890</v>
      </c>
      <c r="C1992" t="s">
        <v>47</v>
      </c>
      <c r="E1992" t="s">
        <v>39</v>
      </c>
      <c r="F1992">
        <v>0</v>
      </c>
      <c r="G1992">
        <v>0</v>
      </c>
      <c r="H1992">
        <v>0</v>
      </c>
      <c r="I1992" s="20">
        <v>0.22</v>
      </c>
      <c r="J1992" t="s">
        <v>24</v>
      </c>
      <c r="K1992" s="20">
        <v>0.22</v>
      </c>
      <c r="L1992" s="21">
        <v>6.29</v>
      </c>
      <c r="M1992" s="21">
        <v>34.9</v>
      </c>
      <c r="N1992" s="21">
        <v>28.61</v>
      </c>
      <c r="P1992" s="22">
        <v>0</v>
      </c>
      <c r="Q1992" s="22">
        <v>0.22</v>
      </c>
    </row>
    <row r="1993" spans="1:17" x14ac:dyDescent="0.3">
      <c r="A1993" t="s">
        <v>8169</v>
      </c>
      <c r="B1993" t="s">
        <v>13333</v>
      </c>
      <c r="C1993" t="s">
        <v>46</v>
      </c>
      <c r="E1993" t="s">
        <v>40</v>
      </c>
      <c r="F1993">
        <v>0</v>
      </c>
      <c r="G1993">
        <v>0</v>
      </c>
      <c r="H1993">
        <v>0</v>
      </c>
      <c r="I1993" s="20">
        <v>0.2</v>
      </c>
      <c r="J1993" t="s">
        <v>24</v>
      </c>
      <c r="K1993" s="20">
        <v>0</v>
      </c>
      <c r="L1993" s="21">
        <v>0</v>
      </c>
      <c r="M1993" s="21">
        <v>0</v>
      </c>
      <c r="N1993" s="21">
        <v>0</v>
      </c>
      <c r="O1993" t="s">
        <v>71</v>
      </c>
      <c r="P1993" s="22">
        <v>0</v>
      </c>
      <c r="Q1993" s="22">
        <v>0</v>
      </c>
    </row>
    <row r="1994" spans="1:17" x14ac:dyDescent="0.3">
      <c r="A1994" t="s">
        <v>8169</v>
      </c>
      <c r="B1994" t="s">
        <v>10877</v>
      </c>
      <c r="C1994" t="s">
        <v>46</v>
      </c>
      <c r="E1994" t="s">
        <v>40</v>
      </c>
      <c r="F1994">
        <v>0</v>
      </c>
      <c r="G1994">
        <v>0</v>
      </c>
      <c r="H1994">
        <v>0</v>
      </c>
      <c r="I1994" s="20">
        <v>0.2</v>
      </c>
      <c r="J1994" t="s">
        <v>24</v>
      </c>
      <c r="K1994" s="20">
        <v>0.2</v>
      </c>
      <c r="L1994" s="21">
        <v>-9.06</v>
      </c>
      <c r="M1994" s="21">
        <v>-54.36</v>
      </c>
      <c r="N1994" s="21">
        <v>-45.3</v>
      </c>
      <c r="O1994" t="s">
        <v>63</v>
      </c>
      <c r="P1994" s="22">
        <v>0</v>
      </c>
      <c r="Q1994" s="22">
        <v>0.2</v>
      </c>
    </row>
    <row r="1995" spans="1:17" x14ac:dyDescent="0.3">
      <c r="A1995" t="s">
        <v>8169</v>
      </c>
      <c r="B1995" t="s">
        <v>359</v>
      </c>
      <c r="C1995" t="s">
        <v>45</v>
      </c>
      <c r="E1995" t="s">
        <v>40</v>
      </c>
      <c r="F1995">
        <v>0</v>
      </c>
      <c r="G1995">
        <v>0</v>
      </c>
      <c r="H1995">
        <v>0</v>
      </c>
      <c r="I1995" s="20">
        <v>0.21</v>
      </c>
      <c r="J1995" t="s">
        <v>24</v>
      </c>
      <c r="K1995" s="20">
        <v>0.21</v>
      </c>
      <c r="L1995" s="21">
        <v>-2.2000000000000002</v>
      </c>
      <c r="M1995" s="21">
        <v>-12.69</v>
      </c>
      <c r="N1995" s="21">
        <v>-10.49</v>
      </c>
      <c r="P1995" s="22">
        <v>0</v>
      </c>
      <c r="Q1995" s="22">
        <v>0.21</v>
      </c>
    </row>
    <row r="1996" spans="1:17" x14ac:dyDescent="0.3">
      <c r="A1996" t="s">
        <v>8169</v>
      </c>
      <c r="B1996" t="s">
        <v>618</v>
      </c>
      <c r="C1996" t="s">
        <v>42</v>
      </c>
      <c r="E1996" t="s">
        <v>39</v>
      </c>
      <c r="F1996">
        <v>1</v>
      </c>
      <c r="G1996">
        <v>0</v>
      </c>
      <c r="H1996">
        <v>0</v>
      </c>
      <c r="I1996" s="20">
        <v>0.19</v>
      </c>
      <c r="J1996" t="s">
        <v>24</v>
      </c>
      <c r="K1996" s="20">
        <v>0.19</v>
      </c>
      <c r="L1996" s="21">
        <v>-10.85</v>
      </c>
      <c r="M1996" s="21">
        <v>-67.95</v>
      </c>
      <c r="N1996" s="21">
        <v>-57.1</v>
      </c>
      <c r="O1996" t="s">
        <v>64</v>
      </c>
      <c r="P1996" s="22">
        <v>0</v>
      </c>
      <c r="Q1996" s="22">
        <v>0.19</v>
      </c>
    </row>
    <row r="1997" spans="1:17" x14ac:dyDescent="0.3">
      <c r="A1997" t="s">
        <v>8169</v>
      </c>
      <c r="B1997" t="s">
        <v>8599</v>
      </c>
      <c r="C1997" t="s">
        <v>46</v>
      </c>
      <c r="E1997" t="s">
        <v>40</v>
      </c>
      <c r="F1997">
        <v>0</v>
      </c>
      <c r="G1997">
        <v>0</v>
      </c>
      <c r="H1997">
        <v>0</v>
      </c>
      <c r="I1997" s="20">
        <v>0.2</v>
      </c>
      <c r="J1997" t="s">
        <v>24</v>
      </c>
      <c r="K1997" s="20">
        <v>0.2</v>
      </c>
      <c r="L1997" s="21">
        <v>7.48</v>
      </c>
      <c r="M1997" s="21">
        <v>44.9</v>
      </c>
      <c r="N1997" s="21">
        <v>37.42</v>
      </c>
      <c r="P1997" s="22">
        <v>0</v>
      </c>
      <c r="Q1997" s="22">
        <v>0.2</v>
      </c>
    </row>
    <row r="1998" spans="1:17" x14ac:dyDescent="0.3">
      <c r="A1998" t="s">
        <v>8169</v>
      </c>
      <c r="B1998" t="s">
        <v>14647</v>
      </c>
      <c r="C1998" t="s">
        <v>42</v>
      </c>
      <c r="E1998" t="s">
        <v>39</v>
      </c>
      <c r="F1998">
        <v>0</v>
      </c>
      <c r="G1998">
        <v>0</v>
      </c>
      <c r="H1998">
        <v>0</v>
      </c>
      <c r="I1998" s="20">
        <v>0.19</v>
      </c>
      <c r="J1998" t="s">
        <v>24</v>
      </c>
      <c r="K1998" s="20">
        <v>0.19</v>
      </c>
      <c r="L1998" s="21">
        <v>7.97</v>
      </c>
      <c r="M1998" s="21">
        <v>49.9</v>
      </c>
      <c r="N1998" s="21">
        <v>41.93</v>
      </c>
      <c r="P1998" s="22">
        <v>0</v>
      </c>
      <c r="Q1998" s="22">
        <v>0.19</v>
      </c>
    </row>
    <row r="1999" spans="1:17" x14ac:dyDescent="0.3">
      <c r="A1999" t="s">
        <v>8169</v>
      </c>
      <c r="B1999" t="s">
        <v>13430</v>
      </c>
      <c r="C1999" t="s">
        <v>45</v>
      </c>
      <c r="E1999" t="s">
        <v>40</v>
      </c>
      <c r="F1999">
        <v>0</v>
      </c>
      <c r="G1999">
        <v>0</v>
      </c>
      <c r="H1999">
        <v>0</v>
      </c>
      <c r="I1999" s="20">
        <v>0.21</v>
      </c>
      <c r="J1999" t="s">
        <v>24</v>
      </c>
      <c r="K1999" s="20">
        <v>0.21</v>
      </c>
      <c r="L1999" s="21">
        <v>34.69</v>
      </c>
      <c r="M1999" s="21">
        <v>199.9</v>
      </c>
      <c r="N1999" s="21">
        <v>165.21</v>
      </c>
      <c r="P1999" s="22">
        <v>0</v>
      </c>
      <c r="Q1999" s="22">
        <v>0.21</v>
      </c>
    </row>
    <row r="2000" spans="1:17" x14ac:dyDescent="0.3">
      <c r="A2000" t="s">
        <v>8169</v>
      </c>
      <c r="B2000" t="s">
        <v>9721</v>
      </c>
      <c r="C2000" t="s">
        <v>42</v>
      </c>
      <c r="E2000" t="s">
        <v>39</v>
      </c>
      <c r="F2000">
        <v>0</v>
      </c>
      <c r="G2000">
        <v>0</v>
      </c>
      <c r="H2000">
        <v>0</v>
      </c>
      <c r="I2000" s="20">
        <v>0.19</v>
      </c>
      <c r="J2000" t="s">
        <v>24</v>
      </c>
      <c r="K2000" s="20">
        <v>0.19</v>
      </c>
      <c r="L2000" s="21">
        <v>3.98</v>
      </c>
      <c r="M2000" s="21">
        <v>24.9</v>
      </c>
      <c r="N2000" s="21">
        <v>20.92</v>
      </c>
      <c r="P2000" s="22">
        <v>0</v>
      </c>
      <c r="Q2000" s="22">
        <v>0.19</v>
      </c>
    </row>
    <row r="2001" spans="1:17" x14ac:dyDescent="0.3">
      <c r="A2001" t="s">
        <v>8169</v>
      </c>
      <c r="B2001" t="s">
        <v>20400</v>
      </c>
      <c r="C2001" t="s">
        <v>45</v>
      </c>
      <c r="E2001" t="s">
        <v>40</v>
      </c>
      <c r="F2001">
        <v>0</v>
      </c>
      <c r="G2001">
        <v>0</v>
      </c>
      <c r="H2001">
        <v>0</v>
      </c>
      <c r="I2001" s="20">
        <v>0.21</v>
      </c>
      <c r="J2001" t="s">
        <v>24</v>
      </c>
      <c r="K2001" s="20">
        <v>0.21</v>
      </c>
      <c r="L2001" s="21">
        <v>13.88</v>
      </c>
      <c r="M2001" s="21">
        <v>79.95</v>
      </c>
      <c r="N2001" s="21">
        <v>66.069999999999993</v>
      </c>
      <c r="P2001" s="22">
        <v>0</v>
      </c>
      <c r="Q2001" s="22">
        <v>0.21</v>
      </c>
    </row>
    <row r="2002" spans="1:17" x14ac:dyDescent="0.3">
      <c r="A2002" t="s">
        <v>8169</v>
      </c>
      <c r="B2002" t="s">
        <v>20569</v>
      </c>
      <c r="C2002" t="s">
        <v>45</v>
      </c>
      <c r="E2002" t="s">
        <v>40</v>
      </c>
      <c r="F2002">
        <v>0</v>
      </c>
      <c r="G2002">
        <v>0</v>
      </c>
      <c r="H2002">
        <v>0</v>
      </c>
      <c r="I2002" s="20">
        <v>0.21</v>
      </c>
      <c r="J2002" t="s">
        <v>24</v>
      </c>
      <c r="K2002" s="20">
        <v>0.21</v>
      </c>
      <c r="L2002" s="21">
        <v>20.46</v>
      </c>
      <c r="M2002" s="21">
        <v>117.9</v>
      </c>
      <c r="N2002" s="21">
        <v>97.44</v>
      </c>
      <c r="P2002" s="22">
        <v>0</v>
      </c>
      <c r="Q2002" s="22">
        <v>0.21</v>
      </c>
    </row>
    <row r="2003" spans="1:17" x14ac:dyDescent="0.3">
      <c r="A2003" t="s">
        <v>8169</v>
      </c>
      <c r="B2003" t="s">
        <v>22992</v>
      </c>
      <c r="C2003" t="s">
        <v>45</v>
      </c>
      <c r="E2003" t="s">
        <v>40</v>
      </c>
      <c r="F2003">
        <v>0</v>
      </c>
      <c r="G2003">
        <v>0</v>
      </c>
      <c r="H2003">
        <v>0</v>
      </c>
      <c r="I2003" s="20">
        <v>0.21</v>
      </c>
      <c r="J2003" t="s">
        <v>24</v>
      </c>
      <c r="K2003" s="20">
        <v>0.21</v>
      </c>
      <c r="L2003" s="21">
        <v>5.19</v>
      </c>
      <c r="M2003" s="21">
        <v>29.9</v>
      </c>
      <c r="N2003" s="21">
        <v>24.71</v>
      </c>
      <c r="P2003" s="22">
        <v>0</v>
      </c>
      <c r="Q2003" s="22">
        <v>0.21</v>
      </c>
    </row>
    <row r="2004" spans="1:17" x14ac:dyDescent="0.3">
      <c r="A2004" t="s">
        <v>8169</v>
      </c>
      <c r="B2004" t="s">
        <v>11516</v>
      </c>
      <c r="C2004" t="s">
        <v>42</v>
      </c>
      <c r="E2004" t="s">
        <v>40</v>
      </c>
      <c r="F2004">
        <v>0</v>
      </c>
      <c r="G2004">
        <v>0</v>
      </c>
      <c r="H2004">
        <v>0</v>
      </c>
      <c r="I2004" s="20">
        <v>0.19</v>
      </c>
      <c r="J2004" t="s">
        <v>24</v>
      </c>
      <c r="K2004" s="20">
        <v>0.19</v>
      </c>
      <c r="L2004" s="21">
        <v>16.89</v>
      </c>
      <c r="M2004" s="21">
        <v>105.8</v>
      </c>
      <c r="N2004" s="21">
        <v>88.91</v>
      </c>
      <c r="P2004" s="22">
        <v>0</v>
      </c>
      <c r="Q2004" s="22">
        <v>0.19</v>
      </c>
    </row>
    <row r="2005" spans="1:17" x14ac:dyDescent="0.3">
      <c r="A2005" t="s">
        <v>8169</v>
      </c>
      <c r="B2005" t="s">
        <v>13468</v>
      </c>
      <c r="C2005" t="s">
        <v>46</v>
      </c>
      <c r="E2005" t="s">
        <v>40</v>
      </c>
      <c r="F2005">
        <v>0</v>
      </c>
      <c r="G2005">
        <v>0</v>
      </c>
      <c r="H2005">
        <v>0</v>
      </c>
      <c r="I2005" s="20">
        <v>0.2</v>
      </c>
      <c r="J2005" t="s">
        <v>24</v>
      </c>
      <c r="K2005" s="20">
        <v>0.2</v>
      </c>
      <c r="L2005" s="21">
        <v>2.98</v>
      </c>
      <c r="M2005" s="21">
        <v>17.899999999999999</v>
      </c>
      <c r="N2005" s="21">
        <v>14.92</v>
      </c>
      <c r="P2005" s="22">
        <v>0</v>
      </c>
      <c r="Q2005" s="22">
        <v>0.2</v>
      </c>
    </row>
    <row r="2006" spans="1:17" x14ac:dyDescent="0.3">
      <c r="A2006" t="s">
        <v>8169</v>
      </c>
      <c r="B2006" t="s">
        <v>15782</v>
      </c>
      <c r="C2006" t="s">
        <v>45</v>
      </c>
      <c r="E2006" t="s">
        <v>40</v>
      </c>
      <c r="F2006">
        <v>0</v>
      </c>
      <c r="G2006">
        <v>0</v>
      </c>
      <c r="H2006">
        <v>0</v>
      </c>
      <c r="I2006" s="20">
        <v>0.21</v>
      </c>
      <c r="J2006" t="s">
        <v>24</v>
      </c>
      <c r="K2006" s="20">
        <v>0.21</v>
      </c>
      <c r="L2006" s="21">
        <v>5.0199999999999996</v>
      </c>
      <c r="M2006" s="21">
        <v>28.95</v>
      </c>
      <c r="N2006" s="21">
        <v>23.93</v>
      </c>
      <c r="P2006" s="22">
        <v>0</v>
      </c>
      <c r="Q2006" s="22">
        <v>0.21</v>
      </c>
    </row>
    <row r="2007" spans="1:17" x14ac:dyDescent="0.3">
      <c r="A2007" t="s">
        <v>8169</v>
      </c>
      <c r="B2007" t="s">
        <v>11463</v>
      </c>
      <c r="C2007" t="s">
        <v>46</v>
      </c>
      <c r="E2007" t="s">
        <v>40</v>
      </c>
      <c r="F2007">
        <v>0</v>
      </c>
      <c r="G2007">
        <v>0</v>
      </c>
      <c r="H2007">
        <v>0</v>
      </c>
      <c r="I2007" s="20">
        <v>0.2</v>
      </c>
      <c r="J2007" t="s">
        <v>24</v>
      </c>
      <c r="K2007" s="20">
        <v>0.2</v>
      </c>
      <c r="L2007" s="21">
        <v>4.1500000000000004</v>
      </c>
      <c r="M2007" s="21">
        <v>24.9</v>
      </c>
      <c r="N2007" s="21">
        <v>20.75</v>
      </c>
      <c r="P2007" s="22">
        <v>0</v>
      </c>
      <c r="Q2007" s="22">
        <v>0.2</v>
      </c>
    </row>
    <row r="2008" spans="1:17" x14ac:dyDescent="0.3">
      <c r="A2008" t="s">
        <v>8169</v>
      </c>
      <c r="B2008" t="s">
        <v>17578</v>
      </c>
      <c r="C2008" t="s">
        <v>45</v>
      </c>
      <c r="E2008" t="s">
        <v>40</v>
      </c>
      <c r="F2008">
        <v>0</v>
      </c>
      <c r="G2008">
        <v>0</v>
      </c>
      <c r="H2008">
        <v>0</v>
      </c>
      <c r="I2008" s="20">
        <v>0.21</v>
      </c>
      <c r="J2008" t="s">
        <v>24</v>
      </c>
      <c r="K2008" s="20">
        <v>0.21</v>
      </c>
      <c r="L2008" s="21">
        <v>14.74</v>
      </c>
      <c r="M2008" s="21">
        <v>84.95</v>
      </c>
      <c r="N2008" s="21">
        <v>70.209999999999994</v>
      </c>
      <c r="P2008" s="22">
        <v>0</v>
      </c>
      <c r="Q2008" s="22">
        <v>0.21</v>
      </c>
    </row>
    <row r="2009" spans="1:17" x14ac:dyDescent="0.3">
      <c r="A2009" t="s">
        <v>8169</v>
      </c>
      <c r="B2009" t="s">
        <v>22074</v>
      </c>
      <c r="C2009" t="s">
        <v>42</v>
      </c>
      <c r="E2009" t="s">
        <v>40</v>
      </c>
      <c r="F2009">
        <v>0</v>
      </c>
      <c r="G2009">
        <v>0</v>
      </c>
      <c r="H2009">
        <v>0</v>
      </c>
      <c r="I2009" s="20">
        <v>0.19</v>
      </c>
      <c r="J2009" t="s">
        <v>24</v>
      </c>
      <c r="K2009" s="20">
        <v>0.19</v>
      </c>
      <c r="L2009" s="21">
        <v>4.7699999999999996</v>
      </c>
      <c r="M2009" s="21">
        <v>29.9</v>
      </c>
      <c r="N2009" s="21">
        <v>25.13</v>
      </c>
      <c r="P2009" s="22">
        <v>0</v>
      </c>
      <c r="Q2009" s="22">
        <v>0.19</v>
      </c>
    </row>
    <row r="2010" spans="1:17" x14ac:dyDescent="0.3">
      <c r="A2010" t="s">
        <v>8169</v>
      </c>
      <c r="B2010" t="s">
        <v>20428</v>
      </c>
      <c r="C2010" t="s">
        <v>47</v>
      </c>
      <c r="E2010" t="s">
        <v>40</v>
      </c>
      <c r="F2010">
        <v>0</v>
      </c>
      <c r="G2010">
        <v>0</v>
      </c>
      <c r="H2010">
        <v>0</v>
      </c>
      <c r="I2010" s="20">
        <v>0.22</v>
      </c>
      <c r="J2010" t="s">
        <v>24</v>
      </c>
      <c r="K2010" s="20">
        <v>0.22</v>
      </c>
      <c r="L2010" s="21">
        <v>5.0999999999999996</v>
      </c>
      <c r="M2010" s="21">
        <v>28.26</v>
      </c>
      <c r="N2010" s="21">
        <v>23.16</v>
      </c>
      <c r="P2010" s="22">
        <v>0</v>
      </c>
      <c r="Q2010" s="22">
        <v>0.22</v>
      </c>
    </row>
    <row r="2011" spans="1:17" x14ac:dyDescent="0.3">
      <c r="A2011" t="s">
        <v>8169</v>
      </c>
      <c r="B2011" t="s">
        <v>9543</v>
      </c>
      <c r="C2011" t="s">
        <v>294</v>
      </c>
      <c r="E2011" t="s">
        <v>40</v>
      </c>
      <c r="F2011">
        <v>0</v>
      </c>
      <c r="G2011">
        <v>0</v>
      </c>
      <c r="H2011">
        <v>0</v>
      </c>
      <c r="I2011" s="20">
        <v>0.17</v>
      </c>
      <c r="J2011" t="s">
        <v>24</v>
      </c>
      <c r="K2011" s="20">
        <v>0.17</v>
      </c>
      <c r="L2011" s="21">
        <v>9.2799999999999994</v>
      </c>
      <c r="M2011" s="21">
        <v>63.9</v>
      </c>
      <c r="N2011" s="21">
        <v>54.62</v>
      </c>
      <c r="P2011" s="22">
        <v>0</v>
      </c>
      <c r="Q2011" s="22">
        <v>0.17</v>
      </c>
    </row>
    <row r="2012" spans="1:17" x14ac:dyDescent="0.3">
      <c r="A2012" t="s">
        <v>8169</v>
      </c>
      <c r="B2012" t="s">
        <v>9106</v>
      </c>
      <c r="C2012" t="s">
        <v>45</v>
      </c>
      <c r="E2012" t="s">
        <v>40</v>
      </c>
      <c r="F2012">
        <v>0</v>
      </c>
      <c r="G2012">
        <v>0</v>
      </c>
      <c r="H2012">
        <v>0</v>
      </c>
      <c r="I2012" s="20">
        <v>0.21</v>
      </c>
      <c r="J2012" t="s">
        <v>24</v>
      </c>
      <c r="K2012" s="20">
        <v>0.21</v>
      </c>
      <c r="L2012" s="21">
        <v>8.65</v>
      </c>
      <c r="M2012" s="21">
        <v>49.86</v>
      </c>
      <c r="N2012" s="21">
        <v>41.21</v>
      </c>
      <c r="P2012" s="22">
        <v>0</v>
      </c>
      <c r="Q2012" s="22">
        <v>0.21</v>
      </c>
    </row>
    <row r="2013" spans="1:17" x14ac:dyDescent="0.3">
      <c r="A2013" t="s">
        <v>8169</v>
      </c>
      <c r="B2013" t="s">
        <v>18369</v>
      </c>
      <c r="C2013" t="s">
        <v>47</v>
      </c>
      <c r="E2013" t="s">
        <v>40</v>
      </c>
      <c r="F2013">
        <v>0</v>
      </c>
      <c r="G2013">
        <v>0</v>
      </c>
      <c r="H2013">
        <v>0</v>
      </c>
      <c r="I2013" s="20">
        <v>0.22</v>
      </c>
      <c r="J2013" t="s">
        <v>24</v>
      </c>
      <c r="K2013" s="20">
        <v>0.22</v>
      </c>
      <c r="L2013" s="21">
        <v>8.64</v>
      </c>
      <c r="M2013" s="21">
        <v>47.9</v>
      </c>
      <c r="N2013" s="21">
        <v>39.26</v>
      </c>
      <c r="P2013" s="22">
        <v>0</v>
      </c>
      <c r="Q2013" s="22">
        <v>0.22</v>
      </c>
    </row>
    <row r="2014" spans="1:17" x14ac:dyDescent="0.3">
      <c r="A2014" t="s">
        <v>8169</v>
      </c>
      <c r="B2014" t="s">
        <v>10997</v>
      </c>
      <c r="C2014" t="s">
        <v>45</v>
      </c>
      <c r="E2014" t="s">
        <v>40</v>
      </c>
      <c r="F2014">
        <v>0</v>
      </c>
      <c r="G2014">
        <v>0</v>
      </c>
      <c r="H2014">
        <v>0</v>
      </c>
      <c r="I2014" s="20">
        <v>0.21</v>
      </c>
      <c r="J2014" t="s">
        <v>24</v>
      </c>
      <c r="K2014" s="20">
        <v>0.21</v>
      </c>
      <c r="L2014" s="21">
        <v>3.11</v>
      </c>
      <c r="M2014" s="21">
        <v>17.899999999999999</v>
      </c>
      <c r="N2014" s="21">
        <v>14.79</v>
      </c>
      <c r="P2014" s="22">
        <v>0</v>
      </c>
      <c r="Q2014" s="22">
        <v>0.21</v>
      </c>
    </row>
    <row r="2015" spans="1:17" x14ac:dyDescent="0.3">
      <c r="A2015" t="s">
        <v>8169</v>
      </c>
      <c r="B2015" t="s">
        <v>10391</v>
      </c>
      <c r="C2015" t="s">
        <v>45</v>
      </c>
      <c r="E2015" t="s">
        <v>40</v>
      </c>
      <c r="F2015">
        <v>0</v>
      </c>
      <c r="G2015">
        <v>0</v>
      </c>
      <c r="H2015">
        <v>0</v>
      </c>
      <c r="I2015" s="20">
        <v>0.21</v>
      </c>
      <c r="J2015" t="s">
        <v>24</v>
      </c>
      <c r="K2015" s="20">
        <v>0.21</v>
      </c>
      <c r="L2015" s="21">
        <v>9.2799999999999994</v>
      </c>
      <c r="M2015" s="21">
        <v>53.46</v>
      </c>
      <c r="N2015" s="21">
        <v>44.18</v>
      </c>
      <c r="P2015" s="22">
        <v>0</v>
      </c>
      <c r="Q2015" s="22">
        <v>0.21</v>
      </c>
    </row>
    <row r="2016" spans="1:17" x14ac:dyDescent="0.3">
      <c r="A2016" t="s">
        <v>8169</v>
      </c>
      <c r="B2016" t="s">
        <v>21962</v>
      </c>
      <c r="C2016" t="s">
        <v>45</v>
      </c>
      <c r="E2016" t="s">
        <v>40</v>
      </c>
      <c r="F2016">
        <v>0</v>
      </c>
      <c r="G2016">
        <v>0</v>
      </c>
      <c r="H2016">
        <v>0</v>
      </c>
      <c r="I2016" s="20">
        <v>0.21</v>
      </c>
      <c r="J2016" t="s">
        <v>24</v>
      </c>
      <c r="K2016" s="20">
        <v>0.21</v>
      </c>
      <c r="L2016" s="21">
        <v>10.23</v>
      </c>
      <c r="M2016" s="21">
        <v>58.95</v>
      </c>
      <c r="N2016" s="21">
        <v>48.72</v>
      </c>
      <c r="P2016" s="22">
        <v>0</v>
      </c>
      <c r="Q2016" s="22">
        <v>0.21</v>
      </c>
    </row>
    <row r="2017" spans="1:17" x14ac:dyDescent="0.3">
      <c r="A2017" t="s">
        <v>8169</v>
      </c>
      <c r="B2017" t="s">
        <v>8950</v>
      </c>
      <c r="C2017" t="s">
        <v>46</v>
      </c>
      <c r="E2017" t="s">
        <v>40</v>
      </c>
      <c r="F2017">
        <v>0</v>
      </c>
      <c r="G2017">
        <v>0</v>
      </c>
      <c r="H2017">
        <v>0</v>
      </c>
      <c r="I2017" s="20">
        <v>0.2</v>
      </c>
      <c r="J2017" t="s">
        <v>24</v>
      </c>
      <c r="K2017" s="20">
        <v>0.2</v>
      </c>
      <c r="L2017" s="21">
        <v>5.32</v>
      </c>
      <c r="M2017" s="21">
        <v>31.9</v>
      </c>
      <c r="N2017" s="21">
        <v>26.58</v>
      </c>
      <c r="P2017" s="22">
        <v>0</v>
      </c>
      <c r="Q2017" s="22">
        <v>0.2</v>
      </c>
    </row>
    <row r="2018" spans="1:17" x14ac:dyDescent="0.3">
      <c r="A2018" t="s">
        <v>8169</v>
      </c>
      <c r="B2018" t="s">
        <v>15610</v>
      </c>
      <c r="C2018" t="s">
        <v>45</v>
      </c>
      <c r="E2018" t="s">
        <v>40</v>
      </c>
      <c r="F2018">
        <v>0</v>
      </c>
      <c r="G2018">
        <v>0</v>
      </c>
      <c r="H2018">
        <v>0</v>
      </c>
      <c r="I2018" s="20">
        <v>0.21</v>
      </c>
      <c r="J2018" t="s">
        <v>24</v>
      </c>
      <c r="K2018" s="20">
        <v>0.21</v>
      </c>
      <c r="L2018" s="21">
        <v>14.04</v>
      </c>
      <c r="M2018" s="21">
        <v>80.91</v>
      </c>
      <c r="N2018" s="21">
        <v>66.87</v>
      </c>
      <c r="P2018" s="22">
        <v>0</v>
      </c>
      <c r="Q2018" s="22">
        <v>0.21</v>
      </c>
    </row>
    <row r="2019" spans="1:17" x14ac:dyDescent="0.3">
      <c r="A2019" t="s">
        <v>8169</v>
      </c>
      <c r="B2019" t="s">
        <v>23434</v>
      </c>
      <c r="C2019" t="s">
        <v>45</v>
      </c>
      <c r="E2019" t="s">
        <v>40</v>
      </c>
      <c r="F2019">
        <v>0</v>
      </c>
      <c r="G2019">
        <v>0</v>
      </c>
      <c r="H2019">
        <v>0</v>
      </c>
      <c r="I2019" s="20">
        <v>0.21</v>
      </c>
      <c r="J2019" t="s">
        <v>24</v>
      </c>
      <c r="K2019" s="20">
        <v>0.21</v>
      </c>
      <c r="L2019" s="21">
        <v>24.93</v>
      </c>
      <c r="M2019" s="21">
        <v>143.63999999999999</v>
      </c>
      <c r="N2019" s="21">
        <v>118.71</v>
      </c>
      <c r="P2019" s="22">
        <v>0</v>
      </c>
      <c r="Q2019" s="22">
        <v>0.21</v>
      </c>
    </row>
    <row r="2020" spans="1:17" x14ac:dyDescent="0.3">
      <c r="A2020" t="s">
        <v>8169</v>
      </c>
      <c r="B2020" t="s">
        <v>10912</v>
      </c>
      <c r="C2020" t="s">
        <v>42</v>
      </c>
      <c r="E2020" t="s">
        <v>39</v>
      </c>
      <c r="F2020">
        <v>0</v>
      </c>
      <c r="G2020">
        <v>0</v>
      </c>
      <c r="H2020">
        <v>0</v>
      </c>
      <c r="I2020" s="20">
        <v>0.19</v>
      </c>
      <c r="J2020" t="s">
        <v>24</v>
      </c>
      <c r="K2020" s="20">
        <v>0.19</v>
      </c>
      <c r="L2020" s="21">
        <v>4.93</v>
      </c>
      <c r="M2020" s="21">
        <v>30.85</v>
      </c>
      <c r="N2020" s="21">
        <v>25.92</v>
      </c>
      <c r="P2020" s="22">
        <v>0</v>
      </c>
      <c r="Q2020" s="22">
        <v>0.19</v>
      </c>
    </row>
    <row r="2021" spans="1:17" x14ac:dyDescent="0.3">
      <c r="A2021" t="s">
        <v>8169</v>
      </c>
      <c r="B2021" t="s">
        <v>16606</v>
      </c>
      <c r="C2021" t="s">
        <v>42</v>
      </c>
      <c r="E2021" t="s">
        <v>39</v>
      </c>
      <c r="F2021">
        <v>0</v>
      </c>
      <c r="G2021">
        <v>0</v>
      </c>
      <c r="H2021">
        <v>0</v>
      </c>
      <c r="I2021" s="20">
        <v>0.19</v>
      </c>
      <c r="J2021" t="s">
        <v>24</v>
      </c>
      <c r="K2021" s="20">
        <v>0.19</v>
      </c>
      <c r="L2021" s="21">
        <v>31.92</v>
      </c>
      <c r="M2021" s="21">
        <v>199.95</v>
      </c>
      <c r="N2021" s="21">
        <v>168.03</v>
      </c>
      <c r="P2021" s="22">
        <v>0</v>
      </c>
      <c r="Q2021" s="22">
        <v>0.19</v>
      </c>
    </row>
    <row r="2022" spans="1:17" x14ac:dyDescent="0.3">
      <c r="A2022" t="s">
        <v>8169</v>
      </c>
      <c r="B2022" t="s">
        <v>8226</v>
      </c>
      <c r="C2022" t="s">
        <v>45</v>
      </c>
      <c r="E2022" t="s">
        <v>40</v>
      </c>
      <c r="F2022">
        <v>0</v>
      </c>
      <c r="G2022">
        <v>0</v>
      </c>
      <c r="H2022">
        <v>0</v>
      </c>
      <c r="I2022" s="20">
        <v>0.21</v>
      </c>
      <c r="J2022" t="s">
        <v>24</v>
      </c>
      <c r="K2022" s="20">
        <v>0.21</v>
      </c>
      <c r="L2022" s="21">
        <v>20.46</v>
      </c>
      <c r="M2022" s="21">
        <v>117.9</v>
      </c>
      <c r="N2022" s="21">
        <v>97.44</v>
      </c>
      <c r="P2022" s="22">
        <v>0</v>
      </c>
      <c r="Q2022" s="22">
        <v>0.21</v>
      </c>
    </row>
    <row r="2023" spans="1:17" x14ac:dyDescent="0.3">
      <c r="A2023" t="s">
        <v>8169</v>
      </c>
      <c r="B2023" t="s">
        <v>19102</v>
      </c>
      <c r="C2023" t="s">
        <v>46</v>
      </c>
      <c r="E2023" t="s">
        <v>40</v>
      </c>
      <c r="F2023">
        <v>0</v>
      </c>
      <c r="G2023">
        <v>0</v>
      </c>
      <c r="H2023">
        <v>0</v>
      </c>
      <c r="I2023" s="20">
        <v>0.2</v>
      </c>
      <c r="J2023" t="s">
        <v>24</v>
      </c>
      <c r="K2023" s="20">
        <v>0.2</v>
      </c>
      <c r="L2023" s="21">
        <v>8.75</v>
      </c>
      <c r="M2023" s="21">
        <v>52.52</v>
      </c>
      <c r="N2023" s="21">
        <v>43.77</v>
      </c>
      <c r="P2023" s="22">
        <v>0</v>
      </c>
      <c r="Q2023" s="22">
        <v>0.2</v>
      </c>
    </row>
    <row r="2024" spans="1:17" x14ac:dyDescent="0.3">
      <c r="A2024" t="s">
        <v>8169</v>
      </c>
      <c r="B2024" t="s">
        <v>16017</v>
      </c>
      <c r="C2024" t="s">
        <v>42</v>
      </c>
      <c r="E2024" t="s">
        <v>39</v>
      </c>
      <c r="F2024">
        <v>0</v>
      </c>
      <c r="G2024">
        <v>0</v>
      </c>
      <c r="H2024">
        <v>0</v>
      </c>
      <c r="I2024" s="20">
        <v>0.19</v>
      </c>
      <c r="J2024" t="s">
        <v>24</v>
      </c>
      <c r="K2024" s="20">
        <v>0.19</v>
      </c>
      <c r="L2024" s="21">
        <v>12.76</v>
      </c>
      <c r="M2024" s="21">
        <v>79.900000000000006</v>
      </c>
      <c r="N2024" s="21">
        <v>67.14</v>
      </c>
      <c r="P2024" s="22">
        <v>0</v>
      </c>
      <c r="Q2024" s="22">
        <v>0.19</v>
      </c>
    </row>
    <row r="2025" spans="1:17" x14ac:dyDescent="0.3">
      <c r="A2025" t="s">
        <v>8169</v>
      </c>
      <c r="B2025" t="s">
        <v>22089</v>
      </c>
      <c r="C2025" t="s">
        <v>45</v>
      </c>
      <c r="E2025" t="s">
        <v>40</v>
      </c>
      <c r="F2025">
        <v>0</v>
      </c>
      <c r="G2025">
        <v>0</v>
      </c>
      <c r="H2025">
        <v>0</v>
      </c>
      <c r="I2025" s="20">
        <v>0.21</v>
      </c>
      <c r="J2025" t="s">
        <v>24</v>
      </c>
      <c r="K2025" s="20">
        <v>0.21</v>
      </c>
      <c r="L2025" s="21">
        <v>11.79</v>
      </c>
      <c r="M2025" s="21">
        <v>67.95</v>
      </c>
      <c r="N2025" s="21">
        <v>56.16</v>
      </c>
      <c r="P2025" s="22">
        <v>0</v>
      </c>
      <c r="Q2025" s="22">
        <v>0.21</v>
      </c>
    </row>
    <row r="2026" spans="1:17" x14ac:dyDescent="0.3">
      <c r="A2026" t="s">
        <v>8169</v>
      </c>
      <c r="B2026" t="s">
        <v>19879</v>
      </c>
      <c r="C2026" t="s">
        <v>46</v>
      </c>
      <c r="E2026" t="s">
        <v>39</v>
      </c>
      <c r="F2026">
        <v>0</v>
      </c>
      <c r="G2026">
        <v>0</v>
      </c>
      <c r="H2026">
        <v>0</v>
      </c>
      <c r="I2026" s="20">
        <v>0.2</v>
      </c>
      <c r="J2026" t="s">
        <v>24</v>
      </c>
      <c r="K2026" s="20">
        <v>0.2</v>
      </c>
      <c r="L2026" s="21">
        <v>2.98</v>
      </c>
      <c r="M2026" s="21">
        <v>17.899999999999999</v>
      </c>
      <c r="N2026" s="21">
        <v>14.92</v>
      </c>
      <c r="P2026" s="22">
        <v>0</v>
      </c>
      <c r="Q2026" s="22">
        <v>0.2</v>
      </c>
    </row>
    <row r="2027" spans="1:17" x14ac:dyDescent="0.3">
      <c r="A2027" t="s">
        <v>8169</v>
      </c>
      <c r="B2027" t="s">
        <v>9741</v>
      </c>
      <c r="C2027" t="s">
        <v>45</v>
      </c>
      <c r="E2027" t="s">
        <v>40</v>
      </c>
      <c r="F2027">
        <v>0</v>
      </c>
      <c r="G2027">
        <v>0</v>
      </c>
      <c r="H2027">
        <v>0</v>
      </c>
      <c r="I2027" s="20">
        <v>0.21</v>
      </c>
      <c r="J2027" t="s">
        <v>24</v>
      </c>
      <c r="K2027" s="20">
        <v>0.21</v>
      </c>
      <c r="L2027" s="21">
        <v>23.59</v>
      </c>
      <c r="M2027" s="21">
        <v>135.9</v>
      </c>
      <c r="N2027" s="21">
        <v>112.31</v>
      </c>
      <c r="P2027" s="22">
        <v>0</v>
      </c>
      <c r="Q2027" s="22">
        <v>0.21</v>
      </c>
    </row>
    <row r="2028" spans="1:17" x14ac:dyDescent="0.3">
      <c r="A2028" t="s">
        <v>8169</v>
      </c>
      <c r="B2028" t="s">
        <v>11615</v>
      </c>
      <c r="C2028" t="s">
        <v>46</v>
      </c>
      <c r="E2028" t="s">
        <v>40</v>
      </c>
      <c r="F2028">
        <v>0</v>
      </c>
      <c r="G2028">
        <v>0</v>
      </c>
      <c r="H2028">
        <v>0</v>
      </c>
      <c r="I2028" s="20">
        <v>0.2</v>
      </c>
      <c r="J2028" t="s">
        <v>24</v>
      </c>
      <c r="K2028" s="20">
        <v>0.2</v>
      </c>
      <c r="L2028" s="21">
        <v>5.32</v>
      </c>
      <c r="M2028" s="21">
        <v>31.9</v>
      </c>
      <c r="N2028" s="21">
        <v>26.58</v>
      </c>
      <c r="P2028" s="22">
        <v>0</v>
      </c>
      <c r="Q2028" s="22">
        <v>0.2</v>
      </c>
    </row>
    <row r="2029" spans="1:17" x14ac:dyDescent="0.3">
      <c r="A2029" t="s">
        <v>8169</v>
      </c>
      <c r="B2029" t="s">
        <v>19009</v>
      </c>
      <c r="C2029" t="s">
        <v>45</v>
      </c>
      <c r="E2029" t="s">
        <v>40</v>
      </c>
      <c r="F2029">
        <v>0</v>
      </c>
      <c r="G2029">
        <v>0</v>
      </c>
      <c r="H2029">
        <v>0</v>
      </c>
      <c r="I2029" s="20">
        <v>0.21</v>
      </c>
      <c r="J2029" t="s">
        <v>24</v>
      </c>
      <c r="K2029" s="20">
        <v>0.21</v>
      </c>
      <c r="L2029" s="21">
        <v>4.32</v>
      </c>
      <c r="M2029" s="21">
        <v>24.9</v>
      </c>
      <c r="N2029" s="21">
        <v>20.58</v>
      </c>
      <c r="P2029" s="22">
        <v>0</v>
      </c>
      <c r="Q2029" s="22">
        <v>0.21</v>
      </c>
    </row>
    <row r="2030" spans="1:17" x14ac:dyDescent="0.3">
      <c r="A2030" t="s">
        <v>8169</v>
      </c>
      <c r="B2030" t="s">
        <v>21612</v>
      </c>
      <c r="C2030" t="s">
        <v>47</v>
      </c>
      <c r="E2030" t="s">
        <v>40</v>
      </c>
      <c r="F2030">
        <v>0</v>
      </c>
      <c r="G2030">
        <v>0</v>
      </c>
      <c r="H2030">
        <v>0</v>
      </c>
      <c r="I2030" s="20">
        <v>0.22</v>
      </c>
      <c r="J2030" t="s">
        <v>24</v>
      </c>
      <c r="K2030" s="20">
        <v>0.22</v>
      </c>
      <c r="L2030" s="21">
        <v>13.5</v>
      </c>
      <c r="M2030" s="21">
        <v>74.849999999999994</v>
      </c>
      <c r="N2030" s="21">
        <v>61.35</v>
      </c>
      <c r="P2030" s="22">
        <v>0</v>
      </c>
      <c r="Q2030" s="22">
        <v>0.22</v>
      </c>
    </row>
    <row r="2031" spans="1:17" x14ac:dyDescent="0.3">
      <c r="A2031" t="s">
        <v>8169</v>
      </c>
      <c r="B2031" t="s">
        <v>21657</v>
      </c>
      <c r="C2031" t="s">
        <v>37</v>
      </c>
      <c r="E2031" t="s">
        <v>40</v>
      </c>
      <c r="F2031">
        <v>0</v>
      </c>
      <c r="G2031">
        <v>0</v>
      </c>
      <c r="H2031">
        <v>0</v>
      </c>
      <c r="I2031" s="20">
        <v>0.2</v>
      </c>
      <c r="J2031" t="s">
        <v>24</v>
      </c>
      <c r="K2031" s="20">
        <v>0.2</v>
      </c>
      <c r="L2031" s="21">
        <v>22.65</v>
      </c>
      <c r="M2031" s="21">
        <v>135.9</v>
      </c>
      <c r="N2031" s="21">
        <v>113.25</v>
      </c>
      <c r="P2031" s="22">
        <v>0</v>
      </c>
      <c r="Q2031" s="22">
        <v>0.2</v>
      </c>
    </row>
    <row r="2032" spans="1:17" x14ac:dyDescent="0.3">
      <c r="A2032" t="s">
        <v>8169</v>
      </c>
      <c r="B2032" t="s">
        <v>8928</v>
      </c>
      <c r="C2032" t="s">
        <v>46</v>
      </c>
      <c r="E2032" t="s">
        <v>40</v>
      </c>
      <c r="F2032">
        <v>0</v>
      </c>
      <c r="G2032">
        <v>0</v>
      </c>
      <c r="H2032">
        <v>0</v>
      </c>
      <c r="I2032" s="20">
        <v>0.2</v>
      </c>
      <c r="J2032" t="s">
        <v>24</v>
      </c>
      <c r="K2032" s="20">
        <v>0.2</v>
      </c>
      <c r="L2032" s="21">
        <v>4.9800000000000004</v>
      </c>
      <c r="M2032" s="21">
        <v>29.9</v>
      </c>
      <c r="N2032" s="21">
        <v>24.92</v>
      </c>
      <c r="P2032" s="22">
        <v>0</v>
      </c>
      <c r="Q2032" s="22">
        <v>0.2</v>
      </c>
    </row>
    <row r="2033" spans="1:17" x14ac:dyDescent="0.3">
      <c r="A2033" t="s">
        <v>8169</v>
      </c>
      <c r="B2033" t="s">
        <v>17450</v>
      </c>
      <c r="C2033" t="s">
        <v>47</v>
      </c>
      <c r="E2033" t="s">
        <v>39</v>
      </c>
      <c r="F2033">
        <v>0</v>
      </c>
      <c r="G2033">
        <v>0</v>
      </c>
      <c r="H2033">
        <v>0</v>
      </c>
      <c r="I2033" s="20">
        <v>0.22</v>
      </c>
      <c r="J2033" t="s">
        <v>24</v>
      </c>
      <c r="K2033" s="20">
        <v>0.22</v>
      </c>
      <c r="L2033" s="21">
        <v>4.49</v>
      </c>
      <c r="M2033" s="21">
        <v>24.9</v>
      </c>
      <c r="N2033" s="21">
        <v>20.41</v>
      </c>
      <c r="P2033" s="22">
        <v>0</v>
      </c>
      <c r="Q2033" s="22">
        <v>0.22</v>
      </c>
    </row>
    <row r="2034" spans="1:17" x14ac:dyDescent="0.3">
      <c r="A2034" t="s">
        <v>8169</v>
      </c>
      <c r="B2034" t="s">
        <v>23319</v>
      </c>
      <c r="C2034" t="s">
        <v>45</v>
      </c>
      <c r="E2034" t="s">
        <v>40</v>
      </c>
      <c r="F2034">
        <v>0</v>
      </c>
      <c r="G2034">
        <v>0</v>
      </c>
      <c r="H2034">
        <v>0</v>
      </c>
      <c r="I2034" s="20">
        <v>0.21</v>
      </c>
      <c r="J2034" t="s">
        <v>24</v>
      </c>
      <c r="K2034" s="20">
        <v>0.21</v>
      </c>
      <c r="L2034" s="21">
        <v>20.46</v>
      </c>
      <c r="M2034" s="21">
        <v>117.9</v>
      </c>
      <c r="N2034" s="21">
        <v>97.44</v>
      </c>
      <c r="P2034" s="22">
        <v>0</v>
      </c>
      <c r="Q2034" s="22">
        <v>0.21</v>
      </c>
    </row>
    <row r="2035" spans="1:17" x14ac:dyDescent="0.3">
      <c r="A2035" t="s">
        <v>8169</v>
      </c>
      <c r="B2035" t="s">
        <v>13865</v>
      </c>
      <c r="C2035" t="s">
        <v>47</v>
      </c>
      <c r="E2035" t="s">
        <v>40</v>
      </c>
      <c r="F2035">
        <v>0</v>
      </c>
      <c r="G2035">
        <v>0</v>
      </c>
      <c r="H2035">
        <v>0</v>
      </c>
      <c r="I2035" s="20">
        <v>0.22</v>
      </c>
      <c r="J2035" t="s">
        <v>24</v>
      </c>
      <c r="K2035" s="20">
        <v>0.22</v>
      </c>
      <c r="L2035" s="21">
        <v>31.89</v>
      </c>
      <c r="M2035" s="21">
        <v>176.85</v>
      </c>
      <c r="N2035" s="21">
        <v>144.96</v>
      </c>
      <c r="P2035" s="22">
        <v>0</v>
      </c>
      <c r="Q2035" s="22">
        <v>0.22</v>
      </c>
    </row>
    <row r="2036" spans="1:17" x14ac:dyDescent="0.3">
      <c r="A2036" t="s">
        <v>8169</v>
      </c>
      <c r="B2036" t="s">
        <v>8363</v>
      </c>
      <c r="C2036" t="s">
        <v>45</v>
      </c>
      <c r="E2036" t="s">
        <v>40</v>
      </c>
      <c r="F2036">
        <v>0</v>
      </c>
      <c r="G2036">
        <v>0</v>
      </c>
      <c r="H2036">
        <v>0</v>
      </c>
      <c r="I2036" s="20">
        <v>0.21</v>
      </c>
      <c r="J2036" t="s">
        <v>24</v>
      </c>
      <c r="K2036" s="20">
        <v>0.21</v>
      </c>
      <c r="L2036" s="21">
        <v>24.98</v>
      </c>
      <c r="M2036" s="21">
        <v>143.91</v>
      </c>
      <c r="N2036" s="21">
        <v>118.93</v>
      </c>
      <c r="P2036" s="22">
        <v>0</v>
      </c>
      <c r="Q2036" s="22">
        <v>0.21</v>
      </c>
    </row>
    <row r="2037" spans="1:17" x14ac:dyDescent="0.3">
      <c r="A2037" t="s">
        <v>8169</v>
      </c>
      <c r="B2037" t="s">
        <v>19074</v>
      </c>
      <c r="C2037" t="s">
        <v>42</v>
      </c>
      <c r="E2037" t="s">
        <v>39</v>
      </c>
      <c r="F2037">
        <v>0</v>
      </c>
      <c r="G2037">
        <v>0</v>
      </c>
      <c r="H2037">
        <v>0</v>
      </c>
      <c r="I2037" s="20">
        <v>0.19</v>
      </c>
      <c r="J2037" t="s">
        <v>24</v>
      </c>
      <c r="K2037" s="20">
        <v>0.19</v>
      </c>
      <c r="L2037" s="21">
        <v>10.67</v>
      </c>
      <c r="M2037" s="21">
        <v>66.849999999999994</v>
      </c>
      <c r="N2037" s="21">
        <v>56.18</v>
      </c>
      <c r="P2037" s="22">
        <v>0</v>
      </c>
      <c r="Q2037" s="22">
        <v>0.19</v>
      </c>
    </row>
    <row r="2038" spans="1:17" x14ac:dyDescent="0.3">
      <c r="A2038" t="s">
        <v>8169</v>
      </c>
      <c r="B2038" t="s">
        <v>12098</v>
      </c>
      <c r="C2038" t="s">
        <v>46</v>
      </c>
      <c r="E2038" t="s">
        <v>39</v>
      </c>
      <c r="F2038">
        <v>0</v>
      </c>
      <c r="G2038">
        <v>0</v>
      </c>
      <c r="H2038">
        <v>0</v>
      </c>
      <c r="I2038" s="20">
        <v>0.2</v>
      </c>
      <c r="J2038" t="s">
        <v>24</v>
      </c>
      <c r="K2038" s="20">
        <v>0.2</v>
      </c>
      <c r="L2038" s="21">
        <v>7.48</v>
      </c>
      <c r="M2038" s="21">
        <v>44.85</v>
      </c>
      <c r="N2038" s="21">
        <v>37.369999999999997</v>
      </c>
      <c r="P2038" s="22">
        <v>0</v>
      </c>
      <c r="Q2038" s="22">
        <v>0.2</v>
      </c>
    </row>
    <row r="2039" spans="1:17" x14ac:dyDescent="0.3">
      <c r="A2039" t="s">
        <v>8169</v>
      </c>
      <c r="B2039" t="s">
        <v>13591</v>
      </c>
      <c r="C2039" t="s">
        <v>37</v>
      </c>
      <c r="E2039" t="s">
        <v>40</v>
      </c>
      <c r="F2039">
        <v>0</v>
      </c>
      <c r="G2039">
        <v>0</v>
      </c>
      <c r="H2039">
        <v>0</v>
      </c>
      <c r="I2039" s="20">
        <v>0.2</v>
      </c>
      <c r="J2039" t="s">
        <v>24</v>
      </c>
      <c r="K2039" s="20">
        <v>0.2</v>
      </c>
      <c r="L2039" s="21">
        <v>11.33</v>
      </c>
      <c r="M2039" s="21">
        <v>67.95</v>
      </c>
      <c r="N2039" s="21">
        <v>56.62</v>
      </c>
      <c r="P2039" s="22">
        <v>0</v>
      </c>
      <c r="Q2039" s="22">
        <v>0.2</v>
      </c>
    </row>
    <row r="2040" spans="1:17" x14ac:dyDescent="0.3">
      <c r="A2040" t="s">
        <v>8169</v>
      </c>
      <c r="B2040" t="s">
        <v>14273</v>
      </c>
      <c r="C2040" t="s">
        <v>46</v>
      </c>
      <c r="E2040" t="s">
        <v>40</v>
      </c>
      <c r="F2040">
        <v>0</v>
      </c>
      <c r="G2040">
        <v>0</v>
      </c>
      <c r="H2040">
        <v>0</v>
      </c>
      <c r="I2040" s="20">
        <v>0.2</v>
      </c>
      <c r="J2040" t="s">
        <v>24</v>
      </c>
      <c r="K2040" s="20">
        <v>0.2</v>
      </c>
      <c r="L2040" s="21">
        <v>7.48</v>
      </c>
      <c r="M2040" s="21">
        <v>44.9</v>
      </c>
      <c r="N2040" s="21">
        <v>37.42</v>
      </c>
      <c r="P2040" s="22">
        <v>0</v>
      </c>
      <c r="Q2040" s="22">
        <v>0.2</v>
      </c>
    </row>
    <row r="2041" spans="1:17" x14ac:dyDescent="0.3">
      <c r="A2041" t="s">
        <v>8169</v>
      </c>
      <c r="B2041" t="s">
        <v>19601</v>
      </c>
      <c r="C2041" t="s">
        <v>45</v>
      </c>
      <c r="E2041" t="s">
        <v>40</v>
      </c>
      <c r="F2041">
        <v>0</v>
      </c>
      <c r="G2041">
        <v>0</v>
      </c>
      <c r="H2041">
        <v>0</v>
      </c>
      <c r="I2041" s="20">
        <v>0.21</v>
      </c>
      <c r="J2041" t="s">
        <v>24</v>
      </c>
      <c r="K2041" s="20">
        <v>0.21</v>
      </c>
      <c r="L2041" s="21">
        <v>4.32</v>
      </c>
      <c r="M2041" s="21">
        <v>24.9</v>
      </c>
      <c r="N2041" s="21">
        <v>20.58</v>
      </c>
      <c r="P2041" s="22">
        <v>0</v>
      </c>
      <c r="Q2041" s="22">
        <v>0.21</v>
      </c>
    </row>
    <row r="2042" spans="1:17" x14ac:dyDescent="0.3">
      <c r="A2042" t="s">
        <v>8169</v>
      </c>
      <c r="B2042" t="s">
        <v>14378</v>
      </c>
      <c r="C2042" t="s">
        <v>46</v>
      </c>
      <c r="E2042" t="s">
        <v>40</v>
      </c>
      <c r="F2042">
        <v>0</v>
      </c>
      <c r="G2042">
        <v>0</v>
      </c>
      <c r="H2042">
        <v>0</v>
      </c>
      <c r="I2042" s="20">
        <v>0.2</v>
      </c>
      <c r="J2042" t="s">
        <v>24</v>
      </c>
      <c r="K2042" s="20">
        <v>0.2</v>
      </c>
      <c r="L2042" s="21">
        <v>29.38</v>
      </c>
      <c r="M2042" s="21">
        <v>176.27</v>
      </c>
      <c r="N2042" s="21">
        <v>146.88999999999999</v>
      </c>
      <c r="P2042" s="22">
        <v>0</v>
      </c>
      <c r="Q2042" s="22">
        <v>0.2</v>
      </c>
    </row>
    <row r="2043" spans="1:17" x14ac:dyDescent="0.3">
      <c r="A2043" t="s">
        <v>8169</v>
      </c>
      <c r="B2043" t="s">
        <v>12184</v>
      </c>
      <c r="C2043" t="s">
        <v>45</v>
      </c>
      <c r="E2043" t="s">
        <v>40</v>
      </c>
      <c r="F2043">
        <v>0</v>
      </c>
      <c r="G2043">
        <v>0</v>
      </c>
      <c r="H2043">
        <v>0</v>
      </c>
      <c r="I2043" s="20">
        <v>0.21</v>
      </c>
      <c r="J2043" t="s">
        <v>24</v>
      </c>
      <c r="K2043" s="20">
        <v>0.21</v>
      </c>
      <c r="L2043" s="21">
        <v>11.27</v>
      </c>
      <c r="M2043" s="21">
        <v>64.95</v>
      </c>
      <c r="N2043" s="21">
        <v>53.68</v>
      </c>
      <c r="P2043" s="22">
        <v>0</v>
      </c>
      <c r="Q2043" s="22">
        <v>0.21</v>
      </c>
    </row>
    <row r="2044" spans="1:17" x14ac:dyDescent="0.3">
      <c r="A2044" t="s">
        <v>8169</v>
      </c>
      <c r="B2044" t="s">
        <v>17435</v>
      </c>
      <c r="C2044" t="s">
        <v>42</v>
      </c>
      <c r="E2044" t="s">
        <v>40</v>
      </c>
      <c r="F2044">
        <v>0</v>
      </c>
      <c r="G2044">
        <v>0</v>
      </c>
      <c r="H2044">
        <v>0</v>
      </c>
      <c r="I2044" s="20">
        <v>0.19</v>
      </c>
      <c r="J2044" t="s">
        <v>24</v>
      </c>
      <c r="K2044" s="20">
        <v>0.19</v>
      </c>
      <c r="L2044" s="21">
        <v>5.09</v>
      </c>
      <c r="M2044" s="21">
        <v>31.9</v>
      </c>
      <c r="N2044" s="21">
        <v>26.81</v>
      </c>
      <c r="P2044" s="22">
        <v>0</v>
      </c>
      <c r="Q2044" s="22">
        <v>0.19</v>
      </c>
    </row>
    <row r="2045" spans="1:17" x14ac:dyDescent="0.3">
      <c r="A2045" t="s">
        <v>8169</v>
      </c>
      <c r="B2045" t="s">
        <v>23042</v>
      </c>
      <c r="C2045" t="s">
        <v>46</v>
      </c>
      <c r="E2045" t="s">
        <v>40</v>
      </c>
      <c r="F2045">
        <v>0</v>
      </c>
      <c r="G2045">
        <v>0</v>
      </c>
      <c r="H2045">
        <v>0</v>
      </c>
      <c r="I2045" s="20">
        <v>0.2</v>
      </c>
      <c r="J2045" t="s">
        <v>24</v>
      </c>
      <c r="K2045" s="20">
        <v>0.2</v>
      </c>
      <c r="L2045" s="21">
        <v>7.48</v>
      </c>
      <c r="M2045" s="21">
        <v>44.9</v>
      </c>
      <c r="N2045" s="21">
        <v>37.42</v>
      </c>
      <c r="P2045" s="22">
        <v>0</v>
      </c>
      <c r="Q2045" s="22">
        <v>0.2</v>
      </c>
    </row>
    <row r="2046" spans="1:17" x14ac:dyDescent="0.3">
      <c r="A2046" t="s">
        <v>8169</v>
      </c>
      <c r="B2046" t="s">
        <v>11235</v>
      </c>
      <c r="C2046" t="s">
        <v>45</v>
      </c>
      <c r="E2046" t="s">
        <v>40</v>
      </c>
      <c r="F2046">
        <v>0</v>
      </c>
      <c r="G2046">
        <v>0</v>
      </c>
      <c r="H2046">
        <v>0</v>
      </c>
      <c r="I2046" s="20">
        <v>0.21</v>
      </c>
      <c r="J2046" t="s">
        <v>24</v>
      </c>
      <c r="K2046" s="20">
        <v>0.21</v>
      </c>
      <c r="L2046" s="21">
        <v>64.19</v>
      </c>
      <c r="M2046" s="21">
        <v>369.85</v>
      </c>
      <c r="N2046" s="21">
        <v>305.66000000000003</v>
      </c>
      <c r="P2046" s="22">
        <v>0</v>
      </c>
      <c r="Q2046" s="22">
        <v>0.21</v>
      </c>
    </row>
    <row r="2047" spans="1:17" x14ac:dyDescent="0.3">
      <c r="A2047" t="s">
        <v>8169</v>
      </c>
      <c r="B2047" t="s">
        <v>13828</v>
      </c>
      <c r="C2047" t="s">
        <v>46</v>
      </c>
      <c r="E2047" t="s">
        <v>39</v>
      </c>
      <c r="F2047">
        <v>0</v>
      </c>
      <c r="G2047">
        <v>0</v>
      </c>
      <c r="H2047">
        <v>0</v>
      </c>
      <c r="I2047" s="20">
        <v>0.2</v>
      </c>
      <c r="J2047" t="s">
        <v>24</v>
      </c>
      <c r="K2047" s="20">
        <v>0.2</v>
      </c>
      <c r="L2047" s="21">
        <v>17.989999999999998</v>
      </c>
      <c r="M2047" s="21">
        <v>107.91</v>
      </c>
      <c r="N2047" s="21">
        <v>89.92</v>
      </c>
      <c r="P2047" s="22">
        <v>0</v>
      </c>
      <c r="Q2047" s="22">
        <v>0.2</v>
      </c>
    </row>
    <row r="2048" spans="1:17" x14ac:dyDescent="0.3">
      <c r="A2048" t="s">
        <v>8169</v>
      </c>
      <c r="B2048" t="s">
        <v>20893</v>
      </c>
      <c r="C2048" t="s">
        <v>42</v>
      </c>
      <c r="E2048" t="s">
        <v>39</v>
      </c>
      <c r="F2048">
        <v>0</v>
      </c>
      <c r="G2048">
        <v>0</v>
      </c>
      <c r="H2048">
        <v>0</v>
      </c>
      <c r="I2048" s="20">
        <v>0.19</v>
      </c>
      <c r="J2048" t="s">
        <v>24</v>
      </c>
      <c r="K2048" s="20">
        <v>0.19</v>
      </c>
      <c r="L2048" s="21">
        <v>8.76</v>
      </c>
      <c r="M2048" s="21">
        <v>54.85</v>
      </c>
      <c r="N2048" s="21">
        <v>46.09</v>
      </c>
      <c r="P2048" s="22">
        <v>0</v>
      </c>
      <c r="Q2048" s="22">
        <v>0.19</v>
      </c>
    </row>
    <row r="2049" spans="1:17" x14ac:dyDescent="0.3">
      <c r="A2049" t="s">
        <v>8169</v>
      </c>
      <c r="B2049" t="s">
        <v>23777</v>
      </c>
      <c r="C2049" t="s">
        <v>46</v>
      </c>
      <c r="E2049" t="s">
        <v>40</v>
      </c>
      <c r="F2049">
        <v>0</v>
      </c>
      <c r="G2049">
        <v>0</v>
      </c>
      <c r="H2049">
        <v>0</v>
      </c>
      <c r="I2049" s="20">
        <v>0.2</v>
      </c>
      <c r="J2049" t="s">
        <v>24</v>
      </c>
      <c r="K2049" s="20">
        <v>0.2</v>
      </c>
      <c r="L2049" s="21">
        <v>10.63</v>
      </c>
      <c r="M2049" s="21">
        <v>63.8</v>
      </c>
      <c r="N2049" s="21">
        <v>53.17</v>
      </c>
      <c r="P2049" s="22">
        <v>0</v>
      </c>
      <c r="Q2049" s="22">
        <v>0.2</v>
      </c>
    </row>
    <row r="2050" spans="1:17" x14ac:dyDescent="0.3">
      <c r="A2050" t="s">
        <v>8169</v>
      </c>
      <c r="B2050" t="s">
        <v>12943</v>
      </c>
      <c r="C2050" t="s">
        <v>46</v>
      </c>
      <c r="E2050" t="s">
        <v>40</v>
      </c>
      <c r="F2050">
        <v>0</v>
      </c>
      <c r="G2050">
        <v>0</v>
      </c>
      <c r="H2050">
        <v>0</v>
      </c>
      <c r="I2050" s="20">
        <v>0.2</v>
      </c>
      <c r="J2050" t="s">
        <v>24</v>
      </c>
      <c r="K2050" s="20">
        <v>0.2</v>
      </c>
      <c r="L2050" s="21">
        <v>9.98</v>
      </c>
      <c r="M2050" s="21">
        <v>59.9</v>
      </c>
      <c r="N2050" s="21">
        <v>49.92</v>
      </c>
      <c r="P2050" s="22">
        <v>0</v>
      </c>
      <c r="Q2050" s="22">
        <v>0.2</v>
      </c>
    </row>
    <row r="2051" spans="1:17" x14ac:dyDescent="0.3">
      <c r="A2051" t="s">
        <v>8169</v>
      </c>
      <c r="B2051" t="s">
        <v>18933</v>
      </c>
      <c r="C2051" t="s">
        <v>46</v>
      </c>
      <c r="E2051" t="s">
        <v>40</v>
      </c>
      <c r="F2051">
        <v>0</v>
      </c>
      <c r="G2051">
        <v>0</v>
      </c>
      <c r="H2051">
        <v>0</v>
      </c>
      <c r="I2051" s="20">
        <v>0.2</v>
      </c>
      <c r="J2051" t="s">
        <v>24</v>
      </c>
      <c r="K2051" s="20">
        <v>0.2</v>
      </c>
      <c r="L2051" s="21">
        <v>13.48</v>
      </c>
      <c r="M2051" s="21">
        <v>80.849999999999994</v>
      </c>
      <c r="N2051" s="21">
        <v>67.37</v>
      </c>
      <c r="P2051" s="22">
        <v>0</v>
      </c>
      <c r="Q2051" s="22">
        <v>0.2</v>
      </c>
    </row>
    <row r="2052" spans="1:17" x14ac:dyDescent="0.3">
      <c r="A2052" t="s">
        <v>8169</v>
      </c>
      <c r="B2052" t="s">
        <v>19744</v>
      </c>
      <c r="C2052" t="s">
        <v>47</v>
      </c>
      <c r="E2052" t="s">
        <v>40</v>
      </c>
      <c r="F2052">
        <v>0</v>
      </c>
      <c r="G2052">
        <v>0</v>
      </c>
      <c r="H2052">
        <v>0</v>
      </c>
      <c r="I2052" s="20">
        <v>0.22</v>
      </c>
      <c r="J2052" t="s">
        <v>24</v>
      </c>
      <c r="K2052" s="20">
        <v>0.22</v>
      </c>
      <c r="L2052" s="21">
        <v>12.97</v>
      </c>
      <c r="M2052" s="21">
        <v>71.900000000000006</v>
      </c>
      <c r="N2052" s="21">
        <v>58.93</v>
      </c>
      <c r="P2052" s="22">
        <v>0</v>
      </c>
      <c r="Q2052" s="22">
        <v>0.22</v>
      </c>
    </row>
    <row r="2053" spans="1:17" x14ac:dyDescent="0.3">
      <c r="A2053" t="s">
        <v>8169</v>
      </c>
      <c r="B2053" t="s">
        <v>21777</v>
      </c>
      <c r="C2053" t="s">
        <v>47</v>
      </c>
      <c r="E2053" t="s">
        <v>40</v>
      </c>
      <c r="F2053">
        <v>0</v>
      </c>
      <c r="G2053">
        <v>0</v>
      </c>
      <c r="H2053">
        <v>0</v>
      </c>
      <c r="I2053" s="20">
        <v>0.22</v>
      </c>
      <c r="J2053" t="s">
        <v>24</v>
      </c>
      <c r="K2053" s="20">
        <v>0.22</v>
      </c>
      <c r="L2053" s="21">
        <v>9.64</v>
      </c>
      <c r="M2053" s="21">
        <v>53.46</v>
      </c>
      <c r="N2053" s="21">
        <v>43.82</v>
      </c>
      <c r="P2053" s="22">
        <v>0</v>
      </c>
      <c r="Q2053" s="22">
        <v>0.22</v>
      </c>
    </row>
    <row r="2054" spans="1:17" x14ac:dyDescent="0.3">
      <c r="A2054" t="s">
        <v>8169</v>
      </c>
      <c r="B2054" t="s">
        <v>13987</v>
      </c>
      <c r="C2054" t="s">
        <v>42</v>
      </c>
      <c r="E2054" t="s">
        <v>39</v>
      </c>
      <c r="F2054">
        <v>0</v>
      </c>
      <c r="G2054">
        <v>0</v>
      </c>
      <c r="H2054">
        <v>0</v>
      </c>
      <c r="I2054" s="20">
        <v>0.19</v>
      </c>
      <c r="J2054" t="s">
        <v>24</v>
      </c>
      <c r="K2054" s="20">
        <v>0.19</v>
      </c>
      <c r="L2054" s="21">
        <v>3.98</v>
      </c>
      <c r="M2054" s="21">
        <v>24.9</v>
      </c>
      <c r="N2054" s="21">
        <v>20.92</v>
      </c>
      <c r="P2054" s="22">
        <v>0</v>
      </c>
      <c r="Q2054" s="22">
        <v>0.19</v>
      </c>
    </row>
    <row r="2055" spans="1:17" x14ac:dyDescent="0.3">
      <c r="A2055" t="s">
        <v>8169</v>
      </c>
      <c r="B2055" t="s">
        <v>8988</v>
      </c>
      <c r="C2055" t="s">
        <v>46</v>
      </c>
      <c r="E2055" t="s">
        <v>40</v>
      </c>
      <c r="F2055">
        <v>0</v>
      </c>
      <c r="G2055">
        <v>0</v>
      </c>
      <c r="H2055">
        <v>0</v>
      </c>
      <c r="I2055" s="20">
        <v>0.2</v>
      </c>
      <c r="J2055" t="s">
        <v>24</v>
      </c>
      <c r="K2055" s="20">
        <v>0.2</v>
      </c>
      <c r="L2055" s="21">
        <v>11.33</v>
      </c>
      <c r="M2055" s="21">
        <v>67.95</v>
      </c>
      <c r="N2055" s="21">
        <v>56.62</v>
      </c>
      <c r="P2055" s="22">
        <v>0</v>
      </c>
      <c r="Q2055" s="22">
        <v>0.2</v>
      </c>
    </row>
    <row r="2056" spans="1:17" x14ac:dyDescent="0.3">
      <c r="A2056" t="s">
        <v>8169</v>
      </c>
      <c r="B2056" t="s">
        <v>12747</v>
      </c>
      <c r="C2056" t="s">
        <v>45</v>
      </c>
      <c r="E2056" t="s">
        <v>40</v>
      </c>
      <c r="F2056">
        <v>0</v>
      </c>
      <c r="G2056">
        <v>0</v>
      </c>
      <c r="H2056">
        <v>0</v>
      </c>
      <c r="I2056" s="20">
        <v>0.21</v>
      </c>
      <c r="J2056" t="s">
        <v>24</v>
      </c>
      <c r="K2056" s="20">
        <v>0.21</v>
      </c>
      <c r="L2056" s="21">
        <v>12.46</v>
      </c>
      <c r="M2056" s="21">
        <v>71.819999999999993</v>
      </c>
      <c r="N2056" s="21">
        <v>59.36</v>
      </c>
      <c r="P2056" s="22">
        <v>0</v>
      </c>
      <c r="Q2056" s="22">
        <v>0.21</v>
      </c>
    </row>
    <row r="2057" spans="1:17" x14ac:dyDescent="0.3">
      <c r="A2057" t="s">
        <v>8169</v>
      </c>
      <c r="B2057" t="s">
        <v>18134</v>
      </c>
      <c r="C2057" t="s">
        <v>46</v>
      </c>
      <c r="E2057" t="s">
        <v>40</v>
      </c>
      <c r="F2057">
        <v>0</v>
      </c>
      <c r="G2057">
        <v>0</v>
      </c>
      <c r="H2057">
        <v>0</v>
      </c>
      <c r="I2057" s="20">
        <v>0.2</v>
      </c>
      <c r="J2057" t="s">
        <v>24</v>
      </c>
      <c r="K2057" s="20">
        <v>0.2</v>
      </c>
      <c r="L2057" s="21">
        <v>6.48</v>
      </c>
      <c r="M2057" s="21">
        <v>38.869999999999997</v>
      </c>
      <c r="N2057" s="21">
        <v>32.39</v>
      </c>
      <c r="P2057" s="22">
        <v>0</v>
      </c>
      <c r="Q2057" s="22">
        <v>0.2</v>
      </c>
    </row>
    <row r="2058" spans="1:17" x14ac:dyDescent="0.3">
      <c r="A2058" t="s">
        <v>8169</v>
      </c>
      <c r="B2058" t="s">
        <v>18297</v>
      </c>
      <c r="C2058" t="s">
        <v>46</v>
      </c>
      <c r="E2058" t="s">
        <v>40</v>
      </c>
      <c r="F2058">
        <v>0</v>
      </c>
      <c r="G2058">
        <v>0</v>
      </c>
      <c r="H2058">
        <v>0</v>
      </c>
      <c r="I2058" s="20">
        <v>0.2</v>
      </c>
      <c r="J2058" t="s">
        <v>24</v>
      </c>
      <c r="K2058" s="20">
        <v>0.2</v>
      </c>
      <c r="L2058" s="21">
        <v>22.49</v>
      </c>
      <c r="M2058" s="21">
        <v>134.91</v>
      </c>
      <c r="N2058" s="21">
        <v>112.42</v>
      </c>
      <c r="P2058" s="22">
        <v>0</v>
      </c>
      <c r="Q2058" s="22">
        <v>0.2</v>
      </c>
    </row>
    <row r="2059" spans="1:17" x14ac:dyDescent="0.3">
      <c r="A2059" t="s">
        <v>8169</v>
      </c>
      <c r="B2059" t="s">
        <v>12046</v>
      </c>
      <c r="C2059" t="s">
        <v>45</v>
      </c>
      <c r="E2059" t="s">
        <v>39</v>
      </c>
      <c r="F2059">
        <v>0</v>
      </c>
      <c r="G2059">
        <v>0</v>
      </c>
      <c r="H2059">
        <v>0</v>
      </c>
      <c r="I2059" s="20">
        <v>0.21</v>
      </c>
      <c r="J2059" t="s">
        <v>24</v>
      </c>
      <c r="K2059" s="20">
        <v>0.21</v>
      </c>
      <c r="L2059" s="21">
        <v>10.28</v>
      </c>
      <c r="M2059" s="21">
        <v>59.22</v>
      </c>
      <c r="N2059" s="21">
        <v>48.94</v>
      </c>
      <c r="P2059" s="22">
        <v>0</v>
      </c>
      <c r="Q2059" s="22">
        <v>0.21</v>
      </c>
    </row>
    <row r="2060" spans="1:17" x14ac:dyDescent="0.3">
      <c r="A2060" t="s">
        <v>8169</v>
      </c>
      <c r="B2060" t="s">
        <v>21581</v>
      </c>
      <c r="C2060" t="s">
        <v>45</v>
      </c>
      <c r="E2060" t="s">
        <v>40</v>
      </c>
      <c r="F2060">
        <v>0</v>
      </c>
      <c r="G2060">
        <v>0</v>
      </c>
      <c r="H2060">
        <v>0</v>
      </c>
      <c r="I2060" s="20">
        <v>0.21</v>
      </c>
      <c r="J2060" t="s">
        <v>24</v>
      </c>
      <c r="K2060" s="20">
        <v>0.21</v>
      </c>
      <c r="L2060" s="21">
        <v>14.91</v>
      </c>
      <c r="M2060" s="21">
        <v>85.9</v>
      </c>
      <c r="N2060" s="21">
        <v>70.989999999999995</v>
      </c>
      <c r="P2060" s="22">
        <v>0</v>
      </c>
      <c r="Q2060" s="22">
        <v>0.21</v>
      </c>
    </row>
    <row r="2061" spans="1:17" x14ac:dyDescent="0.3">
      <c r="A2061" t="s">
        <v>8169</v>
      </c>
      <c r="B2061" t="s">
        <v>23139</v>
      </c>
      <c r="C2061" t="s">
        <v>45</v>
      </c>
      <c r="E2061" t="s">
        <v>40</v>
      </c>
      <c r="F2061">
        <v>0</v>
      </c>
      <c r="G2061">
        <v>0</v>
      </c>
      <c r="H2061">
        <v>0</v>
      </c>
      <c r="I2061" s="20">
        <v>0.21</v>
      </c>
      <c r="J2061" t="s">
        <v>24</v>
      </c>
      <c r="K2061" s="20">
        <v>0.21</v>
      </c>
      <c r="L2061" s="21">
        <v>11.79</v>
      </c>
      <c r="M2061" s="21">
        <v>67.95</v>
      </c>
      <c r="N2061" s="21">
        <v>56.16</v>
      </c>
      <c r="P2061" s="22">
        <v>0</v>
      </c>
      <c r="Q2061" s="22">
        <v>0.21</v>
      </c>
    </row>
    <row r="2062" spans="1:17" x14ac:dyDescent="0.3">
      <c r="A2062" t="s">
        <v>8169</v>
      </c>
      <c r="B2062" t="s">
        <v>14555</v>
      </c>
      <c r="C2062" t="s">
        <v>42</v>
      </c>
      <c r="E2062" t="s">
        <v>39</v>
      </c>
      <c r="F2062">
        <v>0</v>
      </c>
      <c r="G2062">
        <v>0</v>
      </c>
      <c r="H2062">
        <v>0</v>
      </c>
      <c r="I2062" s="20">
        <v>0.19</v>
      </c>
      <c r="J2062" t="s">
        <v>24</v>
      </c>
      <c r="K2062" s="20">
        <v>0.19</v>
      </c>
      <c r="L2062" s="21">
        <v>8.5399999999999991</v>
      </c>
      <c r="M2062" s="21">
        <v>53.46</v>
      </c>
      <c r="N2062" s="21">
        <v>44.92</v>
      </c>
      <c r="P2062" s="22">
        <v>0</v>
      </c>
      <c r="Q2062" s="22">
        <v>0.19</v>
      </c>
    </row>
    <row r="2063" spans="1:17" x14ac:dyDescent="0.3">
      <c r="A2063" t="s">
        <v>8169</v>
      </c>
      <c r="B2063" t="s">
        <v>17735</v>
      </c>
      <c r="C2063" t="s">
        <v>45</v>
      </c>
      <c r="E2063" t="s">
        <v>40</v>
      </c>
      <c r="F2063">
        <v>0</v>
      </c>
      <c r="G2063">
        <v>0</v>
      </c>
      <c r="H2063">
        <v>0</v>
      </c>
      <c r="I2063" s="20">
        <v>0.21</v>
      </c>
      <c r="J2063" t="s">
        <v>24</v>
      </c>
      <c r="K2063" s="20">
        <v>0.21</v>
      </c>
      <c r="L2063" s="21">
        <v>17.309999999999999</v>
      </c>
      <c r="M2063" s="21">
        <v>99.75</v>
      </c>
      <c r="N2063" s="21">
        <v>82.44</v>
      </c>
      <c r="P2063" s="22">
        <v>0</v>
      </c>
      <c r="Q2063" s="22">
        <v>0.21</v>
      </c>
    </row>
    <row r="2064" spans="1:17" x14ac:dyDescent="0.3">
      <c r="A2064" t="s">
        <v>8169</v>
      </c>
      <c r="B2064" t="s">
        <v>18548</v>
      </c>
      <c r="C2064" t="s">
        <v>42</v>
      </c>
      <c r="E2064" t="s">
        <v>39</v>
      </c>
      <c r="F2064">
        <v>0</v>
      </c>
      <c r="G2064">
        <v>0</v>
      </c>
      <c r="H2064">
        <v>0</v>
      </c>
      <c r="I2064" s="20">
        <v>0.19</v>
      </c>
      <c r="J2064" t="s">
        <v>24</v>
      </c>
      <c r="K2064" s="20">
        <v>0.19</v>
      </c>
      <c r="L2064" s="21">
        <v>7.97</v>
      </c>
      <c r="M2064" s="21">
        <v>49.9</v>
      </c>
      <c r="N2064" s="21">
        <v>41.93</v>
      </c>
      <c r="P2064" s="22">
        <v>0</v>
      </c>
      <c r="Q2064" s="22">
        <v>0.19</v>
      </c>
    </row>
    <row r="2065" spans="1:17" x14ac:dyDescent="0.3">
      <c r="A2065" t="s">
        <v>8169</v>
      </c>
      <c r="B2065" t="s">
        <v>11062</v>
      </c>
      <c r="C2065" t="s">
        <v>46</v>
      </c>
      <c r="E2065" t="s">
        <v>39</v>
      </c>
      <c r="F2065">
        <v>0</v>
      </c>
      <c r="G2065">
        <v>0</v>
      </c>
      <c r="H2065">
        <v>0</v>
      </c>
      <c r="I2065" s="20">
        <v>0.2</v>
      </c>
      <c r="J2065" t="s">
        <v>24</v>
      </c>
      <c r="K2065" s="20">
        <v>0.2</v>
      </c>
      <c r="L2065" s="21">
        <v>8.91</v>
      </c>
      <c r="M2065" s="21">
        <v>53.46</v>
      </c>
      <c r="N2065" s="21">
        <v>44.55</v>
      </c>
      <c r="P2065" s="22">
        <v>0</v>
      </c>
      <c r="Q2065" s="22">
        <v>0.2</v>
      </c>
    </row>
    <row r="2066" spans="1:17" x14ac:dyDescent="0.3">
      <c r="A2066" t="s">
        <v>8169</v>
      </c>
      <c r="B2066" t="s">
        <v>16763</v>
      </c>
      <c r="C2066" t="s">
        <v>45</v>
      </c>
      <c r="E2066" t="s">
        <v>40</v>
      </c>
      <c r="F2066">
        <v>0</v>
      </c>
      <c r="G2066">
        <v>0</v>
      </c>
      <c r="H2066">
        <v>0</v>
      </c>
      <c r="I2066" s="20">
        <v>0.21</v>
      </c>
      <c r="J2066" t="s">
        <v>24</v>
      </c>
      <c r="K2066" s="20">
        <v>0</v>
      </c>
      <c r="L2066" s="21">
        <v>0</v>
      </c>
      <c r="M2066" s="21">
        <v>0</v>
      </c>
      <c r="N2066" s="21">
        <v>0</v>
      </c>
      <c r="O2066" t="s">
        <v>16764</v>
      </c>
      <c r="P2066" s="22">
        <v>0</v>
      </c>
      <c r="Q2066" s="22">
        <v>0</v>
      </c>
    </row>
    <row r="2067" spans="1:17" x14ac:dyDescent="0.3">
      <c r="A2067" t="s">
        <v>8169</v>
      </c>
      <c r="B2067" t="s">
        <v>10623</v>
      </c>
      <c r="C2067" t="s">
        <v>42</v>
      </c>
      <c r="E2067" t="s">
        <v>40</v>
      </c>
      <c r="F2067">
        <v>0</v>
      </c>
      <c r="G2067">
        <v>0</v>
      </c>
      <c r="H2067">
        <v>0</v>
      </c>
      <c r="I2067" s="20">
        <v>0.19</v>
      </c>
      <c r="J2067" t="s">
        <v>24</v>
      </c>
      <c r="K2067" s="20">
        <v>0</v>
      </c>
      <c r="L2067" s="21">
        <v>0</v>
      </c>
      <c r="M2067" s="21">
        <v>0</v>
      </c>
      <c r="N2067" s="21">
        <v>0</v>
      </c>
      <c r="O2067" t="s">
        <v>10624</v>
      </c>
      <c r="P2067" s="22">
        <v>0</v>
      </c>
      <c r="Q2067" s="22">
        <v>0</v>
      </c>
    </row>
    <row r="2068" spans="1:17" x14ac:dyDescent="0.3">
      <c r="A2068" t="s">
        <v>8169</v>
      </c>
      <c r="B2068" t="s">
        <v>355</v>
      </c>
      <c r="C2068" t="s">
        <v>45</v>
      </c>
      <c r="E2068" t="s">
        <v>40</v>
      </c>
      <c r="F2068">
        <v>0</v>
      </c>
      <c r="G2068">
        <v>0</v>
      </c>
      <c r="H2068">
        <v>0</v>
      </c>
      <c r="I2068" s="20">
        <v>0.21</v>
      </c>
      <c r="J2068" t="s">
        <v>24</v>
      </c>
      <c r="K2068" s="20">
        <v>0.21</v>
      </c>
      <c r="L2068" s="21">
        <v>-27.4</v>
      </c>
      <c r="M2068" s="21">
        <v>-157.85</v>
      </c>
      <c r="N2068" s="21">
        <v>-130.44999999999999</v>
      </c>
      <c r="P2068" s="22">
        <v>0</v>
      </c>
      <c r="Q2068" s="22">
        <v>0.21</v>
      </c>
    </row>
    <row r="2069" spans="1:17" x14ac:dyDescent="0.3">
      <c r="I2069" s="20"/>
      <c r="K2069" s="20"/>
      <c r="L2069" s="21"/>
      <c r="M2069" s="21"/>
      <c r="N2069" s="21"/>
      <c r="P2069" s="22"/>
      <c r="Q2069" s="22"/>
    </row>
    <row r="2070" spans="1:17" x14ac:dyDescent="0.3">
      <c r="I2070" s="1"/>
      <c r="K2070" s="1"/>
      <c r="L2070" s="1"/>
      <c r="M2070" s="1"/>
      <c r="N2070" s="1"/>
      <c r="P2070" s="1"/>
      <c r="Q2070" s="1"/>
    </row>
    <row r="2071" spans="1:17" x14ac:dyDescent="0.3">
      <c r="I2071" s="1"/>
      <c r="K2071" s="1"/>
      <c r="L2071" s="1"/>
      <c r="M2071" s="1"/>
      <c r="N2071" s="1"/>
      <c r="P2071" s="1"/>
      <c r="Q2071" s="1"/>
    </row>
    <row r="2072" spans="1:17" x14ac:dyDescent="0.3">
      <c r="I2072" s="1"/>
      <c r="K2072" s="1"/>
      <c r="L2072" s="1"/>
      <c r="M2072" s="1"/>
      <c r="N2072" s="1"/>
      <c r="P2072" s="1"/>
      <c r="Q2072" s="1"/>
    </row>
    <row r="2073" spans="1:17" x14ac:dyDescent="0.3">
      <c r="I2073" s="1"/>
      <c r="K2073" s="1"/>
      <c r="L2073" s="1"/>
      <c r="M2073" s="1"/>
      <c r="N2073" s="1"/>
      <c r="P2073" s="1"/>
      <c r="Q2073" s="1"/>
    </row>
    <row r="2074" spans="1:17" x14ac:dyDescent="0.3">
      <c r="I2074" s="1"/>
      <c r="K2074" s="1"/>
      <c r="L2074" s="1"/>
      <c r="M2074" s="1"/>
      <c r="N2074" s="1"/>
      <c r="P2074" s="1"/>
      <c r="Q2074" s="1"/>
    </row>
    <row r="2075" spans="1:17" x14ac:dyDescent="0.3">
      <c r="I2075" s="1"/>
      <c r="K2075" s="1"/>
      <c r="L2075" s="1"/>
      <c r="M2075" s="1"/>
      <c r="N2075" s="1"/>
      <c r="P2075" s="1"/>
      <c r="Q2075" s="1"/>
    </row>
    <row r="2076" spans="1:17" x14ac:dyDescent="0.3">
      <c r="I2076" s="1"/>
      <c r="K2076" s="1"/>
      <c r="L2076" s="1"/>
      <c r="M2076" s="1"/>
      <c r="N2076" s="1"/>
      <c r="P2076" s="1"/>
      <c r="Q2076" s="1"/>
    </row>
    <row r="2077" spans="1:17" x14ac:dyDescent="0.3">
      <c r="I2077" s="1"/>
      <c r="K2077" s="1"/>
      <c r="L2077" s="1"/>
      <c r="M2077" s="1"/>
      <c r="N2077" s="1"/>
      <c r="P2077" s="1"/>
      <c r="Q2077" s="1"/>
    </row>
    <row r="2078" spans="1:17" x14ac:dyDescent="0.3">
      <c r="I2078" s="1"/>
      <c r="K2078" s="1"/>
      <c r="L2078" s="1"/>
      <c r="M2078" s="1"/>
      <c r="N2078" s="1"/>
      <c r="P2078" s="1"/>
      <c r="Q2078" s="1"/>
    </row>
    <row r="2079" spans="1:17" x14ac:dyDescent="0.3">
      <c r="I2079" s="1"/>
      <c r="K2079" s="1"/>
      <c r="L2079" s="1"/>
      <c r="M2079" s="1"/>
      <c r="N2079" s="1"/>
      <c r="P2079" s="1"/>
      <c r="Q2079" s="1"/>
    </row>
    <row r="2080" spans="1:17" x14ac:dyDescent="0.3">
      <c r="I2080" s="1"/>
      <c r="K2080" s="1"/>
      <c r="L2080" s="1"/>
      <c r="M2080" s="1"/>
      <c r="N2080" s="1"/>
      <c r="P2080" s="1"/>
      <c r="Q2080" s="1"/>
    </row>
    <row r="2081" spans="9:17" x14ac:dyDescent="0.3">
      <c r="I2081" s="1"/>
      <c r="K2081" s="1"/>
      <c r="L2081" s="1"/>
      <c r="M2081" s="1"/>
      <c r="N2081" s="1"/>
      <c r="P2081" s="1"/>
      <c r="Q2081" s="1"/>
    </row>
    <row r="2082" spans="9:17" x14ac:dyDescent="0.3">
      <c r="I2082" s="1"/>
      <c r="K2082" s="1"/>
      <c r="L2082" s="1"/>
      <c r="M2082" s="1"/>
      <c r="N2082" s="1"/>
      <c r="P2082" s="1"/>
      <c r="Q2082" s="1"/>
    </row>
    <row r="2083" spans="9:17" x14ac:dyDescent="0.3">
      <c r="I2083" s="1"/>
      <c r="K2083" s="1"/>
      <c r="L2083" s="1"/>
      <c r="M2083" s="1"/>
      <c r="N2083" s="1"/>
      <c r="P2083" s="1"/>
      <c r="Q2083" s="1"/>
    </row>
    <row r="2084" spans="9:17" x14ac:dyDescent="0.3">
      <c r="I2084" s="1"/>
      <c r="K2084" s="1"/>
      <c r="L2084" s="1"/>
      <c r="M2084" s="1"/>
      <c r="N2084" s="1"/>
      <c r="P2084" s="1"/>
      <c r="Q2084" s="1"/>
    </row>
    <row r="2085" spans="9:17" x14ac:dyDescent="0.3">
      <c r="I2085" s="1"/>
      <c r="K2085" s="1"/>
      <c r="L2085" s="1"/>
      <c r="M2085" s="1"/>
      <c r="N2085" s="1"/>
      <c r="P2085" s="1"/>
      <c r="Q2085" s="1"/>
    </row>
    <row r="2086" spans="9:17" x14ac:dyDescent="0.3">
      <c r="I2086" s="1"/>
      <c r="K2086" s="1"/>
      <c r="L2086" s="1"/>
      <c r="M2086" s="1"/>
      <c r="N2086" s="1"/>
      <c r="P2086" s="1"/>
      <c r="Q2086" s="1"/>
    </row>
    <row r="2087" spans="9:17" x14ac:dyDescent="0.3">
      <c r="I2087" s="1"/>
      <c r="K2087" s="1"/>
      <c r="L2087" s="1"/>
      <c r="M2087" s="1"/>
      <c r="N2087" s="1"/>
      <c r="P2087" s="1"/>
      <c r="Q2087" s="1"/>
    </row>
    <row r="2088" spans="9:17" x14ac:dyDescent="0.3">
      <c r="I2088" s="1"/>
      <c r="K2088" s="1"/>
      <c r="L2088" s="1"/>
      <c r="M2088" s="1"/>
      <c r="N2088" s="1"/>
      <c r="P2088" s="1"/>
      <c r="Q2088" s="1"/>
    </row>
    <row r="2089" spans="9:17" x14ac:dyDescent="0.3">
      <c r="I2089" s="1"/>
      <c r="K2089" s="1"/>
      <c r="L2089" s="1"/>
      <c r="M2089" s="1"/>
      <c r="N2089" s="1"/>
      <c r="P2089" s="1"/>
      <c r="Q2089" s="1"/>
    </row>
    <row r="2090" spans="9:17" x14ac:dyDescent="0.3">
      <c r="I2090" s="1"/>
      <c r="K2090" s="1"/>
      <c r="L2090" s="1"/>
      <c r="M2090" s="1"/>
      <c r="N2090" s="1"/>
      <c r="P2090" s="1"/>
      <c r="Q2090" s="1"/>
    </row>
    <row r="2091" spans="9:17" x14ac:dyDescent="0.3">
      <c r="I2091" s="1"/>
      <c r="K2091" s="1"/>
      <c r="L2091" s="1"/>
      <c r="M2091" s="1"/>
      <c r="N2091" s="1"/>
      <c r="P2091" s="1"/>
      <c r="Q2091" s="1"/>
    </row>
    <row r="2092" spans="9:17" x14ac:dyDescent="0.3">
      <c r="I2092" s="1"/>
      <c r="K2092" s="1"/>
      <c r="L2092" s="1"/>
      <c r="M2092" s="1"/>
      <c r="N2092" s="1"/>
      <c r="P2092" s="1"/>
      <c r="Q2092" s="1"/>
    </row>
    <row r="2093" spans="9:17" x14ac:dyDescent="0.3">
      <c r="I2093" s="1"/>
      <c r="K2093" s="1"/>
      <c r="L2093" s="1"/>
      <c r="M2093" s="1"/>
      <c r="N2093" s="1"/>
      <c r="P2093" s="1"/>
      <c r="Q2093" s="1"/>
    </row>
    <row r="2094" spans="9:17" x14ac:dyDescent="0.3">
      <c r="I2094" s="1"/>
      <c r="K2094" s="1"/>
      <c r="L2094" s="1"/>
      <c r="M2094" s="1"/>
      <c r="N2094" s="1"/>
      <c r="P2094" s="1"/>
      <c r="Q2094" s="1"/>
    </row>
    <row r="2095" spans="9:17" x14ac:dyDescent="0.3">
      <c r="I2095" s="1"/>
      <c r="K2095" s="1"/>
      <c r="L2095" s="1"/>
      <c r="M2095" s="1"/>
      <c r="N2095" s="1"/>
      <c r="P2095" s="1"/>
      <c r="Q2095" s="1"/>
    </row>
    <row r="2096" spans="9:17" x14ac:dyDescent="0.3">
      <c r="I2096" s="1"/>
      <c r="K2096" s="1"/>
      <c r="L2096" s="1"/>
      <c r="M2096" s="1"/>
      <c r="N2096" s="1"/>
      <c r="P2096" s="1"/>
      <c r="Q2096" s="1"/>
    </row>
    <row r="2097" spans="9:17" x14ac:dyDescent="0.3">
      <c r="I2097" s="1"/>
      <c r="K2097" s="1"/>
      <c r="L2097" s="1"/>
      <c r="M2097" s="1"/>
      <c r="N2097" s="1"/>
      <c r="P2097" s="1"/>
      <c r="Q2097" s="1"/>
    </row>
    <row r="2098" spans="9:17" x14ac:dyDescent="0.3">
      <c r="I2098" s="1"/>
      <c r="K2098" s="1"/>
      <c r="L2098" s="1"/>
      <c r="M2098" s="1"/>
      <c r="N2098" s="1"/>
      <c r="P2098" s="1"/>
      <c r="Q2098" s="1"/>
    </row>
    <row r="2099" spans="9:17" x14ac:dyDescent="0.3">
      <c r="I2099" s="1"/>
      <c r="K2099" s="1"/>
      <c r="L2099" s="1"/>
      <c r="M2099" s="1"/>
      <c r="N2099" s="1"/>
      <c r="P2099" s="1"/>
      <c r="Q2099" s="1"/>
    </row>
    <row r="2100" spans="9:17" x14ac:dyDescent="0.3">
      <c r="I2100" s="1"/>
      <c r="K2100" s="1"/>
      <c r="L2100" s="1"/>
      <c r="M2100" s="1"/>
      <c r="N2100" s="1"/>
      <c r="P2100" s="1"/>
      <c r="Q2100" s="1"/>
    </row>
    <row r="2101" spans="9:17" x14ac:dyDescent="0.3">
      <c r="I2101" s="1"/>
      <c r="K2101" s="1"/>
      <c r="L2101" s="1"/>
      <c r="M2101" s="1"/>
      <c r="N2101" s="1"/>
      <c r="P2101" s="1"/>
      <c r="Q2101" s="1"/>
    </row>
    <row r="2102" spans="9:17" x14ac:dyDescent="0.3">
      <c r="I2102" s="1"/>
      <c r="K2102" s="1"/>
      <c r="L2102" s="1"/>
      <c r="M2102" s="1"/>
      <c r="N2102" s="1"/>
      <c r="P2102" s="1"/>
      <c r="Q2102" s="1"/>
    </row>
    <row r="2103" spans="9:17" x14ac:dyDescent="0.3">
      <c r="I2103" s="1"/>
      <c r="K2103" s="1"/>
      <c r="L2103" s="1"/>
      <c r="M2103" s="1"/>
      <c r="N2103" s="1"/>
      <c r="P2103" s="1"/>
      <c r="Q2103" s="1"/>
    </row>
    <row r="2104" spans="9:17" x14ac:dyDescent="0.3">
      <c r="I2104" s="1"/>
      <c r="K2104" s="1"/>
      <c r="L2104" s="1"/>
      <c r="M2104" s="1"/>
      <c r="N2104" s="1"/>
      <c r="P2104" s="1"/>
      <c r="Q2104" s="1"/>
    </row>
    <row r="2105" spans="9:17" x14ac:dyDescent="0.3">
      <c r="I2105" s="1"/>
      <c r="K2105" s="1"/>
      <c r="L2105" s="1"/>
      <c r="M2105" s="1"/>
      <c r="N2105" s="1"/>
      <c r="P2105" s="1"/>
      <c r="Q2105" s="1"/>
    </row>
    <row r="2106" spans="9:17" x14ac:dyDescent="0.3">
      <c r="I2106" s="1"/>
      <c r="K2106" s="1"/>
      <c r="L2106" s="1"/>
      <c r="M2106" s="1"/>
      <c r="N2106" s="1"/>
      <c r="P2106" s="1"/>
      <c r="Q2106" s="1"/>
    </row>
    <row r="2107" spans="9:17" x14ac:dyDescent="0.3">
      <c r="I2107" s="1"/>
      <c r="K2107" s="1"/>
      <c r="L2107" s="1"/>
      <c r="M2107" s="1"/>
      <c r="N2107" s="1"/>
      <c r="P2107" s="1"/>
      <c r="Q2107" s="1"/>
    </row>
    <row r="2108" spans="9:17" x14ac:dyDescent="0.3">
      <c r="I2108" s="1"/>
      <c r="K2108" s="1"/>
      <c r="L2108" s="1"/>
      <c r="M2108" s="1"/>
      <c r="N2108" s="1"/>
      <c r="P2108" s="1"/>
      <c r="Q2108" s="1"/>
    </row>
    <row r="2109" spans="9:17" x14ac:dyDescent="0.3">
      <c r="I2109" s="1"/>
      <c r="K2109" s="1"/>
      <c r="L2109" s="1"/>
      <c r="M2109" s="1"/>
      <c r="N2109" s="1"/>
      <c r="P2109" s="1"/>
      <c r="Q2109" s="1"/>
    </row>
    <row r="2110" spans="9:17" x14ac:dyDescent="0.3">
      <c r="I2110" s="1"/>
      <c r="K2110" s="1"/>
      <c r="L2110" s="1"/>
      <c r="M2110" s="1"/>
      <c r="N2110" s="1"/>
      <c r="P2110" s="1"/>
      <c r="Q2110" s="1"/>
    </row>
    <row r="2111" spans="9:17" x14ac:dyDescent="0.3">
      <c r="I2111" s="1"/>
      <c r="K2111" s="1"/>
      <c r="L2111" s="1"/>
      <c r="M2111" s="1"/>
      <c r="N2111" s="1"/>
      <c r="P2111" s="1"/>
      <c r="Q2111" s="1"/>
    </row>
    <row r="2112" spans="9:17" x14ac:dyDescent="0.3">
      <c r="I2112" s="1"/>
      <c r="K2112" s="1"/>
      <c r="L2112" s="1"/>
      <c r="M2112" s="1"/>
      <c r="N2112" s="1"/>
      <c r="P2112" s="1"/>
      <c r="Q2112" s="1"/>
    </row>
    <row r="2113" spans="9:17" x14ac:dyDescent="0.3">
      <c r="I2113" s="1"/>
      <c r="K2113" s="1"/>
      <c r="L2113" s="1"/>
      <c r="M2113" s="1"/>
      <c r="N2113" s="1"/>
      <c r="P2113" s="1"/>
      <c r="Q2113" s="1"/>
    </row>
    <row r="2114" spans="9:17" x14ac:dyDescent="0.3">
      <c r="I2114" s="1"/>
      <c r="K2114" s="1"/>
      <c r="L2114" s="1"/>
      <c r="M2114" s="1"/>
      <c r="N2114" s="1"/>
      <c r="P2114" s="1"/>
      <c r="Q2114" s="1"/>
    </row>
    <row r="2115" spans="9:17" x14ac:dyDescent="0.3">
      <c r="I2115" s="1"/>
      <c r="K2115" s="1"/>
      <c r="L2115" s="1"/>
      <c r="M2115" s="1"/>
      <c r="N2115" s="1"/>
      <c r="P2115" s="1"/>
      <c r="Q2115" s="1"/>
    </row>
    <row r="2116" spans="9:17" x14ac:dyDescent="0.3">
      <c r="I2116" s="1"/>
      <c r="K2116" s="1"/>
      <c r="L2116" s="1"/>
      <c r="M2116" s="1"/>
      <c r="N2116" s="1"/>
      <c r="P2116" s="1"/>
      <c r="Q2116" s="1"/>
    </row>
    <row r="2117" spans="9:17" x14ac:dyDescent="0.3">
      <c r="I2117" s="1"/>
      <c r="K2117" s="1"/>
      <c r="L2117" s="1"/>
      <c r="M2117" s="1"/>
      <c r="N2117" s="1"/>
      <c r="P2117" s="1"/>
      <c r="Q2117" s="1"/>
    </row>
    <row r="2118" spans="9:17" x14ac:dyDescent="0.3">
      <c r="I2118" s="1"/>
      <c r="K2118" s="1"/>
      <c r="L2118" s="1"/>
      <c r="M2118" s="1"/>
      <c r="N2118" s="1"/>
      <c r="P2118" s="1"/>
      <c r="Q2118" s="1"/>
    </row>
    <row r="2119" spans="9:17" x14ac:dyDescent="0.3">
      <c r="I2119" s="1"/>
      <c r="K2119" s="1"/>
      <c r="L2119" s="1"/>
      <c r="M2119" s="1"/>
      <c r="N2119" s="1"/>
      <c r="P2119" s="1"/>
      <c r="Q2119" s="1"/>
    </row>
    <row r="2120" spans="9:17" x14ac:dyDescent="0.3">
      <c r="I2120" s="1"/>
      <c r="K2120" s="1"/>
      <c r="L2120" s="1"/>
      <c r="M2120" s="1"/>
      <c r="N2120" s="1"/>
      <c r="P2120" s="1"/>
      <c r="Q2120" s="1"/>
    </row>
    <row r="2121" spans="9:17" x14ac:dyDescent="0.3">
      <c r="I2121" s="1"/>
      <c r="K2121" s="1"/>
      <c r="L2121" s="1"/>
      <c r="M2121" s="1"/>
      <c r="N2121" s="1"/>
      <c r="P2121" s="1"/>
      <c r="Q2121" s="1"/>
    </row>
    <row r="2122" spans="9:17" x14ac:dyDescent="0.3">
      <c r="I2122" s="1"/>
      <c r="K2122" s="1"/>
      <c r="L2122" s="1"/>
      <c r="M2122" s="1"/>
      <c r="N2122" s="1"/>
      <c r="P2122" s="1"/>
      <c r="Q2122" s="1"/>
    </row>
    <row r="2123" spans="9:17" x14ac:dyDescent="0.3">
      <c r="I2123" s="1"/>
      <c r="K2123" s="1"/>
      <c r="L2123" s="1"/>
      <c r="M2123" s="1"/>
      <c r="N2123" s="1"/>
      <c r="P2123" s="1"/>
      <c r="Q2123" s="1"/>
    </row>
    <row r="2124" spans="9:17" x14ac:dyDescent="0.3">
      <c r="I2124" s="1"/>
      <c r="K2124" s="1"/>
      <c r="L2124" s="1"/>
      <c r="M2124" s="1"/>
      <c r="N2124" s="1"/>
      <c r="P2124" s="1"/>
      <c r="Q2124" s="1"/>
    </row>
    <row r="2125" spans="9:17" x14ac:dyDescent="0.3">
      <c r="I2125" s="1"/>
      <c r="K2125" s="1"/>
      <c r="L2125" s="1"/>
      <c r="M2125" s="1"/>
      <c r="N2125" s="1"/>
      <c r="P2125" s="1"/>
      <c r="Q2125" s="1"/>
    </row>
    <row r="2126" spans="9:17" x14ac:dyDescent="0.3">
      <c r="I2126" s="1"/>
      <c r="K2126" s="1"/>
      <c r="L2126" s="1"/>
      <c r="M2126" s="1"/>
      <c r="N2126" s="1"/>
      <c r="P2126" s="1"/>
      <c r="Q2126" s="1"/>
    </row>
    <row r="2127" spans="9:17" x14ac:dyDescent="0.3">
      <c r="I2127" s="1"/>
      <c r="K2127" s="1"/>
      <c r="L2127" s="1"/>
      <c r="M2127" s="1"/>
      <c r="N2127" s="1"/>
      <c r="P2127" s="1"/>
      <c r="Q2127" s="1"/>
    </row>
    <row r="2128" spans="9:17" x14ac:dyDescent="0.3">
      <c r="I2128" s="1"/>
      <c r="K2128" s="1"/>
      <c r="L2128" s="1"/>
      <c r="M2128" s="1"/>
      <c r="N2128" s="1"/>
      <c r="P2128" s="1"/>
      <c r="Q2128" s="1"/>
    </row>
    <row r="2129" spans="9:17" x14ac:dyDescent="0.3">
      <c r="I2129" s="1"/>
      <c r="K2129" s="1"/>
      <c r="L2129" s="1"/>
      <c r="M2129" s="1"/>
      <c r="N2129" s="1"/>
      <c r="P2129" s="1"/>
      <c r="Q2129" s="1"/>
    </row>
    <row r="2130" spans="9:17" x14ac:dyDescent="0.3">
      <c r="I2130" s="1"/>
      <c r="K2130" s="1"/>
      <c r="L2130" s="1"/>
      <c r="M2130" s="1"/>
      <c r="N2130" s="1"/>
      <c r="P2130" s="1"/>
      <c r="Q2130" s="1"/>
    </row>
    <row r="2131" spans="9:17" x14ac:dyDescent="0.3">
      <c r="I2131" s="1"/>
      <c r="K2131" s="1"/>
      <c r="L2131" s="1"/>
      <c r="M2131" s="1"/>
      <c r="N2131" s="1"/>
      <c r="P2131" s="1"/>
      <c r="Q2131" s="1"/>
    </row>
    <row r="2132" spans="9:17" x14ac:dyDescent="0.3">
      <c r="K2132" s="1"/>
      <c r="L2132" s="1"/>
      <c r="M2132" s="1"/>
      <c r="N2132" s="1"/>
      <c r="P2132" s="1"/>
      <c r="Q2132" s="1"/>
    </row>
    <row r="2133" spans="9:17" x14ac:dyDescent="0.3">
      <c r="K2133" s="1"/>
      <c r="L2133" s="1"/>
      <c r="M2133" s="1"/>
      <c r="N2133" s="1"/>
      <c r="P2133" s="1"/>
      <c r="Q2133" s="1"/>
    </row>
    <row r="2134" spans="9:17" x14ac:dyDescent="0.3">
      <c r="K2134" s="1"/>
      <c r="L2134" s="1"/>
      <c r="M2134" s="1"/>
      <c r="N2134" s="1"/>
      <c r="P2134" s="1"/>
      <c r="Q2134" s="1"/>
    </row>
    <row r="2135" spans="9:17" x14ac:dyDescent="0.3">
      <c r="K2135" s="1"/>
      <c r="L2135" s="1"/>
      <c r="M2135" s="1"/>
      <c r="N2135" s="1"/>
      <c r="P2135" s="1"/>
      <c r="Q2135" s="1"/>
    </row>
    <row r="2136" spans="9:17" x14ac:dyDescent="0.3">
      <c r="K2136" s="1"/>
      <c r="L2136" s="1"/>
      <c r="M2136" s="1"/>
      <c r="N2136" s="1"/>
      <c r="P2136" s="1"/>
      <c r="Q2136" s="1"/>
    </row>
    <row r="2137" spans="9:17" x14ac:dyDescent="0.3">
      <c r="K2137" s="1"/>
      <c r="L2137" s="1"/>
      <c r="M2137" s="1"/>
      <c r="N2137" s="1"/>
      <c r="P2137" s="1"/>
      <c r="Q2137" s="1"/>
    </row>
    <row r="2138" spans="9:17" x14ac:dyDescent="0.3">
      <c r="K2138" s="1"/>
      <c r="L2138" s="1"/>
      <c r="M2138" s="1"/>
      <c r="N2138" s="1"/>
      <c r="P2138" s="1"/>
      <c r="Q2138" s="1"/>
    </row>
    <row r="2139" spans="9:17" x14ac:dyDescent="0.3">
      <c r="K2139" s="1"/>
      <c r="L2139" s="1"/>
      <c r="M2139" s="1"/>
      <c r="N2139" s="1"/>
      <c r="P2139" s="1"/>
      <c r="Q2139" s="1"/>
    </row>
    <row r="2140" spans="9:17" x14ac:dyDescent="0.3">
      <c r="K2140" s="1"/>
      <c r="L2140" s="1"/>
      <c r="M2140" s="1"/>
      <c r="N2140" s="1"/>
      <c r="P2140" s="1"/>
      <c r="Q2140" s="1"/>
    </row>
    <row r="2141" spans="9:17" x14ac:dyDescent="0.3">
      <c r="K2141" s="1"/>
      <c r="L2141" s="1"/>
      <c r="M2141" s="1"/>
      <c r="N2141" s="1"/>
      <c r="P2141" s="1"/>
      <c r="Q2141" s="1"/>
    </row>
    <row r="2142" spans="9:17" x14ac:dyDescent="0.3">
      <c r="K2142" s="1"/>
      <c r="L2142" s="1"/>
      <c r="M2142" s="1"/>
      <c r="N2142" s="1"/>
      <c r="P2142" s="1"/>
      <c r="Q2142" s="1"/>
    </row>
    <row r="2143" spans="9:17" x14ac:dyDescent="0.3">
      <c r="K2143" s="1"/>
      <c r="L2143" s="1"/>
      <c r="M2143" s="1"/>
      <c r="N2143" s="1"/>
      <c r="P2143" s="1"/>
      <c r="Q2143" s="1"/>
    </row>
    <row r="2144" spans="9:17" x14ac:dyDescent="0.3">
      <c r="K2144" s="1"/>
      <c r="L2144" s="1"/>
      <c r="M2144" s="1"/>
      <c r="N2144" s="1"/>
      <c r="P2144" s="1"/>
      <c r="Q2144" s="1"/>
    </row>
    <row r="2145" spans="11:17" x14ac:dyDescent="0.3">
      <c r="K2145" s="1"/>
      <c r="L2145" s="1"/>
      <c r="M2145" s="1"/>
      <c r="N2145" s="1"/>
      <c r="P2145" s="1"/>
      <c r="Q2145" s="1"/>
    </row>
    <row r="2146" spans="11:17" x14ac:dyDescent="0.3">
      <c r="K2146" s="1"/>
      <c r="L2146" s="1"/>
      <c r="M2146" s="1"/>
      <c r="N2146" s="1"/>
      <c r="P2146" s="1"/>
      <c r="Q2146" s="1"/>
    </row>
    <row r="2147" spans="11:17" x14ac:dyDescent="0.3">
      <c r="K2147" s="1"/>
      <c r="L2147" s="1"/>
      <c r="M2147" s="1"/>
      <c r="N2147" s="1"/>
      <c r="P2147" s="1"/>
      <c r="Q2147" s="1"/>
    </row>
    <row r="2148" spans="11:17" x14ac:dyDescent="0.3">
      <c r="K2148" s="1"/>
      <c r="L2148" s="1"/>
      <c r="M2148" s="1"/>
      <c r="N2148" s="1"/>
      <c r="P2148" s="1"/>
      <c r="Q2148" s="1"/>
    </row>
    <row r="2149" spans="11:17" x14ac:dyDescent="0.3">
      <c r="K2149" s="1"/>
      <c r="L2149" s="1"/>
      <c r="M2149" s="1"/>
      <c r="N2149" s="1"/>
      <c r="P2149" s="1"/>
      <c r="Q2149" s="1"/>
    </row>
    <row r="2150" spans="11:17" x14ac:dyDescent="0.3">
      <c r="K2150" s="1"/>
      <c r="L2150" s="1"/>
      <c r="M2150" s="1"/>
      <c r="N2150" s="1"/>
      <c r="P2150" s="1"/>
      <c r="Q2150" s="1"/>
    </row>
    <row r="2151" spans="11:17" x14ac:dyDescent="0.3">
      <c r="K2151" s="1"/>
      <c r="L2151" s="1"/>
      <c r="M2151" s="1"/>
      <c r="N2151" s="1"/>
      <c r="P2151" s="1"/>
      <c r="Q2151" s="1"/>
    </row>
    <row r="2152" spans="11:17" x14ac:dyDescent="0.3">
      <c r="K2152" s="1"/>
      <c r="L2152" s="1"/>
      <c r="M2152" s="1"/>
      <c r="N2152" s="1"/>
      <c r="P2152" s="1"/>
      <c r="Q2152" s="1"/>
    </row>
    <row r="2153" spans="11:17" x14ac:dyDescent="0.3">
      <c r="K2153" s="1"/>
      <c r="L2153" s="1"/>
      <c r="M2153" s="1"/>
      <c r="N2153" s="1"/>
      <c r="P2153" s="1"/>
      <c r="Q2153" s="1"/>
    </row>
    <row r="2154" spans="11:17" x14ac:dyDescent="0.3">
      <c r="K2154" s="1"/>
      <c r="L2154" s="1"/>
      <c r="M2154" s="1"/>
      <c r="N2154" s="1"/>
      <c r="P2154" s="1"/>
      <c r="Q2154" s="1"/>
    </row>
    <row r="2155" spans="11:17" x14ac:dyDescent="0.3">
      <c r="K2155" s="1"/>
      <c r="L2155" s="1"/>
      <c r="M2155" s="1"/>
      <c r="N2155" s="1"/>
      <c r="P2155" s="1"/>
      <c r="Q2155" s="1"/>
    </row>
    <row r="2156" spans="11:17" x14ac:dyDescent="0.3">
      <c r="K2156" s="1"/>
      <c r="L2156" s="1"/>
      <c r="M2156" s="1"/>
      <c r="N2156" s="1"/>
      <c r="P2156" s="1"/>
      <c r="Q2156" s="1"/>
    </row>
    <row r="2157" spans="11:17" x14ac:dyDescent="0.3">
      <c r="K2157" s="1"/>
      <c r="L2157" s="1"/>
      <c r="M2157" s="1"/>
      <c r="N2157" s="1"/>
      <c r="P2157" s="1"/>
      <c r="Q2157" s="1"/>
    </row>
    <row r="2158" spans="11:17" x14ac:dyDescent="0.3">
      <c r="K2158" s="1"/>
      <c r="L2158" s="1"/>
      <c r="M2158" s="1"/>
      <c r="N2158" s="1"/>
      <c r="P2158" s="1"/>
      <c r="Q2158" s="1"/>
    </row>
    <row r="2159" spans="11:17" x14ac:dyDescent="0.3">
      <c r="K2159" s="1"/>
      <c r="L2159" s="1"/>
      <c r="M2159" s="1"/>
      <c r="N2159" s="1"/>
      <c r="P2159" s="1"/>
      <c r="Q2159" s="1"/>
    </row>
    <row r="2160" spans="11:17" x14ac:dyDescent="0.3">
      <c r="K2160" s="1"/>
      <c r="L2160" s="1"/>
      <c r="M2160" s="1"/>
      <c r="N2160" s="1"/>
      <c r="P2160" s="1"/>
      <c r="Q2160" s="1"/>
    </row>
    <row r="2161" spans="11:17" x14ac:dyDescent="0.3">
      <c r="K2161" s="1"/>
      <c r="L2161" s="1"/>
      <c r="M2161" s="1"/>
      <c r="N2161" s="1"/>
      <c r="P2161" s="1"/>
      <c r="Q2161" s="1"/>
    </row>
    <row r="2162" spans="11:17" x14ac:dyDescent="0.3">
      <c r="K2162" s="1"/>
      <c r="L2162" s="1"/>
      <c r="M2162" s="1"/>
      <c r="N2162" s="1"/>
      <c r="P2162" s="1"/>
      <c r="Q2162" s="1"/>
    </row>
    <row r="2163" spans="11:17" x14ac:dyDescent="0.3">
      <c r="K2163" s="1"/>
      <c r="L2163" s="1"/>
      <c r="M2163" s="1"/>
      <c r="N2163" s="1"/>
      <c r="P2163" s="1"/>
      <c r="Q2163" s="1"/>
    </row>
    <row r="2164" spans="11:17" x14ac:dyDescent="0.3">
      <c r="K2164" s="1"/>
      <c r="L2164" s="1"/>
      <c r="M2164" s="1"/>
      <c r="N2164" s="1"/>
      <c r="P2164" s="1"/>
      <c r="Q2164" s="1"/>
    </row>
    <row r="2165" spans="11:17" x14ac:dyDescent="0.3">
      <c r="K2165" s="1"/>
      <c r="L2165" s="1"/>
      <c r="M2165" s="1"/>
      <c r="N2165" s="1"/>
      <c r="P2165" s="1"/>
      <c r="Q2165" s="1"/>
    </row>
    <row r="2166" spans="11:17" x14ac:dyDescent="0.3">
      <c r="K2166" s="1"/>
      <c r="L2166" s="1"/>
      <c r="M2166" s="1"/>
      <c r="N2166" s="1"/>
      <c r="P2166" s="1"/>
      <c r="Q2166" s="1"/>
    </row>
    <row r="2167" spans="11:17" x14ac:dyDescent="0.3">
      <c r="K2167" s="1"/>
      <c r="L2167" s="1"/>
      <c r="M2167" s="1"/>
      <c r="N2167" s="1"/>
      <c r="P2167" s="1"/>
      <c r="Q2167" s="1"/>
    </row>
    <row r="2168" spans="11:17" x14ac:dyDescent="0.3">
      <c r="K2168" s="1"/>
      <c r="L2168" s="1"/>
      <c r="M2168" s="1"/>
      <c r="N2168" s="1"/>
      <c r="P2168" s="1"/>
      <c r="Q2168" s="1"/>
    </row>
    <row r="2169" spans="11:17" x14ac:dyDescent="0.3">
      <c r="K2169" s="1"/>
      <c r="L2169" s="1"/>
      <c r="M2169" s="1"/>
      <c r="N2169" s="1"/>
      <c r="P2169" s="1"/>
      <c r="Q2169" s="1"/>
    </row>
    <row r="2170" spans="11:17" x14ac:dyDescent="0.3">
      <c r="K2170" s="1"/>
      <c r="L2170" s="1"/>
      <c r="M2170" s="1"/>
      <c r="N2170" s="1"/>
      <c r="P2170" s="1"/>
      <c r="Q2170" s="1"/>
    </row>
    <row r="2171" spans="11:17" x14ac:dyDescent="0.3">
      <c r="K2171" s="1"/>
      <c r="L2171" s="1"/>
      <c r="M2171" s="1"/>
      <c r="N2171" s="1"/>
      <c r="P2171" s="1"/>
      <c r="Q2171" s="1"/>
    </row>
    <row r="2172" spans="11:17" x14ac:dyDescent="0.3">
      <c r="K2172" s="1"/>
      <c r="L2172" s="1"/>
      <c r="M2172" s="1"/>
      <c r="N2172" s="1"/>
      <c r="P2172" s="1"/>
      <c r="Q2172" s="1"/>
    </row>
    <row r="2173" spans="11:17" x14ac:dyDescent="0.3">
      <c r="K2173" s="1"/>
      <c r="L2173" s="1"/>
      <c r="M2173" s="1"/>
      <c r="N2173" s="1"/>
      <c r="P2173" s="1"/>
      <c r="Q2173" s="1"/>
    </row>
    <row r="2174" spans="11:17" x14ac:dyDescent="0.3">
      <c r="K2174" s="1"/>
      <c r="L2174" s="1"/>
      <c r="M2174" s="1"/>
      <c r="N2174" s="1"/>
      <c r="P2174" s="1"/>
      <c r="Q2174" s="1"/>
    </row>
    <row r="2175" spans="11:17" x14ac:dyDescent="0.3">
      <c r="K2175" s="1"/>
      <c r="L2175" s="1"/>
      <c r="M2175" s="1"/>
      <c r="N2175" s="1"/>
      <c r="P2175" s="1"/>
      <c r="Q2175" s="1"/>
    </row>
    <row r="2176" spans="11:17" x14ac:dyDescent="0.3">
      <c r="K2176" s="1"/>
      <c r="L2176" s="1"/>
      <c r="M2176" s="1"/>
      <c r="N2176" s="1"/>
      <c r="P2176" s="1"/>
      <c r="Q2176" s="1"/>
    </row>
    <row r="2177" spans="11:17" x14ac:dyDescent="0.3">
      <c r="K2177" s="1"/>
      <c r="L2177" s="1"/>
      <c r="M2177" s="1"/>
      <c r="N2177" s="1"/>
      <c r="P2177" s="1"/>
      <c r="Q2177" s="1"/>
    </row>
    <row r="2178" spans="11:17" x14ac:dyDescent="0.3">
      <c r="K2178" s="1"/>
      <c r="L2178" s="1"/>
      <c r="M2178" s="1"/>
      <c r="N2178" s="1"/>
      <c r="P2178" s="1"/>
      <c r="Q2178" s="1"/>
    </row>
    <row r="2179" spans="11:17" x14ac:dyDescent="0.3">
      <c r="K2179" s="1"/>
      <c r="L2179" s="1"/>
      <c r="M2179" s="1"/>
      <c r="N2179" s="1"/>
      <c r="P2179" s="1"/>
      <c r="Q2179" s="1"/>
    </row>
    <row r="2180" spans="11:17" x14ac:dyDescent="0.3">
      <c r="K2180" s="1"/>
      <c r="L2180" s="1"/>
      <c r="M2180" s="1"/>
      <c r="N2180" s="1"/>
      <c r="P2180" s="1"/>
      <c r="Q2180" s="1"/>
    </row>
    <row r="2181" spans="11:17" x14ac:dyDescent="0.3">
      <c r="K2181" s="1"/>
      <c r="L2181" s="1"/>
      <c r="M2181" s="1"/>
      <c r="N2181" s="1"/>
      <c r="P2181" s="1"/>
      <c r="Q2181" s="1"/>
    </row>
    <row r="2182" spans="11:17" x14ac:dyDescent="0.3">
      <c r="K2182" s="1"/>
      <c r="L2182" s="1"/>
      <c r="M2182" s="1"/>
      <c r="N2182" s="1"/>
      <c r="P2182" s="1"/>
      <c r="Q2182" s="1"/>
    </row>
    <row r="2183" spans="11:17" x14ac:dyDescent="0.3">
      <c r="K2183" s="1"/>
      <c r="L2183" s="1"/>
      <c r="M2183" s="1"/>
      <c r="N2183" s="1"/>
      <c r="P2183" s="1"/>
      <c r="Q2183" s="1"/>
    </row>
    <row r="2184" spans="11:17" x14ac:dyDescent="0.3">
      <c r="K2184" s="1"/>
      <c r="L2184" s="1"/>
      <c r="M2184" s="1"/>
      <c r="N2184" s="1"/>
      <c r="P2184" s="1"/>
      <c r="Q2184" s="1"/>
    </row>
    <row r="2185" spans="11:17" x14ac:dyDescent="0.3">
      <c r="K2185" s="1"/>
      <c r="L2185" s="1"/>
      <c r="M2185" s="1"/>
      <c r="N2185" s="1"/>
      <c r="P2185" s="1"/>
      <c r="Q2185" s="1"/>
    </row>
    <row r="2186" spans="11:17" x14ac:dyDescent="0.3">
      <c r="K2186" s="1"/>
      <c r="L2186" s="1"/>
      <c r="M2186" s="1"/>
      <c r="N2186" s="1"/>
      <c r="P2186" s="1"/>
      <c r="Q2186" s="1"/>
    </row>
    <row r="2187" spans="11:17" x14ac:dyDescent="0.3">
      <c r="K2187" s="1"/>
      <c r="L2187" s="1"/>
      <c r="M2187" s="1"/>
      <c r="N2187" s="1"/>
      <c r="P2187" s="1"/>
      <c r="Q2187" s="1"/>
    </row>
    <row r="2188" spans="11:17" x14ac:dyDescent="0.3">
      <c r="K2188" s="1"/>
      <c r="L2188" s="1"/>
      <c r="M2188" s="1"/>
      <c r="N2188" s="1"/>
      <c r="P2188" s="1"/>
      <c r="Q2188" s="1"/>
    </row>
    <row r="2189" spans="11:17" x14ac:dyDescent="0.3">
      <c r="K2189" s="1"/>
      <c r="L2189" s="1"/>
      <c r="M2189" s="1"/>
      <c r="N2189" s="1"/>
      <c r="P2189" s="1"/>
      <c r="Q2189" s="1"/>
    </row>
    <row r="2190" spans="11:17" x14ac:dyDescent="0.3">
      <c r="K2190" s="1"/>
      <c r="L2190" s="1"/>
      <c r="M2190" s="1"/>
      <c r="N2190" s="1"/>
      <c r="P2190" s="1"/>
      <c r="Q2190" s="1"/>
    </row>
    <row r="2191" spans="11:17" x14ac:dyDescent="0.3">
      <c r="K2191" s="1"/>
      <c r="L2191" s="1"/>
      <c r="M2191" s="1"/>
      <c r="N2191" s="1"/>
      <c r="P2191" s="1"/>
      <c r="Q2191" s="1"/>
    </row>
    <row r="2192" spans="11:17" x14ac:dyDescent="0.3">
      <c r="K2192" s="1"/>
      <c r="L2192" s="1"/>
      <c r="M2192" s="1"/>
      <c r="N2192" s="1"/>
      <c r="P2192" s="1"/>
      <c r="Q2192" s="1"/>
    </row>
    <row r="2193" spans="11:17" x14ac:dyDescent="0.3">
      <c r="K2193" s="1"/>
      <c r="L2193" s="1"/>
      <c r="M2193" s="1"/>
      <c r="N2193" s="1"/>
      <c r="P2193" s="1"/>
      <c r="Q2193" s="1"/>
    </row>
    <row r="2194" spans="11:17" x14ac:dyDescent="0.3">
      <c r="K2194" s="1"/>
      <c r="L2194" s="1"/>
      <c r="M2194" s="1"/>
      <c r="N2194" s="1"/>
      <c r="P2194" s="1"/>
      <c r="Q2194" s="1"/>
    </row>
    <row r="2195" spans="11:17" x14ac:dyDescent="0.3">
      <c r="K2195" s="1"/>
      <c r="L2195" s="1"/>
      <c r="M2195" s="1"/>
      <c r="N2195" s="1"/>
      <c r="P2195" s="1"/>
      <c r="Q2195" s="1"/>
    </row>
    <row r="2196" spans="11:17" x14ac:dyDescent="0.3">
      <c r="K2196" s="1"/>
      <c r="L2196" s="1"/>
      <c r="M2196" s="1"/>
      <c r="N2196" s="1"/>
      <c r="P2196" s="1"/>
      <c r="Q2196" s="1"/>
    </row>
    <row r="2197" spans="11:17" x14ac:dyDescent="0.3">
      <c r="K2197" s="1"/>
      <c r="L2197" s="1"/>
      <c r="M2197" s="1"/>
      <c r="N2197" s="1"/>
      <c r="P2197" s="1"/>
      <c r="Q2197" s="1"/>
    </row>
    <row r="2198" spans="11:17" x14ac:dyDescent="0.3">
      <c r="K2198" s="1"/>
      <c r="L2198" s="1"/>
      <c r="M2198" s="1"/>
      <c r="N2198" s="1"/>
      <c r="P2198" s="1"/>
      <c r="Q2198" s="1"/>
    </row>
    <row r="2199" spans="11:17" x14ac:dyDescent="0.3">
      <c r="K2199" s="1"/>
      <c r="L2199" s="1"/>
      <c r="M2199" s="1"/>
      <c r="N2199" s="1"/>
      <c r="P2199" s="1"/>
      <c r="Q2199" s="1"/>
    </row>
    <row r="2200" spans="11:17" x14ac:dyDescent="0.3">
      <c r="K2200" s="1"/>
      <c r="L2200" s="1"/>
      <c r="M2200" s="1"/>
      <c r="N2200" s="1"/>
      <c r="P2200" s="1"/>
      <c r="Q2200" s="1"/>
    </row>
    <row r="2201" spans="11:17" x14ac:dyDescent="0.3">
      <c r="K2201" s="1"/>
      <c r="L2201" s="1"/>
      <c r="M2201" s="1"/>
      <c r="N2201" s="1"/>
      <c r="P2201" s="1"/>
      <c r="Q2201" s="1"/>
    </row>
    <row r="2202" spans="11:17" x14ac:dyDescent="0.3">
      <c r="K2202" s="1"/>
      <c r="L2202" s="1"/>
      <c r="M2202" s="1"/>
      <c r="N2202" s="1"/>
      <c r="P2202" s="1"/>
      <c r="Q2202" s="1"/>
    </row>
    <row r="2203" spans="11:17" x14ac:dyDescent="0.3">
      <c r="K2203" s="1"/>
      <c r="L2203" s="1"/>
      <c r="M2203" s="1"/>
      <c r="N2203" s="1"/>
      <c r="P2203" s="1"/>
      <c r="Q2203" s="1"/>
    </row>
    <row r="2204" spans="11:17" x14ac:dyDescent="0.3">
      <c r="K2204" s="1"/>
      <c r="L2204" s="1"/>
      <c r="M2204" s="1"/>
      <c r="N2204" s="1"/>
      <c r="P2204" s="1"/>
      <c r="Q2204" s="1"/>
    </row>
    <row r="2205" spans="11:17" x14ac:dyDescent="0.3">
      <c r="K2205" s="1"/>
      <c r="L2205" s="1"/>
      <c r="M2205" s="1"/>
      <c r="N2205" s="1"/>
      <c r="P2205" s="1"/>
      <c r="Q2205" s="1"/>
    </row>
    <row r="2206" spans="11:17" x14ac:dyDescent="0.3">
      <c r="K2206" s="1"/>
      <c r="L2206" s="1"/>
      <c r="M2206" s="1"/>
      <c r="N2206" s="1"/>
      <c r="P2206" s="1"/>
      <c r="Q2206" s="1"/>
    </row>
    <row r="2207" spans="11:17" x14ac:dyDescent="0.3">
      <c r="K2207" s="1"/>
      <c r="L2207" s="1"/>
      <c r="M2207" s="1"/>
      <c r="N2207" s="1"/>
      <c r="P2207" s="1"/>
      <c r="Q2207" s="1"/>
    </row>
    <row r="2208" spans="11:17" x14ac:dyDescent="0.3">
      <c r="K2208" s="1"/>
      <c r="L2208" s="1"/>
      <c r="M2208" s="1"/>
      <c r="N2208" s="1"/>
      <c r="P2208" s="1"/>
      <c r="Q2208" s="1"/>
    </row>
    <row r="2209" spans="11:17" x14ac:dyDescent="0.3">
      <c r="K2209" s="1"/>
      <c r="L2209" s="1"/>
      <c r="M2209" s="1"/>
      <c r="N2209" s="1"/>
      <c r="P2209" s="1"/>
      <c r="Q2209" s="1"/>
    </row>
    <row r="2210" spans="11:17" x14ac:dyDescent="0.3">
      <c r="K2210" s="1"/>
      <c r="L2210" s="1"/>
      <c r="M2210" s="1"/>
      <c r="N2210" s="1"/>
      <c r="P2210" s="1"/>
      <c r="Q2210" s="1"/>
    </row>
    <row r="2211" spans="11:17" x14ac:dyDescent="0.3">
      <c r="K2211" s="1"/>
      <c r="L2211" s="1"/>
      <c r="M2211" s="1"/>
      <c r="N2211" s="1"/>
      <c r="P2211" s="1"/>
      <c r="Q2211" s="1"/>
    </row>
    <row r="2212" spans="11:17" x14ac:dyDescent="0.3">
      <c r="K2212" s="1"/>
      <c r="L2212" s="1"/>
      <c r="M2212" s="1"/>
      <c r="N2212" s="1"/>
      <c r="P2212" s="1"/>
      <c r="Q2212" s="1"/>
    </row>
    <row r="2213" spans="11:17" x14ac:dyDescent="0.3">
      <c r="K2213" s="1"/>
      <c r="L2213" s="1"/>
      <c r="M2213" s="1"/>
      <c r="N2213" s="1"/>
      <c r="P2213" s="1"/>
      <c r="Q2213" s="1"/>
    </row>
    <row r="2214" spans="11:17" x14ac:dyDescent="0.3">
      <c r="K2214" s="1"/>
      <c r="L2214" s="1"/>
      <c r="M2214" s="1"/>
      <c r="N2214" s="1"/>
      <c r="P2214" s="1"/>
      <c r="Q2214" s="1"/>
    </row>
    <row r="2215" spans="11:17" x14ac:dyDescent="0.3">
      <c r="K2215" s="1"/>
      <c r="L2215" s="1"/>
      <c r="M2215" s="1"/>
      <c r="N2215" s="1"/>
      <c r="P2215" s="1"/>
      <c r="Q2215" s="1"/>
    </row>
    <row r="2216" spans="11:17" x14ac:dyDescent="0.3">
      <c r="K2216" s="1"/>
      <c r="L2216" s="1"/>
      <c r="M2216" s="1"/>
      <c r="N2216" s="1"/>
      <c r="P2216" s="1"/>
      <c r="Q2216" s="1"/>
    </row>
    <row r="2217" spans="11:17" x14ac:dyDescent="0.3">
      <c r="K2217" s="1"/>
      <c r="L2217" s="1"/>
      <c r="M2217" s="1"/>
      <c r="N2217" s="1"/>
      <c r="P2217" s="1"/>
      <c r="Q2217" s="1"/>
    </row>
    <row r="2218" spans="11:17" x14ac:dyDescent="0.3">
      <c r="K2218" s="1"/>
      <c r="L2218" s="1"/>
      <c r="M2218" s="1"/>
      <c r="N2218" s="1"/>
      <c r="P2218" s="1"/>
      <c r="Q2218" s="1"/>
    </row>
    <row r="2219" spans="11:17" x14ac:dyDescent="0.3">
      <c r="K2219" s="1"/>
      <c r="L2219" s="1"/>
      <c r="M2219" s="1"/>
      <c r="N2219" s="1"/>
      <c r="P2219" s="1"/>
      <c r="Q2219" s="1"/>
    </row>
    <row r="2220" spans="11:17" x14ac:dyDescent="0.3">
      <c r="K2220" s="1"/>
      <c r="L2220" s="1"/>
      <c r="M2220" s="1"/>
      <c r="N2220" s="1"/>
      <c r="P2220" s="1"/>
      <c r="Q2220" s="1"/>
    </row>
    <row r="2221" spans="11:17" x14ac:dyDescent="0.3">
      <c r="K2221" s="1"/>
      <c r="L2221" s="1"/>
      <c r="M2221" s="1"/>
      <c r="N2221" s="1"/>
      <c r="P2221" s="1"/>
      <c r="Q2221" s="1"/>
    </row>
    <row r="2222" spans="11:17" x14ac:dyDescent="0.3">
      <c r="K2222" s="1"/>
      <c r="L2222" s="1"/>
      <c r="M2222" s="1"/>
      <c r="N2222" s="1"/>
      <c r="P2222" s="1"/>
      <c r="Q2222" s="1"/>
    </row>
    <row r="2223" spans="11:17" x14ac:dyDescent="0.3">
      <c r="K2223" s="1"/>
      <c r="L2223" s="1"/>
      <c r="M2223" s="1"/>
      <c r="N2223" s="1"/>
      <c r="P2223" s="1"/>
      <c r="Q2223" s="1"/>
    </row>
    <row r="2224" spans="11:17" x14ac:dyDescent="0.3">
      <c r="K2224" s="1"/>
      <c r="L2224" s="1"/>
      <c r="M2224" s="1"/>
      <c r="N2224" s="1"/>
      <c r="P2224" s="1"/>
      <c r="Q2224" s="1"/>
    </row>
    <row r="2225" spans="11:17" x14ac:dyDescent="0.3">
      <c r="K2225" s="1"/>
      <c r="L2225" s="1"/>
      <c r="M2225" s="1"/>
      <c r="N2225" s="1"/>
      <c r="P2225" s="1"/>
      <c r="Q2225" s="1"/>
    </row>
    <row r="2226" spans="11:17" x14ac:dyDescent="0.3">
      <c r="K2226" s="1"/>
      <c r="L2226" s="1"/>
      <c r="M2226" s="1"/>
      <c r="N2226" s="1"/>
      <c r="P2226" s="1"/>
      <c r="Q2226" s="1"/>
    </row>
    <row r="2227" spans="11:17" x14ac:dyDescent="0.3">
      <c r="K2227" s="1"/>
      <c r="L2227" s="1"/>
      <c r="M2227" s="1"/>
      <c r="N2227" s="1"/>
      <c r="P2227" s="1"/>
      <c r="Q2227" s="1"/>
    </row>
    <row r="2228" spans="11:17" x14ac:dyDescent="0.3">
      <c r="K2228" s="1"/>
      <c r="L2228" s="1"/>
      <c r="M2228" s="1"/>
      <c r="N2228" s="1"/>
      <c r="P2228" s="1"/>
      <c r="Q2228" s="1"/>
    </row>
    <row r="2229" spans="11:17" x14ac:dyDescent="0.3">
      <c r="K2229" s="1"/>
      <c r="L2229" s="1"/>
      <c r="M2229" s="1"/>
      <c r="N2229" s="1"/>
      <c r="P2229" s="1"/>
      <c r="Q2229" s="1"/>
    </row>
    <row r="2230" spans="11:17" x14ac:dyDescent="0.3">
      <c r="K2230" s="1"/>
      <c r="L2230" s="1"/>
      <c r="M2230" s="1"/>
      <c r="N2230" s="1"/>
      <c r="P2230" s="1"/>
      <c r="Q2230" s="1"/>
    </row>
    <row r="2231" spans="11:17" x14ac:dyDescent="0.3">
      <c r="K2231" s="1"/>
      <c r="L2231" s="1"/>
      <c r="M2231" s="1"/>
      <c r="N2231" s="1"/>
      <c r="P2231" s="1"/>
      <c r="Q2231" s="1"/>
    </row>
    <row r="2232" spans="11:17" x14ac:dyDescent="0.3">
      <c r="K2232" s="1"/>
      <c r="L2232" s="1"/>
      <c r="M2232" s="1"/>
      <c r="N2232" s="1"/>
      <c r="P2232" s="1"/>
      <c r="Q2232" s="1"/>
    </row>
    <row r="2233" spans="11:17" x14ac:dyDescent="0.3">
      <c r="K2233" s="1"/>
      <c r="L2233" s="1"/>
      <c r="M2233" s="1"/>
      <c r="N2233" s="1"/>
      <c r="P2233" s="1"/>
      <c r="Q2233" s="1"/>
    </row>
    <row r="2234" spans="11:17" x14ac:dyDescent="0.3">
      <c r="K2234" s="1"/>
      <c r="L2234" s="1"/>
      <c r="M2234" s="1"/>
      <c r="N2234" s="1"/>
      <c r="P2234" s="1"/>
      <c r="Q2234" s="1"/>
    </row>
    <row r="2235" spans="11:17" x14ac:dyDescent="0.3">
      <c r="K2235" s="1"/>
      <c r="L2235" s="1"/>
      <c r="M2235" s="1"/>
      <c r="N2235" s="1"/>
      <c r="P2235" s="1"/>
      <c r="Q2235" s="1"/>
    </row>
    <row r="2236" spans="11:17" x14ac:dyDescent="0.3">
      <c r="K2236" s="1"/>
      <c r="L2236" s="1"/>
      <c r="M2236" s="1"/>
      <c r="N2236" s="1"/>
      <c r="P2236" s="1"/>
      <c r="Q2236" s="1"/>
    </row>
    <row r="2237" spans="11:17" x14ac:dyDescent="0.3">
      <c r="K2237" s="1"/>
      <c r="L2237" s="1"/>
      <c r="M2237" s="1"/>
      <c r="N2237" s="1"/>
      <c r="P2237" s="1"/>
      <c r="Q2237" s="1"/>
    </row>
    <row r="2238" spans="11:17" x14ac:dyDescent="0.3">
      <c r="K2238" s="1"/>
      <c r="L2238" s="1"/>
      <c r="M2238" s="1"/>
      <c r="N2238" s="1"/>
      <c r="P2238" s="1"/>
      <c r="Q2238" s="1"/>
    </row>
    <row r="2239" spans="11:17" x14ac:dyDescent="0.3">
      <c r="K2239" s="1"/>
      <c r="L2239" s="1"/>
      <c r="M2239" s="1"/>
      <c r="N2239" s="1"/>
      <c r="P2239" s="1"/>
      <c r="Q2239" s="1"/>
    </row>
    <row r="2240" spans="11:17" x14ac:dyDescent="0.3">
      <c r="K2240" s="1"/>
      <c r="L2240" s="1"/>
      <c r="M2240" s="1"/>
      <c r="N2240" s="1"/>
      <c r="P2240" s="1"/>
      <c r="Q2240" s="1"/>
    </row>
    <row r="2241" spans="11:17" x14ac:dyDescent="0.3">
      <c r="K2241" s="1"/>
      <c r="L2241" s="1"/>
      <c r="M2241" s="1"/>
      <c r="N2241" s="1"/>
      <c r="P2241" s="1"/>
      <c r="Q2241" s="1"/>
    </row>
    <row r="2242" spans="11:17" x14ac:dyDescent="0.3">
      <c r="K2242" s="1"/>
      <c r="L2242" s="1"/>
      <c r="M2242" s="1"/>
      <c r="N2242" s="1"/>
      <c r="P2242" s="1"/>
      <c r="Q2242" s="1"/>
    </row>
    <row r="2243" spans="11:17" x14ac:dyDescent="0.3">
      <c r="K2243" s="1"/>
      <c r="L2243" s="1"/>
      <c r="M2243" s="1"/>
      <c r="N2243" s="1"/>
      <c r="P2243" s="1"/>
      <c r="Q2243" s="1"/>
    </row>
    <row r="2244" spans="11:17" x14ac:dyDescent="0.3">
      <c r="K2244" s="1"/>
      <c r="L2244" s="1"/>
      <c r="M2244" s="1"/>
      <c r="N2244" s="1"/>
      <c r="P2244" s="1"/>
      <c r="Q2244" s="1"/>
    </row>
    <row r="2245" spans="11:17" x14ac:dyDescent="0.3">
      <c r="K2245" s="1"/>
      <c r="L2245" s="1"/>
      <c r="M2245" s="1"/>
      <c r="N2245" s="1"/>
      <c r="P2245" s="1"/>
      <c r="Q2245" s="1"/>
    </row>
    <row r="2246" spans="11:17" x14ac:dyDescent="0.3">
      <c r="K2246" s="1"/>
      <c r="L2246" s="1"/>
      <c r="M2246" s="1"/>
      <c r="N2246" s="1"/>
      <c r="P2246" s="1"/>
      <c r="Q2246" s="1"/>
    </row>
    <row r="2247" spans="11:17" x14ac:dyDescent="0.3">
      <c r="K2247" s="1"/>
      <c r="L2247" s="1"/>
      <c r="M2247" s="1"/>
      <c r="N2247" s="1"/>
      <c r="P2247" s="1"/>
      <c r="Q2247" s="1"/>
    </row>
    <row r="2248" spans="11:17" x14ac:dyDescent="0.3">
      <c r="K2248" s="1"/>
      <c r="L2248" s="1"/>
      <c r="M2248" s="1"/>
      <c r="N2248" s="1"/>
      <c r="P2248" s="1"/>
      <c r="Q2248" s="1"/>
    </row>
    <row r="2249" spans="11:17" x14ac:dyDescent="0.3">
      <c r="K2249" s="1"/>
      <c r="L2249" s="1"/>
      <c r="M2249" s="1"/>
      <c r="N2249" s="1"/>
      <c r="P2249" s="1"/>
      <c r="Q2249" s="1"/>
    </row>
    <row r="2250" spans="11:17" x14ac:dyDescent="0.3">
      <c r="K2250" s="1"/>
      <c r="L2250" s="1"/>
      <c r="M2250" s="1"/>
      <c r="N2250" s="1"/>
      <c r="P2250" s="1"/>
      <c r="Q2250" s="1"/>
    </row>
    <row r="2251" spans="11:17" x14ac:dyDescent="0.3">
      <c r="K2251" s="1"/>
      <c r="L2251" s="1"/>
      <c r="M2251" s="1"/>
      <c r="N2251" s="1"/>
      <c r="P2251" s="1"/>
      <c r="Q2251" s="1"/>
    </row>
    <row r="2252" spans="11:17" x14ac:dyDescent="0.3">
      <c r="K2252" s="1"/>
      <c r="L2252" s="1"/>
      <c r="M2252" s="1"/>
      <c r="N2252" s="1"/>
      <c r="P2252" s="1"/>
      <c r="Q2252" s="1"/>
    </row>
    <row r="2253" spans="11:17" x14ac:dyDescent="0.3">
      <c r="K2253" s="1"/>
      <c r="L2253" s="1"/>
      <c r="M2253" s="1"/>
      <c r="N2253" s="1"/>
      <c r="P2253" s="1"/>
      <c r="Q2253" s="1"/>
    </row>
    <row r="2254" spans="11:17" x14ac:dyDescent="0.3">
      <c r="K2254" s="1"/>
      <c r="L2254" s="1"/>
      <c r="M2254" s="1"/>
      <c r="N2254" s="1"/>
      <c r="P2254" s="1"/>
      <c r="Q2254" s="1"/>
    </row>
    <row r="2255" spans="11:17" x14ac:dyDescent="0.3">
      <c r="K2255" s="1"/>
      <c r="L2255" s="1"/>
      <c r="M2255" s="1"/>
      <c r="N2255" s="1"/>
      <c r="P2255" s="1"/>
      <c r="Q2255" s="1"/>
    </row>
    <row r="2256" spans="11:17" x14ac:dyDescent="0.3">
      <c r="K2256" s="1"/>
      <c r="L2256" s="1"/>
      <c r="M2256" s="1"/>
      <c r="N2256" s="1"/>
      <c r="P2256" s="1"/>
      <c r="Q2256" s="1"/>
    </row>
    <row r="2257" spans="11:17" x14ac:dyDescent="0.3">
      <c r="K2257" s="1"/>
      <c r="L2257" s="1"/>
      <c r="M2257" s="1"/>
      <c r="N2257" s="1"/>
      <c r="P2257" s="1"/>
      <c r="Q2257" s="1"/>
    </row>
    <row r="2258" spans="11:17" x14ac:dyDescent="0.3">
      <c r="K2258" s="1"/>
      <c r="L2258" s="1"/>
      <c r="M2258" s="1"/>
      <c r="N2258" s="1"/>
      <c r="P2258" s="1"/>
      <c r="Q2258" s="1"/>
    </row>
    <row r="2259" spans="11:17" x14ac:dyDescent="0.3">
      <c r="K2259" s="1"/>
      <c r="L2259" s="1"/>
      <c r="M2259" s="1"/>
      <c r="N2259" s="1"/>
      <c r="P2259" s="1"/>
      <c r="Q2259" s="1"/>
    </row>
    <row r="2260" spans="11:17" x14ac:dyDescent="0.3">
      <c r="K2260" s="1"/>
      <c r="L2260" s="1"/>
      <c r="M2260" s="1"/>
      <c r="N2260" s="1"/>
      <c r="P2260" s="1"/>
      <c r="Q2260" s="1"/>
    </row>
    <row r="2261" spans="11:17" x14ac:dyDescent="0.3">
      <c r="K2261" s="1"/>
      <c r="L2261" s="1"/>
      <c r="M2261" s="1"/>
      <c r="N2261" s="1"/>
      <c r="P2261" s="1"/>
      <c r="Q2261" s="1"/>
    </row>
    <row r="2262" spans="11:17" x14ac:dyDescent="0.3">
      <c r="K2262" s="1"/>
      <c r="L2262" s="1"/>
      <c r="M2262" s="1"/>
      <c r="N2262" s="1"/>
      <c r="P2262" s="1"/>
      <c r="Q2262" s="1"/>
    </row>
    <row r="2263" spans="11:17" x14ac:dyDescent="0.3">
      <c r="K2263" s="1"/>
      <c r="L2263" s="1"/>
      <c r="M2263" s="1"/>
      <c r="N2263" s="1"/>
      <c r="P2263" s="1"/>
      <c r="Q2263" s="1"/>
    </row>
    <row r="2264" spans="11:17" x14ac:dyDescent="0.3">
      <c r="K2264" s="1"/>
      <c r="L2264" s="1"/>
      <c r="M2264" s="1"/>
      <c r="N2264" s="1"/>
      <c r="P2264" s="1"/>
      <c r="Q2264" s="1"/>
    </row>
    <row r="2265" spans="11:17" x14ac:dyDescent="0.3">
      <c r="K2265" s="1"/>
      <c r="L2265" s="1"/>
      <c r="M2265" s="1"/>
      <c r="N2265" s="1"/>
      <c r="P2265" s="1"/>
      <c r="Q2265" s="1"/>
    </row>
    <row r="2266" spans="11:17" x14ac:dyDescent="0.3">
      <c r="K2266" s="1"/>
      <c r="L2266" s="1"/>
      <c r="M2266" s="1"/>
      <c r="N2266" s="1"/>
      <c r="P2266" s="1"/>
      <c r="Q2266" s="1"/>
    </row>
    <row r="2267" spans="11:17" x14ac:dyDescent="0.3">
      <c r="K2267" s="1"/>
      <c r="L2267" s="1"/>
      <c r="M2267" s="1"/>
      <c r="N2267" s="1"/>
      <c r="P2267" s="1"/>
      <c r="Q2267" s="1"/>
    </row>
    <row r="2268" spans="11:17" x14ac:dyDescent="0.3">
      <c r="K2268" s="1"/>
      <c r="L2268" s="1"/>
      <c r="M2268" s="1"/>
      <c r="N2268" s="1"/>
      <c r="P2268" s="1"/>
      <c r="Q2268" s="1"/>
    </row>
    <row r="2269" spans="11:17" x14ac:dyDescent="0.3">
      <c r="K2269" s="1"/>
      <c r="L2269" s="1"/>
      <c r="M2269" s="1"/>
      <c r="N2269" s="1"/>
      <c r="P2269" s="1"/>
      <c r="Q2269" s="1"/>
    </row>
    <row r="2270" spans="11:17" x14ac:dyDescent="0.3">
      <c r="K2270" s="1"/>
      <c r="L2270" s="1"/>
      <c r="M2270" s="1"/>
      <c r="N2270" s="1"/>
      <c r="P2270" s="1"/>
      <c r="Q2270" s="1"/>
    </row>
    <row r="2271" spans="11:17" x14ac:dyDescent="0.3">
      <c r="K2271" s="1"/>
      <c r="L2271" s="1"/>
      <c r="M2271" s="1"/>
      <c r="N2271" s="1"/>
      <c r="P2271" s="1"/>
      <c r="Q2271" s="1"/>
    </row>
    <row r="2272" spans="11:17" x14ac:dyDescent="0.3">
      <c r="K2272" s="1"/>
      <c r="L2272" s="1"/>
      <c r="M2272" s="1"/>
      <c r="N2272" s="1"/>
      <c r="P2272" s="1"/>
      <c r="Q2272" s="1"/>
    </row>
    <row r="2273" spans="11:17" x14ac:dyDescent="0.3">
      <c r="K2273" s="1"/>
      <c r="L2273" s="1"/>
      <c r="M2273" s="1"/>
      <c r="N2273" s="1"/>
      <c r="P2273" s="1"/>
      <c r="Q2273" s="1"/>
    </row>
    <row r="2274" spans="11:17" x14ac:dyDescent="0.3">
      <c r="K2274" s="1"/>
      <c r="L2274" s="1"/>
      <c r="M2274" s="1"/>
      <c r="N2274" s="1"/>
      <c r="P2274" s="1"/>
      <c r="Q2274" s="1"/>
    </row>
    <row r="2275" spans="11:17" x14ac:dyDescent="0.3">
      <c r="K2275" s="1"/>
      <c r="L2275" s="1"/>
      <c r="M2275" s="1"/>
      <c r="N2275" s="1"/>
      <c r="P2275" s="1"/>
      <c r="Q2275" s="1"/>
    </row>
    <row r="2276" spans="11:17" x14ac:dyDescent="0.3">
      <c r="K2276" s="1"/>
      <c r="L2276" s="1"/>
      <c r="M2276" s="1"/>
      <c r="N2276" s="1"/>
      <c r="P2276" s="1"/>
      <c r="Q2276" s="1"/>
    </row>
    <row r="2277" spans="11:17" x14ac:dyDescent="0.3">
      <c r="K2277" s="1"/>
      <c r="L2277" s="1"/>
      <c r="M2277" s="1"/>
      <c r="N2277" s="1"/>
      <c r="P2277" s="1"/>
      <c r="Q2277" s="1"/>
    </row>
    <row r="2278" spans="11:17" x14ac:dyDescent="0.3">
      <c r="K2278" s="1"/>
      <c r="L2278" s="1"/>
      <c r="M2278" s="1"/>
      <c r="N2278" s="1"/>
      <c r="P2278" s="1"/>
      <c r="Q2278" s="1"/>
    </row>
    <row r="2279" spans="11:17" x14ac:dyDescent="0.3">
      <c r="K2279" s="1"/>
      <c r="L2279" s="1"/>
      <c r="M2279" s="1"/>
      <c r="N2279" s="1"/>
      <c r="P2279" s="1"/>
      <c r="Q2279" s="1"/>
    </row>
    <row r="2280" spans="11:17" x14ac:dyDescent="0.3">
      <c r="K2280" s="1"/>
      <c r="L2280" s="1"/>
      <c r="M2280" s="1"/>
      <c r="N2280" s="1"/>
      <c r="P2280" s="1"/>
      <c r="Q2280" s="1"/>
    </row>
    <row r="2281" spans="11:17" x14ac:dyDescent="0.3">
      <c r="K2281" s="1"/>
      <c r="L2281" s="1"/>
      <c r="M2281" s="1"/>
      <c r="N2281" s="1"/>
      <c r="P2281" s="1"/>
      <c r="Q2281" s="1"/>
    </row>
    <row r="2282" spans="11:17" x14ac:dyDescent="0.3">
      <c r="K2282" s="1"/>
      <c r="L2282" s="1"/>
      <c r="M2282" s="1"/>
      <c r="N2282" s="1"/>
      <c r="P2282" s="1"/>
      <c r="Q2282" s="1"/>
    </row>
    <row r="2283" spans="11:17" x14ac:dyDescent="0.3">
      <c r="K2283" s="1"/>
      <c r="L2283" s="1"/>
      <c r="M2283" s="1"/>
      <c r="N2283" s="1"/>
      <c r="P2283" s="1"/>
      <c r="Q2283" s="1"/>
    </row>
    <row r="2284" spans="11:17" x14ac:dyDescent="0.3">
      <c r="K2284" s="1"/>
      <c r="L2284" s="1"/>
      <c r="M2284" s="1"/>
      <c r="N2284" s="1"/>
      <c r="P2284" s="1"/>
      <c r="Q2284" s="1"/>
    </row>
    <row r="2285" spans="11:17" x14ac:dyDescent="0.3">
      <c r="K2285" s="1"/>
      <c r="L2285" s="1"/>
      <c r="M2285" s="1"/>
      <c r="N2285" s="1"/>
      <c r="P2285" s="1"/>
      <c r="Q2285" s="1"/>
    </row>
    <row r="2286" spans="11:17" x14ac:dyDescent="0.3">
      <c r="K2286" s="1"/>
      <c r="L2286" s="1"/>
      <c r="M2286" s="1"/>
      <c r="N2286" s="1"/>
      <c r="P2286" s="1"/>
      <c r="Q2286" s="1"/>
    </row>
    <row r="2287" spans="11:17" x14ac:dyDescent="0.3">
      <c r="K2287" s="1"/>
      <c r="L2287" s="1"/>
      <c r="M2287" s="1"/>
      <c r="N2287" s="1"/>
      <c r="P2287" s="1"/>
      <c r="Q2287" s="1"/>
    </row>
    <row r="2288" spans="11:17" x14ac:dyDescent="0.3">
      <c r="K2288" s="1"/>
      <c r="L2288" s="1"/>
      <c r="M2288" s="1"/>
      <c r="N2288" s="1"/>
      <c r="P2288" s="1"/>
      <c r="Q2288" s="1"/>
    </row>
    <row r="2289" spans="11:17" x14ac:dyDescent="0.3">
      <c r="K2289" s="1"/>
      <c r="L2289" s="1"/>
      <c r="M2289" s="1"/>
      <c r="N2289" s="1"/>
      <c r="P2289" s="1"/>
      <c r="Q2289" s="1"/>
    </row>
    <row r="2290" spans="11:17" x14ac:dyDescent="0.3">
      <c r="K2290" s="1"/>
      <c r="L2290" s="1"/>
      <c r="M2290" s="1"/>
      <c r="N2290" s="1"/>
      <c r="P2290" s="1"/>
      <c r="Q2290" s="1"/>
    </row>
    <row r="2291" spans="11:17" x14ac:dyDescent="0.3">
      <c r="K2291" s="1"/>
      <c r="L2291" s="1"/>
      <c r="M2291" s="1"/>
      <c r="N2291" s="1"/>
      <c r="P2291" s="1"/>
      <c r="Q2291" s="1"/>
    </row>
    <row r="2292" spans="11:17" x14ac:dyDescent="0.3">
      <c r="K2292" s="1"/>
      <c r="L2292" s="1"/>
      <c r="M2292" s="1"/>
      <c r="N2292" s="1"/>
      <c r="P2292" s="1"/>
      <c r="Q2292" s="1"/>
    </row>
    <row r="2293" spans="11:17" x14ac:dyDescent="0.3">
      <c r="K2293" s="1"/>
      <c r="L2293" s="1"/>
      <c r="M2293" s="1"/>
      <c r="N2293" s="1"/>
      <c r="P2293" s="1"/>
      <c r="Q2293" s="1"/>
    </row>
    <row r="2294" spans="11:17" x14ac:dyDescent="0.3">
      <c r="K2294" s="1"/>
      <c r="L2294" s="1"/>
      <c r="M2294" s="1"/>
      <c r="N2294" s="1"/>
      <c r="P2294" s="1"/>
      <c r="Q2294" s="1"/>
    </row>
    <row r="2295" spans="11:17" x14ac:dyDescent="0.3">
      <c r="K2295" s="1"/>
      <c r="L2295" s="1"/>
      <c r="M2295" s="1"/>
      <c r="N2295" s="1"/>
      <c r="P2295" s="1"/>
      <c r="Q2295" s="1"/>
    </row>
    <row r="2296" spans="11:17" x14ac:dyDescent="0.3">
      <c r="K2296" s="1"/>
      <c r="L2296" s="1"/>
      <c r="M2296" s="1"/>
      <c r="N2296" s="1"/>
      <c r="P2296" s="1"/>
      <c r="Q2296" s="1"/>
    </row>
    <row r="2297" spans="11:17" x14ac:dyDescent="0.3">
      <c r="K2297" s="1"/>
      <c r="L2297" s="1"/>
      <c r="M2297" s="1"/>
      <c r="N2297" s="1"/>
      <c r="P2297" s="1"/>
      <c r="Q2297" s="1"/>
    </row>
    <row r="2298" spans="11:17" x14ac:dyDescent="0.3">
      <c r="K2298" s="1"/>
      <c r="L2298" s="1"/>
      <c r="M2298" s="1"/>
      <c r="N2298" s="1"/>
      <c r="P2298" s="1"/>
      <c r="Q2298" s="1"/>
    </row>
    <row r="2299" spans="11:17" x14ac:dyDescent="0.3">
      <c r="K2299" s="1"/>
      <c r="L2299" s="1"/>
      <c r="M2299" s="1"/>
      <c r="N2299" s="1"/>
      <c r="P2299" s="1"/>
      <c r="Q2299" s="1"/>
    </row>
    <row r="2300" spans="11:17" x14ac:dyDescent="0.3">
      <c r="K2300" s="1"/>
      <c r="L2300" s="1"/>
      <c r="M2300" s="1"/>
      <c r="N2300" s="1"/>
      <c r="P2300" s="1"/>
      <c r="Q2300" s="1"/>
    </row>
    <row r="2301" spans="11:17" x14ac:dyDescent="0.3">
      <c r="K2301" s="1"/>
      <c r="L2301" s="1"/>
      <c r="M2301" s="1"/>
      <c r="N2301" s="1"/>
      <c r="P2301" s="1"/>
      <c r="Q2301" s="1"/>
    </row>
    <row r="2302" spans="11:17" x14ac:dyDescent="0.3">
      <c r="K2302" s="1"/>
      <c r="L2302" s="1"/>
      <c r="M2302" s="1"/>
      <c r="N2302" s="1"/>
      <c r="P2302" s="1"/>
      <c r="Q2302" s="1"/>
    </row>
    <row r="2303" spans="11:17" x14ac:dyDescent="0.3">
      <c r="K2303" s="1"/>
      <c r="L2303" s="1"/>
      <c r="M2303" s="1"/>
      <c r="N2303" s="1"/>
      <c r="P2303" s="1"/>
      <c r="Q2303" s="1"/>
    </row>
    <row r="2304" spans="11:17" x14ac:dyDescent="0.3">
      <c r="K2304" s="1"/>
      <c r="L2304" s="1"/>
      <c r="M2304" s="1"/>
      <c r="N2304" s="1"/>
      <c r="P2304" s="1"/>
      <c r="Q2304" s="1"/>
    </row>
    <row r="2305" spans="11:17" x14ac:dyDescent="0.3">
      <c r="K2305" s="1"/>
      <c r="L2305" s="1"/>
      <c r="M2305" s="1"/>
      <c r="N2305" s="1"/>
      <c r="P2305" s="1"/>
      <c r="Q2305" s="1"/>
    </row>
    <row r="2306" spans="11:17" x14ac:dyDescent="0.3">
      <c r="K2306" s="1"/>
      <c r="L2306" s="1"/>
      <c r="M2306" s="1"/>
      <c r="N2306" s="1"/>
      <c r="P2306" s="1"/>
      <c r="Q2306" s="1"/>
    </row>
    <row r="2307" spans="11:17" x14ac:dyDescent="0.3">
      <c r="K2307" s="1"/>
      <c r="L2307" s="1"/>
      <c r="M2307" s="1"/>
      <c r="N2307" s="1"/>
      <c r="P2307" s="1"/>
      <c r="Q2307" s="1"/>
    </row>
    <row r="2308" spans="11:17" x14ac:dyDescent="0.3">
      <c r="K2308" s="1"/>
      <c r="L2308" s="1"/>
      <c r="M2308" s="1"/>
      <c r="N2308" s="1"/>
      <c r="P2308" s="1"/>
      <c r="Q2308" s="1"/>
    </row>
    <row r="2309" spans="11:17" x14ac:dyDescent="0.3">
      <c r="K2309" s="1"/>
      <c r="L2309" s="1"/>
      <c r="M2309" s="1"/>
      <c r="N2309" s="1"/>
      <c r="P2309" s="1"/>
      <c r="Q2309" s="1"/>
    </row>
    <row r="2310" spans="11:17" x14ac:dyDescent="0.3">
      <c r="K2310" s="1"/>
      <c r="L2310" s="1"/>
      <c r="M2310" s="1"/>
      <c r="N2310" s="1"/>
      <c r="P2310" s="1"/>
      <c r="Q2310" s="1"/>
    </row>
    <row r="2311" spans="11:17" x14ac:dyDescent="0.3">
      <c r="K2311" s="1"/>
      <c r="L2311" s="1"/>
      <c r="M2311" s="1"/>
      <c r="N2311" s="1"/>
      <c r="P2311" s="1"/>
      <c r="Q2311" s="1"/>
    </row>
    <row r="2312" spans="11:17" x14ac:dyDescent="0.3">
      <c r="K2312" s="1"/>
      <c r="L2312" s="1"/>
      <c r="M2312" s="1"/>
      <c r="N2312" s="1"/>
      <c r="P2312" s="1"/>
      <c r="Q2312" s="1"/>
    </row>
    <row r="2313" spans="11:17" x14ac:dyDescent="0.3">
      <c r="K2313" s="1"/>
      <c r="L2313" s="1"/>
      <c r="M2313" s="1"/>
      <c r="N2313" s="1"/>
      <c r="P2313" s="1"/>
      <c r="Q2313" s="1"/>
    </row>
    <row r="2314" spans="11:17" x14ac:dyDescent="0.3">
      <c r="K2314" s="1"/>
      <c r="L2314" s="1"/>
      <c r="M2314" s="1"/>
      <c r="N2314" s="1"/>
      <c r="P2314" s="1"/>
      <c r="Q2314" s="1"/>
    </row>
    <row r="2315" spans="11:17" x14ac:dyDescent="0.3">
      <c r="K2315" s="1"/>
      <c r="L2315" s="1"/>
      <c r="M2315" s="1"/>
      <c r="N2315" s="1"/>
      <c r="P2315" s="1"/>
      <c r="Q2315" s="1"/>
    </row>
    <row r="2316" spans="11:17" x14ac:dyDescent="0.3">
      <c r="K2316" s="1"/>
      <c r="L2316" s="1"/>
      <c r="M2316" s="1"/>
      <c r="N2316" s="1"/>
      <c r="P2316" s="1"/>
      <c r="Q2316" s="1"/>
    </row>
    <row r="2317" spans="11:17" x14ac:dyDescent="0.3">
      <c r="K2317" s="1"/>
      <c r="L2317" s="1"/>
      <c r="M2317" s="1"/>
      <c r="N2317" s="1"/>
      <c r="P2317" s="1"/>
      <c r="Q2317" s="1"/>
    </row>
    <row r="2318" spans="11:17" x14ac:dyDescent="0.3">
      <c r="K2318" s="1"/>
      <c r="L2318" s="1"/>
      <c r="M2318" s="1"/>
      <c r="N2318" s="1"/>
      <c r="P2318" s="1"/>
      <c r="Q2318" s="1"/>
    </row>
    <row r="2319" spans="11:17" x14ac:dyDescent="0.3">
      <c r="K2319" s="1"/>
      <c r="L2319" s="1"/>
      <c r="M2319" s="1"/>
      <c r="N2319" s="1"/>
      <c r="P2319" s="1"/>
      <c r="Q2319" s="1"/>
    </row>
    <row r="2320" spans="11:17" x14ac:dyDescent="0.3">
      <c r="K2320" s="1"/>
      <c r="L2320" s="1"/>
      <c r="M2320" s="1"/>
      <c r="N2320" s="1"/>
      <c r="P2320" s="1"/>
      <c r="Q2320" s="1"/>
    </row>
    <row r="2321" spans="11:17" x14ac:dyDescent="0.3">
      <c r="K2321" s="1"/>
      <c r="L2321" s="1"/>
      <c r="M2321" s="1"/>
      <c r="N2321" s="1"/>
      <c r="P2321" s="1"/>
      <c r="Q2321" s="1"/>
    </row>
    <row r="2322" spans="11:17" x14ac:dyDescent="0.3">
      <c r="K2322" s="1"/>
      <c r="L2322" s="1"/>
      <c r="M2322" s="1"/>
      <c r="N2322" s="1"/>
      <c r="P2322" s="1"/>
      <c r="Q2322" s="1"/>
    </row>
    <row r="2323" spans="11:17" x14ac:dyDescent="0.3">
      <c r="K2323" s="1"/>
      <c r="L2323" s="1"/>
      <c r="M2323" s="1"/>
      <c r="N2323" s="1"/>
      <c r="P2323" s="1"/>
      <c r="Q2323" s="1"/>
    </row>
    <row r="2324" spans="11:17" x14ac:dyDescent="0.3">
      <c r="K2324" s="1"/>
      <c r="L2324" s="1"/>
      <c r="M2324" s="1"/>
      <c r="N2324" s="1"/>
      <c r="P2324" s="1"/>
      <c r="Q2324" s="1"/>
    </row>
    <row r="2325" spans="11:17" x14ac:dyDescent="0.3">
      <c r="K2325" s="1"/>
      <c r="L2325" s="1"/>
      <c r="M2325" s="1"/>
      <c r="N2325" s="1"/>
      <c r="P2325" s="1"/>
      <c r="Q2325" s="1"/>
    </row>
    <row r="2326" spans="11:17" x14ac:dyDescent="0.3">
      <c r="K2326" s="1"/>
      <c r="L2326" s="1"/>
      <c r="M2326" s="1"/>
      <c r="N2326" s="1"/>
      <c r="P2326" s="1"/>
      <c r="Q2326" s="1"/>
    </row>
    <row r="2327" spans="11:17" x14ac:dyDescent="0.3">
      <c r="K2327" s="1"/>
      <c r="L2327" s="1"/>
      <c r="M2327" s="1"/>
      <c r="N2327" s="1"/>
      <c r="P2327" s="1"/>
      <c r="Q2327" s="1"/>
    </row>
    <row r="2328" spans="11:17" x14ac:dyDescent="0.3">
      <c r="K2328" s="1"/>
      <c r="L2328" s="1"/>
      <c r="M2328" s="1"/>
      <c r="N2328" s="1"/>
      <c r="P2328" s="1"/>
      <c r="Q2328" s="1"/>
    </row>
    <row r="2329" spans="11:17" x14ac:dyDescent="0.3">
      <c r="K2329" s="1"/>
      <c r="L2329" s="1"/>
      <c r="M2329" s="1"/>
      <c r="N2329" s="1"/>
      <c r="P2329" s="1"/>
      <c r="Q2329" s="1"/>
    </row>
    <row r="2330" spans="11:17" x14ac:dyDescent="0.3">
      <c r="K2330" s="1"/>
      <c r="L2330" s="1"/>
      <c r="M2330" s="1"/>
      <c r="N2330" s="1"/>
      <c r="P2330" s="1"/>
      <c r="Q2330" s="1"/>
    </row>
    <row r="2331" spans="11:17" x14ac:dyDescent="0.3">
      <c r="K2331" s="1"/>
      <c r="L2331" s="1"/>
      <c r="M2331" s="1"/>
      <c r="N2331" s="1"/>
      <c r="P2331" s="1"/>
      <c r="Q2331" s="1"/>
    </row>
    <row r="2332" spans="11:17" x14ac:dyDescent="0.3">
      <c r="K2332" s="1"/>
      <c r="L2332" s="1"/>
      <c r="M2332" s="1"/>
      <c r="N2332" s="1"/>
      <c r="P2332" s="1"/>
      <c r="Q2332" s="1"/>
    </row>
    <row r="2333" spans="11:17" x14ac:dyDescent="0.3">
      <c r="K2333" s="1"/>
      <c r="L2333" s="1"/>
      <c r="M2333" s="1"/>
      <c r="N2333" s="1"/>
      <c r="P2333" s="1"/>
      <c r="Q2333" s="1"/>
    </row>
    <row r="2334" spans="11:17" x14ac:dyDescent="0.3">
      <c r="K2334" s="1"/>
      <c r="L2334" s="1"/>
      <c r="M2334" s="1"/>
      <c r="N2334" s="1"/>
      <c r="P2334" s="1"/>
      <c r="Q2334" s="1"/>
    </row>
    <row r="2335" spans="11:17" x14ac:dyDescent="0.3">
      <c r="K2335" s="1"/>
      <c r="L2335" s="1"/>
      <c r="M2335" s="1"/>
      <c r="N2335" s="1"/>
      <c r="P2335" s="1"/>
      <c r="Q2335" s="1"/>
    </row>
    <row r="2336" spans="11:17" x14ac:dyDescent="0.3">
      <c r="K2336" s="1"/>
      <c r="L2336" s="1"/>
      <c r="M2336" s="1"/>
      <c r="N2336" s="1"/>
      <c r="P2336" s="1"/>
      <c r="Q2336" s="1"/>
    </row>
    <row r="2337" spans="11:17" x14ac:dyDescent="0.3">
      <c r="K2337" s="1"/>
      <c r="L2337" s="1"/>
      <c r="M2337" s="1"/>
      <c r="N2337" s="1"/>
      <c r="P2337" s="1"/>
      <c r="Q2337" s="1"/>
    </row>
    <row r="2338" spans="11:17" x14ac:dyDescent="0.3">
      <c r="K2338" s="1"/>
      <c r="L2338" s="1"/>
      <c r="M2338" s="1"/>
      <c r="N2338" s="1"/>
      <c r="P2338" s="1"/>
      <c r="Q2338" s="1"/>
    </row>
    <row r="2339" spans="11:17" x14ac:dyDescent="0.3">
      <c r="K2339" s="1"/>
      <c r="L2339" s="1"/>
      <c r="M2339" s="1"/>
      <c r="N2339" s="1"/>
      <c r="P2339" s="1"/>
      <c r="Q2339" s="1"/>
    </row>
    <row r="2340" spans="11:17" x14ac:dyDescent="0.3">
      <c r="K2340" s="1"/>
      <c r="L2340" s="1"/>
      <c r="M2340" s="1"/>
      <c r="N2340" s="1"/>
      <c r="P2340" s="1"/>
      <c r="Q2340" s="1"/>
    </row>
    <row r="2341" spans="11:17" x14ac:dyDescent="0.3">
      <c r="K2341" s="1"/>
      <c r="L2341" s="1"/>
      <c r="M2341" s="1"/>
      <c r="N2341" s="1"/>
      <c r="P2341" s="1"/>
      <c r="Q2341" s="1"/>
    </row>
    <row r="2342" spans="11:17" x14ac:dyDescent="0.3">
      <c r="K2342" s="1"/>
      <c r="L2342" s="1"/>
      <c r="M2342" s="1"/>
      <c r="N2342" s="1"/>
      <c r="P2342" s="1"/>
      <c r="Q2342" s="1"/>
    </row>
    <row r="2343" spans="11:17" x14ac:dyDescent="0.3">
      <c r="K2343" s="1"/>
      <c r="L2343" s="1"/>
      <c r="M2343" s="1"/>
      <c r="N2343" s="1"/>
      <c r="P2343" s="1"/>
      <c r="Q2343" s="1"/>
    </row>
    <row r="2344" spans="11:17" x14ac:dyDescent="0.3">
      <c r="K2344" s="1"/>
      <c r="L2344" s="1"/>
      <c r="M2344" s="1"/>
      <c r="N2344" s="1"/>
      <c r="P2344" s="1"/>
      <c r="Q2344" s="1"/>
    </row>
    <row r="2345" spans="11:17" x14ac:dyDescent="0.3">
      <c r="K2345" s="1"/>
      <c r="L2345" s="1"/>
      <c r="M2345" s="1"/>
      <c r="N2345" s="1"/>
      <c r="P2345" s="1"/>
      <c r="Q2345" s="1"/>
    </row>
    <row r="2346" spans="11:17" x14ac:dyDescent="0.3">
      <c r="K2346" s="1"/>
      <c r="L2346" s="1"/>
      <c r="M2346" s="1"/>
      <c r="N2346" s="1"/>
      <c r="P2346" s="1"/>
      <c r="Q2346" s="1"/>
    </row>
    <row r="2347" spans="11:17" x14ac:dyDescent="0.3">
      <c r="K2347" s="1"/>
      <c r="L2347" s="1"/>
      <c r="M2347" s="1"/>
      <c r="N2347" s="1"/>
      <c r="P2347" s="1"/>
      <c r="Q2347" s="1"/>
    </row>
    <row r="2348" spans="11:17" x14ac:dyDescent="0.3">
      <c r="K2348" s="1"/>
      <c r="L2348" s="1"/>
      <c r="M2348" s="1"/>
      <c r="N2348" s="1"/>
      <c r="P2348" s="1"/>
      <c r="Q2348" s="1"/>
    </row>
    <row r="2349" spans="11:17" x14ac:dyDescent="0.3">
      <c r="K2349" s="1"/>
      <c r="L2349" s="1"/>
      <c r="M2349" s="1"/>
      <c r="N2349" s="1"/>
      <c r="P2349" s="1"/>
      <c r="Q2349" s="1"/>
    </row>
    <row r="2350" spans="11:17" x14ac:dyDescent="0.3">
      <c r="K2350" s="1"/>
      <c r="L2350" s="1"/>
      <c r="M2350" s="1"/>
      <c r="N2350" s="1"/>
      <c r="P2350" s="1"/>
      <c r="Q2350" s="1"/>
    </row>
    <row r="2351" spans="11:17" x14ac:dyDescent="0.3">
      <c r="K2351" s="1"/>
      <c r="L2351" s="1"/>
      <c r="M2351" s="1"/>
      <c r="N2351" s="1"/>
      <c r="P2351" s="1"/>
      <c r="Q2351" s="1"/>
    </row>
    <row r="2352" spans="11:17" x14ac:dyDescent="0.3">
      <c r="K2352" s="1"/>
      <c r="L2352" s="1"/>
      <c r="M2352" s="1"/>
      <c r="N2352" s="1"/>
      <c r="P2352" s="1"/>
      <c r="Q2352" s="1"/>
    </row>
    <row r="2353" spans="11:17" x14ac:dyDescent="0.3">
      <c r="K2353" s="1"/>
      <c r="L2353" s="1"/>
      <c r="M2353" s="1"/>
      <c r="N2353" s="1"/>
      <c r="P2353" s="1"/>
      <c r="Q2353" s="1"/>
    </row>
    <row r="2354" spans="11:17" x14ac:dyDescent="0.3">
      <c r="K2354" s="1"/>
      <c r="L2354" s="1"/>
      <c r="M2354" s="1"/>
      <c r="N2354" s="1"/>
      <c r="P2354" s="1"/>
      <c r="Q2354" s="1"/>
    </row>
    <row r="2355" spans="11:17" x14ac:dyDescent="0.3">
      <c r="K2355" s="1"/>
      <c r="L2355" s="1"/>
      <c r="M2355" s="1"/>
      <c r="N2355" s="1"/>
      <c r="P2355" s="1"/>
      <c r="Q2355" s="1"/>
    </row>
    <row r="2356" spans="11:17" x14ac:dyDescent="0.3">
      <c r="K2356" s="1"/>
      <c r="L2356" s="1"/>
      <c r="M2356" s="1"/>
      <c r="N2356" s="1"/>
      <c r="P2356" s="1"/>
      <c r="Q2356" s="1"/>
    </row>
    <row r="2357" spans="11:17" x14ac:dyDescent="0.3">
      <c r="K2357" s="1"/>
      <c r="L2357" s="1"/>
      <c r="M2357" s="1"/>
      <c r="N2357" s="1"/>
      <c r="P2357" s="1"/>
      <c r="Q2357" s="1"/>
    </row>
    <row r="2358" spans="11:17" x14ac:dyDescent="0.3">
      <c r="K2358" s="1"/>
      <c r="L2358" s="1"/>
      <c r="M2358" s="1"/>
      <c r="N2358" s="1"/>
      <c r="P2358" s="1"/>
      <c r="Q2358" s="1"/>
    </row>
    <row r="2359" spans="11:17" x14ac:dyDescent="0.3">
      <c r="K2359" s="1"/>
      <c r="L2359" s="1"/>
      <c r="M2359" s="1"/>
      <c r="N2359" s="1"/>
      <c r="P2359" s="1"/>
      <c r="Q2359" s="1"/>
    </row>
    <row r="2360" spans="11:17" x14ac:dyDescent="0.3">
      <c r="K2360" s="1"/>
      <c r="L2360" s="1"/>
      <c r="M2360" s="1"/>
      <c r="N2360" s="1"/>
      <c r="P2360" s="1"/>
      <c r="Q2360" s="1"/>
    </row>
    <row r="2361" spans="11:17" x14ac:dyDescent="0.3">
      <c r="K2361" s="1"/>
      <c r="L2361" s="1"/>
      <c r="M2361" s="1"/>
      <c r="N2361" s="1"/>
      <c r="P2361" s="1"/>
      <c r="Q2361" s="1"/>
    </row>
    <row r="2362" spans="11:17" x14ac:dyDescent="0.3">
      <c r="K2362" s="1"/>
      <c r="L2362" s="1"/>
      <c r="M2362" s="1"/>
      <c r="N2362" s="1"/>
      <c r="P2362" s="1"/>
      <c r="Q2362" s="1"/>
    </row>
    <row r="2363" spans="11:17" x14ac:dyDescent="0.3">
      <c r="K2363" s="1"/>
      <c r="L2363" s="1"/>
      <c r="M2363" s="1"/>
      <c r="N2363" s="1"/>
      <c r="P2363" s="1"/>
      <c r="Q2363" s="1"/>
    </row>
    <row r="2364" spans="11:17" x14ac:dyDescent="0.3">
      <c r="K2364" s="1"/>
      <c r="L2364" s="1"/>
      <c r="M2364" s="1"/>
      <c r="N2364" s="1"/>
      <c r="P2364" s="1"/>
      <c r="Q2364" s="1"/>
    </row>
    <row r="2365" spans="11:17" x14ac:dyDescent="0.3">
      <c r="K2365" s="1"/>
      <c r="L2365" s="1"/>
      <c r="M2365" s="1"/>
      <c r="N2365" s="1"/>
      <c r="P2365" s="1"/>
      <c r="Q2365" s="1"/>
    </row>
    <row r="2366" spans="11:17" x14ac:dyDescent="0.3">
      <c r="K2366" s="1"/>
      <c r="L2366" s="1"/>
      <c r="M2366" s="1"/>
      <c r="N2366" s="1"/>
      <c r="P2366" s="1"/>
      <c r="Q2366" s="1"/>
    </row>
    <row r="2367" spans="11:17" x14ac:dyDescent="0.3">
      <c r="K2367" s="1"/>
      <c r="L2367" s="1"/>
      <c r="M2367" s="1"/>
      <c r="N2367" s="1"/>
      <c r="P2367" s="1"/>
      <c r="Q2367" s="1"/>
    </row>
    <row r="2368" spans="11:17" x14ac:dyDescent="0.3">
      <c r="K2368" s="1"/>
      <c r="L2368" s="1"/>
      <c r="M2368" s="1"/>
      <c r="N2368" s="1"/>
      <c r="P2368" s="1"/>
      <c r="Q2368" s="1"/>
    </row>
    <row r="2369" spans="11:17" x14ac:dyDescent="0.3">
      <c r="K2369" s="1"/>
      <c r="L2369" s="1"/>
      <c r="M2369" s="1"/>
      <c r="N2369" s="1"/>
      <c r="P2369" s="1"/>
      <c r="Q2369" s="1"/>
    </row>
    <row r="2370" spans="11:17" x14ac:dyDescent="0.3">
      <c r="K2370" s="1"/>
      <c r="L2370" s="1"/>
      <c r="M2370" s="1"/>
      <c r="N2370" s="1"/>
      <c r="P2370" s="1"/>
      <c r="Q2370" s="1"/>
    </row>
    <row r="2371" spans="11:17" x14ac:dyDescent="0.3">
      <c r="K2371" s="1"/>
      <c r="L2371" s="1"/>
      <c r="M2371" s="1"/>
      <c r="N2371" s="1"/>
      <c r="P2371" s="1"/>
      <c r="Q2371" s="1"/>
    </row>
    <row r="2372" spans="11:17" x14ac:dyDescent="0.3">
      <c r="K2372" s="1"/>
      <c r="L2372" s="1"/>
      <c r="M2372" s="1"/>
      <c r="N2372" s="1"/>
      <c r="P2372" s="1"/>
      <c r="Q2372" s="1"/>
    </row>
    <row r="2373" spans="11:17" x14ac:dyDescent="0.3">
      <c r="K2373" s="1"/>
      <c r="L2373" s="1"/>
      <c r="M2373" s="1"/>
      <c r="N2373" s="1"/>
      <c r="P2373" s="1"/>
      <c r="Q2373" s="1"/>
    </row>
    <row r="2374" spans="11:17" x14ac:dyDescent="0.3">
      <c r="K2374" s="1"/>
      <c r="L2374" s="1"/>
      <c r="M2374" s="1"/>
      <c r="N2374" s="1"/>
      <c r="P2374" s="1"/>
      <c r="Q2374" s="1"/>
    </row>
    <row r="2375" spans="11:17" x14ac:dyDescent="0.3">
      <c r="K2375" s="1"/>
      <c r="L2375" s="1"/>
      <c r="M2375" s="1"/>
      <c r="N2375" s="1"/>
      <c r="P2375" s="1"/>
      <c r="Q2375" s="1"/>
    </row>
    <row r="2376" spans="11:17" x14ac:dyDescent="0.3">
      <c r="K2376" s="1"/>
      <c r="L2376" s="1"/>
      <c r="M2376" s="1"/>
      <c r="N2376" s="1"/>
      <c r="P2376" s="1"/>
      <c r="Q2376" s="1"/>
    </row>
    <row r="2377" spans="11:17" x14ac:dyDescent="0.3">
      <c r="K2377" s="1"/>
      <c r="L2377" s="1"/>
      <c r="M2377" s="1"/>
      <c r="N2377" s="1"/>
      <c r="P2377" s="1"/>
      <c r="Q2377" s="1"/>
    </row>
    <row r="2378" spans="11:17" x14ac:dyDescent="0.3">
      <c r="K2378" s="1"/>
      <c r="L2378" s="1"/>
      <c r="M2378" s="1"/>
      <c r="N2378" s="1"/>
      <c r="P2378" s="1"/>
      <c r="Q2378" s="1"/>
    </row>
    <row r="2379" spans="11:17" x14ac:dyDescent="0.3">
      <c r="K2379" s="1"/>
      <c r="L2379" s="1"/>
      <c r="M2379" s="1"/>
      <c r="N2379" s="1"/>
      <c r="P2379" s="1"/>
      <c r="Q2379" s="1"/>
    </row>
    <row r="2380" spans="11:17" x14ac:dyDescent="0.3">
      <c r="K2380" s="1"/>
      <c r="L2380" s="1"/>
      <c r="M2380" s="1"/>
      <c r="N2380" s="1"/>
      <c r="P2380" s="1"/>
      <c r="Q2380" s="1"/>
    </row>
    <row r="2381" spans="11:17" x14ac:dyDescent="0.3">
      <c r="K2381" s="1"/>
      <c r="L2381" s="1"/>
      <c r="M2381" s="1"/>
      <c r="N2381" s="1"/>
      <c r="P2381" s="1"/>
      <c r="Q2381" s="1"/>
    </row>
    <row r="2382" spans="11:17" x14ac:dyDescent="0.3">
      <c r="K2382" s="1"/>
      <c r="L2382" s="1"/>
      <c r="M2382" s="1"/>
      <c r="N2382" s="1"/>
      <c r="P2382" s="1"/>
      <c r="Q2382" s="1"/>
    </row>
    <row r="2383" spans="11:17" x14ac:dyDescent="0.3">
      <c r="K2383" s="1"/>
      <c r="L2383" s="1"/>
      <c r="M2383" s="1"/>
      <c r="N2383" s="1"/>
      <c r="P2383" s="1"/>
      <c r="Q2383" s="1"/>
    </row>
    <row r="2384" spans="11:17" x14ac:dyDescent="0.3">
      <c r="K2384" s="1"/>
      <c r="L2384" s="1"/>
      <c r="M2384" s="1"/>
      <c r="N2384" s="1"/>
      <c r="P2384" s="1"/>
      <c r="Q2384" s="1"/>
    </row>
    <row r="2385" spans="11:17" x14ac:dyDescent="0.3">
      <c r="K2385" s="1"/>
      <c r="L2385" s="1"/>
      <c r="M2385" s="1"/>
      <c r="N2385" s="1"/>
      <c r="P2385" s="1"/>
      <c r="Q2385" s="1"/>
    </row>
    <row r="2386" spans="11:17" x14ac:dyDescent="0.3">
      <c r="K2386" s="1"/>
      <c r="L2386" s="1"/>
      <c r="M2386" s="1"/>
      <c r="N2386" s="1"/>
      <c r="P2386" s="1"/>
      <c r="Q2386" s="1"/>
    </row>
    <row r="2387" spans="11:17" x14ac:dyDescent="0.3">
      <c r="K2387" s="1"/>
      <c r="L2387" s="1"/>
      <c r="M2387" s="1"/>
      <c r="N2387" s="1"/>
      <c r="P2387" s="1"/>
      <c r="Q2387" s="1"/>
    </row>
    <row r="2388" spans="11:17" x14ac:dyDescent="0.3">
      <c r="K2388" s="1"/>
      <c r="L2388" s="1"/>
      <c r="M2388" s="1"/>
      <c r="N2388" s="1"/>
      <c r="P2388" s="1"/>
      <c r="Q2388" s="1"/>
    </row>
    <row r="2389" spans="11:17" x14ac:dyDescent="0.3">
      <c r="K2389" s="1"/>
      <c r="L2389" s="1"/>
      <c r="M2389" s="1"/>
      <c r="N2389" s="1"/>
      <c r="P2389" s="1"/>
      <c r="Q2389" s="1"/>
    </row>
    <row r="2390" spans="11:17" x14ac:dyDescent="0.3">
      <c r="K2390" s="1"/>
      <c r="L2390" s="1"/>
      <c r="M2390" s="1"/>
      <c r="N2390" s="1"/>
      <c r="P2390" s="1"/>
      <c r="Q2390" s="1"/>
    </row>
    <row r="2391" spans="11:17" x14ac:dyDescent="0.3">
      <c r="K2391" s="1"/>
      <c r="L2391" s="1"/>
      <c r="M2391" s="1"/>
      <c r="N2391" s="1"/>
      <c r="P2391" s="1"/>
      <c r="Q2391" s="1"/>
    </row>
    <row r="2392" spans="11:17" x14ac:dyDescent="0.3">
      <c r="K2392" s="1"/>
      <c r="L2392" s="1"/>
      <c r="M2392" s="1"/>
      <c r="N2392" s="1"/>
      <c r="P2392" s="1"/>
      <c r="Q2392" s="1"/>
    </row>
    <row r="2393" spans="11:17" x14ac:dyDescent="0.3">
      <c r="K2393" s="1"/>
      <c r="L2393" s="1"/>
      <c r="M2393" s="1"/>
      <c r="N2393" s="1"/>
      <c r="P2393" s="1"/>
      <c r="Q2393" s="1"/>
    </row>
    <row r="2394" spans="11:17" x14ac:dyDescent="0.3">
      <c r="K2394" s="1"/>
      <c r="L2394" s="1"/>
      <c r="M2394" s="1"/>
      <c r="N2394" s="1"/>
      <c r="P2394" s="1"/>
      <c r="Q2394" s="1"/>
    </row>
    <row r="2395" spans="11:17" x14ac:dyDescent="0.3">
      <c r="K2395" s="1"/>
      <c r="L2395" s="1"/>
      <c r="M2395" s="1"/>
      <c r="N2395" s="1"/>
      <c r="P2395" s="1"/>
      <c r="Q2395" s="1"/>
    </row>
    <row r="2396" spans="11:17" x14ac:dyDescent="0.3">
      <c r="K2396" s="1"/>
      <c r="L2396" s="1"/>
      <c r="M2396" s="1"/>
      <c r="N2396" s="1"/>
      <c r="P2396" s="1"/>
      <c r="Q2396" s="1"/>
    </row>
    <row r="2397" spans="11:17" x14ac:dyDescent="0.3">
      <c r="K2397" s="1"/>
      <c r="L2397" s="1"/>
      <c r="M2397" s="1"/>
      <c r="N2397" s="1"/>
      <c r="P2397" s="1"/>
      <c r="Q239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7C90-A8D8-451A-AB0F-D4163936E1F7}">
  <sheetPr>
    <tabColor theme="1"/>
  </sheetPr>
  <dimension ref="A1:AS606"/>
  <sheetViews>
    <sheetView tabSelected="1" topLeftCell="AB1" workbookViewId="0">
      <selection activeCell="AS2" sqref="AS2:AS606"/>
    </sheetView>
  </sheetViews>
  <sheetFormatPr baseColWidth="10" defaultRowHeight="14.4" x14ac:dyDescent="0.3"/>
  <cols>
    <col min="5" max="5" width="40" bestFit="1" customWidth="1"/>
    <col min="11" max="11" width="38.88671875" bestFit="1" customWidth="1"/>
    <col min="12" max="12" width="36" bestFit="1" customWidth="1"/>
    <col min="13" max="13" width="51.33203125" customWidth="1"/>
  </cols>
  <sheetData>
    <row r="1" spans="1:45" x14ac:dyDescent="0.3">
      <c r="A1" t="s">
        <v>26780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  <c r="AM1" t="s">
        <v>126</v>
      </c>
      <c r="AN1" t="s">
        <v>127</v>
      </c>
      <c r="AO1" t="s">
        <v>128</v>
      </c>
      <c r="AP1" t="s">
        <v>2429</v>
      </c>
      <c r="AQ1" t="s">
        <v>278</v>
      </c>
      <c r="AR1" t="s">
        <v>279</v>
      </c>
      <c r="AS1" t="s">
        <v>286</v>
      </c>
    </row>
    <row r="2" spans="1:45" x14ac:dyDescent="0.3">
      <c r="A2" t="s">
        <v>2598</v>
      </c>
      <c r="B2" t="s">
        <v>2599</v>
      </c>
      <c r="C2" t="s">
        <v>244</v>
      </c>
      <c r="D2" t="s">
        <v>2600</v>
      </c>
      <c r="E2" t="s">
        <v>133</v>
      </c>
      <c r="F2" t="s">
        <v>130</v>
      </c>
      <c r="G2" t="s">
        <v>24</v>
      </c>
      <c r="H2">
        <v>37.9</v>
      </c>
      <c r="I2">
        <v>-1.45</v>
      </c>
      <c r="J2">
        <v>36.450000000000003</v>
      </c>
      <c r="K2" t="s">
        <v>2601</v>
      </c>
      <c r="L2" t="s">
        <v>131</v>
      </c>
      <c r="M2" t="s">
        <v>2602</v>
      </c>
      <c r="N2" t="s">
        <v>2603</v>
      </c>
      <c r="O2" t="s">
        <v>134</v>
      </c>
      <c r="P2" t="s">
        <v>2604</v>
      </c>
      <c r="R2">
        <v>4.95</v>
      </c>
      <c r="T2">
        <v>0</v>
      </c>
      <c r="Z2" t="s">
        <v>2605</v>
      </c>
      <c r="AA2" t="s">
        <v>2606</v>
      </c>
      <c r="AB2">
        <v>1</v>
      </c>
      <c r="AD2">
        <v>5366.52</v>
      </c>
      <c r="AE2" t="s">
        <v>2607</v>
      </c>
      <c r="AG2" t="s">
        <v>2608</v>
      </c>
      <c r="AI2">
        <v>37170</v>
      </c>
      <c r="AJ2" t="s">
        <v>135</v>
      </c>
      <c r="AK2" t="s">
        <v>2609</v>
      </c>
      <c r="AL2" t="s">
        <v>2604</v>
      </c>
      <c r="AN2" t="s">
        <v>42</v>
      </c>
      <c r="AO2" t="s">
        <v>136</v>
      </c>
      <c r="AP2" t="str">
        <f>IFERROR(VLOOKUP(M2,Shopify_Transactions!V:BB,5,0),"Not_Found")</f>
        <v>AS-94795</v>
      </c>
      <c r="AQ2" t="str">
        <f>IFERROR(VLOOKUP(M2,Shopify_Transactions!X:BB,3,0),"Not_Found")</f>
        <v>Not_Found</v>
      </c>
      <c r="AR2" t="str">
        <f>IFERROR(VLOOKUP(Z2,Shopify_Transactions!W:Z,4,0),"Not_Found")</f>
        <v>AS-94795</v>
      </c>
      <c r="AS2" t="str">
        <f t="shared" ref="AS2" si="0">IF(AP2&lt;&gt;"Not_Found",AP2,IF(AQ2&lt;&gt;"Not_Found",AQ2,AR2))</f>
        <v>AS-94795</v>
      </c>
    </row>
    <row r="3" spans="1:45" x14ac:dyDescent="0.3">
      <c r="A3" t="s">
        <v>2598</v>
      </c>
      <c r="B3" t="s">
        <v>2610</v>
      </c>
      <c r="C3" t="s">
        <v>244</v>
      </c>
      <c r="D3" t="s">
        <v>2611</v>
      </c>
      <c r="E3" t="s">
        <v>133</v>
      </c>
      <c r="F3" t="s">
        <v>130</v>
      </c>
      <c r="G3" t="s">
        <v>24</v>
      </c>
      <c r="H3">
        <v>25.9</v>
      </c>
      <c r="I3">
        <v>-1.1000000000000001</v>
      </c>
      <c r="J3">
        <v>24.8</v>
      </c>
      <c r="K3" t="s">
        <v>2612</v>
      </c>
      <c r="L3" t="s">
        <v>131</v>
      </c>
      <c r="M3" t="s">
        <v>2613</v>
      </c>
      <c r="N3" t="s">
        <v>2614</v>
      </c>
      <c r="O3" t="s">
        <v>134</v>
      </c>
      <c r="P3" t="s">
        <v>2615</v>
      </c>
      <c r="R3">
        <v>4.95</v>
      </c>
      <c r="T3">
        <v>0</v>
      </c>
      <c r="Z3" t="s">
        <v>2616</v>
      </c>
      <c r="AA3" t="s">
        <v>2617</v>
      </c>
      <c r="AB3">
        <v>1</v>
      </c>
      <c r="AD3">
        <v>5391.32</v>
      </c>
      <c r="AE3" t="s">
        <v>2618</v>
      </c>
      <c r="AG3" t="s">
        <v>141</v>
      </c>
      <c r="AI3">
        <v>20535</v>
      </c>
      <c r="AJ3" t="s">
        <v>135</v>
      </c>
      <c r="AK3" t="s">
        <v>2619</v>
      </c>
      <c r="AL3" t="s">
        <v>2615</v>
      </c>
      <c r="AN3" t="s">
        <v>42</v>
      </c>
      <c r="AO3" t="s">
        <v>136</v>
      </c>
      <c r="AP3" t="str">
        <f>IFERROR(VLOOKUP(M3,Shopify_Transactions!V:BB,5,0),"Not_Found")</f>
        <v>AS-94796</v>
      </c>
      <c r="AQ3" t="str">
        <f>IFERROR(VLOOKUP(M3,Shopify_Transactions!X:BB,3,0),"Not_Found")</f>
        <v>Not_Found</v>
      </c>
      <c r="AR3" t="str">
        <f>IFERROR(VLOOKUP(Z3,Shopify_Transactions!W:Z,4,0),"Not_Found")</f>
        <v>AS-94796</v>
      </c>
      <c r="AS3" t="str">
        <f t="shared" ref="AS3:AS66" si="1">IF(AP3&lt;&gt;"Not_Found",AP3,IF(AQ3&lt;&gt;"Not_Found",AQ3,AR3))</f>
        <v>AS-94796</v>
      </c>
    </row>
    <row r="4" spans="1:45" x14ac:dyDescent="0.3">
      <c r="A4" t="s">
        <v>2598</v>
      </c>
      <c r="B4" t="s">
        <v>2620</v>
      </c>
      <c r="C4" t="s">
        <v>244</v>
      </c>
      <c r="D4" t="s">
        <v>2621</v>
      </c>
      <c r="E4" t="s">
        <v>133</v>
      </c>
      <c r="F4" t="s">
        <v>130</v>
      </c>
      <c r="G4" t="s">
        <v>24</v>
      </c>
      <c r="H4">
        <v>17.899999999999999</v>
      </c>
      <c r="I4">
        <v>-0.87</v>
      </c>
      <c r="J4">
        <v>17.03</v>
      </c>
      <c r="K4" t="s">
        <v>2622</v>
      </c>
      <c r="L4" t="s">
        <v>131</v>
      </c>
      <c r="M4" t="s">
        <v>2623</v>
      </c>
      <c r="N4" t="s">
        <v>2624</v>
      </c>
      <c r="O4" t="s">
        <v>134</v>
      </c>
      <c r="P4" t="s">
        <v>2625</v>
      </c>
      <c r="R4">
        <v>4.95</v>
      </c>
      <c r="T4">
        <v>0</v>
      </c>
      <c r="Z4" t="s">
        <v>2626</v>
      </c>
      <c r="AA4" t="s">
        <v>2627</v>
      </c>
      <c r="AB4">
        <v>1</v>
      </c>
      <c r="AD4">
        <v>5408.35</v>
      </c>
      <c r="AE4" t="s">
        <v>2628</v>
      </c>
      <c r="AG4" t="s">
        <v>2629</v>
      </c>
      <c r="AI4">
        <v>40670</v>
      </c>
      <c r="AJ4" t="s">
        <v>135</v>
      </c>
      <c r="AK4" t="s">
        <v>2630</v>
      </c>
      <c r="AL4" t="s">
        <v>2625</v>
      </c>
      <c r="AN4" t="s">
        <v>42</v>
      </c>
      <c r="AO4" t="s">
        <v>136</v>
      </c>
      <c r="AP4" t="str">
        <f>IFERROR(VLOOKUP(M4,Shopify_Transactions!V:BB,5,0),"Not_Found")</f>
        <v>AS-94799</v>
      </c>
      <c r="AQ4" t="str">
        <f>IFERROR(VLOOKUP(M4,Shopify_Transactions!X:BB,3,0),"Not_Found")</f>
        <v>Not_Found</v>
      </c>
      <c r="AR4" t="str">
        <f>IFERROR(VLOOKUP(Z4,Shopify_Transactions!W:Z,4,0),"Not_Found")</f>
        <v>AS-94799</v>
      </c>
      <c r="AS4" t="str">
        <f t="shared" si="1"/>
        <v>AS-94799</v>
      </c>
    </row>
    <row r="5" spans="1:45" x14ac:dyDescent="0.3">
      <c r="A5" t="s">
        <v>2598</v>
      </c>
      <c r="B5" t="s">
        <v>2631</v>
      </c>
      <c r="C5" t="s">
        <v>244</v>
      </c>
      <c r="D5" t="s">
        <v>2632</v>
      </c>
      <c r="E5" t="s">
        <v>133</v>
      </c>
      <c r="F5" t="s">
        <v>130</v>
      </c>
      <c r="G5" t="s">
        <v>24</v>
      </c>
      <c r="H5">
        <v>85.7</v>
      </c>
      <c r="I5">
        <v>-2.84</v>
      </c>
      <c r="J5">
        <v>82.86</v>
      </c>
      <c r="K5" t="s">
        <v>2633</v>
      </c>
      <c r="L5" t="s">
        <v>131</v>
      </c>
      <c r="M5" t="s">
        <v>2634</v>
      </c>
      <c r="N5" t="s">
        <v>2635</v>
      </c>
      <c r="O5" t="s">
        <v>134</v>
      </c>
      <c r="P5" t="s">
        <v>2636</v>
      </c>
      <c r="R5">
        <v>0</v>
      </c>
      <c r="T5">
        <v>0</v>
      </c>
      <c r="Z5" t="s">
        <v>2637</v>
      </c>
      <c r="AA5" t="s">
        <v>2638</v>
      </c>
      <c r="AB5">
        <v>6</v>
      </c>
      <c r="AD5">
        <v>5491.21</v>
      </c>
      <c r="AE5" t="s">
        <v>2639</v>
      </c>
      <c r="AG5" t="s">
        <v>2640</v>
      </c>
      <c r="AI5">
        <v>84095</v>
      </c>
      <c r="AJ5" t="s">
        <v>135</v>
      </c>
      <c r="AK5" t="s">
        <v>2641</v>
      </c>
      <c r="AL5" t="s">
        <v>2642</v>
      </c>
      <c r="AN5" t="s">
        <v>42</v>
      </c>
      <c r="AO5" t="s">
        <v>136</v>
      </c>
      <c r="AP5" t="str">
        <f>IFERROR(VLOOKUP(M5,Shopify_Transactions!V:BB,5,0),"Not_Found")</f>
        <v>AS-94806</v>
      </c>
      <c r="AQ5" t="str">
        <f>IFERROR(VLOOKUP(M5,Shopify_Transactions!X:BB,3,0),"Not_Found")</f>
        <v>Not_Found</v>
      </c>
      <c r="AR5" t="str">
        <f>IFERROR(VLOOKUP(Z5,Shopify_Transactions!W:Z,4,0),"Not_Found")</f>
        <v>AS-94806</v>
      </c>
      <c r="AS5" t="str">
        <f t="shared" si="1"/>
        <v>AS-94806</v>
      </c>
    </row>
    <row r="6" spans="1:45" x14ac:dyDescent="0.3">
      <c r="A6" t="s">
        <v>2598</v>
      </c>
      <c r="B6" t="s">
        <v>2643</v>
      </c>
      <c r="C6" t="s">
        <v>244</v>
      </c>
      <c r="D6" t="s">
        <v>2644</v>
      </c>
      <c r="E6" t="s">
        <v>133</v>
      </c>
      <c r="F6" t="s">
        <v>130</v>
      </c>
      <c r="G6" t="s">
        <v>24</v>
      </c>
      <c r="H6">
        <v>39.9</v>
      </c>
      <c r="I6">
        <v>-1.51</v>
      </c>
      <c r="J6">
        <v>38.39</v>
      </c>
      <c r="K6" t="s">
        <v>2645</v>
      </c>
      <c r="L6" t="s">
        <v>131</v>
      </c>
      <c r="M6" t="s">
        <v>2646</v>
      </c>
      <c r="N6" t="s">
        <v>2647</v>
      </c>
      <c r="O6" t="s">
        <v>134</v>
      </c>
      <c r="P6" t="s">
        <v>2648</v>
      </c>
      <c r="R6">
        <v>4.95</v>
      </c>
      <c r="T6">
        <v>0</v>
      </c>
      <c r="Z6" t="s">
        <v>2649</v>
      </c>
      <c r="AA6" t="s">
        <v>2650</v>
      </c>
      <c r="AB6">
        <v>1</v>
      </c>
      <c r="AD6">
        <v>5529.6</v>
      </c>
      <c r="AE6" t="s">
        <v>2651</v>
      </c>
      <c r="AG6" t="s">
        <v>2652</v>
      </c>
      <c r="AH6" t="s">
        <v>331</v>
      </c>
      <c r="AI6">
        <v>36063</v>
      </c>
      <c r="AJ6" t="s">
        <v>137</v>
      </c>
      <c r="AK6" t="s">
        <v>2653</v>
      </c>
      <c r="AL6" t="s">
        <v>2648</v>
      </c>
      <c r="AN6" t="s">
        <v>47</v>
      </c>
      <c r="AO6" t="s">
        <v>136</v>
      </c>
      <c r="AP6" t="str">
        <f>IFERROR(VLOOKUP(M6,Shopify_Transactions!V:BB,5,0),"Not_Found")</f>
        <v>AS-94808</v>
      </c>
      <c r="AQ6" t="str">
        <f>IFERROR(VLOOKUP(M6,Shopify_Transactions!X:BB,3,0),"Not_Found")</f>
        <v>Not_Found</v>
      </c>
      <c r="AR6" t="str">
        <f>IFERROR(VLOOKUP(Z6,Shopify_Transactions!W:Z,4,0),"Not_Found")</f>
        <v>AS-94808</v>
      </c>
      <c r="AS6" t="str">
        <f t="shared" si="1"/>
        <v>AS-94808</v>
      </c>
    </row>
    <row r="7" spans="1:45" x14ac:dyDescent="0.3">
      <c r="A7" t="s">
        <v>2598</v>
      </c>
      <c r="B7" t="s">
        <v>2654</v>
      </c>
      <c r="C7" t="s">
        <v>244</v>
      </c>
      <c r="D7" t="s">
        <v>2655</v>
      </c>
      <c r="E7" t="s">
        <v>133</v>
      </c>
      <c r="F7" t="s">
        <v>130</v>
      </c>
      <c r="G7" t="s">
        <v>24</v>
      </c>
      <c r="H7">
        <v>37.9</v>
      </c>
      <c r="I7">
        <v>-1.45</v>
      </c>
      <c r="J7">
        <v>36.450000000000003</v>
      </c>
      <c r="K7" t="s">
        <v>2656</v>
      </c>
      <c r="L7" t="s">
        <v>131</v>
      </c>
      <c r="M7" t="s">
        <v>2657</v>
      </c>
      <c r="N7" t="s">
        <v>2658</v>
      </c>
      <c r="O7" t="s">
        <v>134</v>
      </c>
      <c r="P7" t="s">
        <v>2659</v>
      </c>
      <c r="R7">
        <v>4.95</v>
      </c>
      <c r="T7">
        <v>0</v>
      </c>
      <c r="Z7" t="s">
        <v>2660</v>
      </c>
      <c r="AA7" t="s">
        <v>2661</v>
      </c>
      <c r="AB7">
        <v>1</v>
      </c>
      <c r="AD7">
        <v>5566.05</v>
      </c>
      <c r="AE7" t="s">
        <v>2662</v>
      </c>
      <c r="AG7" t="s">
        <v>2663</v>
      </c>
      <c r="AI7">
        <v>24114</v>
      </c>
      <c r="AJ7" t="s">
        <v>135</v>
      </c>
      <c r="AK7" t="s">
        <v>2664</v>
      </c>
      <c r="AL7" t="s">
        <v>2659</v>
      </c>
      <c r="AN7" t="s">
        <v>42</v>
      </c>
      <c r="AO7" t="s">
        <v>136</v>
      </c>
      <c r="AP7" t="str">
        <f>IFERROR(VLOOKUP(M7,Shopify_Transactions!V:BB,5,0),"Not_Found")</f>
        <v>AS-94809</v>
      </c>
      <c r="AQ7" t="str">
        <f>IFERROR(VLOOKUP(M7,Shopify_Transactions!X:BB,3,0),"Not_Found")</f>
        <v>Not_Found</v>
      </c>
      <c r="AR7" t="str">
        <f>IFERROR(VLOOKUP(Z7,Shopify_Transactions!W:Z,4,0),"Not_Found")</f>
        <v>AS-94809</v>
      </c>
      <c r="AS7" t="str">
        <f t="shared" si="1"/>
        <v>AS-94809</v>
      </c>
    </row>
    <row r="8" spans="1:45" x14ac:dyDescent="0.3">
      <c r="A8" t="s">
        <v>2598</v>
      </c>
      <c r="B8" t="s">
        <v>2665</v>
      </c>
      <c r="C8" t="s">
        <v>244</v>
      </c>
      <c r="D8" t="s">
        <v>2666</v>
      </c>
      <c r="E8" t="s">
        <v>133</v>
      </c>
      <c r="F8" t="s">
        <v>130</v>
      </c>
      <c r="G8" t="s">
        <v>24</v>
      </c>
      <c r="H8">
        <v>44.85</v>
      </c>
      <c r="I8">
        <v>-1.65</v>
      </c>
      <c r="J8">
        <v>43.2</v>
      </c>
      <c r="K8" t="s">
        <v>2667</v>
      </c>
      <c r="L8" t="s">
        <v>131</v>
      </c>
      <c r="M8" t="s">
        <v>2668</v>
      </c>
      <c r="N8" t="s">
        <v>2669</v>
      </c>
      <c r="O8" t="s">
        <v>134</v>
      </c>
      <c r="P8" t="s">
        <v>2670</v>
      </c>
      <c r="R8">
        <v>4.95</v>
      </c>
      <c r="T8">
        <v>0</v>
      </c>
      <c r="Z8" t="s">
        <v>2671</v>
      </c>
      <c r="AA8" t="s">
        <v>2672</v>
      </c>
      <c r="AB8">
        <v>2</v>
      </c>
      <c r="AD8">
        <v>5609.25</v>
      </c>
      <c r="AE8" t="s">
        <v>2673</v>
      </c>
      <c r="AG8" t="s">
        <v>2674</v>
      </c>
      <c r="AH8" t="s">
        <v>170</v>
      </c>
      <c r="AI8">
        <v>80030</v>
      </c>
      <c r="AJ8" t="s">
        <v>137</v>
      </c>
      <c r="AK8" t="s">
        <v>2675</v>
      </c>
      <c r="AL8" t="s">
        <v>2676</v>
      </c>
      <c r="AN8" t="s">
        <v>47</v>
      </c>
      <c r="AO8" t="s">
        <v>136</v>
      </c>
      <c r="AP8" t="str">
        <f>IFERROR(VLOOKUP(M8,Shopify_Transactions!V:BB,5,0),"Not_Found")</f>
        <v>AS-94811</v>
      </c>
      <c r="AQ8" t="str">
        <f>IFERROR(VLOOKUP(M8,Shopify_Transactions!X:BB,3,0),"Not_Found")</f>
        <v>Not_Found</v>
      </c>
      <c r="AR8" t="str">
        <f>IFERROR(VLOOKUP(Z8,Shopify_Transactions!W:Z,4,0),"Not_Found")</f>
        <v>AS-94811</v>
      </c>
      <c r="AS8" t="str">
        <f t="shared" si="1"/>
        <v>AS-94811</v>
      </c>
    </row>
    <row r="9" spans="1:45" x14ac:dyDescent="0.3">
      <c r="A9" t="s">
        <v>2598</v>
      </c>
      <c r="B9" t="s">
        <v>2677</v>
      </c>
      <c r="C9" t="s">
        <v>244</v>
      </c>
      <c r="D9" t="s">
        <v>2678</v>
      </c>
      <c r="E9" t="s">
        <v>133</v>
      </c>
      <c r="F9" t="s">
        <v>130</v>
      </c>
      <c r="G9" t="s">
        <v>24</v>
      </c>
      <c r="H9">
        <v>63.9</v>
      </c>
      <c r="I9">
        <v>-2.2000000000000002</v>
      </c>
      <c r="J9">
        <v>61.7</v>
      </c>
      <c r="K9" t="s">
        <v>2679</v>
      </c>
      <c r="L9" t="s">
        <v>131</v>
      </c>
      <c r="M9" t="s">
        <v>2680</v>
      </c>
      <c r="N9" t="s">
        <v>2681</v>
      </c>
      <c r="O9" t="s">
        <v>134</v>
      </c>
      <c r="P9" t="s">
        <v>2682</v>
      </c>
      <c r="R9">
        <v>4.95</v>
      </c>
      <c r="T9">
        <v>0</v>
      </c>
      <c r="Z9" t="s">
        <v>2683</v>
      </c>
      <c r="AA9" t="s">
        <v>2684</v>
      </c>
      <c r="AB9">
        <v>1</v>
      </c>
      <c r="AD9">
        <v>5670.95</v>
      </c>
      <c r="AE9" t="s">
        <v>2685</v>
      </c>
      <c r="AG9" t="s">
        <v>232</v>
      </c>
      <c r="AI9">
        <v>50825</v>
      </c>
      <c r="AJ9" t="s">
        <v>135</v>
      </c>
      <c r="AK9" t="s">
        <v>2686</v>
      </c>
      <c r="AL9" t="s">
        <v>2682</v>
      </c>
      <c r="AN9" t="s">
        <v>42</v>
      </c>
      <c r="AO9" t="s">
        <v>136</v>
      </c>
      <c r="AP9" t="str">
        <f>IFERROR(VLOOKUP(M9,Shopify_Transactions!V:BB,5,0),"Not_Found")</f>
        <v>AS-94816</v>
      </c>
      <c r="AQ9" t="str">
        <f>IFERROR(VLOOKUP(M9,Shopify_Transactions!X:BB,3,0),"Not_Found")</f>
        <v>Not_Found</v>
      </c>
      <c r="AR9" t="str">
        <f>IFERROR(VLOOKUP(Z9,Shopify_Transactions!W:Z,4,0),"Not_Found")</f>
        <v>AS-94816</v>
      </c>
      <c r="AS9" t="str">
        <f t="shared" si="1"/>
        <v>AS-94816</v>
      </c>
    </row>
    <row r="10" spans="1:45" x14ac:dyDescent="0.3">
      <c r="A10" t="s">
        <v>2598</v>
      </c>
      <c r="B10" t="s">
        <v>2687</v>
      </c>
      <c r="C10" t="s">
        <v>244</v>
      </c>
      <c r="D10" t="s">
        <v>2688</v>
      </c>
      <c r="E10" t="s">
        <v>133</v>
      </c>
      <c r="F10" t="s">
        <v>130</v>
      </c>
      <c r="G10" t="s">
        <v>24</v>
      </c>
      <c r="H10">
        <v>110.57</v>
      </c>
      <c r="I10">
        <v>-3.56</v>
      </c>
      <c r="J10">
        <v>107.01</v>
      </c>
      <c r="K10" t="s">
        <v>2689</v>
      </c>
      <c r="L10" t="s">
        <v>131</v>
      </c>
      <c r="M10" t="s">
        <v>2690</v>
      </c>
      <c r="N10" t="s">
        <v>2691</v>
      </c>
      <c r="O10" t="s">
        <v>134</v>
      </c>
      <c r="P10" t="s">
        <v>2692</v>
      </c>
      <c r="R10">
        <v>0</v>
      </c>
      <c r="T10">
        <v>0</v>
      </c>
      <c r="Z10" t="s">
        <v>2693</v>
      </c>
      <c r="AA10" t="s">
        <v>2694</v>
      </c>
      <c r="AB10">
        <v>3</v>
      </c>
      <c r="AD10">
        <v>5777.96</v>
      </c>
      <c r="AE10" t="s">
        <v>2695</v>
      </c>
      <c r="AG10" t="s">
        <v>237</v>
      </c>
      <c r="AI10">
        <v>76187</v>
      </c>
      <c r="AJ10" t="s">
        <v>135</v>
      </c>
      <c r="AK10" t="s">
        <v>2696</v>
      </c>
      <c r="AL10" t="s">
        <v>2697</v>
      </c>
      <c r="AN10" t="s">
        <v>42</v>
      </c>
      <c r="AO10" t="s">
        <v>136</v>
      </c>
      <c r="AP10" t="str">
        <f>IFERROR(VLOOKUP(M10,Shopify_Transactions!V:BB,5,0),"Not_Found")</f>
        <v>AS-94820</v>
      </c>
      <c r="AQ10" t="str">
        <f>IFERROR(VLOOKUP(M10,Shopify_Transactions!X:BB,3,0),"Not_Found")</f>
        <v>Not_Found</v>
      </c>
      <c r="AR10" t="str">
        <f>IFERROR(VLOOKUP(Z10,Shopify_Transactions!W:Z,4,0),"Not_Found")</f>
        <v>AS-94820</v>
      </c>
      <c r="AS10" t="str">
        <f t="shared" si="1"/>
        <v>AS-94820</v>
      </c>
    </row>
    <row r="11" spans="1:45" x14ac:dyDescent="0.3">
      <c r="A11" t="s">
        <v>2598</v>
      </c>
      <c r="B11" t="s">
        <v>2698</v>
      </c>
      <c r="C11" t="s">
        <v>244</v>
      </c>
      <c r="D11" t="s">
        <v>2699</v>
      </c>
      <c r="E11" t="s">
        <v>133</v>
      </c>
      <c r="F11" t="s">
        <v>130</v>
      </c>
      <c r="G11" t="s">
        <v>24</v>
      </c>
      <c r="H11">
        <v>58.95</v>
      </c>
      <c r="I11">
        <v>-2.06</v>
      </c>
      <c r="J11">
        <v>56.89</v>
      </c>
      <c r="K11" t="s">
        <v>2700</v>
      </c>
      <c r="L11" t="s">
        <v>131</v>
      </c>
      <c r="M11" t="s">
        <v>2701</v>
      </c>
      <c r="N11" t="s">
        <v>2702</v>
      </c>
      <c r="O11" t="s">
        <v>134</v>
      </c>
      <c r="P11" t="s">
        <v>2703</v>
      </c>
      <c r="R11">
        <v>0</v>
      </c>
      <c r="T11">
        <v>0</v>
      </c>
      <c r="Z11" t="s">
        <v>2704</v>
      </c>
      <c r="AA11" t="s">
        <v>2705</v>
      </c>
      <c r="AB11">
        <v>1</v>
      </c>
      <c r="AD11">
        <v>5834.85</v>
      </c>
      <c r="AE11" t="s">
        <v>2706</v>
      </c>
      <c r="AG11" t="s">
        <v>2707</v>
      </c>
      <c r="AH11" t="s">
        <v>166</v>
      </c>
      <c r="AI11">
        <v>8260</v>
      </c>
      <c r="AJ11" t="s">
        <v>140</v>
      </c>
      <c r="AK11" t="s">
        <v>2708</v>
      </c>
      <c r="AL11" t="s">
        <v>2703</v>
      </c>
      <c r="AN11" t="s">
        <v>45</v>
      </c>
      <c r="AO11" t="s">
        <v>136</v>
      </c>
      <c r="AP11" t="str">
        <f>IFERROR(VLOOKUP(M11,Shopify_Transactions!V:BB,5,0),"Not_Found")</f>
        <v>AS-94821</v>
      </c>
      <c r="AQ11" t="str">
        <f>IFERROR(VLOOKUP(M11,Shopify_Transactions!X:BB,3,0),"Not_Found")</f>
        <v>Not_Found</v>
      </c>
      <c r="AR11" t="str">
        <f>IFERROR(VLOOKUP(Z11,Shopify_Transactions!W:Z,4,0),"Not_Found")</f>
        <v>AS-94821</v>
      </c>
      <c r="AS11" t="str">
        <f t="shared" si="1"/>
        <v>AS-94821</v>
      </c>
    </row>
    <row r="12" spans="1:45" x14ac:dyDescent="0.3">
      <c r="A12" t="s">
        <v>2598</v>
      </c>
      <c r="B12" t="s">
        <v>2709</v>
      </c>
      <c r="C12" t="s">
        <v>244</v>
      </c>
      <c r="D12" t="s">
        <v>2710</v>
      </c>
      <c r="E12" t="s">
        <v>133</v>
      </c>
      <c r="F12" t="s">
        <v>130</v>
      </c>
      <c r="G12" t="s">
        <v>24</v>
      </c>
      <c r="H12">
        <v>67.95</v>
      </c>
      <c r="I12">
        <v>-2.3199999999999998</v>
      </c>
      <c r="J12">
        <v>65.63</v>
      </c>
      <c r="K12" t="s">
        <v>2711</v>
      </c>
      <c r="L12" t="s">
        <v>131</v>
      </c>
      <c r="M12" t="s">
        <v>2712</v>
      </c>
      <c r="N12" t="s">
        <v>2713</v>
      </c>
      <c r="O12" t="s">
        <v>134</v>
      </c>
      <c r="P12" t="s">
        <v>2714</v>
      </c>
      <c r="R12">
        <v>0</v>
      </c>
      <c r="T12">
        <v>0</v>
      </c>
      <c r="Z12" t="s">
        <v>2715</v>
      </c>
      <c r="AA12" t="s">
        <v>2716</v>
      </c>
      <c r="AB12">
        <v>1</v>
      </c>
      <c r="AD12">
        <v>5900.48</v>
      </c>
      <c r="AE12" t="s">
        <v>2717</v>
      </c>
      <c r="AG12" t="s">
        <v>171</v>
      </c>
      <c r="AI12">
        <v>13585</v>
      </c>
      <c r="AJ12" t="s">
        <v>135</v>
      </c>
      <c r="AK12" t="s">
        <v>2718</v>
      </c>
      <c r="AL12" t="s">
        <v>2714</v>
      </c>
      <c r="AN12" t="s">
        <v>42</v>
      </c>
      <c r="AO12" t="s">
        <v>136</v>
      </c>
      <c r="AP12" t="str">
        <f>IFERROR(VLOOKUP(M12,Shopify_Transactions!V:BB,5,0),"Not_Found")</f>
        <v>AS-94822</v>
      </c>
      <c r="AQ12" t="str">
        <f>IFERROR(VLOOKUP(M12,Shopify_Transactions!X:BB,3,0),"Not_Found")</f>
        <v>Not_Found</v>
      </c>
      <c r="AR12" t="str">
        <f>IFERROR(VLOOKUP(Z12,Shopify_Transactions!W:Z,4,0),"Not_Found")</f>
        <v>AS-94822</v>
      </c>
      <c r="AS12" t="str">
        <f t="shared" si="1"/>
        <v>AS-94822</v>
      </c>
    </row>
    <row r="13" spans="1:45" x14ac:dyDescent="0.3">
      <c r="A13" t="s">
        <v>2598</v>
      </c>
      <c r="B13" t="s">
        <v>2719</v>
      </c>
      <c r="C13" t="s">
        <v>244</v>
      </c>
      <c r="D13" t="s">
        <v>2720</v>
      </c>
      <c r="E13" t="s">
        <v>133</v>
      </c>
      <c r="F13" t="s">
        <v>130</v>
      </c>
      <c r="G13" t="s">
        <v>24</v>
      </c>
      <c r="H13">
        <v>182.85</v>
      </c>
      <c r="I13">
        <v>-5.65</v>
      </c>
      <c r="J13">
        <v>177.2</v>
      </c>
      <c r="K13" t="s">
        <v>2721</v>
      </c>
      <c r="L13" t="s">
        <v>131</v>
      </c>
      <c r="M13" t="s">
        <v>2722</v>
      </c>
      <c r="N13" t="s">
        <v>2723</v>
      </c>
      <c r="O13" t="s">
        <v>134</v>
      </c>
      <c r="P13" t="s">
        <v>2724</v>
      </c>
      <c r="R13">
        <v>0</v>
      </c>
      <c r="T13">
        <v>0</v>
      </c>
      <c r="Z13" t="s">
        <v>2725</v>
      </c>
      <c r="AA13" t="s">
        <v>2726</v>
      </c>
      <c r="AB13">
        <v>3</v>
      </c>
      <c r="AD13">
        <v>6077.68</v>
      </c>
      <c r="AE13" t="s">
        <v>2727</v>
      </c>
      <c r="AG13" t="s">
        <v>2728</v>
      </c>
      <c r="AI13">
        <v>85435</v>
      </c>
      <c r="AJ13" t="s">
        <v>135</v>
      </c>
      <c r="AK13" t="s">
        <v>2729</v>
      </c>
      <c r="AL13" t="s">
        <v>2730</v>
      </c>
      <c r="AN13" t="s">
        <v>42</v>
      </c>
      <c r="AO13" t="s">
        <v>136</v>
      </c>
      <c r="AP13" t="str">
        <f>IFERROR(VLOOKUP(M13,Shopify_Transactions!V:BB,5,0),"Not_Found")</f>
        <v>AS-94831</v>
      </c>
      <c r="AQ13" t="str">
        <f>IFERROR(VLOOKUP(M13,Shopify_Transactions!X:BB,3,0),"Not_Found")</f>
        <v>Not_Found</v>
      </c>
      <c r="AR13" t="str">
        <f>IFERROR(VLOOKUP(Z13,Shopify_Transactions!W:Z,4,0),"Not_Found")</f>
        <v>AS-94831</v>
      </c>
      <c r="AS13" t="str">
        <f t="shared" si="1"/>
        <v>AS-94831</v>
      </c>
    </row>
    <row r="14" spans="1:45" x14ac:dyDescent="0.3">
      <c r="A14" t="s">
        <v>2598</v>
      </c>
      <c r="B14" t="s">
        <v>2731</v>
      </c>
      <c r="C14" t="s">
        <v>244</v>
      </c>
      <c r="D14" t="s">
        <v>2732</v>
      </c>
      <c r="E14" t="s">
        <v>133</v>
      </c>
      <c r="F14" t="s">
        <v>130</v>
      </c>
      <c r="G14" t="s">
        <v>24</v>
      </c>
      <c r="H14">
        <v>79.900000000000006</v>
      </c>
      <c r="I14">
        <v>-2.67</v>
      </c>
      <c r="J14">
        <v>77.23</v>
      </c>
      <c r="K14" t="s">
        <v>2733</v>
      </c>
      <c r="L14" t="s">
        <v>131</v>
      </c>
      <c r="M14" t="s">
        <v>2734</v>
      </c>
      <c r="N14" t="s">
        <v>2735</v>
      </c>
      <c r="O14" t="s">
        <v>134</v>
      </c>
      <c r="P14" t="s">
        <v>2736</v>
      </c>
      <c r="R14">
        <v>0</v>
      </c>
      <c r="T14">
        <v>0</v>
      </c>
      <c r="Z14" t="s">
        <v>2737</v>
      </c>
      <c r="AA14" t="s">
        <v>2738</v>
      </c>
      <c r="AB14">
        <v>2</v>
      </c>
      <c r="AD14">
        <v>6154.91</v>
      </c>
      <c r="AE14" t="s">
        <v>2739</v>
      </c>
      <c r="AG14" t="s">
        <v>2740</v>
      </c>
      <c r="AH14" t="s">
        <v>2444</v>
      </c>
      <c r="AI14">
        <v>24040</v>
      </c>
      <c r="AJ14" t="s">
        <v>137</v>
      </c>
      <c r="AK14" t="s">
        <v>2741</v>
      </c>
      <c r="AL14" t="s">
        <v>2742</v>
      </c>
      <c r="AN14" t="s">
        <v>47</v>
      </c>
      <c r="AO14" t="s">
        <v>136</v>
      </c>
      <c r="AP14" t="str">
        <f>IFERROR(VLOOKUP(M14,Shopify_Transactions!V:BB,5,0),"Not_Found")</f>
        <v>AS-94835</v>
      </c>
      <c r="AQ14" t="str">
        <f>IFERROR(VLOOKUP(M14,Shopify_Transactions!X:BB,3,0),"Not_Found")</f>
        <v>Not_Found</v>
      </c>
      <c r="AR14" t="str">
        <f>IFERROR(VLOOKUP(Z14,Shopify_Transactions!W:Z,4,0),"Not_Found")</f>
        <v>AS-94835</v>
      </c>
      <c r="AS14" t="str">
        <f t="shared" si="1"/>
        <v>AS-94835</v>
      </c>
    </row>
    <row r="15" spans="1:45" x14ac:dyDescent="0.3">
      <c r="A15" t="s">
        <v>2598</v>
      </c>
      <c r="B15" t="s">
        <v>2743</v>
      </c>
      <c r="C15" t="s">
        <v>244</v>
      </c>
      <c r="D15" t="s">
        <v>2744</v>
      </c>
      <c r="E15" t="s">
        <v>133</v>
      </c>
      <c r="F15" t="s">
        <v>130</v>
      </c>
      <c r="G15" t="s">
        <v>24</v>
      </c>
      <c r="H15">
        <v>67.95</v>
      </c>
      <c r="I15">
        <v>-2.3199999999999998</v>
      </c>
      <c r="J15">
        <v>65.63</v>
      </c>
      <c r="K15" t="s">
        <v>2745</v>
      </c>
      <c r="L15" t="s">
        <v>131</v>
      </c>
      <c r="M15" t="s">
        <v>2746</v>
      </c>
      <c r="N15" t="s">
        <v>2747</v>
      </c>
      <c r="O15" t="s">
        <v>134</v>
      </c>
      <c r="P15" t="s">
        <v>2748</v>
      </c>
      <c r="R15">
        <v>0</v>
      </c>
      <c r="T15">
        <v>0</v>
      </c>
      <c r="Z15" t="s">
        <v>2749</v>
      </c>
      <c r="AA15" t="s">
        <v>2750</v>
      </c>
      <c r="AB15">
        <v>1</v>
      </c>
      <c r="AD15">
        <v>6220.54</v>
      </c>
      <c r="AE15" t="s">
        <v>2751</v>
      </c>
      <c r="AG15" t="s">
        <v>2752</v>
      </c>
      <c r="AH15" t="s">
        <v>2592</v>
      </c>
      <c r="AI15">
        <v>6083</v>
      </c>
      <c r="AJ15" t="s">
        <v>137</v>
      </c>
      <c r="AK15" t="s">
        <v>2753</v>
      </c>
      <c r="AL15" t="s">
        <v>2748</v>
      </c>
      <c r="AN15" t="s">
        <v>47</v>
      </c>
      <c r="AO15" t="s">
        <v>136</v>
      </c>
      <c r="AP15" t="str">
        <f>IFERROR(VLOOKUP(M15,Shopify_Transactions!V:BB,5,0),"Not_Found")</f>
        <v>AS-94839</v>
      </c>
      <c r="AQ15" t="str">
        <f>IFERROR(VLOOKUP(M15,Shopify_Transactions!X:BB,3,0),"Not_Found")</f>
        <v>Not_Found</v>
      </c>
      <c r="AR15" t="str">
        <f>IFERROR(VLOOKUP(Z15,Shopify_Transactions!W:Z,4,0),"Not_Found")</f>
        <v>AS-94839</v>
      </c>
      <c r="AS15" t="str">
        <f t="shared" si="1"/>
        <v>AS-94839</v>
      </c>
    </row>
    <row r="16" spans="1:45" x14ac:dyDescent="0.3">
      <c r="A16" t="s">
        <v>2598</v>
      </c>
      <c r="B16" t="s">
        <v>2754</v>
      </c>
      <c r="C16" t="s">
        <v>244</v>
      </c>
      <c r="D16" t="s">
        <v>2755</v>
      </c>
      <c r="E16" t="s">
        <v>133</v>
      </c>
      <c r="F16" t="s">
        <v>130</v>
      </c>
      <c r="G16" t="s">
        <v>24</v>
      </c>
      <c r="H16">
        <v>114.95</v>
      </c>
      <c r="I16">
        <v>-3.68</v>
      </c>
      <c r="J16">
        <v>111.27</v>
      </c>
      <c r="K16" t="s">
        <v>2756</v>
      </c>
      <c r="L16" t="s">
        <v>131</v>
      </c>
      <c r="M16" t="s">
        <v>2757</v>
      </c>
      <c r="N16" t="s">
        <v>2758</v>
      </c>
      <c r="O16" t="s">
        <v>134</v>
      </c>
      <c r="P16" t="s">
        <v>2759</v>
      </c>
      <c r="R16">
        <v>0</v>
      </c>
      <c r="T16">
        <v>0</v>
      </c>
      <c r="Z16" t="s">
        <v>2760</v>
      </c>
      <c r="AA16" t="s">
        <v>2761</v>
      </c>
      <c r="AB16">
        <v>1</v>
      </c>
      <c r="AD16">
        <v>6331.81</v>
      </c>
      <c r="AE16" t="s">
        <v>2762</v>
      </c>
      <c r="AG16" t="s">
        <v>2763</v>
      </c>
      <c r="AI16">
        <v>46483</v>
      </c>
      <c r="AJ16" t="s">
        <v>135</v>
      </c>
      <c r="AK16" t="s">
        <v>2764</v>
      </c>
      <c r="AL16" t="s">
        <v>2759</v>
      </c>
      <c r="AN16" t="s">
        <v>42</v>
      </c>
      <c r="AO16" t="s">
        <v>136</v>
      </c>
      <c r="AP16" t="str">
        <f>IFERROR(VLOOKUP(M16,Shopify_Transactions!V:BB,5,0),"Not_Found")</f>
        <v>AS-94840</v>
      </c>
      <c r="AQ16" t="str">
        <f>IFERROR(VLOOKUP(M16,Shopify_Transactions!X:BB,3,0),"Not_Found")</f>
        <v>Not_Found</v>
      </c>
      <c r="AR16" t="str">
        <f>IFERROR(VLOOKUP(Z16,Shopify_Transactions!W:Z,4,0),"Not_Found")</f>
        <v>AS-94840</v>
      </c>
      <c r="AS16" t="str">
        <f t="shared" si="1"/>
        <v>AS-94840</v>
      </c>
    </row>
    <row r="17" spans="1:45" x14ac:dyDescent="0.3">
      <c r="A17" t="s">
        <v>2598</v>
      </c>
      <c r="B17" t="s">
        <v>2765</v>
      </c>
      <c r="C17" t="s">
        <v>244</v>
      </c>
      <c r="D17" t="s">
        <v>2766</v>
      </c>
      <c r="E17" t="s">
        <v>133</v>
      </c>
      <c r="F17" t="s">
        <v>130</v>
      </c>
      <c r="G17" t="s">
        <v>24</v>
      </c>
      <c r="H17">
        <v>71.91</v>
      </c>
      <c r="I17">
        <v>-2.44</v>
      </c>
      <c r="J17">
        <v>69.47</v>
      </c>
      <c r="K17" t="s">
        <v>2767</v>
      </c>
      <c r="L17" t="s">
        <v>131</v>
      </c>
      <c r="M17" t="s">
        <v>2768</v>
      </c>
      <c r="N17" t="s">
        <v>2769</v>
      </c>
      <c r="O17" t="s">
        <v>134</v>
      </c>
      <c r="P17" t="s">
        <v>2770</v>
      </c>
      <c r="R17">
        <v>0</v>
      </c>
      <c r="T17">
        <v>0</v>
      </c>
      <c r="Z17" t="s">
        <v>2771</v>
      </c>
      <c r="AA17" t="s">
        <v>2772</v>
      </c>
      <c r="AB17">
        <v>2</v>
      </c>
      <c r="AD17">
        <v>6401.28</v>
      </c>
      <c r="AE17" t="s">
        <v>2773</v>
      </c>
      <c r="AG17" t="s">
        <v>2567</v>
      </c>
      <c r="AI17">
        <v>22869</v>
      </c>
      <c r="AJ17" t="s">
        <v>135</v>
      </c>
      <c r="AK17" t="s">
        <v>2774</v>
      </c>
      <c r="AL17" t="s">
        <v>2775</v>
      </c>
      <c r="AN17" t="s">
        <v>42</v>
      </c>
      <c r="AO17" t="s">
        <v>136</v>
      </c>
      <c r="AP17" t="str">
        <f>IFERROR(VLOOKUP(M17,Shopify_Transactions!V:BB,5,0),"Not_Found")</f>
        <v>AS-94842</v>
      </c>
      <c r="AQ17" t="str">
        <f>IFERROR(VLOOKUP(M17,Shopify_Transactions!X:BB,3,0),"Not_Found")</f>
        <v>Not_Found</v>
      </c>
      <c r="AR17" t="str">
        <f>IFERROR(VLOOKUP(Z17,Shopify_Transactions!W:Z,4,0),"Not_Found")</f>
        <v>AS-94842</v>
      </c>
      <c r="AS17" t="str">
        <f t="shared" si="1"/>
        <v>AS-94842</v>
      </c>
    </row>
    <row r="18" spans="1:45" x14ac:dyDescent="0.3">
      <c r="A18" t="s">
        <v>2598</v>
      </c>
      <c r="B18" t="s">
        <v>2776</v>
      </c>
      <c r="C18" t="s">
        <v>244</v>
      </c>
      <c r="D18" t="s">
        <v>2777</v>
      </c>
      <c r="E18" t="s">
        <v>133</v>
      </c>
      <c r="F18" t="s">
        <v>130</v>
      </c>
      <c r="G18" t="s">
        <v>24</v>
      </c>
      <c r="H18">
        <v>84.95</v>
      </c>
      <c r="I18">
        <v>-2.81</v>
      </c>
      <c r="J18">
        <v>82.14</v>
      </c>
      <c r="K18" t="s">
        <v>2778</v>
      </c>
      <c r="L18" t="s">
        <v>131</v>
      </c>
      <c r="M18" t="s">
        <v>2779</v>
      </c>
      <c r="N18" t="s">
        <v>2780</v>
      </c>
      <c r="O18" t="s">
        <v>134</v>
      </c>
      <c r="P18" t="s">
        <v>2781</v>
      </c>
      <c r="R18">
        <v>0</v>
      </c>
      <c r="T18">
        <v>0</v>
      </c>
      <c r="Z18" t="s">
        <v>2782</v>
      </c>
      <c r="AA18" t="s">
        <v>2783</v>
      </c>
      <c r="AB18">
        <v>1</v>
      </c>
      <c r="AD18">
        <v>6483.42</v>
      </c>
      <c r="AE18" t="s">
        <v>2784</v>
      </c>
      <c r="AG18" t="s">
        <v>319</v>
      </c>
      <c r="AI18">
        <v>65193</v>
      </c>
      <c r="AJ18" t="s">
        <v>135</v>
      </c>
      <c r="AK18" t="s">
        <v>2785</v>
      </c>
      <c r="AL18" t="s">
        <v>2781</v>
      </c>
      <c r="AN18" t="s">
        <v>42</v>
      </c>
      <c r="AO18" t="s">
        <v>136</v>
      </c>
      <c r="AP18" t="str">
        <f>IFERROR(VLOOKUP(M18,Shopify_Transactions!V:BB,5,0),"Not_Found")</f>
        <v>AS-94843</v>
      </c>
      <c r="AQ18" t="str">
        <f>IFERROR(VLOOKUP(M18,Shopify_Transactions!X:BB,3,0),"Not_Found")</f>
        <v>Not_Found</v>
      </c>
      <c r="AR18" t="str">
        <f>IFERROR(VLOOKUP(Z18,Shopify_Transactions!W:Z,4,0),"Not_Found")</f>
        <v>AS-94843</v>
      </c>
      <c r="AS18" t="str">
        <f t="shared" si="1"/>
        <v>AS-94843</v>
      </c>
    </row>
    <row r="19" spans="1:45" x14ac:dyDescent="0.3">
      <c r="A19" t="s">
        <v>2598</v>
      </c>
      <c r="B19" t="s">
        <v>2786</v>
      </c>
      <c r="C19" t="s">
        <v>244</v>
      </c>
      <c r="D19" t="s">
        <v>2787</v>
      </c>
      <c r="E19" t="s">
        <v>133</v>
      </c>
      <c r="F19" t="s">
        <v>130</v>
      </c>
      <c r="G19" t="s">
        <v>24</v>
      </c>
      <c r="H19">
        <v>37.9</v>
      </c>
      <c r="I19">
        <v>-1.45</v>
      </c>
      <c r="J19">
        <v>36.450000000000003</v>
      </c>
      <c r="K19" t="s">
        <v>2788</v>
      </c>
      <c r="L19" t="s">
        <v>131</v>
      </c>
      <c r="M19" t="s">
        <v>2789</v>
      </c>
      <c r="N19" t="s">
        <v>2790</v>
      </c>
      <c r="O19" t="s">
        <v>134</v>
      </c>
      <c r="P19" t="s">
        <v>2791</v>
      </c>
      <c r="R19">
        <v>4.95</v>
      </c>
      <c r="T19">
        <v>0</v>
      </c>
      <c r="Z19" t="s">
        <v>2792</v>
      </c>
      <c r="AA19" t="s">
        <v>2793</v>
      </c>
      <c r="AB19">
        <v>1</v>
      </c>
      <c r="AD19">
        <v>6519.87</v>
      </c>
      <c r="AE19" t="s">
        <v>2794</v>
      </c>
      <c r="AG19" t="s">
        <v>2795</v>
      </c>
      <c r="AI19">
        <v>69469</v>
      </c>
      <c r="AJ19" t="s">
        <v>135</v>
      </c>
      <c r="AK19" t="s">
        <v>2796</v>
      </c>
      <c r="AL19" t="s">
        <v>2791</v>
      </c>
      <c r="AN19" t="s">
        <v>42</v>
      </c>
      <c r="AO19" t="s">
        <v>136</v>
      </c>
      <c r="AP19" t="str">
        <f>IFERROR(VLOOKUP(M19,Shopify_Transactions!V:BB,5,0),"Not_Found")</f>
        <v>AS-94847</v>
      </c>
      <c r="AQ19" t="str">
        <f>IFERROR(VLOOKUP(M19,Shopify_Transactions!X:BB,3,0),"Not_Found")</f>
        <v>Not_Found</v>
      </c>
      <c r="AR19" t="str">
        <f>IFERROR(VLOOKUP(Z19,Shopify_Transactions!W:Z,4,0),"Not_Found")</f>
        <v>AS-94847</v>
      </c>
      <c r="AS19" t="str">
        <f t="shared" si="1"/>
        <v>AS-94847</v>
      </c>
    </row>
    <row r="20" spans="1:45" x14ac:dyDescent="0.3">
      <c r="A20" t="s">
        <v>2797</v>
      </c>
      <c r="B20" t="s">
        <v>2798</v>
      </c>
      <c r="C20" t="s">
        <v>244</v>
      </c>
      <c r="D20" t="s">
        <v>2799</v>
      </c>
      <c r="E20" t="s">
        <v>133</v>
      </c>
      <c r="F20" t="s">
        <v>130</v>
      </c>
      <c r="G20" t="s">
        <v>24</v>
      </c>
      <c r="H20">
        <v>24.9</v>
      </c>
      <c r="I20">
        <v>-1.07</v>
      </c>
      <c r="J20">
        <v>23.83</v>
      </c>
      <c r="K20" t="s">
        <v>2800</v>
      </c>
      <c r="L20" t="s">
        <v>131</v>
      </c>
      <c r="M20" t="s">
        <v>2801</v>
      </c>
      <c r="N20" t="s">
        <v>2802</v>
      </c>
      <c r="O20" t="s">
        <v>134</v>
      </c>
      <c r="P20" t="s">
        <v>2803</v>
      </c>
      <c r="R20">
        <v>4.95</v>
      </c>
      <c r="T20">
        <v>0</v>
      </c>
      <c r="Z20" t="s">
        <v>2804</v>
      </c>
      <c r="AA20" t="s">
        <v>2805</v>
      </c>
      <c r="AB20">
        <v>1</v>
      </c>
      <c r="AD20">
        <v>6543.7</v>
      </c>
      <c r="AE20" t="s">
        <v>2806</v>
      </c>
      <c r="AG20" t="s">
        <v>245</v>
      </c>
      <c r="AI20">
        <v>79111</v>
      </c>
      <c r="AJ20" t="s">
        <v>135</v>
      </c>
      <c r="AK20" t="s">
        <v>2807</v>
      </c>
      <c r="AL20" t="s">
        <v>2803</v>
      </c>
      <c r="AN20" t="s">
        <v>42</v>
      </c>
      <c r="AO20" t="s">
        <v>136</v>
      </c>
      <c r="AP20" t="str">
        <f>IFERROR(VLOOKUP(M20,Shopify_Transactions!V:BB,5,0),"Not_Found")</f>
        <v>AS-94852</v>
      </c>
      <c r="AQ20" t="str">
        <f>IFERROR(VLOOKUP(M20,Shopify_Transactions!X:BB,3,0),"Not_Found")</f>
        <v>Not_Found</v>
      </c>
      <c r="AR20" t="str">
        <f>IFERROR(VLOOKUP(Z20,Shopify_Transactions!W:Z,4,0),"Not_Found")</f>
        <v>AS-94852</v>
      </c>
      <c r="AS20" t="str">
        <f t="shared" si="1"/>
        <v>AS-94852</v>
      </c>
    </row>
    <row r="21" spans="1:45" x14ac:dyDescent="0.3">
      <c r="A21" t="s">
        <v>2797</v>
      </c>
      <c r="B21" t="s">
        <v>2808</v>
      </c>
      <c r="C21" t="s">
        <v>244</v>
      </c>
      <c r="D21" t="s">
        <v>2472</v>
      </c>
      <c r="E21" t="s">
        <v>147</v>
      </c>
      <c r="F21" t="s">
        <v>130</v>
      </c>
      <c r="G21" t="s">
        <v>24</v>
      </c>
      <c r="H21">
        <v>-42.5</v>
      </c>
      <c r="I21">
        <v>0</v>
      </c>
      <c r="J21">
        <v>-42.5</v>
      </c>
      <c r="K21" t="s">
        <v>131</v>
      </c>
      <c r="L21" t="s">
        <v>2473</v>
      </c>
      <c r="M21" t="s">
        <v>706</v>
      </c>
      <c r="O21" t="s">
        <v>148</v>
      </c>
      <c r="P21" t="s">
        <v>2474</v>
      </c>
      <c r="T21">
        <v>0</v>
      </c>
      <c r="Y21" t="s">
        <v>700</v>
      </c>
      <c r="Z21" t="s">
        <v>701</v>
      </c>
      <c r="AA21" t="s">
        <v>2809</v>
      </c>
      <c r="AB21">
        <v>1</v>
      </c>
      <c r="AD21">
        <v>6501.2</v>
      </c>
      <c r="AK21" t="s">
        <v>2475</v>
      </c>
      <c r="AL21" t="s">
        <v>2474</v>
      </c>
      <c r="AO21" t="s">
        <v>132</v>
      </c>
      <c r="AP21" t="str">
        <f>IFERROR(VLOOKUP(M21,Shopify_Transactions!V:BB,5,0),"Not_Found")</f>
        <v>AS-93059</v>
      </c>
      <c r="AQ21" t="str">
        <f>IFERROR(VLOOKUP(M21,Shopify_Transactions!X:BB,3,0),"Not_Found")</f>
        <v>AS-93059</v>
      </c>
      <c r="AR21" t="str">
        <f>IFERROR(VLOOKUP(Z21,Shopify_Transactions!W:Z,4,0),"Not_Found")</f>
        <v>AS-93059</v>
      </c>
      <c r="AS21" t="str">
        <f t="shared" si="1"/>
        <v>AS-93059</v>
      </c>
    </row>
    <row r="22" spans="1:45" x14ac:dyDescent="0.3">
      <c r="A22" t="s">
        <v>2797</v>
      </c>
      <c r="B22" t="s">
        <v>2810</v>
      </c>
      <c r="C22" t="s">
        <v>244</v>
      </c>
      <c r="D22" t="s">
        <v>2811</v>
      </c>
      <c r="E22" t="s">
        <v>133</v>
      </c>
      <c r="F22" t="s">
        <v>130</v>
      </c>
      <c r="G22" t="s">
        <v>24</v>
      </c>
      <c r="H22">
        <v>63.9</v>
      </c>
      <c r="I22">
        <v>-2.2000000000000002</v>
      </c>
      <c r="J22">
        <v>61.7</v>
      </c>
      <c r="K22" t="s">
        <v>2812</v>
      </c>
      <c r="L22" t="s">
        <v>131</v>
      </c>
      <c r="M22" t="s">
        <v>2813</v>
      </c>
      <c r="N22" t="s">
        <v>2814</v>
      </c>
      <c r="O22" t="s">
        <v>134</v>
      </c>
      <c r="P22" t="s">
        <v>2815</v>
      </c>
      <c r="R22">
        <v>4.95</v>
      </c>
      <c r="T22">
        <v>0</v>
      </c>
      <c r="Z22" t="s">
        <v>2816</v>
      </c>
      <c r="AA22" t="s">
        <v>2817</v>
      </c>
      <c r="AB22">
        <v>1</v>
      </c>
      <c r="AD22">
        <v>6562.9</v>
      </c>
      <c r="AE22" t="s">
        <v>2818</v>
      </c>
      <c r="AG22" t="s">
        <v>2819</v>
      </c>
      <c r="AI22">
        <v>14612</v>
      </c>
      <c r="AJ22" t="s">
        <v>135</v>
      </c>
      <c r="AK22" t="s">
        <v>2820</v>
      </c>
      <c r="AL22" t="s">
        <v>2815</v>
      </c>
      <c r="AN22" t="s">
        <v>42</v>
      </c>
      <c r="AO22" t="s">
        <v>136</v>
      </c>
      <c r="AP22" t="str">
        <f>IFERROR(VLOOKUP(M22,Shopify_Transactions!V:BB,5,0),"Not_Found")</f>
        <v>AS-94856</v>
      </c>
      <c r="AQ22" t="str">
        <f>IFERROR(VLOOKUP(M22,Shopify_Transactions!X:BB,3,0),"Not_Found")</f>
        <v>Not_Found</v>
      </c>
      <c r="AR22" t="str">
        <f>IFERROR(VLOOKUP(Z22,Shopify_Transactions!W:Z,4,0),"Not_Found")</f>
        <v>AS-94856</v>
      </c>
      <c r="AS22" t="str">
        <f t="shared" si="1"/>
        <v>AS-94856</v>
      </c>
    </row>
    <row r="23" spans="1:45" x14ac:dyDescent="0.3">
      <c r="A23" t="s">
        <v>2797</v>
      </c>
      <c r="B23" t="s">
        <v>2821</v>
      </c>
      <c r="C23" t="s">
        <v>244</v>
      </c>
      <c r="D23" t="s">
        <v>2822</v>
      </c>
      <c r="E23" t="s">
        <v>133</v>
      </c>
      <c r="F23" t="s">
        <v>130</v>
      </c>
      <c r="G23" t="s">
        <v>24</v>
      </c>
      <c r="H23">
        <v>101.9</v>
      </c>
      <c r="I23">
        <v>-3.31</v>
      </c>
      <c r="J23">
        <v>98.59</v>
      </c>
      <c r="K23" t="s">
        <v>2823</v>
      </c>
      <c r="L23" t="s">
        <v>131</v>
      </c>
      <c r="M23" t="s">
        <v>2824</v>
      </c>
      <c r="N23" t="s">
        <v>2825</v>
      </c>
      <c r="O23" t="s">
        <v>134</v>
      </c>
      <c r="P23" t="s">
        <v>2826</v>
      </c>
      <c r="R23">
        <v>0</v>
      </c>
      <c r="T23">
        <v>0</v>
      </c>
      <c r="Z23" t="s">
        <v>2827</v>
      </c>
      <c r="AA23" t="s">
        <v>2828</v>
      </c>
      <c r="AB23">
        <v>2</v>
      </c>
      <c r="AD23">
        <v>6661.49</v>
      </c>
      <c r="AE23" t="s">
        <v>2829</v>
      </c>
      <c r="AG23" t="s">
        <v>2830</v>
      </c>
      <c r="AI23">
        <v>24850</v>
      </c>
      <c r="AJ23" t="s">
        <v>135</v>
      </c>
      <c r="AK23" t="s">
        <v>2831</v>
      </c>
      <c r="AL23" t="s">
        <v>2832</v>
      </c>
      <c r="AN23" t="s">
        <v>42</v>
      </c>
      <c r="AO23" t="s">
        <v>136</v>
      </c>
      <c r="AP23" t="str">
        <f>IFERROR(VLOOKUP(M23,Shopify_Transactions!V:BB,5,0),"Not_Found")</f>
        <v>AS-94860</v>
      </c>
      <c r="AQ23" t="str">
        <f>IFERROR(VLOOKUP(M23,Shopify_Transactions!X:BB,3,0),"Not_Found")</f>
        <v>Not_Found</v>
      </c>
      <c r="AR23" t="str">
        <f>IFERROR(VLOOKUP(Z23,Shopify_Transactions!W:Z,4,0),"Not_Found")</f>
        <v>AS-94860</v>
      </c>
      <c r="AS23" t="str">
        <f t="shared" si="1"/>
        <v>AS-94860</v>
      </c>
    </row>
    <row r="24" spans="1:45" x14ac:dyDescent="0.3">
      <c r="A24" t="s">
        <v>2797</v>
      </c>
      <c r="B24" t="s">
        <v>2454</v>
      </c>
      <c r="C24" t="s">
        <v>244</v>
      </c>
      <c r="E24" t="s">
        <v>175</v>
      </c>
      <c r="F24" t="s">
        <v>130</v>
      </c>
      <c r="G24" t="s">
        <v>24</v>
      </c>
      <c r="H24">
        <v>-2037.96</v>
      </c>
      <c r="I24">
        <v>0</v>
      </c>
      <c r="J24">
        <v>-2037.96</v>
      </c>
      <c r="K24" t="s">
        <v>131</v>
      </c>
      <c r="M24" t="s">
        <v>2833</v>
      </c>
      <c r="AD24">
        <v>4623.53</v>
      </c>
      <c r="AO24" t="s">
        <v>132</v>
      </c>
      <c r="AP24" t="str">
        <f>IFERROR(VLOOKUP(M24,Shopify_Transactions!V:BB,5,0),"Not_Found")</f>
        <v>Not_Found</v>
      </c>
      <c r="AQ24" t="str">
        <f>IFERROR(VLOOKUP(M24,Shopify_Transactions!X:BB,3,0),"Not_Found")</f>
        <v>Not_Found</v>
      </c>
      <c r="AR24" t="str">
        <f>IFERROR(VLOOKUP(Z24,Shopify_Transactions!W:Z,4,0),"Not_Found")</f>
        <v>Not_Found</v>
      </c>
      <c r="AS24" t="str">
        <f t="shared" si="1"/>
        <v>Not_Found</v>
      </c>
    </row>
    <row r="25" spans="1:45" x14ac:dyDescent="0.3">
      <c r="A25" t="s">
        <v>2797</v>
      </c>
      <c r="B25" t="s">
        <v>2834</v>
      </c>
      <c r="C25" t="s">
        <v>244</v>
      </c>
      <c r="D25" t="s">
        <v>2835</v>
      </c>
      <c r="E25" t="s">
        <v>176</v>
      </c>
      <c r="F25" t="s">
        <v>130</v>
      </c>
      <c r="G25" t="s">
        <v>24</v>
      </c>
      <c r="H25">
        <v>-5.4</v>
      </c>
      <c r="I25">
        <v>-0.11</v>
      </c>
      <c r="J25">
        <v>-5.51</v>
      </c>
      <c r="K25" t="s">
        <v>131</v>
      </c>
      <c r="L25" t="s">
        <v>2836</v>
      </c>
      <c r="M25" t="s">
        <v>2837</v>
      </c>
      <c r="O25" t="s">
        <v>148</v>
      </c>
      <c r="Y25" t="s">
        <v>2833</v>
      </c>
      <c r="AA25" t="s">
        <v>2838</v>
      </c>
      <c r="AD25">
        <v>4618.0200000000004</v>
      </c>
      <c r="AL25" t="s">
        <v>177</v>
      </c>
      <c r="AM25" t="s">
        <v>178</v>
      </c>
      <c r="AO25" t="s">
        <v>132</v>
      </c>
      <c r="AP25" t="str">
        <f>IFERROR(VLOOKUP(M25,Shopify_Transactions!V:BB,5,0),"Not_Found")</f>
        <v>Not_Found</v>
      </c>
      <c r="AQ25" t="str">
        <f>IFERROR(VLOOKUP(M25,Shopify_Transactions!X:BB,3,0),"Not_Found")</f>
        <v>Not_Found</v>
      </c>
      <c r="AR25" t="str">
        <f>IFERROR(VLOOKUP(Z25,Shopify_Transactions!W:Z,4,0),"Not_Found")</f>
        <v>Not_Found</v>
      </c>
      <c r="AS25" t="str">
        <f t="shared" si="1"/>
        <v>Not_Found</v>
      </c>
    </row>
    <row r="26" spans="1:45" x14ac:dyDescent="0.3">
      <c r="A26" t="s">
        <v>2797</v>
      </c>
      <c r="B26" t="s">
        <v>2834</v>
      </c>
      <c r="C26" t="s">
        <v>244</v>
      </c>
      <c r="D26" t="s">
        <v>173</v>
      </c>
      <c r="E26" t="s">
        <v>179</v>
      </c>
      <c r="F26" t="s">
        <v>130</v>
      </c>
      <c r="G26" t="s">
        <v>24</v>
      </c>
      <c r="H26">
        <v>5.51</v>
      </c>
      <c r="I26">
        <v>0</v>
      </c>
      <c r="J26">
        <v>5.51</v>
      </c>
      <c r="L26" t="s">
        <v>131</v>
      </c>
      <c r="M26" t="s">
        <v>2839</v>
      </c>
      <c r="Y26" t="s">
        <v>2833</v>
      </c>
      <c r="AD26">
        <v>4623.53</v>
      </c>
      <c r="AL26" t="s">
        <v>177</v>
      </c>
      <c r="AO26" t="s">
        <v>136</v>
      </c>
      <c r="AP26" t="str">
        <f>IFERROR(VLOOKUP(M26,Shopify_Transactions!V:BB,5,0),"Not_Found")</f>
        <v>Not_Found</v>
      </c>
      <c r="AQ26" t="str">
        <f>IFERROR(VLOOKUP(M26,Shopify_Transactions!X:BB,3,0),"Not_Found")</f>
        <v>Not_Found</v>
      </c>
      <c r="AR26" t="str">
        <f>IFERROR(VLOOKUP(Z26,Shopify_Transactions!W:Z,4,0),"Not_Found")</f>
        <v>Not_Found</v>
      </c>
      <c r="AS26" t="str">
        <f t="shared" si="1"/>
        <v>Not_Found</v>
      </c>
    </row>
    <row r="27" spans="1:45" x14ac:dyDescent="0.3">
      <c r="A27" t="s">
        <v>2797</v>
      </c>
      <c r="B27" t="s">
        <v>2834</v>
      </c>
      <c r="C27" t="s">
        <v>244</v>
      </c>
      <c r="D27" t="s">
        <v>188</v>
      </c>
      <c r="E27" t="s">
        <v>176</v>
      </c>
      <c r="F27" t="s">
        <v>130</v>
      </c>
      <c r="G27" t="s">
        <v>24</v>
      </c>
      <c r="H27">
        <v>-6</v>
      </c>
      <c r="I27">
        <v>-0.12</v>
      </c>
      <c r="J27">
        <v>-6.12</v>
      </c>
      <c r="K27" t="s">
        <v>131</v>
      </c>
      <c r="L27" t="s">
        <v>189</v>
      </c>
      <c r="M27" t="s">
        <v>2840</v>
      </c>
      <c r="O27" t="s">
        <v>148</v>
      </c>
      <c r="Y27" t="s">
        <v>2833</v>
      </c>
      <c r="AA27" t="s">
        <v>2841</v>
      </c>
      <c r="AD27">
        <v>4617.41</v>
      </c>
      <c r="AL27" t="s">
        <v>177</v>
      </c>
      <c r="AM27" t="s">
        <v>178</v>
      </c>
      <c r="AO27" t="s">
        <v>132</v>
      </c>
      <c r="AP27" t="str">
        <f>IFERROR(VLOOKUP(M27,Shopify_Transactions!V:BB,5,0),"Not_Found")</f>
        <v>Not_Found</v>
      </c>
      <c r="AQ27" t="str">
        <f>IFERROR(VLOOKUP(M27,Shopify_Transactions!X:BB,3,0),"Not_Found")</f>
        <v>Not_Found</v>
      </c>
      <c r="AR27" t="str">
        <f>IFERROR(VLOOKUP(Z27,Shopify_Transactions!W:Z,4,0),"Not_Found")</f>
        <v>Not_Found</v>
      </c>
      <c r="AS27" t="str">
        <f t="shared" si="1"/>
        <v>Not_Found</v>
      </c>
    </row>
    <row r="28" spans="1:45" x14ac:dyDescent="0.3">
      <c r="A28" t="s">
        <v>2797</v>
      </c>
      <c r="B28" t="s">
        <v>2834</v>
      </c>
      <c r="C28" t="s">
        <v>244</v>
      </c>
      <c r="D28" t="s">
        <v>173</v>
      </c>
      <c r="E28" t="s">
        <v>179</v>
      </c>
      <c r="F28" t="s">
        <v>130</v>
      </c>
      <c r="G28" t="s">
        <v>24</v>
      </c>
      <c r="H28">
        <v>6.12</v>
      </c>
      <c r="I28">
        <v>0</v>
      </c>
      <c r="J28">
        <v>6.12</v>
      </c>
      <c r="L28" t="s">
        <v>131</v>
      </c>
      <c r="M28" t="s">
        <v>2842</v>
      </c>
      <c r="Y28" t="s">
        <v>2833</v>
      </c>
      <c r="AD28">
        <v>4623.53</v>
      </c>
      <c r="AL28" t="s">
        <v>177</v>
      </c>
      <c r="AO28" t="s">
        <v>136</v>
      </c>
      <c r="AP28" t="str">
        <f>IFERROR(VLOOKUP(M28,Shopify_Transactions!V:BB,5,0),"Not_Found")</f>
        <v>Not_Found</v>
      </c>
      <c r="AQ28" t="str">
        <f>IFERROR(VLOOKUP(M28,Shopify_Transactions!X:BB,3,0),"Not_Found")</f>
        <v>Not_Found</v>
      </c>
      <c r="AR28" t="str">
        <f>IFERROR(VLOOKUP(Z28,Shopify_Transactions!W:Z,4,0),"Not_Found")</f>
        <v>Not_Found</v>
      </c>
      <c r="AS28" t="str">
        <f t="shared" si="1"/>
        <v>Not_Found</v>
      </c>
    </row>
    <row r="29" spans="1:45" x14ac:dyDescent="0.3">
      <c r="A29" t="s">
        <v>2797</v>
      </c>
      <c r="B29" t="s">
        <v>2834</v>
      </c>
      <c r="C29" t="s">
        <v>244</v>
      </c>
      <c r="D29" t="s">
        <v>184</v>
      </c>
      <c r="E29" t="s">
        <v>176</v>
      </c>
      <c r="F29" t="s">
        <v>130</v>
      </c>
      <c r="G29" t="s">
        <v>24</v>
      </c>
      <c r="H29">
        <v>-128.25</v>
      </c>
      <c r="I29">
        <v>-2.57</v>
      </c>
      <c r="J29">
        <v>-130.82</v>
      </c>
      <c r="K29" t="s">
        <v>131</v>
      </c>
      <c r="L29" t="s">
        <v>185</v>
      </c>
      <c r="M29" t="s">
        <v>2843</v>
      </c>
      <c r="O29" t="s">
        <v>148</v>
      </c>
      <c r="Y29" t="s">
        <v>2833</v>
      </c>
      <c r="AA29" t="s">
        <v>2844</v>
      </c>
      <c r="AD29">
        <v>4492.71</v>
      </c>
      <c r="AL29" t="s">
        <v>177</v>
      </c>
      <c r="AM29" t="s">
        <v>178</v>
      </c>
      <c r="AO29" t="s">
        <v>132</v>
      </c>
      <c r="AP29" t="str">
        <f>IFERROR(VLOOKUP(M29,Shopify_Transactions!V:BB,5,0),"Not_Found")</f>
        <v>Not_Found</v>
      </c>
      <c r="AQ29" t="str">
        <f>IFERROR(VLOOKUP(M29,Shopify_Transactions!X:BB,3,0),"Not_Found")</f>
        <v>Not_Found</v>
      </c>
      <c r="AR29" t="str">
        <f>IFERROR(VLOOKUP(Z29,Shopify_Transactions!W:Z,4,0),"Not_Found")</f>
        <v>Not_Found</v>
      </c>
      <c r="AS29" t="str">
        <f t="shared" si="1"/>
        <v>Not_Found</v>
      </c>
    </row>
    <row r="30" spans="1:45" x14ac:dyDescent="0.3">
      <c r="A30" t="s">
        <v>2797</v>
      </c>
      <c r="B30" t="s">
        <v>2834</v>
      </c>
      <c r="C30" t="s">
        <v>244</v>
      </c>
      <c r="D30" t="s">
        <v>173</v>
      </c>
      <c r="E30" t="s">
        <v>179</v>
      </c>
      <c r="F30" t="s">
        <v>130</v>
      </c>
      <c r="G30" t="s">
        <v>24</v>
      </c>
      <c r="H30">
        <v>130.82</v>
      </c>
      <c r="I30">
        <v>0</v>
      </c>
      <c r="J30">
        <v>130.82</v>
      </c>
      <c r="L30" t="s">
        <v>131</v>
      </c>
      <c r="M30" t="s">
        <v>2845</v>
      </c>
      <c r="Y30" t="s">
        <v>2833</v>
      </c>
      <c r="AD30">
        <v>4623.53</v>
      </c>
      <c r="AL30" t="s">
        <v>177</v>
      </c>
      <c r="AO30" t="s">
        <v>136</v>
      </c>
      <c r="AP30" t="str">
        <f>IFERROR(VLOOKUP(M30,Shopify_Transactions!V:BB,5,0),"Not_Found")</f>
        <v>Not_Found</v>
      </c>
      <c r="AQ30" t="str">
        <f>IFERROR(VLOOKUP(M30,Shopify_Transactions!X:BB,3,0),"Not_Found")</f>
        <v>Not_Found</v>
      </c>
      <c r="AR30" t="str">
        <f>IFERROR(VLOOKUP(Z30,Shopify_Transactions!W:Z,4,0),"Not_Found")</f>
        <v>Not_Found</v>
      </c>
      <c r="AS30" t="str">
        <f t="shared" si="1"/>
        <v>Not_Found</v>
      </c>
    </row>
    <row r="31" spans="1:45" x14ac:dyDescent="0.3">
      <c r="A31" t="s">
        <v>2797</v>
      </c>
      <c r="B31" t="s">
        <v>2834</v>
      </c>
      <c r="C31" t="s">
        <v>244</v>
      </c>
      <c r="D31" t="s">
        <v>180</v>
      </c>
      <c r="E31" t="s">
        <v>176</v>
      </c>
      <c r="F31" t="s">
        <v>130</v>
      </c>
      <c r="G31" t="s">
        <v>24</v>
      </c>
      <c r="H31">
        <v>-34.200000000000003</v>
      </c>
      <c r="I31">
        <v>-0.68</v>
      </c>
      <c r="J31">
        <v>-34.880000000000003</v>
      </c>
      <c r="K31" t="s">
        <v>131</v>
      </c>
      <c r="L31" t="s">
        <v>181</v>
      </c>
      <c r="M31" t="s">
        <v>2846</v>
      </c>
      <c r="O31" t="s">
        <v>148</v>
      </c>
      <c r="Y31" t="s">
        <v>2833</v>
      </c>
      <c r="AA31" t="s">
        <v>2847</v>
      </c>
      <c r="AD31">
        <v>4588.6499999999996</v>
      </c>
      <c r="AL31" t="s">
        <v>177</v>
      </c>
      <c r="AM31" t="s">
        <v>178</v>
      </c>
      <c r="AO31" t="s">
        <v>132</v>
      </c>
      <c r="AP31" t="str">
        <f>IFERROR(VLOOKUP(M31,Shopify_Transactions!V:BB,5,0),"Not_Found")</f>
        <v>Not_Found</v>
      </c>
      <c r="AQ31" t="str">
        <f>IFERROR(VLOOKUP(M31,Shopify_Transactions!X:BB,3,0),"Not_Found")</f>
        <v>Not_Found</v>
      </c>
      <c r="AR31" t="str">
        <f>IFERROR(VLOOKUP(Z31,Shopify_Transactions!W:Z,4,0),"Not_Found")</f>
        <v>Not_Found</v>
      </c>
      <c r="AS31" t="str">
        <f t="shared" si="1"/>
        <v>Not_Found</v>
      </c>
    </row>
    <row r="32" spans="1:45" x14ac:dyDescent="0.3">
      <c r="A32" t="s">
        <v>2797</v>
      </c>
      <c r="B32" t="s">
        <v>2834</v>
      </c>
      <c r="C32" t="s">
        <v>244</v>
      </c>
      <c r="D32" t="s">
        <v>173</v>
      </c>
      <c r="E32" t="s">
        <v>179</v>
      </c>
      <c r="F32" t="s">
        <v>130</v>
      </c>
      <c r="G32" t="s">
        <v>24</v>
      </c>
      <c r="H32">
        <v>34.880000000000003</v>
      </c>
      <c r="I32">
        <v>0</v>
      </c>
      <c r="J32">
        <v>34.880000000000003</v>
      </c>
      <c r="L32" t="s">
        <v>131</v>
      </c>
      <c r="M32" t="s">
        <v>2848</v>
      </c>
      <c r="Y32" t="s">
        <v>2833</v>
      </c>
      <c r="AD32">
        <v>4623.53</v>
      </c>
      <c r="AL32" t="s">
        <v>177</v>
      </c>
      <c r="AO32" t="s">
        <v>136</v>
      </c>
      <c r="AP32" t="str">
        <f>IFERROR(VLOOKUP(M32,Shopify_Transactions!V:BB,5,0),"Not_Found")</f>
        <v>Not_Found</v>
      </c>
      <c r="AQ32" t="str">
        <f>IFERROR(VLOOKUP(M32,Shopify_Transactions!X:BB,3,0),"Not_Found")</f>
        <v>Not_Found</v>
      </c>
      <c r="AR32" t="str">
        <f>IFERROR(VLOOKUP(Z32,Shopify_Transactions!W:Z,4,0),"Not_Found")</f>
        <v>Not_Found</v>
      </c>
      <c r="AS32" t="str">
        <f t="shared" si="1"/>
        <v>Not_Found</v>
      </c>
    </row>
    <row r="33" spans="1:45" x14ac:dyDescent="0.3">
      <c r="A33" t="s">
        <v>2797</v>
      </c>
      <c r="B33" t="s">
        <v>2834</v>
      </c>
      <c r="C33" t="s">
        <v>244</v>
      </c>
      <c r="D33" t="s">
        <v>186</v>
      </c>
      <c r="E33" t="s">
        <v>176</v>
      </c>
      <c r="F33" t="s">
        <v>130</v>
      </c>
      <c r="G33" t="s">
        <v>24</v>
      </c>
      <c r="H33">
        <v>-28.5</v>
      </c>
      <c r="I33">
        <v>-0.56999999999999995</v>
      </c>
      <c r="J33">
        <v>-29.07</v>
      </c>
      <c r="K33" t="s">
        <v>131</v>
      </c>
      <c r="L33" t="s">
        <v>187</v>
      </c>
      <c r="M33" t="s">
        <v>2849</v>
      </c>
      <c r="O33" t="s">
        <v>148</v>
      </c>
      <c r="Y33" t="s">
        <v>2833</v>
      </c>
      <c r="AA33" t="s">
        <v>2850</v>
      </c>
      <c r="AD33">
        <v>4594.46</v>
      </c>
      <c r="AL33" t="s">
        <v>177</v>
      </c>
      <c r="AM33" t="s">
        <v>178</v>
      </c>
      <c r="AO33" t="s">
        <v>132</v>
      </c>
      <c r="AP33" t="str">
        <f>IFERROR(VLOOKUP(M33,Shopify_Transactions!V:BB,5,0),"Not_Found")</f>
        <v>Not_Found</v>
      </c>
      <c r="AQ33" t="str">
        <f>IFERROR(VLOOKUP(M33,Shopify_Transactions!X:BB,3,0),"Not_Found")</f>
        <v>Not_Found</v>
      </c>
      <c r="AR33" t="str">
        <f>IFERROR(VLOOKUP(Z33,Shopify_Transactions!W:Z,4,0),"Not_Found")</f>
        <v>Not_Found</v>
      </c>
      <c r="AS33" t="str">
        <f t="shared" si="1"/>
        <v>Not_Found</v>
      </c>
    </row>
    <row r="34" spans="1:45" x14ac:dyDescent="0.3">
      <c r="A34" t="s">
        <v>2797</v>
      </c>
      <c r="B34" t="s">
        <v>2834</v>
      </c>
      <c r="C34" t="s">
        <v>244</v>
      </c>
      <c r="D34" t="s">
        <v>173</v>
      </c>
      <c r="E34" t="s">
        <v>179</v>
      </c>
      <c r="F34" t="s">
        <v>130</v>
      </c>
      <c r="G34" t="s">
        <v>24</v>
      </c>
      <c r="H34">
        <v>29.07</v>
      </c>
      <c r="I34">
        <v>0</v>
      </c>
      <c r="J34">
        <v>29.07</v>
      </c>
      <c r="L34" t="s">
        <v>131</v>
      </c>
      <c r="M34" t="s">
        <v>2851</v>
      </c>
      <c r="Y34" t="s">
        <v>2833</v>
      </c>
      <c r="AD34">
        <v>4623.53</v>
      </c>
      <c r="AL34" t="s">
        <v>177</v>
      </c>
      <c r="AO34" t="s">
        <v>136</v>
      </c>
      <c r="AP34" t="str">
        <f>IFERROR(VLOOKUP(M34,Shopify_Transactions!V:BB,5,0),"Not_Found")</f>
        <v>Not_Found</v>
      </c>
      <c r="AQ34" t="str">
        <f>IFERROR(VLOOKUP(M34,Shopify_Transactions!X:BB,3,0),"Not_Found")</f>
        <v>Not_Found</v>
      </c>
      <c r="AR34" t="str">
        <f>IFERROR(VLOOKUP(Z34,Shopify_Transactions!W:Z,4,0),"Not_Found")</f>
        <v>Not_Found</v>
      </c>
      <c r="AS34" t="str">
        <f t="shared" si="1"/>
        <v>Not_Found</v>
      </c>
    </row>
    <row r="35" spans="1:45" x14ac:dyDescent="0.3">
      <c r="A35" t="s">
        <v>2797</v>
      </c>
      <c r="B35" t="s">
        <v>2852</v>
      </c>
      <c r="C35" t="s">
        <v>244</v>
      </c>
      <c r="D35" t="s">
        <v>182</v>
      </c>
      <c r="E35" t="s">
        <v>176</v>
      </c>
      <c r="F35" t="s">
        <v>130</v>
      </c>
      <c r="G35" t="s">
        <v>24</v>
      </c>
      <c r="H35">
        <v>-18.899999999999999</v>
      </c>
      <c r="I35">
        <v>-0.38</v>
      </c>
      <c r="J35">
        <v>-19.28</v>
      </c>
      <c r="K35" t="s">
        <v>131</v>
      </c>
      <c r="L35" t="s">
        <v>183</v>
      </c>
      <c r="M35" t="s">
        <v>2853</v>
      </c>
      <c r="O35" t="s">
        <v>148</v>
      </c>
      <c r="Y35" t="s">
        <v>2833</v>
      </c>
      <c r="AA35" t="s">
        <v>2854</v>
      </c>
      <c r="AD35">
        <v>4604.25</v>
      </c>
      <c r="AL35" t="s">
        <v>177</v>
      </c>
      <c r="AM35" t="s">
        <v>178</v>
      </c>
      <c r="AO35" t="s">
        <v>132</v>
      </c>
      <c r="AP35" t="str">
        <f>IFERROR(VLOOKUP(M35,Shopify_Transactions!V:BB,5,0),"Not_Found")</f>
        <v>Not_Found</v>
      </c>
      <c r="AQ35" t="str">
        <f>IFERROR(VLOOKUP(M35,Shopify_Transactions!X:BB,3,0),"Not_Found")</f>
        <v>Not_Found</v>
      </c>
      <c r="AR35" t="str">
        <f>IFERROR(VLOOKUP(Z35,Shopify_Transactions!W:Z,4,0),"Not_Found")</f>
        <v>Not_Found</v>
      </c>
      <c r="AS35" t="str">
        <f t="shared" si="1"/>
        <v>Not_Found</v>
      </c>
    </row>
    <row r="36" spans="1:45" x14ac:dyDescent="0.3">
      <c r="A36" t="s">
        <v>2797</v>
      </c>
      <c r="B36" t="s">
        <v>2852</v>
      </c>
      <c r="C36" t="s">
        <v>244</v>
      </c>
      <c r="D36" t="s">
        <v>173</v>
      </c>
      <c r="E36" t="s">
        <v>179</v>
      </c>
      <c r="F36" t="s">
        <v>130</v>
      </c>
      <c r="G36" t="s">
        <v>24</v>
      </c>
      <c r="H36">
        <v>19.28</v>
      </c>
      <c r="I36">
        <v>0</v>
      </c>
      <c r="J36">
        <v>19.28</v>
      </c>
      <c r="L36" t="s">
        <v>131</v>
      </c>
      <c r="M36" t="s">
        <v>2855</v>
      </c>
      <c r="Y36" t="s">
        <v>2833</v>
      </c>
      <c r="AD36">
        <v>4623.53</v>
      </c>
      <c r="AL36" t="s">
        <v>177</v>
      </c>
      <c r="AO36" t="s">
        <v>136</v>
      </c>
      <c r="AP36" t="str">
        <f>IFERROR(VLOOKUP(M36,Shopify_Transactions!V:BB,5,0),"Not_Found")</f>
        <v>Not_Found</v>
      </c>
      <c r="AQ36" t="str">
        <f>IFERROR(VLOOKUP(M36,Shopify_Transactions!X:BB,3,0),"Not_Found")</f>
        <v>Not_Found</v>
      </c>
      <c r="AR36" t="str">
        <f>IFERROR(VLOOKUP(Z36,Shopify_Transactions!W:Z,4,0),"Not_Found")</f>
        <v>Not_Found</v>
      </c>
      <c r="AS36" t="str">
        <f t="shared" si="1"/>
        <v>Not_Found</v>
      </c>
    </row>
    <row r="37" spans="1:45" x14ac:dyDescent="0.3">
      <c r="A37" t="s">
        <v>2797</v>
      </c>
      <c r="B37" t="s">
        <v>2856</v>
      </c>
      <c r="C37" t="s">
        <v>244</v>
      </c>
      <c r="D37" t="s">
        <v>216</v>
      </c>
      <c r="E37" t="s">
        <v>176</v>
      </c>
      <c r="F37" t="s">
        <v>130</v>
      </c>
      <c r="G37" t="s">
        <v>24</v>
      </c>
      <c r="H37">
        <v>-145.35</v>
      </c>
      <c r="I37">
        <v>-2.91</v>
      </c>
      <c r="J37">
        <v>-148.26</v>
      </c>
      <c r="K37" t="s">
        <v>131</v>
      </c>
      <c r="L37" t="s">
        <v>217</v>
      </c>
      <c r="M37" t="s">
        <v>2857</v>
      </c>
      <c r="O37" t="s">
        <v>148</v>
      </c>
      <c r="Y37" t="s">
        <v>2833</v>
      </c>
      <c r="AA37" t="s">
        <v>2858</v>
      </c>
      <c r="AD37">
        <v>4475.2700000000004</v>
      </c>
      <c r="AL37" t="s">
        <v>177</v>
      </c>
      <c r="AM37" t="s">
        <v>178</v>
      </c>
      <c r="AO37" t="s">
        <v>132</v>
      </c>
      <c r="AP37" t="str">
        <f>IFERROR(VLOOKUP(M37,Shopify_Transactions!V:BB,5,0),"Not_Found")</f>
        <v>Not_Found</v>
      </c>
      <c r="AQ37" t="str">
        <f>IFERROR(VLOOKUP(M37,Shopify_Transactions!X:BB,3,0),"Not_Found")</f>
        <v>Not_Found</v>
      </c>
      <c r="AR37" t="str">
        <f>IFERROR(VLOOKUP(Z37,Shopify_Transactions!W:Z,4,0),"Not_Found")</f>
        <v>Not_Found</v>
      </c>
      <c r="AS37" t="str">
        <f t="shared" si="1"/>
        <v>Not_Found</v>
      </c>
    </row>
    <row r="38" spans="1:45" x14ac:dyDescent="0.3">
      <c r="A38" t="s">
        <v>2797</v>
      </c>
      <c r="B38" t="s">
        <v>2856</v>
      </c>
      <c r="C38" t="s">
        <v>244</v>
      </c>
      <c r="D38" t="s">
        <v>173</v>
      </c>
      <c r="E38" t="s">
        <v>179</v>
      </c>
      <c r="F38" t="s">
        <v>130</v>
      </c>
      <c r="G38" t="s">
        <v>24</v>
      </c>
      <c r="H38">
        <v>148.26</v>
      </c>
      <c r="I38">
        <v>0</v>
      </c>
      <c r="J38">
        <v>148.26</v>
      </c>
      <c r="L38" t="s">
        <v>131</v>
      </c>
      <c r="M38" t="s">
        <v>2859</v>
      </c>
      <c r="Y38" t="s">
        <v>2833</v>
      </c>
      <c r="AD38">
        <v>4623.53</v>
      </c>
      <c r="AL38" t="s">
        <v>177</v>
      </c>
      <c r="AO38" t="s">
        <v>136</v>
      </c>
      <c r="AP38" t="str">
        <f>IFERROR(VLOOKUP(M38,Shopify_Transactions!V:BB,5,0),"Not_Found")</f>
        <v>Not_Found</v>
      </c>
      <c r="AQ38" t="str">
        <f>IFERROR(VLOOKUP(M38,Shopify_Transactions!X:BB,3,0),"Not_Found")</f>
        <v>Not_Found</v>
      </c>
      <c r="AR38" t="str">
        <f>IFERROR(VLOOKUP(Z38,Shopify_Transactions!W:Z,4,0),"Not_Found")</f>
        <v>Not_Found</v>
      </c>
      <c r="AS38" t="str">
        <f t="shared" si="1"/>
        <v>Not_Found</v>
      </c>
    </row>
    <row r="39" spans="1:45" x14ac:dyDescent="0.3">
      <c r="A39" t="s">
        <v>2797</v>
      </c>
      <c r="B39" t="s">
        <v>2856</v>
      </c>
      <c r="C39" t="s">
        <v>244</v>
      </c>
      <c r="D39" t="s">
        <v>220</v>
      </c>
      <c r="E39" t="s">
        <v>176</v>
      </c>
      <c r="F39" t="s">
        <v>130</v>
      </c>
      <c r="G39" t="s">
        <v>24</v>
      </c>
      <c r="H39">
        <v>-171</v>
      </c>
      <c r="I39">
        <v>-3.42</v>
      </c>
      <c r="J39">
        <v>-174.42</v>
      </c>
      <c r="K39" t="s">
        <v>131</v>
      </c>
      <c r="L39" t="s">
        <v>221</v>
      </c>
      <c r="M39" t="s">
        <v>2860</v>
      </c>
      <c r="O39" t="s">
        <v>148</v>
      </c>
      <c r="Y39" t="s">
        <v>2833</v>
      </c>
      <c r="AA39" t="s">
        <v>2861</v>
      </c>
      <c r="AD39">
        <v>4449.1099999999997</v>
      </c>
      <c r="AL39" t="s">
        <v>177</v>
      </c>
      <c r="AM39" t="s">
        <v>178</v>
      </c>
      <c r="AO39" t="s">
        <v>132</v>
      </c>
      <c r="AP39" t="str">
        <f>IFERROR(VLOOKUP(M39,Shopify_Transactions!V:BB,5,0),"Not_Found")</f>
        <v>Not_Found</v>
      </c>
      <c r="AQ39" t="str">
        <f>IFERROR(VLOOKUP(M39,Shopify_Transactions!X:BB,3,0),"Not_Found")</f>
        <v>Not_Found</v>
      </c>
      <c r="AR39" t="str">
        <f>IFERROR(VLOOKUP(Z39,Shopify_Transactions!W:Z,4,0),"Not_Found")</f>
        <v>Not_Found</v>
      </c>
      <c r="AS39" t="str">
        <f t="shared" si="1"/>
        <v>Not_Found</v>
      </c>
    </row>
    <row r="40" spans="1:45" x14ac:dyDescent="0.3">
      <c r="A40" t="s">
        <v>2797</v>
      </c>
      <c r="B40" t="s">
        <v>2856</v>
      </c>
      <c r="C40" t="s">
        <v>244</v>
      </c>
      <c r="D40" t="s">
        <v>173</v>
      </c>
      <c r="E40" t="s">
        <v>179</v>
      </c>
      <c r="F40" t="s">
        <v>130</v>
      </c>
      <c r="G40" t="s">
        <v>24</v>
      </c>
      <c r="H40">
        <v>174.42</v>
      </c>
      <c r="I40">
        <v>0</v>
      </c>
      <c r="J40">
        <v>174.42</v>
      </c>
      <c r="L40" t="s">
        <v>131</v>
      </c>
      <c r="M40" t="s">
        <v>2862</v>
      </c>
      <c r="Y40" t="s">
        <v>2833</v>
      </c>
      <c r="AD40">
        <v>4623.53</v>
      </c>
      <c r="AL40" t="s">
        <v>177</v>
      </c>
      <c r="AO40" t="s">
        <v>136</v>
      </c>
      <c r="AP40" t="str">
        <f>IFERROR(VLOOKUP(M40,Shopify_Transactions!V:BB,5,0),"Not_Found")</f>
        <v>Not_Found</v>
      </c>
      <c r="AQ40" t="str">
        <f>IFERROR(VLOOKUP(M40,Shopify_Transactions!X:BB,3,0),"Not_Found")</f>
        <v>Not_Found</v>
      </c>
      <c r="AR40" t="str">
        <f>IFERROR(VLOOKUP(Z40,Shopify_Transactions!W:Z,4,0),"Not_Found")</f>
        <v>Not_Found</v>
      </c>
      <c r="AS40" t="str">
        <f t="shared" si="1"/>
        <v>Not_Found</v>
      </c>
    </row>
    <row r="41" spans="1:45" x14ac:dyDescent="0.3">
      <c r="A41" t="s">
        <v>2797</v>
      </c>
      <c r="B41" t="s">
        <v>2856</v>
      </c>
      <c r="C41" t="s">
        <v>244</v>
      </c>
      <c r="D41" t="s">
        <v>224</v>
      </c>
      <c r="E41" t="s">
        <v>176</v>
      </c>
      <c r="F41" t="s">
        <v>130</v>
      </c>
      <c r="G41" t="s">
        <v>24</v>
      </c>
      <c r="H41">
        <v>-117</v>
      </c>
      <c r="I41">
        <v>-2.34</v>
      </c>
      <c r="J41">
        <v>-119.34</v>
      </c>
      <c r="K41" t="s">
        <v>131</v>
      </c>
      <c r="L41" t="s">
        <v>225</v>
      </c>
      <c r="M41" t="s">
        <v>2863</v>
      </c>
      <c r="O41" t="s">
        <v>148</v>
      </c>
      <c r="Y41" t="s">
        <v>2833</v>
      </c>
      <c r="AA41" t="s">
        <v>2864</v>
      </c>
      <c r="AD41">
        <v>4504.1899999999996</v>
      </c>
      <c r="AL41" t="s">
        <v>177</v>
      </c>
      <c r="AM41" t="s">
        <v>178</v>
      </c>
      <c r="AO41" t="s">
        <v>132</v>
      </c>
      <c r="AP41" t="str">
        <f>IFERROR(VLOOKUP(M41,Shopify_Transactions!V:BB,5,0),"Not_Found")</f>
        <v>Not_Found</v>
      </c>
      <c r="AQ41" t="str">
        <f>IFERROR(VLOOKUP(M41,Shopify_Transactions!X:BB,3,0),"Not_Found")</f>
        <v>Not_Found</v>
      </c>
      <c r="AR41" t="str">
        <f>IFERROR(VLOOKUP(Z41,Shopify_Transactions!W:Z,4,0),"Not_Found")</f>
        <v>Not_Found</v>
      </c>
      <c r="AS41" t="str">
        <f t="shared" si="1"/>
        <v>Not_Found</v>
      </c>
    </row>
    <row r="42" spans="1:45" x14ac:dyDescent="0.3">
      <c r="A42" t="s">
        <v>2797</v>
      </c>
      <c r="B42" t="s">
        <v>2856</v>
      </c>
      <c r="C42" t="s">
        <v>244</v>
      </c>
      <c r="D42" t="s">
        <v>173</v>
      </c>
      <c r="E42" t="s">
        <v>179</v>
      </c>
      <c r="F42" t="s">
        <v>130</v>
      </c>
      <c r="G42" t="s">
        <v>24</v>
      </c>
      <c r="H42">
        <v>119.34</v>
      </c>
      <c r="I42">
        <v>0</v>
      </c>
      <c r="J42">
        <v>119.34</v>
      </c>
      <c r="L42" t="s">
        <v>131</v>
      </c>
      <c r="M42" t="s">
        <v>2865</v>
      </c>
      <c r="Y42" t="s">
        <v>2833</v>
      </c>
      <c r="AD42">
        <v>4623.53</v>
      </c>
      <c r="AL42" t="s">
        <v>177</v>
      </c>
      <c r="AO42" t="s">
        <v>136</v>
      </c>
      <c r="AP42" t="str">
        <f>IFERROR(VLOOKUP(M42,Shopify_Transactions!V:BB,5,0),"Not_Found")</f>
        <v>Not_Found</v>
      </c>
      <c r="AQ42" t="str">
        <f>IFERROR(VLOOKUP(M42,Shopify_Transactions!X:BB,3,0),"Not_Found")</f>
        <v>Not_Found</v>
      </c>
      <c r="AR42" t="str">
        <f>IFERROR(VLOOKUP(Z42,Shopify_Transactions!W:Z,4,0),"Not_Found")</f>
        <v>Not_Found</v>
      </c>
      <c r="AS42" t="str">
        <f t="shared" si="1"/>
        <v>Not_Found</v>
      </c>
    </row>
    <row r="43" spans="1:45" x14ac:dyDescent="0.3">
      <c r="A43" t="s">
        <v>2797</v>
      </c>
      <c r="B43" t="s">
        <v>2866</v>
      </c>
      <c r="C43" t="s">
        <v>244</v>
      </c>
      <c r="D43" t="s">
        <v>2867</v>
      </c>
      <c r="E43" t="s">
        <v>176</v>
      </c>
      <c r="F43" t="s">
        <v>130</v>
      </c>
      <c r="G43" t="s">
        <v>24</v>
      </c>
      <c r="H43">
        <v>-109.65</v>
      </c>
      <c r="I43">
        <v>-2.19</v>
      </c>
      <c r="J43">
        <v>-111.84</v>
      </c>
      <c r="K43" t="s">
        <v>131</v>
      </c>
      <c r="L43" t="s">
        <v>2868</v>
      </c>
      <c r="M43" t="s">
        <v>2869</v>
      </c>
      <c r="O43" t="s">
        <v>148</v>
      </c>
      <c r="Y43" t="s">
        <v>2833</v>
      </c>
      <c r="AA43" t="s">
        <v>2870</v>
      </c>
      <c r="AD43">
        <v>4511.6899999999996</v>
      </c>
      <c r="AL43" t="s">
        <v>177</v>
      </c>
      <c r="AM43" t="s">
        <v>178</v>
      </c>
      <c r="AO43" t="s">
        <v>132</v>
      </c>
      <c r="AP43" t="str">
        <f>IFERROR(VLOOKUP(M43,Shopify_Transactions!V:BB,5,0),"Not_Found")</f>
        <v>Not_Found</v>
      </c>
      <c r="AQ43" t="str">
        <f>IFERROR(VLOOKUP(M43,Shopify_Transactions!X:BB,3,0),"Not_Found")</f>
        <v>Not_Found</v>
      </c>
      <c r="AR43" t="str">
        <f>IFERROR(VLOOKUP(Z43,Shopify_Transactions!W:Z,4,0),"Not_Found")</f>
        <v>Not_Found</v>
      </c>
      <c r="AS43" t="str">
        <f t="shared" si="1"/>
        <v>Not_Found</v>
      </c>
    </row>
    <row r="44" spans="1:45" x14ac:dyDescent="0.3">
      <c r="A44" t="s">
        <v>2797</v>
      </c>
      <c r="B44" t="s">
        <v>2866</v>
      </c>
      <c r="C44" t="s">
        <v>244</v>
      </c>
      <c r="D44" t="s">
        <v>173</v>
      </c>
      <c r="E44" t="s">
        <v>179</v>
      </c>
      <c r="F44" t="s">
        <v>130</v>
      </c>
      <c r="G44" t="s">
        <v>24</v>
      </c>
      <c r="H44">
        <v>111.84</v>
      </c>
      <c r="I44">
        <v>0</v>
      </c>
      <c r="J44">
        <v>111.84</v>
      </c>
      <c r="L44" t="s">
        <v>131</v>
      </c>
      <c r="M44" t="s">
        <v>2871</v>
      </c>
      <c r="Y44" t="s">
        <v>2833</v>
      </c>
      <c r="AD44">
        <v>4623.53</v>
      </c>
      <c r="AL44" t="s">
        <v>177</v>
      </c>
      <c r="AO44" t="s">
        <v>136</v>
      </c>
      <c r="AP44" t="str">
        <f>IFERROR(VLOOKUP(M44,Shopify_Transactions!V:BB,5,0),"Not_Found")</f>
        <v>Not_Found</v>
      </c>
      <c r="AQ44" t="str">
        <f>IFERROR(VLOOKUP(M44,Shopify_Transactions!X:BB,3,0),"Not_Found")</f>
        <v>Not_Found</v>
      </c>
      <c r="AR44" t="str">
        <f>IFERROR(VLOOKUP(Z44,Shopify_Transactions!W:Z,4,0),"Not_Found")</f>
        <v>Not_Found</v>
      </c>
      <c r="AS44" t="str">
        <f t="shared" si="1"/>
        <v>Not_Found</v>
      </c>
    </row>
    <row r="45" spans="1:45" x14ac:dyDescent="0.3">
      <c r="A45" t="s">
        <v>2797</v>
      </c>
      <c r="B45" t="s">
        <v>2866</v>
      </c>
      <c r="C45" t="s">
        <v>244</v>
      </c>
      <c r="D45" t="s">
        <v>190</v>
      </c>
      <c r="E45" t="s">
        <v>176</v>
      </c>
      <c r="F45" t="s">
        <v>130</v>
      </c>
      <c r="G45" t="s">
        <v>24</v>
      </c>
      <c r="H45">
        <v>-147</v>
      </c>
      <c r="I45">
        <v>-2.94</v>
      </c>
      <c r="J45">
        <v>-149.94</v>
      </c>
      <c r="K45" t="s">
        <v>131</v>
      </c>
      <c r="L45" t="s">
        <v>191</v>
      </c>
      <c r="M45" t="s">
        <v>2872</v>
      </c>
      <c r="O45" t="s">
        <v>148</v>
      </c>
      <c r="Y45" t="s">
        <v>2833</v>
      </c>
      <c r="AA45" t="s">
        <v>2873</v>
      </c>
      <c r="AD45">
        <v>4473.59</v>
      </c>
      <c r="AL45" t="s">
        <v>177</v>
      </c>
      <c r="AM45" t="s">
        <v>178</v>
      </c>
      <c r="AO45" t="s">
        <v>132</v>
      </c>
      <c r="AP45" t="str">
        <f>IFERROR(VLOOKUP(M45,Shopify_Transactions!V:BB,5,0),"Not_Found")</f>
        <v>Not_Found</v>
      </c>
      <c r="AQ45" t="str">
        <f>IFERROR(VLOOKUP(M45,Shopify_Transactions!X:BB,3,0),"Not_Found")</f>
        <v>Not_Found</v>
      </c>
      <c r="AR45" t="str">
        <f>IFERROR(VLOOKUP(Z45,Shopify_Transactions!W:Z,4,0),"Not_Found")</f>
        <v>Not_Found</v>
      </c>
      <c r="AS45" t="str">
        <f t="shared" si="1"/>
        <v>Not_Found</v>
      </c>
    </row>
    <row r="46" spans="1:45" x14ac:dyDescent="0.3">
      <c r="A46" t="s">
        <v>2797</v>
      </c>
      <c r="B46" t="s">
        <v>2866</v>
      </c>
      <c r="C46" t="s">
        <v>244</v>
      </c>
      <c r="D46" t="s">
        <v>173</v>
      </c>
      <c r="E46" t="s">
        <v>179</v>
      </c>
      <c r="F46" t="s">
        <v>130</v>
      </c>
      <c r="G46" t="s">
        <v>24</v>
      </c>
      <c r="H46">
        <v>149.94</v>
      </c>
      <c r="I46">
        <v>0</v>
      </c>
      <c r="J46">
        <v>149.94</v>
      </c>
      <c r="L46" t="s">
        <v>131</v>
      </c>
      <c r="M46" t="s">
        <v>2874</v>
      </c>
      <c r="Y46" t="s">
        <v>2833</v>
      </c>
      <c r="AD46">
        <v>4623.53</v>
      </c>
      <c r="AL46" t="s">
        <v>177</v>
      </c>
      <c r="AO46" t="s">
        <v>136</v>
      </c>
      <c r="AP46" t="str">
        <f>IFERROR(VLOOKUP(M46,Shopify_Transactions!V:BB,5,0),"Not_Found")</f>
        <v>Not_Found</v>
      </c>
      <c r="AQ46" t="str">
        <f>IFERROR(VLOOKUP(M46,Shopify_Transactions!X:BB,3,0),"Not_Found")</f>
        <v>Not_Found</v>
      </c>
      <c r="AR46" t="str">
        <f>IFERROR(VLOOKUP(Z46,Shopify_Transactions!W:Z,4,0),"Not_Found")</f>
        <v>Not_Found</v>
      </c>
      <c r="AS46" t="str">
        <f t="shared" si="1"/>
        <v>Not_Found</v>
      </c>
    </row>
    <row r="47" spans="1:45" x14ac:dyDescent="0.3">
      <c r="A47" t="s">
        <v>2797</v>
      </c>
      <c r="B47" t="s">
        <v>2866</v>
      </c>
      <c r="C47" t="s">
        <v>244</v>
      </c>
      <c r="D47" t="s">
        <v>200</v>
      </c>
      <c r="E47" t="s">
        <v>176</v>
      </c>
      <c r="F47" t="s">
        <v>201</v>
      </c>
      <c r="G47" t="s">
        <v>24</v>
      </c>
      <c r="H47">
        <v>-12</v>
      </c>
      <c r="I47">
        <v>-0.24</v>
      </c>
      <c r="J47">
        <v>-12.24</v>
      </c>
      <c r="K47" t="s">
        <v>131</v>
      </c>
      <c r="L47" t="s">
        <v>174</v>
      </c>
      <c r="M47" t="s">
        <v>2875</v>
      </c>
      <c r="O47" t="s">
        <v>148</v>
      </c>
      <c r="Y47" t="s">
        <v>2833</v>
      </c>
      <c r="AA47" t="s">
        <v>2876</v>
      </c>
      <c r="AD47">
        <v>4611.29</v>
      </c>
      <c r="AL47" t="s">
        <v>177</v>
      </c>
      <c r="AM47" t="s">
        <v>178</v>
      </c>
      <c r="AO47" t="s">
        <v>132</v>
      </c>
      <c r="AP47" t="str">
        <f>IFERROR(VLOOKUP(M47,Shopify_Transactions!V:BB,5,0),"Not_Found")</f>
        <v>Not_Found</v>
      </c>
      <c r="AQ47" t="str">
        <f>IFERROR(VLOOKUP(M47,Shopify_Transactions!X:BB,3,0),"Not_Found")</f>
        <v>Not_Found</v>
      </c>
      <c r="AR47" t="str">
        <f>IFERROR(VLOOKUP(Z47,Shopify_Transactions!W:Z,4,0),"Not_Found")</f>
        <v>Not_Found</v>
      </c>
      <c r="AS47" t="str">
        <f t="shared" si="1"/>
        <v>Not_Found</v>
      </c>
    </row>
    <row r="48" spans="1:45" x14ac:dyDescent="0.3">
      <c r="A48" t="s">
        <v>2797</v>
      </c>
      <c r="B48" t="s">
        <v>2866</v>
      </c>
      <c r="C48" t="s">
        <v>244</v>
      </c>
      <c r="D48" t="s">
        <v>173</v>
      </c>
      <c r="E48" t="s">
        <v>179</v>
      </c>
      <c r="F48" t="s">
        <v>130</v>
      </c>
      <c r="G48" t="s">
        <v>24</v>
      </c>
      <c r="H48">
        <v>12.24</v>
      </c>
      <c r="I48">
        <v>0</v>
      </c>
      <c r="J48">
        <v>12.24</v>
      </c>
      <c r="L48" t="s">
        <v>131</v>
      </c>
      <c r="M48" t="s">
        <v>2877</v>
      </c>
      <c r="Y48" t="s">
        <v>2833</v>
      </c>
      <c r="AD48">
        <v>4623.53</v>
      </c>
      <c r="AL48" t="s">
        <v>177</v>
      </c>
      <c r="AO48" t="s">
        <v>136</v>
      </c>
      <c r="AP48" t="str">
        <f>IFERROR(VLOOKUP(M48,Shopify_Transactions!V:BB,5,0),"Not_Found")</f>
        <v>Not_Found</v>
      </c>
      <c r="AQ48" t="str">
        <f>IFERROR(VLOOKUP(M48,Shopify_Transactions!X:BB,3,0),"Not_Found")</f>
        <v>Not_Found</v>
      </c>
      <c r="AR48" t="str">
        <f>IFERROR(VLOOKUP(Z48,Shopify_Transactions!W:Z,4,0),"Not_Found")</f>
        <v>Not_Found</v>
      </c>
      <c r="AS48" t="str">
        <f t="shared" si="1"/>
        <v>Not_Found</v>
      </c>
    </row>
    <row r="49" spans="1:45" x14ac:dyDescent="0.3">
      <c r="A49" t="s">
        <v>2797</v>
      </c>
      <c r="B49" t="s">
        <v>2878</v>
      </c>
      <c r="C49" t="s">
        <v>244</v>
      </c>
      <c r="D49" t="s">
        <v>196</v>
      </c>
      <c r="E49" t="s">
        <v>176</v>
      </c>
      <c r="F49" t="s">
        <v>130</v>
      </c>
      <c r="G49" t="s">
        <v>24</v>
      </c>
      <c r="H49">
        <v>-18.899999999999999</v>
      </c>
      <c r="I49">
        <v>-0.38</v>
      </c>
      <c r="J49">
        <v>-19.28</v>
      </c>
      <c r="K49" t="s">
        <v>131</v>
      </c>
      <c r="L49" t="s">
        <v>197</v>
      </c>
      <c r="M49" t="s">
        <v>2879</v>
      </c>
      <c r="O49" t="s">
        <v>148</v>
      </c>
      <c r="Y49" t="s">
        <v>2833</v>
      </c>
      <c r="AA49" t="s">
        <v>2880</v>
      </c>
      <c r="AD49">
        <v>4604.25</v>
      </c>
      <c r="AL49" t="s">
        <v>177</v>
      </c>
      <c r="AM49" t="s">
        <v>178</v>
      </c>
      <c r="AO49" t="s">
        <v>132</v>
      </c>
      <c r="AP49" t="str">
        <f>IFERROR(VLOOKUP(M49,Shopify_Transactions!V:BB,5,0),"Not_Found")</f>
        <v>Not_Found</v>
      </c>
      <c r="AQ49" t="str">
        <f>IFERROR(VLOOKUP(M49,Shopify_Transactions!X:BB,3,0),"Not_Found")</f>
        <v>Not_Found</v>
      </c>
      <c r="AR49" t="str">
        <f>IFERROR(VLOOKUP(Z49,Shopify_Transactions!W:Z,4,0),"Not_Found")</f>
        <v>Not_Found</v>
      </c>
      <c r="AS49" t="str">
        <f t="shared" si="1"/>
        <v>Not_Found</v>
      </c>
    </row>
    <row r="50" spans="1:45" x14ac:dyDescent="0.3">
      <c r="A50" t="s">
        <v>2797</v>
      </c>
      <c r="B50" t="s">
        <v>2878</v>
      </c>
      <c r="C50" t="s">
        <v>244</v>
      </c>
      <c r="D50" t="s">
        <v>173</v>
      </c>
      <c r="E50" t="s">
        <v>179</v>
      </c>
      <c r="F50" t="s">
        <v>130</v>
      </c>
      <c r="G50" t="s">
        <v>24</v>
      </c>
      <c r="H50">
        <v>19.28</v>
      </c>
      <c r="I50">
        <v>0</v>
      </c>
      <c r="J50">
        <v>19.28</v>
      </c>
      <c r="L50" t="s">
        <v>131</v>
      </c>
      <c r="M50" t="s">
        <v>2881</v>
      </c>
      <c r="Y50" t="s">
        <v>2833</v>
      </c>
      <c r="AD50">
        <v>4623.53</v>
      </c>
      <c r="AL50" t="s">
        <v>177</v>
      </c>
      <c r="AO50" t="s">
        <v>136</v>
      </c>
      <c r="AP50" t="str">
        <f>IFERROR(VLOOKUP(M50,Shopify_Transactions!V:BB,5,0),"Not_Found")</f>
        <v>Not_Found</v>
      </c>
      <c r="AQ50" t="str">
        <f>IFERROR(VLOOKUP(M50,Shopify_Transactions!X:BB,3,0),"Not_Found")</f>
        <v>Not_Found</v>
      </c>
      <c r="AR50" t="str">
        <f>IFERROR(VLOOKUP(Z50,Shopify_Transactions!W:Z,4,0),"Not_Found")</f>
        <v>Not_Found</v>
      </c>
      <c r="AS50" t="str">
        <f t="shared" si="1"/>
        <v>Not_Found</v>
      </c>
    </row>
    <row r="51" spans="1:45" x14ac:dyDescent="0.3">
      <c r="A51" t="s">
        <v>2797</v>
      </c>
      <c r="B51" t="s">
        <v>2878</v>
      </c>
      <c r="C51" t="s">
        <v>244</v>
      </c>
      <c r="D51" t="s">
        <v>206</v>
      </c>
      <c r="E51" t="s">
        <v>176</v>
      </c>
      <c r="F51" t="s">
        <v>130</v>
      </c>
      <c r="G51" t="s">
        <v>24</v>
      </c>
      <c r="H51">
        <v>-99</v>
      </c>
      <c r="I51">
        <v>-1.98</v>
      </c>
      <c r="J51">
        <v>-100.98</v>
      </c>
      <c r="K51" t="s">
        <v>131</v>
      </c>
      <c r="L51" t="s">
        <v>207</v>
      </c>
      <c r="M51" t="s">
        <v>2882</v>
      </c>
      <c r="O51" t="s">
        <v>148</v>
      </c>
      <c r="Y51" t="s">
        <v>2833</v>
      </c>
      <c r="AA51" t="s">
        <v>2883</v>
      </c>
      <c r="AD51">
        <v>4522.55</v>
      </c>
      <c r="AL51" t="s">
        <v>177</v>
      </c>
      <c r="AM51" t="s">
        <v>178</v>
      </c>
      <c r="AO51" t="s">
        <v>132</v>
      </c>
      <c r="AP51" t="str">
        <f>IFERROR(VLOOKUP(M51,Shopify_Transactions!V:BB,5,0),"Not_Found")</f>
        <v>Not_Found</v>
      </c>
      <c r="AQ51" t="str">
        <f>IFERROR(VLOOKUP(M51,Shopify_Transactions!X:BB,3,0),"Not_Found")</f>
        <v>Not_Found</v>
      </c>
      <c r="AR51" t="str">
        <f>IFERROR(VLOOKUP(Z51,Shopify_Transactions!W:Z,4,0),"Not_Found")</f>
        <v>Not_Found</v>
      </c>
      <c r="AS51" t="str">
        <f t="shared" si="1"/>
        <v>Not_Found</v>
      </c>
    </row>
    <row r="52" spans="1:45" x14ac:dyDescent="0.3">
      <c r="A52" t="s">
        <v>2797</v>
      </c>
      <c r="B52" t="s">
        <v>2878</v>
      </c>
      <c r="C52" t="s">
        <v>244</v>
      </c>
      <c r="D52" t="s">
        <v>173</v>
      </c>
      <c r="E52" t="s">
        <v>179</v>
      </c>
      <c r="F52" t="s">
        <v>130</v>
      </c>
      <c r="G52" t="s">
        <v>24</v>
      </c>
      <c r="H52">
        <v>100.98</v>
      </c>
      <c r="I52">
        <v>0</v>
      </c>
      <c r="J52">
        <v>100.98</v>
      </c>
      <c r="L52" t="s">
        <v>131</v>
      </c>
      <c r="M52" t="s">
        <v>2884</v>
      </c>
      <c r="Y52" t="s">
        <v>2833</v>
      </c>
      <c r="AD52">
        <v>4623.53</v>
      </c>
      <c r="AL52" t="s">
        <v>177</v>
      </c>
      <c r="AO52" t="s">
        <v>136</v>
      </c>
      <c r="AP52" t="str">
        <f>IFERROR(VLOOKUP(M52,Shopify_Transactions!V:BB,5,0),"Not_Found")</f>
        <v>Not_Found</v>
      </c>
      <c r="AQ52" t="str">
        <f>IFERROR(VLOOKUP(M52,Shopify_Transactions!X:BB,3,0),"Not_Found")</f>
        <v>Not_Found</v>
      </c>
      <c r="AR52" t="str">
        <f>IFERROR(VLOOKUP(Z52,Shopify_Transactions!W:Z,4,0),"Not_Found")</f>
        <v>Not_Found</v>
      </c>
      <c r="AS52" t="str">
        <f t="shared" si="1"/>
        <v>Not_Found</v>
      </c>
    </row>
    <row r="53" spans="1:45" x14ac:dyDescent="0.3">
      <c r="A53" t="s">
        <v>2797</v>
      </c>
      <c r="B53" t="s">
        <v>2878</v>
      </c>
      <c r="C53" t="s">
        <v>244</v>
      </c>
      <c r="D53" t="s">
        <v>204</v>
      </c>
      <c r="E53" t="s">
        <v>176</v>
      </c>
      <c r="F53" t="s">
        <v>130</v>
      </c>
      <c r="G53" t="s">
        <v>24</v>
      </c>
      <c r="H53">
        <v>-9</v>
      </c>
      <c r="I53">
        <v>-0.18</v>
      </c>
      <c r="J53">
        <v>-9.18</v>
      </c>
      <c r="K53" t="s">
        <v>131</v>
      </c>
      <c r="L53" t="s">
        <v>205</v>
      </c>
      <c r="M53" t="s">
        <v>2885</v>
      </c>
      <c r="O53" t="s">
        <v>148</v>
      </c>
      <c r="Y53" t="s">
        <v>2833</v>
      </c>
      <c r="AA53" t="s">
        <v>2886</v>
      </c>
      <c r="AD53">
        <v>4614.3500000000004</v>
      </c>
      <c r="AL53" t="s">
        <v>177</v>
      </c>
      <c r="AM53" t="s">
        <v>178</v>
      </c>
      <c r="AO53" t="s">
        <v>132</v>
      </c>
      <c r="AP53" t="str">
        <f>IFERROR(VLOOKUP(M53,Shopify_Transactions!V:BB,5,0),"Not_Found")</f>
        <v>Not_Found</v>
      </c>
      <c r="AQ53" t="str">
        <f>IFERROR(VLOOKUP(M53,Shopify_Transactions!X:BB,3,0),"Not_Found")</f>
        <v>Not_Found</v>
      </c>
      <c r="AR53" t="str">
        <f>IFERROR(VLOOKUP(Z53,Shopify_Transactions!W:Z,4,0),"Not_Found")</f>
        <v>Not_Found</v>
      </c>
      <c r="AS53" t="str">
        <f t="shared" si="1"/>
        <v>Not_Found</v>
      </c>
    </row>
    <row r="54" spans="1:45" x14ac:dyDescent="0.3">
      <c r="A54" t="s">
        <v>2797</v>
      </c>
      <c r="B54" t="s">
        <v>2878</v>
      </c>
      <c r="C54" t="s">
        <v>244</v>
      </c>
      <c r="D54" t="s">
        <v>173</v>
      </c>
      <c r="E54" t="s">
        <v>179</v>
      </c>
      <c r="F54" t="s">
        <v>130</v>
      </c>
      <c r="G54" t="s">
        <v>24</v>
      </c>
      <c r="H54">
        <v>9.18</v>
      </c>
      <c r="I54">
        <v>0</v>
      </c>
      <c r="J54">
        <v>9.18</v>
      </c>
      <c r="L54" t="s">
        <v>131</v>
      </c>
      <c r="M54" t="s">
        <v>2887</v>
      </c>
      <c r="Y54" t="s">
        <v>2833</v>
      </c>
      <c r="AD54">
        <v>4623.53</v>
      </c>
      <c r="AL54" t="s">
        <v>177</v>
      </c>
      <c r="AO54" t="s">
        <v>136</v>
      </c>
      <c r="AP54" t="str">
        <f>IFERROR(VLOOKUP(M54,Shopify_Transactions!V:BB,5,0),"Not_Found")</f>
        <v>Not_Found</v>
      </c>
      <c r="AQ54" t="str">
        <f>IFERROR(VLOOKUP(M54,Shopify_Transactions!X:BB,3,0),"Not_Found")</f>
        <v>Not_Found</v>
      </c>
      <c r="AR54" t="str">
        <f>IFERROR(VLOOKUP(Z54,Shopify_Transactions!W:Z,4,0),"Not_Found")</f>
        <v>Not_Found</v>
      </c>
      <c r="AS54" t="str">
        <f t="shared" si="1"/>
        <v>Not_Found</v>
      </c>
    </row>
    <row r="55" spans="1:45" x14ac:dyDescent="0.3">
      <c r="A55" t="s">
        <v>2797</v>
      </c>
      <c r="B55" t="s">
        <v>2878</v>
      </c>
      <c r="C55" t="s">
        <v>244</v>
      </c>
      <c r="D55" t="s">
        <v>214</v>
      </c>
      <c r="E55" t="s">
        <v>176</v>
      </c>
      <c r="F55" t="s">
        <v>130</v>
      </c>
      <c r="G55" t="s">
        <v>24</v>
      </c>
      <c r="H55">
        <v>-89.1</v>
      </c>
      <c r="I55">
        <v>-1.78</v>
      </c>
      <c r="J55">
        <v>-90.88</v>
      </c>
      <c r="K55" t="s">
        <v>131</v>
      </c>
      <c r="L55" t="s">
        <v>215</v>
      </c>
      <c r="M55" t="s">
        <v>2888</v>
      </c>
      <c r="O55" t="s">
        <v>148</v>
      </c>
      <c r="Y55" t="s">
        <v>2833</v>
      </c>
      <c r="AA55" t="s">
        <v>2889</v>
      </c>
      <c r="AD55">
        <v>4532.6499999999996</v>
      </c>
      <c r="AL55" t="s">
        <v>177</v>
      </c>
      <c r="AM55" t="s">
        <v>178</v>
      </c>
      <c r="AO55" t="s">
        <v>132</v>
      </c>
      <c r="AP55" t="str">
        <f>IFERROR(VLOOKUP(M55,Shopify_Transactions!V:BB,5,0),"Not_Found")</f>
        <v>Not_Found</v>
      </c>
      <c r="AQ55" t="str">
        <f>IFERROR(VLOOKUP(M55,Shopify_Transactions!X:BB,3,0),"Not_Found")</f>
        <v>Not_Found</v>
      </c>
      <c r="AR55" t="str">
        <f>IFERROR(VLOOKUP(Z55,Shopify_Transactions!W:Z,4,0),"Not_Found")</f>
        <v>Not_Found</v>
      </c>
      <c r="AS55" t="str">
        <f t="shared" si="1"/>
        <v>Not_Found</v>
      </c>
    </row>
    <row r="56" spans="1:45" x14ac:dyDescent="0.3">
      <c r="A56" t="s">
        <v>2797</v>
      </c>
      <c r="B56" t="s">
        <v>2878</v>
      </c>
      <c r="C56" t="s">
        <v>244</v>
      </c>
      <c r="D56" t="s">
        <v>173</v>
      </c>
      <c r="E56" t="s">
        <v>179</v>
      </c>
      <c r="F56" t="s">
        <v>130</v>
      </c>
      <c r="G56" t="s">
        <v>24</v>
      </c>
      <c r="H56">
        <v>90.88</v>
      </c>
      <c r="I56">
        <v>0</v>
      </c>
      <c r="J56">
        <v>90.88</v>
      </c>
      <c r="L56" t="s">
        <v>131</v>
      </c>
      <c r="M56" t="s">
        <v>2890</v>
      </c>
      <c r="Y56" t="s">
        <v>2833</v>
      </c>
      <c r="AD56">
        <v>4623.53</v>
      </c>
      <c r="AL56" t="s">
        <v>177</v>
      </c>
      <c r="AO56" t="s">
        <v>136</v>
      </c>
      <c r="AP56" t="str">
        <f>IFERROR(VLOOKUP(M56,Shopify_Transactions!V:BB,5,0),"Not_Found")</f>
        <v>Not_Found</v>
      </c>
      <c r="AQ56" t="str">
        <f>IFERROR(VLOOKUP(M56,Shopify_Transactions!X:BB,3,0),"Not_Found")</f>
        <v>Not_Found</v>
      </c>
      <c r="AR56" t="str">
        <f>IFERROR(VLOOKUP(Z56,Shopify_Transactions!W:Z,4,0),"Not_Found")</f>
        <v>Not_Found</v>
      </c>
      <c r="AS56" t="str">
        <f t="shared" si="1"/>
        <v>Not_Found</v>
      </c>
    </row>
    <row r="57" spans="1:45" x14ac:dyDescent="0.3">
      <c r="A57" t="s">
        <v>2797</v>
      </c>
      <c r="B57" t="s">
        <v>2891</v>
      </c>
      <c r="C57" t="s">
        <v>244</v>
      </c>
      <c r="D57" t="s">
        <v>222</v>
      </c>
      <c r="E57" t="s">
        <v>176</v>
      </c>
      <c r="F57" t="s">
        <v>130</v>
      </c>
      <c r="G57" t="s">
        <v>24</v>
      </c>
      <c r="H57">
        <v>-113.16</v>
      </c>
      <c r="I57">
        <v>-2.2599999999999998</v>
      </c>
      <c r="J57">
        <v>-115.42</v>
      </c>
      <c r="K57" t="s">
        <v>131</v>
      </c>
      <c r="L57" t="s">
        <v>223</v>
      </c>
      <c r="M57" t="s">
        <v>2892</v>
      </c>
      <c r="O57" t="s">
        <v>148</v>
      </c>
      <c r="Y57" t="s">
        <v>2833</v>
      </c>
      <c r="AA57" t="s">
        <v>2893</v>
      </c>
      <c r="AD57">
        <v>4508.1099999999997</v>
      </c>
      <c r="AL57" t="s">
        <v>177</v>
      </c>
      <c r="AM57" t="s">
        <v>178</v>
      </c>
      <c r="AO57" t="s">
        <v>132</v>
      </c>
      <c r="AP57" t="str">
        <f>IFERROR(VLOOKUP(M57,Shopify_Transactions!V:BB,5,0),"Not_Found")</f>
        <v>Not_Found</v>
      </c>
      <c r="AQ57" t="str">
        <f>IFERROR(VLOOKUP(M57,Shopify_Transactions!X:BB,3,0),"Not_Found")</f>
        <v>Not_Found</v>
      </c>
      <c r="AR57" t="str">
        <f>IFERROR(VLOOKUP(Z57,Shopify_Transactions!W:Z,4,0),"Not_Found")</f>
        <v>Not_Found</v>
      </c>
      <c r="AS57" t="str">
        <f t="shared" si="1"/>
        <v>Not_Found</v>
      </c>
    </row>
    <row r="58" spans="1:45" x14ac:dyDescent="0.3">
      <c r="A58" t="s">
        <v>2797</v>
      </c>
      <c r="B58" t="s">
        <v>2891</v>
      </c>
      <c r="C58" t="s">
        <v>244</v>
      </c>
      <c r="D58" t="s">
        <v>173</v>
      </c>
      <c r="E58" t="s">
        <v>179</v>
      </c>
      <c r="F58" t="s">
        <v>130</v>
      </c>
      <c r="G58" t="s">
        <v>24</v>
      </c>
      <c r="H58">
        <v>115.42</v>
      </c>
      <c r="I58">
        <v>0</v>
      </c>
      <c r="J58">
        <v>115.42</v>
      </c>
      <c r="L58" t="s">
        <v>131</v>
      </c>
      <c r="M58" t="s">
        <v>2894</v>
      </c>
      <c r="Y58" t="s">
        <v>2833</v>
      </c>
      <c r="AD58">
        <v>4623.53</v>
      </c>
      <c r="AL58" t="s">
        <v>177</v>
      </c>
      <c r="AO58" t="s">
        <v>136</v>
      </c>
      <c r="AP58" t="str">
        <f>IFERROR(VLOOKUP(M58,Shopify_Transactions!V:BB,5,0),"Not_Found")</f>
        <v>Not_Found</v>
      </c>
      <c r="AQ58" t="str">
        <f>IFERROR(VLOOKUP(M58,Shopify_Transactions!X:BB,3,0),"Not_Found")</f>
        <v>Not_Found</v>
      </c>
      <c r="AR58" t="str">
        <f>IFERROR(VLOOKUP(Z58,Shopify_Transactions!W:Z,4,0),"Not_Found")</f>
        <v>Not_Found</v>
      </c>
      <c r="AS58" t="str">
        <f t="shared" si="1"/>
        <v>Not_Found</v>
      </c>
    </row>
    <row r="59" spans="1:45" x14ac:dyDescent="0.3">
      <c r="A59" t="s">
        <v>2797</v>
      </c>
      <c r="B59" t="s">
        <v>2891</v>
      </c>
      <c r="C59" t="s">
        <v>244</v>
      </c>
      <c r="D59" t="s">
        <v>194</v>
      </c>
      <c r="E59" t="s">
        <v>176</v>
      </c>
      <c r="F59" t="s">
        <v>130</v>
      </c>
      <c r="G59" t="s">
        <v>24</v>
      </c>
      <c r="H59">
        <v>-468</v>
      </c>
      <c r="I59">
        <v>-9.36</v>
      </c>
      <c r="J59">
        <v>-477.36</v>
      </c>
      <c r="K59" t="s">
        <v>131</v>
      </c>
      <c r="L59" t="s">
        <v>195</v>
      </c>
      <c r="M59" t="s">
        <v>2895</v>
      </c>
      <c r="O59" t="s">
        <v>148</v>
      </c>
      <c r="Y59" t="s">
        <v>2833</v>
      </c>
      <c r="AA59" t="s">
        <v>2896</v>
      </c>
      <c r="AD59">
        <v>4146.17</v>
      </c>
      <c r="AL59" t="s">
        <v>177</v>
      </c>
      <c r="AM59" t="s">
        <v>178</v>
      </c>
      <c r="AO59" t="s">
        <v>132</v>
      </c>
      <c r="AP59" t="str">
        <f>IFERROR(VLOOKUP(M59,Shopify_Transactions!V:BB,5,0),"Not_Found")</f>
        <v>Not_Found</v>
      </c>
      <c r="AQ59" t="str">
        <f>IFERROR(VLOOKUP(M59,Shopify_Transactions!X:BB,3,0),"Not_Found")</f>
        <v>Not_Found</v>
      </c>
      <c r="AR59" t="str">
        <f>IFERROR(VLOOKUP(Z59,Shopify_Transactions!W:Z,4,0),"Not_Found")</f>
        <v>Not_Found</v>
      </c>
      <c r="AS59" t="str">
        <f t="shared" si="1"/>
        <v>Not_Found</v>
      </c>
    </row>
    <row r="60" spans="1:45" x14ac:dyDescent="0.3">
      <c r="A60" t="s">
        <v>2797</v>
      </c>
      <c r="B60" t="s">
        <v>2891</v>
      </c>
      <c r="C60" t="s">
        <v>244</v>
      </c>
      <c r="D60" t="s">
        <v>173</v>
      </c>
      <c r="E60" t="s">
        <v>179</v>
      </c>
      <c r="F60" t="s">
        <v>130</v>
      </c>
      <c r="G60" t="s">
        <v>24</v>
      </c>
      <c r="H60">
        <v>477.36</v>
      </c>
      <c r="I60">
        <v>0</v>
      </c>
      <c r="J60">
        <v>477.36</v>
      </c>
      <c r="L60" t="s">
        <v>131</v>
      </c>
      <c r="M60" t="s">
        <v>2897</v>
      </c>
      <c r="Y60" t="s">
        <v>2833</v>
      </c>
      <c r="AD60">
        <v>4623.53</v>
      </c>
      <c r="AL60" t="s">
        <v>177</v>
      </c>
      <c r="AO60" t="s">
        <v>136</v>
      </c>
      <c r="AP60" t="str">
        <f>IFERROR(VLOOKUP(M60,Shopify_Transactions!V:BB,5,0),"Not_Found")</f>
        <v>Not_Found</v>
      </c>
      <c r="AQ60" t="str">
        <f>IFERROR(VLOOKUP(M60,Shopify_Transactions!X:BB,3,0),"Not_Found")</f>
        <v>Not_Found</v>
      </c>
      <c r="AR60" t="str">
        <f>IFERROR(VLOOKUP(Z60,Shopify_Transactions!W:Z,4,0),"Not_Found")</f>
        <v>Not_Found</v>
      </c>
      <c r="AS60" t="str">
        <f t="shared" si="1"/>
        <v>Not_Found</v>
      </c>
    </row>
    <row r="61" spans="1:45" x14ac:dyDescent="0.3">
      <c r="A61" t="s">
        <v>2797</v>
      </c>
      <c r="B61" t="s">
        <v>2891</v>
      </c>
      <c r="C61" t="s">
        <v>244</v>
      </c>
      <c r="D61" t="s">
        <v>212</v>
      </c>
      <c r="E61" t="s">
        <v>176</v>
      </c>
      <c r="F61" t="s">
        <v>130</v>
      </c>
      <c r="G61" t="s">
        <v>24</v>
      </c>
      <c r="H61">
        <v>-8.64</v>
      </c>
      <c r="I61">
        <v>-0.17</v>
      </c>
      <c r="J61">
        <v>-8.81</v>
      </c>
      <c r="K61" t="s">
        <v>131</v>
      </c>
      <c r="L61" t="s">
        <v>213</v>
      </c>
      <c r="M61" t="s">
        <v>2898</v>
      </c>
      <c r="O61" t="s">
        <v>148</v>
      </c>
      <c r="Y61" t="s">
        <v>2833</v>
      </c>
      <c r="AA61" t="s">
        <v>2899</v>
      </c>
      <c r="AD61">
        <v>4614.72</v>
      </c>
      <c r="AL61" t="s">
        <v>177</v>
      </c>
      <c r="AM61" t="s">
        <v>178</v>
      </c>
      <c r="AO61" t="s">
        <v>132</v>
      </c>
      <c r="AP61" t="str">
        <f>IFERROR(VLOOKUP(M61,Shopify_Transactions!V:BB,5,0),"Not_Found")</f>
        <v>Not_Found</v>
      </c>
      <c r="AQ61" t="str">
        <f>IFERROR(VLOOKUP(M61,Shopify_Transactions!X:BB,3,0),"Not_Found")</f>
        <v>Not_Found</v>
      </c>
      <c r="AR61" t="str">
        <f>IFERROR(VLOOKUP(Z61,Shopify_Transactions!W:Z,4,0),"Not_Found")</f>
        <v>Not_Found</v>
      </c>
      <c r="AS61" t="str">
        <f t="shared" si="1"/>
        <v>Not_Found</v>
      </c>
    </row>
    <row r="62" spans="1:45" x14ac:dyDescent="0.3">
      <c r="A62" t="s">
        <v>2797</v>
      </c>
      <c r="B62" t="s">
        <v>2891</v>
      </c>
      <c r="C62" t="s">
        <v>244</v>
      </c>
      <c r="D62" t="s">
        <v>173</v>
      </c>
      <c r="E62" t="s">
        <v>179</v>
      </c>
      <c r="F62" t="s">
        <v>130</v>
      </c>
      <c r="G62" t="s">
        <v>24</v>
      </c>
      <c r="H62">
        <v>8.81</v>
      </c>
      <c r="I62">
        <v>0</v>
      </c>
      <c r="J62">
        <v>8.81</v>
      </c>
      <c r="L62" t="s">
        <v>131</v>
      </c>
      <c r="M62" t="s">
        <v>2900</v>
      </c>
      <c r="Y62" t="s">
        <v>2833</v>
      </c>
      <c r="AD62">
        <v>4623.53</v>
      </c>
      <c r="AL62" t="s">
        <v>177</v>
      </c>
      <c r="AO62" t="s">
        <v>136</v>
      </c>
      <c r="AP62" t="str">
        <f>IFERROR(VLOOKUP(M62,Shopify_Transactions!V:BB,5,0),"Not_Found")</f>
        <v>Not_Found</v>
      </c>
      <c r="AQ62" t="str">
        <f>IFERROR(VLOOKUP(M62,Shopify_Transactions!X:BB,3,0),"Not_Found")</f>
        <v>Not_Found</v>
      </c>
      <c r="AR62" t="str">
        <f>IFERROR(VLOOKUP(Z62,Shopify_Transactions!W:Z,4,0),"Not_Found")</f>
        <v>Not_Found</v>
      </c>
      <c r="AS62" t="str">
        <f t="shared" si="1"/>
        <v>Not_Found</v>
      </c>
    </row>
    <row r="63" spans="1:45" x14ac:dyDescent="0.3">
      <c r="A63" t="s">
        <v>2797</v>
      </c>
      <c r="B63" t="s">
        <v>2891</v>
      </c>
      <c r="C63" t="s">
        <v>244</v>
      </c>
      <c r="D63" t="s">
        <v>2438</v>
      </c>
      <c r="E63" t="s">
        <v>176</v>
      </c>
      <c r="F63" t="s">
        <v>130</v>
      </c>
      <c r="G63" t="s">
        <v>24</v>
      </c>
      <c r="H63">
        <v>-3</v>
      </c>
      <c r="I63">
        <v>-0.06</v>
      </c>
      <c r="J63">
        <v>-3.06</v>
      </c>
      <c r="K63" t="s">
        <v>131</v>
      </c>
      <c r="L63" t="s">
        <v>2439</v>
      </c>
      <c r="M63" t="s">
        <v>2901</v>
      </c>
      <c r="O63" t="s">
        <v>148</v>
      </c>
      <c r="Y63" t="s">
        <v>2833</v>
      </c>
      <c r="AA63" t="s">
        <v>2902</v>
      </c>
      <c r="AD63">
        <v>4620.47</v>
      </c>
      <c r="AL63" t="s">
        <v>177</v>
      </c>
      <c r="AM63" t="s">
        <v>178</v>
      </c>
      <c r="AO63" t="s">
        <v>132</v>
      </c>
      <c r="AP63" t="str">
        <f>IFERROR(VLOOKUP(M63,Shopify_Transactions!V:BB,5,0),"Not_Found")</f>
        <v>Not_Found</v>
      </c>
      <c r="AQ63" t="str">
        <f>IFERROR(VLOOKUP(M63,Shopify_Transactions!X:BB,3,0),"Not_Found")</f>
        <v>Not_Found</v>
      </c>
      <c r="AR63" t="str">
        <f>IFERROR(VLOOKUP(Z63,Shopify_Transactions!W:Z,4,0),"Not_Found")</f>
        <v>Not_Found</v>
      </c>
      <c r="AS63" t="str">
        <f t="shared" si="1"/>
        <v>Not_Found</v>
      </c>
    </row>
    <row r="64" spans="1:45" x14ac:dyDescent="0.3">
      <c r="A64" t="s">
        <v>2797</v>
      </c>
      <c r="B64" t="s">
        <v>2891</v>
      </c>
      <c r="C64" t="s">
        <v>244</v>
      </c>
      <c r="D64" t="s">
        <v>173</v>
      </c>
      <c r="E64" t="s">
        <v>179</v>
      </c>
      <c r="F64" t="s">
        <v>130</v>
      </c>
      <c r="G64" t="s">
        <v>24</v>
      </c>
      <c r="H64">
        <v>3.06</v>
      </c>
      <c r="I64">
        <v>0</v>
      </c>
      <c r="J64">
        <v>3.06</v>
      </c>
      <c r="L64" t="s">
        <v>131</v>
      </c>
      <c r="M64" t="s">
        <v>2903</v>
      </c>
      <c r="Y64" t="s">
        <v>2833</v>
      </c>
      <c r="AD64">
        <v>4623.53</v>
      </c>
      <c r="AL64" t="s">
        <v>177</v>
      </c>
      <c r="AO64" t="s">
        <v>136</v>
      </c>
      <c r="AP64" t="str">
        <f>IFERROR(VLOOKUP(M64,Shopify_Transactions!V:BB,5,0),"Not_Found")</f>
        <v>Not_Found</v>
      </c>
      <c r="AQ64" t="str">
        <f>IFERROR(VLOOKUP(M64,Shopify_Transactions!X:BB,3,0),"Not_Found")</f>
        <v>Not_Found</v>
      </c>
      <c r="AR64" t="str">
        <f>IFERROR(VLOOKUP(Z64,Shopify_Transactions!W:Z,4,0),"Not_Found")</f>
        <v>Not_Found</v>
      </c>
      <c r="AS64" t="str">
        <f t="shared" si="1"/>
        <v>Not_Found</v>
      </c>
    </row>
    <row r="65" spans="1:45" x14ac:dyDescent="0.3">
      <c r="A65" t="s">
        <v>2797</v>
      </c>
      <c r="B65" t="s">
        <v>2891</v>
      </c>
      <c r="C65" t="s">
        <v>244</v>
      </c>
      <c r="D65" t="s">
        <v>202</v>
      </c>
      <c r="E65" t="s">
        <v>176</v>
      </c>
      <c r="F65" t="s">
        <v>130</v>
      </c>
      <c r="G65" t="s">
        <v>24</v>
      </c>
      <c r="H65">
        <v>-8.1</v>
      </c>
      <c r="I65">
        <v>-0.16</v>
      </c>
      <c r="J65">
        <v>-8.26</v>
      </c>
      <c r="K65" t="s">
        <v>131</v>
      </c>
      <c r="L65" t="s">
        <v>203</v>
      </c>
      <c r="M65" t="s">
        <v>2904</v>
      </c>
      <c r="O65" t="s">
        <v>148</v>
      </c>
      <c r="Y65" t="s">
        <v>2833</v>
      </c>
      <c r="AA65" t="s">
        <v>2905</v>
      </c>
      <c r="AD65">
        <v>4615.2700000000004</v>
      </c>
      <c r="AL65" t="s">
        <v>177</v>
      </c>
      <c r="AM65" t="s">
        <v>178</v>
      </c>
      <c r="AO65" t="s">
        <v>132</v>
      </c>
      <c r="AP65" t="str">
        <f>IFERROR(VLOOKUP(M65,Shopify_Transactions!V:BB,5,0),"Not_Found")</f>
        <v>Not_Found</v>
      </c>
      <c r="AQ65" t="str">
        <f>IFERROR(VLOOKUP(M65,Shopify_Transactions!X:BB,3,0),"Not_Found")</f>
        <v>Not_Found</v>
      </c>
      <c r="AR65" t="str">
        <f>IFERROR(VLOOKUP(Z65,Shopify_Transactions!W:Z,4,0),"Not_Found")</f>
        <v>Not_Found</v>
      </c>
      <c r="AS65" t="str">
        <f t="shared" si="1"/>
        <v>Not_Found</v>
      </c>
    </row>
    <row r="66" spans="1:45" x14ac:dyDescent="0.3">
      <c r="A66" t="s">
        <v>2797</v>
      </c>
      <c r="B66" t="s">
        <v>2891</v>
      </c>
      <c r="C66" t="s">
        <v>244</v>
      </c>
      <c r="D66" t="s">
        <v>173</v>
      </c>
      <c r="E66" t="s">
        <v>179</v>
      </c>
      <c r="F66" t="s">
        <v>130</v>
      </c>
      <c r="G66" t="s">
        <v>24</v>
      </c>
      <c r="H66">
        <v>8.26</v>
      </c>
      <c r="I66">
        <v>0</v>
      </c>
      <c r="J66">
        <v>8.26</v>
      </c>
      <c r="L66" t="s">
        <v>131</v>
      </c>
      <c r="M66" t="s">
        <v>2906</v>
      </c>
      <c r="Y66" t="s">
        <v>2833</v>
      </c>
      <c r="AD66">
        <v>4623.53</v>
      </c>
      <c r="AL66" t="s">
        <v>177</v>
      </c>
      <c r="AO66" t="s">
        <v>136</v>
      </c>
      <c r="AP66" t="str">
        <f>IFERROR(VLOOKUP(M66,Shopify_Transactions!V:BB,5,0),"Not_Found")</f>
        <v>Not_Found</v>
      </c>
      <c r="AQ66" t="str">
        <f>IFERROR(VLOOKUP(M66,Shopify_Transactions!X:BB,3,0),"Not_Found")</f>
        <v>Not_Found</v>
      </c>
      <c r="AR66" t="str">
        <f>IFERROR(VLOOKUP(Z66,Shopify_Transactions!W:Z,4,0),"Not_Found")</f>
        <v>Not_Found</v>
      </c>
      <c r="AS66" t="str">
        <f t="shared" si="1"/>
        <v>Not_Found</v>
      </c>
    </row>
    <row r="67" spans="1:45" x14ac:dyDescent="0.3">
      <c r="A67" t="s">
        <v>2797</v>
      </c>
      <c r="B67" t="s">
        <v>2891</v>
      </c>
      <c r="C67" t="s">
        <v>244</v>
      </c>
      <c r="D67" t="s">
        <v>2436</v>
      </c>
      <c r="E67" t="s">
        <v>176</v>
      </c>
      <c r="F67" t="s">
        <v>2437</v>
      </c>
      <c r="G67" t="s">
        <v>24</v>
      </c>
      <c r="H67">
        <v>-6</v>
      </c>
      <c r="I67">
        <v>-0.12</v>
      </c>
      <c r="J67">
        <v>-6.12</v>
      </c>
      <c r="K67" t="s">
        <v>131</v>
      </c>
      <c r="L67" t="s">
        <v>2436</v>
      </c>
      <c r="M67" t="s">
        <v>2907</v>
      </c>
      <c r="Y67" t="s">
        <v>2833</v>
      </c>
      <c r="AA67" t="s">
        <v>2908</v>
      </c>
      <c r="AD67">
        <v>4617.41</v>
      </c>
      <c r="AL67" t="s">
        <v>177</v>
      </c>
      <c r="AM67" t="s">
        <v>178</v>
      </c>
      <c r="AO67" t="s">
        <v>132</v>
      </c>
      <c r="AP67" t="str">
        <f>IFERROR(VLOOKUP(M67,Shopify_Transactions!V:BB,5,0),"Not_Found")</f>
        <v>Not_Found</v>
      </c>
      <c r="AQ67" t="str">
        <f>IFERROR(VLOOKUP(M67,Shopify_Transactions!X:BB,3,0),"Not_Found")</f>
        <v>Not_Found</v>
      </c>
      <c r="AR67" t="str">
        <f>IFERROR(VLOOKUP(Z67,Shopify_Transactions!W:Z,4,0),"Not_Found")</f>
        <v>Not_Found</v>
      </c>
      <c r="AS67" t="str">
        <f t="shared" ref="AS67:AS130" si="2">IF(AP67&lt;&gt;"Not_Found",AP67,IF(AQ67&lt;&gt;"Not_Found",AQ67,AR67))</f>
        <v>Not_Found</v>
      </c>
    </row>
    <row r="68" spans="1:45" x14ac:dyDescent="0.3">
      <c r="A68" t="s">
        <v>2797</v>
      </c>
      <c r="B68" t="s">
        <v>2891</v>
      </c>
      <c r="C68" t="s">
        <v>244</v>
      </c>
      <c r="D68" t="s">
        <v>173</v>
      </c>
      <c r="E68" t="s">
        <v>179</v>
      </c>
      <c r="F68" t="s">
        <v>130</v>
      </c>
      <c r="G68" t="s">
        <v>24</v>
      </c>
      <c r="H68">
        <v>6.12</v>
      </c>
      <c r="I68">
        <v>0</v>
      </c>
      <c r="J68">
        <v>6.12</v>
      </c>
      <c r="L68" t="s">
        <v>131</v>
      </c>
      <c r="M68" t="s">
        <v>2909</v>
      </c>
      <c r="Y68" t="s">
        <v>2833</v>
      </c>
      <c r="AD68">
        <v>4623.53</v>
      </c>
      <c r="AL68" t="s">
        <v>177</v>
      </c>
      <c r="AO68" t="s">
        <v>136</v>
      </c>
      <c r="AP68" t="str">
        <f>IFERROR(VLOOKUP(M68,Shopify_Transactions!V:BB,5,0),"Not_Found")</f>
        <v>Not_Found</v>
      </c>
      <c r="AQ68" t="str">
        <f>IFERROR(VLOOKUP(M68,Shopify_Transactions!X:BB,3,0),"Not_Found")</f>
        <v>Not_Found</v>
      </c>
      <c r="AR68" t="str">
        <f>IFERROR(VLOOKUP(Z68,Shopify_Transactions!W:Z,4,0),"Not_Found")</f>
        <v>Not_Found</v>
      </c>
      <c r="AS68" t="str">
        <f t="shared" si="2"/>
        <v>Not_Found</v>
      </c>
    </row>
    <row r="69" spans="1:45" x14ac:dyDescent="0.3">
      <c r="A69" t="s">
        <v>2797</v>
      </c>
      <c r="B69" t="s">
        <v>2891</v>
      </c>
      <c r="C69" t="s">
        <v>244</v>
      </c>
      <c r="D69" t="s">
        <v>192</v>
      </c>
      <c r="E69" t="s">
        <v>176</v>
      </c>
      <c r="F69" t="s">
        <v>130</v>
      </c>
      <c r="G69" t="s">
        <v>24</v>
      </c>
      <c r="H69">
        <v>-12</v>
      </c>
      <c r="I69">
        <v>-0.24</v>
      </c>
      <c r="J69">
        <v>-12.24</v>
      </c>
      <c r="K69" t="s">
        <v>131</v>
      </c>
      <c r="L69" t="s">
        <v>193</v>
      </c>
      <c r="M69" t="s">
        <v>2910</v>
      </c>
      <c r="O69" t="s">
        <v>148</v>
      </c>
      <c r="Y69" t="s">
        <v>2833</v>
      </c>
      <c r="AA69" t="s">
        <v>2911</v>
      </c>
      <c r="AD69">
        <v>4611.29</v>
      </c>
      <c r="AL69" t="s">
        <v>177</v>
      </c>
      <c r="AM69" t="s">
        <v>178</v>
      </c>
      <c r="AO69" t="s">
        <v>132</v>
      </c>
      <c r="AP69" t="str">
        <f>IFERROR(VLOOKUP(M69,Shopify_Transactions!V:BB,5,0),"Not_Found")</f>
        <v>Not_Found</v>
      </c>
      <c r="AQ69" t="str">
        <f>IFERROR(VLOOKUP(M69,Shopify_Transactions!X:BB,3,0),"Not_Found")</f>
        <v>Not_Found</v>
      </c>
      <c r="AR69" t="str">
        <f>IFERROR(VLOOKUP(Z69,Shopify_Transactions!W:Z,4,0),"Not_Found")</f>
        <v>Not_Found</v>
      </c>
      <c r="AS69" t="str">
        <f t="shared" si="2"/>
        <v>Not_Found</v>
      </c>
    </row>
    <row r="70" spans="1:45" x14ac:dyDescent="0.3">
      <c r="A70" t="s">
        <v>2797</v>
      </c>
      <c r="B70" t="s">
        <v>2891</v>
      </c>
      <c r="C70" t="s">
        <v>244</v>
      </c>
      <c r="D70" t="s">
        <v>173</v>
      </c>
      <c r="E70" t="s">
        <v>179</v>
      </c>
      <c r="F70" t="s">
        <v>130</v>
      </c>
      <c r="G70" t="s">
        <v>24</v>
      </c>
      <c r="H70">
        <v>12.24</v>
      </c>
      <c r="I70">
        <v>0</v>
      </c>
      <c r="J70">
        <v>12.24</v>
      </c>
      <c r="L70" t="s">
        <v>131</v>
      </c>
      <c r="M70" t="s">
        <v>2912</v>
      </c>
      <c r="Y70" t="s">
        <v>2833</v>
      </c>
      <c r="AD70">
        <v>4623.53</v>
      </c>
      <c r="AL70" t="s">
        <v>177</v>
      </c>
      <c r="AO70" t="s">
        <v>136</v>
      </c>
      <c r="AP70" t="str">
        <f>IFERROR(VLOOKUP(M70,Shopify_Transactions!V:BB,5,0),"Not_Found")</f>
        <v>Not_Found</v>
      </c>
      <c r="AQ70" t="str">
        <f>IFERROR(VLOOKUP(M70,Shopify_Transactions!X:BB,3,0),"Not_Found")</f>
        <v>Not_Found</v>
      </c>
      <c r="AR70" t="str">
        <f>IFERROR(VLOOKUP(Z70,Shopify_Transactions!W:Z,4,0),"Not_Found")</f>
        <v>Not_Found</v>
      </c>
      <c r="AS70" t="str">
        <f t="shared" si="2"/>
        <v>Not_Found</v>
      </c>
    </row>
    <row r="71" spans="1:45" x14ac:dyDescent="0.3">
      <c r="A71" t="s">
        <v>2797</v>
      </c>
      <c r="B71" t="s">
        <v>2913</v>
      </c>
      <c r="C71" t="s">
        <v>244</v>
      </c>
      <c r="D71" t="s">
        <v>210</v>
      </c>
      <c r="E71" t="s">
        <v>176</v>
      </c>
      <c r="F71" t="s">
        <v>130</v>
      </c>
      <c r="G71" t="s">
        <v>24</v>
      </c>
      <c r="H71">
        <v>-136.80000000000001</v>
      </c>
      <c r="I71">
        <v>-2.74</v>
      </c>
      <c r="J71">
        <v>-139.54</v>
      </c>
      <c r="K71" t="s">
        <v>131</v>
      </c>
      <c r="L71" t="s">
        <v>211</v>
      </c>
      <c r="M71" t="s">
        <v>2914</v>
      </c>
      <c r="O71" t="s">
        <v>148</v>
      </c>
      <c r="Y71" t="s">
        <v>2833</v>
      </c>
      <c r="AA71" t="s">
        <v>2915</v>
      </c>
      <c r="AD71">
        <v>4483.99</v>
      </c>
      <c r="AL71" t="s">
        <v>177</v>
      </c>
      <c r="AM71" t="s">
        <v>178</v>
      </c>
      <c r="AO71" t="s">
        <v>132</v>
      </c>
      <c r="AP71" t="str">
        <f>IFERROR(VLOOKUP(M71,Shopify_Transactions!V:BB,5,0),"Not_Found")</f>
        <v>Not_Found</v>
      </c>
      <c r="AQ71" t="str">
        <f>IFERROR(VLOOKUP(M71,Shopify_Transactions!X:BB,3,0),"Not_Found")</f>
        <v>Not_Found</v>
      </c>
      <c r="AR71" t="str">
        <f>IFERROR(VLOOKUP(Z71,Shopify_Transactions!W:Z,4,0),"Not_Found")</f>
        <v>Not_Found</v>
      </c>
      <c r="AS71" t="str">
        <f t="shared" si="2"/>
        <v>Not_Found</v>
      </c>
    </row>
    <row r="72" spans="1:45" x14ac:dyDescent="0.3">
      <c r="A72" t="s">
        <v>2797</v>
      </c>
      <c r="B72" t="s">
        <v>2913</v>
      </c>
      <c r="C72" t="s">
        <v>244</v>
      </c>
      <c r="D72" t="s">
        <v>173</v>
      </c>
      <c r="E72" t="s">
        <v>179</v>
      </c>
      <c r="F72" t="s">
        <v>130</v>
      </c>
      <c r="G72" t="s">
        <v>24</v>
      </c>
      <c r="H72">
        <v>139.54</v>
      </c>
      <c r="I72">
        <v>0</v>
      </c>
      <c r="J72">
        <v>139.54</v>
      </c>
      <c r="L72" t="s">
        <v>131</v>
      </c>
      <c r="M72" t="s">
        <v>2916</v>
      </c>
      <c r="Y72" t="s">
        <v>2833</v>
      </c>
      <c r="AD72">
        <v>4623.53</v>
      </c>
      <c r="AL72" t="s">
        <v>177</v>
      </c>
      <c r="AO72" t="s">
        <v>136</v>
      </c>
      <c r="AP72" t="str">
        <f>IFERROR(VLOOKUP(M72,Shopify_Transactions!V:BB,5,0),"Not_Found")</f>
        <v>Not_Found</v>
      </c>
      <c r="AQ72" t="str">
        <f>IFERROR(VLOOKUP(M72,Shopify_Transactions!X:BB,3,0),"Not_Found")</f>
        <v>Not_Found</v>
      </c>
      <c r="AR72" t="str">
        <f>IFERROR(VLOOKUP(Z72,Shopify_Transactions!W:Z,4,0),"Not_Found")</f>
        <v>Not_Found</v>
      </c>
      <c r="AS72" t="str">
        <f t="shared" si="2"/>
        <v>Not_Found</v>
      </c>
    </row>
    <row r="73" spans="1:45" x14ac:dyDescent="0.3">
      <c r="A73" t="s">
        <v>2797</v>
      </c>
      <c r="B73" t="s">
        <v>2913</v>
      </c>
      <c r="C73" t="s">
        <v>244</v>
      </c>
      <c r="D73" t="s">
        <v>208</v>
      </c>
      <c r="E73" t="s">
        <v>176</v>
      </c>
      <c r="F73" t="s">
        <v>130</v>
      </c>
      <c r="G73" t="s">
        <v>24</v>
      </c>
      <c r="H73">
        <v>-15</v>
      </c>
      <c r="I73">
        <v>-0.3</v>
      </c>
      <c r="J73">
        <v>-15.3</v>
      </c>
      <c r="K73" t="s">
        <v>131</v>
      </c>
      <c r="L73" t="s">
        <v>209</v>
      </c>
      <c r="M73" t="s">
        <v>2917</v>
      </c>
      <c r="O73" t="s">
        <v>148</v>
      </c>
      <c r="Y73" t="s">
        <v>2833</v>
      </c>
      <c r="AA73" t="s">
        <v>2918</v>
      </c>
      <c r="AD73">
        <v>4608.2299999999996</v>
      </c>
      <c r="AL73" t="s">
        <v>177</v>
      </c>
      <c r="AM73" t="s">
        <v>178</v>
      </c>
      <c r="AO73" t="s">
        <v>132</v>
      </c>
      <c r="AP73" t="str">
        <f>IFERROR(VLOOKUP(M73,Shopify_Transactions!V:BB,5,0),"Not_Found")</f>
        <v>Not_Found</v>
      </c>
      <c r="AQ73" t="str">
        <f>IFERROR(VLOOKUP(M73,Shopify_Transactions!X:BB,3,0),"Not_Found")</f>
        <v>Not_Found</v>
      </c>
      <c r="AR73" t="str">
        <f>IFERROR(VLOOKUP(Z73,Shopify_Transactions!W:Z,4,0),"Not_Found")</f>
        <v>Not_Found</v>
      </c>
      <c r="AS73" t="str">
        <f t="shared" si="2"/>
        <v>Not_Found</v>
      </c>
    </row>
    <row r="74" spans="1:45" x14ac:dyDescent="0.3">
      <c r="A74" t="s">
        <v>2797</v>
      </c>
      <c r="B74" t="s">
        <v>2913</v>
      </c>
      <c r="C74" t="s">
        <v>244</v>
      </c>
      <c r="D74" t="s">
        <v>173</v>
      </c>
      <c r="E74" t="s">
        <v>179</v>
      </c>
      <c r="F74" t="s">
        <v>130</v>
      </c>
      <c r="G74" t="s">
        <v>24</v>
      </c>
      <c r="H74">
        <v>15.3</v>
      </c>
      <c r="I74">
        <v>0</v>
      </c>
      <c r="J74">
        <v>15.3</v>
      </c>
      <c r="L74" t="s">
        <v>131</v>
      </c>
      <c r="M74" t="s">
        <v>2919</v>
      </c>
      <c r="Y74" t="s">
        <v>2833</v>
      </c>
      <c r="AD74">
        <v>4623.53</v>
      </c>
      <c r="AL74" t="s">
        <v>177</v>
      </c>
      <c r="AO74" t="s">
        <v>136</v>
      </c>
      <c r="AP74" t="str">
        <f>IFERROR(VLOOKUP(M74,Shopify_Transactions!V:BB,5,0),"Not_Found")</f>
        <v>Not_Found</v>
      </c>
      <c r="AQ74" t="str">
        <f>IFERROR(VLOOKUP(M74,Shopify_Transactions!X:BB,3,0),"Not_Found")</f>
        <v>Not_Found</v>
      </c>
      <c r="AR74" t="str">
        <f>IFERROR(VLOOKUP(Z74,Shopify_Transactions!W:Z,4,0),"Not_Found")</f>
        <v>Not_Found</v>
      </c>
      <c r="AS74" t="str">
        <f t="shared" si="2"/>
        <v>Not_Found</v>
      </c>
    </row>
    <row r="75" spans="1:45" x14ac:dyDescent="0.3">
      <c r="A75" t="s">
        <v>2797</v>
      </c>
      <c r="B75" t="s">
        <v>2913</v>
      </c>
      <c r="C75" t="s">
        <v>244</v>
      </c>
      <c r="D75" t="s">
        <v>198</v>
      </c>
      <c r="E75" t="s">
        <v>176</v>
      </c>
      <c r="F75" t="s">
        <v>130</v>
      </c>
      <c r="G75" t="s">
        <v>24</v>
      </c>
      <c r="H75">
        <v>-51</v>
      </c>
      <c r="I75">
        <v>-1.02</v>
      </c>
      <c r="J75">
        <v>-52.02</v>
      </c>
      <c r="K75" t="s">
        <v>131</v>
      </c>
      <c r="L75" t="s">
        <v>199</v>
      </c>
      <c r="M75" t="s">
        <v>2920</v>
      </c>
      <c r="O75" t="s">
        <v>148</v>
      </c>
      <c r="Y75" t="s">
        <v>2833</v>
      </c>
      <c r="AA75" t="s">
        <v>2921</v>
      </c>
      <c r="AD75">
        <v>4571.51</v>
      </c>
      <c r="AL75" t="s">
        <v>177</v>
      </c>
      <c r="AM75" t="s">
        <v>178</v>
      </c>
      <c r="AO75" t="s">
        <v>132</v>
      </c>
      <c r="AP75" t="str">
        <f>IFERROR(VLOOKUP(M75,Shopify_Transactions!V:BB,5,0),"Not_Found")</f>
        <v>Not_Found</v>
      </c>
      <c r="AQ75" t="str">
        <f>IFERROR(VLOOKUP(M75,Shopify_Transactions!X:BB,3,0),"Not_Found")</f>
        <v>Not_Found</v>
      </c>
      <c r="AR75" t="str">
        <f>IFERROR(VLOOKUP(Z75,Shopify_Transactions!W:Z,4,0),"Not_Found")</f>
        <v>Not_Found</v>
      </c>
      <c r="AS75" t="str">
        <f t="shared" si="2"/>
        <v>Not_Found</v>
      </c>
    </row>
    <row r="76" spans="1:45" x14ac:dyDescent="0.3">
      <c r="A76" t="s">
        <v>2797</v>
      </c>
      <c r="B76" t="s">
        <v>2913</v>
      </c>
      <c r="C76" t="s">
        <v>244</v>
      </c>
      <c r="D76" t="s">
        <v>173</v>
      </c>
      <c r="E76" t="s">
        <v>179</v>
      </c>
      <c r="F76" t="s">
        <v>130</v>
      </c>
      <c r="G76" t="s">
        <v>24</v>
      </c>
      <c r="H76">
        <v>52.02</v>
      </c>
      <c r="I76">
        <v>0</v>
      </c>
      <c r="J76">
        <v>52.02</v>
      </c>
      <c r="L76" t="s">
        <v>131</v>
      </c>
      <c r="M76" t="s">
        <v>2922</v>
      </c>
      <c r="Y76" t="s">
        <v>2833</v>
      </c>
      <c r="AD76">
        <v>4623.53</v>
      </c>
      <c r="AL76" t="s">
        <v>177</v>
      </c>
      <c r="AO76" t="s">
        <v>136</v>
      </c>
      <c r="AP76" t="str">
        <f>IFERROR(VLOOKUP(M76,Shopify_Transactions!V:BB,5,0),"Not_Found")</f>
        <v>Not_Found</v>
      </c>
      <c r="AQ76" t="str">
        <f>IFERROR(VLOOKUP(M76,Shopify_Transactions!X:BB,3,0),"Not_Found")</f>
        <v>Not_Found</v>
      </c>
      <c r="AR76" t="str">
        <f>IFERROR(VLOOKUP(Z76,Shopify_Transactions!W:Z,4,0),"Not_Found")</f>
        <v>Not_Found</v>
      </c>
      <c r="AS76" t="str">
        <f t="shared" si="2"/>
        <v>Not_Found</v>
      </c>
    </row>
    <row r="77" spans="1:45" x14ac:dyDescent="0.3">
      <c r="A77" t="s">
        <v>2797</v>
      </c>
      <c r="B77" t="s">
        <v>2923</v>
      </c>
      <c r="C77" t="s">
        <v>244</v>
      </c>
      <c r="D77" t="s">
        <v>218</v>
      </c>
      <c r="E77" t="s">
        <v>176</v>
      </c>
      <c r="F77" t="s">
        <v>130</v>
      </c>
      <c r="G77" t="s">
        <v>24</v>
      </c>
      <c r="H77">
        <v>-37.049999999999997</v>
      </c>
      <c r="I77">
        <v>-0.74</v>
      </c>
      <c r="J77">
        <v>-37.79</v>
      </c>
      <c r="K77" t="s">
        <v>131</v>
      </c>
      <c r="L77" t="s">
        <v>219</v>
      </c>
      <c r="M77" t="s">
        <v>2924</v>
      </c>
      <c r="O77" t="s">
        <v>148</v>
      </c>
      <c r="Y77" t="s">
        <v>2833</v>
      </c>
      <c r="AA77" t="s">
        <v>2925</v>
      </c>
      <c r="AD77">
        <v>4585.74</v>
      </c>
      <c r="AL77" t="s">
        <v>177</v>
      </c>
      <c r="AM77" t="s">
        <v>178</v>
      </c>
      <c r="AO77" t="s">
        <v>132</v>
      </c>
      <c r="AP77" t="str">
        <f>IFERROR(VLOOKUP(M77,Shopify_Transactions!V:BB,5,0),"Not_Found")</f>
        <v>Not_Found</v>
      </c>
      <c r="AQ77" t="str">
        <f>IFERROR(VLOOKUP(M77,Shopify_Transactions!X:BB,3,0),"Not_Found")</f>
        <v>Not_Found</v>
      </c>
      <c r="AR77" t="str">
        <f>IFERROR(VLOOKUP(Z77,Shopify_Transactions!W:Z,4,0),"Not_Found")</f>
        <v>Not_Found</v>
      </c>
      <c r="AS77" t="str">
        <f t="shared" si="2"/>
        <v>Not_Found</v>
      </c>
    </row>
    <row r="78" spans="1:45" x14ac:dyDescent="0.3">
      <c r="A78" t="s">
        <v>2797</v>
      </c>
      <c r="B78" t="s">
        <v>2923</v>
      </c>
      <c r="C78" t="s">
        <v>244</v>
      </c>
      <c r="D78" t="s">
        <v>173</v>
      </c>
      <c r="E78" t="s">
        <v>179</v>
      </c>
      <c r="F78" t="s">
        <v>130</v>
      </c>
      <c r="G78" t="s">
        <v>24</v>
      </c>
      <c r="H78">
        <v>37.79</v>
      </c>
      <c r="I78">
        <v>0</v>
      </c>
      <c r="J78">
        <v>37.79</v>
      </c>
      <c r="L78" t="s">
        <v>131</v>
      </c>
      <c r="M78" t="s">
        <v>2926</v>
      </c>
      <c r="Y78" t="s">
        <v>2833</v>
      </c>
      <c r="AD78">
        <v>4623.53</v>
      </c>
      <c r="AL78" t="s">
        <v>177</v>
      </c>
      <c r="AO78" t="s">
        <v>136</v>
      </c>
      <c r="AP78" t="str">
        <f>IFERROR(VLOOKUP(M78,Shopify_Transactions!V:BB,5,0),"Not_Found")</f>
        <v>Not_Found</v>
      </c>
      <c r="AQ78" t="str">
        <f>IFERROR(VLOOKUP(M78,Shopify_Transactions!X:BB,3,0),"Not_Found")</f>
        <v>Not_Found</v>
      </c>
      <c r="AR78" t="str">
        <f>IFERROR(VLOOKUP(Z78,Shopify_Transactions!W:Z,4,0),"Not_Found")</f>
        <v>Not_Found</v>
      </c>
      <c r="AS78" t="str">
        <f t="shared" si="2"/>
        <v>Not_Found</v>
      </c>
    </row>
    <row r="79" spans="1:45" x14ac:dyDescent="0.3">
      <c r="A79" t="s">
        <v>2797</v>
      </c>
      <c r="B79" t="s">
        <v>2927</v>
      </c>
      <c r="C79" t="s">
        <v>244</v>
      </c>
      <c r="D79" t="s">
        <v>2928</v>
      </c>
      <c r="E79" t="s">
        <v>133</v>
      </c>
      <c r="F79" t="s">
        <v>130</v>
      </c>
      <c r="G79" t="s">
        <v>24</v>
      </c>
      <c r="H79">
        <v>47.9</v>
      </c>
      <c r="I79">
        <v>-1.74</v>
      </c>
      <c r="J79">
        <v>46.16</v>
      </c>
      <c r="K79" t="s">
        <v>2929</v>
      </c>
      <c r="L79" t="s">
        <v>131</v>
      </c>
      <c r="M79" t="s">
        <v>2930</v>
      </c>
      <c r="N79" t="s">
        <v>2931</v>
      </c>
      <c r="O79" t="s">
        <v>134</v>
      </c>
      <c r="P79" t="s">
        <v>2932</v>
      </c>
      <c r="R79">
        <v>4.95</v>
      </c>
      <c r="T79">
        <v>0</v>
      </c>
      <c r="Z79" t="s">
        <v>2933</v>
      </c>
      <c r="AA79" t="s">
        <v>2934</v>
      </c>
      <c r="AB79">
        <v>1</v>
      </c>
      <c r="AD79">
        <v>4669.6899999999996</v>
      </c>
      <c r="AE79" t="s">
        <v>2935</v>
      </c>
      <c r="AG79" t="s">
        <v>329</v>
      </c>
      <c r="AI79">
        <v>40625</v>
      </c>
      <c r="AJ79" t="s">
        <v>135</v>
      </c>
      <c r="AK79" t="s">
        <v>2936</v>
      </c>
      <c r="AL79" t="s">
        <v>2932</v>
      </c>
      <c r="AN79" t="s">
        <v>42</v>
      </c>
      <c r="AO79" t="s">
        <v>136</v>
      </c>
      <c r="AP79" t="str">
        <f>IFERROR(VLOOKUP(M79,Shopify_Transactions!V:BB,5,0),"Not_Found")</f>
        <v>AS-94870</v>
      </c>
      <c r="AQ79" t="str">
        <f>IFERROR(VLOOKUP(M79,Shopify_Transactions!X:BB,3,0),"Not_Found")</f>
        <v>Not_Found</v>
      </c>
      <c r="AR79" t="str">
        <f>IFERROR(VLOOKUP(Z79,Shopify_Transactions!W:Z,4,0),"Not_Found")</f>
        <v>AS-94870</v>
      </c>
      <c r="AS79" t="str">
        <f t="shared" si="2"/>
        <v>AS-94870</v>
      </c>
    </row>
    <row r="80" spans="1:45" x14ac:dyDescent="0.3">
      <c r="A80" t="s">
        <v>2797</v>
      </c>
      <c r="B80" t="s">
        <v>2445</v>
      </c>
      <c r="C80" t="s">
        <v>244</v>
      </c>
      <c r="D80" t="s">
        <v>2937</v>
      </c>
      <c r="E80" t="s">
        <v>133</v>
      </c>
      <c r="F80" t="s">
        <v>130</v>
      </c>
      <c r="G80" t="s">
        <v>24</v>
      </c>
      <c r="H80">
        <v>31.9</v>
      </c>
      <c r="I80">
        <v>-1.28</v>
      </c>
      <c r="J80">
        <v>30.62</v>
      </c>
      <c r="K80" t="s">
        <v>2938</v>
      </c>
      <c r="L80" t="s">
        <v>131</v>
      </c>
      <c r="M80" t="s">
        <v>2939</v>
      </c>
      <c r="N80" t="s">
        <v>2940</v>
      </c>
      <c r="O80" t="s">
        <v>134</v>
      </c>
      <c r="P80" t="s">
        <v>2941</v>
      </c>
      <c r="R80">
        <v>4.95</v>
      </c>
      <c r="T80">
        <v>0</v>
      </c>
      <c r="Z80" t="s">
        <v>2942</v>
      </c>
      <c r="AA80" t="s">
        <v>2943</v>
      </c>
      <c r="AB80">
        <v>1</v>
      </c>
      <c r="AD80">
        <v>4700.3100000000004</v>
      </c>
      <c r="AE80" t="s">
        <v>2944</v>
      </c>
      <c r="AG80" t="s">
        <v>2945</v>
      </c>
      <c r="AI80">
        <v>2100</v>
      </c>
      <c r="AJ80" t="s">
        <v>143</v>
      </c>
      <c r="AK80" t="s">
        <v>2946</v>
      </c>
      <c r="AL80" t="s">
        <v>2941</v>
      </c>
      <c r="AN80" t="s">
        <v>37</v>
      </c>
      <c r="AO80" t="s">
        <v>136</v>
      </c>
      <c r="AP80" t="str">
        <f>IFERROR(VLOOKUP(M80,Shopify_Transactions!V:BB,5,0),"Not_Found")</f>
        <v>AS-94873</v>
      </c>
      <c r="AQ80" t="str">
        <f>IFERROR(VLOOKUP(M80,Shopify_Transactions!X:BB,3,0),"Not_Found")</f>
        <v>Not_Found</v>
      </c>
      <c r="AR80" t="str">
        <f>IFERROR(VLOOKUP(Z80,Shopify_Transactions!W:Z,4,0),"Not_Found")</f>
        <v>AS-94873</v>
      </c>
      <c r="AS80" t="str">
        <f t="shared" si="2"/>
        <v>AS-94873</v>
      </c>
    </row>
    <row r="81" spans="1:45" x14ac:dyDescent="0.3">
      <c r="A81" t="s">
        <v>2797</v>
      </c>
      <c r="B81" t="s">
        <v>2947</v>
      </c>
      <c r="C81" t="s">
        <v>244</v>
      </c>
      <c r="D81" t="s">
        <v>2948</v>
      </c>
      <c r="E81" t="s">
        <v>133</v>
      </c>
      <c r="F81" t="s">
        <v>130</v>
      </c>
      <c r="G81" t="s">
        <v>24</v>
      </c>
      <c r="H81">
        <v>64.95</v>
      </c>
      <c r="I81">
        <v>-2.23</v>
      </c>
      <c r="J81">
        <v>62.72</v>
      </c>
      <c r="K81" t="s">
        <v>2949</v>
      </c>
      <c r="L81" t="s">
        <v>131</v>
      </c>
      <c r="M81" t="s">
        <v>2950</v>
      </c>
      <c r="N81" t="s">
        <v>2951</v>
      </c>
      <c r="O81" t="s">
        <v>134</v>
      </c>
      <c r="P81" t="s">
        <v>2952</v>
      </c>
      <c r="R81">
        <v>0</v>
      </c>
      <c r="T81">
        <v>0</v>
      </c>
      <c r="Z81" t="s">
        <v>2953</v>
      </c>
      <c r="AA81" t="s">
        <v>2954</v>
      </c>
      <c r="AB81">
        <v>1</v>
      </c>
      <c r="AD81">
        <v>4763.03</v>
      </c>
      <c r="AE81" t="s">
        <v>2955</v>
      </c>
      <c r="AG81" t="s">
        <v>2956</v>
      </c>
      <c r="AH81" t="s">
        <v>2430</v>
      </c>
      <c r="AI81">
        <v>23849</v>
      </c>
      <c r="AJ81" t="s">
        <v>137</v>
      </c>
      <c r="AK81" t="s">
        <v>2957</v>
      </c>
      <c r="AL81" t="s">
        <v>2952</v>
      </c>
      <c r="AN81" t="s">
        <v>47</v>
      </c>
      <c r="AO81" t="s">
        <v>136</v>
      </c>
      <c r="AP81" t="str">
        <f>IFERROR(VLOOKUP(M81,Shopify_Transactions!V:BB,5,0),"Not_Found")</f>
        <v>AS-94878</v>
      </c>
      <c r="AQ81" t="str">
        <f>IFERROR(VLOOKUP(M81,Shopify_Transactions!X:BB,3,0),"Not_Found")</f>
        <v>Not_Found</v>
      </c>
      <c r="AR81" t="str">
        <f>IFERROR(VLOOKUP(Z81,Shopify_Transactions!W:Z,4,0),"Not_Found")</f>
        <v>AS-94878</v>
      </c>
      <c r="AS81" t="str">
        <f t="shared" si="2"/>
        <v>AS-94878</v>
      </c>
    </row>
    <row r="82" spans="1:45" x14ac:dyDescent="0.3">
      <c r="A82" t="s">
        <v>2797</v>
      </c>
      <c r="B82" t="s">
        <v>2958</v>
      </c>
      <c r="C82" t="s">
        <v>244</v>
      </c>
      <c r="D82" t="s">
        <v>2959</v>
      </c>
      <c r="E82" t="s">
        <v>133</v>
      </c>
      <c r="F82" t="s">
        <v>130</v>
      </c>
      <c r="G82" t="s">
        <v>24</v>
      </c>
      <c r="H82">
        <v>140.75</v>
      </c>
      <c r="I82">
        <v>-4.43</v>
      </c>
      <c r="J82">
        <v>136.32</v>
      </c>
      <c r="K82" t="s">
        <v>2960</v>
      </c>
      <c r="L82" t="s">
        <v>131</v>
      </c>
      <c r="M82" t="s">
        <v>2961</v>
      </c>
      <c r="N82" t="s">
        <v>2962</v>
      </c>
      <c r="O82" t="s">
        <v>134</v>
      </c>
      <c r="R82">
        <v>0</v>
      </c>
      <c r="T82">
        <v>0</v>
      </c>
      <c r="Z82" t="s">
        <v>2963</v>
      </c>
      <c r="AA82" t="s">
        <v>2964</v>
      </c>
      <c r="AB82">
        <v>5</v>
      </c>
      <c r="AD82">
        <v>4899.3500000000004</v>
      </c>
      <c r="AE82" t="s">
        <v>2965</v>
      </c>
      <c r="AG82" t="s">
        <v>171</v>
      </c>
      <c r="AI82">
        <v>12047</v>
      </c>
      <c r="AJ82" t="s">
        <v>135</v>
      </c>
      <c r="AK82" t="s">
        <v>2966</v>
      </c>
      <c r="AL82" t="s">
        <v>2967</v>
      </c>
      <c r="AN82" t="s">
        <v>42</v>
      </c>
      <c r="AO82" t="s">
        <v>136</v>
      </c>
      <c r="AP82" t="str">
        <f>IFERROR(VLOOKUP(M82,Shopify_Transactions!V:BB,5,0),"Not_Found")</f>
        <v>AS-94885</v>
      </c>
      <c r="AQ82" t="str">
        <f>IFERROR(VLOOKUP(M82,Shopify_Transactions!X:BB,3,0),"Not_Found")</f>
        <v>Not_Found</v>
      </c>
      <c r="AR82" t="str">
        <f>IFERROR(VLOOKUP(Z82,Shopify_Transactions!W:Z,4,0),"Not_Found")</f>
        <v>AS-94885</v>
      </c>
      <c r="AS82" t="str">
        <f t="shared" si="2"/>
        <v>AS-94885</v>
      </c>
    </row>
    <row r="83" spans="1:45" x14ac:dyDescent="0.3">
      <c r="A83" t="s">
        <v>2797</v>
      </c>
      <c r="B83" t="s">
        <v>2968</v>
      </c>
      <c r="C83" t="s">
        <v>244</v>
      </c>
      <c r="D83" t="s">
        <v>2969</v>
      </c>
      <c r="E83" t="s">
        <v>133</v>
      </c>
      <c r="F83" t="s">
        <v>130</v>
      </c>
      <c r="G83" t="s">
        <v>24</v>
      </c>
      <c r="H83">
        <v>24.9</v>
      </c>
      <c r="I83">
        <v>-1.07</v>
      </c>
      <c r="J83">
        <v>23.83</v>
      </c>
      <c r="K83" t="s">
        <v>2970</v>
      </c>
      <c r="L83" t="s">
        <v>131</v>
      </c>
      <c r="M83" t="s">
        <v>2971</v>
      </c>
      <c r="N83" t="s">
        <v>2972</v>
      </c>
      <c r="O83" t="s">
        <v>134</v>
      </c>
      <c r="P83" t="s">
        <v>2973</v>
      </c>
      <c r="R83">
        <v>4.95</v>
      </c>
      <c r="T83">
        <v>0</v>
      </c>
      <c r="Z83" t="s">
        <v>2974</v>
      </c>
      <c r="AA83" t="s">
        <v>2975</v>
      </c>
      <c r="AB83">
        <v>1</v>
      </c>
      <c r="AD83">
        <v>4923.18</v>
      </c>
      <c r="AE83" t="s">
        <v>2976</v>
      </c>
      <c r="AG83" t="s">
        <v>2977</v>
      </c>
      <c r="AI83">
        <v>85609</v>
      </c>
      <c r="AJ83" t="s">
        <v>135</v>
      </c>
      <c r="AK83" t="s">
        <v>2978</v>
      </c>
      <c r="AL83" t="s">
        <v>2973</v>
      </c>
      <c r="AN83" t="s">
        <v>42</v>
      </c>
      <c r="AO83" t="s">
        <v>136</v>
      </c>
      <c r="AP83" t="str">
        <f>IFERROR(VLOOKUP(M83,Shopify_Transactions!V:BB,5,0),"Not_Found")</f>
        <v>AS-94889</v>
      </c>
      <c r="AQ83" t="str">
        <f>IFERROR(VLOOKUP(M83,Shopify_Transactions!X:BB,3,0),"Not_Found")</f>
        <v>Not_Found</v>
      </c>
      <c r="AR83" t="str">
        <f>IFERROR(VLOOKUP(Z83,Shopify_Transactions!W:Z,4,0),"Not_Found")</f>
        <v>AS-94889</v>
      </c>
      <c r="AS83" t="str">
        <f t="shared" si="2"/>
        <v>AS-94889</v>
      </c>
    </row>
    <row r="84" spans="1:45" x14ac:dyDescent="0.3">
      <c r="A84" t="s">
        <v>2797</v>
      </c>
      <c r="B84" t="s">
        <v>2979</v>
      </c>
      <c r="C84" t="s">
        <v>244</v>
      </c>
      <c r="D84" t="s">
        <v>2980</v>
      </c>
      <c r="E84" t="s">
        <v>133</v>
      </c>
      <c r="F84" t="s">
        <v>130</v>
      </c>
      <c r="G84" t="s">
        <v>24</v>
      </c>
      <c r="H84">
        <v>206.91</v>
      </c>
      <c r="I84">
        <v>-6.35</v>
      </c>
      <c r="J84">
        <v>200.56</v>
      </c>
      <c r="K84" t="s">
        <v>2981</v>
      </c>
      <c r="L84" t="s">
        <v>131</v>
      </c>
      <c r="M84" t="s">
        <v>2982</v>
      </c>
      <c r="N84" t="s">
        <v>2983</v>
      </c>
      <c r="O84" t="s">
        <v>134</v>
      </c>
      <c r="P84" t="s">
        <v>2984</v>
      </c>
      <c r="R84">
        <v>0</v>
      </c>
      <c r="T84">
        <v>0</v>
      </c>
      <c r="Z84" t="s">
        <v>2985</v>
      </c>
      <c r="AA84" t="s">
        <v>2986</v>
      </c>
      <c r="AB84">
        <v>2</v>
      </c>
      <c r="AD84">
        <v>5123.74</v>
      </c>
      <c r="AE84" t="s">
        <v>2987</v>
      </c>
      <c r="AG84" t="s">
        <v>2462</v>
      </c>
      <c r="AI84">
        <v>33102</v>
      </c>
      <c r="AJ84" t="s">
        <v>135</v>
      </c>
      <c r="AK84" t="s">
        <v>2988</v>
      </c>
      <c r="AL84" t="s">
        <v>2989</v>
      </c>
      <c r="AN84" t="s">
        <v>42</v>
      </c>
      <c r="AO84" t="s">
        <v>136</v>
      </c>
      <c r="AP84" t="str">
        <f>IFERROR(VLOOKUP(M84,Shopify_Transactions!V:BB,5,0),"Not_Found")</f>
        <v>AS-94891</v>
      </c>
      <c r="AQ84" t="str">
        <f>IFERROR(VLOOKUP(M84,Shopify_Transactions!X:BB,3,0),"Not_Found")</f>
        <v>Not_Found</v>
      </c>
      <c r="AR84" t="str">
        <f>IFERROR(VLOOKUP(Z84,Shopify_Transactions!W:Z,4,0),"Not_Found")</f>
        <v>AS-94891</v>
      </c>
      <c r="AS84" t="str">
        <f t="shared" si="2"/>
        <v>AS-94891</v>
      </c>
    </row>
    <row r="85" spans="1:45" x14ac:dyDescent="0.3">
      <c r="A85" t="s">
        <v>2797</v>
      </c>
      <c r="B85" t="s">
        <v>2990</v>
      </c>
      <c r="C85" t="s">
        <v>244</v>
      </c>
      <c r="D85" t="s">
        <v>2991</v>
      </c>
      <c r="E85" t="s">
        <v>133</v>
      </c>
      <c r="F85" t="s">
        <v>130</v>
      </c>
      <c r="G85" t="s">
        <v>24</v>
      </c>
      <c r="H85">
        <v>89.9</v>
      </c>
      <c r="I85">
        <v>-2.96</v>
      </c>
      <c r="J85">
        <v>86.94</v>
      </c>
      <c r="K85" t="s">
        <v>2992</v>
      </c>
      <c r="L85" t="s">
        <v>131</v>
      </c>
      <c r="M85" t="s">
        <v>2993</v>
      </c>
      <c r="N85" t="s">
        <v>2994</v>
      </c>
      <c r="O85" t="s">
        <v>134</v>
      </c>
      <c r="P85" t="s">
        <v>2995</v>
      </c>
      <c r="R85">
        <v>0</v>
      </c>
      <c r="T85">
        <v>0</v>
      </c>
      <c r="Z85" t="s">
        <v>2996</v>
      </c>
      <c r="AA85" t="s">
        <v>2997</v>
      </c>
      <c r="AB85">
        <v>2</v>
      </c>
      <c r="AD85">
        <v>5210.68</v>
      </c>
      <c r="AE85" t="s">
        <v>2998</v>
      </c>
      <c r="AG85" t="s">
        <v>2999</v>
      </c>
      <c r="AH85" t="s">
        <v>240</v>
      </c>
      <c r="AI85">
        <v>41940</v>
      </c>
      <c r="AJ85" t="s">
        <v>140</v>
      </c>
      <c r="AK85" t="s">
        <v>3000</v>
      </c>
      <c r="AL85" t="s">
        <v>3001</v>
      </c>
      <c r="AN85" t="s">
        <v>45</v>
      </c>
      <c r="AO85" t="s">
        <v>136</v>
      </c>
      <c r="AP85" t="str">
        <f>IFERROR(VLOOKUP(M85,Shopify_Transactions!V:BB,5,0),"Not_Found")</f>
        <v>AS-94892</v>
      </c>
      <c r="AQ85" t="str">
        <f>IFERROR(VLOOKUP(M85,Shopify_Transactions!X:BB,3,0),"Not_Found")</f>
        <v>Not_Found</v>
      </c>
      <c r="AR85" t="str">
        <f>IFERROR(VLOOKUP(Z85,Shopify_Transactions!W:Z,4,0),"Not_Found")</f>
        <v>AS-94892</v>
      </c>
      <c r="AS85" t="str">
        <f t="shared" si="2"/>
        <v>AS-94892</v>
      </c>
    </row>
    <row r="86" spans="1:45" x14ac:dyDescent="0.3">
      <c r="A86" t="s">
        <v>2797</v>
      </c>
      <c r="B86" t="s">
        <v>3002</v>
      </c>
      <c r="C86" t="s">
        <v>244</v>
      </c>
      <c r="D86" t="s">
        <v>3003</v>
      </c>
      <c r="E86" t="s">
        <v>133</v>
      </c>
      <c r="F86" t="s">
        <v>130</v>
      </c>
      <c r="G86" t="s">
        <v>24</v>
      </c>
      <c r="H86">
        <v>97.11</v>
      </c>
      <c r="I86">
        <v>-3.17</v>
      </c>
      <c r="J86">
        <v>93.94</v>
      </c>
      <c r="K86" t="s">
        <v>3004</v>
      </c>
      <c r="L86" t="s">
        <v>131</v>
      </c>
      <c r="M86" t="s">
        <v>3005</v>
      </c>
      <c r="N86" t="s">
        <v>3006</v>
      </c>
      <c r="O86" t="s">
        <v>134</v>
      </c>
      <c r="P86" t="s">
        <v>3007</v>
      </c>
      <c r="R86">
        <v>0</v>
      </c>
      <c r="T86">
        <v>0</v>
      </c>
      <c r="Z86" t="s">
        <v>3008</v>
      </c>
      <c r="AA86" t="s">
        <v>3009</v>
      </c>
      <c r="AB86">
        <v>2</v>
      </c>
      <c r="AD86">
        <v>5304.62</v>
      </c>
      <c r="AE86" t="s">
        <v>3010</v>
      </c>
      <c r="AG86" t="s">
        <v>3011</v>
      </c>
      <c r="AI86">
        <v>2604</v>
      </c>
      <c r="AJ86" t="s">
        <v>143</v>
      </c>
      <c r="AK86" t="s">
        <v>3012</v>
      </c>
      <c r="AL86" t="s">
        <v>3013</v>
      </c>
      <c r="AN86" t="s">
        <v>37</v>
      </c>
      <c r="AO86" t="s">
        <v>136</v>
      </c>
      <c r="AP86" t="str">
        <f>IFERROR(VLOOKUP(M86,Shopify_Transactions!V:BB,5,0),"Not_Found")</f>
        <v>AS-94902</v>
      </c>
      <c r="AQ86" t="str">
        <f>IFERROR(VLOOKUP(M86,Shopify_Transactions!X:BB,3,0),"Not_Found")</f>
        <v>Not_Found</v>
      </c>
      <c r="AR86" t="str">
        <f>IFERROR(VLOOKUP(Z86,Shopify_Transactions!W:Z,4,0),"Not_Found")</f>
        <v>AS-94902</v>
      </c>
      <c r="AS86" t="str">
        <f t="shared" si="2"/>
        <v>AS-94902</v>
      </c>
    </row>
    <row r="87" spans="1:45" x14ac:dyDescent="0.3">
      <c r="A87" t="s">
        <v>2797</v>
      </c>
      <c r="B87" t="s">
        <v>3014</v>
      </c>
      <c r="C87" t="s">
        <v>244</v>
      </c>
      <c r="D87" t="s">
        <v>3015</v>
      </c>
      <c r="E87" t="s">
        <v>133</v>
      </c>
      <c r="F87" t="s">
        <v>130</v>
      </c>
      <c r="G87" t="s">
        <v>24</v>
      </c>
      <c r="H87">
        <v>51.57</v>
      </c>
      <c r="I87">
        <v>-1.85</v>
      </c>
      <c r="J87">
        <v>49.72</v>
      </c>
      <c r="K87" t="s">
        <v>3016</v>
      </c>
      <c r="L87" t="s">
        <v>131</v>
      </c>
      <c r="M87" t="s">
        <v>3017</v>
      </c>
      <c r="N87" t="s">
        <v>3018</v>
      </c>
      <c r="O87" t="s">
        <v>134</v>
      </c>
      <c r="P87" t="s">
        <v>3019</v>
      </c>
      <c r="R87">
        <v>4.95</v>
      </c>
      <c r="T87">
        <v>0</v>
      </c>
      <c r="Z87" t="s">
        <v>3020</v>
      </c>
      <c r="AA87" t="s">
        <v>3021</v>
      </c>
      <c r="AB87">
        <v>4</v>
      </c>
      <c r="AD87">
        <v>5354.34</v>
      </c>
      <c r="AE87" t="s">
        <v>3022</v>
      </c>
      <c r="AG87" t="s">
        <v>2450</v>
      </c>
      <c r="AH87" t="s">
        <v>2450</v>
      </c>
      <c r="AI87">
        <v>29122</v>
      </c>
      <c r="AJ87" t="s">
        <v>137</v>
      </c>
      <c r="AK87" t="s">
        <v>3023</v>
      </c>
      <c r="AL87" t="s">
        <v>3024</v>
      </c>
      <c r="AN87" t="s">
        <v>47</v>
      </c>
      <c r="AO87" t="s">
        <v>136</v>
      </c>
      <c r="AP87" t="str">
        <f>IFERROR(VLOOKUP(M87,Shopify_Transactions!V:BB,5,0),"Not_Found")</f>
        <v>AS-94914</v>
      </c>
      <c r="AQ87" t="str">
        <f>IFERROR(VLOOKUP(M87,Shopify_Transactions!X:BB,3,0),"Not_Found")</f>
        <v>Not_Found</v>
      </c>
      <c r="AR87" t="str">
        <f>IFERROR(VLOOKUP(Z87,Shopify_Transactions!W:Z,4,0),"Not_Found")</f>
        <v>AS-94914</v>
      </c>
      <c r="AS87" t="str">
        <f t="shared" si="2"/>
        <v>AS-94914</v>
      </c>
    </row>
    <row r="88" spans="1:45" x14ac:dyDescent="0.3">
      <c r="A88" t="s">
        <v>2797</v>
      </c>
      <c r="B88" t="s">
        <v>3025</v>
      </c>
      <c r="C88" t="s">
        <v>244</v>
      </c>
      <c r="D88" t="s">
        <v>3026</v>
      </c>
      <c r="E88" t="s">
        <v>133</v>
      </c>
      <c r="F88" t="s">
        <v>130</v>
      </c>
      <c r="G88" t="s">
        <v>24</v>
      </c>
      <c r="H88">
        <v>37.9</v>
      </c>
      <c r="I88">
        <v>-1.45</v>
      </c>
      <c r="J88">
        <v>36.450000000000003</v>
      </c>
      <c r="K88" t="s">
        <v>3027</v>
      </c>
      <c r="L88" t="s">
        <v>131</v>
      </c>
      <c r="M88" t="s">
        <v>3028</v>
      </c>
      <c r="N88" t="s">
        <v>3029</v>
      </c>
      <c r="O88" t="s">
        <v>134</v>
      </c>
      <c r="P88" t="s">
        <v>327</v>
      </c>
      <c r="R88">
        <v>4.95</v>
      </c>
      <c r="T88">
        <v>0</v>
      </c>
      <c r="Z88" t="s">
        <v>3030</v>
      </c>
      <c r="AA88" t="s">
        <v>3031</v>
      </c>
      <c r="AB88">
        <v>1</v>
      </c>
      <c r="AD88">
        <v>5390.79</v>
      </c>
      <c r="AE88" t="s">
        <v>3032</v>
      </c>
      <c r="AG88" t="s">
        <v>2480</v>
      </c>
      <c r="AI88">
        <v>82166</v>
      </c>
      <c r="AJ88" t="s">
        <v>135</v>
      </c>
      <c r="AK88" t="s">
        <v>3033</v>
      </c>
      <c r="AL88" t="s">
        <v>327</v>
      </c>
      <c r="AN88" t="s">
        <v>42</v>
      </c>
      <c r="AO88" t="s">
        <v>136</v>
      </c>
      <c r="AP88" t="str">
        <f>IFERROR(VLOOKUP(M88,Shopify_Transactions!V:BB,5,0),"Not_Found")</f>
        <v>AS-94918</v>
      </c>
      <c r="AQ88" t="str">
        <f>IFERROR(VLOOKUP(M88,Shopify_Transactions!X:BB,3,0),"Not_Found")</f>
        <v>Not_Found</v>
      </c>
      <c r="AR88" t="str">
        <f>IFERROR(VLOOKUP(Z88,Shopify_Transactions!W:Z,4,0),"Not_Found")</f>
        <v>AS-94918</v>
      </c>
      <c r="AS88" t="str">
        <f t="shared" si="2"/>
        <v>AS-94918</v>
      </c>
    </row>
    <row r="89" spans="1:45" x14ac:dyDescent="0.3">
      <c r="A89" t="s">
        <v>2797</v>
      </c>
      <c r="B89" t="s">
        <v>3034</v>
      </c>
      <c r="C89" t="s">
        <v>244</v>
      </c>
      <c r="D89" t="s">
        <v>3035</v>
      </c>
      <c r="E89" t="s">
        <v>133</v>
      </c>
      <c r="F89" t="s">
        <v>130</v>
      </c>
      <c r="G89" t="s">
        <v>24</v>
      </c>
      <c r="H89">
        <v>31.9</v>
      </c>
      <c r="I89">
        <v>-1.28</v>
      </c>
      <c r="J89">
        <v>30.62</v>
      </c>
      <c r="K89" t="s">
        <v>3036</v>
      </c>
      <c r="L89" t="s">
        <v>131</v>
      </c>
      <c r="M89" t="s">
        <v>3037</v>
      </c>
      <c r="N89" t="s">
        <v>3038</v>
      </c>
      <c r="O89" t="s">
        <v>134</v>
      </c>
      <c r="P89" t="s">
        <v>3039</v>
      </c>
      <c r="R89">
        <v>4.95</v>
      </c>
      <c r="T89">
        <v>0</v>
      </c>
      <c r="Z89" t="s">
        <v>3040</v>
      </c>
      <c r="AA89" t="s">
        <v>3041</v>
      </c>
      <c r="AB89">
        <v>1</v>
      </c>
      <c r="AD89">
        <v>5421.41</v>
      </c>
      <c r="AE89" t="s">
        <v>3042</v>
      </c>
      <c r="AG89" t="s">
        <v>3043</v>
      </c>
      <c r="AI89">
        <v>4416</v>
      </c>
      <c r="AJ89" t="s">
        <v>135</v>
      </c>
      <c r="AK89" t="s">
        <v>3044</v>
      </c>
      <c r="AL89" t="s">
        <v>3039</v>
      </c>
      <c r="AN89" t="s">
        <v>42</v>
      </c>
      <c r="AO89" t="s">
        <v>136</v>
      </c>
      <c r="AP89" t="str">
        <f>IFERROR(VLOOKUP(M89,Shopify_Transactions!V:BB,5,0),"Not_Found")</f>
        <v>AS-94919</v>
      </c>
      <c r="AQ89" t="str">
        <f>IFERROR(VLOOKUP(M89,Shopify_Transactions!X:BB,3,0),"Not_Found")</f>
        <v>Not_Found</v>
      </c>
      <c r="AR89" t="str">
        <f>IFERROR(VLOOKUP(Z89,Shopify_Transactions!W:Z,4,0),"Not_Found")</f>
        <v>AS-94919</v>
      </c>
      <c r="AS89" t="str">
        <f t="shared" si="2"/>
        <v>AS-94919</v>
      </c>
    </row>
    <row r="90" spans="1:45" x14ac:dyDescent="0.3">
      <c r="A90" t="s">
        <v>2797</v>
      </c>
      <c r="B90" t="s">
        <v>3045</v>
      </c>
      <c r="C90" t="s">
        <v>244</v>
      </c>
      <c r="D90" t="s">
        <v>3046</v>
      </c>
      <c r="E90" t="s">
        <v>133</v>
      </c>
      <c r="F90" t="s">
        <v>130</v>
      </c>
      <c r="G90" t="s">
        <v>24</v>
      </c>
      <c r="H90">
        <v>99.95</v>
      </c>
      <c r="I90">
        <v>-3.25</v>
      </c>
      <c r="J90">
        <v>96.7</v>
      </c>
      <c r="K90" t="s">
        <v>3047</v>
      </c>
      <c r="L90" t="s">
        <v>131</v>
      </c>
      <c r="M90" t="s">
        <v>3048</v>
      </c>
      <c r="N90" t="s">
        <v>3049</v>
      </c>
      <c r="O90" t="s">
        <v>134</v>
      </c>
      <c r="P90" t="s">
        <v>3050</v>
      </c>
      <c r="R90">
        <v>0</v>
      </c>
      <c r="T90">
        <v>0</v>
      </c>
      <c r="Z90" t="s">
        <v>3051</v>
      </c>
      <c r="AA90" t="s">
        <v>3052</v>
      </c>
      <c r="AB90">
        <v>1</v>
      </c>
      <c r="AD90">
        <v>5518.11</v>
      </c>
      <c r="AE90" t="s">
        <v>3053</v>
      </c>
      <c r="AG90" t="s">
        <v>3054</v>
      </c>
      <c r="AI90">
        <v>31620</v>
      </c>
      <c r="AJ90" t="s">
        <v>138</v>
      </c>
      <c r="AK90" t="s">
        <v>3055</v>
      </c>
      <c r="AL90" t="s">
        <v>3050</v>
      </c>
      <c r="AN90" t="s">
        <v>46</v>
      </c>
      <c r="AO90" t="s">
        <v>136</v>
      </c>
      <c r="AP90" t="str">
        <f>IFERROR(VLOOKUP(M90,Shopify_Transactions!V:BB,5,0),"Not_Found")</f>
        <v>AS-94920</v>
      </c>
      <c r="AQ90" t="str">
        <f>IFERROR(VLOOKUP(M90,Shopify_Transactions!X:BB,3,0),"Not_Found")</f>
        <v>Not_Found</v>
      </c>
      <c r="AR90" t="str">
        <f>IFERROR(VLOOKUP(Z90,Shopify_Transactions!W:Z,4,0),"Not_Found")</f>
        <v>AS-94920</v>
      </c>
      <c r="AS90" t="str">
        <f t="shared" si="2"/>
        <v>AS-94920</v>
      </c>
    </row>
    <row r="91" spans="1:45" x14ac:dyDescent="0.3">
      <c r="A91" t="s">
        <v>2797</v>
      </c>
      <c r="B91" t="s">
        <v>3056</v>
      </c>
      <c r="C91" t="s">
        <v>244</v>
      </c>
      <c r="D91" t="s">
        <v>3057</v>
      </c>
      <c r="E91" t="s">
        <v>133</v>
      </c>
      <c r="F91" t="s">
        <v>130</v>
      </c>
      <c r="G91" t="s">
        <v>24</v>
      </c>
      <c r="H91">
        <v>98.85</v>
      </c>
      <c r="I91">
        <v>-3.22</v>
      </c>
      <c r="J91">
        <v>95.63</v>
      </c>
      <c r="K91" t="s">
        <v>3058</v>
      </c>
      <c r="L91" t="s">
        <v>131</v>
      </c>
      <c r="M91" t="s">
        <v>3059</v>
      </c>
      <c r="N91" t="s">
        <v>3060</v>
      </c>
      <c r="O91" t="s">
        <v>134</v>
      </c>
      <c r="P91" t="s">
        <v>3061</v>
      </c>
      <c r="R91">
        <v>0</v>
      </c>
      <c r="T91">
        <v>0</v>
      </c>
      <c r="Z91" t="s">
        <v>3062</v>
      </c>
      <c r="AA91" t="s">
        <v>3063</v>
      </c>
      <c r="AB91">
        <v>3</v>
      </c>
      <c r="AD91">
        <v>5613.74</v>
      </c>
      <c r="AE91" t="s">
        <v>3064</v>
      </c>
      <c r="AG91" t="s">
        <v>3065</v>
      </c>
      <c r="AH91" t="s">
        <v>243</v>
      </c>
      <c r="AI91">
        <v>11380</v>
      </c>
      <c r="AJ91" t="s">
        <v>140</v>
      </c>
      <c r="AK91" t="s">
        <v>3066</v>
      </c>
      <c r="AL91" t="s">
        <v>2452</v>
      </c>
      <c r="AN91" t="s">
        <v>45</v>
      </c>
      <c r="AO91" t="s">
        <v>136</v>
      </c>
      <c r="AP91" t="str">
        <f>IFERROR(VLOOKUP(M91,Shopify_Transactions!V:BB,5,0),"Not_Found")</f>
        <v>AS-94927</v>
      </c>
      <c r="AQ91" t="str">
        <f>IFERROR(VLOOKUP(M91,Shopify_Transactions!X:BB,3,0),"Not_Found")</f>
        <v>Not_Found</v>
      </c>
      <c r="AR91" t="str">
        <f>IFERROR(VLOOKUP(Z91,Shopify_Transactions!W:Z,4,0),"Not_Found")</f>
        <v>AS-94927</v>
      </c>
      <c r="AS91" t="str">
        <f t="shared" si="2"/>
        <v>AS-94927</v>
      </c>
    </row>
    <row r="92" spans="1:45" x14ac:dyDescent="0.3">
      <c r="A92" t="s">
        <v>2797</v>
      </c>
      <c r="B92" t="s">
        <v>3067</v>
      </c>
      <c r="C92" t="s">
        <v>244</v>
      </c>
      <c r="D92" t="s">
        <v>3068</v>
      </c>
      <c r="E92" t="s">
        <v>133</v>
      </c>
      <c r="F92" t="s">
        <v>130</v>
      </c>
      <c r="G92" t="s">
        <v>24</v>
      </c>
      <c r="H92">
        <v>65.900000000000006</v>
      </c>
      <c r="I92">
        <v>-2.2599999999999998</v>
      </c>
      <c r="J92">
        <v>63.64</v>
      </c>
      <c r="K92" t="s">
        <v>3069</v>
      </c>
      <c r="L92" t="s">
        <v>131</v>
      </c>
      <c r="M92" t="s">
        <v>3070</v>
      </c>
      <c r="N92" t="s">
        <v>3071</v>
      </c>
      <c r="O92" t="s">
        <v>134</v>
      </c>
      <c r="P92" t="s">
        <v>3072</v>
      </c>
      <c r="R92">
        <v>0</v>
      </c>
      <c r="T92">
        <v>0</v>
      </c>
      <c r="Z92" t="s">
        <v>3073</v>
      </c>
      <c r="AA92" t="s">
        <v>3074</v>
      </c>
      <c r="AB92">
        <v>2</v>
      </c>
      <c r="AD92">
        <v>5677.38</v>
      </c>
      <c r="AE92" t="s">
        <v>3075</v>
      </c>
      <c r="AG92" t="s">
        <v>141</v>
      </c>
      <c r="AI92">
        <v>20259</v>
      </c>
      <c r="AJ92" t="s">
        <v>135</v>
      </c>
      <c r="AK92" t="s">
        <v>3076</v>
      </c>
      <c r="AL92" t="s">
        <v>3077</v>
      </c>
      <c r="AN92" t="s">
        <v>42</v>
      </c>
      <c r="AO92" t="s">
        <v>136</v>
      </c>
      <c r="AP92" t="str">
        <f>IFERROR(VLOOKUP(M92,Shopify_Transactions!V:BB,5,0),"Not_Found")</f>
        <v>AS-94930</v>
      </c>
      <c r="AQ92" t="str">
        <f>IFERROR(VLOOKUP(M92,Shopify_Transactions!X:BB,3,0),"Not_Found")</f>
        <v>Not_Found</v>
      </c>
      <c r="AR92" t="str">
        <f>IFERROR(VLOOKUP(Z92,Shopify_Transactions!W:Z,4,0),"Not_Found")</f>
        <v>AS-94930</v>
      </c>
      <c r="AS92" t="str">
        <f t="shared" si="2"/>
        <v>AS-94930</v>
      </c>
    </row>
    <row r="93" spans="1:45" x14ac:dyDescent="0.3">
      <c r="A93" t="s">
        <v>3078</v>
      </c>
      <c r="B93" t="s">
        <v>3079</v>
      </c>
      <c r="C93" t="s">
        <v>244</v>
      </c>
      <c r="D93" t="s">
        <v>3080</v>
      </c>
      <c r="E93" t="s">
        <v>133</v>
      </c>
      <c r="F93" t="s">
        <v>130</v>
      </c>
      <c r="G93" t="s">
        <v>24</v>
      </c>
      <c r="H93">
        <v>84.95</v>
      </c>
      <c r="I93">
        <v>-2.81</v>
      </c>
      <c r="J93">
        <v>82.14</v>
      </c>
      <c r="K93" t="s">
        <v>3081</v>
      </c>
      <c r="L93" t="s">
        <v>131</v>
      </c>
      <c r="M93" t="s">
        <v>3082</v>
      </c>
      <c r="N93" t="s">
        <v>3083</v>
      </c>
      <c r="O93" t="s">
        <v>134</v>
      </c>
      <c r="P93" t="s">
        <v>3084</v>
      </c>
      <c r="R93">
        <v>0</v>
      </c>
      <c r="T93">
        <v>0</v>
      </c>
      <c r="Z93" t="s">
        <v>3085</v>
      </c>
      <c r="AA93" t="s">
        <v>3086</v>
      </c>
      <c r="AB93">
        <v>1</v>
      </c>
      <c r="AD93">
        <v>5759.52</v>
      </c>
      <c r="AE93" t="s">
        <v>3087</v>
      </c>
      <c r="AG93" t="s">
        <v>154</v>
      </c>
      <c r="AH93" t="s">
        <v>154</v>
      </c>
      <c r="AI93">
        <v>28027</v>
      </c>
      <c r="AJ93" t="s">
        <v>140</v>
      </c>
      <c r="AK93" t="s">
        <v>3088</v>
      </c>
      <c r="AL93" t="s">
        <v>3084</v>
      </c>
      <c r="AN93" t="s">
        <v>45</v>
      </c>
      <c r="AO93" t="s">
        <v>136</v>
      </c>
      <c r="AP93" t="str">
        <f>IFERROR(VLOOKUP(M93,Shopify_Transactions!V:BB,5,0),"Not_Found")</f>
        <v>AS-94935</v>
      </c>
      <c r="AQ93" t="str">
        <f>IFERROR(VLOOKUP(M93,Shopify_Transactions!X:BB,3,0),"Not_Found")</f>
        <v>Not_Found</v>
      </c>
      <c r="AR93" t="str">
        <f>IFERROR(VLOOKUP(Z93,Shopify_Transactions!W:Z,4,0),"Not_Found")</f>
        <v>AS-94935</v>
      </c>
      <c r="AS93" t="str">
        <f t="shared" si="2"/>
        <v>AS-94935</v>
      </c>
    </row>
    <row r="94" spans="1:45" x14ac:dyDescent="0.3">
      <c r="A94" t="s">
        <v>3078</v>
      </c>
      <c r="B94" t="s">
        <v>3089</v>
      </c>
      <c r="C94" t="s">
        <v>244</v>
      </c>
      <c r="D94" t="s">
        <v>3090</v>
      </c>
      <c r="E94" t="s">
        <v>133</v>
      </c>
      <c r="F94" t="s">
        <v>130</v>
      </c>
      <c r="G94" t="s">
        <v>24</v>
      </c>
      <c r="H94">
        <v>229.37</v>
      </c>
      <c r="I94">
        <v>-7</v>
      </c>
      <c r="J94">
        <v>222.37</v>
      </c>
      <c r="K94" t="s">
        <v>3091</v>
      </c>
      <c r="L94" t="s">
        <v>131</v>
      </c>
      <c r="M94" t="s">
        <v>3092</v>
      </c>
      <c r="N94" t="s">
        <v>3093</v>
      </c>
      <c r="O94" t="s">
        <v>134</v>
      </c>
      <c r="R94">
        <v>0</v>
      </c>
      <c r="T94">
        <v>0</v>
      </c>
      <c r="Z94" t="s">
        <v>3094</v>
      </c>
      <c r="AA94" t="s">
        <v>3095</v>
      </c>
      <c r="AB94">
        <v>3</v>
      </c>
      <c r="AD94">
        <v>5981.89</v>
      </c>
      <c r="AE94" t="s">
        <v>3096</v>
      </c>
      <c r="AG94" t="s">
        <v>2461</v>
      </c>
      <c r="AI94">
        <v>60326</v>
      </c>
      <c r="AJ94" t="s">
        <v>135</v>
      </c>
      <c r="AK94" t="s">
        <v>3097</v>
      </c>
      <c r="AL94" t="s">
        <v>3098</v>
      </c>
      <c r="AN94" t="s">
        <v>42</v>
      </c>
      <c r="AO94" t="s">
        <v>136</v>
      </c>
      <c r="AP94" t="str">
        <f>IFERROR(VLOOKUP(M94,Shopify_Transactions!V:BB,5,0),"Not_Found")</f>
        <v>AS-94936</v>
      </c>
      <c r="AQ94" t="str">
        <f>IFERROR(VLOOKUP(M94,Shopify_Transactions!X:BB,3,0),"Not_Found")</f>
        <v>Not_Found</v>
      </c>
      <c r="AR94" t="str">
        <f>IFERROR(VLOOKUP(Z94,Shopify_Transactions!W:Z,4,0),"Not_Found")</f>
        <v>AS-94936</v>
      </c>
      <c r="AS94" t="str">
        <f t="shared" si="2"/>
        <v>AS-94936</v>
      </c>
    </row>
    <row r="95" spans="1:45" x14ac:dyDescent="0.3">
      <c r="A95" t="s">
        <v>3078</v>
      </c>
      <c r="B95" t="s">
        <v>3099</v>
      </c>
      <c r="C95" t="s">
        <v>244</v>
      </c>
      <c r="D95" t="s">
        <v>3100</v>
      </c>
      <c r="E95" t="s">
        <v>133</v>
      </c>
      <c r="F95" t="s">
        <v>130</v>
      </c>
      <c r="G95" t="s">
        <v>24</v>
      </c>
      <c r="H95">
        <v>72.849999999999994</v>
      </c>
      <c r="I95">
        <v>-2.46</v>
      </c>
      <c r="J95">
        <v>70.39</v>
      </c>
      <c r="K95" t="s">
        <v>3101</v>
      </c>
      <c r="L95" t="s">
        <v>131</v>
      </c>
      <c r="M95" t="s">
        <v>3102</v>
      </c>
      <c r="N95" t="s">
        <v>3103</v>
      </c>
      <c r="O95" t="s">
        <v>134</v>
      </c>
      <c r="P95" t="s">
        <v>3104</v>
      </c>
      <c r="R95">
        <v>0</v>
      </c>
      <c r="T95">
        <v>0</v>
      </c>
      <c r="Z95" t="s">
        <v>3105</v>
      </c>
      <c r="AA95" t="s">
        <v>3106</v>
      </c>
      <c r="AB95">
        <v>3</v>
      </c>
      <c r="AD95">
        <v>6052.28</v>
      </c>
      <c r="AE95" t="s">
        <v>3107</v>
      </c>
      <c r="AG95" t="s">
        <v>141</v>
      </c>
      <c r="AI95">
        <v>22529</v>
      </c>
      <c r="AJ95" t="s">
        <v>135</v>
      </c>
      <c r="AK95" t="s">
        <v>3108</v>
      </c>
      <c r="AL95" t="s">
        <v>2460</v>
      </c>
      <c r="AN95" t="s">
        <v>42</v>
      </c>
      <c r="AO95" t="s">
        <v>136</v>
      </c>
      <c r="AP95" t="str">
        <f>IFERROR(VLOOKUP(M95,Shopify_Transactions!V:BB,5,0),"Not_Found")</f>
        <v>AS-94948</v>
      </c>
      <c r="AQ95" t="str">
        <f>IFERROR(VLOOKUP(M95,Shopify_Transactions!X:BB,3,0),"Not_Found")</f>
        <v>Not_Found</v>
      </c>
      <c r="AR95" t="str">
        <f>IFERROR(VLOOKUP(Z95,Shopify_Transactions!W:Z,4,0),"Not_Found")</f>
        <v>AS-94948</v>
      </c>
      <c r="AS95" t="str">
        <f t="shared" si="2"/>
        <v>AS-94948</v>
      </c>
    </row>
    <row r="96" spans="1:45" x14ac:dyDescent="0.3">
      <c r="A96" t="s">
        <v>3078</v>
      </c>
      <c r="B96" t="s">
        <v>3109</v>
      </c>
      <c r="C96" t="s">
        <v>244</v>
      </c>
      <c r="D96" t="s">
        <v>3110</v>
      </c>
      <c r="E96" t="s">
        <v>133</v>
      </c>
      <c r="F96" t="s">
        <v>130</v>
      </c>
      <c r="G96" t="s">
        <v>24</v>
      </c>
      <c r="H96">
        <v>99.95</v>
      </c>
      <c r="I96">
        <v>-3.25</v>
      </c>
      <c r="J96">
        <v>96.7</v>
      </c>
      <c r="K96" t="s">
        <v>3111</v>
      </c>
      <c r="L96" t="s">
        <v>131</v>
      </c>
      <c r="M96" t="s">
        <v>3112</v>
      </c>
      <c r="N96" t="s">
        <v>3113</v>
      </c>
      <c r="O96" t="s">
        <v>134</v>
      </c>
      <c r="P96" t="s">
        <v>3114</v>
      </c>
      <c r="R96">
        <v>0</v>
      </c>
      <c r="T96">
        <v>0</v>
      </c>
      <c r="Z96" t="s">
        <v>3115</v>
      </c>
      <c r="AA96" t="s">
        <v>3116</v>
      </c>
      <c r="AB96">
        <v>1</v>
      </c>
      <c r="AD96">
        <v>6148.98</v>
      </c>
      <c r="AE96" t="s">
        <v>3117</v>
      </c>
      <c r="AG96" t="s">
        <v>233</v>
      </c>
      <c r="AI96">
        <v>75011</v>
      </c>
      <c r="AJ96" t="s">
        <v>138</v>
      </c>
      <c r="AK96" t="s">
        <v>3118</v>
      </c>
      <c r="AL96" t="s">
        <v>3114</v>
      </c>
      <c r="AN96" t="s">
        <v>46</v>
      </c>
      <c r="AO96" t="s">
        <v>136</v>
      </c>
      <c r="AP96" t="str">
        <f>IFERROR(VLOOKUP(M96,Shopify_Transactions!V:BB,5,0),"Not_Found")</f>
        <v>AS-94950</v>
      </c>
      <c r="AQ96" t="str">
        <f>IFERROR(VLOOKUP(M96,Shopify_Transactions!X:BB,3,0),"Not_Found")</f>
        <v>Not_Found</v>
      </c>
      <c r="AR96" t="str">
        <f>IFERROR(VLOOKUP(Z96,Shopify_Transactions!W:Z,4,0),"Not_Found")</f>
        <v>AS-94950</v>
      </c>
      <c r="AS96" t="str">
        <f t="shared" si="2"/>
        <v>AS-94950</v>
      </c>
    </row>
    <row r="97" spans="1:45" x14ac:dyDescent="0.3">
      <c r="A97" t="s">
        <v>3078</v>
      </c>
      <c r="B97" t="s">
        <v>3119</v>
      </c>
      <c r="C97" t="s">
        <v>244</v>
      </c>
      <c r="D97" t="s">
        <v>3120</v>
      </c>
      <c r="E97" t="s">
        <v>133</v>
      </c>
      <c r="F97" t="s">
        <v>130</v>
      </c>
      <c r="G97" t="s">
        <v>24</v>
      </c>
      <c r="H97">
        <v>44.46</v>
      </c>
      <c r="I97">
        <v>-1.64</v>
      </c>
      <c r="J97">
        <v>42.82</v>
      </c>
      <c r="K97" t="s">
        <v>3121</v>
      </c>
      <c r="L97" t="s">
        <v>131</v>
      </c>
      <c r="M97" t="s">
        <v>3122</v>
      </c>
      <c r="N97" t="s">
        <v>3123</v>
      </c>
      <c r="O97" t="s">
        <v>134</v>
      </c>
      <c r="P97" t="s">
        <v>3124</v>
      </c>
      <c r="R97">
        <v>4.95</v>
      </c>
      <c r="T97">
        <v>0</v>
      </c>
      <c r="Z97" t="s">
        <v>3125</v>
      </c>
      <c r="AA97" t="s">
        <v>3126</v>
      </c>
      <c r="AB97">
        <v>2</v>
      </c>
      <c r="AD97">
        <v>6191.8</v>
      </c>
      <c r="AE97" t="s">
        <v>3127</v>
      </c>
      <c r="AG97" t="s">
        <v>3128</v>
      </c>
      <c r="AI97">
        <v>76707</v>
      </c>
      <c r="AJ97" t="s">
        <v>135</v>
      </c>
      <c r="AK97" t="s">
        <v>3129</v>
      </c>
      <c r="AL97" t="s">
        <v>2568</v>
      </c>
      <c r="AN97" t="s">
        <v>42</v>
      </c>
      <c r="AO97" t="s">
        <v>136</v>
      </c>
      <c r="AP97" t="str">
        <f>IFERROR(VLOOKUP(M97,Shopify_Transactions!V:BB,5,0),"Not_Found")</f>
        <v>AS-94951</v>
      </c>
      <c r="AQ97" t="str">
        <f>IFERROR(VLOOKUP(M97,Shopify_Transactions!X:BB,3,0),"Not_Found")</f>
        <v>Not_Found</v>
      </c>
      <c r="AR97" t="str">
        <f>IFERROR(VLOOKUP(Z97,Shopify_Transactions!W:Z,4,0),"Not_Found")</f>
        <v>AS-94951</v>
      </c>
      <c r="AS97" t="str">
        <f t="shared" si="2"/>
        <v>AS-94951</v>
      </c>
    </row>
    <row r="98" spans="1:45" x14ac:dyDescent="0.3">
      <c r="A98" t="s">
        <v>3078</v>
      </c>
      <c r="B98" t="s">
        <v>3130</v>
      </c>
      <c r="C98" t="s">
        <v>244</v>
      </c>
      <c r="D98" t="s">
        <v>3131</v>
      </c>
      <c r="E98" t="s">
        <v>133</v>
      </c>
      <c r="F98" t="s">
        <v>130</v>
      </c>
      <c r="G98" t="s">
        <v>24</v>
      </c>
      <c r="H98">
        <v>17.899999999999999</v>
      </c>
      <c r="I98">
        <v>-0.87</v>
      </c>
      <c r="J98">
        <v>17.03</v>
      </c>
      <c r="K98" t="s">
        <v>3132</v>
      </c>
      <c r="L98" t="s">
        <v>131</v>
      </c>
      <c r="M98" t="s">
        <v>3133</v>
      </c>
      <c r="N98" t="s">
        <v>3134</v>
      </c>
      <c r="O98" t="s">
        <v>134</v>
      </c>
      <c r="P98" t="s">
        <v>3135</v>
      </c>
      <c r="R98">
        <v>4.95</v>
      </c>
      <c r="T98">
        <v>0</v>
      </c>
      <c r="Z98" t="s">
        <v>3136</v>
      </c>
      <c r="AA98" t="s">
        <v>3137</v>
      </c>
      <c r="AB98">
        <v>1</v>
      </c>
      <c r="AD98">
        <v>6208.83</v>
      </c>
      <c r="AE98" t="s">
        <v>3138</v>
      </c>
      <c r="AG98" t="s">
        <v>3139</v>
      </c>
      <c r="AI98">
        <v>68440</v>
      </c>
      <c r="AJ98" t="s">
        <v>138</v>
      </c>
      <c r="AK98" t="s">
        <v>3140</v>
      </c>
      <c r="AL98" t="s">
        <v>3135</v>
      </c>
      <c r="AN98" t="s">
        <v>46</v>
      </c>
      <c r="AO98" t="s">
        <v>136</v>
      </c>
      <c r="AP98" t="str">
        <f>IFERROR(VLOOKUP(M98,Shopify_Transactions!V:BB,5,0),"Not_Found")</f>
        <v>AS-94952</v>
      </c>
      <c r="AQ98" t="str">
        <f>IFERROR(VLOOKUP(M98,Shopify_Transactions!X:BB,3,0),"Not_Found")</f>
        <v>Not_Found</v>
      </c>
      <c r="AR98" t="str">
        <f>IFERROR(VLOOKUP(Z98,Shopify_Transactions!W:Z,4,0),"Not_Found")</f>
        <v>AS-94952</v>
      </c>
      <c r="AS98" t="str">
        <f t="shared" si="2"/>
        <v>AS-94952</v>
      </c>
    </row>
    <row r="99" spans="1:45" x14ac:dyDescent="0.3">
      <c r="A99" t="s">
        <v>3078</v>
      </c>
      <c r="B99" t="s">
        <v>3141</v>
      </c>
      <c r="C99" t="s">
        <v>244</v>
      </c>
      <c r="D99" t="s">
        <v>3142</v>
      </c>
      <c r="E99" t="s">
        <v>133</v>
      </c>
      <c r="F99" t="s">
        <v>130</v>
      </c>
      <c r="G99" t="s">
        <v>24</v>
      </c>
      <c r="H99">
        <v>179.91</v>
      </c>
      <c r="I99">
        <v>-5.57</v>
      </c>
      <c r="J99">
        <v>174.34</v>
      </c>
      <c r="K99" t="s">
        <v>3143</v>
      </c>
      <c r="L99" t="s">
        <v>131</v>
      </c>
      <c r="M99" t="s">
        <v>3144</v>
      </c>
      <c r="N99" t="s">
        <v>3145</v>
      </c>
      <c r="O99" t="s">
        <v>134</v>
      </c>
      <c r="P99" t="s">
        <v>3146</v>
      </c>
      <c r="R99">
        <v>0</v>
      </c>
      <c r="T99">
        <v>0</v>
      </c>
      <c r="Z99" t="s">
        <v>3147</v>
      </c>
      <c r="AA99" t="s">
        <v>3148</v>
      </c>
      <c r="AB99">
        <v>2</v>
      </c>
      <c r="AD99">
        <v>6383.17</v>
      </c>
      <c r="AE99">
        <v>2</v>
      </c>
      <c r="AG99" t="s">
        <v>3149</v>
      </c>
      <c r="AI99">
        <v>63768</v>
      </c>
      <c r="AJ99" t="s">
        <v>135</v>
      </c>
      <c r="AK99" t="s">
        <v>3150</v>
      </c>
      <c r="AL99" t="s">
        <v>3151</v>
      </c>
      <c r="AN99" t="s">
        <v>42</v>
      </c>
      <c r="AO99" t="s">
        <v>136</v>
      </c>
      <c r="AP99" t="str">
        <f>IFERROR(VLOOKUP(M99,Shopify_Transactions!V:BB,5,0),"Not_Found")</f>
        <v>AS-94954</v>
      </c>
      <c r="AQ99" t="str">
        <f>IFERROR(VLOOKUP(M99,Shopify_Transactions!X:BB,3,0),"Not_Found")</f>
        <v>Not_Found</v>
      </c>
      <c r="AR99" t="str">
        <f>IFERROR(VLOOKUP(Z99,Shopify_Transactions!W:Z,4,0),"Not_Found")</f>
        <v>AS-94954</v>
      </c>
      <c r="AS99" t="str">
        <f t="shared" si="2"/>
        <v>AS-94954</v>
      </c>
    </row>
    <row r="100" spans="1:45" x14ac:dyDescent="0.3">
      <c r="A100" t="s">
        <v>3078</v>
      </c>
      <c r="B100" t="s">
        <v>3152</v>
      </c>
      <c r="C100" t="s">
        <v>244</v>
      </c>
      <c r="D100" t="s">
        <v>3153</v>
      </c>
      <c r="E100" t="s">
        <v>133</v>
      </c>
      <c r="F100" t="s">
        <v>130</v>
      </c>
      <c r="G100" t="s">
        <v>24</v>
      </c>
      <c r="H100">
        <v>49.9</v>
      </c>
      <c r="I100">
        <v>-1.8</v>
      </c>
      <c r="J100">
        <v>48.1</v>
      </c>
      <c r="K100" t="s">
        <v>3154</v>
      </c>
      <c r="L100" t="s">
        <v>131</v>
      </c>
      <c r="M100" t="s">
        <v>3155</v>
      </c>
      <c r="N100" t="s">
        <v>3156</v>
      </c>
      <c r="O100" t="s">
        <v>134</v>
      </c>
      <c r="P100" t="s">
        <v>3157</v>
      </c>
      <c r="R100">
        <v>4.95</v>
      </c>
      <c r="T100">
        <v>0</v>
      </c>
      <c r="Z100" t="s">
        <v>3158</v>
      </c>
      <c r="AA100" t="s">
        <v>3159</v>
      </c>
      <c r="AB100">
        <v>1</v>
      </c>
      <c r="AD100">
        <v>6431.27</v>
      </c>
      <c r="AE100" t="s">
        <v>3160</v>
      </c>
      <c r="AG100" t="s">
        <v>226</v>
      </c>
      <c r="AH100" t="s">
        <v>3161</v>
      </c>
      <c r="AI100">
        <v>10136</v>
      </c>
      <c r="AJ100" t="s">
        <v>137</v>
      </c>
      <c r="AK100" t="s">
        <v>3162</v>
      </c>
      <c r="AL100" t="s">
        <v>3157</v>
      </c>
      <c r="AN100" t="s">
        <v>47</v>
      </c>
      <c r="AO100" t="s">
        <v>136</v>
      </c>
      <c r="AP100" t="str">
        <f>IFERROR(VLOOKUP(M100,Shopify_Transactions!V:BB,5,0),"Not_Found")</f>
        <v>AS-94964</v>
      </c>
      <c r="AQ100" t="str">
        <f>IFERROR(VLOOKUP(M100,Shopify_Transactions!X:BB,3,0),"Not_Found")</f>
        <v>Not_Found</v>
      </c>
      <c r="AR100" t="str">
        <f>IFERROR(VLOOKUP(Z100,Shopify_Transactions!W:Z,4,0),"Not_Found")</f>
        <v>AS-94964</v>
      </c>
      <c r="AS100" t="str">
        <f t="shared" si="2"/>
        <v>AS-94964</v>
      </c>
    </row>
    <row r="101" spans="1:45" x14ac:dyDescent="0.3">
      <c r="A101" t="s">
        <v>3078</v>
      </c>
      <c r="B101" t="s">
        <v>3163</v>
      </c>
      <c r="C101" t="s">
        <v>244</v>
      </c>
      <c r="D101" t="s">
        <v>3164</v>
      </c>
      <c r="E101" t="s">
        <v>133</v>
      </c>
      <c r="F101" t="s">
        <v>130</v>
      </c>
      <c r="G101" t="s">
        <v>24</v>
      </c>
      <c r="H101">
        <v>94.37</v>
      </c>
      <c r="I101">
        <v>-3.09</v>
      </c>
      <c r="J101">
        <v>91.28</v>
      </c>
      <c r="K101" t="s">
        <v>3165</v>
      </c>
      <c r="L101" t="s">
        <v>131</v>
      </c>
      <c r="M101" t="s">
        <v>3166</v>
      </c>
      <c r="N101" t="s">
        <v>3167</v>
      </c>
      <c r="O101" t="s">
        <v>134</v>
      </c>
      <c r="P101" t="s">
        <v>3168</v>
      </c>
      <c r="R101">
        <v>0</v>
      </c>
      <c r="T101">
        <v>0</v>
      </c>
      <c r="Z101" t="s">
        <v>3169</v>
      </c>
      <c r="AA101" t="s">
        <v>3170</v>
      </c>
      <c r="AB101">
        <v>3</v>
      </c>
      <c r="AD101">
        <v>6522.55</v>
      </c>
      <c r="AE101" t="s">
        <v>3171</v>
      </c>
      <c r="AG101" t="s">
        <v>3172</v>
      </c>
      <c r="AH101" t="s">
        <v>227</v>
      </c>
      <c r="AI101">
        <v>38065</v>
      </c>
      <c r="AJ101" t="s">
        <v>137</v>
      </c>
      <c r="AK101" t="s">
        <v>3173</v>
      </c>
      <c r="AL101" t="s">
        <v>3174</v>
      </c>
      <c r="AN101" t="s">
        <v>47</v>
      </c>
      <c r="AO101" t="s">
        <v>136</v>
      </c>
      <c r="AP101" t="str">
        <f>IFERROR(VLOOKUP(M101,Shopify_Transactions!V:BB,5,0),"Not_Found")</f>
        <v>AS-94978</v>
      </c>
      <c r="AQ101" t="str">
        <f>IFERROR(VLOOKUP(M101,Shopify_Transactions!X:BB,3,0),"Not_Found")</f>
        <v>Not_Found</v>
      </c>
      <c r="AR101" t="str">
        <f>IFERROR(VLOOKUP(Z101,Shopify_Transactions!W:Z,4,0),"Not_Found")</f>
        <v>AS-94978</v>
      </c>
      <c r="AS101" t="str">
        <f t="shared" si="2"/>
        <v>AS-94978</v>
      </c>
    </row>
    <row r="102" spans="1:45" x14ac:dyDescent="0.3">
      <c r="A102" t="s">
        <v>3078</v>
      </c>
      <c r="B102" t="s">
        <v>3175</v>
      </c>
      <c r="C102" t="s">
        <v>244</v>
      </c>
      <c r="D102" t="s">
        <v>3176</v>
      </c>
      <c r="E102" t="s">
        <v>133</v>
      </c>
      <c r="F102" t="s">
        <v>130</v>
      </c>
      <c r="G102" t="s">
        <v>24</v>
      </c>
      <c r="H102">
        <v>31.9</v>
      </c>
      <c r="I102">
        <v>-1.28</v>
      </c>
      <c r="J102">
        <v>30.62</v>
      </c>
      <c r="K102" t="s">
        <v>3177</v>
      </c>
      <c r="L102" t="s">
        <v>131</v>
      </c>
      <c r="M102" t="s">
        <v>3178</v>
      </c>
      <c r="N102" t="s">
        <v>3179</v>
      </c>
      <c r="O102" t="s">
        <v>134</v>
      </c>
      <c r="P102" t="s">
        <v>3180</v>
      </c>
      <c r="R102">
        <v>4.95</v>
      </c>
      <c r="T102">
        <v>0</v>
      </c>
      <c r="Z102" t="s">
        <v>3181</v>
      </c>
      <c r="AA102" t="s">
        <v>3182</v>
      </c>
      <c r="AB102">
        <v>1</v>
      </c>
      <c r="AD102">
        <v>6553.17</v>
      </c>
      <c r="AE102" t="s">
        <v>3183</v>
      </c>
      <c r="AG102" t="s">
        <v>3184</v>
      </c>
      <c r="AI102">
        <v>69006</v>
      </c>
      <c r="AJ102" t="s">
        <v>138</v>
      </c>
      <c r="AK102" t="s">
        <v>3185</v>
      </c>
      <c r="AL102" t="s">
        <v>3180</v>
      </c>
      <c r="AN102" t="s">
        <v>46</v>
      </c>
      <c r="AO102" t="s">
        <v>136</v>
      </c>
      <c r="AP102" t="str">
        <f>IFERROR(VLOOKUP(M102,Shopify_Transactions!V:BB,5,0),"Not_Found")</f>
        <v>AS-94980</v>
      </c>
      <c r="AQ102" t="str">
        <f>IFERROR(VLOOKUP(M102,Shopify_Transactions!X:BB,3,0),"Not_Found")</f>
        <v>Not_Found</v>
      </c>
      <c r="AR102" t="str">
        <f>IFERROR(VLOOKUP(Z102,Shopify_Transactions!W:Z,4,0),"Not_Found")</f>
        <v>AS-94980</v>
      </c>
      <c r="AS102" t="str">
        <f t="shared" si="2"/>
        <v>AS-94980</v>
      </c>
    </row>
    <row r="103" spans="1:45" x14ac:dyDescent="0.3">
      <c r="A103" t="s">
        <v>3078</v>
      </c>
      <c r="B103" t="s">
        <v>3186</v>
      </c>
      <c r="C103" t="s">
        <v>244</v>
      </c>
      <c r="D103" t="s">
        <v>3187</v>
      </c>
      <c r="E103" t="s">
        <v>133</v>
      </c>
      <c r="F103" t="s">
        <v>130</v>
      </c>
      <c r="G103" t="s">
        <v>24</v>
      </c>
      <c r="H103">
        <v>65.900000000000006</v>
      </c>
      <c r="I103">
        <v>-2.2599999999999998</v>
      </c>
      <c r="J103">
        <v>63.64</v>
      </c>
      <c r="K103" t="s">
        <v>3188</v>
      </c>
      <c r="L103" t="s">
        <v>131</v>
      </c>
      <c r="M103" t="s">
        <v>3189</v>
      </c>
      <c r="N103" t="s">
        <v>3190</v>
      </c>
      <c r="O103" t="s">
        <v>134</v>
      </c>
      <c r="P103" t="s">
        <v>3191</v>
      </c>
      <c r="R103">
        <v>0</v>
      </c>
      <c r="T103">
        <v>0</v>
      </c>
      <c r="Z103" t="s">
        <v>3192</v>
      </c>
      <c r="AA103" t="s">
        <v>3193</v>
      </c>
      <c r="AB103">
        <v>2</v>
      </c>
      <c r="AD103">
        <v>6616.81</v>
      </c>
      <c r="AE103" t="s">
        <v>3194</v>
      </c>
      <c r="AG103" t="s">
        <v>3195</v>
      </c>
      <c r="AI103">
        <v>14728</v>
      </c>
      <c r="AJ103" t="s">
        <v>135</v>
      </c>
      <c r="AK103" t="s">
        <v>3196</v>
      </c>
      <c r="AL103" t="s">
        <v>3197</v>
      </c>
      <c r="AN103" t="s">
        <v>42</v>
      </c>
      <c r="AO103" t="s">
        <v>136</v>
      </c>
      <c r="AP103" t="str">
        <f>IFERROR(VLOOKUP(M103,Shopify_Transactions!V:BB,5,0),"Not_Found")</f>
        <v>AS-94981</v>
      </c>
      <c r="AQ103" t="str">
        <f>IFERROR(VLOOKUP(M103,Shopify_Transactions!X:BB,3,0),"Not_Found")</f>
        <v>Not_Found</v>
      </c>
      <c r="AR103" t="str">
        <f>IFERROR(VLOOKUP(Z103,Shopify_Transactions!W:Z,4,0),"Not_Found")</f>
        <v>AS-94981</v>
      </c>
      <c r="AS103" t="str">
        <f t="shared" si="2"/>
        <v>AS-94981</v>
      </c>
    </row>
    <row r="104" spans="1:45" x14ac:dyDescent="0.3">
      <c r="A104" t="s">
        <v>3078</v>
      </c>
      <c r="B104" t="s">
        <v>3198</v>
      </c>
      <c r="C104" t="s">
        <v>244</v>
      </c>
      <c r="D104" t="s">
        <v>3199</v>
      </c>
      <c r="E104" t="s">
        <v>133</v>
      </c>
      <c r="F104" t="s">
        <v>130</v>
      </c>
      <c r="G104" t="s">
        <v>24</v>
      </c>
      <c r="H104">
        <v>67.95</v>
      </c>
      <c r="I104">
        <v>-2.3199999999999998</v>
      </c>
      <c r="J104">
        <v>65.63</v>
      </c>
      <c r="K104" t="s">
        <v>3200</v>
      </c>
      <c r="L104" t="s">
        <v>131</v>
      </c>
      <c r="M104" t="s">
        <v>3201</v>
      </c>
      <c r="N104" t="s">
        <v>3202</v>
      </c>
      <c r="O104" t="s">
        <v>134</v>
      </c>
      <c r="P104" t="s">
        <v>3203</v>
      </c>
      <c r="R104">
        <v>0</v>
      </c>
      <c r="T104">
        <v>0</v>
      </c>
      <c r="Z104" t="s">
        <v>3204</v>
      </c>
      <c r="AA104" t="s">
        <v>3205</v>
      </c>
      <c r="AB104">
        <v>1</v>
      </c>
      <c r="AD104">
        <v>6682.44</v>
      </c>
      <c r="AE104" t="s">
        <v>3206</v>
      </c>
      <c r="AG104" t="s">
        <v>3207</v>
      </c>
      <c r="AH104" t="s">
        <v>3208</v>
      </c>
      <c r="AI104">
        <v>26200</v>
      </c>
      <c r="AJ104" t="s">
        <v>140</v>
      </c>
      <c r="AK104" t="s">
        <v>3209</v>
      </c>
      <c r="AL104" t="s">
        <v>3203</v>
      </c>
      <c r="AN104" t="s">
        <v>45</v>
      </c>
      <c r="AO104" t="s">
        <v>136</v>
      </c>
      <c r="AP104" t="str">
        <f>IFERROR(VLOOKUP(M104,Shopify_Transactions!V:BB,5,0),"Not_Found")</f>
        <v>AS-94984</v>
      </c>
      <c r="AQ104" t="str">
        <f>IFERROR(VLOOKUP(M104,Shopify_Transactions!X:BB,3,0),"Not_Found")</f>
        <v>Not_Found</v>
      </c>
      <c r="AR104" t="str">
        <f>IFERROR(VLOOKUP(Z104,Shopify_Transactions!W:Z,4,0),"Not_Found")</f>
        <v>AS-94984</v>
      </c>
      <c r="AS104" t="str">
        <f t="shared" si="2"/>
        <v>AS-94984</v>
      </c>
    </row>
    <row r="105" spans="1:45" x14ac:dyDescent="0.3">
      <c r="A105" t="s">
        <v>3078</v>
      </c>
      <c r="B105" t="s">
        <v>3210</v>
      </c>
      <c r="C105" t="s">
        <v>244</v>
      </c>
      <c r="D105" t="s">
        <v>3211</v>
      </c>
      <c r="E105" t="s">
        <v>133</v>
      </c>
      <c r="F105" t="s">
        <v>130</v>
      </c>
      <c r="G105" t="s">
        <v>24</v>
      </c>
      <c r="H105">
        <v>40.86</v>
      </c>
      <c r="I105">
        <v>-1.53</v>
      </c>
      <c r="J105">
        <v>39.33</v>
      </c>
      <c r="K105" t="s">
        <v>3212</v>
      </c>
      <c r="L105" t="s">
        <v>131</v>
      </c>
      <c r="M105" t="s">
        <v>3213</v>
      </c>
      <c r="N105" t="s">
        <v>3214</v>
      </c>
      <c r="O105" t="s">
        <v>134</v>
      </c>
      <c r="P105" t="s">
        <v>3215</v>
      </c>
      <c r="R105">
        <v>4.95</v>
      </c>
      <c r="T105">
        <v>0</v>
      </c>
      <c r="Z105" t="s">
        <v>3216</v>
      </c>
      <c r="AA105" t="s">
        <v>3217</v>
      </c>
      <c r="AB105">
        <v>2</v>
      </c>
      <c r="AD105">
        <v>6721.77</v>
      </c>
      <c r="AE105" t="s">
        <v>3218</v>
      </c>
      <c r="AG105" t="s">
        <v>2488</v>
      </c>
      <c r="AI105">
        <v>52076</v>
      </c>
      <c r="AJ105" t="s">
        <v>135</v>
      </c>
      <c r="AK105" t="s">
        <v>3219</v>
      </c>
      <c r="AL105" t="s">
        <v>3220</v>
      </c>
      <c r="AN105" t="s">
        <v>42</v>
      </c>
      <c r="AO105" t="s">
        <v>136</v>
      </c>
      <c r="AP105" t="str">
        <f>IFERROR(VLOOKUP(M105,Shopify_Transactions!V:BB,5,0),"Not_Found")</f>
        <v>AS-94985</v>
      </c>
      <c r="AQ105" t="str">
        <f>IFERROR(VLOOKUP(M105,Shopify_Transactions!X:BB,3,0),"Not_Found")</f>
        <v>Not_Found</v>
      </c>
      <c r="AR105" t="str">
        <f>IFERROR(VLOOKUP(Z105,Shopify_Transactions!W:Z,4,0),"Not_Found")</f>
        <v>AS-94985</v>
      </c>
      <c r="AS105" t="str">
        <f t="shared" si="2"/>
        <v>AS-94985</v>
      </c>
    </row>
    <row r="106" spans="1:45" x14ac:dyDescent="0.3">
      <c r="A106" t="s">
        <v>3078</v>
      </c>
      <c r="B106" t="s">
        <v>3221</v>
      </c>
      <c r="C106" t="s">
        <v>244</v>
      </c>
      <c r="D106" t="s">
        <v>3222</v>
      </c>
      <c r="E106" t="s">
        <v>133</v>
      </c>
      <c r="F106" t="s">
        <v>130</v>
      </c>
      <c r="G106" t="s">
        <v>24</v>
      </c>
      <c r="H106">
        <v>37.9</v>
      </c>
      <c r="I106">
        <v>-1.45</v>
      </c>
      <c r="J106">
        <v>36.450000000000003</v>
      </c>
      <c r="K106" t="s">
        <v>3223</v>
      </c>
      <c r="L106" t="s">
        <v>131</v>
      </c>
      <c r="M106" t="s">
        <v>3224</v>
      </c>
      <c r="N106" t="s">
        <v>3225</v>
      </c>
      <c r="O106" t="s">
        <v>134</v>
      </c>
      <c r="P106" t="s">
        <v>3226</v>
      </c>
      <c r="R106">
        <v>4.95</v>
      </c>
      <c r="T106">
        <v>0</v>
      </c>
      <c r="Z106" t="s">
        <v>3227</v>
      </c>
      <c r="AA106" t="s">
        <v>3228</v>
      </c>
      <c r="AB106">
        <v>1</v>
      </c>
      <c r="AD106">
        <v>6758.22</v>
      </c>
      <c r="AE106" t="s">
        <v>3229</v>
      </c>
      <c r="AG106" t="s">
        <v>3230</v>
      </c>
      <c r="AI106">
        <v>14910</v>
      </c>
      <c r="AJ106" t="s">
        <v>138</v>
      </c>
      <c r="AK106" t="s">
        <v>3231</v>
      </c>
      <c r="AL106" t="s">
        <v>3226</v>
      </c>
      <c r="AN106" t="s">
        <v>46</v>
      </c>
      <c r="AO106" t="s">
        <v>136</v>
      </c>
      <c r="AP106" t="str">
        <f>IFERROR(VLOOKUP(M106,Shopify_Transactions!V:BB,5,0),"Not_Found")</f>
        <v>AS-94989</v>
      </c>
      <c r="AQ106" t="str">
        <f>IFERROR(VLOOKUP(M106,Shopify_Transactions!X:BB,3,0),"Not_Found")</f>
        <v>Not_Found</v>
      </c>
      <c r="AR106" t="str">
        <f>IFERROR(VLOOKUP(Z106,Shopify_Transactions!W:Z,4,0),"Not_Found")</f>
        <v>AS-94989</v>
      </c>
      <c r="AS106" t="str">
        <f t="shared" si="2"/>
        <v>AS-94989</v>
      </c>
    </row>
    <row r="107" spans="1:45" x14ac:dyDescent="0.3">
      <c r="A107" t="s">
        <v>3078</v>
      </c>
      <c r="B107" t="s">
        <v>3232</v>
      </c>
      <c r="C107" t="s">
        <v>244</v>
      </c>
      <c r="D107" t="s">
        <v>3233</v>
      </c>
      <c r="E107" t="s">
        <v>133</v>
      </c>
      <c r="F107" t="s">
        <v>130</v>
      </c>
      <c r="G107" t="s">
        <v>24</v>
      </c>
      <c r="H107">
        <v>49.9</v>
      </c>
      <c r="I107">
        <v>-1.8</v>
      </c>
      <c r="J107">
        <v>48.1</v>
      </c>
      <c r="K107" t="s">
        <v>3234</v>
      </c>
      <c r="L107" t="s">
        <v>131</v>
      </c>
      <c r="M107" t="s">
        <v>3235</v>
      </c>
      <c r="N107" t="s">
        <v>3236</v>
      </c>
      <c r="O107" t="s">
        <v>134</v>
      </c>
      <c r="P107" t="s">
        <v>3237</v>
      </c>
      <c r="R107">
        <v>4.95</v>
      </c>
      <c r="T107">
        <v>0</v>
      </c>
      <c r="Z107" t="s">
        <v>3238</v>
      </c>
      <c r="AA107" t="s">
        <v>3239</v>
      </c>
      <c r="AB107">
        <v>1</v>
      </c>
      <c r="AD107">
        <v>6806.32</v>
      </c>
      <c r="AE107" t="s">
        <v>3240</v>
      </c>
      <c r="AG107" t="s">
        <v>3241</v>
      </c>
      <c r="AI107">
        <v>37083</v>
      </c>
      <c r="AJ107" t="s">
        <v>135</v>
      </c>
      <c r="AK107" t="s">
        <v>3242</v>
      </c>
      <c r="AL107" t="s">
        <v>3237</v>
      </c>
      <c r="AN107" t="s">
        <v>42</v>
      </c>
      <c r="AO107" t="s">
        <v>136</v>
      </c>
      <c r="AP107" t="str">
        <f>IFERROR(VLOOKUP(M107,Shopify_Transactions!V:BB,5,0),"Not_Found")</f>
        <v>AS-94994</v>
      </c>
      <c r="AQ107" t="str">
        <f>IFERROR(VLOOKUP(M107,Shopify_Transactions!X:BB,3,0),"Not_Found")</f>
        <v>Not_Found</v>
      </c>
      <c r="AR107" t="str">
        <f>IFERROR(VLOOKUP(Z107,Shopify_Transactions!W:Z,4,0),"Not_Found")</f>
        <v>AS-94994</v>
      </c>
      <c r="AS107" t="str">
        <f t="shared" si="2"/>
        <v>AS-94994</v>
      </c>
    </row>
    <row r="108" spans="1:45" x14ac:dyDescent="0.3">
      <c r="A108" t="s">
        <v>3243</v>
      </c>
      <c r="B108" t="s">
        <v>3244</v>
      </c>
      <c r="C108" t="s">
        <v>244</v>
      </c>
      <c r="D108" t="s">
        <v>3245</v>
      </c>
      <c r="E108" t="s">
        <v>133</v>
      </c>
      <c r="F108" t="s">
        <v>130</v>
      </c>
      <c r="G108" t="s">
        <v>24</v>
      </c>
      <c r="H108">
        <v>117.9</v>
      </c>
      <c r="I108">
        <v>-3.77</v>
      </c>
      <c r="J108">
        <v>114.13</v>
      </c>
      <c r="K108" t="s">
        <v>3246</v>
      </c>
      <c r="L108" t="s">
        <v>131</v>
      </c>
      <c r="M108" t="s">
        <v>3247</v>
      </c>
      <c r="N108" t="s">
        <v>3248</v>
      </c>
      <c r="O108" t="s">
        <v>134</v>
      </c>
      <c r="P108" t="s">
        <v>3249</v>
      </c>
      <c r="R108">
        <v>0</v>
      </c>
      <c r="T108">
        <v>0</v>
      </c>
      <c r="Z108" t="s">
        <v>3250</v>
      </c>
      <c r="AA108" t="s">
        <v>3251</v>
      </c>
      <c r="AB108">
        <v>2</v>
      </c>
      <c r="AD108">
        <v>6920.45</v>
      </c>
      <c r="AE108" t="s">
        <v>3252</v>
      </c>
      <c r="AG108" t="s">
        <v>3253</v>
      </c>
      <c r="AI108">
        <v>89155</v>
      </c>
      <c r="AJ108" t="s">
        <v>135</v>
      </c>
      <c r="AK108" t="s">
        <v>3254</v>
      </c>
      <c r="AL108" t="s">
        <v>3255</v>
      </c>
      <c r="AN108" t="s">
        <v>42</v>
      </c>
      <c r="AO108" t="s">
        <v>136</v>
      </c>
      <c r="AP108" t="str">
        <f>IFERROR(VLOOKUP(M108,Shopify_Transactions!V:BB,5,0),"Not_Found")</f>
        <v>AS-94999</v>
      </c>
      <c r="AQ108" t="str">
        <f>IFERROR(VLOOKUP(M108,Shopify_Transactions!X:BB,3,0),"Not_Found")</f>
        <v>Not_Found</v>
      </c>
      <c r="AR108" t="str">
        <f>IFERROR(VLOOKUP(Z108,Shopify_Transactions!W:Z,4,0),"Not_Found")</f>
        <v>AS-94999</v>
      </c>
      <c r="AS108" t="str">
        <f t="shared" si="2"/>
        <v>AS-94999</v>
      </c>
    </row>
    <row r="109" spans="1:45" x14ac:dyDescent="0.3">
      <c r="A109" t="s">
        <v>3243</v>
      </c>
      <c r="B109" t="s">
        <v>3256</v>
      </c>
      <c r="C109" t="s">
        <v>244</v>
      </c>
      <c r="D109" t="s">
        <v>3257</v>
      </c>
      <c r="E109" t="s">
        <v>133</v>
      </c>
      <c r="F109" t="s">
        <v>130</v>
      </c>
      <c r="G109" t="s">
        <v>24</v>
      </c>
      <c r="H109">
        <v>63.36</v>
      </c>
      <c r="I109">
        <v>-2.19</v>
      </c>
      <c r="J109">
        <v>61.17</v>
      </c>
      <c r="K109" t="s">
        <v>3258</v>
      </c>
      <c r="L109" t="s">
        <v>131</v>
      </c>
      <c r="M109" t="s">
        <v>3259</v>
      </c>
      <c r="N109" t="s">
        <v>3260</v>
      </c>
      <c r="O109" t="s">
        <v>134</v>
      </c>
      <c r="P109" t="s">
        <v>3261</v>
      </c>
      <c r="R109">
        <v>4.95</v>
      </c>
      <c r="T109">
        <v>0</v>
      </c>
      <c r="Z109" t="s">
        <v>3262</v>
      </c>
      <c r="AA109" t="s">
        <v>3263</v>
      </c>
      <c r="AB109">
        <v>2</v>
      </c>
      <c r="AD109">
        <v>6981.62</v>
      </c>
      <c r="AE109" t="s">
        <v>3264</v>
      </c>
      <c r="AG109" t="s">
        <v>3265</v>
      </c>
      <c r="AH109" t="s">
        <v>146</v>
      </c>
      <c r="AI109">
        <v>41043</v>
      </c>
      <c r="AJ109" t="s">
        <v>137</v>
      </c>
      <c r="AK109" t="s">
        <v>3266</v>
      </c>
      <c r="AL109" t="s">
        <v>3267</v>
      </c>
      <c r="AN109" t="s">
        <v>47</v>
      </c>
      <c r="AO109" t="s">
        <v>136</v>
      </c>
      <c r="AP109" t="str">
        <f>IFERROR(VLOOKUP(M109,Shopify_Transactions!V:BB,5,0),"Not_Found")</f>
        <v>AS-95003</v>
      </c>
      <c r="AQ109" t="str">
        <f>IFERROR(VLOOKUP(M109,Shopify_Transactions!X:BB,3,0),"Not_Found")</f>
        <v>Not_Found</v>
      </c>
      <c r="AR109" t="str">
        <f>IFERROR(VLOOKUP(Z109,Shopify_Transactions!W:Z,4,0),"Not_Found")</f>
        <v>AS-95003</v>
      </c>
      <c r="AS109" t="str">
        <f t="shared" si="2"/>
        <v>AS-95003</v>
      </c>
    </row>
    <row r="110" spans="1:45" x14ac:dyDescent="0.3">
      <c r="A110" t="s">
        <v>3243</v>
      </c>
      <c r="B110" t="s">
        <v>3268</v>
      </c>
      <c r="C110" t="s">
        <v>244</v>
      </c>
      <c r="D110" t="s">
        <v>3269</v>
      </c>
      <c r="E110" t="s">
        <v>133</v>
      </c>
      <c r="F110" t="s">
        <v>130</v>
      </c>
      <c r="G110" t="s">
        <v>24</v>
      </c>
      <c r="H110">
        <v>47.9</v>
      </c>
      <c r="I110">
        <v>-1.74</v>
      </c>
      <c r="J110">
        <v>46.16</v>
      </c>
      <c r="K110" t="s">
        <v>3270</v>
      </c>
      <c r="L110" t="s">
        <v>131</v>
      </c>
      <c r="M110" t="s">
        <v>3271</v>
      </c>
      <c r="N110" t="s">
        <v>3272</v>
      </c>
      <c r="O110" t="s">
        <v>134</v>
      </c>
      <c r="P110" t="s">
        <v>3273</v>
      </c>
      <c r="R110">
        <v>4.95</v>
      </c>
      <c r="T110">
        <v>0</v>
      </c>
      <c r="Z110" t="s">
        <v>3274</v>
      </c>
      <c r="AA110" t="s">
        <v>3275</v>
      </c>
      <c r="AB110">
        <v>1</v>
      </c>
      <c r="AD110">
        <v>7027.78</v>
      </c>
      <c r="AE110" t="s">
        <v>3276</v>
      </c>
      <c r="AG110" t="s">
        <v>2795</v>
      </c>
      <c r="AI110">
        <v>69469</v>
      </c>
      <c r="AJ110" t="s">
        <v>135</v>
      </c>
      <c r="AK110" t="s">
        <v>3277</v>
      </c>
      <c r="AL110" t="s">
        <v>3273</v>
      </c>
      <c r="AN110" t="s">
        <v>42</v>
      </c>
      <c r="AO110" t="s">
        <v>136</v>
      </c>
      <c r="AP110" t="str">
        <f>IFERROR(VLOOKUP(M110,Shopify_Transactions!V:BB,5,0),"Not_Found")</f>
        <v>AS-95016</v>
      </c>
      <c r="AQ110" t="str">
        <f>IFERROR(VLOOKUP(M110,Shopify_Transactions!X:BB,3,0),"Not_Found")</f>
        <v>Not_Found</v>
      </c>
      <c r="AR110" t="str">
        <f>IFERROR(VLOOKUP(Z110,Shopify_Transactions!W:Z,4,0),"Not_Found")</f>
        <v>AS-95016</v>
      </c>
      <c r="AS110" t="str">
        <f t="shared" si="2"/>
        <v>AS-95016</v>
      </c>
    </row>
    <row r="111" spans="1:45" x14ac:dyDescent="0.3">
      <c r="A111" t="s">
        <v>3243</v>
      </c>
      <c r="B111" t="s">
        <v>3278</v>
      </c>
      <c r="C111" t="s">
        <v>244</v>
      </c>
      <c r="D111" t="s">
        <v>3279</v>
      </c>
      <c r="E111" t="s">
        <v>133</v>
      </c>
      <c r="F111" t="s">
        <v>130</v>
      </c>
      <c r="G111" t="s">
        <v>24</v>
      </c>
      <c r="H111">
        <v>29.9</v>
      </c>
      <c r="I111">
        <v>-1.22</v>
      </c>
      <c r="J111">
        <v>28.68</v>
      </c>
      <c r="K111" t="s">
        <v>3280</v>
      </c>
      <c r="L111" t="s">
        <v>131</v>
      </c>
      <c r="M111" t="s">
        <v>3281</v>
      </c>
      <c r="N111" t="s">
        <v>3282</v>
      </c>
      <c r="O111" t="s">
        <v>134</v>
      </c>
      <c r="P111" t="s">
        <v>3283</v>
      </c>
      <c r="R111">
        <v>4.95</v>
      </c>
      <c r="T111">
        <v>0</v>
      </c>
      <c r="Z111" t="s">
        <v>3284</v>
      </c>
      <c r="AA111" t="s">
        <v>3285</v>
      </c>
      <c r="AB111">
        <v>1</v>
      </c>
      <c r="AD111">
        <v>7056.46</v>
      </c>
      <c r="AE111" t="s">
        <v>3286</v>
      </c>
      <c r="AG111" t="s">
        <v>3287</v>
      </c>
      <c r="AI111">
        <v>80100</v>
      </c>
      <c r="AJ111" t="s">
        <v>138</v>
      </c>
      <c r="AK111" t="s">
        <v>3288</v>
      </c>
      <c r="AL111" t="s">
        <v>3283</v>
      </c>
      <c r="AN111" t="s">
        <v>46</v>
      </c>
      <c r="AO111" t="s">
        <v>136</v>
      </c>
      <c r="AP111" t="str">
        <f>IFERROR(VLOOKUP(M111,Shopify_Transactions!V:BB,5,0),"Not_Found")</f>
        <v>AS-95025</v>
      </c>
      <c r="AQ111" t="str">
        <f>IFERROR(VLOOKUP(M111,Shopify_Transactions!X:BB,3,0),"Not_Found")</f>
        <v>Not_Found</v>
      </c>
      <c r="AR111" t="str">
        <f>IFERROR(VLOOKUP(Z111,Shopify_Transactions!W:Z,4,0),"Not_Found")</f>
        <v>AS-95025</v>
      </c>
      <c r="AS111" t="str">
        <f t="shared" si="2"/>
        <v>AS-95025</v>
      </c>
    </row>
    <row r="112" spans="1:45" x14ac:dyDescent="0.3">
      <c r="A112" t="s">
        <v>3243</v>
      </c>
      <c r="B112" t="s">
        <v>3289</v>
      </c>
      <c r="C112" t="s">
        <v>244</v>
      </c>
      <c r="D112" t="s">
        <v>3290</v>
      </c>
      <c r="E112" t="s">
        <v>133</v>
      </c>
      <c r="F112" t="s">
        <v>130</v>
      </c>
      <c r="G112" t="s">
        <v>24</v>
      </c>
      <c r="H112">
        <v>53.87</v>
      </c>
      <c r="I112">
        <v>-1.91</v>
      </c>
      <c r="J112">
        <v>51.96</v>
      </c>
      <c r="K112" t="s">
        <v>3291</v>
      </c>
      <c r="L112" t="s">
        <v>131</v>
      </c>
      <c r="M112" t="s">
        <v>3292</v>
      </c>
      <c r="N112" t="s">
        <v>3293</v>
      </c>
      <c r="O112" t="s">
        <v>134</v>
      </c>
      <c r="R112">
        <v>0</v>
      </c>
      <c r="T112">
        <v>0</v>
      </c>
      <c r="Z112" t="s">
        <v>3294</v>
      </c>
      <c r="AA112" t="s">
        <v>3295</v>
      </c>
      <c r="AB112">
        <v>3</v>
      </c>
      <c r="AD112">
        <v>7108.42</v>
      </c>
      <c r="AE112" t="s">
        <v>3296</v>
      </c>
      <c r="AG112" t="s">
        <v>3297</v>
      </c>
      <c r="AH112" t="s">
        <v>3298</v>
      </c>
      <c r="AI112">
        <v>23600</v>
      </c>
      <c r="AJ112" t="s">
        <v>140</v>
      </c>
      <c r="AK112" t="s">
        <v>3299</v>
      </c>
      <c r="AL112" t="s">
        <v>3300</v>
      </c>
      <c r="AN112" t="s">
        <v>45</v>
      </c>
      <c r="AO112" t="s">
        <v>136</v>
      </c>
      <c r="AP112" t="str">
        <f>IFERROR(VLOOKUP(M112,Shopify_Transactions!V:BB,5,0),"Not_Found")</f>
        <v>AS-95027</v>
      </c>
      <c r="AQ112" t="str">
        <f>IFERROR(VLOOKUP(M112,Shopify_Transactions!X:BB,3,0),"Not_Found")</f>
        <v>Not_Found</v>
      </c>
      <c r="AR112" t="str">
        <f>IFERROR(VLOOKUP(Z112,Shopify_Transactions!W:Z,4,0),"Not_Found")</f>
        <v>AS-95027</v>
      </c>
      <c r="AS112" t="str">
        <f t="shared" si="2"/>
        <v>AS-95027</v>
      </c>
    </row>
    <row r="113" spans="1:45" x14ac:dyDescent="0.3">
      <c r="A113" t="s">
        <v>3243</v>
      </c>
      <c r="B113" t="s">
        <v>3301</v>
      </c>
      <c r="C113" t="s">
        <v>244</v>
      </c>
      <c r="D113" t="s">
        <v>2539</v>
      </c>
      <c r="E113" t="s">
        <v>133</v>
      </c>
      <c r="F113" t="s">
        <v>130</v>
      </c>
      <c r="G113" t="s">
        <v>24</v>
      </c>
      <c r="H113">
        <v>59.85</v>
      </c>
      <c r="I113">
        <v>-2.09</v>
      </c>
      <c r="J113">
        <v>57.76</v>
      </c>
      <c r="K113" t="s">
        <v>2540</v>
      </c>
      <c r="L113" t="s">
        <v>131</v>
      </c>
      <c r="M113" t="s">
        <v>3302</v>
      </c>
      <c r="N113" t="s">
        <v>3303</v>
      </c>
      <c r="O113" t="s">
        <v>134</v>
      </c>
      <c r="P113" t="s">
        <v>3304</v>
      </c>
      <c r="R113">
        <v>0</v>
      </c>
      <c r="T113">
        <v>0</v>
      </c>
      <c r="Z113" t="s">
        <v>3305</v>
      </c>
      <c r="AA113" t="s">
        <v>3306</v>
      </c>
      <c r="AB113">
        <v>3</v>
      </c>
      <c r="AD113">
        <v>7166.18</v>
      </c>
      <c r="AE113" t="s">
        <v>3307</v>
      </c>
      <c r="AG113" t="s">
        <v>2541</v>
      </c>
      <c r="AI113">
        <v>86210</v>
      </c>
      <c r="AJ113" t="s">
        <v>138</v>
      </c>
      <c r="AK113" t="s">
        <v>2542</v>
      </c>
      <c r="AL113" t="s">
        <v>3308</v>
      </c>
      <c r="AN113" t="s">
        <v>46</v>
      </c>
      <c r="AO113" t="s">
        <v>136</v>
      </c>
      <c r="AP113" t="str">
        <f>IFERROR(VLOOKUP(M113,Shopify_Transactions!V:BB,5,0),"Not_Found")</f>
        <v>AS-95036</v>
      </c>
      <c r="AQ113" t="str">
        <f>IFERROR(VLOOKUP(M113,Shopify_Transactions!X:BB,3,0),"Not_Found")</f>
        <v>Not_Found</v>
      </c>
      <c r="AR113" t="str">
        <f>IFERROR(VLOOKUP(Z113,Shopify_Transactions!W:Z,4,0),"Not_Found")</f>
        <v>AS-95036</v>
      </c>
      <c r="AS113" t="str">
        <f t="shared" si="2"/>
        <v>AS-95036</v>
      </c>
    </row>
    <row r="114" spans="1:45" x14ac:dyDescent="0.3">
      <c r="A114" t="s">
        <v>3243</v>
      </c>
      <c r="B114" t="s">
        <v>3309</v>
      </c>
      <c r="C114" t="s">
        <v>244</v>
      </c>
      <c r="D114" t="s">
        <v>3310</v>
      </c>
      <c r="E114" t="s">
        <v>133</v>
      </c>
      <c r="F114" t="s">
        <v>130</v>
      </c>
      <c r="G114" t="s">
        <v>24</v>
      </c>
      <c r="H114">
        <v>31.9</v>
      </c>
      <c r="I114">
        <v>-1.28</v>
      </c>
      <c r="J114">
        <v>30.62</v>
      </c>
      <c r="K114" t="s">
        <v>3311</v>
      </c>
      <c r="L114" t="s">
        <v>131</v>
      </c>
      <c r="M114" t="s">
        <v>3312</v>
      </c>
      <c r="N114" t="s">
        <v>3313</v>
      </c>
      <c r="O114" t="s">
        <v>134</v>
      </c>
      <c r="P114" t="s">
        <v>3314</v>
      </c>
      <c r="R114">
        <v>4.95</v>
      </c>
      <c r="T114">
        <v>0</v>
      </c>
      <c r="Z114" t="s">
        <v>3315</v>
      </c>
      <c r="AA114" t="s">
        <v>3316</v>
      </c>
      <c r="AB114">
        <v>1</v>
      </c>
      <c r="AD114">
        <v>7196.8</v>
      </c>
      <c r="AE114" t="s">
        <v>3317</v>
      </c>
      <c r="AG114" t="s">
        <v>2530</v>
      </c>
      <c r="AI114">
        <v>90451</v>
      </c>
      <c r="AJ114" t="s">
        <v>135</v>
      </c>
      <c r="AK114" t="s">
        <v>3318</v>
      </c>
      <c r="AL114" t="s">
        <v>3314</v>
      </c>
      <c r="AN114" t="s">
        <v>42</v>
      </c>
      <c r="AO114" t="s">
        <v>136</v>
      </c>
      <c r="AP114" t="str">
        <f>IFERROR(VLOOKUP(M114,Shopify_Transactions!V:BB,5,0),"Not_Found")</f>
        <v>AS-95038</v>
      </c>
      <c r="AQ114" t="str">
        <f>IFERROR(VLOOKUP(M114,Shopify_Transactions!X:BB,3,0),"Not_Found")</f>
        <v>Not_Found</v>
      </c>
      <c r="AR114" t="str">
        <f>IFERROR(VLOOKUP(Z114,Shopify_Transactions!W:Z,4,0),"Not_Found")</f>
        <v>AS-95038</v>
      </c>
      <c r="AS114" t="str">
        <f t="shared" si="2"/>
        <v>AS-95038</v>
      </c>
    </row>
    <row r="115" spans="1:45" x14ac:dyDescent="0.3">
      <c r="A115" t="s">
        <v>3243</v>
      </c>
      <c r="B115" t="s">
        <v>3319</v>
      </c>
      <c r="C115" t="s">
        <v>244</v>
      </c>
      <c r="D115" t="s">
        <v>3320</v>
      </c>
      <c r="E115" t="s">
        <v>133</v>
      </c>
      <c r="F115" t="s">
        <v>130</v>
      </c>
      <c r="G115" t="s">
        <v>24</v>
      </c>
      <c r="H115">
        <v>29.9</v>
      </c>
      <c r="I115">
        <v>-1.22</v>
      </c>
      <c r="J115">
        <v>28.68</v>
      </c>
      <c r="K115" t="s">
        <v>3321</v>
      </c>
      <c r="L115" t="s">
        <v>131</v>
      </c>
      <c r="M115" t="s">
        <v>3322</v>
      </c>
      <c r="N115" t="s">
        <v>3323</v>
      </c>
      <c r="O115" t="s">
        <v>134</v>
      </c>
      <c r="P115" t="s">
        <v>3324</v>
      </c>
      <c r="R115">
        <v>4.95</v>
      </c>
      <c r="T115">
        <v>0</v>
      </c>
      <c r="Z115" t="s">
        <v>3325</v>
      </c>
      <c r="AA115" t="s">
        <v>3326</v>
      </c>
      <c r="AB115">
        <v>1</v>
      </c>
      <c r="AD115">
        <v>7225.48</v>
      </c>
      <c r="AE115" t="s">
        <v>3327</v>
      </c>
      <c r="AG115" t="s">
        <v>141</v>
      </c>
      <c r="AI115">
        <v>20459</v>
      </c>
      <c r="AJ115" t="s">
        <v>135</v>
      </c>
      <c r="AK115" t="s">
        <v>3328</v>
      </c>
      <c r="AL115" t="s">
        <v>3324</v>
      </c>
      <c r="AN115" t="s">
        <v>42</v>
      </c>
      <c r="AO115" t="s">
        <v>136</v>
      </c>
      <c r="AP115" t="str">
        <f>IFERROR(VLOOKUP(M115,Shopify_Transactions!V:BB,5,0),"Not_Found")</f>
        <v>AS-95042</v>
      </c>
      <c r="AQ115" t="str">
        <f>IFERROR(VLOOKUP(M115,Shopify_Transactions!X:BB,3,0),"Not_Found")</f>
        <v>Not_Found</v>
      </c>
      <c r="AR115" t="str">
        <f>IFERROR(VLOOKUP(Z115,Shopify_Transactions!W:Z,4,0),"Not_Found")</f>
        <v>AS-95042</v>
      </c>
      <c r="AS115" t="str">
        <f t="shared" si="2"/>
        <v>AS-95042</v>
      </c>
    </row>
    <row r="116" spans="1:45" x14ac:dyDescent="0.3">
      <c r="A116" t="s">
        <v>3243</v>
      </c>
      <c r="B116" t="s">
        <v>3329</v>
      </c>
      <c r="C116" t="s">
        <v>244</v>
      </c>
      <c r="D116" t="s">
        <v>3330</v>
      </c>
      <c r="E116" t="s">
        <v>133</v>
      </c>
      <c r="F116" t="s">
        <v>130</v>
      </c>
      <c r="G116" t="s">
        <v>24</v>
      </c>
      <c r="H116">
        <v>39.92</v>
      </c>
      <c r="I116">
        <v>-1.51</v>
      </c>
      <c r="J116">
        <v>38.409999999999997</v>
      </c>
      <c r="K116" t="s">
        <v>3331</v>
      </c>
      <c r="L116" t="s">
        <v>131</v>
      </c>
      <c r="M116" t="s">
        <v>3332</v>
      </c>
      <c r="N116" t="s">
        <v>3333</v>
      </c>
      <c r="O116" t="s">
        <v>134</v>
      </c>
      <c r="P116" t="s">
        <v>3334</v>
      </c>
      <c r="R116">
        <v>4.95</v>
      </c>
      <c r="T116">
        <v>0</v>
      </c>
      <c r="Z116" t="s">
        <v>3335</v>
      </c>
      <c r="AA116" t="s">
        <v>3336</v>
      </c>
      <c r="AB116">
        <v>3</v>
      </c>
      <c r="AD116">
        <v>7263.89</v>
      </c>
      <c r="AE116" t="s">
        <v>3337</v>
      </c>
      <c r="AG116" t="s">
        <v>3338</v>
      </c>
      <c r="AI116">
        <v>30620</v>
      </c>
      <c r="AJ116" t="s">
        <v>138</v>
      </c>
      <c r="AK116" t="s">
        <v>3339</v>
      </c>
      <c r="AL116" t="s">
        <v>3340</v>
      </c>
      <c r="AN116" t="s">
        <v>46</v>
      </c>
      <c r="AO116" t="s">
        <v>136</v>
      </c>
      <c r="AP116" t="str">
        <f>IFERROR(VLOOKUP(M116,Shopify_Transactions!V:BB,5,0),"Not_Found")</f>
        <v>AS-95043</v>
      </c>
      <c r="AQ116" t="str">
        <f>IFERROR(VLOOKUP(M116,Shopify_Transactions!X:BB,3,0),"Not_Found")</f>
        <v>Not_Found</v>
      </c>
      <c r="AR116" t="str">
        <f>IFERROR(VLOOKUP(Z116,Shopify_Transactions!W:Z,4,0),"Not_Found")</f>
        <v>AS-95043</v>
      </c>
      <c r="AS116" t="str">
        <f t="shared" si="2"/>
        <v>AS-95043</v>
      </c>
    </row>
    <row r="117" spans="1:45" x14ac:dyDescent="0.3">
      <c r="A117" t="s">
        <v>3243</v>
      </c>
      <c r="B117" t="s">
        <v>3341</v>
      </c>
      <c r="C117" t="s">
        <v>244</v>
      </c>
      <c r="D117" t="s">
        <v>3342</v>
      </c>
      <c r="E117" t="s">
        <v>133</v>
      </c>
      <c r="F117" t="s">
        <v>130</v>
      </c>
      <c r="G117" t="s">
        <v>24</v>
      </c>
      <c r="H117">
        <v>111.47</v>
      </c>
      <c r="I117">
        <v>-3.58</v>
      </c>
      <c r="J117">
        <v>107.89</v>
      </c>
      <c r="K117" t="s">
        <v>3343</v>
      </c>
      <c r="L117" t="s">
        <v>131</v>
      </c>
      <c r="M117" t="s">
        <v>3344</v>
      </c>
      <c r="N117" t="s">
        <v>3345</v>
      </c>
      <c r="O117" t="s">
        <v>134</v>
      </c>
      <c r="P117" t="s">
        <v>3346</v>
      </c>
      <c r="R117">
        <v>0</v>
      </c>
      <c r="T117">
        <v>0</v>
      </c>
      <c r="Z117" t="s">
        <v>3347</v>
      </c>
      <c r="AA117" t="s">
        <v>3348</v>
      </c>
      <c r="AB117">
        <v>3</v>
      </c>
      <c r="AD117">
        <v>7371.78</v>
      </c>
      <c r="AE117" t="s">
        <v>3349</v>
      </c>
      <c r="AG117" t="s">
        <v>3350</v>
      </c>
      <c r="AI117">
        <v>35300</v>
      </c>
      <c r="AJ117" t="s">
        <v>138</v>
      </c>
      <c r="AK117" t="s">
        <v>3351</v>
      </c>
      <c r="AL117" t="s">
        <v>2440</v>
      </c>
      <c r="AN117" t="s">
        <v>46</v>
      </c>
      <c r="AO117" t="s">
        <v>136</v>
      </c>
      <c r="AP117" t="str">
        <f>IFERROR(VLOOKUP(M117,Shopify_Transactions!V:BB,5,0),"Not_Found")</f>
        <v>AS-95047</v>
      </c>
      <c r="AQ117" t="str">
        <f>IFERROR(VLOOKUP(M117,Shopify_Transactions!X:BB,3,0),"Not_Found")</f>
        <v>Not_Found</v>
      </c>
      <c r="AR117" t="str">
        <f>IFERROR(VLOOKUP(Z117,Shopify_Transactions!W:Z,4,0),"Not_Found")</f>
        <v>AS-95047</v>
      </c>
      <c r="AS117" t="str">
        <f t="shared" si="2"/>
        <v>AS-95047</v>
      </c>
    </row>
    <row r="118" spans="1:45" x14ac:dyDescent="0.3">
      <c r="A118" t="s">
        <v>3243</v>
      </c>
      <c r="B118" t="s">
        <v>3352</v>
      </c>
      <c r="C118" t="s">
        <v>244</v>
      </c>
      <c r="D118" t="s">
        <v>3353</v>
      </c>
      <c r="E118" t="s">
        <v>133</v>
      </c>
      <c r="F118" t="s">
        <v>130</v>
      </c>
      <c r="G118" t="s">
        <v>24</v>
      </c>
      <c r="H118">
        <v>58.86</v>
      </c>
      <c r="I118">
        <v>-2.06</v>
      </c>
      <c r="J118">
        <v>56.8</v>
      </c>
      <c r="K118" t="s">
        <v>3354</v>
      </c>
      <c r="L118" t="s">
        <v>131</v>
      </c>
      <c r="M118">
        <v>2747321974141310</v>
      </c>
      <c r="N118" t="s">
        <v>3355</v>
      </c>
      <c r="O118" t="s">
        <v>134</v>
      </c>
      <c r="P118" t="s">
        <v>3356</v>
      </c>
      <c r="R118">
        <v>4.95</v>
      </c>
      <c r="T118">
        <v>0</v>
      </c>
      <c r="Z118" t="s">
        <v>3357</v>
      </c>
      <c r="AA118" t="s">
        <v>3358</v>
      </c>
      <c r="AB118">
        <v>2</v>
      </c>
      <c r="AD118">
        <v>7428.58</v>
      </c>
      <c r="AE118" t="s">
        <v>3359</v>
      </c>
      <c r="AG118" t="s">
        <v>164</v>
      </c>
      <c r="AI118">
        <v>30655</v>
      </c>
      <c r="AJ118" t="s">
        <v>135</v>
      </c>
      <c r="AK118" t="s">
        <v>3360</v>
      </c>
      <c r="AL118" t="s">
        <v>3361</v>
      </c>
      <c r="AN118" t="s">
        <v>42</v>
      </c>
      <c r="AO118" t="s">
        <v>136</v>
      </c>
      <c r="AP118" t="str">
        <f>IFERROR(VLOOKUP(M118,Shopify_Transactions!V:BB,5,0),"Not_Found")</f>
        <v>Not_Found</v>
      </c>
      <c r="AQ118" t="str">
        <f>IFERROR(VLOOKUP(M118,Shopify_Transactions!X:BB,3,0),"Not_Found")</f>
        <v>Not_Found</v>
      </c>
      <c r="AR118" t="str">
        <f>IFERROR(VLOOKUP(Z118,Shopify_Transactions!W:Z,4,0),"Not_Found")</f>
        <v>AS-95053</v>
      </c>
      <c r="AS118" t="str">
        <f t="shared" si="2"/>
        <v>AS-95053</v>
      </c>
    </row>
    <row r="119" spans="1:45" x14ac:dyDescent="0.3">
      <c r="A119" t="s">
        <v>3243</v>
      </c>
      <c r="B119" t="s">
        <v>3362</v>
      </c>
      <c r="C119" t="s">
        <v>244</v>
      </c>
      <c r="D119" t="s">
        <v>3363</v>
      </c>
      <c r="E119" t="s">
        <v>133</v>
      </c>
      <c r="F119" t="s">
        <v>130</v>
      </c>
      <c r="G119" t="s">
        <v>24</v>
      </c>
      <c r="H119">
        <v>135.9</v>
      </c>
      <c r="I119">
        <v>-4.29</v>
      </c>
      <c r="J119">
        <v>131.61000000000001</v>
      </c>
      <c r="K119" t="s">
        <v>3364</v>
      </c>
      <c r="L119" t="s">
        <v>131</v>
      </c>
      <c r="M119" t="s">
        <v>3365</v>
      </c>
      <c r="N119" t="s">
        <v>3366</v>
      </c>
      <c r="O119" t="s">
        <v>134</v>
      </c>
      <c r="P119" t="s">
        <v>3367</v>
      </c>
      <c r="R119">
        <v>0</v>
      </c>
      <c r="T119">
        <v>0</v>
      </c>
      <c r="Z119" t="s">
        <v>3368</v>
      </c>
      <c r="AA119" t="s">
        <v>3369</v>
      </c>
      <c r="AB119">
        <v>2</v>
      </c>
      <c r="AD119">
        <v>7560.19</v>
      </c>
      <c r="AE119" t="s">
        <v>3370</v>
      </c>
      <c r="AG119" t="s">
        <v>154</v>
      </c>
      <c r="AH119" t="s">
        <v>154</v>
      </c>
      <c r="AI119">
        <v>28022</v>
      </c>
      <c r="AJ119" t="s">
        <v>140</v>
      </c>
      <c r="AK119" t="s">
        <v>3371</v>
      </c>
      <c r="AL119" t="s">
        <v>3372</v>
      </c>
      <c r="AN119" t="s">
        <v>45</v>
      </c>
      <c r="AO119" t="s">
        <v>136</v>
      </c>
      <c r="AP119" t="str">
        <f>IFERROR(VLOOKUP(M119,Shopify_Transactions!V:BB,5,0),"Not_Found")</f>
        <v>AS-95062</v>
      </c>
      <c r="AQ119" t="str">
        <f>IFERROR(VLOOKUP(M119,Shopify_Transactions!X:BB,3,0),"Not_Found")</f>
        <v>Not_Found</v>
      </c>
      <c r="AR119" t="str">
        <f>IFERROR(VLOOKUP(Z119,Shopify_Transactions!W:Z,4,0),"Not_Found")</f>
        <v>AS-95062</v>
      </c>
      <c r="AS119" t="str">
        <f t="shared" si="2"/>
        <v>AS-95062</v>
      </c>
    </row>
    <row r="120" spans="1:45" x14ac:dyDescent="0.3">
      <c r="A120" t="s">
        <v>3243</v>
      </c>
      <c r="B120" t="s">
        <v>3373</v>
      </c>
      <c r="C120" t="s">
        <v>244</v>
      </c>
      <c r="D120" t="s">
        <v>3374</v>
      </c>
      <c r="E120" t="s">
        <v>133</v>
      </c>
      <c r="F120" t="s">
        <v>130</v>
      </c>
      <c r="G120" t="s">
        <v>24</v>
      </c>
      <c r="H120">
        <v>37.9</v>
      </c>
      <c r="I120">
        <v>-1.45</v>
      </c>
      <c r="J120">
        <v>36.450000000000003</v>
      </c>
      <c r="K120" t="s">
        <v>3375</v>
      </c>
      <c r="L120" t="s">
        <v>131</v>
      </c>
      <c r="M120" t="s">
        <v>3376</v>
      </c>
      <c r="N120" t="s">
        <v>3377</v>
      </c>
      <c r="O120" t="s">
        <v>134</v>
      </c>
      <c r="P120" t="s">
        <v>3378</v>
      </c>
      <c r="R120">
        <v>4.95</v>
      </c>
      <c r="T120">
        <v>0</v>
      </c>
      <c r="Z120" t="s">
        <v>3379</v>
      </c>
      <c r="AA120" t="s">
        <v>3380</v>
      </c>
      <c r="AB120">
        <v>1</v>
      </c>
      <c r="AD120">
        <v>7596.64</v>
      </c>
      <c r="AE120" t="s">
        <v>3381</v>
      </c>
      <c r="AG120" t="s">
        <v>3382</v>
      </c>
      <c r="AI120">
        <v>84568</v>
      </c>
      <c r="AJ120" t="s">
        <v>135</v>
      </c>
      <c r="AK120" t="s">
        <v>3383</v>
      </c>
      <c r="AL120" t="s">
        <v>3378</v>
      </c>
      <c r="AN120" t="s">
        <v>42</v>
      </c>
      <c r="AO120" t="s">
        <v>136</v>
      </c>
      <c r="AP120" t="str">
        <f>IFERROR(VLOOKUP(M120,Shopify_Transactions!V:BB,5,0),"Not_Found")</f>
        <v>AS-95063</v>
      </c>
      <c r="AQ120" t="str">
        <f>IFERROR(VLOOKUP(M120,Shopify_Transactions!X:BB,3,0),"Not_Found")</f>
        <v>Not_Found</v>
      </c>
      <c r="AR120" t="str">
        <f>IFERROR(VLOOKUP(Z120,Shopify_Transactions!W:Z,4,0),"Not_Found")</f>
        <v>AS-95063</v>
      </c>
      <c r="AS120" t="str">
        <f t="shared" si="2"/>
        <v>AS-95063</v>
      </c>
    </row>
    <row r="121" spans="1:45" x14ac:dyDescent="0.3">
      <c r="A121" t="s">
        <v>3243</v>
      </c>
      <c r="B121" t="s">
        <v>3384</v>
      </c>
      <c r="C121" t="s">
        <v>244</v>
      </c>
      <c r="D121" t="s">
        <v>3385</v>
      </c>
      <c r="E121" t="s">
        <v>133</v>
      </c>
      <c r="F121" t="s">
        <v>130</v>
      </c>
      <c r="G121" t="s">
        <v>24</v>
      </c>
      <c r="H121">
        <v>84.95</v>
      </c>
      <c r="I121">
        <v>-2.81</v>
      </c>
      <c r="J121">
        <v>82.14</v>
      </c>
      <c r="K121" t="s">
        <v>3386</v>
      </c>
      <c r="L121" t="s">
        <v>131</v>
      </c>
      <c r="M121" t="s">
        <v>3387</v>
      </c>
      <c r="N121" t="s">
        <v>3388</v>
      </c>
      <c r="O121" t="s">
        <v>134</v>
      </c>
      <c r="P121" t="s">
        <v>3389</v>
      </c>
      <c r="R121">
        <v>0</v>
      </c>
      <c r="T121">
        <v>0</v>
      </c>
      <c r="Z121" t="s">
        <v>3390</v>
      </c>
      <c r="AA121" t="s">
        <v>3391</v>
      </c>
      <c r="AB121">
        <v>1</v>
      </c>
      <c r="AD121">
        <v>7678.78</v>
      </c>
      <c r="AE121" t="s">
        <v>3392</v>
      </c>
      <c r="AG121" t="s">
        <v>3393</v>
      </c>
      <c r="AI121">
        <v>1030</v>
      </c>
      <c r="AJ121" t="s">
        <v>3394</v>
      </c>
      <c r="AK121" t="s">
        <v>3395</v>
      </c>
      <c r="AL121" t="s">
        <v>3389</v>
      </c>
      <c r="AN121" t="s">
        <v>41</v>
      </c>
      <c r="AO121" t="s">
        <v>136</v>
      </c>
      <c r="AP121" t="str">
        <f>IFERROR(VLOOKUP(M121,Shopify_Transactions!V:BB,5,0),"Not_Found")</f>
        <v>AS-95065</v>
      </c>
      <c r="AQ121" t="str">
        <f>IFERROR(VLOOKUP(M121,Shopify_Transactions!X:BB,3,0),"Not_Found")</f>
        <v>Not_Found</v>
      </c>
      <c r="AR121" t="str">
        <f>IFERROR(VLOOKUP(Z121,Shopify_Transactions!W:Z,4,0),"Not_Found")</f>
        <v>AS-95065</v>
      </c>
      <c r="AS121" t="str">
        <f t="shared" si="2"/>
        <v>AS-95065</v>
      </c>
    </row>
    <row r="122" spans="1:45" x14ac:dyDescent="0.3">
      <c r="A122" t="s">
        <v>3243</v>
      </c>
      <c r="B122" t="s">
        <v>3396</v>
      </c>
      <c r="C122" t="s">
        <v>244</v>
      </c>
      <c r="D122" t="s">
        <v>3397</v>
      </c>
      <c r="E122" t="s">
        <v>133</v>
      </c>
      <c r="F122" t="s">
        <v>130</v>
      </c>
      <c r="G122" t="s">
        <v>24</v>
      </c>
      <c r="H122">
        <v>31.9</v>
      </c>
      <c r="I122">
        <v>-1.28</v>
      </c>
      <c r="J122">
        <v>30.62</v>
      </c>
      <c r="K122" t="s">
        <v>3398</v>
      </c>
      <c r="L122" t="s">
        <v>131</v>
      </c>
      <c r="M122" t="s">
        <v>3399</v>
      </c>
      <c r="N122" t="s">
        <v>3400</v>
      </c>
      <c r="O122" t="s">
        <v>134</v>
      </c>
      <c r="P122" t="s">
        <v>3401</v>
      </c>
      <c r="R122">
        <v>4.95</v>
      </c>
      <c r="T122">
        <v>0</v>
      </c>
      <c r="Z122" t="s">
        <v>3402</v>
      </c>
      <c r="AA122" t="s">
        <v>3403</v>
      </c>
      <c r="AB122">
        <v>1</v>
      </c>
      <c r="AD122">
        <v>7709.4</v>
      </c>
      <c r="AE122" t="s">
        <v>3404</v>
      </c>
      <c r="AG122" t="s">
        <v>3405</v>
      </c>
      <c r="AI122">
        <v>16244</v>
      </c>
      <c r="AJ122" t="s">
        <v>135</v>
      </c>
      <c r="AK122" t="s">
        <v>3406</v>
      </c>
      <c r="AL122" t="s">
        <v>3401</v>
      </c>
      <c r="AN122" t="s">
        <v>42</v>
      </c>
      <c r="AO122" t="s">
        <v>136</v>
      </c>
      <c r="AP122" t="str">
        <f>IFERROR(VLOOKUP(M122,Shopify_Transactions!V:BB,5,0),"Not_Found")</f>
        <v>AS-95067</v>
      </c>
      <c r="AQ122" t="str">
        <f>IFERROR(VLOOKUP(M122,Shopify_Transactions!X:BB,3,0),"Not_Found")</f>
        <v>Not_Found</v>
      </c>
      <c r="AR122" t="str">
        <f>IFERROR(VLOOKUP(Z122,Shopify_Transactions!W:Z,4,0),"Not_Found")</f>
        <v>AS-95067</v>
      </c>
      <c r="AS122" t="str">
        <f t="shared" si="2"/>
        <v>AS-95067</v>
      </c>
    </row>
    <row r="123" spans="1:45" x14ac:dyDescent="0.3">
      <c r="A123" t="s">
        <v>3243</v>
      </c>
      <c r="B123" t="s">
        <v>3407</v>
      </c>
      <c r="C123" t="s">
        <v>244</v>
      </c>
      <c r="D123" t="s">
        <v>3408</v>
      </c>
      <c r="E123" t="s">
        <v>133</v>
      </c>
      <c r="F123" t="s">
        <v>130</v>
      </c>
      <c r="G123" t="s">
        <v>24</v>
      </c>
      <c r="H123">
        <v>59.31</v>
      </c>
      <c r="I123">
        <v>-2.0699999999999998</v>
      </c>
      <c r="J123">
        <v>57.24</v>
      </c>
      <c r="K123" t="s">
        <v>3409</v>
      </c>
      <c r="L123" t="s">
        <v>131</v>
      </c>
      <c r="M123" t="s">
        <v>3410</v>
      </c>
      <c r="N123" t="s">
        <v>3411</v>
      </c>
      <c r="O123" t="s">
        <v>134</v>
      </c>
      <c r="P123" t="s">
        <v>3412</v>
      </c>
      <c r="R123">
        <v>0</v>
      </c>
      <c r="T123">
        <v>0</v>
      </c>
      <c r="Z123" t="s">
        <v>3413</v>
      </c>
      <c r="AA123" t="s">
        <v>3414</v>
      </c>
      <c r="AB123">
        <v>2</v>
      </c>
      <c r="AD123">
        <v>7766.64</v>
      </c>
      <c r="AE123" t="s">
        <v>3415</v>
      </c>
      <c r="AF123">
        <v>35</v>
      </c>
      <c r="AG123" t="s">
        <v>3416</v>
      </c>
      <c r="AI123">
        <v>85072</v>
      </c>
      <c r="AJ123" t="s">
        <v>135</v>
      </c>
      <c r="AK123" t="s">
        <v>3417</v>
      </c>
      <c r="AL123" t="s">
        <v>3418</v>
      </c>
      <c r="AN123" t="s">
        <v>42</v>
      </c>
      <c r="AO123" t="s">
        <v>136</v>
      </c>
      <c r="AP123" t="str">
        <f>IFERROR(VLOOKUP(M123,Shopify_Transactions!V:BB,5,0),"Not_Found")</f>
        <v>AS-95072</v>
      </c>
      <c r="AQ123" t="str">
        <f>IFERROR(VLOOKUP(M123,Shopify_Transactions!X:BB,3,0),"Not_Found")</f>
        <v>Not_Found</v>
      </c>
      <c r="AR123" t="str">
        <f>IFERROR(VLOOKUP(Z123,Shopify_Transactions!W:Z,4,0),"Not_Found")</f>
        <v>AS-95072</v>
      </c>
      <c r="AS123" t="str">
        <f t="shared" si="2"/>
        <v>AS-95072</v>
      </c>
    </row>
    <row r="124" spans="1:45" x14ac:dyDescent="0.3">
      <c r="A124" t="s">
        <v>3243</v>
      </c>
      <c r="B124" t="s">
        <v>3419</v>
      </c>
      <c r="C124" t="s">
        <v>244</v>
      </c>
      <c r="D124" t="s">
        <v>3420</v>
      </c>
      <c r="E124" t="s">
        <v>133</v>
      </c>
      <c r="F124" t="s">
        <v>130</v>
      </c>
      <c r="G124" t="s">
        <v>24</v>
      </c>
      <c r="H124">
        <v>392.18</v>
      </c>
      <c r="I124">
        <v>-11.72</v>
      </c>
      <c r="J124">
        <v>380.46</v>
      </c>
      <c r="K124" t="s">
        <v>3421</v>
      </c>
      <c r="L124" t="s">
        <v>131</v>
      </c>
      <c r="M124" t="s">
        <v>3422</v>
      </c>
      <c r="N124" t="s">
        <v>3423</v>
      </c>
      <c r="O124" t="s">
        <v>134</v>
      </c>
      <c r="R124">
        <v>0</v>
      </c>
      <c r="T124">
        <v>0</v>
      </c>
      <c r="Z124" t="s">
        <v>3424</v>
      </c>
      <c r="AA124" t="s">
        <v>3425</v>
      </c>
      <c r="AB124">
        <v>5</v>
      </c>
      <c r="AD124">
        <v>8147.1</v>
      </c>
      <c r="AE124" t="s">
        <v>3426</v>
      </c>
      <c r="AG124" t="s">
        <v>3427</v>
      </c>
      <c r="AH124" t="s">
        <v>2487</v>
      </c>
      <c r="AI124">
        <v>18102</v>
      </c>
      <c r="AJ124" t="s">
        <v>140</v>
      </c>
      <c r="AK124" t="s">
        <v>3428</v>
      </c>
      <c r="AL124" t="s">
        <v>3429</v>
      </c>
      <c r="AN124" t="s">
        <v>45</v>
      </c>
      <c r="AO124" t="s">
        <v>136</v>
      </c>
      <c r="AP124" t="str">
        <f>IFERROR(VLOOKUP(M124,Shopify_Transactions!V:BB,5,0),"Not_Found")</f>
        <v>AS-95073</v>
      </c>
      <c r="AQ124" t="str">
        <f>IFERROR(VLOOKUP(M124,Shopify_Transactions!X:BB,3,0),"Not_Found")</f>
        <v>Not_Found</v>
      </c>
      <c r="AR124" t="str">
        <f>IFERROR(VLOOKUP(Z124,Shopify_Transactions!W:Z,4,0),"Not_Found")</f>
        <v>AS-95073</v>
      </c>
      <c r="AS124" t="str">
        <f t="shared" si="2"/>
        <v>AS-95073</v>
      </c>
    </row>
    <row r="125" spans="1:45" x14ac:dyDescent="0.3">
      <c r="A125" t="s">
        <v>3243</v>
      </c>
      <c r="B125" t="s">
        <v>3430</v>
      </c>
      <c r="C125" t="s">
        <v>244</v>
      </c>
      <c r="D125" t="s">
        <v>3431</v>
      </c>
      <c r="E125" t="s">
        <v>133</v>
      </c>
      <c r="F125" t="s">
        <v>130</v>
      </c>
      <c r="G125" t="s">
        <v>24</v>
      </c>
      <c r="H125">
        <v>65.900000000000006</v>
      </c>
      <c r="I125">
        <v>-2.2599999999999998</v>
      </c>
      <c r="J125">
        <v>63.64</v>
      </c>
      <c r="K125" t="s">
        <v>3432</v>
      </c>
      <c r="L125" t="s">
        <v>131</v>
      </c>
      <c r="M125" t="s">
        <v>3433</v>
      </c>
      <c r="N125" t="s">
        <v>3434</v>
      </c>
      <c r="O125" t="s">
        <v>134</v>
      </c>
      <c r="P125" t="s">
        <v>3435</v>
      </c>
      <c r="R125">
        <v>0</v>
      </c>
      <c r="T125">
        <v>0</v>
      </c>
      <c r="Z125" t="s">
        <v>3436</v>
      </c>
      <c r="AA125" t="s">
        <v>3437</v>
      </c>
      <c r="AB125">
        <v>2</v>
      </c>
      <c r="AD125">
        <v>8210.74</v>
      </c>
      <c r="AE125" t="s">
        <v>3438</v>
      </c>
      <c r="AG125" t="s">
        <v>3439</v>
      </c>
      <c r="AI125">
        <v>30989</v>
      </c>
      <c r="AJ125" t="s">
        <v>135</v>
      </c>
      <c r="AK125" t="s">
        <v>3440</v>
      </c>
      <c r="AL125" t="s">
        <v>3441</v>
      </c>
      <c r="AN125" t="s">
        <v>42</v>
      </c>
      <c r="AO125" t="s">
        <v>136</v>
      </c>
      <c r="AP125" t="str">
        <f>IFERROR(VLOOKUP(M125,Shopify_Transactions!V:BB,5,0),"Not_Found")</f>
        <v>AS-95076</v>
      </c>
      <c r="AQ125" t="str">
        <f>IFERROR(VLOOKUP(M125,Shopify_Transactions!X:BB,3,0),"Not_Found")</f>
        <v>Not_Found</v>
      </c>
      <c r="AR125" t="str">
        <f>IFERROR(VLOOKUP(Z125,Shopify_Transactions!W:Z,4,0),"Not_Found")</f>
        <v>AS-95076</v>
      </c>
      <c r="AS125" t="str">
        <f t="shared" si="2"/>
        <v>AS-95076</v>
      </c>
    </row>
    <row r="126" spans="1:45" x14ac:dyDescent="0.3">
      <c r="A126" t="s">
        <v>3243</v>
      </c>
      <c r="B126" t="s">
        <v>3442</v>
      </c>
      <c r="C126" t="s">
        <v>244</v>
      </c>
      <c r="D126" t="s">
        <v>3443</v>
      </c>
      <c r="E126" t="s">
        <v>133</v>
      </c>
      <c r="F126" t="s">
        <v>130</v>
      </c>
      <c r="G126" t="s">
        <v>24</v>
      </c>
      <c r="H126">
        <v>37.9</v>
      </c>
      <c r="I126">
        <v>-1.45</v>
      </c>
      <c r="J126">
        <v>36.450000000000003</v>
      </c>
      <c r="K126" t="s">
        <v>3444</v>
      </c>
      <c r="L126" t="s">
        <v>131</v>
      </c>
      <c r="M126" t="s">
        <v>3445</v>
      </c>
      <c r="N126" t="s">
        <v>3446</v>
      </c>
      <c r="O126" t="s">
        <v>134</v>
      </c>
      <c r="P126" t="s">
        <v>3447</v>
      </c>
      <c r="R126">
        <v>4.95</v>
      </c>
      <c r="T126">
        <v>0</v>
      </c>
      <c r="Z126" t="s">
        <v>3448</v>
      </c>
      <c r="AA126" t="s">
        <v>3449</v>
      </c>
      <c r="AB126">
        <v>1</v>
      </c>
      <c r="AD126">
        <v>8247.19</v>
      </c>
      <c r="AE126" t="s">
        <v>3450</v>
      </c>
      <c r="AG126" t="s">
        <v>145</v>
      </c>
      <c r="AI126">
        <v>80687</v>
      </c>
      <c r="AJ126" t="s">
        <v>135</v>
      </c>
      <c r="AK126" t="s">
        <v>3451</v>
      </c>
      <c r="AL126" t="s">
        <v>3447</v>
      </c>
      <c r="AN126" t="s">
        <v>42</v>
      </c>
      <c r="AO126" t="s">
        <v>136</v>
      </c>
      <c r="AP126" t="str">
        <f>IFERROR(VLOOKUP(M126,Shopify_Transactions!V:BB,5,0),"Not_Found")</f>
        <v>AS-95079</v>
      </c>
      <c r="AQ126" t="str">
        <f>IFERROR(VLOOKUP(M126,Shopify_Transactions!X:BB,3,0),"Not_Found")</f>
        <v>Not_Found</v>
      </c>
      <c r="AR126" t="str">
        <f>IFERROR(VLOOKUP(Z126,Shopify_Transactions!W:Z,4,0),"Not_Found")</f>
        <v>AS-95079</v>
      </c>
      <c r="AS126" t="str">
        <f t="shared" si="2"/>
        <v>AS-95079</v>
      </c>
    </row>
    <row r="127" spans="1:45" x14ac:dyDescent="0.3">
      <c r="A127" t="s">
        <v>3243</v>
      </c>
      <c r="B127" t="s">
        <v>3452</v>
      </c>
      <c r="C127" t="s">
        <v>244</v>
      </c>
      <c r="D127" t="s">
        <v>3453</v>
      </c>
      <c r="E127" t="s">
        <v>133</v>
      </c>
      <c r="F127" t="s">
        <v>130</v>
      </c>
      <c r="G127" t="s">
        <v>24</v>
      </c>
      <c r="H127">
        <v>72.900000000000006</v>
      </c>
      <c r="I127">
        <v>-2.46</v>
      </c>
      <c r="J127">
        <v>70.44</v>
      </c>
      <c r="K127" t="s">
        <v>3454</v>
      </c>
      <c r="L127" t="s">
        <v>131</v>
      </c>
      <c r="M127" t="s">
        <v>3455</v>
      </c>
      <c r="N127" t="s">
        <v>3456</v>
      </c>
      <c r="O127" t="s">
        <v>134</v>
      </c>
      <c r="P127" t="s">
        <v>3457</v>
      </c>
      <c r="R127">
        <v>4.95</v>
      </c>
      <c r="T127">
        <v>0</v>
      </c>
      <c r="Z127" t="s">
        <v>3458</v>
      </c>
      <c r="AA127" t="s">
        <v>3459</v>
      </c>
      <c r="AB127">
        <v>1</v>
      </c>
      <c r="AD127">
        <v>8317.6299999999992</v>
      </c>
      <c r="AE127" t="s">
        <v>3460</v>
      </c>
      <c r="AG127" t="s">
        <v>3461</v>
      </c>
      <c r="AH127" t="s">
        <v>3462</v>
      </c>
      <c r="AI127">
        <v>7008</v>
      </c>
      <c r="AJ127" t="s">
        <v>140</v>
      </c>
      <c r="AK127" t="s">
        <v>3463</v>
      </c>
      <c r="AL127" t="s">
        <v>3457</v>
      </c>
      <c r="AN127" t="s">
        <v>45</v>
      </c>
      <c r="AO127" t="s">
        <v>136</v>
      </c>
      <c r="AP127" t="str">
        <f>IFERROR(VLOOKUP(M127,Shopify_Transactions!V:BB,5,0),"Not_Found")</f>
        <v>AS-95080</v>
      </c>
      <c r="AQ127" t="str">
        <f>IFERROR(VLOOKUP(M127,Shopify_Transactions!X:BB,3,0),"Not_Found")</f>
        <v>Not_Found</v>
      </c>
      <c r="AR127" t="str">
        <f>IFERROR(VLOOKUP(Z127,Shopify_Transactions!W:Z,4,0),"Not_Found")</f>
        <v>AS-95080</v>
      </c>
      <c r="AS127" t="str">
        <f t="shared" si="2"/>
        <v>AS-95080</v>
      </c>
    </row>
    <row r="128" spans="1:45" x14ac:dyDescent="0.3">
      <c r="A128" t="s">
        <v>3243</v>
      </c>
      <c r="B128" t="s">
        <v>3464</v>
      </c>
      <c r="C128" t="s">
        <v>244</v>
      </c>
      <c r="D128" t="s">
        <v>3465</v>
      </c>
      <c r="E128" t="s">
        <v>133</v>
      </c>
      <c r="F128" t="s">
        <v>130</v>
      </c>
      <c r="G128" t="s">
        <v>24</v>
      </c>
      <c r="H128">
        <v>37.9</v>
      </c>
      <c r="I128">
        <v>-1.45</v>
      </c>
      <c r="J128">
        <v>36.450000000000003</v>
      </c>
      <c r="K128" t="s">
        <v>3466</v>
      </c>
      <c r="L128" t="s">
        <v>131</v>
      </c>
      <c r="M128" t="s">
        <v>3467</v>
      </c>
      <c r="N128" t="s">
        <v>3468</v>
      </c>
      <c r="O128" t="s">
        <v>134</v>
      </c>
      <c r="P128" t="s">
        <v>2543</v>
      </c>
      <c r="R128">
        <v>4.95</v>
      </c>
      <c r="T128">
        <v>0</v>
      </c>
      <c r="Z128" t="s">
        <v>3469</v>
      </c>
      <c r="AA128" t="s">
        <v>3470</v>
      </c>
      <c r="AB128">
        <v>1</v>
      </c>
      <c r="AD128">
        <v>8354.08</v>
      </c>
      <c r="AE128" t="s">
        <v>3471</v>
      </c>
      <c r="AG128" t="s">
        <v>3472</v>
      </c>
      <c r="AI128">
        <v>38527</v>
      </c>
      <c r="AJ128" t="s">
        <v>135</v>
      </c>
      <c r="AK128" t="s">
        <v>3473</v>
      </c>
      <c r="AL128" t="s">
        <v>2543</v>
      </c>
      <c r="AN128" t="s">
        <v>42</v>
      </c>
      <c r="AO128" t="s">
        <v>136</v>
      </c>
      <c r="AP128" t="str">
        <f>IFERROR(VLOOKUP(M128,Shopify_Transactions!V:BB,5,0),"Not_Found")</f>
        <v>AS-95087</v>
      </c>
      <c r="AQ128" t="str">
        <f>IFERROR(VLOOKUP(M128,Shopify_Transactions!X:BB,3,0),"Not_Found")</f>
        <v>Not_Found</v>
      </c>
      <c r="AR128" t="str">
        <f>IFERROR(VLOOKUP(Z128,Shopify_Transactions!W:Z,4,0),"Not_Found")</f>
        <v>AS-95087</v>
      </c>
      <c r="AS128" t="str">
        <f t="shared" si="2"/>
        <v>AS-95087</v>
      </c>
    </row>
    <row r="129" spans="1:45" x14ac:dyDescent="0.3">
      <c r="A129" t="s">
        <v>3243</v>
      </c>
      <c r="B129" t="s">
        <v>3474</v>
      </c>
      <c r="C129" t="s">
        <v>244</v>
      </c>
      <c r="D129" t="s">
        <v>3475</v>
      </c>
      <c r="E129" t="s">
        <v>133</v>
      </c>
      <c r="F129" t="s">
        <v>130</v>
      </c>
      <c r="G129" t="s">
        <v>24</v>
      </c>
      <c r="H129">
        <v>57.8</v>
      </c>
      <c r="I129">
        <v>-2.0299999999999998</v>
      </c>
      <c r="J129">
        <v>55.77</v>
      </c>
      <c r="K129" t="s">
        <v>3476</v>
      </c>
      <c r="L129" t="s">
        <v>131</v>
      </c>
      <c r="M129" t="s">
        <v>3477</v>
      </c>
      <c r="N129" t="s">
        <v>3478</v>
      </c>
      <c r="O129" t="s">
        <v>134</v>
      </c>
      <c r="P129" t="s">
        <v>3479</v>
      </c>
      <c r="R129">
        <v>4.95</v>
      </c>
      <c r="T129">
        <v>0</v>
      </c>
      <c r="Z129" t="s">
        <v>3480</v>
      </c>
      <c r="AA129" t="s">
        <v>3481</v>
      </c>
      <c r="AB129">
        <v>3</v>
      </c>
      <c r="AD129">
        <v>8409.85</v>
      </c>
      <c r="AE129" t="s">
        <v>3482</v>
      </c>
      <c r="AG129" t="s">
        <v>233</v>
      </c>
      <c r="AI129">
        <v>75013</v>
      </c>
      <c r="AJ129" t="s">
        <v>138</v>
      </c>
      <c r="AK129" t="s">
        <v>3483</v>
      </c>
      <c r="AL129" t="s">
        <v>3484</v>
      </c>
      <c r="AN129" t="s">
        <v>46</v>
      </c>
      <c r="AO129" t="s">
        <v>136</v>
      </c>
      <c r="AP129" t="str">
        <f>IFERROR(VLOOKUP(M129,Shopify_Transactions!V:BB,5,0),"Not_Found")</f>
        <v>AS-95095</v>
      </c>
      <c r="AQ129" t="str">
        <f>IFERROR(VLOOKUP(M129,Shopify_Transactions!X:BB,3,0),"Not_Found")</f>
        <v>Not_Found</v>
      </c>
      <c r="AR129" t="str">
        <f>IFERROR(VLOOKUP(Z129,Shopify_Transactions!W:Z,4,0),"Not_Found")</f>
        <v>AS-95095</v>
      </c>
      <c r="AS129" t="str">
        <f t="shared" si="2"/>
        <v>AS-95095</v>
      </c>
    </row>
    <row r="130" spans="1:45" x14ac:dyDescent="0.3">
      <c r="A130" t="s">
        <v>3243</v>
      </c>
      <c r="B130" t="s">
        <v>3485</v>
      </c>
      <c r="C130" t="s">
        <v>244</v>
      </c>
      <c r="D130" t="s">
        <v>3486</v>
      </c>
      <c r="E130" t="s">
        <v>133</v>
      </c>
      <c r="F130" t="s">
        <v>130</v>
      </c>
      <c r="G130" t="s">
        <v>24</v>
      </c>
      <c r="H130">
        <v>83.57</v>
      </c>
      <c r="I130">
        <v>-2.77</v>
      </c>
      <c r="J130">
        <v>80.8</v>
      </c>
      <c r="K130" t="s">
        <v>3487</v>
      </c>
      <c r="L130" t="s">
        <v>131</v>
      </c>
      <c r="M130" t="s">
        <v>3488</v>
      </c>
      <c r="N130" t="s">
        <v>3489</v>
      </c>
      <c r="O130" t="s">
        <v>134</v>
      </c>
      <c r="P130" t="s">
        <v>3490</v>
      </c>
      <c r="R130">
        <v>0</v>
      </c>
      <c r="T130">
        <v>0</v>
      </c>
      <c r="Z130" t="s">
        <v>3491</v>
      </c>
      <c r="AA130" t="s">
        <v>3492</v>
      </c>
      <c r="AB130">
        <v>3</v>
      </c>
      <c r="AD130">
        <v>8490.65</v>
      </c>
      <c r="AE130" t="s">
        <v>3493</v>
      </c>
      <c r="AG130" t="s">
        <v>325</v>
      </c>
      <c r="AH130" t="s">
        <v>325</v>
      </c>
      <c r="AI130">
        <v>25127</v>
      </c>
      <c r="AJ130" t="s">
        <v>137</v>
      </c>
      <c r="AK130" t="s">
        <v>3494</v>
      </c>
      <c r="AL130" t="s">
        <v>3495</v>
      </c>
      <c r="AN130" t="s">
        <v>47</v>
      </c>
      <c r="AO130" t="s">
        <v>136</v>
      </c>
      <c r="AP130" t="str">
        <f>IFERROR(VLOOKUP(M130,Shopify_Transactions!V:BB,5,0),"Not_Found")</f>
        <v>AS-95097</v>
      </c>
      <c r="AQ130" t="str">
        <f>IFERROR(VLOOKUP(M130,Shopify_Transactions!X:BB,3,0),"Not_Found")</f>
        <v>Not_Found</v>
      </c>
      <c r="AR130" t="str">
        <f>IFERROR(VLOOKUP(Z130,Shopify_Transactions!W:Z,4,0),"Not_Found")</f>
        <v>AS-95097</v>
      </c>
      <c r="AS130" t="str">
        <f t="shared" si="2"/>
        <v>AS-95097</v>
      </c>
    </row>
    <row r="131" spans="1:45" x14ac:dyDescent="0.3">
      <c r="A131" t="s">
        <v>3496</v>
      </c>
      <c r="B131" t="s">
        <v>3497</v>
      </c>
      <c r="C131" t="s">
        <v>244</v>
      </c>
      <c r="D131" t="s">
        <v>3498</v>
      </c>
      <c r="E131" t="s">
        <v>133</v>
      </c>
      <c r="F131" t="s">
        <v>130</v>
      </c>
      <c r="G131" t="s">
        <v>24</v>
      </c>
      <c r="H131">
        <v>273.29000000000002</v>
      </c>
      <c r="I131">
        <v>-8.2799999999999994</v>
      </c>
      <c r="J131">
        <v>265.01</v>
      </c>
      <c r="K131" t="s">
        <v>3499</v>
      </c>
      <c r="L131" t="s">
        <v>131</v>
      </c>
      <c r="M131" t="s">
        <v>3500</v>
      </c>
      <c r="N131" t="s">
        <v>3501</v>
      </c>
      <c r="O131" t="s">
        <v>134</v>
      </c>
      <c r="R131">
        <v>0</v>
      </c>
      <c r="T131">
        <v>0</v>
      </c>
      <c r="Z131" t="s">
        <v>3502</v>
      </c>
      <c r="AA131" t="s">
        <v>3503</v>
      </c>
      <c r="AB131">
        <v>7</v>
      </c>
      <c r="AD131">
        <v>8755.66</v>
      </c>
      <c r="AE131" t="s">
        <v>3504</v>
      </c>
      <c r="AG131" t="s">
        <v>2487</v>
      </c>
      <c r="AH131" t="s">
        <v>2487</v>
      </c>
      <c r="AI131">
        <v>18006</v>
      </c>
      <c r="AJ131" t="s">
        <v>140</v>
      </c>
      <c r="AK131" t="s">
        <v>3505</v>
      </c>
      <c r="AL131" t="s">
        <v>3506</v>
      </c>
      <c r="AN131" t="s">
        <v>45</v>
      </c>
      <c r="AO131" t="s">
        <v>136</v>
      </c>
      <c r="AP131" t="str">
        <f>IFERROR(VLOOKUP(M131,Shopify_Transactions!V:BB,5,0),"Not_Found")</f>
        <v>AS-95101</v>
      </c>
      <c r="AQ131" t="str">
        <f>IFERROR(VLOOKUP(M131,Shopify_Transactions!X:BB,3,0),"Not_Found")</f>
        <v>Not_Found</v>
      </c>
      <c r="AR131" t="str">
        <f>IFERROR(VLOOKUP(Z131,Shopify_Transactions!W:Z,4,0),"Not_Found")</f>
        <v>AS-95101</v>
      </c>
      <c r="AS131" t="str">
        <f t="shared" ref="AS131:AS194" si="3">IF(AP131&lt;&gt;"Not_Found",AP131,IF(AQ131&lt;&gt;"Not_Found",AQ131,AR131))</f>
        <v>AS-95101</v>
      </c>
    </row>
    <row r="132" spans="1:45" x14ac:dyDescent="0.3">
      <c r="A132" t="s">
        <v>3496</v>
      </c>
      <c r="B132" t="s">
        <v>3507</v>
      </c>
      <c r="C132" t="s">
        <v>244</v>
      </c>
      <c r="E132" t="s">
        <v>129</v>
      </c>
      <c r="F132" t="s">
        <v>130</v>
      </c>
      <c r="G132" t="s">
        <v>24</v>
      </c>
      <c r="H132">
        <v>-5490.65</v>
      </c>
      <c r="I132">
        <v>0</v>
      </c>
      <c r="J132">
        <v>-5490.65</v>
      </c>
      <c r="K132" t="s">
        <v>131</v>
      </c>
      <c r="M132" t="s">
        <v>3508</v>
      </c>
      <c r="AD132">
        <v>3265.01</v>
      </c>
      <c r="AO132" t="s">
        <v>132</v>
      </c>
      <c r="AP132" t="str">
        <f>IFERROR(VLOOKUP(M132,Shopify_Transactions!V:BB,5,0),"Not_Found")</f>
        <v>Not_Found</v>
      </c>
      <c r="AQ132" t="str">
        <f>IFERROR(VLOOKUP(M132,Shopify_Transactions!X:BB,3,0),"Not_Found")</f>
        <v>Not_Found</v>
      </c>
      <c r="AR132" t="str">
        <f>IFERROR(VLOOKUP(Z132,Shopify_Transactions!W:Z,4,0),"Not_Found")</f>
        <v>Not_Found</v>
      </c>
      <c r="AS132" t="str">
        <f t="shared" si="3"/>
        <v>Not_Found</v>
      </c>
    </row>
    <row r="133" spans="1:45" x14ac:dyDescent="0.3">
      <c r="A133" t="s">
        <v>3496</v>
      </c>
      <c r="B133" t="s">
        <v>3509</v>
      </c>
      <c r="C133" t="s">
        <v>244</v>
      </c>
      <c r="D133" t="s">
        <v>3510</v>
      </c>
      <c r="E133" t="s">
        <v>133</v>
      </c>
      <c r="F133" t="s">
        <v>130</v>
      </c>
      <c r="G133" t="s">
        <v>24</v>
      </c>
      <c r="H133">
        <v>64.95</v>
      </c>
      <c r="I133">
        <v>-2.23</v>
      </c>
      <c r="J133">
        <v>62.72</v>
      </c>
      <c r="K133" t="s">
        <v>3511</v>
      </c>
      <c r="L133" t="s">
        <v>131</v>
      </c>
      <c r="M133" t="s">
        <v>3512</v>
      </c>
      <c r="N133" t="s">
        <v>3513</v>
      </c>
      <c r="O133" t="s">
        <v>134</v>
      </c>
      <c r="P133" t="s">
        <v>3514</v>
      </c>
      <c r="R133">
        <v>0</v>
      </c>
      <c r="T133">
        <v>0</v>
      </c>
      <c r="Z133" t="s">
        <v>3515</v>
      </c>
      <c r="AA133" t="s">
        <v>3516</v>
      </c>
      <c r="AB133">
        <v>1</v>
      </c>
      <c r="AD133">
        <v>3327.73</v>
      </c>
      <c r="AE133" t="s">
        <v>3517</v>
      </c>
      <c r="AG133" t="s">
        <v>3518</v>
      </c>
      <c r="AH133" t="s">
        <v>3519</v>
      </c>
      <c r="AI133">
        <v>26852</v>
      </c>
      <c r="AJ133" t="s">
        <v>137</v>
      </c>
      <c r="AK133" t="s">
        <v>3520</v>
      </c>
      <c r="AL133" t="s">
        <v>3514</v>
      </c>
      <c r="AN133" t="s">
        <v>47</v>
      </c>
      <c r="AO133" t="s">
        <v>136</v>
      </c>
      <c r="AP133" t="str">
        <f>IFERROR(VLOOKUP(M133,Shopify_Transactions!V:BB,5,0),"Not_Found")</f>
        <v>AS-95105</v>
      </c>
      <c r="AQ133" t="str">
        <f>IFERROR(VLOOKUP(M133,Shopify_Transactions!X:BB,3,0),"Not_Found")</f>
        <v>Not_Found</v>
      </c>
      <c r="AR133" t="str">
        <f>IFERROR(VLOOKUP(Z133,Shopify_Transactions!W:Z,4,0),"Not_Found")</f>
        <v>AS-95105</v>
      </c>
      <c r="AS133" t="str">
        <f t="shared" si="3"/>
        <v>AS-95105</v>
      </c>
    </row>
    <row r="134" spans="1:45" x14ac:dyDescent="0.3">
      <c r="A134" t="s">
        <v>3496</v>
      </c>
      <c r="B134" t="s">
        <v>3521</v>
      </c>
      <c r="C134" t="s">
        <v>244</v>
      </c>
      <c r="D134" t="s">
        <v>3522</v>
      </c>
      <c r="E134" t="s">
        <v>133</v>
      </c>
      <c r="F134" t="s">
        <v>130</v>
      </c>
      <c r="G134" t="s">
        <v>24</v>
      </c>
      <c r="H134">
        <v>299.95</v>
      </c>
      <c r="I134">
        <v>-9.0500000000000007</v>
      </c>
      <c r="J134">
        <v>290.89999999999998</v>
      </c>
      <c r="K134" t="s">
        <v>3523</v>
      </c>
      <c r="L134" t="s">
        <v>131</v>
      </c>
      <c r="M134" t="s">
        <v>3524</v>
      </c>
      <c r="N134" t="s">
        <v>3525</v>
      </c>
      <c r="O134" t="s">
        <v>134</v>
      </c>
      <c r="P134" t="s">
        <v>3526</v>
      </c>
      <c r="R134">
        <v>0</v>
      </c>
      <c r="T134">
        <v>0</v>
      </c>
      <c r="Z134" t="s">
        <v>3527</v>
      </c>
      <c r="AA134" t="s">
        <v>3528</v>
      </c>
      <c r="AB134">
        <v>1</v>
      </c>
      <c r="AD134">
        <v>3618.63</v>
      </c>
      <c r="AE134" t="s">
        <v>3529</v>
      </c>
      <c r="AG134" t="s">
        <v>171</v>
      </c>
      <c r="AI134">
        <v>10717</v>
      </c>
      <c r="AJ134" t="s">
        <v>135</v>
      </c>
      <c r="AK134" t="s">
        <v>3530</v>
      </c>
      <c r="AL134" t="s">
        <v>3526</v>
      </c>
      <c r="AN134" t="s">
        <v>42</v>
      </c>
      <c r="AO134" t="s">
        <v>136</v>
      </c>
      <c r="AP134" t="str">
        <f>IFERROR(VLOOKUP(M134,Shopify_Transactions!V:BB,5,0),"Not_Found")</f>
        <v>AS-95107</v>
      </c>
      <c r="AQ134" t="str">
        <f>IFERROR(VLOOKUP(M134,Shopify_Transactions!X:BB,3,0),"Not_Found")</f>
        <v>Not_Found</v>
      </c>
      <c r="AR134" t="str">
        <f>IFERROR(VLOOKUP(Z134,Shopify_Transactions!W:Z,4,0),"Not_Found")</f>
        <v>AS-95107</v>
      </c>
      <c r="AS134" t="str">
        <f t="shared" si="3"/>
        <v>AS-95107</v>
      </c>
    </row>
    <row r="135" spans="1:45" x14ac:dyDescent="0.3">
      <c r="A135" t="s">
        <v>3496</v>
      </c>
      <c r="B135" t="s">
        <v>3531</v>
      </c>
      <c r="C135" t="s">
        <v>244</v>
      </c>
      <c r="D135" t="s">
        <v>3522</v>
      </c>
      <c r="E135" t="s">
        <v>147</v>
      </c>
      <c r="F135" t="s">
        <v>130</v>
      </c>
      <c r="G135" t="s">
        <v>24</v>
      </c>
      <c r="H135">
        <v>-299.95</v>
      </c>
      <c r="I135">
        <v>0</v>
      </c>
      <c r="J135">
        <v>-299.95</v>
      </c>
      <c r="K135" t="s">
        <v>131</v>
      </c>
      <c r="L135" t="s">
        <v>3523</v>
      </c>
      <c r="M135" t="s">
        <v>3532</v>
      </c>
      <c r="O135" t="s">
        <v>148</v>
      </c>
      <c r="P135" t="s">
        <v>3526</v>
      </c>
      <c r="T135">
        <v>0</v>
      </c>
      <c r="Y135" t="s">
        <v>3524</v>
      </c>
      <c r="Z135" t="s">
        <v>3527</v>
      </c>
      <c r="AA135" t="s">
        <v>3533</v>
      </c>
      <c r="AB135">
        <v>1</v>
      </c>
      <c r="AD135">
        <v>3318.68</v>
      </c>
      <c r="AK135" t="s">
        <v>3530</v>
      </c>
      <c r="AL135" t="s">
        <v>3526</v>
      </c>
      <c r="AO135" t="s">
        <v>132</v>
      </c>
      <c r="AP135" t="str">
        <f>IFERROR(VLOOKUP(M135,Shopify_Transactions!V:BB,5,0),"Not_Found")</f>
        <v>AS-95107</v>
      </c>
      <c r="AQ135" t="str">
        <f>IFERROR(VLOOKUP(M135,Shopify_Transactions!X:BB,3,0),"Not_Found")</f>
        <v>AS-95107</v>
      </c>
      <c r="AR135" t="str">
        <f>IFERROR(VLOOKUP(Z135,Shopify_Transactions!W:Z,4,0),"Not_Found")</f>
        <v>AS-95107</v>
      </c>
      <c r="AS135" t="str">
        <f t="shared" si="3"/>
        <v>AS-95107</v>
      </c>
    </row>
    <row r="136" spans="1:45" x14ac:dyDescent="0.3">
      <c r="A136" t="s">
        <v>3496</v>
      </c>
      <c r="B136" t="s">
        <v>3534</v>
      </c>
      <c r="C136" t="s">
        <v>244</v>
      </c>
      <c r="D136" t="s">
        <v>2464</v>
      </c>
      <c r="E136" t="s">
        <v>147</v>
      </c>
      <c r="F136" t="s">
        <v>130</v>
      </c>
      <c r="G136" t="s">
        <v>24</v>
      </c>
      <c r="H136">
        <v>-49.35</v>
      </c>
      <c r="I136">
        <v>0</v>
      </c>
      <c r="J136">
        <v>-49.35</v>
      </c>
      <c r="K136" t="s">
        <v>131</v>
      </c>
      <c r="L136" t="s">
        <v>2465</v>
      </c>
      <c r="M136" t="s">
        <v>3535</v>
      </c>
      <c r="O136" t="s">
        <v>148</v>
      </c>
      <c r="P136" t="s">
        <v>2466</v>
      </c>
      <c r="T136">
        <v>0</v>
      </c>
      <c r="Y136" t="s">
        <v>770</v>
      </c>
      <c r="Z136" t="s">
        <v>771</v>
      </c>
      <c r="AA136" t="s">
        <v>3536</v>
      </c>
      <c r="AB136">
        <v>2</v>
      </c>
      <c r="AD136">
        <v>3269.33</v>
      </c>
      <c r="AK136" t="s">
        <v>2467</v>
      </c>
      <c r="AL136" t="s">
        <v>2468</v>
      </c>
      <c r="AO136" t="s">
        <v>132</v>
      </c>
      <c r="AP136" t="str">
        <f>IFERROR(VLOOKUP(M136,Shopify_Transactions!V:BB,5,0),"Not_Found")</f>
        <v>AS-93002</v>
      </c>
      <c r="AQ136" t="str">
        <f>IFERROR(VLOOKUP(M136,Shopify_Transactions!X:BB,3,0),"Not_Found")</f>
        <v>AS-93002</v>
      </c>
      <c r="AR136" t="str">
        <f>IFERROR(VLOOKUP(Z136,Shopify_Transactions!W:Z,4,0),"Not_Found")</f>
        <v>AS-93002</v>
      </c>
      <c r="AS136" t="str">
        <f t="shared" si="3"/>
        <v>AS-93002</v>
      </c>
    </row>
    <row r="137" spans="1:45" x14ac:dyDescent="0.3">
      <c r="A137" t="s">
        <v>3496</v>
      </c>
      <c r="B137" t="s">
        <v>3537</v>
      </c>
      <c r="C137" t="s">
        <v>244</v>
      </c>
      <c r="D137" t="s">
        <v>3538</v>
      </c>
      <c r="E137" t="s">
        <v>133</v>
      </c>
      <c r="F137" t="s">
        <v>130</v>
      </c>
      <c r="G137" t="s">
        <v>24</v>
      </c>
      <c r="H137">
        <v>168.8</v>
      </c>
      <c r="I137">
        <v>-5.25</v>
      </c>
      <c r="J137">
        <v>163.55000000000001</v>
      </c>
      <c r="K137" t="s">
        <v>3539</v>
      </c>
      <c r="L137" t="s">
        <v>131</v>
      </c>
      <c r="M137" t="s">
        <v>3540</v>
      </c>
      <c r="N137" t="s">
        <v>3541</v>
      </c>
      <c r="O137" t="s">
        <v>134</v>
      </c>
      <c r="P137" t="s">
        <v>3542</v>
      </c>
      <c r="R137">
        <v>0</v>
      </c>
      <c r="T137">
        <v>0</v>
      </c>
      <c r="Z137" t="s">
        <v>3543</v>
      </c>
      <c r="AA137" t="s">
        <v>3544</v>
      </c>
      <c r="AB137">
        <v>4</v>
      </c>
      <c r="AD137">
        <v>3432.88</v>
      </c>
      <c r="AE137" t="s">
        <v>3545</v>
      </c>
      <c r="AG137" t="s">
        <v>3546</v>
      </c>
      <c r="AI137">
        <v>69509</v>
      </c>
      <c r="AJ137" t="s">
        <v>135</v>
      </c>
      <c r="AK137" t="s">
        <v>3547</v>
      </c>
      <c r="AL137" t="s">
        <v>3548</v>
      </c>
      <c r="AN137" t="s">
        <v>42</v>
      </c>
      <c r="AO137" t="s">
        <v>136</v>
      </c>
      <c r="AP137" t="str">
        <f>IFERROR(VLOOKUP(M137,Shopify_Transactions!V:BB,5,0),"Not_Found")</f>
        <v>AS-95110</v>
      </c>
      <c r="AQ137" t="str">
        <f>IFERROR(VLOOKUP(M137,Shopify_Transactions!X:BB,3,0),"Not_Found")</f>
        <v>Not_Found</v>
      </c>
      <c r="AR137" t="str">
        <f>IFERROR(VLOOKUP(Z137,Shopify_Transactions!W:Z,4,0),"Not_Found")</f>
        <v>AS-95110</v>
      </c>
      <c r="AS137" t="str">
        <f t="shared" si="3"/>
        <v>AS-95110</v>
      </c>
    </row>
    <row r="138" spans="1:45" x14ac:dyDescent="0.3">
      <c r="A138" t="s">
        <v>3496</v>
      </c>
      <c r="B138" t="s">
        <v>3549</v>
      </c>
      <c r="C138" t="s">
        <v>244</v>
      </c>
      <c r="D138" t="s">
        <v>2495</v>
      </c>
      <c r="E138" t="s">
        <v>147</v>
      </c>
      <c r="F138" t="s">
        <v>130</v>
      </c>
      <c r="G138" t="s">
        <v>24</v>
      </c>
      <c r="H138">
        <v>-29.99</v>
      </c>
      <c r="I138">
        <v>0</v>
      </c>
      <c r="J138">
        <v>-29.99</v>
      </c>
      <c r="K138" t="s">
        <v>131</v>
      </c>
      <c r="L138" t="s">
        <v>2496</v>
      </c>
      <c r="M138" t="s">
        <v>3550</v>
      </c>
      <c r="O138" t="s">
        <v>148</v>
      </c>
      <c r="P138" t="s">
        <v>2497</v>
      </c>
      <c r="T138">
        <v>0</v>
      </c>
      <c r="Y138" t="s">
        <v>728</v>
      </c>
      <c r="Z138" t="s">
        <v>729</v>
      </c>
      <c r="AA138" t="s">
        <v>3551</v>
      </c>
      <c r="AB138">
        <v>1</v>
      </c>
      <c r="AD138">
        <v>3402.89</v>
      </c>
      <c r="AK138" t="s">
        <v>2498</v>
      </c>
      <c r="AL138" t="s">
        <v>2497</v>
      </c>
      <c r="AO138" t="s">
        <v>132</v>
      </c>
      <c r="AP138" t="str">
        <f>IFERROR(VLOOKUP(M138,Shopify_Transactions!V:BB,5,0),"Not_Found")</f>
        <v>AS-93495</v>
      </c>
      <c r="AQ138" t="str">
        <f>IFERROR(VLOOKUP(M138,Shopify_Transactions!X:BB,3,0),"Not_Found")</f>
        <v>AS-93495</v>
      </c>
      <c r="AR138" t="str">
        <f>IFERROR(VLOOKUP(Z138,Shopify_Transactions!W:Z,4,0),"Not_Found")</f>
        <v>AS-93495</v>
      </c>
      <c r="AS138" t="str">
        <f t="shared" si="3"/>
        <v>AS-93495</v>
      </c>
    </row>
    <row r="139" spans="1:45" x14ac:dyDescent="0.3">
      <c r="A139" t="s">
        <v>3496</v>
      </c>
      <c r="B139" t="s">
        <v>3552</v>
      </c>
      <c r="C139" t="s">
        <v>244</v>
      </c>
      <c r="D139" t="s">
        <v>3553</v>
      </c>
      <c r="E139" t="s">
        <v>133</v>
      </c>
      <c r="F139" t="s">
        <v>130</v>
      </c>
      <c r="G139" t="s">
        <v>24</v>
      </c>
      <c r="H139">
        <v>77.31</v>
      </c>
      <c r="I139">
        <v>-2.59</v>
      </c>
      <c r="J139">
        <v>74.72</v>
      </c>
      <c r="K139" t="s">
        <v>3554</v>
      </c>
      <c r="L139" t="s">
        <v>131</v>
      </c>
      <c r="M139" t="s">
        <v>3555</v>
      </c>
      <c r="N139" t="s">
        <v>3556</v>
      </c>
      <c r="O139" t="s">
        <v>134</v>
      </c>
      <c r="P139" t="s">
        <v>3557</v>
      </c>
      <c r="R139">
        <v>0</v>
      </c>
      <c r="T139">
        <v>0</v>
      </c>
      <c r="Z139" t="s">
        <v>3558</v>
      </c>
      <c r="AA139" t="s">
        <v>3559</v>
      </c>
      <c r="AB139">
        <v>2</v>
      </c>
      <c r="AD139">
        <v>3477.61</v>
      </c>
      <c r="AE139" t="s">
        <v>3560</v>
      </c>
      <c r="AG139" t="s">
        <v>169</v>
      </c>
      <c r="AH139" t="s">
        <v>169</v>
      </c>
      <c r="AI139">
        <v>40125</v>
      </c>
      <c r="AJ139" t="s">
        <v>137</v>
      </c>
      <c r="AK139" t="s">
        <v>3561</v>
      </c>
      <c r="AL139" t="s">
        <v>3562</v>
      </c>
      <c r="AN139" t="s">
        <v>47</v>
      </c>
      <c r="AO139" t="s">
        <v>136</v>
      </c>
      <c r="AP139" t="str">
        <f>IFERROR(VLOOKUP(M139,Shopify_Transactions!V:BB,5,0),"Not_Found")</f>
        <v>AS-95117</v>
      </c>
      <c r="AQ139" t="str">
        <f>IFERROR(VLOOKUP(M139,Shopify_Transactions!X:BB,3,0),"Not_Found")</f>
        <v>Not_Found</v>
      </c>
      <c r="AR139" t="str">
        <f>IFERROR(VLOOKUP(Z139,Shopify_Transactions!W:Z,4,0),"Not_Found")</f>
        <v>AS-95117</v>
      </c>
      <c r="AS139" t="str">
        <f t="shared" si="3"/>
        <v>AS-95117</v>
      </c>
    </row>
    <row r="140" spans="1:45" x14ac:dyDescent="0.3">
      <c r="A140" t="s">
        <v>3496</v>
      </c>
      <c r="B140" t="s">
        <v>3563</v>
      </c>
      <c r="C140" t="s">
        <v>244</v>
      </c>
      <c r="D140" t="s">
        <v>3564</v>
      </c>
      <c r="E140" t="s">
        <v>133</v>
      </c>
      <c r="F140" t="s">
        <v>130</v>
      </c>
      <c r="G140" t="s">
        <v>24</v>
      </c>
      <c r="H140">
        <v>196.88</v>
      </c>
      <c r="I140">
        <v>-6.06</v>
      </c>
      <c r="J140">
        <v>190.82</v>
      </c>
      <c r="K140" t="s">
        <v>3565</v>
      </c>
      <c r="L140" t="s">
        <v>131</v>
      </c>
      <c r="M140" t="s">
        <v>3566</v>
      </c>
      <c r="N140" t="s">
        <v>3567</v>
      </c>
      <c r="O140" t="s">
        <v>134</v>
      </c>
      <c r="R140">
        <v>0</v>
      </c>
      <c r="T140">
        <v>0</v>
      </c>
      <c r="Z140" t="s">
        <v>3568</v>
      </c>
      <c r="AA140" t="s">
        <v>3569</v>
      </c>
      <c r="AB140">
        <v>5</v>
      </c>
      <c r="AD140">
        <v>3668.43</v>
      </c>
      <c r="AE140" t="s">
        <v>3570</v>
      </c>
      <c r="AG140" t="s">
        <v>3571</v>
      </c>
      <c r="AH140" t="s">
        <v>241</v>
      </c>
      <c r="AI140">
        <v>37050</v>
      </c>
      <c r="AJ140" t="s">
        <v>137</v>
      </c>
      <c r="AK140" t="s">
        <v>3572</v>
      </c>
      <c r="AL140" t="s">
        <v>3573</v>
      </c>
      <c r="AN140" t="s">
        <v>47</v>
      </c>
      <c r="AO140" t="s">
        <v>136</v>
      </c>
      <c r="AP140" t="str">
        <f>IFERROR(VLOOKUP(M140,Shopify_Transactions!V:BB,5,0),"Not_Found")</f>
        <v>AS-95128</v>
      </c>
      <c r="AQ140" t="str">
        <f>IFERROR(VLOOKUP(M140,Shopify_Transactions!X:BB,3,0),"Not_Found")</f>
        <v>Not_Found</v>
      </c>
      <c r="AR140" t="str">
        <f>IFERROR(VLOOKUP(Z140,Shopify_Transactions!W:Z,4,0),"Not_Found")</f>
        <v>AS-95128</v>
      </c>
      <c r="AS140" t="str">
        <f t="shared" si="3"/>
        <v>AS-95128</v>
      </c>
    </row>
    <row r="141" spans="1:45" x14ac:dyDescent="0.3">
      <c r="A141" t="s">
        <v>3496</v>
      </c>
      <c r="B141" t="s">
        <v>3574</v>
      </c>
      <c r="C141" t="s">
        <v>244</v>
      </c>
      <c r="D141" t="s">
        <v>3575</v>
      </c>
      <c r="E141" t="s">
        <v>133</v>
      </c>
      <c r="F141" t="s">
        <v>130</v>
      </c>
      <c r="G141" t="s">
        <v>24</v>
      </c>
      <c r="H141">
        <v>99.95</v>
      </c>
      <c r="I141">
        <v>-3.25</v>
      </c>
      <c r="J141">
        <v>96.7</v>
      </c>
      <c r="K141" t="s">
        <v>3576</v>
      </c>
      <c r="L141" t="s">
        <v>131</v>
      </c>
      <c r="M141" t="s">
        <v>3577</v>
      </c>
      <c r="N141" t="s">
        <v>3578</v>
      </c>
      <c r="O141" t="s">
        <v>134</v>
      </c>
      <c r="P141" t="s">
        <v>3579</v>
      </c>
      <c r="R141">
        <v>0</v>
      </c>
      <c r="T141">
        <v>0</v>
      </c>
      <c r="Z141" t="s">
        <v>3580</v>
      </c>
      <c r="AA141" t="s">
        <v>3581</v>
      </c>
      <c r="AB141">
        <v>1</v>
      </c>
      <c r="AD141">
        <v>3765.13</v>
      </c>
      <c r="AE141" t="s">
        <v>3582</v>
      </c>
      <c r="AG141" t="s">
        <v>247</v>
      </c>
      <c r="AI141">
        <v>44807</v>
      </c>
      <c r="AJ141" t="s">
        <v>135</v>
      </c>
      <c r="AK141" t="s">
        <v>3583</v>
      </c>
      <c r="AL141" t="s">
        <v>3579</v>
      </c>
      <c r="AN141" t="s">
        <v>42</v>
      </c>
      <c r="AO141" t="s">
        <v>136</v>
      </c>
      <c r="AP141" t="str">
        <f>IFERROR(VLOOKUP(M141,Shopify_Transactions!V:BB,5,0),"Not_Found")</f>
        <v>AS-95129</v>
      </c>
      <c r="AQ141" t="str">
        <f>IFERROR(VLOOKUP(M141,Shopify_Transactions!X:BB,3,0),"Not_Found")</f>
        <v>Not_Found</v>
      </c>
      <c r="AR141" t="str">
        <f>IFERROR(VLOOKUP(Z141,Shopify_Transactions!W:Z,4,0),"Not_Found")</f>
        <v>AS-95129</v>
      </c>
      <c r="AS141" t="str">
        <f t="shared" si="3"/>
        <v>AS-95129</v>
      </c>
    </row>
    <row r="142" spans="1:45" x14ac:dyDescent="0.3">
      <c r="A142" t="s">
        <v>3496</v>
      </c>
      <c r="B142" t="s">
        <v>3584</v>
      </c>
      <c r="C142" t="s">
        <v>244</v>
      </c>
      <c r="D142" t="s">
        <v>3585</v>
      </c>
      <c r="E142" t="s">
        <v>133</v>
      </c>
      <c r="F142" t="s">
        <v>130</v>
      </c>
      <c r="G142" t="s">
        <v>24</v>
      </c>
      <c r="H142">
        <v>64.95</v>
      </c>
      <c r="I142">
        <v>-2.23</v>
      </c>
      <c r="J142">
        <v>62.72</v>
      </c>
      <c r="K142" t="s">
        <v>3586</v>
      </c>
      <c r="L142" t="s">
        <v>131</v>
      </c>
      <c r="M142" t="s">
        <v>3587</v>
      </c>
      <c r="N142" t="s">
        <v>3588</v>
      </c>
      <c r="O142" t="s">
        <v>134</v>
      </c>
      <c r="P142" t="s">
        <v>3589</v>
      </c>
      <c r="R142">
        <v>0</v>
      </c>
      <c r="T142">
        <v>0</v>
      </c>
      <c r="Z142" t="s">
        <v>3590</v>
      </c>
      <c r="AA142" t="s">
        <v>3591</v>
      </c>
      <c r="AB142">
        <v>1</v>
      </c>
      <c r="AD142">
        <v>3827.85</v>
      </c>
      <c r="AE142" t="s">
        <v>3592</v>
      </c>
      <c r="AG142" t="s">
        <v>3593</v>
      </c>
      <c r="AI142">
        <v>23858</v>
      </c>
      <c r="AJ142" t="s">
        <v>135</v>
      </c>
      <c r="AK142" t="s">
        <v>3594</v>
      </c>
      <c r="AL142" t="s">
        <v>3589</v>
      </c>
      <c r="AN142" t="s">
        <v>42</v>
      </c>
      <c r="AO142" t="s">
        <v>136</v>
      </c>
      <c r="AP142" t="str">
        <f>IFERROR(VLOOKUP(M142,Shopify_Transactions!V:BB,5,0),"Not_Found")</f>
        <v>AS-95130</v>
      </c>
      <c r="AQ142" t="str">
        <f>IFERROR(VLOOKUP(M142,Shopify_Transactions!X:BB,3,0),"Not_Found")</f>
        <v>Not_Found</v>
      </c>
      <c r="AR142" t="str">
        <f>IFERROR(VLOOKUP(Z142,Shopify_Transactions!W:Z,4,0),"Not_Found")</f>
        <v>AS-95130</v>
      </c>
      <c r="AS142" t="str">
        <f t="shared" si="3"/>
        <v>AS-95130</v>
      </c>
    </row>
    <row r="143" spans="1:45" x14ac:dyDescent="0.3">
      <c r="A143" t="s">
        <v>3496</v>
      </c>
      <c r="B143" t="s">
        <v>3595</v>
      </c>
      <c r="C143" t="s">
        <v>244</v>
      </c>
      <c r="D143" t="s">
        <v>3596</v>
      </c>
      <c r="E143" t="s">
        <v>133</v>
      </c>
      <c r="F143" t="s">
        <v>130</v>
      </c>
      <c r="G143" t="s">
        <v>24</v>
      </c>
      <c r="H143">
        <v>29.9</v>
      </c>
      <c r="I143">
        <v>-1.22</v>
      </c>
      <c r="J143">
        <v>28.68</v>
      </c>
      <c r="K143" t="s">
        <v>3597</v>
      </c>
      <c r="L143" t="s">
        <v>131</v>
      </c>
      <c r="M143" t="s">
        <v>3598</v>
      </c>
      <c r="N143" t="s">
        <v>3599</v>
      </c>
      <c r="O143" t="s">
        <v>134</v>
      </c>
      <c r="P143" t="s">
        <v>3600</v>
      </c>
      <c r="R143">
        <v>4.95</v>
      </c>
      <c r="T143">
        <v>0</v>
      </c>
      <c r="Z143" t="s">
        <v>3601</v>
      </c>
      <c r="AA143" t="s">
        <v>3602</v>
      </c>
      <c r="AB143">
        <v>1</v>
      </c>
      <c r="AD143">
        <v>3856.53</v>
      </c>
      <c r="AE143" t="s">
        <v>3603</v>
      </c>
      <c r="AG143" t="s">
        <v>154</v>
      </c>
      <c r="AH143" t="s">
        <v>154</v>
      </c>
      <c r="AI143">
        <v>28039</v>
      </c>
      <c r="AJ143" t="s">
        <v>140</v>
      </c>
      <c r="AK143" t="s">
        <v>3604</v>
      </c>
      <c r="AL143" t="s">
        <v>3600</v>
      </c>
      <c r="AN143" t="s">
        <v>45</v>
      </c>
      <c r="AO143" t="s">
        <v>136</v>
      </c>
      <c r="AP143" t="str">
        <f>IFERROR(VLOOKUP(M143,Shopify_Transactions!V:BB,5,0),"Not_Found")</f>
        <v>AS-95131</v>
      </c>
      <c r="AQ143" t="str">
        <f>IFERROR(VLOOKUP(M143,Shopify_Transactions!X:BB,3,0),"Not_Found")</f>
        <v>Not_Found</v>
      </c>
      <c r="AR143" t="str">
        <f>IFERROR(VLOOKUP(Z143,Shopify_Transactions!W:Z,4,0),"Not_Found")</f>
        <v>AS-95131</v>
      </c>
      <c r="AS143" t="str">
        <f t="shared" si="3"/>
        <v>AS-95131</v>
      </c>
    </row>
    <row r="144" spans="1:45" x14ac:dyDescent="0.3">
      <c r="A144" t="s">
        <v>3496</v>
      </c>
      <c r="B144" t="s">
        <v>3605</v>
      </c>
      <c r="C144" t="s">
        <v>244</v>
      </c>
      <c r="D144" t="s">
        <v>3606</v>
      </c>
      <c r="E144" t="s">
        <v>133</v>
      </c>
      <c r="F144" t="s">
        <v>130</v>
      </c>
      <c r="G144" t="s">
        <v>24</v>
      </c>
      <c r="H144">
        <v>72.77</v>
      </c>
      <c r="I144">
        <v>-2.46</v>
      </c>
      <c r="J144">
        <v>70.31</v>
      </c>
      <c r="K144" t="s">
        <v>3607</v>
      </c>
      <c r="L144" t="s">
        <v>131</v>
      </c>
      <c r="M144" t="s">
        <v>3608</v>
      </c>
      <c r="N144" t="s">
        <v>3609</v>
      </c>
      <c r="O144" t="s">
        <v>134</v>
      </c>
      <c r="P144" t="s">
        <v>3610</v>
      </c>
      <c r="R144">
        <v>0</v>
      </c>
      <c r="T144">
        <v>0</v>
      </c>
      <c r="Z144" t="s">
        <v>3611</v>
      </c>
      <c r="AA144" t="s">
        <v>3612</v>
      </c>
      <c r="AB144">
        <v>3</v>
      </c>
      <c r="AD144">
        <v>3926.84</v>
      </c>
      <c r="AE144" t="s">
        <v>3613</v>
      </c>
      <c r="AF144" t="s">
        <v>3614</v>
      </c>
      <c r="AG144" t="s">
        <v>226</v>
      </c>
      <c r="AH144" t="s">
        <v>3161</v>
      </c>
      <c r="AI144">
        <v>10144</v>
      </c>
      <c r="AJ144" t="s">
        <v>137</v>
      </c>
      <c r="AK144" t="s">
        <v>3615</v>
      </c>
      <c r="AL144" t="s">
        <v>3616</v>
      </c>
      <c r="AN144" t="s">
        <v>47</v>
      </c>
      <c r="AO144" t="s">
        <v>136</v>
      </c>
      <c r="AP144" t="str">
        <f>IFERROR(VLOOKUP(M144,Shopify_Transactions!V:BB,5,0),"Not_Found")</f>
        <v>AS-95135</v>
      </c>
      <c r="AQ144" t="str">
        <f>IFERROR(VLOOKUP(M144,Shopify_Transactions!X:BB,3,0),"Not_Found")</f>
        <v>Not_Found</v>
      </c>
      <c r="AR144" t="str">
        <f>IFERROR(VLOOKUP(Z144,Shopify_Transactions!W:Z,4,0),"Not_Found")</f>
        <v>AS-95135</v>
      </c>
      <c r="AS144" t="str">
        <f t="shared" si="3"/>
        <v>AS-95135</v>
      </c>
    </row>
    <row r="145" spans="1:45" x14ac:dyDescent="0.3">
      <c r="A145" t="s">
        <v>3496</v>
      </c>
      <c r="B145" t="s">
        <v>3617</v>
      </c>
      <c r="C145" t="s">
        <v>244</v>
      </c>
      <c r="D145" t="s">
        <v>3618</v>
      </c>
      <c r="E145" t="s">
        <v>133</v>
      </c>
      <c r="F145" t="s">
        <v>130</v>
      </c>
      <c r="G145" t="s">
        <v>24</v>
      </c>
      <c r="H145">
        <v>59.27</v>
      </c>
      <c r="I145">
        <v>-2.0699999999999998</v>
      </c>
      <c r="J145">
        <v>57.2</v>
      </c>
      <c r="K145" t="s">
        <v>3619</v>
      </c>
      <c r="L145" t="s">
        <v>131</v>
      </c>
      <c r="M145" t="s">
        <v>3620</v>
      </c>
      <c r="N145" t="s">
        <v>3621</v>
      </c>
      <c r="O145" t="s">
        <v>134</v>
      </c>
      <c r="P145" t="s">
        <v>3622</v>
      </c>
      <c r="R145">
        <v>0</v>
      </c>
      <c r="T145">
        <v>0</v>
      </c>
      <c r="Z145" t="s">
        <v>3623</v>
      </c>
      <c r="AA145" t="s">
        <v>3624</v>
      </c>
      <c r="AB145">
        <v>3</v>
      </c>
      <c r="AD145">
        <v>3984.04</v>
      </c>
      <c r="AE145" t="s">
        <v>3625</v>
      </c>
      <c r="AG145" t="s">
        <v>3626</v>
      </c>
      <c r="AH145" t="s">
        <v>149</v>
      </c>
      <c r="AI145">
        <v>3009</v>
      </c>
      <c r="AJ145" t="s">
        <v>140</v>
      </c>
      <c r="AK145" t="s">
        <v>3627</v>
      </c>
      <c r="AL145" t="s">
        <v>3628</v>
      </c>
      <c r="AN145" t="s">
        <v>45</v>
      </c>
      <c r="AO145" t="s">
        <v>136</v>
      </c>
      <c r="AP145" t="str">
        <f>IFERROR(VLOOKUP(M145,Shopify_Transactions!V:BB,5,0),"Not_Found")</f>
        <v>AS-95136</v>
      </c>
      <c r="AQ145" t="str">
        <f>IFERROR(VLOOKUP(M145,Shopify_Transactions!X:BB,3,0),"Not_Found")</f>
        <v>Not_Found</v>
      </c>
      <c r="AR145" t="str">
        <f>IFERROR(VLOOKUP(Z145,Shopify_Transactions!W:Z,4,0),"Not_Found")</f>
        <v>AS-95136</v>
      </c>
      <c r="AS145" t="str">
        <f t="shared" si="3"/>
        <v>AS-95136</v>
      </c>
    </row>
    <row r="146" spans="1:45" x14ac:dyDescent="0.3">
      <c r="A146" t="s">
        <v>3496</v>
      </c>
      <c r="B146" t="s">
        <v>3629</v>
      </c>
      <c r="C146" t="s">
        <v>244</v>
      </c>
      <c r="D146" t="s">
        <v>3630</v>
      </c>
      <c r="E146" t="s">
        <v>133</v>
      </c>
      <c r="F146" t="s">
        <v>130</v>
      </c>
      <c r="G146" t="s">
        <v>24</v>
      </c>
      <c r="H146">
        <v>299.85000000000002</v>
      </c>
      <c r="I146">
        <v>-9.0500000000000007</v>
      </c>
      <c r="J146">
        <v>290.8</v>
      </c>
      <c r="K146" t="s">
        <v>3631</v>
      </c>
      <c r="L146" t="s">
        <v>131</v>
      </c>
      <c r="M146" t="s">
        <v>3632</v>
      </c>
      <c r="N146" t="s">
        <v>3633</v>
      </c>
      <c r="O146" t="s">
        <v>134</v>
      </c>
      <c r="P146" t="s">
        <v>3634</v>
      </c>
      <c r="R146">
        <v>0</v>
      </c>
      <c r="T146">
        <v>0</v>
      </c>
      <c r="Z146" t="s">
        <v>3635</v>
      </c>
      <c r="AA146" t="s">
        <v>3636</v>
      </c>
      <c r="AB146">
        <v>3</v>
      </c>
      <c r="AD146">
        <v>4274.84</v>
      </c>
      <c r="AE146" t="s">
        <v>3637</v>
      </c>
      <c r="AG146" t="s">
        <v>3638</v>
      </c>
      <c r="AI146">
        <v>74321</v>
      </c>
      <c r="AJ146" t="s">
        <v>135</v>
      </c>
      <c r="AK146" t="s">
        <v>3639</v>
      </c>
      <c r="AL146" t="s">
        <v>3640</v>
      </c>
      <c r="AN146" t="s">
        <v>42</v>
      </c>
      <c r="AO146" t="s">
        <v>136</v>
      </c>
      <c r="AP146" t="str">
        <f>IFERROR(VLOOKUP(M146,Shopify_Transactions!V:BB,5,0),"Not_Found")</f>
        <v>AS-95140</v>
      </c>
      <c r="AQ146" t="str">
        <f>IFERROR(VLOOKUP(M146,Shopify_Transactions!X:BB,3,0),"Not_Found")</f>
        <v>Not_Found</v>
      </c>
      <c r="AR146" t="str">
        <f>IFERROR(VLOOKUP(Z146,Shopify_Transactions!W:Z,4,0),"Not_Found")</f>
        <v>AS-95140</v>
      </c>
      <c r="AS146" t="str">
        <f t="shared" si="3"/>
        <v>AS-95140</v>
      </c>
    </row>
    <row r="147" spans="1:45" x14ac:dyDescent="0.3">
      <c r="A147" t="s">
        <v>3496</v>
      </c>
      <c r="B147" t="s">
        <v>3641</v>
      </c>
      <c r="C147" t="s">
        <v>244</v>
      </c>
      <c r="D147" t="s">
        <v>3642</v>
      </c>
      <c r="E147" t="s">
        <v>133</v>
      </c>
      <c r="F147" t="s">
        <v>130</v>
      </c>
      <c r="G147" t="s">
        <v>24</v>
      </c>
      <c r="H147">
        <v>99.95</v>
      </c>
      <c r="I147">
        <v>-3.25</v>
      </c>
      <c r="J147">
        <v>96.7</v>
      </c>
      <c r="K147" t="s">
        <v>3643</v>
      </c>
      <c r="L147" t="s">
        <v>131</v>
      </c>
      <c r="M147" t="s">
        <v>3644</v>
      </c>
      <c r="N147" t="s">
        <v>3645</v>
      </c>
      <c r="O147" t="s">
        <v>134</v>
      </c>
      <c r="P147" t="s">
        <v>3646</v>
      </c>
      <c r="R147">
        <v>0</v>
      </c>
      <c r="T147">
        <v>0</v>
      </c>
      <c r="Z147" t="s">
        <v>3647</v>
      </c>
      <c r="AA147" t="s">
        <v>3648</v>
      </c>
      <c r="AB147">
        <v>1</v>
      </c>
      <c r="AD147">
        <v>4371.54</v>
      </c>
      <c r="AE147" t="s">
        <v>3649</v>
      </c>
      <c r="AG147" t="s">
        <v>3650</v>
      </c>
      <c r="AI147">
        <v>66000</v>
      </c>
      <c r="AJ147" t="s">
        <v>138</v>
      </c>
      <c r="AK147" t="s">
        <v>3651</v>
      </c>
      <c r="AL147" t="s">
        <v>3646</v>
      </c>
      <c r="AN147" t="s">
        <v>46</v>
      </c>
      <c r="AO147" t="s">
        <v>136</v>
      </c>
      <c r="AP147" t="str">
        <f>IFERROR(VLOOKUP(M147,Shopify_Transactions!V:BB,5,0),"Not_Found")</f>
        <v>AS-95141</v>
      </c>
      <c r="AQ147" t="str">
        <f>IFERROR(VLOOKUP(M147,Shopify_Transactions!X:BB,3,0),"Not_Found")</f>
        <v>Not_Found</v>
      </c>
      <c r="AR147" t="str">
        <f>IFERROR(VLOOKUP(Z147,Shopify_Transactions!W:Z,4,0),"Not_Found")</f>
        <v>AS-95141</v>
      </c>
      <c r="AS147" t="str">
        <f t="shared" si="3"/>
        <v>AS-95141</v>
      </c>
    </row>
    <row r="148" spans="1:45" x14ac:dyDescent="0.3">
      <c r="A148" t="s">
        <v>3496</v>
      </c>
      <c r="B148" t="s">
        <v>3652</v>
      </c>
      <c r="C148" t="s">
        <v>244</v>
      </c>
      <c r="D148" t="s">
        <v>3653</v>
      </c>
      <c r="E148" t="s">
        <v>133</v>
      </c>
      <c r="F148" t="s">
        <v>130</v>
      </c>
      <c r="G148" t="s">
        <v>24</v>
      </c>
      <c r="H148">
        <v>138.41999999999999</v>
      </c>
      <c r="I148">
        <v>-4.3600000000000003</v>
      </c>
      <c r="J148">
        <v>134.06</v>
      </c>
      <c r="K148" t="s">
        <v>3654</v>
      </c>
      <c r="L148" t="s">
        <v>131</v>
      </c>
      <c r="M148" t="s">
        <v>3655</v>
      </c>
      <c r="N148" t="s">
        <v>3656</v>
      </c>
      <c r="O148" t="s">
        <v>134</v>
      </c>
      <c r="P148" t="s">
        <v>3657</v>
      </c>
      <c r="R148">
        <v>0</v>
      </c>
      <c r="T148">
        <v>0</v>
      </c>
      <c r="Z148" t="s">
        <v>3658</v>
      </c>
      <c r="AA148" t="s">
        <v>3659</v>
      </c>
      <c r="AB148">
        <v>4</v>
      </c>
      <c r="AD148">
        <v>4505.6000000000004</v>
      </c>
      <c r="AE148" t="s">
        <v>3660</v>
      </c>
      <c r="AG148" t="s">
        <v>227</v>
      </c>
      <c r="AH148" t="s">
        <v>227</v>
      </c>
      <c r="AI148">
        <v>38123</v>
      </c>
      <c r="AJ148" t="s">
        <v>137</v>
      </c>
      <c r="AK148" t="s">
        <v>3661</v>
      </c>
      <c r="AL148" t="s">
        <v>3662</v>
      </c>
      <c r="AN148" t="s">
        <v>47</v>
      </c>
      <c r="AO148" t="s">
        <v>136</v>
      </c>
      <c r="AP148" t="str">
        <f>IFERROR(VLOOKUP(M148,Shopify_Transactions!V:BB,5,0),"Not_Found")</f>
        <v>AS-95142</v>
      </c>
      <c r="AQ148" t="str">
        <f>IFERROR(VLOOKUP(M148,Shopify_Transactions!X:BB,3,0),"Not_Found")</f>
        <v>Not_Found</v>
      </c>
      <c r="AR148" t="str">
        <f>IFERROR(VLOOKUP(Z148,Shopify_Transactions!W:Z,4,0),"Not_Found")</f>
        <v>AS-95142</v>
      </c>
      <c r="AS148" t="str">
        <f t="shared" si="3"/>
        <v>AS-95142</v>
      </c>
    </row>
    <row r="149" spans="1:45" x14ac:dyDescent="0.3">
      <c r="A149" t="s">
        <v>3496</v>
      </c>
      <c r="B149" t="s">
        <v>3663</v>
      </c>
      <c r="C149" t="s">
        <v>244</v>
      </c>
      <c r="D149" t="s">
        <v>3664</v>
      </c>
      <c r="E149" t="s">
        <v>133</v>
      </c>
      <c r="F149" t="s">
        <v>130</v>
      </c>
      <c r="G149" t="s">
        <v>24</v>
      </c>
      <c r="H149">
        <v>99.95</v>
      </c>
      <c r="I149">
        <v>-3.25</v>
      </c>
      <c r="J149">
        <v>96.7</v>
      </c>
      <c r="K149" t="s">
        <v>3665</v>
      </c>
      <c r="L149" t="s">
        <v>131</v>
      </c>
      <c r="M149" t="s">
        <v>3666</v>
      </c>
      <c r="N149" t="s">
        <v>3667</v>
      </c>
      <c r="O149" t="s">
        <v>134</v>
      </c>
      <c r="P149" t="s">
        <v>3668</v>
      </c>
      <c r="R149">
        <v>0</v>
      </c>
      <c r="T149">
        <v>0</v>
      </c>
      <c r="Z149" t="s">
        <v>3669</v>
      </c>
      <c r="AA149" t="s">
        <v>3670</v>
      </c>
      <c r="AB149">
        <v>1</v>
      </c>
      <c r="AD149">
        <v>4602.3</v>
      </c>
      <c r="AE149" t="s">
        <v>3671</v>
      </c>
      <c r="AG149" t="s">
        <v>3672</v>
      </c>
      <c r="AH149" t="s">
        <v>2471</v>
      </c>
      <c r="AI149">
        <v>55049</v>
      </c>
      <c r="AJ149" t="s">
        <v>137</v>
      </c>
      <c r="AK149" t="s">
        <v>3673</v>
      </c>
      <c r="AL149" t="s">
        <v>3668</v>
      </c>
      <c r="AN149" t="s">
        <v>47</v>
      </c>
      <c r="AO149" t="s">
        <v>136</v>
      </c>
      <c r="AP149" t="str">
        <f>IFERROR(VLOOKUP(M149,Shopify_Transactions!V:BB,5,0),"Not_Found")</f>
        <v>AS-95149</v>
      </c>
      <c r="AQ149" t="str">
        <f>IFERROR(VLOOKUP(M149,Shopify_Transactions!X:BB,3,0),"Not_Found")</f>
        <v>Not_Found</v>
      </c>
      <c r="AR149" t="str">
        <f>IFERROR(VLOOKUP(Z149,Shopify_Transactions!W:Z,4,0),"Not_Found")</f>
        <v>AS-95149</v>
      </c>
      <c r="AS149" t="str">
        <f t="shared" si="3"/>
        <v>AS-95149</v>
      </c>
    </row>
    <row r="150" spans="1:45" x14ac:dyDescent="0.3">
      <c r="A150" t="s">
        <v>3496</v>
      </c>
      <c r="B150" t="s">
        <v>3674</v>
      </c>
      <c r="C150" t="s">
        <v>244</v>
      </c>
      <c r="D150" t="s">
        <v>3675</v>
      </c>
      <c r="E150" t="s">
        <v>133</v>
      </c>
      <c r="F150" t="s">
        <v>130</v>
      </c>
      <c r="G150" t="s">
        <v>24</v>
      </c>
      <c r="H150">
        <v>37.9</v>
      </c>
      <c r="I150">
        <v>-1.45</v>
      </c>
      <c r="J150">
        <v>36.450000000000003</v>
      </c>
      <c r="K150" t="s">
        <v>3676</v>
      </c>
      <c r="L150" t="s">
        <v>131</v>
      </c>
      <c r="M150" t="s">
        <v>3677</v>
      </c>
      <c r="N150" t="s">
        <v>3678</v>
      </c>
      <c r="O150" t="s">
        <v>134</v>
      </c>
      <c r="P150" t="s">
        <v>3679</v>
      </c>
      <c r="R150">
        <v>4.95</v>
      </c>
      <c r="T150">
        <v>0</v>
      </c>
      <c r="Z150" t="s">
        <v>3680</v>
      </c>
      <c r="AA150" t="s">
        <v>3681</v>
      </c>
      <c r="AB150">
        <v>1</v>
      </c>
      <c r="AD150">
        <v>4638.75</v>
      </c>
      <c r="AE150" t="s">
        <v>3682</v>
      </c>
      <c r="AG150" t="s">
        <v>145</v>
      </c>
      <c r="AI150">
        <v>81673</v>
      </c>
      <c r="AJ150" t="s">
        <v>135</v>
      </c>
      <c r="AK150" t="s">
        <v>3683</v>
      </c>
      <c r="AL150" t="s">
        <v>3679</v>
      </c>
      <c r="AN150" t="s">
        <v>42</v>
      </c>
      <c r="AO150" t="s">
        <v>136</v>
      </c>
      <c r="AP150" t="str">
        <f>IFERROR(VLOOKUP(M150,Shopify_Transactions!V:BB,5,0),"Not_Found")</f>
        <v>AS-95151</v>
      </c>
      <c r="AQ150" t="str">
        <f>IFERROR(VLOOKUP(M150,Shopify_Transactions!X:BB,3,0),"Not_Found")</f>
        <v>Not_Found</v>
      </c>
      <c r="AR150" t="str">
        <f>IFERROR(VLOOKUP(Z150,Shopify_Transactions!W:Z,4,0),"Not_Found")</f>
        <v>AS-95151</v>
      </c>
      <c r="AS150" t="str">
        <f t="shared" si="3"/>
        <v>AS-95151</v>
      </c>
    </row>
    <row r="151" spans="1:45" x14ac:dyDescent="0.3">
      <c r="A151" t="s">
        <v>3496</v>
      </c>
      <c r="B151" t="s">
        <v>3684</v>
      </c>
      <c r="C151" t="s">
        <v>244</v>
      </c>
      <c r="D151" t="s">
        <v>3685</v>
      </c>
      <c r="E151" t="s">
        <v>133</v>
      </c>
      <c r="F151" t="s">
        <v>130</v>
      </c>
      <c r="G151" t="s">
        <v>24</v>
      </c>
      <c r="H151">
        <v>17.899999999999999</v>
      </c>
      <c r="I151">
        <v>-0.87</v>
      </c>
      <c r="J151">
        <v>17.03</v>
      </c>
      <c r="K151" t="s">
        <v>3686</v>
      </c>
      <c r="L151" t="s">
        <v>131</v>
      </c>
      <c r="M151" t="s">
        <v>3687</v>
      </c>
      <c r="N151" t="s">
        <v>3688</v>
      </c>
      <c r="O151" t="s">
        <v>134</v>
      </c>
      <c r="P151" t="s">
        <v>3689</v>
      </c>
      <c r="R151">
        <v>4.95</v>
      </c>
      <c r="T151">
        <v>0</v>
      </c>
      <c r="Z151" t="s">
        <v>3690</v>
      </c>
      <c r="AA151" t="s">
        <v>3691</v>
      </c>
      <c r="AB151">
        <v>1</v>
      </c>
      <c r="AD151">
        <v>4655.78</v>
      </c>
      <c r="AE151" t="s">
        <v>3692</v>
      </c>
      <c r="AG151" t="s">
        <v>236</v>
      </c>
      <c r="AH151" t="s">
        <v>236</v>
      </c>
      <c r="AI151">
        <v>50011</v>
      </c>
      <c r="AJ151" t="s">
        <v>140</v>
      </c>
      <c r="AK151" t="s">
        <v>3693</v>
      </c>
      <c r="AL151" t="s">
        <v>3689</v>
      </c>
      <c r="AN151" t="s">
        <v>45</v>
      </c>
      <c r="AO151" t="s">
        <v>136</v>
      </c>
      <c r="AP151" t="str">
        <f>IFERROR(VLOOKUP(M151,Shopify_Transactions!V:BB,5,0),"Not_Found")</f>
        <v>AS-95152</v>
      </c>
      <c r="AQ151" t="str">
        <f>IFERROR(VLOOKUP(M151,Shopify_Transactions!X:BB,3,0),"Not_Found")</f>
        <v>Not_Found</v>
      </c>
      <c r="AR151" t="str">
        <f>IFERROR(VLOOKUP(Z151,Shopify_Transactions!W:Z,4,0),"Not_Found")</f>
        <v>AS-95152</v>
      </c>
      <c r="AS151" t="str">
        <f t="shared" si="3"/>
        <v>AS-95152</v>
      </c>
    </row>
    <row r="152" spans="1:45" x14ac:dyDescent="0.3">
      <c r="A152" t="s">
        <v>3496</v>
      </c>
      <c r="B152" t="s">
        <v>3694</v>
      </c>
      <c r="C152" t="s">
        <v>244</v>
      </c>
      <c r="D152" t="s">
        <v>3695</v>
      </c>
      <c r="E152" t="s">
        <v>133</v>
      </c>
      <c r="F152" t="s">
        <v>130</v>
      </c>
      <c r="G152" t="s">
        <v>24</v>
      </c>
      <c r="H152">
        <v>112.8</v>
      </c>
      <c r="I152">
        <v>-3.62</v>
      </c>
      <c r="J152">
        <v>109.18</v>
      </c>
      <c r="K152" t="s">
        <v>3696</v>
      </c>
      <c r="L152" t="s">
        <v>131</v>
      </c>
      <c r="M152" t="s">
        <v>3697</v>
      </c>
      <c r="N152" t="s">
        <v>3698</v>
      </c>
      <c r="O152" t="s">
        <v>134</v>
      </c>
      <c r="P152" t="s">
        <v>3699</v>
      </c>
      <c r="R152">
        <v>0</v>
      </c>
      <c r="T152">
        <v>0</v>
      </c>
      <c r="Z152" t="s">
        <v>3700</v>
      </c>
      <c r="AA152" t="s">
        <v>3701</v>
      </c>
      <c r="AB152">
        <v>4</v>
      </c>
      <c r="AD152">
        <v>4764.96</v>
      </c>
      <c r="AE152" t="s">
        <v>3702</v>
      </c>
      <c r="AG152" t="s">
        <v>3703</v>
      </c>
      <c r="AI152">
        <v>35463</v>
      </c>
      <c r="AJ152" t="s">
        <v>135</v>
      </c>
      <c r="AK152" t="s">
        <v>3704</v>
      </c>
      <c r="AL152" t="s">
        <v>3705</v>
      </c>
      <c r="AN152" t="s">
        <v>42</v>
      </c>
      <c r="AO152" t="s">
        <v>136</v>
      </c>
      <c r="AP152" t="str">
        <f>IFERROR(VLOOKUP(M152,Shopify_Transactions!V:BB,5,0),"Not_Found")</f>
        <v>AS-95156</v>
      </c>
      <c r="AQ152" t="str">
        <f>IFERROR(VLOOKUP(M152,Shopify_Transactions!X:BB,3,0),"Not_Found")</f>
        <v>Not_Found</v>
      </c>
      <c r="AR152" t="str">
        <f>IFERROR(VLOOKUP(Z152,Shopify_Transactions!W:Z,4,0),"Not_Found")</f>
        <v>AS-95156</v>
      </c>
      <c r="AS152" t="str">
        <f t="shared" si="3"/>
        <v>AS-95156</v>
      </c>
    </row>
    <row r="153" spans="1:45" x14ac:dyDescent="0.3">
      <c r="A153" t="s">
        <v>3496</v>
      </c>
      <c r="B153" t="s">
        <v>3706</v>
      </c>
      <c r="C153" t="s">
        <v>244</v>
      </c>
      <c r="D153" t="s">
        <v>3707</v>
      </c>
      <c r="E153" t="s">
        <v>133</v>
      </c>
      <c r="F153" t="s">
        <v>130</v>
      </c>
      <c r="G153" t="s">
        <v>24</v>
      </c>
      <c r="H153">
        <v>72.849999999999994</v>
      </c>
      <c r="I153">
        <v>-2.46</v>
      </c>
      <c r="J153">
        <v>70.39</v>
      </c>
      <c r="K153" t="s">
        <v>3708</v>
      </c>
      <c r="L153" t="s">
        <v>131</v>
      </c>
      <c r="M153" t="s">
        <v>3709</v>
      </c>
      <c r="N153" t="s">
        <v>3710</v>
      </c>
      <c r="O153" t="s">
        <v>134</v>
      </c>
      <c r="P153" t="s">
        <v>3711</v>
      </c>
      <c r="R153">
        <v>0</v>
      </c>
      <c r="T153">
        <v>0</v>
      </c>
      <c r="Z153" t="s">
        <v>3712</v>
      </c>
      <c r="AA153" t="s">
        <v>3713</v>
      </c>
      <c r="AB153">
        <v>3</v>
      </c>
      <c r="AD153">
        <v>4835.3500000000004</v>
      </c>
      <c r="AE153" t="s">
        <v>3714</v>
      </c>
      <c r="AG153" t="s">
        <v>2449</v>
      </c>
      <c r="AI153">
        <v>44269</v>
      </c>
      <c r="AJ153" t="s">
        <v>135</v>
      </c>
      <c r="AK153" t="s">
        <v>3715</v>
      </c>
      <c r="AL153" t="s">
        <v>3716</v>
      </c>
      <c r="AN153" t="s">
        <v>42</v>
      </c>
      <c r="AO153" t="s">
        <v>136</v>
      </c>
      <c r="AP153" t="str">
        <f>IFERROR(VLOOKUP(M153,Shopify_Transactions!V:BB,5,0),"Not_Found")</f>
        <v>AS-95157</v>
      </c>
      <c r="AQ153" t="str">
        <f>IFERROR(VLOOKUP(M153,Shopify_Transactions!X:BB,3,0),"Not_Found")</f>
        <v>Not_Found</v>
      </c>
      <c r="AR153" t="str">
        <f>IFERROR(VLOOKUP(Z153,Shopify_Transactions!W:Z,4,0),"Not_Found")</f>
        <v>AS-95157</v>
      </c>
      <c r="AS153" t="str">
        <f t="shared" si="3"/>
        <v>AS-95157</v>
      </c>
    </row>
    <row r="154" spans="1:45" x14ac:dyDescent="0.3">
      <c r="A154" t="s">
        <v>3496</v>
      </c>
      <c r="B154" t="s">
        <v>3717</v>
      </c>
      <c r="C154" t="s">
        <v>244</v>
      </c>
      <c r="D154" t="s">
        <v>3718</v>
      </c>
      <c r="E154" t="s">
        <v>133</v>
      </c>
      <c r="F154" t="s">
        <v>130</v>
      </c>
      <c r="G154" t="s">
        <v>24</v>
      </c>
      <c r="H154">
        <v>273.24</v>
      </c>
      <c r="I154">
        <v>-8.27</v>
      </c>
      <c r="J154">
        <v>264.97000000000003</v>
      </c>
      <c r="K154" t="s">
        <v>3719</v>
      </c>
      <c r="L154" t="s">
        <v>131</v>
      </c>
      <c r="M154" t="s">
        <v>3720</v>
      </c>
      <c r="N154" t="s">
        <v>3721</v>
      </c>
      <c r="O154" t="s">
        <v>134</v>
      </c>
      <c r="R154">
        <v>0</v>
      </c>
      <c r="T154">
        <v>0</v>
      </c>
      <c r="Z154" t="s">
        <v>3722</v>
      </c>
      <c r="AA154" t="s">
        <v>3723</v>
      </c>
      <c r="AB154">
        <v>8</v>
      </c>
      <c r="AD154">
        <v>5100.32</v>
      </c>
      <c r="AE154" t="s">
        <v>3724</v>
      </c>
      <c r="AG154" t="s">
        <v>3725</v>
      </c>
      <c r="AH154" t="s">
        <v>156</v>
      </c>
      <c r="AI154">
        <v>15520</v>
      </c>
      <c r="AJ154" t="s">
        <v>140</v>
      </c>
      <c r="AK154" t="s">
        <v>3726</v>
      </c>
      <c r="AL154" t="s">
        <v>3727</v>
      </c>
      <c r="AN154" t="s">
        <v>45</v>
      </c>
      <c r="AO154" t="s">
        <v>136</v>
      </c>
      <c r="AP154" t="str">
        <f>IFERROR(VLOOKUP(M154,Shopify_Transactions!V:BB,5,0),"Not_Found")</f>
        <v>AS-95162</v>
      </c>
      <c r="AQ154" t="str">
        <f>IFERROR(VLOOKUP(M154,Shopify_Transactions!X:BB,3,0),"Not_Found")</f>
        <v>Not_Found</v>
      </c>
      <c r="AR154" t="str">
        <f>IFERROR(VLOOKUP(Z154,Shopify_Transactions!W:Z,4,0),"Not_Found")</f>
        <v>AS-95162</v>
      </c>
      <c r="AS154" t="str">
        <f t="shared" si="3"/>
        <v>AS-95162</v>
      </c>
    </row>
    <row r="155" spans="1:45" x14ac:dyDescent="0.3">
      <c r="A155" t="s">
        <v>3496</v>
      </c>
      <c r="B155" t="s">
        <v>3728</v>
      </c>
      <c r="C155" t="s">
        <v>244</v>
      </c>
      <c r="D155" t="s">
        <v>2489</v>
      </c>
      <c r="E155" t="s">
        <v>133</v>
      </c>
      <c r="F155" t="s">
        <v>130</v>
      </c>
      <c r="G155" t="s">
        <v>24</v>
      </c>
      <c r="H155">
        <v>30.85</v>
      </c>
      <c r="I155">
        <v>-1.24</v>
      </c>
      <c r="J155">
        <v>29.61</v>
      </c>
      <c r="K155" t="s">
        <v>2490</v>
      </c>
      <c r="L155" t="s">
        <v>131</v>
      </c>
      <c r="M155" t="s">
        <v>3729</v>
      </c>
      <c r="N155" t="s">
        <v>2491</v>
      </c>
      <c r="O155" t="s">
        <v>134</v>
      </c>
      <c r="P155" t="s">
        <v>3730</v>
      </c>
      <c r="R155">
        <v>4.95</v>
      </c>
      <c r="T155">
        <v>0</v>
      </c>
      <c r="Z155" t="s">
        <v>3731</v>
      </c>
      <c r="AA155" t="s">
        <v>3732</v>
      </c>
      <c r="AB155">
        <v>2</v>
      </c>
      <c r="AD155">
        <v>5129.93</v>
      </c>
      <c r="AE155" t="s">
        <v>2492</v>
      </c>
      <c r="AG155" t="s">
        <v>2493</v>
      </c>
      <c r="AI155">
        <v>23701</v>
      </c>
      <c r="AJ155" t="s">
        <v>135</v>
      </c>
      <c r="AK155" t="s">
        <v>2494</v>
      </c>
      <c r="AL155" t="s">
        <v>3733</v>
      </c>
      <c r="AN155" t="s">
        <v>42</v>
      </c>
      <c r="AO155" t="s">
        <v>136</v>
      </c>
      <c r="AP155" t="str">
        <f>IFERROR(VLOOKUP(M155,Shopify_Transactions!V:BB,5,0),"Not_Found")</f>
        <v>AS-95163</v>
      </c>
      <c r="AQ155" t="str">
        <f>IFERROR(VLOOKUP(M155,Shopify_Transactions!X:BB,3,0),"Not_Found")</f>
        <v>Not_Found</v>
      </c>
      <c r="AR155" t="str">
        <f>IFERROR(VLOOKUP(Z155,Shopify_Transactions!W:Z,4,0),"Not_Found")</f>
        <v>AS-95163</v>
      </c>
      <c r="AS155" t="str">
        <f t="shared" si="3"/>
        <v>AS-95163</v>
      </c>
    </row>
    <row r="156" spans="1:45" x14ac:dyDescent="0.3">
      <c r="A156" t="s">
        <v>3496</v>
      </c>
      <c r="B156" t="s">
        <v>3734</v>
      </c>
      <c r="C156" t="s">
        <v>244</v>
      </c>
      <c r="D156" t="s">
        <v>3735</v>
      </c>
      <c r="E156" t="s">
        <v>133</v>
      </c>
      <c r="F156" t="s">
        <v>130</v>
      </c>
      <c r="G156" t="s">
        <v>24</v>
      </c>
      <c r="H156">
        <v>30.85</v>
      </c>
      <c r="I156">
        <v>-1.24</v>
      </c>
      <c r="J156">
        <v>29.61</v>
      </c>
      <c r="K156" t="s">
        <v>3736</v>
      </c>
      <c r="L156" t="s">
        <v>131</v>
      </c>
      <c r="M156" t="s">
        <v>3737</v>
      </c>
      <c r="N156" t="s">
        <v>3738</v>
      </c>
      <c r="O156" t="s">
        <v>134</v>
      </c>
      <c r="P156" t="s">
        <v>3739</v>
      </c>
      <c r="R156">
        <v>4.95</v>
      </c>
      <c r="T156">
        <v>0</v>
      </c>
      <c r="Z156" t="s">
        <v>3740</v>
      </c>
      <c r="AA156" t="s">
        <v>3741</v>
      </c>
      <c r="AB156">
        <v>2</v>
      </c>
      <c r="AD156">
        <v>5159.54</v>
      </c>
      <c r="AE156" t="s">
        <v>3742</v>
      </c>
      <c r="AG156" t="s">
        <v>154</v>
      </c>
      <c r="AH156" t="s">
        <v>154</v>
      </c>
      <c r="AI156">
        <v>28030</v>
      </c>
      <c r="AJ156" t="s">
        <v>140</v>
      </c>
      <c r="AK156" t="s">
        <v>3743</v>
      </c>
      <c r="AL156" t="s">
        <v>3744</v>
      </c>
      <c r="AN156" t="s">
        <v>45</v>
      </c>
      <c r="AO156" t="s">
        <v>136</v>
      </c>
      <c r="AP156" t="str">
        <f>IFERROR(VLOOKUP(M156,Shopify_Transactions!V:BB,5,0),"Not_Found")</f>
        <v>AS-95165</v>
      </c>
      <c r="AQ156" t="str">
        <f>IFERROR(VLOOKUP(M156,Shopify_Transactions!X:BB,3,0),"Not_Found")</f>
        <v>Not_Found</v>
      </c>
      <c r="AR156" t="str">
        <f>IFERROR(VLOOKUP(Z156,Shopify_Transactions!W:Z,4,0),"Not_Found")</f>
        <v>AS-95165</v>
      </c>
      <c r="AS156" t="str">
        <f t="shared" si="3"/>
        <v>AS-95165</v>
      </c>
    </row>
    <row r="157" spans="1:45" x14ac:dyDescent="0.3">
      <c r="A157" t="s">
        <v>3745</v>
      </c>
      <c r="B157" t="s">
        <v>3746</v>
      </c>
      <c r="C157" t="s">
        <v>244</v>
      </c>
      <c r="D157" t="s">
        <v>3747</v>
      </c>
      <c r="E157" t="s">
        <v>133</v>
      </c>
      <c r="F157" t="s">
        <v>130</v>
      </c>
      <c r="G157" t="s">
        <v>24</v>
      </c>
      <c r="H157">
        <v>54.9</v>
      </c>
      <c r="I157">
        <v>-1.94</v>
      </c>
      <c r="J157">
        <v>52.96</v>
      </c>
      <c r="K157" t="s">
        <v>3748</v>
      </c>
      <c r="L157" t="s">
        <v>131</v>
      </c>
      <c r="M157" t="s">
        <v>3749</v>
      </c>
      <c r="N157" t="s">
        <v>3750</v>
      </c>
      <c r="O157" t="s">
        <v>134</v>
      </c>
      <c r="P157" t="s">
        <v>3751</v>
      </c>
      <c r="R157">
        <v>4.95</v>
      </c>
      <c r="T157">
        <v>0</v>
      </c>
      <c r="Z157" t="s">
        <v>3752</v>
      </c>
      <c r="AA157" t="s">
        <v>3753</v>
      </c>
      <c r="AB157">
        <v>1</v>
      </c>
      <c r="AD157">
        <v>5212.5</v>
      </c>
      <c r="AE157" t="s">
        <v>3754</v>
      </c>
      <c r="AF157" t="s">
        <v>3755</v>
      </c>
      <c r="AG157" t="s">
        <v>3756</v>
      </c>
      <c r="AH157" t="s">
        <v>3161</v>
      </c>
      <c r="AI157">
        <v>10024</v>
      </c>
      <c r="AJ157" t="s">
        <v>137</v>
      </c>
      <c r="AK157" t="s">
        <v>3757</v>
      </c>
      <c r="AL157" t="s">
        <v>3751</v>
      </c>
      <c r="AN157" t="s">
        <v>47</v>
      </c>
      <c r="AO157" t="s">
        <v>136</v>
      </c>
      <c r="AP157" t="str">
        <f>IFERROR(VLOOKUP(M157,Shopify_Transactions!V:BB,5,0),"Not_Found")</f>
        <v>AS-95174</v>
      </c>
      <c r="AQ157" t="str">
        <f>IFERROR(VLOOKUP(M157,Shopify_Transactions!X:BB,3,0),"Not_Found")</f>
        <v>Not_Found</v>
      </c>
      <c r="AR157" t="str">
        <f>IFERROR(VLOOKUP(Z157,Shopify_Transactions!W:Z,4,0),"Not_Found")</f>
        <v>AS-95174</v>
      </c>
      <c r="AS157" t="str">
        <f t="shared" si="3"/>
        <v>AS-95174</v>
      </c>
    </row>
    <row r="158" spans="1:45" x14ac:dyDescent="0.3">
      <c r="A158" t="s">
        <v>3745</v>
      </c>
      <c r="B158" t="s">
        <v>3758</v>
      </c>
      <c r="C158" t="s">
        <v>244</v>
      </c>
      <c r="D158" t="s">
        <v>3759</v>
      </c>
      <c r="E158" t="s">
        <v>133</v>
      </c>
      <c r="F158" t="s">
        <v>130</v>
      </c>
      <c r="G158" t="s">
        <v>24</v>
      </c>
      <c r="H158">
        <v>99.95</v>
      </c>
      <c r="I158">
        <v>-3.25</v>
      </c>
      <c r="J158">
        <v>96.7</v>
      </c>
      <c r="K158" t="s">
        <v>3760</v>
      </c>
      <c r="L158" t="s">
        <v>131</v>
      </c>
      <c r="M158" t="s">
        <v>3761</v>
      </c>
      <c r="N158" t="s">
        <v>3762</v>
      </c>
      <c r="O158" t="s">
        <v>134</v>
      </c>
      <c r="P158" t="s">
        <v>3763</v>
      </c>
      <c r="R158">
        <v>0</v>
      </c>
      <c r="T158">
        <v>0</v>
      </c>
      <c r="Z158" t="s">
        <v>3764</v>
      </c>
      <c r="AA158" t="s">
        <v>3765</v>
      </c>
      <c r="AB158">
        <v>1</v>
      </c>
      <c r="AD158">
        <v>5309.2</v>
      </c>
      <c r="AE158" t="s">
        <v>3766</v>
      </c>
      <c r="AG158" t="s">
        <v>142</v>
      </c>
      <c r="AI158">
        <v>1150</v>
      </c>
      <c r="AJ158" t="s">
        <v>143</v>
      </c>
      <c r="AK158" t="s">
        <v>3767</v>
      </c>
      <c r="AL158" t="s">
        <v>3763</v>
      </c>
      <c r="AN158" t="s">
        <v>37</v>
      </c>
      <c r="AO158" t="s">
        <v>136</v>
      </c>
      <c r="AP158" t="str">
        <f>IFERROR(VLOOKUP(M158,Shopify_Transactions!V:BB,5,0),"Not_Found")</f>
        <v>AS-95179</v>
      </c>
      <c r="AQ158" t="str">
        <f>IFERROR(VLOOKUP(M158,Shopify_Transactions!X:BB,3,0),"Not_Found")</f>
        <v>Not_Found</v>
      </c>
      <c r="AR158" t="str">
        <f>IFERROR(VLOOKUP(Z158,Shopify_Transactions!W:Z,4,0),"Not_Found")</f>
        <v>AS-95179</v>
      </c>
      <c r="AS158" t="str">
        <f t="shared" si="3"/>
        <v>AS-95179</v>
      </c>
    </row>
    <row r="159" spans="1:45" x14ac:dyDescent="0.3">
      <c r="A159" t="s">
        <v>3745</v>
      </c>
      <c r="B159" t="s">
        <v>3768</v>
      </c>
      <c r="C159" t="s">
        <v>244</v>
      </c>
      <c r="D159" t="s">
        <v>3769</v>
      </c>
      <c r="E159" t="s">
        <v>133</v>
      </c>
      <c r="F159" t="s">
        <v>130</v>
      </c>
      <c r="G159" t="s">
        <v>24</v>
      </c>
      <c r="H159">
        <v>99.8</v>
      </c>
      <c r="I159">
        <v>-3.24</v>
      </c>
      <c r="J159">
        <v>96.56</v>
      </c>
      <c r="K159" t="s">
        <v>3770</v>
      </c>
      <c r="L159" t="s">
        <v>131</v>
      </c>
      <c r="M159" t="s">
        <v>3771</v>
      </c>
      <c r="N159" t="s">
        <v>3772</v>
      </c>
      <c r="O159" t="s">
        <v>134</v>
      </c>
      <c r="R159">
        <v>0</v>
      </c>
      <c r="T159">
        <v>0</v>
      </c>
      <c r="Z159" t="s">
        <v>3773</v>
      </c>
      <c r="AA159" t="s">
        <v>3774</v>
      </c>
      <c r="AB159">
        <v>4</v>
      </c>
      <c r="AD159">
        <v>5405.76</v>
      </c>
      <c r="AE159" t="s">
        <v>3775</v>
      </c>
      <c r="AG159" t="s">
        <v>3776</v>
      </c>
      <c r="AH159" t="s">
        <v>144</v>
      </c>
      <c r="AI159">
        <v>8830</v>
      </c>
      <c r="AJ159" t="s">
        <v>140</v>
      </c>
      <c r="AK159" t="s">
        <v>3777</v>
      </c>
      <c r="AL159" t="s">
        <v>3778</v>
      </c>
      <c r="AN159" t="s">
        <v>45</v>
      </c>
      <c r="AO159" t="s">
        <v>136</v>
      </c>
      <c r="AP159" t="str">
        <f>IFERROR(VLOOKUP(M159,Shopify_Transactions!V:BB,5,0),"Not_Found")</f>
        <v>AS-95180</v>
      </c>
      <c r="AQ159" t="str">
        <f>IFERROR(VLOOKUP(M159,Shopify_Transactions!X:BB,3,0),"Not_Found")</f>
        <v>Not_Found</v>
      </c>
      <c r="AR159" t="str">
        <f>IFERROR(VLOOKUP(Z159,Shopify_Transactions!W:Z,4,0),"Not_Found")</f>
        <v>AS-95180</v>
      </c>
      <c r="AS159" t="str">
        <f t="shared" si="3"/>
        <v>AS-95180</v>
      </c>
    </row>
    <row r="160" spans="1:45" x14ac:dyDescent="0.3">
      <c r="A160" t="s">
        <v>3745</v>
      </c>
      <c r="B160" t="s">
        <v>3779</v>
      </c>
      <c r="C160" t="s">
        <v>244</v>
      </c>
      <c r="D160" t="s">
        <v>3769</v>
      </c>
      <c r="E160" t="s">
        <v>133</v>
      </c>
      <c r="F160" t="s">
        <v>130</v>
      </c>
      <c r="G160" t="s">
        <v>24</v>
      </c>
      <c r="H160">
        <v>89.9</v>
      </c>
      <c r="I160">
        <v>-2.96</v>
      </c>
      <c r="J160">
        <v>86.94</v>
      </c>
      <c r="K160" t="s">
        <v>3770</v>
      </c>
      <c r="L160" t="s">
        <v>131</v>
      </c>
      <c r="M160" t="s">
        <v>3780</v>
      </c>
      <c r="N160" t="s">
        <v>3781</v>
      </c>
      <c r="O160" t="s">
        <v>134</v>
      </c>
      <c r="P160" t="s">
        <v>3782</v>
      </c>
      <c r="R160">
        <v>0</v>
      </c>
      <c r="T160">
        <v>0</v>
      </c>
      <c r="Z160" t="s">
        <v>3783</v>
      </c>
      <c r="AA160" t="s">
        <v>3784</v>
      </c>
      <c r="AB160">
        <v>2</v>
      </c>
      <c r="AD160">
        <v>5492.7</v>
      </c>
      <c r="AE160" t="s">
        <v>3785</v>
      </c>
      <c r="AG160" t="s">
        <v>3776</v>
      </c>
      <c r="AH160" t="s">
        <v>144</v>
      </c>
      <c r="AI160">
        <v>8830</v>
      </c>
      <c r="AJ160" t="s">
        <v>140</v>
      </c>
      <c r="AK160" t="s">
        <v>3777</v>
      </c>
      <c r="AL160" t="s">
        <v>3786</v>
      </c>
      <c r="AN160" t="s">
        <v>45</v>
      </c>
      <c r="AO160" t="s">
        <v>136</v>
      </c>
      <c r="AP160" t="str">
        <f>IFERROR(VLOOKUP(M160,Shopify_Transactions!V:BB,5,0),"Not_Found")</f>
        <v>AS-95183</v>
      </c>
      <c r="AQ160" t="str">
        <f>IFERROR(VLOOKUP(M160,Shopify_Transactions!X:BB,3,0),"Not_Found")</f>
        <v>Not_Found</v>
      </c>
      <c r="AR160" t="str">
        <f>IFERROR(VLOOKUP(Z160,Shopify_Transactions!W:Z,4,0),"Not_Found")</f>
        <v>AS-95183</v>
      </c>
      <c r="AS160" t="str">
        <f t="shared" si="3"/>
        <v>AS-95183</v>
      </c>
    </row>
    <row r="161" spans="1:45" x14ac:dyDescent="0.3">
      <c r="A161" t="s">
        <v>3745</v>
      </c>
      <c r="B161" t="s">
        <v>3787</v>
      </c>
      <c r="C161" t="s">
        <v>244</v>
      </c>
      <c r="D161" t="s">
        <v>3788</v>
      </c>
      <c r="E161" t="s">
        <v>133</v>
      </c>
      <c r="F161" t="s">
        <v>130</v>
      </c>
      <c r="G161" t="s">
        <v>24</v>
      </c>
      <c r="H161">
        <v>73.849999999999994</v>
      </c>
      <c r="I161">
        <v>-2.4900000000000002</v>
      </c>
      <c r="J161">
        <v>71.36</v>
      </c>
      <c r="K161" t="s">
        <v>3789</v>
      </c>
      <c r="L161" t="s">
        <v>131</v>
      </c>
      <c r="M161" t="s">
        <v>3790</v>
      </c>
      <c r="N161" t="s">
        <v>3791</v>
      </c>
      <c r="O161" t="s">
        <v>134</v>
      </c>
      <c r="P161" t="s">
        <v>3792</v>
      </c>
      <c r="R161">
        <v>0</v>
      </c>
      <c r="T161">
        <v>0</v>
      </c>
      <c r="Z161" t="s">
        <v>3793</v>
      </c>
      <c r="AA161" t="s">
        <v>3794</v>
      </c>
      <c r="AB161">
        <v>3</v>
      </c>
      <c r="AD161">
        <v>5564.06</v>
      </c>
      <c r="AE161" t="s">
        <v>3795</v>
      </c>
      <c r="AG161" t="s">
        <v>3796</v>
      </c>
      <c r="AI161">
        <v>92421</v>
      </c>
      <c r="AJ161" t="s">
        <v>135</v>
      </c>
      <c r="AK161" t="s">
        <v>3797</v>
      </c>
      <c r="AL161" t="s">
        <v>3798</v>
      </c>
      <c r="AN161" t="s">
        <v>42</v>
      </c>
      <c r="AO161" t="s">
        <v>136</v>
      </c>
      <c r="AP161" t="str">
        <f>IFERROR(VLOOKUP(M161,Shopify_Transactions!V:BB,5,0),"Not_Found")</f>
        <v>AS-95184</v>
      </c>
      <c r="AQ161" t="str">
        <f>IFERROR(VLOOKUP(M161,Shopify_Transactions!X:BB,3,0),"Not_Found")</f>
        <v>Not_Found</v>
      </c>
      <c r="AR161" t="str">
        <f>IFERROR(VLOOKUP(Z161,Shopify_Transactions!W:Z,4,0),"Not_Found")</f>
        <v>AS-95184</v>
      </c>
      <c r="AS161" t="str">
        <f t="shared" si="3"/>
        <v>AS-95184</v>
      </c>
    </row>
    <row r="162" spans="1:45" x14ac:dyDescent="0.3">
      <c r="A162" t="s">
        <v>3745</v>
      </c>
      <c r="B162" t="s">
        <v>3799</v>
      </c>
      <c r="C162" t="s">
        <v>244</v>
      </c>
      <c r="D162" t="s">
        <v>3800</v>
      </c>
      <c r="E162" t="s">
        <v>133</v>
      </c>
      <c r="F162" t="s">
        <v>130</v>
      </c>
      <c r="G162" t="s">
        <v>24</v>
      </c>
      <c r="H162">
        <v>17.899999999999999</v>
      </c>
      <c r="I162">
        <v>-0.87</v>
      </c>
      <c r="J162">
        <v>17.03</v>
      </c>
      <c r="K162" t="s">
        <v>3801</v>
      </c>
      <c r="L162" t="s">
        <v>131</v>
      </c>
      <c r="M162" t="s">
        <v>3802</v>
      </c>
      <c r="N162" t="s">
        <v>3803</v>
      </c>
      <c r="O162" t="s">
        <v>134</v>
      </c>
      <c r="P162" t="s">
        <v>3804</v>
      </c>
      <c r="R162">
        <v>4.95</v>
      </c>
      <c r="T162">
        <v>0</v>
      </c>
      <c r="Z162" t="s">
        <v>3805</v>
      </c>
      <c r="AA162" t="s">
        <v>3806</v>
      </c>
      <c r="AB162">
        <v>1</v>
      </c>
      <c r="AD162">
        <v>5581.09</v>
      </c>
      <c r="AE162" t="s">
        <v>3807</v>
      </c>
      <c r="AG162" t="s">
        <v>3808</v>
      </c>
      <c r="AH162" t="s">
        <v>3808</v>
      </c>
      <c r="AI162">
        <v>48121</v>
      </c>
      <c r="AJ162" t="s">
        <v>137</v>
      </c>
      <c r="AK162" t="s">
        <v>3809</v>
      </c>
      <c r="AL162" t="s">
        <v>3804</v>
      </c>
      <c r="AN162" t="s">
        <v>47</v>
      </c>
      <c r="AO162" t="s">
        <v>136</v>
      </c>
      <c r="AP162" t="str">
        <f>IFERROR(VLOOKUP(M162,Shopify_Transactions!V:BB,5,0),"Not_Found")</f>
        <v>AS-95187</v>
      </c>
      <c r="AQ162" t="str">
        <f>IFERROR(VLOOKUP(M162,Shopify_Transactions!X:BB,3,0),"Not_Found")</f>
        <v>Not_Found</v>
      </c>
      <c r="AR162" t="str">
        <f>IFERROR(VLOOKUP(Z162,Shopify_Transactions!W:Z,4,0),"Not_Found")</f>
        <v>AS-95187</v>
      </c>
      <c r="AS162" t="str">
        <f t="shared" si="3"/>
        <v>AS-95187</v>
      </c>
    </row>
    <row r="163" spans="1:45" x14ac:dyDescent="0.3">
      <c r="A163" t="s">
        <v>3745</v>
      </c>
      <c r="B163" t="s">
        <v>3810</v>
      </c>
      <c r="C163" t="s">
        <v>244</v>
      </c>
      <c r="D163" t="s">
        <v>3811</v>
      </c>
      <c r="E163" t="s">
        <v>133</v>
      </c>
      <c r="F163" t="s">
        <v>130</v>
      </c>
      <c r="G163" t="s">
        <v>24</v>
      </c>
      <c r="H163">
        <v>44.9</v>
      </c>
      <c r="I163">
        <v>-1.65</v>
      </c>
      <c r="J163">
        <v>43.25</v>
      </c>
      <c r="K163" t="s">
        <v>3812</v>
      </c>
      <c r="L163" t="s">
        <v>131</v>
      </c>
      <c r="M163" t="s">
        <v>3813</v>
      </c>
      <c r="N163" t="s">
        <v>3814</v>
      </c>
      <c r="O163" t="s">
        <v>134</v>
      </c>
      <c r="P163" t="s">
        <v>3815</v>
      </c>
      <c r="R163">
        <v>4.95</v>
      </c>
      <c r="T163">
        <v>0</v>
      </c>
      <c r="Z163" t="s">
        <v>3816</v>
      </c>
      <c r="AA163" t="s">
        <v>3817</v>
      </c>
      <c r="AB163">
        <v>1</v>
      </c>
      <c r="AD163">
        <v>5624.34</v>
      </c>
      <c r="AE163" t="s">
        <v>3818</v>
      </c>
      <c r="AG163" t="s">
        <v>152</v>
      </c>
      <c r="AH163" t="s">
        <v>152</v>
      </c>
      <c r="AI163">
        <v>118</v>
      </c>
      <c r="AJ163" t="s">
        <v>137</v>
      </c>
      <c r="AK163" t="s">
        <v>3819</v>
      </c>
      <c r="AL163" t="s">
        <v>3815</v>
      </c>
      <c r="AN163" t="s">
        <v>47</v>
      </c>
      <c r="AO163" t="s">
        <v>136</v>
      </c>
      <c r="AP163" t="str">
        <f>IFERROR(VLOOKUP(M163,Shopify_Transactions!V:BB,5,0),"Not_Found")</f>
        <v>AS-95188</v>
      </c>
      <c r="AQ163" t="str">
        <f>IFERROR(VLOOKUP(M163,Shopify_Transactions!X:BB,3,0),"Not_Found")</f>
        <v>Not_Found</v>
      </c>
      <c r="AR163" t="str">
        <f>IFERROR(VLOOKUP(Z163,Shopify_Transactions!W:Z,4,0),"Not_Found")</f>
        <v>AS-95188</v>
      </c>
      <c r="AS163" t="str">
        <f t="shared" si="3"/>
        <v>AS-95188</v>
      </c>
    </row>
    <row r="164" spans="1:45" x14ac:dyDescent="0.3">
      <c r="A164" t="s">
        <v>3745</v>
      </c>
      <c r="B164" t="s">
        <v>3820</v>
      </c>
      <c r="C164" t="s">
        <v>244</v>
      </c>
      <c r="D164" t="s">
        <v>3821</v>
      </c>
      <c r="E164" t="s">
        <v>133</v>
      </c>
      <c r="F164" t="s">
        <v>130</v>
      </c>
      <c r="G164" t="s">
        <v>24</v>
      </c>
      <c r="H164">
        <v>54.85</v>
      </c>
      <c r="I164">
        <v>-1.94</v>
      </c>
      <c r="J164">
        <v>52.91</v>
      </c>
      <c r="K164" t="s">
        <v>3822</v>
      </c>
      <c r="L164" t="s">
        <v>131</v>
      </c>
      <c r="M164" t="s">
        <v>3823</v>
      </c>
      <c r="N164" t="s">
        <v>3824</v>
      </c>
      <c r="O164" t="s">
        <v>134</v>
      </c>
      <c r="P164" t="s">
        <v>3825</v>
      </c>
      <c r="R164">
        <v>4.95</v>
      </c>
      <c r="T164">
        <v>0</v>
      </c>
      <c r="Z164" t="s">
        <v>3826</v>
      </c>
      <c r="AA164" t="s">
        <v>3827</v>
      </c>
      <c r="AB164">
        <v>2</v>
      </c>
      <c r="AD164">
        <v>5677.25</v>
      </c>
      <c r="AE164" t="s">
        <v>3828</v>
      </c>
      <c r="AG164" t="s">
        <v>3829</v>
      </c>
      <c r="AI164">
        <v>95100</v>
      </c>
      <c r="AJ164" t="s">
        <v>138</v>
      </c>
      <c r="AK164" t="s">
        <v>3830</v>
      </c>
      <c r="AL164" t="s">
        <v>3831</v>
      </c>
      <c r="AN164" t="s">
        <v>46</v>
      </c>
      <c r="AO164" t="s">
        <v>136</v>
      </c>
      <c r="AP164" t="str">
        <f>IFERROR(VLOOKUP(M164,Shopify_Transactions!V:BB,5,0),"Not_Found")</f>
        <v>AS-95195</v>
      </c>
      <c r="AQ164" t="str">
        <f>IFERROR(VLOOKUP(M164,Shopify_Transactions!X:BB,3,0),"Not_Found")</f>
        <v>Not_Found</v>
      </c>
      <c r="AR164" t="str">
        <f>IFERROR(VLOOKUP(Z164,Shopify_Transactions!W:Z,4,0),"Not_Found")</f>
        <v>AS-95195</v>
      </c>
      <c r="AS164" t="str">
        <f t="shared" si="3"/>
        <v>AS-95195</v>
      </c>
    </row>
    <row r="165" spans="1:45" x14ac:dyDescent="0.3">
      <c r="A165" t="s">
        <v>3745</v>
      </c>
      <c r="B165" t="s">
        <v>3832</v>
      </c>
      <c r="C165" t="s">
        <v>244</v>
      </c>
      <c r="D165" t="s">
        <v>3833</v>
      </c>
      <c r="E165" t="s">
        <v>133</v>
      </c>
      <c r="F165" t="s">
        <v>130</v>
      </c>
      <c r="G165" t="s">
        <v>24</v>
      </c>
      <c r="H165">
        <v>29.9</v>
      </c>
      <c r="I165">
        <v>-1.22</v>
      </c>
      <c r="J165">
        <v>28.68</v>
      </c>
      <c r="K165" t="s">
        <v>3834</v>
      </c>
      <c r="L165" t="s">
        <v>131</v>
      </c>
      <c r="M165" t="s">
        <v>3835</v>
      </c>
      <c r="N165" t="s">
        <v>3836</v>
      </c>
      <c r="O165" t="s">
        <v>134</v>
      </c>
      <c r="P165" t="s">
        <v>3837</v>
      </c>
      <c r="R165">
        <v>4.95</v>
      </c>
      <c r="T165">
        <v>0</v>
      </c>
      <c r="Z165" t="s">
        <v>3838</v>
      </c>
      <c r="AA165" t="s">
        <v>3839</v>
      </c>
      <c r="AB165">
        <v>1</v>
      </c>
      <c r="AD165">
        <v>5705.93</v>
      </c>
      <c r="AE165" t="s">
        <v>3840</v>
      </c>
      <c r="AG165" t="s">
        <v>3841</v>
      </c>
      <c r="AI165">
        <v>13111</v>
      </c>
      <c r="AJ165" t="s">
        <v>138</v>
      </c>
      <c r="AK165" t="s">
        <v>3842</v>
      </c>
      <c r="AL165" t="s">
        <v>3837</v>
      </c>
      <c r="AN165" t="s">
        <v>46</v>
      </c>
      <c r="AO165" t="s">
        <v>136</v>
      </c>
      <c r="AP165" t="str">
        <f>IFERROR(VLOOKUP(M165,Shopify_Transactions!V:BB,5,0),"Not_Found")</f>
        <v>AS-95198</v>
      </c>
      <c r="AQ165" t="str">
        <f>IFERROR(VLOOKUP(M165,Shopify_Transactions!X:BB,3,0),"Not_Found")</f>
        <v>Not_Found</v>
      </c>
      <c r="AR165" t="str">
        <f>IFERROR(VLOOKUP(Z165,Shopify_Transactions!W:Z,4,0),"Not_Found")</f>
        <v>AS-95198</v>
      </c>
      <c r="AS165" t="str">
        <f t="shared" si="3"/>
        <v>AS-95198</v>
      </c>
    </row>
    <row r="166" spans="1:45" x14ac:dyDescent="0.3">
      <c r="A166" t="s">
        <v>3745</v>
      </c>
      <c r="B166" t="s">
        <v>3843</v>
      </c>
      <c r="C166" t="s">
        <v>244</v>
      </c>
      <c r="D166" t="s">
        <v>3844</v>
      </c>
      <c r="E166" t="s">
        <v>133</v>
      </c>
      <c r="F166" t="s">
        <v>130</v>
      </c>
      <c r="G166" t="s">
        <v>24</v>
      </c>
      <c r="H166">
        <v>67.95</v>
      </c>
      <c r="I166">
        <v>-2.3199999999999998</v>
      </c>
      <c r="J166">
        <v>65.63</v>
      </c>
      <c r="K166" t="s">
        <v>3845</v>
      </c>
      <c r="L166" t="s">
        <v>131</v>
      </c>
      <c r="M166" t="s">
        <v>3846</v>
      </c>
      <c r="N166" t="s">
        <v>3847</v>
      </c>
      <c r="O166" t="s">
        <v>134</v>
      </c>
      <c r="P166" t="s">
        <v>3848</v>
      </c>
      <c r="R166">
        <v>0</v>
      </c>
      <c r="T166">
        <v>0</v>
      </c>
      <c r="Z166" t="s">
        <v>3849</v>
      </c>
      <c r="AA166" t="s">
        <v>3850</v>
      </c>
      <c r="AB166">
        <v>1</v>
      </c>
      <c r="AD166">
        <v>5771.56</v>
      </c>
      <c r="AE166" t="s">
        <v>3851</v>
      </c>
      <c r="AG166" t="s">
        <v>3852</v>
      </c>
      <c r="AI166">
        <v>55116</v>
      </c>
      <c r="AJ166" t="s">
        <v>135</v>
      </c>
      <c r="AK166" t="s">
        <v>3853</v>
      </c>
      <c r="AL166" t="s">
        <v>3848</v>
      </c>
      <c r="AN166" t="s">
        <v>42</v>
      </c>
      <c r="AO166" t="s">
        <v>136</v>
      </c>
      <c r="AP166" t="str">
        <f>IFERROR(VLOOKUP(M166,Shopify_Transactions!V:BB,5,0),"Not_Found")</f>
        <v>AS-95200</v>
      </c>
      <c r="AQ166" t="str">
        <f>IFERROR(VLOOKUP(M166,Shopify_Transactions!X:BB,3,0),"Not_Found")</f>
        <v>Not_Found</v>
      </c>
      <c r="AR166" t="str">
        <f>IFERROR(VLOOKUP(Z166,Shopify_Transactions!W:Z,4,0),"Not_Found")</f>
        <v>AS-95200</v>
      </c>
      <c r="AS166" t="str">
        <f t="shared" si="3"/>
        <v>AS-95200</v>
      </c>
    </row>
    <row r="167" spans="1:45" x14ac:dyDescent="0.3">
      <c r="A167" t="s">
        <v>3745</v>
      </c>
      <c r="B167" t="s">
        <v>3854</v>
      </c>
      <c r="C167" t="s">
        <v>244</v>
      </c>
      <c r="D167" t="s">
        <v>3855</v>
      </c>
      <c r="E167" t="s">
        <v>133</v>
      </c>
      <c r="F167" t="s">
        <v>130</v>
      </c>
      <c r="G167" t="s">
        <v>24</v>
      </c>
      <c r="H167">
        <v>206.91</v>
      </c>
      <c r="I167">
        <v>-6.35</v>
      </c>
      <c r="J167">
        <v>200.56</v>
      </c>
      <c r="K167" t="s">
        <v>3856</v>
      </c>
      <c r="L167" t="s">
        <v>131</v>
      </c>
      <c r="M167" t="s">
        <v>3857</v>
      </c>
      <c r="N167" t="s">
        <v>3858</v>
      </c>
      <c r="O167" t="s">
        <v>134</v>
      </c>
      <c r="P167" t="s">
        <v>3859</v>
      </c>
      <c r="R167">
        <v>0</v>
      </c>
      <c r="T167">
        <v>0</v>
      </c>
      <c r="Z167" t="s">
        <v>3860</v>
      </c>
      <c r="AA167" t="s">
        <v>3861</v>
      </c>
      <c r="AB167">
        <v>2</v>
      </c>
      <c r="AD167">
        <v>5972.12</v>
      </c>
      <c r="AE167" t="s">
        <v>3862</v>
      </c>
      <c r="AG167" t="s">
        <v>2431</v>
      </c>
      <c r="AI167">
        <v>9020</v>
      </c>
      <c r="AJ167" t="s">
        <v>143</v>
      </c>
      <c r="AK167" t="s">
        <v>3863</v>
      </c>
      <c r="AL167" t="s">
        <v>3864</v>
      </c>
      <c r="AN167" t="s">
        <v>37</v>
      </c>
      <c r="AO167" t="s">
        <v>136</v>
      </c>
      <c r="AP167" t="str">
        <f>IFERROR(VLOOKUP(M167,Shopify_Transactions!V:BB,5,0),"Not_Found")</f>
        <v>AS-95203</v>
      </c>
      <c r="AQ167" t="str">
        <f>IFERROR(VLOOKUP(M167,Shopify_Transactions!X:BB,3,0),"Not_Found")</f>
        <v>Not_Found</v>
      </c>
      <c r="AR167" t="str">
        <f>IFERROR(VLOOKUP(Z167,Shopify_Transactions!W:Z,4,0),"Not_Found")</f>
        <v>AS-95203</v>
      </c>
      <c r="AS167" t="str">
        <f t="shared" si="3"/>
        <v>AS-95203</v>
      </c>
    </row>
    <row r="168" spans="1:45" x14ac:dyDescent="0.3">
      <c r="A168" t="s">
        <v>3745</v>
      </c>
      <c r="B168" t="s">
        <v>3865</v>
      </c>
      <c r="C168" t="s">
        <v>244</v>
      </c>
      <c r="D168" t="s">
        <v>2551</v>
      </c>
      <c r="E168" t="s">
        <v>147</v>
      </c>
      <c r="F168" t="s">
        <v>130</v>
      </c>
      <c r="G168" t="s">
        <v>24</v>
      </c>
      <c r="H168">
        <v>-66.849999999999994</v>
      </c>
      <c r="I168">
        <v>0</v>
      </c>
      <c r="J168">
        <v>-66.849999999999994</v>
      </c>
      <c r="K168" t="s">
        <v>131</v>
      </c>
      <c r="L168" t="s">
        <v>2552</v>
      </c>
      <c r="M168" t="s">
        <v>3866</v>
      </c>
      <c r="O168" t="s">
        <v>148</v>
      </c>
      <c r="P168" t="s">
        <v>3867</v>
      </c>
      <c r="T168">
        <v>0</v>
      </c>
      <c r="Y168" t="s">
        <v>688</v>
      </c>
      <c r="Z168" t="s">
        <v>689</v>
      </c>
      <c r="AA168" t="s">
        <v>3868</v>
      </c>
      <c r="AB168">
        <v>3</v>
      </c>
      <c r="AD168">
        <v>5905.27</v>
      </c>
      <c r="AK168" t="s">
        <v>2553</v>
      </c>
      <c r="AL168" t="s">
        <v>2554</v>
      </c>
      <c r="AO168" t="s">
        <v>132</v>
      </c>
      <c r="AP168" t="str">
        <f>IFERROR(VLOOKUP(M168,Shopify_Transactions!V:BB,5,0),"Not_Found")</f>
        <v>AS-94425</v>
      </c>
      <c r="AQ168" t="str">
        <f>IFERROR(VLOOKUP(M168,Shopify_Transactions!X:BB,3,0),"Not_Found")</f>
        <v>AS-94425</v>
      </c>
      <c r="AR168" t="str">
        <f>IFERROR(VLOOKUP(Z168,Shopify_Transactions!W:Z,4,0),"Not_Found")</f>
        <v>AS-94425</v>
      </c>
      <c r="AS168" t="str">
        <f t="shared" si="3"/>
        <v>AS-94425</v>
      </c>
    </row>
    <row r="169" spans="1:45" x14ac:dyDescent="0.3">
      <c r="A169" t="s">
        <v>3745</v>
      </c>
      <c r="B169" t="s">
        <v>3869</v>
      </c>
      <c r="C169" t="s">
        <v>244</v>
      </c>
      <c r="D169" t="s">
        <v>3870</v>
      </c>
      <c r="E169" t="s">
        <v>133</v>
      </c>
      <c r="F169" t="s">
        <v>130</v>
      </c>
      <c r="G169" t="s">
        <v>24</v>
      </c>
      <c r="H169">
        <v>17.899999999999999</v>
      </c>
      <c r="I169">
        <v>-0.87</v>
      </c>
      <c r="J169">
        <v>17.03</v>
      </c>
      <c r="K169" t="s">
        <v>3871</v>
      </c>
      <c r="L169" t="s">
        <v>131</v>
      </c>
      <c r="M169" t="s">
        <v>3872</v>
      </c>
      <c r="N169" t="s">
        <v>3873</v>
      </c>
      <c r="O169" t="s">
        <v>134</v>
      </c>
      <c r="P169" t="s">
        <v>2458</v>
      </c>
      <c r="R169">
        <v>4.95</v>
      </c>
      <c r="T169">
        <v>0</v>
      </c>
      <c r="Z169" t="s">
        <v>3874</v>
      </c>
      <c r="AA169" t="s">
        <v>3875</v>
      </c>
      <c r="AB169">
        <v>1</v>
      </c>
      <c r="AD169">
        <v>5922.3</v>
      </c>
      <c r="AE169" t="s">
        <v>3876</v>
      </c>
      <c r="AG169" t="s">
        <v>2506</v>
      </c>
      <c r="AI169">
        <v>55129</v>
      </c>
      <c r="AJ169" t="s">
        <v>135</v>
      </c>
      <c r="AK169" t="s">
        <v>3877</v>
      </c>
      <c r="AL169" t="s">
        <v>2458</v>
      </c>
      <c r="AN169" t="s">
        <v>42</v>
      </c>
      <c r="AO169" t="s">
        <v>136</v>
      </c>
      <c r="AP169" t="str">
        <f>IFERROR(VLOOKUP(M169,Shopify_Transactions!V:BB,5,0),"Not_Found")</f>
        <v>AS-95206</v>
      </c>
      <c r="AQ169" t="str">
        <f>IFERROR(VLOOKUP(M169,Shopify_Transactions!X:BB,3,0),"Not_Found")</f>
        <v>Not_Found</v>
      </c>
      <c r="AR169" t="str">
        <f>IFERROR(VLOOKUP(Z169,Shopify_Transactions!W:Z,4,0),"Not_Found")</f>
        <v>AS-95206</v>
      </c>
      <c r="AS169" t="str">
        <f t="shared" si="3"/>
        <v>AS-95206</v>
      </c>
    </row>
    <row r="170" spans="1:45" x14ac:dyDescent="0.3">
      <c r="A170" t="s">
        <v>3745</v>
      </c>
      <c r="B170" t="s">
        <v>3878</v>
      </c>
      <c r="C170" t="s">
        <v>244</v>
      </c>
      <c r="D170" t="s">
        <v>3879</v>
      </c>
      <c r="E170" t="s">
        <v>133</v>
      </c>
      <c r="F170" t="s">
        <v>130</v>
      </c>
      <c r="G170" t="s">
        <v>24</v>
      </c>
      <c r="H170">
        <v>31.9</v>
      </c>
      <c r="I170">
        <v>-1.28</v>
      </c>
      <c r="J170">
        <v>30.62</v>
      </c>
      <c r="K170" t="s">
        <v>3880</v>
      </c>
      <c r="L170" t="s">
        <v>131</v>
      </c>
      <c r="M170" t="s">
        <v>3881</v>
      </c>
      <c r="N170" t="s">
        <v>3882</v>
      </c>
      <c r="O170" t="s">
        <v>134</v>
      </c>
      <c r="P170" t="s">
        <v>2442</v>
      </c>
      <c r="R170">
        <v>4.95</v>
      </c>
      <c r="T170">
        <v>0</v>
      </c>
      <c r="Z170" t="s">
        <v>3883</v>
      </c>
      <c r="AA170" t="s">
        <v>3884</v>
      </c>
      <c r="AB170">
        <v>1</v>
      </c>
      <c r="AD170">
        <v>5952.92</v>
      </c>
      <c r="AE170" t="s">
        <v>3885</v>
      </c>
      <c r="AG170" t="s">
        <v>241</v>
      </c>
      <c r="AH170" t="s">
        <v>241</v>
      </c>
      <c r="AI170">
        <v>37127</v>
      </c>
      <c r="AJ170" t="s">
        <v>137</v>
      </c>
      <c r="AK170" t="s">
        <v>3886</v>
      </c>
      <c r="AL170" t="s">
        <v>2442</v>
      </c>
      <c r="AN170" t="s">
        <v>47</v>
      </c>
      <c r="AO170" t="s">
        <v>136</v>
      </c>
      <c r="AP170" t="str">
        <f>IFERROR(VLOOKUP(M170,Shopify_Transactions!V:BB,5,0),"Not_Found")</f>
        <v>AS-95208</v>
      </c>
      <c r="AQ170" t="str">
        <f>IFERROR(VLOOKUP(M170,Shopify_Transactions!X:BB,3,0),"Not_Found")</f>
        <v>Not_Found</v>
      </c>
      <c r="AR170" t="str">
        <f>IFERROR(VLOOKUP(Z170,Shopify_Transactions!W:Z,4,0),"Not_Found")</f>
        <v>AS-95208</v>
      </c>
      <c r="AS170" t="str">
        <f t="shared" si="3"/>
        <v>AS-95208</v>
      </c>
    </row>
    <row r="171" spans="1:45" x14ac:dyDescent="0.3">
      <c r="A171" t="s">
        <v>3745</v>
      </c>
      <c r="B171" t="s">
        <v>3887</v>
      </c>
      <c r="C171" t="s">
        <v>244</v>
      </c>
      <c r="D171" t="s">
        <v>3888</v>
      </c>
      <c r="E171" t="s">
        <v>133</v>
      </c>
      <c r="F171" t="s">
        <v>130</v>
      </c>
      <c r="G171" t="s">
        <v>24</v>
      </c>
      <c r="H171">
        <v>24.9</v>
      </c>
      <c r="I171">
        <v>-1.07</v>
      </c>
      <c r="J171">
        <v>23.83</v>
      </c>
      <c r="K171" t="s">
        <v>3889</v>
      </c>
      <c r="L171" t="s">
        <v>131</v>
      </c>
      <c r="M171" t="s">
        <v>3890</v>
      </c>
      <c r="N171" t="s">
        <v>3891</v>
      </c>
      <c r="O171" t="s">
        <v>134</v>
      </c>
      <c r="P171" t="s">
        <v>3892</v>
      </c>
      <c r="R171">
        <v>4.95</v>
      </c>
      <c r="T171">
        <v>0</v>
      </c>
      <c r="Z171" t="s">
        <v>3893</v>
      </c>
      <c r="AA171" t="s">
        <v>3894</v>
      </c>
      <c r="AB171">
        <v>1</v>
      </c>
      <c r="AD171">
        <v>5976.75</v>
      </c>
      <c r="AE171" t="s">
        <v>3895</v>
      </c>
      <c r="AG171" t="s">
        <v>333</v>
      </c>
      <c r="AI171">
        <v>42781</v>
      </c>
      <c r="AJ171" t="s">
        <v>135</v>
      </c>
      <c r="AK171" t="s">
        <v>3896</v>
      </c>
      <c r="AL171" t="s">
        <v>3892</v>
      </c>
      <c r="AN171" t="s">
        <v>42</v>
      </c>
      <c r="AO171" t="s">
        <v>136</v>
      </c>
      <c r="AP171" t="str">
        <f>IFERROR(VLOOKUP(M171,Shopify_Transactions!V:BB,5,0),"Not_Found")</f>
        <v>AS-95209</v>
      </c>
      <c r="AQ171" t="str">
        <f>IFERROR(VLOOKUP(M171,Shopify_Transactions!X:BB,3,0),"Not_Found")</f>
        <v>Not_Found</v>
      </c>
      <c r="AR171" t="str">
        <f>IFERROR(VLOOKUP(Z171,Shopify_Transactions!W:Z,4,0),"Not_Found")</f>
        <v>AS-95209</v>
      </c>
      <c r="AS171" t="str">
        <f t="shared" si="3"/>
        <v>AS-95209</v>
      </c>
    </row>
    <row r="172" spans="1:45" x14ac:dyDescent="0.3">
      <c r="A172" t="s">
        <v>3745</v>
      </c>
      <c r="B172" t="s">
        <v>3897</v>
      </c>
      <c r="C172" t="s">
        <v>244</v>
      </c>
      <c r="D172" t="s">
        <v>3898</v>
      </c>
      <c r="E172" t="s">
        <v>133</v>
      </c>
      <c r="F172" t="s">
        <v>130</v>
      </c>
      <c r="G172" t="s">
        <v>24</v>
      </c>
      <c r="H172">
        <v>299.95</v>
      </c>
      <c r="I172">
        <v>-9.0500000000000007</v>
      </c>
      <c r="J172">
        <v>290.89999999999998</v>
      </c>
      <c r="K172" t="s">
        <v>3899</v>
      </c>
      <c r="L172" t="s">
        <v>131</v>
      </c>
      <c r="M172" t="s">
        <v>3900</v>
      </c>
      <c r="N172" t="s">
        <v>3901</v>
      </c>
      <c r="O172" t="s">
        <v>134</v>
      </c>
      <c r="P172" t="s">
        <v>3902</v>
      </c>
      <c r="R172">
        <v>0</v>
      </c>
      <c r="T172">
        <v>0</v>
      </c>
      <c r="Z172" t="s">
        <v>3903</v>
      </c>
      <c r="AA172" t="s">
        <v>3904</v>
      </c>
      <c r="AB172">
        <v>1</v>
      </c>
      <c r="AD172">
        <v>6267.65</v>
      </c>
      <c r="AE172" t="s">
        <v>3905</v>
      </c>
      <c r="AG172" t="s">
        <v>325</v>
      </c>
      <c r="AH172" t="s">
        <v>325</v>
      </c>
      <c r="AI172">
        <v>25124</v>
      </c>
      <c r="AJ172" t="s">
        <v>137</v>
      </c>
      <c r="AK172" t="s">
        <v>3906</v>
      </c>
      <c r="AL172" t="s">
        <v>3902</v>
      </c>
      <c r="AN172" t="s">
        <v>47</v>
      </c>
      <c r="AO172" t="s">
        <v>136</v>
      </c>
      <c r="AP172" t="str">
        <f>IFERROR(VLOOKUP(M172,Shopify_Transactions!V:BB,5,0),"Not_Found")</f>
        <v>AS-95210</v>
      </c>
      <c r="AQ172" t="str">
        <f>IFERROR(VLOOKUP(M172,Shopify_Transactions!X:BB,3,0),"Not_Found")</f>
        <v>Not_Found</v>
      </c>
      <c r="AR172" t="str">
        <f>IFERROR(VLOOKUP(Z172,Shopify_Transactions!W:Z,4,0),"Not_Found")</f>
        <v>AS-95210</v>
      </c>
      <c r="AS172" t="str">
        <f t="shared" si="3"/>
        <v>AS-95210</v>
      </c>
    </row>
    <row r="173" spans="1:45" x14ac:dyDescent="0.3">
      <c r="A173" t="s">
        <v>3745</v>
      </c>
      <c r="B173" t="s">
        <v>3907</v>
      </c>
      <c r="C173" t="s">
        <v>244</v>
      </c>
      <c r="D173" t="s">
        <v>3908</v>
      </c>
      <c r="E173" t="s">
        <v>133</v>
      </c>
      <c r="F173" t="s">
        <v>130</v>
      </c>
      <c r="G173" t="s">
        <v>24</v>
      </c>
      <c r="H173">
        <v>84.95</v>
      </c>
      <c r="I173">
        <v>-2.81</v>
      </c>
      <c r="J173">
        <v>82.14</v>
      </c>
      <c r="K173" t="s">
        <v>3909</v>
      </c>
      <c r="L173" t="s">
        <v>131</v>
      </c>
      <c r="M173" t="s">
        <v>3910</v>
      </c>
      <c r="N173" t="s">
        <v>3911</v>
      </c>
      <c r="O173" t="s">
        <v>134</v>
      </c>
      <c r="P173" t="s">
        <v>3912</v>
      </c>
      <c r="R173">
        <v>0</v>
      </c>
      <c r="T173">
        <v>0</v>
      </c>
      <c r="Z173" t="s">
        <v>3913</v>
      </c>
      <c r="AA173" t="s">
        <v>3914</v>
      </c>
      <c r="AB173">
        <v>1</v>
      </c>
      <c r="AD173">
        <v>6349.79</v>
      </c>
      <c r="AE173" t="s">
        <v>3915</v>
      </c>
      <c r="AG173" t="s">
        <v>322</v>
      </c>
      <c r="AH173" t="s">
        <v>322</v>
      </c>
      <c r="AI173">
        <v>29005</v>
      </c>
      <c r="AJ173" t="s">
        <v>140</v>
      </c>
      <c r="AK173" t="s">
        <v>3916</v>
      </c>
      <c r="AL173" t="s">
        <v>3912</v>
      </c>
      <c r="AN173" t="s">
        <v>45</v>
      </c>
      <c r="AO173" t="s">
        <v>136</v>
      </c>
      <c r="AP173" t="str">
        <f>IFERROR(VLOOKUP(M173,Shopify_Transactions!V:BB,5,0),"Not_Found")</f>
        <v>AS-95211</v>
      </c>
      <c r="AQ173" t="str">
        <f>IFERROR(VLOOKUP(M173,Shopify_Transactions!X:BB,3,0),"Not_Found")</f>
        <v>Not_Found</v>
      </c>
      <c r="AR173" t="str">
        <f>IFERROR(VLOOKUP(Z173,Shopify_Transactions!W:Z,4,0),"Not_Found")</f>
        <v>AS-95211</v>
      </c>
      <c r="AS173" t="str">
        <f t="shared" si="3"/>
        <v>AS-95211</v>
      </c>
    </row>
    <row r="174" spans="1:45" x14ac:dyDescent="0.3">
      <c r="A174" t="s">
        <v>3745</v>
      </c>
      <c r="B174" t="s">
        <v>3917</v>
      </c>
      <c r="C174" t="s">
        <v>244</v>
      </c>
      <c r="D174" t="s">
        <v>3908</v>
      </c>
      <c r="E174" t="s">
        <v>147</v>
      </c>
      <c r="F174" t="s">
        <v>130</v>
      </c>
      <c r="G174" t="s">
        <v>24</v>
      </c>
      <c r="H174">
        <v>-84.95</v>
      </c>
      <c r="I174">
        <v>0</v>
      </c>
      <c r="J174">
        <v>-84.95</v>
      </c>
      <c r="K174" t="s">
        <v>131</v>
      </c>
      <c r="L174" t="s">
        <v>3909</v>
      </c>
      <c r="M174" t="s">
        <v>3918</v>
      </c>
      <c r="O174" t="s">
        <v>148</v>
      </c>
      <c r="P174" t="s">
        <v>3912</v>
      </c>
      <c r="T174">
        <v>0</v>
      </c>
      <c r="Y174" t="s">
        <v>3910</v>
      </c>
      <c r="Z174" t="s">
        <v>3913</v>
      </c>
      <c r="AA174" t="s">
        <v>3919</v>
      </c>
      <c r="AB174">
        <v>1</v>
      </c>
      <c r="AD174">
        <v>6264.84</v>
      </c>
      <c r="AK174" t="s">
        <v>3916</v>
      </c>
      <c r="AL174" t="s">
        <v>3912</v>
      </c>
      <c r="AO174" t="s">
        <v>132</v>
      </c>
      <c r="AP174" t="str">
        <f>IFERROR(VLOOKUP(M174,Shopify_Transactions!V:BB,5,0),"Not_Found")</f>
        <v>AS-95211</v>
      </c>
      <c r="AQ174" t="str">
        <f>IFERROR(VLOOKUP(M174,Shopify_Transactions!X:BB,3,0),"Not_Found")</f>
        <v>AS-95211</v>
      </c>
      <c r="AR174" t="str">
        <f>IFERROR(VLOOKUP(Z174,Shopify_Transactions!W:Z,4,0),"Not_Found")</f>
        <v>AS-95211</v>
      </c>
      <c r="AS174" t="str">
        <f t="shared" si="3"/>
        <v>AS-95211</v>
      </c>
    </row>
    <row r="175" spans="1:45" x14ac:dyDescent="0.3">
      <c r="A175" t="s">
        <v>3745</v>
      </c>
      <c r="B175" t="s">
        <v>3920</v>
      </c>
      <c r="C175" t="s">
        <v>244</v>
      </c>
      <c r="D175" t="s">
        <v>3908</v>
      </c>
      <c r="E175" t="s">
        <v>133</v>
      </c>
      <c r="F175" t="s">
        <v>130</v>
      </c>
      <c r="G175" t="s">
        <v>24</v>
      </c>
      <c r="H175">
        <v>84.95</v>
      </c>
      <c r="I175">
        <v>-2.81</v>
      </c>
      <c r="J175">
        <v>82.14</v>
      </c>
      <c r="K175" t="s">
        <v>3909</v>
      </c>
      <c r="L175" t="s">
        <v>131</v>
      </c>
      <c r="M175" t="s">
        <v>3921</v>
      </c>
      <c r="N175" t="s">
        <v>3922</v>
      </c>
      <c r="O175" t="s">
        <v>134</v>
      </c>
      <c r="P175" t="s">
        <v>3912</v>
      </c>
      <c r="R175">
        <v>0</v>
      </c>
      <c r="T175">
        <v>0</v>
      </c>
      <c r="Z175" t="s">
        <v>3923</v>
      </c>
      <c r="AA175" t="s">
        <v>3924</v>
      </c>
      <c r="AB175">
        <v>1</v>
      </c>
      <c r="AD175">
        <v>6346.98</v>
      </c>
      <c r="AE175" t="s">
        <v>3925</v>
      </c>
      <c r="AG175" t="s">
        <v>322</v>
      </c>
      <c r="AH175" t="s">
        <v>322</v>
      </c>
      <c r="AI175">
        <v>29015</v>
      </c>
      <c r="AJ175" t="s">
        <v>140</v>
      </c>
      <c r="AK175" t="s">
        <v>3916</v>
      </c>
      <c r="AL175" t="s">
        <v>3912</v>
      </c>
      <c r="AN175" t="s">
        <v>45</v>
      </c>
      <c r="AO175" t="s">
        <v>136</v>
      </c>
      <c r="AP175" t="str">
        <f>IFERROR(VLOOKUP(M175,Shopify_Transactions!V:BB,5,0),"Not_Found")</f>
        <v>AS-95212</v>
      </c>
      <c r="AQ175" t="str">
        <f>IFERROR(VLOOKUP(M175,Shopify_Transactions!X:BB,3,0),"Not_Found")</f>
        <v>Not_Found</v>
      </c>
      <c r="AR175" t="str">
        <f>IFERROR(VLOOKUP(Z175,Shopify_Transactions!W:Z,4,0),"Not_Found")</f>
        <v>AS-95212</v>
      </c>
      <c r="AS175" t="str">
        <f t="shared" si="3"/>
        <v>AS-95212</v>
      </c>
    </row>
    <row r="176" spans="1:45" x14ac:dyDescent="0.3">
      <c r="A176" t="s">
        <v>3745</v>
      </c>
      <c r="B176" t="s">
        <v>3926</v>
      </c>
      <c r="C176" t="s">
        <v>244</v>
      </c>
      <c r="D176" t="s">
        <v>3927</v>
      </c>
      <c r="E176" t="s">
        <v>133</v>
      </c>
      <c r="F176" t="s">
        <v>130</v>
      </c>
      <c r="G176" t="s">
        <v>24</v>
      </c>
      <c r="H176">
        <v>67.95</v>
      </c>
      <c r="I176">
        <v>-2.3199999999999998</v>
      </c>
      <c r="J176">
        <v>65.63</v>
      </c>
      <c r="K176" t="s">
        <v>3928</v>
      </c>
      <c r="L176" t="s">
        <v>131</v>
      </c>
      <c r="M176" t="s">
        <v>3929</v>
      </c>
      <c r="N176" t="s">
        <v>3930</v>
      </c>
      <c r="O176" t="s">
        <v>134</v>
      </c>
      <c r="P176" t="s">
        <v>338</v>
      </c>
      <c r="R176">
        <v>0</v>
      </c>
      <c r="T176">
        <v>0</v>
      </c>
      <c r="Z176" t="s">
        <v>3931</v>
      </c>
      <c r="AA176" t="s">
        <v>3932</v>
      </c>
      <c r="AB176">
        <v>1</v>
      </c>
      <c r="AD176">
        <v>6412.61</v>
      </c>
      <c r="AE176" t="s">
        <v>3933</v>
      </c>
      <c r="AG176" t="s">
        <v>239</v>
      </c>
      <c r="AH176" t="s">
        <v>162</v>
      </c>
      <c r="AI176">
        <v>33006</v>
      </c>
      <c r="AJ176" t="s">
        <v>140</v>
      </c>
      <c r="AK176" t="s">
        <v>3934</v>
      </c>
      <c r="AL176" t="s">
        <v>338</v>
      </c>
      <c r="AN176" t="s">
        <v>45</v>
      </c>
      <c r="AO176" t="s">
        <v>136</v>
      </c>
      <c r="AP176" t="str">
        <f>IFERROR(VLOOKUP(M176,Shopify_Transactions!V:BB,5,0),"Not_Found")</f>
        <v>AS-95221</v>
      </c>
      <c r="AQ176" t="str">
        <f>IFERROR(VLOOKUP(M176,Shopify_Transactions!X:BB,3,0),"Not_Found")</f>
        <v>Not_Found</v>
      </c>
      <c r="AR176" t="str">
        <f>IFERROR(VLOOKUP(Z176,Shopify_Transactions!W:Z,4,0),"Not_Found")</f>
        <v>AS-95221</v>
      </c>
      <c r="AS176" t="str">
        <f t="shared" si="3"/>
        <v>AS-95221</v>
      </c>
    </row>
    <row r="177" spans="1:45" x14ac:dyDescent="0.3">
      <c r="A177" t="s">
        <v>3745</v>
      </c>
      <c r="B177" t="s">
        <v>3935</v>
      </c>
      <c r="C177" t="s">
        <v>244</v>
      </c>
      <c r="D177" t="s">
        <v>3936</v>
      </c>
      <c r="E177" t="s">
        <v>133</v>
      </c>
      <c r="F177" t="s">
        <v>130</v>
      </c>
      <c r="G177" t="s">
        <v>24</v>
      </c>
      <c r="H177">
        <v>49.9</v>
      </c>
      <c r="I177">
        <v>-1.8</v>
      </c>
      <c r="J177">
        <v>48.1</v>
      </c>
      <c r="K177" t="s">
        <v>3937</v>
      </c>
      <c r="L177" t="s">
        <v>131</v>
      </c>
      <c r="M177" t="s">
        <v>3938</v>
      </c>
      <c r="N177" t="s">
        <v>3939</v>
      </c>
      <c r="O177" t="s">
        <v>134</v>
      </c>
      <c r="P177" t="s">
        <v>3237</v>
      </c>
      <c r="R177">
        <v>4.95</v>
      </c>
      <c r="T177">
        <v>0</v>
      </c>
      <c r="Z177" t="s">
        <v>3940</v>
      </c>
      <c r="AA177" t="s">
        <v>3941</v>
      </c>
      <c r="AB177">
        <v>1</v>
      </c>
      <c r="AD177">
        <v>6460.71</v>
      </c>
      <c r="AE177" t="s">
        <v>3942</v>
      </c>
      <c r="AG177" t="s">
        <v>325</v>
      </c>
      <c r="AH177" t="s">
        <v>325</v>
      </c>
      <c r="AI177">
        <v>25126</v>
      </c>
      <c r="AJ177" t="s">
        <v>137</v>
      </c>
      <c r="AK177" t="s">
        <v>3943</v>
      </c>
      <c r="AL177" t="s">
        <v>3237</v>
      </c>
      <c r="AN177" t="s">
        <v>47</v>
      </c>
      <c r="AO177" t="s">
        <v>136</v>
      </c>
      <c r="AP177" t="str">
        <f>IFERROR(VLOOKUP(M177,Shopify_Transactions!V:BB,5,0),"Not_Found")</f>
        <v>AS-95228</v>
      </c>
      <c r="AQ177" t="str">
        <f>IFERROR(VLOOKUP(M177,Shopify_Transactions!X:BB,3,0),"Not_Found")</f>
        <v>Not_Found</v>
      </c>
      <c r="AR177" t="str">
        <f>IFERROR(VLOOKUP(Z177,Shopify_Transactions!W:Z,4,0),"Not_Found")</f>
        <v>AS-95228</v>
      </c>
      <c r="AS177" t="str">
        <f t="shared" si="3"/>
        <v>AS-95228</v>
      </c>
    </row>
    <row r="178" spans="1:45" x14ac:dyDescent="0.3">
      <c r="A178" t="s">
        <v>3745</v>
      </c>
      <c r="B178" t="s">
        <v>3944</v>
      </c>
      <c r="C178" t="s">
        <v>244</v>
      </c>
      <c r="D178" t="s">
        <v>3945</v>
      </c>
      <c r="E178" t="s">
        <v>133</v>
      </c>
      <c r="F178" t="s">
        <v>130</v>
      </c>
      <c r="G178" t="s">
        <v>24</v>
      </c>
      <c r="H178">
        <v>32.96</v>
      </c>
      <c r="I178">
        <v>-1.31</v>
      </c>
      <c r="J178">
        <v>31.65</v>
      </c>
      <c r="K178" t="s">
        <v>3946</v>
      </c>
      <c r="L178" t="s">
        <v>131</v>
      </c>
      <c r="M178" t="s">
        <v>3947</v>
      </c>
      <c r="N178" t="s">
        <v>3948</v>
      </c>
      <c r="O178" t="s">
        <v>134</v>
      </c>
      <c r="P178" t="s">
        <v>3949</v>
      </c>
      <c r="R178">
        <v>4.95</v>
      </c>
      <c r="T178">
        <v>0</v>
      </c>
      <c r="Z178" t="s">
        <v>3950</v>
      </c>
      <c r="AA178" t="s">
        <v>3951</v>
      </c>
      <c r="AB178">
        <v>1</v>
      </c>
      <c r="AD178">
        <v>6492.36</v>
      </c>
      <c r="AE178" t="s">
        <v>3952</v>
      </c>
      <c r="AG178" t="s">
        <v>3953</v>
      </c>
      <c r="AI178">
        <v>69400</v>
      </c>
      <c r="AJ178" t="s">
        <v>138</v>
      </c>
      <c r="AK178" t="s">
        <v>3954</v>
      </c>
      <c r="AL178" t="s">
        <v>3949</v>
      </c>
      <c r="AN178" t="s">
        <v>46</v>
      </c>
      <c r="AO178" t="s">
        <v>136</v>
      </c>
      <c r="AP178" t="str">
        <f>IFERROR(VLOOKUP(M178,Shopify_Transactions!V:BB,5,0),"Not_Found")</f>
        <v>AS-95232</v>
      </c>
      <c r="AQ178" t="str">
        <f>IFERROR(VLOOKUP(M178,Shopify_Transactions!X:BB,3,0),"Not_Found")</f>
        <v>Not_Found</v>
      </c>
      <c r="AR178" t="str">
        <f>IFERROR(VLOOKUP(Z178,Shopify_Transactions!W:Z,4,0),"Not_Found")</f>
        <v>AS-95232</v>
      </c>
      <c r="AS178" t="str">
        <f t="shared" si="3"/>
        <v>AS-95232</v>
      </c>
    </row>
    <row r="179" spans="1:45" x14ac:dyDescent="0.3">
      <c r="A179" t="s">
        <v>3745</v>
      </c>
      <c r="B179" t="s">
        <v>3955</v>
      </c>
      <c r="C179" t="s">
        <v>244</v>
      </c>
      <c r="D179" t="s">
        <v>3956</v>
      </c>
      <c r="E179" t="s">
        <v>133</v>
      </c>
      <c r="F179" t="s">
        <v>130</v>
      </c>
      <c r="G179" t="s">
        <v>24</v>
      </c>
      <c r="H179">
        <v>77.27</v>
      </c>
      <c r="I179">
        <v>-2.59</v>
      </c>
      <c r="J179">
        <v>74.680000000000007</v>
      </c>
      <c r="K179" t="s">
        <v>3957</v>
      </c>
      <c r="L179" t="s">
        <v>131</v>
      </c>
      <c r="M179" t="s">
        <v>3958</v>
      </c>
      <c r="N179" t="s">
        <v>3959</v>
      </c>
      <c r="O179" t="s">
        <v>134</v>
      </c>
      <c r="P179" t="s">
        <v>3960</v>
      </c>
      <c r="R179">
        <v>0</v>
      </c>
      <c r="T179">
        <v>0</v>
      </c>
      <c r="Z179" t="s">
        <v>3961</v>
      </c>
      <c r="AA179" t="s">
        <v>3962</v>
      </c>
      <c r="AB179">
        <v>3</v>
      </c>
      <c r="AD179">
        <v>6567.04</v>
      </c>
      <c r="AE179" t="s">
        <v>3963</v>
      </c>
      <c r="AG179" t="s">
        <v>152</v>
      </c>
      <c r="AH179" t="s">
        <v>152</v>
      </c>
      <c r="AI179">
        <v>131</v>
      </c>
      <c r="AJ179" t="s">
        <v>137</v>
      </c>
      <c r="AK179" t="s">
        <v>3964</v>
      </c>
      <c r="AL179" t="s">
        <v>3965</v>
      </c>
      <c r="AN179" t="s">
        <v>47</v>
      </c>
      <c r="AO179" t="s">
        <v>136</v>
      </c>
      <c r="AP179" t="str">
        <f>IFERROR(VLOOKUP(M179,Shopify_Transactions!V:BB,5,0),"Not_Found")</f>
        <v>AS-95233</v>
      </c>
      <c r="AQ179" t="str">
        <f>IFERROR(VLOOKUP(M179,Shopify_Transactions!X:BB,3,0),"Not_Found")</f>
        <v>Not_Found</v>
      </c>
      <c r="AR179" t="str">
        <f>IFERROR(VLOOKUP(Z179,Shopify_Transactions!W:Z,4,0),"Not_Found")</f>
        <v>AS-95233</v>
      </c>
      <c r="AS179" t="str">
        <f t="shared" si="3"/>
        <v>AS-95233</v>
      </c>
    </row>
    <row r="180" spans="1:45" x14ac:dyDescent="0.3">
      <c r="A180" t="s">
        <v>3745</v>
      </c>
      <c r="B180" t="s">
        <v>3966</v>
      </c>
      <c r="C180" t="s">
        <v>244</v>
      </c>
      <c r="D180" t="s">
        <v>3967</v>
      </c>
      <c r="E180" t="s">
        <v>133</v>
      </c>
      <c r="F180" t="s">
        <v>130</v>
      </c>
      <c r="G180" t="s">
        <v>24</v>
      </c>
      <c r="H180">
        <v>49.9</v>
      </c>
      <c r="I180">
        <v>-1.8</v>
      </c>
      <c r="J180">
        <v>48.1</v>
      </c>
      <c r="K180" t="s">
        <v>3968</v>
      </c>
      <c r="L180" t="s">
        <v>131</v>
      </c>
      <c r="M180" t="s">
        <v>3969</v>
      </c>
      <c r="N180" t="s">
        <v>3970</v>
      </c>
      <c r="O180" t="s">
        <v>134</v>
      </c>
      <c r="P180" t="s">
        <v>3971</v>
      </c>
      <c r="R180">
        <v>4.95</v>
      </c>
      <c r="T180">
        <v>0</v>
      </c>
      <c r="Z180" t="s">
        <v>3972</v>
      </c>
      <c r="AA180" t="s">
        <v>3973</v>
      </c>
      <c r="AB180">
        <v>1</v>
      </c>
      <c r="AD180">
        <v>6615.14</v>
      </c>
      <c r="AE180" t="s">
        <v>3974</v>
      </c>
      <c r="AG180" t="s">
        <v>318</v>
      </c>
      <c r="AI180">
        <v>45128</v>
      </c>
      <c r="AJ180" t="s">
        <v>135</v>
      </c>
      <c r="AK180" t="s">
        <v>3975</v>
      </c>
      <c r="AL180" t="s">
        <v>3971</v>
      </c>
      <c r="AN180" t="s">
        <v>42</v>
      </c>
      <c r="AO180" t="s">
        <v>136</v>
      </c>
      <c r="AP180" t="str">
        <f>IFERROR(VLOOKUP(M180,Shopify_Transactions!V:BB,5,0),"Not_Found")</f>
        <v>AS-95234</v>
      </c>
      <c r="AQ180" t="str">
        <f>IFERROR(VLOOKUP(M180,Shopify_Transactions!X:BB,3,0),"Not_Found")</f>
        <v>Not_Found</v>
      </c>
      <c r="AR180" t="str">
        <f>IFERROR(VLOOKUP(Z180,Shopify_Transactions!W:Z,4,0),"Not_Found")</f>
        <v>AS-95234</v>
      </c>
      <c r="AS180" t="str">
        <f t="shared" si="3"/>
        <v>AS-95234</v>
      </c>
    </row>
    <row r="181" spans="1:45" x14ac:dyDescent="0.3">
      <c r="A181" t="s">
        <v>3745</v>
      </c>
      <c r="B181" t="s">
        <v>3976</v>
      </c>
      <c r="C181" t="s">
        <v>244</v>
      </c>
      <c r="D181" t="s">
        <v>3967</v>
      </c>
      <c r="E181" t="s">
        <v>147</v>
      </c>
      <c r="F181" t="s">
        <v>130</v>
      </c>
      <c r="G181" t="s">
        <v>24</v>
      </c>
      <c r="H181">
        <v>-49.9</v>
      </c>
      <c r="I181">
        <v>0</v>
      </c>
      <c r="J181">
        <v>-49.9</v>
      </c>
      <c r="K181" t="s">
        <v>131</v>
      </c>
      <c r="L181" t="s">
        <v>3968</v>
      </c>
      <c r="M181" t="s">
        <v>3977</v>
      </c>
      <c r="O181" t="s">
        <v>148</v>
      </c>
      <c r="P181" t="s">
        <v>3971</v>
      </c>
      <c r="T181">
        <v>0</v>
      </c>
      <c r="Y181" t="s">
        <v>3969</v>
      </c>
      <c r="Z181" t="s">
        <v>3972</v>
      </c>
      <c r="AA181" t="s">
        <v>3978</v>
      </c>
      <c r="AB181">
        <v>1</v>
      </c>
      <c r="AD181">
        <v>6565.24</v>
      </c>
      <c r="AK181" t="s">
        <v>3975</v>
      </c>
      <c r="AL181" t="s">
        <v>3971</v>
      </c>
      <c r="AO181" t="s">
        <v>132</v>
      </c>
      <c r="AP181" t="str">
        <f>IFERROR(VLOOKUP(M181,Shopify_Transactions!V:BB,5,0),"Not_Found")</f>
        <v>AS-95234</v>
      </c>
      <c r="AQ181" t="str">
        <f>IFERROR(VLOOKUP(M181,Shopify_Transactions!X:BB,3,0),"Not_Found")</f>
        <v>AS-95234</v>
      </c>
      <c r="AR181" t="str">
        <f>IFERROR(VLOOKUP(Z181,Shopify_Transactions!W:Z,4,0),"Not_Found")</f>
        <v>AS-95234</v>
      </c>
      <c r="AS181" t="str">
        <f t="shared" si="3"/>
        <v>AS-95234</v>
      </c>
    </row>
    <row r="182" spans="1:45" x14ac:dyDescent="0.3">
      <c r="A182" t="s">
        <v>3745</v>
      </c>
      <c r="B182" t="s">
        <v>3979</v>
      </c>
      <c r="C182" t="s">
        <v>244</v>
      </c>
      <c r="D182" t="s">
        <v>3967</v>
      </c>
      <c r="E182" t="s">
        <v>133</v>
      </c>
      <c r="F182" t="s">
        <v>130</v>
      </c>
      <c r="G182" t="s">
        <v>24</v>
      </c>
      <c r="H182">
        <v>49.9</v>
      </c>
      <c r="I182">
        <v>-1.8</v>
      </c>
      <c r="J182">
        <v>48.1</v>
      </c>
      <c r="K182" t="s">
        <v>3968</v>
      </c>
      <c r="L182" t="s">
        <v>131</v>
      </c>
      <c r="M182" t="s">
        <v>3980</v>
      </c>
      <c r="N182" t="s">
        <v>3981</v>
      </c>
      <c r="O182" t="s">
        <v>134</v>
      </c>
      <c r="P182" t="s">
        <v>3971</v>
      </c>
      <c r="R182">
        <v>4.95</v>
      </c>
      <c r="T182">
        <v>0</v>
      </c>
      <c r="Z182" t="s">
        <v>3982</v>
      </c>
      <c r="AA182" t="s">
        <v>3983</v>
      </c>
      <c r="AB182">
        <v>1</v>
      </c>
      <c r="AD182">
        <v>6613.34</v>
      </c>
      <c r="AE182" t="s">
        <v>3984</v>
      </c>
      <c r="AG182" t="s">
        <v>318</v>
      </c>
      <c r="AI182">
        <v>45128</v>
      </c>
      <c r="AJ182" t="s">
        <v>135</v>
      </c>
      <c r="AK182" t="s">
        <v>3975</v>
      </c>
      <c r="AL182" t="s">
        <v>3971</v>
      </c>
      <c r="AN182" t="s">
        <v>42</v>
      </c>
      <c r="AO182" t="s">
        <v>136</v>
      </c>
      <c r="AP182" t="str">
        <f>IFERROR(VLOOKUP(M182,Shopify_Transactions!V:BB,5,0),"Not_Found")</f>
        <v>AS-95235</v>
      </c>
      <c r="AQ182" t="str">
        <f>IFERROR(VLOOKUP(M182,Shopify_Transactions!X:BB,3,0),"Not_Found")</f>
        <v>Not_Found</v>
      </c>
      <c r="AR182" t="str">
        <f>IFERROR(VLOOKUP(Z182,Shopify_Transactions!W:Z,4,0),"Not_Found")</f>
        <v>AS-95235</v>
      </c>
      <c r="AS182" t="str">
        <f t="shared" si="3"/>
        <v>AS-95235</v>
      </c>
    </row>
    <row r="183" spans="1:45" x14ac:dyDescent="0.3">
      <c r="A183" t="s">
        <v>3745</v>
      </c>
      <c r="B183" t="s">
        <v>3985</v>
      </c>
      <c r="C183" t="s">
        <v>244</v>
      </c>
      <c r="D183" t="s">
        <v>3986</v>
      </c>
      <c r="E183" t="s">
        <v>133</v>
      </c>
      <c r="F183" t="s">
        <v>130</v>
      </c>
      <c r="G183" t="s">
        <v>24</v>
      </c>
      <c r="H183">
        <v>76.37</v>
      </c>
      <c r="I183">
        <v>-2.56</v>
      </c>
      <c r="J183">
        <v>73.81</v>
      </c>
      <c r="K183" t="s">
        <v>3987</v>
      </c>
      <c r="L183" t="s">
        <v>131</v>
      </c>
      <c r="M183" t="s">
        <v>3988</v>
      </c>
      <c r="N183" t="s">
        <v>3989</v>
      </c>
      <c r="O183" t="s">
        <v>134</v>
      </c>
      <c r="P183" t="s">
        <v>3990</v>
      </c>
      <c r="R183">
        <v>0</v>
      </c>
      <c r="T183">
        <v>0</v>
      </c>
      <c r="Z183" t="s">
        <v>3991</v>
      </c>
      <c r="AA183" t="s">
        <v>3992</v>
      </c>
      <c r="AB183">
        <v>3</v>
      </c>
      <c r="AD183">
        <v>6687.15</v>
      </c>
      <c r="AE183" t="s">
        <v>3993</v>
      </c>
      <c r="AG183" t="s">
        <v>3994</v>
      </c>
      <c r="AI183">
        <v>53804</v>
      </c>
      <c r="AJ183" t="s">
        <v>135</v>
      </c>
      <c r="AK183" t="s">
        <v>3995</v>
      </c>
      <c r="AL183" t="s">
        <v>3996</v>
      </c>
      <c r="AN183" t="s">
        <v>42</v>
      </c>
      <c r="AO183" t="s">
        <v>136</v>
      </c>
      <c r="AP183" t="str">
        <f>IFERROR(VLOOKUP(M183,Shopify_Transactions!V:BB,5,0),"Not_Found")</f>
        <v>AS-95236</v>
      </c>
      <c r="AQ183" t="str">
        <f>IFERROR(VLOOKUP(M183,Shopify_Transactions!X:BB,3,0),"Not_Found")</f>
        <v>Not_Found</v>
      </c>
      <c r="AR183" t="str">
        <f>IFERROR(VLOOKUP(Z183,Shopify_Transactions!W:Z,4,0),"Not_Found")</f>
        <v>AS-95236</v>
      </c>
      <c r="AS183" t="str">
        <f t="shared" si="3"/>
        <v>AS-95236</v>
      </c>
    </row>
    <row r="184" spans="1:45" x14ac:dyDescent="0.3">
      <c r="A184" t="s">
        <v>3745</v>
      </c>
      <c r="B184" t="s">
        <v>3997</v>
      </c>
      <c r="C184" t="s">
        <v>244</v>
      </c>
      <c r="D184" t="s">
        <v>3986</v>
      </c>
      <c r="E184" t="s">
        <v>147</v>
      </c>
      <c r="F184" t="s">
        <v>130</v>
      </c>
      <c r="G184" t="s">
        <v>24</v>
      </c>
      <c r="H184">
        <v>-76.37</v>
      </c>
      <c r="I184">
        <v>0</v>
      </c>
      <c r="J184">
        <v>-76.37</v>
      </c>
      <c r="K184" t="s">
        <v>131</v>
      </c>
      <c r="L184" t="s">
        <v>3987</v>
      </c>
      <c r="M184" t="s">
        <v>3998</v>
      </c>
      <c r="O184" t="s">
        <v>148</v>
      </c>
      <c r="P184" t="s">
        <v>3990</v>
      </c>
      <c r="T184">
        <v>0</v>
      </c>
      <c r="Y184" t="s">
        <v>3988</v>
      </c>
      <c r="Z184" t="s">
        <v>3991</v>
      </c>
      <c r="AA184" t="s">
        <v>3999</v>
      </c>
      <c r="AB184">
        <v>3</v>
      </c>
      <c r="AD184">
        <v>6610.78</v>
      </c>
      <c r="AK184" t="s">
        <v>3995</v>
      </c>
      <c r="AL184" t="s">
        <v>3996</v>
      </c>
      <c r="AO184" t="s">
        <v>132</v>
      </c>
      <c r="AP184" t="str">
        <f>IFERROR(VLOOKUP(M184,Shopify_Transactions!V:BB,5,0),"Not_Found")</f>
        <v>AS-95236</v>
      </c>
      <c r="AQ184" t="str">
        <f>IFERROR(VLOOKUP(M184,Shopify_Transactions!X:BB,3,0),"Not_Found")</f>
        <v>AS-95236</v>
      </c>
      <c r="AR184" t="str">
        <f>IFERROR(VLOOKUP(Z184,Shopify_Transactions!W:Z,4,0),"Not_Found")</f>
        <v>AS-95236</v>
      </c>
      <c r="AS184" t="str">
        <f t="shared" si="3"/>
        <v>AS-95236</v>
      </c>
    </row>
    <row r="185" spans="1:45" x14ac:dyDescent="0.3">
      <c r="A185" t="s">
        <v>3745</v>
      </c>
      <c r="B185" t="s">
        <v>4000</v>
      </c>
      <c r="C185" t="s">
        <v>244</v>
      </c>
      <c r="D185" t="s">
        <v>4001</v>
      </c>
      <c r="E185" t="s">
        <v>133</v>
      </c>
      <c r="F185" t="s">
        <v>130</v>
      </c>
      <c r="G185" t="s">
        <v>24</v>
      </c>
      <c r="H185">
        <v>63.9</v>
      </c>
      <c r="I185">
        <v>-2.2000000000000002</v>
      </c>
      <c r="J185">
        <v>61.7</v>
      </c>
      <c r="K185" t="s">
        <v>4002</v>
      </c>
      <c r="L185" t="s">
        <v>131</v>
      </c>
      <c r="M185" t="s">
        <v>4003</v>
      </c>
      <c r="N185" t="s">
        <v>4004</v>
      </c>
      <c r="O185" t="s">
        <v>134</v>
      </c>
      <c r="P185" t="s">
        <v>4005</v>
      </c>
      <c r="R185">
        <v>4.95</v>
      </c>
      <c r="T185">
        <v>0</v>
      </c>
      <c r="Z185" t="s">
        <v>4006</v>
      </c>
      <c r="AA185" t="s">
        <v>4007</v>
      </c>
      <c r="AB185">
        <v>1</v>
      </c>
      <c r="AD185">
        <v>6672.48</v>
      </c>
      <c r="AE185" t="s">
        <v>4008</v>
      </c>
      <c r="AG185" t="s">
        <v>4009</v>
      </c>
      <c r="AI185">
        <v>83549</v>
      </c>
      <c r="AJ185" t="s">
        <v>135</v>
      </c>
      <c r="AK185" t="s">
        <v>4010</v>
      </c>
      <c r="AL185" t="s">
        <v>4005</v>
      </c>
      <c r="AN185" t="s">
        <v>42</v>
      </c>
      <c r="AO185" t="s">
        <v>136</v>
      </c>
      <c r="AP185" t="str">
        <f>IFERROR(VLOOKUP(M185,Shopify_Transactions!V:BB,5,0),"Not_Found")</f>
        <v>AS-95241</v>
      </c>
      <c r="AQ185" t="str">
        <f>IFERROR(VLOOKUP(M185,Shopify_Transactions!X:BB,3,0),"Not_Found")</f>
        <v>Not_Found</v>
      </c>
      <c r="AR185" t="str">
        <f>IFERROR(VLOOKUP(Z185,Shopify_Transactions!W:Z,4,0),"Not_Found")</f>
        <v>AS-95241</v>
      </c>
      <c r="AS185" t="str">
        <f t="shared" si="3"/>
        <v>AS-95241</v>
      </c>
    </row>
    <row r="186" spans="1:45" x14ac:dyDescent="0.3">
      <c r="A186" t="s">
        <v>3745</v>
      </c>
      <c r="B186" t="s">
        <v>4011</v>
      </c>
      <c r="C186" t="s">
        <v>244</v>
      </c>
      <c r="D186" t="s">
        <v>2532</v>
      </c>
      <c r="E186" t="s">
        <v>133</v>
      </c>
      <c r="F186" t="s">
        <v>130</v>
      </c>
      <c r="G186" t="s">
        <v>24</v>
      </c>
      <c r="H186">
        <v>44.85</v>
      </c>
      <c r="I186">
        <v>-1.65</v>
      </c>
      <c r="J186">
        <v>43.2</v>
      </c>
      <c r="K186" t="s">
        <v>2533</v>
      </c>
      <c r="L186" t="s">
        <v>131</v>
      </c>
      <c r="M186" t="s">
        <v>4012</v>
      </c>
      <c r="N186" t="s">
        <v>2534</v>
      </c>
      <c r="O186" t="s">
        <v>134</v>
      </c>
      <c r="P186" t="s">
        <v>4013</v>
      </c>
      <c r="R186">
        <v>4.95</v>
      </c>
      <c r="T186">
        <v>0</v>
      </c>
      <c r="Z186" t="s">
        <v>4014</v>
      </c>
      <c r="AA186" t="s">
        <v>4015</v>
      </c>
      <c r="AB186">
        <v>2</v>
      </c>
      <c r="AD186">
        <v>6715.68</v>
      </c>
      <c r="AE186" t="s">
        <v>2535</v>
      </c>
      <c r="AG186" t="s">
        <v>163</v>
      </c>
      <c r="AI186">
        <v>28759</v>
      </c>
      <c r="AJ186" t="s">
        <v>135</v>
      </c>
      <c r="AK186" t="s">
        <v>2536</v>
      </c>
      <c r="AL186" t="s">
        <v>4016</v>
      </c>
      <c r="AN186" t="s">
        <v>42</v>
      </c>
      <c r="AO186" t="s">
        <v>136</v>
      </c>
      <c r="AP186" t="str">
        <f>IFERROR(VLOOKUP(M186,Shopify_Transactions!V:BB,5,0),"Not_Found")</f>
        <v>AS-95245</v>
      </c>
      <c r="AQ186" t="str">
        <f>IFERROR(VLOOKUP(M186,Shopify_Transactions!X:BB,3,0),"Not_Found")</f>
        <v>Not_Found</v>
      </c>
      <c r="AR186" t="str">
        <f>IFERROR(VLOOKUP(Z186,Shopify_Transactions!W:Z,4,0),"Not_Found")</f>
        <v>AS-95245</v>
      </c>
      <c r="AS186" t="str">
        <f t="shared" si="3"/>
        <v>AS-95245</v>
      </c>
    </row>
    <row r="187" spans="1:45" x14ac:dyDescent="0.3">
      <c r="A187" t="s">
        <v>3745</v>
      </c>
      <c r="B187" t="s">
        <v>4017</v>
      </c>
      <c r="C187" t="s">
        <v>244</v>
      </c>
      <c r="D187" t="s">
        <v>4018</v>
      </c>
      <c r="E187" t="s">
        <v>133</v>
      </c>
      <c r="F187" t="s">
        <v>130</v>
      </c>
      <c r="G187" t="s">
        <v>24</v>
      </c>
      <c r="H187">
        <v>37.9</v>
      </c>
      <c r="I187">
        <v>-1.45</v>
      </c>
      <c r="J187">
        <v>36.450000000000003</v>
      </c>
      <c r="K187" t="s">
        <v>4019</v>
      </c>
      <c r="L187" t="s">
        <v>131</v>
      </c>
      <c r="M187" t="s">
        <v>4020</v>
      </c>
      <c r="N187" t="s">
        <v>4021</v>
      </c>
      <c r="O187" t="s">
        <v>134</v>
      </c>
      <c r="P187" t="s">
        <v>4022</v>
      </c>
      <c r="R187">
        <v>4.95</v>
      </c>
      <c r="T187">
        <v>0</v>
      </c>
      <c r="Z187" t="s">
        <v>4023</v>
      </c>
      <c r="AA187" t="s">
        <v>4024</v>
      </c>
      <c r="AB187">
        <v>1</v>
      </c>
      <c r="AD187">
        <v>6752.13</v>
      </c>
      <c r="AE187" t="s">
        <v>4025</v>
      </c>
      <c r="AG187" t="s">
        <v>4026</v>
      </c>
      <c r="AH187" t="s">
        <v>4027</v>
      </c>
      <c r="AI187">
        <v>30174</v>
      </c>
      <c r="AJ187" t="s">
        <v>137</v>
      </c>
      <c r="AK187" t="s">
        <v>4028</v>
      </c>
      <c r="AL187" t="s">
        <v>4022</v>
      </c>
      <c r="AN187" t="s">
        <v>47</v>
      </c>
      <c r="AO187" t="s">
        <v>136</v>
      </c>
      <c r="AP187" t="str">
        <f>IFERROR(VLOOKUP(M187,Shopify_Transactions!V:BB,5,0),"Not_Found")</f>
        <v>AS-95249</v>
      </c>
      <c r="AQ187" t="str">
        <f>IFERROR(VLOOKUP(M187,Shopify_Transactions!X:BB,3,0),"Not_Found")</f>
        <v>Not_Found</v>
      </c>
      <c r="AR187" t="str">
        <f>IFERROR(VLOOKUP(Z187,Shopify_Transactions!W:Z,4,0),"Not_Found")</f>
        <v>AS-95249</v>
      </c>
      <c r="AS187" t="str">
        <f t="shared" si="3"/>
        <v>AS-95249</v>
      </c>
    </row>
    <row r="188" spans="1:45" x14ac:dyDescent="0.3">
      <c r="A188" t="s">
        <v>3745</v>
      </c>
      <c r="B188" t="s">
        <v>4029</v>
      </c>
      <c r="C188" t="s">
        <v>244</v>
      </c>
      <c r="D188" t="s">
        <v>4030</v>
      </c>
      <c r="E188" t="s">
        <v>133</v>
      </c>
      <c r="F188" t="s">
        <v>130</v>
      </c>
      <c r="G188" t="s">
        <v>24</v>
      </c>
      <c r="H188">
        <v>24.9</v>
      </c>
      <c r="I188">
        <v>-1.07</v>
      </c>
      <c r="J188">
        <v>23.83</v>
      </c>
      <c r="K188" t="s">
        <v>4031</v>
      </c>
      <c r="L188" t="s">
        <v>131</v>
      </c>
      <c r="M188" t="s">
        <v>4032</v>
      </c>
      <c r="N188" t="s">
        <v>4033</v>
      </c>
      <c r="O188" t="s">
        <v>134</v>
      </c>
      <c r="P188" t="s">
        <v>2447</v>
      </c>
      <c r="R188">
        <v>4.95</v>
      </c>
      <c r="T188">
        <v>0</v>
      </c>
      <c r="Z188" t="s">
        <v>4034</v>
      </c>
      <c r="AA188" t="s">
        <v>4035</v>
      </c>
      <c r="AB188">
        <v>1</v>
      </c>
      <c r="AD188">
        <v>6775.96</v>
      </c>
      <c r="AE188" t="s">
        <v>4036</v>
      </c>
      <c r="AG188" t="s">
        <v>238</v>
      </c>
      <c r="AI188">
        <v>68259</v>
      </c>
      <c r="AJ188" t="s">
        <v>135</v>
      </c>
      <c r="AK188" t="s">
        <v>4037</v>
      </c>
      <c r="AL188" t="s">
        <v>2447</v>
      </c>
      <c r="AN188" t="s">
        <v>42</v>
      </c>
      <c r="AO188" t="s">
        <v>136</v>
      </c>
      <c r="AP188" t="str">
        <f>IFERROR(VLOOKUP(M188,Shopify_Transactions!V:BB,5,0),"Not_Found")</f>
        <v>AS-95250</v>
      </c>
      <c r="AQ188" t="str">
        <f>IFERROR(VLOOKUP(M188,Shopify_Transactions!X:BB,3,0),"Not_Found")</f>
        <v>Not_Found</v>
      </c>
      <c r="AR188" t="str">
        <f>IFERROR(VLOOKUP(Z188,Shopify_Transactions!W:Z,4,0),"Not_Found")</f>
        <v>AS-95250</v>
      </c>
      <c r="AS188" t="str">
        <f t="shared" si="3"/>
        <v>AS-95250</v>
      </c>
    </row>
    <row r="189" spans="1:45" x14ac:dyDescent="0.3">
      <c r="A189" t="s">
        <v>4038</v>
      </c>
      <c r="B189" t="s">
        <v>4039</v>
      </c>
      <c r="C189" t="s">
        <v>244</v>
      </c>
      <c r="D189" t="s">
        <v>4040</v>
      </c>
      <c r="E189" t="s">
        <v>147</v>
      </c>
      <c r="F189" t="s">
        <v>130</v>
      </c>
      <c r="G189" t="s">
        <v>24</v>
      </c>
      <c r="H189">
        <v>-91.96</v>
      </c>
      <c r="I189">
        <v>0</v>
      </c>
      <c r="J189">
        <v>-91.96</v>
      </c>
      <c r="K189" t="s">
        <v>131</v>
      </c>
      <c r="L189" t="s">
        <v>341</v>
      </c>
      <c r="M189" t="s">
        <v>4041</v>
      </c>
      <c r="O189" t="s">
        <v>148</v>
      </c>
      <c r="P189" t="s">
        <v>342</v>
      </c>
      <c r="T189">
        <v>0</v>
      </c>
      <c r="Y189" t="s">
        <v>316</v>
      </c>
      <c r="Z189" t="s">
        <v>317</v>
      </c>
      <c r="AA189" t="s">
        <v>4042</v>
      </c>
      <c r="AB189">
        <v>1</v>
      </c>
      <c r="AD189">
        <v>6684</v>
      </c>
      <c r="AK189" t="s">
        <v>344</v>
      </c>
      <c r="AL189" t="s">
        <v>342</v>
      </c>
      <c r="AO189" t="s">
        <v>132</v>
      </c>
      <c r="AP189" t="str">
        <f>IFERROR(VLOOKUP(M189,Shopify_Transactions!V:BB,5,0),"Not_Found")</f>
        <v>AS-91020</v>
      </c>
      <c r="AQ189" t="str">
        <f>IFERROR(VLOOKUP(M189,Shopify_Transactions!X:BB,3,0),"Not_Found")</f>
        <v>AS-91020</v>
      </c>
      <c r="AR189" t="str">
        <f>IFERROR(VLOOKUP(Z189,Shopify_Transactions!W:Z,4,0),"Not_Found")</f>
        <v>AS-91020</v>
      </c>
      <c r="AS189" t="str">
        <f t="shared" si="3"/>
        <v>AS-91020</v>
      </c>
    </row>
    <row r="190" spans="1:45" x14ac:dyDescent="0.3">
      <c r="A190" t="s">
        <v>4038</v>
      </c>
      <c r="B190" t="s">
        <v>4039</v>
      </c>
      <c r="C190" t="s">
        <v>244</v>
      </c>
      <c r="D190" t="s">
        <v>173</v>
      </c>
      <c r="E190" t="s">
        <v>336</v>
      </c>
      <c r="F190" t="s">
        <v>337</v>
      </c>
      <c r="G190" t="s">
        <v>24</v>
      </c>
      <c r="H190">
        <v>88.94</v>
      </c>
      <c r="I190">
        <v>0</v>
      </c>
      <c r="J190">
        <v>88.94</v>
      </c>
      <c r="K190" t="s">
        <v>341</v>
      </c>
      <c r="L190" t="s">
        <v>131</v>
      </c>
      <c r="M190" t="s">
        <v>2560</v>
      </c>
      <c r="O190" t="s">
        <v>148</v>
      </c>
      <c r="P190" t="s">
        <v>342</v>
      </c>
      <c r="T190">
        <v>0</v>
      </c>
      <c r="Y190" t="s">
        <v>316</v>
      </c>
      <c r="Z190" t="s">
        <v>317</v>
      </c>
      <c r="AA190" t="s">
        <v>343</v>
      </c>
      <c r="AB190">
        <v>1</v>
      </c>
      <c r="AD190">
        <v>6772.94</v>
      </c>
      <c r="AK190" t="s">
        <v>344</v>
      </c>
      <c r="AL190" t="s">
        <v>342</v>
      </c>
      <c r="AO190" t="s">
        <v>136</v>
      </c>
      <c r="AP190" t="str">
        <f>IFERROR(VLOOKUP(M190,Shopify_Transactions!V:BB,5,0),"Not_Found")</f>
        <v>Not_Found</v>
      </c>
      <c r="AQ190" t="str">
        <f>IFERROR(VLOOKUP(M190,Shopify_Transactions!X:BB,3,0),"Not_Found")</f>
        <v>Not_Found</v>
      </c>
      <c r="AR190" t="str">
        <f>IFERROR(VLOOKUP(Z190,Shopify_Transactions!W:Z,4,0),"Not_Found")</f>
        <v>AS-91020</v>
      </c>
      <c r="AS190" t="str">
        <f t="shared" si="3"/>
        <v>AS-91020</v>
      </c>
    </row>
    <row r="191" spans="1:45" x14ac:dyDescent="0.3">
      <c r="A191" t="s">
        <v>4038</v>
      </c>
      <c r="B191" t="s">
        <v>4043</v>
      </c>
      <c r="C191" t="s">
        <v>244</v>
      </c>
      <c r="D191" t="s">
        <v>4044</v>
      </c>
      <c r="E191" t="s">
        <v>133</v>
      </c>
      <c r="F191" t="s">
        <v>130</v>
      </c>
      <c r="G191" t="s">
        <v>24</v>
      </c>
      <c r="H191">
        <v>99.95</v>
      </c>
      <c r="I191">
        <v>-3.25</v>
      </c>
      <c r="J191">
        <v>96.7</v>
      </c>
      <c r="K191" t="s">
        <v>4045</v>
      </c>
      <c r="L191" t="s">
        <v>131</v>
      </c>
      <c r="M191" t="s">
        <v>4046</v>
      </c>
      <c r="N191" t="s">
        <v>4047</v>
      </c>
      <c r="O191" t="s">
        <v>134</v>
      </c>
      <c r="P191" t="s">
        <v>4048</v>
      </c>
      <c r="R191">
        <v>0</v>
      </c>
      <c r="T191">
        <v>0</v>
      </c>
      <c r="Z191" t="s">
        <v>4049</v>
      </c>
      <c r="AA191" t="s">
        <v>4050</v>
      </c>
      <c r="AB191">
        <v>1</v>
      </c>
      <c r="AD191">
        <v>6869.64</v>
      </c>
      <c r="AE191" t="s">
        <v>4051</v>
      </c>
      <c r="AG191" t="s">
        <v>4052</v>
      </c>
      <c r="AH191" t="s">
        <v>339</v>
      </c>
      <c r="AI191">
        <v>21013</v>
      </c>
      <c r="AJ191" t="s">
        <v>137</v>
      </c>
      <c r="AK191" t="s">
        <v>4053</v>
      </c>
      <c r="AL191" t="s">
        <v>4048</v>
      </c>
      <c r="AN191" t="s">
        <v>47</v>
      </c>
      <c r="AO191" t="s">
        <v>136</v>
      </c>
      <c r="AP191" t="str">
        <f>IFERROR(VLOOKUP(M191,Shopify_Transactions!V:BB,5,0),"Not_Found")</f>
        <v>AS-95261</v>
      </c>
      <c r="AQ191" t="str">
        <f>IFERROR(VLOOKUP(M191,Shopify_Transactions!X:BB,3,0),"Not_Found")</f>
        <v>Not_Found</v>
      </c>
      <c r="AR191" t="str">
        <f>IFERROR(VLOOKUP(Z191,Shopify_Transactions!W:Z,4,0),"Not_Found")</f>
        <v>AS-95261</v>
      </c>
      <c r="AS191" t="str">
        <f t="shared" si="3"/>
        <v>AS-95261</v>
      </c>
    </row>
    <row r="192" spans="1:45" x14ac:dyDescent="0.3">
      <c r="A192" t="s">
        <v>4038</v>
      </c>
      <c r="B192" t="s">
        <v>4054</v>
      </c>
      <c r="C192" t="s">
        <v>244</v>
      </c>
      <c r="D192" t="s">
        <v>4055</v>
      </c>
      <c r="E192" t="s">
        <v>133</v>
      </c>
      <c r="F192" t="s">
        <v>130</v>
      </c>
      <c r="G192" t="s">
        <v>24</v>
      </c>
      <c r="H192">
        <v>115.43</v>
      </c>
      <c r="I192">
        <v>-3.7</v>
      </c>
      <c r="J192">
        <v>111.73</v>
      </c>
      <c r="K192" t="s">
        <v>4056</v>
      </c>
      <c r="L192" t="s">
        <v>131</v>
      </c>
      <c r="M192" t="s">
        <v>4057</v>
      </c>
      <c r="N192" t="s">
        <v>4058</v>
      </c>
      <c r="O192" t="s">
        <v>134</v>
      </c>
      <c r="P192" t="s">
        <v>4059</v>
      </c>
      <c r="R192">
        <v>0</v>
      </c>
      <c r="T192">
        <v>0</v>
      </c>
      <c r="Z192" t="s">
        <v>4060</v>
      </c>
      <c r="AA192" t="s">
        <v>4061</v>
      </c>
      <c r="AB192">
        <v>4</v>
      </c>
      <c r="AD192">
        <v>6981.37</v>
      </c>
      <c r="AE192" t="s">
        <v>4062</v>
      </c>
      <c r="AG192" t="s">
        <v>4063</v>
      </c>
      <c r="AH192" t="s">
        <v>146</v>
      </c>
      <c r="AI192">
        <v>41018</v>
      </c>
      <c r="AJ192" t="s">
        <v>137</v>
      </c>
      <c r="AK192" t="s">
        <v>4064</v>
      </c>
      <c r="AL192" t="s">
        <v>4065</v>
      </c>
      <c r="AN192" t="s">
        <v>47</v>
      </c>
      <c r="AO192" t="s">
        <v>136</v>
      </c>
      <c r="AP192" t="str">
        <f>IFERROR(VLOOKUP(M192,Shopify_Transactions!V:BB,5,0),"Not_Found")</f>
        <v>AS-95266</v>
      </c>
      <c r="AQ192" t="str">
        <f>IFERROR(VLOOKUP(M192,Shopify_Transactions!X:BB,3,0),"Not_Found")</f>
        <v>Not_Found</v>
      </c>
      <c r="AR192" t="str">
        <f>IFERROR(VLOOKUP(Z192,Shopify_Transactions!W:Z,4,0),"Not_Found")</f>
        <v>AS-95266</v>
      </c>
      <c r="AS192" t="str">
        <f t="shared" si="3"/>
        <v>AS-95266</v>
      </c>
    </row>
    <row r="193" spans="1:45" x14ac:dyDescent="0.3">
      <c r="A193" t="s">
        <v>4038</v>
      </c>
      <c r="B193" t="s">
        <v>4066</v>
      </c>
      <c r="C193" t="s">
        <v>244</v>
      </c>
      <c r="D193" t="s">
        <v>4067</v>
      </c>
      <c r="E193" t="s">
        <v>133</v>
      </c>
      <c r="F193" t="s">
        <v>130</v>
      </c>
      <c r="G193" t="s">
        <v>24</v>
      </c>
      <c r="H193">
        <v>37.9</v>
      </c>
      <c r="I193">
        <v>-1.45</v>
      </c>
      <c r="J193">
        <v>36.450000000000003</v>
      </c>
      <c r="K193" t="s">
        <v>4068</v>
      </c>
      <c r="L193" t="s">
        <v>131</v>
      </c>
      <c r="M193" t="s">
        <v>4069</v>
      </c>
      <c r="N193" t="s">
        <v>4070</v>
      </c>
      <c r="O193" t="s">
        <v>134</v>
      </c>
      <c r="P193" t="s">
        <v>4071</v>
      </c>
      <c r="R193">
        <v>4.95</v>
      </c>
      <c r="T193">
        <v>0</v>
      </c>
      <c r="Z193" t="s">
        <v>4072</v>
      </c>
      <c r="AA193" t="s">
        <v>4073</v>
      </c>
      <c r="AB193">
        <v>1</v>
      </c>
      <c r="AD193">
        <v>7017.82</v>
      </c>
      <c r="AE193" t="s">
        <v>4074</v>
      </c>
      <c r="AG193" t="s">
        <v>240</v>
      </c>
      <c r="AH193" t="s">
        <v>240</v>
      </c>
      <c r="AI193">
        <v>41018</v>
      </c>
      <c r="AJ193" t="s">
        <v>140</v>
      </c>
      <c r="AK193" t="s">
        <v>4075</v>
      </c>
      <c r="AL193" t="s">
        <v>4071</v>
      </c>
      <c r="AN193" t="s">
        <v>45</v>
      </c>
      <c r="AO193" t="s">
        <v>136</v>
      </c>
      <c r="AP193" t="str">
        <f>IFERROR(VLOOKUP(M193,Shopify_Transactions!V:BB,5,0),"Not_Found")</f>
        <v>AS-95268</v>
      </c>
      <c r="AQ193" t="str">
        <f>IFERROR(VLOOKUP(M193,Shopify_Transactions!X:BB,3,0),"Not_Found")</f>
        <v>Not_Found</v>
      </c>
      <c r="AR193" t="str">
        <f>IFERROR(VLOOKUP(Z193,Shopify_Transactions!W:Z,4,0),"Not_Found")</f>
        <v>AS-95268</v>
      </c>
      <c r="AS193" t="str">
        <f t="shared" si="3"/>
        <v>AS-95268</v>
      </c>
    </row>
    <row r="194" spans="1:45" x14ac:dyDescent="0.3">
      <c r="A194" t="s">
        <v>4038</v>
      </c>
      <c r="B194" t="s">
        <v>4076</v>
      </c>
      <c r="C194" t="s">
        <v>244</v>
      </c>
      <c r="D194" t="s">
        <v>4077</v>
      </c>
      <c r="E194" t="s">
        <v>133</v>
      </c>
      <c r="F194" t="s">
        <v>130</v>
      </c>
      <c r="G194" t="s">
        <v>24</v>
      </c>
      <c r="H194">
        <v>186.48</v>
      </c>
      <c r="I194">
        <v>-5.76</v>
      </c>
      <c r="J194">
        <v>180.72</v>
      </c>
      <c r="K194" t="s">
        <v>4078</v>
      </c>
      <c r="L194" t="s">
        <v>131</v>
      </c>
      <c r="M194" t="s">
        <v>4079</v>
      </c>
      <c r="N194" t="s">
        <v>4080</v>
      </c>
      <c r="O194" t="s">
        <v>134</v>
      </c>
      <c r="R194">
        <v>0</v>
      </c>
      <c r="T194">
        <v>0</v>
      </c>
      <c r="Z194" t="s">
        <v>4081</v>
      </c>
      <c r="AA194" t="s">
        <v>4082</v>
      </c>
      <c r="AB194">
        <v>18</v>
      </c>
      <c r="AD194">
        <v>7198.54</v>
      </c>
      <c r="AE194" t="s">
        <v>4083</v>
      </c>
      <c r="AG194" t="s">
        <v>170</v>
      </c>
      <c r="AH194" t="s">
        <v>170</v>
      </c>
      <c r="AI194">
        <v>80131</v>
      </c>
      <c r="AJ194" t="s">
        <v>137</v>
      </c>
      <c r="AK194" t="s">
        <v>4084</v>
      </c>
      <c r="AL194" t="s">
        <v>4085</v>
      </c>
      <c r="AN194" t="s">
        <v>47</v>
      </c>
      <c r="AO194" t="s">
        <v>136</v>
      </c>
      <c r="AP194" t="str">
        <f>IFERROR(VLOOKUP(M194,Shopify_Transactions!V:BB,5,0),"Not_Found")</f>
        <v>AS-95273</v>
      </c>
      <c r="AQ194" t="str">
        <f>IFERROR(VLOOKUP(M194,Shopify_Transactions!X:BB,3,0),"Not_Found")</f>
        <v>Not_Found</v>
      </c>
      <c r="AR194" t="str">
        <f>IFERROR(VLOOKUP(Z194,Shopify_Transactions!W:Z,4,0),"Not_Found")</f>
        <v>AS-95273</v>
      </c>
      <c r="AS194" t="str">
        <f t="shared" si="3"/>
        <v>AS-95273</v>
      </c>
    </row>
    <row r="195" spans="1:45" x14ac:dyDescent="0.3">
      <c r="A195" t="s">
        <v>4038</v>
      </c>
      <c r="B195" t="s">
        <v>4086</v>
      </c>
      <c r="C195" t="s">
        <v>244</v>
      </c>
      <c r="D195" t="s">
        <v>2589</v>
      </c>
      <c r="E195" t="s">
        <v>133</v>
      </c>
      <c r="F195" t="s">
        <v>130</v>
      </c>
      <c r="G195" t="s">
        <v>24</v>
      </c>
      <c r="H195">
        <v>32.950000000000003</v>
      </c>
      <c r="I195">
        <v>-1.31</v>
      </c>
      <c r="J195">
        <v>31.64</v>
      </c>
      <c r="K195" t="s">
        <v>2590</v>
      </c>
      <c r="L195" t="s">
        <v>131</v>
      </c>
      <c r="M195" t="s">
        <v>4087</v>
      </c>
      <c r="N195" t="s">
        <v>4088</v>
      </c>
      <c r="O195" t="s">
        <v>134</v>
      </c>
      <c r="P195" t="s">
        <v>327</v>
      </c>
      <c r="R195">
        <v>4.95</v>
      </c>
      <c r="T195">
        <v>0</v>
      </c>
      <c r="Z195" t="s">
        <v>4089</v>
      </c>
      <c r="AA195" t="s">
        <v>4090</v>
      </c>
      <c r="AB195">
        <v>1</v>
      </c>
      <c r="AD195">
        <v>7230.18</v>
      </c>
      <c r="AE195" t="s">
        <v>4091</v>
      </c>
      <c r="AG195" t="s">
        <v>245</v>
      </c>
      <c r="AI195">
        <v>79098</v>
      </c>
      <c r="AJ195" t="s">
        <v>135</v>
      </c>
      <c r="AK195" t="s">
        <v>2591</v>
      </c>
      <c r="AL195" t="s">
        <v>327</v>
      </c>
      <c r="AN195" t="s">
        <v>42</v>
      </c>
      <c r="AO195" t="s">
        <v>136</v>
      </c>
      <c r="AP195" t="str">
        <f>IFERROR(VLOOKUP(M195,Shopify_Transactions!V:BB,5,0),"Not_Found")</f>
        <v>AS-95274</v>
      </c>
      <c r="AQ195" t="str">
        <f>IFERROR(VLOOKUP(M195,Shopify_Transactions!X:BB,3,0),"Not_Found")</f>
        <v>Not_Found</v>
      </c>
      <c r="AR195" t="str">
        <f>IFERROR(VLOOKUP(Z195,Shopify_Transactions!W:Z,4,0),"Not_Found")</f>
        <v>AS-95274</v>
      </c>
      <c r="AS195" t="str">
        <f t="shared" ref="AS195:AS258" si="4">IF(AP195&lt;&gt;"Not_Found",AP195,IF(AQ195&lt;&gt;"Not_Found",AQ195,AR195))</f>
        <v>AS-95274</v>
      </c>
    </row>
    <row r="196" spans="1:45" x14ac:dyDescent="0.3">
      <c r="A196" t="s">
        <v>4038</v>
      </c>
      <c r="B196" t="s">
        <v>4092</v>
      </c>
      <c r="C196" t="s">
        <v>244</v>
      </c>
      <c r="D196" t="s">
        <v>4093</v>
      </c>
      <c r="E196" t="s">
        <v>133</v>
      </c>
      <c r="F196" t="s">
        <v>130</v>
      </c>
      <c r="G196" t="s">
        <v>24</v>
      </c>
      <c r="H196">
        <v>44.9</v>
      </c>
      <c r="I196">
        <v>-1.65</v>
      </c>
      <c r="J196">
        <v>43.25</v>
      </c>
      <c r="K196" t="s">
        <v>4094</v>
      </c>
      <c r="L196" t="s">
        <v>131</v>
      </c>
      <c r="M196" t="s">
        <v>4095</v>
      </c>
      <c r="N196" t="s">
        <v>4096</v>
      </c>
      <c r="O196" t="s">
        <v>134</v>
      </c>
      <c r="P196" t="s">
        <v>4097</v>
      </c>
      <c r="R196">
        <v>4.95</v>
      </c>
      <c r="T196">
        <v>0</v>
      </c>
      <c r="Z196" t="s">
        <v>4098</v>
      </c>
      <c r="AA196" t="s">
        <v>4099</v>
      </c>
      <c r="AB196">
        <v>1</v>
      </c>
      <c r="AD196">
        <v>7273.43</v>
      </c>
      <c r="AE196" t="s">
        <v>4100</v>
      </c>
      <c r="AG196" t="s">
        <v>4101</v>
      </c>
      <c r="AI196">
        <v>73730</v>
      </c>
      <c r="AJ196" t="s">
        <v>135</v>
      </c>
      <c r="AK196" t="s">
        <v>4102</v>
      </c>
      <c r="AL196" t="s">
        <v>4097</v>
      </c>
      <c r="AN196" t="s">
        <v>42</v>
      </c>
      <c r="AO196" t="s">
        <v>136</v>
      </c>
      <c r="AP196" t="str">
        <f>IFERROR(VLOOKUP(M196,Shopify_Transactions!V:BB,5,0),"Not_Found")</f>
        <v>AS-95277</v>
      </c>
      <c r="AQ196" t="str">
        <f>IFERROR(VLOOKUP(M196,Shopify_Transactions!X:BB,3,0),"Not_Found")</f>
        <v>Not_Found</v>
      </c>
      <c r="AR196" t="str">
        <f>IFERROR(VLOOKUP(Z196,Shopify_Transactions!W:Z,4,0),"Not_Found")</f>
        <v>AS-95277</v>
      </c>
      <c r="AS196" t="str">
        <f t="shared" si="4"/>
        <v>AS-95277</v>
      </c>
    </row>
    <row r="197" spans="1:45" x14ac:dyDescent="0.3">
      <c r="A197" t="s">
        <v>4038</v>
      </c>
      <c r="B197" t="s">
        <v>4103</v>
      </c>
      <c r="C197" t="s">
        <v>244</v>
      </c>
      <c r="D197" t="s">
        <v>4104</v>
      </c>
      <c r="E197" t="s">
        <v>133</v>
      </c>
      <c r="F197" t="s">
        <v>130</v>
      </c>
      <c r="G197" t="s">
        <v>24</v>
      </c>
      <c r="H197">
        <v>63.9</v>
      </c>
      <c r="I197">
        <v>-2.2000000000000002</v>
      </c>
      <c r="J197">
        <v>61.7</v>
      </c>
      <c r="K197" t="s">
        <v>4105</v>
      </c>
      <c r="L197" t="s">
        <v>131</v>
      </c>
      <c r="M197" t="s">
        <v>4106</v>
      </c>
      <c r="N197" t="s">
        <v>4107</v>
      </c>
      <c r="O197" t="s">
        <v>134</v>
      </c>
      <c r="P197" t="s">
        <v>4108</v>
      </c>
      <c r="R197">
        <v>4.95</v>
      </c>
      <c r="T197">
        <v>0</v>
      </c>
      <c r="Z197" t="s">
        <v>4109</v>
      </c>
      <c r="AA197" t="s">
        <v>4110</v>
      </c>
      <c r="AB197">
        <v>1</v>
      </c>
      <c r="AD197">
        <v>7335.13</v>
      </c>
      <c r="AE197" t="s">
        <v>4111</v>
      </c>
      <c r="AG197" t="s">
        <v>4112</v>
      </c>
      <c r="AH197" t="s">
        <v>4112</v>
      </c>
      <c r="AI197">
        <v>19123</v>
      </c>
      <c r="AJ197" t="s">
        <v>137</v>
      </c>
      <c r="AK197" t="s">
        <v>4113</v>
      </c>
      <c r="AL197" t="s">
        <v>4108</v>
      </c>
      <c r="AN197" t="s">
        <v>47</v>
      </c>
      <c r="AO197" t="s">
        <v>136</v>
      </c>
      <c r="AP197" t="str">
        <f>IFERROR(VLOOKUP(M197,Shopify_Transactions!V:BB,5,0),"Not_Found")</f>
        <v>AS-95291</v>
      </c>
      <c r="AQ197" t="str">
        <f>IFERROR(VLOOKUP(M197,Shopify_Transactions!X:BB,3,0),"Not_Found")</f>
        <v>Not_Found</v>
      </c>
      <c r="AR197" t="str">
        <f>IFERROR(VLOOKUP(Z197,Shopify_Transactions!W:Z,4,0),"Not_Found")</f>
        <v>AS-95291</v>
      </c>
      <c r="AS197" t="str">
        <f t="shared" si="4"/>
        <v>AS-95291</v>
      </c>
    </row>
    <row r="198" spans="1:45" x14ac:dyDescent="0.3">
      <c r="A198" t="s">
        <v>4038</v>
      </c>
      <c r="B198" t="s">
        <v>4114</v>
      </c>
      <c r="C198" t="s">
        <v>244</v>
      </c>
      <c r="D198" t="s">
        <v>4115</v>
      </c>
      <c r="E198" t="s">
        <v>133</v>
      </c>
      <c r="F198" t="s">
        <v>130</v>
      </c>
      <c r="G198" t="s">
        <v>24</v>
      </c>
      <c r="H198">
        <v>30.85</v>
      </c>
      <c r="I198">
        <v>-1.24</v>
      </c>
      <c r="J198">
        <v>29.61</v>
      </c>
      <c r="K198" t="s">
        <v>4116</v>
      </c>
      <c r="L198" t="s">
        <v>131</v>
      </c>
      <c r="M198" t="s">
        <v>4117</v>
      </c>
      <c r="N198" t="s">
        <v>4118</v>
      </c>
      <c r="O198" t="s">
        <v>134</v>
      </c>
      <c r="P198" t="s">
        <v>4119</v>
      </c>
      <c r="R198">
        <v>4.95</v>
      </c>
      <c r="T198">
        <v>0</v>
      </c>
      <c r="Z198" t="s">
        <v>4120</v>
      </c>
      <c r="AA198" t="s">
        <v>4121</v>
      </c>
      <c r="AB198">
        <v>2</v>
      </c>
      <c r="AD198">
        <v>7364.74</v>
      </c>
      <c r="AE198" t="s">
        <v>4122</v>
      </c>
      <c r="AG198" t="s">
        <v>171</v>
      </c>
      <c r="AI198">
        <v>10623</v>
      </c>
      <c r="AJ198" t="s">
        <v>135</v>
      </c>
      <c r="AK198" t="s">
        <v>4123</v>
      </c>
      <c r="AL198" t="s">
        <v>2505</v>
      </c>
      <c r="AN198" t="s">
        <v>42</v>
      </c>
      <c r="AO198" t="s">
        <v>136</v>
      </c>
      <c r="AP198" t="str">
        <f>IFERROR(VLOOKUP(M198,Shopify_Transactions!V:BB,5,0),"Not_Found")</f>
        <v>AS-95292</v>
      </c>
      <c r="AQ198" t="str">
        <f>IFERROR(VLOOKUP(M198,Shopify_Transactions!X:BB,3,0),"Not_Found")</f>
        <v>Not_Found</v>
      </c>
      <c r="AR198" t="str">
        <f>IFERROR(VLOOKUP(Z198,Shopify_Transactions!W:Z,4,0),"Not_Found")</f>
        <v>AS-95292</v>
      </c>
      <c r="AS198" t="str">
        <f t="shared" si="4"/>
        <v>AS-95292</v>
      </c>
    </row>
    <row r="199" spans="1:45" x14ac:dyDescent="0.3">
      <c r="A199" t="s">
        <v>4038</v>
      </c>
      <c r="B199" t="s">
        <v>4124</v>
      </c>
      <c r="C199" t="s">
        <v>244</v>
      </c>
      <c r="D199" t="s">
        <v>4125</v>
      </c>
      <c r="E199" t="s">
        <v>133</v>
      </c>
      <c r="F199" t="s">
        <v>130</v>
      </c>
      <c r="G199" t="s">
        <v>24</v>
      </c>
      <c r="H199">
        <v>64.95</v>
      </c>
      <c r="I199">
        <v>-2.23</v>
      </c>
      <c r="J199">
        <v>62.72</v>
      </c>
      <c r="K199" t="s">
        <v>4126</v>
      </c>
      <c r="L199" t="s">
        <v>131</v>
      </c>
      <c r="M199" t="s">
        <v>4127</v>
      </c>
      <c r="N199" t="s">
        <v>4128</v>
      </c>
      <c r="O199" t="s">
        <v>134</v>
      </c>
      <c r="P199" t="s">
        <v>4129</v>
      </c>
      <c r="R199">
        <v>0</v>
      </c>
      <c r="T199">
        <v>0</v>
      </c>
      <c r="Z199" t="s">
        <v>4130</v>
      </c>
      <c r="AA199" t="s">
        <v>4131</v>
      </c>
      <c r="AB199">
        <v>1</v>
      </c>
      <c r="AD199">
        <v>7427.46</v>
      </c>
      <c r="AE199" t="s">
        <v>4132</v>
      </c>
      <c r="AG199" t="s">
        <v>4133</v>
      </c>
      <c r="AH199" t="s">
        <v>2443</v>
      </c>
      <c r="AI199">
        <v>26041</v>
      </c>
      <c r="AJ199" t="s">
        <v>137</v>
      </c>
      <c r="AK199" t="s">
        <v>4134</v>
      </c>
      <c r="AL199" t="s">
        <v>4129</v>
      </c>
      <c r="AN199" t="s">
        <v>47</v>
      </c>
      <c r="AO199" t="s">
        <v>136</v>
      </c>
      <c r="AP199" t="str">
        <f>IFERROR(VLOOKUP(M199,Shopify_Transactions!V:BB,5,0),"Not_Found")</f>
        <v>AS-95295</v>
      </c>
      <c r="AQ199" t="str">
        <f>IFERROR(VLOOKUP(M199,Shopify_Transactions!X:BB,3,0),"Not_Found")</f>
        <v>Not_Found</v>
      </c>
      <c r="AR199" t="str">
        <f>IFERROR(VLOOKUP(Z199,Shopify_Transactions!W:Z,4,0),"Not_Found")</f>
        <v>AS-95295</v>
      </c>
      <c r="AS199" t="str">
        <f t="shared" si="4"/>
        <v>AS-95295</v>
      </c>
    </row>
    <row r="200" spans="1:45" x14ac:dyDescent="0.3">
      <c r="A200" t="s">
        <v>4038</v>
      </c>
      <c r="B200" t="s">
        <v>4135</v>
      </c>
      <c r="C200" t="s">
        <v>244</v>
      </c>
      <c r="D200" t="s">
        <v>4136</v>
      </c>
      <c r="E200" t="s">
        <v>133</v>
      </c>
      <c r="F200" t="s">
        <v>130</v>
      </c>
      <c r="G200" t="s">
        <v>24</v>
      </c>
      <c r="H200">
        <v>79.95</v>
      </c>
      <c r="I200">
        <v>-2.67</v>
      </c>
      <c r="J200">
        <v>77.28</v>
      </c>
      <c r="K200" t="s">
        <v>4137</v>
      </c>
      <c r="L200" t="s">
        <v>131</v>
      </c>
      <c r="M200" t="s">
        <v>4138</v>
      </c>
      <c r="N200" t="s">
        <v>4139</v>
      </c>
      <c r="O200" t="s">
        <v>134</v>
      </c>
      <c r="P200" t="s">
        <v>4140</v>
      </c>
      <c r="R200">
        <v>0</v>
      </c>
      <c r="T200">
        <v>0</v>
      </c>
      <c r="Z200" t="s">
        <v>4141</v>
      </c>
      <c r="AA200" t="s">
        <v>4142</v>
      </c>
      <c r="AB200">
        <v>1</v>
      </c>
      <c r="AD200">
        <v>7504.74</v>
      </c>
      <c r="AE200" t="s">
        <v>4143</v>
      </c>
      <c r="AG200" t="s">
        <v>4144</v>
      </c>
      <c r="AH200" t="s">
        <v>154</v>
      </c>
      <c r="AI200">
        <v>28702</v>
      </c>
      <c r="AJ200" t="s">
        <v>140</v>
      </c>
      <c r="AK200" t="s">
        <v>4145</v>
      </c>
      <c r="AL200" t="s">
        <v>4140</v>
      </c>
      <c r="AN200" t="s">
        <v>45</v>
      </c>
      <c r="AO200" t="s">
        <v>136</v>
      </c>
      <c r="AP200" t="str">
        <f>IFERROR(VLOOKUP(M200,Shopify_Transactions!V:BB,5,0),"Not_Found")</f>
        <v>AS-95296</v>
      </c>
      <c r="AQ200" t="str">
        <f>IFERROR(VLOOKUP(M200,Shopify_Transactions!X:BB,3,0),"Not_Found")</f>
        <v>Not_Found</v>
      </c>
      <c r="AR200" t="str">
        <f>IFERROR(VLOOKUP(Z200,Shopify_Transactions!W:Z,4,0),"Not_Found")</f>
        <v>AS-95296</v>
      </c>
      <c r="AS200" t="str">
        <f t="shared" si="4"/>
        <v>AS-95296</v>
      </c>
    </row>
    <row r="201" spans="1:45" x14ac:dyDescent="0.3">
      <c r="A201" t="s">
        <v>4038</v>
      </c>
      <c r="B201" t="s">
        <v>4146</v>
      </c>
      <c r="C201" t="s">
        <v>244</v>
      </c>
      <c r="D201" t="s">
        <v>4147</v>
      </c>
      <c r="E201" t="s">
        <v>133</v>
      </c>
      <c r="F201" t="s">
        <v>130</v>
      </c>
      <c r="G201" t="s">
        <v>24</v>
      </c>
      <c r="H201">
        <v>210.8</v>
      </c>
      <c r="I201">
        <v>-6.46</v>
      </c>
      <c r="J201">
        <v>204.34</v>
      </c>
      <c r="K201" t="s">
        <v>4148</v>
      </c>
      <c r="L201" t="s">
        <v>131</v>
      </c>
      <c r="M201" t="s">
        <v>4149</v>
      </c>
      <c r="N201" t="s">
        <v>4150</v>
      </c>
      <c r="O201" t="s">
        <v>134</v>
      </c>
      <c r="R201">
        <v>0</v>
      </c>
      <c r="T201">
        <v>0</v>
      </c>
      <c r="Z201" t="s">
        <v>4151</v>
      </c>
      <c r="AA201" t="s">
        <v>4152</v>
      </c>
      <c r="AB201">
        <v>4</v>
      </c>
      <c r="AD201">
        <v>7709.08</v>
      </c>
      <c r="AE201" t="s">
        <v>4153</v>
      </c>
      <c r="AG201" t="s">
        <v>4154</v>
      </c>
      <c r="AI201">
        <v>97218</v>
      </c>
      <c r="AJ201" t="s">
        <v>135</v>
      </c>
      <c r="AK201" t="s">
        <v>4155</v>
      </c>
      <c r="AL201" t="s">
        <v>4156</v>
      </c>
      <c r="AN201" t="s">
        <v>42</v>
      </c>
      <c r="AO201" t="s">
        <v>136</v>
      </c>
      <c r="AP201" t="str">
        <f>IFERROR(VLOOKUP(M201,Shopify_Transactions!V:BB,5,0),"Not_Found")</f>
        <v>AS-95297</v>
      </c>
      <c r="AQ201" t="str">
        <f>IFERROR(VLOOKUP(M201,Shopify_Transactions!X:BB,3,0),"Not_Found")</f>
        <v>Not_Found</v>
      </c>
      <c r="AR201" t="str">
        <f>IFERROR(VLOOKUP(Z201,Shopify_Transactions!W:Z,4,0),"Not_Found")</f>
        <v>AS-95297</v>
      </c>
      <c r="AS201" t="str">
        <f t="shared" si="4"/>
        <v>AS-95297</v>
      </c>
    </row>
    <row r="202" spans="1:45" x14ac:dyDescent="0.3">
      <c r="A202" t="s">
        <v>4038</v>
      </c>
      <c r="B202" t="s">
        <v>4157</v>
      </c>
      <c r="C202" t="s">
        <v>244</v>
      </c>
      <c r="D202" t="s">
        <v>4158</v>
      </c>
      <c r="E202" t="s">
        <v>133</v>
      </c>
      <c r="F202" t="s">
        <v>130</v>
      </c>
      <c r="G202" t="s">
        <v>24</v>
      </c>
      <c r="H202">
        <v>63.9</v>
      </c>
      <c r="I202">
        <v>-2.2000000000000002</v>
      </c>
      <c r="J202">
        <v>61.7</v>
      </c>
      <c r="K202" t="s">
        <v>4159</v>
      </c>
      <c r="L202" t="s">
        <v>131</v>
      </c>
      <c r="M202" t="s">
        <v>4160</v>
      </c>
      <c r="N202" t="s">
        <v>4161</v>
      </c>
      <c r="O202" t="s">
        <v>134</v>
      </c>
      <c r="P202" t="s">
        <v>4162</v>
      </c>
      <c r="R202">
        <v>4.95</v>
      </c>
      <c r="T202">
        <v>0</v>
      </c>
      <c r="Z202" t="s">
        <v>4163</v>
      </c>
      <c r="AA202" t="s">
        <v>4164</v>
      </c>
      <c r="AB202">
        <v>1</v>
      </c>
      <c r="AD202">
        <v>7770.78</v>
      </c>
      <c r="AE202" t="s">
        <v>4165</v>
      </c>
      <c r="AG202" t="s">
        <v>4166</v>
      </c>
      <c r="AI202">
        <v>54595</v>
      </c>
      <c r="AJ202" t="s">
        <v>135</v>
      </c>
      <c r="AK202" t="s">
        <v>4167</v>
      </c>
      <c r="AL202" t="s">
        <v>4162</v>
      </c>
      <c r="AN202" t="s">
        <v>42</v>
      </c>
      <c r="AO202" t="s">
        <v>136</v>
      </c>
      <c r="AP202" t="str">
        <f>IFERROR(VLOOKUP(M202,Shopify_Transactions!V:BB,5,0),"Not_Found")</f>
        <v>AS-95299</v>
      </c>
      <c r="AQ202" t="str">
        <f>IFERROR(VLOOKUP(M202,Shopify_Transactions!X:BB,3,0),"Not_Found")</f>
        <v>Not_Found</v>
      </c>
      <c r="AR202" t="str">
        <f>IFERROR(VLOOKUP(Z202,Shopify_Transactions!W:Z,4,0),"Not_Found")</f>
        <v>AS-95299</v>
      </c>
      <c r="AS202" t="str">
        <f t="shared" si="4"/>
        <v>AS-95299</v>
      </c>
    </row>
    <row r="203" spans="1:45" x14ac:dyDescent="0.3">
      <c r="A203" t="s">
        <v>4038</v>
      </c>
      <c r="B203" t="s">
        <v>4168</v>
      </c>
      <c r="C203" t="s">
        <v>244</v>
      </c>
      <c r="D203" t="s">
        <v>4169</v>
      </c>
      <c r="E203" t="s">
        <v>133</v>
      </c>
      <c r="F203" t="s">
        <v>130</v>
      </c>
      <c r="G203" t="s">
        <v>24</v>
      </c>
      <c r="H203">
        <v>64.75</v>
      </c>
      <c r="I203">
        <v>-2.23</v>
      </c>
      <c r="J203">
        <v>62.52</v>
      </c>
      <c r="K203" t="s">
        <v>4170</v>
      </c>
      <c r="L203" t="s">
        <v>131</v>
      </c>
      <c r="M203" t="s">
        <v>4171</v>
      </c>
      <c r="N203" t="s">
        <v>4172</v>
      </c>
      <c r="O203" t="s">
        <v>134</v>
      </c>
      <c r="P203" t="s">
        <v>4173</v>
      </c>
      <c r="R203">
        <v>0</v>
      </c>
      <c r="T203">
        <v>0</v>
      </c>
      <c r="Z203" t="s">
        <v>4174</v>
      </c>
      <c r="AA203" t="s">
        <v>4175</v>
      </c>
      <c r="AB203">
        <v>5</v>
      </c>
      <c r="AD203">
        <v>7833.3</v>
      </c>
      <c r="AE203" t="s">
        <v>4176</v>
      </c>
      <c r="AG203" t="s">
        <v>4177</v>
      </c>
      <c r="AI203">
        <v>85276</v>
      </c>
      <c r="AJ203" t="s">
        <v>135</v>
      </c>
      <c r="AK203" t="s">
        <v>4178</v>
      </c>
      <c r="AL203" t="s">
        <v>4179</v>
      </c>
      <c r="AN203" t="s">
        <v>42</v>
      </c>
      <c r="AO203" t="s">
        <v>136</v>
      </c>
      <c r="AP203" t="str">
        <f>IFERROR(VLOOKUP(M203,Shopify_Transactions!V:BB,5,0),"Not_Found")</f>
        <v>AS-95300</v>
      </c>
      <c r="AQ203" t="str">
        <f>IFERROR(VLOOKUP(M203,Shopify_Transactions!X:BB,3,0),"Not_Found")</f>
        <v>Not_Found</v>
      </c>
      <c r="AR203" t="str">
        <f>IFERROR(VLOOKUP(Z203,Shopify_Transactions!W:Z,4,0),"Not_Found")</f>
        <v>AS-95300</v>
      </c>
      <c r="AS203" t="str">
        <f t="shared" si="4"/>
        <v>AS-95300</v>
      </c>
    </row>
    <row r="204" spans="1:45" x14ac:dyDescent="0.3">
      <c r="A204" t="s">
        <v>4038</v>
      </c>
      <c r="B204" t="s">
        <v>4180</v>
      </c>
      <c r="C204" t="s">
        <v>244</v>
      </c>
      <c r="D204" t="s">
        <v>2544</v>
      </c>
      <c r="E204" t="s">
        <v>133</v>
      </c>
      <c r="F204" t="s">
        <v>130</v>
      </c>
      <c r="G204" t="s">
        <v>24</v>
      </c>
      <c r="H204">
        <v>91.71</v>
      </c>
      <c r="I204">
        <v>-3.01</v>
      </c>
      <c r="J204">
        <v>88.7</v>
      </c>
      <c r="K204" t="s">
        <v>2545</v>
      </c>
      <c r="L204" t="s">
        <v>131</v>
      </c>
      <c r="M204" t="s">
        <v>4181</v>
      </c>
      <c r="N204" t="s">
        <v>2546</v>
      </c>
      <c r="O204" t="s">
        <v>134</v>
      </c>
      <c r="P204" t="s">
        <v>4182</v>
      </c>
      <c r="R204">
        <v>0</v>
      </c>
      <c r="T204">
        <v>0</v>
      </c>
      <c r="Z204" t="s">
        <v>4183</v>
      </c>
      <c r="AA204" t="s">
        <v>4184</v>
      </c>
      <c r="AB204">
        <v>2</v>
      </c>
      <c r="AD204">
        <v>7922</v>
      </c>
      <c r="AE204" t="s">
        <v>2547</v>
      </c>
      <c r="AG204" t="s">
        <v>157</v>
      </c>
      <c r="AH204" t="s">
        <v>157</v>
      </c>
      <c r="AI204">
        <v>35129</v>
      </c>
      <c r="AJ204" t="s">
        <v>137</v>
      </c>
      <c r="AK204" t="s">
        <v>2548</v>
      </c>
      <c r="AL204" t="s">
        <v>4185</v>
      </c>
      <c r="AN204" t="s">
        <v>47</v>
      </c>
      <c r="AO204" t="s">
        <v>136</v>
      </c>
      <c r="AP204" t="str">
        <f>IFERROR(VLOOKUP(M204,Shopify_Transactions!V:BB,5,0),"Not_Found")</f>
        <v>AS-95308</v>
      </c>
      <c r="AQ204" t="str">
        <f>IFERROR(VLOOKUP(M204,Shopify_Transactions!X:BB,3,0),"Not_Found")</f>
        <v>Not_Found</v>
      </c>
      <c r="AR204" t="str">
        <f>IFERROR(VLOOKUP(Z204,Shopify_Transactions!W:Z,4,0),"Not_Found")</f>
        <v>AS-95308</v>
      </c>
      <c r="AS204" t="str">
        <f t="shared" si="4"/>
        <v>AS-95308</v>
      </c>
    </row>
    <row r="205" spans="1:45" x14ac:dyDescent="0.3">
      <c r="A205" t="s">
        <v>4038</v>
      </c>
      <c r="B205" t="s">
        <v>4186</v>
      </c>
      <c r="C205" t="s">
        <v>244</v>
      </c>
      <c r="D205" t="s">
        <v>4187</v>
      </c>
      <c r="E205" t="s">
        <v>133</v>
      </c>
      <c r="F205" t="s">
        <v>130</v>
      </c>
      <c r="G205" t="s">
        <v>24</v>
      </c>
      <c r="H205">
        <v>47.9</v>
      </c>
      <c r="I205">
        <v>-1.74</v>
      </c>
      <c r="J205">
        <v>46.16</v>
      </c>
      <c r="K205" t="s">
        <v>4188</v>
      </c>
      <c r="L205" t="s">
        <v>131</v>
      </c>
      <c r="M205" t="s">
        <v>4189</v>
      </c>
      <c r="N205" t="s">
        <v>4190</v>
      </c>
      <c r="O205" t="s">
        <v>134</v>
      </c>
      <c r="P205" t="s">
        <v>4191</v>
      </c>
      <c r="R205">
        <v>4.95</v>
      </c>
      <c r="T205">
        <v>0</v>
      </c>
      <c r="Z205" t="s">
        <v>4192</v>
      </c>
      <c r="AA205" t="s">
        <v>4193</v>
      </c>
      <c r="AB205">
        <v>1</v>
      </c>
      <c r="AD205">
        <v>7968.16</v>
      </c>
      <c r="AE205" t="s">
        <v>4194</v>
      </c>
      <c r="AG205" t="s">
        <v>152</v>
      </c>
      <c r="AH205" t="s">
        <v>152</v>
      </c>
      <c r="AI205">
        <v>184</v>
      </c>
      <c r="AJ205" t="s">
        <v>137</v>
      </c>
      <c r="AK205" t="s">
        <v>4195</v>
      </c>
      <c r="AL205" t="s">
        <v>4191</v>
      </c>
      <c r="AN205" t="s">
        <v>47</v>
      </c>
      <c r="AO205" t="s">
        <v>136</v>
      </c>
      <c r="AP205" t="str">
        <f>IFERROR(VLOOKUP(M205,Shopify_Transactions!V:BB,5,0),"Not_Found")</f>
        <v>AS-95317</v>
      </c>
      <c r="AQ205" t="str">
        <f>IFERROR(VLOOKUP(M205,Shopify_Transactions!X:BB,3,0),"Not_Found")</f>
        <v>Not_Found</v>
      </c>
      <c r="AR205" t="str">
        <f>IFERROR(VLOOKUP(Z205,Shopify_Transactions!W:Z,4,0),"Not_Found")</f>
        <v>AS-95317</v>
      </c>
      <c r="AS205" t="str">
        <f t="shared" si="4"/>
        <v>AS-95317</v>
      </c>
    </row>
    <row r="206" spans="1:45" x14ac:dyDescent="0.3">
      <c r="A206" t="s">
        <v>4038</v>
      </c>
      <c r="B206" t="s">
        <v>4196</v>
      </c>
      <c r="C206" t="s">
        <v>244</v>
      </c>
      <c r="D206" t="s">
        <v>4197</v>
      </c>
      <c r="E206" t="s">
        <v>133</v>
      </c>
      <c r="F206" t="s">
        <v>130</v>
      </c>
      <c r="G206" t="s">
        <v>24</v>
      </c>
      <c r="H206">
        <v>171.8</v>
      </c>
      <c r="I206">
        <v>-5.33</v>
      </c>
      <c r="J206">
        <v>166.47</v>
      </c>
      <c r="K206" t="s">
        <v>4198</v>
      </c>
      <c r="L206" t="s">
        <v>131</v>
      </c>
      <c r="M206" t="s">
        <v>4199</v>
      </c>
      <c r="N206" t="s">
        <v>4200</v>
      </c>
      <c r="O206" t="s">
        <v>134</v>
      </c>
      <c r="P206" t="s">
        <v>4201</v>
      </c>
      <c r="R206">
        <v>0</v>
      </c>
      <c r="T206">
        <v>0</v>
      </c>
      <c r="Z206" t="s">
        <v>4202</v>
      </c>
      <c r="AA206" t="s">
        <v>4203</v>
      </c>
      <c r="AB206">
        <v>4</v>
      </c>
      <c r="AD206">
        <v>8134.63</v>
      </c>
      <c r="AE206" t="s">
        <v>4204</v>
      </c>
      <c r="AG206" t="s">
        <v>4205</v>
      </c>
      <c r="AH206" t="s">
        <v>234</v>
      </c>
      <c r="AI206">
        <v>10800</v>
      </c>
      <c r="AJ206" t="s">
        <v>140</v>
      </c>
      <c r="AK206" t="s">
        <v>4206</v>
      </c>
      <c r="AL206" t="s">
        <v>4207</v>
      </c>
      <c r="AN206" t="s">
        <v>45</v>
      </c>
      <c r="AO206" t="s">
        <v>136</v>
      </c>
      <c r="AP206" t="str">
        <f>IFERROR(VLOOKUP(M206,Shopify_Transactions!V:BB,5,0),"Not_Found")</f>
        <v>AS-95318</v>
      </c>
      <c r="AQ206" t="str">
        <f>IFERROR(VLOOKUP(M206,Shopify_Transactions!X:BB,3,0),"Not_Found")</f>
        <v>Not_Found</v>
      </c>
      <c r="AR206" t="str">
        <f>IFERROR(VLOOKUP(Z206,Shopify_Transactions!W:Z,4,0),"Not_Found")</f>
        <v>AS-95318</v>
      </c>
      <c r="AS206" t="str">
        <f t="shared" si="4"/>
        <v>AS-95318</v>
      </c>
    </row>
    <row r="207" spans="1:45" x14ac:dyDescent="0.3">
      <c r="A207" t="s">
        <v>4038</v>
      </c>
      <c r="B207" t="s">
        <v>4208</v>
      </c>
      <c r="C207" t="s">
        <v>244</v>
      </c>
      <c r="D207" t="s">
        <v>3986</v>
      </c>
      <c r="E207" t="s">
        <v>133</v>
      </c>
      <c r="F207" t="s">
        <v>130</v>
      </c>
      <c r="G207" t="s">
        <v>24</v>
      </c>
      <c r="H207">
        <v>84.85</v>
      </c>
      <c r="I207">
        <v>-2.81</v>
      </c>
      <c r="J207">
        <v>82.04</v>
      </c>
      <c r="K207" t="s">
        <v>3987</v>
      </c>
      <c r="L207" t="s">
        <v>131</v>
      </c>
      <c r="M207" t="s">
        <v>4209</v>
      </c>
      <c r="N207" t="s">
        <v>4210</v>
      </c>
      <c r="O207" t="s">
        <v>134</v>
      </c>
      <c r="P207" t="s">
        <v>4211</v>
      </c>
      <c r="R207">
        <v>0</v>
      </c>
      <c r="T207">
        <v>0</v>
      </c>
      <c r="Z207" t="s">
        <v>4212</v>
      </c>
      <c r="AA207" t="s">
        <v>4213</v>
      </c>
      <c r="AB207">
        <v>3</v>
      </c>
      <c r="AD207">
        <v>8216.67</v>
      </c>
      <c r="AE207" t="s">
        <v>4214</v>
      </c>
      <c r="AG207" t="s">
        <v>3994</v>
      </c>
      <c r="AI207">
        <v>53804</v>
      </c>
      <c r="AJ207" t="s">
        <v>135</v>
      </c>
      <c r="AK207" t="s">
        <v>3995</v>
      </c>
      <c r="AL207" t="s">
        <v>4215</v>
      </c>
      <c r="AN207" t="s">
        <v>42</v>
      </c>
      <c r="AO207" t="s">
        <v>136</v>
      </c>
      <c r="AP207" t="str">
        <f>IFERROR(VLOOKUP(M207,Shopify_Transactions!V:BB,5,0),"Not_Found")</f>
        <v>AS-95324</v>
      </c>
      <c r="AQ207" t="str">
        <f>IFERROR(VLOOKUP(M207,Shopify_Transactions!X:BB,3,0),"Not_Found")</f>
        <v>Not_Found</v>
      </c>
      <c r="AR207" t="str">
        <f>IFERROR(VLOOKUP(Z207,Shopify_Transactions!W:Z,4,0),"Not_Found")</f>
        <v>AS-95324</v>
      </c>
      <c r="AS207" t="str">
        <f t="shared" si="4"/>
        <v>AS-95324</v>
      </c>
    </row>
    <row r="208" spans="1:45" x14ac:dyDescent="0.3">
      <c r="A208" t="s">
        <v>4038</v>
      </c>
      <c r="B208" t="s">
        <v>4216</v>
      </c>
      <c r="C208" t="s">
        <v>244</v>
      </c>
      <c r="D208" t="s">
        <v>4217</v>
      </c>
      <c r="E208" t="s">
        <v>133</v>
      </c>
      <c r="F208" t="s">
        <v>130</v>
      </c>
      <c r="G208" t="s">
        <v>24</v>
      </c>
      <c r="H208">
        <v>53.46</v>
      </c>
      <c r="I208">
        <v>-1.9</v>
      </c>
      <c r="J208">
        <v>51.56</v>
      </c>
      <c r="K208" t="s">
        <v>4218</v>
      </c>
      <c r="L208" t="s">
        <v>131</v>
      </c>
      <c r="M208" t="s">
        <v>4219</v>
      </c>
      <c r="N208" t="s">
        <v>4220</v>
      </c>
      <c r="O208" t="s">
        <v>134</v>
      </c>
      <c r="P208" t="s">
        <v>4221</v>
      </c>
      <c r="R208">
        <v>4.95</v>
      </c>
      <c r="T208">
        <v>0</v>
      </c>
      <c r="Z208" t="s">
        <v>4222</v>
      </c>
      <c r="AA208" t="s">
        <v>4223</v>
      </c>
      <c r="AB208">
        <v>2</v>
      </c>
      <c r="AD208">
        <v>8268.23</v>
      </c>
      <c r="AE208" t="s">
        <v>4224</v>
      </c>
      <c r="AG208" t="s">
        <v>4225</v>
      </c>
      <c r="AI208">
        <v>34400</v>
      </c>
      <c r="AJ208" t="s">
        <v>138</v>
      </c>
      <c r="AK208" t="s">
        <v>4226</v>
      </c>
      <c r="AL208" t="s">
        <v>4227</v>
      </c>
      <c r="AN208" t="s">
        <v>46</v>
      </c>
      <c r="AO208" t="s">
        <v>136</v>
      </c>
      <c r="AP208" t="str">
        <f>IFERROR(VLOOKUP(M208,Shopify_Transactions!V:BB,5,0),"Not_Found")</f>
        <v>AS-95330</v>
      </c>
      <c r="AQ208" t="str">
        <f>IFERROR(VLOOKUP(M208,Shopify_Transactions!X:BB,3,0),"Not_Found")</f>
        <v>Not_Found</v>
      </c>
      <c r="AR208" t="str">
        <f>IFERROR(VLOOKUP(Z208,Shopify_Transactions!W:Z,4,0),"Not_Found")</f>
        <v>AS-95330</v>
      </c>
      <c r="AS208" t="str">
        <f t="shared" si="4"/>
        <v>AS-95330</v>
      </c>
    </row>
    <row r="209" spans="1:45" x14ac:dyDescent="0.3">
      <c r="A209" t="s">
        <v>4038</v>
      </c>
      <c r="B209" t="s">
        <v>4228</v>
      </c>
      <c r="C209" t="s">
        <v>244</v>
      </c>
      <c r="D209" t="s">
        <v>4229</v>
      </c>
      <c r="E209" t="s">
        <v>133</v>
      </c>
      <c r="F209" t="s">
        <v>130</v>
      </c>
      <c r="G209" t="s">
        <v>24</v>
      </c>
      <c r="H209">
        <v>58.86</v>
      </c>
      <c r="I209">
        <v>-2.06</v>
      </c>
      <c r="J209">
        <v>56.8</v>
      </c>
      <c r="K209" t="s">
        <v>4230</v>
      </c>
      <c r="L209" t="s">
        <v>131</v>
      </c>
      <c r="M209" t="s">
        <v>4231</v>
      </c>
      <c r="N209" t="s">
        <v>4232</v>
      </c>
      <c r="O209" t="s">
        <v>134</v>
      </c>
      <c r="P209" t="s">
        <v>4233</v>
      </c>
      <c r="R209">
        <v>4.95</v>
      </c>
      <c r="T209">
        <v>0</v>
      </c>
      <c r="Z209" t="s">
        <v>4234</v>
      </c>
      <c r="AA209" t="s">
        <v>4235</v>
      </c>
      <c r="AB209">
        <v>2</v>
      </c>
      <c r="AD209">
        <v>8325.0300000000007</v>
      </c>
      <c r="AE209" t="s">
        <v>4236</v>
      </c>
      <c r="AG209" t="s">
        <v>4237</v>
      </c>
      <c r="AH209" t="s">
        <v>241</v>
      </c>
      <c r="AI209">
        <v>37020</v>
      </c>
      <c r="AJ209" t="s">
        <v>137</v>
      </c>
      <c r="AK209" t="s">
        <v>4238</v>
      </c>
      <c r="AL209" t="s">
        <v>4239</v>
      </c>
      <c r="AN209" t="s">
        <v>47</v>
      </c>
      <c r="AO209" t="s">
        <v>136</v>
      </c>
      <c r="AP209" t="str">
        <f>IFERROR(VLOOKUP(M209,Shopify_Transactions!V:BB,5,0),"Not_Found")</f>
        <v>AS-95333</v>
      </c>
      <c r="AQ209" t="str">
        <f>IFERROR(VLOOKUP(M209,Shopify_Transactions!X:BB,3,0),"Not_Found")</f>
        <v>Not_Found</v>
      </c>
      <c r="AR209" t="str">
        <f>IFERROR(VLOOKUP(Z209,Shopify_Transactions!W:Z,4,0),"Not_Found")</f>
        <v>AS-95333</v>
      </c>
      <c r="AS209" t="str">
        <f t="shared" si="4"/>
        <v>AS-95333</v>
      </c>
    </row>
    <row r="210" spans="1:45" x14ac:dyDescent="0.3">
      <c r="A210" t="s">
        <v>4038</v>
      </c>
      <c r="B210" t="s">
        <v>4240</v>
      </c>
      <c r="C210" t="s">
        <v>244</v>
      </c>
      <c r="D210" t="s">
        <v>4241</v>
      </c>
      <c r="E210" t="s">
        <v>133</v>
      </c>
      <c r="F210" t="s">
        <v>130</v>
      </c>
      <c r="G210" t="s">
        <v>24</v>
      </c>
      <c r="H210">
        <v>136.62</v>
      </c>
      <c r="I210">
        <v>-4.3099999999999996</v>
      </c>
      <c r="J210">
        <v>132.31</v>
      </c>
      <c r="K210" t="s">
        <v>4242</v>
      </c>
      <c r="L210" t="s">
        <v>131</v>
      </c>
      <c r="M210" t="s">
        <v>4243</v>
      </c>
      <c r="N210" t="s">
        <v>4244</v>
      </c>
      <c r="O210" t="s">
        <v>134</v>
      </c>
      <c r="P210" t="s">
        <v>4245</v>
      </c>
      <c r="R210">
        <v>0</v>
      </c>
      <c r="T210">
        <v>0</v>
      </c>
      <c r="Z210" t="s">
        <v>4246</v>
      </c>
      <c r="AA210" t="s">
        <v>4247</v>
      </c>
      <c r="AB210">
        <v>4</v>
      </c>
      <c r="AD210">
        <v>8457.34</v>
      </c>
      <c r="AE210" t="s">
        <v>4248</v>
      </c>
      <c r="AG210" t="s">
        <v>226</v>
      </c>
      <c r="AH210" t="s">
        <v>226</v>
      </c>
      <c r="AI210">
        <v>10126</v>
      </c>
      <c r="AJ210" t="s">
        <v>137</v>
      </c>
      <c r="AK210" t="s">
        <v>4249</v>
      </c>
      <c r="AL210" t="s">
        <v>4250</v>
      </c>
      <c r="AN210" t="s">
        <v>47</v>
      </c>
      <c r="AO210" t="s">
        <v>136</v>
      </c>
      <c r="AP210" t="str">
        <f>IFERROR(VLOOKUP(M210,Shopify_Transactions!V:BB,5,0),"Not_Found")</f>
        <v>AS-95336</v>
      </c>
      <c r="AQ210" t="str">
        <f>IFERROR(VLOOKUP(M210,Shopify_Transactions!X:BB,3,0),"Not_Found")</f>
        <v>Not_Found</v>
      </c>
      <c r="AR210" t="str">
        <f>IFERROR(VLOOKUP(Z210,Shopify_Transactions!W:Z,4,0),"Not_Found")</f>
        <v>AS-95336</v>
      </c>
      <c r="AS210" t="str">
        <f t="shared" si="4"/>
        <v>AS-95336</v>
      </c>
    </row>
    <row r="211" spans="1:45" x14ac:dyDescent="0.3">
      <c r="A211" t="s">
        <v>4251</v>
      </c>
      <c r="B211" t="s">
        <v>4252</v>
      </c>
      <c r="C211" t="s">
        <v>244</v>
      </c>
      <c r="D211" t="s">
        <v>4253</v>
      </c>
      <c r="E211" t="s">
        <v>133</v>
      </c>
      <c r="F211" t="s">
        <v>130</v>
      </c>
      <c r="G211" t="s">
        <v>24</v>
      </c>
      <c r="H211">
        <v>59.31</v>
      </c>
      <c r="I211">
        <v>-2.0699999999999998</v>
      </c>
      <c r="J211">
        <v>57.24</v>
      </c>
      <c r="K211" t="s">
        <v>4254</v>
      </c>
      <c r="L211" t="s">
        <v>131</v>
      </c>
      <c r="M211" t="s">
        <v>4255</v>
      </c>
      <c r="N211" t="s">
        <v>4256</v>
      </c>
      <c r="O211" t="s">
        <v>134</v>
      </c>
      <c r="P211" t="s">
        <v>4257</v>
      </c>
      <c r="R211">
        <v>0</v>
      </c>
      <c r="T211">
        <v>0</v>
      </c>
      <c r="Z211" t="s">
        <v>4258</v>
      </c>
      <c r="AA211" t="s">
        <v>4259</v>
      </c>
      <c r="AB211">
        <v>2</v>
      </c>
      <c r="AD211">
        <v>8514.58</v>
      </c>
      <c r="AE211" t="s">
        <v>4260</v>
      </c>
      <c r="AG211" t="s">
        <v>142</v>
      </c>
      <c r="AI211">
        <v>1020</v>
      </c>
      <c r="AJ211" t="s">
        <v>143</v>
      </c>
      <c r="AK211" t="s">
        <v>4261</v>
      </c>
      <c r="AL211" t="s">
        <v>4262</v>
      </c>
      <c r="AN211" t="s">
        <v>37</v>
      </c>
      <c r="AO211" t="s">
        <v>136</v>
      </c>
      <c r="AP211" t="str">
        <f>IFERROR(VLOOKUP(M211,Shopify_Transactions!V:BB,5,0),"Not_Found")</f>
        <v>AS-95342</v>
      </c>
      <c r="AQ211" t="str">
        <f>IFERROR(VLOOKUP(M211,Shopify_Transactions!X:BB,3,0),"Not_Found")</f>
        <v>Not_Found</v>
      </c>
      <c r="AR211" t="str">
        <f>IFERROR(VLOOKUP(Z211,Shopify_Transactions!W:Z,4,0),"Not_Found")</f>
        <v>AS-95342</v>
      </c>
      <c r="AS211" t="str">
        <f t="shared" si="4"/>
        <v>AS-95342</v>
      </c>
    </row>
    <row r="212" spans="1:45" x14ac:dyDescent="0.3">
      <c r="A212" t="s">
        <v>4251</v>
      </c>
      <c r="B212" t="s">
        <v>4263</v>
      </c>
      <c r="C212" t="s">
        <v>244</v>
      </c>
      <c r="D212" t="s">
        <v>4253</v>
      </c>
      <c r="E212" t="s">
        <v>147</v>
      </c>
      <c r="F212" t="s">
        <v>130</v>
      </c>
      <c r="G212" t="s">
        <v>24</v>
      </c>
      <c r="H212">
        <v>-59.31</v>
      </c>
      <c r="I212">
        <v>0</v>
      </c>
      <c r="J212">
        <v>-59.31</v>
      </c>
      <c r="K212" t="s">
        <v>131</v>
      </c>
      <c r="L212" t="s">
        <v>4254</v>
      </c>
      <c r="M212" t="s">
        <v>4264</v>
      </c>
      <c r="O212" t="s">
        <v>148</v>
      </c>
      <c r="P212" t="s">
        <v>4265</v>
      </c>
      <c r="T212">
        <v>0</v>
      </c>
      <c r="Y212" t="s">
        <v>4255</v>
      </c>
      <c r="Z212" t="s">
        <v>4258</v>
      </c>
      <c r="AA212" t="s">
        <v>4266</v>
      </c>
      <c r="AB212">
        <v>2</v>
      </c>
      <c r="AD212">
        <v>8455.27</v>
      </c>
      <c r="AK212" t="s">
        <v>4261</v>
      </c>
      <c r="AL212" t="s">
        <v>4262</v>
      </c>
      <c r="AO212" t="s">
        <v>132</v>
      </c>
      <c r="AP212" t="str">
        <f>IFERROR(VLOOKUP(M212,Shopify_Transactions!V:BB,5,0),"Not_Found")</f>
        <v>AS-95342</v>
      </c>
      <c r="AQ212" t="str">
        <f>IFERROR(VLOOKUP(M212,Shopify_Transactions!X:BB,3,0),"Not_Found")</f>
        <v>AS-95342</v>
      </c>
      <c r="AR212" t="str">
        <f>IFERROR(VLOOKUP(Z212,Shopify_Transactions!W:Z,4,0),"Not_Found")</f>
        <v>AS-95342</v>
      </c>
      <c r="AS212" t="str">
        <f t="shared" si="4"/>
        <v>AS-95342</v>
      </c>
    </row>
    <row r="213" spans="1:45" x14ac:dyDescent="0.3">
      <c r="A213" t="s">
        <v>4251</v>
      </c>
      <c r="B213" t="s">
        <v>4267</v>
      </c>
      <c r="C213" t="s">
        <v>244</v>
      </c>
      <c r="D213" t="s">
        <v>4268</v>
      </c>
      <c r="E213" t="s">
        <v>133</v>
      </c>
      <c r="F213" t="s">
        <v>130</v>
      </c>
      <c r="G213" t="s">
        <v>24</v>
      </c>
      <c r="H213">
        <v>67.95</v>
      </c>
      <c r="I213">
        <v>-2.3199999999999998</v>
      </c>
      <c r="J213">
        <v>65.63</v>
      </c>
      <c r="K213" t="s">
        <v>4269</v>
      </c>
      <c r="L213" t="s">
        <v>131</v>
      </c>
      <c r="M213" t="s">
        <v>4270</v>
      </c>
      <c r="N213" t="s">
        <v>4271</v>
      </c>
      <c r="O213" t="s">
        <v>134</v>
      </c>
      <c r="P213" t="s">
        <v>4272</v>
      </c>
      <c r="R213">
        <v>0</v>
      </c>
      <c r="T213">
        <v>0</v>
      </c>
      <c r="Z213" t="s">
        <v>4273</v>
      </c>
      <c r="AA213" t="s">
        <v>4274</v>
      </c>
      <c r="AB213">
        <v>1</v>
      </c>
      <c r="AD213">
        <v>8520.9</v>
      </c>
      <c r="AE213" t="s">
        <v>4275</v>
      </c>
      <c r="AG213" t="s">
        <v>4276</v>
      </c>
      <c r="AH213" t="s">
        <v>172</v>
      </c>
      <c r="AI213">
        <v>20115</v>
      </c>
      <c r="AJ213" t="s">
        <v>140</v>
      </c>
      <c r="AK213" t="s">
        <v>4277</v>
      </c>
      <c r="AL213" t="s">
        <v>4272</v>
      </c>
      <c r="AN213" t="s">
        <v>45</v>
      </c>
      <c r="AO213" t="s">
        <v>136</v>
      </c>
      <c r="AP213" t="str">
        <f>IFERROR(VLOOKUP(M213,Shopify_Transactions!V:BB,5,0),"Not_Found")</f>
        <v>AS-95349</v>
      </c>
      <c r="AQ213" t="str">
        <f>IFERROR(VLOOKUP(M213,Shopify_Transactions!X:BB,3,0),"Not_Found")</f>
        <v>Not_Found</v>
      </c>
      <c r="AR213" t="str">
        <f>IFERROR(VLOOKUP(Z213,Shopify_Transactions!W:Z,4,0),"Not_Found")</f>
        <v>AS-95349</v>
      </c>
      <c r="AS213" t="str">
        <f t="shared" si="4"/>
        <v>AS-95349</v>
      </c>
    </row>
    <row r="214" spans="1:45" x14ac:dyDescent="0.3">
      <c r="A214" t="s">
        <v>4251</v>
      </c>
      <c r="B214" t="s">
        <v>4278</v>
      </c>
      <c r="C214" t="s">
        <v>244</v>
      </c>
      <c r="D214" t="s">
        <v>4279</v>
      </c>
      <c r="E214" t="s">
        <v>133</v>
      </c>
      <c r="F214" t="s">
        <v>130</v>
      </c>
      <c r="G214" t="s">
        <v>24</v>
      </c>
      <c r="H214">
        <v>24.9</v>
      </c>
      <c r="I214">
        <v>-1.07</v>
      </c>
      <c r="J214">
        <v>23.83</v>
      </c>
      <c r="K214" t="s">
        <v>4280</v>
      </c>
      <c r="L214" t="s">
        <v>131</v>
      </c>
      <c r="M214" t="s">
        <v>4281</v>
      </c>
      <c r="N214" t="s">
        <v>4282</v>
      </c>
      <c r="O214" t="s">
        <v>134</v>
      </c>
      <c r="P214" t="s">
        <v>4283</v>
      </c>
      <c r="R214">
        <v>4.95</v>
      </c>
      <c r="T214">
        <v>0</v>
      </c>
      <c r="Z214" t="s">
        <v>4284</v>
      </c>
      <c r="AA214" t="s">
        <v>4285</v>
      </c>
      <c r="AB214">
        <v>1</v>
      </c>
      <c r="AD214">
        <v>8544.73</v>
      </c>
      <c r="AE214" t="s">
        <v>4286</v>
      </c>
      <c r="AG214" t="s">
        <v>4287</v>
      </c>
      <c r="AH214" t="s">
        <v>150</v>
      </c>
      <c r="AI214">
        <v>48180</v>
      </c>
      <c r="AJ214" t="s">
        <v>140</v>
      </c>
      <c r="AK214" t="s">
        <v>4288</v>
      </c>
      <c r="AL214" t="s">
        <v>4283</v>
      </c>
      <c r="AN214" t="s">
        <v>45</v>
      </c>
      <c r="AO214" t="s">
        <v>136</v>
      </c>
      <c r="AP214" t="str">
        <f>IFERROR(VLOOKUP(M214,Shopify_Transactions!V:BB,5,0),"Not_Found")</f>
        <v>AS-95357</v>
      </c>
      <c r="AQ214" t="str">
        <f>IFERROR(VLOOKUP(M214,Shopify_Transactions!X:BB,3,0),"Not_Found")</f>
        <v>Not_Found</v>
      </c>
      <c r="AR214" t="str">
        <f>IFERROR(VLOOKUP(Z214,Shopify_Transactions!W:Z,4,0),"Not_Found")</f>
        <v>AS-95357</v>
      </c>
      <c r="AS214" t="str">
        <f t="shared" si="4"/>
        <v>AS-95357</v>
      </c>
    </row>
    <row r="215" spans="1:45" x14ac:dyDescent="0.3">
      <c r="A215" t="s">
        <v>4251</v>
      </c>
      <c r="B215" t="s">
        <v>4289</v>
      </c>
      <c r="C215" t="s">
        <v>244</v>
      </c>
      <c r="D215" t="s">
        <v>4290</v>
      </c>
      <c r="E215" t="s">
        <v>133</v>
      </c>
      <c r="F215" t="s">
        <v>130</v>
      </c>
      <c r="G215" t="s">
        <v>24</v>
      </c>
      <c r="H215">
        <v>58.82</v>
      </c>
      <c r="I215">
        <v>-2.06</v>
      </c>
      <c r="J215">
        <v>56.76</v>
      </c>
      <c r="K215" t="s">
        <v>4291</v>
      </c>
      <c r="L215" t="s">
        <v>131</v>
      </c>
      <c r="M215" t="s">
        <v>4292</v>
      </c>
      <c r="N215" t="s">
        <v>4293</v>
      </c>
      <c r="O215" t="s">
        <v>134</v>
      </c>
      <c r="P215" t="s">
        <v>4294</v>
      </c>
      <c r="R215">
        <v>4.95</v>
      </c>
      <c r="T215">
        <v>0</v>
      </c>
      <c r="Z215" t="s">
        <v>4295</v>
      </c>
      <c r="AA215" t="s">
        <v>4296</v>
      </c>
      <c r="AB215">
        <v>3</v>
      </c>
      <c r="AD215">
        <v>8601.49</v>
      </c>
      <c r="AE215" t="s">
        <v>4297</v>
      </c>
      <c r="AF215" t="s">
        <v>4298</v>
      </c>
      <c r="AG215" t="s">
        <v>152</v>
      </c>
      <c r="AH215" t="s">
        <v>152</v>
      </c>
      <c r="AI215">
        <v>161</v>
      </c>
      <c r="AJ215" t="s">
        <v>137</v>
      </c>
      <c r="AK215" t="s">
        <v>4299</v>
      </c>
      <c r="AL215" t="s">
        <v>4300</v>
      </c>
      <c r="AN215" t="s">
        <v>47</v>
      </c>
      <c r="AO215" t="s">
        <v>136</v>
      </c>
      <c r="AP215" t="str">
        <f>IFERROR(VLOOKUP(M215,Shopify_Transactions!V:BB,5,0),"Not_Found")</f>
        <v>AS-95363</v>
      </c>
      <c r="AQ215" t="str">
        <f>IFERROR(VLOOKUP(M215,Shopify_Transactions!X:BB,3,0),"Not_Found")</f>
        <v>Not_Found</v>
      </c>
      <c r="AR215" t="str">
        <f>IFERROR(VLOOKUP(Z215,Shopify_Transactions!W:Z,4,0),"Not_Found")</f>
        <v>AS-95363</v>
      </c>
      <c r="AS215" t="str">
        <f t="shared" si="4"/>
        <v>AS-95363</v>
      </c>
    </row>
    <row r="216" spans="1:45" x14ac:dyDescent="0.3">
      <c r="A216" t="s">
        <v>4251</v>
      </c>
      <c r="B216" t="s">
        <v>4301</v>
      </c>
      <c r="C216" t="s">
        <v>244</v>
      </c>
      <c r="D216" t="s">
        <v>4290</v>
      </c>
      <c r="E216" t="s">
        <v>147</v>
      </c>
      <c r="F216" t="s">
        <v>130</v>
      </c>
      <c r="G216" t="s">
        <v>24</v>
      </c>
      <c r="H216">
        <v>-58.82</v>
      </c>
      <c r="I216">
        <v>0</v>
      </c>
      <c r="J216">
        <v>-58.82</v>
      </c>
      <c r="K216" t="s">
        <v>131</v>
      </c>
      <c r="L216" t="s">
        <v>4291</v>
      </c>
      <c r="M216" t="s">
        <v>4302</v>
      </c>
      <c r="O216" t="s">
        <v>148</v>
      </c>
      <c r="P216" t="s">
        <v>4303</v>
      </c>
      <c r="T216">
        <v>0</v>
      </c>
      <c r="Y216" t="s">
        <v>4292</v>
      </c>
      <c r="Z216" t="s">
        <v>4295</v>
      </c>
      <c r="AA216" t="s">
        <v>4304</v>
      </c>
      <c r="AB216">
        <v>3</v>
      </c>
      <c r="AD216">
        <v>8542.67</v>
      </c>
      <c r="AK216" t="s">
        <v>4299</v>
      </c>
      <c r="AL216" t="s">
        <v>4300</v>
      </c>
      <c r="AO216" t="s">
        <v>132</v>
      </c>
      <c r="AP216" t="str">
        <f>IFERROR(VLOOKUP(M216,Shopify_Transactions!V:BB,5,0),"Not_Found")</f>
        <v>AS-95363</v>
      </c>
      <c r="AQ216" t="str">
        <f>IFERROR(VLOOKUP(M216,Shopify_Transactions!X:BB,3,0),"Not_Found")</f>
        <v>AS-95363</v>
      </c>
      <c r="AR216" t="str">
        <f>IFERROR(VLOOKUP(Z216,Shopify_Transactions!W:Z,4,0),"Not_Found")</f>
        <v>AS-95363</v>
      </c>
      <c r="AS216" t="str">
        <f t="shared" si="4"/>
        <v>AS-95363</v>
      </c>
    </row>
    <row r="217" spans="1:45" x14ac:dyDescent="0.3">
      <c r="A217" t="s">
        <v>4251</v>
      </c>
      <c r="B217" t="s">
        <v>4305</v>
      </c>
      <c r="C217" t="s">
        <v>244</v>
      </c>
      <c r="D217" t="s">
        <v>4290</v>
      </c>
      <c r="E217" t="s">
        <v>133</v>
      </c>
      <c r="F217" t="s">
        <v>130</v>
      </c>
      <c r="G217" t="s">
        <v>24</v>
      </c>
      <c r="H217">
        <v>65.900000000000006</v>
      </c>
      <c r="I217">
        <v>-2.2599999999999998</v>
      </c>
      <c r="J217">
        <v>63.64</v>
      </c>
      <c r="K217" t="s">
        <v>4291</v>
      </c>
      <c r="L217" t="s">
        <v>131</v>
      </c>
      <c r="M217" t="s">
        <v>4306</v>
      </c>
      <c r="N217" t="s">
        <v>4293</v>
      </c>
      <c r="O217" t="s">
        <v>134</v>
      </c>
      <c r="P217" t="s">
        <v>4307</v>
      </c>
      <c r="R217">
        <v>0</v>
      </c>
      <c r="T217">
        <v>0</v>
      </c>
      <c r="Z217" t="s">
        <v>4308</v>
      </c>
      <c r="AA217" t="s">
        <v>4309</v>
      </c>
      <c r="AB217">
        <v>2</v>
      </c>
      <c r="AD217">
        <v>8606.31</v>
      </c>
      <c r="AE217" t="s">
        <v>4310</v>
      </c>
      <c r="AG217" t="s">
        <v>152</v>
      </c>
      <c r="AH217" t="s">
        <v>152</v>
      </c>
      <c r="AI217">
        <v>161</v>
      </c>
      <c r="AJ217" t="s">
        <v>137</v>
      </c>
      <c r="AK217" t="s">
        <v>4299</v>
      </c>
      <c r="AL217" t="s">
        <v>4311</v>
      </c>
      <c r="AN217" t="s">
        <v>47</v>
      </c>
      <c r="AO217" t="s">
        <v>136</v>
      </c>
      <c r="AP217" t="str">
        <f>IFERROR(VLOOKUP(M217,Shopify_Transactions!V:BB,5,0),"Not_Found")</f>
        <v>AS-95366</v>
      </c>
      <c r="AQ217" t="str">
        <f>IFERROR(VLOOKUP(M217,Shopify_Transactions!X:BB,3,0),"Not_Found")</f>
        <v>Not_Found</v>
      </c>
      <c r="AR217" t="str">
        <f>IFERROR(VLOOKUP(Z217,Shopify_Transactions!W:Z,4,0),"Not_Found")</f>
        <v>AS-95366</v>
      </c>
      <c r="AS217" t="str">
        <f t="shared" si="4"/>
        <v>AS-95366</v>
      </c>
    </row>
    <row r="218" spans="1:45" x14ac:dyDescent="0.3">
      <c r="A218" t="s">
        <v>4251</v>
      </c>
      <c r="B218" t="s">
        <v>4312</v>
      </c>
      <c r="C218" t="s">
        <v>244</v>
      </c>
      <c r="D218" t="s">
        <v>4313</v>
      </c>
      <c r="E218" t="s">
        <v>133</v>
      </c>
      <c r="F218" t="s">
        <v>130</v>
      </c>
      <c r="G218" t="s">
        <v>24</v>
      </c>
      <c r="H218">
        <v>31.9</v>
      </c>
      <c r="I218">
        <v>-1.28</v>
      </c>
      <c r="J218">
        <v>30.62</v>
      </c>
      <c r="K218" t="s">
        <v>4314</v>
      </c>
      <c r="L218" t="s">
        <v>131</v>
      </c>
      <c r="M218" t="s">
        <v>4315</v>
      </c>
      <c r="N218" t="s">
        <v>4316</v>
      </c>
      <c r="O218" t="s">
        <v>134</v>
      </c>
      <c r="P218" t="s">
        <v>2568</v>
      </c>
      <c r="R218">
        <v>4.95</v>
      </c>
      <c r="T218">
        <v>0</v>
      </c>
      <c r="Z218" t="s">
        <v>4317</v>
      </c>
      <c r="AA218" t="s">
        <v>4318</v>
      </c>
      <c r="AB218">
        <v>1</v>
      </c>
      <c r="AD218">
        <v>8636.93</v>
      </c>
      <c r="AE218" t="s">
        <v>4319</v>
      </c>
      <c r="AG218" t="s">
        <v>4320</v>
      </c>
      <c r="AI218">
        <v>72827</v>
      </c>
      <c r="AJ218" t="s">
        <v>135</v>
      </c>
      <c r="AK218" t="s">
        <v>4321</v>
      </c>
      <c r="AL218" t="s">
        <v>2568</v>
      </c>
      <c r="AN218" t="s">
        <v>42</v>
      </c>
      <c r="AO218" t="s">
        <v>136</v>
      </c>
      <c r="AP218" t="str">
        <f>IFERROR(VLOOKUP(M218,Shopify_Transactions!V:BB,5,0),"Not_Found")</f>
        <v>AS-95367</v>
      </c>
      <c r="AQ218" t="str">
        <f>IFERROR(VLOOKUP(M218,Shopify_Transactions!X:BB,3,0),"Not_Found")</f>
        <v>Not_Found</v>
      </c>
      <c r="AR218" t="str">
        <f>IFERROR(VLOOKUP(Z218,Shopify_Transactions!W:Z,4,0),"Not_Found")</f>
        <v>AS-95367</v>
      </c>
      <c r="AS218" t="str">
        <f t="shared" si="4"/>
        <v>AS-95367</v>
      </c>
    </row>
    <row r="219" spans="1:45" x14ac:dyDescent="0.3">
      <c r="A219" t="s">
        <v>4251</v>
      </c>
      <c r="B219" t="s">
        <v>4322</v>
      </c>
      <c r="C219" t="s">
        <v>244</v>
      </c>
      <c r="D219" t="s">
        <v>4323</v>
      </c>
      <c r="E219" t="s">
        <v>133</v>
      </c>
      <c r="F219" t="s">
        <v>130</v>
      </c>
      <c r="G219" t="s">
        <v>24</v>
      </c>
      <c r="H219">
        <v>83.61</v>
      </c>
      <c r="I219">
        <v>-2.77</v>
      </c>
      <c r="J219">
        <v>80.84</v>
      </c>
      <c r="K219" t="s">
        <v>4324</v>
      </c>
      <c r="L219" t="s">
        <v>131</v>
      </c>
      <c r="M219" t="s">
        <v>4325</v>
      </c>
      <c r="N219" t="s">
        <v>4326</v>
      </c>
      <c r="O219" t="s">
        <v>134</v>
      </c>
      <c r="P219" t="s">
        <v>4327</v>
      </c>
      <c r="R219">
        <v>0</v>
      </c>
      <c r="T219">
        <v>0</v>
      </c>
      <c r="Z219" t="s">
        <v>4328</v>
      </c>
      <c r="AA219" t="s">
        <v>4329</v>
      </c>
      <c r="AB219">
        <v>2</v>
      </c>
      <c r="AD219">
        <v>8717.77</v>
      </c>
      <c r="AE219" t="s">
        <v>4330</v>
      </c>
      <c r="AG219" t="s">
        <v>4331</v>
      </c>
      <c r="AH219" t="s">
        <v>154</v>
      </c>
      <c r="AI219">
        <v>28806</v>
      </c>
      <c r="AJ219" t="s">
        <v>140</v>
      </c>
      <c r="AK219" t="s">
        <v>4332</v>
      </c>
      <c r="AL219" t="s">
        <v>4333</v>
      </c>
      <c r="AN219" t="s">
        <v>45</v>
      </c>
      <c r="AO219" t="s">
        <v>136</v>
      </c>
      <c r="AP219" t="str">
        <f>IFERROR(VLOOKUP(M219,Shopify_Transactions!V:BB,5,0),"Not_Found")</f>
        <v>AS-95369</v>
      </c>
      <c r="AQ219" t="str">
        <f>IFERROR(VLOOKUP(M219,Shopify_Transactions!X:BB,3,0),"Not_Found")</f>
        <v>Not_Found</v>
      </c>
      <c r="AR219" t="str">
        <f>IFERROR(VLOOKUP(Z219,Shopify_Transactions!W:Z,4,0),"Not_Found")</f>
        <v>AS-95369</v>
      </c>
      <c r="AS219" t="str">
        <f t="shared" si="4"/>
        <v>AS-95369</v>
      </c>
    </row>
    <row r="220" spans="1:45" x14ac:dyDescent="0.3">
      <c r="A220" t="s">
        <v>4251</v>
      </c>
      <c r="B220" t="s">
        <v>4334</v>
      </c>
      <c r="C220" t="s">
        <v>244</v>
      </c>
      <c r="D220" t="s">
        <v>173</v>
      </c>
      <c r="E220" t="s">
        <v>334</v>
      </c>
      <c r="F220" t="s">
        <v>201</v>
      </c>
      <c r="G220" t="s">
        <v>24</v>
      </c>
      <c r="H220">
        <v>-118.41</v>
      </c>
      <c r="I220">
        <v>0</v>
      </c>
      <c r="J220">
        <v>-118.41</v>
      </c>
      <c r="K220" t="s">
        <v>131</v>
      </c>
      <c r="L220" t="s">
        <v>2515</v>
      </c>
      <c r="M220" t="s">
        <v>4335</v>
      </c>
      <c r="O220" t="s">
        <v>148</v>
      </c>
      <c r="P220" t="s">
        <v>2516</v>
      </c>
      <c r="T220">
        <v>0</v>
      </c>
      <c r="Y220" t="s">
        <v>734</v>
      </c>
      <c r="Z220" t="s">
        <v>735</v>
      </c>
      <c r="AA220" t="s">
        <v>2517</v>
      </c>
      <c r="AB220">
        <v>2</v>
      </c>
      <c r="AD220">
        <v>8599.36</v>
      </c>
      <c r="AK220" t="s">
        <v>2518</v>
      </c>
      <c r="AL220" t="s">
        <v>2519</v>
      </c>
      <c r="AO220" t="s">
        <v>132</v>
      </c>
      <c r="AP220" t="str">
        <f>IFERROR(VLOOKUP(M220,Shopify_Transactions!V:BB,5,0),"Not_Found")</f>
        <v>Not_Found</v>
      </c>
      <c r="AQ220" t="str">
        <f>IFERROR(VLOOKUP(M220,Shopify_Transactions!X:BB,3,0),"Not_Found")</f>
        <v>Not_Found</v>
      </c>
      <c r="AR220" t="str">
        <f>IFERROR(VLOOKUP(Z220,Shopify_Transactions!W:Z,4,0),"Not_Found")</f>
        <v>AS-93937</v>
      </c>
      <c r="AS220" t="str">
        <f t="shared" si="4"/>
        <v>AS-93937</v>
      </c>
    </row>
    <row r="221" spans="1:45" x14ac:dyDescent="0.3">
      <c r="A221" t="s">
        <v>4251</v>
      </c>
      <c r="B221" t="s">
        <v>4336</v>
      </c>
      <c r="C221" t="s">
        <v>244</v>
      </c>
      <c r="D221" t="s">
        <v>2524</v>
      </c>
      <c r="E221" t="s">
        <v>133</v>
      </c>
      <c r="F221" t="s">
        <v>130</v>
      </c>
      <c r="G221" t="s">
        <v>24</v>
      </c>
      <c r="H221">
        <v>17.899999999999999</v>
      </c>
      <c r="I221">
        <v>-0.87</v>
      </c>
      <c r="J221">
        <v>17.03</v>
      </c>
      <c r="K221" t="s">
        <v>2525</v>
      </c>
      <c r="L221" t="s">
        <v>131</v>
      </c>
      <c r="M221" t="s">
        <v>4337</v>
      </c>
      <c r="N221" t="s">
        <v>2526</v>
      </c>
      <c r="O221" t="s">
        <v>134</v>
      </c>
      <c r="P221" t="s">
        <v>4338</v>
      </c>
      <c r="R221">
        <v>4.95</v>
      </c>
      <c r="T221">
        <v>0</v>
      </c>
      <c r="Z221" t="s">
        <v>4339</v>
      </c>
      <c r="AA221" t="s">
        <v>4340</v>
      </c>
      <c r="AB221">
        <v>1</v>
      </c>
      <c r="AD221">
        <v>8616.39</v>
      </c>
      <c r="AE221" t="s">
        <v>2527</v>
      </c>
      <c r="AG221" t="s">
        <v>2528</v>
      </c>
      <c r="AI221">
        <v>48301</v>
      </c>
      <c r="AJ221" t="s">
        <v>135</v>
      </c>
      <c r="AK221" t="s">
        <v>2529</v>
      </c>
      <c r="AL221" t="s">
        <v>4338</v>
      </c>
      <c r="AN221" t="s">
        <v>42</v>
      </c>
      <c r="AO221" t="s">
        <v>136</v>
      </c>
      <c r="AP221" t="str">
        <f>IFERROR(VLOOKUP(M221,Shopify_Transactions!V:BB,5,0),"Not_Found")</f>
        <v>AS-95374</v>
      </c>
      <c r="AQ221" t="str">
        <f>IFERROR(VLOOKUP(M221,Shopify_Transactions!X:BB,3,0),"Not_Found")</f>
        <v>Not_Found</v>
      </c>
      <c r="AR221" t="str">
        <f>IFERROR(VLOOKUP(Z221,Shopify_Transactions!W:Z,4,0),"Not_Found")</f>
        <v>AS-95374</v>
      </c>
      <c r="AS221" t="str">
        <f t="shared" si="4"/>
        <v>AS-95374</v>
      </c>
    </row>
    <row r="222" spans="1:45" x14ac:dyDescent="0.3">
      <c r="A222" t="s">
        <v>4251</v>
      </c>
      <c r="B222" t="s">
        <v>4341</v>
      </c>
      <c r="C222" t="s">
        <v>244</v>
      </c>
      <c r="D222" t="s">
        <v>4342</v>
      </c>
      <c r="E222" t="s">
        <v>133</v>
      </c>
      <c r="F222" t="s">
        <v>130</v>
      </c>
      <c r="G222" t="s">
        <v>24</v>
      </c>
      <c r="H222">
        <v>125.75</v>
      </c>
      <c r="I222">
        <v>-4</v>
      </c>
      <c r="J222">
        <v>121.75</v>
      </c>
      <c r="K222" t="s">
        <v>4343</v>
      </c>
      <c r="L222" t="s">
        <v>131</v>
      </c>
      <c r="M222" t="s">
        <v>4344</v>
      </c>
      <c r="N222" t="s">
        <v>4345</v>
      </c>
      <c r="O222" t="s">
        <v>134</v>
      </c>
      <c r="R222">
        <v>0</v>
      </c>
      <c r="T222">
        <v>0</v>
      </c>
      <c r="Z222" t="s">
        <v>4346</v>
      </c>
      <c r="AA222" t="s">
        <v>4347</v>
      </c>
      <c r="AB222">
        <v>5</v>
      </c>
      <c r="AD222">
        <v>8738.14</v>
      </c>
      <c r="AE222" t="s">
        <v>4348</v>
      </c>
      <c r="AG222" t="s">
        <v>4349</v>
      </c>
      <c r="AI222">
        <v>78351</v>
      </c>
      <c r="AJ222" t="s">
        <v>135</v>
      </c>
      <c r="AK222" t="s">
        <v>4350</v>
      </c>
      <c r="AL222" t="s">
        <v>4351</v>
      </c>
      <c r="AN222" t="s">
        <v>42</v>
      </c>
      <c r="AO222" t="s">
        <v>136</v>
      </c>
      <c r="AP222" t="str">
        <f>IFERROR(VLOOKUP(M222,Shopify_Transactions!V:BB,5,0),"Not_Found")</f>
        <v>AS-95377</v>
      </c>
      <c r="AQ222" t="str">
        <f>IFERROR(VLOOKUP(M222,Shopify_Transactions!X:BB,3,0),"Not_Found")</f>
        <v>Not_Found</v>
      </c>
      <c r="AR222" t="str">
        <f>IFERROR(VLOOKUP(Z222,Shopify_Transactions!W:Z,4,0),"Not_Found")</f>
        <v>AS-95377</v>
      </c>
      <c r="AS222" t="str">
        <f t="shared" si="4"/>
        <v>AS-95377</v>
      </c>
    </row>
    <row r="223" spans="1:45" x14ac:dyDescent="0.3">
      <c r="A223" t="s">
        <v>4251</v>
      </c>
      <c r="B223" t="s">
        <v>4352</v>
      </c>
      <c r="C223" t="s">
        <v>244</v>
      </c>
      <c r="D223" t="s">
        <v>4353</v>
      </c>
      <c r="E223" t="s">
        <v>133</v>
      </c>
      <c r="F223" t="s">
        <v>130</v>
      </c>
      <c r="G223" t="s">
        <v>24</v>
      </c>
      <c r="H223">
        <v>52.9</v>
      </c>
      <c r="I223">
        <v>-1.88</v>
      </c>
      <c r="J223">
        <v>51.02</v>
      </c>
      <c r="K223" t="s">
        <v>4354</v>
      </c>
      <c r="L223" t="s">
        <v>131</v>
      </c>
      <c r="M223" t="s">
        <v>4355</v>
      </c>
      <c r="N223" t="s">
        <v>4356</v>
      </c>
      <c r="O223" t="s">
        <v>134</v>
      </c>
      <c r="P223" t="s">
        <v>4357</v>
      </c>
      <c r="R223">
        <v>0</v>
      </c>
      <c r="T223">
        <v>0</v>
      </c>
      <c r="Z223" t="s">
        <v>4358</v>
      </c>
      <c r="AA223" t="s">
        <v>4359</v>
      </c>
      <c r="AB223">
        <v>2</v>
      </c>
      <c r="AD223">
        <v>8789.16</v>
      </c>
      <c r="AE223" t="s">
        <v>4360</v>
      </c>
      <c r="AG223" t="s">
        <v>154</v>
      </c>
      <c r="AH223" t="s">
        <v>154</v>
      </c>
      <c r="AI223">
        <v>28012</v>
      </c>
      <c r="AJ223" t="s">
        <v>140</v>
      </c>
      <c r="AK223" t="s">
        <v>4361</v>
      </c>
      <c r="AL223" t="s">
        <v>4362</v>
      </c>
      <c r="AN223" t="s">
        <v>45</v>
      </c>
      <c r="AO223" t="s">
        <v>136</v>
      </c>
      <c r="AP223" t="str">
        <f>IFERROR(VLOOKUP(M223,Shopify_Transactions!V:BB,5,0),"Not_Found")</f>
        <v>AS-95380</v>
      </c>
      <c r="AQ223" t="str">
        <f>IFERROR(VLOOKUP(M223,Shopify_Transactions!X:BB,3,0),"Not_Found")</f>
        <v>Not_Found</v>
      </c>
      <c r="AR223" t="str">
        <f>IFERROR(VLOOKUP(Z223,Shopify_Transactions!W:Z,4,0),"Not_Found")</f>
        <v>AS-95380</v>
      </c>
      <c r="AS223" t="str">
        <f t="shared" si="4"/>
        <v>AS-95380</v>
      </c>
    </row>
    <row r="224" spans="1:45" x14ac:dyDescent="0.3">
      <c r="A224" t="s">
        <v>4251</v>
      </c>
      <c r="B224" t="s">
        <v>4363</v>
      </c>
      <c r="C224" t="s">
        <v>244</v>
      </c>
      <c r="D224" t="s">
        <v>4364</v>
      </c>
      <c r="E224" t="s">
        <v>133</v>
      </c>
      <c r="F224" t="s">
        <v>130</v>
      </c>
      <c r="G224" t="s">
        <v>24</v>
      </c>
      <c r="H224">
        <v>37.85</v>
      </c>
      <c r="I224">
        <v>-1.45</v>
      </c>
      <c r="J224">
        <v>36.4</v>
      </c>
      <c r="K224" t="s">
        <v>4365</v>
      </c>
      <c r="L224" t="s">
        <v>131</v>
      </c>
      <c r="M224" t="s">
        <v>4366</v>
      </c>
      <c r="N224" t="s">
        <v>4367</v>
      </c>
      <c r="O224" t="s">
        <v>134</v>
      </c>
      <c r="P224" t="s">
        <v>4368</v>
      </c>
      <c r="R224">
        <v>4.95</v>
      </c>
      <c r="T224">
        <v>0</v>
      </c>
      <c r="Z224" t="s">
        <v>4369</v>
      </c>
      <c r="AA224" t="s">
        <v>4370</v>
      </c>
      <c r="AB224">
        <v>2</v>
      </c>
      <c r="AD224">
        <v>8825.56</v>
      </c>
      <c r="AE224" t="s">
        <v>4371</v>
      </c>
      <c r="AG224" t="s">
        <v>4372</v>
      </c>
      <c r="AH224" t="s">
        <v>155</v>
      </c>
      <c r="AI224">
        <v>31050</v>
      </c>
      <c r="AJ224" t="s">
        <v>137</v>
      </c>
      <c r="AK224" t="s">
        <v>4373</v>
      </c>
      <c r="AL224" t="s">
        <v>4374</v>
      </c>
      <c r="AN224" t="s">
        <v>47</v>
      </c>
      <c r="AO224" t="s">
        <v>136</v>
      </c>
      <c r="AP224" t="str">
        <f>IFERROR(VLOOKUP(M224,Shopify_Transactions!V:BB,5,0),"Not_Found")</f>
        <v>AS-95381</v>
      </c>
      <c r="AQ224" t="str">
        <f>IFERROR(VLOOKUP(M224,Shopify_Transactions!X:BB,3,0),"Not_Found")</f>
        <v>Not_Found</v>
      </c>
      <c r="AR224" t="str">
        <f>IFERROR(VLOOKUP(Z224,Shopify_Transactions!W:Z,4,0),"Not_Found")</f>
        <v>AS-95381</v>
      </c>
      <c r="AS224" t="str">
        <f t="shared" si="4"/>
        <v>AS-95381</v>
      </c>
    </row>
    <row r="225" spans="1:45" x14ac:dyDescent="0.3">
      <c r="A225" t="s">
        <v>4251</v>
      </c>
      <c r="B225" t="s">
        <v>4375</v>
      </c>
      <c r="C225" t="s">
        <v>244</v>
      </c>
      <c r="D225" t="s">
        <v>4376</v>
      </c>
      <c r="E225" t="s">
        <v>133</v>
      </c>
      <c r="F225" t="s">
        <v>130</v>
      </c>
      <c r="G225" t="s">
        <v>24</v>
      </c>
      <c r="H225">
        <v>24.9</v>
      </c>
      <c r="I225">
        <v>-1.07</v>
      </c>
      <c r="J225">
        <v>23.83</v>
      </c>
      <c r="K225" t="s">
        <v>4377</v>
      </c>
      <c r="L225" t="s">
        <v>131</v>
      </c>
      <c r="M225" t="s">
        <v>4378</v>
      </c>
      <c r="N225" t="s">
        <v>4379</v>
      </c>
      <c r="O225" t="s">
        <v>134</v>
      </c>
      <c r="P225" t="s">
        <v>4380</v>
      </c>
      <c r="R225">
        <v>4.95</v>
      </c>
      <c r="T225">
        <v>0</v>
      </c>
      <c r="Z225" t="s">
        <v>4381</v>
      </c>
      <c r="AA225" t="s">
        <v>4382</v>
      </c>
      <c r="AB225">
        <v>1</v>
      </c>
      <c r="AD225">
        <v>8849.39</v>
      </c>
      <c r="AE225" t="s">
        <v>4383</v>
      </c>
      <c r="AG225" t="s">
        <v>4384</v>
      </c>
      <c r="AI225">
        <v>40885</v>
      </c>
      <c r="AJ225" t="s">
        <v>135</v>
      </c>
      <c r="AK225" t="s">
        <v>4385</v>
      </c>
      <c r="AL225" t="s">
        <v>4380</v>
      </c>
      <c r="AN225" t="s">
        <v>42</v>
      </c>
      <c r="AO225" t="s">
        <v>136</v>
      </c>
      <c r="AP225" t="str">
        <f>IFERROR(VLOOKUP(M225,Shopify_Transactions!V:BB,5,0),"Not_Found")</f>
        <v>AS-95384</v>
      </c>
      <c r="AQ225" t="str">
        <f>IFERROR(VLOOKUP(M225,Shopify_Transactions!X:BB,3,0),"Not_Found")</f>
        <v>Not_Found</v>
      </c>
      <c r="AR225" t="str">
        <f>IFERROR(VLOOKUP(Z225,Shopify_Transactions!W:Z,4,0),"Not_Found")</f>
        <v>AS-95384</v>
      </c>
      <c r="AS225" t="str">
        <f t="shared" si="4"/>
        <v>AS-95384</v>
      </c>
    </row>
    <row r="226" spans="1:45" x14ac:dyDescent="0.3">
      <c r="A226" t="s">
        <v>4251</v>
      </c>
      <c r="B226" t="s">
        <v>4386</v>
      </c>
      <c r="C226" t="s">
        <v>244</v>
      </c>
      <c r="D226" t="s">
        <v>4387</v>
      </c>
      <c r="E226" t="s">
        <v>133</v>
      </c>
      <c r="F226" t="s">
        <v>130</v>
      </c>
      <c r="G226" t="s">
        <v>24</v>
      </c>
      <c r="H226">
        <v>73.849999999999994</v>
      </c>
      <c r="I226">
        <v>-2.4900000000000002</v>
      </c>
      <c r="J226">
        <v>71.36</v>
      </c>
      <c r="K226" t="s">
        <v>4388</v>
      </c>
      <c r="L226" t="s">
        <v>131</v>
      </c>
      <c r="M226" t="s">
        <v>4389</v>
      </c>
      <c r="N226" t="s">
        <v>4390</v>
      </c>
      <c r="O226" t="s">
        <v>134</v>
      </c>
      <c r="P226" t="s">
        <v>4391</v>
      </c>
      <c r="R226">
        <v>0</v>
      </c>
      <c r="T226">
        <v>0</v>
      </c>
      <c r="Z226" t="s">
        <v>4392</v>
      </c>
      <c r="AA226" t="s">
        <v>4393</v>
      </c>
      <c r="AB226">
        <v>3</v>
      </c>
      <c r="AD226">
        <v>8920.75</v>
      </c>
      <c r="AE226" t="s">
        <v>4394</v>
      </c>
      <c r="AG226" t="s">
        <v>4395</v>
      </c>
      <c r="AI226">
        <v>48268</v>
      </c>
      <c r="AJ226" t="s">
        <v>135</v>
      </c>
      <c r="AK226" t="s">
        <v>4396</v>
      </c>
      <c r="AL226" t="s">
        <v>4397</v>
      </c>
      <c r="AN226" t="s">
        <v>42</v>
      </c>
      <c r="AO226" t="s">
        <v>136</v>
      </c>
      <c r="AP226" t="str">
        <f>IFERROR(VLOOKUP(M226,Shopify_Transactions!V:BB,5,0),"Not_Found")</f>
        <v>AS-95387</v>
      </c>
      <c r="AQ226" t="str">
        <f>IFERROR(VLOOKUP(M226,Shopify_Transactions!X:BB,3,0),"Not_Found")</f>
        <v>Not_Found</v>
      </c>
      <c r="AR226" t="str">
        <f>IFERROR(VLOOKUP(Z226,Shopify_Transactions!W:Z,4,0),"Not_Found")</f>
        <v>AS-95387</v>
      </c>
      <c r="AS226" t="str">
        <f t="shared" si="4"/>
        <v>AS-95387</v>
      </c>
    </row>
    <row r="227" spans="1:45" x14ac:dyDescent="0.3">
      <c r="A227" t="s">
        <v>4251</v>
      </c>
      <c r="B227" t="s">
        <v>4398</v>
      </c>
      <c r="C227" t="s">
        <v>244</v>
      </c>
      <c r="D227" t="s">
        <v>4399</v>
      </c>
      <c r="E227" t="s">
        <v>133</v>
      </c>
      <c r="F227" t="s">
        <v>130</v>
      </c>
      <c r="G227" t="s">
        <v>24</v>
      </c>
      <c r="H227">
        <v>49.9</v>
      </c>
      <c r="I227">
        <v>-1.8</v>
      </c>
      <c r="J227">
        <v>48.1</v>
      </c>
      <c r="K227" t="s">
        <v>4400</v>
      </c>
      <c r="L227" t="s">
        <v>131</v>
      </c>
      <c r="M227" t="s">
        <v>4401</v>
      </c>
      <c r="N227" t="s">
        <v>4402</v>
      </c>
      <c r="O227" t="s">
        <v>134</v>
      </c>
      <c r="P227" t="s">
        <v>4403</v>
      </c>
      <c r="R227">
        <v>4.95</v>
      </c>
      <c r="T227">
        <v>0</v>
      </c>
      <c r="Z227" t="s">
        <v>4404</v>
      </c>
      <c r="AA227" t="s">
        <v>4405</v>
      </c>
      <c r="AB227">
        <v>1</v>
      </c>
      <c r="AD227">
        <v>8968.85</v>
      </c>
      <c r="AE227" t="s">
        <v>4406</v>
      </c>
      <c r="AG227" t="s">
        <v>4407</v>
      </c>
      <c r="AI227">
        <v>27337</v>
      </c>
      <c r="AJ227" t="s">
        <v>135</v>
      </c>
      <c r="AK227" t="s">
        <v>4408</v>
      </c>
      <c r="AL227" t="s">
        <v>4403</v>
      </c>
      <c r="AN227" t="s">
        <v>42</v>
      </c>
      <c r="AO227" t="s">
        <v>136</v>
      </c>
      <c r="AP227" t="str">
        <f>IFERROR(VLOOKUP(M227,Shopify_Transactions!V:BB,5,0),"Not_Found")</f>
        <v>AS-95390</v>
      </c>
      <c r="AQ227" t="str">
        <f>IFERROR(VLOOKUP(M227,Shopify_Transactions!X:BB,3,0),"Not_Found")</f>
        <v>Not_Found</v>
      </c>
      <c r="AR227" t="str">
        <f>IFERROR(VLOOKUP(Z227,Shopify_Transactions!W:Z,4,0),"Not_Found")</f>
        <v>AS-95390</v>
      </c>
      <c r="AS227" t="str">
        <f t="shared" si="4"/>
        <v>AS-95390</v>
      </c>
    </row>
    <row r="228" spans="1:45" x14ac:dyDescent="0.3">
      <c r="A228" t="s">
        <v>4251</v>
      </c>
      <c r="B228" t="s">
        <v>4409</v>
      </c>
      <c r="C228" t="s">
        <v>244</v>
      </c>
      <c r="D228" t="s">
        <v>4410</v>
      </c>
      <c r="E228" t="s">
        <v>133</v>
      </c>
      <c r="F228" t="s">
        <v>130</v>
      </c>
      <c r="G228" t="s">
        <v>24</v>
      </c>
      <c r="H228">
        <v>17.899999999999999</v>
      </c>
      <c r="I228">
        <v>-0.87</v>
      </c>
      <c r="J228">
        <v>17.03</v>
      </c>
      <c r="K228" t="s">
        <v>4411</v>
      </c>
      <c r="L228" t="s">
        <v>131</v>
      </c>
      <c r="M228" t="s">
        <v>4412</v>
      </c>
      <c r="N228" t="s">
        <v>4413</v>
      </c>
      <c r="O228" t="s">
        <v>134</v>
      </c>
      <c r="P228" t="s">
        <v>4414</v>
      </c>
      <c r="R228">
        <v>4.95</v>
      </c>
      <c r="T228">
        <v>0</v>
      </c>
      <c r="Z228" t="s">
        <v>4415</v>
      </c>
      <c r="AA228" t="s">
        <v>4416</v>
      </c>
      <c r="AB228">
        <v>1</v>
      </c>
      <c r="AD228">
        <v>8985.8799999999992</v>
      </c>
      <c r="AE228" t="s">
        <v>4417</v>
      </c>
      <c r="AG228" t="s">
        <v>4418</v>
      </c>
      <c r="AH228" t="s">
        <v>2446</v>
      </c>
      <c r="AI228">
        <v>23037</v>
      </c>
      <c r="AJ228" t="s">
        <v>137</v>
      </c>
      <c r="AK228" t="s">
        <v>4419</v>
      </c>
      <c r="AL228" t="s">
        <v>4414</v>
      </c>
      <c r="AN228" t="s">
        <v>47</v>
      </c>
      <c r="AO228" t="s">
        <v>136</v>
      </c>
      <c r="AP228" t="str">
        <f>IFERROR(VLOOKUP(M228,Shopify_Transactions!V:BB,5,0),"Not_Found")</f>
        <v>AS-95394</v>
      </c>
      <c r="AQ228" t="str">
        <f>IFERROR(VLOOKUP(M228,Shopify_Transactions!X:BB,3,0),"Not_Found")</f>
        <v>Not_Found</v>
      </c>
      <c r="AR228" t="str">
        <f>IFERROR(VLOOKUP(Z228,Shopify_Transactions!W:Z,4,0),"Not_Found")</f>
        <v>AS-95394</v>
      </c>
      <c r="AS228" t="str">
        <f t="shared" si="4"/>
        <v>AS-95394</v>
      </c>
    </row>
    <row r="229" spans="1:45" x14ac:dyDescent="0.3">
      <c r="A229" t="s">
        <v>4251</v>
      </c>
      <c r="B229" t="s">
        <v>4420</v>
      </c>
      <c r="C229" t="s">
        <v>244</v>
      </c>
      <c r="D229" t="s">
        <v>4421</v>
      </c>
      <c r="E229" t="s">
        <v>133</v>
      </c>
      <c r="F229" t="s">
        <v>130</v>
      </c>
      <c r="G229" t="s">
        <v>24</v>
      </c>
      <c r="H229">
        <v>98.91</v>
      </c>
      <c r="I229">
        <v>-3.22</v>
      </c>
      <c r="J229">
        <v>95.69</v>
      </c>
      <c r="K229" t="s">
        <v>4422</v>
      </c>
      <c r="L229" t="s">
        <v>131</v>
      </c>
      <c r="M229" t="s">
        <v>4423</v>
      </c>
      <c r="N229" t="s">
        <v>4424</v>
      </c>
      <c r="O229" t="s">
        <v>134</v>
      </c>
      <c r="P229" t="s">
        <v>4425</v>
      </c>
      <c r="R229">
        <v>0</v>
      </c>
      <c r="T229">
        <v>0</v>
      </c>
      <c r="Z229" t="s">
        <v>4426</v>
      </c>
      <c r="AA229" t="s">
        <v>4427</v>
      </c>
      <c r="AB229">
        <v>2</v>
      </c>
      <c r="AD229">
        <v>9081.57</v>
      </c>
      <c r="AE229" t="s">
        <v>4428</v>
      </c>
      <c r="AG229" t="s">
        <v>4429</v>
      </c>
      <c r="AH229" t="s">
        <v>156</v>
      </c>
      <c r="AI229">
        <v>15002</v>
      </c>
      <c r="AJ229" t="s">
        <v>140</v>
      </c>
      <c r="AK229" t="s">
        <v>4430</v>
      </c>
      <c r="AL229" t="s">
        <v>4431</v>
      </c>
      <c r="AN229" t="s">
        <v>45</v>
      </c>
      <c r="AO229" t="s">
        <v>136</v>
      </c>
      <c r="AP229" t="str">
        <f>IFERROR(VLOOKUP(M229,Shopify_Transactions!V:BB,5,0),"Not_Found")</f>
        <v>AS-95398</v>
      </c>
      <c r="AQ229" t="str">
        <f>IFERROR(VLOOKUP(M229,Shopify_Transactions!X:BB,3,0),"Not_Found")</f>
        <v>Not_Found</v>
      </c>
      <c r="AR229" t="str">
        <f>IFERROR(VLOOKUP(Z229,Shopify_Transactions!W:Z,4,0),"Not_Found")</f>
        <v>AS-95398</v>
      </c>
      <c r="AS229" t="str">
        <f t="shared" si="4"/>
        <v>AS-95398</v>
      </c>
    </row>
    <row r="230" spans="1:45" x14ac:dyDescent="0.3">
      <c r="A230" t="s">
        <v>4251</v>
      </c>
      <c r="B230" t="s">
        <v>4432</v>
      </c>
      <c r="C230" t="s">
        <v>244</v>
      </c>
      <c r="D230" t="s">
        <v>4433</v>
      </c>
      <c r="E230" t="s">
        <v>133</v>
      </c>
      <c r="F230" t="s">
        <v>130</v>
      </c>
      <c r="G230" t="s">
        <v>24</v>
      </c>
      <c r="H230">
        <v>159.94999999999999</v>
      </c>
      <c r="I230">
        <v>-4.99</v>
      </c>
      <c r="J230">
        <v>154.96</v>
      </c>
      <c r="K230" t="s">
        <v>4434</v>
      </c>
      <c r="L230" t="s">
        <v>131</v>
      </c>
      <c r="M230" t="s">
        <v>4435</v>
      </c>
      <c r="N230" t="s">
        <v>4436</v>
      </c>
      <c r="O230" t="s">
        <v>134</v>
      </c>
      <c r="P230" t="s">
        <v>4437</v>
      </c>
      <c r="R230">
        <v>0</v>
      </c>
      <c r="T230">
        <v>0</v>
      </c>
      <c r="Z230" t="s">
        <v>4438</v>
      </c>
      <c r="AA230" t="s">
        <v>4439</v>
      </c>
      <c r="AB230">
        <v>1</v>
      </c>
      <c r="AD230">
        <v>9236.5300000000007</v>
      </c>
      <c r="AE230" t="s">
        <v>4440</v>
      </c>
      <c r="AG230" t="s">
        <v>320</v>
      </c>
      <c r="AH230" t="s">
        <v>320</v>
      </c>
      <c r="AI230">
        <v>57125</v>
      </c>
      <c r="AJ230" t="s">
        <v>137</v>
      </c>
      <c r="AK230" t="s">
        <v>4441</v>
      </c>
      <c r="AL230" t="s">
        <v>4437</v>
      </c>
      <c r="AN230" t="s">
        <v>47</v>
      </c>
      <c r="AO230" t="s">
        <v>136</v>
      </c>
      <c r="AP230" t="str">
        <f>IFERROR(VLOOKUP(M230,Shopify_Transactions!V:BB,5,0),"Not_Found")</f>
        <v>AS-95399</v>
      </c>
      <c r="AQ230" t="str">
        <f>IFERROR(VLOOKUP(M230,Shopify_Transactions!X:BB,3,0),"Not_Found")</f>
        <v>Not_Found</v>
      </c>
      <c r="AR230" t="str">
        <f>IFERROR(VLOOKUP(Z230,Shopify_Transactions!W:Z,4,0),"Not_Found")</f>
        <v>AS-95399</v>
      </c>
      <c r="AS230" t="str">
        <f t="shared" si="4"/>
        <v>AS-95399</v>
      </c>
    </row>
    <row r="231" spans="1:45" x14ac:dyDescent="0.3">
      <c r="A231" t="s">
        <v>4251</v>
      </c>
      <c r="B231" t="s">
        <v>4442</v>
      </c>
      <c r="C231" t="s">
        <v>244</v>
      </c>
      <c r="D231" t="s">
        <v>4443</v>
      </c>
      <c r="E231" t="s">
        <v>133</v>
      </c>
      <c r="F231" t="s">
        <v>130</v>
      </c>
      <c r="G231" t="s">
        <v>24</v>
      </c>
      <c r="H231">
        <v>53.87</v>
      </c>
      <c r="I231">
        <v>-1.91</v>
      </c>
      <c r="J231">
        <v>51.96</v>
      </c>
      <c r="K231" t="s">
        <v>4444</v>
      </c>
      <c r="L231" t="s">
        <v>131</v>
      </c>
      <c r="M231" t="s">
        <v>4445</v>
      </c>
      <c r="N231" t="s">
        <v>4446</v>
      </c>
      <c r="O231" t="s">
        <v>134</v>
      </c>
      <c r="P231" t="s">
        <v>4447</v>
      </c>
      <c r="R231">
        <v>0</v>
      </c>
      <c r="T231">
        <v>0</v>
      </c>
      <c r="Z231" t="s">
        <v>4448</v>
      </c>
      <c r="AA231" t="s">
        <v>4449</v>
      </c>
      <c r="AB231">
        <v>3</v>
      </c>
      <c r="AD231">
        <v>9288.49</v>
      </c>
      <c r="AE231" t="s">
        <v>4450</v>
      </c>
      <c r="AG231" t="s">
        <v>154</v>
      </c>
      <c r="AH231" t="s">
        <v>154</v>
      </c>
      <c r="AI231">
        <v>28030</v>
      </c>
      <c r="AJ231" t="s">
        <v>140</v>
      </c>
      <c r="AK231" t="s">
        <v>4451</v>
      </c>
      <c r="AL231" t="s">
        <v>4452</v>
      </c>
      <c r="AN231" t="s">
        <v>45</v>
      </c>
      <c r="AO231" t="s">
        <v>136</v>
      </c>
      <c r="AP231" t="str">
        <f>IFERROR(VLOOKUP(M231,Shopify_Transactions!V:BB,5,0),"Not_Found")</f>
        <v>AS-95401</v>
      </c>
      <c r="AQ231" t="str">
        <f>IFERROR(VLOOKUP(M231,Shopify_Transactions!X:BB,3,0),"Not_Found")</f>
        <v>Not_Found</v>
      </c>
      <c r="AR231" t="str">
        <f>IFERROR(VLOOKUP(Z231,Shopify_Transactions!W:Z,4,0),"Not_Found")</f>
        <v>AS-95401</v>
      </c>
      <c r="AS231" t="str">
        <f t="shared" si="4"/>
        <v>AS-95401</v>
      </c>
    </row>
    <row r="232" spans="1:45" x14ac:dyDescent="0.3">
      <c r="A232" t="s">
        <v>4251</v>
      </c>
      <c r="B232" t="s">
        <v>4453</v>
      </c>
      <c r="C232" t="s">
        <v>244</v>
      </c>
      <c r="D232" t="s">
        <v>4454</v>
      </c>
      <c r="E232" t="s">
        <v>133</v>
      </c>
      <c r="F232" t="s">
        <v>130</v>
      </c>
      <c r="G232" t="s">
        <v>24</v>
      </c>
      <c r="H232">
        <v>49.9</v>
      </c>
      <c r="I232">
        <v>-1.8</v>
      </c>
      <c r="J232">
        <v>48.1</v>
      </c>
      <c r="K232" t="s">
        <v>4455</v>
      </c>
      <c r="L232" t="s">
        <v>131</v>
      </c>
      <c r="M232" t="s">
        <v>4456</v>
      </c>
      <c r="N232" t="s">
        <v>4457</v>
      </c>
      <c r="O232" t="s">
        <v>134</v>
      </c>
      <c r="P232" t="s">
        <v>4458</v>
      </c>
      <c r="R232">
        <v>4.95</v>
      </c>
      <c r="T232">
        <v>0</v>
      </c>
      <c r="Z232" t="s">
        <v>4459</v>
      </c>
      <c r="AA232" t="s">
        <v>4460</v>
      </c>
      <c r="AB232">
        <v>1</v>
      </c>
      <c r="AC232">
        <v>2252413597056500</v>
      </c>
      <c r="AD232">
        <v>9336.59</v>
      </c>
      <c r="AE232" t="s">
        <v>4461</v>
      </c>
      <c r="AG232" t="s">
        <v>153</v>
      </c>
      <c r="AH232" t="s">
        <v>153</v>
      </c>
      <c r="AI232">
        <v>20161</v>
      </c>
      <c r="AJ232" t="s">
        <v>137</v>
      </c>
      <c r="AK232" t="s">
        <v>4462</v>
      </c>
      <c r="AL232" t="s">
        <v>4458</v>
      </c>
      <c r="AN232" t="s">
        <v>47</v>
      </c>
      <c r="AO232" t="s">
        <v>136</v>
      </c>
      <c r="AP232" t="str">
        <f>IFERROR(VLOOKUP(M232,Shopify_Transactions!V:BB,5,0),"Not_Found")</f>
        <v>AS-95403</v>
      </c>
      <c r="AQ232" t="str">
        <f>IFERROR(VLOOKUP(M232,Shopify_Transactions!X:BB,3,0),"Not_Found")</f>
        <v>Not_Found</v>
      </c>
      <c r="AR232" t="str">
        <f>IFERROR(VLOOKUP(Z232,Shopify_Transactions!W:Z,4,0),"Not_Found")</f>
        <v>AS-95403</v>
      </c>
      <c r="AS232" t="str">
        <f t="shared" si="4"/>
        <v>AS-95403</v>
      </c>
    </row>
    <row r="233" spans="1:45" x14ac:dyDescent="0.3">
      <c r="A233" t="s">
        <v>4251</v>
      </c>
      <c r="B233" t="s">
        <v>4463</v>
      </c>
      <c r="C233" t="s">
        <v>244</v>
      </c>
      <c r="D233" t="s">
        <v>4464</v>
      </c>
      <c r="E233" t="s">
        <v>133</v>
      </c>
      <c r="F233" t="s">
        <v>130</v>
      </c>
      <c r="G233" t="s">
        <v>24</v>
      </c>
      <c r="H233">
        <v>67.95</v>
      </c>
      <c r="I233">
        <v>-2.3199999999999998</v>
      </c>
      <c r="J233">
        <v>65.63</v>
      </c>
      <c r="K233" t="s">
        <v>4465</v>
      </c>
      <c r="L233" t="s">
        <v>131</v>
      </c>
      <c r="M233" t="s">
        <v>4466</v>
      </c>
      <c r="N233" t="s">
        <v>4467</v>
      </c>
      <c r="O233" t="s">
        <v>134</v>
      </c>
      <c r="P233" t="s">
        <v>4468</v>
      </c>
      <c r="R233">
        <v>0</v>
      </c>
      <c r="T233">
        <v>0</v>
      </c>
      <c r="Z233" t="s">
        <v>4469</v>
      </c>
      <c r="AA233" t="s">
        <v>4470</v>
      </c>
      <c r="AB233">
        <v>1</v>
      </c>
      <c r="AD233">
        <v>9402.2199999999993</v>
      </c>
      <c r="AE233" t="s">
        <v>4471</v>
      </c>
      <c r="AG233" t="s">
        <v>329</v>
      </c>
      <c r="AI233">
        <v>40476</v>
      </c>
      <c r="AJ233" t="s">
        <v>135</v>
      </c>
      <c r="AK233" t="s">
        <v>4472</v>
      </c>
      <c r="AL233" t="s">
        <v>4468</v>
      </c>
      <c r="AN233" t="s">
        <v>42</v>
      </c>
      <c r="AO233" t="s">
        <v>136</v>
      </c>
      <c r="AP233" t="str">
        <f>IFERROR(VLOOKUP(M233,Shopify_Transactions!V:BB,5,0),"Not_Found")</f>
        <v>AS-95414</v>
      </c>
      <c r="AQ233" t="str">
        <f>IFERROR(VLOOKUP(M233,Shopify_Transactions!X:BB,3,0),"Not_Found")</f>
        <v>Not_Found</v>
      </c>
      <c r="AR233" t="str">
        <f>IFERROR(VLOOKUP(Z233,Shopify_Transactions!W:Z,4,0),"Not_Found")</f>
        <v>AS-95414</v>
      </c>
      <c r="AS233" t="str">
        <f t="shared" si="4"/>
        <v>AS-95414</v>
      </c>
    </row>
    <row r="234" spans="1:45" x14ac:dyDescent="0.3">
      <c r="A234" t="s">
        <v>4251</v>
      </c>
      <c r="B234" t="s">
        <v>4473</v>
      </c>
      <c r="C234" t="s">
        <v>244</v>
      </c>
      <c r="D234" t="s">
        <v>4474</v>
      </c>
      <c r="E234" t="s">
        <v>133</v>
      </c>
      <c r="F234" t="s">
        <v>130</v>
      </c>
      <c r="G234" t="s">
        <v>24</v>
      </c>
      <c r="H234">
        <v>131.80000000000001</v>
      </c>
      <c r="I234">
        <v>-4.17</v>
      </c>
      <c r="J234">
        <v>127.63</v>
      </c>
      <c r="K234" t="s">
        <v>4475</v>
      </c>
      <c r="L234" t="s">
        <v>131</v>
      </c>
      <c r="M234" t="s">
        <v>4476</v>
      </c>
      <c r="N234" t="s">
        <v>4477</v>
      </c>
      <c r="O234" t="s">
        <v>134</v>
      </c>
      <c r="P234" t="s">
        <v>4478</v>
      </c>
      <c r="R234">
        <v>0</v>
      </c>
      <c r="T234">
        <v>0</v>
      </c>
      <c r="Z234" t="s">
        <v>4479</v>
      </c>
      <c r="AA234" t="s">
        <v>4480</v>
      </c>
      <c r="AB234">
        <v>4</v>
      </c>
      <c r="AD234">
        <v>9529.85</v>
      </c>
      <c r="AE234" t="s">
        <v>4481</v>
      </c>
      <c r="AG234" t="s">
        <v>4482</v>
      </c>
      <c r="AI234">
        <v>83233</v>
      </c>
      <c r="AJ234" t="s">
        <v>135</v>
      </c>
      <c r="AK234" t="s">
        <v>4483</v>
      </c>
      <c r="AL234" t="s">
        <v>327</v>
      </c>
      <c r="AN234" t="s">
        <v>42</v>
      </c>
      <c r="AO234" t="s">
        <v>136</v>
      </c>
      <c r="AP234" t="str">
        <f>IFERROR(VLOOKUP(M234,Shopify_Transactions!V:BB,5,0),"Not_Found")</f>
        <v>AS-95417</v>
      </c>
      <c r="AQ234" t="str">
        <f>IFERROR(VLOOKUP(M234,Shopify_Transactions!X:BB,3,0),"Not_Found")</f>
        <v>Not_Found</v>
      </c>
      <c r="AR234" t="str">
        <f>IFERROR(VLOOKUP(Z234,Shopify_Transactions!W:Z,4,0),"Not_Found")</f>
        <v>AS-95417</v>
      </c>
      <c r="AS234" t="str">
        <f t="shared" si="4"/>
        <v>AS-95417</v>
      </c>
    </row>
    <row r="235" spans="1:45" x14ac:dyDescent="0.3">
      <c r="A235" t="s">
        <v>4251</v>
      </c>
      <c r="B235" t="s">
        <v>4484</v>
      </c>
      <c r="C235" t="s">
        <v>244</v>
      </c>
      <c r="D235" t="s">
        <v>4485</v>
      </c>
      <c r="E235" t="s">
        <v>133</v>
      </c>
      <c r="F235" t="s">
        <v>130</v>
      </c>
      <c r="G235" t="s">
        <v>24</v>
      </c>
      <c r="H235">
        <v>169.9</v>
      </c>
      <c r="I235">
        <v>-5.28</v>
      </c>
      <c r="J235">
        <v>164.62</v>
      </c>
      <c r="K235" t="s">
        <v>4486</v>
      </c>
      <c r="L235" t="s">
        <v>131</v>
      </c>
      <c r="M235" t="s">
        <v>4487</v>
      </c>
      <c r="N235" t="s">
        <v>4488</v>
      </c>
      <c r="O235" t="s">
        <v>134</v>
      </c>
      <c r="P235" t="s">
        <v>4489</v>
      </c>
      <c r="R235">
        <v>0</v>
      </c>
      <c r="T235">
        <v>0</v>
      </c>
      <c r="Z235" t="s">
        <v>4490</v>
      </c>
      <c r="AA235" t="s">
        <v>4491</v>
      </c>
      <c r="AB235">
        <v>2</v>
      </c>
      <c r="AD235">
        <v>9694.4699999999993</v>
      </c>
      <c r="AE235" t="s">
        <v>4492</v>
      </c>
      <c r="AG235" t="s">
        <v>4493</v>
      </c>
      <c r="AH235" t="s">
        <v>154</v>
      </c>
      <c r="AI235">
        <v>28770</v>
      </c>
      <c r="AJ235" t="s">
        <v>140</v>
      </c>
      <c r="AK235" t="s">
        <v>4494</v>
      </c>
      <c r="AL235" t="s">
        <v>4495</v>
      </c>
      <c r="AN235" t="s">
        <v>45</v>
      </c>
      <c r="AO235" t="s">
        <v>136</v>
      </c>
      <c r="AP235" t="str">
        <f>IFERROR(VLOOKUP(M235,Shopify_Transactions!V:BB,5,0),"Not_Found")</f>
        <v>AS-95421</v>
      </c>
      <c r="AQ235" t="str">
        <f>IFERROR(VLOOKUP(M235,Shopify_Transactions!X:BB,3,0),"Not_Found")</f>
        <v>Not_Found</v>
      </c>
      <c r="AR235" t="str">
        <f>IFERROR(VLOOKUP(Z235,Shopify_Transactions!W:Z,4,0),"Not_Found")</f>
        <v>AS-95421</v>
      </c>
      <c r="AS235" t="str">
        <f t="shared" si="4"/>
        <v>AS-95421</v>
      </c>
    </row>
    <row r="236" spans="1:45" x14ac:dyDescent="0.3">
      <c r="A236" t="s">
        <v>4496</v>
      </c>
      <c r="B236" t="s">
        <v>4497</v>
      </c>
      <c r="C236" t="s">
        <v>244</v>
      </c>
      <c r="D236" t="s">
        <v>4498</v>
      </c>
      <c r="E236" t="s">
        <v>133</v>
      </c>
      <c r="F236" t="s">
        <v>130</v>
      </c>
      <c r="G236" t="s">
        <v>24</v>
      </c>
      <c r="H236">
        <v>112.7</v>
      </c>
      <c r="I236">
        <v>-3.62</v>
      </c>
      <c r="J236">
        <v>109.08</v>
      </c>
      <c r="K236" t="s">
        <v>4499</v>
      </c>
      <c r="L236" t="s">
        <v>131</v>
      </c>
      <c r="M236" t="s">
        <v>4500</v>
      </c>
      <c r="N236" t="s">
        <v>4501</v>
      </c>
      <c r="O236" t="s">
        <v>134</v>
      </c>
      <c r="R236">
        <v>0</v>
      </c>
      <c r="T236">
        <v>0</v>
      </c>
      <c r="Z236" t="s">
        <v>4502</v>
      </c>
      <c r="AA236" t="s">
        <v>4503</v>
      </c>
      <c r="AB236">
        <v>6</v>
      </c>
      <c r="AD236">
        <v>9803.5499999999993</v>
      </c>
      <c r="AE236" t="s">
        <v>4504</v>
      </c>
      <c r="AG236" t="s">
        <v>238</v>
      </c>
      <c r="AI236">
        <v>68199</v>
      </c>
      <c r="AJ236" t="s">
        <v>135</v>
      </c>
      <c r="AK236" t="s">
        <v>4505</v>
      </c>
      <c r="AL236" t="s">
        <v>4506</v>
      </c>
      <c r="AN236" t="s">
        <v>42</v>
      </c>
      <c r="AO236" t="s">
        <v>136</v>
      </c>
      <c r="AP236" t="str">
        <f>IFERROR(VLOOKUP(M236,Shopify_Transactions!V:BB,5,0),"Not_Found")</f>
        <v>AS-95423</v>
      </c>
      <c r="AQ236" t="str">
        <f>IFERROR(VLOOKUP(M236,Shopify_Transactions!X:BB,3,0),"Not_Found")</f>
        <v>Not_Found</v>
      </c>
      <c r="AR236" t="str">
        <f>IFERROR(VLOOKUP(Z236,Shopify_Transactions!W:Z,4,0),"Not_Found")</f>
        <v>AS-95423</v>
      </c>
      <c r="AS236" t="str">
        <f t="shared" si="4"/>
        <v>AS-95423</v>
      </c>
    </row>
    <row r="237" spans="1:45" x14ac:dyDescent="0.3">
      <c r="A237" t="s">
        <v>4496</v>
      </c>
      <c r="B237" t="s">
        <v>4507</v>
      </c>
      <c r="C237" t="s">
        <v>244</v>
      </c>
      <c r="D237" t="s">
        <v>4508</v>
      </c>
      <c r="E237" t="s">
        <v>133</v>
      </c>
      <c r="F237" t="s">
        <v>130</v>
      </c>
      <c r="G237" t="s">
        <v>24</v>
      </c>
      <c r="H237">
        <v>31.9</v>
      </c>
      <c r="I237">
        <v>-1.28</v>
      </c>
      <c r="J237">
        <v>30.62</v>
      </c>
      <c r="K237" t="s">
        <v>4509</v>
      </c>
      <c r="L237" t="s">
        <v>131</v>
      </c>
      <c r="M237" t="s">
        <v>4510</v>
      </c>
      <c r="N237" t="s">
        <v>4511</v>
      </c>
      <c r="O237" t="s">
        <v>134</v>
      </c>
      <c r="P237" t="s">
        <v>4512</v>
      </c>
      <c r="R237">
        <v>4.95</v>
      </c>
      <c r="T237">
        <v>0</v>
      </c>
      <c r="Z237" t="s">
        <v>4513</v>
      </c>
      <c r="AA237" t="s">
        <v>4514</v>
      </c>
      <c r="AB237">
        <v>1</v>
      </c>
      <c r="AD237">
        <v>9834.17</v>
      </c>
      <c r="AE237" t="s">
        <v>4515</v>
      </c>
      <c r="AG237" t="s">
        <v>4516</v>
      </c>
      <c r="AH237" t="s">
        <v>150</v>
      </c>
      <c r="AI237">
        <v>48600</v>
      </c>
      <c r="AJ237" t="s">
        <v>140</v>
      </c>
      <c r="AK237" t="s">
        <v>4517</v>
      </c>
      <c r="AL237" t="s">
        <v>4512</v>
      </c>
      <c r="AN237" t="s">
        <v>45</v>
      </c>
      <c r="AO237" t="s">
        <v>136</v>
      </c>
      <c r="AP237" t="str">
        <f>IFERROR(VLOOKUP(M237,Shopify_Transactions!V:BB,5,0),"Not_Found")</f>
        <v>AS-95424</v>
      </c>
      <c r="AQ237" t="str">
        <f>IFERROR(VLOOKUP(M237,Shopify_Transactions!X:BB,3,0),"Not_Found")</f>
        <v>Not_Found</v>
      </c>
      <c r="AR237" t="str">
        <f>IFERROR(VLOOKUP(Z237,Shopify_Transactions!W:Z,4,0),"Not_Found")</f>
        <v>AS-95424</v>
      </c>
      <c r="AS237" t="str">
        <f t="shared" si="4"/>
        <v>AS-95424</v>
      </c>
    </row>
    <row r="238" spans="1:45" x14ac:dyDescent="0.3">
      <c r="A238" t="s">
        <v>4496</v>
      </c>
      <c r="B238" t="s">
        <v>4518</v>
      </c>
      <c r="C238" t="s">
        <v>244</v>
      </c>
      <c r="D238" t="s">
        <v>4519</v>
      </c>
      <c r="E238" t="s">
        <v>133</v>
      </c>
      <c r="F238" t="s">
        <v>130</v>
      </c>
      <c r="G238" t="s">
        <v>24</v>
      </c>
      <c r="H238">
        <v>59.31</v>
      </c>
      <c r="I238">
        <v>-2.0699999999999998</v>
      </c>
      <c r="J238">
        <v>57.24</v>
      </c>
      <c r="K238" t="s">
        <v>4520</v>
      </c>
      <c r="L238" t="s">
        <v>131</v>
      </c>
      <c r="M238" t="s">
        <v>4521</v>
      </c>
      <c r="N238" t="s">
        <v>4522</v>
      </c>
      <c r="O238" t="s">
        <v>134</v>
      </c>
      <c r="P238" t="s">
        <v>4523</v>
      </c>
      <c r="R238">
        <v>0</v>
      </c>
      <c r="T238">
        <v>0</v>
      </c>
      <c r="Z238" t="s">
        <v>4524</v>
      </c>
      <c r="AA238" t="s">
        <v>4525</v>
      </c>
      <c r="AB238">
        <v>2</v>
      </c>
      <c r="AD238">
        <v>9891.41</v>
      </c>
      <c r="AE238" t="s">
        <v>4526</v>
      </c>
      <c r="AG238" t="s">
        <v>4527</v>
      </c>
      <c r="AI238">
        <v>73485</v>
      </c>
      <c r="AJ238" t="s">
        <v>135</v>
      </c>
      <c r="AK238" t="s">
        <v>4528</v>
      </c>
      <c r="AL238" t="s">
        <v>4529</v>
      </c>
      <c r="AN238" t="s">
        <v>42</v>
      </c>
      <c r="AO238" t="s">
        <v>136</v>
      </c>
      <c r="AP238" t="str">
        <f>IFERROR(VLOOKUP(M238,Shopify_Transactions!V:BB,5,0),"Not_Found")</f>
        <v>AS-95427</v>
      </c>
      <c r="AQ238" t="str">
        <f>IFERROR(VLOOKUP(M238,Shopify_Transactions!X:BB,3,0),"Not_Found")</f>
        <v>Not_Found</v>
      </c>
      <c r="AR238" t="str">
        <f>IFERROR(VLOOKUP(Z238,Shopify_Transactions!W:Z,4,0),"Not_Found")</f>
        <v>AS-95427</v>
      </c>
      <c r="AS238" t="str">
        <f t="shared" si="4"/>
        <v>AS-95427</v>
      </c>
    </row>
    <row r="239" spans="1:45" x14ac:dyDescent="0.3">
      <c r="A239" t="s">
        <v>4496</v>
      </c>
      <c r="B239" t="s">
        <v>4530</v>
      </c>
      <c r="C239" t="s">
        <v>244</v>
      </c>
      <c r="D239" t="s">
        <v>2514</v>
      </c>
      <c r="E239" t="s">
        <v>147</v>
      </c>
      <c r="F239" t="s">
        <v>130</v>
      </c>
      <c r="G239" t="s">
        <v>24</v>
      </c>
      <c r="H239">
        <v>-122.31</v>
      </c>
      <c r="I239">
        <v>0</v>
      </c>
      <c r="J239">
        <v>-122.31</v>
      </c>
      <c r="K239" t="s">
        <v>131</v>
      </c>
      <c r="L239" t="s">
        <v>2515</v>
      </c>
      <c r="M239" t="s">
        <v>4531</v>
      </c>
      <c r="O239" t="s">
        <v>148</v>
      </c>
      <c r="P239" t="s">
        <v>2516</v>
      </c>
      <c r="T239">
        <v>0</v>
      </c>
      <c r="Y239" t="s">
        <v>734</v>
      </c>
      <c r="Z239" t="s">
        <v>735</v>
      </c>
      <c r="AA239" t="s">
        <v>4532</v>
      </c>
      <c r="AB239">
        <v>2</v>
      </c>
      <c r="AD239">
        <v>9769.1</v>
      </c>
      <c r="AK239" t="s">
        <v>2518</v>
      </c>
      <c r="AL239" t="s">
        <v>2519</v>
      </c>
      <c r="AO239" t="s">
        <v>132</v>
      </c>
      <c r="AP239" t="str">
        <f>IFERROR(VLOOKUP(M239,Shopify_Transactions!V:BB,5,0),"Not_Found")</f>
        <v>AS-93937</v>
      </c>
      <c r="AQ239" t="str">
        <f>IFERROR(VLOOKUP(M239,Shopify_Transactions!X:BB,3,0),"Not_Found")</f>
        <v>AS-93937</v>
      </c>
      <c r="AR239" t="str">
        <f>IFERROR(VLOOKUP(Z239,Shopify_Transactions!W:Z,4,0),"Not_Found")</f>
        <v>AS-93937</v>
      </c>
      <c r="AS239" t="str">
        <f t="shared" si="4"/>
        <v>AS-93937</v>
      </c>
    </row>
    <row r="240" spans="1:45" x14ac:dyDescent="0.3">
      <c r="A240" t="s">
        <v>4496</v>
      </c>
      <c r="B240" t="s">
        <v>4530</v>
      </c>
      <c r="C240" t="s">
        <v>244</v>
      </c>
      <c r="D240" t="s">
        <v>173</v>
      </c>
      <c r="E240" t="s">
        <v>336</v>
      </c>
      <c r="F240" t="s">
        <v>337</v>
      </c>
      <c r="G240" t="s">
        <v>24</v>
      </c>
      <c r="H240">
        <v>118.41</v>
      </c>
      <c r="I240">
        <v>0</v>
      </c>
      <c r="J240">
        <v>118.41</v>
      </c>
      <c r="K240" t="s">
        <v>2515</v>
      </c>
      <c r="L240" t="s">
        <v>131</v>
      </c>
      <c r="M240" t="s">
        <v>4335</v>
      </c>
      <c r="O240" t="s">
        <v>148</v>
      </c>
      <c r="P240" t="s">
        <v>2516</v>
      </c>
      <c r="T240">
        <v>0</v>
      </c>
      <c r="Y240" t="s">
        <v>734</v>
      </c>
      <c r="Z240" t="s">
        <v>735</v>
      </c>
      <c r="AA240" t="s">
        <v>2517</v>
      </c>
      <c r="AB240">
        <v>2</v>
      </c>
      <c r="AD240">
        <v>9887.51</v>
      </c>
      <c r="AK240" t="s">
        <v>2518</v>
      </c>
      <c r="AL240" t="s">
        <v>2519</v>
      </c>
      <c r="AO240" t="s">
        <v>136</v>
      </c>
      <c r="AP240" t="str">
        <f>IFERROR(VLOOKUP(M240,Shopify_Transactions!V:BB,5,0),"Not_Found")</f>
        <v>Not_Found</v>
      </c>
      <c r="AQ240" t="str">
        <f>IFERROR(VLOOKUP(M240,Shopify_Transactions!X:BB,3,0),"Not_Found")</f>
        <v>Not_Found</v>
      </c>
      <c r="AR240" t="str">
        <f>IFERROR(VLOOKUP(Z240,Shopify_Transactions!W:Z,4,0),"Not_Found")</f>
        <v>AS-93937</v>
      </c>
      <c r="AS240" t="str">
        <f t="shared" si="4"/>
        <v>AS-93937</v>
      </c>
    </row>
    <row r="241" spans="1:45" x14ac:dyDescent="0.3">
      <c r="A241" t="s">
        <v>4496</v>
      </c>
      <c r="B241" t="s">
        <v>4533</v>
      </c>
      <c r="C241" t="s">
        <v>244</v>
      </c>
      <c r="D241" t="s">
        <v>4534</v>
      </c>
      <c r="E241" t="s">
        <v>133</v>
      </c>
      <c r="F241" t="s">
        <v>130</v>
      </c>
      <c r="G241" t="s">
        <v>24</v>
      </c>
      <c r="H241">
        <v>44.85</v>
      </c>
      <c r="I241">
        <v>-1.65</v>
      </c>
      <c r="J241">
        <v>43.2</v>
      </c>
      <c r="K241" t="s">
        <v>4535</v>
      </c>
      <c r="L241" t="s">
        <v>131</v>
      </c>
      <c r="M241" t="s">
        <v>4536</v>
      </c>
      <c r="N241" t="s">
        <v>4537</v>
      </c>
      <c r="O241" t="s">
        <v>134</v>
      </c>
      <c r="P241" t="s">
        <v>4538</v>
      </c>
      <c r="R241">
        <v>4.95</v>
      </c>
      <c r="T241">
        <v>0</v>
      </c>
      <c r="Z241" t="s">
        <v>4539</v>
      </c>
      <c r="AA241" t="s">
        <v>4540</v>
      </c>
      <c r="AB241">
        <v>2</v>
      </c>
      <c r="AD241">
        <v>9930.7099999999991</v>
      </c>
      <c r="AE241" t="s">
        <v>4541</v>
      </c>
      <c r="AG241" t="s">
        <v>159</v>
      </c>
      <c r="AH241" t="s">
        <v>4542</v>
      </c>
      <c r="AI241">
        <v>16164</v>
      </c>
      <c r="AJ241" t="s">
        <v>137</v>
      </c>
      <c r="AK241" t="s">
        <v>4543</v>
      </c>
      <c r="AL241" t="s">
        <v>4544</v>
      </c>
      <c r="AN241" t="s">
        <v>47</v>
      </c>
      <c r="AO241" t="s">
        <v>136</v>
      </c>
      <c r="AP241" t="str">
        <f>IFERROR(VLOOKUP(M241,Shopify_Transactions!V:BB,5,0),"Not_Found")</f>
        <v>AS-95436</v>
      </c>
      <c r="AQ241" t="str">
        <f>IFERROR(VLOOKUP(M241,Shopify_Transactions!X:BB,3,0),"Not_Found")</f>
        <v>Not_Found</v>
      </c>
      <c r="AR241" t="str">
        <f>IFERROR(VLOOKUP(Z241,Shopify_Transactions!W:Z,4,0),"Not_Found")</f>
        <v>AS-95436</v>
      </c>
      <c r="AS241" t="str">
        <f t="shared" si="4"/>
        <v>AS-95436</v>
      </c>
    </row>
    <row r="242" spans="1:45" x14ac:dyDescent="0.3">
      <c r="A242" t="s">
        <v>4496</v>
      </c>
      <c r="B242" t="s">
        <v>4545</v>
      </c>
      <c r="C242" t="s">
        <v>244</v>
      </c>
      <c r="D242" t="s">
        <v>4546</v>
      </c>
      <c r="E242" t="s">
        <v>133</v>
      </c>
      <c r="F242" t="s">
        <v>130</v>
      </c>
      <c r="G242" t="s">
        <v>24</v>
      </c>
      <c r="H242">
        <v>44.9</v>
      </c>
      <c r="I242">
        <v>-1.65</v>
      </c>
      <c r="J242">
        <v>43.25</v>
      </c>
      <c r="K242" t="s">
        <v>4547</v>
      </c>
      <c r="L242" t="s">
        <v>131</v>
      </c>
      <c r="M242" t="s">
        <v>4548</v>
      </c>
      <c r="N242" t="s">
        <v>4549</v>
      </c>
      <c r="O242" t="s">
        <v>134</v>
      </c>
      <c r="P242" t="s">
        <v>4550</v>
      </c>
      <c r="R242">
        <v>4.95</v>
      </c>
      <c r="T242">
        <v>0</v>
      </c>
      <c r="Z242" t="s">
        <v>4551</v>
      </c>
      <c r="AA242" t="s">
        <v>4552</v>
      </c>
      <c r="AB242">
        <v>1</v>
      </c>
      <c r="AD242">
        <v>9973.9599999999991</v>
      </c>
      <c r="AE242" t="s">
        <v>4553</v>
      </c>
      <c r="AG242" t="s">
        <v>4554</v>
      </c>
      <c r="AI242">
        <v>88697</v>
      </c>
      <c r="AJ242" t="s">
        <v>135</v>
      </c>
      <c r="AK242" t="s">
        <v>4555</v>
      </c>
      <c r="AL242" t="s">
        <v>4550</v>
      </c>
      <c r="AN242" t="s">
        <v>42</v>
      </c>
      <c r="AO242" t="s">
        <v>136</v>
      </c>
      <c r="AP242" t="str">
        <f>IFERROR(VLOOKUP(M242,Shopify_Transactions!V:BB,5,0),"Not_Found")</f>
        <v>AS-95438</v>
      </c>
      <c r="AQ242" t="str">
        <f>IFERROR(VLOOKUP(M242,Shopify_Transactions!X:BB,3,0),"Not_Found")</f>
        <v>Not_Found</v>
      </c>
      <c r="AR242" t="str">
        <f>IFERROR(VLOOKUP(Z242,Shopify_Transactions!W:Z,4,0),"Not_Found")</f>
        <v>AS-95438</v>
      </c>
      <c r="AS242" t="str">
        <f t="shared" si="4"/>
        <v>AS-95438</v>
      </c>
    </row>
    <row r="243" spans="1:45" x14ac:dyDescent="0.3">
      <c r="A243" t="s">
        <v>4496</v>
      </c>
      <c r="B243" t="s">
        <v>4556</v>
      </c>
      <c r="C243" t="s">
        <v>244</v>
      </c>
      <c r="D243" t="s">
        <v>4557</v>
      </c>
      <c r="E243" t="s">
        <v>133</v>
      </c>
      <c r="F243" t="s">
        <v>130</v>
      </c>
      <c r="G243" t="s">
        <v>24</v>
      </c>
      <c r="H243">
        <v>67.95</v>
      </c>
      <c r="I243">
        <v>-2.3199999999999998</v>
      </c>
      <c r="J243">
        <v>65.63</v>
      </c>
      <c r="K243" t="s">
        <v>4558</v>
      </c>
      <c r="L243" t="s">
        <v>131</v>
      </c>
      <c r="M243" t="s">
        <v>4559</v>
      </c>
      <c r="N243" t="s">
        <v>4560</v>
      </c>
      <c r="O243" t="s">
        <v>134</v>
      </c>
      <c r="P243" t="s">
        <v>4561</v>
      </c>
      <c r="R243">
        <v>0</v>
      </c>
      <c r="T243">
        <v>0</v>
      </c>
      <c r="Z243" t="s">
        <v>4562</v>
      </c>
      <c r="AA243" t="s">
        <v>4563</v>
      </c>
      <c r="AB243">
        <v>1</v>
      </c>
      <c r="AD243">
        <v>10039.59</v>
      </c>
      <c r="AE243" t="s">
        <v>4564</v>
      </c>
      <c r="AG243" t="s">
        <v>171</v>
      </c>
      <c r="AI243">
        <v>10435</v>
      </c>
      <c r="AJ243" t="s">
        <v>135</v>
      </c>
      <c r="AK243" t="s">
        <v>4565</v>
      </c>
      <c r="AL243" t="s">
        <v>4561</v>
      </c>
      <c r="AN243" t="s">
        <v>42</v>
      </c>
      <c r="AO243" t="s">
        <v>136</v>
      </c>
      <c r="AP243" t="str">
        <f>IFERROR(VLOOKUP(M243,Shopify_Transactions!V:BB,5,0),"Not_Found")</f>
        <v>AS-95440</v>
      </c>
      <c r="AQ243" t="str">
        <f>IFERROR(VLOOKUP(M243,Shopify_Transactions!X:BB,3,0),"Not_Found")</f>
        <v>Not_Found</v>
      </c>
      <c r="AR243" t="str">
        <f>IFERROR(VLOOKUP(Z243,Shopify_Transactions!W:Z,4,0),"Not_Found")</f>
        <v>AS-95440</v>
      </c>
      <c r="AS243" t="str">
        <f t="shared" si="4"/>
        <v>AS-95440</v>
      </c>
    </row>
    <row r="244" spans="1:45" x14ac:dyDescent="0.3">
      <c r="A244" t="s">
        <v>4496</v>
      </c>
      <c r="B244" t="s">
        <v>4566</v>
      </c>
      <c r="C244" t="s">
        <v>244</v>
      </c>
      <c r="D244" t="s">
        <v>4567</v>
      </c>
      <c r="E244" t="s">
        <v>133</v>
      </c>
      <c r="F244" t="s">
        <v>130</v>
      </c>
      <c r="G244" t="s">
        <v>24</v>
      </c>
      <c r="H244">
        <v>67.95</v>
      </c>
      <c r="I244">
        <v>-2.3199999999999998</v>
      </c>
      <c r="J244">
        <v>65.63</v>
      </c>
      <c r="K244" t="s">
        <v>4568</v>
      </c>
      <c r="L244" t="s">
        <v>131</v>
      </c>
      <c r="M244" t="s">
        <v>4569</v>
      </c>
      <c r="N244" t="s">
        <v>4570</v>
      </c>
      <c r="O244" t="s">
        <v>134</v>
      </c>
      <c r="P244" t="s">
        <v>4571</v>
      </c>
      <c r="R244">
        <v>0</v>
      </c>
      <c r="T244">
        <v>0</v>
      </c>
      <c r="Z244" t="s">
        <v>4572</v>
      </c>
      <c r="AA244" t="s">
        <v>4573</v>
      </c>
      <c r="AB244">
        <v>1</v>
      </c>
      <c r="AD244">
        <v>10105.219999999999</v>
      </c>
      <c r="AE244" t="s">
        <v>4574</v>
      </c>
      <c r="AG244" t="s">
        <v>4575</v>
      </c>
      <c r="AH244" t="s">
        <v>4576</v>
      </c>
      <c r="AI244">
        <v>37439</v>
      </c>
      <c r="AJ244" t="s">
        <v>140</v>
      </c>
      <c r="AK244" t="s">
        <v>4577</v>
      </c>
      <c r="AL244" t="s">
        <v>4571</v>
      </c>
      <c r="AN244" t="s">
        <v>45</v>
      </c>
      <c r="AO244" t="s">
        <v>136</v>
      </c>
      <c r="AP244" t="str">
        <f>IFERROR(VLOOKUP(M244,Shopify_Transactions!V:BB,5,0),"Not_Found")</f>
        <v>AS-95442</v>
      </c>
      <c r="AQ244" t="str">
        <f>IFERROR(VLOOKUP(M244,Shopify_Transactions!X:BB,3,0),"Not_Found")</f>
        <v>Not_Found</v>
      </c>
      <c r="AR244" t="str">
        <f>IFERROR(VLOOKUP(Z244,Shopify_Transactions!W:Z,4,0),"Not_Found")</f>
        <v>AS-95442</v>
      </c>
      <c r="AS244" t="str">
        <f t="shared" si="4"/>
        <v>AS-95442</v>
      </c>
    </row>
    <row r="245" spans="1:45" x14ac:dyDescent="0.3">
      <c r="A245" t="s">
        <v>4496</v>
      </c>
      <c r="B245" t="s">
        <v>4578</v>
      </c>
      <c r="C245" t="s">
        <v>244</v>
      </c>
      <c r="D245" t="s">
        <v>2511</v>
      </c>
      <c r="E245" t="s">
        <v>133</v>
      </c>
      <c r="F245" t="s">
        <v>130</v>
      </c>
      <c r="G245" t="s">
        <v>24</v>
      </c>
      <c r="H245">
        <v>67.95</v>
      </c>
      <c r="I245">
        <v>-2.3199999999999998</v>
      </c>
      <c r="J245">
        <v>65.63</v>
      </c>
      <c r="K245" t="s">
        <v>2512</v>
      </c>
      <c r="L245" t="s">
        <v>131</v>
      </c>
      <c r="M245" t="s">
        <v>4579</v>
      </c>
      <c r="N245" t="s">
        <v>4580</v>
      </c>
      <c r="O245" t="s">
        <v>134</v>
      </c>
      <c r="P245" t="s">
        <v>4581</v>
      </c>
      <c r="R245">
        <v>0</v>
      </c>
      <c r="T245">
        <v>0</v>
      </c>
      <c r="Z245" t="s">
        <v>4582</v>
      </c>
      <c r="AA245" t="s">
        <v>4583</v>
      </c>
      <c r="AB245">
        <v>1</v>
      </c>
      <c r="AD245">
        <v>10170.85</v>
      </c>
      <c r="AE245" t="s">
        <v>4584</v>
      </c>
      <c r="AG245" t="s">
        <v>4585</v>
      </c>
      <c r="AH245" t="s">
        <v>149</v>
      </c>
      <c r="AI245">
        <v>3130</v>
      </c>
      <c r="AJ245" t="s">
        <v>140</v>
      </c>
      <c r="AK245" t="s">
        <v>2513</v>
      </c>
      <c r="AL245" t="s">
        <v>4581</v>
      </c>
      <c r="AN245" t="s">
        <v>45</v>
      </c>
      <c r="AO245" t="s">
        <v>136</v>
      </c>
      <c r="AP245" t="str">
        <f>IFERROR(VLOOKUP(M245,Shopify_Transactions!V:BB,5,0),"Not_Found")</f>
        <v>AS-95444</v>
      </c>
      <c r="AQ245" t="str">
        <f>IFERROR(VLOOKUP(M245,Shopify_Transactions!X:BB,3,0),"Not_Found")</f>
        <v>Not_Found</v>
      </c>
      <c r="AR245" t="str">
        <f>IFERROR(VLOOKUP(Z245,Shopify_Transactions!W:Z,4,0),"Not_Found")</f>
        <v>AS-95444</v>
      </c>
      <c r="AS245" t="str">
        <f t="shared" si="4"/>
        <v>AS-95444</v>
      </c>
    </row>
    <row r="246" spans="1:45" x14ac:dyDescent="0.3">
      <c r="A246" t="s">
        <v>4496</v>
      </c>
      <c r="B246" t="s">
        <v>4586</v>
      </c>
      <c r="C246" t="s">
        <v>244</v>
      </c>
      <c r="D246" t="s">
        <v>2575</v>
      </c>
      <c r="E246" t="s">
        <v>133</v>
      </c>
      <c r="F246" t="s">
        <v>130</v>
      </c>
      <c r="G246" t="s">
        <v>24</v>
      </c>
      <c r="H246">
        <v>85.9</v>
      </c>
      <c r="I246">
        <v>-2.84</v>
      </c>
      <c r="J246">
        <v>83.06</v>
      </c>
      <c r="K246" t="s">
        <v>2576</v>
      </c>
      <c r="L246" t="s">
        <v>131</v>
      </c>
      <c r="M246" t="s">
        <v>4587</v>
      </c>
      <c r="N246" t="s">
        <v>4588</v>
      </c>
      <c r="O246" t="s">
        <v>134</v>
      </c>
      <c r="P246" t="s">
        <v>4589</v>
      </c>
      <c r="R246">
        <v>0</v>
      </c>
      <c r="T246">
        <v>0</v>
      </c>
      <c r="Z246" t="s">
        <v>4590</v>
      </c>
      <c r="AA246" t="s">
        <v>4591</v>
      </c>
      <c r="AB246">
        <v>2</v>
      </c>
      <c r="AD246">
        <v>10253.91</v>
      </c>
      <c r="AE246" t="s">
        <v>2579</v>
      </c>
      <c r="AG246" t="s">
        <v>2522</v>
      </c>
      <c r="AH246" t="s">
        <v>139</v>
      </c>
      <c r="AI246">
        <v>56017</v>
      </c>
      <c r="AJ246" t="s">
        <v>137</v>
      </c>
      <c r="AK246" t="s">
        <v>2581</v>
      </c>
      <c r="AL246" t="s">
        <v>4592</v>
      </c>
      <c r="AN246" t="s">
        <v>47</v>
      </c>
      <c r="AO246" t="s">
        <v>136</v>
      </c>
      <c r="AP246" t="str">
        <f>IFERROR(VLOOKUP(M246,Shopify_Transactions!V:BB,5,0),"Not_Found")</f>
        <v>AS-95458</v>
      </c>
      <c r="AQ246" t="str">
        <f>IFERROR(VLOOKUP(M246,Shopify_Transactions!X:BB,3,0),"Not_Found")</f>
        <v>Not_Found</v>
      </c>
      <c r="AR246" t="str">
        <f>IFERROR(VLOOKUP(Z246,Shopify_Transactions!W:Z,4,0),"Not_Found")</f>
        <v>AS-95458</v>
      </c>
      <c r="AS246" t="str">
        <f t="shared" si="4"/>
        <v>AS-95458</v>
      </c>
    </row>
    <row r="247" spans="1:45" x14ac:dyDescent="0.3">
      <c r="A247" t="s">
        <v>4496</v>
      </c>
      <c r="B247" t="s">
        <v>4593</v>
      </c>
      <c r="C247" t="s">
        <v>244</v>
      </c>
      <c r="D247" t="s">
        <v>4594</v>
      </c>
      <c r="E247" t="s">
        <v>133</v>
      </c>
      <c r="F247" t="s">
        <v>130</v>
      </c>
      <c r="G247" t="s">
        <v>24</v>
      </c>
      <c r="H247">
        <v>30.85</v>
      </c>
      <c r="I247">
        <v>-1.24</v>
      </c>
      <c r="J247">
        <v>29.61</v>
      </c>
      <c r="K247" t="s">
        <v>4595</v>
      </c>
      <c r="L247" t="s">
        <v>131</v>
      </c>
      <c r="M247" t="s">
        <v>4596</v>
      </c>
      <c r="N247" t="s">
        <v>4597</v>
      </c>
      <c r="O247" t="s">
        <v>134</v>
      </c>
      <c r="P247" t="s">
        <v>4598</v>
      </c>
      <c r="R247">
        <v>4.95</v>
      </c>
      <c r="T247">
        <v>0</v>
      </c>
      <c r="Z247" t="s">
        <v>4599</v>
      </c>
      <c r="AA247" t="s">
        <v>4600</v>
      </c>
      <c r="AB247">
        <v>2</v>
      </c>
      <c r="AD247">
        <v>10283.52</v>
      </c>
      <c r="AE247" t="s">
        <v>4601</v>
      </c>
      <c r="AG247" t="s">
        <v>2531</v>
      </c>
      <c r="AI247">
        <v>47800</v>
      </c>
      <c r="AJ247" t="s">
        <v>135</v>
      </c>
      <c r="AK247" t="s">
        <v>4602</v>
      </c>
      <c r="AL247" t="s">
        <v>4598</v>
      </c>
      <c r="AN247" t="s">
        <v>42</v>
      </c>
      <c r="AO247" t="s">
        <v>136</v>
      </c>
      <c r="AP247" t="str">
        <f>IFERROR(VLOOKUP(M247,Shopify_Transactions!V:BB,5,0),"Not_Found")</f>
        <v>AS-95463</v>
      </c>
      <c r="AQ247" t="str">
        <f>IFERROR(VLOOKUP(M247,Shopify_Transactions!X:BB,3,0),"Not_Found")</f>
        <v>Not_Found</v>
      </c>
      <c r="AR247" t="str">
        <f>IFERROR(VLOOKUP(Z247,Shopify_Transactions!W:Z,4,0),"Not_Found")</f>
        <v>AS-95463</v>
      </c>
      <c r="AS247" t="str">
        <f t="shared" si="4"/>
        <v>AS-95463</v>
      </c>
    </row>
    <row r="248" spans="1:45" x14ac:dyDescent="0.3">
      <c r="A248" t="s">
        <v>4496</v>
      </c>
      <c r="B248" t="s">
        <v>4603</v>
      </c>
      <c r="C248" t="s">
        <v>244</v>
      </c>
      <c r="D248" t="s">
        <v>4604</v>
      </c>
      <c r="E248" t="s">
        <v>133</v>
      </c>
      <c r="F248" t="s">
        <v>130</v>
      </c>
      <c r="G248" t="s">
        <v>24</v>
      </c>
      <c r="H248">
        <v>67.95</v>
      </c>
      <c r="I248">
        <v>-2.3199999999999998</v>
      </c>
      <c r="J248">
        <v>65.63</v>
      </c>
      <c r="K248" t="s">
        <v>4605</v>
      </c>
      <c r="L248" t="s">
        <v>131</v>
      </c>
      <c r="M248" t="s">
        <v>4606</v>
      </c>
      <c r="N248" t="s">
        <v>4607</v>
      </c>
      <c r="O248" t="s">
        <v>134</v>
      </c>
      <c r="P248" t="s">
        <v>4608</v>
      </c>
      <c r="R248">
        <v>0</v>
      </c>
      <c r="T248">
        <v>0</v>
      </c>
      <c r="Z248" t="s">
        <v>4609</v>
      </c>
      <c r="AA248" t="s">
        <v>4610</v>
      </c>
      <c r="AB248">
        <v>1</v>
      </c>
      <c r="AD248">
        <v>10349.15</v>
      </c>
      <c r="AE248" t="s">
        <v>4611</v>
      </c>
      <c r="AG248" t="s">
        <v>154</v>
      </c>
      <c r="AH248" t="s">
        <v>154</v>
      </c>
      <c r="AI248">
        <v>28037</v>
      </c>
      <c r="AJ248" t="s">
        <v>140</v>
      </c>
      <c r="AK248" t="s">
        <v>4612</v>
      </c>
      <c r="AL248" t="s">
        <v>4608</v>
      </c>
      <c r="AN248" t="s">
        <v>45</v>
      </c>
      <c r="AO248" t="s">
        <v>136</v>
      </c>
      <c r="AP248" t="str">
        <f>IFERROR(VLOOKUP(M248,Shopify_Transactions!V:BB,5,0),"Not_Found")</f>
        <v>AS-95466</v>
      </c>
      <c r="AQ248" t="str">
        <f>IFERROR(VLOOKUP(M248,Shopify_Transactions!X:BB,3,0),"Not_Found")</f>
        <v>Not_Found</v>
      </c>
      <c r="AR248" t="str">
        <f>IFERROR(VLOOKUP(Z248,Shopify_Transactions!W:Z,4,0),"Not_Found")</f>
        <v>AS-95466</v>
      </c>
      <c r="AS248" t="str">
        <f t="shared" si="4"/>
        <v>AS-95466</v>
      </c>
    </row>
    <row r="249" spans="1:45" x14ac:dyDescent="0.3">
      <c r="A249" t="s">
        <v>4496</v>
      </c>
      <c r="B249" t="s">
        <v>4613</v>
      </c>
      <c r="C249" t="s">
        <v>244</v>
      </c>
      <c r="D249" t="s">
        <v>173</v>
      </c>
      <c r="E249" t="s">
        <v>336</v>
      </c>
      <c r="F249" t="s">
        <v>337</v>
      </c>
      <c r="G249" t="s">
        <v>24</v>
      </c>
      <c r="H249">
        <v>239</v>
      </c>
      <c r="I249">
        <v>0</v>
      </c>
      <c r="J249">
        <v>239</v>
      </c>
      <c r="K249" t="s">
        <v>345</v>
      </c>
      <c r="L249" t="s">
        <v>131</v>
      </c>
      <c r="M249" t="s">
        <v>2520</v>
      </c>
      <c r="O249" t="s">
        <v>148</v>
      </c>
      <c r="P249" t="s">
        <v>346</v>
      </c>
      <c r="T249">
        <v>0</v>
      </c>
      <c r="Y249" t="s">
        <v>302</v>
      </c>
      <c r="Z249" t="s">
        <v>303</v>
      </c>
      <c r="AA249" t="s">
        <v>347</v>
      </c>
      <c r="AB249">
        <v>1</v>
      </c>
      <c r="AD249">
        <v>10588.15</v>
      </c>
      <c r="AK249" t="s">
        <v>348</v>
      </c>
      <c r="AL249" t="s">
        <v>346</v>
      </c>
      <c r="AO249" t="s">
        <v>136</v>
      </c>
      <c r="AP249" t="str">
        <f>IFERROR(VLOOKUP(M249,Shopify_Transactions!V:BB,5,0),"Not_Found")</f>
        <v>Not_Found</v>
      </c>
      <c r="AQ249" t="str">
        <f>IFERROR(VLOOKUP(M249,Shopify_Transactions!X:BB,3,0),"Not_Found")</f>
        <v>Not_Found</v>
      </c>
      <c r="AR249" t="str">
        <f>IFERROR(VLOOKUP(Z249,Shopify_Transactions!W:Z,4,0),"Not_Found")</f>
        <v>Not_Found</v>
      </c>
      <c r="AS249" t="str">
        <f t="shared" si="4"/>
        <v>Not_Found</v>
      </c>
    </row>
    <row r="250" spans="1:45" x14ac:dyDescent="0.3">
      <c r="A250" t="s">
        <v>4496</v>
      </c>
      <c r="B250" t="s">
        <v>4614</v>
      </c>
      <c r="C250" t="s">
        <v>244</v>
      </c>
      <c r="D250" t="s">
        <v>4615</v>
      </c>
      <c r="E250" t="s">
        <v>133</v>
      </c>
      <c r="F250" t="s">
        <v>130</v>
      </c>
      <c r="G250" t="s">
        <v>24</v>
      </c>
      <c r="H250">
        <v>69.930000000000007</v>
      </c>
      <c r="I250">
        <v>-2.38</v>
      </c>
      <c r="J250">
        <v>67.55</v>
      </c>
      <c r="K250" t="s">
        <v>4616</v>
      </c>
      <c r="L250" t="s">
        <v>131</v>
      </c>
      <c r="M250" t="s">
        <v>4617</v>
      </c>
      <c r="N250" t="s">
        <v>4618</v>
      </c>
      <c r="O250" t="s">
        <v>134</v>
      </c>
      <c r="R250">
        <v>0</v>
      </c>
      <c r="T250">
        <v>0</v>
      </c>
      <c r="Z250" t="s">
        <v>4619</v>
      </c>
      <c r="AA250" t="s">
        <v>4620</v>
      </c>
      <c r="AB250">
        <v>6</v>
      </c>
      <c r="AD250">
        <v>10655.7</v>
      </c>
      <c r="AE250" t="s">
        <v>4621</v>
      </c>
      <c r="AG250" t="s">
        <v>2481</v>
      </c>
      <c r="AH250" t="s">
        <v>2482</v>
      </c>
      <c r="AI250">
        <v>47522</v>
      </c>
      <c r="AJ250" t="s">
        <v>137</v>
      </c>
      <c r="AK250" t="s">
        <v>4622</v>
      </c>
      <c r="AL250" t="s">
        <v>4623</v>
      </c>
      <c r="AN250" t="s">
        <v>47</v>
      </c>
      <c r="AO250" t="s">
        <v>136</v>
      </c>
      <c r="AP250" t="str">
        <f>IFERROR(VLOOKUP(M250,Shopify_Transactions!V:BB,5,0),"Not_Found")</f>
        <v>AS-95477</v>
      </c>
      <c r="AQ250" t="str">
        <f>IFERROR(VLOOKUP(M250,Shopify_Transactions!X:BB,3,0),"Not_Found")</f>
        <v>Not_Found</v>
      </c>
      <c r="AR250" t="str">
        <f>IFERROR(VLOOKUP(Z250,Shopify_Transactions!W:Z,4,0),"Not_Found")</f>
        <v>AS-95477</v>
      </c>
      <c r="AS250" t="str">
        <f t="shared" si="4"/>
        <v>AS-95477</v>
      </c>
    </row>
    <row r="251" spans="1:45" x14ac:dyDescent="0.3">
      <c r="A251" t="s">
        <v>4496</v>
      </c>
      <c r="B251" t="s">
        <v>4624</v>
      </c>
      <c r="C251" t="s">
        <v>244</v>
      </c>
      <c r="D251" t="s">
        <v>4625</v>
      </c>
      <c r="E251" t="s">
        <v>133</v>
      </c>
      <c r="F251" t="s">
        <v>130</v>
      </c>
      <c r="G251" t="s">
        <v>24</v>
      </c>
      <c r="H251">
        <v>114.95</v>
      </c>
      <c r="I251">
        <v>-3.68</v>
      </c>
      <c r="J251">
        <v>111.27</v>
      </c>
      <c r="K251" t="s">
        <v>4626</v>
      </c>
      <c r="L251" t="s">
        <v>131</v>
      </c>
      <c r="M251" t="s">
        <v>4627</v>
      </c>
      <c r="N251" t="s">
        <v>4628</v>
      </c>
      <c r="O251" t="s">
        <v>134</v>
      </c>
      <c r="P251" t="s">
        <v>4629</v>
      </c>
      <c r="R251">
        <v>0</v>
      </c>
      <c r="T251">
        <v>0</v>
      </c>
      <c r="Z251" t="s">
        <v>4630</v>
      </c>
      <c r="AA251" t="s">
        <v>4631</v>
      </c>
      <c r="AB251">
        <v>1</v>
      </c>
      <c r="AD251">
        <v>10766.97</v>
      </c>
      <c r="AE251" t="s">
        <v>4632</v>
      </c>
      <c r="AG251" t="s">
        <v>4633</v>
      </c>
      <c r="AI251">
        <v>70794</v>
      </c>
      <c r="AJ251" t="s">
        <v>135</v>
      </c>
      <c r="AK251" t="s">
        <v>4634</v>
      </c>
      <c r="AL251" t="s">
        <v>4629</v>
      </c>
      <c r="AN251" t="s">
        <v>42</v>
      </c>
      <c r="AO251" t="s">
        <v>136</v>
      </c>
      <c r="AP251" t="str">
        <f>IFERROR(VLOOKUP(M251,Shopify_Transactions!V:BB,5,0),"Not_Found")</f>
        <v>AS-95485</v>
      </c>
      <c r="AQ251" t="str">
        <f>IFERROR(VLOOKUP(M251,Shopify_Transactions!X:BB,3,0),"Not_Found")</f>
        <v>Not_Found</v>
      </c>
      <c r="AR251" t="str">
        <f>IFERROR(VLOOKUP(Z251,Shopify_Transactions!W:Z,4,0),"Not_Found")</f>
        <v>AS-95485</v>
      </c>
      <c r="AS251" t="str">
        <f t="shared" si="4"/>
        <v>AS-95485</v>
      </c>
    </row>
    <row r="252" spans="1:45" x14ac:dyDescent="0.3">
      <c r="A252" t="s">
        <v>4496</v>
      </c>
      <c r="B252" t="s">
        <v>4635</v>
      </c>
      <c r="C252" t="s">
        <v>244</v>
      </c>
      <c r="D252" t="s">
        <v>4636</v>
      </c>
      <c r="E252" t="s">
        <v>133</v>
      </c>
      <c r="F252" t="s">
        <v>130</v>
      </c>
      <c r="G252" t="s">
        <v>24</v>
      </c>
      <c r="H252">
        <v>44.85</v>
      </c>
      <c r="I252">
        <v>-1.65</v>
      </c>
      <c r="J252">
        <v>43.2</v>
      </c>
      <c r="K252" t="s">
        <v>4637</v>
      </c>
      <c r="L252" t="s">
        <v>131</v>
      </c>
      <c r="M252" t="s">
        <v>4638</v>
      </c>
      <c r="N252" t="s">
        <v>4639</v>
      </c>
      <c r="O252" t="s">
        <v>134</v>
      </c>
      <c r="P252" t="s">
        <v>4640</v>
      </c>
      <c r="R252">
        <v>4.95</v>
      </c>
      <c r="T252">
        <v>0</v>
      </c>
      <c r="Z252" t="s">
        <v>4641</v>
      </c>
      <c r="AA252" t="s">
        <v>4642</v>
      </c>
      <c r="AB252">
        <v>2</v>
      </c>
      <c r="AD252">
        <v>10810.17</v>
      </c>
      <c r="AE252" t="s">
        <v>4643</v>
      </c>
      <c r="AG252" t="s">
        <v>142</v>
      </c>
      <c r="AI252">
        <v>1160</v>
      </c>
      <c r="AJ252" t="s">
        <v>143</v>
      </c>
      <c r="AK252" t="s">
        <v>4644</v>
      </c>
      <c r="AL252" t="s">
        <v>4645</v>
      </c>
      <c r="AN252" t="s">
        <v>37</v>
      </c>
      <c r="AO252" t="s">
        <v>136</v>
      </c>
      <c r="AP252" t="str">
        <f>IFERROR(VLOOKUP(M252,Shopify_Transactions!V:BB,5,0),"Not_Found")</f>
        <v>AS-95487</v>
      </c>
      <c r="AQ252" t="str">
        <f>IFERROR(VLOOKUP(M252,Shopify_Transactions!X:BB,3,0),"Not_Found")</f>
        <v>Not_Found</v>
      </c>
      <c r="AR252" t="str">
        <f>IFERROR(VLOOKUP(Z252,Shopify_Transactions!W:Z,4,0),"Not_Found")</f>
        <v>AS-95487</v>
      </c>
      <c r="AS252" t="str">
        <f t="shared" si="4"/>
        <v>AS-95487</v>
      </c>
    </row>
    <row r="253" spans="1:45" x14ac:dyDescent="0.3">
      <c r="A253" t="s">
        <v>4496</v>
      </c>
      <c r="B253" t="s">
        <v>4646</v>
      </c>
      <c r="C253" t="s">
        <v>244</v>
      </c>
      <c r="D253" t="s">
        <v>4647</v>
      </c>
      <c r="E253" t="s">
        <v>133</v>
      </c>
      <c r="F253" t="s">
        <v>130</v>
      </c>
      <c r="G253" t="s">
        <v>24</v>
      </c>
      <c r="H253">
        <v>29.9</v>
      </c>
      <c r="I253">
        <v>-1.22</v>
      </c>
      <c r="J253">
        <v>28.68</v>
      </c>
      <c r="K253" t="s">
        <v>4648</v>
      </c>
      <c r="L253" t="s">
        <v>131</v>
      </c>
      <c r="M253" t="s">
        <v>4649</v>
      </c>
      <c r="N253" t="s">
        <v>4650</v>
      </c>
      <c r="O253" t="s">
        <v>134</v>
      </c>
      <c r="P253" t="s">
        <v>2485</v>
      </c>
      <c r="R253">
        <v>4.95</v>
      </c>
      <c r="T253">
        <v>0</v>
      </c>
      <c r="Z253" t="s">
        <v>4651</v>
      </c>
      <c r="AA253" t="s">
        <v>4652</v>
      </c>
      <c r="AB253">
        <v>1</v>
      </c>
      <c r="AD253">
        <v>10838.85</v>
      </c>
      <c r="AE253" t="s">
        <v>4653</v>
      </c>
      <c r="AG253" t="s">
        <v>154</v>
      </c>
      <c r="AH253" t="s">
        <v>154</v>
      </c>
      <c r="AI253">
        <v>28039</v>
      </c>
      <c r="AJ253" t="s">
        <v>140</v>
      </c>
      <c r="AK253" t="s">
        <v>4654</v>
      </c>
      <c r="AL253" t="s">
        <v>2485</v>
      </c>
      <c r="AN253" t="s">
        <v>45</v>
      </c>
      <c r="AO253" t="s">
        <v>136</v>
      </c>
      <c r="AP253" t="str">
        <f>IFERROR(VLOOKUP(M253,Shopify_Transactions!V:BB,5,0),"Not_Found")</f>
        <v>AS-95490</v>
      </c>
      <c r="AQ253" t="str">
        <f>IFERROR(VLOOKUP(M253,Shopify_Transactions!X:BB,3,0),"Not_Found")</f>
        <v>Not_Found</v>
      </c>
      <c r="AR253" t="str">
        <f>IFERROR(VLOOKUP(Z253,Shopify_Transactions!W:Z,4,0),"Not_Found")</f>
        <v>AS-95490</v>
      </c>
      <c r="AS253" t="str">
        <f t="shared" si="4"/>
        <v>AS-95490</v>
      </c>
    </row>
    <row r="254" spans="1:45" x14ac:dyDescent="0.3">
      <c r="A254" t="s">
        <v>4496</v>
      </c>
      <c r="B254" t="s">
        <v>4655</v>
      </c>
      <c r="C254" t="s">
        <v>244</v>
      </c>
      <c r="D254" t="s">
        <v>4656</v>
      </c>
      <c r="E254" t="s">
        <v>133</v>
      </c>
      <c r="F254" t="s">
        <v>130</v>
      </c>
      <c r="G254" t="s">
        <v>24</v>
      </c>
      <c r="H254">
        <v>24.9</v>
      </c>
      <c r="I254">
        <v>-1.07</v>
      </c>
      <c r="J254">
        <v>23.83</v>
      </c>
      <c r="K254" t="s">
        <v>4657</v>
      </c>
      <c r="L254" t="s">
        <v>131</v>
      </c>
      <c r="M254" t="s">
        <v>4658</v>
      </c>
      <c r="N254" t="s">
        <v>4659</v>
      </c>
      <c r="O254" t="s">
        <v>134</v>
      </c>
      <c r="P254" t="s">
        <v>4660</v>
      </c>
      <c r="R254">
        <v>4.95</v>
      </c>
      <c r="T254">
        <v>0</v>
      </c>
      <c r="Z254" t="s">
        <v>4661</v>
      </c>
      <c r="AA254" t="s">
        <v>4662</v>
      </c>
      <c r="AB254">
        <v>1</v>
      </c>
      <c r="AD254">
        <v>10862.68</v>
      </c>
      <c r="AE254" t="s">
        <v>4663</v>
      </c>
      <c r="AG254" t="s">
        <v>165</v>
      </c>
      <c r="AI254">
        <v>60320</v>
      </c>
      <c r="AJ254" t="s">
        <v>135</v>
      </c>
      <c r="AK254" t="s">
        <v>4664</v>
      </c>
      <c r="AL254" t="s">
        <v>4660</v>
      </c>
      <c r="AN254" t="s">
        <v>42</v>
      </c>
      <c r="AO254" t="s">
        <v>136</v>
      </c>
      <c r="AP254" t="str">
        <f>IFERROR(VLOOKUP(M254,Shopify_Transactions!V:BB,5,0),"Not_Found")</f>
        <v>AS-95492</v>
      </c>
      <c r="AQ254" t="str">
        <f>IFERROR(VLOOKUP(M254,Shopify_Transactions!X:BB,3,0),"Not_Found")</f>
        <v>Not_Found</v>
      </c>
      <c r="AR254" t="str">
        <f>IFERROR(VLOOKUP(Z254,Shopify_Transactions!W:Z,4,0),"Not_Found")</f>
        <v>AS-95492</v>
      </c>
      <c r="AS254" t="str">
        <f t="shared" si="4"/>
        <v>AS-95492</v>
      </c>
    </row>
    <row r="255" spans="1:45" x14ac:dyDescent="0.3">
      <c r="A255" t="s">
        <v>4496</v>
      </c>
      <c r="B255" t="s">
        <v>4665</v>
      </c>
      <c r="C255" t="s">
        <v>244</v>
      </c>
      <c r="D255" t="s">
        <v>4666</v>
      </c>
      <c r="E255" t="s">
        <v>133</v>
      </c>
      <c r="F255" t="s">
        <v>130</v>
      </c>
      <c r="G255" t="s">
        <v>24</v>
      </c>
      <c r="H255">
        <v>37.9</v>
      </c>
      <c r="I255">
        <v>-1.45</v>
      </c>
      <c r="J255">
        <v>36.450000000000003</v>
      </c>
      <c r="K255" t="s">
        <v>4667</v>
      </c>
      <c r="L255" t="s">
        <v>131</v>
      </c>
      <c r="M255" t="s">
        <v>4668</v>
      </c>
      <c r="N255" t="s">
        <v>4669</v>
      </c>
      <c r="O255" t="s">
        <v>134</v>
      </c>
      <c r="P255" t="s">
        <v>2433</v>
      </c>
      <c r="R255">
        <v>4.95</v>
      </c>
      <c r="T255">
        <v>0</v>
      </c>
      <c r="Z255" t="s">
        <v>4670</v>
      </c>
      <c r="AA255" t="s">
        <v>4671</v>
      </c>
      <c r="AB255">
        <v>1</v>
      </c>
      <c r="AD255">
        <v>10899.13</v>
      </c>
      <c r="AE255" t="s">
        <v>4672</v>
      </c>
      <c r="AG255" t="s">
        <v>163</v>
      </c>
      <c r="AI255">
        <v>28207</v>
      </c>
      <c r="AJ255" t="s">
        <v>135</v>
      </c>
      <c r="AK255" t="s">
        <v>4673</v>
      </c>
      <c r="AL255" t="s">
        <v>2433</v>
      </c>
      <c r="AN255" t="s">
        <v>42</v>
      </c>
      <c r="AO255" t="s">
        <v>136</v>
      </c>
      <c r="AP255" t="str">
        <f>IFERROR(VLOOKUP(M255,Shopify_Transactions!V:BB,5,0),"Not_Found")</f>
        <v>AS-95504</v>
      </c>
      <c r="AQ255" t="str">
        <f>IFERROR(VLOOKUP(M255,Shopify_Transactions!X:BB,3,0),"Not_Found")</f>
        <v>Not_Found</v>
      </c>
      <c r="AR255" t="str">
        <f>IFERROR(VLOOKUP(Z255,Shopify_Transactions!W:Z,4,0),"Not_Found")</f>
        <v>AS-95504</v>
      </c>
      <c r="AS255" t="str">
        <f t="shared" si="4"/>
        <v>AS-95504</v>
      </c>
    </row>
    <row r="256" spans="1:45" x14ac:dyDescent="0.3">
      <c r="A256" t="s">
        <v>4496</v>
      </c>
      <c r="B256" t="s">
        <v>4674</v>
      </c>
      <c r="C256" t="s">
        <v>244</v>
      </c>
      <c r="D256" t="s">
        <v>4675</v>
      </c>
      <c r="E256" t="s">
        <v>133</v>
      </c>
      <c r="F256" t="s">
        <v>130</v>
      </c>
      <c r="G256" t="s">
        <v>24</v>
      </c>
      <c r="H256">
        <v>65.900000000000006</v>
      </c>
      <c r="I256">
        <v>-2.2599999999999998</v>
      </c>
      <c r="J256">
        <v>63.64</v>
      </c>
      <c r="K256" t="s">
        <v>4676</v>
      </c>
      <c r="L256" t="s">
        <v>131</v>
      </c>
      <c r="M256" t="s">
        <v>4677</v>
      </c>
      <c r="N256" t="s">
        <v>4678</v>
      </c>
      <c r="O256" t="s">
        <v>134</v>
      </c>
      <c r="P256" t="s">
        <v>4679</v>
      </c>
      <c r="R256">
        <v>0</v>
      </c>
      <c r="T256">
        <v>0</v>
      </c>
      <c r="Z256" t="s">
        <v>4680</v>
      </c>
      <c r="AA256" t="s">
        <v>4681</v>
      </c>
      <c r="AB256">
        <v>2</v>
      </c>
      <c r="AD256">
        <v>10962.77</v>
      </c>
      <c r="AE256" t="s">
        <v>4682</v>
      </c>
      <c r="AG256" t="s">
        <v>4683</v>
      </c>
      <c r="AI256">
        <v>4177</v>
      </c>
      <c r="AJ256" t="s">
        <v>135</v>
      </c>
      <c r="AK256" t="s">
        <v>4684</v>
      </c>
      <c r="AL256" t="s">
        <v>4685</v>
      </c>
      <c r="AN256" t="s">
        <v>42</v>
      </c>
      <c r="AO256" t="s">
        <v>136</v>
      </c>
      <c r="AP256" t="str">
        <f>IFERROR(VLOOKUP(M256,Shopify_Transactions!V:BB,5,0),"Not_Found")</f>
        <v>AS-95505</v>
      </c>
      <c r="AQ256" t="str">
        <f>IFERROR(VLOOKUP(M256,Shopify_Transactions!X:BB,3,0),"Not_Found")</f>
        <v>Not_Found</v>
      </c>
      <c r="AR256" t="str">
        <f>IFERROR(VLOOKUP(Z256,Shopify_Transactions!W:Z,4,0),"Not_Found")</f>
        <v>AS-95505</v>
      </c>
      <c r="AS256" t="str">
        <f t="shared" si="4"/>
        <v>AS-95505</v>
      </c>
    </row>
    <row r="257" spans="1:45" x14ac:dyDescent="0.3">
      <c r="A257" t="s">
        <v>4496</v>
      </c>
      <c r="B257" t="s">
        <v>4686</v>
      </c>
      <c r="C257" t="s">
        <v>244</v>
      </c>
      <c r="D257" t="s">
        <v>4687</v>
      </c>
      <c r="E257" t="s">
        <v>133</v>
      </c>
      <c r="F257" t="s">
        <v>130</v>
      </c>
      <c r="G257" t="s">
        <v>24</v>
      </c>
      <c r="H257">
        <v>628.4</v>
      </c>
      <c r="I257">
        <v>-18.57</v>
      </c>
      <c r="J257">
        <v>609.83000000000004</v>
      </c>
      <c r="K257" t="s">
        <v>4688</v>
      </c>
      <c r="L257" t="s">
        <v>131</v>
      </c>
      <c r="M257" t="s">
        <v>4689</v>
      </c>
      <c r="N257" t="s">
        <v>4690</v>
      </c>
      <c r="O257" t="s">
        <v>134</v>
      </c>
      <c r="R257">
        <v>0</v>
      </c>
      <c r="T257">
        <v>0</v>
      </c>
      <c r="Z257" t="s">
        <v>4691</v>
      </c>
      <c r="AA257" t="s">
        <v>4692</v>
      </c>
      <c r="AB257">
        <v>12</v>
      </c>
      <c r="AD257">
        <v>11572.6</v>
      </c>
      <c r="AE257" t="s">
        <v>4693</v>
      </c>
      <c r="AG257" t="s">
        <v>4694</v>
      </c>
      <c r="AI257">
        <v>59320</v>
      </c>
      <c r="AJ257" t="s">
        <v>135</v>
      </c>
      <c r="AK257" t="s">
        <v>4695</v>
      </c>
      <c r="AL257" t="s">
        <v>4696</v>
      </c>
      <c r="AN257" t="s">
        <v>42</v>
      </c>
      <c r="AO257" t="s">
        <v>136</v>
      </c>
      <c r="AP257" t="str">
        <f>IFERROR(VLOOKUP(M257,Shopify_Transactions!V:BB,5,0),"Not_Found")</f>
        <v>AS-95509</v>
      </c>
      <c r="AQ257" t="str">
        <f>IFERROR(VLOOKUP(M257,Shopify_Transactions!X:BB,3,0),"Not_Found")</f>
        <v>Not_Found</v>
      </c>
      <c r="AR257" t="str">
        <f>IFERROR(VLOOKUP(Z257,Shopify_Transactions!W:Z,4,0),"Not_Found")</f>
        <v>AS-95509</v>
      </c>
      <c r="AS257" t="str">
        <f t="shared" si="4"/>
        <v>AS-95509</v>
      </c>
    </row>
    <row r="258" spans="1:45" x14ac:dyDescent="0.3">
      <c r="A258" t="s">
        <v>4496</v>
      </c>
      <c r="B258" t="s">
        <v>4697</v>
      </c>
      <c r="C258" t="s">
        <v>244</v>
      </c>
      <c r="D258" t="s">
        <v>4698</v>
      </c>
      <c r="E258" t="s">
        <v>133</v>
      </c>
      <c r="F258" t="s">
        <v>130</v>
      </c>
      <c r="G258" t="s">
        <v>24</v>
      </c>
      <c r="H258">
        <v>179.96</v>
      </c>
      <c r="I258">
        <v>-5.57</v>
      </c>
      <c r="J258">
        <v>174.39</v>
      </c>
      <c r="K258" t="s">
        <v>4699</v>
      </c>
      <c r="L258" t="s">
        <v>131</v>
      </c>
      <c r="M258" t="s">
        <v>4700</v>
      </c>
      <c r="N258" t="s">
        <v>4701</v>
      </c>
      <c r="O258" t="s">
        <v>134</v>
      </c>
      <c r="P258" t="s">
        <v>4702</v>
      </c>
      <c r="R258">
        <v>0</v>
      </c>
      <c r="T258">
        <v>0</v>
      </c>
      <c r="Z258" t="s">
        <v>4703</v>
      </c>
      <c r="AA258" t="s">
        <v>4704</v>
      </c>
      <c r="AB258">
        <v>1</v>
      </c>
      <c r="AD258">
        <v>11746.99</v>
      </c>
      <c r="AE258" t="s">
        <v>4705</v>
      </c>
      <c r="AG258" t="s">
        <v>2479</v>
      </c>
      <c r="AH258" t="s">
        <v>2479</v>
      </c>
      <c r="AI258">
        <v>49007</v>
      </c>
      <c r="AJ258" t="s">
        <v>140</v>
      </c>
      <c r="AK258" t="s">
        <v>4706</v>
      </c>
      <c r="AL258" t="s">
        <v>4702</v>
      </c>
      <c r="AN258" t="s">
        <v>45</v>
      </c>
      <c r="AO258" t="s">
        <v>136</v>
      </c>
      <c r="AP258" t="str">
        <f>IFERROR(VLOOKUP(M258,Shopify_Transactions!V:BB,5,0),"Not_Found")</f>
        <v>AS-95511</v>
      </c>
      <c r="AQ258" t="str">
        <f>IFERROR(VLOOKUP(M258,Shopify_Transactions!X:BB,3,0),"Not_Found")</f>
        <v>Not_Found</v>
      </c>
      <c r="AR258" t="str">
        <f>IFERROR(VLOOKUP(Z258,Shopify_Transactions!W:Z,4,0),"Not_Found")</f>
        <v>AS-95511</v>
      </c>
      <c r="AS258" t="str">
        <f t="shared" si="4"/>
        <v>AS-95511</v>
      </c>
    </row>
    <row r="259" spans="1:45" x14ac:dyDescent="0.3">
      <c r="A259" t="s">
        <v>4707</v>
      </c>
      <c r="B259" t="s">
        <v>4708</v>
      </c>
      <c r="C259" t="s">
        <v>244</v>
      </c>
      <c r="E259" t="s">
        <v>2550</v>
      </c>
      <c r="F259" t="s">
        <v>130</v>
      </c>
      <c r="G259" t="s">
        <v>24</v>
      </c>
      <c r="H259">
        <v>-14</v>
      </c>
      <c r="I259">
        <v>0</v>
      </c>
      <c r="J259">
        <v>-14</v>
      </c>
      <c r="K259" t="s">
        <v>131</v>
      </c>
      <c r="M259" t="s">
        <v>4709</v>
      </c>
      <c r="Y259" t="s">
        <v>773</v>
      </c>
      <c r="Z259" t="s">
        <v>774</v>
      </c>
      <c r="AD259">
        <v>11732.99</v>
      </c>
      <c r="AK259" t="s">
        <v>2503</v>
      </c>
      <c r="AO259" t="s">
        <v>132</v>
      </c>
      <c r="AP259" t="str">
        <f>IFERROR(VLOOKUP(M259,Shopify_Transactions!V:BB,5,0),"Not_Found")</f>
        <v>Not_Found</v>
      </c>
      <c r="AQ259" t="str">
        <f>IFERROR(VLOOKUP(M259,Shopify_Transactions!X:BB,3,0),"Not_Found")</f>
        <v>Not_Found</v>
      </c>
      <c r="AR259" t="str">
        <f>IFERROR(VLOOKUP(Z259,Shopify_Transactions!W:Z,4,0),"Not_Found")</f>
        <v>Not_Found</v>
      </c>
      <c r="AS259" t="str">
        <f t="shared" ref="AS259:AS322" si="5">IF(AP259&lt;&gt;"Not_Found",AP259,IF(AQ259&lt;&gt;"Not_Found",AQ259,AR259))</f>
        <v>Not_Found</v>
      </c>
    </row>
    <row r="260" spans="1:45" x14ac:dyDescent="0.3">
      <c r="A260" t="s">
        <v>4707</v>
      </c>
      <c r="B260" t="s">
        <v>4708</v>
      </c>
      <c r="C260" t="s">
        <v>244</v>
      </c>
      <c r="D260" t="s">
        <v>173</v>
      </c>
      <c r="E260" t="s">
        <v>336</v>
      </c>
      <c r="F260" t="s">
        <v>337</v>
      </c>
      <c r="G260" t="s">
        <v>24</v>
      </c>
      <c r="H260">
        <v>57.15</v>
      </c>
      <c r="I260">
        <v>0</v>
      </c>
      <c r="J260">
        <v>57.15</v>
      </c>
      <c r="K260" t="s">
        <v>2501</v>
      </c>
      <c r="L260" t="s">
        <v>131</v>
      </c>
      <c r="M260" t="s">
        <v>2574</v>
      </c>
      <c r="O260" t="s">
        <v>148</v>
      </c>
      <c r="P260" t="s">
        <v>4710</v>
      </c>
      <c r="T260">
        <v>0</v>
      </c>
      <c r="Y260" t="s">
        <v>773</v>
      </c>
      <c r="Z260" t="s">
        <v>774</v>
      </c>
      <c r="AA260" t="s">
        <v>2502</v>
      </c>
      <c r="AB260">
        <v>4</v>
      </c>
      <c r="AD260">
        <v>11790.14</v>
      </c>
      <c r="AK260" t="s">
        <v>2503</v>
      </c>
      <c r="AL260" t="s">
        <v>2504</v>
      </c>
      <c r="AO260" t="s">
        <v>136</v>
      </c>
      <c r="AP260" t="str">
        <f>IFERROR(VLOOKUP(M260,Shopify_Transactions!V:BB,5,0),"Not_Found")</f>
        <v>Not_Found</v>
      </c>
      <c r="AQ260" t="str">
        <f>IFERROR(VLOOKUP(M260,Shopify_Transactions!X:BB,3,0),"Not_Found")</f>
        <v>Not_Found</v>
      </c>
      <c r="AR260" t="str">
        <f>IFERROR(VLOOKUP(Z260,Shopify_Transactions!W:Z,4,0),"Not_Found")</f>
        <v>Not_Found</v>
      </c>
      <c r="AS260" t="str">
        <f t="shared" si="5"/>
        <v>Not_Found</v>
      </c>
    </row>
    <row r="261" spans="1:45" x14ac:dyDescent="0.3">
      <c r="A261" t="s">
        <v>4707</v>
      </c>
      <c r="B261" t="s">
        <v>4711</v>
      </c>
      <c r="C261" t="s">
        <v>244</v>
      </c>
      <c r="D261" t="s">
        <v>173</v>
      </c>
      <c r="E261" t="s">
        <v>2523</v>
      </c>
      <c r="F261" t="s">
        <v>130</v>
      </c>
      <c r="G261" t="s">
        <v>24</v>
      </c>
      <c r="H261">
        <v>-59.22</v>
      </c>
      <c r="I261">
        <v>2.0699999999999998</v>
      </c>
      <c r="J261">
        <v>-57.15</v>
      </c>
      <c r="K261" t="s">
        <v>131</v>
      </c>
      <c r="L261" t="s">
        <v>2501</v>
      </c>
      <c r="M261" t="s">
        <v>4712</v>
      </c>
      <c r="O261" t="s">
        <v>148</v>
      </c>
      <c r="P261" t="s">
        <v>4713</v>
      </c>
      <c r="T261">
        <v>0</v>
      </c>
      <c r="Y261" t="s">
        <v>773</v>
      </c>
      <c r="Z261" t="s">
        <v>774</v>
      </c>
      <c r="AA261" t="s">
        <v>2502</v>
      </c>
      <c r="AB261">
        <v>4</v>
      </c>
      <c r="AD261">
        <v>11732.99</v>
      </c>
      <c r="AK261" t="s">
        <v>2503</v>
      </c>
      <c r="AL261" t="s">
        <v>4714</v>
      </c>
      <c r="AO261" t="s">
        <v>132</v>
      </c>
      <c r="AP261" t="str">
        <f>IFERROR(VLOOKUP(M261,Shopify_Transactions!V:BB,5,0),"Not_Found")</f>
        <v>Not_Found</v>
      </c>
      <c r="AQ261" t="str">
        <f>IFERROR(VLOOKUP(M261,Shopify_Transactions!X:BB,3,0),"Not_Found")</f>
        <v>Not_Found</v>
      </c>
      <c r="AR261" t="str">
        <f>IFERROR(VLOOKUP(Z261,Shopify_Transactions!W:Z,4,0),"Not_Found")</f>
        <v>Not_Found</v>
      </c>
      <c r="AS261" t="str">
        <f t="shared" si="5"/>
        <v>Not_Found</v>
      </c>
    </row>
    <row r="262" spans="1:45" x14ac:dyDescent="0.3">
      <c r="A262" t="s">
        <v>4707</v>
      </c>
      <c r="B262" t="s">
        <v>4715</v>
      </c>
      <c r="C262" t="s">
        <v>244</v>
      </c>
      <c r="D262" t="s">
        <v>4716</v>
      </c>
      <c r="E262" t="s">
        <v>133</v>
      </c>
      <c r="F262" t="s">
        <v>130</v>
      </c>
      <c r="G262" t="s">
        <v>24</v>
      </c>
      <c r="H262">
        <v>84.95</v>
      </c>
      <c r="I262">
        <v>-2.81</v>
      </c>
      <c r="J262">
        <v>82.14</v>
      </c>
      <c r="K262" t="s">
        <v>4717</v>
      </c>
      <c r="L262" t="s">
        <v>131</v>
      </c>
      <c r="M262" t="s">
        <v>4718</v>
      </c>
      <c r="N262" t="s">
        <v>4719</v>
      </c>
      <c r="O262" t="s">
        <v>134</v>
      </c>
      <c r="P262" t="s">
        <v>4720</v>
      </c>
      <c r="R262">
        <v>0</v>
      </c>
      <c r="T262">
        <v>0</v>
      </c>
      <c r="Z262" t="s">
        <v>4721</v>
      </c>
      <c r="AA262" t="s">
        <v>4722</v>
      </c>
      <c r="AB262">
        <v>1</v>
      </c>
      <c r="AD262">
        <v>11815.13</v>
      </c>
      <c r="AE262" t="s">
        <v>4723</v>
      </c>
      <c r="AG262" t="s">
        <v>4724</v>
      </c>
      <c r="AH262" t="s">
        <v>335</v>
      </c>
      <c r="AI262">
        <v>45200</v>
      </c>
      <c r="AJ262" t="s">
        <v>140</v>
      </c>
      <c r="AK262" t="s">
        <v>4725</v>
      </c>
      <c r="AL262" t="s">
        <v>4720</v>
      </c>
      <c r="AN262" t="s">
        <v>45</v>
      </c>
      <c r="AO262" t="s">
        <v>136</v>
      </c>
      <c r="AP262" t="str">
        <f>IFERROR(VLOOKUP(M262,Shopify_Transactions!V:BB,5,0),"Not_Found")</f>
        <v>AS-95519</v>
      </c>
      <c r="AQ262" t="str">
        <f>IFERROR(VLOOKUP(M262,Shopify_Transactions!X:BB,3,0),"Not_Found")</f>
        <v>Not_Found</v>
      </c>
      <c r="AR262" t="str">
        <f>IFERROR(VLOOKUP(Z262,Shopify_Transactions!W:Z,4,0),"Not_Found")</f>
        <v>AS-95519</v>
      </c>
      <c r="AS262" t="str">
        <f t="shared" si="5"/>
        <v>AS-95519</v>
      </c>
    </row>
    <row r="263" spans="1:45" x14ac:dyDescent="0.3">
      <c r="A263" t="s">
        <v>4707</v>
      </c>
      <c r="B263" t="s">
        <v>4726</v>
      </c>
      <c r="C263" t="s">
        <v>244</v>
      </c>
      <c r="D263" t="s">
        <v>4727</v>
      </c>
      <c r="E263" t="s">
        <v>133</v>
      </c>
      <c r="F263" t="s">
        <v>130</v>
      </c>
      <c r="G263" t="s">
        <v>24</v>
      </c>
      <c r="H263">
        <v>70.849999999999994</v>
      </c>
      <c r="I263">
        <v>-2.4</v>
      </c>
      <c r="J263">
        <v>68.45</v>
      </c>
      <c r="K263" t="s">
        <v>4728</v>
      </c>
      <c r="L263" t="s">
        <v>131</v>
      </c>
      <c r="M263" t="s">
        <v>4729</v>
      </c>
      <c r="N263" t="s">
        <v>4730</v>
      </c>
      <c r="O263" t="s">
        <v>134</v>
      </c>
      <c r="P263" t="s">
        <v>4731</v>
      </c>
      <c r="R263">
        <v>0</v>
      </c>
      <c r="T263">
        <v>0</v>
      </c>
      <c r="Z263" t="s">
        <v>4732</v>
      </c>
      <c r="AA263" t="s">
        <v>4733</v>
      </c>
      <c r="AB263">
        <v>3</v>
      </c>
      <c r="AD263">
        <v>11883.58</v>
      </c>
      <c r="AE263" t="s">
        <v>4734</v>
      </c>
      <c r="AG263" t="s">
        <v>4735</v>
      </c>
      <c r="AI263">
        <v>49809</v>
      </c>
      <c r="AJ263" t="s">
        <v>135</v>
      </c>
      <c r="AK263" t="s">
        <v>4736</v>
      </c>
      <c r="AL263" t="s">
        <v>4737</v>
      </c>
      <c r="AN263" t="s">
        <v>42</v>
      </c>
      <c r="AO263" t="s">
        <v>136</v>
      </c>
      <c r="AP263" t="str">
        <f>IFERROR(VLOOKUP(M263,Shopify_Transactions!V:BB,5,0),"Not_Found")</f>
        <v>AS-95521</v>
      </c>
      <c r="AQ263" t="str">
        <f>IFERROR(VLOOKUP(M263,Shopify_Transactions!X:BB,3,0),"Not_Found")</f>
        <v>Not_Found</v>
      </c>
      <c r="AR263" t="str">
        <f>IFERROR(VLOOKUP(Z263,Shopify_Transactions!W:Z,4,0),"Not_Found")</f>
        <v>AS-95521</v>
      </c>
      <c r="AS263" t="str">
        <f t="shared" si="5"/>
        <v>AS-95521</v>
      </c>
    </row>
    <row r="264" spans="1:45" x14ac:dyDescent="0.3">
      <c r="A264" t="s">
        <v>4707</v>
      </c>
      <c r="B264" t="s">
        <v>4738</v>
      </c>
      <c r="C264" t="s">
        <v>244</v>
      </c>
      <c r="D264" t="s">
        <v>4739</v>
      </c>
      <c r="E264" t="s">
        <v>133</v>
      </c>
      <c r="F264" t="s">
        <v>130</v>
      </c>
      <c r="G264" t="s">
        <v>24</v>
      </c>
      <c r="H264">
        <v>43.8</v>
      </c>
      <c r="I264">
        <v>-1.62</v>
      </c>
      <c r="J264">
        <v>42.18</v>
      </c>
      <c r="K264" t="s">
        <v>4740</v>
      </c>
      <c r="L264" t="s">
        <v>131</v>
      </c>
      <c r="M264" t="s">
        <v>4741</v>
      </c>
      <c r="N264" t="s">
        <v>4742</v>
      </c>
      <c r="O264" t="s">
        <v>134</v>
      </c>
      <c r="P264" t="s">
        <v>4743</v>
      </c>
      <c r="R264">
        <v>4.95</v>
      </c>
      <c r="T264">
        <v>0</v>
      </c>
      <c r="Z264" t="s">
        <v>4744</v>
      </c>
      <c r="AA264" t="s">
        <v>4745</v>
      </c>
      <c r="AB264">
        <v>3</v>
      </c>
      <c r="AD264">
        <v>11925.76</v>
      </c>
      <c r="AE264" t="s">
        <v>4746</v>
      </c>
      <c r="AG264" t="s">
        <v>4747</v>
      </c>
      <c r="AI264">
        <v>83246</v>
      </c>
      <c r="AJ264" t="s">
        <v>135</v>
      </c>
      <c r="AK264" t="s">
        <v>4748</v>
      </c>
      <c r="AL264" t="s">
        <v>4749</v>
      </c>
      <c r="AN264" t="s">
        <v>42</v>
      </c>
      <c r="AO264" t="s">
        <v>136</v>
      </c>
      <c r="AP264" t="str">
        <f>IFERROR(VLOOKUP(M264,Shopify_Transactions!V:BB,5,0),"Not_Found")</f>
        <v>AS-95524</v>
      </c>
      <c r="AQ264" t="str">
        <f>IFERROR(VLOOKUP(M264,Shopify_Transactions!X:BB,3,0),"Not_Found")</f>
        <v>Not_Found</v>
      </c>
      <c r="AR264" t="str">
        <f>IFERROR(VLOOKUP(Z264,Shopify_Transactions!W:Z,4,0),"Not_Found")</f>
        <v>AS-95524</v>
      </c>
      <c r="AS264" t="str">
        <f t="shared" si="5"/>
        <v>AS-95524</v>
      </c>
    </row>
    <row r="265" spans="1:45" x14ac:dyDescent="0.3">
      <c r="A265" t="s">
        <v>4707</v>
      </c>
      <c r="B265" t="s">
        <v>4750</v>
      </c>
      <c r="C265" t="s">
        <v>244</v>
      </c>
      <c r="D265" t="s">
        <v>4751</v>
      </c>
      <c r="E265" t="s">
        <v>133</v>
      </c>
      <c r="F265" t="s">
        <v>130</v>
      </c>
      <c r="G265" t="s">
        <v>24</v>
      </c>
      <c r="H265">
        <v>37.9</v>
      </c>
      <c r="I265">
        <v>-1.45</v>
      </c>
      <c r="J265">
        <v>36.450000000000003</v>
      </c>
      <c r="K265" t="s">
        <v>4752</v>
      </c>
      <c r="L265" t="s">
        <v>131</v>
      </c>
      <c r="M265" t="s">
        <v>4753</v>
      </c>
      <c r="N265" t="s">
        <v>4754</v>
      </c>
      <c r="O265" t="s">
        <v>134</v>
      </c>
      <c r="P265" t="s">
        <v>2483</v>
      </c>
      <c r="R265">
        <v>4.95</v>
      </c>
      <c r="T265">
        <v>0</v>
      </c>
      <c r="Z265" t="s">
        <v>4755</v>
      </c>
      <c r="AA265" t="s">
        <v>4756</v>
      </c>
      <c r="AB265">
        <v>1</v>
      </c>
      <c r="AD265">
        <v>11962.21</v>
      </c>
      <c r="AE265" t="s">
        <v>4757</v>
      </c>
      <c r="AG265" t="s">
        <v>171</v>
      </c>
      <c r="AI265">
        <v>10318</v>
      </c>
      <c r="AJ265" t="s">
        <v>135</v>
      </c>
      <c r="AK265" t="s">
        <v>4758</v>
      </c>
      <c r="AL265" t="s">
        <v>2483</v>
      </c>
      <c r="AN265" t="s">
        <v>42</v>
      </c>
      <c r="AO265" t="s">
        <v>136</v>
      </c>
      <c r="AP265" t="str">
        <f>IFERROR(VLOOKUP(M265,Shopify_Transactions!V:BB,5,0),"Not_Found")</f>
        <v>AS-95526</v>
      </c>
      <c r="AQ265" t="str">
        <f>IFERROR(VLOOKUP(M265,Shopify_Transactions!X:BB,3,0),"Not_Found")</f>
        <v>Not_Found</v>
      </c>
      <c r="AR265" t="str">
        <f>IFERROR(VLOOKUP(Z265,Shopify_Transactions!W:Z,4,0),"Not_Found")</f>
        <v>AS-95526</v>
      </c>
      <c r="AS265" t="str">
        <f t="shared" si="5"/>
        <v>AS-95526</v>
      </c>
    </row>
    <row r="266" spans="1:45" x14ac:dyDescent="0.3">
      <c r="A266" t="s">
        <v>4707</v>
      </c>
      <c r="B266" t="s">
        <v>4759</v>
      </c>
      <c r="C266" t="s">
        <v>244</v>
      </c>
      <c r="D266" t="s">
        <v>4760</v>
      </c>
      <c r="E266" t="s">
        <v>133</v>
      </c>
      <c r="F266" t="s">
        <v>130</v>
      </c>
      <c r="G266" t="s">
        <v>24</v>
      </c>
      <c r="H266">
        <v>54.9</v>
      </c>
      <c r="I266">
        <v>-1.94</v>
      </c>
      <c r="J266">
        <v>52.96</v>
      </c>
      <c r="K266" t="s">
        <v>4761</v>
      </c>
      <c r="L266" t="s">
        <v>131</v>
      </c>
      <c r="M266" t="s">
        <v>4762</v>
      </c>
      <c r="N266" t="s">
        <v>4763</v>
      </c>
      <c r="O266" t="s">
        <v>134</v>
      </c>
      <c r="P266" t="s">
        <v>4764</v>
      </c>
      <c r="R266">
        <v>4.95</v>
      </c>
      <c r="T266">
        <v>0</v>
      </c>
      <c r="Z266" t="s">
        <v>4765</v>
      </c>
      <c r="AA266" t="s">
        <v>4766</v>
      </c>
      <c r="AB266">
        <v>1</v>
      </c>
      <c r="AD266">
        <v>12015.17</v>
      </c>
      <c r="AE266" t="s">
        <v>4767</v>
      </c>
      <c r="AG266" t="s">
        <v>4768</v>
      </c>
      <c r="AH266" t="s">
        <v>4768</v>
      </c>
      <c r="AI266">
        <v>13100</v>
      </c>
      <c r="AJ266" t="s">
        <v>137</v>
      </c>
      <c r="AK266" t="s">
        <v>4769</v>
      </c>
      <c r="AL266" t="s">
        <v>4764</v>
      </c>
      <c r="AN266" t="s">
        <v>47</v>
      </c>
      <c r="AO266" t="s">
        <v>136</v>
      </c>
      <c r="AP266" t="str">
        <f>IFERROR(VLOOKUP(M266,Shopify_Transactions!V:BB,5,0),"Not_Found")</f>
        <v>AS-95529</v>
      </c>
      <c r="AQ266" t="str">
        <f>IFERROR(VLOOKUP(M266,Shopify_Transactions!X:BB,3,0),"Not_Found")</f>
        <v>Not_Found</v>
      </c>
      <c r="AR266" t="str">
        <f>IFERROR(VLOOKUP(Z266,Shopify_Transactions!W:Z,4,0),"Not_Found")</f>
        <v>AS-95529</v>
      </c>
      <c r="AS266" t="str">
        <f t="shared" si="5"/>
        <v>AS-95529</v>
      </c>
    </row>
    <row r="267" spans="1:45" x14ac:dyDescent="0.3">
      <c r="A267" t="s">
        <v>4707</v>
      </c>
      <c r="B267" t="s">
        <v>4770</v>
      </c>
      <c r="C267" t="s">
        <v>244</v>
      </c>
      <c r="D267" t="s">
        <v>4771</v>
      </c>
      <c r="E267" t="s">
        <v>133</v>
      </c>
      <c r="F267" t="s">
        <v>130</v>
      </c>
      <c r="G267" t="s">
        <v>24</v>
      </c>
      <c r="H267">
        <v>228.75</v>
      </c>
      <c r="I267">
        <v>-6.98</v>
      </c>
      <c r="J267">
        <v>221.77</v>
      </c>
      <c r="K267" t="s">
        <v>4772</v>
      </c>
      <c r="L267" t="s">
        <v>131</v>
      </c>
      <c r="M267" t="s">
        <v>4773</v>
      </c>
      <c r="N267" t="s">
        <v>4774</v>
      </c>
      <c r="O267" t="s">
        <v>134</v>
      </c>
      <c r="P267" t="s">
        <v>4775</v>
      </c>
      <c r="R267">
        <v>0</v>
      </c>
      <c r="T267">
        <v>0</v>
      </c>
      <c r="Z267" t="s">
        <v>4776</v>
      </c>
      <c r="AA267" t="s">
        <v>4777</v>
      </c>
      <c r="AB267">
        <v>5</v>
      </c>
      <c r="AD267">
        <v>12236.94</v>
      </c>
      <c r="AE267" t="s">
        <v>4778</v>
      </c>
      <c r="AG267" t="s">
        <v>4779</v>
      </c>
      <c r="AI267">
        <v>83024</v>
      </c>
      <c r="AJ267" t="s">
        <v>135</v>
      </c>
      <c r="AK267" t="s">
        <v>4780</v>
      </c>
      <c r="AL267" t="s">
        <v>4781</v>
      </c>
      <c r="AN267" t="s">
        <v>42</v>
      </c>
      <c r="AO267" t="s">
        <v>136</v>
      </c>
      <c r="AP267" t="str">
        <f>IFERROR(VLOOKUP(M267,Shopify_Transactions!V:BB,5,0),"Not_Found")</f>
        <v>AS-95530</v>
      </c>
      <c r="AQ267" t="str">
        <f>IFERROR(VLOOKUP(M267,Shopify_Transactions!X:BB,3,0),"Not_Found")</f>
        <v>Not_Found</v>
      </c>
      <c r="AR267" t="str">
        <f>IFERROR(VLOOKUP(Z267,Shopify_Transactions!W:Z,4,0),"Not_Found")</f>
        <v>AS-95530</v>
      </c>
      <c r="AS267" t="str">
        <f t="shared" si="5"/>
        <v>AS-95530</v>
      </c>
    </row>
    <row r="268" spans="1:45" x14ac:dyDescent="0.3">
      <c r="A268" t="s">
        <v>4707</v>
      </c>
      <c r="B268" t="s">
        <v>4782</v>
      </c>
      <c r="C268" t="s">
        <v>244</v>
      </c>
      <c r="D268" t="s">
        <v>4783</v>
      </c>
      <c r="E268" t="s">
        <v>133</v>
      </c>
      <c r="F268" t="s">
        <v>130</v>
      </c>
      <c r="G268" t="s">
        <v>24</v>
      </c>
      <c r="H268">
        <v>51.57</v>
      </c>
      <c r="I268">
        <v>-1.85</v>
      </c>
      <c r="J268">
        <v>49.72</v>
      </c>
      <c r="K268" t="s">
        <v>4784</v>
      </c>
      <c r="L268" t="s">
        <v>131</v>
      </c>
      <c r="M268" t="s">
        <v>4785</v>
      </c>
      <c r="N268" t="s">
        <v>4786</v>
      </c>
      <c r="O268" t="s">
        <v>134</v>
      </c>
      <c r="P268" t="s">
        <v>4787</v>
      </c>
      <c r="R268">
        <v>4.95</v>
      </c>
      <c r="T268">
        <v>0</v>
      </c>
      <c r="Z268" t="s">
        <v>4788</v>
      </c>
      <c r="AA268" t="s">
        <v>4789</v>
      </c>
      <c r="AB268">
        <v>4</v>
      </c>
      <c r="AD268">
        <v>12286.66</v>
      </c>
      <c r="AE268" t="s">
        <v>4790</v>
      </c>
      <c r="AG268" t="s">
        <v>171</v>
      </c>
      <c r="AI268">
        <v>10249</v>
      </c>
      <c r="AJ268" t="s">
        <v>135</v>
      </c>
      <c r="AK268" t="s">
        <v>4791</v>
      </c>
      <c r="AL268" t="s">
        <v>4792</v>
      </c>
      <c r="AN268" t="s">
        <v>42</v>
      </c>
      <c r="AO268" t="s">
        <v>136</v>
      </c>
      <c r="AP268" t="str">
        <f>IFERROR(VLOOKUP(M268,Shopify_Transactions!V:BB,5,0),"Not_Found")</f>
        <v>AS-95541</v>
      </c>
      <c r="AQ268" t="str">
        <f>IFERROR(VLOOKUP(M268,Shopify_Transactions!X:BB,3,0),"Not_Found")</f>
        <v>Not_Found</v>
      </c>
      <c r="AR268" t="str">
        <f>IFERROR(VLOOKUP(Z268,Shopify_Transactions!W:Z,4,0),"Not_Found")</f>
        <v>AS-95541</v>
      </c>
      <c r="AS268" t="str">
        <f t="shared" si="5"/>
        <v>AS-95541</v>
      </c>
    </row>
    <row r="269" spans="1:45" x14ac:dyDescent="0.3">
      <c r="A269" t="s">
        <v>4707</v>
      </c>
      <c r="B269" t="s">
        <v>4793</v>
      </c>
      <c r="C269" t="s">
        <v>244</v>
      </c>
      <c r="D269" t="s">
        <v>4794</v>
      </c>
      <c r="E269" t="s">
        <v>133</v>
      </c>
      <c r="F269" t="s">
        <v>130</v>
      </c>
      <c r="G269" t="s">
        <v>24</v>
      </c>
      <c r="H269">
        <v>67.37</v>
      </c>
      <c r="I269">
        <v>-2.2999999999999998</v>
      </c>
      <c r="J269">
        <v>65.069999999999993</v>
      </c>
      <c r="K269" t="s">
        <v>4795</v>
      </c>
      <c r="L269" t="s">
        <v>131</v>
      </c>
      <c r="M269" t="s">
        <v>4796</v>
      </c>
      <c r="N269" t="s">
        <v>4797</v>
      </c>
      <c r="O269" t="s">
        <v>134</v>
      </c>
      <c r="P269" t="s">
        <v>4798</v>
      </c>
      <c r="R269">
        <v>0</v>
      </c>
      <c r="T269">
        <v>0</v>
      </c>
      <c r="Z269" t="s">
        <v>4799</v>
      </c>
      <c r="AA269" t="s">
        <v>4800</v>
      </c>
      <c r="AB269">
        <v>3</v>
      </c>
      <c r="AD269">
        <v>12351.73</v>
      </c>
      <c r="AE269" t="s">
        <v>4801</v>
      </c>
      <c r="AG269" t="s">
        <v>4802</v>
      </c>
      <c r="AH269" t="s">
        <v>339</v>
      </c>
      <c r="AI269">
        <v>21052</v>
      </c>
      <c r="AJ269" t="s">
        <v>137</v>
      </c>
      <c r="AK269" t="s">
        <v>4803</v>
      </c>
      <c r="AL269" t="s">
        <v>4804</v>
      </c>
      <c r="AN269" t="s">
        <v>47</v>
      </c>
      <c r="AO269" t="s">
        <v>136</v>
      </c>
      <c r="AP269" t="str">
        <f>IFERROR(VLOOKUP(M269,Shopify_Transactions!V:BB,5,0),"Not_Found")</f>
        <v>AS-95552</v>
      </c>
      <c r="AQ269" t="str">
        <f>IFERROR(VLOOKUP(M269,Shopify_Transactions!X:BB,3,0),"Not_Found")</f>
        <v>Not_Found</v>
      </c>
      <c r="AR269" t="str">
        <f>IFERROR(VLOOKUP(Z269,Shopify_Transactions!W:Z,4,0),"Not_Found")</f>
        <v>AS-95552</v>
      </c>
      <c r="AS269" t="str">
        <f t="shared" si="5"/>
        <v>AS-95552</v>
      </c>
    </row>
    <row r="270" spans="1:45" x14ac:dyDescent="0.3">
      <c r="A270" t="s">
        <v>4707</v>
      </c>
      <c r="B270" t="s">
        <v>4805</v>
      </c>
      <c r="C270" t="s">
        <v>244</v>
      </c>
      <c r="D270" t="s">
        <v>4806</v>
      </c>
      <c r="E270" t="s">
        <v>133</v>
      </c>
      <c r="F270" t="s">
        <v>130</v>
      </c>
      <c r="G270" t="s">
        <v>24</v>
      </c>
      <c r="H270">
        <v>31.9</v>
      </c>
      <c r="I270">
        <v>-1.28</v>
      </c>
      <c r="J270">
        <v>30.62</v>
      </c>
      <c r="K270" t="s">
        <v>4807</v>
      </c>
      <c r="L270" t="s">
        <v>131</v>
      </c>
      <c r="M270" t="s">
        <v>4808</v>
      </c>
      <c r="N270" t="s">
        <v>4809</v>
      </c>
      <c r="O270" t="s">
        <v>134</v>
      </c>
      <c r="P270" t="s">
        <v>4810</v>
      </c>
      <c r="R270">
        <v>4.95</v>
      </c>
      <c r="T270">
        <v>0</v>
      </c>
      <c r="Z270" t="s">
        <v>4811</v>
      </c>
      <c r="AA270" t="s">
        <v>4812</v>
      </c>
      <c r="AB270">
        <v>1</v>
      </c>
      <c r="AD270">
        <v>12382.35</v>
      </c>
      <c r="AE270" t="s">
        <v>4813</v>
      </c>
      <c r="AG270" t="s">
        <v>4814</v>
      </c>
      <c r="AI270">
        <v>53913</v>
      </c>
      <c r="AJ270" t="s">
        <v>135</v>
      </c>
      <c r="AK270" t="s">
        <v>4815</v>
      </c>
      <c r="AL270" t="s">
        <v>4810</v>
      </c>
      <c r="AN270" t="s">
        <v>42</v>
      </c>
      <c r="AO270" t="s">
        <v>136</v>
      </c>
      <c r="AP270" t="str">
        <f>IFERROR(VLOOKUP(M270,Shopify_Transactions!V:BB,5,0),"Not_Found")</f>
        <v>AS-95564</v>
      </c>
      <c r="AQ270" t="str">
        <f>IFERROR(VLOOKUP(M270,Shopify_Transactions!X:BB,3,0),"Not_Found")</f>
        <v>Not_Found</v>
      </c>
      <c r="AR270" t="str">
        <f>IFERROR(VLOOKUP(Z270,Shopify_Transactions!W:Z,4,0),"Not_Found")</f>
        <v>AS-95564</v>
      </c>
      <c r="AS270" t="str">
        <f t="shared" si="5"/>
        <v>AS-95564</v>
      </c>
    </row>
    <row r="271" spans="1:45" x14ac:dyDescent="0.3">
      <c r="A271" t="s">
        <v>4707</v>
      </c>
      <c r="B271" t="s">
        <v>4816</v>
      </c>
      <c r="C271" t="s">
        <v>244</v>
      </c>
      <c r="D271" t="s">
        <v>4817</v>
      </c>
      <c r="E271" t="s">
        <v>133</v>
      </c>
      <c r="F271" t="s">
        <v>130</v>
      </c>
      <c r="G271" t="s">
        <v>24</v>
      </c>
      <c r="H271">
        <v>31.9</v>
      </c>
      <c r="I271">
        <v>-1.28</v>
      </c>
      <c r="J271">
        <v>30.62</v>
      </c>
      <c r="K271" t="s">
        <v>4818</v>
      </c>
      <c r="L271" t="s">
        <v>131</v>
      </c>
      <c r="M271" t="s">
        <v>4819</v>
      </c>
      <c r="N271" t="s">
        <v>4820</v>
      </c>
      <c r="O271" t="s">
        <v>134</v>
      </c>
      <c r="P271" t="s">
        <v>321</v>
      </c>
      <c r="R271">
        <v>4.95</v>
      </c>
      <c r="T271">
        <v>0</v>
      </c>
      <c r="Z271" t="s">
        <v>4821</v>
      </c>
      <c r="AA271" t="s">
        <v>4822</v>
      </c>
      <c r="AB271">
        <v>1</v>
      </c>
      <c r="AD271">
        <v>12412.97</v>
      </c>
      <c r="AE271" t="s">
        <v>4823</v>
      </c>
      <c r="AG271" t="s">
        <v>144</v>
      </c>
      <c r="AH271" t="s">
        <v>144</v>
      </c>
      <c r="AI271">
        <v>8028</v>
      </c>
      <c r="AJ271" t="s">
        <v>140</v>
      </c>
      <c r="AK271" t="s">
        <v>4824</v>
      </c>
      <c r="AL271" t="s">
        <v>321</v>
      </c>
      <c r="AN271" t="s">
        <v>45</v>
      </c>
      <c r="AO271" t="s">
        <v>136</v>
      </c>
      <c r="AP271" t="str">
        <f>IFERROR(VLOOKUP(M271,Shopify_Transactions!V:BB,5,0),"Not_Found")</f>
        <v>AS-95567</v>
      </c>
      <c r="AQ271" t="str">
        <f>IFERROR(VLOOKUP(M271,Shopify_Transactions!X:BB,3,0),"Not_Found")</f>
        <v>Not_Found</v>
      </c>
      <c r="AR271" t="str">
        <f>IFERROR(VLOOKUP(Z271,Shopify_Transactions!W:Z,4,0),"Not_Found")</f>
        <v>AS-95567</v>
      </c>
      <c r="AS271" t="str">
        <f t="shared" si="5"/>
        <v>AS-95567</v>
      </c>
    </row>
    <row r="272" spans="1:45" x14ac:dyDescent="0.3">
      <c r="A272" t="s">
        <v>4707</v>
      </c>
      <c r="B272" t="s">
        <v>4825</v>
      </c>
      <c r="C272" t="s">
        <v>244</v>
      </c>
      <c r="D272" t="s">
        <v>4826</v>
      </c>
      <c r="E272" t="s">
        <v>133</v>
      </c>
      <c r="F272" t="s">
        <v>130</v>
      </c>
      <c r="G272" t="s">
        <v>24</v>
      </c>
      <c r="H272">
        <v>46.26</v>
      </c>
      <c r="I272">
        <v>-1.69</v>
      </c>
      <c r="J272">
        <v>44.57</v>
      </c>
      <c r="K272" t="s">
        <v>4827</v>
      </c>
      <c r="L272" t="s">
        <v>131</v>
      </c>
      <c r="M272" t="s">
        <v>4828</v>
      </c>
      <c r="N272" t="s">
        <v>4829</v>
      </c>
      <c r="O272" t="s">
        <v>134</v>
      </c>
      <c r="P272" t="s">
        <v>4830</v>
      </c>
      <c r="R272">
        <v>4.95</v>
      </c>
      <c r="T272">
        <v>0</v>
      </c>
      <c r="Z272" t="s">
        <v>4831</v>
      </c>
      <c r="AA272" t="s">
        <v>4832</v>
      </c>
      <c r="AB272">
        <v>2</v>
      </c>
      <c r="AD272">
        <v>12457.54</v>
      </c>
      <c r="AE272" t="s">
        <v>4833</v>
      </c>
      <c r="AG272" t="s">
        <v>4834</v>
      </c>
      <c r="AI272">
        <v>20230</v>
      </c>
      <c r="AJ272" t="s">
        <v>138</v>
      </c>
      <c r="AK272" t="s">
        <v>4835</v>
      </c>
      <c r="AL272" t="s">
        <v>4836</v>
      </c>
      <c r="AN272" t="s">
        <v>46</v>
      </c>
      <c r="AO272" t="s">
        <v>136</v>
      </c>
      <c r="AP272" t="str">
        <f>IFERROR(VLOOKUP(M272,Shopify_Transactions!V:BB,5,0),"Not_Found")</f>
        <v>AS-95570</v>
      </c>
      <c r="AQ272" t="str">
        <f>IFERROR(VLOOKUP(M272,Shopify_Transactions!X:BB,3,0),"Not_Found")</f>
        <v>Not_Found</v>
      </c>
      <c r="AR272" t="str">
        <f>IFERROR(VLOOKUP(Z272,Shopify_Transactions!W:Z,4,0),"Not_Found")</f>
        <v>AS-95570</v>
      </c>
      <c r="AS272" t="str">
        <f t="shared" si="5"/>
        <v>AS-95570</v>
      </c>
    </row>
    <row r="273" spans="1:45" x14ac:dyDescent="0.3">
      <c r="A273" t="s">
        <v>4707</v>
      </c>
      <c r="B273" t="s">
        <v>4837</v>
      </c>
      <c r="C273" t="s">
        <v>244</v>
      </c>
      <c r="D273" t="s">
        <v>4838</v>
      </c>
      <c r="E273" t="s">
        <v>133</v>
      </c>
      <c r="F273" t="s">
        <v>130</v>
      </c>
      <c r="G273" t="s">
        <v>24</v>
      </c>
      <c r="H273">
        <v>89.91</v>
      </c>
      <c r="I273">
        <v>-2.96</v>
      </c>
      <c r="J273">
        <v>86.95</v>
      </c>
      <c r="K273" t="s">
        <v>4839</v>
      </c>
      <c r="L273" t="s">
        <v>131</v>
      </c>
      <c r="M273" t="s">
        <v>4840</v>
      </c>
      <c r="N273" t="s">
        <v>4841</v>
      </c>
      <c r="O273" t="s">
        <v>134</v>
      </c>
      <c r="P273" t="s">
        <v>4842</v>
      </c>
      <c r="R273">
        <v>0</v>
      </c>
      <c r="T273">
        <v>0</v>
      </c>
      <c r="Z273" t="s">
        <v>4843</v>
      </c>
      <c r="AA273" t="s">
        <v>4844</v>
      </c>
      <c r="AB273">
        <v>2</v>
      </c>
      <c r="AD273">
        <v>12544.49</v>
      </c>
      <c r="AE273" t="s">
        <v>4845</v>
      </c>
      <c r="AG273" t="s">
        <v>4846</v>
      </c>
      <c r="AI273">
        <v>83059</v>
      </c>
      <c r="AJ273" t="s">
        <v>135</v>
      </c>
      <c r="AK273" t="s">
        <v>4847</v>
      </c>
      <c r="AL273" t="s">
        <v>4848</v>
      </c>
      <c r="AN273" t="s">
        <v>42</v>
      </c>
      <c r="AO273" t="s">
        <v>136</v>
      </c>
      <c r="AP273" t="str">
        <f>IFERROR(VLOOKUP(M273,Shopify_Transactions!V:BB,5,0),"Not_Found")</f>
        <v>AS-95572</v>
      </c>
      <c r="AQ273" t="str">
        <f>IFERROR(VLOOKUP(M273,Shopify_Transactions!X:BB,3,0),"Not_Found")</f>
        <v>Not_Found</v>
      </c>
      <c r="AR273" t="str">
        <f>IFERROR(VLOOKUP(Z273,Shopify_Transactions!W:Z,4,0),"Not_Found")</f>
        <v>AS-95572</v>
      </c>
      <c r="AS273" t="str">
        <f t="shared" si="5"/>
        <v>AS-95572</v>
      </c>
    </row>
    <row r="274" spans="1:45" x14ac:dyDescent="0.3">
      <c r="A274" t="s">
        <v>4707</v>
      </c>
      <c r="B274" t="s">
        <v>4849</v>
      </c>
      <c r="C274" t="s">
        <v>244</v>
      </c>
      <c r="D274" t="s">
        <v>4850</v>
      </c>
      <c r="E274" t="s">
        <v>133</v>
      </c>
      <c r="F274" t="s">
        <v>130</v>
      </c>
      <c r="G274" t="s">
        <v>24</v>
      </c>
      <c r="H274">
        <v>475.55</v>
      </c>
      <c r="I274">
        <v>-14.14</v>
      </c>
      <c r="J274">
        <v>461.41</v>
      </c>
      <c r="K274" t="s">
        <v>4851</v>
      </c>
      <c r="L274" t="s">
        <v>131</v>
      </c>
      <c r="M274" t="s">
        <v>4852</v>
      </c>
      <c r="N274" t="s">
        <v>4853</v>
      </c>
      <c r="O274" t="s">
        <v>134</v>
      </c>
      <c r="R274">
        <v>0</v>
      </c>
      <c r="T274">
        <v>0</v>
      </c>
      <c r="Z274" t="s">
        <v>4854</v>
      </c>
      <c r="AA274" t="s">
        <v>4855</v>
      </c>
      <c r="AB274">
        <v>9</v>
      </c>
      <c r="AD274">
        <v>13005.9</v>
      </c>
      <c r="AE274" t="s">
        <v>4856</v>
      </c>
      <c r="AG274" t="s">
        <v>4857</v>
      </c>
      <c r="AI274">
        <v>38179</v>
      </c>
      <c r="AJ274" t="s">
        <v>135</v>
      </c>
      <c r="AK274" t="s">
        <v>4858</v>
      </c>
      <c r="AL274" t="s">
        <v>4859</v>
      </c>
      <c r="AN274" t="s">
        <v>42</v>
      </c>
      <c r="AO274" t="s">
        <v>136</v>
      </c>
      <c r="AP274" t="str">
        <f>IFERROR(VLOOKUP(M274,Shopify_Transactions!V:BB,5,0),"Not_Found")</f>
        <v>AS-95337</v>
      </c>
      <c r="AQ274" t="str">
        <f>IFERROR(VLOOKUP(M274,Shopify_Transactions!X:BB,3,0),"Not_Found")</f>
        <v>AS-95337</v>
      </c>
      <c r="AR274" t="str">
        <f>IFERROR(VLOOKUP(Z274,Shopify_Transactions!W:Z,4,0),"Not_Found")</f>
        <v>AS-95337</v>
      </c>
      <c r="AS274" t="str">
        <f t="shared" si="5"/>
        <v>AS-95337</v>
      </c>
    </row>
    <row r="275" spans="1:45" x14ac:dyDescent="0.3">
      <c r="A275" t="s">
        <v>4707</v>
      </c>
      <c r="B275" t="s">
        <v>4860</v>
      </c>
      <c r="C275" t="s">
        <v>244</v>
      </c>
      <c r="D275" t="s">
        <v>4861</v>
      </c>
      <c r="E275" t="s">
        <v>133</v>
      </c>
      <c r="F275" t="s">
        <v>130</v>
      </c>
      <c r="G275" t="s">
        <v>24</v>
      </c>
      <c r="H275">
        <v>98.85</v>
      </c>
      <c r="I275">
        <v>-3.22</v>
      </c>
      <c r="J275">
        <v>95.63</v>
      </c>
      <c r="K275" t="s">
        <v>4862</v>
      </c>
      <c r="L275" t="s">
        <v>131</v>
      </c>
      <c r="M275" t="s">
        <v>4863</v>
      </c>
      <c r="N275" t="s">
        <v>4864</v>
      </c>
      <c r="O275" t="s">
        <v>134</v>
      </c>
      <c r="P275" t="s">
        <v>4865</v>
      </c>
      <c r="R275">
        <v>0</v>
      </c>
      <c r="T275">
        <v>0</v>
      </c>
      <c r="Z275" t="s">
        <v>4866</v>
      </c>
      <c r="AA275" t="s">
        <v>4867</v>
      </c>
      <c r="AB275">
        <v>3</v>
      </c>
      <c r="AD275">
        <v>13101.53</v>
      </c>
      <c r="AE275" t="s">
        <v>4868</v>
      </c>
      <c r="AF275" t="s">
        <v>4869</v>
      </c>
      <c r="AG275" t="s">
        <v>4870</v>
      </c>
      <c r="AH275" t="s">
        <v>2549</v>
      </c>
      <c r="AI275">
        <v>19200</v>
      </c>
      <c r="AJ275" t="s">
        <v>140</v>
      </c>
      <c r="AK275" t="s">
        <v>4871</v>
      </c>
      <c r="AL275" t="s">
        <v>4872</v>
      </c>
      <c r="AN275" t="s">
        <v>45</v>
      </c>
      <c r="AO275" t="s">
        <v>136</v>
      </c>
      <c r="AP275" t="str">
        <f>IFERROR(VLOOKUP(M275,Shopify_Transactions!V:BB,5,0),"Not_Found")</f>
        <v>AS-95583</v>
      </c>
      <c r="AQ275" t="str">
        <f>IFERROR(VLOOKUP(M275,Shopify_Transactions!X:BB,3,0),"Not_Found")</f>
        <v>Not_Found</v>
      </c>
      <c r="AR275" t="str">
        <f>IFERROR(VLOOKUP(Z275,Shopify_Transactions!W:Z,4,0),"Not_Found")</f>
        <v>AS-95583</v>
      </c>
      <c r="AS275" t="str">
        <f t="shared" si="5"/>
        <v>AS-95583</v>
      </c>
    </row>
    <row r="276" spans="1:45" x14ac:dyDescent="0.3">
      <c r="A276" t="s">
        <v>4707</v>
      </c>
      <c r="B276" t="s">
        <v>4873</v>
      </c>
      <c r="C276" t="s">
        <v>244</v>
      </c>
      <c r="D276" t="s">
        <v>4874</v>
      </c>
      <c r="E276" t="s">
        <v>133</v>
      </c>
      <c r="F276" t="s">
        <v>130</v>
      </c>
      <c r="G276" t="s">
        <v>24</v>
      </c>
      <c r="H276">
        <v>31.9</v>
      </c>
      <c r="I276">
        <v>-1.28</v>
      </c>
      <c r="J276">
        <v>30.62</v>
      </c>
      <c r="K276" t="s">
        <v>4875</v>
      </c>
      <c r="L276" t="s">
        <v>131</v>
      </c>
      <c r="M276" t="s">
        <v>4876</v>
      </c>
      <c r="N276" t="s">
        <v>4877</v>
      </c>
      <c r="O276" t="s">
        <v>134</v>
      </c>
      <c r="P276" t="s">
        <v>4878</v>
      </c>
      <c r="R276">
        <v>4.95</v>
      </c>
      <c r="T276">
        <v>0</v>
      </c>
      <c r="Z276" t="s">
        <v>4879</v>
      </c>
      <c r="AA276" t="s">
        <v>4880</v>
      </c>
      <c r="AB276">
        <v>1</v>
      </c>
      <c r="AD276">
        <v>13132.15</v>
      </c>
      <c r="AE276" t="s">
        <v>4881</v>
      </c>
      <c r="AG276" t="s">
        <v>4882</v>
      </c>
      <c r="AI276">
        <v>56235</v>
      </c>
      <c r="AJ276" t="s">
        <v>135</v>
      </c>
      <c r="AK276" t="s">
        <v>4883</v>
      </c>
      <c r="AL276" t="s">
        <v>4878</v>
      </c>
      <c r="AN276" t="s">
        <v>42</v>
      </c>
      <c r="AO276" t="s">
        <v>136</v>
      </c>
      <c r="AP276" t="str">
        <f>IFERROR(VLOOKUP(M276,Shopify_Transactions!V:BB,5,0),"Not_Found")</f>
        <v>AS-95586</v>
      </c>
      <c r="AQ276" t="str">
        <f>IFERROR(VLOOKUP(M276,Shopify_Transactions!X:BB,3,0),"Not_Found")</f>
        <v>Not_Found</v>
      </c>
      <c r="AR276" t="str">
        <f>IFERROR(VLOOKUP(Z276,Shopify_Transactions!W:Z,4,0),"Not_Found")</f>
        <v>AS-95586</v>
      </c>
      <c r="AS276" t="str">
        <f t="shared" si="5"/>
        <v>AS-95586</v>
      </c>
    </row>
    <row r="277" spans="1:45" x14ac:dyDescent="0.3">
      <c r="A277" t="s">
        <v>4707</v>
      </c>
      <c r="B277" t="s">
        <v>4884</v>
      </c>
      <c r="C277" t="s">
        <v>244</v>
      </c>
      <c r="D277" t="s">
        <v>4885</v>
      </c>
      <c r="E277" t="s">
        <v>133</v>
      </c>
      <c r="F277" t="s">
        <v>130</v>
      </c>
      <c r="G277" t="s">
        <v>24</v>
      </c>
      <c r="H277">
        <v>154.62</v>
      </c>
      <c r="I277">
        <v>-4.83</v>
      </c>
      <c r="J277">
        <v>149.79</v>
      </c>
      <c r="K277" t="s">
        <v>4886</v>
      </c>
      <c r="L277" t="s">
        <v>131</v>
      </c>
      <c r="M277" t="s">
        <v>4887</v>
      </c>
      <c r="N277" t="s">
        <v>4888</v>
      </c>
      <c r="O277" t="s">
        <v>134</v>
      </c>
      <c r="P277" t="s">
        <v>4889</v>
      </c>
      <c r="R277">
        <v>0</v>
      </c>
      <c r="T277">
        <v>0</v>
      </c>
      <c r="Z277" t="s">
        <v>4890</v>
      </c>
      <c r="AA277" t="s">
        <v>4891</v>
      </c>
      <c r="AB277">
        <v>4</v>
      </c>
      <c r="AD277">
        <v>13281.94</v>
      </c>
      <c r="AE277" t="s">
        <v>4892</v>
      </c>
      <c r="AG277" t="s">
        <v>4893</v>
      </c>
      <c r="AH277" t="s">
        <v>2593</v>
      </c>
      <c r="AI277">
        <v>33054</v>
      </c>
      <c r="AJ277" t="s">
        <v>137</v>
      </c>
      <c r="AK277" t="s">
        <v>4894</v>
      </c>
      <c r="AL277" t="s">
        <v>4895</v>
      </c>
      <c r="AN277" t="s">
        <v>47</v>
      </c>
      <c r="AO277" t="s">
        <v>136</v>
      </c>
      <c r="AP277" t="str">
        <f>IFERROR(VLOOKUP(M277,Shopify_Transactions!V:BB,5,0),"Not_Found")</f>
        <v>AS-95592</v>
      </c>
      <c r="AQ277" t="str">
        <f>IFERROR(VLOOKUP(M277,Shopify_Transactions!X:BB,3,0),"Not_Found")</f>
        <v>Not_Found</v>
      </c>
      <c r="AR277" t="str">
        <f>IFERROR(VLOOKUP(Z277,Shopify_Transactions!W:Z,4,0),"Not_Found")</f>
        <v>AS-95592</v>
      </c>
      <c r="AS277" t="str">
        <f t="shared" si="5"/>
        <v>AS-95592</v>
      </c>
    </row>
    <row r="278" spans="1:45" x14ac:dyDescent="0.3">
      <c r="A278" t="s">
        <v>4707</v>
      </c>
      <c r="B278" t="s">
        <v>4896</v>
      </c>
      <c r="C278" t="s">
        <v>244</v>
      </c>
      <c r="D278" t="s">
        <v>4897</v>
      </c>
      <c r="E278" t="s">
        <v>133</v>
      </c>
      <c r="F278" t="s">
        <v>130</v>
      </c>
      <c r="G278" t="s">
        <v>24</v>
      </c>
      <c r="H278">
        <v>49.9</v>
      </c>
      <c r="I278">
        <v>-1.8</v>
      </c>
      <c r="J278">
        <v>48.1</v>
      </c>
      <c r="K278" t="s">
        <v>4898</v>
      </c>
      <c r="L278" t="s">
        <v>131</v>
      </c>
      <c r="M278" t="s">
        <v>4899</v>
      </c>
      <c r="N278" t="s">
        <v>4900</v>
      </c>
      <c r="O278" t="s">
        <v>134</v>
      </c>
      <c r="P278" t="s">
        <v>4901</v>
      </c>
      <c r="R278">
        <v>4.95</v>
      </c>
      <c r="T278">
        <v>0</v>
      </c>
      <c r="Z278" t="s">
        <v>4902</v>
      </c>
      <c r="AA278" t="s">
        <v>4903</v>
      </c>
      <c r="AB278">
        <v>1</v>
      </c>
      <c r="AD278">
        <v>13330.04</v>
      </c>
      <c r="AE278" t="s">
        <v>4904</v>
      </c>
      <c r="AG278" t="s">
        <v>4905</v>
      </c>
      <c r="AI278">
        <v>92700</v>
      </c>
      <c r="AJ278" t="s">
        <v>138</v>
      </c>
      <c r="AK278" t="s">
        <v>4906</v>
      </c>
      <c r="AL278" t="s">
        <v>4901</v>
      </c>
      <c r="AN278" t="s">
        <v>46</v>
      </c>
      <c r="AO278" t="s">
        <v>136</v>
      </c>
      <c r="AP278" t="str">
        <f>IFERROR(VLOOKUP(M278,Shopify_Transactions!V:BB,5,0),"Not_Found")</f>
        <v>AS-95599</v>
      </c>
      <c r="AQ278" t="str">
        <f>IFERROR(VLOOKUP(M278,Shopify_Transactions!X:BB,3,0),"Not_Found")</f>
        <v>Not_Found</v>
      </c>
      <c r="AR278" t="str">
        <f>IFERROR(VLOOKUP(Z278,Shopify_Transactions!W:Z,4,0),"Not_Found")</f>
        <v>AS-95599</v>
      </c>
      <c r="AS278" t="str">
        <f t="shared" si="5"/>
        <v>AS-95599</v>
      </c>
    </row>
    <row r="279" spans="1:45" x14ac:dyDescent="0.3">
      <c r="A279" t="s">
        <v>4907</v>
      </c>
      <c r="B279" t="s">
        <v>4908</v>
      </c>
      <c r="C279" t="s">
        <v>244</v>
      </c>
      <c r="D279" t="s">
        <v>4909</v>
      </c>
      <c r="E279" t="s">
        <v>133</v>
      </c>
      <c r="F279" t="s">
        <v>130</v>
      </c>
      <c r="G279" t="s">
        <v>24</v>
      </c>
      <c r="H279">
        <v>84.95</v>
      </c>
      <c r="I279">
        <v>-2.81</v>
      </c>
      <c r="J279">
        <v>82.14</v>
      </c>
      <c r="K279" t="s">
        <v>4910</v>
      </c>
      <c r="L279" t="s">
        <v>131</v>
      </c>
      <c r="M279" t="s">
        <v>4911</v>
      </c>
      <c r="N279" t="s">
        <v>4912</v>
      </c>
      <c r="O279" t="s">
        <v>134</v>
      </c>
      <c r="P279" t="s">
        <v>4913</v>
      </c>
      <c r="R279">
        <v>0</v>
      </c>
      <c r="T279">
        <v>0</v>
      </c>
      <c r="Z279" t="s">
        <v>4914</v>
      </c>
      <c r="AA279" t="s">
        <v>4915</v>
      </c>
      <c r="AB279">
        <v>1</v>
      </c>
      <c r="AD279">
        <v>13412.18</v>
      </c>
      <c r="AE279" t="s">
        <v>4916</v>
      </c>
      <c r="AG279" t="s">
        <v>4917</v>
      </c>
      <c r="AI279">
        <v>37115</v>
      </c>
      <c r="AJ279" t="s">
        <v>135</v>
      </c>
      <c r="AK279" t="s">
        <v>4918</v>
      </c>
      <c r="AL279" t="s">
        <v>4913</v>
      </c>
      <c r="AN279" t="s">
        <v>42</v>
      </c>
      <c r="AO279" t="s">
        <v>136</v>
      </c>
      <c r="AP279" t="str">
        <f>IFERROR(VLOOKUP(M279,Shopify_Transactions!V:BB,5,0),"Not_Found")</f>
        <v>AS-95613</v>
      </c>
      <c r="AQ279" t="str">
        <f>IFERROR(VLOOKUP(M279,Shopify_Transactions!X:BB,3,0),"Not_Found")</f>
        <v>Not_Found</v>
      </c>
      <c r="AR279" t="str">
        <f>IFERROR(VLOOKUP(Z279,Shopify_Transactions!W:Z,4,0),"Not_Found")</f>
        <v>AS-95613</v>
      </c>
      <c r="AS279" t="str">
        <f t="shared" si="5"/>
        <v>AS-95613</v>
      </c>
    </row>
    <row r="280" spans="1:45" x14ac:dyDescent="0.3">
      <c r="A280" t="s">
        <v>4907</v>
      </c>
      <c r="B280" t="s">
        <v>4919</v>
      </c>
      <c r="C280" t="s">
        <v>244</v>
      </c>
      <c r="D280" t="s">
        <v>4920</v>
      </c>
      <c r="E280" t="s">
        <v>133</v>
      </c>
      <c r="F280" t="s">
        <v>130</v>
      </c>
      <c r="G280" t="s">
        <v>24</v>
      </c>
      <c r="H280">
        <v>101.9</v>
      </c>
      <c r="I280">
        <v>-3.31</v>
      </c>
      <c r="J280">
        <v>98.59</v>
      </c>
      <c r="K280" t="s">
        <v>4921</v>
      </c>
      <c r="L280" t="s">
        <v>131</v>
      </c>
      <c r="M280" t="s">
        <v>4922</v>
      </c>
      <c r="N280" t="s">
        <v>4923</v>
      </c>
      <c r="O280" t="s">
        <v>134</v>
      </c>
      <c r="P280" t="s">
        <v>4924</v>
      </c>
      <c r="R280">
        <v>0</v>
      </c>
      <c r="T280">
        <v>0</v>
      </c>
      <c r="Z280" t="s">
        <v>4925</v>
      </c>
      <c r="AA280" t="s">
        <v>4926</v>
      </c>
      <c r="AB280">
        <v>2</v>
      </c>
      <c r="AD280">
        <v>13510.77</v>
      </c>
      <c r="AE280" t="s">
        <v>4927</v>
      </c>
      <c r="AG280" t="s">
        <v>319</v>
      </c>
      <c r="AI280">
        <v>65183</v>
      </c>
      <c r="AJ280" t="s">
        <v>135</v>
      </c>
      <c r="AK280" t="s">
        <v>4928</v>
      </c>
      <c r="AL280" t="s">
        <v>4929</v>
      </c>
      <c r="AN280" t="s">
        <v>42</v>
      </c>
      <c r="AO280" t="s">
        <v>136</v>
      </c>
      <c r="AP280" t="str">
        <f>IFERROR(VLOOKUP(M280,Shopify_Transactions!V:BB,5,0),"Not_Found")</f>
        <v>AS-95618</v>
      </c>
      <c r="AQ280" t="str">
        <f>IFERROR(VLOOKUP(M280,Shopify_Transactions!X:BB,3,0),"Not_Found")</f>
        <v>Not_Found</v>
      </c>
      <c r="AR280" t="str">
        <f>IFERROR(VLOOKUP(Z280,Shopify_Transactions!W:Z,4,0),"Not_Found")</f>
        <v>AS-95618</v>
      </c>
      <c r="AS280" t="str">
        <f t="shared" si="5"/>
        <v>AS-95618</v>
      </c>
    </row>
    <row r="281" spans="1:45" x14ac:dyDescent="0.3">
      <c r="A281" t="s">
        <v>4907</v>
      </c>
      <c r="B281" t="s">
        <v>4930</v>
      </c>
      <c r="C281" t="s">
        <v>244</v>
      </c>
      <c r="D281" t="s">
        <v>4931</v>
      </c>
      <c r="E281" t="s">
        <v>133</v>
      </c>
      <c r="F281" t="s">
        <v>130</v>
      </c>
      <c r="G281" t="s">
        <v>24</v>
      </c>
      <c r="H281">
        <v>65.900000000000006</v>
      </c>
      <c r="I281">
        <v>-2.2599999999999998</v>
      </c>
      <c r="J281">
        <v>63.64</v>
      </c>
      <c r="K281" t="s">
        <v>4932</v>
      </c>
      <c r="L281" t="s">
        <v>131</v>
      </c>
      <c r="M281" t="s">
        <v>4933</v>
      </c>
      <c r="N281" t="s">
        <v>4934</v>
      </c>
      <c r="O281" t="s">
        <v>134</v>
      </c>
      <c r="P281" t="s">
        <v>4935</v>
      </c>
      <c r="R281">
        <v>0</v>
      </c>
      <c r="T281">
        <v>0</v>
      </c>
      <c r="Z281" t="s">
        <v>4936</v>
      </c>
      <c r="AA281" t="s">
        <v>4937</v>
      </c>
      <c r="AB281">
        <v>2</v>
      </c>
      <c r="AD281">
        <v>13574.41</v>
      </c>
      <c r="AE281" t="s">
        <v>4938</v>
      </c>
      <c r="AG281" t="s">
        <v>4939</v>
      </c>
      <c r="AI281">
        <v>22952</v>
      </c>
      <c r="AJ281" t="s">
        <v>135</v>
      </c>
      <c r="AK281" t="s">
        <v>4940</v>
      </c>
      <c r="AL281" t="s">
        <v>4941</v>
      </c>
      <c r="AN281" t="s">
        <v>42</v>
      </c>
      <c r="AO281" t="s">
        <v>136</v>
      </c>
      <c r="AP281" t="str">
        <f>IFERROR(VLOOKUP(M281,Shopify_Transactions!V:BB,5,0),"Not_Found")</f>
        <v>AS-95619</v>
      </c>
      <c r="AQ281" t="str">
        <f>IFERROR(VLOOKUP(M281,Shopify_Transactions!X:BB,3,0),"Not_Found")</f>
        <v>Not_Found</v>
      </c>
      <c r="AR281" t="str">
        <f>IFERROR(VLOOKUP(Z281,Shopify_Transactions!W:Z,4,0),"Not_Found")</f>
        <v>AS-95619</v>
      </c>
      <c r="AS281" t="str">
        <f t="shared" si="5"/>
        <v>AS-95619</v>
      </c>
    </row>
    <row r="282" spans="1:45" x14ac:dyDescent="0.3">
      <c r="A282" t="s">
        <v>4907</v>
      </c>
      <c r="B282" t="s">
        <v>4942</v>
      </c>
      <c r="C282" t="s">
        <v>244</v>
      </c>
      <c r="D282" t="s">
        <v>4943</v>
      </c>
      <c r="E282" t="s">
        <v>133</v>
      </c>
      <c r="F282" t="s">
        <v>130</v>
      </c>
      <c r="G282" t="s">
        <v>24</v>
      </c>
      <c r="H282">
        <v>49.95</v>
      </c>
      <c r="I282">
        <v>-1.8</v>
      </c>
      <c r="J282">
        <v>48.15</v>
      </c>
      <c r="K282" t="s">
        <v>4944</v>
      </c>
      <c r="L282" t="s">
        <v>131</v>
      </c>
      <c r="M282" t="s">
        <v>4945</v>
      </c>
      <c r="N282" t="s">
        <v>4946</v>
      </c>
      <c r="O282" t="s">
        <v>134</v>
      </c>
      <c r="P282" t="s">
        <v>4947</v>
      </c>
      <c r="R282">
        <v>0</v>
      </c>
      <c r="T282">
        <v>0</v>
      </c>
      <c r="Z282" t="s">
        <v>4948</v>
      </c>
      <c r="AA282" t="s">
        <v>4949</v>
      </c>
      <c r="AB282">
        <v>1</v>
      </c>
      <c r="AD282">
        <v>13622.56</v>
      </c>
      <c r="AE282" t="s">
        <v>4950</v>
      </c>
      <c r="AG282" t="s">
        <v>154</v>
      </c>
      <c r="AH282" t="s">
        <v>154</v>
      </c>
      <c r="AI282">
        <v>28045</v>
      </c>
      <c r="AJ282" t="s">
        <v>140</v>
      </c>
      <c r="AK282" t="s">
        <v>4951</v>
      </c>
      <c r="AL282" t="s">
        <v>4947</v>
      </c>
      <c r="AN282" t="s">
        <v>45</v>
      </c>
      <c r="AO282" t="s">
        <v>136</v>
      </c>
      <c r="AP282" t="str">
        <f>IFERROR(VLOOKUP(M282,Shopify_Transactions!V:BB,5,0),"Not_Found")</f>
        <v>AS-95622</v>
      </c>
      <c r="AQ282" t="str">
        <f>IFERROR(VLOOKUP(M282,Shopify_Transactions!X:BB,3,0),"Not_Found")</f>
        <v>Not_Found</v>
      </c>
      <c r="AR282" t="str">
        <f>IFERROR(VLOOKUP(Z282,Shopify_Transactions!W:Z,4,0),"Not_Found")</f>
        <v>AS-95622</v>
      </c>
      <c r="AS282" t="str">
        <f t="shared" si="5"/>
        <v>AS-95622</v>
      </c>
    </row>
    <row r="283" spans="1:45" x14ac:dyDescent="0.3">
      <c r="A283" t="s">
        <v>4907</v>
      </c>
      <c r="B283" t="s">
        <v>4952</v>
      </c>
      <c r="C283" t="s">
        <v>244</v>
      </c>
      <c r="D283" t="s">
        <v>4953</v>
      </c>
      <c r="E283" t="s">
        <v>133</v>
      </c>
      <c r="F283" t="s">
        <v>130</v>
      </c>
      <c r="G283" t="s">
        <v>24</v>
      </c>
      <c r="H283">
        <v>24.9</v>
      </c>
      <c r="I283">
        <v>-1.07</v>
      </c>
      <c r="J283">
        <v>23.83</v>
      </c>
      <c r="K283" t="s">
        <v>4954</v>
      </c>
      <c r="L283" t="s">
        <v>131</v>
      </c>
      <c r="M283" t="s">
        <v>4955</v>
      </c>
      <c r="N283" t="s">
        <v>4956</v>
      </c>
      <c r="O283" t="s">
        <v>134</v>
      </c>
      <c r="P283" t="s">
        <v>4957</v>
      </c>
      <c r="R283">
        <v>4.95</v>
      </c>
      <c r="T283">
        <v>0</v>
      </c>
      <c r="Z283" t="s">
        <v>4958</v>
      </c>
      <c r="AA283" t="s">
        <v>4959</v>
      </c>
      <c r="AB283">
        <v>1</v>
      </c>
      <c r="AD283">
        <v>13646.39</v>
      </c>
      <c r="AE283" t="s">
        <v>4960</v>
      </c>
      <c r="AG283" t="s">
        <v>2431</v>
      </c>
      <c r="AI283">
        <v>9020</v>
      </c>
      <c r="AJ283" t="s">
        <v>143</v>
      </c>
      <c r="AK283" t="s">
        <v>4961</v>
      </c>
      <c r="AL283" t="s">
        <v>4957</v>
      </c>
      <c r="AN283" t="s">
        <v>37</v>
      </c>
      <c r="AO283" t="s">
        <v>136</v>
      </c>
      <c r="AP283" t="str">
        <f>IFERROR(VLOOKUP(M283,Shopify_Transactions!V:BB,5,0),"Not_Found")</f>
        <v>AS-95626</v>
      </c>
      <c r="AQ283" t="str">
        <f>IFERROR(VLOOKUP(M283,Shopify_Transactions!X:BB,3,0),"Not_Found")</f>
        <v>Not_Found</v>
      </c>
      <c r="AR283" t="str">
        <f>IFERROR(VLOOKUP(Z283,Shopify_Transactions!W:Z,4,0),"Not_Found")</f>
        <v>AS-95626</v>
      </c>
      <c r="AS283" t="str">
        <f t="shared" si="5"/>
        <v>AS-95626</v>
      </c>
    </row>
    <row r="284" spans="1:45" x14ac:dyDescent="0.3">
      <c r="A284" t="s">
        <v>4907</v>
      </c>
      <c r="B284" t="s">
        <v>4962</v>
      </c>
      <c r="C284" t="s">
        <v>244</v>
      </c>
      <c r="D284" t="s">
        <v>4963</v>
      </c>
      <c r="E284" t="s">
        <v>133</v>
      </c>
      <c r="F284" t="s">
        <v>130</v>
      </c>
      <c r="G284" t="s">
        <v>24</v>
      </c>
      <c r="H284">
        <v>31.9</v>
      </c>
      <c r="I284">
        <v>-1.28</v>
      </c>
      <c r="J284">
        <v>30.62</v>
      </c>
      <c r="K284" t="s">
        <v>4964</v>
      </c>
      <c r="L284" t="s">
        <v>131</v>
      </c>
      <c r="M284" t="s">
        <v>4965</v>
      </c>
      <c r="N284" t="s">
        <v>4966</v>
      </c>
      <c r="O284" t="s">
        <v>134</v>
      </c>
      <c r="P284" t="s">
        <v>4967</v>
      </c>
      <c r="R284">
        <v>4.95</v>
      </c>
      <c r="T284">
        <v>0</v>
      </c>
      <c r="Z284" t="s">
        <v>4968</v>
      </c>
      <c r="AA284" t="s">
        <v>4969</v>
      </c>
      <c r="AB284">
        <v>1</v>
      </c>
      <c r="AD284">
        <v>13677.01</v>
      </c>
      <c r="AE284" t="s">
        <v>4970</v>
      </c>
      <c r="AG284" t="s">
        <v>231</v>
      </c>
      <c r="AI284">
        <v>70599</v>
      </c>
      <c r="AJ284" t="s">
        <v>135</v>
      </c>
      <c r="AK284" t="s">
        <v>4971</v>
      </c>
      <c r="AL284" t="s">
        <v>4967</v>
      </c>
      <c r="AN284" t="s">
        <v>42</v>
      </c>
      <c r="AO284" t="s">
        <v>136</v>
      </c>
      <c r="AP284" t="str">
        <f>IFERROR(VLOOKUP(M284,Shopify_Transactions!V:BB,5,0),"Not_Found")</f>
        <v>AS-95637</v>
      </c>
      <c r="AQ284" t="str">
        <f>IFERROR(VLOOKUP(M284,Shopify_Transactions!X:BB,3,0),"Not_Found")</f>
        <v>Not_Found</v>
      </c>
      <c r="AR284" t="str">
        <f>IFERROR(VLOOKUP(Z284,Shopify_Transactions!W:Z,4,0),"Not_Found")</f>
        <v>AS-95637</v>
      </c>
      <c r="AS284" t="str">
        <f t="shared" si="5"/>
        <v>AS-95637</v>
      </c>
    </row>
    <row r="285" spans="1:45" x14ac:dyDescent="0.3">
      <c r="A285" t="s">
        <v>4907</v>
      </c>
      <c r="B285" t="s">
        <v>4972</v>
      </c>
      <c r="C285" t="s">
        <v>244</v>
      </c>
      <c r="D285" t="s">
        <v>4973</v>
      </c>
      <c r="E285" t="s">
        <v>133</v>
      </c>
      <c r="F285" t="s">
        <v>130</v>
      </c>
      <c r="G285" t="s">
        <v>24</v>
      </c>
      <c r="H285">
        <v>247.5</v>
      </c>
      <c r="I285">
        <v>-7.53</v>
      </c>
      <c r="J285">
        <v>239.97</v>
      </c>
      <c r="K285" t="s">
        <v>4974</v>
      </c>
      <c r="L285" t="s">
        <v>131</v>
      </c>
      <c r="M285" t="s">
        <v>4975</v>
      </c>
      <c r="N285" t="s">
        <v>4976</v>
      </c>
      <c r="O285" t="s">
        <v>134</v>
      </c>
      <c r="R285">
        <v>0</v>
      </c>
      <c r="T285">
        <v>0</v>
      </c>
      <c r="Z285" t="s">
        <v>4977</v>
      </c>
      <c r="AA285" t="s">
        <v>4978</v>
      </c>
      <c r="AB285">
        <v>10</v>
      </c>
      <c r="AD285">
        <v>13916.98</v>
      </c>
      <c r="AE285" t="s">
        <v>4979</v>
      </c>
      <c r="AG285" t="s">
        <v>4980</v>
      </c>
      <c r="AH285" t="s">
        <v>331</v>
      </c>
      <c r="AI285">
        <v>36061</v>
      </c>
      <c r="AJ285" t="s">
        <v>137</v>
      </c>
      <c r="AK285" t="s">
        <v>4981</v>
      </c>
      <c r="AL285" t="s">
        <v>4982</v>
      </c>
      <c r="AN285" t="s">
        <v>47</v>
      </c>
      <c r="AO285" t="s">
        <v>136</v>
      </c>
      <c r="AP285" t="str">
        <f>IFERROR(VLOOKUP(M285,Shopify_Transactions!V:BB,5,0),"Not_Found")</f>
        <v>AS-95638</v>
      </c>
      <c r="AQ285" t="str">
        <f>IFERROR(VLOOKUP(M285,Shopify_Transactions!X:BB,3,0),"Not_Found")</f>
        <v>Not_Found</v>
      </c>
      <c r="AR285" t="str">
        <f>IFERROR(VLOOKUP(Z285,Shopify_Transactions!W:Z,4,0),"Not_Found")</f>
        <v>AS-95638</v>
      </c>
      <c r="AS285" t="str">
        <f t="shared" si="5"/>
        <v>AS-95638</v>
      </c>
    </row>
    <row r="286" spans="1:45" x14ac:dyDescent="0.3">
      <c r="A286" t="s">
        <v>4907</v>
      </c>
      <c r="B286" t="s">
        <v>4983</v>
      </c>
      <c r="C286" t="s">
        <v>244</v>
      </c>
      <c r="D286" t="s">
        <v>4984</v>
      </c>
      <c r="E286" t="s">
        <v>133</v>
      </c>
      <c r="F286" t="s">
        <v>130</v>
      </c>
      <c r="G286" t="s">
        <v>24</v>
      </c>
      <c r="H286">
        <v>31.9</v>
      </c>
      <c r="I286">
        <v>-1.28</v>
      </c>
      <c r="J286">
        <v>30.62</v>
      </c>
      <c r="K286" t="s">
        <v>4985</v>
      </c>
      <c r="L286" t="s">
        <v>131</v>
      </c>
      <c r="M286" t="s">
        <v>4986</v>
      </c>
      <c r="N286" t="s">
        <v>4987</v>
      </c>
      <c r="O286" t="s">
        <v>134</v>
      </c>
      <c r="P286" t="s">
        <v>4988</v>
      </c>
      <c r="R286">
        <v>4.95</v>
      </c>
      <c r="T286">
        <v>0</v>
      </c>
      <c r="Z286" t="s">
        <v>4989</v>
      </c>
      <c r="AA286" t="s">
        <v>4990</v>
      </c>
      <c r="AB286">
        <v>1</v>
      </c>
      <c r="AD286">
        <v>13947.6</v>
      </c>
      <c r="AE286" t="s">
        <v>4991</v>
      </c>
      <c r="AG286" t="s">
        <v>152</v>
      </c>
      <c r="AH286" t="s">
        <v>152</v>
      </c>
      <c r="AI286">
        <v>177</v>
      </c>
      <c r="AJ286" t="s">
        <v>137</v>
      </c>
      <c r="AK286" t="s">
        <v>4992</v>
      </c>
      <c r="AL286" t="s">
        <v>4988</v>
      </c>
      <c r="AN286" t="s">
        <v>47</v>
      </c>
      <c r="AO286" t="s">
        <v>136</v>
      </c>
      <c r="AP286" t="str">
        <f>IFERROR(VLOOKUP(M286,Shopify_Transactions!V:BB,5,0),"Not_Found")</f>
        <v>AS-95648</v>
      </c>
      <c r="AQ286" t="str">
        <f>IFERROR(VLOOKUP(M286,Shopify_Transactions!X:BB,3,0),"Not_Found")</f>
        <v>Not_Found</v>
      </c>
      <c r="AR286" t="str">
        <f>IFERROR(VLOOKUP(Z286,Shopify_Transactions!W:Z,4,0),"Not_Found")</f>
        <v>AS-95648</v>
      </c>
      <c r="AS286" t="str">
        <f t="shared" si="5"/>
        <v>AS-95648</v>
      </c>
    </row>
    <row r="287" spans="1:45" x14ac:dyDescent="0.3">
      <c r="A287" t="s">
        <v>4907</v>
      </c>
      <c r="B287" t="s">
        <v>4993</v>
      </c>
      <c r="C287" t="s">
        <v>244</v>
      </c>
      <c r="D287" t="s">
        <v>4994</v>
      </c>
      <c r="E287" t="s">
        <v>133</v>
      </c>
      <c r="F287" t="s">
        <v>130</v>
      </c>
      <c r="G287" t="s">
        <v>24</v>
      </c>
      <c r="H287">
        <v>47.9</v>
      </c>
      <c r="I287">
        <v>-1.74</v>
      </c>
      <c r="J287">
        <v>46.16</v>
      </c>
      <c r="K287" t="s">
        <v>4995</v>
      </c>
      <c r="L287" t="s">
        <v>131</v>
      </c>
      <c r="M287" t="s">
        <v>4996</v>
      </c>
      <c r="N287" t="s">
        <v>4997</v>
      </c>
      <c r="O287" t="s">
        <v>134</v>
      </c>
      <c r="P287" t="s">
        <v>4998</v>
      </c>
      <c r="R287">
        <v>4.95</v>
      </c>
      <c r="T287">
        <v>0</v>
      </c>
      <c r="Z287" t="s">
        <v>4999</v>
      </c>
      <c r="AA287" t="s">
        <v>5000</v>
      </c>
      <c r="AB287">
        <v>1</v>
      </c>
      <c r="AD287">
        <v>13993.76</v>
      </c>
      <c r="AE287" t="s">
        <v>5001</v>
      </c>
      <c r="AG287" t="s">
        <v>5002</v>
      </c>
      <c r="AI287">
        <v>31470</v>
      </c>
      <c r="AJ287" t="s">
        <v>138</v>
      </c>
      <c r="AK287" t="s">
        <v>5003</v>
      </c>
      <c r="AL287" t="s">
        <v>4998</v>
      </c>
      <c r="AN287" t="s">
        <v>46</v>
      </c>
      <c r="AO287" t="s">
        <v>136</v>
      </c>
      <c r="AP287" t="str">
        <f>IFERROR(VLOOKUP(M287,Shopify_Transactions!V:BB,5,0),"Not_Found")</f>
        <v>AS-95649</v>
      </c>
      <c r="AQ287" t="str">
        <f>IFERROR(VLOOKUP(M287,Shopify_Transactions!X:BB,3,0),"Not_Found")</f>
        <v>Not_Found</v>
      </c>
      <c r="AR287" t="str">
        <f>IFERROR(VLOOKUP(Z287,Shopify_Transactions!W:Z,4,0),"Not_Found")</f>
        <v>AS-95649</v>
      </c>
      <c r="AS287" t="str">
        <f t="shared" si="5"/>
        <v>AS-95649</v>
      </c>
    </row>
    <row r="288" spans="1:45" x14ac:dyDescent="0.3">
      <c r="A288" t="s">
        <v>4907</v>
      </c>
      <c r="B288" t="s">
        <v>5004</v>
      </c>
      <c r="C288" t="s">
        <v>244</v>
      </c>
      <c r="D288" t="s">
        <v>5005</v>
      </c>
      <c r="E288" t="s">
        <v>133</v>
      </c>
      <c r="F288" t="s">
        <v>130</v>
      </c>
      <c r="G288" t="s">
        <v>24</v>
      </c>
      <c r="H288">
        <v>44.9</v>
      </c>
      <c r="I288">
        <v>-1.65</v>
      </c>
      <c r="J288">
        <v>43.25</v>
      </c>
      <c r="K288" t="s">
        <v>5006</v>
      </c>
      <c r="L288" t="s">
        <v>131</v>
      </c>
      <c r="M288" t="s">
        <v>5007</v>
      </c>
      <c r="N288" t="s">
        <v>5008</v>
      </c>
      <c r="O288" t="s">
        <v>134</v>
      </c>
      <c r="P288" t="s">
        <v>5009</v>
      </c>
      <c r="R288">
        <v>4.95</v>
      </c>
      <c r="T288">
        <v>0</v>
      </c>
      <c r="Z288" t="s">
        <v>5010</v>
      </c>
      <c r="AA288" t="s">
        <v>5011</v>
      </c>
      <c r="AB288">
        <v>1</v>
      </c>
      <c r="AD288">
        <v>14037.01</v>
      </c>
      <c r="AE288" t="s">
        <v>5012</v>
      </c>
      <c r="AG288" t="s">
        <v>5013</v>
      </c>
      <c r="AI288">
        <v>79539</v>
      </c>
      <c r="AJ288" t="s">
        <v>135</v>
      </c>
      <c r="AK288" t="s">
        <v>5014</v>
      </c>
      <c r="AL288" t="s">
        <v>5009</v>
      </c>
      <c r="AN288" t="s">
        <v>42</v>
      </c>
      <c r="AO288" t="s">
        <v>136</v>
      </c>
      <c r="AP288" t="str">
        <f>IFERROR(VLOOKUP(M288,Shopify_Transactions!V:BB,5,0),"Not_Found")</f>
        <v>AS-95658</v>
      </c>
      <c r="AQ288" t="str">
        <f>IFERROR(VLOOKUP(M288,Shopify_Transactions!X:BB,3,0),"Not_Found")</f>
        <v>Not_Found</v>
      </c>
      <c r="AR288" t="str">
        <f>IFERROR(VLOOKUP(Z288,Shopify_Transactions!W:Z,4,0),"Not_Found")</f>
        <v>AS-95658</v>
      </c>
      <c r="AS288" t="str">
        <f t="shared" si="5"/>
        <v>AS-95658</v>
      </c>
    </row>
    <row r="289" spans="1:45" x14ac:dyDescent="0.3">
      <c r="A289" t="s">
        <v>4907</v>
      </c>
      <c r="B289" t="s">
        <v>5015</v>
      </c>
      <c r="C289" t="s">
        <v>244</v>
      </c>
      <c r="D289" t="s">
        <v>5016</v>
      </c>
      <c r="E289" t="s">
        <v>133</v>
      </c>
      <c r="F289" t="s">
        <v>130</v>
      </c>
      <c r="G289" t="s">
        <v>24</v>
      </c>
      <c r="H289">
        <v>49.9</v>
      </c>
      <c r="I289">
        <v>-1.8</v>
      </c>
      <c r="J289">
        <v>48.1</v>
      </c>
      <c r="K289" t="s">
        <v>5017</v>
      </c>
      <c r="L289" t="s">
        <v>131</v>
      </c>
      <c r="M289" t="s">
        <v>5018</v>
      </c>
      <c r="N289" t="s">
        <v>5019</v>
      </c>
      <c r="O289" t="s">
        <v>134</v>
      </c>
      <c r="P289" t="s">
        <v>5020</v>
      </c>
      <c r="R289">
        <v>4.95</v>
      </c>
      <c r="T289">
        <v>0</v>
      </c>
      <c r="Z289" t="s">
        <v>5021</v>
      </c>
      <c r="AA289" t="s">
        <v>5022</v>
      </c>
      <c r="AB289">
        <v>1</v>
      </c>
      <c r="AD289">
        <v>14085.11</v>
      </c>
      <c r="AE289" t="s">
        <v>5023</v>
      </c>
      <c r="AG289" t="s">
        <v>5024</v>
      </c>
      <c r="AH289" t="s">
        <v>167</v>
      </c>
      <c r="AI289">
        <v>46760</v>
      </c>
      <c r="AJ289" t="s">
        <v>140</v>
      </c>
      <c r="AK289" t="s">
        <v>5025</v>
      </c>
      <c r="AL289" t="s">
        <v>5020</v>
      </c>
      <c r="AN289" t="s">
        <v>45</v>
      </c>
      <c r="AO289" t="s">
        <v>136</v>
      </c>
      <c r="AP289" t="str">
        <f>IFERROR(VLOOKUP(M289,Shopify_Transactions!V:BB,5,0),"Not_Found")</f>
        <v>AS-95663</v>
      </c>
      <c r="AQ289" t="str">
        <f>IFERROR(VLOOKUP(M289,Shopify_Transactions!X:BB,3,0),"Not_Found")</f>
        <v>Not_Found</v>
      </c>
      <c r="AR289" t="str">
        <f>IFERROR(VLOOKUP(Z289,Shopify_Transactions!W:Z,4,0),"Not_Found")</f>
        <v>AS-95663</v>
      </c>
      <c r="AS289" t="str">
        <f t="shared" si="5"/>
        <v>AS-95663</v>
      </c>
    </row>
    <row r="290" spans="1:45" x14ac:dyDescent="0.3">
      <c r="A290" t="s">
        <v>4907</v>
      </c>
      <c r="B290" t="s">
        <v>5026</v>
      </c>
      <c r="C290" t="s">
        <v>244</v>
      </c>
      <c r="D290" t="s">
        <v>5027</v>
      </c>
      <c r="E290" t="s">
        <v>133</v>
      </c>
      <c r="F290" t="s">
        <v>130</v>
      </c>
      <c r="G290" t="s">
        <v>24</v>
      </c>
      <c r="H290">
        <v>143.9</v>
      </c>
      <c r="I290">
        <v>-4.5199999999999996</v>
      </c>
      <c r="J290">
        <v>139.38</v>
      </c>
      <c r="K290" t="s">
        <v>5028</v>
      </c>
      <c r="L290" t="s">
        <v>131</v>
      </c>
      <c r="M290" t="s">
        <v>5029</v>
      </c>
      <c r="N290" t="s">
        <v>5030</v>
      </c>
      <c r="O290" t="s">
        <v>134</v>
      </c>
      <c r="P290" t="s">
        <v>5031</v>
      </c>
      <c r="R290">
        <v>0</v>
      </c>
      <c r="T290">
        <v>0</v>
      </c>
      <c r="Z290" t="s">
        <v>5032</v>
      </c>
      <c r="AA290" t="s">
        <v>5033</v>
      </c>
      <c r="AB290">
        <v>2</v>
      </c>
      <c r="AD290">
        <v>14224.49</v>
      </c>
      <c r="AE290" t="s">
        <v>5034</v>
      </c>
      <c r="AG290" t="s">
        <v>141</v>
      </c>
      <c r="AI290">
        <v>22587</v>
      </c>
      <c r="AJ290" t="s">
        <v>135</v>
      </c>
      <c r="AK290" t="s">
        <v>5035</v>
      </c>
      <c r="AL290" t="s">
        <v>5036</v>
      </c>
      <c r="AN290" t="s">
        <v>42</v>
      </c>
      <c r="AO290" t="s">
        <v>136</v>
      </c>
      <c r="AP290" t="str">
        <f>IFERROR(VLOOKUP(M290,Shopify_Transactions!V:BB,5,0),"Not_Found")</f>
        <v>AS-95665</v>
      </c>
      <c r="AQ290" t="str">
        <f>IFERROR(VLOOKUP(M290,Shopify_Transactions!X:BB,3,0),"Not_Found")</f>
        <v>Not_Found</v>
      </c>
      <c r="AR290" t="str">
        <f>IFERROR(VLOOKUP(Z290,Shopify_Transactions!W:Z,4,0),"Not_Found")</f>
        <v>AS-95665</v>
      </c>
      <c r="AS290" t="str">
        <f t="shared" si="5"/>
        <v>AS-95665</v>
      </c>
    </row>
    <row r="291" spans="1:45" x14ac:dyDescent="0.3">
      <c r="A291" t="s">
        <v>4907</v>
      </c>
      <c r="B291" t="s">
        <v>5037</v>
      </c>
      <c r="C291" t="s">
        <v>244</v>
      </c>
      <c r="D291" t="s">
        <v>5038</v>
      </c>
      <c r="E291" t="s">
        <v>133</v>
      </c>
      <c r="F291" t="s">
        <v>130</v>
      </c>
      <c r="G291" t="s">
        <v>24</v>
      </c>
      <c r="H291">
        <v>99.95</v>
      </c>
      <c r="I291">
        <v>-3.25</v>
      </c>
      <c r="J291">
        <v>96.7</v>
      </c>
      <c r="K291" t="s">
        <v>5039</v>
      </c>
      <c r="L291" t="s">
        <v>131</v>
      </c>
      <c r="M291" t="s">
        <v>5040</v>
      </c>
      <c r="N291" t="s">
        <v>5041</v>
      </c>
      <c r="O291" t="s">
        <v>134</v>
      </c>
      <c r="P291" t="s">
        <v>5042</v>
      </c>
      <c r="R291">
        <v>0</v>
      </c>
      <c r="T291">
        <v>0</v>
      </c>
      <c r="Z291" t="s">
        <v>5043</v>
      </c>
      <c r="AA291" t="s">
        <v>5044</v>
      </c>
      <c r="AB291">
        <v>1</v>
      </c>
      <c r="AD291">
        <v>14321.19</v>
      </c>
      <c r="AE291" t="s">
        <v>5045</v>
      </c>
      <c r="AG291" t="s">
        <v>5046</v>
      </c>
      <c r="AI291">
        <v>87727</v>
      </c>
      <c r="AJ291" t="s">
        <v>135</v>
      </c>
      <c r="AK291" t="s">
        <v>5047</v>
      </c>
      <c r="AL291" t="s">
        <v>5042</v>
      </c>
      <c r="AN291" t="s">
        <v>42</v>
      </c>
      <c r="AO291" t="s">
        <v>136</v>
      </c>
      <c r="AP291" t="str">
        <f>IFERROR(VLOOKUP(M291,Shopify_Transactions!V:BB,5,0),"Not_Found")</f>
        <v>AS-95666</v>
      </c>
      <c r="AQ291" t="str">
        <f>IFERROR(VLOOKUP(M291,Shopify_Transactions!X:BB,3,0),"Not_Found")</f>
        <v>Not_Found</v>
      </c>
      <c r="AR291" t="str">
        <f>IFERROR(VLOOKUP(Z291,Shopify_Transactions!W:Z,4,0),"Not_Found")</f>
        <v>AS-95666</v>
      </c>
      <c r="AS291" t="str">
        <f t="shared" si="5"/>
        <v>AS-95666</v>
      </c>
    </row>
    <row r="292" spans="1:45" x14ac:dyDescent="0.3">
      <c r="A292" t="s">
        <v>4907</v>
      </c>
      <c r="B292" t="s">
        <v>5048</v>
      </c>
      <c r="C292" t="s">
        <v>244</v>
      </c>
      <c r="D292" t="s">
        <v>5049</v>
      </c>
      <c r="E292" t="s">
        <v>133</v>
      </c>
      <c r="F292" t="s">
        <v>130</v>
      </c>
      <c r="G292" t="s">
        <v>24</v>
      </c>
      <c r="H292">
        <v>67.95</v>
      </c>
      <c r="I292">
        <v>-2.3199999999999998</v>
      </c>
      <c r="J292">
        <v>65.63</v>
      </c>
      <c r="K292" t="s">
        <v>5050</v>
      </c>
      <c r="L292" t="s">
        <v>131</v>
      </c>
      <c r="M292" t="s">
        <v>5051</v>
      </c>
      <c r="N292" t="s">
        <v>5052</v>
      </c>
      <c r="O292" t="s">
        <v>134</v>
      </c>
      <c r="P292" t="s">
        <v>338</v>
      </c>
      <c r="R292">
        <v>0</v>
      </c>
      <c r="T292">
        <v>0</v>
      </c>
      <c r="Z292" t="s">
        <v>5053</v>
      </c>
      <c r="AA292" t="s">
        <v>5054</v>
      </c>
      <c r="AB292">
        <v>1</v>
      </c>
      <c r="AD292">
        <v>14386.82</v>
      </c>
      <c r="AE292" t="s">
        <v>5055</v>
      </c>
      <c r="AG292" t="s">
        <v>2449</v>
      </c>
      <c r="AI292">
        <v>44309</v>
      </c>
      <c r="AJ292" t="s">
        <v>135</v>
      </c>
      <c r="AK292" t="s">
        <v>5056</v>
      </c>
      <c r="AL292" t="s">
        <v>338</v>
      </c>
      <c r="AN292" t="s">
        <v>42</v>
      </c>
      <c r="AO292" t="s">
        <v>136</v>
      </c>
      <c r="AP292" t="str">
        <f>IFERROR(VLOOKUP(M292,Shopify_Transactions!V:BB,5,0),"Not_Found")</f>
        <v>AS-95667</v>
      </c>
      <c r="AQ292" t="str">
        <f>IFERROR(VLOOKUP(M292,Shopify_Transactions!X:BB,3,0),"Not_Found")</f>
        <v>Not_Found</v>
      </c>
      <c r="AR292" t="str">
        <f>IFERROR(VLOOKUP(Z292,Shopify_Transactions!W:Z,4,0),"Not_Found")</f>
        <v>AS-95667</v>
      </c>
      <c r="AS292" t="str">
        <f t="shared" si="5"/>
        <v>AS-95667</v>
      </c>
    </row>
    <row r="293" spans="1:45" x14ac:dyDescent="0.3">
      <c r="A293" t="s">
        <v>4907</v>
      </c>
      <c r="B293" t="s">
        <v>5057</v>
      </c>
      <c r="C293" t="s">
        <v>244</v>
      </c>
      <c r="D293" t="s">
        <v>5058</v>
      </c>
      <c r="E293" t="s">
        <v>133</v>
      </c>
      <c r="F293" t="s">
        <v>130</v>
      </c>
      <c r="G293" t="s">
        <v>24</v>
      </c>
      <c r="H293">
        <v>222.08</v>
      </c>
      <c r="I293">
        <v>-6.79</v>
      </c>
      <c r="J293">
        <v>215.29</v>
      </c>
      <c r="K293" t="s">
        <v>5059</v>
      </c>
      <c r="L293" t="s">
        <v>131</v>
      </c>
      <c r="M293" t="s">
        <v>5060</v>
      </c>
      <c r="N293" t="s">
        <v>5061</v>
      </c>
      <c r="O293" t="s">
        <v>134</v>
      </c>
      <c r="R293">
        <v>0</v>
      </c>
      <c r="T293">
        <v>0</v>
      </c>
      <c r="Z293" t="s">
        <v>5062</v>
      </c>
      <c r="AA293" t="s">
        <v>5063</v>
      </c>
      <c r="AB293">
        <v>5</v>
      </c>
      <c r="AD293">
        <v>14602.11</v>
      </c>
      <c r="AE293" t="s">
        <v>5064</v>
      </c>
      <c r="AG293" t="s">
        <v>5065</v>
      </c>
      <c r="AH293" t="s">
        <v>152</v>
      </c>
      <c r="AI293">
        <v>184</v>
      </c>
      <c r="AJ293" t="s">
        <v>137</v>
      </c>
      <c r="AK293" t="s">
        <v>5066</v>
      </c>
      <c r="AL293" t="s">
        <v>5067</v>
      </c>
      <c r="AN293" t="s">
        <v>47</v>
      </c>
      <c r="AO293" t="s">
        <v>136</v>
      </c>
      <c r="AP293" t="str">
        <f>IFERROR(VLOOKUP(M293,Shopify_Transactions!V:BB,5,0),"Not_Found")</f>
        <v>AS-95671</v>
      </c>
      <c r="AQ293" t="str">
        <f>IFERROR(VLOOKUP(M293,Shopify_Transactions!X:BB,3,0),"Not_Found")</f>
        <v>Not_Found</v>
      </c>
      <c r="AR293" t="str">
        <f>IFERROR(VLOOKUP(Z293,Shopify_Transactions!W:Z,4,0),"Not_Found")</f>
        <v>AS-95671</v>
      </c>
      <c r="AS293" t="str">
        <f t="shared" si="5"/>
        <v>AS-95671</v>
      </c>
    </row>
    <row r="294" spans="1:45" x14ac:dyDescent="0.3">
      <c r="A294" t="s">
        <v>4907</v>
      </c>
      <c r="B294" t="s">
        <v>5068</v>
      </c>
      <c r="C294" t="s">
        <v>244</v>
      </c>
      <c r="D294" t="s">
        <v>5069</v>
      </c>
      <c r="E294" t="s">
        <v>133</v>
      </c>
      <c r="F294" t="s">
        <v>130</v>
      </c>
      <c r="G294" t="s">
        <v>24</v>
      </c>
      <c r="H294">
        <v>106.11</v>
      </c>
      <c r="I294">
        <v>-3.43</v>
      </c>
      <c r="J294">
        <v>102.68</v>
      </c>
      <c r="K294" t="s">
        <v>5070</v>
      </c>
      <c r="L294" t="s">
        <v>131</v>
      </c>
      <c r="M294" t="s">
        <v>5071</v>
      </c>
      <c r="N294" t="s">
        <v>5072</v>
      </c>
      <c r="O294" t="s">
        <v>134</v>
      </c>
      <c r="P294" t="s">
        <v>5073</v>
      </c>
      <c r="R294">
        <v>0</v>
      </c>
      <c r="T294">
        <v>0</v>
      </c>
      <c r="Z294" t="s">
        <v>5074</v>
      </c>
      <c r="AA294" t="s">
        <v>5075</v>
      </c>
      <c r="AB294">
        <v>2</v>
      </c>
      <c r="AD294">
        <v>14704.79</v>
      </c>
      <c r="AE294" t="s">
        <v>5076</v>
      </c>
      <c r="AG294" t="s">
        <v>5077</v>
      </c>
      <c r="AH294" t="s">
        <v>5078</v>
      </c>
      <c r="AI294">
        <v>11500</v>
      </c>
      <c r="AJ294" t="s">
        <v>140</v>
      </c>
      <c r="AK294" t="s">
        <v>5079</v>
      </c>
      <c r="AL294" t="s">
        <v>5080</v>
      </c>
      <c r="AN294" t="s">
        <v>45</v>
      </c>
      <c r="AO294" t="s">
        <v>136</v>
      </c>
      <c r="AP294" t="str">
        <f>IFERROR(VLOOKUP(M294,Shopify_Transactions!V:BB,5,0),"Not_Found")</f>
        <v>AS-95674</v>
      </c>
      <c r="AQ294" t="str">
        <f>IFERROR(VLOOKUP(M294,Shopify_Transactions!X:BB,3,0),"Not_Found")</f>
        <v>Not_Found</v>
      </c>
      <c r="AR294" t="str">
        <f>IFERROR(VLOOKUP(Z294,Shopify_Transactions!W:Z,4,0),"Not_Found")</f>
        <v>AS-95674</v>
      </c>
      <c r="AS294" t="str">
        <f t="shared" si="5"/>
        <v>AS-95674</v>
      </c>
    </row>
    <row r="295" spans="1:45" x14ac:dyDescent="0.3">
      <c r="A295" t="s">
        <v>4907</v>
      </c>
      <c r="B295" t="s">
        <v>5081</v>
      </c>
      <c r="C295" t="s">
        <v>244</v>
      </c>
      <c r="D295" t="s">
        <v>5082</v>
      </c>
      <c r="E295" t="s">
        <v>133</v>
      </c>
      <c r="F295" t="s">
        <v>130</v>
      </c>
      <c r="G295" t="s">
        <v>24</v>
      </c>
      <c r="H295">
        <v>99.95</v>
      </c>
      <c r="I295">
        <v>-3.25</v>
      </c>
      <c r="J295">
        <v>96.7</v>
      </c>
      <c r="K295" t="s">
        <v>5083</v>
      </c>
      <c r="L295" t="s">
        <v>131</v>
      </c>
      <c r="M295" t="s">
        <v>5084</v>
      </c>
      <c r="N295" t="s">
        <v>5085</v>
      </c>
      <c r="O295" t="s">
        <v>134</v>
      </c>
      <c r="P295" t="s">
        <v>5086</v>
      </c>
      <c r="R295">
        <v>0</v>
      </c>
      <c r="T295">
        <v>0</v>
      </c>
      <c r="Z295" t="s">
        <v>5087</v>
      </c>
      <c r="AA295" t="s">
        <v>5088</v>
      </c>
      <c r="AB295">
        <v>1</v>
      </c>
      <c r="AD295">
        <v>14801.49</v>
      </c>
      <c r="AE295" t="s">
        <v>5089</v>
      </c>
      <c r="AG295" t="s">
        <v>5090</v>
      </c>
      <c r="AI295">
        <v>96450</v>
      </c>
      <c r="AJ295" t="s">
        <v>135</v>
      </c>
      <c r="AK295" t="s">
        <v>5091</v>
      </c>
      <c r="AL295" t="s">
        <v>5086</v>
      </c>
      <c r="AN295" t="s">
        <v>42</v>
      </c>
      <c r="AO295" t="s">
        <v>136</v>
      </c>
      <c r="AP295" t="str">
        <f>IFERROR(VLOOKUP(M295,Shopify_Transactions!V:BB,5,0),"Not_Found")</f>
        <v>AS-95684</v>
      </c>
      <c r="AQ295" t="str">
        <f>IFERROR(VLOOKUP(M295,Shopify_Transactions!X:BB,3,0),"Not_Found")</f>
        <v>Not_Found</v>
      </c>
      <c r="AR295" t="str">
        <f>IFERROR(VLOOKUP(Z295,Shopify_Transactions!W:Z,4,0),"Not_Found")</f>
        <v>AS-95684</v>
      </c>
      <c r="AS295" t="str">
        <f t="shared" si="5"/>
        <v>AS-95684</v>
      </c>
    </row>
    <row r="296" spans="1:45" x14ac:dyDescent="0.3">
      <c r="A296" t="s">
        <v>4907</v>
      </c>
      <c r="B296" t="s">
        <v>5092</v>
      </c>
      <c r="C296" t="s">
        <v>244</v>
      </c>
      <c r="D296" t="s">
        <v>5093</v>
      </c>
      <c r="E296" t="s">
        <v>133</v>
      </c>
      <c r="F296" t="s">
        <v>130</v>
      </c>
      <c r="G296" t="s">
        <v>24</v>
      </c>
      <c r="H296">
        <v>37.9</v>
      </c>
      <c r="I296">
        <v>-1.45</v>
      </c>
      <c r="J296">
        <v>36.450000000000003</v>
      </c>
      <c r="K296" t="s">
        <v>5094</v>
      </c>
      <c r="L296" t="s">
        <v>131</v>
      </c>
      <c r="M296" t="s">
        <v>5095</v>
      </c>
      <c r="N296" t="s">
        <v>5096</v>
      </c>
      <c r="O296" t="s">
        <v>134</v>
      </c>
      <c r="P296" t="s">
        <v>3495</v>
      </c>
      <c r="R296">
        <v>4.95</v>
      </c>
      <c r="T296">
        <v>0</v>
      </c>
      <c r="Z296" t="s">
        <v>5097</v>
      </c>
      <c r="AA296" t="s">
        <v>5098</v>
      </c>
      <c r="AB296">
        <v>1</v>
      </c>
      <c r="AD296">
        <v>14837.94</v>
      </c>
      <c r="AE296" t="s">
        <v>5099</v>
      </c>
      <c r="AG296" t="s">
        <v>5100</v>
      </c>
      <c r="AI296">
        <v>97526</v>
      </c>
      <c r="AJ296" t="s">
        <v>135</v>
      </c>
      <c r="AK296" t="s">
        <v>5101</v>
      </c>
      <c r="AL296" t="s">
        <v>3495</v>
      </c>
      <c r="AN296" t="s">
        <v>42</v>
      </c>
      <c r="AO296" t="s">
        <v>136</v>
      </c>
      <c r="AP296" t="str">
        <f>IFERROR(VLOOKUP(M296,Shopify_Transactions!V:BB,5,0),"Not_Found")</f>
        <v>AS-95694</v>
      </c>
      <c r="AQ296" t="str">
        <f>IFERROR(VLOOKUP(M296,Shopify_Transactions!X:BB,3,0),"Not_Found")</f>
        <v>Not_Found</v>
      </c>
      <c r="AR296" t="str">
        <f>IFERROR(VLOOKUP(Z296,Shopify_Transactions!W:Z,4,0),"Not_Found")</f>
        <v>AS-95694</v>
      </c>
      <c r="AS296" t="str">
        <f t="shared" si="5"/>
        <v>AS-95694</v>
      </c>
    </row>
    <row r="297" spans="1:45" x14ac:dyDescent="0.3">
      <c r="A297" t="s">
        <v>4907</v>
      </c>
      <c r="B297" t="s">
        <v>5102</v>
      </c>
      <c r="C297" t="s">
        <v>244</v>
      </c>
      <c r="D297" t="s">
        <v>5103</v>
      </c>
      <c r="E297" t="s">
        <v>133</v>
      </c>
      <c r="F297" t="s">
        <v>130</v>
      </c>
      <c r="G297" t="s">
        <v>24</v>
      </c>
      <c r="H297">
        <v>31.9</v>
      </c>
      <c r="I297">
        <v>-1.28</v>
      </c>
      <c r="J297">
        <v>30.62</v>
      </c>
      <c r="K297" t="s">
        <v>5104</v>
      </c>
      <c r="L297" t="s">
        <v>131</v>
      </c>
      <c r="M297" t="s">
        <v>5105</v>
      </c>
      <c r="N297" t="s">
        <v>5106</v>
      </c>
      <c r="O297" t="s">
        <v>134</v>
      </c>
      <c r="P297" t="s">
        <v>5107</v>
      </c>
      <c r="R297">
        <v>4.95</v>
      </c>
      <c r="T297">
        <v>0</v>
      </c>
      <c r="Z297" t="s">
        <v>5108</v>
      </c>
      <c r="AA297" t="s">
        <v>5109</v>
      </c>
      <c r="AB297">
        <v>1</v>
      </c>
      <c r="AD297">
        <v>14868.56</v>
      </c>
      <c r="AE297" t="s">
        <v>5110</v>
      </c>
      <c r="AG297" t="s">
        <v>2506</v>
      </c>
      <c r="AI297">
        <v>55122</v>
      </c>
      <c r="AJ297" t="s">
        <v>135</v>
      </c>
      <c r="AK297" t="s">
        <v>5111</v>
      </c>
      <c r="AL297" t="s">
        <v>5107</v>
      </c>
      <c r="AN297" t="s">
        <v>42</v>
      </c>
      <c r="AO297" t="s">
        <v>136</v>
      </c>
      <c r="AP297" t="str">
        <f>IFERROR(VLOOKUP(M297,Shopify_Transactions!V:BB,5,0),"Not_Found")</f>
        <v>AS-95695</v>
      </c>
      <c r="AQ297" t="str">
        <f>IFERROR(VLOOKUP(M297,Shopify_Transactions!X:BB,3,0),"Not_Found")</f>
        <v>Not_Found</v>
      </c>
      <c r="AR297" t="str">
        <f>IFERROR(VLOOKUP(Z297,Shopify_Transactions!W:Z,4,0),"Not_Found")</f>
        <v>AS-95695</v>
      </c>
      <c r="AS297" t="str">
        <f t="shared" si="5"/>
        <v>AS-95695</v>
      </c>
    </row>
    <row r="298" spans="1:45" x14ac:dyDescent="0.3">
      <c r="A298" t="s">
        <v>4907</v>
      </c>
      <c r="B298" t="s">
        <v>5112</v>
      </c>
      <c r="C298" t="s">
        <v>244</v>
      </c>
      <c r="D298" t="s">
        <v>3131</v>
      </c>
      <c r="E298" t="s">
        <v>133</v>
      </c>
      <c r="F298" t="s">
        <v>130</v>
      </c>
      <c r="G298" t="s">
        <v>24</v>
      </c>
      <c r="H298">
        <v>24.9</v>
      </c>
      <c r="I298">
        <v>-1.07</v>
      </c>
      <c r="J298">
        <v>23.83</v>
      </c>
      <c r="K298" t="s">
        <v>3132</v>
      </c>
      <c r="L298" t="s">
        <v>131</v>
      </c>
      <c r="M298" t="s">
        <v>5113</v>
      </c>
      <c r="N298" t="s">
        <v>3134</v>
      </c>
      <c r="O298" t="s">
        <v>134</v>
      </c>
      <c r="P298" t="s">
        <v>2456</v>
      </c>
      <c r="R298">
        <v>4.95</v>
      </c>
      <c r="T298">
        <v>0</v>
      </c>
      <c r="Z298" t="s">
        <v>5114</v>
      </c>
      <c r="AA298" t="s">
        <v>5115</v>
      </c>
      <c r="AB298">
        <v>1</v>
      </c>
      <c r="AD298">
        <v>14892.39</v>
      </c>
      <c r="AE298" t="s">
        <v>3138</v>
      </c>
      <c r="AG298" t="s">
        <v>3139</v>
      </c>
      <c r="AI298">
        <v>68440</v>
      </c>
      <c r="AJ298" t="s">
        <v>138</v>
      </c>
      <c r="AK298" t="s">
        <v>3140</v>
      </c>
      <c r="AL298" t="s">
        <v>2456</v>
      </c>
      <c r="AN298" t="s">
        <v>46</v>
      </c>
      <c r="AO298" t="s">
        <v>136</v>
      </c>
      <c r="AP298" t="str">
        <f>IFERROR(VLOOKUP(M298,Shopify_Transactions!V:BB,5,0),"Not_Found")</f>
        <v>AS-95698</v>
      </c>
      <c r="AQ298" t="str">
        <f>IFERROR(VLOOKUP(M298,Shopify_Transactions!X:BB,3,0),"Not_Found")</f>
        <v>Not_Found</v>
      </c>
      <c r="AR298" t="str">
        <f>IFERROR(VLOOKUP(Z298,Shopify_Transactions!W:Z,4,0),"Not_Found")</f>
        <v>AS-95698</v>
      </c>
      <c r="AS298" t="str">
        <f t="shared" si="5"/>
        <v>AS-95698</v>
      </c>
    </row>
    <row r="299" spans="1:45" x14ac:dyDescent="0.3">
      <c r="A299" t="s">
        <v>4907</v>
      </c>
      <c r="B299" t="s">
        <v>5116</v>
      </c>
      <c r="C299" t="s">
        <v>244</v>
      </c>
      <c r="D299" t="s">
        <v>5117</v>
      </c>
      <c r="E299" t="s">
        <v>133</v>
      </c>
      <c r="F299" t="s">
        <v>130</v>
      </c>
      <c r="G299" t="s">
        <v>24</v>
      </c>
      <c r="H299">
        <v>114.95</v>
      </c>
      <c r="I299">
        <v>-3.68</v>
      </c>
      <c r="J299">
        <v>111.27</v>
      </c>
      <c r="K299" t="s">
        <v>5118</v>
      </c>
      <c r="L299" t="s">
        <v>131</v>
      </c>
      <c r="M299" t="s">
        <v>5119</v>
      </c>
      <c r="N299" t="s">
        <v>5120</v>
      </c>
      <c r="O299" t="s">
        <v>134</v>
      </c>
      <c r="P299" t="s">
        <v>5121</v>
      </c>
      <c r="R299">
        <v>0</v>
      </c>
      <c r="T299">
        <v>0</v>
      </c>
      <c r="Z299" t="s">
        <v>5122</v>
      </c>
      <c r="AA299" t="s">
        <v>5123</v>
      </c>
      <c r="AB299">
        <v>1</v>
      </c>
      <c r="AD299">
        <v>15003.66</v>
      </c>
      <c r="AE299" t="s">
        <v>5124</v>
      </c>
      <c r="AG299" t="s">
        <v>5125</v>
      </c>
      <c r="AI299">
        <v>82418</v>
      </c>
      <c r="AJ299" t="s">
        <v>135</v>
      </c>
      <c r="AK299" t="s">
        <v>5126</v>
      </c>
      <c r="AL299" t="s">
        <v>5121</v>
      </c>
      <c r="AN299" t="s">
        <v>42</v>
      </c>
      <c r="AO299" t="s">
        <v>136</v>
      </c>
      <c r="AP299" t="str">
        <f>IFERROR(VLOOKUP(M299,Shopify_Transactions!V:BB,5,0),"Not_Found")</f>
        <v>AS-95701</v>
      </c>
      <c r="AQ299" t="str">
        <f>IFERROR(VLOOKUP(M299,Shopify_Transactions!X:BB,3,0),"Not_Found")</f>
        <v>Not_Found</v>
      </c>
      <c r="AR299" t="str">
        <f>IFERROR(VLOOKUP(Z299,Shopify_Transactions!W:Z,4,0),"Not_Found")</f>
        <v>AS-95701</v>
      </c>
      <c r="AS299" t="str">
        <f t="shared" si="5"/>
        <v>AS-95701</v>
      </c>
    </row>
    <row r="300" spans="1:45" x14ac:dyDescent="0.3">
      <c r="A300" t="s">
        <v>4907</v>
      </c>
      <c r="B300" t="s">
        <v>5127</v>
      </c>
      <c r="C300" t="s">
        <v>244</v>
      </c>
      <c r="D300" t="s">
        <v>5128</v>
      </c>
      <c r="E300" t="s">
        <v>133</v>
      </c>
      <c r="F300" t="s">
        <v>130</v>
      </c>
      <c r="G300" t="s">
        <v>24</v>
      </c>
      <c r="H300">
        <v>67.95</v>
      </c>
      <c r="I300">
        <v>-2.3199999999999998</v>
      </c>
      <c r="J300">
        <v>65.63</v>
      </c>
      <c r="K300" t="s">
        <v>5129</v>
      </c>
      <c r="L300" t="s">
        <v>131</v>
      </c>
      <c r="M300" t="s">
        <v>5130</v>
      </c>
      <c r="N300" t="s">
        <v>5131</v>
      </c>
      <c r="O300" t="s">
        <v>134</v>
      </c>
      <c r="P300" t="s">
        <v>2578</v>
      </c>
      <c r="R300">
        <v>0</v>
      </c>
      <c r="T300">
        <v>0</v>
      </c>
      <c r="Z300" t="s">
        <v>5132</v>
      </c>
      <c r="AA300" t="s">
        <v>5133</v>
      </c>
      <c r="AB300">
        <v>1</v>
      </c>
      <c r="AD300">
        <v>15069.29</v>
      </c>
      <c r="AE300" t="s">
        <v>5134</v>
      </c>
      <c r="AG300" t="s">
        <v>5135</v>
      </c>
      <c r="AI300">
        <v>52477</v>
      </c>
      <c r="AJ300" t="s">
        <v>135</v>
      </c>
      <c r="AK300" t="s">
        <v>5136</v>
      </c>
      <c r="AL300" t="s">
        <v>2578</v>
      </c>
      <c r="AN300" t="s">
        <v>42</v>
      </c>
      <c r="AO300" t="s">
        <v>136</v>
      </c>
      <c r="AP300" t="str">
        <f>IFERROR(VLOOKUP(M300,Shopify_Transactions!V:BB,5,0),"Not_Found")</f>
        <v>AS-95703</v>
      </c>
      <c r="AQ300" t="str">
        <f>IFERROR(VLOOKUP(M300,Shopify_Transactions!X:BB,3,0),"Not_Found")</f>
        <v>Not_Found</v>
      </c>
      <c r="AR300" t="str">
        <f>IFERROR(VLOOKUP(Z300,Shopify_Transactions!W:Z,4,0),"Not_Found")</f>
        <v>AS-95703</v>
      </c>
      <c r="AS300" t="str">
        <f t="shared" si="5"/>
        <v>AS-95703</v>
      </c>
    </row>
    <row r="301" spans="1:45" x14ac:dyDescent="0.3">
      <c r="A301" t="s">
        <v>4907</v>
      </c>
      <c r="B301" t="s">
        <v>5137</v>
      </c>
      <c r="C301" t="s">
        <v>244</v>
      </c>
      <c r="D301" t="s">
        <v>5138</v>
      </c>
      <c r="E301" t="s">
        <v>133</v>
      </c>
      <c r="F301" t="s">
        <v>130</v>
      </c>
      <c r="G301" t="s">
        <v>24</v>
      </c>
      <c r="H301">
        <v>42.85</v>
      </c>
      <c r="I301">
        <v>-1.59</v>
      </c>
      <c r="J301">
        <v>41.26</v>
      </c>
      <c r="K301" t="s">
        <v>5139</v>
      </c>
      <c r="L301" t="s">
        <v>131</v>
      </c>
      <c r="M301" t="s">
        <v>5140</v>
      </c>
      <c r="N301" t="s">
        <v>5141</v>
      </c>
      <c r="O301" t="s">
        <v>134</v>
      </c>
      <c r="P301" t="s">
        <v>5142</v>
      </c>
      <c r="R301">
        <v>4.95</v>
      </c>
      <c r="T301">
        <v>0</v>
      </c>
      <c r="Z301" t="s">
        <v>5143</v>
      </c>
      <c r="AA301" t="s">
        <v>5144</v>
      </c>
      <c r="AB301">
        <v>2</v>
      </c>
      <c r="AD301">
        <v>15110.55</v>
      </c>
      <c r="AE301" t="s">
        <v>5145</v>
      </c>
      <c r="AG301" t="s">
        <v>142</v>
      </c>
      <c r="AI301">
        <v>1030</v>
      </c>
      <c r="AJ301" t="s">
        <v>143</v>
      </c>
      <c r="AK301" t="s">
        <v>5146</v>
      </c>
      <c r="AL301" t="s">
        <v>5147</v>
      </c>
      <c r="AN301" t="s">
        <v>37</v>
      </c>
      <c r="AO301" t="s">
        <v>136</v>
      </c>
      <c r="AP301" t="str">
        <f>IFERROR(VLOOKUP(M301,Shopify_Transactions!V:BB,5,0),"Not_Found")</f>
        <v>AS-95708</v>
      </c>
      <c r="AQ301" t="str">
        <f>IFERROR(VLOOKUP(M301,Shopify_Transactions!X:BB,3,0),"Not_Found")</f>
        <v>Not_Found</v>
      </c>
      <c r="AR301" t="str">
        <f>IFERROR(VLOOKUP(Z301,Shopify_Transactions!W:Z,4,0),"Not_Found")</f>
        <v>AS-95708</v>
      </c>
      <c r="AS301" t="str">
        <f t="shared" si="5"/>
        <v>AS-95708</v>
      </c>
    </row>
    <row r="302" spans="1:45" x14ac:dyDescent="0.3">
      <c r="A302" t="s">
        <v>4907</v>
      </c>
      <c r="B302" t="s">
        <v>5148</v>
      </c>
      <c r="C302" t="s">
        <v>244</v>
      </c>
      <c r="D302" t="s">
        <v>5149</v>
      </c>
      <c r="E302" t="s">
        <v>133</v>
      </c>
      <c r="F302" t="s">
        <v>130</v>
      </c>
      <c r="G302" t="s">
        <v>24</v>
      </c>
      <c r="H302">
        <v>220.28</v>
      </c>
      <c r="I302">
        <v>-6.74</v>
      </c>
      <c r="J302">
        <v>213.54</v>
      </c>
      <c r="K302" t="s">
        <v>5150</v>
      </c>
      <c r="L302" t="s">
        <v>131</v>
      </c>
      <c r="M302" t="s">
        <v>5151</v>
      </c>
      <c r="N302" t="s">
        <v>5152</v>
      </c>
      <c r="O302" t="s">
        <v>134</v>
      </c>
      <c r="P302" t="s">
        <v>5153</v>
      </c>
      <c r="R302">
        <v>0</v>
      </c>
      <c r="T302">
        <v>0</v>
      </c>
      <c r="Z302" t="s">
        <v>5154</v>
      </c>
      <c r="AA302" t="s">
        <v>5155</v>
      </c>
      <c r="AB302">
        <v>5</v>
      </c>
      <c r="AD302">
        <v>15324.09</v>
      </c>
      <c r="AE302" t="s">
        <v>5156</v>
      </c>
      <c r="AG302" t="s">
        <v>5157</v>
      </c>
      <c r="AI302">
        <v>78230</v>
      </c>
      <c r="AJ302" t="s">
        <v>138</v>
      </c>
      <c r="AK302" t="s">
        <v>5158</v>
      </c>
      <c r="AL302" t="s">
        <v>5159</v>
      </c>
      <c r="AN302" t="s">
        <v>46</v>
      </c>
      <c r="AO302" t="s">
        <v>136</v>
      </c>
      <c r="AP302" t="str">
        <f>IFERROR(VLOOKUP(M302,Shopify_Transactions!V:BB,5,0),"Not_Found")</f>
        <v>AS-95714</v>
      </c>
      <c r="AQ302" t="str">
        <f>IFERROR(VLOOKUP(M302,Shopify_Transactions!X:BB,3,0),"Not_Found")</f>
        <v>Not_Found</v>
      </c>
      <c r="AR302" t="str">
        <f>IFERROR(VLOOKUP(Z302,Shopify_Transactions!W:Z,4,0),"Not_Found")</f>
        <v>AS-95714</v>
      </c>
      <c r="AS302" t="str">
        <f t="shared" si="5"/>
        <v>AS-95714</v>
      </c>
    </row>
    <row r="303" spans="1:45" x14ac:dyDescent="0.3">
      <c r="A303" t="s">
        <v>4907</v>
      </c>
      <c r="B303" t="s">
        <v>5160</v>
      </c>
      <c r="C303" t="s">
        <v>244</v>
      </c>
      <c r="D303" t="s">
        <v>5161</v>
      </c>
      <c r="E303" t="s">
        <v>133</v>
      </c>
      <c r="F303" t="s">
        <v>130</v>
      </c>
      <c r="G303" t="s">
        <v>24</v>
      </c>
      <c r="H303">
        <v>63.9</v>
      </c>
      <c r="I303">
        <v>-2.2000000000000002</v>
      </c>
      <c r="J303">
        <v>61.7</v>
      </c>
      <c r="K303" t="s">
        <v>5162</v>
      </c>
      <c r="L303" t="s">
        <v>131</v>
      </c>
      <c r="M303" t="s">
        <v>5163</v>
      </c>
      <c r="N303" t="s">
        <v>5164</v>
      </c>
      <c r="O303" t="s">
        <v>134</v>
      </c>
      <c r="P303" t="s">
        <v>5165</v>
      </c>
      <c r="R303">
        <v>4.95</v>
      </c>
      <c r="T303">
        <v>0</v>
      </c>
      <c r="Z303" t="s">
        <v>5166</v>
      </c>
      <c r="AA303" t="s">
        <v>5167</v>
      </c>
      <c r="AB303">
        <v>1</v>
      </c>
      <c r="AD303">
        <v>15385.79</v>
      </c>
      <c r="AE303" t="s">
        <v>5168</v>
      </c>
      <c r="AG303" t="s">
        <v>171</v>
      </c>
      <c r="AI303">
        <v>14193</v>
      </c>
      <c r="AJ303" t="s">
        <v>135</v>
      </c>
      <c r="AK303" t="s">
        <v>5169</v>
      </c>
      <c r="AL303" t="s">
        <v>5165</v>
      </c>
      <c r="AN303" t="s">
        <v>42</v>
      </c>
      <c r="AO303" t="s">
        <v>136</v>
      </c>
      <c r="AP303" t="str">
        <f>IFERROR(VLOOKUP(M303,Shopify_Transactions!V:BB,5,0),"Not_Found")</f>
        <v>AS-95715</v>
      </c>
      <c r="AQ303" t="str">
        <f>IFERROR(VLOOKUP(M303,Shopify_Transactions!X:BB,3,0),"Not_Found")</f>
        <v>Not_Found</v>
      </c>
      <c r="AR303" t="str">
        <f>IFERROR(VLOOKUP(Z303,Shopify_Transactions!W:Z,4,0),"Not_Found")</f>
        <v>AS-95715</v>
      </c>
      <c r="AS303" t="str">
        <f t="shared" si="5"/>
        <v>AS-95715</v>
      </c>
    </row>
    <row r="304" spans="1:45" x14ac:dyDescent="0.3">
      <c r="A304" t="s">
        <v>4907</v>
      </c>
      <c r="B304" t="s">
        <v>5170</v>
      </c>
      <c r="C304" t="s">
        <v>244</v>
      </c>
      <c r="D304" t="s">
        <v>5138</v>
      </c>
      <c r="E304" t="s">
        <v>147</v>
      </c>
      <c r="F304" t="s">
        <v>130</v>
      </c>
      <c r="G304" t="s">
        <v>24</v>
      </c>
      <c r="H304">
        <v>-42.85</v>
      </c>
      <c r="I304">
        <v>0</v>
      </c>
      <c r="J304">
        <v>-42.85</v>
      </c>
      <c r="K304" t="s">
        <v>131</v>
      </c>
      <c r="L304" t="s">
        <v>5139</v>
      </c>
      <c r="M304" t="s">
        <v>5171</v>
      </c>
      <c r="O304" t="s">
        <v>148</v>
      </c>
      <c r="P304" t="s">
        <v>5172</v>
      </c>
      <c r="T304">
        <v>0</v>
      </c>
      <c r="Y304" t="s">
        <v>5140</v>
      </c>
      <c r="Z304" t="s">
        <v>5143</v>
      </c>
      <c r="AA304" t="s">
        <v>5173</v>
      </c>
      <c r="AB304">
        <v>2</v>
      </c>
      <c r="AD304">
        <v>15342.94</v>
      </c>
      <c r="AK304" t="s">
        <v>5146</v>
      </c>
      <c r="AL304" t="s">
        <v>5147</v>
      </c>
      <c r="AO304" t="s">
        <v>132</v>
      </c>
      <c r="AP304" t="str">
        <f>IFERROR(VLOOKUP(M304,Shopify_Transactions!V:BB,5,0),"Not_Found")</f>
        <v>AS-95708</v>
      </c>
      <c r="AQ304" t="str">
        <f>IFERROR(VLOOKUP(M304,Shopify_Transactions!X:BB,3,0),"Not_Found")</f>
        <v>AS-95708</v>
      </c>
      <c r="AR304" t="str">
        <f>IFERROR(VLOOKUP(Z304,Shopify_Transactions!W:Z,4,0),"Not_Found")</f>
        <v>AS-95708</v>
      </c>
      <c r="AS304" t="str">
        <f t="shared" si="5"/>
        <v>AS-95708</v>
      </c>
    </row>
    <row r="305" spans="1:45" x14ac:dyDescent="0.3">
      <c r="A305" t="s">
        <v>4907</v>
      </c>
      <c r="B305" t="s">
        <v>5174</v>
      </c>
      <c r="C305" t="s">
        <v>244</v>
      </c>
      <c r="D305" t="s">
        <v>5175</v>
      </c>
      <c r="E305" t="s">
        <v>133</v>
      </c>
      <c r="F305" t="s">
        <v>130</v>
      </c>
      <c r="G305" t="s">
        <v>24</v>
      </c>
      <c r="H305">
        <v>67.95</v>
      </c>
      <c r="I305">
        <v>-2.3199999999999998</v>
      </c>
      <c r="J305">
        <v>65.63</v>
      </c>
      <c r="K305" t="s">
        <v>5176</v>
      </c>
      <c r="L305" t="s">
        <v>131</v>
      </c>
      <c r="M305" t="s">
        <v>5177</v>
      </c>
      <c r="N305" t="s">
        <v>5178</v>
      </c>
      <c r="O305" t="s">
        <v>134</v>
      </c>
      <c r="P305" t="s">
        <v>5179</v>
      </c>
      <c r="R305">
        <v>0</v>
      </c>
      <c r="T305">
        <v>0</v>
      </c>
      <c r="Z305" t="s">
        <v>5180</v>
      </c>
      <c r="AA305" t="s">
        <v>5181</v>
      </c>
      <c r="AB305">
        <v>1</v>
      </c>
      <c r="AD305">
        <v>15408.57</v>
      </c>
      <c r="AE305" t="s">
        <v>5182</v>
      </c>
      <c r="AG305" t="s">
        <v>2500</v>
      </c>
      <c r="AH305" t="s">
        <v>326</v>
      </c>
      <c r="AI305">
        <v>30510</v>
      </c>
      <c r="AJ305" t="s">
        <v>140</v>
      </c>
      <c r="AK305" t="s">
        <v>5183</v>
      </c>
      <c r="AL305" t="s">
        <v>5179</v>
      </c>
      <c r="AN305" t="s">
        <v>45</v>
      </c>
      <c r="AO305" t="s">
        <v>136</v>
      </c>
      <c r="AP305" t="str">
        <f>IFERROR(VLOOKUP(M305,Shopify_Transactions!V:BB,5,0),"Not_Found")</f>
        <v>AS-95718</v>
      </c>
      <c r="AQ305" t="str">
        <f>IFERROR(VLOOKUP(M305,Shopify_Transactions!X:BB,3,0),"Not_Found")</f>
        <v>Not_Found</v>
      </c>
      <c r="AR305" t="str">
        <f>IFERROR(VLOOKUP(Z305,Shopify_Transactions!W:Z,4,0),"Not_Found")</f>
        <v>AS-95718</v>
      </c>
      <c r="AS305" t="str">
        <f t="shared" si="5"/>
        <v>AS-95718</v>
      </c>
    </row>
    <row r="306" spans="1:45" x14ac:dyDescent="0.3">
      <c r="A306" t="s">
        <v>4907</v>
      </c>
      <c r="B306" t="s">
        <v>5184</v>
      </c>
      <c r="C306" t="s">
        <v>244</v>
      </c>
      <c r="D306" t="s">
        <v>5175</v>
      </c>
      <c r="E306" t="s">
        <v>147</v>
      </c>
      <c r="F306" t="s">
        <v>130</v>
      </c>
      <c r="G306" t="s">
        <v>24</v>
      </c>
      <c r="H306">
        <v>-67.95</v>
      </c>
      <c r="I306">
        <v>0</v>
      </c>
      <c r="J306">
        <v>-67.95</v>
      </c>
      <c r="K306" t="s">
        <v>131</v>
      </c>
      <c r="L306" t="s">
        <v>5176</v>
      </c>
      <c r="M306" t="s">
        <v>5185</v>
      </c>
      <c r="O306" t="s">
        <v>148</v>
      </c>
      <c r="P306" t="s">
        <v>5179</v>
      </c>
      <c r="T306">
        <v>0</v>
      </c>
      <c r="Y306" t="s">
        <v>5177</v>
      </c>
      <c r="Z306" t="s">
        <v>5180</v>
      </c>
      <c r="AA306" t="s">
        <v>5186</v>
      </c>
      <c r="AB306">
        <v>1</v>
      </c>
      <c r="AD306">
        <v>15340.62</v>
      </c>
      <c r="AK306" t="s">
        <v>5183</v>
      </c>
      <c r="AL306" t="s">
        <v>5179</v>
      </c>
      <c r="AO306" t="s">
        <v>132</v>
      </c>
      <c r="AP306" t="str">
        <f>IFERROR(VLOOKUP(M306,Shopify_Transactions!V:BB,5,0),"Not_Found")</f>
        <v>AS-95718</v>
      </c>
      <c r="AQ306" t="str">
        <f>IFERROR(VLOOKUP(M306,Shopify_Transactions!X:BB,3,0),"Not_Found")</f>
        <v>AS-95718</v>
      </c>
      <c r="AR306" t="str">
        <f>IFERROR(VLOOKUP(Z306,Shopify_Transactions!W:Z,4,0),"Not_Found")</f>
        <v>AS-95718</v>
      </c>
      <c r="AS306" t="str">
        <f t="shared" si="5"/>
        <v>AS-95718</v>
      </c>
    </row>
    <row r="307" spans="1:45" x14ac:dyDescent="0.3">
      <c r="A307" t="s">
        <v>4907</v>
      </c>
      <c r="B307" t="s">
        <v>5187</v>
      </c>
      <c r="C307" t="s">
        <v>244</v>
      </c>
      <c r="D307" t="s">
        <v>5188</v>
      </c>
      <c r="E307" t="s">
        <v>133</v>
      </c>
      <c r="F307" t="s">
        <v>130</v>
      </c>
      <c r="G307" t="s">
        <v>24</v>
      </c>
      <c r="H307">
        <v>64.95</v>
      </c>
      <c r="I307">
        <v>-2.23</v>
      </c>
      <c r="J307">
        <v>62.72</v>
      </c>
      <c r="K307" t="s">
        <v>5189</v>
      </c>
      <c r="L307" t="s">
        <v>131</v>
      </c>
      <c r="M307" t="s">
        <v>5190</v>
      </c>
      <c r="N307" t="s">
        <v>5191</v>
      </c>
      <c r="O307" t="s">
        <v>134</v>
      </c>
      <c r="P307" t="s">
        <v>5192</v>
      </c>
      <c r="R307">
        <v>0</v>
      </c>
      <c r="T307">
        <v>0</v>
      </c>
      <c r="Z307" t="s">
        <v>5193</v>
      </c>
      <c r="AA307" t="s">
        <v>5194</v>
      </c>
      <c r="AB307">
        <v>1</v>
      </c>
      <c r="AD307">
        <v>15403.34</v>
      </c>
      <c r="AE307" t="s">
        <v>5195</v>
      </c>
      <c r="AG307" t="s">
        <v>5196</v>
      </c>
      <c r="AH307" t="s">
        <v>2444</v>
      </c>
      <c r="AI307">
        <v>24027</v>
      </c>
      <c r="AJ307" t="s">
        <v>137</v>
      </c>
      <c r="AK307" t="s">
        <v>5197</v>
      </c>
      <c r="AL307" t="s">
        <v>5192</v>
      </c>
      <c r="AN307" t="s">
        <v>47</v>
      </c>
      <c r="AO307" t="s">
        <v>136</v>
      </c>
      <c r="AP307" t="str">
        <f>IFERROR(VLOOKUP(M307,Shopify_Transactions!V:BB,5,0),"Not_Found")</f>
        <v>AS-95719</v>
      </c>
      <c r="AQ307" t="str">
        <f>IFERROR(VLOOKUP(M307,Shopify_Transactions!X:BB,3,0),"Not_Found")</f>
        <v>Not_Found</v>
      </c>
      <c r="AR307" t="str">
        <f>IFERROR(VLOOKUP(Z307,Shopify_Transactions!W:Z,4,0),"Not_Found")</f>
        <v>AS-95719</v>
      </c>
      <c r="AS307" t="str">
        <f t="shared" si="5"/>
        <v>AS-95719</v>
      </c>
    </row>
    <row r="308" spans="1:45" x14ac:dyDescent="0.3">
      <c r="A308" t="s">
        <v>4907</v>
      </c>
      <c r="B308" t="s">
        <v>5198</v>
      </c>
      <c r="C308" t="s">
        <v>244</v>
      </c>
      <c r="D308" t="s">
        <v>5175</v>
      </c>
      <c r="E308" t="s">
        <v>133</v>
      </c>
      <c r="F308" t="s">
        <v>130</v>
      </c>
      <c r="G308" t="s">
        <v>24</v>
      </c>
      <c r="H308">
        <v>67.95</v>
      </c>
      <c r="I308">
        <v>-2.3199999999999998</v>
      </c>
      <c r="J308">
        <v>65.63</v>
      </c>
      <c r="K308" t="s">
        <v>5176</v>
      </c>
      <c r="L308" t="s">
        <v>131</v>
      </c>
      <c r="M308" t="s">
        <v>5199</v>
      </c>
      <c r="N308" t="s">
        <v>5200</v>
      </c>
      <c r="O308" t="s">
        <v>134</v>
      </c>
      <c r="P308" t="s">
        <v>5179</v>
      </c>
      <c r="R308">
        <v>0</v>
      </c>
      <c r="T308">
        <v>0</v>
      </c>
      <c r="Z308" t="s">
        <v>5201</v>
      </c>
      <c r="AA308" t="s">
        <v>5202</v>
      </c>
      <c r="AB308">
        <v>1</v>
      </c>
      <c r="AD308">
        <v>15468.97</v>
      </c>
      <c r="AE308" t="s">
        <v>5203</v>
      </c>
      <c r="AG308" t="s">
        <v>2500</v>
      </c>
      <c r="AH308" t="s">
        <v>326</v>
      </c>
      <c r="AI308">
        <v>30510</v>
      </c>
      <c r="AJ308" t="s">
        <v>140</v>
      </c>
      <c r="AK308" t="s">
        <v>5183</v>
      </c>
      <c r="AL308" t="s">
        <v>5179</v>
      </c>
      <c r="AN308" t="s">
        <v>45</v>
      </c>
      <c r="AO308" t="s">
        <v>136</v>
      </c>
      <c r="AP308" t="str">
        <f>IFERROR(VLOOKUP(M308,Shopify_Transactions!V:BB,5,0),"Not_Found")</f>
        <v>AS-95720</v>
      </c>
      <c r="AQ308" t="str">
        <f>IFERROR(VLOOKUP(M308,Shopify_Transactions!X:BB,3,0),"Not_Found")</f>
        <v>Not_Found</v>
      </c>
      <c r="AR308" t="str">
        <f>IFERROR(VLOOKUP(Z308,Shopify_Transactions!W:Z,4,0),"Not_Found")</f>
        <v>AS-95720</v>
      </c>
      <c r="AS308" t="str">
        <f t="shared" si="5"/>
        <v>AS-95720</v>
      </c>
    </row>
    <row r="309" spans="1:45" x14ac:dyDescent="0.3">
      <c r="A309" t="s">
        <v>5204</v>
      </c>
      <c r="B309" t="s">
        <v>5205</v>
      </c>
      <c r="C309" t="s">
        <v>244</v>
      </c>
      <c r="E309" t="s">
        <v>129</v>
      </c>
      <c r="F309" t="s">
        <v>130</v>
      </c>
      <c r="G309" t="s">
        <v>24</v>
      </c>
      <c r="H309">
        <v>-12468.97</v>
      </c>
      <c r="I309">
        <v>0</v>
      </c>
      <c r="J309">
        <v>-12468.97</v>
      </c>
      <c r="K309" t="s">
        <v>131</v>
      </c>
      <c r="M309" t="s">
        <v>5206</v>
      </c>
      <c r="AD309">
        <v>3000</v>
      </c>
      <c r="AO309" t="s">
        <v>132</v>
      </c>
      <c r="AP309" t="str">
        <f>IFERROR(VLOOKUP(M309,Shopify_Transactions!V:BB,5,0),"Not_Found")</f>
        <v>Not_Found</v>
      </c>
      <c r="AQ309" t="str">
        <f>IFERROR(VLOOKUP(M309,Shopify_Transactions!X:BB,3,0),"Not_Found")</f>
        <v>Not_Found</v>
      </c>
      <c r="AR309" t="str">
        <f>IFERROR(VLOOKUP(Z309,Shopify_Transactions!W:Z,4,0),"Not_Found")</f>
        <v>Not_Found</v>
      </c>
      <c r="AS309" t="str">
        <f t="shared" si="5"/>
        <v>Not_Found</v>
      </c>
    </row>
    <row r="310" spans="1:45" x14ac:dyDescent="0.3">
      <c r="A310" t="s">
        <v>5204</v>
      </c>
      <c r="B310" t="s">
        <v>5207</v>
      </c>
      <c r="C310" t="s">
        <v>244</v>
      </c>
      <c r="D310" t="s">
        <v>5208</v>
      </c>
      <c r="E310" t="s">
        <v>133</v>
      </c>
      <c r="F310" t="s">
        <v>130</v>
      </c>
      <c r="G310" t="s">
        <v>24</v>
      </c>
      <c r="H310">
        <v>84.95</v>
      </c>
      <c r="I310">
        <v>-2.81</v>
      </c>
      <c r="J310">
        <v>82.14</v>
      </c>
      <c r="K310" t="s">
        <v>5209</v>
      </c>
      <c r="L310" t="s">
        <v>131</v>
      </c>
      <c r="M310" t="s">
        <v>5210</v>
      </c>
      <c r="N310" t="s">
        <v>5211</v>
      </c>
      <c r="O310" t="s">
        <v>134</v>
      </c>
      <c r="P310" t="s">
        <v>5212</v>
      </c>
      <c r="R310">
        <v>0</v>
      </c>
      <c r="T310">
        <v>0</v>
      </c>
      <c r="Z310" t="s">
        <v>5213</v>
      </c>
      <c r="AA310" t="s">
        <v>5214</v>
      </c>
      <c r="AB310">
        <v>1</v>
      </c>
      <c r="AD310">
        <v>3082.14</v>
      </c>
      <c r="AE310" t="s">
        <v>5215</v>
      </c>
      <c r="AG310" t="s">
        <v>145</v>
      </c>
      <c r="AI310">
        <v>80799</v>
      </c>
      <c r="AJ310" t="s">
        <v>135</v>
      </c>
      <c r="AK310" t="s">
        <v>5216</v>
      </c>
      <c r="AL310" t="s">
        <v>5212</v>
      </c>
      <c r="AN310" t="s">
        <v>42</v>
      </c>
      <c r="AO310" t="s">
        <v>136</v>
      </c>
      <c r="AP310" t="str">
        <f>IFERROR(VLOOKUP(M310,Shopify_Transactions!V:BB,5,0),"Not_Found")</f>
        <v>AS-95739</v>
      </c>
      <c r="AQ310" t="str">
        <f>IFERROR(VLOOKUP(M310,Shopify_Transactions!X:BB,3,0),"Not_Found")</f>
        <v>Not_Found</v>
      </c>
      <c r="AR310" t="str">
        <f>IFERROR(VLOOKUP(Z310,Shopify_Transactions!W:Z,4,0),"Not_Found")</f>
        <v>AS-95739</v>
      </c>
      <c r="AS310" t="str">
        <f t="shared" si="5"/>
        <v>AS-95739</v>
      </c>
    </row>
    <row r="311" spans="1:45" x14ac:dyDescent="0.3">
      <c r="A311" t="s">
        <v>5204</v>
      </c>
      <c r="B311" t="s">
        <v>5217</v>
      </c>
      <c r="C311" t="s">
        <v>244</v>
      </c>
      <c r="D311" t="s">
        <v>5218</v>
      </c>
      <c r="E311" t="s">
        <v>133</v>
      </c>
      <c r="F311" t="s">
        <v>130</v>
      </c>
      <c r="G311" t="s">
        <v>24</v>
      </c>
      <c r="H311">
        <v>28.26</v>
      </c>
      <c r="I311">
        <v>-1.17</v>
      </c>
      <c r="J311">
        <v>27.09</v>
      </c>
      <c r="K311" t="s">
        <v>5219</v>
      </c>
      <c r="L311" t="s">
        <v>131</v>
      </c>
      <c r="M311" t="s">
        <v>5220</v>
      </c>
      <c r="N311" t="s">
        <v>5221</v>
      </c>
      <c r="O311" t="s">
        <v>134</v>
      </c>
      <c r="P311" t="s">
        <v>5222</v>
      </c>
      <c r="R311">
        <v>4.95</v>
      </c>
      <c r="T311">
        <v>0</v>
      </c>
      <c r="Z311" t="s">
        <v>5223</v>
      </c>
      <c r="AA311" t="s">
        <v>5224</v>
      </c>
      <c r="AB311">
        <v>2</v>
      </c>
      <c r="AD311">
        <v>3109.23</v>
      </c>
      <c r="AE311" t="s">
        <v>5225</v>
      </c>
      <c r="AG311" t="s">
        <v>5226</v>
      </c>
      <c r="AH311" t="s">
        <v>5227</v>
      </c>
      <c r="AI311">
        <v>30033</v>
      </c>
      <c r="AJ311" t="s">
        <v>137</v>
      </c>
      <c r="AK311" t="s">
        <v>5228</v>
      </c>
      <c r="AL311" t="s">
        <v>5229</v>
      </c>
      <c r="AN311" t="s">
        <v>47</v>
      </c>
      <c r="AO311" t="s">
        <v>136</v>
      </c>
      <c r="AP311" t="str">
        <f>IFERROR(VLOOKUP(M311,Shopify_Transactions!V:BB,5,0),"Not_Found")</f>
        <v>AS-95740</v>
      </c>
      <c r="AQ311" t="str">
        <f>IFERROR(VLOOKUP(M311,Shopify_Transactions!X:BB,3,0),"Not_Found")</f>
        <v>Not_Found</v>
      </c>
      <c r="AR311" t="str">
        <f>IFERROR(VLOOKUP(Z311,Shopify_Transactions!W:Z,4,0),"Not_Found")</f>
        <v>AS-95740</v>
      </c>
      <c r="AS311" t="str">
        <f t="shared" si="5"/>
        <v>AS-95740</v>
      </c>
    </row>
    <row r="312" spans="1:45" x14ac:dyDescent="0.3">
      <c r="A312" t="s">
        <v>5204</v>
      </c>
      <c r="B312" t="s">
        <v>5230</v>
      </c>
      <c r="C312" t="s">
        <v>244</v>
      </c>
      <c r="D312" t="s">
        <v>2583</v>
      </c>
      <c r="E312" t="s">
        <v>147</v>
      </c>
      <c r="F312" t="s">
        <v>130</v>
      </c>
      <c r="G312" t="s">
        <v>24</v>
      </c>
      <c r="H312">
        <v>-67.95</v>
      </c>
      <c r="I312">
        <v>0</v>
      </c>
      <c r="J312">
        <v>-67.95</v>
      </c>
      <c r="K312" t="s">
        <v>131</v>
      </c>
      <c r="L312" t="s">
        <v>2584</v>
      </c>
      <c r="M312" t="s">
        <v>5231</v>
      </c>
      <c r="O312" t="s">
        <v>148</v>
      </c>
      <c r="P312" t="s">
        <v>2586</v>
      </c>
      <c r="T312">
        <v>0</v>
      </c>
      <c r="Y312" t="s">
        <v>752</v>
      </c>
      <c r="Z312" t="s">
        <v>753</v>
      </c>
      <c r="AA312" t="s">
        <v>5232</v>
      </c>
      <c r="AB312">
        <v>1</v>
      </c>
      <c r="AD312">
        <v>3041.28</v>
      </c>
      <c r="AK312" t="s">
        <v>2588</v>
      </c>
      <c r="AL312" t="s">
        <v>2586</v>
      </c>
      <c r="AO312" t="s">
        <v>132</v>
      </c>
      <c r="AP312" t="str">
        <f>IFERROR(VLOOKUP(M312,Shopify_Transactions!V:BB,5,0),"Not_Found")</f>
        <v>AS-94735</v>
      </c>
      <c r="AQ312" t="str">
        <f>IFERROR(VLOOKUP(M312,Shopify_Transactions!X:BB,3,0),"Not_Found")</f>
        <v>AS-94735</v>
      </c>
      <c r="AR312" t="str">
        <f>IFERROR(VLOOKUP(Z312,Shopify_Transactions!W:Z,4,0),"Not_Found")</f>
        <v>AS-94735</v>
      </c>
      <c r="AS312" t="str">
        <f t="shared" si="5"/>
        <v>AS-94735</v>
      </c>
    </row>
    <row r="313" spans="1:45" x14ac:dyDescent="0.3">
      <c r="A313" t="s">
        <v>5204</v>
      </c>
      <c r="B313" t="s">
        <v>5233</v>
      </c>
      <c r="C313" t="s">
        <v>244</v>
      </c>
      <c r="D313" t="s">
        <v>5234</v>
      </c>
      <c r="E313" t="s">
        <v>147</v>
      </c>
      <c r="F313" t="s">
        <v>130</v>
      </c>
      <c r="G313" t="s">
        <v>24</v>
      </c>
      <c r="H313">
        <v>-89.95</v>
      </c>
      <c r="I313">
        <v>0</v>
      </c>
      <c r="J313">
        <v>-89.95</v>
      </c>
      <c r="K313" t="s">
        <v>131</v>
      </c>
      <c r="L313" t="s">
        <v>5235</v>
      </c>
      <c r="M313" t="s">
        <v>5236</v>
      </c>
      <c r="O313" t="s">
        <v>148</v>
      </c>
      <c r="T313">
        <v>0</v>
      </c>
      <c r="Y313" t="s">
        <v>5237</v>
      </c>
      <c r="Z313" t="s">
        <v>5238</v>
      </c>
      <c r="AA313" t="s">
        <v>5239</v>
      </c>
      <c r="AB313">
        <v>6</v>
      </c>
      <c r="AD313">
        <v>2951.33</v>
      </c>
      <c r="AK313" t="s">
        <v>5240</v>
      </c>
      <c r="AL313" t="s">
        <v>5241</v>
      </c>
      <c r="AO313" t="s">
        <v>132</v>
      </c>
      <c r="AP313" t="str">
        <f>IFERROR(VLOOKUP(M313,Shopify_Transactions!V:BB,5,0),"Not_Found")</f>
        <v>AS-89740</v>
      </c>
      <c r="AQ313" t="str">
        <f>IFERROR(VLOOKUP(M313,Shopify_Transactions!X:BB,3,0),"Not_Found")</f>
        <v>AS-89740</v>
      </c>
      <c r="AR313" t="str">
        <f>IFERROR(VLOOKUP(Z313,Shopify_Transactions!W:Z,4,0),"Not_Found")</f>
        <v>AS-89740</v>
      </c>
      <c r="AS313" t="str">
        <f t="shared" si="5"/>
        <v>AS-89740</v>
      </c>
    </row>
    <row r="314" spans="1:45" x14ac:dyDescent="0.3">
      <c r="A314" t="s">
        <v>5204</v>
      </c>
      <c r="B314" t="s">
        <v>5242</v>
      </c>
      <c r="C314" t="s">
        <v>244</v>
      </c>
      <c r="D314" t="s">
        <v>5243</v>
      </c>
      <c r="E314" t="s">
        <v>133</v>
      </c>
      <c r="F314" t="s">
        <v>130</v>
      </c>
      <c r="G314" t="s">
        <v>24</v>
      </c>
      <c r="H314">
        <v>67.95</v>
      </c>
      <c r="I314">
        <v>-2.3199999999999998</v>
      </c>
      <c r="J314">
        <v>65.63</v>
      </c>
      <c r="K314" t="s">
        <v>5244</v>
      </c>
      <c r="L314" t="s">
        <v>131</v>
      </c>
      <c r="M314" t="s">
        <v>5245</v>
      </c>
      <c r="N314" t="s">
        <v>5246</v>
      </c>
      <c r="O314" t="s">
        <v>134</v>
      </c>
      <c r="P314" t="s">
        <v>5247</v>
      </c>
      <c r="R314">
        <v>0</v>
      </c>
      <c r="T314">
        <v>0</v>
      </c>
      <c r="Z314" t="s">
        <v>5248</v>
      </c>
      <c r="AA314" t="s">
        <v>5249</v>
      </c>
      <c r="AB314">
        <v>1</v>
      </c>
      <c r="AD314">
        <v>3016.96</v>
      </c>
      <c r="AE314" t="s">
        <v>5250</v>
      </c>
      <c r="AG314" t="s">
        <v>5251</v>
      </c>
      <c r="AH314" t="s">
        <v>172</v>
      </c>
      <c r="AI314">
        <v>20560</v>
      </c>
      <c r="AJ314" t="s">
        <v>140</v>
      </c>
      <c r="AK314" t="s">
        <v>5252</v>
      </c>
      <c r="AL314" t="s">
        <v>5247</v>
      </c>
      <c r="AN314" t="s">
        <v>45</v>
      </c>
      <c r="AO314" t="s">
        <v>136</v>
      </c>
      <c r="AP314" t="str">
        <f>IFERROR(VLOOKUP(M314,Shopify_Transactions!V:BB,5,0),"Not_Found")</f>
        <v>AS-95747</v>
      </c>
      <c r="AQ314" t="str">
        <f>IFERROR(VLOOKUP(M314,Shopify_Transactions!X:BB,3,0),"Not_Found")</f>
        <v>Not_Found</v>
      </c>
      <c r="AR314" t="str">
        <f>IFERROR(VLOOKUP(Z314,Shopify_Transactions!W:Z,4,0),"Not_Found")</f>
        <v>AS-95747</v>
      </c>
      <c r="AS314" t="str">
        <f t="shared" si="5"/>
        <v>AS-95747</v>
      </c>
    </row>
    <row r="315" spans="1:45" x14ac:dyDescent="0.3">
      <c r="A315" t="s">
        <v>5204</v>
      </c>
      <c r="B315" t="s">
        <v>5253</v>
      </c>
      <c r="C315" t="s">
        <v>244</v>
      </c>
      <c r="D315" t="s">
        <v>5254</v>
      </c>
      <c r="E315" t="s">
        <v>133</v>
      </c>
      <c r="F315" t="s">
        <v>130</v>
      </c>
      <c r="G315" t="s">
        <v>24</v>
      </c>
      <c r="H315">
        <v>59.85</v>
      </c>
      <c r="I315">
        <v>-2.09</v>
      </c>
      <c r="J315">
        <v>57.76</v>
      </c>
      <c r="K315" t="s">
        <v>5255</v>
      </c>
      <c r="L315" t="s">
        <v>131</v>
      </c>
      <c r="M315" t="s">
        <v>5256</v>
      </c>
      <c r="N315" t="s">
        <v>5257</v>
      </c>
      <c r="O315" t="s">
        <v>134</v>
      </c>
      <c r="P315" t="s">
        <v>5258</v>
      </c>
      <c r="R315">
        <v>0</v>
      </c>
      <c r="T315">
        <v>0</v>
      </c>
      <c r="Z315" t="s">
        <v>5259</v>
      </c>
      <c r="AA315" t="s">
        <v>5260</v>
      </c>
      <c r="AB315">
        <v>3</v>
      </c>
      <c r="AD315">
        <v>3074.72</v>
      </c>
      <c r="AE315" t="s">
        <v>5261</v>
      </c>
      <c r="AG315" t="s">
        <v>154</v>
      </c>
      <c r="AH315" t="s">
        <v>154</v>
      </c>
      <c r="AI315">
        <v>28029</v>
      </c>
      <c r="AJ315" t="s">
        <v>140</v>
      </c>
      <c r="AK315" t="s">
        <v>5262</v>
      </c>
      <c r="AL315" t="s">
        <v>5263</v>
      </c>
      <c r="AN315" t="s">
        <v>45</v>
      </c>
      <c r="AO315" t="s">
        <v>136</v>
      </c>
      <c r="AP315" t="str">
        <f>IFERROR(VLOOKUP(M315,Shopify_Transactions!V:BB,5,0),"Not_Found")</f>
        <v>AS-95749</v>
      </c>
      <c r="AQ315" t="str">
        <f>IFERROR(VLOOKUP(M315,Shopify_Transactions!X:BB,3,0),"Not_Found")</f>
        <v>Not_Found</v>
      </c>
      <c r="AR315" t="str">
        <f>IFERROR(VLOOKUP(Z315,Shopify_Transactions!W:Z,4,0),"Not_Found")</f>
        <v>AS-95749</v>
      </c>
      <c r="AS315" t="str">
        <f t="shared" si="5"/>
        <v>AS-95749</v>
      </c>
    </row>
    <row r="316" spans="1:45" x14ac:dyDescent="0.3">
      <c r="A316" t="s">
        <v>5204</v>
      </c>
      <c r="B316" t="s">
        <v>5264</v>
      </c>
      <c r="C316" t="s">
        <v>244</v>
      </c>
      <c r="D316" t="s">
        <v>5243</v>
      </c>
      <c r="E316" t="s">
        <v>147</v>
      </c>
      <c r="F316" t="s">
        <v>130</v>
      </c>
      <c r="G316" t="s">
        <v>24</v>
      </c>
      <c r="H316">
        <v>-67.95</v>
      </c>
      <c r="I316">
        <v>0</v>
      </c>
      <c r="J316">
        <v>-67.95</v>
      </c>
      <c r="K316" t="s">
        <v>131</v>
      </c>
      <c r="L316" t="s">
        <v>5244</v>
      </c>
      <c r="M316" t="s">
        <v>5265</v>
      </c>
      <c r="O316" t="s">
        <v>148</v>
      </c>
      <c r="P316" t="s">
        <v>5247</v>
      </c>
      <c r="T316">
        <v>0</v>
      </c>
      <c r="Y316" t="s">
        <v>5245</v>
      </c>
      <c r="Z316" t="s">
        <v>5248</v>
      </c>
      <c r="AA316" t="s">
        <v>5266</v>
      </c>
      <c r="AB316">
        <v>1</v>
      </c>
      <c r="AD316">
        <v>3006.77</v>
      </c>
      <c r="AK316" t="s">
        <v>5252</v>
      </c>
      <c r="AL316" t="s">
        <v>5247</v>
      </c>
      <c r="AO316" t="s">
        <v>132</v>
      </c>
      <c r="AP316" t="str">
        <f>IFERROR(VLOOKUP(M316,Shopify_Transactions!V:BB,5,0),"Not_Found")</f>
        <v>AS-95747</v>
      </c>
      <c r="AQ316" t="str">
        <f>IFERROR(VLOOKUP(M316,Shopify_Transactions!X:BB,3,0),"Not_Found")</f>
        <v>AS-95747</v>
      </c>
      <c r="AR316" t="str">
        <f>IFERROR(VLOOKUP(Z316,Shopify_Transactions!W:Z,4,0),"Not_Found")</f>
        <v>AS-95747</v>
      </c>
      <c r="AS316" t="str">
        <f t="shared" si="5"/>
        <v>AS-95747</v>
      </c>
    </row>
    <row r="317" spans="1:45" x14ac:dyDescent="0.3">
      <c r="A317" t="s">
        <v>5204</v>
      </c>
      <c r="B317" t="s">
        <v>5267</v>
      </c>
      <c r="C317" t="s">
        <v>244</v>
      </c>
      <c r="D317" t="s">
        <v>5243</v>
      </c>
      <c r="E317" t="s">
        <v>133</v>
      </c>
      <c r="F317" t="s">
        <v>130</v>
      </c>
      <c r="G317" t="s">
        <v>24</v>
      </c>
      <c r="H317">
        <v>67.95</v>
      </c>
      <c r="I317">
        <v>-2.3199999999999998</v>
      </c>
      <c r="J317">
        <v>65.63</v>
      </c>
      <c r="K317" t="s">
        <v>5244</v>
      </c>
      <c r="L317" t="s">
        <v>131</v>
      </c>
      <c r="M317" t="s">
        <v>5268</v>
      </c>
      <c r="N317" t="s">
        <v>5246</v>
      </c>
      <c r="O317" t="s">
        <v>134</v>
      </c>
      <c r="P317" t="s">
        <v>5247</v>
      </c>
      <c r="R317">
        <v>0</v>
      </c>
      <c r="T317">
        <v>0</v>
      </c>
      <c r="Z317" t="s">
        <v>5269</v>
      </c>
      <c r="AA317" t="s">
        <v>5270</v>
      </c>
      <c r="AB317">
        <v>1</v>
      </c>
      <c r="AD317">
        <v>3072.4</v>
      </c>
      <c r="AE317" t="s">
        <v>5250</v>
      </c>
      <c r="AG317" t="s">
        <v>5251</v>
      </c>
      <c r="AH317" t="s">
        <v>172</v>
      </c>
      <c r="AI317">
        <v>20560</v>
      </c>
      <c r="AJ317" t="s">
        <v>140</v>
      </c>
      <c r="AK317" t="s">
        <v>5252</v>
      </c>
      <c r="AL317" t="s">
        <v>5247</v>
      </c>
      <c r="AN317" t="s">
        <v>45</v>
      </c>
      <c r="AO317" t="s">
        <v>136</v>
      </c>
      <c r="AP317" t="str">
        <f>IFERROR(VLOOKUP(M317,Shopify_Transactions!V:BB,5,0),"Not_Found")</f>
        <v>AS-95753</v>
      </c>
      <c r="AQ317" t="str">
        <f>IFERROR(VLOOKUP(M317,Shopify_Transactions!X:BB,3,0),"Not_Found")</f>
        <v>Not_Found</v>
      </c>
      <c r="AR317" t="str">
        <f>IFERROR(VLOOKUP(Z317,Shopify_Transactions!W:Z,4,0),"Not_Found")</f>
        <v>AS-95753</v>
      </c>
      <c r="AS317" t="str">
        <f t="shared" si="5"/>
        <v>AS-95753</v>
      </c>
    </row>
    <row r="318" spans="1:45" x14ac:dyDescent="0.3">
      <c r="A318" t="s">
        <v>5204</v>
      </c>
      <c r="B318" t="s">
        <v>5271</v>
      </c>
      <c r="C318" t="s">
        <v>244</v>
      </c>
      <c r="D318" t="s">
        <v>5272</v>
      </c>
      <c r="E318" t="s">
        <v>133</v>
      </c>
      <c r="F318" t="s">
        <v>130</v>
      </c>
      <c r="G318" t="s">
        <v>24</v>
      </c>
      <c r="H318">
        <v>84.95</v>
      </c>
      <c r="I318">
        <v>-2.81</v>
      </c>
      <c r="J318">
        <v>82.14</v>
      </c>
      <c r="K318" t="s">
        <v>5273</v>
      </c>
      <c r="L318" t="s">
        <v>131</v>
      </c>
      <c r="M318" t="s">
        <v>5274</v>
      </c>
      <c r="N318" t="s">
        <v>5275</v>
      </c>
      <c r="O318" t="s">
        <v>134</v>
      </c>
      <c r="P318" t="s">
        <v>5276</v>
      </c>
      <c r="R318">
        <v>0</v>
      </c>
      <c r="T318">
        <v>0</v>
      </c>
      <c r="Z318" t="s">
        <v>5277</v>
      </c>
      <c r="AA318" t="s">
        <v>5278</v>
      </c>
      <c r="AB318">
        <v>1</v>
      </c>
      <c r="AD318">
        <v>3154.54</v>
      </c>
      <c r="AE318" t="s">
        <v>5279</v>
      </c>
      <c r="AG318" t="s">
        <v>5280</v>
      </c>
      <c r="AI318">
        <v>19374</v>
      </c>
      <c r="AJ318" t="s">
        <v>135</v>
      </c>
      <c r="AK318" t="s">
        <v>5281</v>
      </c>
      <c r="AL318" t="s">
        <v>5276</v>
      </c>
      <c r="AN318" t="s">
        <v>42</v>
      </c>
      <c r="AO318" t="s">
        <v>136</v>
      </c>
      <c r="AP318" t="str">
        <f>IFERROR(VLOOKUP(M318,Shopify_Transactions!V:BB,5,0),"Not_Found")</f>
        <v>AS-95766</v>
      </c>
      <c r="AQ318" t="str">
        <f>IFERROR(VLOOKUP(M318,Shopify_Transactions!X:BB,3,0),"Not_Found")</f>
        <v>Not_Found</v>
      </c>
      <c r="AR318" t="str">
        <f>IFERROR(VLOOKUP(Z318,Shopify_Transactions!W:Z,4,0),"Not_Found")</f>
        <v>AS-95766</v>
      </c>
      <c r="AS318" t="str">
        <f t="shared" si="5"/>
        <v>AS-95766</v>
      </c>
    </row>
    <row r="319" spans="1:45" x14ac:dyDescent="0.3">
      <c r="A319" t="s">
        <v>5204</v>
      </c>
      <c r="B319" t="s">
        <v>5282</v>
      </c>
      <c r="C319" t="s">
        <v>244</v>
      </c>
      <c r="D319" t="s">
        <v>5283</v>
      </c>
      <c r="E319" t="s">
        <v>133</v>
      </c>
      <c r="F319" t="s">
        <v>130</v>
      </c>
      <c r="G319" t="s">
        <v>24</v>
      </c>
      <c r="H319">
        <v>37.9</v>
      </c>
      <c r="I319">
        <v>-1.45</v>
      </c>
      <c r="J319">
        <v>36.450000000000003</v>
      </c>
      <c r="K319" t="s">
        <v>5284</v>
      </c>
      <c r="L319" t="s">
        <v>131</v>
      </c>
      <c r="M319" t="s">
        <v>5285</v>
      </c>
      <c r="N319" t="s">
        <v>5286</v>
      </c>
      <c r="O319" t="s">
        <v>134</v>
      </c>
      <c r="P319" t="s">
        <v>5287</v>
      </c>
      <c r="R319">
        <v>4.95</v>
      </c>
      <c r="T319">
        <v>0</v>
      </c>
      <c r="Z319" t="s">
        <v>5288</v>
      </c>
      <c r="AA319" t="s">
        <v>5289</v>
      </c>
      <c r="AB319">
        <v>1</v>
      </c>
      <c r="AD319">
        <v>3190.99</v>
      </c>
      <c r="AE319" t="s">
        <v>5290</v>
      </c>
      <c r="AG319" t="s">
        <v>5291</v>
      </c>
      <c r="AI319">
        <v>53773</v>
      </c>
      <c r="AJ319" t="s">
        <v>135</v>
      </c>
      <c r="AK319" t="s">
        <v>5292</v>
      </c>
      <c r="AL319" t="s">
        <v>5287</v>
      </c>
      <c r="AN319" t="s">
        <v>42</v>
      </c>
      <c r="AO319" t="s">
        <v>136</v>
      </c>
      <c r="AP319" t="str">
        <f>IFERROR(VLOOKUP(M319,Shopify_Transactions!V:BB,5,0),"Not_Found")</f>
        <v>AS-95768</v>
      </c>
      <c r="AQ319" t="str">
        <f>IFERROR(VLOOKUP(M319,Shopify_Transactions!X:BB,3,0),"Not_Found")</f>
        <v>Not_Found</v>
      </c>
      <c r="AR319" t="str">
        <f>IFERROR(VLOOKUP(Z319,Shopify_Transactions!W:Z,4,0),"Not_Found")</f>
        <v>AS-95768</v>
      </c>
      <c r="AS319" t="str">
        <f t="shared" si="5"/>
        <v>AS-95768</v>
      </c>
    </row>
    <row r="320" spans="1:45" x14ac:dyDescent="0.3">
      <c r="A320" t="s">
        <v>5204</v>
      </c>
      <c r="B320" t="s">
        <v>5293</v>
      </c>
      <c r="C320" t="s">
        <v>244</v>
      </c>
      <c r="D320" t="s">
        <v>5294</v>
      </c>
      <c r="E320" t="s">
        <v>133</v>
      </c>
      <c r="F320" t="s">
        <v>130</v>
      </c>
      <c r="G320" t="s">
        <v>24</v>
      </c>
      <c r="H320">
        <v>30.85</v>
      </c>
      <c r="I320">
        <v>-1.24</v>
      </c>
      <c r="J320">
        <v>29.61</v>
      </c>
      <c r="K320" t="s">
        <v>5295</v>
      </c>
      <c r="L320" t="s">
        <v>131</v>
      </c>
      <c r="M320" t="s">
        <v>5296</v>
      </c>
      <c r="N320" t="s">
        <v>5297</v>
      </c>
      <c r="O320" t="s">
        <v>134</v>
      </c>
      <c r="P320" t="s">
        <v>5298</v>
      </c>
      <c r="R320">
        <v>4.95</v>
      </c>
      <c r="T320">
        <v>0</v>
      </c>
      <c r="Z320" t="s">
        <v>5299</v>
      </c>
      <c r="AA320" t="s">
        <v>5300</v>
      </c>
      <c r="AB320">
        <v>2</v>
      </c>
      <c r="AD320">
        <v>3220.6</v>
      </c>
      <c r="AE320" t="s">
        <v>5301</v>
      </c>
      <c r="AG320" t="s">
        <v>5302</v>
      </c>
      <c r="AI320">
        <v>78224</v>
      </c>
      <c r="AJ320" t="s">
        <v>135</v>
      </c>
      <c r="AK320" t="s">
        <v>5303</v>
      </c>
      <c r="AL320" t="s">
        <v>5304</v>
      </c>
      <c r="AN320" t="s">
        <v>42</v>
      </c>
      <c r="AO320" t="s">
        <v>136</v>
      </c>
      <c r="AP320" t="str">
        <f>IFERROR(VLOOKUP(M320,Shopify_Transactions!V:BB,5,0),"Not_Found")</f>
        <v>AS-95775</v>
      </c>
      <c r="AQ320" t="str">
        <f>IFERROR(VLOOKUP(M320,Shopify_Transactions!X:BB,3,0),"Not_Found")</f>
        <v>Not_Found</v>
      </c>
      <c r="AR320" t="str">
        <f>IFERROR(VLOOKUP(Z320,Shopify_Transactions!W:Z,4,0),"Not_Found")</f>
        <v>AS-95775</v>
      </c>
      <c r="AS320" t="str">
        <f t="shared" si="5"/>
        <v>AS-95775</v>
      </c>
    </row>
    <row r="321" spans="1:45" x14ac:dyDescent="0.3">
      <c r="A321" t="s">
        <v>5204</v>
      </c>
      <c r="B321" t="s">
        <v>5305</v>
      </c>
      <c r="C321" t="s">
        <v>244</v>
      </c>
      <c r="D321" t="s">
        <v>5306</v>
      </c>
      <c r="E321" t="s">
        <v>133</v>
      </c>
      <c r="F321" t="s">
        <v>130</v>
      </c>
      <c r="G321" t="s">
        <v>24</v>
      </c>
      <c r="H321">
        <v>31.9</v>
      </c>
      <c r="I321">
        <v>-1.28</v>
      </c>
      <c r="J321">
        <v>30.62</v>
      </c>
      <c r="K321" t="s">
        <v>5307</v>
      </c>
      <c r="L321" t="s">
        <v>131</v>
      </c>
      <c r="M321" t="s">
        <v>5308</v>
      </c>
      <c r="N321" t="s">
        <v>5309</v>
      </c>
      <c r="O321" t="s">
        <v>134</v>
      </c>
      <c r="P321" t="s">
        <v>2478</v>
      </c>
      <c r="R321">
        <v>4.95</v>
      </c>
      <c r="T321">
        <v>0</v>
      </c>
      <c r="Z321" t="s">
        <v>5310</v>
      </c>
      <c r="AA321" t="s">
        <v>5311</v>
      </c>
      <c r="AB321">
        <v>1</v>
      </c>
      <c r="AD321">
        <v>3251.22</v>
      </c>
      <c r="AE321" t="s">
        <v>5312</v>
      </c>
      <c r="AG321" t="s">
        <v>5313</v>
      </c>
      <c r="AI321">
        <v>38000</v>
      </c>
      <c r="AJ321" t="s">
        <v>138</v>
      </c>
      <c r="AK321" t="s">
        <v>5314</v>
      </c>
      <c r="AL321" t="s">
        <v>2478</v>
      </c>
      <c r="AN321" t="s">
        <v>46</v>
      </c>
      <c r="AO321" t="s">
        <v>136</v>
      </c>
      <c r="AP321" t="str">
        <f>IFERROR(VLOOKUP(M321,Shopify_Transactions!V:BB,5,0),"Not_Found")</f>
        <v>AS-95795</v>
      </c>
      <c r="AQ321" t="str">
        <f>IFERROR(VLOOKUP(M321,Shopify_Transactions!X:BB,3,0),"Not_Found")</f>
        <v>Not_Found</v>
      </c>
      <c r="AR321" t="str">
        <f>IFERROR(VLOOKUP(Z321,Shopify_Transactions!W:Z,4,0),"Not_Found")</f>
        <v>AS-95795</v>
      </c>
      <c r="AS321" t="str">
        <f t="shared" si="5"/>
        <v>AS-95795</v>
      </c>
    </row>
    <row r="322" spans="1:45" x14ac:dyDescent="0.3">
      <c r="A322" t="s">
        <v>5204</v>
      </c>
      <c r="B322" t="s">
        <v>5315</v>
      </c>
      <c r="C322" t="s">
        <v>244</v>
      </c>
      <c r="D322" t="s">
        <v>5316</v>
      </c>
      <c r="E322" t="s">
        <v>133</v>
      </c>
      <c r="F322" t="s">
        <v>130</v>
      </c>
      <c r="G322" t="s">
        <v>24</v>
      </c>
      <c r="H322">
        <v>59.85</v>
      </c>
      <c r="I322">
        <v>-2.09</v>
      </c>
      <c r="J322">
        <v>57.76</v>
      </c>
      <c r="K322" t="s">
        <v>5317</v>
      </c>
      <c r="L322" t="s">
        <v>131</v>
      </c>
      <c r="M322" t="s">
        <v>5318</v>
      </c>
      <c r="N322" t="s">
        <v>5319</v>
      </c>
      <c r="O322" t="s">
        <v>134</v>
      </c>
      <c r="P322" t="s">
        <v>5320</v>
      </c>
      <c r="R322">
        <v>0</v>
      </c>
      <c r="T322">
        <v>0</v>
      </c>
      <c r="Z322" t="s">
        <v>5321</v>
      </c>
      <c r="AA322" t="s">
        <v>5322</v>
      </c>
      <c r="AB322">
        <v>3</v>
      </c>
      <c r="AD322">
        <v>3308.98</v>
      </c>
      <c r="AE322" t="s">
        <v>5323</v>
      </c>
      <c r="AG322" t="s">
        <v>5324</v>
      </c>
      <c r="AI322">
        <v>3623</v>
      </c>
      <c r="AJ322" t="s">
        <v>143</v>
      </c>
      <c r="AK322" t="s">
        <v>5325</v>
      </c>
      <c r="AL322" t="s">
        <v>5326</v>
      </c>
      <c r="AN322" t="s">
        <v>37</v>
      </c>
      <c r="AO322" t="s">
        <v>136</v>
      </c>
      <c r="AP322" t="str">
        <f>IFERROR(VLOOKUP(M322,Shopify_Transactions!V:BB,5,0),"Not_Found")</f>
        <v>AS-95796</v>
      </c>
      <c r="AQ322" t="str">
        <f>IFERROR(VLOOKUP(M322,Shopify_Transactions!X:BB,3,0),"Not_Found")</f>
        <v>Not_Found</v>
      </c>
      <c r="AR322" t="str">
        <f>IFERROR(VLOOKUP(Z322,Shopify_Transactions!W:Z,4,0),"Not_Found")</f>
        <v>AS-95796</v>
      </c>
      <c r="AS322" t="str">
        <f t="shared" si="5"/>
        <v>AS-95796</v>
      </c>
    </row>
    <row r="323" spans="1:45" x14ac:dyDescent="0.3">
      <c r="A323" t="s">
        <v>5327</v>
      </c>
      <c r="B323" t="s">
        <v>5328</v>
      </c>
      <c r="C323" t="s">
        <v>244</v>
      </c>
      <c r="D323" t="s">
        <v>5329</v>
      </c>
      <c r="E323" t="s">
        <v>133</v>
      </c>
      <c r="F323" t="s">
        <v>130</v>
      </c>
      <c r="G323" t="s">
        <v>24</v>
      </c>
      <c r="H323">
        <v>65.900000000000006</v>
      </c>
      <c r="I323">
        <v>-2.2599999999999998</v>
      </c>
      <c r="J323">
        <v>63.64</v>
      </c>
      <c r="K323" t="s">
        <v>5330</v>
      </c>
      <c r="L323" t="s">
        <v>131</v>
      </c>
      <c r="M323" t="s">
        <v>5331</v>
      </c>
      <c r="N323" t="s">
        <v>5332</v>
      </c>
      <c r="O323" t="s">
        <v>134</v>
      </c>
      <c r="P323" t="s">
        <v>5333</v>
      </c>
      <c r="R323">
        <v>0</v>
      </c>
      <c r="T323">
        <v>0</v>
      </c>
      <c r="Z323" t="s">
        <v>5334</v>
      </c>
      <c r="AA323" t="s">
        <v>5335</v>
      </c>
      <c r="AB323">
        <v>2</v>
      </c>
      <c r="AD323">
        <v>3372.62</v>
      </c>
      <c r="AE323" t="s">
        <v>5336</v>
      </c>
      <c r="AG323" t="s">
        <v>5337</v>
      </c>
      <c r="AI323">
        <v>48231</v>
      </c>
      <c r="AJ323" t="s">
        <v>135</v>
      </c>
      <c r="AK323" t="s">
        <v>5338</v>
      </c>
      <c r="AL323" t="s">
        <v>5339</v>
      </c>
      <c r="AN323" t="s">
        <v>42</v>
      </c>
      <c r="AO323" t="s">
        <v>136</v>
      </c>
      <c r="AP323" t="str">
        <f>IFERROR(VLOOKUP(M323,Shopify_Transactions!V:BB,5,0),"Not_Found")</f>
        <v>AS-95805</v>
      </c>
      <c r="AQ323" t="str">
        <f>IFERROR(VLOOKUP(M323,Shopify_Transactions!X:BB,3,0),"Not_Found")</f>
        <v>Not_Found</v>
      </c>
      <c r="AR323" t="str">
        <f>IFERROR(VLOOKUP(Z323,Shopify_Transactions!W:Z,4,0),"Not_Found")</f>
        <v>AS-95805</v>
      </c>
      <c r="AS323" t="str">
        <f t="shared" ref="AS323:AS386" si="6">IF(AP323&lt;&gt;"Not_Found",AP323,IF(AQ323&lt;&gt;"Not_Found",AQ323,AR323))</f>
        <v>AS-95805</v>
      </c>
    </row>
    <row r="324" spans="1:45" x14ac:dyDescent="0.3">
      <c r="A324" t="s">
        <v>5327</v>
      </c>
      <c r="B324" t="s">
        <v>5340</v>
      </c>
      <c r="C324" t="s">
        <v>244</v>
      </c>
      <c r="D324" t="s">
        <v>5341</v>
      </c>
      <c r="E324" t="s">
        <v>133</v>
      </c>
      <c r="F324" t="s">
        <v>130</v>
      </c>
      <c r="G324" t="s">
        <v>24</v>
      </c>
      <c r="H324">
        <v>287.7</v>
      </c>
      <c r="I324">
        <v>-8.69</v>
      </c>
      <c r="J324">
        <v>279.01</v>
      </c>
      <c r="K324" t="s">
        <v>5342</v>
      </c>
      <c r="L324" t="s">
        <v>131</v>
      </c>
      <c r="M324" t="s">
        <v>5343</v>
      </c>
      <c r="N324" t="s">
        <v>5344</v>
      </c>
      <c r="O324" t="s">
        <v>134</v>
      </c>
      <c r="R324">
        <v>0</v>
      </c>
      <c r="T324">
        <v>0</v>
      </c>
      <c r="Z324" t="s">
        <v>5345</v>
      </c>
      <c r="AA324" t="s">
        <v>5346</v>
      </c>
      <c r="AB324">
        <v>6</v>
      </c>
      <c r="AD324">
        <v>3651.63</v>
      </c>
      <c r="AE324" t="s">
        <v>5347</v>
      </c>
      <c r="AG324" t="s">
        <v>5348</v>
      </c>
      <c r="AH324" t="s">
        <v>5349</v>
      </c>
      <c r="AI324">
        <v>73010</v>
      </c>
      <c r="AJ324" t="s">
        <v>137</v>
      </c>
      <c r="AK324" t="s">
        <v>5350</v>
      </c>
      <c r="AL324" t="s">
        <v>5351</v>
      </c>
      <c r="AN324" t="s">
        <v>47</v>
      </c>
      <c r="AO324" t="s">
        <v>136</v>
      </c>
      <c r="AP324" t="str">
        <f>IFERROR(VLOOKUP(M324,Shopify_Transactions!V:BB,5,0),"Not_Found")</f>
        <v>AS-95820</v>
      </c>
      <c r="AQ324" t="str">
        <f>IFERROR(VLOOKUP(M324,Shopify_Transactions!X:BB,3,0),"Not_Found")</f>
        <v>Not_Found</v>
      </c>
      <c r="AR324" t="str">
        <f>IFERROR(VLOOKUP(Z324,Shopify_Transactions!W:Z,4,0),"Not_Found")</f>
        <v>AS-95820</v>
      </c>
      <c r="AS324" t="str">
        <f t="shared" si="6"/>
        <v>AS-95820</v>
      </c>
    </row>
    <row r="325" spans="1:45" x14ac:dyDescent="0.3">
      <c r="A325" t="s">
        <v>5327</v>
      </c>
      <c r="B325" t="s">
        <v>5352</v>
      </c>
      <c r="C325" t="s">
        <v>244</v>
      </c>
      <c r="D325" t="s">
        <v>5353</v>
      </c>
      <c r="E325" t="s">
        <v>133</v>
      </c>
      <c r="F325" t="s">
        <v>130</v>
      </c>
      <c r="G325" t="s">
        <v>24</v>
      </c>
      <c r="H325">
        <v>26.9</v>
      </c>
      <c r="I325">
        <v>-1.67</v>
      </c>
      <c r="J325">
        <v>25.23</v>
      </c>
      <c r="K325" t="s">
        <v>5354</v>
      </c>
      <c r="L325" t="s">
        <v>131</v>
      </c>
      <c r="M325" t="s">
        <v>5355</v>
      </c>
      <c r="N325" t="s">
        <v>5356</v>
      </c>
      <c r="O325" t="s">
        <v>134</v>
      </c>
      <c r="P325" t="s">
        <v>5357</v>
      </c>
      <c r="R325">
        <v>4.95</v>
      </c>
      <c r="T325">
        <v>0</v>
      </c>
      <c r="Z325" t="s">
        <v>5358</v>
      </c>
      <c r="AA325" t="s">
        <v>5359</v>
      </c>
      <c r="AB325">
        <v>1</v>
      </c>
      <c r="AD325">
        <v>3676.86</v>
      </c>
      <c r="AE325" t="s">
        <v>5360</v>
      </c>
      <c r="AG325" t="s">
        <v>159</v>
      </c>
      <c r="AH325" t="s">
        <v>159</v>
      </c>
      <c r="AI325">
        <v>16134</v>
      </c>
      <c r="AJ325" t="s">
        <v>137</v>
      </c>
      <c r="AK325" t="s">
        <v>5361</v>
      </c>
      <c r="AL325" t="s">
        <v>5357</v>
      </c>
      <c r="AN325" t="s">
        <v>47</v>
      </c>
      <c r="AO325" t="s">
        <v>136</v>
      </c>
      <c r="AP325" t="str">
        <f>IFERROR(VLOOKUP(M325,Shopify_Transactions!V:BB,5,0),"Not_Found")</f>
        <v>AS-95821</v>
      </c>
      <c r="AQ325" t="str">
        <f>IFERROR(VLOOKUP(M325,Shopify_Transactions!X:BB,3,0),"Not_Found")</f>
        <v>Not_Found</v>
      </c>
      <c r="AR325" t="str">
        <f>IFERROR(VLOOKUP(Z325,Shopify_Transactions!W:Z,4,0),"Not_Found")</f>
        <v>AS-95821</v>
      </c>
      <c r="AS325" t="str">
        <f t="shared" si="6"/>
        <v>AS-95821</v>
      </c>
    </row>
    <row r="326" spans="1:45" x14ac:dyDescent="0.3">
      <c r="A326" t="s">
        <v>5327</v>
      </c>
      <c r="B326" t="s">
        <v>5362</v>
      </c>
      <c r="C326" t="s">
        <v>244</v>
      </c>
      <c r="D326" t="s">
        <v>5363</v>
      </c>
      <c r="E326" t="s">
        <v>133</v>
      </c>
      <c r="F326" t="s">
        <v>130</v>
      </c>
      <c r="G326" t="s">
        <v>24</v>
      </c>
      <c r="H326">
        <v>117.9</v>
      </c>
      <c r="I326">
        <v>-3.77</v>
      </c>
      <c r="J326">
        <v>114.13</v>
      </c>
      <c r="K326" t="s">
        <v>5364</v>
      </c>
      <c r="L326" t="s">
        <v>131</v>
      </c>
      <c r="M326" t="s">
        <v>5365</v>
      </c>
      <c r="N326" t="s">
        <v>5366</v>
      </c>
      <c r="O326" t="s">
        <v>134</v>
      </c>
      <c r="P326" t="s">
        <v>5367</v>
      </c>
      <c r="R326">
        <v>0</v>
      </c>
      <c r="T326">
        <v>0</v>
      </c>
      <c r="Z326" t="s">
        <v>5368</v>
      </c>
      <c r="AA326" t="s">
        <v>5369</v>
      </c>
      <c r="AB326">
        <v>2</v>
      </c>
      <c r="AD326">
        <v>3790.99</v>
      </c>
      <c r="AE326" t="s">
        <v>5370</v>
      </c>
      <c r="AG326" t="s">
        <v>5371</v>
      </c>
      <c r="AH326" t="s">
        <v>5372</v>
      </c>
      <c r="AI326">
        <v>52037</v>
      </c>
      <c r="AJ326" t="s">
        <v>137</v>
      </c>
      <c r="AK326" t="s">
        <v>5373</v>
      </c>
      <c r="AL326" t="s">
        <v>5374</v>
      </c>
      <c r="AN326" t="s">
        <v>47</v>
      </c>
      <c r="AO326" t="s">
        <v>136</v>
      </c>
      <c r="AP326" t="str">
        <f>IFERROR(VLOOKUP(M326,Shopify_Transactions!V:BB,5,0),"Not_Found")</f>
        <v>AS-95830</v>
      </c>
      <c r="AQ326" t="str">
        <f>IFERROR(VLOOKUP(M326,Shopify_Transactions!X:BB,3,0),"Not_Found")</f>
        <v>Not_Found</v>
      </c>
      <c r="AR326" t="str">
        <f>IFERROR(VLOOKUP(Z326,Shopify_Transactions!W:Z,4,0),"Not_Found")</f>
        <v>AS-95830</v>
      </c>
      <c r="AS326" t="str">
        <f t="shared" si="6"/>
        <v>AS-95830</v>
      </c>
    </row>
    <row r="327" spans="1:45" x14ac:dyDescent="0.3">
      <c r="A327" t="s">
        <v>5327</v>
      </c>
      <c r="B327" t="s">
        <v>5375</v>
      </c>
      <c r="C327" t="s">
        <v>244</v>
      </c>
      <c r="D327" t="s">
        <v>5376</v>
      </c>
      <c r="E327" t="s">
        <v>147</v>
      </c>
      <c r="F327" t="s">
        <v>130</v>
      </c>
      <c r="G327" t="s">
        <v>24</v>
      </c>
      <c r="H327">
        <v>-17.8</v>
      </c>
      <c r="I327">
        <v>0</v>
      </c>
      <c r="J327">
        <v>-17.8</v>
      </c>
      <c r="K327" t="s">
        <v>131</v>
      </c>
      <c r="L327" t="s">
        <v>5377</v>
      </c>
      <c r="M327" t="s">
        <v>5378</v>
      </c>
      <c r="O327" t="s">
        <v>148</v>
      </c>
      <c r="P327" t="s">
        <v>5379</v>
      </c>
      <c r="T327">
        <v>0</v>
      </c>
      <c r="Y327" t="s">
        <v>5380</v>
      </c>
      <c r="Z327" t="s">
        <v>5381</v>
      </c>
      <c r="AA327" t="s">
        <v>5382</v>
      </c>
      <c r="AB327">
        <v>1</v>
      </c>
      <c r="AD327">
        <v>3773.19</v>
      </c>
      <c r="AK327" t="s">
        <v>5383</v>
      </c>
      <c r="AL327" t="s">
        <v>5379</v>
      </c>
      <c r="AO327" t="s">
        <v>132</v>
      </c>
      <c r="AP327" t="str">
        <f>IFERROR(VLOOKUP(M327,Shopify_Transactions!V:BB,5,0),"Not_Found")</f>
        <v>AS-90749</v>
      </c>
      <c r="AQ327" t="str">
        <f>IFERROR(VLOOKUP(M327,Shopify_Transactions!X:BB,3,0),"Not_Found")</f>
        <v>AS-90749</v>
      </c>
      <c r="AR327" t="str">
        <f>IFERROR(VLOOKUP(Z327,Shopify_Transactions!W:Z,4,0),"Not_Found")</f>
        <v>AS-90749</v>
      </c>
      <c r="AS327" t="str">
        <f t="shared" si="6"/>
        <v>AS-90749</v>
      </c>
    </row>
    <row r="328" spans="1:45" x14ac:dyDescent="0.3">
      <c r="A328" t="s">
        <v>5327</v>
      </c>
      <c r="B328" t="s">
        <v>5384</v>
      </c>
      <c r="C328" t="s">
        <v>244</v>
      </c>
      <c r="D328" t="s">
        <v>5385</v>
      </c>
      <c r="E328" t="s">
        <v>133</v>
      </c>
      <c r="F328" t="s">
        <v>130</v>
      </c>
      <c r="G328" t="s">
        <v>24</v>
      </c>
      <c r="H328">
        <v>50.72</v>
      </c>
      <c r="I328">
        <v>-1.82</v>
      </c>
      <c r="J328">
        <v>48.9</v>
      </c>
      <c r="K328" t="s">
        <v>5386</v>
      </c>
      <c r="L328" t="s">
        <v>131</v>
      </c>
      <c r="M328" t="s">
        <v>5387</v>
      </c>
      <c r="N328" t="s">
        <v>5388</v>
      </c>
      <c r="O328" t="s">
        <v>134</v>
      </c>
      <c r="P328" t="s">
        <v>5389</v>
      </c>
      <c r="R328">
        <v>4.95</v>
      </c>
      <c r="T328">
        <v>0</v>
      </c>
      <c r="Z328" t="s">
        <v>5390</v>
      </c>
      <c r="AA328" t="s">
        <v>5391</v>
      </c>
      <c r="AB328">
        <v>3</v>
      </c>
      <c r="AD328">
        <v>3822.09</v>
      </c>
      <c r="AE328" t="s">
        <v>5392</v>
      </c>
      <c r="AG328" t="s">
        <v>5393</v>
      </c>
      <c r="AH328" t="s">
        <v>154</v>
      </c>
      <c r="AI328">
        <v>28813</v>
      </c>
      <c r="AJ328" t="s">
        <v>140</v>
      </c>
      <c r="AK328" t="s">
        <v>5394</v>
      </c>
      <c r="AL328" t="s">
        <v>5395</v>
      </c>
      <c r="AN328" t="s">
        <v>45</v>
      </c>
      <c r="AO328" t="s">
        <v>136</v>
      </c>
      <c r="AP328" t="str">
        <f>IFERROR(VLOOKUP(M328,Shopify_Transactions!V:BB,5,0),"Not_Found")</f>
        <v>AS-95839</v>
      </c>
      <c r="AQ328" t="str">
        <f>IFERROR(VLOOKUP(M328,Shopify_Transactions!X:BB,3,0),"Not_Found")</f>
        <v>Not_Found</v>
      </c>
      <c r="AR328" t="str">
        <f>IFERROR(VLOOKUP(Z328,Shopify_Transactions!W:Z,4,0),"Not_Found")</f>
        <v>AS-95839</v>
      </c>
      <c r="AS328" t="str">
        <f t="shared" si="6"/>
        <v>AS-95839</v>
      </c>
    </row>
    <row r="329" spans="1:45" x14ac:dyDescent="0.3">
      <c r="A329" t="s">
        <v>5327</v>
      </c>
      <c r="B329" t="s">
        <v>5396</v>
      </c>
      <c r="C329" t="s">
        <v>244</v>
      </c>
      <c r="D329" t="s">
        <v>5397</v>
      </c>
      <c r="E329" t="s">
        <v>133</v>
      </c>
      <c r="F329" t="s">
        <v>130</v>
      </c>
      <c r="G329" t="s">
        <v>24</v>
      </c>
      <c r="H329">
        <v>17.899999999999999</v>
      </c>
      <c r="I329">
        <v>-0.87</v>
      </c>
      <c r="J329">
        <v>17.03</v>
      </c>
      <c r="K329" t="s">
        <v>5398</v>
      </c>
      <c r="L329" t="s">
        <v>131</v>
      </c>
      <c r="M329" t="s">
        <v>5399</v>
      </c>
      <c r="N329" t="s">
        <v>5400</v>
      </c>
      <c r="O329" t="s">
        <v>134</v>
      </c>
      <c r="P329" t="s">
        <v>5401</v>
      </c>
      <c r="R329">
        <v>4.95</v>
      </c>
      <c r="T329">
        <v>0</v>
      </c>
      <c r="Z329" t="s">
        <v>5402</v>
      </c>
      <c r="AA329" t="s">
        <v>5403</v>
      </c>
      <c r="AB329">
        <v>1</v>
      </c>
      <c r="AD329">
        <v>3839.12</v>
      </c>
      <c r="AE329" t="s">
        <v>5404</v>
      </c>
      <c r="AG329" t="s">
        <v>5405</v>
      </c>
      <c r="AI329">
        <v>52499</v>
      </c>
      <c r="AJ329" t="s">
        <v>135</v>
      </c>
      <c r="AK329" t="s">
        <v>5406</v>
      </c>
      <c r="AL329" t="s">
        <v>5401</v>
      </c>
      <c r="AN329" t="s">
        <v>42</v>
      </c>
      <c r="AO329" t="s">
        <v>136</v>
      </c>
      <c r="AP329" t="str">
        <f>IFERROR(VLOOKUP(M329,Shopify_Transactions!V:BB,5,0),"Not_Found")</f>
        <v>AS-95841</v>
      </c>
      <c r="AQ329" t="str">
        <f>IFERROR(VLOOKUP(M329,Shopify_Transactions!X:BB,3,0),"Not_Found")</f>
        <v>Not_Found</v>
      </c>
      <c r="AR329" t="str">
        <f>IFERROR(VLOOKUP(Z329,Shopify_Transactions!W:Z,4,0),"Not_Found")</f>
        <v>AS-95841</v>
      </c>
      <c r="AS329" t="str">
        <f t="shared" si="6"/>
        <v>AS-95841</v>
      </c>
    </row>
    <row r="330" spans="1:45" x14ac:dyDescent="0.3">
      <c r="A330" t="s">
        <v>5327</v>
      </c>
      <c r="B330" t="s">
        <v>5407</v>
      </c>
      <c r="C330" t="s">
        <v>244</v>
      </c>
      <c r="D330" t="s">
        <v>5408</v>
      </c>
      <c r="E330" t="s">
        <v>133</v>
      </c>
      <c r="F330" t="s">
        <v>130</v>
      </c>
      <c r="G330" t="s">
        <v>24</v>
      </c>
      <c r="H330">
        <v>142.88</v>
      </c>
      <c r="I330">
        <v>-4.49</v>
      </c>
      <c r="J330">
        <v>138.38999999999999</v>
      </c>
      <c r="K330" t="s">
        <v>5409</v>
      </c>
      <c r="L330" t="s">
        <v>131</v>
      </c>
      <c r="M330" t="s">
        <v>5410</v>
      </c>
      <c r="N330" t="s">
        <v>5411</v>
      </c>
      <c r="O330" t="s">
        <v>134</v>
      </c>
      <c r="R330">
        <v>0</v>
      </c>
      <c r="T330">
        <v>0</v>
      </c>
      <c r="Z330" t="s">
        <v>5412</v>
      </c>
      <c r="AA330" t="s">
        <v>5413</v>
      </c>
      <c r="AB330">
        <v>5</v>
      </c>
      <c r="AD330">
        <v>3977.51</v>
      </c>
      <c r="AE330" t="s">
        <v>5414</v>
      </c>
      <c r="AG330" t="s">
        <v>142</v>
      </c>
      <c r="AI330">
        <v>1020</v>
      </c>
      <c r="AJ330" t="s">
        <v>143</v>
      </c>
      <c r="AK330" t="s">
        <v>5415</v>
      </c>
      <c r="AL330" t="s">
        <v>5416</v>
      </c>
      <c r="AN330" t="s">
        <v>37</v>
      </c>
      <c r="AO330" t="s">
        <v>136</v>
      </c>
      <c r="AP330" t="str">
        <f>IFERROR(VLOOKUP(M330,Shopify_Transactions!V:BB,5,0),"Not_Found")</f>
        <v>AS-95842</v>
      </c>
      <c r="AQ330" t="str">
        <f>IFERROR(VLOOKUP(M330,Shopify_Transactions!X:BB,3,0),"Not_Found")</f>
        <v>Not_Found</v>
      </c>
      <c r="AR330" t="str">
        <f>IFERROR(VLOOKUP(Z330,Shopify_Transactions!W:Z,4,0),"Not_Found")</f>
        <v>AS-95842</v>
      </c>
      <c r="AS330" t="str">
        <f t="shared" si="6"/>
        <v>AS-95842</v>
      </c>
    </row>
    <row r="331" spans="1:45" x14ac:dyDescent="0.3">
      <c r="A331" t="s">
        <v>5327</v>
      </c>
      <c r="B331" t="s">
        <v>5417</v>
      </c>
      <c r="C331" t="s">
        <v>244</v>
      </c>
      <c r="D331" t="s">
        <v>5418</v>
      </c>
      <c r="E331" t="s">
        <v>133</v>
      </c>
      <c r="F331" t="s">
        <v>130</v>
      </c>
      <c r="G331" t="s">
        <v>24</v>
      </c>
      <c r="H331">
        <v>171.8</v>
      </c>
      <c r="I331">
        <v>-5.33</v>
      </c>
      <c r="J331">
        <v>166.47</v>
      </c>
      <c r="K331" t="s">
        <v>5419</v>
      </c>
      <c r="L331" t="s">
        <v>131</v>
      </c>
      <c r="M331" t="s">
        <v>5420</v>
      </c>
      <c r="N331" t="s">
        <v>5421</v>
      </c>
      <c r="O331" t="s">
        <v>134</v>
      </c>
      <c r="P331" t="s">
        <v>5422</v>
      </c>
      <c r="R331">
        <v>0</v>
      </c>
      <c r="T331">
        <v>0</v>
      </c>
      <c r="Z331" t="s">
        <v>5423</v>
      </c>
      <c r="AA331" t="s">
        <v>5424</v>
      </c>
      <c r="AB331">
        <v>4</v>
      </c>
      <c r="AD331">
        <v>4143.9799999999996</v>
      </c>
      <c r="AE331" t="s">
        <v>5425</v>
      </c>
      <c r="AF331">
        <v>19</v>
      </c>
      <c r="AG331" t="s">
        <v>323</v>
      </c>
      <c r="AI331">
        <v>53225</v>
      </c>
      <c r="AJ331" t="s">
        <v>135</v>
      </c>
      <c r="AK331" t="s">
        <v>5426</v>
      </c>
      <c r="AL331" t="s">
        <v>5427</v>
      </c>
      <c r="AN331" t="s">
        <v>42</v>
      </c>
      <c r="AO331" t="s">
        <v>136</v>
      </c>
      <c r="AP331" t="str">
        <f>IFERROR(VLOOKUP(M331,Shopify_Transactions!V:BB,5,0),"Not_Found")</f>
        <v>AS-95852</v>
      </c>
      <c r="AQ331" t="str">
        <f>IFERROR(VLOOKUP(M331,Shopify_Transactions!X:BB,3,0),"Not_Found")</f>
        <v>Not_Found</v>
      </c>
      <c r="AR331" t="str">
        <f>IFERROR(VLOOKUP(Z331,Shopify_Transactions!W:Z,4,0),"Not_Found")</f>
        <v>AS-95852</v>
      </c>
      <c r="AS331" t="str">
        <f t="shared" si="6"/>
        <v>AS-95852</v>
      </c>
    </row>
    <row r="332" spans="1:45" x14ac:dyDescent="0.3">
      <c r="A332" t="s">
        <v>5327</v>
      </c>
      <c r="B332" t="s">
        <v>5428</v>
      </c>
      <c r="C332" t="s">
        <v>244</v>
      </c>
      <c r="D332" t="s">
        <v>5429</v>
      </c>
      <c r="E332" t="s">
        <v>133</v>
      </c>
      <c r="F332" t="s">
        <v>130</v>
      </c>
      <c r="G332" t="s">
        <v>24</v>
      </c>
      <c r="H332">
        <v>89.9</v>
      </c>
      <c r="I332">
        <v>-2.96</v>
      </c>
      <c r="J332">
        <v>86.94</v>
      </c>
      <c r="K332" t="s">
        <v>5430</v>
      </c>
      <c r="L332" t="s">
        <v>131</v>
      </c>
      <c r="M332" t="s">
        <v>5431</v>
      </c>
      <c r="N332" t="s">
        <v>5432</v>
      </c>
      <c r="O332" t="s">
        <v>134</v>
      </c>
      <c r="P332" t="s">
        <v>5433</v>
      </c>
      <c r="R332">
        <v>0</v>
      </c>
      <c r="T332">
        <v>0</v>
      </c>
      <c r="Z332" t="s">
        <v>5434</v>
      </c>
      <c r="AA332" t="s">
        <v>5435</v>
      </c>
      <c r="AB332">
        <v>2</v>
      </c>
      <c r="AD332">
        <v>4230.92</v>
      </c>
      <c r="AE332" t="s">
        <v>5436</v>
      </c>
      <c r="AG332" t="s">
        <v>171</v>
      </c>
      <c r="AI332">
        <v>12043</v>
      </c>
      <c r="AJ332" t="s">
        <v>135</v>
      </c>
      <c r="AK332" t="s">
        <v>5437</v>
      </c>
      <c r="AL332" t="s">
        <v>5438</v>
      </c>
      <c r="AN332" t="s">
        <v>42</v>
      </c>
      <c r="AO332" t="s">
        <v>136</v>
      </c>
      <c r="AP332" t="str">
        <f>IFERROR(VLOOKUP(M332,Shopify_Transactions!V:BB,5,0),"Not_Found")</f>
        <v>AS-95855</v>
      </c>
      <c r="AQ332" t="str">
        <f>IFERROR(VLOOKUP(M332,Shopify_Transactions!X:BB,3,0),"Not_Found")</f>
        <v>Not_Found</v>
      </c>
      <c r="AR332" t="str">
        <f>IFERROR(VLOOKUP(Z332,Shopify_Transactions!W:Z,4,0),"Not_Found")</f>
        <v>AS-95855</v>
      </c>
      <c r="AS332" t="str">
        <f t="shared" si="6"/>
        <v>AS-95855</v>
      </c>
    </row>
    <row r="333" spans="1:45" x14ac:dyDescent="0.3">
      <c r="A333" t="s">
        <v>5327</v>
      </c>
      <c r="B333" t="s">
        <v>5439</v>
      </c>
      <c r="C333" t="s">
        <v>244</v>
      </c>
      <c r="D333" t="s">
        <v>2569</v>
      </c>
      <c r="E333" t="s">
        <v>133</v>
      </c>
      <c r="F333" t="s">
        <v>130</v>
      </c>
      <c r="G333" t="s">
        <v>24</v>
      </c>
      <c r="H333">
        <v>47.9</v>
      </c>
      <c r="I333">
        <v>-1.74</v>
      </c>
      <c r="J333">
        <v>46.16</v>
      </c>
      <c r="K333" t="s">
        <v>2570</v>
      </c>
      <c r="L333" t="s">
        <v>131</v>
      </c>
      <c r="M333" t="s">
        <v>5440</v>
      </c>
      <c r="N333" t="s">
        <v>2571</v>
      </c>
      <c r="O333" t="s">
        <v>134</v>
      </c>
      <c r="P333" t="s">
        <v>5441</v>
      </c>
      <c r="R333">
        <v>4.95</v>
      </c>
      <c r="T333">
        <v>0</v>
      </c>
      <c r="Z333" t="s">
        <v>5442</v>
      </c>
      <c r="AA333" t="s">
        <v>5443</v>
      </c>
      <c r="AB333">
        <v>1</v>
      </c>
      <c r="AD333">
        <v>4277.08</v>
      </c>
      <c r="AE333" t="s">
        <v>2572</v>
      </c>
      <c r="AG333" t="s">
        <v>158</v>
      </c>
      <c r="AI333">
        <v>48145</v>
      </c>
      <c r="AJ333" t="s">
        <v>135</v>
      </c>
      <c r="AK333" t="s">
        <v>2573</v>
      </c>
      <c r="AL333" t="s">
        <v>5441</v>
      </c>
      <c r="AN333" t="s">
        <v>42</v>
      </c>
      <c r="AO333" t="s">
        <v>136</v>
      </c>
      <c r="AP333" t="str">
        <f>IFERROR(VLOOKUP(M333,Shopify_Transactions!V:BB,5,0),"Not_Found")</f>
        <v>AS-95857</v>
      </c>
      <c r="AQ333" t="str">
        <f>IFERROR(VLOOKUP(M333,Shopify_Transactions!X:BB,3,0),"Not_Found")</f>
        <v>Not_Found</v>
      </c>
      <c r="AR333" t="str">
        <f>IFERROR(VLOOKUP(Z333,Shopify_Transactions!W:Z,4,0),"Not_Found")</f>
        <v>AS-95857</v>
      </c>
      <c r="AS333" t="str">
        <f t="shared" si="6"/>
        <v>AS-95857</v>
      </c>
    </row>
    <row r="334" spans="1:45" x14ac:dyDescent="0.3">
      <c r="A334" t="s">
        <v>5327</v>
      </c>
      <c r="B334" t="s">
        <v>5444</v>
      </c>
      <c r="C334" t="s">
        <v>244</v>
      </c>
      <c r="D334" t="s">
        <v>3553</v>
      </c>
      <c r="E334" t="s">
        <v>147</v>
      </c>
      <c r="F334" t="s">
        <v>130</v>
      </c>
      <c r="G334" t="s">
        <v>24</v>
      </c>
      <c r="H334">
        <v>-77.31</v>
      </c>
      <c r="I334">
        <v>0</v>
      </c>
      <c r="J334">
        <v>-77.31</v>
      </c>
      <c r="K334" t="s">
        <v>131</v>
      </c>
      <c r="L334" t="s">
        <v>3554</v>
      </c>
      <c r="M334" t="s">
        <v>5445</v>
      </c>
      <c r="O334" t="s">
        <v>148</v>
      </c>
      <c r="P334" t="s">
        <v>5446</v>
      </c>
      <c r="T334">
        <v>0</v>
      </c>
      <c r="Y334" t="s">
        <v>3555</v>
      </c>
      <c r="Z334" t="s">
        <v>3558</v>
      </c>
      <c r="AA334" t="s">
        <v>5447</v>
      </c>
      <c r="AB334">
        <v>2</v>
      </c>
      <c r="AD334">
        <v>4199.7700000000004</v>
      </c>
      <c r="AK334" t="s">
        <v>3561</v>
      </c>
      <c r="AL334" t="s">
        <v>3562</v>
      </c>
      <c r="AO334" t="s">
        <v>132</v>
      </c>
      <c r="AP334" t="str">
        <f>IFERROR(VLOOKUP(M334,Shopify_Transactions!V:BB,5,0),"Not_Found")</f>
        <v>AS-95117</v>
      </c>
      <c r="AQ334" t="str">
        <f>IFERROR(VLOOKUP(M334,Shopify_Transactions!X:BB,3,0),"Not_Found")</f>
        <v>AS-95117</v>
      </c>
      <c r="AR334" t="str">
        <f>IFERROR(VLOOKUP(Z334,Shopify_Transactions!W:Z,4,0),"Not_Found")</f>
        <v>AS-95117</v>
      </c>
      <c r="AS334" t="str">
        <f t="shared" si="6"/>
        <v>AS-95117</v>
      </c>
    </row>
    <row r="335" spans="1:45" x14ac:dyDescent="0.3">
      <c r="A335" t="s">
        <v>5327</v>
      </c>
      <c r="B335" t="s">
        <v>5448</v>
      </c>
      <c r="C335" t="s">
        <v>244</v>
      </c>
      <c r="D335" t="s">
        <v>5449</v>
      </c>
      <c r="E335" t="s">
        <v>133</v>
      </c>
      <c r="F335" t="s">
        <v>130</v>
      </c>
      <c r="G335" t="s">
        <v>24</v>
      </c>
      <c r="H335">
        <v>36.409999999999997</v>
      </c>
      <c r="I335">
        <v>-1.41</v>
      </c>
      <c r="J335">
        <v>35</v>
      </c>
      <c r="K335" t="s">
        <v>5450</v>
      </c>
      <c r="L335" t="s">
        <v>131</v>
      </c>
      <c r="M335" t="s">
        <v>5451</v>
      </c>
      <c r="N335" t="s">
        <v>5452</v>
      </c>
      <c r="O335" t="s">
        <v>134</v>
      </c>
      <c r="P335" t="s">
        <v>5453</v>
      </c>
      <c r="R335">
        <v>4.95</v>
      </c>
      <c r="T335">
        <v>0</v>
      </c>
      <c r="Z335" t="s">
        <v>5454</v>
      </c>
      <c r="AA335" t="s">
        <v>5455</v>
      </c>
      <c r="AB335">
        <v>1</v>
      </c>
      <c r="AD335">
        <v>4234.7700000000004</v>
      </c>
      <c r="AE335" t="s">
        <v>5456</v>
      </c>
      <c r="AG335" t="s">
        <v>5457</v>
      </c>
      <c r="AI335">
        <v>69190</v>
      </c>
      <c r="AJ335" t="s">
        <v>135</v>
      </c>
      <c r="AK335" t="s">
        <v>5458</v>
      </c>
      <c r="AL335" t="s">
        <v>5453</v>
      </c>
      <c r="AN335" t="s">
        <v>42</v>
      </c>
      <c r="AO335" t="s">
        <v>136</v>
      </c>
      <c r="AP335" t="str">
        <f>IFERROR(VLOOKUP(M335,Shopify_Transactions!V:BB,5,0),"Not_Found")</f>
        <v>AS-95869</v>
      </c>
      <c r="AQ335" t="str">
        <f>IFERROR(VLOOKUP(M335,Shopify_Transactions!X:BB,3,0),"Not_Found")</f>
        <v>Not_Found</v>
      </c>
      <c r="AR335" t="str">
        <f>IFERROR(VLOOKUP(Z335,Shopify_Transactions!W:Z,4,0),"Not_Found")</f>
        <v>AS-95869</v>
      </c>
      <c r="AS335" t="str">
        <f t="shared" si="6"/>
        <v>AS-95869</v>
      </c>
    </row>
    <row r="336" spans="1:45" x14ac:dyDescent="0.3">
      <c r="A336" t="s">
        <v>5327</v>
      </c>
      <c r="B336" t="s">
        <v>5459</v>
      </c>
      <c r="C336" t="s">
        <v>244</v>
      </c>
      <c r="D336" t="s">
        <v>5460</v>
      </c>
      <c r="E336" t="s">
        <v>133</v>
      </c>
      <c r="F336" t="s">
        <v>130</v>
      </c>
      <c r="G336" t="s">
        <v>24</v>
      </c>
      <c r="H336">
        <v>17.899999999999999</v>
      </c>
      <c r="I336">
        <v>-0.87</v>
      </c>
      <c r="J336">
        <v>17.03</v>
      </c>
      <c r="K336" t="s">
        <v>5461</v>
      </c>
      <c r="L336" t="s">
        <v>131</v>
      </c>
      <c r="M336" t="s">
        <v>5462</v>
      </c>
      <c r="N336" t="s">
        <v>5463</v>
      </c>
      <c r="O336" t="s">
        <v>134</v>
      </c>
      <c r="P336" t="s">
        <v>2477</v>
      </c>
      <c r="R336">
        <v>4.95</v>
      </c>
      <c r="T336">
        <v>0</v>
      </c>
      <c r="Z336" t="s">
        <v>5464</v>
      </c>
      <c r="AA336" t="s">
        <v>5465</v>
      </c>
      <c r="AB336">
        <v>1</v>
      </c>
      <c r="AD336">
        <v>4251.8</v>
      </c>
      <c r="AE336" t="s">
        <v>5466</v>
      </c>
      <c r="AG336" t="s">
        <v>2479</v>
      </c>
      <c r="AH336" t="s">
        <v>2479</v>
      </c>
      <c r="AI336">
        <v>49004</v>
      </c>
      <c r="AJ336" t="s">
        <v>140</v>
      </c>
      <c r="AK336" t="s">
        <v>5467</v>
      </c>
      <c r="AL336" t="s">
        <v>2477</v>
      </c>
      <c r="AN336" t="s">
        <v>45</v>
      </c>
      <c r="AO336" t="s">
        <v>136</v>
      </c>
      <c r="AP336" t="str">
        <f>IFERROR(VLOOKUP(M336,Shopify_Transactions!V:BB,5,0),"Not_Found")</f>
        <v>AS-95873</v>
      </c>
      <c r="AQ336" t="str">
        <f>IFERROR(VLOOKUP(M336,Shopify_Transactions!X:BB,3,0),"Not_Found")</f>
        <v>Not_Found</v>
      </c>
      <c r="AR336" t="str">
        <f>IFERROR(VLOOKUP(Z336,Shopify_Transactions!W:Z,4,0),"Not_Found")</f>
        <v>AS-95873</v>
      </c>
      <c r="AS336" t="str">
        <f t="shared" si="6"/>
        <v>AS-95873</v>
      </c>
    </row>
    <row r="337" spans="1:45" x14ac:dyDescent="0.3">
      <c r="A337" t="s">
        <v>5327</v>
      </c>
      <c r="B337" t="s">
        <v>5468</v>
      </c>
      <c r="C337" t="s">
        <v>244</v>
      </c>
      <c r="D337" t="s">
        <v>5469</v>
      </c>
      <c r="E337" t="s">
        <v>133</v>
      </c>
      <c r="F337" t="s">
        <v>130</v>
      </c>
      <c r="G337" t="s">
        <v>24</v>
      </c>
      <c r="H337">
        <v>24.9</v>
      </c>
      <c r="I337">
        <v>-1.07</v>
      </c>
      <c r="J337">
        <v>23.83</v>
      </c>
      <c r="K337" t="s">
        <v>5470</v>
      </c>
      <c r="L337" t="s">
        <v>131</v>
      </c>
      <c r="M337" t="s">
        <v>5471</v>
      </c>
      <c r="N337" t="s">
        <v>5472</v>
      </c>
      <c r="O337" t="s">
        <v>134</v>
      </c>
      <c r="P337" t="s">
        <v>5473</v>
      </c>
      <c r="R337">
        <v>4.95</v>
      </c>
      <c r="T337">
        <v>0</v>
      </c>
      <c r="Z337" t="s">
        <v>5474</v>
      </c>
      <c r="AA337" t="s">
        <v>5475</v>
      </c>
      <c r="AB337">
        <v>1</v>
      </c>
      <c r="AD337">
        <v>4275.63</v>
      </c>
      <c r="AE337" t="s">
        <v>5476</v>
      </c>
      <c r="AG337" t="s">
        <v>141</v>
      </c>
      <c r="AI337">
        <v>22605</v>
      </c>
      <c r="AJ337" t="s">
        <v>135</v>
      </c>
      <c r="AK337" t="s">
        <v>5477</v>
      </c>
      <c r="AL337" t="s">
        <v>5473</v>
      </c>
      <c r="AN337" t="s">
        <v>42</v>
      </c>
      <c r="AO337" t="s">
        <v>136</v>
      </c>
      <c r="AP337" t="str">
        <f>IFERROR(VLOOKUP(M337,Shopify_Transactions!V:BB,5,0),"Not_Found")</f>
        <v>AS-95878</v>
      </c>
      <c r="AQ337" t="str">
        <f>IFERROR(VLOOKUP(M337,Shopify_Transactions!X:BB,3,0),"Not_Found")</f>
        <v>Not_Found</v>
      </c>
      <c r="AR337" t="str">
        <f>IFERROR(VLOOKUP(Z337,Shopify_Transactions!W:Z,4,0),"Not_Found")</f>
        <v>AS-95878</v>
      </c>
      <c r="AS337" t="str">
        <f t="shared" si="6"/>
        <v>AS-95878</v>
      </c>
    </row>
    <row r="338" spans="1:45" x14ac:dyDescent="0.3">
      <c r="A338" t="s">
        <v>5327</v>
      </c>
      <c r="B338" t="s">
        <v>5478</v>
      </c>
      <c r="C338" t="s">
        <v>244</v>
      </c>
      <c r="D338" t="s">
        <v>5479</v>
      </c>
      <c r="E338" t="s">
        <v>133</v>
      </c>
      <c r="F338" t="s">
        <v>130</v>
      </c>
      <c r="G338" t="s">
        <v>24</v>
      </c>
      <c r="H338">
        <v>114.95</v>
      </c>
      <c r="I338">
        <v>-3.68</v>
      </c>
      <c r="J338">
        <v>111.27</v>
      </c>
      <c r="K338" t="s">
        <v>5480</v>
      </c>
      <c r="L338" t="s">
        <v>131</v>
      </c>
      <c r="M338" t="s">
        <v>5481</v>
      </c>
      <c r="N338" t="s">
        <v>5482</v>
      </c>
      <c r="O338" t="s">
        <v>134</v>
      </c>
      <c r="P338" t="s">
        <v>5483</v>
      </c>
      <c r="R338">
        <v>0</v>
      </c>
      <c r="T338">
        <v>0</v>
      </c>
      <c r="Z338" t="s">
        <v>5484</v>
      </c>
      <c r="AA338" t="s">
        <v>5485</v>
      </c>
      <c r="AB338">
        <v>1</v>
      </c>
      <c r="AD338">
        <v>4386.8999999999996</v>
      </c>
      <c r="AE338" t="s">
        <v>5486</v>
      </c>
      <c r="AG338" t="s">
        <v>5487</v>
      </c>
      <c r="AI338">
        <v>66887</v>
      </c>
      <c r="AJ338" t="s">
        <v>135</v>
      </c>
      <c r="AK338" t="s">
        <v>5488</v>
      </c>
      <c r="AL338" t="s">
        <v>5483</v>
      </c>
      <c r="AN338" t="s">
        <v>42</v>
      </c>
      <c r="AO338" t="s">
        <v>136</v>
      </c>
      <c r="AP338" t="str">
        <f>IFERROR(VLOOKUP(M338,Shopify_Transactions!V:BB,5,0),"Not_Found")</f>
        <v>AS-95881</v>
      </c>
      <c r="AQ338" t="str">
        <f>IFERROR(VLOOKUP(M338,Shopify_Transactions!X:BB,3,0),"Not_Found")</f>
        <v>Not_Found</v>
      </c>
      <c r="AR338" t="str">
        <f>IFERROR(VLOOKUP(Z338,Shopify_Transactions!W:Z,4,0),"Not_Found")</f>
        <v>AS-95881</v>
      </c>
      <c r="AS338" t="str">
        <f t="shared" si="6"/>
        <v>AS-95881</v>
      </c>
    </row>
    <row r="339" spans="1:45" x14ac:dyDescent="0.3">
      <c r="A339" t="s">
        <v>5327</v>
      </c>
      <c r="B339" t="s">
        <v>5489</v>
      </c>
      <c r="C339" t="s">
        <v>244</v>
      </c>
      <c r="D339" t="s">
        <v>5490</v>
      </c>
      <c r="E339" t="s">
        <v>133</v>
      </c>
      <c r="F339" t="s">
        <v>130</v>
      </c>
      <c r="G339" t="s">
        <v>24</v>
      </c>
      <c r="H339">
        <v>59.85</v>
      </c>
      <c r="I339">
        <v>-2.09</v>
      </c>
      <c r="J339">
        <v>57.76</v>
      </c>
      <c r="K339" t="s">
        <v>5491</v>
      </c>
      <c r="L339" t="s">
        <v>131</v>
      </c>
      <c r="M339" t="s">
        <v>5492</v>
      </c>
      <c r="N339" t="s">
        <v>5493</v>
      </c>
      <c r="O339" t="s">
        <v>134</v>
      </c>
      <c r="P339" t="s">
        <v>5494</v>
      </c>
      <c r="R339">
        <v>0</v>
      </c>
      <c r="T339">
        <v>0</v>
      </c>
      <c r="Z339" t="s">
        <v>5495</v>
      </c>
      <c r="AA339" t="s">
        <v>5496</v>
      </c>
      <c r="AB339">
        <v>3</v>
      </c>
      <c r="AD339">
        <v>4444.66</v>
      </c>
      <c r="AE339" t="s">
        <v>5497</v>
      </c>
      <c r="AG339" t="s">
        <v>5498</v>
      </c>
      <c r="AI339">
        <v>64320</v>
      </c>
      <c r="AJ339" t="s">
        <v>138</v>
      </c>
      <c r="AK339" t="s">
        <v>5499</v>
      </c>
      <c r="AL339" t="s">
        <v>5500</v>
      </c>
      <c r="AN339" t="s">
        <v>46</v>
      </c>
      <c r="AO339" t="s">
        <v>136</v>
      </c>
      <c r="AP339" t="str">
        <f>IFERROR(VLOOKUP(M339,Shopify_Transactions!V:BB,5,0),"Not_Found")</f>
        <v>AS-95883</v>
      </c>
      <c r="AQ339" t="str">
        <f>IFERROR(VLOOKUP(M339,Shopify_Transactions!X:BB,3,0),"Not_Found")</f>
        <v>Not_Found</v>
      </c>
      <c r="AR339" t="str">
        <f>IFERROR(VLOOKUP(Z339,Shopify_Transactions!W:Z,4,0),"Not_Found")</f>
        <v>AS-95883</v>
      </c>
      <c r="AS339" t="str">
        <f t="shared" si="6"/>
        <v>AS-95883</v>
      </c>
    </row>
    <row r="340" spans="1:45" x14ac:dyDescent="0.3">
      <c r="A340" t="s">
        <v>5327</v>
      </c>
      <c r="B340" t="s">
        <v>5501</v>
      </c>
      <c r="C340" t="s">
        <v>244</v>
      </c>
      <c r="D340" t="s">
        <v>5502</v>
      </c>
      <c r="E340" t="s">
        <v>133</v>
      </c>
      <c r="F340" t="s">
        <v>130</v>
      </c>
      <c r="G340" t="s">
        <v>24</v>
      </c>
      <c r="H340">
        <v>67.95</v>
      </c>
      <c r="I340">
        <v>-2.3199999999999998</v>
      </c>
      <c r="J340">
        <v>65.63</v>
      </c>
      <c r="K340" t="s">
        <v>5503</v>
      </c>
      <c r="L340" t="s">
        <v>131</v>
      </c>
      <c r="M340" t="s">
        <v>5504</v>
      </c>
      <c r="N340" t="s">
        <v>5505</v>
      </c>
      <c r="O340" t="s">
        <v>134</v>
      </c>
      <c r="P340" t="s">
        <v>5506</v>
      </c>
      <c r="R340">
        <v>0</v>
      </c>
      <c r="T340">
        <v>0</v>
      </c>
      <c r="Z340" t="s">
        <v>5507</v>
      </c>
      <c r="AA340" t="s">
        <v>5508</v>
      </c>
      <c r="AB340">
        <v>1</v>
      </c>
      <c r="AD340">
        <v>4510.29</v>
      </c>
      <c r="AE340" t="s">
        <v>5509</v>
      </c>
      <c r="AG340" t="s">
        <v>329</v>
      </c>
      <c r="AI340">
        <v>40629</v>
      </c>
      <c r="AJ340" t="s">
        <v>135</v>
      </c>
      <c r="AK340" t="s">
        <v>5510</v>
      </c>
      <c r="AL340" t="s">
        <v>5506</v>
      </c>
      <c r="AN340" t="s">
        <v>42</v>
      </c>
      <c r="AO340" t="s">
        <v>136</v>
      </c>
      <c r="AP340" t="str">
        <f>IFERROR(VLOOKUP(M340,Shopify_Transactions!V:BB,5,0),"Not_Found")</f>
        <v>AS-95885</v>
      </c>
      <c r="AQ340" t="str">
        <f>IFERROR(VLOOKUP(M340,Shopify_Transactions!X:BB,3,0),"Not_Found")</f>
        <v>Not_Found</v>
      </c>
      <c r="AR340" t="str">
        <f>IFERROR(VLOOKUP(Z340,Shopify_Transactions!W:Z,4,0),"Not_Found")</f>
        <v>AS-95885</v>
      </c>
      <c r="AS340" t="str">
        <f t="shared" si="6"/>
        <v>AS-95885</v>
      </c>
    </row>
    <row r="341" spans="1:45" x14ac:dyDescent="0.3">
      <c r="A341" t="s">
        <v>5511</v>
      </c>
      <c r="B341" t="s">
        <v>5512</v>
      </c>
      <c r="C341" t="s">
        <v>244</v>
      </c>
      <c r="D341" t="s">
        <v>5513</v>
      </c>
      <c r="E341" t="s">
        <v>133</v>
      </c>
      <c r="F341" t="s">
        <v>130</v>
      </c>
      <c r="G341" t="s">
        <v>24</v>
      </c>
      <c r="H341">
        <v>67.95</v>
      </c>
      <c r="I341">
        <v>-2.3199999999999998</v>
      </c>
      <c r="J341">
        <v>65.63</v>
      </c>
      <c r="K341" t="s">
        <v>5514</v>
      </c>
      <c r="L341" t="s">
        <v>131</v>
      </c>
      <c r="M341" t="s">
        <v>5515</v>
      </c>
      <c r="N341" t="s">
        <v>5516</v>
      </c>
      <c r="O341" t="s">
        <v>134</v>
      </c>
      <c r="P341" t="s">
        <v>5517</v>
      </c>
      <c r="R341">
        <v>0</v>
      </c>
      <c r="T341">
        <v>0</v>
      </c>
      <c r="Z341" t="s">
        <v>5518</v>
      </c>
      <c r="AA341" t="s">
        <v>5519</v>
      </c>
      <c r="AB341">
        <v>1</v>
      </c>
      <c r="AD341">
        <v>4575.92</v>
      </c>
      <c r="AE341" t="s">
        <v>5520</v>
      </c>
      <c r="AG341" t="s">
        <v>5521</v>
      </c>
      <c r="AI341">
        <v>89522</v>
      </c>
      <c r="AJ341" t="s">
        <v>135</v>
      </c>
      <c r="AK341" t="s">
        <v>5522</v>
      </c>
      <c r="AL341" t="s">
        <v>5517</v>
      </c>
      <c r="AN341" t="s">
        <v>42</v>
      </c>
      <c r="AO341" t="s">
        <v>136</v>
      </c>
      <c r="AP341" t="str">
        <f>IFERROR(VLOOKUP(M341,Shopify_Transactions!V:BB,5,0),"Not_Found")</f>
        <v>AS-95896</v>
      </c>
      <c r="AQ341" t="str">
        <f>IFERROR(VLOOKUP(M341,Shopify_Transactions!X:BB,3,0),"Not_Found")</f>
        <v>Not_Found</v>
      </c>
      <c r="AR341" t="str">
        <f>IFERROR(VLOOKUP(Z341,Shopify_Transactions!W:Z,4,0),"Not_Found")</f>
        <v>AS-95896</v>
      </c>
      <c r="AS341" t="str">
        <f t="shared" si="6"/>
        <v>AS-95896</v>
      </c>
    </row>
    <row r="342" spans="1:45" x14ac:dyDescent="0.3">
      <c r="A342" t="s">
        <v>5511</v>
      </c>
      <c r="B342" t="s">
        <v>5523</v>
      </c>
      <c r="C342" t="s">
        <v>244</v>
      </c>
      <c r="D342" t="s">
        <v>5524</v>
      </c>
      <c r="E342" t="s">
        <v>133</v>
      </c>
      <c r="F342" t="s">
        <v>130</v>
      </c>
      <c r="G342" t="s">
        <v>24</v>
      </c>
      <c r="H342">
        <v>37.9</v>
      </c>
      <c r="I342">
        <v>-1.45</v>
      </c>
      <c r="J342">
        <v>36.450000000000003</v>
      </c>
      <c r="K342" t="s">
        <v>5525</v>
      </c>
      <c r="L342" t="s">
        <v>131</v>
      </c>
      <c r="M342" t="s">
        <v>5526</v>
      </c>
      <c r="N342" t="s">
        <v>5527</v>
      </c>
      <c r="O342" t="s">
        <v>134</v>
      </c>
      <c r="P342" t="s">
        <v>5528</v>
      </c>
      <c r="R342">
        <v>4.95</v>
      </c>
      <c r="T342">
        <v>0</v>
      </c>
      <c r="Z342" t="s">
        <v>5529</v>
      </c>
      <c r="AA342" t="s">
        <v>5530</v>
      </c>
      <c r="AB342">
        <v>1</v>
      </c>
      <c r="AD342">
        <v>4612.37</v>
      </c>
      <c r="AE342" t="s">
        <v>5531</v>
      </c>
      <c r="AG342" t="s">
        <v>5532</v>
      </c>
      <c r="AI342">
        <v>7749</v>
      </c>
      <c r="AJ342" t="s">
        <v>135</v>
      </c>
      <c r="AK342" t="s">
        <v>5533</v>
      </c>
      <c r="AL342" t="s">
        <v>5528</v>
      </c>
      <c r="AN342" t="s">
        <v>42</v>
      </c>
      <c r="AO342" t="s">
        <v>136</v>
      </c>
      <c r="AP342" t="str">
        <f>IFERROR(VLOOKUP(M342,Shopify_Transactions!V:BB,5,0),"Not_Found")</f>
        <v>AS-95899</v>
      </c>
      <c r="AQ342" t="str">
        <f>IFERROR(VLOOKUP(M342,Shopify_Transactions!X:BB,3,0),"Not_Found")</f>
        <v>Not_Found</v>
      </c>
      <c r="AR342" t="str">
        <f>IFERROR(VLOOKUP(Z342,Shopify_Transactions!W:Z,4,0),"Not_Found")</f>
        <v>AS-95899</v>
      </c>
      <c r="AS342" t="str">
        <f t="shared" si="6"/>
        <v>AS-95899</v>
      </c>
    </row>
    <row r="343" spans="1:45" x14ac:dyDescent="0.3">
      <c r="A343" t="s">
        <v>5511</v>
      </c>
      <c r="B343" t="s">
        <v>5534</v>
      </c>
      <c r="C343" t="s">
        <v>244</v>
      </c>
      <c r="D343" t="s">
        <v>5535</v>
      </c>
      <c r="E343" t="s">
        <v>133</v>
      </c>
      <c r="F343" t="s">
        <v>130</v>
      </c>
      <c r="G343" t="s">
        <v>24</v>
      </c>
      <c r="H343">
        <v>39.9</v>
      </c>
      <c r="I343">
        <v>-1.51</v>
      </c>
      <c r="J343">
        <v>38.39</v>
      </c>
      <c r="K343" t="s">
        <v>5536</v>
      </c>
      <c r="L343" t="s">
        <v>131</v>
      </c>
      <c r="M343" t="s">
        <v>5537</v>
      </c>
      <c r="N343" t="s">
        <v>5538</v>
      </c>
      <c r="O343" t="s">
        <v>134</v>
      </c>
      <c r="P343" t="s">
        <v>5539</v>
      </c>
      <c r="R343">
        <v>4.95</v>
      </c>
      <c r="T343">
        <v>0</v>
      </c>
      <c r="Z343" t="s">
        <v>5540</v>
      </c>
      <c r="AA343" t="s">
        <v>5541</v>
      </c>
      <c r="AB343">
        <v>1</v>
      </c>
      <c r="AD343">
        <v>4650.76</v>
      </c>
      <c r="AE343" t="s">
        <v>5542</v>
      </c>
      <c r="AG343" t="s">
        <v>236</v>
      </c>
      <c r="AH343" t="s">
        <v>242</v>
      </c>
      <c r="AI343">
        <v>50005</v>
      </c>
      <c r="AJ343" t="s">
        <v>140</v>
      </c>
      <c r="AK343" t="s">
        <v>5543</v>
      </c>
      <c r="AL343" t="s">
        <v>5539</v>
      </c>
      <c r="AN343" t="s">
        <v>45</v>
      </c>
      <c r="AO343" t="s">
        <v>136</v>
      </c>
      <c r="AP343" t="str">
        <f>IFERROR(VLOOKUP(M343,Shopify_Transactions!V:BB,5,0),"Not_Found")</f>
        <v>AS-95905</v>
      </c>
      <c r="AQ343" t="str">
        <f>IFERROR(VLOOKUP(M343,Shopify_Transactions!X:BB,3,0),"Not_Found")</f>
        <v>Not_Found</v>
      </c>
      <c r="AR343" t="str">
        <f>IFERROR(VLOOKUP(Z343,Shopify_Transactions!W:Z,4,0),"Not_Found")</f>
        <v>AS-95905</v>
      </c>
      <c r="AS343" t="str">
        <f t="shared" si="6"/>
        <v>AS-95905</v>
      </c>
    </row>
    <row r="344" spans="1:45" x14ac:dyDescent="0.3">
      <c r="A344" t="s">
        <v>5511</v>
      </c>
      <c r="B344" t="s">
        <v>5544</v>
      </c>
      <c r="C344" t="s">
        <v>244</v>
      </c>
      <c r="D344" t="s">
        <v>5535</v>
      </c>
      <c r="E344" t="s">
        <v>147</v>
      </c>
      <c r="F344" t="s">
        <v>130</v>
      </c>
      <c r="G344" t="s">
        <v>24</v>
      </c>
      <c r="H344">
        <v>-39.9</v>
      </c>
      <c r="I344">
        <v>0</v>
      </c>
      <c r="J344">
        <v>-39.9</v>
      </c>
      <c r="K344" t="s">
        <v>131</v>
      </c>
      <c r="L344" t="s">
        <v>5536</v>
      </c>
      <c r="M344" t="s">
        <v>5545</v>
      </c>
      <c r="O344" t="s">
        <v>148</v>
      </c>
      <c r="P344" t="s">
        <v>5539</v>
      </c>
      <c r="T344">
        <v>0</v>
      </c>
      <c r="Y344" t="s">
        <v>5537</v>
      </c>
      <c r="Z344" t="s">
        <v>5540</v>
      </c>
      <c r="AA344" t="s">
        <v>5546</v>
      </c>
      <c r="AB344">
        <v>1</v>
      </c>
      <c r="AD344">
        <v>4610.8599999999997</v>
      </c>
      <c r="AK344" t="s">
        <v>5543</v>
      </c>
      <c r="AL344" t="s">
        <v>5539</v>
      </c>
      <c r="AO344" t="s">
        <v>132</v>
      </c>
      <c r="AP344" t="str">
        <f>IFERROR(VLOOKUP(M344,Shopify_Transactions!V:BB,5,0),"Not_Found")</f>
        <v>AS-95905</v>
      </c>
      <c r="AQ344" t="str">
        <f>IFERROR(VLOOKUP(M344,Shopify_Transactions!X:BB,3,0),"Not_Found")</f>
        <v>AS-95905</v>
      </c>
      <c r="AR344" t="str">
        <f>IFERROR(VLOOKUP(Z344,Shopify_Transactions!W:Z,4,0),"Not_Found")</f>
        <v>AS-95905</v>
      </c>
      <c r="AS344" t="str">
        <f t="shared" si="6"/>
        <v>AS-95905</v>
      </c>
    </row>
    <row r="345" spans="1:45" x14ac:dyDescent="0.3">
      <c r="A345" t="s">
        <v>5511</v>
      </c>
      <c r="B345" t="s">
        <v>5547</v>
      </c>
      <c r="C345" t="s">
        <v>244</v>
      </c>
      <c r="D345" t="s">
        <v>5548</v>
      </c>
      <c r="E345" t="s">
        <v>133</v>
      </c>
      <c r="F345" t="s">
        <v>130</v>
      </c>
      <c r="G345" t="s">
        <v>24</v>
      </c>
      <c r="H345">
        <v>135.9</v>
      </c>
      <c r="I345">
        <v>-4.29</v>
      </c>
      <c r="J345">
        <v>131.61000000000001</v>
      </c>
      <c r="K345" t="s">
        <v>5549</v>
      </c>
      <c r="L345" t="s">
        <v>131</v>
      </c>
      <c r="M345" t="s">
        <v>5550</v>
      </c>
      <c r="N345" t="s">
        <v>5551</v>
      </c>
      <c r="O345" t="s">
        <v>134</v>
      </c>
      <c r="P345" t="s">
        <v>5552</v>
      </c>
      <c r="R345">
        <v>0</v>
      </c>
      <c r="T345">
        <v>0</v>
      </c>
      <c r="Z345" t="s">
        <v>5553</v>
      </c>
      <c r="AA345" t="s">
        <v>5554</v>
      </c>
      <c r="AB345">
        <v>2</v>
      </c>
      <c r="AD345">
        <v>4742.47</v>
      </c>
      <c r="AE345" t="s">
        <v>5555</v>
      </c>
      <c r="AG345" t="s">
        <v>5556</v>
      </c>
      <c r="AH345" t="s">
        <v>5557</v>
      </c>
      <c r="AI345">
        <v>22060</v>
      </c>
      <c r="AJ345" t="s">
        <v>137</v>
      </c>
      <c r="AK345" t="s">
        <v>5558</v>
      </c>
      <c r="AL345" t="s">
        <v>5552</v>
      </c>
      <c r="AN345" t="s">
        <v>47</v>
      </c>
      <c r="AO345" t="s">
        <v>136</v>
      </c>
      <c r="AP345" t="str">
        <f>IFERROR(VLOOKUP(M345,Shopify_Transactions!V:BB,5,0),"Not_Found")</f>
        <v>AS-95909</v>
      </c>
      <c r="AQ345" t="str">
        <f>IFERROR(VLOOKUP(M345,Shopify_Transactions!X:BB,3,0),"Not_Found")</f>
        <v>Not_Found</v>
      </c>
      <c r="AR345" t="str">
        <f>IFERROR(VLOOKUP(Z345,Shopify_Transactions!W:Z,4,0),"Not_Found")</f>
        <v>AS-95909</v>
      </c>
      <c r="AS345" t="str">
        <f t="shared" si="6"/>
        <v>AS-95909</v>
      </c>
    </row>
    <row r="346" spans="1:45" x14ac:dyDescent="0.3">
      <c r="A346" t="s">
        <v>5511</v>
      </c>
      <c r="B346" t="s">
        <v>5559</v>
      </c>
      <c r="C346" t="s">
        <v>244</v>
      </c>
      <c r="D346" t="s">
        <v>5560</v>
      </c>
      <c r="E346" t="s">
        <v>133</v>
      </c>
      <c r="F346" t="s">
        <v>130</v>
      </c>
      <c r="G346" t="s">
        <v>24</v>
      </c>
      <c r="H346">
        <v>47.9</v>
      </c>
      <c r="I346">
        <v>-1.74</v>
      </c>
      <c r="J346">
        <v>46.16</v>
      </c>
      <c r="K346" t="s">
        <v>5561</v>
      </c>
      <c r="L346" t="s">
        <v>131</v>
      </c>
      <c r="M346" t="s">
        <v>5562</v>
      </c>
      <c r="N346" t="s">
        <v>5563</v>
      </c>
      <c r="O346" t="s">
        <v>134</v>
      </c>
      <c r="P346" t="s">
        <v>2499</v>
      </c>
      <c r="R346">
        <v>4.95</v>
      </c>
      <c r="T346">
        <v>0</v>
      </c>
      <c r="Z346" t="s">
        <v>5564</v>
      </c>
      <c r="AA346" t="s">
        <v>5565</v>
      </c>
      <c r="AB346">
        <v>1</v>
      </c>
      <c r="AD346">
        <v>4788.63</v>
      </c>
      <c r="AE346" t="s">
        <v>5566</v>
      </c>
      <c r="AG346" t="s">
        <v>2531</v>
      </c>
      <c r="AI346">
        <v>47799</v>
      </c>
      <c r="AJ346" t="s">
        <v>135</v>
      </c>
      <c r="AK346" t="s">
        <v>5567</v>
      </c>
      <c r="AL346" t="s">
        <v>2499</v>
      </c>
      <c r="AN346" t="s">
        <v>42</v>
      </c>
      <c r="AO346" t="s">
        <v>136</v>
      </c>
      <c r="AP346" t="str">
        <f>IFERROR(VLOOKUP(M346,Shopify_Transactions!V:BB,5,0),"Not_Found")</f>
        <v>AS-95911</v>
      </c>
      <c r="AQ346" t="str">
        <f>IFERROR(VLOOKUP(M346,Shopify_Transactions!X:BB,3,0),"Not_Found")</f>
        <v>Not_Found</v>
      </c>
      <c r="AR346" t="str">
        <f>IFERROR(VLOOKUP(Z346,Shopify_Transactions!W:Z,4,0),"Not_Found")</f>
        <v>AS-95911</v>
      </c>
      <c r="AS346" t="str">
        <f t="shared" si="6"/>
        <v>AS-95911</v>
      </c>
    </row>
    <row r="347" spans="1:45" x14ac:dyDescent="0.3">
      <c r="A347" t="s">
        <v>5511</v>
      </c>
      <c r="B347" t="s">
        <v>5568</v>
      </c>
      <c r="C347" t="s">
        <v>244</v>
      </c>
      <c r="D347" t="s">
        <v>5569</v>
      </c>
      <c r="E347" t="s">
        <v>133</v>
      </c>
      <c r="F347" t="s">
        <v>130</v>
      </c>
      <c r="G347" t="s">
        <v>24</v>
      </c>
      <c r="H347">
        <v>170.85</v>
      </c>
      <c r="I347">
        <v>-5.3</v>
      </c>
      <c r="J347">
        <v>165.55</v>
      </c>
      <c r="K347" t="s">
        <v>5570</v>
      </c>
      <c r="L347" t="s">
        <v>131</v>
      </c>
      <c r="M347" t="s">
        <v>5571</v>
      </c>
      <c r="N347" t="s">
        <v>5572</v>
      </c>
      <c r="O347" t="s">
        <v>134</v>
      </c>
      <c r="P347" t="s">
        <v>5573</v>
      </c>
      <c r="R347">
        <v>0</v>
      </c>
      <c r="T347">
        <v>0</v>
      </c>
      <c r="Z347" t="s">
        <v>5574</v>
      </c>
      <c r="AA347" t="s">
        <v>5575</v>
      </c>
      <c r="AB347">
        <v>3</v>
      </c>
      <c r="AD347">
        <v>4954.18</v>
      </c>
      <c r="AE347" t="s">
        <v>5576</v>
      </c>
      <c r="AG347" t="s">
        <v>5577</v>
      </c>
      <c r="AH347" t="s">
        <v>162</v>
      </c>
      <c r="AI347">
        <v>33860</v>
      </c>
      <c r="AJ347" t="s">
        <v>140</v>
      </c>
      <c r="AK347" t="s">
        <v>5578</v>
      </c>
      <c r="AL347" t="s">
        <v>5579</v>
      </c>
      <c r="AN347" t="s">
        <v>45</v>
      </c>
      <c r="AO347" t="s">
        <v>136</v>
      </c>
      <c r="AP347" t="str">
        <f>IFERROR(VLOOKUP(M347,Shopify_Transactions!V:BB,5,0),"Not_Found")</f>
        <v>AS-95928</v>
      </c>
      <c r="AQ347" t="str">
        <f>IFERROR(VLOOKUP(M347,Shopify_Transactions!X:BB,3,0),"Not_Found")</f>
        <v>Not_Found</v>
      </c>
      <c r="AR347" t="str">
        <f>IFERROR(VLOOKUP(Z347,Shopify_Transactions!W:Z,4,0),"Not_Found")</f>
        <v>AS-95928</v>
      </c>
      <c r="AS347" t="str">
        <f t="shared" si="6"/>
        <v>AS-95928</v>
      </c>
    </row>
    <row r="348" spans="1:45" x14ac:dyDescent="0.3">
      <c r="A348" t="s">
        <v>5511</v>
      </c>
      <c r="B348" t="s">
        <v>5580</v>
      </c>
      <c r="C348" t="s">
        <v>244</v>
      </c>
      <c r="D348" t="s">
        <v>5581</v>
      </c>
      <c r="E348" t="s">
        <v>133</v>
      </c>
      <c r="F348" t="s">
        <v>130</v>
      </c>
      <c r="G348" t="s">
        <v>24</v>
      </c>
      <c r="H348">
        <v>99.95</v>
      </c>
      <c r="I348">
        <v>-3.25</v>
      </c>
      <c r="J348">
        <v>96.7</v>
      </c>
      <c r="K348" t="s">
        <v>5582</v>
      </c>
      <c r="L348" t="s">
        <v>131</v>
      </c>
      <c r="M348" t="s">
        <v>5583</v>
      </c>
      <c r="N348" t="s">
        <v>5584</v>
      </c>
      <c r="O348" t="s">
        <v>134</v>
      </c>
      <c r="P348" t="s">
        <v>5585</v>
      </c>
      <c r="R348">
        <v>0</v>
      </c>
      <c r="T348">
        <v>0</v>
      </c>
      <c r="Z348" t="s">
        <v>5586</v>
      </c>
      <c r="AA348" t="s">
        <v>5587</v>
      </c>
      <c r="AB348">
        <v>1</v>
      </c>
      <c r="AD348">
        <v>5050.88</v>
      </c>
      <c r="AE348" t="s">
        <v>5588</v>
      </c>
      <c r="AG348" t="s">
        <v>5589</v>
      </c>
      <c r="AH348" t="s">
        <v>5590</v>
      </c>
      <c r="AI348">
        <v>6800</v>
      </c>
      <c r="AJ348" t="s">
        <v>140</v>
      </c>
      <c r="AK348" t="s">
        <v>5591</v>
      </c>
      <c r="AL348" t="s">
        <v>5585</v>
      </c>
      <c r="AN348" t="s">
        <v>45</v>
      </c>
      <c r="AO348" t="s">
        <v>136</v>
      </c>
      <c r="AP348" t="str">
        <f>IFERROR(VLOOKUP(M348,Shopify_Transactions!V:BB,5,0),"Not_Found")</f>
        <v>AS-95932</v>
      </c>
      <c r="AQ348" t="str">
        <f>IFERROR(VLOOKUP(M348,Shopify_Transactions!X:BB,3,0),"Not_Found")</f>
        <v>Not_Found</v>
      </c>
      <c r="AR348" t="str">
        <f>IFERROR(VLOOKUP(Z348,Shopify_Transactions!W:Z,4,0),"Not_Found")</f>
        <v>AS-95932</v>
      </c>
      <c r="AS348" t="str">
        <f t="shared" si="6"/>
        <v>AS-95932</v>
      </c>
    </row>
    <row r="349" spans="1:45" x14ac:dyDescent="0.3">
      <c r="A349" t="s">
        <v>5511</v>
      </c>
      <c r="B349" t="s">
        <v>5592</v>
      </c>
      <c r="C349" t="s">
        <v>244</v>
      </c>
      <c r="D349" t="s">
        <v>5593</v>
      </c>
      <c r="E349" t="s">
        <v>133</v>
      </c>
      <c r="F349" t="s">
        <v>130</v>
      </c>
      <c r="G349" t="s">
        <v>24</v>
      </c>
      <c r="H349">
        <v>31.9</v>
      </c>
      <c r="I349">
        <v>-1.28</v>
      </c>
      <c r="J349">
        <v>30.62</v>
      </c>
      <c r="K349" t="s">
        <v>5594</v>
      </c>
      <c r="L349" t="s">
        <v>131</v>
      </c>
      <c r="M349" t="s">
        <v>5595</v>
      </c>
      <c r="N349" t="s">
        <v>5596</v>
      </c>
      <c r="O349" t="s">
        <v>134</v>
      </c>
      <c r="P349" t="s">
        <v>5597</v>
      </c>
      <c r="R349">
        <v>4.95</v>
      </c>
      <c r="T349">
        <v>0</v>
      </c>
      <c r="Z349" t="s">
        <v>5598</v>
      </c>
      <c r="AA349" t="s">
        <v>5599</v>
      </c>
      <c r="AB349">
        <v>1</v>
      </c>
      <c r="AD349">
        <v>5081.5</v>
      </c>
      <c r="AE349">
        <v>39</v>
      </c>
      <c r="AG349" t="s">
        <v>5600</v>
      </c>
      <c r="AI349">
        <v>41239</v>
      </c>
      <c r="AJ349" t="s">
        <v>135</v>
      </c>
      <c r="AK349" t="s">
        <v>5601</v>
      </c>
      <c r="AL349" t="s">
        <v>5597</v>
      </c>
      <c r="AN349" t="s">
        <v>42</v>
      </c>
      <c r="AO349" t="s">
        <v>136</v>
      </c>
      <c r="AP349" t="str">
        <f>IFERROR(VLOOKUP(M349,Shopify_Transactions!V:BB,5,0),"Not_Found")</f>
        <v>AS-95943</v>
      </c>
      <c r="AQ349" t="str">
        <f>IFERROR(VLOOKUP(M349,Shopify_Transactions!X:BB,3,0),"Not_Found")</f>
        <v>Not_Found</v>
      </c>
      <c r="AR349" t="str">
        <f>IFERROR(VLOOKUP(Z349,Shopify_Transactions!W:Z,4,0),"Not_Found")</f>
        <v>AS-95943</v>
      </c>
      <c r="AS349" t="str">
        <f t="shared" si="6"/>
        <v>AS-95943</v>
      </c>
    </row>
    <row r="350" spans="1:45" x14ac:dyDescent="0.3">
      <c r="A350" t="s">
        <v>5511</v>
      </c>
      <c r="B350" t="s">
        <v>5602</v>
      </c>
      <c r="C350" t="s">
        <v>244</v>
      </c>
      <c r="D350" t="s">
        <v>5603</v>
      </c>
      <c r="E350" t="s">
        <v>133</v>
      </c>
      <c r="F350" t="s">
        <v>130</v>
      </c>
      <c r="G350" t="s">
        <v>24</v>
      </c>
      <c r="H350">
        <v>31.9</v>
      </c>
      <c r="I350">
        <v>-1.28</v>
      </c>
      <c r="J350">
        <v>30.62</v>
      </c>
      <c r="K350" t="s">
        <v>5604</v>
      </c>
      <c r="L350" t="s">
        <v>131</v>
      </c>
      <c r="M350" t="s">
        <v>5605</v>
      </c>
      <c r="N350" t="s">
        <v>5606</v>
      </c>
      <c r="O350" t="s">
        <v>134</v>
      </c>
      <c r="P350" t="s">
        <v>5607</v>
      </c>
      <c r="R350">
        <v>4.95</v>
      </c>
      <c r="T350">
        <v>0</v>
      </c>
      <c r="Z350" t="s">
        <v>5608</v>
      </c>
      <c r="AA350" t="s">
        <v>5609</v>
      </c>
      <c r="AB350">
        <v>1</v>
      </c>
      <c r="AD350">
        <v>5112.12</v>
      </c>
      <c r="AE350" t="s">
        <v>5610</v>
      </c>
      <c r="AG350" t="s">
        <v>5611</v>
      </c>
      <c r="AH350" t="s">
        <v>5612</v>
      </c>
      <c r="AI350">
        <v>36204</v>
      </c>
      <c r="AJ350" t="s">
        <v>140</v>
      </c>
      <c r="AK350" t="s">
        <v>5613</v>
      </c>
      <c r="AL350" t="s">
        <v>5607</v>
      </c>
      <c r="AN350" t="s">
        <v>45</v>
      </c>
      <c r="AO350" t="s">
        <v>136</v>
      </c>
      <c r="AP350" t="str">
        <f>IFERROR(VLOOKUP(M350,Shopify_Transactions!V:BB,5,0),"Not_Found")</f>
        <v>AS-95953</v>
      </c>
      <c r="AQ350" t="str">
        <f>IFERROR(VLOOKUP(M350,Shopify_Transactions!X:BB,3,0),"Not_Found")</f>
        <v>Not_Found</v>
      </c>
      <c r="AR350" t="str">
        <f>IFERROR(VLOOKUP(Z350,Shopify_Transactions!W:Z,4,0),"Not_Found")</f>
        <v>AS-95953</v>
      </c>
      <c r="AS350" t="str">
        <f t="shared" si="6"/>
        <v>AS-95953</v>
      </c>
    </row>
    <row r="351" spans="1:45" x14ac:dyDescent="0.3">
      <c r="A351" t="s">
        <v>5511</v>
      </c>
      <c r="B351" t="s">
        <v>5614</v>
      </c>
      <c r="C351" t="s">
        <v>244</v>
      </c>
      <c r="D351" t="s">
        <v>5615</v>
      </c>
      <c r="E351" t="s">
        <v>133</v>
      </c>
      <c r="F351" t="s">
        <v>130</v>
      </c>
      <c r="G351" t="s">
        <v>24</v>
      </c>
      <c r="H351">
        <v>63.23</v>
      </c>
      <c r="I351">
        <v>-2.1800000000000002</v>
      </c>
      <c r="J351">
        <v>61.05</v>
      </c>
      <c r="K351" t="s">
        <v>5616</v>
      </c>
      <c r="L351" t="s">
        <v>131</v>
      </c>
      <c r="M351" t="s">
        <v>5617</v>
      </c>
      <c r="N351" t="s">
        <v>5618</v>
      </c>
      <c r="O351" t="s">
        <v>134</v>
      </c>
      <c r="R351">
        <v>4.95</v>
      </c>
      <c r="T351">
        <v>0</v>
      </c>
      <c r="Z351" t="s">
        <v>5619</v>
      </c>
      <c r="AA351" t="s">
        <v>5620</v>
      </c>
      <c r="AB351">
        <v>5</v>
      </c>
      <c r="AD351">
        <v>5173.17</v>
      </c>
      <c r="AE351" t="s">
        <v>5621</v>
      </c>
      <c r="AG351" t="s">
        <v>169</v>
      </c>
      <c r="AH351" t="s">
        <v>169</v>
      </c>
      <c r="AI351">
        <v>40131</v>
      </c>
      <c r="AJ351" t="s">
        <v>137</v>
      </c>
      <c r="AK351" t="s">
        <v>5622</v>
      </c>
      <c r="AL351" t="s">
        <v>5623</v>
      </c>
      <c r="AN351" t="s">
        <v>47</v>
      </c>
      <c r="AO351" t="s">
        <v>136</v>
      </c>
      <c r="AP351" t="str">
        <f>IFERROR(VLOOKUP(M351,Shopify_Transactions!V:BB,5,0),"Not_Found")</f>
        <v>AS-95954</v>
      </c>
      <c r="AQ351" t="str">
        <f>IFERROR(VLOOKUP(M351,Shopify_Transactions!X:BB,3,0),"Not_Found")</f>
        <v>Not_Found</v>
      </c>
      <c r="AR351" t="str">
        <f>IFERROR(VLOOKUP(Z351,Shopify_Transactions!W:Z,4,0),"Not_Found")</f>
        <v>AS-95954</v>
      </c>
      <c r="AS351" t="str">
        <f t="shared" si="6"/>
        <v>AS-95954</v>
      </c>
    </row>
    <row r="352" spans="1:45" x14ac:dyDescent="0.3">
      <c r="A352" t="s">
        <v>5511</v>
      </c>
      <c r="B352" t="s">
        <v>5624</v>
      </c>
      <c r="C352" t="s">
        <v>244</v>
      </c>
      <c r="D352" t="s">
        <v>5625</v>
      </c>
      <c r="E352" t="s">
        <v>133</v>
      </c>
      <c r="F352" t="s">
        <v>130</v>
      </c>
      <c r="G352" t="s">
        <v>24</v>
      </c>
      <c r="H352">
        <v>72.849999999999994</v>
      </c>
      <c r="I352">
        <v>-2.46</v>
      </c>
      <c r="J352">
        <v>70.39</v>
      </c>
      <c r="K352" t="s">
        <v>5626</v>
      </c>
      <c r="L352" t="s">
        <v>131</v>
      </c>
      <c r="M352" t="s">
        <v>5627</v>
      </c>
      <c r="N352" t="s">
        <v>5628</v>
      </c>
      <c r="O352" t="s">
        <v>134</v>
      </c>
      <c r="P352" t="s">
        <v>5629</v>
      </c>
      <c r="R352">
        <v>0</v>
      </c>
      <c r="T352">
        <v>0</v>
      </c>
      <c r="Z352" t="s">
        <v>5630</v>
      </c>
      <c r="AA352" t="s">
        <v>5631</v>
      </c>
      <c r="AB352">
        <v>3</v>
      </c>
      <c r="AD352">
        <v>5243.56</v>
      </c>
      <c r="AE352" t="s">
        <v>5632</v>
      </c>
      <c r="AG352" t="s">
        <v>5633</v>
      </c>
      <c r="AH352" t="s">
        <v>2448</v>
      </c>
      <c r="AI352">
        <v>17455</v>
      </c>
      <c r="AJ352" t="s">
        <v>140</v>
      </c>
      <c r="AK352" t="s">
        <v>5634</v>
      </c>
      <c r="AL352" t="s">
        <v>5635</v>
      </c>
      <c r="AN352" t="s">
        <v>45</v>
      </c>
      <c r="AO352" t="s">
        <v>136</v>
      </c>
      <c r="AP352" t="str">
        <f>IFERROR(VLOOKUP(M352,Shopify_Transactions!V:BB,5,0),"Not_Found")</f>
        <v>AS-95955</v>
      </c>
      <c r="AQ352" t="str">
        <f>IFERROR(VLOOKUP(M352,Shopify_Transactions!X:BB,3,0),"Not_Found")</f>
        <v>Not_Found</v>
      </c>
      <c r="AR352" t="str">
        <f>IFERROR(VLOOKUP(Z352,Shopify_Transactions!W:Z,4,0),"Not_Found")</f>
        <v>AS-95955</v>
      </c>
      <c r="AS352" t="str">
        <f t="shared" si="6"/>
        <v>AS-95955</v>
      </c>
    </row>
    <row r="353" spans="1:45" x14ac:dyDescent="0.3">
      <c r="A353" t="s">
        <v>5511</v>
      </c>
      <c r="B353" t="s">
        <v>5636</v>
      </c>
      <c r="C353" t="s">
        <v>244</v>
      </c>
      <c r="D353" t="s">
        <v>5637</v>
      </c>
      <c r="E353" t="s">
        <v>133</v>
      </c>
      <c r="F353" t="s">
        <v>130</v>
      </c>
      <c r="G353" t="s">
        <v>24</v>
      </c>
      <c r="H353">
        <v>37.9</v>
      </c>
      <c r="I353">
        <v>-1.45</v>
      </c>
      <c r="J353">
        <v>36.450000000000003</v>
      </c>
      <c r="K353" t="s">
        <v>5638</v>
      </c>
      <c r="L353" t="s">
        <v>131</v>
      </c>
      <c r="M353" t="s">
        <v>5639</v>
      </c>
      <c r="N353" t="s">
        <v>5640</v>
      </c>
      <c r="O353" t="s">
        <v>134</v>
      </c>
      <c r="P353" t="s">
        <v>3378</v>
      </c>
      <c r="R353">
        <v>4.95</v>
      </c>
      <c r="T353">
        <v>0</v>
      </c>
      <c r="Z353" t="s">
        <v>5641</v>
      </c>
      <c r="AA353" t="s">
        <v>5642</v>
      </c>
      <c r="AB353">
        <v>1</v>
      </c>
      <c r="AD353">
        <v>5280.01</v>
      </c>
      <c r="AE353" t="s">
        <v>5643</v>
      </c>
      <c r="AG353" t="s">
        <v>2449</v>
      </c>
      <c r="AI353">
        <v>44141</v>
      </c>
      <c r="AJ353" t="s">
        <v>135</v>
      </c>
      <c r="AK353" t="s">
        <v>5644</v>
      </c>
      <c r="AL353" t="s">
        <v>3378</v>
      </c>
      <c r="AN353" t="s">
        <v>42</v>
      </c>
      <c r="AO353" t="s">
        <v>136</v>
      </c>
      <c r="AP353" t="str">
        <f>IFERROR(VLOOKUP(M353,Shopify_Transactions!V:BB,5,0),"Not_Found")</f>
        <v>AS-95961</v>
      </c>
      <c r="AQ353" t="str">
        <f>IFERROR(VLOOKUP(M353,Shopify_Transactions!X:BB,3,0),"Not_Found")</f>
        <v>Not_Found</v>
      </c>
      <c r="AR353" t="str">
        <f>IFERROR(VLOOKUP(Z353,Shopify_Transactions!W:Z,4,0),"Not_Found")</f>
        <v>AS-95961</v>
      </c>
      <c r="AS353" t="str">
        <f t="shared" si="6"/>
        <v>AS-95961</v>
      </c>
    </row>
    <row r="354" spans="1:45" x14ac:dyDescent="0.3">
      <c r="A354" t="s">
        <v>5645</v>
      </c>
      <c r="B354" t="s">
        <v>5646</v>
      </c>
      <c r="C354" t="s">
        <v>244</v>
      </c>
      <c r="D354" t="s">
        <v>5647</v>
      </c>
      <c r="E354" t="s">
        <v>133</v>
      </c>
      <c r="F354" t="s">
        <v>130</v>
      </c>
      <c r="G354" t="s">
        <v>24</v>
      </c>
      <c r="H354">
        <v>79.95</v>
      </c>
      <c r="I354">
        <v>-2.67</v>
      </c>
      <c r="J354">
        <v>77.28</v>
      </c>
      <c r="K354" t="s">
        <v>5648</v>
      </c>
      <c r="L354" t="s">
        <v>131</v>
      </c>
      <c r="M354" t="s">
        <v>5649</v>
      </c>
      <c r="N354" t="s">
        <v>5650</v>
      </c>
      <c r="O354" t="s">
        <v>134</v>
      </c>
      <c r="P354" t="s">
        <v>5651</v>
      </c>
      <c r="R354">
        <v>0</v>
      </c>
      <c r="T354">
        <v>0</v>
      </c>
      <c r="Z354" t="s">
        <v>5652</v>
      </c>
      <c r="AA354" t="s">
        <v>5653</v>
      </c>
      <c r="AB354">
        <v>1</v>
      </c>
      <c r="AD354">
        <v>5357.29</v>
      </c>
      <c r="AE354" t="s">
        <v>5654</v>
      </c>
      <c r="AG354" t="s">
        <v>2476</v>
      </c>
      <c r="AH354" t="s">
        <v>150</v>
      </c>
      <c r="AI354">
        <v>48640</v>
      </c>
      <c r="AJ354" t="s">
        <v>140</v>
      </c>
      <c r="AK354" t="s">
        <v>5655</v>
      </c>
      <c r="AL354" t="s">
        <v>5651</v>
      </c>
      <c r="AN354" t="s">
        <v>45</v>
      </c>
      <c r="AO354" t="s">
        <v>136</v>
      </c>
      <c r="AP354" t="str">
        <f>IFERROR(VLOOKUP(M354,Shopify_Transactions!V:BB,5,0),"Not_Found")</f>
        <v>AS-95963</v>
      </c>
      <c r="AQ354" t="str">
        <f>IFERROR(VLOOKUP(M354,Shopify_Transactions!X:BB,3,0),"Not_Found")</f>
        <v>Not_Found</v>
      </c>
      <c r="AR354" t="str">
        <f>IFERROR(VLOOKUP(Z354,Shopify_Transactions!W:Z,4,0),"Not_Found")</f>
        <v>AS-95963</v>
      </c>
      <c r="AS354" t="str">
        <f t="shared" si="6"/>
        <v>AS-95963</v>
      </c>
    </row>
    <row r="355" spans="1:45" x14ac:dyDescent="0.3">
      <c r="A355" t="s">
        <v>5645</v>
      </c>
      <c r="B355" t="s">
        <v>5656</v>
      </c>
      <c r="C355" t="s">
        <v>244</v>
      </c>
      <c r="D355" t="s">
        <v>5657</v>
      </c>
      <c r="E355" t="s">
        <v>133</v>
      </c>
      <c r="F355" t="s">
        <v>130</v>
      </c>
      <c r="G355" t="s">
        <v>24</v>
      </c>
      <c r="H355">
        <v>37.9</v>
      </c>
      <c r="I355">
        <v>-1.45</v>
      </c>
      <c r="J355">
        <v>36.450000000000003</v>
      </c>
      <c r="K355" t="s">
        <v>5658</v>
      </c>
      <c r="L355" t="s">
        <v>131</v>
      </c>
      <c r="M355" t="s">
        <v>5659</v>
      </c>
      <c r="N355" t="s">
        <v>5660</v>
      </c>
      <c r="O355" t="s">
        <v>134</v>
      </c>
      <c r="P355" t="s">
        <v>5661</v>
      </c>
      <c r="R355">
        <v>4.95</v>
      </c>
      <c r="T355">
        <v>0</v>
      </c>
      <c r="Z355" t="s">
        <v>5662</v>
      </c>
      <c r="AA355" t="s">
        <v>5663</v>
      </c>
      <c r="AB355">
        <v>1</v>
      </c>
      <c r="AD355">
        <v>5393.74</v>
      </c>
      <c r="AE355" t="s">
        <v>5664</v>
      </c>
      <c r="AG355" t="s">
        <v>5665</v>
      </c>
      <c r="AI355">
        <v>28260</v>
      </c>
      <c r="AJ355" t="s">
        <v>138</v>
      </c>
      <c r="AK355" t="s">
        <v>5666</v>
      </c>
      <c r="AL355" t="s">
        <v>5661</v>
      </c>
      <c r="AN355" t="s">
        <v>46</v>
      </c>
      <c r="AO355" t="s">
        <v>136</v>
      </c>
      <c r="AP355" t="str">
        <f>IFERROR(VLOOKUP(M355,Shopify_Transactions!V:BB,5,0),"Not_Found")</f>
        <v>AS-95966</v>
      </c>
      <c r="AQ355" t="str">
        <f>IFERROR(VLOOKUP(M355,Shopify_Transactions!X:BB,3,0),"Not_Found")</f>
        <v>Not_Found</v>
      </c>
      <c r="AR355" t="str">
        <f>IFERROR(VLOOKUP(Z355,Shopify_Transactions!W:Z,4,0),"Not_Found")</f>
        <v>AS-95966</v>
      </c>
      <c r="AS355" t="str">
        <f t="shared" si="6"/>
        <v>AS-95966</v>
      </c>
    </row>
    <row r="356" spans="1:45" x14ac:dyDescent="0.3">
      <c r="A356" t="s">
        <v>5645</v>
      </c>
      <c r="B356" t="s">
        <v>5667</v>
      </c>
      <c r="C356" t="s">
        <v>244</v>
      </c>
      <c r="D356" t="s">
        <v>3788</v>
      </c>
      <c r="E356" t="s">
        <v>147</v>
      </c>
      <c r="F356" t="s">
        <v>130</v>
      </c>
      <c r="G356" t="s">
        <v>24</v>
      </c>
      <c r="H356">
        <v>-73.849999999999994</v>
      </c>
      <c r="I356">
        <v>0</v>
      </c>
      <c r="J356">
        <v>-73.849999999999994</v>
      </c>
      <c r="K356" t="s">
        <v>131</v>
      </c>
      <c r="L356" t="s">
        <v>3789</v>
      </c>
      <c r="M356" t="s">
        <v>5668</v>
      </c>
      <c r="O356" t="s">
        <v>148</v>
      </c>
      <c r="P356" t="s">
        <v>5669</v>
      </c>
      <c r="T356">
        <v>0</v>
      </c>
      <c r="Y356" t="s">
        <v>3790</v>
      </c>
      <c r="Z356" t="s">
        <v>3793</v>
      </c>
      <c r="AA356" t="s">
        <v>5670</v>
      </c>
      <c r="AB356">
        <v>3</v>
      </c>
      <c r="AD356">
        <v>5319.89</v>
      </c>
      <c r="AK356" t="s">
        <v>3797</v>
      </c>
      <c r="AL356" t="s">
        <v>3798</v>
      </c>
      <c r="AO356" t="s">
        <v>132</v>
      </c>
      <c r="AP356" t="str">
        <f>IFERROR(VLOOKUP(M356,Shopify_Transactions!V:BB,5,0),"Not_Found")</f>
        <v>AS-95184</v>
      </c>
      <c r="AQ356" t="str">
        <f>IFERROR(VLOOKUP(M356,Shopify_Transactions!X:BB,3,0),"Not_Found")</f>
        <v>AS-95184</v>
      </c>
      <c r="AR356" t="str">
        <f>IFERROR(VLOOKUP(Z356,Shopify_Transactions!W:Z,4,0),"Not_Found")</f>
        <v>AS-95184</v>
      </c>
      <c r="AS356" t="str">
        <f t="shared" si="6"/>
        <v>AS-95184</v>
      </c>
    </row>
    <row r="357" spans="1:45" x14ac:dyDescent="0.3">
      <c r="A357" t="s">
        <v>5645</v>
      </c>
      <c r="B357" t="s">
        <v>5671</v>
      </c>
      <c r="C357" t="s">
        <v>244</v>
      </c>
      <c r="D357" t="s">
        <v>5672</v>
      </c>
      <c r="E357" t="s">
        <v>133</v>
      </c>
      <c r="F357" t="s">
        <v>130</v>
      </c>
      <c r="G357" t="s">
        <v>24</v>
      </c>
      <c r="H357">
        <v>100.49</v>
      </c>
      <c r="I357">
        <v>-3.26</v>
      </c>
      <c r="J357">
        <v>97.23</v>
      </c>
      <c r="K357" t="s">
        <v>5673</v>
      </c>
      <c r="L357" t="s">
        <v>131</v>
      </c>
      <c r="M357" t="s">
        <v>5674</v>
      </c>
      <c r="N357" t="s">
        <v>5675</v>
      </c>
      <c r="O357" t="s">
        <v>134</v>
      </c>
      <c r="R357">
        <v>0</v>
      </c>
      <c r="T357">
        <v>0</v>
      </c>
      <c r="Z357" t="s">
        <v>5676</v>
      </c>
      <c r="AA357" t="s">
        <v>5677</v>
      </c>
      <c r="AB357">
        <v>7</v>
      </c>
      <c r="AD357">
        <v>5417.12</v>
      </c>
      <c r="AE357" t="s">
        <v>5678</v>
      </c>
      <c r="AG357" t="s">
        <v>152</v>
      </c>
      <c r="AH357" t="s">
        <v>152</v>
      </c>
      <c r="AI357">
        <v>136</v>
      </c>
      <c r="AJ357" t="s">
        <v>137</v>
      </c>
      <c r="AK357" t="s">
        <v>5679</v>
      </c>
      <c r="AL357" t="s">
        <v>5680</v>
      </c>
      <c r="AN357" t="s">
        <v>47</v>
      </c>
      <c r="AO357" t="s">
        <v>136</v>
      </c>
      <c r="AP357" t="str">
        <f>IFERROR(VLOOKUP(M357,Shopify_Transactions!V:BB,5,0),"Not_Found")</f>
        <v>AS-95972</v>
      </c>
      <c r="AQ357" t="str">
        <f>IFERROR(VLOOKUP(M357,Shopify_Transactions!X:BB,3,0),"Not_Found")</f>
        <v>Not_Found</v>
      </c>
      <c r="AR357" t="str">
        <f>IFERROR(VLOOKUP(Z357,Shopify_Transactions!W:Z,4,0),"Not_Found")</f>
        <v>AS-95972</v>
      </c>
      <c r="AS357" t="str">
        <f t="shared" si="6"/>
        <v>AS-95972</v>
      </c>
    </row>
    <row r="358" spans="1:45" x14ac:dyDescent="0.3">
      <c r="A358" t="s">
        <v>5645</v>
      </c>
      <c r="B358" t="s">
        <v>5681</v>
      </c>
      <c r="C358" t="s">
        <v>244</v>
      </c>
      <c r="D358" t="s">
        <v>5682</v>
      </c>
      <c r="E358" t="s">
        <v>133</v>
      </c>
      <c r="F358" t="s">
        <v>130</v>
      </c>
      <c r="G358" t="s">
        <v>24</v>
      </c>
      <c r="H358">
        <v>31.9</v>
      </c>
      <c r="I358">
        <v>-1.28</v>
      </c>
      <c r="J358">
        <v>30.62</v>
      </c>
      <c r="K358" t="s">
        <v>5683</v>
      </c>
      <c r="L358" t="s">
        <v>131</v>
      </c>
      <c r="M358" t="s">
        <v>5684</v>
      </c>
      <c r="N358" t="s">
        <v>5685</v>
      </c>
      <c r="O358" t="s">
        <v>134</v>
      </c>
      <c r="P358" t="s">
        <v>5686</v>
      </c>
      <c r="R358">
        <v>4.95</v>
      </c>
      <c r="T358">
        <v>0</v>
      </c>
      <c r="Z358" t="s">
        <v>5687</v>
      </c>
      <c r="AA358" t="s">
        <v>5688</v>
      </c>
      <c r="AB358">
        <v>1</v>
      </c>
      <c r="AD358">
        <v>5447.74</v>
      </c>
      <c r="AE358" t="s">
        <v>5689</v>
      </c>
      <c r="AG358" t="s">
        <v>318</v>
      </c>
      <c r="AI358">
        <v>45130</v>
      </c>
      <c r="AJ358" t="s">
        <v>135</v>
      </c>
      <c r="AK358" t="s">
        <v>5690</v>
      </c>
      <c r="AL358" t="s">
        <v>5686</v>
      </c>
      <c r="AN358" t="s">
        <v>42</v>
      </c>
      <c r="AO358" t="s">
        <v>136</v>
      </c>
      <c r="AP358" t="str">
        <f>IFERROR(VLOOKUP(M358,Shopify_Transactions!V:BB,5,0),"Not_Found")</f>
        <v>AS-95978</v>
      </c>
      <c r="AQ358" t="str">
        <f>IFERROR(VLOOKUP(M358,Shopify_Transactions!X:BB,3,0),"Not_Found")</f>
        <v>Not_Found</v>
      </c>
      <c r="AR358" t="str">
        <f>IFERROR(VLOOKUP(Z358,Shopify_Transactions!W:Z,4,0),"Not_Found")</f>
        <v>AS-95978</v>
      </c>
      <c r="AS358" t="str">
        <f t="shared" si="6"/>
        <v>AS-95978</v>
      </c>
    </row>
    <row r="359" spans="1:45" x14ac:dyDescent="0.3">
      <c r="A359" t="s">
        <v>5645</v>
      </c>
      <c r="B359" t="s">
        <v>5691</v>
      </c>
      <c r="C359" t="s">
        <v>244</v>
      </c>
      <c r="D359" t="s">
        <v>5692</v>
      </c>
      <c r="E359" t="s">
        <v>133</v>
      </c>
      <c r="F359" t="s">
        <v>130</v>
      </c>
      <c r="G359" t="s">
        <v>24</v>
      </c>
      <c r="H359">
        <v>122.31</v>
      </c>
      <c r="I359">
        <v>-3.9</v>
      </c>
      <c r="J359">
        <v>118.41</v>
      </c>
      <c r="K359" t="s">
        <v>5693</v>
      </c>
      <c r="L359" t="s">
        <v>131</v>
      </c>
      <c r="M359" t="s">
        <v>5694</v>
      </c>
      <c r="N359" t="s">
        <v>5695</v>
      </c>
      <c r="O359" t="s">
        <v>134</v>
      </c>
      <c r="P359" t="s">
        <v>5696</v>
      </c>
      <c r="R359">
        <v>0</v>
      </c>
      <c r="T359">
        <v>0</v>
      </c>
      <c r="Z359" t="s">
        <v>5697</v>
      </c>
      <c r="AA359" t="s">
        <v>5698</v>
      </c>
      <c r="AB359">
        <v>2</v>
      </c>
      <c r="AD359">
        <v>5566.15</v>
      </c>
      <c r="AE359" t="s">
        <v>5699</v>
      </c>
      <c r="AG359" t="s">
        <v>5700</v>
      </c>
      <c r="AI359">
        <v>57390</v>
      </c>
      <c r="AJ359" t="s">
        <v>138</v>
      </c>
      <c r="AK359" t="s">
        <v>5701</v>
      </c>
      <c r="AL359" t="s">
        <v>5702</v>
      </c>
      <c r="AN359" t="s">
        <v>46</v>
      </c>
      <c r="AO359" t="s">
        <v>136</v>
      </c>
      <c r="AP359" t="str">
        <f>IFERROR(VLOOKUP(M359,Shopify_Transactions!V:BB,5,0),"Not_Found")</f>
        <v>AS-95982</v>
      </c>
      <c r="AQ359" t="str">
        <f>IFERROR(VLOOKUP(M359,Shopify_Transactions!X:BB,3,0),"Not_Found")</f>
        <v>Not_Found</v>
      </c>
      <c r="AR359" t="str">
        <f>IFERROR(VLOOKUP(Z359,Shopify_Transactions!W:Z,4,0),"Not_Found")</f>
        <v>AS-95982</v>
      </c>
      <c r="AS359" t="str">
        <f t="shared" si="6"/>
        <v>AS-95982</v>
      </c>
    </row>
    <row r="360" spans="1:45" x14ac:dyDescent="0.3">
      <c r="A360" t="s">
        <v>5645</v>
      </c>
      <c r="B360" t="s">
        <v>5703</v>
      </c>
      <c r="C360" t="s">
        <v>244</v>
      </c>
      <c r="D360" t="s">
        <v>4342</v>
      </c>
      <c r="E360" t="s">
        <v>133</v>
      </c>
      <c r="F360" t="s">
        <v>130</v>
      </c>
      <c r="G360" t="s">
        <v>24</v>
      </c>
      <c r="H360">
        <v>62.9</v>
      </c>
      <c r="I360">
        <v>-2.17</v>
      </c>
      <c r="J360">
        <v>60.73</v>
      </c>
      <c r="K360" t="s">
        <v>4343</v>
      </c>
      <c r="L360" t="s">
        <v>131</v>
      </c>
      <c r="M360" t="s">
        <v>5704</v>
      </c>
      <c r="N360" t="s">
        <v>5705</v>
      </c>
      <c r="O360" t="s">
        <v>134</v>
      </c>
      <c r="P360" t="s">
        <v>5706</v>
      </c>
      <c r="R360">
        <v>0</v>
      </c>
      <c r="T360">
        <v>0</v>
      </c>
      <c r="Z360" t="s">
        <v>5707</v>
      </c>
      <c r="AA360" t="s">
        <v>5708</v>
      </c>
      <c r="AB360">
        <v>2</v>
      </c>
      <c r="AD360">
        <v>5626.88</v>
      </c>
      <c r="AE360" t="s">
        <v>5709</v>
      </c>
      <c r="AG360" t="s">
        <v>4349</v>
      </c>
      <c r="AI360">
        <v>78351</v>
      </c>
      <c r="AJ360" t="s">
        <v>135</v>
      </c>
      <c r="AK360" t="s">
        <v>4350</v>
      </c>
      <c r="AL360" t="s">
        <v>5710</v>
      </c>
      <c r="AN360" t="s">
        <v>42</v>
      </c>
      <c r="AO360" t="s">
        <v>136</v>
      </c>
      <c r="AP360" t="str">
        <f>IFERROR(VLOOKUP(M360,Shopify_Transactions!V:BB,5,0),"Not_Found")</f>
        <v>AS-95986</v>
      </c>
      <c r="AQ360" t="str">
        <f>IFERROR(VLOOKUP(M360,Shopify_Transactions!X:BB,3,0),"Not_Found")</f>
        <v>Not_Found</v>
      </c>
      <c r="AR360" t="str">
        <f>IFERROR(VLOOKUP(Z360,Shopify_Transactions!W:Z,4,0),"Not_Found")</f>
        <v>AS-95986</v>
      </c>
      <c r="AS360" t="str">
        <f t="shared" si="6"/>
        <v>AS-95986</v>
      </c>
    </row>
    <row r="361" spans="1:45" x14ac:dyDescent="0.3">
      <c r="A361" t="s">
        <v>5645</v>
      </c>
      <c r="B361" t="s">
        <v>5711</v>
      </c>
      <c r="C361" t="s">
        <v>244</v>
      </c>
      <c r="D361" t="s">
        <v>5712</v>
      </c>
      <c r="E361" t="s">
        <v>133</v>
      </c>
      <c r="F361" t="s">
        <v>130</v>
      </c>
      <c r="G361" t="s">
        <v>24</v>
      </c>
      <c r="H361">
        <v>99.95</v>
      </c>
      <c r="I361">
        <v>-3.25</v>
      </c>
      <c r="J361">
        <v>96.7</v>
      </c>
      <c r="K361" t="s">
        <v>5713</v>
      </c>
      <c r="L361" t="s">
        <v>131</v>
      </c>
      <c r="M361" t="s">
        <v>5714</v>
      </c>
      <c r="N361" t="s">
        <v>5715</v>
      </c>
      <c r="O361" t="s">
        <v>134</v>
      </c>
      <c r="P361" t="s">
        <v>5716</v>
      </c>
      <c r="R361">
        <v>0</v>
      </c>
      <c r="T361">
        <v>0</v>
      </c>
      <c r="Z361" t="s">
        <v>5717</v>
      </c>
      <c r="AA361" t="s">
        <v>5718</v>
      </c>
      <c r="AB361">
        <v>1</v>
      </c>
      <c r="AD361">
        <v>5723.58</v>
      </c>
      <c r="AE361" t="s">
        <v>5719</v>
      </c>
      <c r="AG361" t="s">
        <v>5720</v>
      </c>
      <c r="AI361">
        <v>69100</v>
      </c>
      <c r="AJ361" t="s">
        <v>138</v>
      </c>
      <c r="AK361" t="s">
        <v>5721</v>
      </c>
      <c r="AL361" t="s">
        <v>5716</v>
      </c>
      <c r="AN361" t="s">
        <v>46</v>
      </c>
      <c r="AO361" t="s">
        <v>136</v>
      </c>
      <c r="AP361" t="str">
        <f>IFERROR(VLOOKUP(M361,Shopify_Transactions!V:BB,5,0),"Not_Found")</f>
        <v>AS-96004</v>
      </c>
      <c r="AQ361" t="str">
        <f>IFERROR(VLOOKUP(M361,Shopify_Transactions!X:BB,3,0),"Not_Found")</f>
        <v>Not_Found</v>
      </c>
      <c r="AR361" t="str">
        <f>IFERROR(VLOOKUP(Z361,Shopify_Transactions!W:Z,4,0),"Not_Found")</f>
        <v>AS-96004</v>
      </c>
      <c r="AS361" t="str">
        <f t="shared" si="6"/>
        <v>AS-96004</v>
      </c>
    </row>
    <row r="362" spans="1:45" x14ac:dyDescent="0.3">
      <c r="A362" t="s">
        <v>5645</v>
      </c>
      <c r="B362" t="s">
        <v>5722</v>
      </c>
      <c r="C362" t="s">
        <v>244</v>
      </c>
      <c r="D362" t="s">
        <v>5712</v>
      </c>
      <c r="E362" t="s">
        <v>147</v>
      </c>
      <c r="F362" t="s">
        <v>130</v>
      </c>
      <c r="G362" t="s">
        <v>24</v>
      </c>
      <c r="H362">
        <v>-99.95</v>
      </c>
      <c r="I362">
        <v>0</v>
      </c>
      <c r="J362">
        <v>-99.95</v>
      </c>
      <c r="K362" t="s">
        <v>131</v>
      </c>
      <c r="L362" t="s">
        <v>5713</v>
      </c>
      <c r="M362" t="s">
        <v>5723</v>
      </c>
      <c r="O362" t="s">
        <v>148</v>
      </c>
      <c r="P362" t="s">
        <v>5716</v>
      </c>
      <c r="T362">
        <v>0</v>
      </c>
      <c r="Y362" t="s">
        <v>5714</v>
      </c>
      <c r="Z362" t="s">
        <v>5717</v>
      </c>
      <c r="AA362" t="s">
        <v>5724</v>
      </c>
      <c r="AB362">
        <v>1</v>
      </c>
      <c r="AD362">
        <v>5623.63</v>
      </c>
      <c r="AK362" t="s">
        <v>5721</v>
      </c>
      <c r="AL362" t="s">
        <v>5716</v>
      </c>
      <c r="AO362" t="s">
        <v>132</v>
      </c>
      <c r="AP362" t="str">
        <f>IFERROR(VLOOKUP(M362,Shopify_Transactions!V:BB,5,0),"Not_Found")</f>
        <v>AS-96004</v>
      </c>
      <c r="AQ362" t="str">
        <f>IFERROR(VLOOKUP(M362,Shopify_Transactions!X:BB,3,0),"Not_Found")</f>
        <v>AS-96004</v>
      </c>
      <c r="AR362" t="str">
        <f>IFERROR(VLOOKUP(Z362,Shopify_Transactions!W:Z,4,0),"Not_Found")</f>
        <v>AS-96004</v>
      </c>
      <c r="AS362" t="str">
        <f t="shared" si="6"/>
        <v>AS-96004</v>
      </c>
    </row>
    <row r="363" spans="1:45" x14ac:dyDescent="0.3">
      <c r="A363" t="s">
        <v>5645</v>
      </c>
      <c r="B363" t="s">
        <v>5725</v>
      </c>
      <c r="C363" t="s">
        <v>244</v>
      </c>
      <c r="D363" t="s">
        <v>5712</v>
      </c>
      <c r="E363" t="s">
        <v>133</v>
      </c>
      <c r="F363" t="s">
        <v>130</v>
      </c>
      <c r="G363" t="s">
        <v>24</v>
      </c>
      <c r="H363">
        <v>84.95</v>
      </c>
      <c r="I363">
        <v>-2.81</v>
      </c>
      <c r="J363">
        <v>82.14</v>
      </c>
      <c r="K363" t="s">
        <v>5713</v>
      </c>
      <c r="L363" t="s">
        <v>131</v>
      </c>
      <c r="M363" t="s">
        <v>5726</v>
      </c>
      <c r="N363" t="s">
        <v>5715</v>
      </c>
      <c r="O363" t="s">
        <v>134</v>
      </c>
      <c r="P363" t="s">
        <v>5727</v>
      </c>
      <c r="R363">
        <v>0</v>
      </c>
      <c r="T363">
        <v>0</v>
      </c>
      <c r="Z363" t="s">
        <v>5728</v>
      </c>
      <c r="AA363" t="s">
        <v>5729</v>
      </c>
      <c r="AB363">
        <v>1</v>
      </c>
      <c r="AD363">
        <v>5705.77</v>
      </c>
      <c r="AE363" t="s">
        <v>5719</v>
      </c>
      <c r="AG363" t="s">
        <v>5720</v>
      </c>
      <c r="AI363">
        <v>69100</v>
      </c>
      <c r="AJ363" t="s">
        <v>138</v>
      </c>
      <c r="AK363" t="s">
        <v>5721</v>
      </c>
      <c r="AL363" t="s">
        <v>5727</v>
      </c>
      <c r="AN363" t="s">
        <v>46</v>
      </c>
      <c r="AO363" t="s">
        <v>136</v>
      </c>
      <c r="AP363" t="str">
        <f>IFERROR(VLOOKUP(M363,Shopify_Transactions!V:BB,5,0),"Not_Found")</f>
        <v>AS-96005</v>
      </c>
      <c r="AQ363" t="str">
        <f>IFERROR(VLOOKUP(M363,Shopify_Transactions!X:BB,3,0),"Not_Found")</f>
        <v>Not_Found</v>
      </c>
      <c r="AR363" t="str">
        <f>IFERROR(VLOOKUP(Z363,Shopify_Transactions!W:Z,4,0),"Not_Found")</f>
        <v>AS-96005</v>
      </c>
      <c r="AS363" t="str">
        <f t="shared" si="6"/>
        <v>AS-96005</v>
      </c>
    </row>
    <row r="364" spans="1:45" x14ac:dyDescent="0.3">
      <c r="A364" t="s">
        <v>5645</v>
      </c>
      <c r="B364" t="s">
        <v>5730</v>
      </c>
      <c r="C364" t="s">
        <v>244</v>
      </c>
      <c r="D364" t="s">
        <v>5731</v>
      </c>
      <c r="E364" t="s">
        <v>133</v>
      </c>
      <c r="F364" t="s">
        <v>130</v>
      </c>
      <c r="G364" t="s">
        <v>24</v>
      </c>
      <c r="H364">
        <v>93.85</v>
      </c>
      <c r="I364">
        <v>-3.07</v>
      </c>
      <c r="J364">
        <v>90.78</v>
      </c>
      <c r="K364" t="s">
        <v>5732</v>
      </c>
      <c r="L364" t="s">
        <v>131</v>
      </c>
      <c r="M364" t="s">
        <v>5733</v>
      </c>
      <c r="N364" t="s">
        <v>5734</v>
      </c>
      <c r="O364" t="s">
        <v>134</v>
      </c>
      <c r="P364" t="s">
        <v>5735</v>
      </c>
      <c r="R364">
        <v>0</v>
      </c>
      <c r="T364">
        <v>0</v>
      </c>
      <c r="Z364" t="s">
        <v>5736</v>
      </c>
      <c r="AA364" t="s">
        <v>5737</v>
      </c>
      <c r="AB364">
        <v>3</v>
      </c>
      <c r="AD364">
        <v>5796.55</v>
      </c>
      <c r="AE364" t="s">
        <v>5738</v>
      </c>
      <c r="AG364" t="s">
        <v>5739</v>
      </c>
      <c r="AI364">
        <v>4317</v>
      </c>
      <c r="AJ364" t="s">
        <v>135</v>
      </c>
      <c r="AK364" t="s">
        <v>5740</v>
      </c>
      <c r="AL364" t="s">
        <v>5741</v>
      </c>
      <c r="AN364" t="s">
        <v>42</v>
      </c>
      <c r="AO364" t="s">
        <v>136</v>
      </c>
      <c r="AP364" t="str">
        <f>IFERROR(VLOOKUP(M364,Shopify_Transactions!V:BB,5,0),"Not_Found")</f>
        <v>AS-96006</v>
      </c>
      <c r="AQ364" t="str">
        <f>IFERROR(VLOOKUP(M364,Shopify_Transactions!X:BB,3,0),"Not_Found")</f>
        <v>Not_Found</v>
      </c>
      <c r="AR364" t="str">
        <f>IFERROR(VLOOKUP(Z364,Shopify_Transactions!W:Z,4,0),"Not_Found")</f>
        <v>AS-96006</v>
      </c>
      <c r="AS364" t="str">
        <f t="shared" si="6"/>
        <v>AS-96006</v>
      </c>
    </row>
    <row r="365" spans="1:45" x14ac:dyDescent="0.3">
      <c r="A365" t="s">
        <v>5645</v>
      </c>
      <c r="B365" t="s">
        <v>5742</v>
      </c>
      <c r="C365" t="s">
        <v>244</v>
      </c>
      <c r="D365" t="s">
        <v>5743</v>
      </c>
      <c r="E365" t="s">
        <v>133</v>
      </c>
      <c r="F365" t="s">
        <v>130</v>
      </c>
      <c r="G365" t="s">
        <v>24</v>
      </c>
      <c r="H365">
        <v>85.9</v>
      </c>
      <c r="I365">
        <v>-2.84</v>
      </c>
      <c r="J365">
        <v>83.06</v>
      </c>
      <c r="K365" t="s">
        <v>5744</v>
      </c>
      <c r="L365" t="s">
        <v>131</v>
      </c>
      <c r="M365" t="s">
        <v>5745</v>
      </c>
      <c r="N365" t="s">
        <v>5746</v>
      </c>
      <c r="O365" t="s">
        <v>134</v>
      </c>
      <c r="P365" t="s">
        <v>5747</v>
      </c>
      <c r="R365">
        <v>0</v>
      </c>
      <c r="T365">
        <v>0</v>
      </c>
      <c r="Z365" t="s">
        <v>5748</v>
      </c>
      <c r="AA365" t="s">
        <v>5749</v>
      </c>
      <c r="AB365">
        <v>2</v>
      </c>
      <c r="AD365">
        <v>5879.61</v>
      </c>
      <c r="AE365" t="s">
        <v>5750</v>
      </c>
      <c r="AG365" t="s">
        <v>5751</v>
      </c>
      <c r="AI365">
        <v>9974</v>
      </c>
      <c r="AJ365" t="s">
        <v>143</v>
      </c>
      <c r="AK365" t="s">
        <v>5752</v>
      </c>
      <c r="AL365" t="s">
        <v>5753</v>
      </c>
      <c r="AN365" t="s">
        <v>37</v>
      </c>
      <c r="AO365" t="s">
        <v>136</v>
      </c>
      <c r="AP365" t="str">
        <f>IFERROR(VLOOKUP(M365,Shopify_Transactions!V:BB,5,0),"Not_Found")</f>
        <v>AS-96008</v>
      </c>
      <c r="AQ365" t="str">
        <f>IFERROR(VLOOKUP(M365,Shopify_Transactions!X:BB,3,0),"Not_Found")</f>
        <v>Not_Found</v>
      </c>
      <c r="AR365" t="str">
        <f>IFERROR(VLOOKUP(Z365,Shopify_Transactions!W:Z,4,0),"Not_Found")</f>
        <v>AS-96008</v>
      </c>
      <c r="AS365" t="str">
        <f t="shared" si="6"/>
        <v>AS-96008</v>
      </c>
    </row>
    <row r="366" spans="1:45" x14ac:dyDescent="0.3">
      <c r="A366" t="s">
        <v>5645</v>
      </c>
      <c r="B366" t="s">
        <v>5754</v>
      </c>
      <c r="C366" t="s">
        <v>244</v>
      </c>
      <c r="D366" t="s">
        <v>5755</v>
      </c>
      <c r="E366" t="s">
        <v>133</v>
      </c>
      <c r="F366" t="s">
        <v>130</v>
      </c>
      <c r="G366" t="s">
        <v>24</v>
      </c>
      <c r="H366">
        <v>138.38</v>
      </c>
      <c r="I366">
        <v>-4.3600000000000003</v>
      </c>
      <c r="J366">
        <v>134.02000000000001</v>
      </c>
      <c r="K366" t="s">
        <v>5756</v>
      </c>
      <c r="L366" t="s">
        <v>131</v>
      </c>
      <c r="M366" t="s">
        <v>5757</v>
      </c>
      <c r="N366" t="s">
        <v>5758</v>
      </c>
      <c r="O366" t="s">
        <v>134</v>
      </c>
      <c r="R366">
        <v>0</v>
      </c>
      <c r="T366">
        <v>0</v>
      </c>
      <c r="Z366" t="s">
        <v>5759</v>
      </c>
      <c r="AA366" t="s">
        <v>5760</v>
      </c>
      <c r="AB366">
        <v>5</v>
      </c>
      <c r="AD366">
        <v>6013.63</v>
      </c>
      <c r="AE366" t="s">
        <v>5761</v>
      </c>
      <c r="AG366" t="s">
        <v>171</v>
      </c>
      <c r="AI366">
        <v>10999</v>
      </c>
      <c r="AJ366" t="s">
        <v>135</v>
      </c>
      <c r="AK366" t="s">
        <v>5762</v>
      </c>
      <c r="AL366" t="s">
        <v>5763</v>
      </c>
      <c r="AN366" t="s">
        <v>42</v>
      </c>
      <c r="AO366" t="s">
        <v>136</v>
      </c>
      <c r="AP366" t="str">
        <f>IFERROR(VLOOKUP(M366,Shopify_Transactions!V:BB,5,0),"Not_Found")</f>
        <v>AS-96011</v>
      </c>
      <c r="AQ366" t="str">
        <f>IFERROR(VLOOKUP(M366,Shopify_Transactions!X:BB,3,0),"Not_Found")</f>
        <v>Not_Found</v>
      </c>
      <c r="AR366" t="str">
        <f>IFERROR(VLOOKUP(Z366,Shopify_Transactions!W:Z,4,0),"Not_Found")</f>
        <v>AS-96011</v>
      </c>
      <c r="AS366" t="str">
        <f t="shared" si="6"/>
        <v>AS-96011</v>
      </c>
    </row>
    <row r="367" spans="1:45" x14ac:dyDescent="0.3">
      <c r="A367" t="s">
        <v>5645</v>
      </c>
      <c r="B367" t="s">
        <v>5764</v>
      </c>
      <c r="C367" t="s">
        <v>244</v>
      </c>
      <c r="D367" t="s">
        <v>5765</v>
      </c>
      <c r="E367" t="s">
        <v>133</v>
      </c>
      <c r="F367" t="s">
        <v>130</v>
      </c>
      <c r="G367" t="s">
        <v>24</v>
      </c>
      <c r="H367">
        <v>111.7</v>
      </c>
      <c r="I367">
        <v>-3.59</v>
      </c>
      <c r="J367">
        <v>108.11</v>
      </c>
      <c r="K367" t="s">
        <v>5766</v>
      </c>
      <c r="L367" t="s">
        <v>131</v>
      </c>
      <c r="M367" t="s">
        <v>5767</v>
      </c>
      <c r="N367" t="s">
        <v>5768</v>
      </c>
      <c r="O367" t="s">
        <v>134</v>
      </c>
      <c r="R367">
        <v>0</v>
      </c>
      <c r="T367">
        <v>0</v>
      </c>
      <c r="Z367" t="s">
        <v>5769</v>
      </c>
      <c r="AA367" t="s">
        <v>5770</v>
      </c>
      <c r="AB367">
        <v>6</v>
      </c>
      <c r="AD367">
        <v>6121.74</v>
      </c>
      <c r="AE367" t="s">
        <v>5771</v>
      </c>
      <c r="AG367" t="s">
        <v>171</v>
      </c>
      <c r="AI367">
        <v>13507</v>
      </c>
      <c r="AJ367" t="s">
        <v>135</v>
      </c>
      <c r="AK367" t="s">
        <v>5772</v>
      </c>
      <c r="AL367" t="s">
        <v>5773</v>
      </c>
      <c r="AN367" t="s">
        <v>42</v>
      </c>
      <c r="AO367" t="s">
        <v>136</v>
      </c>
      <c r="AP367" t="str">
        <f>IFERROR(VLOOKUP(M367,Shopify_Transactions!V:BB,5,0),"Not_Found")</f>
        <v>AS-96016</v>
      </c>
      <c r="AQ367" t="str">
        <f>IFERROR(VLOOKUP(M367,Shopify_Transactions!X:BB,3,0),"Not_Found")</f>
        <v>Not_Found</v>
      </c>
      <c r="AR367" t="str">
        <f>IFERROR(VLOOKUP(Z367,Shopify_Transactions!W:Z,4,0),"Not_Found")</f>
        <v>AS-96016</v>
      </c>
      <c r="AS367" t="str">
        <f t="shared" si="6"/>
        <v>AS-96016</v>
      </c>
    </row>
    <row r="368" spans="1:45" x14ac:dyDescent="0.3">
      <c r="A368" t="s">
        <v>5645</v>
      </c>
      <c r="B368" t="s">
        <v>5774</v>
      </c>
      <c r="C368" t="s">
        <v>244</v>
      </c>
      <c r="D368" t="s">
        <v>5775</v>
      </c>
      <c r="E368" t="s">
        <v>133</v>
      </c>
      <c r="F368" t="s">
        <v>130</v>
      </c>
      <c r="G368" t="s">
        <v>24</v>
      </c>
      <c r="H368">
        <v>44.85</v>
      </c>
      <c r="I368">
        <v>-1.65</v>
      </c>
      <c r="J368">
        <v>43.2</v>
      </c>
      <c r="K368" t="s">
        <v>5776</v>
      </c>
      <c r="L368" t="s">
        <v>131</v>
      </c>
      <c r="M368" t="s">
        <v>5777</v>
      </c>
      <c r="N368" t="s">
        <v>5778</v>
      </c>
      <c r="O368" t="s">
        <v>134</v>
      </c>
      <c r="P368" t="s">
        <v>5779</v>
      </c>
      <c r="R368">
        <v>4.95</v>
      </c>
      <c r="T368">
        <v>0</v>
      </c>
      <c r="Z368" t="s">
        <v>5780</v>
      </c>
      <c r="AA368" t="s">
        <v>5781</v>
      </c>
      <c r="AB368">
        <v>2</v>
      </c>
      <c r="AD368">
        <v>6164.94</v>
      </c>
      <c r="AE368" t="s">
        <v>5782</v>
      </c>
      <c r="AG368" t="s">
        <v>5783</v>
      </c>
      <c r="AH368" t="s">
        <v>229</v>
      </c>
      <c r="AI368">
        <v>20851</v>
      </c>
      <c r="AJ368" t="s">
        <v>137</v>
      </c>
      <c r="AK368" t="s">
        <v>5784</v>
      </c>
      <c r="AL368" t="s">
        <v>5785</v>
      </c>
      <c r="AN368" t="s">
        <v>47</v>
      </c>
      <c r="AO368" t="s">
        <v>136</v>
      </c>
      <c r="AP368" t="str">
        <f>IFERROR(VLOOKUP(M368,Shopify_Transactions!V:BB,5,0),"Not_Found")</f>
        <v>AS-96026</v>
      </c>
      <c r="AQ368" t="str">
        <f>IFERROR(VLOOKUP(M368,Shopify_Transactions!X:BB,3,0),"Not_Found")</f>
        <v>Not_Found</v>
      </c>
      <c r="AR368" t="str">
        <f>IFERROR(VLOOKUP(Z368,Shopify_Transactions!W:Z,4,0),"Not_Found")</f>
        <v>AS-96026</v>
      </c>
      <c r="AS368" t="str">
        <f t="shared" si="6"/>
        <v>AS-96026</v>
      </c>
    </row>
    <row r="369" spans="1:45" x14ac:dyDescent="0.3">
      <c r="A369" t="s">
        <v>5786</v>
      </c>
      <c r="B369" t="s">
        <v>5787</v>
      </c>
      <c r="C369" t="s">
        <v>244</v>
      </c>
      <c r="D369" t="s">
        <v>5788</v>
      </c>
      <c r="E369" t="s">
        <v>133</v>
      </c>
      <c r="F369" t="s">
        <v>130</v>
      </c>
      <c r="G369" t="s">
        <v>24</v>
      </c>
      <c r="H369">
        <v>84.95</v>
      </c>
      <c r="I369">
        <v>-2.81</v>
      </c>
      <c r="J369">
        <v>82.14</v>
      </c>
      <c r="K369" t="s">
        <v>5789</v>
      </c>
      <c r="L369" t="s">
        <v>131</v>
      </c>
      <c r="M369" t="s">
        <v>5790</v>
      </c>
      <c r="N369" t="s">
        <v>5791</v>
      </c>
      <c r="O369" t="s">
        <v>134</v>
      </c>
      <c r="P369" t="s">
        <v>5792</v>
      </c>
      <c r="R369">
        <v>0</v>
      </c>
      <c r="T369">
        <v>0</v>
      </c>
      <c r="Z369" t="s">
        <v>5793</v>
      </c>
      <c r="AA369" t="s">
        <v>5794</v>
      </c>
      <c r="AB369">
        <v>1</v>
      </c>
      <c r="AD369">
        <v>6247.08</v>
      </c>
      <c r="AE369" t="s">
        <v>5795</v>
      </c>
      <c r="AG369" t="s">
        <v>2432</v>
      </c>
      <c r="AH369" t="s">
        <v>2432</v>
      </c>
      <c r="AI369">
        <v>90129</v>
      </c>
      <c r="AJ369" t="s">
        <v>137</v>
      </c>
      <c r="AK369" t="s">
        <v>5796</v>
      </c>
      <c r="AL369" t="s">
        <v>5792</v>
      </c>
      <c r="AN369" t="s">
        <v>47</v>
      </c>
      <c r="AO369" t="s">
        <v>136</v>
      </c>
      <c r="AP369" t="str">
        <f>IFERROR(VLOOKUP(M369,Shopify_Transactions!V:BB,5,0),"Not_Found")</f>
        <v>AS-96035</v>
      </c>
      <c r="AQ369" t="str">
        <f>IFERROR(VLOOKUP(M369,Shopify_Transactions!X:BB,3,0),"Not_Found")</f>
        <v>Not_Found</v>
      </c>
      <c r="AR369" t="str">
        <f>IFERROR(VLOOKUP(Z369,Shopify_Transactions!W:Z,4,0),"Not_Found")</f>
        <v>AS-96035</v>
      </c>
      <c r="AS369" t="str">
        <f t="shared" si="6"/>
        <v>AS-96035</v>
      </c>
    </row>
    <row r="370" spans="1:45" x14ac:dyDescent="0.3">
      <c r="A370" t="s">
        <v>5786</v>
      </c>
      <c r="B370" t="s">
        <v>5797</v>
      </c>
      <c r="C370" t="s">
        <v>244</v>
      </c>
      <c r="D370" t="s">
        <v>5798</v>
      </c>
      <c r="E370" t="s">
        <v>133</v>
      </c>
      <c r="F370" t="s">
        <v>130</v>
      </c>
      <c r="G370" t="s">
        <v>24</v>
      </c>
      <c r="H370">
        <v>53.91</v>
      </c>
      <c r="I370">
        <v>-1.91</v>
      </c>
      <c r="J370">
        <v>52</v>
      </c>
      <c r="K370" t="s">
        <v>5799</v>
      </c>
      <c r="L370" t="s">
        <v>131</v>
      </c>
      <c r="M370" t="s">
        <v>5800</v>
      </c>
      <c r="N370" t="s">
        <v>5801</v>
      </c>
      <c r="O370" t="s">
        <v>134</v>
      </c>
      <c r="P370" t="s">
        <v>5802</v>
      </c>
      <c r="R370">
        <v>0</v>
      </c>
      <c r="T370">
        <v>0</v>
      </c>
      <c r="Z370" t="s">
        <v>5803</v>
      </c>
      <c r="AA370" t="s">
        <v>5804</v>
      </c>
      <c r="AB370">
        <v>2</v>
      </c>
      <c r="AD370">
        <v>6299.08</v>
      </c>
      <c r="AE370" t="s">
        <v>5805</v>
      </c>
      <c r="AG370" t="s">
        <v>2484</v>
      </c>
      <c r="AH370" t="s">
        <v>349</v>
      </c>
      <c r="AI370">
        <v>37900</v>
      </c>
      <c r="AJ370" t="s">
        <v>140</v>
      </c>
      <c r="AK370" t="s">
        <v>5806</v>
      </c>
      <c r="AL370" t="s">
        <v>5807</v>
      </c>
      <c r="AN370" t="s">
        <v>45</v>
      </c>
      <c r="AO370" t="s">
        <v>136</v>
      </c>
      <c r="AP370" t="str">
        <f>IFERROR(VLOOKUP(M370,Shopify_Transactions!V:BB,5,0),"Not_Found")</f>
        <v>AS-96040</v>
      </c>
      <c r="AQ370" t="str">
        <f>IFERROR(VLOOKUP(M370,Shopify_Transactions!X:BB,3,0),"Not_Found")</f>
        <v>Not_Found</v>
      </c>
      <c r="AR370" t="str">
        <f>IFERROR(VLOOKUP(Z370,Shopify_Transactions!W:Z,4,0),"Not_Found")</f>
        <v>AS-96040</v>
      </c>
      <c r="AS370" t="str">
        <f t="shared" si="6"/>
        <v>AS-96040</v>
      </c>
    </row>
    <row r="371" spans="1:45" x14ac:dyDescent="0.3">
      <c r="A371" t="s">
        <v>5786</v>
      </c>
      <c r="B371" t="s">
        <v>5808</v>
      </c>
      <c r="C371" t="s">
        <v>244</v>
      </c>
      <c r="D371" t="s">
        <v>5038</v>
      </c>
      <c r="E371" t="s">
        <v>147</v>
      </c>
      <c r="F371" t="s">
        <v>130</v>
      </c>
      <c r="G371" t="s">
        <v>24</v>
      </c>
      <c r="H371">
        <v>-19.989999999999998</v>
      </c>
      <c r="I371">
        <v>0</v>
      </c>
      <c r="J371">
        <v>-19.989999999999998</v>
      </c>
      <c r="K371" t="s">
        <v>131</v>
      </c>
      <c r="L371" t="s">
        <v>5039</v>
      </c>
      <c r="M371" t="s">
        <v>5809</v>
      </c>
      <c r="O371" t="s">
        <v>148</v>
      </c>
      <c r="P371" t="s">
        <v>5042</v>
      </c>
      <c r="T371">
        <v>0</v>
      </c>
      <c r="Y371" t="s">
        <v>5040</v>
      </c>
      <c r="Z371" t="s">
        <v>5043</v>
      </c>
      <c r="AA371" t="s">
        <v>5810</v>
      </c>
      <c r="AB371">
        <v>1</v>
      </c>
      <c r="AD371">
        <v>6279.09</v>
      </c>
      <c r="AK371" t="s">
        <v>5047</v>
      </c>
      <c r="AL371" t="s">
        <v>5042</v>
      </c>
      <c r="AO371" t="s">
        <v>132</v>
      </c>
      <c r="AP371" t="str">
        <f>IFERROR(VLOOKUP(M371,Shopify_Transactions!V:BB,5,0),"Not_Found")</f>
        <v>AS-95666</v>
      </c>
      <c r="AQ371" t="str">
        <f>IFERROR(VLOOKUP(M371,Shopify_Transactions!X:BB,3,0),"Not_Found")</f>
        <v>AS-95666</v>
      </c>
      <c r="AR371" t="str">
        <f>IFERROR(VLOOKUP(Z371,Shopify_Transactions!W:Z,4,0),"Not_Found")</f>
        <v>AS-95666</v>
      </c>
      <c r="AS371" t="str">
        <f t="shared" si="6"/>
        <v>AS-95666</v>
      </c>
    </row>
    <row r="372" spans="1:45" x14ac:dyDescent="0.3">
      <c r="A372" t="s">
        <v>5786</v>
      </c>
      <c r="B372" t="s">
        <v>5811</v>
      </c>
      <c r="C372" t="s">
        <v>244</v>
      </c>
      <c r="D372" t="s">
        <v>5812</v>
      </c>
      <c r="E372" t="s">
        <v>133</v>
      </c>
      <c r="F372" t="s">
        <v>130</v>
      </c>
      <c r="G372" t="s">
        <v>24</v>
      </c>
      <c r="H372">
        <v>31.9</v>
      </c>
      <c r="I372">
        <v>-1.28</v>
      </c>
      <c r="J372">
        <v>30.62</v>
      </c>
      <c r="K372" t="s">
        <v>5813</v>
      </c>
      <c r="L372" t="s">
        <v>131</v>
      </c>
      <c r="M372" t="s">
        <v>5814</v>
      </c>
      <c r="N372" t="s">
        <v>5815</v>
      </c>
      <c r="O372" t="s">
        <v>134</v>
      </c>
      <c r="P372" t="s">
        <v>2568</v>
      </c>
      <c r="R372">
        <v>4.95</v>
      </c>
      <c r="T372">
        <v>0</v>
      </c>
      <c r="Z372" t="s">
        <v>5816</v>
      </c>
      <c r="AA372" t="s">
        <v>5817</v>
      </c>
      <c r="AB372">
        <v>1</v>
      </c>
      <c r="AD372">
        <v>6309.71</v>
      </c>
      <c r="AE372" t="s">
        <v>5818</v>
      </c>
      <c r="AG372" t="s">
        <v>141</v>
      </c>
      <c r="AI372">
        <v>22089</v>
      </c>
      <c r="AJ372" t="s">
        <v>135</v>
      </c>
      <c r="AK372" t="s">
        <v>5819</v>
      </c>
      <c r="AL372" t="s">
        <v>2568</v>
      </c>
      <c r="AN372" t="s">
        <v>42</v>
      </c>
      <c r="AO372" t="s">
        <v>136</v>
      </c>
      <c r="AP372" t="str">
        <f>IFERROR(VLOOKUP(M372,Shopify_Transactions!V:BB,5,0),"Not_Found")</f>
        <v>AS-96045</v>
      </c>
      <c r="AQ372" t="str">
        <f>IFERROR(VLOOKUP(M372,Shopify_Transactions!X:BB,3,0),"Not_Found")</f>
        <v>Not_Found</v>
      </c>
      <c r="AR372" t="str">
        <f>IFERROR(VLOOKUP(Z372,Shopify_Transactions!W:Z,4,0),"Not_Found")</f>
        <v>AS-96045</v>
      </c>
      <c r="AS372" t="str">
        <f t="shared" si="6"/>
        <v>AS-96045</v>
      </c>
    </row>
    <row r="373" spans="1:45" x14ac:dyDescent="0.3">
      <c r="A373" t="s">
        <v>5786</v>
      </c>
      <c r="B373" t="s">
        <v>5820</v>
      </c>
      <c r="C373" t="s">
        <v>244</v>
      </c>
      <c r="D373" t="s">
        <v>5821</v>
      </c>
      <c r="E373" t="s">
        <v>133</v>
      </c>
      <c r="F373" t="s">
        <v>130</v>
      </c>
      <c r="G373" t="s">
        <v>24</v>
      </c>
      <c r="H373">
        <v>67.95</v>
      </c>
      <c r="I373">
        <v>-3.67</v>
      </c>
      <c r="J373">
        <v>64.28</v>
      </c>
      <c r="K373" t="s">
        <v>5822</v>
      </c>
      <c r="L373" t="s">
        <v>131</v>
      </c>
      <c r="M373" t="s">
        <v>5823</v>
      </c>
      <c r="N373" t="s">
        <v>5824</v>
      </c>
      <c r="O373" t="s">
        <v>134</v>
      </c>
      <c r="P373" t="s">
        <v>5825</v>
      </c>
      <c r="R373">
        <v>0</v>
      </c>
      <c r="T373">
        <v>0</v>
      </c>
      <c r="Z373" t="s">
        <v>5826</v>
      </c>
      <c r="AA373" t="s">
        <v>5827</v>
      </c>
      <c r="AB373">
        <v>1</v>
      </c>
      <c r="AD373">
        <v>6373.99</v>
      </c>
      <c r="AE373" t="s">
        <v>5828</v>
      </c>
      <c r="AG373" t="s">
        <v>5829</v>
      </c>
      <c r="AI373">
        <v>14513</v>
      </c>
      <c r="AJ373" t="s">
        <v>135</v>
      </c>
      <c r="AK373" t="s">
        <v>5830</v>
      </c>
      <c r="AL373" t="s">
        <v>5825</v>
      </c>
      <c r="AN373" t="s">
        <v>42</v>
      </c>
      <c r="AO373" t="s">
        <v>136</v>
      </c>
      <c r="AP373" t="str">
        <f>IFERROR(VLOOKUP(M373,Shopify_Transactions!V:BB,5,0),"Not_Found")</f>
        <v>AS-96048</v>
      </c>
      <c r="AQ373" t="str">
        <f>IFERROR(VLOOKUP(M373,Shopify_Transactions!X:BB,3,0),"Not_Found")</f>
        <v>Not_Found</v>
      </c>
      <c r="AR373" t="str">
        <f>IFERROR(VLOOKUP(Z373,Shopify_Transactions!W:Z,4,0),"Not_Found")</f>
        <v>AS-96048</v>
      </c>
      <c r="AS373" t="str">
        <f t="shared" si="6"/>
        <v>AS-96048</v>
      </c>
    </row>
    <row r="374" spans="1:45" x14ac:dyDescent="0.3">
      <c r="A374" t="s">
        <v>5786</v>
      </c>
      <c r="B374" t="s">
        <v>5831</v>
      </c>
      <c r="C374" t="s">
        <v>244</v>
      </c>
      <c r="D374" t="s">
        <v>4376</v>
      </c>
      <c r="E374" t="s">
        <v>133</v>
      </c>
      <c r="F374" t="s">
        <v>130</v>
      </c>
      <c r="G374" t="s">
        <v>24</v>
      </c>
      <c r="H374">
        <v>37.9</v>
      </c>
      <c r="I374">
        <v>-1.45</v>
      </c>
      <c r="J374">
        <v>36.450000000000003</v>
      </c>
      <c r="K374" t="s">
        <v>4377</v>
      </c>
      <c r="L374" t="s">
        <v>131</v>
      </c>
      <c r="M374" t="s">
        <v>5832</v>
      </c>
      <c r="N374" t="s">
        <v>4379</v>
      </c>
      <c r="O374" t="s">
        <v>134</v>
      </c>
      <c r="P374" t="s">
        <v>5833</v>
      </c>
      <c r="R374">
        <v>4.95</v>
      </c>
      <c r="T374">
        <v>0</v>
      </c>
      <c r="Z374" t="s">
        <v>5834</v>
      </c>
      <c r="AA374" t="s">
        <v>5835</v>
      </c>
      <c r="AB374">
        <v>1</v>
      </c>
      <c r="AD374">
        <v>6410.44</v>
      </c>
      <c r="AE374" t="s">
        <v>4383</v>
      </c>
      <c r="AG374" t="s">
        <v>4384</v>
      </c>
      <c r="AI374">
        <v>40885</v>
      </c>
      <c r="AJ374" t="s">
        <v>135</v>
      </c>
      <c r="AK374" t="s">
        <v>4385</v>
      </c>
      <c r="AL374" t="s">
        <v>5833</v>
      </c>
      <c r="AN374" t="s">
        <v>42</v>
      </c>
      <c r="AO374" t="s">
        <v>136</v>
      </c>
      <c r="AP374" t="str">
        <f>IFERROR(VLOOKUP(M374,Shopify_Transactions!V:BB,5,0),"Not_Found")</f>
        <v>AS-96079</v>
      </c>
      <c r="AQ374" t="str">
        <f>IFERROR(VLOOKUP(M374,Shopify_Transactions!X:BB,3,0),"Not_Found")</f>
        <v>Not_Found</v>
      </c>
      <c r="AR374" t="str">
        <f>IFERROR(VLOOKUP(Z374,Shopify_Transactions!W:Z,4,0),"Not_Found")</f>
        <v>AS-96079</v>
      </c>
      <c r="AS374" t="str">
        <f t="shared" si="6"/>
        <v>AS-96079</v>
      </c>
    </row>
    <row r="375" spans="1:45" x14ac:dyDescent="0.3">
      <c r="A375" t="s">
        <v>5786</v>
      </c>
      <c r="B375" t="s">
        <v>2470</v>
      </c>
      <c r="C375" t="s">
        <v>244</v>
      </c>
      <c r="D375" t="s">
        <v>5836</v>
      </c>
      <c r="E375" t="s">
        <v>133</v>
      </c>
      <c r="F375" t="s">
        <v>130</v>
      </c>
      <c r="G375" t="s">
        <v>24</v>
      </c>
      <c r="H375">
        <v>53.46</v>
      </c>
      <c r="I375">
        <v>-1.9</v>
      </c>
      <c r="J375">
        <v>51.56</v>
      </c>
      <c r="K375" t="s">
        <v>5837</v>
      </c>
      <c r="L375" t="s">
        <v>131</v>
      </c>
      <c r="M375" t="s">
        <v>5838</v>
      </c>
      <c r="N375" t="s">
        <v>5839</v>
      </c>
      <c r="O375" t="s">
        <v>134</v>
      </c>
      <c r="P375" t="s">
        <v>5840</v>
      </c>
      <c r="R375">
        <v>4.95</v>
      </c>
      <c r="T375">
        <v>0</v>
      </c>
      <c r="Z375" t="s">
        <v>5841</v>
      </c>
      <c r="AA375" t="s">
        <v>5842</v>
      </c>
      <c r="AB375">
        <v>2</v>
      </c>
      <c r="AD375">
        <v>6462</v>
      </c>
      <c r="AE375" t="s">
        <v>5843</v>
      </c>
      <c r="AG375" t="s">
        <v>161</v>
      </c>
      <c r="AH375" t="s">
        <v>162</v>
      </c>
      <c r="AI375">
        <v>33207</v>
      </c>
      <c r="AJ375" t="s">
        <v>140</v>
      </c>
      <c r="AK375" t="s">
        <v>5844</v>
      </c>
      <c r="AL375" t="s">
        <v>5845</v>
      </c>
      <c r="AN375" t="s">
        <v>45</v>
      </c>
      <c r="AO375" t="s">
        <v>136</v>
      </c>
      <c r="AP375" t="str">
        <f>IFERROR(VLOOKUP(M375,Shopify_Transactions!V:BB,5,0),"Not_Found")</f>
        <v>AS-96089</v>
      </c>
      <c r="AQ375" t="str">
        <f>IFERROR(VLOOKUP(M375,Shopify_Transactions!X:BB,3,0),"Not_Found")</f>
        <v>Not_Found</v>
      </c>
      <c r="AR375" t="str">
        <f>IFERROR(VLOOKUP(Z375,Shopify_Transactions!W:Z,4,0),"Not_Found")</f>
        <v>AS-96089</v>
      </c>
      <c r="AS375" t="str">
        <f t="shared" si="6"/>
        <v>AS-96089</v>
      </c>
    </row>
    <row r="376" spans="1:45" x14ac:dyDescent="0.3">
      <c r="A376" t="s">
        <v>5786</v>
      </c>
      <c r="B376" t="s">
        <v>5846</v>
      </c>
      <c r="C376" t="s">
        <v>244</v>
      </c>
      <c r="D376" t="s">
        <v>5847</v>
      </c>
      <c r="E376" t="s">
        <v>133</v>
      </c>
      <c r="F376" t="s">
        <v>130</v>
      </c>
      <c r="G376" t="s">
        <v>24</v>
      </c>
      <c r="H376">
        <v>30.85</v>
      </c>
      <c r="I376">
        <v>-1.24</v>
      </c>
      <c r="J376">
        <v>29.61</v>
      </c>
      <c r="K376" t="s">
        <v>5848</v>
      </c>
      <c r="L376" t="s">
        <v>131</v>
      </c>
      <c r="M376" t="s">
        <v>5849</v>
      </c>
      <c r="N376" t="s">
        <v>5850</v>
      </c>
      <c r="O376" t="s">
        <v>134</v>
      </c>
      <c r="P376" t="s">
        <v>5851</v>
      </c>
      <c r="R376">
        <v>4.95</v>
      </c>
      <c r="T376">
        <v>0</v>
      </c>
      <c r="Z376" t="s">
        <v>5852</v>
      </c>
      <c r="AA376" t="s">
        <v>5853</v>
      </c>
      <c r="AB376">
        <v>2</v>
      </c>
      <c r="AD376">
        <v>6491.61</v>
      </c>
      <c r="AE376" t="s">
        <v>5854</v>
      </c>
      <c r="AG376" t="s">
        <v>151</v>
      </c>
      <c r="AI376">
        <v>13002</v>
      </c>
      <c r="AJ376" t="s">
        <v>138</v>
      </c>
      <c r="AK376" t="s">
        <v>5855</v>
      </c>
      <c r="AL376" t="s">
        <v>5856</v>
      </c>
      <c r="AN376" t="s">
        <v>46</v>
      </c>
      <c r="AO376" t="s">
        <v>136</v>
      </c>
      <c r="AP376" t="str">
        <f>IFERROR(VLOOKUP(M376,Shopify_Transactions!V:BB,5,0),"Not_Found")</f>
        <v>AS-96092</v>
      </c>
      <c r="AQ376" t="str">
        <f>IFERROR(VLOOKUP(M376,Shopify_Transactions!X:BB,3,0),"Not_Found")</f>
        <v>Not_Found</v>
      </c>
      <c r="AR376" t="str">
        <f>IFERROR(VLOOKUP(Z376,Shopify_Transactions!W:Z,4,0),"Not_Found")</f>
        <v>AS-96092</v>
      </c>
      <c r="AS376" t="str">
        <f t="shared" si="6"/>
        <v>AS-96092</v>
      </c>
    </row>
    <row r="377" spans="1:45" x14ac:dyDescent="0.3">
      <c r="A377" t="s">
        <v>5786</v>
      </c>
      <c r="B377" t="s">
        <v>5857</v>
      </c>
      <c r="C377" t="s">
        <v>244</v>
      </c>
      <c r="D377" t="s">
        <v>5858</v>
      </c>
      <c r="E377" t="s">
        <v>133</v>
      </c>
      <c r="F377" t="s">
        <v>130</v>
      </c>
      <c r="G377" t="s">
        <v>24</v>
      </c>
      <c r="H377">
        <v>72.77</v>
      </c>
      <c r="I377">
        <v>-2.46</v>
      </c>
      <c r="J377">
        <v>70.31</v>
      </c>
      <c r="K377" t="s">
        <v>5859</v>
      </c>
      <c r="L377" t="s">
        <v>131</v>
      </c>
      <c r="M377" t="s">
        <v>5860</v>
      </c>
      <c r="N377" t="s">
        <v>5861</v>
      </c>
      <c r="O377" t="s">
        <v>134</v>
      </c>
      <c r="P377" t="s">
        <v>5862</v>
      </c>
      <c r="R377">
        <v>0</v>
      </c>
      <c r="T377">
        <v>0</v>
      </c>
      <c r="Z377" t="s">
        <v>5863</v>
      </c>
      <c r="AA377" t="s">
        <v>5864</v>
      </c>
      <c r="AB377">
        <v>3</v>
      </c>
      <c r="AD377">
        <v>6561.92</v>
      </c>
      <c r="AE377" t="s">
        <v>5865</v>
      </c>
      <c r="AG377" t="s">
        <v>235</v>
      </c>
      <c r="AI377">
        <v>53225</v>
      </c>
      <c r="AJ377" t="s">
        <v>135</v>
      </c>
      <c r="AK377" t="s">
        <v>5866</v>
      </c>
      <c r="AL377" t="s">
        <v>5867</v>
      </c>
      <c r="AN377" t="s">
        <v>42</v>
      </c>
      <c r="AO377" t="s">
        <v>136</v>
      </c>
      <c r="AP377" t="str">
        <f>IFERROR(VLOOKUP(M377,Shopify_Transactions!V:BB,5,0),"Not_Found")</f>
        <v>AS-96093</v>
      </c>
      <c r="AQ377" t="str">
        <f>IFERROR(VLOOKUP(M377,Shopify_Transactions!X:BB,3,0),"Not_Found")</f>
        <v>Not_Found</v>
      </c>
      <c r="AR377" t="str">
        <f>IFERROR(VLOOKUP(Z377,Shopify_Transactions!W:Z,4,0),"Not_Found")</f>
        <v>AS-96093</v>
      </c>
      <c r="AS377" t="str">
        <f t="shared" si="6"/>
        <v>AS-96093</v>
      </c>
    </row>
    <row r="378" spans="1:45" x14ac:dyDescent="0.3">
      <c r="A378" t="s">
        <v>5786</v>
      </c>
      <c r="B378" t="s">
        <v>5868</v>
      </c>
      <c r="C378" t="s">
        <v>244</v>
      </c>
      <c r="D378" t="s">
        <v>5869</v>
      </c>
      <c r="E378" t="s">
        <v>133</v>
      </c>
      <c r="F378" t="s">
        <v>130</v>
      </c>
      <c r="G378" t="s">
        <v>24</v>
      </c>
      <c r="H378">
        <v>146.85</v>
      </c>
      <c r="I378">
        <v>-4.6100000000000003</v>
      </c>
      <c r="J378">
        <v>142.24</v>
      </c>
      <c r="K378" t="s">
        <v>5870</v>
      </c>
      <c r="L378" t="s">
        <v>131</v>
      </c>
      <c r="M378" t="s">
        <v>5871</v>
      </c>
      <c r="N378" t="s">
        <v>5872</v>
      </c>
      <c r="O378" t="s">
        <v>134</v>
      </c>
      <c r="P378" t="s">
        <v>5873</v>
      </c>
      <c r="R378">
        <v>0</v>
      </c>
      <c r="T378">
        <v>0</v>
      </c>
      <c r="Z378" t="s">
        <v>5874</v>
      </c>
      <c r="AA378" t="s">
        <v>5875</v>
      </c>
      <c r="AB378">
        <v>3</v>
      </c>
      <c r="AD378">
        <v>6704.16</v>
      </c>
      <c r="AE378" t="s">
        <v>5876</v>
      </c>
      <c r="AG378" t="s">
        <v>3461</v>
      </c>
      <c r="AH378" t="s">
        <v>3462</v>
      </c>
      <c r="AI378">
        <v>7010</v>
      </c>
      <c r="AJ378" t="s">
        <v>140</v>
      </c>
      <c r="AK378" t="s">
        <v>5877</v>
      </c>
      <c r="AL378" t="s">
        <v>5878</v>
      </c>
      <c r="AN378" t="s">
        <v>45</v>
      </c>
      <c r="AO378" t="s">
        <v>136</v>
      </c>
      <c r="AP378" t="str">
        <f>IFERROR(VLOOKUP(M378,Shopify_Transactions!V:BB,5,0),"Not_Found")</f>
        <v>AS-96096</v>
      </c>
      <c r="AQ378" t="str">
        <f>IFERROR(VLOOKUP(M378,Shopify_Transactions!X:BB,3,0),"Not_Found")</f>
        <v>Not_Found</v>
      </c>
      <c r="AR378" t="str">
        <f>IFERROR(VLOOKUP(Z378,Shopify_Transactions!W:Z,4,0),"Not_Found")</f>
        <v>AS-96096</v>
      </c>
      <c r="AS378" t="str">
        <f t="shared" si="6"/>
        <v>AS-96096</v>
      </c>
    </row>
    <row r="379" spans="1:45" x14ac:dyDescent="0.3">
      <c r="A379" t="s">
        <v>5786</v>
      </c>
      <c r="B379" t="s">
        <v>5879</v>
      </c>
      <c r="C379" t="s">
        <v>244</v>
      </c>
      <c r="D379" t="s">
        <v>5880</v>
      </c>
      <c r="E379" t="s">
        <v>133</v>
      </c>
      <c r="F379" t="s">
        <v>130</v>
      </c>
      <c r="G379" t="s">
        <v>24</v>
      </c>
      <c r="H379">
        <v>17.899999999999999</v>
      </c>
      <c r="I379">
        <v>-0.87</v>
      </c>
      <c r="J379">
        <v>17.03</v>
      </c>
      <c r="K379" t="s">
        <v>5881</v>
      </c>
      <c r="L379" t="s">
        <v>131</v>
      </c>
      <c r="M379" t="s">
        <v>5882</v>
      </c>
      <c r="N379" t="s">
        <v>5883</v>
      </c>
      <c r="O379" t="s">
        <v>134</v>
      </c>
      <c r="P379" t="s">
        <v>5884</v>
      </c>
      <c r="R379">
        <v>4.95</v>
      </c>
      <c r="T379">
        <v>0</v>
      </c>
      <c r="Z379" t="s">
        <v>5885</v>
      </c>
      <c r="AA379" t="s">
        <v>5886</v>
      </c>
      <c r="AB379">
        <v>1</v>
      </c>
      <c r="AD379">
        <v>6721.19</v>
      </c>
      <c r="AE379" t="s">
        <v>5887</v>
      </c>
      <c r="AG379" t="s">
        <v>5888</v>
      </c>
      <c r="AI379">
        <v>35683</v>
      </c>
      <c r="AJ379" t="s">
        <v>135</v>
      </c>
      <c r="AK379" t="s">
        <v>5889</v>
      </c>
      <c r="AL379" t="s">
        <v>5884</v>
      </c>
      <c r="AN379" t="s">
        <v>42</v>
      </c>
      <c r="AO379" t="s">
        <v>136</v>
      </c>
      <c r="AP379" t="str">
        <f>IFERROR(VLOOKUP(M379,Shopify_Transactions!V:BB,5,0),"Not_Found")</f>
        <v>AS-96097</v>
      </c>
      <c r="AQ379" t="str">
        <f>IFERROR(VLOOKUP(M379,Shopify_Transactions!X:BB,3,0),"Not_Found")</f>
        <v>Not_Found</v>
      </c>
      <c r="AR379" t="str">
        <f>IFERROR(VLOOKUP(Z379,Shopify_Transactions!W:Z,4,0),"Not_Found")</f>
        <v>AS-96097</v>
      </c>
      <c r="AS379" t="str">
        <f t="shared" si="6"/>
        <v>AS-96097</v>
      </c>
    </row>
    <row r="380" spans="1:45" x14ac:dyDescent="0.3">
      <c r="A380" t="s">
        <v>5890</v>
      </c>
      <c r="B380" t="s">
        <v>5891</v>
      </c>
      <c r="C380" t="s">
        <v>244</v>
      </c>
      <c r="D380" t="s">
        <v>5892</v>
      </c>
      <c r="E380" t="s">
        <v>133</v>
      </c>
      <c r="F380" t="s">
        <v>130</v>
      </c>
      <c r="G380" t="s">
        <v>24</v>
      </c>
      <c r="H380">
        <v>37.9</v>
      </c>
      <c r="I380">
        <v>-1.45</v>
      </c>
      <c r="J380">
        <v>36.450000000000003</v>
      </c>
      <c r="K380" t="s">
        <v>5893</v>
      </c>
      <c r="L380" t="s">
        <v>131</v>
      </c>
      <c r="M380" t="s">
        <v>5894</v>
      </c>
      <c r="N380" t="s">
        <v>5895</v>
      </c>
      <c r="O380" t="s">
        <v>134</v>
      </c>
      <c r="P380" t="s">
        <v>5896</v>
      </c>
      <c r="R380">
        <v>4.95</v>
      </c>
      <c r="T380">
        <v>0</v>
      </c>
      <c r="Z380" t="s">
        <v>5897</v>
      </c>
      <c r="AA380" t="s">
        <v>5898</v>
      </c>
      <c r="AB380">
        <v>1</v>
      </c>
      <c r="AD380">
        <v>6757.64</v>
      </c>
      <c r="AE380" t="s">
        <v>5899</v>
      </c>
      <c r="AG380" t="s">
        <v>230</v>
      </c>
      <c r="AH380" t="s">
        <v>230</v>
      </c>
      <c r="AI380">
        <v>50127</v>
      </c>
      <c r="AJ380" t="s">
        <v>137</v>
      </c>
      <c r="AK380" t="s">
        <v>5900</v>
      </c>
      <c r="AL380" t="s">
        <v>5896</v>
      </c>
      <c r="AN380" t="s">
        <v>47</v>
      </c>
      <c r="AO380" t="s">
        <v>136</v>
      </c>
      <c r="AP380" t="str">
        <f>IFERROR(VLOOKUP(M380,Shopify_Transactions!V:BB,5,0),"Not_Found")</f>
        <v>AS-96110</v>
      </c>
      <c r="AQ380" t="str">
        <f>IFERROR(VLOOKUP(M380,Shopify_Transactions!X:BB,3,0),"Not_Found")</f>
        <v>Not_Found</v>
      </c>
      <c r="AR380" t="str">
        <f>IFERROR(VLOOKUP(Z380,Shopify_Transactions!W:Z,4,0),"Not_Found")</f>
        <v>AS-96110</v>
      </c>
      <c r="AS380" t="str">
        <f t="shared" si="6"/>
        <v>AS-96110</v>
      </c>
    </row>
    <row r="381" spans="1:45" x14ac:dyDescent="0.3">
      <c r="A381" t="s">
        <v>5890</v>
      </c>
      <c r="B381" t="s">
        <v>5901</v>
      </c>
      <c r="C381" t="s">
        <v>244</v>
      </c>
      <c r="D381" t="s">
        <v>5902</v>
      </c>
      <c r="E381" t="s">
        <v>133</v>
      </c>
      <c r="F381" t="s">
        <v>130</v>
      </c>
      <c r="G381" t="s">
        <v>24</v>
      </c>
      <c r="H381">
        <v>76.23</v>
      </c>
      <c r="I381">
        <v>-2.56</v>
      </c>
      <c r="J381">
        <v>73.67</v>
      </c>
      <c r="K381" t="s">
        <v>5903</v>
      </c>
      <c r="L381" t="s">
        <v>131</v>
      </c>
      <c r="M381" t="s">
        <v>5904</v>
      </c>
      <c r="N381" t="s">
        <v>5905</v>
      </c>
      <c r="O381" t="s">
        <v>134</v>
      </c>
      <c r="R381">
        <v>0</v>
      </c>
      <c r="T381">
        <v>0</v>
      </c>
      <c r="Z381" t="s">
        <v>5906</v>
      </c>
      <c r="AA381" t="s">
        <v>5907</v>
      </c>
      <c r="AB381">
        <v>6</v>
      </c>
      <c r="AD381">
        <v>6831.31</v>
      </c>
      <c r="AE381" t="s">
        <v>5908</v>
      </c>
      <c r="AG381" t="s">
        <v>4779</v>
      </c>
      <c r="AI381">
        <v>83024</v>
      </c>
      <c r="AJ381" t="s">
        <v>135</v>
      </c>
      <c r="AK381" t="s">
        <v>5909</v>
      </c>
      <c r="AL381" t="s">
        <v>5910</v>
      </c>
      <c r="AN381" t="s">
        <v>42</v>
      </c>
      <c r="AO381" t="s">
        <v>136</v>
      </c>
      <c r="AP381" t="str">
        <f>IFERROR(VLOOKUP(M381,Shopify_Transactions!V:BB,5,0),"Not_Found")</f>
        <v>AS-96114</v>
      </c>
      <c r="AQ381" t="str">
        <f>IFERROR(VLOOKUP(M381,Shopify_Transactions!X:BB,3,0),"Not_Found")</f>
        <v>Not_Found</v>
      </c>
      <c r="AR381" t="str">
        <f>IFERROR(VLOOKUP(Z381,Shopify_Transactions!W:Z,4,0),"Not_Found")</f>
        <v>AS-96114</v>
      </c>
      <c r="AS381" t="str">
        <f t="shared" si="6"/>
        <v>AS-96114</v>
      </c>
    </row>
    <row r="382" spans="1:45" x14ac:dyDescent="0.3">
      <c r="A382" t="s">
        <v>5890</v>
      </c>
      <c r="B382" t="s">
        <v>5911</v>
      </c>
      <c r="C382" t="s">
        <v>244</v>
      </c>
      <c r="D382" t="s">
        <v>2583</v>
      </c>
      <c r="E382" t="s">
        <v>133</v>
      </c>
      <c r="F382" t="s">
        <v>130</v>
      </c>
      <c r="G382" t="s">
        <v>24</v>
      </c>
      <c r="H382">
        <v>34.61</v>
      </c>
      <c r="I382">
        <v>-1.35</v>
      </c>
      <c r="J382">
        <v>33.26</v>
      </c>
      <c r="K382" t="s">
        <v>2584</v>
      </c>
      <c r="L382" t="s">
        <v>131</v>
      </c>
      <c r="M382" t="s">
        <v>5912</v>
      </c>
      <c r="N382" t="s">
        <v>2585</v>
      </c>
      <c r="O382" t="s">
        <v>134</v>
      </c>
      <c r="P382" t="s">
        <v>2555</v>
      </c>
      <c r="R382">
        <v>4.95</v>
      </c>
      <c r="T382">
        <v>0</v>
      </c>
      <c r="Z382" t="s">
        <v>5913</v>
      </c>
      <c r="AA382" t="s">
        <v>5914</v>
      </c>
      <c r="AB382">
        <v>1</v>
      </c>
      <c r="AD382">
        <v>6864.57</v>
      </c>
      <c r="AE382" t="s">
        <v>2587</v>
      </c>
      <c r="AG382" t="s">
        <v>145</v>
      </c>
      <c r="AI382">
        <v>80339</v>
      </c>
      <c r="AJ382" t="s">
        <v>135</v>
      </c>
      <c r="AK382" t="s">
        <v>2588</v>
      </c>
      <c r="AL382" t="s">
        <v>2555</v>
      </c>
      <c r="AN382" t="s">
        <v>42</v>
      </c>
      <c r="AO382" t="s">
        <v>136</v>
      </c>
      <c r="AP382" t="str">
        <f>IFERROR(VLOOKUP(M382,Shopify_Transactions!V:BB,5,0),"Not_Found")</f>
        <v>AS-96120</v>
      </c>
      <c r="AQ382" t="str">
        <f>IFERROR(VLOOKUP(M382,Shopify_Transactions!X:BB,3,0),"Not_Found")</f>
        <v>Not_Found</v>
      </c>
      <c r="AR382" t="str">
        <f>IFERROR(VLOOKUP(Z382,Shopify_Transactions!W:Z,4,0),"Not_Found")</f>
        <v>AS-96120</v>
      </c>
      <c r="AS382" t="str">
        <f t="shared" si="6"/>
        <v>AS-96120</v>
      </c>
    </row>
    <row r="383" spans="1:45" x14ac:dyDescent="0.3">
      <c r="A383" t="s">
        <v>5890</v>
      </c>
      <c r="B383" t="s">
        <v>5915</v>
      </c>
      <c r="C383" t="s">
        <v>244</v>
      </c>
      <c r="D383" t="s">
        <v>5916</v>
      </c>
      <c r="E383" t="s">
        <v>133</v>
      </c>
      <c r="F383" t="s">
        <v>130</v>
      </c>
      <c r="G383" t="s">
        <v>24</v>
      </c>
      <c r="H383">
        <v>40.86</v>
      </c>
      <c r="I383">
        <v>-1.53</v>
      </c>
      <c r="J383">
        <v>39.33</v>
      </c>
      <c r="K383" t="s">
        <v>5917</v>
      </c>
      <c r="L383" t="s">
        <v>131</v>
      </c>
      <c r="M383" t="s">
        <v>5918</v>
      </c>
      <c r="N383" t="s">
        <v>5919</v>
      </c>
      <c r="O383" t="s">
        <v>134</v>
      </c>
      <c r="P383" t="s">
        <v>5920</v>
      </c>
      <c r="R383">
        <v>4.95</v>
      </c>
      <c r="T383">
        <v>0</v>
      </c>
      <c r="Z383" t="s">
        <v>5921</v>
      </c>
      <c r="AA383" t="s">
        <v>5922</v>
      </c>
      <c r="AB383">
        <v>2</v>
      </c>
      <c r="AD383">
        <v>6903.9</v>
      </c>
      <c r="AE383" t="s">
        <v>5923</v>
      </c>
      <c r="AG383" t="s">
        <v>153</v>
      </c>
      <c r="AH383" t="s">
        <v>153</v>
      </c>
      <c r="AI383">
        <v>20159</v>
      </c>
      <c r="AJ383" t="s">
        <v>137</v>
      </c>
      <c r="AK383" t="s">
        <v>5924</v>
      </c>
      <c r="AL383" t="s">
        <v>5925</v>
      </c>
      <c r="AN383" t="s">
        <v>47</v>
      </c>
      <c r="AO383" t="s">
        <v>136</v>
      </c>
      <c r="AP383" t="str">
        <f>IFERROR(VLOOKUP(M383,Shopify_Transactions!V:BB,5,0),"Not_Found")</f>
        <v>AS-96124</v>
      </c>
      <c r="AQ383" t="str">
        <f>IFERROR(VLOOKUP(M383,Shopify_Transactions!X:BB,3,0),"Not_Found")</f>
        <v>Not_Found</v>
      </c>
      <c r="AR383" t="str">
        <f>IFERROR(VLOOKUP(Z383,Shopify_Transactions!W:Z,4,0),"Not_Found")</f>
        <v>AS-96124</v>
      </c>
      <c r="AS383" t="str">
        <f t="shared" si="6"/>
        <v>AS-96124</v>
      </c>
    </row>
    <row r="384" spans="1:45" x14ac:dyDescent="0.3">
      <c r="A384" t="s">
        <v>5890</v>
      </c>
      <c r="B384" t="s">
        <v>5926</v>
      </c>
      <c r="C384" t="s">
        <v>244</v>
      </c>
      <c r="D384" t="s">
        <v>5927</v>
      </c>
      <c r="E384" t="s">
        <v>133</v>
      </c>
      <c r="F384" t="s">
        <v>130</v>
      </c>
      <c r="G384" t="s">
        <v>24</v>
      </c>
      <c r="H384">
        <v>37.9</v>
      </c>
      <c r="I384">
        <v>-1.45</v>
      </c>
      <c r="J384">
        <v>36.450000000000003</v>
      </c>
      <c r="K384" t="s">
        <v>5928</v>
      </c>
      <c r="L384" t="s">
        <v>131</v>
      </c>
      <c r="M384" t="s">
        <v>5929</v>
      </c>
      <c r="N384" t="s">
        <v>5930</v>
      </c>
      <c r="O384" t="s">
        <v>134</v>
      </c>
      <c r="P384" t="s">
        <v>2459</v>
      </c>
      <c r="R384">
        <v>4.95</v>
      </c>
      <c r="T384">
        <v>0</v>
      </c>
      <c r="Z384" t="s">
        <v>5931</v>
      </c>
      <c r="AA384" t="s">
        <v>5932</v>
      </c>
      <c r="AB384">
        <v>1</v>
      </c>
      <c r="AD384">
        <v>6940.35</v>
      </c>
      <c r="AE384" t="s">
        <v>5933</v>
      </c>
      <c r="AG384" t="s">
        <v>5934</v>
      </c>
      <c r="AH384" t="s">
        <v>324</v>
      </c>
      <c r="AI384">
        <v>22014</v>
      </c>
      <c r="AJ384" t="s">
        <v>137</v>
      </c>
      <c r="AK384" t="s">
        <v>5935</v>
      </c>
      <c r="AL384" t="s">
        <v>2459</v>
      </c>
      <c r="AN384" t="s">
        <v>47</v>
      </c>
      <c r="AO384" t="s">
        <v>136</v>
      </c>
      <c r="AP384" t="str">
        <f>IFERROR(VLOOKUP(M384,Shopify_Transactions!V:BB,5,0),"Not_Found")</f>
        <v>AS-96132</v>
      </c>
      <c r="AQ384" t="str">
        <f>IFERROR(VLOOKUP(M384,Shopify_Transactions!X:BB,3,0),"Not_Found")</f>
        <v>Not_Found</v>
      </c>
      <c r="AR384" t="str">
        <f>IFERROR(VLOOKUP(Z384,Shopify_Transactions!W:Z,4,0),"Not_Found")</f>
        <v>AS-96132</v>
      </c>
      <c r="AS384" t="str">
        <f t="shared" si="6"/>
        <v>AS-96132</v>
      </c>
    </row>
    <row r="385" spans="1:45" x14ac:dyDescent="0.3">
      <c r="A385" t="s">
        <v>5890</v>
      </c>
      <c r="B385" t="s">
        <v>5936</v>
      </c>
      <c r="C385" t="s">
        <v>244</v>
      </c>
      <c r="D385" t="s">
        <v>5937</v>
      </c>
      <c r="E385" t="s">
        <v>133</v>
      </c>
      <c r="F385" t="s">
        <v>130</v>
      </c>
      <c r="G385" t="s">
        <v>24</v>
      </c>
      <c r="H385">
        <v>21.9</v>
      </c>
      <c r="I385">
        <v>-0.99</v>
      </c>
      <c r="J385">
        <v>20.91</v>
      </c>
      <c r="K385" t="s">
        <v>5938</v>
      </c>
      <c r="L385" t="s">
        <v>131</v>
      </c>
      <c r="M385" t="s">
        <v>5939</v>
      </c>
      <c r="N385" t="s">
        <v>5940</v>
      </c>
      <c r="O385" t="s">
        <v>134</v>
      </c>
      <c r="P385" t="s">
        <v>5941</v>
      </c>
      <c r="R385">
        <v>4.95</v>
      </c>
      <c r="T385">
        <v>0</v>
      </c>
      <c r="Z385" t="s">
        <v>5942</v>
      </c>
      <c r="AA385" t="s">
        <v>5943</v>
      </c>
      <c r="AB385">
        <v>1</v>
      </c>
      <c r="AD385">
        <v>6961.26</v>
      </c>
      <c r="AE385" t="s">
        <v>5944</v>
      </c>
      <c r="AG385" t="s">
        <v>5945</v>
      </c>
      <c r="AI385">
        <v>88167</v>
      </c>
      <c r="AJ385" t="s">
        <v>135</v>
      </c>
      <c r="AK385" t="s">
        <v>5946</v>
      </c>
      <c r="AL385" t="s">
        <v>5941</v>
      </c>
      <c r="AN385" t="s">
        <v>42</v>
      </c>
      <c r="AO385" t="s">
        <v>136</v>
      </c>
      <c r="AP385" t="str">
        <f>IFERROR(VLOOKUP(M385,Shopify_Transactions!V:BB,5,0),"Not_Found")</f>
        <v>AS-96135</v>
      </c>
      <c r="AQ385" t="str">
        <f>IFERROR(VLOOKUP(M385,Shopify_Transactions!X:BB,3,0),"Not_Found")</f>
        <v>Not_Found</v>
      </c>
      <c r="AR385" t="str">
        <f>IFERROR(VLOOKUP(Z385,Shopify_Transactions!W:Z,4,0),"Not_Found")</f>
        <v>AS-96135</v>
      </c>
      <c r="AS385" t="str">
        <f t="shared" si="6"/>
        <v>AS-96135</v>
      </c>
    </row>
    <row r="386" spans="1:45" x14ac:dyDescent="0.3">
      <c r="A386" t="s">
        <v>5890</v>
      </c>
      <c r="B386" t="s">
        <v>5947</v>
      </c>
      <c r="C386" t="s">
        <v>244</v>
      </c>
      <c r="D386" t="s">
        <v>5948</v>
      </c>
      <c r="E386" t="s">
        <v>133</v>
      </c>
      <c r="F386" t="s">
        <v>130</v>
      </c>
      <c r="G386" t="s">
        <v>24</v>
      </c>
      <c r="H386">
        <v>67.95</v>
      </c>
      <c r="I386">
        <v>-2.3199999999999998</v>
      </c>
      <c r="J386">
        <v>65.63</v>
      </c>
      <c r="K386" t="s">
        <v>5949</v>
      </c>
      <c r="L386" t="s">
        <v>131</v>
      </c>
      <c r="M386" t="s">
        <v>5950</v>
      </c>
      <c r="N386" t="s">
        <v>5951</v>
      </c>
      <c r="O386" t="s">
        <v>134</v>
      </c>
      <c r="P386" t="s">
        <v>5952</v>
      </c>
      <c r="R386">
        <v>0</v>
      </c>
      <c r="T386">
        <v>0</v>
      </c>
      <c r="Z386" t="s">
        <v>5953</v>
      </c>
      <c r="AA386" t="s">
        <v>5954</v>
      </c>
      <c r="AB386">
        <v>1</v>
      </c>
      <c r="AD386">
        <v>7026.89</v>
      </c>
      <c r="AE386" t="s">
        <v>5955</v>
      </c>
      <c r="AG386" t="s">
        <v>5956</v>
      </c>
      <c r="AI386">
        <v>66320</v>
      </c>
      <c r="AJ386" t="s">
        <v>138</v>
      </c>
      <c r="AK386" t="s">
        <v>5957</v>
      </c>
      <c r="AL386" t="s">
        <v>5952</v>
      </c>
      <c r="AN386" t="s">
        <v>46</v>
      </c>
      <c r="AO386" t="s">
        <v>136</v>
      </c>
      <c r="AP386" t="str">
        <f>IFERROR(VLOOKUP(M386,Shopify_Transactions!V:BB,5,0),"Not_Found")</f>
        <v>AS-96141</v>
      </c>
      <c r="AQ386" t="str">
        <f>IFERROR(VLOOKUP(M386,Shopify_Transactions!X:BB,3,0),"Not_Found")</f>
        <v>Not_Found</v>
      </c>
      <c r="AR386" t="str">
        <f>IFERROR(VLOOKUP(Z386,Shopify_Transactions!W:Z,4,0),"Not_Found")</f>
        <v>AS-96141</v>
      </c>
      <c r="AS386" t="str">
        <f t="shared" si="6"/>
        <v>AS-96141</v>
      </c>
    </row>
    <row r="387" spans="1:45" x14ac:dyDescent="0.3">
      <c r="A387" t="s">
        <v>5890</v>
      </c>
      <c r="B387" t="s">
        <v>5958</v>
      </c>
      <c r="C387" t="s">
        <v>244</v>
      </c>
      <c r="D387" t="s">
        <v>5959</v>
      </c>
      <c r="E387" t="s">
        <v>133</v>
      </c>
      <c r="F387" t="s">
        <v>130</v>
      </c>
      <c r="G387" t="s">
        <v>24</v>
      </c>
      <c r="H387">
        <v>76.23</v>
      </c>
      <c r="I387">
        <v>-2.56</v>
      </c>
      <c r="J387">
        <v>73.67</v>
      </c>
      <c r="K387" t="s">
        <v>5960</v>
      </c>
      <c r="L387" t="s">
        <v>131</v>
      </c>
      <c r="M387" t="s">
        <v>5961</v>
      </c>
      <c r="N387" t="s">
        <v>5962</v>
      </c>
      <c r="O387" t="s">
        <v>134</v>
      </c>
      <c r="R387">
        <v>0</v>
      </c>
      <c r="T387">
        <v>0</v>
      </c>
      <c r="Z387" t="s">
        <v>5963</v>
      </c>
      <c r="AA387" t="s">
        <v>5964</v>
      </c>
      <c r="AB387">
        <v>6</v>
      </c>
      <c r="AD387">
        <v>7100.56</v>
      </c>
      <c r="AE387" t="s">
        <v>5965</v>
      </c>
      <c r="AG387" t="s">
        <v>5966</v>
      </c>
      <c r="AH387" t="s">
        <v>230</v>
      </c>
      <c r="AI387">
        <v>50019</v>
      </c>
      <c r="AJ387" t="s">
        <v>137</v>
      </c>
      <c r="AK387" t="s">
        <v>5967</v>
      </c>
      <c r="AL387" t="s">
        <v>5968</v>
      </c>
      <c r="AN387" t="s">
        <v>47</v>
      </c>
      <c r="AO387" t="s">
        <v>136</v>
      </c>
      <c r="AP387" t="str">
        <f>IFERROR(VLOOKUP(M387,Shopify_Transactions!V:BB,5,0),"Not_Found")</f>
        <v>AS-96146</v>
      </c>
      <c r="AQ387" t="str">
        <f>IFERROR(VLOOKUP(M387,Shopify_Transactions!X:BB,3,0),"Not_Found")</f>
        <v>Not_Found</v>
      </c>
      <c r="AR387" t="str">
        <f>IFERROR(VLOOKUP(Z387,Shopify_Transactions!W:Z,4,0),"Not_Found")</f>
        <v>AS-96146</v>
      </c>
      <c r="AS387" t="str">
        <f t="shared" ref="AS387:AS450" si="7">IF(AP387&lt;&gt;"Not_Found",AP387,IF(AQ387&lt;&gt;"Not_Found",AQ387,AR387))</f>
        <v>AS-96146</v>
      </c>
    </row>
    <row r="388" spans="1:45" x14ac:dyDescent="0.3">
      <c r="A388" t="s">
        <v>5890</v>
      </c>
      <c r="B388" t="s">
        <v>5969</v>
      </c>
      <c r="C388" t="s">
        <v>244</v>
      </c>
      <c r="D388" t="s">
        <v>5970</v>
      </c>
      <c r="E388" t="s">
        <v>133</v>
      </c>
      <c r="F388" t="s">
        <v>130</v>
      </c>
      <c r="G388" t="s">
        <v>24</v>
      </c>
      <c r="H388">
        <v>85.9</v>
      </c>
      <c r="I388">
        <v>-2.84</v>
      </c>
      <c r="J388">
        <v>83.06</v>
      </c>
      <c r="K388" t="s">
        <v>5971</v>
      </c>
      <c r="L388" t="s">
        <v>131</v>
      </c>
      <c r="M388" t="s">
        <v>5972</v>
      </c>
      <c r="N388" t="s">
        <v>5973</v>
      </c>
      <c r="O388" t="s">
        <v>134</v>
      </c>
      <c r="P388" t="s">
        <v>5974</v>
      </c>
      <c r="R388">
        <v>0</v>
      </c>
      <c r="T388">
        <v>0</v>
      </c>
      <c r="Z388" t="s">
        <v>5975</v>
      </c>
      <c r="AA388" t="s">
        <v>5976</v>
      </c>
      <c r="AB388">
        <v>2</v>
      </c>
      <c r="AD388">
        <v>7183.62</v>
      </c>
      <c r="AE388" t="s">
        <v>5977</v>
      </c>
      <c r="AF388" t="s">
        <v>5978</v>
      </c>
      <c r="AG388" t="s">
        <v>5979</v>
      </c>
      <c r="AH388" t="s">
        <v>154</v>
      </c>
      <c r="AI388">
        <v>28250</v>
      </c>
      <c r="AJ388" t="s">
        <v>140</v>
      </c>
      <c r="AK388" t="s">
        <v>5980</v>
      </c>
      <c r="AL388" t="s">
        <v>5981</v>
      </c>
      <c r="AN388" t="s">
        <v>45</v>
      </c>
      <c r="AO388" t="s">
        <v>136</v>
      </c>
      <c r="AP388" t="str">
        <f>IFERROR(VLOOKUP(M388,Shopify_Transactions!V:BB,5,0),"Not_Found")</f>
        <v>AS-96153</v>
      </c>
      <c r="AQ388" t="str">
        <f>IFERROR(VLOOKUP(M388,Shopify_Transactions!X:BB,3,0),"Not_Found")</f>
        <v>Not_Found</v>
      </c>
      <c r="AR388" t="str">
        <f>IFERROR(VLOOKUP(Z388,Shopify_Transactions!W:Z,4,0),"Not_Found")</f>
        <v>AS-96153</v>
      </c>
      <c r="AS388" t="str">
        <f t="shared" si="7"/>
        <v>AS-96153</v>
      </c>
    </row>
    <row r="389" spans="1:45" x14ac:dyDescent="0.3">
      <c r="A389" t="s">
        <v>5890</v>
      </c>
      <c r="B389" t="s">
        <v>5982</v>
      </c>
      <c r="C389" t="s">
        <v>244</v>
      </c>
      <c r="D389" t="s">
        <v>5983</v>
      </c>
      <c r="E389" t="s">
        <v>133</v>
      </c>
      <c r="F389" t="s">
        <v>130</v>
      </c>
      <c r="G389" t="s">
        <v>24</v>
      </c>
      <c r="H389">
        <v>31.9</v>
      </c>
      <c r="I389">
        <v>-1.28</v>
      </c>
      <c r="J389">
        <v>30.62</v>
      </c>
      <c r="K389" t="s">
        <v>5984</v>
      </c>
      <c r="L389" t="s">
        <v>131</v>
      </c>
      <c r="M389" t="s">
        <v>5985</v>
      </c>
      <c r="N389" t="s">
        <v>5986</v>
      </c>
      <c r="O389" t="s">
        <v>134</v>
      </c>
      <c r="P389" t="s">
        <v>5987</v>
      </c>
      <c r="R389">
        <v>4.95</v>
      </c>
      <c r="T389">
        <v>0</v>
      </c>
      <c r="Z389" t="s">
        <v>5988</v>
      </c>
      <c r="AA389" t="s">
        <v>5989</v>
      </c>
      <c r="AB389">
        <v>1</v>
      </c>
      <c r="AD389">
        <v>7214.24</v>
      </c>
      <c r="AE389" t="s">
        <v>5990</v>
      </c>
      <c r="AG389" t="s">
        <v>5991</v>
      </c>
      <c r="AI389">
        <v>19230</v>
      </c>
      <c r="AJ389" t="s">
        <v>138</v>
      </c>
      <c r="AK389" t="s">
        <v>5992</v>
      </c>
      <c r="AL389" t="s">
        <v>5987</v>
      </c>
      <c r="AN389" t="s">
        <v>46</v>
      </c>
      <c r="AO389" t="s">
        <v>136</v>
      </c>
      <c r="AP389" t="str">
        <f>IFERROR(VLOOKUP(M389,Shopify_Transactions!V:BB,5,0),"Not_Found")</f>
        <v>AS-96162</v>
      </c>
      <c r="AQ389" t="str">
        <f>IFERROR(VLOOKUP(M389,Shopify_Transactions!X:BB,3,0),"Not_Found")</f>
        <v>Not_Found</v>
      </c>
      <c r="AR389" t="str">
        <f>IFERROR(VLOOKUP(Z389,Shopify_Transactions!W:Z,4,0),"Not_Found")</f>
        <v>AS-96162</v>
      </c>
      <c r="AS389" t="str">
        <f t="shared" si="7"/>
        <v>AS-96162</v>
      </c>
    </row>
    <row r="390" spans="1:45" x14ac:dyDescent="0.3">
      <c r="A390" t="s">
        <v>5890</v>
      </c>
      <c r="B390" t="s">
        <v>5993</v>
      </c>
      <c r="C390" t="s">
        <v>244</v>
      </c>
      <c r="D390" t="s">
        <v>5994</v>
      </c>
      <c r="E390" t="s">
        <v>133</v>
      </c>
      <c r="F390" t="s">
        <v>130</v>
      </c>
      <c r="G390" t="s">
        <v>24</v>
      </c>
      <c r="H390">
        <v>107.91</v>
      </c>
      <c r="I390">
        <v>-3.48</v>
      </c>
      <c r="J390">
        <v>104.43</v>
      </c>
      <c r="K390" t="s">
        <v>5995</v>
      </c>
      <c r="L390" t="s">
        <v>131</v>
      </c>
      <c r="M390" t="s">
        <v>5996</v>
      </c>
      <c r="N390" t="s">
        <v>5997</v>
      </c>
      <c r="O390" t="s">
        <v>134</v>
      </c>
      <c r="P390" t="s">
        <v>5998</v>
      </c>
      <c r="R390">
        <v>0</v>
      </c>
      <c r="T390">
        <v>0</v>
      </c>
      <c r="Z390" t="s">
        <v>5999</v>
      </c>
      <c r="AA390" t="s">
        <v>6000</v>
      </c>
      <c r="AB390">
        <v>2</v>
      </c>
      <c r="AD390">
        <v>7318.67</v>
      </c>
      <c r="AE390" t="s">
        <v>6001</v>
      </c>
      <c r="AG390" t="s">
        <v>153</v>
      </c>
      <c r="AH390" t="s">
        <v>153</v>
      </c>
      <c r="AI390">
        <v>20123</v>
      </c>
      <c r="AJ390" t="s">
        <v>137</v>
      </c>
      <c r="AK390" t="s">
        <v>6002</v>
      </c>
      <c r="AL390" t="s">
        <v>6003</v>
      </c>
      <c r="AN390" t="s">
        <v>47</v>
      </c>
      <c r="AO390" t="s">
        <v>136</v>
      </c>
      <c r="AP390" t="str">
        <f>IFERROR(VLOOKUP(M390,Shopify_Transactions!V:BB,5,0),"Not_Found")</f>
        <v>AS-96167</v>
      </c>
      <c r="AQ390" t="str">
        <f>IFERROR(VLOOKUP(M390,Shopify_Transactions!X:BB,3,0),"Not_Found")</f>
        <v>Not_Found</v>
      </c>
      <c r="AR390" t="str">
        <f>IFERROR(VLOOKUP(Z390,Shopify_Transactions!W:Z,4,0),"Not_Found")</f>
        <v>AS-96167</v>
      </c>
      <c r="AS390" t="str">
        <f t="shared" si="7"/>
        <v>AS-96167</v>
      </c>
    </row>
    <row r="391" spans="1:45" x14ac:dyDescent="0.3">
      <c r="A391" t="s">
        <v>5890</v>
      </c>
      <c r="B391" t="s">
        <v>6004</v>
      </c>
      <c r="C391" t="s">
        <v>244</v>
      </c>
      <c r="D391" t="s">
        <v>6005</v>
      </c>
      <c r="E391" t="s">
        <v>133</v>
      </c>
      <c r="F391" t="s">
        <v>130</v>
      </c>
      <c r="G391" t="s">
        <v>24</v>
      </c>
      <c r="H391">
        <v>67.95</v>
      </c>
      <c r="I391">
        <v>-2.3199999999999998</v>
      </c>
      <c r="J391">
        <v>65.63</v>
      </c>
      <c r="K391" t="s">
        <v>6006</v>
      </c>
      <c r="L391" t="s">
        <v>131</v>
      </c>
      <c r="M391" t="s">
        <v>6007</v>
      </c>
      <c r="N391" t="s">
        <v>6008</v>
      </c>
      <c r="O391" t="s">
        <v>134</v>
      </c>
      <c r="P391" t="s">
        <v>6009</v>
      </c>
      <c r="R391">
        <v>0</v>
      </c>
      <c r="T391">
        <v>0</v>
      </c>
      <c r="Z391" t="s">
        <v>6010</v>
      </c>
      <c r="AA391" t="s">
        <v>6011</v>
      </c>
      <c r="AB391">
        <v>1</v>
      </c>
      <c r="AD391">
        <v>7384.3</v>
      </c>
      <c r="AE391" t="s">
        <v>6012</v>
      </c>
      <c r="AG391" t="s">
        <v>6013</v>
      </c>
      <c r="AH391" t="s">
        <v>6014</v>
      </c>
      <c r="AI391">
        <v>20005</v>
      </c>
      <c r="AJ391" t="s">
        <v>137</v>
      </c>
      <c r="AK391" t="s">
        <v>6015</v>
      </c>
      <c r="AL391" t="s">
        <v>6009</v>
      </c>
      <c r="AN391" t="s">
        <v>47</v>
      </c>
      <c r="AO391" t="s">
        <v>136</v>
      </c>
      <c r="AP391" t="str">
        <f>IFERROR(VLOOKUP(M391,Shopify_Transactions!V:BB,5,0),"Not_Found")</f>
        <v>AS-96177</v>
      </c>
      <c r="AQ391" t="str">
        <f>IFERROR(VLOOKUP(M391,Shopify_Transactions!X:BB,3,0),"Not_Found")</f>
        <v>Not_Found</v>
      </c>
      <c r="AR391" t="str">
        <f>IFERROR(VLOOKUP(Z391,Shopify_Transactions!W:Z,4,0),"Not_Found")</f>
        <v>AS-96177</v>
      </c>
      <c r="AS391" t="str">
        <f t="shared" si="7"/>
        <v>AS-96177</v>
      </c>
    </row>
    <row r="392" spans="1:45" x14ac:dyDescent="0.3">
      <c r="A392" t="s">
        <v>5890</v>
      </c>
      <c r="B392" t="s">
        <v>6016</v>
      </c>
      <c r="C392" t="s">
        <v>244</v>
      </c>
      <c r="D392" t="s">
        <v>6017</v>
      </c>
      <c r="E392" t="s">
        <v>133</v>
      </c>
      <c r="F392" t="s">
        <v>130</v>
      </c>
      <c r="G392" t="s">
        <v>24</v>
      </c>
      <c r="H392">
        <v>58.85</v>
      </c>
      <c r="I392">
        <v>-2.06</v>
      </c>
      <c r="J392">
        <v>56.79</v>
      </c>
      <c r="K392" t="s">
        <v>6018</v>
      </c>
      <c r="L392" t="s">
        <v>131</v>
      </c>
      <c r="M392" t="s">
        <v>6019</v>
      </c>
      <c r="N392" t="s">
        <v>6020</v>
      </c>
      <c r="O392" t="s">
        <v>134</v>
      </c>
      <c r="P392" t="s">
        <v>6021</v>
      </c>
      <c r="R392">
        <v>4.95</v>
      </c>
      <c r="T392">
        <v>0</v>
      </c>
      <c r="Z392" t="s">
        <v>6022</v>
      </c>
      <c r="AA392" t="s">
        <v>6023</v>
      </c>
      <c r="AB392">
        <v>2</v>
      </c>
      <c r="AD392">
        <v>7441.09</v>
      </c>
      <c r="AE392" t="s">
        <v>6024</v>
      </c>
      <c r="AG392" t="s">
        <v>6025</v>
      </c>
      <c r="AI392">
        <v>38518</v>
      </c>
      <c r="AJ392" t="s">
        <v>135</v>
      </c>
      <c r="AK392" t="s">
        <v>6026</v>
      </c>
      <c r="AL392" t="s">
        <v>2568</v>
      </c>
      <c r="AN392" t="s">
        <v>42</v>
      </c>
      <c r="AO392" t="s">
        <v>136</v>
      </c>
      <c r="AP392" t="str">
        <f>IFERROR(VLOOKUP(M392,Shopify_Transactions!V:BB,5,0),"Not_Found")</f>
        <v>AS-96178</v>
      </c>
      <c r="AQ392" t="str">
        <f>IFERROR(VLOOKUP(M392,Shopify_Transactions!X:BB,3,0),"Not_Found")</f>
        <v>Not_Found</v>
      </c>
      <c r="AR392" t="str">
        <f>IFERROR(VLOOKUP(Z392,Shopify_Transactions!W:Z,4,0),"Not_Found")</f>
        <v>AS-96178</v>
      </c>
      <c r="AS392" t="str">
        <f t="shared" si="7"/>
        <v>AS-96178</v>
      </c>
    </row>
    <row r="393" spans="1:45" x14ac:dyDescent="0.3">
      <c r="A393" t="s">
        <v>5890</v>
      </c>
      <c r="B393" t="s">
        <v>6027</v>
      </c>
      <c r="C393" t="s">
        <v>244</v>
      </c>
      <c r="D393" t="s">
        <v>6028</v>
      </c>
      <c r="E393" t="s">
        <v>133</v>
      </c>
      <c r="F393" t="s">
        <v>130</v>
      </c>
      <c r="G393" t="s">
        <v>24</v>
      </c>
      <c r="H393">
        <v>31.9</v>
      </c>
      <c r="I393">
        <v>-1.28</v>
      </c>
      <c r="J393">
        <v>30.62</v>
      </c>
      <c r="K393" t="s">
        <v>6029</v>
      </c>
      <c r="L393" t="s">
        <v>131</v>
      </c>
      <c r="M393" t="s">
        <v>6030</v>
      </c>
      <c r="N393" t="s">
        <v>6031</v>
      </c>
      <c r="O393" t="s">
        <v>134</v>
      </c>
      <c r="P393" t="s">
        <v>6032</v>
      </c>
      <c r="R393">
        <v>4.95</v>
      </c>
      <c r="T393">
        <v>0</v>
      </c>
      <c r="Z393" t="s">
        <v>6033</v>
      </c>
      <c r="AA393" t="s">
        <v>6034</v>
      </c>
      <c r="AB393">
        <v>1</v>
      </c>
      <c r="AD393">
        <v>7471.71</v>
      </c>
      <c r="AE393" t="s">
        <v>6035</v>
      </c>
      <c r="AG393" t="s">
        <v>6036</v>
      </c>
      <c r="AH393" t="s">
        <v>149</v>
      </c>
      <c r="AI393">
        <v>3130</v>
      </c>
      <c r="AJ393" t="s">
        <v>140</v>
      </c>
      <c r="AK393" t="s">
        <v>6037</v>
      </c>
      <c r="AL393" t="s">
        <v>6032</v>
      </c>
      <c r="AN393" t="s">
        <v>45</v>
      </c>
      <c r="AO393" t="s">
        <v>136</v>
      </c>
      <c r="AP393" t="str">
        <f>IFERROR(VLOOKUP(M393,Shopify_Transactions!V:BB,5,0),"Not_Found")</f>
        <v>AS-96181</v>
      </c>
      <c r="AQ393" t="str">
        <f>IFERROR(VLOOKUP(M393,Shopify_Transactions!X:BB,3,0),"Not_Found")</f>
        <v>Not_Found</v>
      </c>
      <c r="AR393" t="str">
        <f>IFERROR(VLOOKUP(Z393,Shopify_Transactions!W:Z,4,0),"Not_Found")</f>
        <v>AS-96181</v>
      </c>
      <c r="AS393" t="str">
        <f t="shared" si="7"/>
        <v>AS-96181</v>
      </c>
    </row>
    <row r="394" spans="1:45" x14ac:dyDescent="0.3">
      <c r="A394" t="s">
        <v>5890</v>
      </c>
      <c r="B394" t="s">
        <v>6038</v>
      </c>
      <c r="C394" t="s">
        <v>244</v>
      </c>
      <c r="D394" t="s">
        <v>6039</v>
      </c>
      <c r="E394" t="s">
        <v>133</v>
      </c>
      <c r="F394" t="s">
        <v>130</v>
      </c>
      <c r="G394" t="s">
        <v>24</v>
      </c>
      <c r="H394">
        <v>258.60000000000002</v>
      </c>
      <c r="I394">
        <v>-7.85</v>
      </c>
      <c r="J394">
        <v>250.75</v>
      </c>
      <c r="K394" t="s">
        <v>6040</v>
      </c>
      <c r="L394" t="s">
        <v>131</v>
      </c>
      <c r="M394" t="s">
        <v>6041</v>
      </c>
      <c r="N394" t="s">
        <v>6042</v>
      </c>
      <c r="O394" t="s">
        <v>134</v>
      </c>
      <c r="R394">
        <v>0</v>
      </c>
      <c r="T394">
        <v>0</v>
      </c>
      <c r="Z394" t="s">
        <v>6043</v>
      </c>
      <c r="AA394" t="s">
        <v>6044</v>
      </c>
      <c r="AB394">
        <v>8</v>
      </c>
      <c r="AD394">
        <v>7722.46</v>
      </c>
      <c r="AE394" t="s">
        <v>6045</v>
      </c>
      <c r="AG394" t="s">
        <v>6046</v>
      </c>
      <c r="AH394" t="s">
        <v>6047</v>
      </c>
      <c r="AI394">
        <v>35106</v>
      </c>
      <c r="AJ394" t="s">
        <v>140</v>
      </c>
      <c r="AK394" t="s">
        <v>6048</v>
      </c>
      <c r="AL394" t="s">
        <v>6049</v>
      </c>
      <c r="AN394" t="s">
        <v>45</v>
      </c>
      <c r="AO394" t="s">
        <v>136</v>
      </c>
      <c r="AP394" t="str">
        <f>IFERROR(VLOOKUP(M394,Shopify_Transactions!V:BB,5,0),"Not_Found")</f>
        <v>AS-96185</v>
      </c>
      <c r="AQ394" t="str">
        <f>IFERROR(VLOOKUP(M394,Shopify_Transactions!X:BB,3,0),"Not_Found")</f>
        <v>Not_Found</v>
      </c>
      <c r="AR394" t="str">
        <f>IFERROR(VLOOKUP(Z394,Shopify_Transactions!W:Z,4,0),"Not_Found")</f>
        <v>AS-96185</v>
      </c>
      <c r="AS394" t="str">
        <f t="shared" si="7"/>
        <v>AS-96185</v>
      </c>
    </row>
    <row r="395" spans="1:45" x14ac:dyDescent="0.3">
      <c r="A395" t="s">
        <v>5890</v>
      </c>
      <c r="B395" t="s">
        <v>6050</v>
      </c>
      <c r="C395" t="s">
        <v>244</v>
      </c>
      <c r="D395" t="s">
        <v>6039</v>
      </c>
      <c r="E395" t="s">
        <v>147</v>
      </c>
      <c r="F395" t="s">
        <v>130</v>
      </c>
      <c r="G395" t="s">
        <v>24</v>
      </c>
      <c r="H395">
        <v>-258.60000000000002</v>
      </c>
      <c r="I395">
        <v>0</v>
      </c>
      <c r="J395">
        <v>-258.60000000000002</v>
      </c>
      <c r="K395" t="s">
        <v>131</v>
      </c>
      <c r="L395" t="s">
        <v>6040</v>
      </c>
      <c r="M395" t="s">
        <v>6051</v>
      </c>
      <c r="O395" t="s">
        <v>148</v>
      </c>
      <c r="T395">
        <v>0</v>
      </c>
      <c r="Y395" t="s">
        <v>6041</v>
      </c>
      <c r="Z395" t="s">
        <v>6043</v>
      </c>
      <c r="AA395" t="s">
        <v>6052</v>
      </c>
      <c r="AB395">
        <v>8</v>
      </c>
      <c r="AD395">
        <v>7463.86</v>
      </c>
      <c r="AK395" t="s">
        <v>6048</v>
      </c>
      <c r="AL395" t="s">
        <v>6049</v>
      </c>
      <c r="AO395" t="s">
        <v>132</v>
      </c>
      <c r="AP395" t="str">
        <f>IFERROR(VLOOKUP(M395,Shopify_Transactions!V:BB,5,0),"Not_Found")</f>
        <v>AS-96185</v>
      </c>
      <c r="AQ395" t="str">
        <f>IFERROR(VLOOKUP(M395,Shopify_Transactions!X:BB,3,0),"Not_Found")</f>
        <v>AS-96185</v>
      </c>
      <c r="AR395" t="str">
        <f>IFERROR(VLOOKUP(Z395,Shopify_Transactions!W:Z,4,0),"Not_Found")</f>
        <v>AS-96185</v>
      </c>
      <c r="AS395" t="str">
        <f t="shared" si="7"/>
        <v>AS-96185</v>
      </c>
    </row>
    <row r="396" spans="1:45" x14ac:dyDescent="0.3">
      <c r="A396" t="s">
        <v>5890</v>
      </c>
      <c r="B396" t="s">
        <v>6053</v>
      </c>
      <c r="C396" t="s">
        <v>244</v>
      </c>
      <c r="D396" t="s">
        <v>6054</v>
      </c>
      <c r="E396" t="s">
        <v>133</v>
      </c>
      <c r="F396" t="s">
        <v>130</v>
      </c>
      <c r="G396" t="s">
        <v>24</v>
      </c>
      <c r="H396">
        <v>99.95</v>
      </c>
      <c r="I396">
        <v>-3.25</v>
      </c>
      <c r="J396">
        <v>96.7</v>
      </c>
      <c r="K396" t="s">
        <v>6055</v>
      </c>
      <c r="L396" t="s">
        <v>131</v>
      </c>
      <c r="M396" t="s">
        <v>6056</v>
      </c>
      <c r="N396" t="s">
        <v>6057</v>
      </c>
      <c r="O396" t="s">
        <v>134</v>
      </c>
      <c r="P396" t="s">
        <v>6058</v>
      </c>
      <c r="R396">
        <v>0</v>
      </c>
      <c r="T396">
        <v>0</v>
      </c>
      <c r="Z396" t="s">
        <v>6059</v>
      </c>
      <c r="AA396" t="s">
        <v>6060</v>
      </c>
      <c r="AB396">
        <v>1</v>
      </c>
      <c r="AD396">
        <v>7560.56</v>
      </c>
      <c r="AE396" t="s">
        <v>6061</v>
      </c>
      <c r="AG396" t="s">
        <v>6062</v>
      </c>
      <c r="AH396" t="s">
        <v>144</v>
      </c>
      <c r="AI396">
        <v>8860</v>
      </c>
      <c r="AJ396" t="s">
        <v>140</v>
      </c>
      <c r="AK396" t="s">
        <v>6063</v>
      </c>
      <c r="AL396" t="s">
        <v>6058</v>
      </c>
      <c r="AN396" t="s">
        <v>45</v>
      </c>
      <c r="AO396" t="s">
        <v>136</v>
      </c>
      <c r="AP396" t="str">
        <f>IFERROR(VLOOKUP(M396,Shopify_Transactions!V:BB,5,0),"Not_Found")</f>
        <v>AS-96187</v>
      </c>
      <c r="AQ396" t="str">
        <f>IFERROR(VLOOKUP(M396,Shopify_Transactions!X:BB,3,0),"Not_Found")</f>
        <v>Not_Found</v>
      </c>
      <c r="AR396" t="str">
        <f>IFERROR(VLOOKUP(Z396,Shopify_Transactions!W:Z,4,0),"Not_Found")</f>
        <v>AS-96187</v>
      </c>
      <c r="AS396" t="str">
        <f t="shared" si="7"/>
        <v>AS-96187</v>
      </c>
    </row>
    <row r="397" spans="1:45" x14ac:dyDescent="0.3">
      <c r="A397" t="s">
        <v>6064</v>
      </c>
      <c r="B397" t="s">
        <v>6065</v>
      </c>
      <c r="C397" t="s">
        <v>244</v>
      </c>
      <c r="D397" t="s">
        <v>6066</v>
      </c>
      <c r="E397" t="s">
        <v>133</v>
      </c>
      <c r="F397" t="s">
        <v>130</v>
      </c>
      <c r="G397" t="s">
        <v>24</v>
      </c>
      <c r="H397">
        <v>17.899999999999999</v>
      </c>
      <c r="I397">
        <v>-0.87</v>
      </c>
      <c r="J397">
        <v>17.03</v>
      </c>
      <c r="K397" t="s">
        <v>6067</v>
      </c>
      <c r="L397" t="s">
        <v>131</v>
      </c>
      <c r="M397" t="s">
        <v>6068</v>
      </c>
      <c r="N397" t="s">
        <v>6069</v>
      </c>
      <c r="O397" t="s">
        <v>134</v>
      </c>
      <c r="P397" t="s">
        <v>5856</v>
      </c>
      <c r="R397">
        <v>4.95</v>
      </c>
      <c r="T397">
        <v>0</v>
      </c>
      <c r="Z397" t="s">
        <v>6070</v>
      </c>
      <c r="AA397" t="s">
        <v>6071</v>
      </c>
      <c r="AB397">
        <v>1</v>
      </c>
      <c r="AD397">
        <v>7577.59</v>
      </c>
      <c r="AE397" t="s">
        <v>6072</v>
      </c>
      <c r="AG397" t="s">
        <v>6073</v>
      </c>
      <c r="AI397" t="s">
        <v>6074</v>
      </c>
      <c r="AJ397" t="s">
        <v>6075</v>
      </c>
      <c r="AK397" t="s">
        <v>6076</v>
      </c>
      <c r="AL397" t="s">
        <v>5856</v>
      </c>
      <c r="AN397" t="s">
        <v>294</v>
      </c>
      <c r="AO397" t="s">
        <v>136</v>
      </c>
      <c r="AP397" t="str">
        <f>IFERROR(VLOOKUP(M397,Shopify_Transactions!V:BB,5,0),"Not_Found")</f>
        <v>AS-96215</v>
      </c>
      <c r="AQ397" t="str">
        <f>IFERROR(VLOOKUP(M397,Shopify_Transactions!X:BB,3,0),"Not_Found")</f>
        <v>Not_Found</v>
      </c>
      <c r="AR397" t="str">
        <f>IFERROR(VLOOKUP(Z397,Shopify_Transactions!W:Z,4,0),"Not_Found")</f>
        <v>AS-96215</v>
      </c>
      <c r="AS397" t="str">
        <f t="shared" si="7"/>
        <v>AS-96215</v>
      </c>
    </row>
    <row r="398" spans="1:45" x14ac:dyDescent="0.3">
      <c r="A398" t="s">
        <v>6064</v>
      </c>
      <c r="B398" t="s">
        <v>6077</v>
      </c>
      <c r="C398" t="s">
        <v>244</v>
      </c>
      <c r="D398" t="s">
        <v>6078</v>
      </c>
      <c r="E398" t="s">
        <v>133</v>
      </c>
      <c r="F398" t="s">
        <v>130</v>
      </c>
      <c r="G398" t="s">
        <v>24</v>
      </c>
      <c r="H398">
        <v>67.95</v>
      </c>
      <c r="I398">
        <v>-2.3199999999999998</v>
      </c>
      <c r="J398">
        <v>65.63</v>
      </c>
      <c r="K398" t="s">
        <v>6079</v>
      </c>
      <c r="L398" t="s">
        <v>131</v>
      </c>
      <c r="M398" t="s">
        <v>6080</v>
      </c>
      <c r="N398" t="s">
        <v>6081</v>
      </c>
      <c r="O398" t="s">
        <v>134</v>
      </c>
      <c r="P398" t="s">
        <v>2556</v>
      </c>
      <c r="R398">
        <v>0</v>
      </c>
      <c r="T398">
        <v>0</v>
      </c>
      <c r="Z398" t="s">
        <v>6082</v>
      </c>
      <c r="AA398" t="s">
        <v>6083</v>
      </c>
      <c r="AB398">
        <v>1</v>
      </c>
      <c r="AD398">
        <v>7643.22</v>
      </c>
      <c r="AE398" t="s">
        <v>6084</v>
      </c>
      <c r="AG398" t="s">
        <v>6085</v>
      </c>
      <c r="AH398" t="s">
        <v>5372</v>
      </c>
      <c r="AI398">
        <v>52044</v>
      </c>
      <c r="AJ398" t="s">
        <v>137</v>
      </c>
      <c r="AK398" t="s">
        <v>6086</v>
      </c>
      <c r="AL398" t="s">
        <v>2556</v>
      </c>
      <c r="AN398" t="s">
        <v>47</v>
      </c>
      <c r="AO398" t="s">
        <v>136</v>
      </c>
      <c r="AP398" t="str">
        <f>IFERROR(VLOOKUP(M398,Shopify_Transactions!V:BB,5,0),"Not_Found")</f>
        <v>AS-96230</v>
      </c>
      <c r="AQ398" t="str">
        <f>IFERROR(VLOOKUP(M398,Shopify_Transactions!X:BB,3,0),"Not_Found")</f>
        <v>Not_Found</v>
      </c>
      <c r="AR398" t="str">
        <f>IFERROR(VLOOKUP(Z398,Shopify_Transactions!W:Z,4,0),"Not_Found")</f>
        <v>AS-96230</v>
      </c>
      <c r="AS398" t="str">
        <f t="shared" si="7"/>
        <v>AS-96230</v>
      </c>
    </row>
    <row r="399" spans="1:45" x14ac:dyDescent="0.3">
      <c r="A399" t="s">
        <v>6064</v>
      </c>
      <c r="B399" t="s">
        <v>6087</v>
      </c>
      <c r="C399" t="s">
        <v>244</v>
      </c>
      <c r="D399" t="s">
        <v>6088</v>
      </c>
      <c r="E399" t="s">
        <v>133</v>
      </c>
      <c r="F399" t="s">
        <v>130</v>
      </c>
      <c r="G399" t="s">
        <v>24</v>
      </c>
      <c r="H399">
        <v>159.16999999999999</v>
      </c>
      <c r="I399">
        <v>-4.97</v>
      </c>
      <c r="J399">
        <v>154.19999999999999</v>
      </c>
      <c r="K399" t="s">
        <v>6089</v>
      </c>
      <c r="L399" t="s">
        <v>131</v>
      </c>
      <c r="M399" t="s">
        <v>6090</v>
      </c>
      <c r="N399" t="s">
        <v>6091</v>
      </c>
      <c r="O399" t="s">
        <v>134</v>
      </c>
      <c r="P399" t="s">
        <v>6092</v>
      </c>
      <c r="R399">
        <v>0</v>
      </c>
      <c r="T399">
        <v>0</v>
      </c>
      <c r="Z399" t="s">
        <v>6093</v>
      </c>
      <c r="AA399" t="s">
        <v>6094</v>
      </c>
      <c r="AB399">
        <v>3</v>
      </c>
      <c r="AD399">
        <v>7797.42</v>
      </c>
      <c r="AE399" t="s">
        <v>6095</v>
      </c>
      <c r="AG399" t="s">
        <v>6096</v>
      </c>
      <c r="AH399" t="s">
        <v>332</v>
      </c>
      <c r="AI399">
        <v>70032</v>
      </c>
      <c r="AJ399" t="s">
        <v>137</v>
      </c>
      <c r="AK399" t="s">
        <v>6097</v>
      </c>
      <c r="AL399" t="s">
        <v>6098</v>
      </c>
      <c r="AN399" t="s">
        <v>47</v>
      </c>
      <c r="AO399" t="s">
        <v>136</v>
      </c>
      <c r="AP399" t="str">
        <f>IFERROR(VLOOKUP(M399,Shopify_Transactions!V:BB,5,0),"Not_Found")</f>
        <v>AS-96242</v>
      </c>
      <c r="AQ399" t="str">
        <f>IFERROR(VLOOKUP(M399,Shopify_Transactions!X:BB,3,0),"Not_Found")</f>
        <v>Not_Found</v>
      </c>
      <c r="AR399" t="str">
        <f>IFERROR(VLOOKUP(Z399,Shopify_Transactions!W:Z,4,0),"Not_Found")</f>
        <v>AS-96242</v>
      </c>
      <c r="AS399" t="str">
        <f t="shared" si="7"/>
        <v>AS-96242</v>
      </c>
    </row>
    <row r="400" spans="1:45" x14ac:dyDescent="0.3">
      <c r="A400" t="s">
        <v>6064</v>
      </c>
      <c r="B400" t="s">
        <v>6099</v>
      </c>
      <c r="C400" t="s">
        <v>244</v>
      </c>
      <c r="D400" t="s">
        <v>6100</v>
      </c>
      <c r="E400" t="s">
        <v>133</v>
      </c>
      <c r="F400" t="s">
        <v>130</v>
      </c>
      <c r="G400" t="s">
        <v>24</v>
      </c>
      <c r="H400">
        <v>67.8</v>
      </c>
      <c r="I400">
        <v>-2.3199999999999998</v>
      </c>
      <c r="J400">
        <v>65.48</v>
      </c>
      <c r="K400" t="s">
        <v>6101</v>
      </c>
      <c r="L400" t="s">
        <v>131</v>
      </c>
      <c r="M400" t="s">
        <v>6102</v>
      </c>
      <c r="N400" t="s">
        <v>6103</v>
      </c>
      <c r="O400" t="s">
        <v>134</v>
      </c>
      <c r="P400" t="s">
        <v>6104</v>
      </c>
      <c r="R400">
        <v>0</v>
      </c>
      <c r="T400">
        <v>0</v>
      </c>
      <c r="Z400" t="s">
        <v>6105</v>
      </c>
      <c r="AA400" t="s">
        <v>6106</v>
      </c>
      <c r="AB400">
        <v>4</v>
      </c>
      <c r="AD400">
        <v>7862.9</v>
      </c>
      <c r="AE400" t="s">
        <v>6107</v>
      </c>
      <c r="AG400" t="s">
        <v>232</v>
      </c>
      <c r="AI400">
        <v>50931</v>
      </c>
      <c r="AJ400" t="s">
        <v>135</v>
      </c>
      <c r="AK400" t="s">
        <v>6108</v>
      </c>
      <c r="AL400" t="s">
        <v>6109</v>
      </c>
      <c r="AN400" t="s">
        <v>42</v>
      </c>
      <c r="AO400" t="s">
        <v>136</v>
      </c>
      <c r="AP400" t="str">
        <f>IFERROR(VLOOKUP(M400,Shopify_Transactions!V:BB,5,0),"Not_Found")</f>
        <v>AS-96243</v>
      </c>
      <c r="AQ400" t="str">
        <f>IFERROR(VLOOKUP(M400,Shopify_Transactions!X:BB,3,0),"Not_Found")</f>
        <v>Not_Found</v>
      </c>
      <c r="AR400" t="str">
        <f>IFERROR(VLOOKUP(Z400,Shopify_Transactions!W:Z,4,0),"Not_Found")</f>
        <v>AS-96243</v>
      </c>
      <c r="AS400" t="str">
        <f t="shared" si="7"/>
        <v>AS-96243</v>
      </c>
    </row>
    <row r="401" spans="1:45" x14ac:dyDescent="0.3">
      <c r="A401" t="s">
        <v>6064</v>
      </c>
      <c r="B401" t="s">
        <v>6110</v>
      </c>
      <c r="C401" t="s">
        <v>244</v>
      </c>
      <c r="D401" t="s">
        <v>6111</v>
      </c>
      <c r="E401" t="s">
        <v>133</v>
      </c>
      <c r="F401" t="s">
        <v>130</v>
      </c>
      <c r="G401" t="s">
        <v>24</v>
      </c>
      <c r="H401">
        <v>140.69999999999999</v>
      </c>
      <c r="I401">
        <v>-4.43</v>
      </c>
      <c r="J401">
        <v>136.27000000000001</v>
      </c>
      <c r="K401" t="s">
        <v>6112</v>
      </c>
      <c r="L401" t="s">
        <v>131</v>
      </c>
      <c r="M401" t="s">
        <v>6113</v>
      </c>
      <c r="N401" t="s">
        <v>6114</v>
      </c>
      <c r="O401" t="s">
        <v>134</v>
      </c>
      <c r="R401">
        <v>0</v>
      </c>
      <c r="T401">
        <v>0</v>
      </c>
      <c r="Z401" t="s">
        <v>6115</v>
      </c>
      <c r="AA401" t="s">
        <v>6116</v>
      </c>
      <c r="AB401">
        <v>6</v>
      </c>
      <c r="AD401">
        <v>7999.17</v>
      </c>
      <c r="AE401" t="s">
        <v>6117</v>
      </c>
      <c r="AG401" t="s">
        <v>6118</v>
      </c>
      <c r="AI401">
        <v>33100</v>
      </c>
      <c r="AJ401" t="s">
        <v>138</v>
      </c>
      <c r="AK401" t="s">
        <v>6119</v>
      </c>
      <c r="AL401" t="s">
        <v>6120</v>
      </c>
      <c r="AN401" t="s">
        <v>46</v>
      </c>
      <c r="AO401" t="s">
        <v>136</v>
      </c>
      <c r="AP401" t="str">
        <f>IFERROR(VLOOKUP(M401,Shopify_Transactions!V:BB,5,0),"Not_Found")</f>
        <v>AS-96249</v>
      </c>
      <c r="AQ401" t="str">
        <f>IFERROR(VLOOKUP(M401,Shopify_Transactions!X:BB,3,0),"Not_Found")</f>
        <v>Not_Found</v>
      </c>
      <c r="AR401" t="str">
        <f>IFERROR(VLOOKUP(Z401,Shopify_Transactions!W:Z,4,0),"Not_Found")</f>
        <v>AS-96249</v>
      </c>
      <c r="AS401" t="str">
        <f t="shared" si="7"/>
        <v>AS-96249</v>
      </c>
    </row>
    <row r="402" spans="1:45" x14ac:dyDescent="0.3">
      <c r="A402" t="s">
        <v>6064</v>
      </c>
      <c r="B402" t="s">
        <v>6121</v>
      </c>
      <c r="C402" t="s">
        <v>244</v>
      </c>
      <c r="D402" t="s">
        <v>5049</v>
      </c>
      <c r="E402" t="s">
        <v>133</v>
      </c>
      <c r="F402" t="s">
        <v>130</v>
      </c>
      <c r="G402" t="s">
        <v>24</v>
      </c>
      <c r="H402">
        <v>67.95</v>
      </c>
      <c r="I402">
        <v>-2.3199999999999998</v>
      </c>
      <c r="J402">
        <v>65.63</v>
      </c>
      <c r="K402" t="s">
        <v>5050</v>
      </c>
      <c r="L402" t="s">
        <v>131</v>
      </c>
      <c r="M402" t="s">
        <v>6122</v>
      </c>
      <c r="N402" t="s">
        <v>5052</v>
      </c>
      <c r="O402" t="s">
        <v>134</v>
      </c>
      <c r="P402" t="s">
        <v>6123</v>
      </c>
      <c r="R402">
        <v>0</v>
      </c>
      <c r="T402">
        <v>0</v>
      </c>
      <c r="Z402" t="s">
        <v>6124</v>
      </c>
      <c r="AA402" t="s">
        <v>6125</v>
      </c>
      <c r="AB402">
        <v>1</v>
      </c>
      <c r="AD402">
        <v>8064.8</v>
      </c>
      <c r="AE402" t="s">
        <v>5055</v>
      </c>
      <c r="AG402" t="s">
        <v>2449</v>
      </c>
      <c r="AI402">
        <v>44309</v>
      </c>
      <c r="AJ402" t="s">
        <v>135</v>
      </c>
      <c r="AK402" t="s">
        <v>5056</v>
      </c>
      <c r="AL402" t="s">
        <v>6123</v>
      </c>
      <c r="AN402" t="s">
        <v>42</v>
      </c>
      <c r="AO402" t="s">
        <v>136</v>
      </c>
      <c r="AP402" t="str">
        <f>IFERROR(VLOOKUP(M402,Shopify_Transactions!V:BB,5,0),"Not_Found")</f>
        <v>AS-96253</v>
      </c>
      <c r="AQ402" t="str">
        <f>IFERROR(VLOOKUP(M402,Shopify_Transactions!X:BB,3,0),"Not_Found")</f>
        <v>Not_Found</v>
      </c>
      <c r="AR402" t="str">
        <f>IFERROR(VLOOKUP(Z402,Shopify_Transactions!W:Z,4,0),"Not_Found")</f>
        <v>AS-96253</v>
      </c>
      <c r="AS402" t="str">
        <f t="shared" si="7"/>
        <v>AS-96253</v>
      </c>
    </row>
    <row r="403" spans="1:45" x14ac:dyDescent="0.3">
      <c r="A403" t="s">
        <v>6064</v>
      </c>
      <c r="B403" t="s">
        <v>6126</v>
      </c>
      <c r="C403" t="s">
        <v>244</v>
      </c>
      <c r="D403" t="s">
        <v>6127</v>
      </c>
      <c r="E403" t="s">
        <v>133</v>
      </c>
      <c r="F403" t="s">
        <v>130</v>
      </c>
      <c r="G403" t="s">
        <v>24</v>
      </c>
      <c r="H403">
        <v>37.9</v>
      </c>
      <c r="I403">
        <v>-1.45</v>
      </c>
      <c r="J403">
        <v>36.450000000000003</v>
      </c>
      <c r="K403" t="s">
        <v>6128</v>
      </c>
      <c r="L403" t="s">
        <v>131</v>
      </c>
      <c r="M403" t="s">
        <v>6129</v>
      </c>
      <c r="N403" t="s">
        <v>6130</v>
      </c>
      <c r="O403" t="s">
        <v>134</v>
      </c>
      <c r="P403" t="s">
        <v>6131</v>
      </c>
      <c r="R403">
        <v>4.95</v>
      </c>
      <c r="T403">
        <v>0</v>
      </c>
      <c r="Z403" t="s">
        <v>6132</v>
      </c>
      <c r="AA403" t="s">
        <v>6133</v>
      </c>
      <c r="AB403">
        <v>1</v>
      </c>
      <c r="AD403">
        <v>8101.25</v>
      </c>
      <c r="AE403" t="s">
        <v>6134</v>
      </c>
      <c r="AG403" t="s">
        <v>6135</v>
      </c>
      <c r="AI403">
        <v>92270</v>
      </c>
      <c r="AJ403" t="s">
        <v>138</v>
      </c>
      <c r="AK403" t="s">
        <v>6136</v>
      </c>
      <c r="AL403" t="s">
        <v>6131</v>
      </c>
      <c r="AN403" t="s">
        <v>46</v>
      </c>
      <c r="AO403" t="s">
        <v>136</v>
      </c>
      <c r="AP403" t="str">
        <f>IFERROR(VLOOKUP(M403,Shopify_Transactions!V:BB,5,0),"Not_Found")</f>
        <v>AS-96258</v>
      </c>
      <c r="AQ403" t="str">
        <f>IFERROR(VLOOKUP(M403,Shopify_Transactions!X:BB,3,0),"Not_Found")</f>
        <v>Not_Found</v>
      </c>
      <c r="AR403" t="str">
        <f>IFERROR(VLOOKUP(Z403,Shopify_Transactions!W:Z,4,0),"Not_Found")</f>
        <v>AS-96258</v>
      </c>
      <c r="AS403" t="str">
        <f t="shared" si="7"/>
        <v>AS-96258</v>
      </c>
    </row>
    <row r="404" spans="1:45" x14ac:dyDescent="0.3">
      <c r="A404" t="s">
        <v>6064</v>
      </c>
      <c r="B404" t="s">
        <v>6137</v>
      </c>
      <c r="C404" t="s">
        <v>244</v>
      </c>
      <c r="D404" t="s">
        <v>6138</v>
      </c>
      <c r="E404" t="s">
        <v>133</v>
      </c>
      <c r="F404" t="s">
        <v>130</v>
      </c>
      <c r="G404" t="s">
        <v>24</v>
      </c>
      <c r="H404">
        <v>63.8</v>
      </c>
      <c r="I404">
        <v>-2.2000000000000002</v>
      </c>
      <c r="J404">
        <v>61.6</v>
      </c>
      <c r="K404" t="s">
        <v>6139</v>
      </c>
      <c r="L404" t="s">
        <v>131</v>
      </c>
      <c r="M404" t="s">
        <v>6140</v>
      </c>
      <c r="N404" t="s">
        <v>6141</v>
      </c>
      <c r="O404" t="s">
        <v>134</v>
      </c>
      <c r="P404" t="s">
        <v>6142</v>
      </c>
      <c r="R404">
        <v>4.95</v>
      </c>
      <c r="T404">
        <v>0</v>
      </c>
      <c r="Z404" t="s">
        <v>6143</v>
      </c>
      <c r="AA404" t="s">
        <v>6144</v>
      </c>
      <c r="AB404">
        <v>3</v>
      </c>
      <c r="AD404">
        <v>8162.85</v>
      </c>
      <c r="AE404" t="s">
        <v>6145</v>
      </c>
      <c r="AG404" t="s">
        <v>6146</v>
      </c>
      <c r="AH404" t="s">
        <v>139</v>
      </c>
      <c r="AI404">
        <v>56021</v>
      </c>
      <c r="AJ404" t="s">
        <v>137</v>
      </c>
      <c r="AK404" t="s">
        <v>6147</v>
      </c>
      <c r="AL404" t="s">
        <v>6148</v>
      </c>
      <c r="AN404" t="s">
        <v>47</v>
      </c>
      <c r="AO404" t="s">
        <v>136</v>
      </c>
      <c r="AP404" t="str">
        <f>IFERROR(VLOOKUP(M404,Shopify_Transactions!V:BB,5,0),"Not_Found")</f>
        <v>AS-96261</v>
      </c>
      <c r="AQ404" t="str">
        <f>IFERROR(VLOOKUP(M404,Shopify_Transactions!X:BB,3,0),"Not_Found")</f>
        <v>Not_Found</v>
      </c>
      <c r="AR404" t="str">
        <f>IFERROR(VLOOKUP(Z404,Shopify_Transactions!W:Z,4,0),"Not_Found")</f>
        <v>AS-96261</v>
      </c>
      <c r="AS404" t="str">
        <f t="shared" si="7"/>
        <v>AS-96261</v>
      </c>
    </row>
    <row r="405" spans="1:45" x14ac:dyDescent="0.3">
      <c r="A405" t="s">
        <v>6064</v>
      </c>
      <c r="B405" t="s">
        <v>6149</v>
      </c>
      <c r="C405" t="s">
        <v>244</v>
      </c>
      <c r="D405" t="s">
        <v>6150</v>
      </c>
      <c r="E405" t="s">
        <v>133</v>
      </c>
      <c r="F405" t="s">
        <v>130</v>
      </c>
      <c r="G405" t="s">
        <v>24</v>
      </c>
      <c r="H405">
        <v>51.85</v>
      </c>
      <c r="I405">
        <v>-1.85</v>
      </c>
      <c r="J405">
        <v>50</v>
      </c>
      <c r="K405" t="s">
        <v>6151</v>
      </c>
      <c r="L405" t="s">
        <v>131</v>
      </c>
      <c r="M405" t="s">
        <v>6152</v>
      </c>
      <c r="N405" t="s">
        <v>6153</v>
      </c>
      <c r="O405" t="s">
        <v>134</v>
      </c>
      <c r="P405" t="s">
        <v>6154</v>
      </c>
      <c r="R405">
        <v>4.95</v>
      </c>
      <c r="T405">
        <v>0</v>
      </c>
      <c r="Z405" t="s">
        <v>6155</v>
      </c>
      <c r="AA405" t="s">
        <v>6156</v>
      </c>
      <c r="AB405">
        <v>2</v>
      </c>
      <c r="AD405">
        <v>8212.85</v>
      </c>
      <c r="AE405" t="s">
        <v>6157</v>
      </c>
      <c r="AG405" t="s">
        <v>6158</v>
      </c>
      <c r="AH405" t="s">
        <v>6159</v>
      </c>
      <c r="AI405">
        <v>76012</v>
      </c>
      <c r="AJ405" t="s">
        <v>137</v>
      </c>
      <c r="AK405" t="s">
        <v>6160</v>
      </c>
      <c r="AL405" t="s">
        <v>6161</v>
      </c>
      <c r="AN405" t="s">
        <v>47</v>
      </c>
      <c r="AO405" t="s">
        <v>136</v>
      </c>
      <c r="AP405" t="str">
        <f>IFERROR(VLOOKUP(M405,Shopify_Transactions!V:BB,5,0),"Not_Found")</f>
        <v>AS-96262</v>
      </c>
      <c r="AQ405" t="str">
        <f>IFERROR(VLOOKUP(M405,Shopify_Transactions!X:BB,3,0),"Not_Found")</f>
        <v>Not_Found</v>
      </c>
      <c r="AR405" t="str">
        <f>IFERROR(VLOOKUP(Z405,Shopify_Transactions!W:Z,4,0),"Not_Found")</f>
        <v>AS-96262</v>
      </c>
      <c r="AS405" t="str">
        <f t="shared" si="7"/>
        <v>AS-96262</v>
      </c>
    </row>
    <row r="406" spans="1:45" x14ac:dyDescent="0.3">
      <c r="A406" t="s">
        <v>6064</v>
      </c>
      <c r="B406" t="s">
        <v>6162</v>
      </c>
      <c r="C406" t="s">
        <v>244</v>
      </c>
      <c r="D406" t="s">
        <v>2561</v>
      </c>
      <c r="E406" t="s">
        <v>133</v>
      </c>
      <c r="F406" t="s">
        <v>130</v>
      </c>
      <c r="G406" t="s">
        <v>24</v>
      </c>
      <c r="H406">
        <v>47.9</v>
      </c>
      <c r="I406">
        <v>-1.74</v>
      </c>
      <c r="J406">
        <v>46.16</v>
      </c>
      <c r="K406" t="s">
        <v>2562</v>
      </c>
      <c r="L406" t="s">
        <v>131</v>
      </c>
      <c r="M406" t="s">
        <v>6163</v>
      </c>
      <c r="N406" t="s">
        <v>2563</v>
      </c>
      <c r="O406" t="s">
        <v>134</v>
      </c>
      <c r="P406" t="s">
        <v>6164</v>
      </c>
      <c r="R406">
        <v>4.95</v>
      </c>
      <c r="T406">
        <v>0</v>
      </c>
      <c r="Z406" t="s">
        <v>6165</v>
      </c>
      <c r="AA406" t="s">
        <v>6166</v>
      </c>
      <c r="AB406">
        <v>1</v>
      </c>
      <c r="AD406">
        <v>8259.01</v>
      </c>
      <c r="AE406" t="s">
        <v>2564</v>
      </c>
      <c r="AG406" t="s">
        <v>2565</v>
      </c>
      <c r="AI406">
        <v>78710</v>
      </c>
      <c r="AJ406" t="s">
        <v>138</v>
      </c>
      <c r="AK406" t="s">
        <v>2566</v>
      </c>
      <c r="AL406" t="s">
        <v>6164</v>
      </c>
      <c r="AN406" t="s">
        <v>46</v>
      </c>
      <c r="AO406" t="s">
        <v>136</v>
      </c>
      <c r="AP406" t="str">
        <f>IFERROR(VLOOKUP(M406,Shopify_Transactions!V:BB,5,0),"Not_Found")</f>
        <v>AS-96264</v>
      </c>
      <c r="AQ406" t="str">
        <f>IFERROR(VLOOKUP(M406,Shopify_Transactions!X:BB,3,0),"Not_Found")</f>
        <v>Not_Found</v>
      </c>
      <c r="AR406" t="str">
        <f>IFERROR(VLOOKUP(Z406,Shopify_Transactions!W:Z,4,0),"Not_Found")</f>
        <v>AS-96264</v>
      </c>
      <c r="AS406" t="str">
        <f t="shared" si="7"/>
        <v>AS-96264</v>
      </c>
    </row>
    <row r="407" spans="1:45" x14ac:dyDescent="0.3">
      <c r="A407" t="s">
        <v>6064</v>
      </c>
      <c r="B407" t="s">
        <v>6167</v>
      </c>
      <c r="C407" t="s">
        <v>244</v>
      </c>
      <c r="D407" t="s">
        <v>6168</v>
      </c>
      <c r="E407" t="s">
        <v>133</v>
      </c>
      <c r="F407" t="s">
        <v>130</v>
      </c>
      <c r="G407" t="s">
        <v>24</v>
      </c>
      <c r="H407">
        <v>89.9</v>
      </c>
      <c r="I407">
        <v>-2.96</v>
      </c>
      <c r="J407">
        <v>86.94</v>
      </c>
      <c r="K407" t="s">
        <v>6169</v>
      </c>
      <c r="L407" t="s">
        <v>131</v>
      </c>
      <c r="M407" t="s">
        <v>6170</v>
      </c>
      <c r="N407" t="s">
        <v>6171</v>
      </c>
      <c r="O407" t="s">
        <v>134</v>
      </c>
      <c r="P407" t="s">
        <v>6172</v>
      </c>
      <c r="R407">
        <v>0</v>
      </c>
      <c r="T407">
        <v>0</v>
      </c>
      <c r="Z407" t="s">
        <v>6173</v>
      </c>
      <c r="AA407" t="s">
        <v>6174</v>
      </c>
      <c r="AB407">
        <v>2</v>
      </c>
      <c r="AD407">
        <v>8345.9500000000007</v>
      </c>
      <c r="AE407" t="s">
        <v>6175</v>
      </c>
      <c r="AG407" t="s">
        <v>6176</v>
      </c>
      <c r="AH407" t="s">
        <v>328</v>
      </c>
      <c r="AI407">
        <v>1449</v>
      </c>
      <c r="AJ407" t="s">
        <v>140</v>
      </c>
      <c r="AK407" t="s">
        <v>6177</v>
      </c>
      <c r="AL407" t="s">
        <v>6178</v>
      </c>
      <c r="AN407" t="s">
        <v>45</v>
      </c>
      <c r="AO407" t="s">
        <v>136</v>
      </c>
      <c r="AP407" t="str">
        <f>IFERROR(VLOOKUP(M407,Shopify_Transactions!V:BB,5,0),"Not_Found")</f>
        <v>AS-96268</v>
      </c>
      <c r="AQ407" t="str">
        <f>IFERROR(VLOOKUP(M407,Shopify_Transactions!X:BB,3,0),"Not_Found")</f>
        <v>Not_Found</v>
      </c>
      <c r="AR407" t="str">
        <f>IFERROR(VLOOKUP(Z407,Shopify_Transactions!W:Z,4,0),"Not_Found")</f>
        <v>AS-96268</v>
      </c>
      <c r="AS407" t="str">
        <f t="shared" si="7"/>
        <v>AS-96268</v>
      </c>
    </row>
    <row r="408" spans="1:45" x14ac:dyDescent="0.3">
      <c r="A408" t="s">
        <v>6064</v>
      </c>
      <c r="B408" t="s">
        <v>6179</v>
      </c>
      <c r="C408" t="s">
        <v>244</v>
      </c>
      <c r="D408" t="s">
        <v>6180</v>
      </c>
      <c r="E408" t="s">
        <v>133</v>
      </c>
      <c r="F408" t="s">
        <v>130</v>
      </c>
      <c r="G408" t="s">
        <v>24</v>
      </c>
      <c r="H408">
        <v>66.849999999999994</v>
      </c>
      <c r="I408">
        <v>-2.29</v>
      </c>
      <c r="J408">
        <v>64.56</v>
      </c>
      <c r="K408" t="s">
        <v>6181</v>
      </c>
      <c r="L408" t="s">
        <v>131</v>
      </c>
      <c r="M408" t="s">
        <v>6182</v>
      </c>
      <c r="N408" t="s">
        <v>6183</v>
      </c>
      <c r="O408" t="s">
        <v>134</v>
      </c>
      <c r="P408" t="s">
        <v>6184</v>
      </c>
      <c r="R408">
        <v>0</v>
      </c>
      <c r="T408">
        <v>0</v>
      </c>
      <c r="Z408" t="s">
        <v>6185</v>
      </c>
      <c r="AA408" t="s">
        <v>6186</v>
      </c>
      <c r="AB408">
        <v>3</v>
      </c>
      <c r="AD408">
        <v>8410.51</v>
      </c>
      <c r="AE408" t="s">
        <v>6187</v>
      </c>
      <c r="AF408" t="s">
        <v>6188</v>
      </c>
      <c r="AG408" t="s">
        <v>2521</v>
      </c>
      <c r="AH408" t="s">
        <v>154</v>
      </c>
      <c r="AI408">
        <v>28030</v>
      </c>
      <c r="AJ408" t="s">
        <v>140</v>
      </c>
      <c r="AK408" t="s">
        <v>6189</v>
      </c>
      <c r="AL408" t="s">
        <v>6190</v>
      </c>
      <c r="AN408" t="s">
        <v>45</v>
      </c>
      <c r="AO408" t="s">
        <v>136</v>
      </c>
      <c r="AP408" t="str">
        <f>IFERROR(VLOOKUP(M408,Shopify_Transactions!V:BB,5,0),"Not_Found")</f>
        <v>AS-96271</v>
      </c>
      <c r="AQ408" t="str">
        <f>IFERROR(VLOOKUP(M408,Shopify_Transactions!X:BB,3,0),"Not_Found")</f>
        <v>Not_Found</v>
      </c>
      <c r="AR408" t="str">
        <f>IFERROR(VLOOKUP(Z408,Shopify_Transactions!W:Z,4,0),"Not_Found")</f>
        <v>AS-96271</v>
      </c>
      <c r="AS408" t="str">
        <f t="shared" si="7"/>
        <v>AS-96271</v>
      </c>
    </row>
    <row r="409" spans="1:45" x14ac:dyDescent="0.3">
      <c r="A409" t="s">
        <v>6064</v>
      </c>
      <c r="B409" t="s">
        <v>6191</v>
      </c>
      <c r="C409" t="s">
        <v>244</v>
      </c>
      <c r="D409" t="s">
        <v>6192</v>
      </c>
      <c r="E409" t="s">
        <v>133</v>
      </c>
      <c r="F409" t="s">
        <v>130</v>
      </c>
      <c r="G409" t="s">
        <v>24</v>
      </c>
      <c r="H409">
        <v>118.75</v>
      </c>
      <c r="I409">
        <v>-3.79</v>
      </c>
      <c r="J409">
        <v>114.96</v>
      </c>
      <c r="K409" t="s">
        <v>6193</v>
      </c>
      <c r="L409" t="s">
        <v>131</v>
      </c>
      <c r="M409" t="s">
        <v>6194</v>
      </c>
      <c r="N409" t="s">
        <v>6195</v>
      </c>
      <c r="O409" t="s">
        <v>134</v>
      </c>
      <c r="R409">
        <v>0</v>
      </c>
      <c r="T409">
        <v>0</v>
      </c>
      <c r="Z409" t="s">
        <v>6196</v>
      </c>
      <c r="AA409" t="s">
        <v>6197</v>
      </c>
      <c r="AB409">
        <v>5</v>
      </c>
      <c r="AD409">
        <v>8525.4699999999993</v>
      </c>
      <c r="AE409" t="s">
        <v>6198</v>
      </c>
      <c r="AG409" t="s">
        <v>6199</v>
      </c>
      <c r="AH409" t="s">
        <v>6200</v>
      </c>
      <c r="AI409">
        <v>8029</v>
      </c>
      <c r="AJ409" t="s">
        <v>137</v>
      </c>
      <c r="AK409" t="s">
        <v>6201</v>
      </c>
      <c r="AL409" t="s">
        <v>6202</v>
      </c>
      <c r="AN409" t="s">
        <v>47</v>
      </c>
      <c r="AO409" t="s">
        <v>136</v>
      </c>
      <c r="AP409" t="str">
        <f>IFERROR(VLOOKUP(M409,Shopify_Transactions!V:BB,5,0),"Not_Found")</f>
        <v>AS-96278</v>
      </c>
      <c r="AQ409" t="str">
        <f>IFERROR(VLOOKUP(M409,Shopify_Transactions!X:BB,3,0),"Not_Found")</f>
        <v>Not_Found</v>
      </c>
      <c r="AR409" t="str">
        <f>IFERROR(VLOOKUP(Z409,Shopify_Transactions!W:Z,4,0),"Not_Found")</f>
        <v>AS-96278</v>
      </c>
      <c r="AS409" t="str">
        <f t="shared" si="7"/>
        <v>AS-96278</v>
      </c>
    </row>
    <row r="410" spans="1:45" x14ac:dyDescent="0.3">
      <c r="A410" t="s">
        <v>6064</v>
      </c>
      <c r="B410" t="s">
        <v>6203</v>
      </c>
      <c r="C410" t="s">
        <v>244</v>
      </c>
      <c r="D410" t="s">
        <v>6204</v>
      </c>
      <c r="E410" t="s">
        <v>133</v>
      </c>
      <c r="F410" t="s">
        <v>130</v>
      </c>
      <c r="G410" t="s">
        <v>24</v>
      </c>
      <c r="H410">
        <v>50.8</v>
      </c>
      <c r="I410">
        <v>-1.82</v>
      </c>
      <c r="J410">
        <v>48.98</v>
      </c>
      <c r="K410" t="s">
        <v>6205</v>
      </c>
      <c r="L410" t="s">
        <v>131</v>
      </c>
      <c r="M410" t="s">
        <v>6206</v>
      </c>
      <c r="N410" t="s">
        <v>6207</v>
      </c>
      <c r="O410" t="s">
        <v>134</v>
      </c>
      <c r="P410" t="s">
        <v>6208</v>
      </c>
      <c r="R410">
        <v>4.95</v>
      </c>
      <c r="T410">
        <v>0</v>
      </c>
      <c r="Z410" t="s">
        <v>6209</v>
      </c>
      <c r="AA410" t="s">
        <v>6210</v>
      </c>
      <c r="AB410">
        <v>3</v>
      </c>
      <c r="AD410">
        <v>8574.4500000000007</v>
      </c>
      <c r="AE410" t="s">
        <v>6211</v>
      </c>
      <c r="AG410" t="s">
        <v>2457</v>
      </c>
      <c r="AH410" t="s">
        <v>2457</v>
      </c>
      <c r="AI410">
        <v>181</v>
      </c>
      <c r="AJ410" t="s">
        <v>137</v>
      </c>
      <c r="AK410" t="s">
        <v>6212</v>
      </c>
      <c r="AL410" t="s">
        <v>6213</v>
      </c>
      <c r="AN410" t="s">
        <v>47</v>
      </c>
      <c r="AO410" t="s">
        <v>136</v>
      </c>
      <c r="AP410" t="str">
        <f>IFERROR(VLOOKUP(M410,Shopify_Transactions!V:BB,5,0),"Not_Found")</f>
        <v>AS-96281</v>
      </c>
      <c r="AQ410" t="str">
        <f>IFERROR(VLOOKUP(M410,Shopify_Transactions!X:BB,3,0),"Not_Found")</f>
        <v>Not_Found</v>
      </c>
      <c r="AR410" t="str">
        <f>IFERROR(VLOOKUP(Z410,Shopify_Transactions!W:Z,4,0),"Not_Found")</f>
        <v>AS-96281</v>
      </c>
      <c r="AS410" t="str">
        <f t="shared" si="7"/>
        <v>AS-96281</v>
      </c>
    </row>
    <row r="411" spans="1:45" x14ac:dyDescent="0.3">
      <c r="A411" t="s">
        <v>6064</v>
      </c>
      <c r="B411" t="s">
        <v>6214</v>
      </c>
      <c r="C411" t="s">
        <v>244</v>
      </c>
      <c r="D411" t="s">
        <v>6215</v>
      </c>
      <c r="E411" t="s">
        <v>133</v>
      </c>
      <c r="F411" t="s">
        <v>130</v>
      </c>
      <c r="G411" t="s">
        <v>24</v>
      </c>
      <c r="H411">
        <v>24.9</v>
      </c>
      <c r="I411">
        <v>-1.07</v>
      </c>
      <c r="J411">
        <v>23.83</v>
      </c>
      <c r="K411" t="s">
        <v>6216</v>
      </c>
      <c r="L411" t="s">
        <v>131</v>
      </c>
      <c r="M411" t="s">
        <v>6217</v>
      </c>
      <c r="N411" t="s">
        <v>6218</v>
      </c>
      <c r="O411" t="s">
        <v>134</v>
      </c>
      <c r="P411" t="s">
        <v>2447</v>
      </c>
      <c r="R411">
        <v>4.95</v>
      </c>
      <c r="T411">
        <v>0</v>
      </c>
      <c r="Z411" t="s">
        <v>6219</v>
      </c>
      <c r="AA411" t="s">
        <v>6220</v>
      </c>
      <c r="AB411">
        <v>1</v>
      </c>
      <c r="AD411">
        <v>8598.2800000000007</v>
      </c>
      <c r="AE411" t="s">
        <v>6221</v>
      </c>
      <c r="AG411" t="s">
        <v>6222</v>
      </c>
      <c r="AI411">
        <v>59348</v>
      </c>
      <c r="AJ411" t="s">
        <v>135</v>
      </c>
      <c r="AK411" t="s">
        <v>6223</v>
      </c>
      <c r="AL411" t="s">
        <v>2447</v>
      </c>
      <c r="AN411" t="s">
        <v>42</v>
      </c>
      <c r="AO411" t="s">
        <v>136</v>
      </c>
      <c r="AP411" t="str">
        <f>IFERROR(VLOOKUP(M411,Shopify_Transactions!V:BB,5,0),"Not_Found")</f>
        <v>AS-96305</v>
      </c>
      <c r="AQ411" t="str">
        <f>IFERROR(VLOOKUP(M411,Shopify_Transactions!X:BB,3,0),"Not_Found")</f>
        <v>Not_Found</v>
      </c>
      <c r="AR411" t="str">
        <f>IFERROR(VLOOKUP(Z411,Shopify_Transactions!W:Z,4,0),"Not_Found")</f>
        <v>AS-96305</v>
      </c>
      <c r="AS411" t="str">
        <f t="shared" si="7"/>
        <v>AS-96305</v>
      </c>
    </row>
    <row r="412" spans="1:45" x14ac:dyDescent="0.3">
      <c r="A412" t="s">
        <v>6224</v>
      </c>
      <c r="B412" t="s">
        <v>6225</v>
      </c>
      <c r="C412" t="s">
        <v>244</v>
      </c>
      <c r="E412" t="s">
        <v>129</v>
      </c>
      <c r="F412" t="s">
        <v>130</v>
      </c>
      <c r="G412" t="s">
        <v>24</v>
      </c>
      <c r="H412">
        <v>-5598.28</v>
      </c>
      <c r="I412">
        <v>0</v>
      </c>
      <c r="J412">
        <v>-5598.28</v>
      </c>
      <c r="K412" t="s">
        <v>131</v>
      </c>
      <c r="M412" t="s">
        <v>6226</v>
      </c>
      <c r="AD412">
        <v>3000</v>
      </c>
      <c r="AO412" t="s">
        <v>132</v>
      </c>
      <c r="AP412" t="str">
        <f>IFERROR(VLOOKUP(M412,Shopify_Transactions!V:BB,5,0),"Not_Found")</f>
        <v>Not_Found</v>
      </c>
      <c r="AQ412" t="str">
        <f>IFERROR(VLOOKUP(M412,Shopify_Transactions!X:BB,3,0),"Not_Found")</f>
        <v>Not_Found</v>
      </c>
      <c r="AR412" t="str">
        <f>IFERROR(VLOOKUP(Z412,Shopify_Transactions!W:Z,4,0),"Not_Found")</f>
        <v>Not_Found</v>
      </c>
      <c r="AS412" t="str">
        <f t="shared" si="7"/>
        <v>Not_Found</v>
      </c>
    </row>
    <row r="413" spans="1:45" x14ac:dyDescent="0.3">
      <c r="A413" t="s">
        <v>6224</v>
      </c>
      <c r="B413" t="s">
        <v>6227</v>
      </c>
      <c r="C413" t="s">
        <v>244</v>
      </c>
      <c r="D413" t="s">
        <v>6228</v>
      </c>
      <c r="E413" t="s">
        <v>133</v>
      </c>
      <c r="F413" t="s">
        <v>130</v>
      </c>
      <c r="G413" t="s">
        <v>24</v>
      </c>
      <c r="H413">
        <v>44.9</v>
      </c>
      <c r="I413">
        <v>-1.65</v>
      </c>
      <c r="J413">
        <v>43.25</v>
      </c>
      <c r="K413" t="s">
        <v>6229</v>
      </c>
      <c r="L413" t="s">
        <v>131</v>
      </c>
      <c r="M413" t="s">
        <v>6230</v>
      </c>
      <c r="N413" t="s">
        <v>6231</v>
      </c>
      <c r="O413" t="s">
        <v>134</v>
      </c>
      <c r="P413" t="s">
        <v>6232</v>
      </c>
      <c r="R413">
        <v>4.95</v>
      </c>
      <c r="T413">
        <v>0</v>
      </c>
      <c r="Z413" t="s">
        <v>6233</v>
      </c>
      <c r="AA413" t="s">
        <v>6234</v>
      </c>
      <c r="AB413">
        <v>1</v>
      </c>
      <c r="AD413">
        <v>3043.25</v>
      </c>
      <c r="AE413" t="s">
        <v>6235</v>
      </c>
      <c r="AG413" t="s">
        <v>6236</v>
      </c>
      <c r="AI413">
        <v>71706</v>
      </c>
      <c r="AJ413" t="s">
        <v>135</v>
      </c>
      <c r="AK413" t="s">
        <v>6237</v>
      </c>
      <c r="AL413" t="s">
        <v>6232</v>
      </c>
      <c r="AN413" t="s">
        <v>42</v>
      </c>
      <c r="AO413" t="s">
        <v>136</v>
      </c>
      <c r="AP413" t="str">
        <f>IFERROR(VLOOKUP(M413,Shopify_Transactions!V:BB,5,0),"Not_Found")</f>
        <v>AS-96310</v>
      </c>
      <c r="AQ413" t="str">
        <f>IFERROR(VLOOKUP(M413,Shopify_Transactions!X:BB,3,0),"Not_Found")</f>
        <v>Not_Found</v>
      </c>
      <c r="AR413" t="str">
        <f>IFERROR(VLOOKUP(Z413,Shopify_Transactions!W:Z,4,0),"Not_Found")</f>
        <v>AS-96310</v>
      </c>
      <c r="AS413" t="str">
        <f t="shared" si="7"/>
        <v>AS-96310</v>
      </c>
    </row>
    <row r="414" spans="1:45" x14ac:dyDescent="0.3">
      <c r="A414" t="s">
        <v>6224</v>
      </c>
      <c r="B414" t="s">
        <v>6238</v>
      </c>
      <c r="C414" t="s">
        <v>244</v>
      </c>
      <c r="D414" t="s">
        <v>3100</v>
      </c>
      <c r="E414" t="s">
        <v>147</v>
      </c>
      <c r="F414" t="s">
        <v>130</v>
      </c>
      <c r="G414" t="s">
        <v>24</v>
      </c>
      <c r="H414">
        <v>-72.849999999999994</v>
      </c>
      <c r="I414">
        <v>0</v>
      </c>
      <c r="J414">
        <v>-72.849999999999994</v>
      </c>
      <c r="K414" t="s">
        <v>131</v>
      </c>
      <c r="L414" t="s">
        <v>3101</v>
      </c>
      <c r="M414" t="s">
        <v>6239</v>
      </c>
      <c r="O414" t="s">
        <v>148</v>
      </c>
      <c r="P414" t="s">
        <v>6240</v>
      </c>
      <c r="T414">
        <v>0</v>
      </c>
      <c r="Y414" t="s">
        <v>3102</v>
      </c>
      <c r="Z414" t="s">
        <v>3105</v>
      </c>
      <c r="AA414" t="s">
        <v>6241</v>
      </c>
      <c r="AB414">
        <v>3</v>
      </c>
      <c r="AD414">
        <v>2970.4</v>
      </c>
      <c r="AK414" t="s">
        <v>3108</v>
      </c>
      <c r="AL414" t="s">
        <v>2460</v>
      </c>
      <c r="AO414" t="s">
        <v>132</v>
      </c>
      <c r="AP414" t="str">
        <f>IFERROR(VLOOKUP(M414,Shopify_Transactions!V:BB,5,0),"Not_Found")</f>
        <v>AS-94948</v>
      </c>
      <c r="AQ414" t="str">
        <f>IFERROR(VLOOKUP(M414,Shopify_Transactions!X:BB,3,0),"Not_Found")</f>
        <v>AS-94948</v>
      </c>
      <c r="AR414" t="str">
        <f>IFERROR(VLOOKUP(Z414,Shopify_Transactions!W:Z,4,0),"Not_Found")</f>
        <v>AS-94948</v>
      </c>
      <c r="AS414" t="str">
        <f t="shared" si="7"/>
        <v>AS-94948</v>
      </c>
    </row>
    <row r="415" spans="1:45" x14ac:dyDescent="0.3">
      <c r="A415" t="s">
        <v>6224</v>
      </c>
      <c r="B415" t="s">
        <v>6242</v>
      </c>
      <c r="C415" t="s">
        <v>244</v>
      </c>
      <c r="D415" t="s">
        <v>5672</v>
      </c>
      <c r="E415" t="s">
        <v>133</v>
      </c>
      <c r="F415" t="s">
        <v>130</v>
      </c>
      <c r="G415" t="s">
        <v>24</v>
      </c>
      <c r="H415">
        <v>49.9</v>
      </c>
      <c r="I415">
        <v>-1.8</v>
      </c>
      <c r="J415">
        <v>48.1</v>
      </c>
      <c r="K415" t="s">
        <v>5673</v>
      </c>
      <c r="L415" t="s">
        <v>131</v>
      </c>
      <c r="M415" t="s">
        <v>6243</v>
      </c>
      <c r="N415" t="s">
        <v>5675</v>
      </c>
      <c r="O415" t="s">
        <v>134</v>
      </c>
      <c r="P415" t="s">
        <v>6244</v>
      </c>
      <c r="R415">
        <v>4.95</v>
      </c>
      <c r="T415">
        <v>0</v>
      </c>
      <c r="Z415" t="s">
        <v>6245</v>
      </c>
      <c r="AA415" t="s">
        <v>6246</v>
      </c>
      <c r="AB415">
        <v>1</v>
      </c>
      <c r="AD415">
        <v>3018.5</v>
      </c>
      <c r="AE415" t="s">
        <v>5678</v>
      </c>
      <c r="AG415" t="s">
        <v>152</v>
      </c>
      <c r="AH415" t="s">
        <v>152</v>
      </c>
      <c r="AI415">
        <v>136</v>
      </c>
      <c r="AJ415" t="s">
        <v>137</v>
      </c>
      <c r="AK415" t="s">
        <v>5679</v>
      </c>
      <c r="AL415" t="s">
        <v>6244</v>
      </c>
      <c r="AN415" t="s">
        <v>47</v>
      </c>
      <c r="AO415" t="s">
        <v>136</v>
      </c>
      <c r="AP415" t="str">
        <f>IFERROR(VLOOKUP(M415,Shopify_Transactions!V:BB,5,0),"Not_Found")</f>
        <v>AS-96323</v>
      </c>
      <c r="AQ415" t="str">
        <f>IFERROR(VLOOKUP(M415,Shopify_Transactions!X:BB,3,0),"Not_Found")</f>
        <v>Not_Found</v>
      </c>
      <c r="AR415" t="str">
        <f>IFERROR(VLOOKUP(Z415,Shopify_Transactions!W:Z,4,0),"Not_Found")</f>
        <v>AS-96323</v>
      </c>
      <c r="AS415" t="str">
        <f t="shared" si="7"/>
        <v>AS-96323</v>
      </c>
    </row>
    <row r="416" spans="1:45" x14ac:dyDescent="0.3">
      <c r="A416" t="s">
        <v>6224</v>
      </c>
      <c r="B416" t="s">
        <v>6247</v>
      </c>
      <c r="C416" t="s">
        <v>244</v>
      </c>
      <c r="D416" t="s">
        <v>6248</v>
      </c>
      <c r="E416" t="s">
        <v>133</v>
      </c>
      <c r="F416" t="s">
        <v>130</v>
      </c>
      <c r="G416" t="s">
        <v>24</v>
      </c>
      <c r="H416">
        <v>44.85</v>
      </c>
      <c r="I416">
        <v>-1.65</v>
      </c>
      <c r="J416">
        <v>43.2</v>
      </c>
      <c r="K416" t="s">
        <v>6249</v>
      </c>
      <c r="L416" t="s">
        <v>131</v>
      </c>
      <c r="M416" t="s">
        <v>6250</v>
      </c>
      <c r="N416" t="s">
        <v>6251</v>
      </c>
      <c r="O416" t="s">
        <v>134</v>
      </c>
      <c r="P416" t="s">
        <v>6252</v>
      </c>
      <c r="R416">
        <v>4.95</v>
      </c>
      <c r="T416">
        <v>0</v>
      </c>
      <c r="Z416" t="s">
        <v>6253</v>
      </c>
      <c r="AA416" t="s">
        <v>6254</v>
      </c>
      <c r="AB416">
        <v>2</v>
      </c>
      <c r="AD416">
        <v>3061.7</v>
      </c>
      <c r="AE416" t="s">
        <v>6255</v>
      </c>
      <c r="AG416" t="s">
        <v>141</v>
      </c>
      <c r="AI416">
        <v>20249</v>
      </c>
      <c r="AJ416" t="s">
        <v>135</v>
      </c>
      <c r="AK416" t="s">
        <v>6256</v>
      </c>
      <c r="AL416" t="s">
        <v>5326</v>
      </c>
      <c r="AN416" t="s">
        <v>42</v>
      </c>
      <c r="AO416" t="s">
        <v>136</v>
      </c>
      <c r="AP416" t="str">
        <f>IFERROR(VLOOKUP(M416,Shopify_Transactions!V:BB,5,0),"Not_Found")</f>
        <v>AS-96330</v>
      </c>
      <c r="AQ416" t="str">
        <f>IFERROR(VLOOKUP(M416,Shopify_Transactions!X:BB,3,0),"Not_Found")</f>
        <v>Not_Found</v>
      </c>
      <c r="AR416" t="str">
        <f>IFERROR(VLOOKUP(Z416,Shopify_Transactions!W:Z,4,0),"Not_Found")</f>
        <v>AS-96330</v>
      </c>
      <c r="AS416" t="str">
        <f t="shared" si="7"/>
        <v>AS-96330</v>
      </c>
    </row>
    <row r="417" spans="1:45" x14ac:dyDescent="0.3">
      <c r="A417" t="s">
        <v>6224</v>
      </c>
      <c r="B417" t="s">
        <v>6257</v>
      </c>
      <c r="C417" t="s">
        <v>244</v>
      </c>
      <c r="D417" t="s">
        <v>6258</v>
      </c>
      <c r="E417" t="s">
        <v>133</v>
      </c>
      <c r="F417" t="s">
        <v>130</v>
      </c>
      <c r="G417" t="s">
        <v>24</v>
      </c>
      <c r="H417">
        <v>17.899999999999999</v>
      </c>
      <c r="I417">
        <v>-0.87</v>
      </c>
      <c r="J417">
        <v>17.03</v>
      </c>
      <c r="K417" t="s">
        <v>6259</v>
      </c>
      <c r="L417" t="s">
        <v>131</v>
      </c>
      <c r="M417" t="s">
        <v>6260</v>
      </c>
      <c r="N417" t="s">
        <v>6261</v>
      </c>
      <c r="O417" t="s">
        <v>134</v>
      </c>
      <c r="P417" t="s">
        <v>6262</v>
      </c>
      <c r="R417">
        <v>4.95</v>
      </c>
      <c r="T417">
        <v>0</v>
      </c>
      <c r="Z417" t="s">
        <v>6263</v>
      </c>
      <c r="AA417" t="s">
        <v>6264</v>
      </c>
      <c r="AB417">
        <v>1</v>
      </c>
      <c r="AD417">
        <v>3078.73</v>
      </c>
      <c r="AE417" t="s">
        <v>6265</v>
      </c>
      <c r="AG417" t="s">
        <v>141</v>
      </c>
      <c r="AI417">
        <v>22145</v>
      </c>
      <c r="AJ417" t="s">
        <v>135</v>
      </c>
      <c r="AK417" t="s">
        <v>6266</v>
      </c>
      <c r="AL417" t="s">
        <v>6262</v>
      </c>
      <c r="AN417" t="s">
        <v>42</v>
      </c>
      <c r="AO417" t="s">
        <v>136</v>
      </c>
      <c r="AP417" t="str">
        <f>IFERROR(VLOOKUP(M417,Shopify_Transactions!V:BB,5,0),"Not_Found")</f>
        <v>AS-96334</v>
      </c>
      <c r="AQ417" t="str">
        <f>IFERROR(VLOOKUP(M417,Shopify_Transactions!X:BB,3,0),"Not_Found")</f>
        <v>Not_Found</v>
      </c>
      <c r="AR417" t="str">
        <f>IFERROR(VLOOKUP(Z417,Shopify_Transactions!W:Z,4,0),"Not_Found")</f>
        <v>AS-96334</v>
      </c>
      <c r="AS417" t="str">
        <f t="shared" si="7"/>
        <v>AS-96334</v>
      </c>
    </row>
    <row r="418" spans="1:45" x14ac:dyDescent="0.3">
      <c r="A418" t="s">
        <v>6224</v>
      </c>
      <c r="B418" t="s">
        <v>6267</v>
      </c>
      <c r="C418" t="s">
        <v>244</v>
      </c>
      <c r="D418" t="s">
        <v>6268</v>
      </c>
      <c r="E418" t="s">
        <v>133</v>
      </c>
      <c r="F418" t="s">
        <v>130</v>
      </c>
      <c r="G418" t="s">
        <v>24</v>
      </c>
      <c r="H418">
        <v>31.9</v>
      </c>
      <c r="I418">
        <v>-1.28</v>
      </c>
      <c r="J418">
        <v>30.62</v>
      </c>
      <c r="K418" t="s">
        <v>6269</v>
      </c>
      <c r="L418" t="s">
        <v>131</v>
      </c>
      <c r="M418" t="s">
        <v>6270</v>
      </c>
      <c r="N418" t="s">
        <v>6271</v>
      </c>
      <c r="O418" t="s">
        <v>134</v>
      </c>
      <c r="P418" t="s">
        <v>6272</v>
      </c>
      <c r="R418">
        <v>4.95</v>
      </c>
      <c r="T418">
        <v>0</v>
      </c>
      <c r="Z418" t="s">
        <v>6273</v>
      </c>
      <c r="AA418" t="s">
        <v>6274</v>
      </c>
      <c r="AB418">
        <v>1</v>
      </c>
      <c r="AD418">
        <v>3109.35</v>
      </c>
      <c r="AE418" t="s">
        <v>6275</v>
      </c>
      <c r="AG418" t="s">
        <v>6276</v>
      </c>
      <c r="AH418" t="s">
        <v>168</v>
      </c>
      <c r="AI418">
        <v>31001</v>
      </c>
      <c r="AJ418" t="s">
        <v>140</v>
      </c>
      <c r="AK418" t="s">
        <v>6277</v>
      </c>
      <c r="AL418" t="s">
        <v>6272</v>
      </c>
      <c r="AN418" t="s">
        <v>45</v>
      </c>
      <c r="AO418" t="s">
        <v>136</v>
      </c>
      <c r="AP418" t="str">
        <f>IFERROR(VLOOKUP(M418,Shopify_Transactions!V:BB,5,0),"Not_Found")</f>
        <v>AS-96335</v>
      </c>
      <c r="AQ418" t="str">
        <f>IFERROR(VLOOKUP(M418,Shopify_Transactions!X:BB,3,0),"Not_Found")</f>
        <v>Not_Found</v>
      </c>
      <c r="AR418" t="str">
        <f>IFERROR(VLOOKUP(Z418,Shopify_Transactions!W:Z,4,0),"Not_Found")</f>
        <v>AS-96335</v>
      </c>
      <c r="AS418" t="str">
        <f t="shared" si="7"/>
        <v>AS-96335</v>
      </c>
    </row>
    <row r="419" spans="1:45" x14ac:dyDescent="0.3">
      <c r="A419" t="s">
        <v>6224</v>
      </c>
      <c r="B419" t="s">
        <v>6278</v>
      </c>
      <c r="C419" t="s">
        <v>244</v>
      </c>
      <c r="D419" t="s">
        <v>6279</v>
      </c>
      <c r="E419" t="s">
        <v>133</v>
      </c>
      <c r="F419" t="s">
        <v>130</v>
      </c>
      <c r="G419" t="s">
        <v>24</v>
      </c>
      <c r="H419">
        <v>37.9</v>
      </c>
      <c r="I419">
        <v>-1.45</v>
      </c>
      <c r="J419">
        <v>36.450000000000003</v>
      </c>
      <c r="K419" t="s">
        <v>6280</v>
      </c>
      <c r="L419" t="s">
        <v>131</v>
      </c>
      <c r="M419" t="s">
        <v>6281</v>
      </c>
      <c r="N419" t="s">
        <v>6282</v>
      </c>
      <c r="O419" t="s">
        <v>134</v>
      </c>
      <c r="P419" t="s">
        <v>6283</v>
      </c>
      <c r="R419">
        <v>4.95</v>
      </c>
      <c r="T419">
        <v>0</v>
      </c>
      <c r="Z419" t="s">
        <v>6284</v>
      </c>
      <c r="AA419" t="s">
        <v>6285</v>
      </c>
      <c r="AB419">
        <v>1</v>
      </c>
      <c r="AD419">
        <v>3145.8</v>
      </c>
      <c r="AE419" t="s">
        <v>6286</v>
      </c>
      <c r="AG419" t="s">
        <v>6287</v>
      </c>
      <c r="AI419">
        <v>85221</v>
      </c>
      <c r="AJ419" t="s">
        <v>135</v>
      </c>
      <c r="AK419" t="s">
        <v>6288</v>
      </c>
      <c r="AL419" t="s">
        <v>6283</v>
      </c>
      <c r="AN419" t="s">
        <v>42</v>
      </c>
      <c r="AO419" t="s">
        <v>136</v>
      </c>
      <c r="AP419" t="str">
        <f>IFERROR(VLOOKUP(M419,Shopify_Transactions!V:BB,5,0),"Not_Found")</f>
        <v>AS-96340</v>
      </c>
      <c r="AQ419" t="str">
        <f>IFERROR(VLOOKUP(M419,Shopify_Transactions!X:BB,3,0),"Not_Found")</f>
        <v>Not_Found</v>
      </c>
      <c r="AR419" t="str">
        <f>IFERROR(VLOOKUP(Z419,Shopify_Transactions!W:Z,4,0),"Not_Found")</f>
        <v>AS-96340</v>
      </c>
      <c r="AS419" t="str">
        <f t="shared" si="7"/>
        <v>AS-96340</v>
      </c>
    </row>
    <row r="420" spans="1:45" x14ac:dyDescent="0.3">
      <c r="A420" t="s">
        <v>6224</v>
      </c>
      <c r="B420" t="s">
        <v>6289</v>
      </c>
      <c r="C420" t="s">
        <v>244</v>
      </c>
      <c r="D420" t="s">
        <v>6290</v>
      </c>
      <c r="E420" t="s">
        <v>133</v>
      </c>
      <c r="F420" t="s">
        <v>130</v>
      </c>
      <c r="G420" t="s">
        <v>24</v>
      </c>
      <c r="H420">
        <v>17.899999999999999</v>
      </c>
      <c r="I420">
        <v>-0.87</v>
      </c>
      <c r="J420">
        <v>17.03</v>
      </c>
      <c r="K420" t="s">
        <v>6291</v>
      </c>
      <c r="L420" t="s">
        <v>131</v>
      </c>
      <c r="M420" t="s">
        <v>6292</v>
      </c>
      <c r="N420" t="s">
        <v>6293</v>
      </c>
      <c r="O420" t="s">
        <v>134</v>
      </c>
      <c r="P420" t="s">
        <v>2458</v>
      </c>
      <c r="R420">
        <v>4.95</v>
      </c>
      <c r="T420">
        <v>0</v>
      </c>
      <c r="Z420" t="s">
        <v>6294</v>
      </c>
      <c r="AA420" t="s">
        <v>6295</v>
      </c>
      <c r="AB420">
        <v>1</v>
      </c>
      <c r="AD420">
        <v>3162.83</v>
      </c>
      <c r="AE420" t="s">
        <v>6296</v>
      </c>
      <c r="AG420" t="s">
        <v>2455</v>
      </c>
      <c r="AI420">
        <v>75014</v>
      </c>
      <c r="AJ420" t="s">
        <v>138</v>
      </c>
      <c r="AK420" t="s">
        <v>6297</v>
      </c>
      <c r="AL420" t="s">
        <v>2458</v>
      </c>
      <c r="AN420" t="s">
        <v>46</v>
      </c>
      <c r="AO420" t="s">
        <v>136</v>
      </c>
      <c r="AP420" t="str">
        <f>IFERROR(VLOOKUP(M420,Shopify_Transactions!V:BB,5,0),"Not_Found")</f>
        <v>AS-96358</v>
      </c>
      <c r="AQ420" t="str">
        <f>IFERROR(VLOOKUP(M420,Shopify_Transactions!X:BB,3,0),"Not_Found")</f>
        <v>Not_Found</v>
      </c>
      <c r="AR420" t="str">
        <f>IFERROR(VLOOKUP(Z420,Shopify_Transactions!W:Z,4,0),"Not_Found")</f>
        <v>AS-96358</v>
      </c>
      <c r="AS420" t="str">
        <f t="shared" si="7"/>
        <v>AS-96358</v>
      </c>
    </row>
    <row r="421" spans="1:45" x14ac:dyDescent="0.3">
      <c r="A421" t="s">
        <v>6298</v>
      </c>
      <c r="B421" t="s">
        <v>6299</v>
      </c>
      <c r="C421" t="s">
        <v>244</v>
      </c>
      <c r="D421" t="s">
        <v>6300</v>
      </c>
      <c r="E421" t="s">
        <v>133</v>
      </c>
      <c r="F421" t="s">
        <v>130</v>
      </c>
      <c r="G421" t="s">
        <v>24</v>
      </c>
      <c r="H421">
        <v>181.7</v>
      </c>
      <c r="I421">
        <v>-5.62</v>
      </c>
      <c r="J421">
        <v>176.08</v>
      </c>
      <c r="K421" t="s">
        <v>6301</v>
      </c>
      <c r="L421" t="s">
        <v>131</v>
      </c>
      <c r="M421" t="s">
        <v>6302</v>
      </c>
      <c r="N421" t="s">
        <v>6303</v>
      </c>
      <c r="O421" t="s">
        <v>134</v>
      </c>
      <c r="R421">
        <v>0</v>
      </c>
      <c r="T421">
        <v>0</v>
      </c>
      <c r="Z421" t="s">
        <v>6304</v>
      </c>
      <c r="AA421" t="s">
        <v>6305</v>
      </c>
      <c r="AB421">
        <v>6</v>
      </c>
      <c r="AD421">
        <v>3338.91</v>
      </c>
      <c r="AE421" t="s">
        <v>6306</v>
      </c>
      <c r="AG421" t="s">
        <v>6307</v>
      </c>
      <c r="AH421" t="s">
        <v>243</v>
      </c>
      <c r="AI421">
        <v>11160</v>
      </c>
      <c r="AJ421" t="s">
        <v>140</v>
      </c>
      <c r="AK421" t="s">
        <v>6308</v>
      </c>
      <c r="AL421" t="s">
        <v>6309</v>
      </c>
      <c r="AN421" t="s">
        <v>45</v>
      </c>
      <c r="AO421" t="s">
        <v>136</v>
      </c>
      <c r="AP421" t="str">
        <f>IFERROR(VLOOKUP(M421,Shopify_Transactions!V:BB,5,0),"Not_Found")</f>
        <v>AS-96363</v>
      </c>
      <c r="AQ421" t="str">
        <f>IFERROR(VLOOKUP(M421,Shopify_Transactions!X:BB,3,0),"Not_Found")</f>
        <v>Not_Found</v>
      </c>
      <c r="AR421" t="str">
        <f>IFERROR(VLOOKUP(Z421,Shopify_Transactions!W:Z,4,0),"Not_Found")</f>
        <v>AS-96363</v>
      </c>
      <c r="AS421" t="str">
        <f t="shared" si="7"/>
        <v>AS-96363</v>
      </c>
    </row>
    <row r="422" spans="1:45" x14ac:dyDescent="0.3">
      <c r="A422" t="s">
        <v>6298</v>
      </c>
      <c r="B422" t="s">
        <v>6310</v>
      </c>
      <c r="C422" t="s">
        <v>244</v>
      </c>
      <c r="D422" t="s">
        <v>6311</v>
      </c>
      <c r="E422" t="s">
        <v>133</v>
      </c>
      <c r="F422" t="s">
        <v>130</v>
      </c>
      <c r="G422" t="s">
        <v>24</v>
      </c>
      <c r="H422">
        <v>99.95</v>
      </c>
      <c r="I422">
        <v>-3.25</v>
      </c>
      <c r="J422">
        <v>96.7</v>
      </c>
      <c r="K422" t="s">
        <v>6312</v>
      </c>
      <c r="L422" t="s">
        <v>131</v>
      </c>
      <c r="M422" t="s">
        <v>6313</v>
      </c>
      <c r="N422" t="s">
        <v>6314</v>
      </c>
      <c r="O422" t="s">
        <v>134</v>
      </c>
      <c r="P422" t="s">
        <v>6315</v>
      </c>
      <c r="R422">
        <v>0</v>
      </c>
      <c r="T422">
        <v>0</v>
      </c>
      <c r="Z422" t="s">
        <v>6316</v>
      </c>
      <c r="AA422" t="s">
        <v>6317</v>
      </c>
      <c r="AB422">
        <v>1</v>
      </c>
      <c r="AD422">
        <v>3435.61</v>
      </c>
      <c r="AE422" t="s">
        <v>6318</v>
      </c>
      <c r="AG422" t="s">
        <v>6319</v>
      </c>
      <c r="AI422">
        <v>71277</v>
      </c>
      <c r="AJ422" t="s">
        <v>135</v>
      </c>
      <c r="AK422" t="s">
        <v>6320</v>
      </c>
      <c r="AL422" t="s">
        <v>6315</v>
      </c>
      <c r="AN422" t="s">
        <v>42</v>
      </c>
      <c r="AO422" t="s">
        <v>136</v>
      </c>
      <c r="AP422" t="str">
        <f>IFERROR(VLOOKUP(M422,Shopify_Transactions!V:BB,5,0),"Not_Found")</f>
        <v>AS-96367</v>
      </c>
      <c r="AQ422" t="str">
        <f>IFERROR(VLOOKUP(M422,Shopify_Transactions!X:BB,3,0),"Not_Found")</f>
        <v>Not_Found</v>
      </c>
      <c r="AR422" t="str">
        <f>IFERROR(VLOOKUP(Z422,Shopify_Transactions!W:Z,4,0),"Not_Found")</f>
        <v>AS-96367</v>
      </c>
      <c r="AS422" t="str">
        <f t="shared" si="7"/>
        <v>AS-96367</v>
      </c>
    </row>
    <row r="423" spans="1:45" x14ac:dyDescent="0.3">
      <c r="A423" t="s">
        <v>6298</v>
      </c>
      <c r="B423" t="s">
        <v>6321</v>
      </c>
      <c r="C423" t="s">
        <v>244</v>
      </c>
      <c r="D423" t="s">
        <v>6322</v>
      </c>
      <c r="E423" t="s">
        <v>133</v>
      </c>
      <c r="F423" t="s">
        <v>130</v>
      </c>
      <c r="G423" t="s">
        <v>24</v>
      </c>
      <c r="H423">
        <v>61.11</v>
      </c>
      <c r="I423">
        <v>-2.12</v>
      </c>
      <c r="J423">
        <v>58.99</v>
      </c>
      <c r="K423" t="s">
        <v>6323</v>
      </c>
      <c r="L423" t="s">
        <v>131</v>
      </c>
      <c r="M423" t="s">
        <v>6324</v>
      </c>
      <c r="N423" t="s">
        <v>6325</v>
      </c>
      <c r="O423" t="s">
        <v>134</v>
      </c>
      <c r="P423" t="s">
        <v>6326</v>
      </c>
      <c r="R423">
        <v>0</v>
      </c>
      <c r="T423">
        <v>0</v>
      </c>
      <c r="Z423" t="s">
        <v>6327</v>
      </c>
      <c r="AA423" t="s">
        <v>6328</v>
      </c>
      <c r="AB423">
        <v>2</v>
      </c>
      <c r="AD423">
        <v>3494.6</v>
      </c>
      <c r="AE423" t="s">
        <v>6329</v>
      </c>
      <c r="AG423" t="s">
        <v>6330</v>
      </c>
      <c r="AH423" t="s">
        <v>322</v>
      </c>
      <c r="AI423">
        <v>29630</v>
      </c>
      <c r="AJ423" t="s">
        <v>140</v>
      </c>
      <c r="AK423" t="s">
        <v>6331</v>
      </c>
      <c r="AL423" t="s">
        <v>6332</v>
      </c>
      <c r="AN423" t="s">
        <v>45</v>
      </c>
      <c r="AO423" t="s">
        <v>136</v>
      </c>
      <c r="AP423" t="str">
        <f>IFERROR(VLOOKUP(M423,Shopify_Transactions!V:BB,5,0),"Not_Found")</f>
        <v>AS-96372</v>
      </c>
      <c r="AQ423" t="str">
        <f>IFERROR(VLOOKUP(M423,Shopify_Transactions!X:BB,3,0),"Not_Found")</f>
        <v>Not_Found</v>
      </c>
      <c r="AR423" t="str">
        <f>IFERROR(VLOOKUP(Z423,Shopify_Transactions!W:Z,4,0),"Not_Found")</f>
        <v>AS-96372</v>
      </c>
      <c r="AS423" t="str">
        <f t="shared" si="7"/>
        <v>AS-96372</v>
      </c>
    </row>
    <row r="424" spans="1:45" x14ac:dyDescent="0.3">
      <c r="A424" t="s">
        <v>6298</v>
      </c>
      <c r="B424" t="s">
        <v>6333</v>
      </c>
      <c r="C424" t="s">
        <v>244</v>
      </c>
      <c r="D424" t="s">
        <v>5408</v>
      </c>
      <c r="E424" t="s">
        <v>147</v>
      </c>
      <c r="F424" t="s">
        <v>130</v>
      </c>
      <c r="G424" t="s">
        <v>24</v>
      </c>
      <c r="H424">
        <v>-16.5</v>
      </c>
      <c r="I424">
        <v>0</v>
      </c>
      <c r="J424">
        <v>-16.5</v>
      </c>
      <c r="K424" t="s">
        <v>131</v>
      </c>
      <c r="L424" t="s">
        <v>5409</v>
      </c>
      <c r="M424" t="s">
        <v>6334</v>
      </c>
      <c r="O424" t="s">
        <v>148</v>
      </c>
      <c r="T424">
        <v>0</v>
      </c>
      <c r="Y424" t="s">
        <v>5410</v>
      </c>
      <c r="Z424" t="s">
        <v>5412</v>
      </c>
      <c r="AA424" t="s">
        <v>6335</v>
      </c>
      <c r="AB424">
        <v>5</v>
      </c>
      <c r="AD424">
        <v>3478.1</v>
      </c>
      <c r="AK424" t="s">
        <v>5415</v>
      </c>
      <c r="AL424" t="s">
        <v>5416</v>
      </c>
      <c r="AO424" t="s">
        <v>132</v>
      </c>
      <c r="AP424" t="str">
        <f>IFERROR(VLOOKUP(M424,Shopify_Transactions!V:BB,5,0),"Not_Found")</f>
        <v>AS-95842</v>
      </c>
      <c r="AQ424" t="str">
        <f>IFERROR(VLOOKUP(M424,Shopify_Transactions!X:BB,3,0),"Not_Found")</f>
        <v>AS-95842</v>
      </c>
      <c r="AR424" t="str">
        <f>IFERROR(VLOOKUP(Z424,Shopify_Transactions!W:Z,4,0),"Not_Found")</f>
        <v>AS-95842</v>
      </c>
      <c r="AS424" t="str">
        <f t="shared" si="7"/>
        <v>AS-95842</v>
      </c>
    </row>
    <row r="425" spans="1:45" x14ac:dyDescent="0.3">
      <c r="A425" t="s">
        <v>6298</v>
      </c>
      <c r="B425" t="s">
        <v>6336</v>
      </c>
      <c r="C425" t="s">
        <v>244</v>
      </c>
      <c r="D425" t="s">
        <v>6337</v>
      </c>
      <c r="E425" t="s">
        <v>133</v>
      </c>
      <c r="F425" t="s">
        <v>130</v>
      </c>
      <c r="G425" t="s">
        <v>24</v>
      </c>
      <c r="H425">
        <v>59.95</v>
      </c>
      <c r="I425">
        <v>-2.09</v>
      </c>
      <c r="J425">
        <v>57.86</v>
      </c>
      <c r="K425" t="s">
        <v>6338</v>
      </c>
      <c r="L425" t="s">
        <v>131</v>
      </c>
      <c r="M425" t="s">
        <v>6339</v>
      </c>
      <c r="N425" t="s">
        <v>6340</v>
      </c>
      <c r="O425" t="s">
        <v>134</v>
      </c>
      <c r="P425" t="s">
        <v>6341</v>
      </c>
      <c r="R425">
        <v>0</v>
      </c>
      <c r="T425">
        <v>0</v>
      </c>
      <c r="Z425" t="s">
        <v>6342</v>
      </c>
      <c r="AA425" t="s">
        <v>6343</v>
      </c>
      <c r="AB425">
        <v>1</v>
      </c>
      <c r="AD425">
        <v>3535.96</v>
      </c>
      <c r="AE425" t="s">
        <v>6344</v>
      </c>
      <c r="AG425" t="s">
        <v>6345</v>
      </c>
      <c r="AH425" t="s">
        <v>153</v>
      </c>
      <c r="AI425">
        <v>20016</v>
      </c>
      <c r="AJ425" t="s">
        <v>137</v>
      </c>
      <c r="AK425" t="s">
        <v>6346</v>
      </c>
      <c r="AL425" t="s">
        <v>6341</v>
      </c>
      <c r="AN425" t="s">
        <v>47</v>
      </c>
      <c r="AO425" t="s">
        <v>136</v>
      </c>
      <c r="AP425" t="str">
        <f>IFERROR(VLOOKUP(M425,Shopify_Transactions!V:BB,5,0),"Not_Found")</f>
        <v>AS-96380</v>
      </c>
      <c r="AQ425" t="str">
        <f>IFERROR(VLOOKUP(M425,Shopify_Transactions!X:BB,3,0),"Not_Found")</f>
        <v>Not_Found</v>
      </c>
      <c r="AR425" t="str">
        <f>IFERROR(VLOOKUP(Z425,Shopify_Transactions!W:Z,4,0),"Not_Found")</f>
        <v>AS-96380</v>
      </c>
      <c r="AS425" t="str">
        <f t="shared" si="7"/>
        <v>AS-96380</v>
      </c>
    </row>
    <row r="426" spans="1:45" x14ac:dyDescent="0.3">
      <c r="A426" t="s">
        <v>6298</v>
      </c>
      <c r="B426" t="s">
        <v>6347</v>
      </c>
      <c r="C426" t="s">
        <v>244</v>
      </c>
      <c r="D426" t="s">
        <v>6348</v>
      </c>
      <c r="E426" t="s">
        <v>133</v>
      </c>
      <c r="F426" t="s">
        <v>130</v>
      </c>
      <c r="G426" t="s">
        <v>24</v>
      </c>
      <c r="H426">
        <v>29.9</v>
      </c>
      <c r="I426">
        <v>-1.22</v>
      </c>
      <c r="J426">
        <v>28.68</v>
      </c>
      <c r="K426" t="s">
        <v>6349</v>
      </c>
      <c r="L426" t="s">
        <v>131</v>
      </c>
      <c r="M426" t="s">
        <v>6350</v>
      </c>
      <c r="N426" t="s">
        <v>6351</v>
      </c>
      <c r="O426" t="s">
        <v>134</v>
      </c>
      <c r="P426" t="s">
        <v>6352</v>
      </c>
      <c r="R426">
        <v>4.95</v>
      </c>
      <c r="T426">
        <v>0</v>
      </c>
      <c r="Z426" t="s">
        <v>6353</v>
      </c>
      <c r="AA426" t="s">
        <v>6354</v>
      </c>
      <c r="AB426">
        <v>1</v>
      </c>
      <c r="AD426">
        <v>3564.64</v>
      </c>
      <c r="AE426" t="s">
        <v>6355</v>
      </c>
      <c r="AG426" t="s">
        <v>161</v>
      </c>
      <c r="AH426" t="s">
        <v>162</v>
      </c>
      <c r="AI426">
        <v>33209</v>
      </c>
      <c r="AJ426" t="s">
        <v>140</v>
      </c>
      <c r="AK426" t="s">
        <v>6356</v>
      </c>
      <c r="AL426" t="s">
        <v>6352</v>
      </c>
      <c r="AN426" t="s">
        <v>45</v>
      </c>
      <c r="AO426" t="s">
        <v>136</v>
      </c>
      <c r="AP426" t="str">
        <f>IFERROR(VLOOKUP(M426,Shopify_Transactions!V:BB,5,0),"Not_Found")</f>
        <v>AS-96381</v>
      </c>
      <c r="AQ426" t="str">
        <f>IFERROR(VLOOKUP(M426,Shopify_Transactions!X:BB,3,0),"Not_Found")</f>
        <v>Not_Found</v>
      </c>
      <c r="AR426" t="str">
        <f>IFERROR(VLOOKUP(Z426,Shopify_Transactions!W:Z,4,0),"Not_Found")</f>
        <v>AS-96381</v>
      </c>
      <c r="AS426" t="str">
        <f t="shared" si="7"/>
        <v>AS-96381</v>
      </c>
    </row>
    <row r="427" spans="1:45" x14ac:dyDescent="0.3">
      <c r="A427" t="s">
        <v>6298</v>
      </c>
      <c r="B427" t="s">
        <v>6357</v>
      </c>
      <c r="C427" t="s">
        <v>244</v>
      </c>
      <c r="D427" t="s">
        <v>6358</v>
      </c>
      <c r="E427" t="s">
        <v>133</v>
      </c>
      <c r="F427" t="s">
        <v>130</v>
      </c>
      <c r="G427" t="s">
        <v>24</v>
      </c>
      <c r="H427">
        <v>77.31</v>
      </c>
      <c r="I427">
        <v>-2.59</v>
      </c>
      <c r="J427">
        <v>74.72</v>
      </c>
      <c r="K427" t="s">
        <v>6359</v>
      </c>
      <c r="L427" t="s">
        <v>131</v>
      </c>
      <c r="M427" t="s">
        <v>6360</v>
      </c>
      <c r="N427" t="s">
        <v>6361</v>
      </c>
      <c r="O427" t="s">
        <v>134</v>
      </c>
      <c r="P427" t="s">
        <v>6362</v>
      </c>
      <c r="R427">
        <v>0</v>
      </c>
      <c r="T427">
        <v>0</v>
      </c>
      <c r="Z427" t="s">
        <v>6363</v>
      </c>
      <c r="AA427" t="s">
        <v>6364</v>
      </c>
      <c r="AB427">
        <v>2</v>
      </c>
      <c r="AD427">
        <v>3639.36</v>
      </c>
      <c r="AE427" t="s">
        <v>6365</v>
      </c>
      <c r="AG427" t="s">
        <v>6366</v>
      </c>
      <c r="AH427" t="s">
        <v>5612</v>
      </c>
      <c r="AI427">
        <v>36300</v>
      </c>
      <c r="AJ427" t="s">
        <v>140</v>
      </c>
      <c r="AK427" t="s">
        <v>6367</v>
      </c>
      <c r="AL427" t="s">
        <v>6368</v>
      </c>
      <c r="AN427" t="s">
        <v>45</v>
      </c>
      <c r="AO427" t="s">
        <v>136</v>
      </c>
      <c r="AP427" t="str">
        <f>IFERROR(VLOOKUP(M427,Shopify_Transactions!V:BB,5,0),"Not_Found")</f>
        <v>AS-96386</v>
      </c>
      <c r="AQ427" t="str">
        <f>IFERROR(VLOOKUP(M427,Shopify_Transactions!X:BB,3,0),"Not_Found")</f>
        <v>Not_Found</v>
      </c>
      <c r="AR427" t="str">
        <f>IFERROR(VLOOKUP(Z427,Shopify_Transactions!W:Z,4,0),"Not_Found")</f>
        <v>AS-96386</v>
      </c>
      <c r="AS427" t="str">
        <f t="shared" si="7"/>
        <v>AS-96386</v>
      </c>
    </row>
    <row r="428" spans="1:45" x14ac:dyDescent="0.3">
      <c r="A428" t="s">
        <v>6298</v>
      </c>
      <c r="B428" t="s">
        <v>6369</v>
      </c>
      <c r="C428" t="s">
        <v>244</v>
      </c>
      <c r="D428" t="s">
        <v>6370</v>
      </c>
      <c r="E428" t="s">
        <v>133</v>
      </c>
      <c r="F428" t="s">
        <v>130</v>
      </c>
      <c r="G428" t="s">
        <v>24</v>
      </c>
      <c r="H428">
        <v>99.95</v>
      </c>
      <c r="I428">
        <v>-3.25</v>
      </c>
      <c r="J428">
        <v>96.7</v>
      </c>
      <c r="K428" t="s">
        <v>6371</v>
      </c>
      <c r="L428" t="s">
        <v>131</v>
      </c>
      <c r="M428" t="s">
        <v>6372</v>
      </c>
      <c r="N428" t="s">
        <v>6373</v>
      </c>
      <c r="O428" t="s">
        <v>134</v>
      </c>
      <c r="P428" t="s">
        <v>6374</v>
      </c>
      <c r="R428">
        <v>0</v>
      </c>
      <c r="T428">
        <v>0</v>
      </c>
      <c r="Z428" t="s">
        <v>6375</v>
      </c>
      <c r="AA428" t="s">
        <v>6376</v>
      </c>
      <c r="AB428">
        <v>1</v>
      </c>
      <c r="AD428">
        <v>3736.06</v>
      </c>
      <c r="AE428" t="s">
        <v>6377</v>
      </c>
      <c r="AG428" t="s">
        <v>153</v>
      </c>
      <c r="AH428" t="s">
        <v>153</v>
      </c>
      <c r="AI428">
        <v>20126</v>
      </c>
      <c r="AJ428" t="s">
        <v>137</v>
      </c>
      <c r="AK428" t="s">
        <v>6378</v>
      </c>
      <c r="AL428" t="s">
        <v>6374</v>
      </c>
      <c r="AN428" t="s">
        <v>47</v>
      </c>
      <c r="AO428" t="s">
        <v>136</v>
      </c>
      <c r="AP428" t="str">
        <f>IFERROR(VLOOKUP(M428,Shopify_Transactions!V:BB,5,0),"Not_Found")</f>
        <v>AS-96388</v>
      </c>
      <c r="AQ428" t="str">
        <f>IFERROR(VLOOKUP(M428,Shopify_Transactions!X:BB,3,0),"Not_Found")</f>
        <v>Not_Found</v>
      </c>
      <c r="AR428" t="str">
        <f>IFERROR(VLOOKUP(Z428,Shopify_Transactions!W:Z,4,0),"Not_Found")</f>
        <v>AS-96388</v>
      </c>
      <c r="AS428" t="str">
        <f t="shared" si="7"/>
        <v>AS-96388</v>
      </c>
    </row>
    <row r="429" spans="1:45" x14ac:dyDescent="0.3">
      <c r="A429" t="s">
        <v>6298</v>
      </c>
      <c r="B429" t="s">
        <v>6379</v>
      </c>
      <c r="C429" t="s">
        <v>244</v>
      </c>
      <c r="D429" t="s">
        <v>5208</v>
      </c>
      <c r="E429" t="s">
        <v>147</v>
      </c>
      <c r="F429" t="s">
        <v>130</v>
      </c>
      <c r="G429" t="s">
        <v>24</v>
      </c>
      <c r="H429">
        <v>-84.95</v>
      </c>
      <c r="I429">
        <v>0</v>
      </c>
      <c r="J429">
        <v>-84.95</v>
      </c>
      <c r="K429" t="s">
        <v>131</v>
      </c>
      <c r="L429" t="s">
        <v>5209</v>
      </c>
      <c r="M429" t="s">
        <v>6380</v>
      </c>
      <c r="O429" t="s">
        <v>148</v>
      </c>
      <c r="P429" t="s">
        <v>5212</v>
      </c>
      <c r="T429">
        <v>0</v>
      </c>
      <c r="Y429" t="s">
        <v>5210</v>
      </c>
      <c r="Z429" t="s">
        <v>5213</v>
      </c>
      <c r="AA429" t="s">
        <v>6381</v>
      </c>
      <c r="AB429">
        <v>1</v>
      </c>
      <c r="AD429">
        <v>3651.11</v>
      </c>
      <c r="AK429" t="s">
        <v>5216</v>
      </c>
      <c r="AL429" t="s">
        <v>5212</v>
      </c>
      <c r="AO429" t="s">
        <v>132</v>
      </c>
      <c r="AP429" t="str">
        <f>IFERROR(VLOOKUP(M429,Shopify_Transactions!V:BB,5,0),"Not_Found")</f>
        <v>AS-95739</v>
      </c>
      <c r="AQ429" t="str">
        <f>IFERROR(VLOOKUP(M429,Shopify_Transactions!X:BB,3,0),"Not_Found")</f>
        <v>AS-95739</v>
      </c>
      <c r="AR429" t="str">
        <f>IFERROR(VLOOKUP(Z429,Shopify_Transactions!W:Z,4,0),"Not_Found")</f>
        <v>AS-95739</v>
      </c>
      <c r="AS429" t="str">
        <f t="shared" si="7"/>
        <v>AS-95739</v>
      </c>
    </row>
    <row r="430" spans="1:45" x14ac:dyDescent="0.3">
      <c r="A430" t="s">
        <v>6298</v>
      </c>
      <c r="B430" t="s">
        <v>6382</v>
      </c>
      <c r="C430" t="s">
        <v>244</v>
      </c>
      <c r="D430" t="s">
        <v>6383</v>
      </c>
      <c r="E430" t="s">
        <v>133</v>
      </c>
      <c r="F430" t="s">
        <v>130</v>
      </c>
      <c r="G430" t="s">
        <v>24</v>
      </c>
      <c r="H430">
        <v>115.88</v>
      </c>
      <c r="I430">
        <v>-3.71</v>
      </c>
      <c r="J430">
        <v>112.17</v>
      </c>
      <c r="K430" t="s">
        <v>6384</v>
      </c>
      <c r="L430" t="s">
        <v>131</v>
      </c>
      <c r="M430" t="s">
        <v>6385</v>
      </c>
      <c r="N430" t="s">
        <v>6386</v>
      </c>
      <c r="O430" t="s">
        <v>134</v>
      </c>
      <c r="P430" t="s">
        <v>6387</v>
      </c>
      <c r="R430">
        <v>0</v>
      </c>
      <c r="T430">
        <v>0</v>
      </c>
      <c r="Z430" t="s">
        <v>6388</v>
      </c>
      <c r="AA430" t="s">
        <v>6389</v>
      </c>
      <c r="AB430">
        <v>5</v>
      </c>
      <c r="AD430">
        <v>3763.28</v>
      </c>
      <c r="AE430" t="s">
        <v>6390</v>
      </c>
      <c r="AG430" t="s">
        <v>6391</v>
      </c>
      <c r="AH430" t="s">
        <v>149</v>
      </c>
      <c r="AI430">
        <v>3660</v>
      </c>
      <c r="AJ430" t="s">
        <v>140</v>
      </c>
      <c r="AK430" t="s">
        <v>6392</v>
      </c>
      <c r="AL430" t="s">
        <v>6393</v>
      </c>
      <c r="AN430" t="s">
        <v>45</v>
      </c>
      <c r="AO430" t="s">
        <v>136</v>
      </c>
      <c r="AP430" t="str">
        <f>IFERROR(VLOOKUP(M430,Shopify_Transactions!V:BB,5,0),"Not_Found")</f>
        <v>AS-96392</v>
      </c>
      <c r="AQ430" t="str">
        <f>IFERROR(VLOOKUP(M430,Shopify_Transactions!X:BB,3,0),"Not_Found")</f>
        <v>Not_Found</v>
      </c>
      <c r="AR430" t="str">
        <f>IFERROR(VLOOKUP(Z430,Shopify_Transactions!W:Z,4,0),"Not_Found")</f>
        <v>AS-96392</v>
      </c>
      <c r="AS430" t="str">
        <f t="shared" si="7"/>
        <v>AS-96392</v>
      </c>
    </row>
    <row r="431" spans="1:45" x14ac:dyDescent="0.3">
      <c r="A431" t="s">
        <v>6298</v>
      </c>
      <c r="B431" t="s">
        <v>6394</v>
      </c>
      <c r="C431" t="s">
        <v>244</v>
      </c>
      <c r="D431" t="s">
        <v>6395</v>
      </c>
      <c r="E431" t="s">
        <v>133</v>
      </c>
      <c r="F431" t="s">
        <v>130</v>
      </c>
      <c r="G431" t="s">
        <v>24</v>
      </c>
      <c r="H431">
        <v>106.11</v>
      </c>
      <c r="I431">
        <v>-3.43</v>
      </c>
      <c r="J431">
        <v>102.68</v>
      </c>
      <c r="K431" t="s">
        <v>6396</v>
      </c>
      <c r="L431" t="s">
        <v>131</v>
      </c>
      <c r="M431" t="s">
        <v>6397</v>
      </c>
      <c r="N431" t="s">
        <v>6398</v>
      </c>
      <c r="O431" t="s">
        <v>134</v>
      </c>
      <c r="P431" t="s">
        <v>6399</v>
      </c>
      <c r="R431">
        <v>0</v>
      </c>
      <c r="T431">
        <v>0</v>
      </c>
      <c r="Z431" t="s">
        <v>6400</v>
      </c>
      <c r="AA431" t="s">
        <v>6401</v>
      </c>
      <c r="AB431">
        <v>2</v>
      </c>
      <c r="AD431">
        <v>3865.96</v>
      </c>
      <c r="AE431" t="s">
        <v>6402</v>
      </c>
      <c r="AG431" t="s">
        <v>6403</v>
      </c>
      <c r="AI431">
        <v>4840</v>
      </c>
      <c r="AJ431" t="s">
        <v>143</v>
      </c>
      <c r="AK431" t="s">
        <v>6404</v>
      </c>
      <c r="AL431" t="s">
        <v>6405</v>
      </c>
      <c r="AN431" t="s">
        <v>37</v>
      </c>
      <c r="AO431" t="s">
        <v>136</v>
      </c>
      <c r="AP431" t="str">
        <f>IFERROR(VLOOKUP(M431,Shopify_Transactions!V:BB,5,0),"Not_Found")</f>
        <v>AS-96398</v>
      </c>
      <c r="AQ431" t="str">
        <f>IFERROR(VLOOKUP(M431,Shopify_Transactions!X:BB,3,0),"Not_Found")</f>
        <v>Not_Found</v>
      </c>
      <c r="AR431" t="str">
        <f>IFERROR(VLOOKUP(Z431,Shopify_Transactions!W:Z,4,0),"Not_Found")</f>
        <v>AS-96398</v>
      </c>
      <c r="AS431" t="str">
        <f t="shared" si="7"/>
        <v>AS-96398</v>
      </c>
    </row>
    <row r="432" spans="1:45" x14ac:dyDescent="0.3">
      <c r="A432" t="s">
        <v>6298</v>
      </c>
      <c r="B432" t="s">
        <v>6406</v>
      </c>
      <c r="C432" t="s">
        <v>244</v>
      </c>
      <c r="D432" t="s">
        <v>6407</v>
      </c>
      <c r="E432" t="s">
        <v>133</v>
      </c>
      <c r="F432" t="s">
        <v>130</v>
      </c>
      <c r="G432" t="s">
        <v>24</v>
      </c>
      <c r="H432">
        <v>24.9</v>
      </c>
      <c r="I432">
        <v>-1.07</v>
      </c>
      <c r="J432">
        <v>23.83</v>
      </c>
      <c r="K432" t="s">
        <v>6408</v>
      </c>
      <c r="L432" t="s">
        <v>131</v>
      </c>
      <c r="M432" t="s">
        <v>6409</v>
      </c>
      <c r="N432" t="s">
        <v>6410</v>
      </c>
      <c r="O432" t="s">
        <v>134</v>
      </c>
      <c r="P432" t="s">
        <v>6411</v>
      </c>
      <c r="R432">
        <v>4.95</v>
      </c>
      <c r="T432">
        <v>0</v>
      </c>
      <c r="Z432" t="s">
        <v>6412</v>
      </c>
      <c r="AA432" t="s">
        <v>6413</v>
      </c>
      <c r="AB432">
        <v>1</v>
      </c>
      <c r="AD432">
        <v>3889.79</v>
      </c>
      <c r="AE432" t="s">
        <v>6414</v>
      </c>
      <c r="AG432" t="s">
        <v>6415</v>
      </c>
      <c r="AI432">
        <v>2894</v>
      </c>
      <c r="AJ432" t="s">
        <v>135</v>
      </c>
      <c r="AK432" t="s">
        <v>6416</v>
      </c>
      <c r="AL432" t="s">
        <v>6411</v>
      </c>
      <c r="AN432" t="s">
        <v>42</v>
      </c>
      <c r="AO432" t="s">
        <v>136</v>
      </c>
      <c r="AP432" t="str">
        <f>IFERROR(VLOOKUP(M432,Shopify_Transactions!V:BB,5,0),"Not_Found")</f>
        <v>AS-96403</v>
      </c>
      <c r="AQ432" t="str">
        <f>IFERROR(VLOOKUP(M432,Shopify_Transactions!X:BB,3,0),"Not_Found")</f>
        <v>Not_Found</v>
      </c>
      <c r="AR432" t="str">
        <f>IFERROR(VLOOKUP(Z432,Shopify_Transactions!W:Z,4,0),"Not_Found")</f>
        <v>AS-96403</v>
      </c>
      <c r="AS432" t="str">
        <f t="shared" si="7"/>
        <v>AS-96403</v>
      </c>
    </row>
    <row r="433" spans="1:45" x14ac:dyDescent="0.3">
      <c r="A433" t="s">
        <v>6298</v>
      </c>
      <c r="B433" t="s">
        <v>6417</v>
      </c>
      <c r="C433" t="s">
        <v>244</v>
      </c>
      <c r="D433" t="s">
        <v>6418</v>
      </c>
      <c r="E433" t="s">
        <v>133</v>
      </c>
      <c r="F433" t="s">
        <v>130</v>
      </c>
      <c r="G433" t="s">
        <v>24</v>
      </c>
      <c r="H433">
        <v>237.85</v>
      </c>
      <c r="I433">
        <v>-7.25</v>
      </c>
      <c r="J433">
        <v>230.6</v>
      </c>
      <c r="K433" t="s">
        <v>6419</v>
      </c>
      <c r="L433" t="s">
        <v>131</v>
      </c>
      <c r="M433" t="s">
        <v>6420</v>
      </c>
      <c r="N433" t="s">
        <v>6421</v>
      </c>
      <c r="O433" t="s">
        <v>134</v>
      </c>
      <c r="P433" t="s">
        <v>6422</v>
      </c>
      <c r="R433">
        <v>0</v>
      </c>
      <c r="T433">
        <v>0</v>
      </c>
      <c r="Z433" t="s">
        <v>6423</v>
      </c>
      <c r="AA433" t="s">
        <v>6424</v>
      </c>
      <c r="AB433">
        <v>3</v>
      </c>
      <c r="AD433">
        <v>4120.3900000000003</v>
      </c>
      <c r="AE433" t="s">
        <v>6425</v>
      </c>
      <c r="AG433" t="s">
        <v>6426</v>
      </c>
      <c r="AI433">
        <v>3491</v>
      </c>
      <c r="AJ433" t="s">
        <v>143</v>
      </c>
      <c r="AK433" t="s">
        <v>6427</v>
      </c>
      <c r="AL433" t="s">
        <v>6428</v>
      </c>
      <c r="AN433" t="s">
        <v>37</v>
      </c>
      <c r="AO433" t="s">
        <v>136</v>
      </c>
      <c r="AP433" t="str">
        <f>IFERROR(VLOOKUP(M433,Shopify_Transactions!V:BB,5,0),"Not_Found")</f>
        <v>AS-96405</v>
      </c>
      <c r="AQ433" t="str">
        <f>IFERROR(VLOOKUP(M433,Shopify_Transactions!X:BB,3,0),"Not_Found")</f>
        <v>Not_Found</v>
      </c>
      <c r="AR433" t="str">
        <f>IFERROR(VLOOKUP(Z433,Shopify_Transactions!W:Z,4,0),"Not_Found")</f>
        <v>AS-96405</v>
      </c>
      <c r="AS433" t="str">
        <f t="shared" si="7"/>
        <v>AS-96405</v>
      </c>
    </row>
    <row r="434" spans="1:45" x14ac:dyDescent="0.3">
      <c r="A434" t="s">
        <v>6298</v>
      </c>
      <c r="B434" t="s">
        <v>6429</v>
      </c>
      <c r="C434" t="s">
        <v>244</v>
      </c>
      <c r="D434" t="s">
        <v>6430</v>
      </c>
      <c r="E434" t="s">
        <v>133</v>
      </c>
      <c r="F434" t="s">
        <v>130</v>
      </c>
      <c r="G434" t="s">
        <v>24</v>
      </c>
      <c r="H434">
        <v>24.9</v>
      </c>
      <c r="I434">
        <v>-1.07</v>
      </c>
      <c r="J434">
        <v>23.83</v>
      </c>
      <c r="K434" t="s">
        <v>6431</v>
      </c>
      <c r="L434" t="s">
        <v>131</v>
      </c>
      <c r="M434" t="s">
        <v>6432</v>
      </c>
      <c r="N434" t="s">
        <v>6433</v>
      </c>
      <c r="O434" t="s">
        <v>134</v>
      </c>
      <c r="P434" t="s">
        <v>6434</v>
      </c>
      <c r="R434">
        <v>4.95</v>
      </c>
      <c r="T434">
        <v>0</v>
      </c>
      <c r="Z434" t="s">
        <v>6435</v>
      </c>
      <c r="AA434" t="s">
        <v>6436</v>
      </c>
      <c r="AB434">
        <v>1</v>
      </c>
      <c r="AD434">
        <v>4144.22</v>
      </c>
      <c r="AE434" t="s">
        <v>6437</v>
      </c>
      <c r="AG434" t="s">
        <v>233</v>
      </c>
      <c r="AI434">
        <v>75013</v>
      </c>
      <c r="AJ434" t="s">
        <v>138</v>
      </c>
      <c r="AK434" t="s">
        <v>6438</v>
      </c>
      <c r="AL434" t="s">
        <v>6434</v>
      </c>
      <c r="AN434" t="s">
        <v>46</v>
      </c>
      <c r="AO434" t="s">
        <v>136</v>
      </c>
      <c r="AP434" t="str">
        <f>IFERROR(VLOOKUP(M434,Shopify_Transactions!V:BB,5,0),"Not_Found")</f>
        <v>AS-96409</v>
      </c>
      <c r="AQ434" t="str">
        <f>IFERROR(VLOOKUP(M434,Shopify_Transactions!X:BB,3,0),"Not_Found")</f>
        <v>Not_Found</v>
      </c>
      <c r="AR434" t="str">
        <f>IFERROR(VLOOKUP(Z434,Shopify_Transactions!W:Z,4,0),"Not_Found")</f>
        <v>AS-96409</v>
      </c>
      <c r="AS434" t="str">
        <f t="shared" si="7"/>
        <v>AS-96409</v>
      </c>
    </row>
    <row r="435" spans="1:45" x14ac:dyDescent="0.3">
      <c r="A435" t="s">
        <v>6298</v>
      </c>
      <c r="B435" t="s">
        <v>6439</v>
      </c>
      <c r="C435" t="s">
        <v>244</v>
      </c>
      <c r="D435" t="s">
        <v>6440</v>
      </c>
      <c r="E435" t="s">
        <v>133</v>
      </c>
      <c r="F435" t="s">
        <v>130</v>
      </c>
      <c r="G435" t="s">
        <v>24</v>
      </c>
      <c r="H435">
        <v>60.17</v>
      </c>
      <c r="I435">
        <v>-2.09</v>
      </c>
      <c r="J435">
        <v>58.08</v>
      </c>
      <c r="K435" t="s">
        <v>6441</v>
      </c>
      <c r="L435" t="s">
        <v>131</v>
      </c>
      <c r="M435" t="s">
        <v>6442</v>
      </c>
      <c r="N435" t="s">
        <v>6443</v>
      </c>
      <c r="O435" t="s">
        <v>134</v>
      </c>
      <c r="P435" t="s">
        <v>6444</v>
      </c>
      <c r="R435">
        <v>0</v>
      </c>
      <c r="T435">
        <v>0</v>
      </c>
      <c r="Z435" t="s">
        <v>6445</v>
      </c>
      <c r="AA435" t="s">
        <v>6446</v>
      </c>
      <c r="AB435">
        <v>3</v>
      </c>
      <c r="AD435">
        <v>4202.3</v>
      </c>
      <c r="AE435" t="s">
        <v>6447</v>
      </c>
      <c r="AG435" t="s">
        <v>6448</v>
      </c>
      <c r="AH435" t="s">
        <v>6449</v>
      </c>
      <c r="AI435">
        <v>39691</v>
      </c>
      <c r="AJ435" t="s">
        <v>140</v>
      </c>
      <c r="AK435" t="s">
        <v>6450</v>
      </c>
      <c r="AL435" t="s">
        <v>6451</v>
      </c>
      <c r="AN435" t="s">
        <v>45</v>
      </c>
      <c r="AO435" t="s">
        <v>136</v>
      </c>
      <c r="AP435" t="str">
        <f>IFERROR(VLOOKUP(M435,Shopify_Transactions!V:BB,5,0),"Not_Found")</f>
        <v>AS-96411</v>
      </c>
      <c r="AQ435" t="str">
        <f>IFERROR(VLOOKUP(M435,Shopify_Transactions!X:BB,3,0),"Not_Found")</f>
        <v>Not_Found</v>
      </c>
      <c r="AR435" t="str">
        <f>IFERROR(VLOOKUP(Z435,Shopify_Transactions!W:Z,4,0),"Not_Found")</f>
        <v>AS-96411</v>
      </c>
      <c r="AS435" t="str">
        <f t="shared" si="7"/>
        <v>AS-96411</v>
      </c>
    </row>
    <row r="436" spans="1:45" x14ac:dyDescent="0.3">
      <c r="A436" t="s">
        <v>6298</v>
      </c>
      <c r="B436" t="s">
        <v>6452</v>
      </c>
      <c r="C436" t="s">
        <v>244</v>
      </c>
      <c r="D436" t="s">
        <v>6358</v>
      </c>
      <c r="E436" t="s">
        <v>147</v>
      </c>
      <c r="F436" t="s">
        <v>130</v>
      </c>
      <c r="G436" t="s">
        <v>24</v>
      </c>
      <c r="H436">
        <v>-77.31</v>
      </c>
      <c r="I436">
        <v>0</v>
      </c>
      <c r="J436">
        <v>-77.31</v>
      </c>
      <c r="K436" t="s">
        <v>131</v>
      </c>
      <c r="L436" t="s">
        <v>6359</v>
      </c>
      <c r="M436" t="s">
        <v>6453</v>
      </c>
      <c r="O436" t="s">
        <v>148</v>
      </c>
      <c r="P436" t="s">
        <v>6454</v>
      </c>
      <c r="T436">
        <v>0</v>
      </c>
      <c r="Y436" t="s">
        <v>6360</v>
      </c>
      <c r="Z436" t="s">
        <v>6363</v>
      </c>
      <c r="AA436" t="s">
        <v>6455</v>
      </c>
      <c r="AB436">
        <v>2</v>
      </c>
      <c r="AD436">
        <v>4124.99</v>
      </c>
      <c r="AK436" t="s">
        <v>6367</v>
      </c>
      <c r="AL436" t="s">
        <v>6368</v>
      </c>
      <c r="AO436" t="s">
        <v>132</v>
      </c>
      <c r="AP436" t="str">
        <f>IFERROR(VLOOKUP(M436,Shopify_Transactions!V:BB,5,0),"Not_Found")</f>
        <v>AS-96386</v>
      </c>
      <c r="AQ436" t="str">
        <f>IFERROR(VLOOKUP(M436,Shopify_Transactions!X:BB,3,0),"Not_Found")</f>
        <v>AS-96386</v>
      </c>
      <c r="AR436" t="str">
        <f>IFERROR(VLOOKUP(Z436,Shopify_Transactions!W:Z,4,0),"Not_Found")</f>
        <v>AS-96386</v>
      </c>
      <c r="AS436" t="str">
        <f t="shared" si="7"/>
        <v>AS-96386</v>
      </c>
    </row>
    <row r="437" spans="1:45" x14ac:dyDescent="0.3">
      <c r="A437" t="s">
        <v>6298</v>
      </c>
      <c r="B437" t="s">
        <v>6456</v>
      </c>
      <c r="C437" t="s">
        <v>244</v>
      </c>
      <c r="D437" t="s">
        <v>6457</v>
      </c>
      <c r="E437" t="s">
        <v>133</v>
      </c>
      <c r="F437" t="s">
        <v>130</v>
      </c>
      <c r="G437" t="s">
        <v>24</v>
      </c>
      <c r="H437">
        <v>24.9</v>
      </c>
      <c r="I437">
        <v>-1.07</v>
      </c>
      <c r="J437">
        <v>23.83</v>
      </c>
      <c r="K437" t="s">
        <v>6458</v>
      </c>
      <c r="L437" t="s">
        <v>131</v>
      </c>
      <c r="M437" t="s">
        <v>6459</v>
      </c>
      <c r="N437" t="s">
        <v>6460</v>
      </c>
      <c r="O437" t="s">
        <v>134</v>
      </c>
      <c r="P437" t="s">
        <v>6461</v>
      </c>
      <c r="R437">
        <v>4.95</v>
      </c>
      <c r="T437">
        <v>0</v>
      </c>
      <c r="Z437" t="s">
        <v>6462</v>
      </c>
      <c r="AA437" t="s">
        <v>6463</v>
      </c>
      <c r="AB437">
        <v>1</v>
      </c>
      <c r="AD437">
        <v>4148.82</v>
      </c>
      <c r="AE437" t="s">
        <v>6464</v>
      </c>
      <c r="AG437" t="s">
        <v>6465</v>
      </c>
      <c r="AI437">
        <v>5211</v>
      </c>
      <c r="AJ437" t="s">
        <v>143</v>
      </c>
      <c r="AK437" t="s">
        <v>6466</v>
      </c>
      <c r="AL437" t="s">
        <v>6461</v>
      </c>
      <c r="AN437" t="s">
        <v>37</v>
      </c>
      <c r="AO437" t="s">
        <v>136</v>
      </c>
      <c r="AP437" t="str">
        <f>IFERROR(VLOOKUP(M437,Shopify_Transactions!V:BB,5,0),"Not_Found")</f>
        <v>AS-96416</v>
      </c>
      <c r="AQ437" t="str">
        <f>IFERROR(VLOOKUP(M437,Shopify_Transactions!X:BB,3,0),"Not_Found")</f>
        <v>Not_Found</v>
      </c>
      <c r="AR437" t="str">
        <f>IFERROR(VLOOKUP(Z437,Shopify_Transactions!W:Z,4,0),"Not_Found")</f>
        <v>AS-96416</v>
      </c>
      <c r="AS437" t="str">
        <f t="shared" si="7"/>
        <v>AS-96416</v>
      </c>
    </row>
    <row r="438" spans="1:45" x14ac:dyDescent="0.3">
      <c r="A438" t="s">
        <v>6298</v>
      </c>
      <c r="B438" t="s">
        <v>6467</v>
      </c>
      <c r="C438" t="s">
        <v>244</v>
      </c>
      <c r="D438" t="s">
        <v>6468</v>
      </c>
      <c r="E438" t="s">
        <v>133</v>
      </c>
      <c r="F438" t="s">
        <v>130</v>
      </c>
      <c r="G438" t="s">
        <v>24</v>
      </c>
      <c r="H438">
        <v>84.95</v>
      </c>
      <c r="I438">
        <v>-2.81</v>
      </c>
      <c r="J438">
        <v>82.14</v>
      </c>
      <c r="K438" t="s">
        <v>6469</v>
      </c>
      <c r="L438" t="s">
        <v>131</v>
      </c>
      <c r="M438" t="s">
        <v>6470</v>
      </c>
      <c r="N438" t="s">
        <v>6471</v>
      </c>
      <c r="O438" t="s">
        <v>134</v>
      </c>
      <c r="P438" t="s">
        <v>6472</v>
      </c>
      <c r="R438">
        <v>0</v>
      </c>
      <c r="T438">
        <v>0</v>
      </c>
      <c r="Z438" t="s">
        <v>6473</v>
      </c>
      <c r="AA438" t="s">
        <v>6474</v>
      </c>
      <c r="AB438">
        <v>1</v>
      </c>
      <c r="AD438">
        <v>4230.96</v>
      </c>
      <c r="AE438" t="s">
        <v>6475</v>
      </c>
      <c r="AG438" t="s">
        <v>6476</v>
      </c>
      <c r="AI438">
        <v>27711</v>
      </c>
      <c r="AJ438" t="s">
        <v>135</v>
      </c>
      <c r="AK438" t="s">
        <v>6477</v>
      </c>
      <c r="AL438" t="s">
        <v>6472</v>
      </c>
      <c r="AN438" t="s">
        <v>42</v>
      </c>
      <c r="AO438" t="s">
        <v>136</v>
      </c>
      <c r="AP438" t="str">
        <f>IFERROR(VLOOKUP(M438,Shopify_Transactions!V:BB,5,0),"Not_Found")</f>
        <v>AS-96418</v>
      </c>
      <c r="AQ438" t="str">
        <f>IFERROR(VLOOKUP(M438,Shopify_Transactions!X:BB,3,0),"Not_Found")</f>
        <v>Not_Found</v>
      </c>
      <c r="AR438" t="str">
        <f>IFERROR(VLOOKUP(Z438,Shopify_Transactions!W:Z,4,0),"Not_Found")</f>
        <v>AS-96418</v>
      </c>
      <c r="AS438" t="str">
        <f t="shared" si="7"/>
        <v>AS-96418</v>
      </c>
    </row>
    <row r="439" spans="1:45" x14ac:dyDescent="0.3">
      <c r="A439" t="s">
        <v>6298</v>
      </c>
      <c r="B439" t="s">
        <v>6478</v>
      </c>
      <c r="C439" t="s">
        <v>244</v>
      </c>
      <c r="D439" t="s">
        <v>6479</v>
      </c>
      <c r="E439" t="s">
        <v>133</v>
      </c>
      <c r="F439" t="s">
        <v>130</v>
      </c>
      <c r="G439" t="s">
        <v>24</v>
      </c>
      <c r="H439">
        <v>24.9</v>
      </c>
      <c r="I439">
        <v>-1.07</v>
      </c>
      <c r="J439">
        <v>23.83</v>
      </c>
      <c r="K439" t="s">
        <v>6480</v>
      </c>
      <c r="L439" t="s">
        <v>131</v>
      </c>
      <c r="M439" t="s">
        <v>6481</v>
      </c>
      <c r="N439" t="s">
        <v>6482</v>
      </c>
      <c r="O439" t="s">
        <v>134</v>
      </c>
      <c r="P439" t="s">
        <v>2558</v>
      </c>
      <c r="R439">
        <v>4.95</v>
      </c>
      <c r="T439">
        <v>0</v>
      </c>
      <c r="Z439" t="s">
        <v>6483</v>
      </c>
      <c r="AA439" t="s">
        <v>6484</v>
      </c>
      <c r="AB439">
        <v>1</v>
      </c>
      <c r="AD439">
        <v>4254.79</v>
      </c>
      <c r="AE439" t="s">
        <v>6485</v>
      </c>
      <c r="AG439" t="s">
        <v>6486</v>
      </c>
      <c r="AI439">
        <v>61352</v>
      </c>
      <c r="AJ439" t="s">
        <v>135</v>
      </c>
      <c r="AK439" t="s">
        <v>6487</v>
      </c>
      <c r="AL439" t="s">
        <v>2558</v>
      </c>
      <c r="AN439" t="s">
        <v>42</v>
      </c>
      <c r="AO439" t="s">
        <v>136</v>
      </c>
      <c r="AP439" t="str">
        <f>IFERROR(VLOOKUP(M439,Shopify_Transactions!V:BB,5,0),"Not_Found")</f>
        <v>AS-96421</v>
      </c>
      <c r="AQ439" t="str">
        <f>IFERROR(VLOOKUP(M439,Shopify_Transactions!X:BB,3,0),"Not_Found")</f>
        <v>Not_Found</v>
      </c>
      <c r="AR439" t="str">
        <f>IFERROR(VLOOKUP(Z439,Shopify_Transactions!W:Z,4,0),"Not_Found")</f>
        <v>AS-96421</v>
      </c>
      <c r="AS439" t="str">
        <f t="shared" si="7"/>
        <v>AS-96421</v>
      </c>
    </row>
    <row r="440" spans="1:45" x14ac:dyDescent="0.3">
      <c r="A440" t="s">
        <v>6488</v>
      </c>
      <c r="B440" t="s">
        <v>6489</v>
      </c>
      <c r="C440" t="s">
        <v>244</v>
      </c>
      <c r="D440" t="s">
        <v>6490</v>
      </c>
      <c r="E440" t="s">
        <v>133</v>
      </c>
      <c r="F440" t="s">
        <v>130</v>
      </c>
      <c r="G440" t="s">
        <v>24</v>
      </c>
      <c r="H440">
        <v>84.95</v>
      </c>
      <c r="I440">
        <v>-2.81</v>
      </c>
      <c r="J440">
        <v>82.14</v>
      </c>
      <c r="K440" t="s">
        <v>6491</v>
      </c>
      <c r="L440" t="s">
        <v>131</v>
      </c>
      <c r="M440" t="s">
        <v>6492</v>
      </c>
      <c r="N440" t="s">
        <v>6493</v>
      </c>
      <c r="O440" t="s">
        <v>134</v>
      </c>
      <c r="P440" t="s">
        <v>6494</v>
      </c>
      <c r="R440">
        <v>0</v>
      </c>
      <c r="T440">
        <v>0</v>
      </c>
      <c r="Z440" t="s">
        <v>6495</v>
      </c>
      <c r="AA440" t="s">
        <v>6496</v>
      </c>
      <c r="AB440">
        <v>1</v>
      </c>
      <c r="AD440">
        <v>4336.93</v>
      </c>
      <c r="AE440" t="s">
        <v>6497</v>
      </c>
      <c r="AG440" t="s">
        <v>6498</v>
      </c>
      <c r="AI440">
        <v>2700</v>
      </c>
      <c r="AJ440" t="s">
        <v>143</v>
      </c>
      <c r="AK440" t="s">
        <v>6499</v>
      </c>
      <c r="AL440" t="s">
        <v>6494</v>
      </c>
      <c r="AN440" t="s">
        <v>37</v>
      </c>
      <c r="AO440" t="s">
        <v>136</v>
      </c>
      <c r="AP440" t="str">
        <f>IFERROR(VLOOKUP(M440,Shopify_Transactions!V:BB,5,0),"Not_Found")</f>
        <v>AS-96431</v>
      </c>
      <c r="AQ440" t="str">
        <f>IFERROR(VLOOKUP(M440,Shopify_Transactions!X:BB,3,0),"Not_Found")</f>
        <v>Not_Found</v>
      </c>
      <c r="AR440" t="str">
        <f>IFERROR(VLOOKUP(Z440,Shopify_Transactions!W:Z,4,0),"Not_Found")</f>
        <v>AS-96431</v>
      </c>
      <c r="AS440" t="str">
        <f t="shared" si="7"/>
        <v>AS-96431</v>
      </c>
    </row>
    <row r="441" spans="1:45" x14ac:dyDescent="0.3">
      <c r="A441" t="s">
        <v>6488</v>
      </c>
      <c r="B441" t="s">
        <v>6500</v>
      </c>
      <c r="C441" t="s">
        <v>244</v>
      </c>
      <c r="D441" t="s">
        <v>6501</v>
      </c>
      <c r="E441" t="s">
        <v>133</v>
      </c>
      <c r="F441" t="s">
        <v>130</v>
      </c>
      <c r="G441" t="s">
        <v>24</v>
      </c>
      <c r="H441">
        <v>99.95</v>
      </c>
      <c r="I441">
        <v>-3.25</v>
      </c>
      <c r="J441">
        <v>96.7</v>
      </c>
      <c r="K441" t="s">
        <v>6502</v>
      </c>
      <c r="L441" t="s">
        <v>131</v>
      </c>
      <c r="M441" t="s">
        <v>6503</v>
      </c>
      <c r="N441" t="s">
        <v>6504</v>
      </c>
      <c r="O441" t="s">
        <v>134</v>
      </c>
      <c r="P441" t="s">
        <v>6505</v>
      </c>
      <c r="R441">
        <v>0</v>
      </c>
      <c r="T441">
        <v>0</v>
      </c>
      <c r="Z441" t="s">
        <v>6506</v>
      </c>
      <c r="AA441" t="s">
        <v>6507</v>
      </c>
      <c r="AB441">
        <v>1</v>
      </c>
      <c r="AD441">
        <v>4433.63</v>
      </c>
      <c r="AE441" t="s">
        <v>6508</v>
      </c>
      <c r="AG441" t="s">
        <v>171</v>
      </c>
      <c r="AI441">
        <v>12683</v>
      </c>
      <c r="AJ441" t="s">
        <v>135</v>
      </c>
      <c r="AK441" t="s">
        <v>6509</v>
      </c>
      <c r="AL441" t="s">
        <v>6505</v>
      </c>
      <c r="AN441" t="s">
        <v>42</v>
      </c>
      <c r="AO441" t="s">
        <v>136</v>
      </c>
      <c r="AP441" t="str">
        <f>IFERROR(VLOOKUP(M441,Shopify_Transactions!V:BB,5,0),"Not_Found")</f>
        <v>AS-96436</v>
      </c>
      <c r="AQ441" t="str">
        <f>IFERROR(VLOOKUP(M441,Shopify_Transactions!X:BB,3,0),"Not_Found")</f>
        <v>Not_Found</v>
      </c>
      <c r="AR441" t="str">
        <f>IFERROR(VLOOKUP(Z441,Shopify_Transactions!W:Z,4,0),"Not_Found")</f>
        <v>AS-96436</v>
      </c>
      <c r="AS441" t="str">
        <f t="shared" si="7"/>
        <v>AS-96436</v>
      </c>
    </row>
    <row r="442" spans="1:45" x14ac:dyDescent="0.3">
      <c r="A442" t="s">
        <v>6488</v>
      </c>
      <c r="B442" t="s">
        <v>6510</v>
      </c>
      <c r="C442" t="s">
        <v>244</v>
      </c>
      <c r="D442" t="s">
        <v>2507</v>
      </c>
      <c r="E442" t="s">
        <v>147</v>
      </c>
      <c r="F442" t="s">
        <v>130</v>
      </c>
      <c r="G442" t="s">
        <v>24</v>
      </c>
      <c r="H442">
        <v>-58.95</v>
      </c>
      <c r="I442">
        <v>0</v>
      </c>
      <c r="J442">
        <v>-58.95</v>
      </c>
      <c r="K442" t="s">
        <v>131</v>
      </c>
      <c r="L442" t="s">
        <v>2508</v>
      </c>
      <c r="M442" t="s">
        <v>6511</v>
      </c>
      <c r="O442" t="s">
        <v>148</v>
      </c>
      <c r="P442" t="s">
        <v>2509</v>
      </c>
      <c r="T442">
        <v>0</v>
      </c>
      <c r="Y442" t="s">
        <v>1860</v>
      </c>
      <c r="Z442" t="s">
        <v>1861</v>
      </c>
      <c r="AA442" t="s">
        <v>6512</v>
      </c>
      <c r="AB442">
        <v>1</v>
      </c>
      <c r="AD442">
        <v>4374.68</v>
      </c>
      <c r="AK442" t="s">
        <v>2510</v>
      </c>
      <c r="AL442" t="s">
        <v>2509</v>
      </c>
      <c r="AO442" t="s">
        <v>132</v>
      </c>
      <c r="AP442" t="str">
        <f>IFERROR(VLOOKUP(M442,Shopify_Transactions!V:BB,5,0),"Not_Found")</f>
        <v>AS-93885</v>
      </c>
      <c r="AQ442" t="str">
        <f>IFERROR(VLOOKUP(M442,Shopify_Transactions!X:BB,3,0),"Not_Found")</f>
        <v>AS-93885</v>
      </c>
      <c r="AR442" t="str">
        <f>IFERROR(VLOOKUP(Z442,Shopify_Transactions!W:Z,4,0),"Not_Found")</f>
        <v>AS-93885</v>
      </c>
      <c r="AS442" t="str">
        <f t="shared" si="7"/>
        <v>AS-93885</v>
      </c>
    </row>
    <row r="443" spans="1:45" x14ac:dyDescent="0.3">
      <c r="A443" t="s">
        <v>6488</v>
      </c>
      <c r="B443" t="s">
        <v>4578</v>
      </c>
      <c r="C443" t="s">
        <v>244</v>
      </c>
      <c r="D443" t="s">
        <v>3769</v>
      </c>
      <c r="E443" t="s">
        <v>147</v>
      </c>
      <c r="F443" t="s">
        <v>130</v>
      </c>
      <c r="G443" t="s">
        <v>24</v>
      </c>
      <c r="H443">
        <v>-13.5</v>
      </c>
      <c r="I443">
        <v>0</v>
      </c>
      <c r="J443">
        <v>-13.5</v>
      </c>
      <c r="K443" t="s">
        <v>131</v>
      </c>
      <c r="L443" t="s">
        <v>3770</v>
      </c>
      <c r="M443" t="s">
        <v>6513</v>
      </c>
      <c r="O443" t="s">
        <v>148</v>
      </c>
      <c r="P443" t="s">
        <v>3782</v>
      </c>
      <c r="T443">
        <v>0</v>
      </c>
      <c r="Y443" t="s">
        <v>3780</v>
      </c>
      <c r="Z443" t="s">
        <v>3783</v>
      </c>
      <c r="AA443" t="s">
        <v>6514</v>
      </c>
      <c r="AB443">
        <v>2</v>
      </c>
      <c r="AD443">
        <v>4361.18</v>
      </c>
      <c r="AK443" t="s">
        <v>3777</v>
      </c>
      <c r="AL443" t="s">
        <v>3786</v>
      </c>
      <c r="AO443" t="s">
        <v>132</v>
      </c>
      <c r="AP443" t="str">
        <f>IFERROR(VLOOKUP(M443,Shopify_Transactions!V:BB,5,0),"Not_Found")</f>
        <v>AS-95183</v>
      </c>
      <c r="AQ443" t="str">
        <f>IFERROR(VLOOKUP(M443,Shopify_Transactions!X:BB,3,0),"Not_Found")</f>
        <v>AS-95183</v>
      </c>
      <c r="AR443" t="str">
        <f>IFERROR(VLOOKUP(Z443,Shopify_Transactions!W:Z,4,0),"Not_Found")</f>
        <v>AS-95183</v>
      </c>
      <c r="AS443" t="str">
        <f t="shared" si="7"/>
        <v>AS-95183</v>
      </c>
    </row>
    <row r="444" spans="1:45" x14ac:dyDescent="0.3">
      <c r="A444" t="s">
        <v>6488</v>
      </c>
      <c r="B444" t="s">
        <v>6515</v>
      </c>
      <c r="C444" t="s">
        <v>244</v>
      </c>
      <c r="D444" t="s">
        <v>6358</v>
      </c>
      <c r="E444" t="s">
        <v>133</v>
      </c>
      <c r="F444" t="s">
        <v>130</v>
      </c>
      <c r="G444" t="s">
        <v>24</v>
      </c>
      <c r="H444">
        <v>77.31</v>
      </c>
      <c r="I444">
        <v>-2.59</v>
      </c>
      <c r="J444">
        <v>74.72</v>
      </c>
      <c r="K444" t="s">
        <v>6359</v>
      </c>
      <c r="L444" t="s">
        <v>131</v>
      </c>
      <c r="M444" t="s">
        <v>6516</v>
      </c>
      <c r="N444" t="s">
        <v>6361</v>
      </c>
      <c r="O444" t="s">
        <v>134</v>
      </c>
      <c r="P444" t="s">
        <v>6517</v>
      </c>
      <c r="R444">
        <v>0</v>
      </c>
      <c r="T444">
        <v>0</v>
      </c>
      <c r="Z444" t="s">
        <v>6518</v>
      </c>
      <c r="AA444" t="s">
        <v>6519</v>
      </c>
      <c r="AB444">
        <v>2</v>
      </c>
      <c r="AD444">
        <v>4435.8999999999996</v>
      </c>
      <c r="AE444" t="s">
        <v>6365</v>
      </c>
      <c r="AG444" t="s">
        <v>6366</v>
      </c>
      <c r="AH444" t="s">
        <v>5612</v>
      </c>
      <c r="AI444">
        <v>36300</v>
      </c>
      <c r="AJ444" t="s">
        <v>140</v>
      </c>
      <c r="AK444" t="s">
        <v>6367</v>
      </c>
      <c r="AL444" t="s">
        <v>6520</v>
      </c>
      <c r="AN444" t="s">
        <v>45</v>
      </c>
      <c r="AO444" t="s">
        <v>136</v>
      </c>
      <c r="AP444" t="str">
        <f>IFERROR(VLOOKUP(M444,Shopify_Transactions!V:BB,5,0),"Not_Found")</f>
        <v>AS-96444</v>
      </c>
      <c r="AQ444" t="str">
        <f>IFERROR(VLOOKUP(M444,Shopify_Transactions!X:BB,3,0),"Not_Found")</f>
        <v>Not_Found</v>
      </c>
      <c r="AR444" t="str">
        <f>IFERROR(VLOOKUP(Z444,Shopify_Transactions!W:Z,4,0),"Not_Found")</f>
        <v>AS-96444</v>
      </c>
      <c r="AS444" t="str">
        <f t="shared" si="7"/>
        <v>AS-96444</v>
      </c>
    </row>
    <row r="445" spans="1:45" x14ac:dyDescent="0.3">
      <c r="A445" t="s">
        <v>6488</v>
      </c>
      <c r="B445" t="s">
        <v>6521</v>
      </c>
      <c r="C445" t="s">
        <v>244</v>
      </c>
      <c r="D445" t="s">
        <v>2532</v>
      </c>
      <c r="E445" t="s">
        <v>147</v>
      </c>
      <c r="F445" t="s">
        <v>130</v>
      </c>
      <c r="G445" t="s">
        <v>24</v>
      </c>
      <c r="H445">
        <v>-44.85</v>
      </c>
      <c r="I445">
        <v>0</v>
      </c>
      <c r="J445">
        <v>-44.85</v>
      </c>
      <c r="K445" t="s">
        <v>131</v>
      </c>
      <c r="L445" t="s">
        <v>2533</v>
      </c>
      <c r="M445" t="s">
        <v>6522</v>
      </c>
      <c r="O445" t="s">
        <v>148</v>
      </c>
      <c r="P445" t="s">
        <v>6523</v>
      </c>
      <c r="T445">
        <v>0</v>
      </c>
      <c r="Y445" t="s">
        <v>4012</v>
      </c>
      <c r="Z445" t="s">
        <v>4014</v>
      </c>
      <c r="AA445" t="s">
        <v>6524</v>
      </c>
      <c r="AB445">
        <v>2</v>
      </c>
      <c r="AD445">
        <v>4391.05</v>
      </c>
      <c r="AK445" t="s">
        <v>2536</v>
      </c>
      <c r="AL445" t="s">
        <v>4016</v>
      </c>
      <c r="AO445" t="s">
        <v>132</v>
      </c>
      <c r="AP445" t="str">
        <f>IFERROR(VLOOKUP(M445,Shopify_Transactions!V:BB,5,0),"Not_Found")</f>
        <v>AS-95245</v>
      </c>
      <c r="AQ445" t="str">
        <f>IFERROR(VLOOKUP(M445,Shopify_Transactions!X:BB,3,0),"Not_Found")</f>
        <v>AS-95245</v>
      </c>
      <c r="AR445" t="str">
        <f>IFERROR(VLOOKUP(Z445,Shopify_Transactions!W:Z,4,0),"Not_Found")</f>
        <v>AS-95245</v>
      </c>
      <c r="AS445" t="str">
        <f t="shared" si="7"/>
        <v>AS-95245</v>
      </c>
    </row>
    <row r="446" spans="1:45" x14ac:dyDescent="0.3">
      <c r="A446" t="s">
        <v>6488</v>
      </c>
      <c r="B446" t="s">
        <v>6525</v>
      </c>
      <c r="C446" t="s">
        <v>244</v>
      </c>
      <c r="D446" t="s">
        <v>2575</v>
      </c>
      <c r="E446" t="s">
        <v>133</v>
      </c>
      <c r="F446" t="s">
        <v>130</v>
      </c>
      <c r="G446" t="s">
        <v>24</v>
      </c>
      <c r="H446">
        <v>67.95</v>
      </c>
      <c r="I446">
        <v>-2.3199999999999998</v>
      </c>
      <c r="J446">
        <v>65.63</v>
      </c>
      <c r="K446" t="s">
        <v>2576</v>
      </c>
      <c r="L446" t="s">
        <v>131</v>
      </c>
      <c r="M446" t="s">
        <v>6526</v>
      </c>
      <c r="N446" t="s">
        <v>2577</v>
      </c>
      <c r="O446" t="s">
        <v>134</v>
      </c>
      <c r="P446" t="s">
        <v>6527</v>
      </c>
      <c r="R446">
        <v>0</v>
      </c>
      <c r="T446">
        <v>0</v>
      </c>
      <c r="Z446" t="s">
        <v>6528</v>
      </c>
      <c r="AA446" t="s">
        <v>6529</v>
      </c>
      <c r="AB446">
        <v>1</v>
      </c>
      <c r="AD446">
        <v>4456.68</v>
      </c>
      <c r="AE446" t="s">
        <v>2579</v>
      </c>
      <c r="AG446" t="s">
        <v>2580</v>
      </c>
      <c r="AH446" t="s">
        <v>139</v>
      </c>
      <c r="AI446">
        <v>56017</v>
      </c>
      <c r="AJ446" t="s">
        <v>137</v>
      </c>
      <c r="AK446" t="s">
        <v>2581</v>
      </c>
      <c r="AL446" t="s">
        <v>6527</v>
      </c>
      <c r="AN446" t="s">
        <v>47</v>
      </c>
      <c r="AO446" t="s">
        <v>136</v>
      </c>
      <c r="AP446" t="str">
        <f>IFERROR(VLOOKUP(M446,Shopify_Transactions!V:BB,5,0),"Not_Found")</f>
        <v>AS-96455</v>
      </c>
      <c r="AQ446" t="str">
        <f>IFERROR(VLOOKUP(M446,Shopify_Transactions!X:BB,3,0),"Not_Found")</f>
        <v>Not_Found</v>
      </c>
      <c r="AR446" t="str">
        <f>IFERROR(VLOOKUP(Z446,Shopify_Transactions!W:Z,4,0),"Not_Found")</f>
        <v>AS-96455</v>
      </c>
      <c r="AS446" t="str">
        <f t="shared" si="7"/>
        <v>AS-96455</v>
      </c>
    </row>
    <row r="447" spans="1:45" x14ac:dyDescent="0.3">
      <c r="A447" t="s">
        <v>6488</v>
      </c>
      <c r="B447" t="s">
        <v>6530</v>
      </c>
      <c r="C447" t="s">
        <v>244</v>
      </c>
      <c r="D447" t="s">
        <v>6531</v>
      </c>
      <c r="E447" t="s">
        <v>133</v>
      </c>
      <c r="F447" t="s">
        <v>130</v>
      </c>
      <c r="G447" t="s">
        <v>24</v>
      </c>
      <c r="H447">
        <v>67.900000000000006</v>
      </c>
      <c r="I447">
        <v>-2.3199999999999998</v>
      </c>
      <c r="J447">
        <v>65.58</v>
      </c>
      <c r="K447" t="s">
        <v>6532</v>
      </c>
      <c r="L447" t="s">
        <v>131</v>
      </c>
      <c r="M447" t="s">
        <v>6533</v>
      </c>
      <c r="N447" t="s">
        <v>6534</v>
      </c>
      <c r="O447" t="s">
        <v>134</v>
      </c>
      <c r="P447" t="s">
        <v>6535</v>
      </c>
      <c r="R447">
        <v>0</v>
      </c>
      <c r="T447">
        <v>0</v>
      </c>
      <c r="Z447" t="s">
        <v>6536</v>
      </c>
      <c r="AA447" t="s">
        <v>6537</v>
      </c>
      <c r="AB447">
        <v>2</v>
      </c>
      <c r="AD447">
        <v>4522.26</v>
      </c>
      <c r="AE447" t="s">
        <v>6538</v>
      </c>
      <c r="AF447" t="s">
        <v>6539</v>
      </c>
      <c r="AG447" t="s">
        <v>6540</v>
      </c>
      <c r="AH447" t="s">
        <v>160</v>
      </c>
      <c r="AI447">
        <v>28660</v>
      </c>
      <c r="AJ447" t="s">
        <v>140</v>
      </c>
      <c r="AK447" t="s">
        <v>6541</v>
      </c>
      <c r="AL447" t="s">
        <v>6542</v>
      </c>
      <c r="AN447" t="s">
        <v>45</v>
      </c>
      <c r="AO447" t="s">
        <v>136</v>
      </c>
      <c r="AP447" t="str">
        <f>IFERROR(VLOOKUP(M447,Shopify_Transactions!V:BB,5,0),"Not_Found")</f>
        <v>AS-96457</v>
      </c>
      <c r="AQ447" t="str">
        <f>IFERROR(VLOOKUP(M447,Shopify_Transactions!X:BB,3,0),"Not_Found")</f>
        <v>Not_Found</v>
      </c>
      <c r="AR447" t="str">
        <f>IFERROR(VLOOKUP(Z447,Shopify_Transactions!W:Z,4,0),"Not_Found")</f>
        <v>AS-96457</v>
      </c>
      <c r="AS447" t="str">
        <f t="shared" si="7"/>
        <v>AS-96457</v>
      </c>
    </row>
    <row r="448" spans="1:45" x14ac:dyDescent="0.3">
      <c r="A448" t="s">
        <v>6488</v>
      </c>
      <c r="B448" t="s">
        <v>6543</v>
      </c>
      <c r="C448" t="s">
        <v>244</v>
      </c>
      <c r="D448" t="s">
        <v>6544</v>
      </c>
      <c r="E448" t="s">
        <v>133</v>
      </c>
      <c r="F448" t="s">
        <v>130</v>
      </c>
      <c r="G448" t="s">
        <v>24</v>
      </c>
      <c r="H448">
        <v>49.9</v>
      </c>
      <c r="I448">
        <v>-1.8</v>
      </c>
      <c r="J448">
        <v>48.1</v>
      </c>
      <c r="K448" t="s">
        <v>6545</v>
      </c>
      <c r="L448" t="s">
        <v>131</v>
      </c>
      <c r="M448" t="s">
        <v>6546</v>
      </c>
      <c r="N448" t="s">
        <v>6547</v>
      </c>
      <c r="O448" t="s">
        <v>134</v>
      </c>
      <c r="P448" t="s">
        <v>6548</v>
      </c>
      <c r="R448">
        <v>0</v>
      </c>
      <c r="T448">
        <v>0</v>
      </c>
      <c r="Z448" t="s">
        <v>6549</v>
      </c>
      <c r="AA448" t="s">
        <v>6550</v>
      </c>
      <c r="AB448">
        <v>2</v>
      </c>
      <c r="AD448">
        <v>4570.3599999999997</v>
      </c>
      <c r="AE448" t="s">
        <v>6551</v>
      </c>
      <c r="AG448" t="s">
        <v>6552</v>
      </c>
      <c r="AH448" t="s">
        <v>160</v>
      </c>
      <c r="AI448">
        <v>28760</v>
      </c>
      <c r="AJ448" t="s">
        <v>140</v>
      </c>
      <c r="AK448" t="s">
        <v>6553</v>
      </c>
      <c r="AL448" t="s">
        <v>6554</v>
      </c>
      <c r="AN448" t="s">
        <v>45</v>
      </c>
      <c r="AO448" t="s">
        <v>136</v>
      </c>
      <c r="AP448" t="str">
        <f>IFERROR(VLOOKUP(M448,Shopify_Transactions!V:BB,5,0),"Not_Found")</f>
        <v>AS-96461</v>
      </c>
      <c r="AQ448" t="str">
        <f>IFERROR(VLOOKUP(M448,Shopify_Transactions!X:BB,3,0),"Not_Found")</f>
        <v>Not_Found</v>
      </c>
      <c r="AR448" t="str">
        <f>IFERROR(VLOOKUP(Z448,Shopify_Transactions!W:Z,4,0),"Not_Found")</f>
        <v>AS-96461</v>
      </c>
      <c r="AS448" t="str">
        <f t="shared" si="7"/>
        <v>AS-96461</v>
      </c>
    </row>
    <row r="449" spans="1:45" x14ac:dyDescent="0.3">
      <c r="A449" t="s">
        <v>6488</v>
      </c>
      <c r="B449" t="s">
        <v>6555</v>
      </c>
      <c r="C449" t="s">
        <v>244</v>
      </c>
      <c r="D449" t="s">
        <v>6556</v>
      </c>
      <c r="E449" t="s">
        <v>133</v>
      </c>
      <c r="F449" t="s">
        <v>130</v>
      </c>
      <c r="G449" t="s">
        <v>24</v>
      </c>
      <c r="H449">
        <v>67.95</v>
      </c>
      <c r="I449">
        <v>-2.3199999999999998</v>
      </c>
      <c r="J449">
        <v>65.63</v>
      </c>
      <c r="K449" t="s">
        <v>6557</v>
      </c>
      <c r="L449" t="s">
        <v>131</v>
      </c>
      <c r="M449" t="s">
        <v>6558</v>
      </c>
      <c r="N449" t="s">
        <v>6559</v>
      </c>
      <c r="O449" t="s">
        <v>134</v>
      </c>
      <c r="P449" t="s">
        <v>6560</v>
      </c>
      <c r="R449">
        <v>0</v>
      </c>
      <c r="T449">
        <v>0</v>
      </c>
      <c r="Z449" t="s">
        <v>6561</v>
      </c>
      <c r="AA449" t="s">
        <v>6562</v>
      </c>
      <c r="AB449">
        <v>1</v>
      </c>
      <c r="AD449">
        <v>4635.99</v>
      </c>
      <c r="AE449" t="s">
        <v>6563</v>
      </c>
      <c r="AG449" t="s">
        <v>144</v>
      </c>
      <c r="AH449" t="s">
        <v>144</v>
      </c>
      <c r="AI449">
        <v>8032</v>
      </c>
      <c r="AJ449" t="s">
        <v>140</v>
      </c>
      <c r="AK449" t="s">
        <v>6564</v>
      </c>
      <c r="AL449" t="s">
        <v>6560</v>
      </c>
      <c r="AN449" t="s">
        <v>45</v>
      </c>
      <c r="AO449" t="s">
        <v>136</v>
      </c>
      <c r="AP449" t="str">
        <f>IFERROR(VLOOKUP(M449,Shopify_Transactions!V:BB,5,0),"Not_Found")</f>
        <v>AS-96463</v>
      </c>
      <c r="AQ449" t="str">
        <f>IFERROR(VLOOKUP(M449,Shopify_Transactions!X:BB,3,0),"Not_Found")</f>
        <v>Not_Found</v>
      </c>
      <c r="AR449" t="str">
        <f>IFERROR(VLOOKUP(Z449,Shopify_Transactions!W:Z,4,0),"Not_Found")</f>
        <v>AS-96463</v>
      </c>
      <c r="AS449" t="str">
        <f t="shared" si="7"/>
        <v>AS-96463</v>
      </c>
    </row>
    <row r="450" spans="1:45" x14ac:dyDescent="0.3">
      <c r="A450" t="s">
        <v>6488</v>
      </c>
      <c r="B450" t="s">
        <v>6565</v>
      </c>
      <c r="C450" t="s">
        <v>244</v>
      </c>
      <c r="E450" t="s">
        <v>6566</v>
      </c>
      <c r="F450" t="s">
        <v>6567</v>
      </c>
      <c r="G450" t="s">
        <v>24</v>
      </c>
      <c r="H450">
        <v>-4000</v>
      </c>
      <c r="I450">
        <v>0</v>
      </c>
      <c r="J450">
        <v>-4000</v>
      </c>
      <c r="K450" t="s">
        <v>131</v>
      </c>
      <c r="M450" t="s">
        <v>6568</v>
      </c>
      <c r="AD450">
        <v>635.99</v>
      </c>
      <c r="AO450" t="s">
        <v>132</v>
      </c>
      <c r="AP450" t="str">
        <f>IFERROR(VLOOKUP(M450,Shopify_Transactions!V:BB,5,0),"Not_Found")</f>
        <v>Not_Found</v>
      </c>
      <c r="AQ450" t="str">
        <f>IFERROR(VLOOKUP(M450,Shopify_Transactions!X:BB,3,0),"Not_Found")</f>
        <v>Not_Found</v>
      </c>
      <c r="AR450" t="str">
        <f>IFERROR(VLOOKUP(Z450,Shopify_Transactions!W:Z,4,0),"Not_Found")</f>
        <v>Not_Found</v>
      </c>
      <c r="AS450" t="str">
        <f t="shared" si="7"/>
        <v>Not_Found</v>
      </c>
    </row>
    <row r="451" spans="1:45" x14ac:dyDescent="0.3">
      <c r="A451" t="s">
        <v>6488</v>
      </c>
      <c r="B451" t="s">
        <v>6569</v>
      </c>
      <c r="C451" t="s">
        <v>244</v>
      </c>
      <c r="D451" t="s">
        <v>6570</v>
      </c>
      <c r="E451" t="s">
        <v>133</v>
      </c>
      <c r="F451" t="s">
        <v>130</v>
      </c>
      <c r="G451" t="s">
        <v>24</v>
      </c>
      <c r="H451">
        <v>58.85</v>
      </c>
      <c r="I451">
        <v>-2.06</v>
      </c>
      <c r="J451">
        <v>56.79</v>
      </c>
      <c r="K451" t="s">
        <v>6571</v>
      </c>
      <c r="L451" t="s">
        <v>131</v>
      </c>
      <c r="M451" t="s">
        <v>6572</v>
      </c>
      <c r="N451" t="s">
        <v>6573</v>
      </c>
      <c r="O451" t="s">
        <v>134</v>
      </c>
      <c r="P451" t="s">
        <v>6574</v>
      </c>
      <c r="R451">
        <v>4.95</v>
      </c>
      <c r="T451">
        <v>0</v>
      </c>
      <c r="Z451" t="s">
        <v>6575</v>
      </c>
      <c r="AA451" t="s">
        <v>6576</v>
      </c>
      <c r="AB451">
        <v>2</v>
      </c>
      <c r="AD451">
        <v>692.78</v>
      </c>
      <c r="AE451" t="s">
        <v>6577</v>
      </c>
      <c r="AG451" t="s">
        <v>6578</v>
      </c>
      <c r="AI451">
        <v>6580</v>
      </c>
      <c r="AJ451" t="s">
        <v>138</v>
      </c>
      <c r="AK451" t="s">
        <v>6579</v>
      </c>
      <c r="AL451" t="s">
        <v>6580</v>
      </c>
      <c r="AN451" t="s">
        <v>46</v>
      </c>
      <c r="AO451" t="s">
        <v>136</v>
      </c>
      <c r="AP451" t="str">
        <f>IFERROR(VLOOKUP(M451,Shopify_Transactions!V:BB,5,0),"Not_Found")</f>
        <v>AS-96464</v>
      </c>
      <c r="AQ451" t="str">
        <f>IFERROR(VLOOKUP(M451,Shopify_Transactions!X:BB,3,0),"Not_Found")</f>
        <v>Not_Found</v>
      </c>
      <c r="AR451" t="str">
        <f>IFERROR(VLOOKUP(Z451,Shopify_Transactions!W:Z,4,0),"Not_Found")</f>
        <v>AS-96464</v>
      </c>
      <c r="AS451" t="str">
        <f t="shared" ref="AS451:AS514" si="8">IF(AP451&lt;&gt;"Not_Found",AP451,IF(AQ451&lt;&gt;"Not_Found",AQ451,AR451))</f>
        <v>AS-96464</v>
      </c>
    </row>
    <row r="452" spans="1:45" x14ac:dyDescent="0.3">
      <c r="A452" t="s">
        <v>6488</v>
      </c>
      <c r="B452" t="s">
        <v>6581</v>
      </c>
      <c r="C452" t="s">
        <v>244</v>
      </c>
      <c r="D452" t="s">
        <v>6582</v>
      </c>
      <c r="E452" t="s">
        <v>133</v>
      </c>
      <c r="F452" t="s">
        <v>130</v>
      </c>
      <c r="G452" t="s">
        <v>24</v>
      </c>
      <c r="H452">
        <v>37.9</v>
      </c>
      <c r="I452">
        <v>-1.45</v>
      </c>
      <c r="J452">
        <v>36.450000000000003</v>
      </c>
      <c r="K452" t="s">
        <v>6583</v>
      </c>
      <c r="L452" t="s">
        <v>131</v>
      </c>
      <c r="M452" t="s">
        <v>6584</v>
      </c>
      <c r="N452" t="s">
        <v>6585</v>
      </c>
      <c r="O452" t="s">
        <v>134</v>
      </c>
      <c r="P452" t="s">
        <v>327</v>
      </c>
      <c r="R452">
        <v>4.95</v>
      </c>
      <c r="T452">
        <v>0</v>
      </c>
      <c r="Z452" t="s">
        <v>6586</v>
      </c>
      <c r="AA452" t="s">
        <v>6587</v>
      </c>
      <c r="AB452">
        <v>1</v>
      </c>
      <c r="AD452">
        <v>729.23</v>
      </c>
      <c r="AE452" t="s">
        <v>6588</v>
      </c>
      <c r="AG452" t="s">
        <v>6589</v>
      </c>
      <c r="AI452">
        <v>34200</v>
      </c>
      <c r="AJ452" t="s">
        <v>138</v>
      </c>
      <c r="AK452" t="s">
        <v>6590</v>
      </c>
      <c r="AL452" t="s">
        <v>327</v>
      </c>
      <c r="AN452" t="s">
        <v>46</v>
      </c>
      <c r="AO452" t="s">
        <v>136</v>
      </c>
      <c r="AP452" t="str">
        <f>IFERROR(VLOOKUP(M452,Shopify_Transactions!V:BB,5,0),"Not_Found")</f>
        <v>AS-96466</v>
      </c>
      <c r="AQ452" t="str">
        <f>IFERROR(VLOOKUP(M452,Shopify_Transactions!X:BB,3,0),"Not_Found")</f>
        <v>Not_Found</v>
      </c>
      <c r="AR452" t="str">
        <f>IFERROR(VLOOKUP(Z452,Shopify_Transactions!W:Z,4,0),"Not_Found")</f>
        <v>AS-96466</v>
      </c>
      <c r="AS452" t="str">
        <f t="shared" si="8"/>
        <v>AS-96466</v>
      </c>
    </row>
    <row r="453" spans="1:45" x14ac:dyDescent="0.3">
      <c r="A453" t="s">
        <v>6488</v>
      </c>
      <c r="B453" t="s">
        <v>6591</v>
      </c>
      <c r="C453" t="s">
        <v>244</v>
      </c>
      <c r="D453" t="s">
        <v>6592</v>
      </c>
      <c r="E453" t="s">
        <v>133</v>
      </c>
      <c r="F453" t="s">
        <v>130</v>
      </c>
      <c r="G453" t="s">
        <v>24</v>
      </c>
      <c r="H453">
        <v>24.9</v>
      </c>
      <c r="I453">
        <v>-1.07</v>
      </c>
      <c r="J453">
        <v>23.83</v>
      </c>
      <c r="K453" t="s">
        <v>6593</v>
      </c>
      <c r="L453" t="s">
        <v>131</v>
      </c>
      <c r="M453" t="s">
        <v>6594</v>
      </c>
      <c r="N453" t="s">
        <v>6595</v>
      </c>
      <c r="O453" t="s">
        <v>134</v>
      </c>
      <c r="P453" t="s">
        <v>6596</v>
      </c>
      <c r="R453">
        <v>4.95</v>
      </c>
      <c r="T453">
        <v>0</v>
      </c>
      <c r="Z453" t="s">
        <v>6597</v>
      </c>
      <c r="AA453" t="s">
        <v>6598</v>
      </c>
      <c r="AB453">
        <v>1</v>
      </c>
      <c r="AD453">
        <v>753.06</v>
      </c>
      <c r="AE453" t="s">
        <v>6599</v>
      </c>
      <c r="AG453" t="s">
        <v>6600</v>
      </c>
      <c r="AI453">
        <v>17640</v>
      </c>
      <c r="AJ453" t="s">
        <v>138</v>
      </c>
      <c r="AK453" t="s">
        <v>6601</v>
      </c>
      <c r="AL453" t="s">
        <v>6596</v>
      </c>
      <c r="AN453" t="s">
        <v>46</v>
      </c>
      <c r="AO453" t="s">
        <v>136</v>
      </c>
      <c r="AP453" t="str">
        <f>IFERROR(VLOOKUP(M453,Shopify_Transactions!V:BB,5,0),"Not_Found")</f>
        <v>AS-96469</v>
      </c>
      <c r="AQ453" t="str">
        <f>IFERROR(VLOOKUP(M453,Shopify_Transactions!X:BB,3,0),"Not_Found")</f>
        <v>Not_Found</v>
      </c>
      <c r="AR453" t="str">
        <f>IFERROR(VLOOKUP(Z453,Shopify_Transactions!W:Z,4,0),"Not_Found")</f>
        <v>AS-96469</v>
      </c>
      <c r="AS453" t="str">
        <f t="shared" si="8"/>
        <v>AS-96469</v>
      </c>
    </row>
    <row r="454" spans="1:45" x14ac:dyDescent="0.3">
      <c r="A454" t="s">
        <v>6488</v>
      </c>
      <c r="B454" t="s">
        <v>6602</v>
      </c>
      <c r="C454" t="s">
        <v>244</v>
      </c>
      <c r="D454" t="s">
        <v>6603</v>
      </c>
      <c r="E454" t="s">
        <v>133</v>
      </c>
      <c r="F454" t="s">
        <v>130</v>
      </c>
      <c r="G454" t="s">
        <v>24</v>
      </c>
      <c r="H454">
        <v>59.85</v>
      </c>
      <c r="I454">
        <v>-2.09</v>
      </c>
      <c r="J454">
        <v>57.76</v>
      </c>
      <c r="K454" t="s">
        <v>6604</v>
      </c>
      <c r="L454" t="s">
        <v>131</v>
      </c>
      <c r="M454" t="s">
        <v>6605</v>
      </c>
      <c r="N454" t="s">
        <v>6606</v>
      </c>
      <c r="O454" t="s">
        <v>134</v>
      </c>
      <c r="P454" t="s">
        <v>6607</v>
      </c>
      <c r="R454">
        <v>0</v>
      </c>
      <c r="T454">
        <v>0</v>
      </c>
      <c r="Z454" t="s">
        <v>6608</v>
      </c>
      <c r="AA454" t="s">
        <v>6609</v>
      </c>
      <c r="AB454">
        <v>3</v>
      </c>
      <c r="AD454">
        <v>810.82</v>
      </c>
      <c r="AE454" t="s">
        <v>6610</v>
      </c>
      <c r="AG454" t="s">
        <v>6611</v>
      </c>
      <c r="AH454" t="s">
        <v>230</v>
      </c>
      <c r="AI454">
        <v>50066</v>
      </c>
      <c r="AJ454" t="s">
        <v>137</v>
      </c>
      <c r="AK454" t="s">
        <v>6612</v>
      </c>
      <c r="AL454" t="s">
        <v>6613</v>
      </c>
      <c r="AN454" t="s">
        <v>47</v>
      </c>
      <c r="AO454" t="s">
        <v>136</v>
      </c>
      <c r="AP454" t="str">
        <f>IFERROR(VLOOKUP(M454,Shopify_Transactions!V:BB,5,0),"Not_Found")</f>
        <v>AS-96471</v>
      </c>
      <c r="AQ454" t="str">
        <f>IFERROR(VLOOKUP(M454,Shopify_Transactions!X:BB,3,0),"Not_Found")</f>
        <v>Not_Found</v>
      </c>
      <c r="AR454" t="str">
        <f>IFERROR(VLOOKUP(Z454,Shopify_Transactions!W:Z,4,0),"Not_Found")</f>
        <v>AS-96471</v>
      </c>
      <c r="AS454" t="str">
        <f t="shared" si="8"/>
        <v>AS-96471</v>
      </c>
    </row>
    <row r="455" spans="1:45" x14ac:dyDescent="0.3">
      <c r="A455" t="s">
        <v>6488</v>
      </c>
      <c r="B455" t="s">
        <v>6614</v>
      </c>
      <c r="C455" t="s">
        <v>244</v>
      </c>
      <c r="D455" t="s">
        <v>6615</v>
      </c>
      <c r="E455" t="s">
        <v>133</v>
      </c>
      <c r="F455" t="s">
        <v>130</v>
      </c>
      <c r="G455" t="s">
        <v>24</v>
      </c>
      <c r="H455">
        <v>63.9</v>
      </c>
      <c r="I455">
        <v>-2.2000000000000002</v>
      </c>
      <c r="J455">
        <v>61.7</v>
      </c>
      <c r="K455" t="s">
        <v>6616</v>
      </c>
      <c r="L455" t="s">
        <v>131</v>
      </c>
      <c r="M455" t="s">
        <v>6617</v>
      </c>
      <c r="N455" t="s">
        <v>6618</v>
      </c>
      <c r="O455" t="s">
        <v>134</v>
      </c>
      <c r="P455" t="s">
        <v>6619</v>
      </c>
      <c r="R455">
        <v>4.95</v>
      </c>
      <c r="T455">
        <v>0</v>
      </c>
      <c r="Z455" t="s">
        <v>6620</v>
      </c>
      <c r="AA455" t="s">
        <v>6621</v>
      </c>
      <c r="AB455">
        <v>1</v>
      </c>
      <c r="AD455">
        <v>872.52</v>
      </c>
      <c r="AE455" t="s">
        <v>6622</v>
      </c>
      <c r="AG455" t="s">
        <v>6623</v>
      </c>
      <c r="AH455" t="s">
        <v>331</v>
      </c>
      <c r="AI455">
        <v>36022</v>
      </c>
      <c r="AJ455" t="s">
        <v>137</v>
      </c>
      <c r="AK455" t="s">
        <v>6624</v>
      </c>
      <c r="AL455" t="s">
        <v>6619</v>
      </c>
      <c r="AN455" t="s">
        <v>47</v>
      </c>
      <c r="AO455" t="s">
        <v>136</v>
      </c>
      <c r="AP455" t="str">
        <f>IFERROR(VLOOKUP(M455,Shopify_Transactions!V:BB,5,0),"Not_Found")</f>
        <v>AS-96493</v>
      </c>
      <c r="AQ455" t="str">
        <f>IFERROR(VLOOKUP(M455,Shopify_Transactions!X:BB,3,0),"Not_Found")</f>
        <v>Not_Found</v>
      </c>
      <c r="AR455" t="str">
        <f>IFERROR(VLOOKUP(Z455,Shopify_Transactions!W:Z,4,0),"Not_Found")</f>
        <v>AS-96493</v>
      </c>
      <c r="AS455" t="str">
        <f t="shared" si="8"/>
        <v>AS-96493</v>
      </c>
    </row>
    <row r="456" spans="1:45" x14ac:dyDescent="0.3">
      <c r="A456" t="s">
        <v>6488</v>
      </c>
      <c r="B456" t="s">
        <v>6625</v>
      </c>
      <c r="C456" t="s">
        <v>244</v>
      </c>
      <c r="D456" t="s">
        <v>6626</v>
      </c>
      <c r="E456" t="s">
        <v>133</v>
      </c>
      <c r="F456" t="s">
        <v>130</v>
      </c>
      <c r="G456" t="s">
        <v>24</v>
      </c>
      <c r="H456">
        <v>63.9</v>
      </c>
      <c r="I456">
        <v>-2.2000000000000002</v>
      </c>
      <c r="J456">
        <v>61.7</v>
      </c>
      <c r="K456" t="s">
        <v>6627</v>
      </c>
      <c r="L456" t="s">
        <v>131</v>
      </c>
      <c r="M456" t="s">
        <v>6628</v>
      </c>
      <c r="N456" t="s">
        <v>6629</v>
      </c>
      <c r="O456" t="s">
        <v>134</v>
      </c>
      <c r="P456" t="s">
        <v>6630</v>
      </c>
      <c r="R456">
        <v>4.95</v>
      </c>
      <c r="T456">
        <v>0</v>
      </c>
      <c r="Z456" t="s">
        <v>6631</v>
      </c>
      <c r="AA456" t="s">
        <v>6632</v>
      </c>
      <c r="AB456">
        <v>1</v>
      </c>
      <c r="AD456">
        <v>934.22</v>
      </c>
      <c r="AE456" t="s">
        <v>6633</v>
      </c>
      <c r="AG456" t="s">
        <v>2469</v>
      </c>
      <c r="AI456">
        <v>66123</v>
      </c>
      <c r="AJ456" t="s">
        <v>135</v>
      </c>
      <c r="AK456" t="s">
        <v>6634</v>
      </c>
      <c r="AL456" t="s">
        <v>6630</v>
      </c>
      <c r="AN456" t="s">
        <v>42</v>
      </c>
      <c r="AO456" t="s">
        <v>136</v>
      </c>
      <c r="AP456" t="str">
        <f>IFERROR(VLOOKUP(M456,Shopify_Transactions!V:BB,5,0),"Not_Found")</f>
        <v>AS-96496</v>
      </c>
      <c r="AQ456" t="str">
        <f>IFERROR(VLOOKUP(M456,Shopify_Transactions!X:BB,3,0),"Not_Found")</f>
        <v>Not_Found</v>
      </c>
      <c r="AR456" t="str">
        <f>IFERROR(VLOOKUP(Z456,Shopify_Transactions!W:Z,4,0),"Not_Found")</f>
        <v>AS-96496</v>
      </c>
      <c r="AS456" t="str">
        <f t="shared" si="8"/>
        <v>AS-96496</v>
      </c>
    </row>
    <row r="457" spans="1:45" x14ac:dyDescent="0.3">
      <c r="A457" t="s">
        <v>6488</v>
      </c>
      <c r="B457" t="s">
        <v>6635</v>
      </c>
      <c r="C457" t="s">
        <v>244</v>
      </c>
      <c r="D457" t="s">
        <v>6490</v>
      </c>
      <c r="E457" t="s">
        <v>133</v>
      </c>
      <c r="F457" t="s">
        <v>130</v>
      </c>
      <c r="G457" t="s">
        <v>24</v>
      </c>
      <c r="H457">
        <v>124.07</v>
      </c>
      <c r="I457">
        <v>-3.95</v>
      </c>
      <c r="J457">
        <v>120.12</v>
      </c>
      <c r="K457" t="s">
        <v>6491</v>
      </c>
      <c r="L457" t="s">
        <v>131</v>
      </c>
      <c r="M457" t="s">
        <v>6636</v>
      </c>
      <c r="N457" t="s">
        <v>6637</v>
      </c>
      <c r="O457" t="s">
        <v>134</v>
      </c>
      <c r="P457" t="s">
        <v>6638</v>
      </c>
      <c r="R457">
        <v>0</v>
      </c>
      <c r="T457">
        <v>0</v>
      </c>
      <c r="Z457" t="s">
        <v>6639</v>
      </c>
      <c r="AA457" t="s">
        <v>6640</v>
      </c>
      <c r="AB457">
        <v>3</v>
      </c>
      <c r="AD457">
        <v>1054.3399999999999</v>
      </c>
      <c r="AE457" t="s">
        <v>6641</v>
      </c>
      <c r="AG457" t="s">
        <v>142</v>
      </c>
      <c r="AI457">
        <v>1230</v>
      </c>
      <c r="AJ457" t="s">
        <v>143</v>
      </c>
      <c r="AK457" t="s">
        <v>6499</v>
      </c>
      <c r="AL457" t="s">
        <v>6642</v>
      </c>
      <c r="AN457" t="s">
        <v>37</v>
      </c>
      <c r="AO457" t="s">
        <v>136</v>
      </c>
      <c r="AP457" t="str">
        <f>IFERROR(VLOOKUP(M457,Shopify_Transactions!V:BB,5,0),"Not_Found")</f>
        <v>AS-96500</v>
      </c>
      <c r="AQ457" t="str">
        <f>IFERROR(VLOOKUP(M457,Shopify_Transactions!X:BB,3,0),"Not_Found")</f>
        <v>Not_Found</v>
      </c>
      <c r="AR457" t="str">
        <f>IFERROR(VLOOKUP(Z457,Shopify_Transactions!W:Z,4,0),"Not_Found")</f>
        <v>AS-96500</v>
      </c>
      <c r="AS457" t="str">
        <f t="shared" si="8"/>
        <v>AS-96500</v>
      </c>
    </row>
    <row r="458" spans="1:45" x14ac:dyDescent="0.3">
      <c r="A458" t="s">
        <v>6643</v>
      </c>
      <c r="B458" t="s">
        <v>6644</v>
      </c>
      <c r="C458" t="s">
        <v>244</v>
      </c>
      <c r="D458" t="s">
        <v>4698</v>
      </c>
      <c r="E458" t="s">
        <v>147</v>
      </c>
      <c r="F458" t="s">
        <v>130</v>
      </c>
      <c r="G458" t="s">
        <v>24</v>
      </c>
      <c r="H458">
        <v>-54</v>
      </c>
      <c r="I458">
        <v>0</v>
      </c>
      <c r="J458">
        <v>-54</v>
      </c>
      <c r="K458" t="s">
        <v>131</v>
      </c>
      <c r="L458" t="s">
        <v>4699</v>
      </c>
      <c r="M458" t="s">
        <v>6645</v>
      </c>
      <c r="O458" t="s">
        <v>148</v>
      </c>
      <c r="P458" t="s">
        <v>4702</v>
      </c>
      <c r="T458">
        <v>0</v>
      </c>
      <c r="Y458" t="s">
        <v>4700</v>
      </c>
      <c r="Z458" t="s">
        <v>4703</v>
      </c>
      <c r="AA458" t="s">
        <v>6646</v>
      </c>
      <c r="AB458">
        <v>1</v>
      </c>
      <c r="AD458">
        <v>1000.34</v>
      </c>
      <c r="AK458" t="s">
        <v>4706</v>
      </c>
      <c r="AL458" t="s">
        <v>4702</v>
      </c>
      <c r="AO458" t="s">
        <v>132</v>
      </c>
      <c r="AP458" t="str">
        <f>IFERROR(VLOOKUP(M458,Shopify_Transactions!V:BB,5,0),"Not_Found")</f>
        <v>AS-95511</v>
      </c>
      <c r="AQ458" t="str">
        <f>IFERROR(VLOOKUP(M458,Shopify_Transactions!X:BB,3,0),"Not_Found")</f>
        <v>AS-95511</v>
      </c>
      <c r="AR458" t="str">
        <f>IFERROR(VLOOKUP(Z458,Shopify_Transactions!W:Z,4,0),"Not_Found")</f>
        <v>AS-95511</v>
      </c>
      <c r="AS458" t="str">
        <f t="shared" si="8"/>
        <v>AS-95511</v>
      </c>
    </row>
    <row r="459" spans="1:45" x14ac:dyDescent="0.3">
      <c r="A459" t="s">
        <v>6643</v>
      </c>
      <c r="B459" t="s">
        <v>6647</v>
      </c>
      <c r="C459" t="s">
        <v>244</v>
      </c>
      <c r="D459" t="s">
        <v>6648</v>
      </c>
      <c r="E459" t="s">
        <v>133</v>
      </c>
      <c r="F459" t="s">
        <v>130</v>
      </c>
      <c r="G459" t="s">
        <v>24</v>
      </c>
      <c r="H459">
        <v>58.85</v>
      </c>
      <c r="I459">
        <v>-2.06</v>
      </c>
      <c r="J459">
        <v>56.79</v>
      </c>
      <c r="K459" t="s">
        <v>6649</v>
      </c>
      <c r="L459" t="s">
        <v>131</v>
      </c>
      <c r="M459" t="s">
        <v>6650</v>
      </c>
      <c r="N459" t="s">
        <v>6651</v>
      </c>
      <c r="O459" t="s">
        <v>134</v>
      </c>
      <c r="P459" t="s">
        <v>6652</v>
      </c>
      <c r="R459">
        <v>4.95</v>
      </c>
      <c r="T459">
        <v>0</v>
      </c>
      <c r="Z459" t="s">
        <v>6653</v>
      </c>
      <c r="AA459" t="s">
        <v>6654</v>
      </c>
      <c r="AB459">
        <v>2</v>
      </c>
      <c r="AD459">
        <v>1057.1300000000001</v>
      </c>
      <c r="AE459" t="s">
        <v>6655</v>
      </c>
      <c r="AG459" t="s">
        <v>158</v>
      </c>
      <c r="AI459">
        <v>48153</v>
      </c>
      <c r="AJ459" t="s">
        <v>135</v>
      </c>
      <c r="AK459" t="s">
        <v>6656</v>
      </c>
      <c r="AL459" t="s">
        <v>6657</v>
      </c>
      <c r="AN459" t="s">
        <v>42</v>
      </c>
      <c r="AO459" t="s">
        <v>136</v>
      </c>
      <c r="AP459" t="str">
        <f>IFERROR(VLOOKUP(M459,Shopify_Transactions!V:BB,5,0),"Not_Found")</f>
        <v>AS-96541</v>
      </c>
      <c r="AQ459" t="str">
        <f>IFERROR(VLOOKUP(M459,Shopify_Transactions!X:BB,3,0),"Not_Found")</f>
        <v>Not_Found</v>
      </c>
      <c r="AR459" t="str">
        <f>IFERROR(VLOOKUP(Z459,Shopify_Transactions!W:Z,4,0),"Not_Found")</f>
        <v>AS-96541</v>
      </c>
      <c r="AS459" t="str">
        <f t="shared" si="8"/>
        <v>AS-96541</v>
      </c>
    </row>
    <row r="460" spans="1:45" x14ac:dyDescent="0.3">
      <c r="A460" t="s">
        <v>6643</v>
      </c>
      <c r="B460" t="s">
        <v>6658</v>
      </c>
      <c r="C460" t="s">
        <v>244</v>
      </c>
      <c r="D460" t="s">
        <v>6659</v>
      </c>
      <c r="E460" t="s">
        <v>133</v>
      </c>
      <c r="F460" t="s">
        <v>130</v>
      </c>
      <c r="G460" t="s">
        <v>24</v>
      </c>
      <c r="H460">
        <v>49.9</v>
      </c>
      <c r="I460">
        <v>-1.8</v>
      </c>
      <c r="J460">
        <v>48.1</v>
      </c>
      <c r="K460" t="s">
        <v>6660</v>
      </c>
      <c r="L460" t="s">
        <v>131</v>
      </c>
      <c r="M460" t="s">
        <v>6661</v>
      </c>
      <c r="N460" t="s">
        <v>6662</v>
      </c>
      <c r="O460" t="s">
        <v>134</v>
      </c>
      <c r="P460" t="s">
        <v>6663</v>
      </c>
      <c r="R460">
        <v>4.95</v>
      </c>
      <c r="T460">
        <v>0</v>
      </c>
      <c r="Z460" t="s">
        <v>6664</v>
      </c>
      <c r="AA460" t="s">
        <v>6665</v>
      </c>
      <c r="AB460">
        <v>1</v>
      </c>
      <c r="AD460">
        <v>1105.23</v>
      </c>
      <c r="AE460" t="s">
        <v>6666</v>
      </c>
      <c r="AG460" t="s">
        <v>232</v>
      </c>
      <c r="AI460">
        <v>50677</v>
      </c>
      <c r="AJ460" t="s">
        <v>135</v>
      </c>
      <c r="AK460" t="s">
        <v>6667</v>
      </c>
      <c r="AL460" t="s">
        <v>6663</v>
      </c>
      <c r="AN460" t="s">
        <v>42</v>
      </c>
      <c r="AO460" t="s">
        <v>136</v>
      </c>
      <c r="AP460" t="str">
        <f>IFERROR(VLOOKUP(M460,Shopify_Transactions!V:BB,5,0),"Not_Found")</f>
        <v>AS-96543</v>
      </c>
      <c r="AQ460" t="str">
        <f>IFERROR(VLOOKUP(M460,Shopify_Transactions!X:BB,3,0),"Not_Found")</f>
        <v>Not_Found</v>
      </c>
      <c r="AR460" t="str">
        <f>IFERROR(VLOOKUP(Z460,Shopify_Transactions!W:Z,4,0),"Not_Found")</f>
        <v>AS-96543</v>
      </c>
      <c r="AS460" t="str">
        <f t="shared" si="8"/>
        <v>AS-96543</v>
      </c>
    </row>
    <row r="461" spans="1:45" x14ac:dyDescent="0.3">
      <c r="A461" t="s">
        <v>6643</v>
      </c>
      <c r="B461" t="s">
        <v>6668</v>
      </c>
      <c r="C461" t="s">
        <v>244</v>
      </c>
      <c r="D461" t="s">
        <v>6669</v>
      </c>
      <c r="E461" t="s">
        <v>133</v>
      </c>
      <c r="F461" t="s">
        <v>130</v>
      </c>
      <c r="G461" t="s">
        <v>24</v>
      </c>
      <c r="H461">
        <v>31.9</v>
      </c>
      <c r="I461">
        <v>-1.28</v>
      </c>
      <c r="J461">
        <v>30.62</v>
      </c>
      <c r="K461" t="s">
        <v>6670</v>
      </c>
      <c r="L461" t="s">
        <v>131</v>
      </c>
      <c r="M461" t="s">
        <v>6671</v>
      </c>
      <c r="N461" t="s">
        <v>6672</v>
      </c>
      <c r="O461" t="s">
        <v>134</v>
      </c>
      <c r="P461" t="s">
        <v>6673</v>
      </c>
      <c r="R461">
        <v>4.95</v>
      </c>
      <c r="T461">
        <v>0</v>
      </c>
      <c r="Z461" t="s">
        <v>6674</v>
      </c>
      <c r="AA461" t="s">
        <v>6675</v>
      </c>
      <c r="AB461">
        <v>1</v>
      </c>
      <c r="AD461">
        <v>1135.8499999999999</v>
      </c>
      <c r="AE461" t="s">
        <v>6676</v>
      </c>
      <c r="AG461" t="s">
        <v>247</v>
      </c>
      <c r="AI461">
        <v>44795</v>
      </c>
      <c r="AJ461" t="s">
        <v>135</v>
      </c>
      <c r="AK461" t="s">
        <v>6677</v>
      </c>
      <c r="AL461" t="s">
        <v>6673</v>
      </c>
      <c r="AN461" t="s">
        <v>42</v>
      </c>
      <c r="AO461" t="s">
        <v>136</v>
      </c>
      <c r="AP461" t="str">
        <f>IFERROR(VLOOKUP(M461,Shopify_Transactions!V:BB,5,0),"Not_Found")</f>
        <v>AS-96545</v>
      </c>
      <c r="AQ461" t="str">
        <f>IFERROR(VLOOKUP(M461,Shopify_Transactions!X:BB,3,0),"Not_Found")</f>
        <v>Not_Found</v>
      </c>
      <c r="AR461" t="str">
        <f>IFERROR(VLOOKUP(Z461,Shopify_Transactions!W:Z,4,0),"Not_Found")</f>
        <v>AS-96545</v>
      </c>
      <c r="AS461" t="str">
        <f t="shared" si="8"/>
        <v>AS-96545</v>
      </c>
    </row>
    <row r="462" spans="1:45" x14ac:dyDescent="0.3">
      <c r="A462" t="s">
        <v>6643</v>
      </c>
      <c r="B462" t="s">
        <v>6678</v>
      </c>
      <c r="C462" t="s">
        <v>244</v>
      </c>
      <c r="D462" t="s">
        <v>6679</v>
      </c>
      <c r="E462" t="s">
        <v>133</v>
      </c>
      <c r="F462" t="s">
        <v>130</v>
      </c>
      <c r="G462" t="s">
        <v>24</v>
      </c>
      <c r="H462">
        <v>183.47</v>
      </c>
      <c r="I462">
        <v>-5.67</v>
      </c>
      <c r="J462">
        <v>177.8</v>
      </c>
      <c r="K462" t="s">
        <v>6680</v>
      </c>
      <c r="L462" t="s">
        <v>131</v>
      </c>
      <c r="M462" t="s">
        <v>6681</v>
      </c>
      <c r="N462" t="s">
        <v>6682</v>
      </c>
      <c r="O462" t="s">
        <v>134</v>
      </c>
      <c r="P462" t="s">
        <v>6683</v>
      </c>
      <c r="R462">
        <v>0</v>
      </c>
      <c r="T462">
        <v>0</v>
      </c>
      <c r="Z462" t="s">
        <v>6684</v>
      </c>
      <c r="AA462" t="s">
        <v>6685</v>
      </c>
      <c r="AB462">
        <v>3</v>
      </c>
      <c r="AD462">
        <v>1313.65</v>
      </c>
      <c r="AE462" t="s">
        <v>6686</v>
      </c>
      <c r="AG462" t="s">
        <v>6687</v>
      </c>
      <c r="AH462" t="s">
        <v>324</v>
      </c>
      <c r="AI462">
        <v>22012</v>
      </c>
      <c r="AJ462" t="s">
        <v>137</v>
      </c>
      <c r="AK462" t="s">
        <v>6688</v>
      </c>
      <c r="AL462" t="s">
        <v>6689</v>
      </c>
      <c r="AN462" t="s">
        <v>47</v>
      </c>
      <c r="AO462" t="s">
        <v>136</v>
      </c>
      <c r="AP462" t="str">
        <f>IFERROR(VLOOKUP(M462,Shopify_Transactions!V:BB,5,0),"Not_Found")</f>
        <v>AS-96546</v>
      </c>
      <c r="AQ462" t="str">
        <f>IFERROR(VLOOKUP(M462,Shopify_Transactions!X:BB,3,0),"Not_Found")</f>
        <v>Not_Found</v>
      </c>
      <c r="AR462" t="str">
        <f>IFERROR(VLOOKUP(Z462,Shopify_Transactions!W:Z,4,0),"Not_Found")</f>
        <v>AS-96546</v>
      </c>
      <c r="AS462" t="str">
        <f t="shared" si="8"/>
        <v>AS-96546</v>
      </c>
    </row>
    <row r="463" spans="1:45" x14ac:dyDescent="0.3">
      <c r="A463" t="s">
        <v>6643</v>
      </c>
      <c r="B463" t="s">
        <v>6690</v>
      </c>
      <c r="C463" t="s">
        <v>244</v>
      </c>
      <c r="D463" t="s">
        <v>6679</v>
      </c>
      <c r="E463" t="s">
        <v>147</v>
      </c>
      <c r="F463" t="s">
        <v>130</v>
      </c>
      <c r="G463" t="s">
        <v>24</v>
      </c>
      <c r="H463">
        <v>-183.47</v>
      </c>
      <c r="I463">
        <v>0</v>
      </c>
      <c r="J463">
        <v>-183.47</v>
      </c>
      <c r="K463" t="s">
        <v>131</v>
      </c>
      <c r="L463" t="s">
        <v>6680</v>
      </c>
      <c r="M463" t="s">
        <v>6691</v>
      </c>
      <c r="O463" t="s">
        <v>148</v>
      </c>
      <c r="P463" t="s">
        <v>6692</v>
      </c>
      <c r="T463">
        <v>0</v>
      </c>
      <c r="Y463" t="s">
        <v>6681</v>
      </c>
      <c r="Z463" t="s">
        <v>6684</v>
      </c>
      <c r="AA463" t="s">
        <v>6693</v>
      </c>
      <c r="AB463">
        <v>3</v>
      </c>
      <c r="AD463">
        <v>1130.18</v>
      </c>
      <c r="AK463" t="s">
        <v>6688</v>
      </c>
      <c r="AL463" t="s">
        <v>6689</v>
      </c>
      <c r="AO463" t="s">
        <v>132</v>
      </c>
      <c r="AP463" t="str">
        <f>IFERROR(VLOOKUP(M463,Shopify_Transactions!V:BB,5,0),"Not_Found")</f>
        <v>AS-96546</v>
      </c>
      <c r="AQ463" t="str">
        <f>IFERROR(VLOOKUP(M463,Shopify_Transactions!X:BB,3,0),"Not_Found")</f>
        <v>AS-96546</v>
      </c>
      <c r="AR463" t="str">
        <f>IFERROR(VLOOKUP(Z463,Shopify_Transactions!W:Z,4,0),"Not_Found")</f>
        <v>AS-96546</v>
      </c>
      <c r="AS463" t="str">
        <f t="shared" si="8"/>
        <v>AS-96546</v>
      </c>
    </row>
    <row r="464" spans="1:45" x14ac:dyDescent="0.3">
      <c r="A464" t="s">
        <v>6643</v>
      </c>
      <c r="B464" t="s">
        <v>6694</v>
      </c>
      <c r="C464" t="s">
        <v>244</v>
      </c>
      <c r="D464" t="s">
        <v>6695</v>
      </c>
      <c r="E464" t="s">
        <v>133</v>
      </c>
      <c r="F464" t="s">
        <v>130</v>
      </c>
      <c r="G464" t="s">
        <v>24</v>
      </c>
      <c r="H464">
        <v>58.85</v>
      </c>
      <c r="I464">
        <v>-2.06</v>
      </c>
      <c r="J464">
        <v>56.79</v>
      </c>
      <c r="K464" t="s">
        <v>6696</v>
      </c>
      <c r="L464" t="s">
        <v>131</v>
      </c>
      <c r="M464" t="s">
        <v>6697</v>
      </c>
      <c r="N464" t="s">
        <v>6698</v>
      </c>
      <c r="O464" t="s">
        <v>134</v>
      </c>
      <c r="P464" t="s">
        <v>6699</v>
      </c>
      <c r="R464">
        <v>4.95</v>
      </c>
      <c r="T464">
        <v>0</v>
      </c>
      <c r="Z464" t="s">
        <v>6700</v>
      </c>
      <c r="AA464" t="s">
        <v>6701</v>
      </c>
      <c r="AB464">
        <v>2</v>
      </c>
      <c r="AD464">
        <v>1186.97</v>
      </c>
      <c r="AE464" t="s">
        <v>6702</v>
      </c>
      <c r="AG464" t="s">
        <v>232</v>
      </c>
      <c r="AI464">
        <v>50674</v>
      </c>
      <c r="AJ464" t="s">
        <v>135</v>
      </c>
      <c r="AK464" t="s">
        <v>6703</v>
      </c>
      <c r="AL464" t="s">
        <v>6704</v>
      </c>
      <c r="AN464" t="s">
        <v>42</v>
      </c>
      <c r="AO464" t="s">
        <v>136</v>
      </c>
      <c r="AP464" t="str">
        <f>IFERROR(VLOOKUP(M464,Shopify_Transactions!V:BB,5,0),"Not_Found")</f>
        <v>AS-96547</v>
      </c>
      <c r="AQ464" t="str">
        <f>IFERROR(VLOOKUP(M464,Shopify_Transactions!X:BB,3,0),"Not_Found")</f>
        <v>Not_Found</v>
      </c>
      <c r="AR464" t="str">
        <f>IFERROR(VLOOKUP(Z464,Shopify_Transactions!W:Z,4,0),"Not_Found")</f>
        <v>AS-96547</v>
      </c>
      <c r="AS464" t="str">
        <f t="shared" si="8"/>
        <v>AS-96547</v>
      </c>
    </row>
    <row r="465" spans="1:45" x14ac:dyDescent="0.3">
      <c r="A465" t="s">
        <v>6643</v>
      </c>
      <c r="B465" t="s">
        <v>6705</v>
      </c>
      <c r="C465" t="s">
        <v>244</v>
      </c>
      <c r="D465" t="s">
        <v>6706</v>
      </c>
      <c r="E465" t="s">
        <v>133</v>
      </c>
      <c r="F465" t="s">
        <v>130</v>
      </c>
      <c r="G465" t="s">
        <v>24</v>
      </c>
      <c r="H465">
        <v>31.9</v>
      </c>
      <c r="I465">
        <v>-1.28</v>
      </c>
      <c r="J465">
        <v>30.62</v>
      </c>
      <c r="K465" t="s">
        <v>6707</v>
      </c>
      <c r="L465" t="s">
        <v>131</v>
      </c>
      <c r="M465" t="s">
        <v>6708</v>
      </c>
      <c r="N465" t="s">
        <v>6709</v>
      </c>
      <c r="O465" t="s">
        <v>134</v>
      </c>
      <c r="P465" t="s">
        <v>6710</v>
      </c>
      <c r="R465">
        <v>4.95</v>
      </c>
      <c r="T465">
        <v>0</v>
      </c>
      <c r="Z465" t="s">
        <v>6711</v>
      </c>
      <c r="AA465" t="s">
        <v>6712</v>
      </c>
      <c r="AB465">
        <v>1</v>
      </c>
      <c r="AD465">
        <v>1217.5899999999999</v>
      </c>
      <c r="AE465" t="s">
        <v>6713</v>
      </c>
      <c r="AG465" t="s">
        <v>154</v>
      </c>
      <c r="AH465" t="s">
        <v>154</v>
      </c>
      <c r="AI465">
        <v>28055</v>
      </c>
      <c r="AJ465" t="s">
        <v>140</v>
      </c>
      <c r="AK465" t="s">
        <v>6714</v>
      </c>
      <c r="AL465" t="s">
        <v>6710</v>
      </c>
      <c r="AN465" t="s">
        <v>45</v>
      </c>
      <c r="AO465" t="s">
        <v>136</v>
      </c>
      <c r="AP465" t="str">
        <f>IFERROR(VLOOKUP(M465,Shopify_Transactions!V:BB,5,0),"Not_Found")</f>
        <v>AS-96556</v>
      </c>
      <c r="AQ465" t="str">
        <f>IFERROR(VLOOKUP(M465,Shopify_Transactions!X:BB,3,0),"Not_Found")</f>
        <v>Not_Found</v>
      </c>
      <c r="AR465" t="str">
        <f>IFERROR(VLOOKUP(Z465,Shopify_Transactions!W:Z,4,0),"Not_Found")</f>
        <v>AS-96556</v>
      </c>
      <c r="AS465" t="str">
        <f t="shared" si="8"/>
        <v>AS-96556</v>
      </c>
    </row>
    <row r="466" spans="1:45" x14ac:dyDescent="0.3">
      <c r="A466" t="s">
        <v>6643</v>
      </c>
      <c r="B466" t="s">
        <v>6715</v>
      </c>
      <c r="C466" t="s">
        <v>244</v>
      </c>
      <c r="D466" t="s">
        <v>6716</v>
      </c>
      <c r="E466" t="s">
        <v>133</v>
      </c>
      <c r="F466" t="s">
        <v>130</v>
      </c>
      <c r="G466" t="s">
        <v>24</v>
      </c>
      <c r="H466">
        <v>24.9</v>
      </c>
      <c r="I466">
        <v>-1.07</v>
      </c>
      <c r="J466">
        <v>23.83</v>
      </c>
      <c r="K466" t="s">
        <v>6717</v>
      </c>
      <c r="L466" t="s">
        <v>131</v>
      </c>
      <c r="M466" t="s">
        <v>6718</v>
      </c>
      <c r="N466" t="s">
        <v>6719</v>
      </c>
      <c r="O466" t="s">
        <v>134</v>
      </c>
      <c r="P466" t="s">
        <v>2557</v>
      </c>
      <c r="R466">
        <v>4.95</v>
      </c>
      <c r="T466">
        <v>0</v>
      </c>
      <c r="Z466" t="s">
        <v>6720</v>
      </c>
      <c r="AA466" t="s">
        <v>6721</v>
      </c>
      <c r="AB466">
        <v>1</v>
      </c>
      <c r="AD466">
        <v>1241.42</v>
      </c>
      <c r="AE466" t="s">
        <v>6722</v>
      </c>
      <c r="AG466" t="s">
        <v>6723</v>
      </c>
      <c r="AI466">
        <v>27400</v>
      </c>
      <c r="AJ466" t="s">
        <v>138</v>
      </c>
      <c r="AK466" t="s">
        <v>6724</v>
      </c>
      <c r="AL466" t="s">
        <v>2557</v>
      </c>
      <c r="AN466" t="s">
        <v>46</v>
      </c>
      <c r="AO466" t="s">
        <v>136</v>
      </c>
      <c r="AP466" t="str">
        <f>IFERROR(VLOOKUP(M466,Shopify_Transactions!V:BB,5,0),"Not_Found")</f>
        <v>AS-96560</v>
      </c>
      <c r="AQ466" t="str">
        <f>IFERROR(VLOOKUP(M466,Shopify_Transactions!X:BB,3,0),"Not_Found")</f>
        <v>Not_Found</v>
      </c>
      <c r="AR466" t="str">
        <f>IFERROR(VLOOKUP(Z466,Shopify_Transactions!W:Z,4,0),"Not_Found")</f>
        <v>AS-96560</v>
      </c>
      <c r="AS466" t="str">
        <f t="shared" si="8"/>
        <v>AS-96560</v>
      </c>
    </row>
    <row r="467" spans="1:45" x14ac:dyDescent="0.3">
      <c r="A467" t="s">
        <v>6725</v>
      </c>
      <c r="B467" t="s">
        <v>6726</v>
      </c>
      <c r="C467" t="s">
        <v>244</v>
      </c>
      <c r="D467" t="s">
        <v>6727</v>
      </c>
      <c r="E467" t="s">
        <v>133</v>
      </c>
      <c r="F467" t="s">
        <v>130</v>
      </c>
      <c r="G467" t="s">
        <v>24</v>
      </c>
      <c r="H467">
        <v>65.900000000000006</v>
      </c>
      <c r="I467">
        <v>-2.2599999999999998</v>
      </c>
      <c r="J467">
        <v>63.64</v>
      </c>
      <c r="K467" t="s">
        <v>6728</v>
      </c>
      <c r="L467" t="s">
        <v>131</v>
      </c>
      <c r="M467" t="s">
        <v>6729</v>
      </c>
      <c r="N467" t="s">
        <v>6730</v>
      </c>
      <c r="O467" t="s">
        <v>134</v>
      </c>
      <c r="P467" t="s">
        <v>6731</v>
      </c>
      <c r="R467">
        <v>0</v>
      </c>
      <c r="T467">
        <v>0</v>
      </c>
      <c r="Z467" t="s">
        <v>6732</v>
      </c>
      <c r="AA467" t="s">
        <v>6733</v>
      </c>
      <c r="AB467">
        <v>2</v>
      </c>
      <c r="AD467">
        <v>1305.06</v>
      </c>
      <c r="AE467" t="s">
        <v>6734</v>
      </c>
      <c r="AG467" t="s">
        <v>6735</v>
      </c>
      <c r="AH467" t="s">
        <v>3808</v>
      </c>
      <c r="AI467">
        <v>48034</v>
      </c>
      <c r="AJ467" t="s">
        <v>137</v>
      </c>
      <c r="AK467" t="s">
        <v>6736</v>
      </c>
      <c r="AL467" t="s">
        <v>6737</v>
      </c>
      <c r="AN467" t="s">
        <v>47</v>
      </c>
      <c r="AO467" t="s">
        <v>136</v>
      </c>
      <c r="AP467" t="str">
        <f>IFERROR(VLOOKUP(M467,Shopify_Transactions!V:BB,5,0),"Not_Found")</f>
        <v>AS-96569</v>
      </c>
      <c r="AQ467" t="str">
        <f>IFERROR(VLOOKUP(M467,Shopify_Transactions!X:BB,3,0),"Not_Found")</f>
        <v>Not_Found</v>
      </c>
      <c r="AR467" t="str">
        <f>IFERROR(VLOOKUP(Z467,Shopify_Transactions!W:Z,4,0),"Not_Found")</f>
        <v>AS-96569</v>
      </c>
      <c r="AS467" t="str">
        <f t="shared" si="8"/>
        <v>AS-96569</v>
      </c>
    </row>
    <row r="468" spans="1:45" x14ac:dyDescent="0.3">
      <c r="A468" t="s">
        <v>6725</v>
      </c>
      <c r="B468" t="s">
        <v>6738</v>
      </c>
      <c r="C468" t="s">
        <v>244</v>
      </c>
      <c r="D468" t="s">
        <v>6739</v>
      </c>
      <c r="E468" t="s">
        <v>133</v>
      </c>
      <c r="F468" t="s">
        <v>130</v>
      </c>
      <c r="G468" t="s">
        <v>24</v>
      </c>
      <c r="H468">
        <v>116.91</v>
      </c>
      <c r="I468">
        <v>-3.74</v>
      </c>
      <c r="J468">
        <v>113.17</v>
      </c>
      <c r="K468" t="s">
        <v>6740</v>
      </c>
      <c r="L468" t="s">
        <v>131</v>
      </c>
      <c r="M468" t="s">
        <v>6741</v>
      </c>
      <c r="N468" t="s">
        <v>6742</v>
      </c>
      <c r="O468" t="s">
        <v>134</v>
      </c>
      <c r="P468" t="s">
        <v>6743</v>
      </c>
      <c r="R468">
        <v>0</v>
      </c>
      <c r="T468">
        <v>0</v>
      </c>
      <c r="Z468" t="s">
        <v>6744</v>
      </c>
      <c r="AA468" t="s">
        <v>6745</v>
      </c>
      <c r="AB468">
        <v>2</v>
      </c>
      <c r="AD468">
        <v>1418.23</v>
      </c>
      <c r="AE468" t="s">
        <v>6746</v>
      </c>
      <c r="AG468" t="s">
        <v>153</v>
      </c>
      <c r="AH468" t="s">
        <v>153</v>
      </c>
      <c r="AI468">
        <v>20152</v>
      </c>
      <c r="AJ468" t="s">
        <v>137</v>
      </c>
      <c r="AK468" t="s">
        <v>6747</v>
      </c>
      <c r="AL468" t="s">
        <v>6748</v>
      </c>
      <c r="AN468" t="s">
        <v>47</v>
      </c>
      <c r="AO468" t="s">
        <v>136</v>
      </c>
      <c r="AP468" t="str">
        <f>IFERROR(VLOOKUP(M468,Shopify_Transactions!V:BB,5,0),"Not_Found")</f>
        <v>AS-96590</v>
      </c>
      <c r="AQ468" t="str">
        <f>IFERROR(VLOOKUP(M468,Shopify_Transactions!X:BB,3,0),"Not_Found")</f>
        <v>Not_Found</v>
      </c>
      <c r="AR468" t="str">
        <f>IFERROR(VLOOKUP(Z468,Shopify_Transactions!W:Z,4,0),"Not_Found")</f>
        <v>AS-96590</v>
      </c>
      <c r="AS468" t="str">
        <f t="shared" si="8"/>
        <v>AS-96590</v>
      </c>
    </row>
    <row r="469" spans="1:45" x14ac:dyDescent="0.3">
      <c r="A469" t="s">
        <v>6725</v>
      </c>
      <c r="B469" t="s">
        <v>6749</v>
      </c>
      <c r="C469" t="s">
        <v>244</v>
      </c>
      <c r="D469" t="s">
        <v>6750</v>
      </c>
      <c r="E469" t="s">
        <v>133</v>
      </c>
      <c r="F469" t="s">
        <v>130</v>
      </c>
      <c r="G469" t="s">
        <v>24</v>
      </c>
      <c r="H469">
        <v>24.9</v>
      </c>
      <c r="I469">
        <v>-1.07</v>
      </c>
      <c r="J469">
        <v>23.83</v>
      </c>
      <c r="K469" t="s">
        <v>6751</v>
      </c>
      <c r="L469" t="s">
        <v>131</v>
      </c>
      <c r="M469" t="s">
        <v>6752</v>
      </c>
      <c r="N469" t="s">
        <v>6753</v>
      </c>
      <c r="O469" t="s">
        <v>134</v>
      </c>
      <c r="P469" t="s">
        <v>6754</v>
      </c>
      <c r="R469">
        <v>4.95</v>
      </c>
      <c r="T469">
        <v>0</v>
      </c>
      <c r="Z469" t="s">
        <v>6755</v>
      </c>
      <c r="AA469" t="s">
        <v>6756</v>
      </c>
      <c r="AB469">
        <v>1</v>
      </c>
      <c r="AD469">
        <v>1442.06</v>
      </c>
      <c r="AE469" t="s">
        <v>6757</v>
      </c>
      <c r="AG469" t="s">
        <v>6758</v>
      </c>
      <c r="AH469" t="s">
        <v>156</v>
      </c>
      <c r="AI469">
        <v>15705</v>
      </c>
      <c r="AJ469" t="s">
        <v>140</v>
      </c>
      <c r="AK469" t="s">
        <v>6759</v>
      </c>
      <c r="AL469" t="s">
        <v>6754</v>
      </c>
      <c r="AN469" t="s">
        <v>45</v>
      </c>
      <c r="AO469" t="s">
        <v>136</v>
      </c>
      <c r="AP469" t="str">
        <f>IFERROR(VLOOKUP(M469,Shopify_Transactions!V:BB,5,0),"Not_Found")</f>
        <v>AS-96598</v>
      </c>
      <c r="AQ469" t="str">
        <f>IFERROR(VLOOKUP(M469,Shopify_Transactions!X:BB,3,0),"Not_Found")</f>
        <v>Not_Found</v>
      </c>
      <c r="AR469" t="str">
        <f>IFERROR(VLOOKUP(Z469,Shopify_Transactions!W:Z,4,0),"Not_Found")</f>
        <v>AS-96598</v>
      </c>
      <c r="AS469" t="str">
        <f t="shared" si="8"/>
        <v>AS-96598</v>
      </c>
    </row>
    <row r="470" spans="1:45" x14ac:dyDescent="0.3">
      <c r="A470" t="s">
        <v>6725</v>
      </c>
      <c r="B470" t="s">
        <v>6760</v>
      </c>
      <c r="C470" t="s">
        <v>244</v>
      </c>
      <c r="D470" t="s">
        <v>6679</v>
      </c>
      <c r="E470" t="s">
        <v>133</v>
      </c>
      <c r="F470" t="s">
        <v>130</v>
      </c>
      <c r="G470" t="s">
        <v>24</v>
      </c>
      <c r="H470">
        <v>183.47</v>
      </c>
      <c r="I470">
        <v>-5.67</v>
      </c>
      <c r="J470">
        <v>177.8</v>
      </c>
      <c r="K470" t="s">
        <v>6680</v>
      </c>
      <c r="L470" t="s">
        <v>131</v>
      </c>
      <c r="M470" t="s">
        <v>6761</v>
      </c>
      <c r="N470" t="s">
        <v>6682</v>
      </c>
      <c r="O470" t="s">
        <v>134</v>
      </c>
      <c r="P470" t="s">
        <v>6762</v>
      </c>
      <c r="R470">
        <v>0</v>
      </c>
      <c r="T470">
        <v>0</v>
      </c>
      <c r="Z470" t="s">
        <v>6763</v>
      </c>
      <c r="AA470" t="s">
        <v>6764</v>
      </c>
      <c r="AB470">
        <v>3</v>
      </c>
      <c r="AD470">
        <v>1619.86</v>
      </c>
      <c r="AE470" t="s">
        <v>6686</v>
      </c>
      <c r="AG470" t="s">
        <v>6687</v>
      </c>
      <c r="AH470" t="s">
        <v>324</v>
      </c>
      <c r="AI470">
        <v>22012</v>
      </c>
      <c r="AJ470" t="s">
        <v>137</v>
      </c>
      <c r="AK470" t="s">
        <v>6688</v>
      </c>
      <c r="AL470" t="s">
        <v>6689</v>
      </c>
      <c r="AN470" t="s">
        <v>47</v>
      </c>
      <c r="AO470" t="s">
        <v>136</v>
      </c>
      <c r="AP470" t="str">
        <f>IFERROR(VLOOKUP(M470,Shopify_Transactions!V:BB,5,0),"Not_Found")</f>
        <v>AS-96611</v>
      </c>
      <c r="AQ470" t="str">
        <f>IFERROR(VLOOKUP(M470,Shopify_Transactions!X:BB,3,0),"Not_Found")</f>
        <v>Not_Found</v>
      </c>
      <c r="AR470" t="str">
        <f>IFERROR(VLOOKUP(Z470,Shopify_Transactions!W:Z,4,0),"Not_Found")</f>
        <v>AS-96611</v>
      </c>
      <c r="AS470" t="str">
        <f t="shared" si="8"/>
        <v>AS-96611</v>
      </c>
    </row>
    <row r="471" spans="1:45" x14ac:dyDescent="0.3">
      <c r="A471" t="s">
        <v>6725</v>
      </c>
      <c r="B471" t="s">
        <v>6765</v>
      </c>
      <c r="C471" t="s">
        <v>244</v>
      </c>
      <c r="D471" t="s">
        <v>6766</v>
      </c>
      <c r="E471" t="s">
        <v>133</v>
      </c>
      <c r="F471" t="s">
        <v>130</v>
      </c>
      <c r="G471" t="s">
        <v>24</v>
      </c>
      <c r="H471">
        <v>78.17</v>
      </c>
      <c r="I471">
        <v>-2.62</v>
      </c>
      <c r="J471">
        <v>75.55</v>
      </c>
      <c r="K471" t="s">
        <v>6767</v>
      </c>
      <c r="L471" t="s">
        <v>131</v>
      </c>
      <c r="M471" t="s">
        <v>6768</v>
      </c>
      <c r="N471" t="s">
        <v>6769</v>
      </c>
      <c r="O471" t="s">
        <v>134</v>
      </c>
      <c r="P471" t="s">
        <v>6770</v>
      </c>
      <c r="R471">
        <v>0</v>
      </c>
      <c r="T471">
        <v>0</v>
      </c>
      <c r="Z471" t="s">
        <v>6771</v>
      </c>
      <c r="AA471" t="s">
        <v>6772</v>
      </c>
      <c r="AB471">
        <v>3</v>
      </c>
      <c r="AD471">
        <v>1695.41</v>
      </c>
      <c r="AE471" t="s">
        <v>6773</v>
      </c>
      <c r="AG471" t="s">
        <v>6774</v>
      </c>
      <c r="AI471">
        <v>32547</v>
      </c>
      <c r="AJ471" t="s">
        <v>135</v>
      </c>
      <c r="AK471" t="s">
        <v>6775</v>
      </c>
      <c r="AL471" t="s">
        <v>6776</v>
      </c>
      <c r="AN471" t="s">
        <v>42</v>
      </c>
      <c r="AO471" t="s">
        <v>136</v>
      </c>
      <c r="AP471" t="str">
        <f>IFERROR(VLOOKUP(M471,Shopify_Transactions!V:BB,5,0),"Not_Found")</f>
        <v>AS-96613</v>
      </c>
      <c r="AQ471" t="str">
        <f>IFERROR(VLOOKUP(M471,Shopify_Transactions!X:BB,3,0),"Not_Found")</f>
        <v>Not_Found</v>
      </c>
      <c r="AR471" t="str">
        <f>IFERROR(VLOOKUP(Z471,Shopify_Transactions!W:Z,4,0),"Not_Found")</f>
        <v>AS-96613</v>
      </c>
      <c r="AS471" t="str">
        <f t="shared" si="8"/>
        <v>AS-96613</v>
      </c>
    </row>
    <row r="472" spans="1:45" x14ac:dyDescent="0.3">
      <c r="A472" t="s">
        <v>6725</v>
      </c>
      <c r="B472" t="s">
        <v>6777</v>
      </c>
      <c r="C472" t="s">
        <v>244</v>
      </c>
      <c r="D472" t="s">
        <v>6778</v>
      </c>
      <c r="E472" t="s">
        <v>133</v>
      </c>
      <c r="F472" t="s">
        <v>130</v>
      </c>
      <c r="G472" t="s">
        <v>24</v>
      </c>
      <c r="H472">
        <v>47.9</v>
      </c>
      <c r="I472">
        <v>-1.74</v>
      </c>
      <c r="J472">
        <v>46.16</v>
      </c>
      <c r="K472" t="s">
        <v>6779</v>
      </c>
      <c r="L472" t="s">
        <v>131</v>
      </c>
      <c r="M472" t="s">
        <v>6780</v>
      </c>
      <c r="N472" t="s">
        <v>6781</v>
      </c>
      <c r="O472" t="s">
        <v>134</v>
      </c>
      <c r="P472" t="s">
        <v>6782</v>
      </c>
      <c r="R472">
        <v>4.95</v>
      </c>
      <c r="T472">
        <v>0</v>
      </c>
      <c r="Z472" t="s">
        <v>6783</v>
      </c>
      <c r="AA472" t="s">
        <v>6784</v>
      </c>
      <c r="AB472">
        <v>1</v>
      </c>
      <c r="AD472">
        <v>1741.57</v>
      </c>
      <c r="AE472" t="s">
        <v>6785</v>
      </c>
      <c r="AG472" t="s">
        <v>6786</v>
      </c>
      <c r="AH472" t="s">
        <v>156</v>
      </c>
      <c r="AI472">
        <v>15117</v>
      </c>
      <c r="AJ472" t="s">
        <v>140</v>
      </c>
      <c r="AK472" t="s">
        <v>6787</v>
      </c>
      <c r="AL472" t="s">
        <v>6782</v>
      </c>
      <c r="AN472" t="s">
        <v>45</v>
      </c>
      <c r="AO472" t="s">
        <v>136</v>
      </c>
      <c r="AP472" t="str">
        <f>IFERROR(VLOOKUP(M472,Shopify_Transactions!V:BB,5,0),"Not_Found")</f>
        <v>AS-96622</v>
      </c>
      <c r="AQ472" t="str">
        <f>IFERROR(VLOOKUP(M472,Shopify_Transactions!X:BB,3,0),"Not_Found")</f>
        <v>Not_Found</v>
      </c>
      <c r="AR472" t="str">
        <f>IFERROR(VLOOKUP(Z472,Shopify_Transactions!W:Z,4,0),"Not_Found")</f>
        <v>AS-96622</v>
      </c>
      <c r="AS472" t="str">
        <f t="shared" si="8"/>
        <v>AS-96622</v>
      </c>
    </row>
    <row r="473" spans="1:45" x14ac:dyDescent="0.3">
      <c r="A473" t="s">
        <v>6725</v>
      </c>
      <c r="B473" t="s">
        <v>6788</v>
      </c>
      <c r="C473" t="s">
        <v>244</v>
      </c>
      <c r="D473" t="s">
        <v>6383</v>
      </c>
      <c r="E473" t="s">
        <v>133</v>
      </c>
      <c r="F473" t="s">
        <v>130</v>
      </c>
      <c r="G473" t="s">
        <v>24</v>
      </c>
      <c r="H473">
        <v>58.95</v>
      </c>
      <c r="I473">
        <v>-2.06</v>
      </c>
      <c r="J473">
        <v>56.89</v>
      </c>
      <c r="K473" t="s">
        <v>6384</v>
      </c>
      <c r="L473" t="s">
        <v>131</v>
      </c>
      <c r="M473" t="s">
        <v>6789</v>
      </c>
      <c r="N473" t="s">
        <v>6790</v>
      </c>
      <c r="O473" t="s">
        <v>134</v>
      </c>
      <c r="P473" t="s">
        <v>6791</v>
      </c>
      <c r="R473">
        <v>0</v>
      </c>
      <c r="T473">
        <v>0</v>
      </c>
      <c r="Z473" t="s">
        <v>6792</v>
      </c>
      <c r="AA473" t="s">
        <v>6793</v>
      </c>
      <c r="AB473">
        <v>1</v>
      </c>
      <c r="AD473">
        <v>1798.46</v>
      </c>
      <c r="AE473" t="s">
        <v>6794</v>
      </c>
      <c r="AG473" t="s">
        <v>6391</v>
      </c>
      <c r="AH473" t="s">
        <v>149</v>
      </c>
      <c r="AI473">
        <v>3660</v>
      </c>
      <c r="AJ473" t="s">
        <v>140</v>
      </c>
      <c r="AK473" t="s">
        <v>6392</v>
      </c>
      <c r="AL473" t="s">
        <v>6791</v>
      </c>
      <c r="AN473" t="s">
        <v>45</v>
      </c>
      <c r="AO473" t="s">
        <v>136</v>
      </c>
      <c r="AP473" t="str">
        <f>IFERROR(VLOOKUP(M473,Shopify_Transactions!V:BB,5,0),"Not_Found")</f>
        <v>AS-96625</v>
      </c>
      <c r="AQ473" t="str">
        <f>IFERROR(VLOOKUP(M473,Shopify_Transactions!X:BB,3,0),"Not_Found")</f>
        <v>Not_Found</v>
      </c>
      <c r="AR473" t="str">
        <f>IFERROR(VLOOKUP(Z473,Shopify_Transactions!W:Z,4,0),"Not_Found")</f>
        <v>AS-96625</v>
      </c>
      <c r="AS473" t="str">
        <f t="shared" si="8"/>
        <v>AS-96625</v>
      </c>
    </row>
    <row r="474" spans="1:45" x14ac:dyDescent="0.3">
      <c r="A474" t="s">
        <v>6725</v>
      </c>
      <c r="B474" t="s">
        <v>3232</v>
      </c>
      <c r="C474" t="s">
        <v>244</v>
      </c>
      <c r="D474" t="s">
        <v>6795</v>
      </c>
      <c r="E474" t="s">
        <v>133</v>
      </c>
      <c r="F474" t="s">
        <v>130</v>
      </c>
      <c r="G474" t="s">
        <v>24</v>
      </c>
      <c r="H474">
        <v>37.9</v>
      </c>
      <c r="I474">
        <v>-1.45</v>
      </c>
      <c r="J474">
        <v>36.450000000000003</v>
      </c>
      <c r="K474" t="s">
        <v>6796</v>
      </c>
      <c r="L474" t="s">
        <v>131</v>
      </c>
      <c r="M474" t="s">
        <v>6797</v>
      </c>
      <c r="N474" t="s">
        <v>6798</v>
      </c>
      <c r="O474" t="s">
        <v>134</v>
      </c>
      <c r="P474" t="s">
        <v>6799</v>
      </c>
      <c r="R474">
        <v>4.95</v>
      </c>
      <c r="T474">
        <v>0</v>
      </c>
      <c r="Z474" t="s">
        <v>6800</v>
      </c>
      <c r="AA474" t="s">
        <v>6801</v>
      </c>
      <c r="AB474">
        <v>1</v>
      </c>
      <c r="AD474">
        <v>1834.91</v>
      </c>
      <c r="AE474" t="s">
        <v>6802</v>
      </c>
      <c r="AG474" t="s">
        <v>6803</v>
      </c>
      <c r="AI474">
        <v>32427</v>
      </c>
      <c r="AJ474" t="s">
        <v>135</v>
      </c>
      <c r="AK474" t="s">
        <v>6804</v>
      </c>
      <c r="AL474" t="s">
        <v>6799</v>
      </c>
      <c r="AN474" t="s">
        <v>42</v>
      </c>
      <c r="AO474" t="s">
        <v>136</v>
      </c>
      <c r="AP474" t="str">
        <f>IFERROR(VLOOKUP(M474,Shopify_Transactions!V:BB,5,0),"Not_Found")</f>
        <v>AS-96629</v>
      </c>
      <c r="AQ474" t="str">
        <f>IFERROR(VLOOKUP(M474,Shopify_Transactions!X:BB,3,0),"Not_Found")</f>
        <v>Not_Found</v>
      </c>
      <c r="AR474" t="str">
        <f>IFERROR(VLOOKUP(Z474,Shopify_Transactions!W:Z,4,0),"Not_Found")</f>
        <v>AS-96629</v>
      </c>
      <c r="AS474" t="str">
        <f t="shared" si="8"/>
        <v>AS-96629</v>
      </c>
    </row>
    <row r="475" spans="1:45" x14ac:dyDescent="0.3">
      <c r="A475" t="s">
        <v>6805</v>
      </c>
      <c r="B475" t="s">
        <v>6806</v>
      </c>
      <c r="C475" t="s">
        <v>244</v>
      </c>
      <c r="D475" t="s">
        <v>6807</v>
      </c>
      <c r="E475" t="s">
        <v>133</v>
      </c>
      <c r="F475" t="s">
        <v>130</v>
      </c>
      <c r="G475" t="s">
        <v>24</v>
      </c>
      <c r="H475">
        <v>117.9</v>
      </c>
      <c r="I475">
        <v>-3.77</v>
      </c>
      <c r="J475">
        <v>114.13</v>
      </c>
      <c r="K475" t="s">
        <v>6808</v>
      </c>
      <c r="L475" t="s">
        <v>131</v>
      </c>
      <c r="M475" t="s">
        <v>6809</v>
      </c>
      <c r="N475" t="s">
        <v>6810</v>
      </c>
      <c r="O475" t="s">
        <v>134</v>
      </c>
      <c r="P475" t="s">
        <v>6811</v>
      </c>
      <c r="R475">
        <v>0</v>
      </c>
      <c r="T475">
        <v>0</v>
      </c>
      <c r="Z475" t="s">
        <v>6812</v>
      </c>
      <c r="AA475" t="s">
        <v>6813</v>
      </c>
      <c r="AB475">
        <v>2</v>
      </c>
      <c r="AD475">
        <v>1949.04</v>
      </c>
      <c r="AE475" t="s">
        <v>6814</v>
      </c>
      <c r="AG475" t="s">
        <v>171</v>
      </c>
      <c r="AI475">
        <v>10715</v>
      </c>
      <c r="AJ475" t="s">
        <v>135</v>
      </c>
      <c r="AK475" t="s">
        <v>6815</v>
      </c>
      <c r="AL475" t="s">
        <v>6816</v>
      </c>
      <c r="AN475" t="s">
        <v>42</v>
      </c>
      <c r="AO475" t="s">
        <v>136</v>
      </c>
      <c r="AP475" t="str">
        <f>IFERROR(VLOOKUP(M475,Shopify_Transactions!V:BB,5,0),"Not_Found")</f>
        <v>AS-96633</v>
      </c>
      <c r="AQ475" t="str">
        <f>IFERROR(VLOOKUP(M475,Shopify_Transactions!X:BB,3,0),"Not_Found")</f>
        <v>Not_Found</v>
      </c>
      <c r="AR475" t="str">
        <f>IFERROR(VLOOKUP(Z475,Shopify_Transactions!W:Z,4,0),"Not_Found")</f>
        <v>AS-96633</v>
      </c>
      <c r="AS475" t="str">
        <f t="shared" si="8"/>
        <v>AS-96633</v>
      </c>
    </row>
    <row r="476" spans="1:45" x14ac:dyDescent="0.3">
      <c r="A476" t="s">
        <v>6805</v>
      </c>
      <c r="B476" t="s">
        <v>6817</v>
      </c>
      <c r="C476" t="s">
        <v>244</v>
      </c>
      <c r="D476" t="s">
        <v>6818</v>
      </c>
      <c r="E476" t="s">
        <v>133</v>
      </c>
      <c r="F476" t="s">
        <v>130</v>
      </c>
      <c r="G476" t="s">
        <v>24</v>
      </c>
      <c r="H476">
        <v>31.9</v>
      </c>
      <c r="I476">
        <v>-1.28</v>
      </c>
      <c r="J476">
        <v>30.62</v>
      </c>
      <c r="K476" t="s">
        <v>6819</v>
      </c>
      <c r="L476" t="s">
        <v>131</v>
      </c>
      <c r="M476" t="s">
        <v>6820</v>
      </c>
      <c r="N476" t="s">
        <v>6821</v>
      </c>
      <c r="O476" t="s">
        <v>134</v>
      </c>
      <c r="P476" t="s">
        <v>6822</v>
      </c>
      <c r="R476">
        <v>4.95</v>
      </c>
      <c r="T476">
        <v>0</v>
      </c>
      <c r="Z476" t="s">
        <v>6823</v>
      </c>
      <c r="AA476" t="s">
        <v>6824</v>
      </c>
      <c r="AB476">
        <v>1</v>
      </c>
      <c r="AD476">
        <v>1979.66</v>
      </c>
      <c r="AE476" t="s">
        <v>6825</v>
      </c>
      <c r="AG476" t="s">
        <v>2444</v>
      </c>
      <c r="AH476" t="s">
        <v>2444</v>
      </c>
      <c r="AI476">
        <v>24128</v>
      </c>
      <c r="AJ476" t="s">
        <v>137</v>
      </c>
      <c r="AK476" t="s">
        <v>6826</v>
      </c>
      <c r="AL476" t="s">
        <v>6822</v>
      </c>
      <c r="AN476" t="s">
        <v>47</v>
      </c>
      <c r="AO476" t="s">
        <v>136</v>
      </c>
      <c r="AP476" t="str">
        <f>IFERROR(VLOOKUP(M476,Shopify_Transactions!V:BB,5,0),"Not_Found")</f>
        <v>AS-96638</v>
      </c>
      <c r="AQ476" t="str">
        <f>IFERROR(VLOOKUP(M476,Shopify_Transactions!X:BB,3,0),"Not_Found")</f>
        <v>Not_Found</v>
      </c>
      <c r="AR476" t="str">
        <f>IFERROR(VLOOKUP(Z476,Shopify_Transactions!W:Z,4,0),"Not_Found")</f>
        <v>AS-96638</v>
      </c>
      <c r="AS476" t="str">
        <f t="shared" si="8"/>
        <v>AS-96638</v>
      </c>
    </row>
    <row r="477" spans="1:45" x14ac:dyDescent="0.3">
      <c r="A477" t="s">
        <v>6805</v>
      </c>
      <c r="B477" t="s">
        <v>6827</v>
      </c>
      <c r="C477" t="s">
        <v>244</v>
      </c>
      <c r="D477" t="s">
        <v>6828</v>
      </c>
      <c r="E477" t="s">
        <v>133</v>
      </c>
      <c r="F477" t="s">
        <v>130</v>
      </c>
      <c r="G477" t="s">
        <v>24</v>
      </c>
      <c r="H477">
        <v>82.67</v>
      </c>
      <c r="I477">
        <v>-2.75</v>
      </c>
      <c r="J477">
        <v>79.92</v>
      </c>
      <c r="K477" t="s">
        <v>6829</v>
      </c>
      <c r="L477" t="s">
        <v>131</v>
      </c>
      <c r="M477" t="s">
        <v>6830</v>
      </c>
      <c r="N477" t="s">
        <v>6831</v>
      </c>
      <c r="O477" t="s">
        <v>134</v>
      </c>
      <c r="P477" t="s">
        <v>6832</v>
      </c>
      <c r="R477">
        <v>0</v>
      </c>
      <c r="T477">
        <v>0</v>
      </c>
      <c r="Z477" t="s">
        <v>6833</v>
      </c>
      <c r="AA477" t="s">
        <v>6834</v>
      </c>
      <c r="AB477">
        <v>3</v>
      </c>
      <c r="AD477">
        <v>2059.58</v>
      </c>
      <c r="AE477" t="s">
        <v>6835</v>
      </c>
      <c r="AG477" t="s">
        <v>171</v>
      </c>
      <c r="AI477">
        <v>10437</v>
      </c>
      <c r="AJ477" t="s">
        <v>135</v>
      </c>
      <c r="AK477" t="s">
        <v>6836</v>
      </c>
      <c r="AL477" t="s">
        <v>6837</v>
      </c>
      <c r="AN477" t="s">
        <v>42</v>
      </c>
      <c r="AO477" t="s">
        <v>136</v>
      </c>
      <c r="AP477" t="str">
        <f>IFERROR(VLOOKUP(M477,Shopify_Transactions!V:BB,5,0),"Not_Found")</f>
        <v>AS-96644</v>
      </c>
      <c r="AQ477" t="str">
        <f>IFERROR(VLOOKUP(M477,Shopify_Transactions!X:BB,3,0),"Not_Found")</f>
        <v>Not_Found</v>
      </c>
      <c r="AR477" t="str">
        <f>IFERROR(VLOOKUP(Z477,Shopify_Transactions!W:Z,4,0),"Not_Found")</f>
        <v>AS-96644</v>
      </c>
      <c r="AS477" t="str">
        <f t="shared" si="8"/>
        <v>AS-96644</v>
      </c>
    </row>
    <row r="478" spans="1:45" x14ac:dyDescent="0.3">
      <c r="A478" t="s">
        <v>6805</v>
      </c>
      <c r="B478" t="s">
        <v>6838</v>
      </c>
      <c r="C478" t="s">
        <v>244</v>
      </c>
      <c r="D478" t="s">
        <v>6839</v>
      </c>
      <c r="E478" t="s">
        <v>133</v>
      </c>
      <c r="F478" t="s">
        <v>130</v>
      </c>
      <c r="G478" t="s">
        <v>24</v>
      </c>
      <c r="H478">
        <v>82.85</v>
      </c>
      <c r="I478">
        <v>-2.75</v>
      </c>
      <c r="J478">
        <v>80.099999999999994</v>
      </c>
      <c r="K478" t="s">
        <v>6840</v>
      </c>
      <c r="L478" t="s">
        <v>131</v>
      </c>
      <c r="M478" t="s">
        <v>6841</v>
      </c>
      <c r="N478" t="s">
        <v>6842</v>
      </c>
      <c r="O478" t="s">
        <v>134</v>
      </c>
      <c r="P478" t="s">
        <v>6843</v>
      </c>
      <c r="R478">
        <v>0</v>
      </c>
      <c r="T478">
        <v>0</v>
      </c>
      <c r="Z478" t="s">
        <v>6844</v>
      </c>
      <c r="AA478" t="s">
        <v>6845</v>
      </c>
      <c r="AB478">
        <v>3</v>
      </c>
      <c r="AD478">
        <v>2139.6799999999998</v>
      </c>
      <c r="AE478" t="s">
        <v>6846</v>
      </c>
      <c r="AF478" t="s">
        <v>6847</v>
      </c>
      <c r="AG478" t="s">
        <v>171</v>
      </c>
      <c r="AI478">
        <v>10247</v>
      </c>
      <c r="AJ478" t="s">
        <v>135</v>
      </c>
      <c r="AK478" t="s">
        <v>6848</v>
      </c>
      <c r="AL478" t="s">
        <v>6849</v>
      </c>
      <c r="AN478" t="s">
        <v>42</v>
      </c>
      <c r="AO478" t="s">
        <v>136</v>
      </c>
      <c r="AP478" t="str">
        <f>IFERROR(VLOOKUP(M478,Shopify_Transactions!V:BB,5,0),"Not_Found")</f>
        <v>AS-96647</v>
      </c>
      <c r="AQ478" t="str">
        <f>IFERROR(VLOOKUP(M478,Shopify_Transactions!X:BB,3,0),"Not_Found")</f>
        <v>Not_Found</v>
      </c>
      <c r="AR478" t="str">
        <f>IFERROR(VLOOKUP(Z478,Shopify_Transactions!W:Z,4,0),"Not_Found")</f>
        <v>AS-96647</v>
      </c>
      <c r="AS478" t="str">
        <f t="shared" si="8"/>
        <v>AS-96647</v>
      </c>
    </row>
    <row r="479" spans="1:45" x14ac:dyDescent="0.3">
      <c r="A479" t="s">
        <v>6805</v>
      </c>
      <c r="B479" t="s">
        <v>6850</v>
      </c>
      <c r="C479" t="s">
        <v>244</v>
      </c>
      <c r="D479" t="s">
        <v>6851</v>
      </c>
      <c r="E479" t="s">
        <v>133</v>
      </c>
      <c r="F479" t="s">
        <v>130</v>
      </c>
      <c r="G479" t="s">
        <v>24</v>
      </c>
      <c r="H479">
        <v>119.75</v>
      </c>
      <c r="I479">
        <v>-3.82</v>
      </c>
      <c r="J479">
        <v>115.93</v>
      </c>
      <c r="K479" t="s">
        <v>6852</v>
      </c>
      <c r="L479" t="s">
        <v>131</v>
      </c>
      <c r="M479" t="s">
        <v>6853</v>
      </c>
      <c r="N479" t="s">
        <v>6854</v>
      </c>
      <c r="O479" t="s">
        <v>134</v>
      </c>
      <c r="P479" t="s">
        <v>6855</v>
      </c>
      <c r="R479">
        <v>0</v>
      </c>
      <c r="T479">
        <v>0</v>
      </c>
      <c r="Z479" t="s">
        <v>6856</v>
      </c>
      <c r="AA479" t="s">
        <v>6857</v>
      </c>
      <c r="AB479">
        <v>5</v>
      </c>
      <c r="AD479">
        <v>2255.61</v>
      </c>
      <c r="AE479" t="s">
        <v>6858</v>
      </c>
      <c r="AG479" t="s">
        <v>154</v>
      </c>
      <c r="AH479" t="s">
        <v>154</v>
      </c>
      <c r="AI479">
        <v>28018</v>
      </c>
      <c r="AJ479" t="s">
        <v>140</v>
      </c>
      <c r="AK479" t="s">
        <v>6859</v>
      </c>
      <c r="AL479" t="s">
        <v>6860</v>
      </c>
      <c r="AN479" t="s">
        <v>45</v>
      </c>
      <c r="AO479" t="s">
        <v>136</v>
      </c>
      <c r="AP479" t="str">
        <f>IFERROR(VLOOKUP(M479,Shopify_Transactions!V:BB,5,0),"Not_Found")</f>
        <v>AS-96648</v>
      </c>
      <c r="AQ479" t="str">
        <f>IFERROR(VLOOKUP(M479,Shopify_Transactions!X:BB,3,0),"Not_Found")</f>
        <v>Not_Found</v>
      </c>
      <c r="AR479" t="str">
        <f>IFERROR(VLOOKUP(Z479,Shopify_Transactions!W:Z,4,0),"Not_Found")</f>
        <v>AS-96648</v>
      </c>
      <c r="AS479" t="str">
        <f t="shared" si="8"/>
        <v>AS-96648</v>
      </c>
    </row>
    <row r="480" spans="1:45" x14ac:dyDescent="0.3">
      <c r="A480" t="s">
        <v>6805</v>
      </c>
      <c r="B480" t="s">
        <v>6861</v>
      </c>
      <c r="C480" t="s">
        <v>244</v>
      </c>
      <c r="D480" t="s">
        <v>6862</v>
      </c>
      <c r="E480" t="s">
        <v>133</v>
      </c>
      <c r="F480" t="s">
        <v>130</v>
      </c>
      <c r="G480" t="s">
        <v>24</v>
      </c>
      <c r="H480">
        <v>17.899999999999999</v>
      </c>
      <c r="I480">
        <v>-0.87</v>
      </c>
      <c r="J480">
        <v>17.03</v>
      </c>
      <c r="K480" t="s">
        <v>6863</v>
      </c>
      <c r="L480" t="s">
        <v>131</v>
      </c>
      <c r="M480" t="s">
        <v>6864</v>
      </c>
      <c r="N480" t="s">
        <v>6865</v>
      </c>
      <c r="O480" t="s">
        <v>134</v>
      </c>
      <c r="P480" t="s">
        <v>6866</v>
      </c>
      <c r="R480">
        <v>4.95</v>
      </c>
      <c r="T480">
        <v>0</v>
      </c>
      <c r="Z480" t="s">
        <v>6867</v>
      </c>
      <c r="AA480" t="s">
        <v>6868</v>
      </c>
      <c r="AB480">
        <v>1</v>
      </c>
      <c r="AD480">
        <v>2272.64</v>
      </c>
      <c r="AE480" t="s">
        <v>6869</v>
      </c>
      <c r="AG480" t="s">
        <v>152</v>
      </c>
      <c r="AH480" t="s">
        <v>2457</v>
      </c>
      <c r="AI480">
        <v>174</v>
      </c>
      <c r="AJ480" t="s">
        <v>137</v>
      </c>
      <c r="AK480" t="s">
        <v>6870</v>
      </c>
      <c r="AL480" t="s">
        <v>6866</v>
      </c>
      <c r="AN480" t="s">
        <v>47</v>
      </c>
      <c r="AO480" t="s">
        <v>136</v>
      </c>
      <c r="AP480" t="str">
        <f>IFERROR(VLOOKUP(M480,Shopify_Transactions!V:BB,5,0),"Not_Found")</f>
        <v>AS-96653</v>
      </c>
      <c r="AQ480" t="str">
        <f>IFERROR(VLOOKUP(M480,Shopify_Transactions!X:BB,3,0),"Not_Found")</f>
        <v>Not_Found</v>
      </c>
      <c r="AR480" t="str">
        <f>IFERROR(VLOOKUP(Z480,Shopify_Transactions!W:Z,4,0),"Not_Found")</f>
        <v>AS-96653</v>
      </c>
      <c r="AS480" t="str">
        <f t="shared" si="8"/>
        <v>AS-96653</v>
      </c>
    </row>
    <row r="481" spans="1:45" x14ac:dyDescent="0.3">
      <c r="A481" t="s">
        <v>6805</v>
      </c>
      <c r="B481" t="s">
        <v>6871</v>
      </c>
      <c r="C481" t="s">
        <v>244</v>
      </c>
      <c r="D481" t="s">
        <v>6872</v>
      </c>
      <c r="E481" t="s">
        <v>133</v>
      </c>
      <c r="F481" t="s">
        <v>130</v>
      </c>
      <c r="G481" t="s">
        <v>24</v>
      </c>
      <c r="H481">
        <v>67.95</v>
      </c>
      <c r="I481">
        <v>-2.3199999999999998</v>
      </c>
      <c r="J481">
        <v>65.63</v>
      </c>
      <c r="K481" t="s">
        <v>6873</v>
      </c>
      <c r="L481" t="s">
        <v>131</v>
      </c>
      <c r="M481" t="s">
        <v>6874</v>
      </c>
      <c r="N481" t="s">
        <v>6875</v>
      </c>
      <c r="O481" t="s">
        <v>134</v>
      </c>
      <c r="P481" t="s">
        <v>6876</v>
      </c>
      <c r="R481">
        <v>0</v>
      </c>
      <c r="T481">
        <v>0</v>
      </c>
      <c r="Z481" t="s">
        <v>6877</v>
      </c>
      <c r="AA481" t="s">
        <v>6878</v>
      </c>
      <c r="AB481">
        <v>1</v>
      </c>
      <c r="AD481">
        <v>2338.27</v>
      </c>
      <c r="AE481" t="s">
        <v>6879</v>
      </c>
      <c r="AG481" t="s">
        <v>6880</v>
      </c>
      <c r="AH481" t="s">
        <v>154</v>
      </c>
      <c r="AI481">
        <v>28440</v>
      </c>
      <c r="AJ481" t="s">
        <v>140</v>
      </c>
      <c r="AK481" t="s">
        <v>6881</v>
      </c>
      <c r="AL481" t="s">
        <v>6876</v>
      </c>
      <c r="AN481" t="s">
        <v>45</v>
      </c>
      <c r="AO481" t="s">
        <v>136</v>
      </c>
      <c r="AP481" t="str">
        <f>IFERROR(VLOOKUP(M481,Shopify_Transactions!V:BB,5,0),"Not_Found")</f>
        <v>AS-96659</v>
      </c>
      <c r="AQ481" t="str">
        <f>IFERROR(VLOOKUP(M481,Shopify_Transactions!X:BB,3,0),"Not_Found")</f>
        <v>Not_Found</v>
      </c>
      <c r="AR481" t="str">
        <f>IFERROR(VLOOKUP(Z481,Shopify_Transactions!W:Z,4,0),"Not_Found")</f>
        <v>AS-96659</v>
      </c>
      <c r="AS481" t="str">
        <f t="shared" si="8"/>
        <v>AS-96659</v>
      </c>
    </row>
    <row r="482" spans="1:45" x14ac:dyDescent="0.3">
      <c r="A482" t="s">
        <v>6805</v>
      </c>
      <c r="B482" t="s">
        <v>6882</v>
      </c>
      <c r="C482" t="s">
        <v>244</v>
      </c>
      <c r="D482" t="s">
        <v>6883</v>
      </c>
      <c r="E482" t="s">
        <v>133</v>
      </c>
      <c r="F482" t="s">
        <v>130</v>
      </c>
      <c r="G482" t="s">
        <v>24</v>
      </c>
      <c r="H482">
        <v>44.9</v>
      </c>
      <c r="I482">
        <v>-1.65</v>
      </c>
      <c r="J482">
        <v>43.25</v>
      </c>
      <c r="K482" t="s">
        <v>6884</v>
      </c>
      <c r="L482" t="s">
        <v>131</v>
      </c>
      <c r="M482" t="s">
        <v>6885</v>
      </c>
      <c r="N482" t="s">
        <v>6886</v>
      </c>
      <c r="O482" t="s">
        <v>134</v>
      </c>
      <c r="P482" t="s">
        <v>6887</v>
      </c>
      <c r="R482">
        <v>4.95</v>
      </c>
      <c r="T482">
        <v>0</v>
      </c>
      <c r="Z482" t="s">
        <v>6888</v>
      </c>
      <c r="AA482" t="s">
        <v>6889</v>
      </c>
      <c r="AB482">
        <v>1</v>
      </c>
      <c r="AD482">
        <v>2381.52</v>
      </c>
      <c r="AE482" t="s">
        <v>6890</v>
      </c>
      <c r="AG482" t="s">
        <v>6891</v>
      </c>
      <c r="AI482">
        <v>65510</v>
      </c>
      <c r="AJ482" t="s">
        <v>135</v>
      </c>
      <c r="AK482" t="s">
        <v>6892</v>
      </c>
      <c r="AL482" t="s">
        <v>6887</v>
      </c>
      <c r="AN482" t="s">
        <v>42</v>
      </c>
      <c r="AO482" t="s">
        <v>136</v>
      </c>
      <c r="AP482" t="str">
        <f>IFERROR(VLOOKUP(M482,Shopify_Transactions!V:BB,5,0),"Not_Found")</f>
        <v>AS-96663</v>
      </c>
      <c r="AQ482" t="str">
        <f>IFERROR(VLOOKUP(M482,Shopify_Transactions!X:BB,3,0),"Not_Found")</f>
        <v>Not_Found</v>
      </c>
      <c r="AR482" t="str">
        <f>IFERROR(VLOOKUP(Z482,Shopify_Transactions!W:Z,4,0),"Not_Found")</f>
        <v>AS-96663</v>
      </c>
      <c r="AS482" t="str">
        <f t="shared" si="8"/>
        <v>AS-96663</v>
      </c>
    </row>
    <row r="483" spans="1:45" x14ac:dyDescent="0.3">
      <c r="A483" t="s">
        <v>6805</v>
      </c>
      <c r="B483" t="s">
        <v>6893</v>
      </c>
      <c r="C483" t="s">
        <v>244</v>
      </c>
      <c r="D483" t="s">
        <v>6894</v>
      </c>
      <c r="E483" t="s">
        <v>133</v>
      </c>
      <c r="F483" t="s">
        <v>130</v>
      </c>
      <c r="G483" t="s">
        <v>24</v>
      </c>
      <c r="H483">
        <v>64.95</v>
      </c>
      <c r="I483">
        <v>-2.23</v>
      </c>
      <c r="J483">
        <v>62.72</v>
      </c>
      <c r="K483" t="s">
        <v>6895</v>
      </c>
      <c r="L483" t="s">
        <v>131</v>
      </c>
      <c r="M483" t="s">
        <v>6896</v>
      </c>
      <c r="N483" t="s">
        <v>6897</v>
      </c>
      <c r="O483" t="s">
        <v>134</v>
      </c>
      <c r="P483" t="s">
        <v>6898</v>
      </c>
      <c r="R483">
        <v>0</v>
      </c>
      <c r="T483">
        <v>0</v>
      </c>
      <c r="Z483" t="s">
        <v>6899</v>
      </c>
      <c r="AA483" t="s">
        <v>6900</v>
      </c>
      <c r="AB483">
        <v>1</v>
      </c>
      <c r="AD483">
        <v>2444.2399999999998</v>
      </c>
      <c r="AE483" t="s">
        <v>6901</v>
      </c>
      <c r="AF483" t="s">
        <v>6902</v>
      </c>
      <c r="AG483" t="s">
        <v>6903</v>
      </c>
      <c r="AI483">
        <v>6800</v>
      </c>
      <c r="AJ483" t="s">
        <v>138</v>
      </c>
      <c r="AK483" t="s">
        <v>6904</v>
      </c>
      <c r="AL483" t="s">
        <v>6898</v>
      </c>
      <c r="AN483" t="s">
        <v>46</v>
      </c>
      <c r="AO483" t="s">
        <v>136</v>
      </c>
      <c r="AP483" t="str">
        <f>IFERROR(VLOOKUP(M483,Shopify_Transactions!V:BB,5,0),"Not_Found")</f>
        <v>AS-96664</v>
      </c>
      <c r="AQ483" t="str">
        <f>IFERROR(VLOOKUP(M483,Shopify_Transactions!X:BB,3,0),"Not_Found")</f>
        <v>Not_Found</v>
      </c>
      <c r="AR483" t="str">
        <f>IFERROR(VLOOKUP(Z483,Shopify_Transactions!W:Z,4,0),"Not_Found")</f>
        <v>AS-96664</v>
      </c>
      <c r="AS483" t="str">
        <f t="shared" si="8"/>
        <v>AS-96664</v>
      </c>
    </row>
    <row r="484" spans="1:45" x14ac:dyDescent="0.3">
      <c r="A484" t="s">
        <v>6805</v>
      </c>
      <c r="B484" t="s">
        <v>6905</v>
      </c>
      <c r="C484" t="s">
        <v>244</v>
      </c>
      <c r="D484" t="s">
        <v>6906</v>
      </c>
      <c r="E484" t="s">
        <v>133</v>
      </c>
      <c r="F484" t="s">
        <v>130</v>
      </c>
      <c r="G484" t="s">
        <v>24</v>
      </c>
      <c r="H484">
        <v>30.85</v>
      </c>
      <c r="I484">
        <v>-1.24</v>
      </c>
      <c r="J484">
        <v>29.61</v>
      </c>
      <c r="K484" t="s">
        <v>6907</v>
      </c>
      <c r="L484" t="s">
        <v>131</v>
      </c>
      <c r="M484" t="s">
        <v>6908</v>
      </c>
      <c r="N484" t="s">
        <v>6909</v>
      </c>
      <c r="O484" t="s">
        <v>134</v>
      </c>
      <c r="P484" t="s">
        <v>6910</v>
      </c>
      <c r="R484">
        <v>4.95</v>
      </c>
      <c r="T484">
        <v>0</v>
      </c>
      <c r="Z484" t="s">
        <v>6911</v>
      </c>
      <c r="AA484" t="s">
        <v>6912</v>
      </c>
      <c r="AB484">
        <v>2</v>
      </c>
      <c r="AD484">
        <v>2473.85</v>
      </c>
      <c r="AE484" t="s">
        <v>6913</v>
      </c>
      <c r="AG484" t="s">
        <v>165</v>
      </c>
      <c r="AI484">
        <v>60316</v>
      </c>
      <c r="AJ484" t="s">
        <v>135</v>
      </c>
      <c r="AK484" t="s">
        <v>6914</v>
      </c>
      <c r="AL484" t="s">
        <v>6915</v>
      </c>
      <c r="AN484" t="s">
        <v>42</v>
      </c>
      <c r="AO484" t="s">
        <v>136</v>
      </c>
      <c r="AP484" t="str">
        <f>IFERROR(VLOOKUP(M484,Shopify_Transactions!V:BB,5,0),"Not_Found")</f>
        <v>AS-96671</v>
      </c>
      <c r="AQ484" t="str">
        <f>IFERROR(VLOOKUP(M484,Shopify_Transactions!X:BB,3,0),"Not_Found")</f>
        <v>Not_Found</v>
      </c>
      <c r="AR484" t="str">
        <f>IFERROR(VLOOKUP(Z484,Shopify_Transactions!W:Z,4,0),"Not_Found")</f>
        <v>AS-96671</v>
      </c>
      <c r="AS484" t="str">
        <f t="shared" si="8"/>
        <v>AS-96671</v>
      </c>
    </row>
    <row r="485" spans="1:45" x14ac:dyDescent="0.3">
      <c r="A485" t="s">
        <v>6805</v>
      </c>
      <c r="B485" t="s">
        <v>6916</v>
      </c>
      <c r="C485" t="s">
        <v>244</v>
      </c>
      <c r="D485" t="s">
        <v>6917</v>
      </c>
      <c r="E485" t="s">
        <v>133</v>
      </c>
      <c r="F485" t="s">
        <v>130</v>
      </c>
      <c r="G485" t="s">
        <v>24</v>
      </c>
      <c r="H485">
        <v>161.6</v>
      </c>
      <c r="I485">
        <v>-5.04</v>
      </c>
      <c r="J485">
        <v>156.56</v>
      </c>
      <c r="K485" t="s">
        <v>6918</v>
      </c>
      <c r="L485" t="s">
        <v>131</v>
      </c>
      <c r="M485" t="s">
        <v>6919</v>
      </c>
      <c r="N485" t="s">
        <v>6920</v>
      </c>
      <c r="O485" t="s">
        <v>134</v>
      </c>
      <c r="R485">
        <v>0</v>
      </c>
      <c r="T485">
        <v>0</v>
      </c>
      <c r="Z485" t="s">
        <v>6921</v>
      </c>
      <c r="AA485" t="s">
        <v>6922</v>
      </c>
      <c r="AB485">
        <v>9</v>
      </c>
      <c r="AD485">
        <v>2630.41</v>
      </c>
      <c r="AE485" t="s">
        <v>6923</v>
      </c>
      <c r="AG485" t="s">
        <v>6924</v>
      </c>
      <c r="AI485">
        <v>26835</v>
      </c>
      <c r="AJ485" t="s">
        <v>135</v>
      </c>
      <c r="AK485" t="s">
        <v>6925</v>
      </c>
      <c r="AL485" t="s">
        <v>6926</v>
      </c>
      <c r="AN485" t="s">
        <v>42</v>
      </c>
      <c r="AO485" t="s">
        <v>136</v>
      </c>
      <c r="AP485" t="str">
        <f>IFERROR(VLOOKUP(M485,Shopify_Transactions!V:BB,5,0),"Not_Found")</f>
        <v>AS-96675</v>
      </c>
      <c r="AQ485" t="str">
        <f>IFERROR(VLOOKUP(M485,Shopify_Transactions!X:BB,3,0),"Not_Found")</f>
        <v>Not_Found</v>
      </c>
      <c r="AR485" t="str">
        <f>IFERROR(VLOOKUP(Z485,Shopify_Transactions!W:Z,4,0),"Not_Found")</f>
        <v>AS-96675</v>
      </c>
      <c r="AS485" t="str">
        <f t="shared" si="8"/>
        <v>AS-96675</v>
      </c>
    </row>
    <row r="486" spans="1:45" x14ac:dyDescent="0.3">
      <c r="A486" t="s">
        <v>6805</v>
      </c>
      <c r="B486" t="s">
        <v>6927</v>
      </c>
      <c r="C486" t="s">
        <v>244</v>
      </c>
      <c r="D486" t="s">
        <v>6928</v>
      </c>
      <c r="E486" t="s">
        <v>133</v>
      </c>
      <c r="F486" t="s">
        <v>130</v>
      </c>
      <c r="G486" t="s">
        <v>24</v>
      </c>
      <c r="H486">
        <v>17.899999999999999</v>
      </c>
      <c r="I486">
        <v>-0.87</v>
      </c>
      <c r="J486">
        <v>17.03</v>
      </c>
      <c r="K486" t="s">
        <v>6929</v>
      </c>
      <c r="L486" t="s">
        <v>131</v>
      </c>
      <c r="M486" t="s">
        <v>6930</v>
      </c>
      <c r="N486" t="s">
        <v>6931</v>
      </c>
      <c r="O486" t="s">
        <v>134</v>
      </c>
      <c r="P486" t="s">
        <v>6932</v>
      </c>
      <c r="R486">
        <v>4.95</v>
      </c>
      <c r="T486">
        <v>0</v>
      </c>
      <c r="Z486" t="s">
        <v>6933</v>
      </c>
      <c r="AA486" t="s">
        <v>6934</v>
      </c>
      <c r="AB486">
        <v>1</v>
      </c>
      <c r="AD486">
        <v>2647.44</v>
      </c>
      <c r="AE486" t="s">
        <v>6935</v>
      </c>
      <c r="AG486" t="s">
        <v>6936</v>
      </c>
      <c r="AI486">
        <v>74613</v>
      </c>
      <c r="AJ486" t="s">
        <v>135</v>
      </c>
      <c r="AK486" t="s">
        <v>6937</v>
      </c>
      <c r="AL486" t="s">
        <v>6932</v>
      </c>
      <c r="AN486" t="s">
        <v>42</v>
      </c>
      <c r="AO486" t="s">
        <v>136</v>
      </c>
      <c r="AP486" t="str">
        <f>IFERROR(VLOOKUP(M486,Shopify_Transactions!V:BB,5,0),"Not_Found")</f>
        <v>AS-96677</v>
      </c>
      <c r="AQ486" t="str">
        <f>IFERROR(VLOOKUP(M486,Shopify_Transactions!X:BB,3,0),"Not_Found")</f>
        <v>Not_Found</v>
      </c>
      <c r="AR486" t="str">
        <f>IFERROR(VLOOKUP(Z486,Shopify_Transactions!W:Z,4,0),"Not_Found")</f>
        <v>AS-96677</v>
      </c>
      <c r="AS486" t="str">
        <f t="shared" si="8"/>
        <v>AS-96677</v>
      </c>
    </row>
    <row r="487" spans="1:45" x14ac:dyDescent="0.3">
      <c r="A487" t="s">
        <v>6805</v>
      </c>
      <c r="B487" t="s">
        <v>6938</v>
      </c>
      <c r="C487" t="s">
        <v>244</v>
      </c>
      <c r="D487" t="s">
        <v>6939</v>
      </c>
      <c r="E487" t="s">
        <v>133</v>
      </c>
      <c r="F487" t="s">
        <v>130</v>
      </c>
      <c r="G487" t="s">
        <v>24</v>
      </c>
      <c r="H487">
        <v>98.85</v>
      </c>
      <c r="I487">
        <v>-3.22</v>
      </c>
      <c r="J487">
        <v>95.63</v>
      </c>
      <c r="K487" t="s">
        <v>6940</v>
      </c>
      <c r="L487" t="s">
        <v>131</v>
      </c>
      <c r="M487" t="s">
        <v>6941</v>
      </c>
      <c r="N487" t="s">
        <v>6942</v>
      </c>
      <c r="O487" t="s">
        <v>134</v>
      </c>
      <c r="P487" t="s">
        <v>6943</v>
      </c>
      <c r="R487">
        <v>0</v>
      </c>
      <c r="T487">
        <v>0</v>
      </c>
      <c r="Z487" t="s">
        <v>6944</v>
      </c>
      <c r="AA487" t="s">
        <v>6945</v>
      </c>
      <c r="AB487">
        <v>3</v>
      </c>
      <c r="AD487">
        <v>2743.07</v>
      </c>
      <c r="AE487" t="s">
        <v>6946</v>
      </c>
      <c r="AG487" t="s">
        <v>6947</v>
      </c>
      <c r="AI487">
        <v>59555</v>
      </c>
      <c r="AJ487" t="s">
        <v>135</v>
      </c>
      <c r="AK487" t="s">
        <v>6948</v>
      </c>
      <c r="AL487" t="s">
        <v>6949</v>
      </c>
      <c r="AN487" t="s">
        <v>42</v>
      </c>
      <c r="AO487" t="s">
        <v>136</v>
      </c>
      <c r="AP487" t="str">
        <f>IFERROR(VLOOKUP(M487,Shopify_Transactions!V:BB,5,0),"Not_Found")</f>
        <v>AS-96679</v>
      </c>
      <c r="AQ487" t="str">
        <f>IFERROR(VLOOKUP(M487,Shopify_Transactions!X:BB,3,0),"Not_Found")</f>
        <v>Not_Found</v>
      </c>
      <c r="AR487" t="str">
        <f>IFERROR(VLOOKUP(Z487,Shopify_Transactions!W:Z,4,0),"Not_Found")</f>
        <v>AS-96679</v>
      </c>
      <c r="AS487" t="str">
        <f t="shared" si="8"/>
        <v>AS-96679</v>
      </c>
    </row>
    <row r="488" spans="1:45" x14ac:dyDescent="0.3">
      <c r="A488" t="s">
        <v>6805</v>
      </c>
      <c r="B488" t="s">
        <v>6950</v>
      </c>
      <c r="C488" t="s">
        <v>244</v>
      </c>
      <c r="D488" t="s">
        <v>6939</v>
      </c>
      <c r="E488" t="s">
        <v>147</v>
      </c>
      <c r="F488" t="s">
        <v>130</v>
      </c>
      <c r="G488" t="s">
        <v>24</v>
      </c>
      <c r="H488">
        <v>-98.85</v>
      </c>
      <c r="I488">
        <v>0</v>
      </c>
      <c r="J488">
        <v>-98.85</v>
      </c>
      <c r="K488" t="s">
        <v>131</v>
      </c>
      <c r="L488" t="s">
        <v>6940</v>
      </c>
      <c r="M488" t="s">
        <v>6951</v>
      </c>
      <c r="O488" t="s">
        <v>148</v>
      </c>
      <c r="P488" t="s">
        <v>6952</v>
      </c>
      <c r="T488">
        <v>0</v>
      </c>
      <c r="Y488" t="s">
        <v>6941</v>
      </c>
      <c r="Z488" t="s">
        <v>6944</v>
      </c>
      <c r="AA488" t="s">
        <v>6953</v>
      </c>
      <c r="AB488">
        <v>3</v>
      </c>
      <c r="AD488">
        <v>2644.22</v>
      </c>
      <c r="AK488" t="s">
        <v>6948</v>
      </c>
      <c r="AL488" t="s">
        <v>6949</v>
      </c>
      <c r="AO488" t="s">
        <v>132</v>
      </c>
      <c r="AP488" t="str">
        <f>IFERROR(VLOOKUP(M488,Shopify_Transactions!V:BB,5,0),"Not_Found")</f>
        <v>AS-96679</v>
      </c>
      <c r="AQ488" t="str">
        <f>IFERROR(VLOOKUP(M488,Shopify_Transactions!X:BB,3,0),"Not_Found")</f>
        <v>AS-96679</v>
      </c>
      <c r="AR488" t="str">
        <f>IFERROR(VLOOKUP(Z488,Shopify_Transactions!W:Z,4,0),"Not_Found")</f>
        <v>AS-96679</v>
      </c>
      <c r="AS488" t="str">
        <f t="shared" si="8"/>
        <v>AS-96679</v>
      </c>
    </row>
    <row r="489" spans="1:45" x14ac:dyDescent="0.3">
      <c r="A489" t="s">
        <v>6805</v>
      </c>
      <c r="B489" t="s">
        <v>6954</v>
      </c>
      <c r="C489" t="s">
        <v>244</v>
      </c>
      <c r="D489" t="s">
        <v>6939</v>
      </c>
      <c r="E489" t="s">
        <v>133</v>
      </c>
      <c r="F489" t="s">
        <v>130</v>
      </c>
      <c r="G489" t="s">
        <v>24</v>
      </c>
      <c r="H489">
        <v>98.85</v>
      </c>
      <c r="I489">
        <v>-3.22</v>
      </c>
      <c r="J489">
        <v>95.63</v>
      </c>
      <c r="K489" t="s">
        <v>6940</v>
      </c>
      <c r="L489" t="s">
        <v>131</v>
      </c>
      <c r="M489" t="s">
        <v>6955</v>
      </c>
      <c r="N489" t="s">
        <v>6942</v>
      </c>
      <c r="O489" t="s">
        <v>134</v>
      </c>
      <c r="P489" t="s">
        <v>6956</v>
      </c>
      <c r="R489">
        <v>0</v>
      </c>
      <c r="T489">
        <v>0</v>
      </c>
      <c r="Z489" t="s">
        <v>6957</v>
      </c>
      <c r="AA489" t="s">
        <v>6958</v>
      </c>
      <c r="AB489">
        <v>3</v>
      </c>
      <c r="AD489">
        <v>2739.85</v>
      </c>
      <c r="AE489" t="s">
        <v>6946</v>
      </c>
      <c r="AG489" t="s">
        <v>6947</v>
      </c>
      <c r="AI489">
        <v>59555</v>
      </c>
      <c r="AJ489" t="s">
        <v>135</v>
      </c>
      <c r="AK489" t="s">
        <v>6948</v>
      </c>
      <c r="AL489" t="s">
        <v>6959</v>
      </c>
      <c r="AN489" t="s">
        <v>42</v>
      </c>
      <c r="AO489" t="s">
        <v>136</v>
      </c>
      <c r="AP489" t="str">
        <f>IFERROR(VLOOKUP(M489,Shopify_Transactions!V:BB,5,0),"Not_Found")</f>
        <v>AS-96681</v>
      </c>
      <c r="AQ489" t="str">
        <f>IFERROR(VLOOKUP(M489,Shopify_Transactions!X:BB,3,0),"Not_Found")</f>
        <v>Not_Found</v>
      </c>
      <c r="AR489" t="str">
        <f>IFERROR(VLOOKUP(Z489,Shopify_Transactions!W:Z,4,0),"Not_Found")</f>
        <v>AS-96681</v>
      </c>
      <c r="AS489" t="str">
        <f t="shared" si="8"/>
        <v>AS-96681</v>
      </c>
    </row>
    <row r="490" spans="1:45" x14ac:dyDescent="0.3">
      <c r="A490" t="s">
        <v>6805</v>
      </c>
      <c r="B490" t="s">
        <v>6960</v>
      </c>
      <c r="C490" t="s">
        <v>244</v>
      </c>
      <c r="D490" t="s">
        <v>6961</v>
      </c>
      <c r="E490" t="s">
        <v>133</v>
      </c>
      <c r="F490" t="s">
        <v>130</v>
      </c>
      <c r="G490" t="s">
        <v>24</v>
      </c>
      <c r="H490">
        <v>143.80000000000001</v>
      </c>
      <c r="I490">
        <v>-4.5199999999999996</v>
      </c>
      <c r="J490">
        <v>139.28</v>
      </c>
      <c r="K490" t="s">
        <v>6962</v>
      </c>
      <c r="L490" t="s">
        <v>131</v>
      </c>
      <c r="M490" t="s">
        <v>6963</v>
      </c>
      <c r="N490" t="s">
        <v>6964</v>
      </c>
      <c r="O490" t="s">
        <v>134</v>
      </c>
      <c r="R490">
        <v>0</v>
      </c>
      <c r="T490">
        <v>0</v>
      </c>
      <c r="Z490" t="s">
        <v>6965</v>
      </c>
      <c r="AA490" t="s">
        <v>6966</v>
      </c>
      <c r="AB490">
        <v>4</v>
      </c>
      <c r="AD490">
        <v>2879.13</v>
      </c>
      <c r="AE490" t="s">
        <v>6967</v>
      </c>
      <c r="AG490" t="s">
        <v>2441</v>
      </c>
      <c r="AH490" t="s">
        <v>156</v>
      </c>
      <c r="AI490">
        <v>15006</v>
      </c>
      <c r="AJ490" t="s">
        <v>140</v>
      </c>
      <c r="AK490" t="s">
        <v>6968</v>
      </c>
      <c r="AL490" t="s">
        <v>6969</v>
      </c>
      <c r="AN490" t="s">
        <v>45</v>
      </c>
      <c r="AO490" t="s">
        <v>136</v>
      </c>
      <c r="AP490" t="str">
        <f>IFERROR(VLOOKUP(M490,Shopify_Transactions!V:BB,5,0),"Not_Found")</f>
        <v>AS-96687</v>
      </c>
      <c r="AQ490" t="str">
        <f>IFERROR(VLOOKUP(M490,Shopify_Transactions!X:BB,3,0),"Not_Found")</f>
        <v>Not_Found</v>
      </c>
      <c r="AR490" t="str">
        <f>IFERROR(VLOOKUP(Z490,Shopify_Transactions!W:Z,4,0),"Not_Found")</f>
        <v>AS-96687</v>
      </c>
      <c r="AS490" t="str">
        <f t="shared" si="8"/>
        <v>AS-96687</v>
      </c>
    </row>
    <row r="491" spans="1:45" x14ac:dyDescent="0.3">
      <c r="A491" t="s">
        <v>6805</v>
      </c>
      <c r="B491" t="s">
        <v>6970</v>
      </c>
      <c r="C491" t="s">
        <v>244</v>
      </c>
      <c r="D491" t="s">
        <v>6971</v>
      </c>
      <c r="E491" t="s">
        <v>133</v>
      </c>
      <c r="F491" t="s">
        <v>130</v>
      </c>
      <c r="G491" t="s">
        <v>24</v>
      </c>
      <c r="H491">
        <v>169.9</v>
      </c>
      <c r="I491">
        <v>-5.28</v>
      </c>
      <c r="J491">
        <v>164.62</v>
      </c>
      <c r="K491" t="s">
        <v>6972</v>
      </c>
      <c r="L491" t="s">
        <v>131</v>
      </c>
      <c r="M491" t="s">
        <v>6973</v>
      </c>
      <c r="N491" t="s">
        <v>6974</v>
      </c>
      <c r="O491" t="s">
        <v>134</v>
      </c>
      <c r="P491" t="s">
        <v>6975</v>
      </c>
      <c r="R491">
        <v>0</v>
      </c>
      <c r="T491">
        <v>0</v>
      </c>
      <c r="Z491" t="s">
        <v>6976</v>
      </c>
      <c r="AA491" t="s">
        <v>6977</v>
      </c>
      <c r="AB491">
        <v>2</v>
      </c>
      <c r="AD491">
        <v>3043.75</v>
      </c>
      <c r="AE491" t="s">
        <v>6978</v>
      </c>
      <c r="AG491" t="s">
        <v>6979</v>
      </c>
      <c r="AI491">
        <v>34497</v>
      </c>
      <c r="AJ491" t="s">
        <v>135</v>
      </c>
      <c r="AK491" t="s">
        <v>6980</v>
      </c>
      <c r="AL491" t="s">
        <v>6981</v>
      </c>
      <c r="AN491" t="s">
        <v>42</v>
      </c>
      <c r="AO491" t="s">
        <v>136</v>
      </c>
      <c r="AP491" t="str">
        <f>IFERROR(VLOOKUP(M491,Shopify_Transactions!V:BB,5,0),"Not_Found")</f>
        <v>AS-96692</v>
      </c>
      <c r="AQ491" t="str">
        <f>IFERROR(VLOOKUP(M491,Shopify_Transactions!X:BB,3,0),"Not_Found")</f>
        <v>Not_Found</v>
      </c>
      <c r="AR491" t="str">
        <f>IFERROR(VLOOKUP(Z491,Shopify_Transactions!W:Z,4,0),"Not_Found")</f>
        <v>AS-96692</v>
      </c>
      <c r="AS491" t="str">
        <f t="shared" si="8"/>
        <v>AS-96692</v>
      </c>
    </row>
    <row r="492" spans="1:45" x14ac:dyDescent="0.3">
      <c r="A492" t="s">
        <v>6805</v>
      </c>
      <c r="B492" t="s">
        <v>6982</v>
      </c>
      <c r="C492" t="s">
        <v>244</v>
      </c>
      <c r="D492" t="s">
        <v>6983</v>
      </c>
      <c r="E492" t="s">
        <v>133</v>
      </c>
      <c r="F492" t="s">
        <v>130</v>
      </c>
      <c r="G492" t="s">
        <v>24</v>
      </c>
      <c r="H492">
        <v>49.9</v>
      </c>
      <c r="I492">
        <v>-1.8</v>
      </c>
      <c r="J492">
        <v>48.1</v>
      </c>
      <c r="K492" t="s">
        <v>6984</v>
      </c>
      <c r="L492" t="s">
        <v>131</v>
      </c>
      <c r="M492" t="s">
        <v>6985</v>
      </c>
      <c r="N492" t="s">
        <v>6986</v>
      </c>
      <c r="O492" t="s">
        <v>134</v>
      </c>
      <c r="P492" t="s">
        <v>6987</v>
      </c>
      <c r="R492">
        <v>4.95</v>
      </c>
      <c r="T492">
        <v>0</v>
      </c>
      <c r="Z492" t="s">
        <v>6988</v>
      </c>
      <c r="AA492" t="s">
        <v>6989</v>
      </c>
      <c r="AB492">
        <v>1</v>
      </c>
      <c r="AD492">
        <v>3091.85</v>
      </c>
      <c r="AE492" t="s">
        <v>6990</v>
      </c>
      <c r="AG492" t="s">
        <v>6991</v>
      </c>
      <c r="AI492">
        <v>26817</v>
      </c>
      <c r="AJ492" t="s">
        <v>135</v>
      </c>
      <c r="AK492" t="s">
        <v>6992</v>
      </c>
      <c r="AL492" t="s">
        <v>6987</v>
      </c>
      <c r="AN492" t="s">
        <v>42</v>
      </c>
      <c r="AO492" t="s">
        <v>136</v>
      </c>
      <c r="AP492" t="str">
        <f>IFERROR(VLOOKUP(M492,Shopify_Transactions!V:BB,5,0),"Not_Found")</f>
        <v>AS-96693</v>
      </c>
      <c r="AQ492" t="str">
        <f>IFERROR(VLOOKUP(M492,Shopify_Transactions!X:BB,3,0),"Not_Found")</f>
        <v>Not_Found</v>
      </c>
      <c r="AR492" t="str">
        <f>IFERROR(VLOOKUP(Z492,Shopify_Transactions!W:Z,4,0),"Not_Found")</f>
        <v>AS-96693</v>
      </c>
      <c r="AS492" t="str">
        <f t="shared" si="8"/>
        <v>AS-96693</v>
      </c>
    </row>
    <row r="493" spans="1:45" x14ac:dyDescent="0.3">
      <c r="A493" t="s">
        <v>6805</v>
      </c>
      <c r="B493" t="s">
        <v>6993</v>
      </c>
      <c r="C493" t="s">
        <v>244</v>
      </c>
      <c r="D493" t="s">
        <v>6994</v>
      </c>
      <c r="E493" t="s">
        <v>133</v>
      </c>
      <c r="F493" t="s">
        <v>130</v>
      </c>
      <c r="G493" t="s">
        <v>24</v>
      </c>
      <c r="H493">
        <v>79.95</v>
      </c>
      <c r="I493">
        <v>-2.67</v>
      </c>
      <c r="J493">
        <v>77.28</v>
      </c>
      <c r="K493" t="s">
        <v>6995</v>
      </c>
      <c r="L493" t="s">
        <v>131</v>
      </c>
      <c r="M493" t="s">
        <v>6996</v>
      </c>
      <c r="N493" t="s">
        <v>6997</v>
      </c>
      <c r="O493" t="s">
        <v>134</v>
      </c>
      <c r="P493" t="s">
        <v>6998</v>
      </c>
      <c r="R493">
        <v>0</v>
      </c>
      <c r="T493">
        <v>0</v>
      </c>
      <c r="Z493" t="s">
        <v>6999</v>
      </c>
      <c r="AA493" t="s">
        <v>7000</v>
      </c>
      <c r="AB493">
        <v>1</v>
      </c>
      <c r="AD493">
        <v>3169.13</v>
      </c>
      <c r="AE493" t="s">
        <v>7001</v>
      </c>
      <c r="AG493" t="s">
        <v>7002</v>
      </c>
      <c r="AI493">
        <v>9900</v>
      </c>
      <c r="AJ493" t="s">
        <v>143</v>
      </c>
      <c r="AK493" t="s">
        <v>7003</v>
      </c>
      <c r="AL493" t="s">
        <v>6998</v>
      </c>
      <c r="AN493" t="s">
        <v>37</v>
      </c>
      <c r="AO493" t="s">
        <v>136</v>
      </c>
      <c r="AP493" t="str">
        <f>IFERROR(VLOOKUP(M493,Shopify_Transactions!V:BB,5,0),"Not_Found")</f>
        <v>AS-96698</v>
      </c>
      <c r="AQ493" t="str">
        <f>IFERROR(VLOOKUP(M493,Shopify_Transactions!X:BB,3,0),"Not_Found")</f>
        <v>Not_Found</v>
      </c>
      <c r="AR493" t="str">
        <f>IFERROR(VLOOKUP(Z493,Shopify_Transactions!W:Z,4,0),"Not_Found")</f>
        <v>AS-96698</v>
      </c>
      <c r="AS493" t="str">
        <f t="shared" si="8"/>
        <v>AS-96698</v>
      </c>
    </row>
    <row r="494" spans="1:45" x14ac:dyDescent="0.3">
      <c r="A494" t="s">
        <v>6805</v>
      </c>
      <c r="B494" t="s">
        <v>7004</v>
      </c>
      <c r="C494" t="s">
        <v>244</v>
      </c>
      <c r="D494" t="s">
        <v>7005</v>
      </c>
      <c r="E494" t="s">
        <v>133</v>
      </c>
      <c r="F494" t="s">
        <v>130</v>
      </c>
      <c r="G494" t="s">
        <v>24</v>
      </c>
      <c r="H494">
        <v>206.91</v>
      </c>
      <c r="I494">
        <v>-6.35</v>
      </c>
      <c r="J494">
        <v>200.56</v>
      </c>
      <c r="K494" t="s">
        <v>7006</v>
      </c>
      <c r="L494" t="s">
        <v>131</v>
      </c>
      <c r="M494" t="s">
        <v>7007</v>
      </c>
      <c r="N494" t="s">
        <v>7008</v>
      </c>
      <c r="O494" t="s">
        <v>134</v>
      </c>
      <c r="P494" t="s">
        <v>7009</v>
      </c>
      <c r="R494">
        <v>0</v>
      </c>
      <c r="T494">
        <v>0</v>
      </c>
      <c r="Z494" t="s">
        <v>7010</v>
      </c>
      <c r="AA494" t="s">
        <v>7011</v>
      </c>
      <c r="AB494">
        <v>2</v>
      </c>
      <c r="AD494">
        <v>3369.69</v>
      </c>
      <c r="AE494" t="s">
        <v>7012</v>
      </c>
      <c r="AG494" t="s">
        <v>160</v>
      </c>
      <c r="AH494" t="s">
        <v>154</v>
      </c>
      <c r="AI494">
        <v>28015</v>
      </c>
      <c r="AJ494" t="s">
        <v>140</v>
      </c>
      <c r="AK494" t="s">
        <v>7013</v>
      </c>
      <c r="AL494" t="s">
        <v>7014</v>
      </c>
      <c r="AN494" t="s">
        <v>45</v>
      </c>
      <c r="AO494" t="s">
        <v>136</v>
      </c>
      <c r="AP494" t="str">
        <f>IFERROR(VLOOKUP(M494,Shopify_Transactions!V:BB,5,0),"Not_Found")</f>
        <v>AS-96700</v>
      </c>
      <c r="AQ494" t="str">
        <f>IFERROR(VLOOKUP(M494,Shopify_Transactions!X:BB,3,0),"Not_Found")</f>
        <v>Not_Found</v>
      </c>
      <c r="AR494" t="str">
        <f>IFERROR(VLOOKUP(Z494,Shopify_Transactions!W:Z,4,0),"Not_Found")</f>
        <v>AS-96700</v>
      </c>
      <c r="AS494" t="str">
        <f t="shared" si="8"/>
        <v>AS-96700</v>
      </c>
    </row>
    <row r="495" spans="1:45" x14ac:dyDescent="0.3">
      <c r="A495" t="s">
        <v>6805</v>
      </c>
      <c r="B495" t="s">
        <v>7015</v>
      </c>
      <c r="C495" t="s">
        <v>244</v>
      </c>
      <c r="D495" t="s">
        <v>7016</v>
      </c>
      <c r="E495" t="s">
        <v>133</v>
      </c>
      <c r="F495" t="s">
        <v>130</v>
      </c>
      <c r="G495" t="s">
        <v>24</v>
      </c>
      <c r="H495">
        <v>79.95</v>
      </c>
      <c r="I495">
        <v>-2.67</v>
      </c>
      <c r="J495">
        <v>77.28</v>
      </c>
      <c r="K495" t="s">
        <v>7017</v>
      </c>
      <c r="L495" t="s">
        <v>131</v>
      </c>
      <c r="M495" t="s">
        <v>7018</v>
      </c>
      <c r="N495" t="s">
        <v>7019</v>
      </c>
      <c r="O495" t="s">
        <v>134</v>
      </c>
      <c r="P495" t="s">
        <v>7020</v>
      </c>
      <c r="R495">
        <v>0</v>
      </c>
      <c r="T495">
        <v>0</v>
      </c>
      <c r="Z495" t="s">
        <v>7021</v>
      </c>
      <c r="AA495" t="s">
        <v>7022</v>
      </c>
      <c r="AB495">
        <v>1</v>
      </c>
      <c r="AD495">
        <v>3446.97</v>
      </c>
      <c r="AE495" t="s">
        <v>7023</v>
      </c>
      <c r="AG495" t="s">
        <v>2559</v>
      </c>
      <c r="AH495" t="s">
        <v>144</v>
      </c>
      <c r="AI495">
        <v>8290</v>
      </c>
      <c r="AJ495" t="s">
        <v>140</v>
      </c>
      <c r="AK495" t="s">
        <v>7024</v>
      </c>
      <c r="AL495" t="s">
        <v>7020</v>
      </c>
      <c r="AN495" t="s">
        <v>45</v>
      </c>
      <c r="AO495" t="s">
        <v>136</v>
      </c>
      <c r="AP495" t="str">
        <f>IFERROR(VLOOKUP(M495,Shopify_Transactions!V:BB,5,0),"Not_Found")</f>
        <v>AS-96702</v>
      </c>
      <c r="AQ495" t="str">
        <f>IFERROR(VLOOKUP(M495,Shopify_Transactions!X:BB,3,0),"Not_Found")</f>
        <v>Not_Found</v>
      </c>
      <c r="AR495" t="str">
        <f>IFERROR(VLOOKUP(Z495,Shopify_Transactions!W:Z,4,0),"Not_Found")</f>
        <v>AS-96702</v>
      </c>
      <c r="AS495" t="str">
        <f t="shared" si="8"/>
        <v>AS-96702</v>
      </c>
    </row>
    <row r="496" spans="1:45" x14ac:dyDescent="0.3">
      <c r="A496" t="s">
        <v>7025</v>
      </c>
      <c r="B496" t="s">
        <v>7026</v>
      </c>
      <c r="C496" t="s">
        <v>244</v>
      </c>
      <c r="D496" t="s">
        <v>7027</v>
      </c>
      <c r="E496" t="s">
        <v>133</v>
      </c>
      <c r="F496" t="s">
        <v>130</v>
      </c>
      <c r="G496" t="s">
        <v>24</v>
      </c>
      <c r="H496">
        <v>67.95</v>
      </c>
      <c r="I496">
        <v>-2.3199999999999998</v>
      </c>
      <c r="J496">
        <v>65.63</v>
      </c>
      <c r="K496" t="s">
        <v>7028</v>
      </c>
      <c r="L496" t="s">
        <v>131</v>
      </c>
      <c r="M496" t="s">
        <v>7029</v>
      </c>
      <c r="N496" t="s">
        <v>7030</v>
      </c>
      <c r="O496" t="s">
        <v>134</v>
      </c>
      <c r="P496" t="s">
        <v>7031</v>
      </c>
      <c r="R496">
        <v>0</v>
      </c>
      <c r="T496">
        <v>0</v>
      </c>
      <c r="Z496" t="s">
        <v>7032</v>
      </c>
      <c r="AA496" t="s">
        <v>7033</v>
      </c>
      <c r="AB496">
        <v>1</v>
      </c>
      <c r="AD496">
        <v>3512.6</v>
      </c>
      <c r="AE496" t="s">
        <v>7034</v>
      </c>
      <c r="AG496" t="s">
        <v>7035</v>
      </c>
      <c r="AI496">
        <v>65795</v>
      </c>
      <c r="AJ496" t="s">
        <v>135</v>
      </c>
      <c r="AK496" t="s">
        <v>7036</v>
      </c>
      <c r="AL496" t="s">
        <v>7031</v>
      </c>
      <c r="AN496" t="s">
        <v>42</v>
      </c>
      <c r="AO496" t="s">
        <v>136</v>
      </c>
      <c r="AP496" t="str">
        <f>IFERROR(VLOOKUP(M496,Shopify_Transactions!V:BB,5,0),"Not_Found")</f>
        <v>AS-96708</v>
      </c>
      <c r="AQ496" t="str">
        <f>IFERROR(VLOOKUP(M496,Shopify_Transactions!X:BB,3,0),"Not_Found")</f>
        <v>Not_Found</v>
      </c>
      <c r="AR496" t="str">
        <f>IFERROR(VLOOKUP(Z496,Shopify_Transactions!W:Z,4,0),"Not_Found")</f>
        <v>AS-96708</v>
      </c>
      <c r="AS496" t="str">
        <f t="shared" si="8"/>
        <v>AS-96708</v>
      </c>
    </row>
    <row r="497" spans="1:45" x14ac:dyDescent="0.3">
      <c r="A497" t="s">
        <v>7025</v>
      </c>
      <c r="B497" t="s">
        <v>7037</v>
      </c>
      <c r="C497" t="s">
        <v>244</v>
      </c>
      <c r="D497" t="s">
        <v>7038</v>
      </c>
      <c r="E497" t="s">
        <v>133</v>
      </c>
      <c r="F497" t="s">
        <v>130</v>
      </c>
      <c r="G497" t="s">
        <v>24</v>
      </c>
      <c r="H497">
        <v>84.95</v>
      </c>
      <c r="I497">
        <v>-2.81</v>
      </c>
      <c r="J497">
        <v>82.14</v>
      </c>
      <c r="K497" t="s">
        <v>7039</v>
      </c>
      <c r="L497" t="s">
        <v>131</v>
      </c>
      <c r="M497" t="s">
        <v>7040</v>
      </c>
      <c r="N497" t="s">
        <v>7041</v>
      </c>
      <c r="O497" t="s">
        <v>134</v>
      </c>
      <c r="P497" t="s">
        <v>7042</v>
      </c>
      <c r="R497">
        <v>0</v>
      </c>
      <c r="T497">
        <v>0</v>
      </c>
      <c r="Z497" t="s">
        <v>7043</v>
      </c>
      <c r="AA497" t="s">
        <v>7044</v>
      </c>
      <c r="AB497">
        <v>1</v>
      </c>
      <c r="AD497">
        <v>3594.74</v>
      </c>
      <c r="AE497" t="s">
        <v>7045</v>
      </c>
      <c r="AG497" t="s">
        <v>7046</v>
      </c>
      <c r="AI497">
        <v>91330</v>
      </c>
      <c r="AJ497" t="s">
        <v>138</v>
      </c>
      <c r="AK497" t="s">
        <v>7047</v>
      </c>
      <c r="AL497" t="s">
        <v>7042</v>
      </c>
      <c r="AN497" t="s">
        <v>46</v>
      </c>
      <c r="AO497" t="s">
        <v>136</v>
      </c>
      <c r="AP497" t="str">
        <f>IFERROR(VLOOKUP(M497,Shopify_Transactions!V:BB,5,0),"Not_Found")</f>
        <v>AS-96713</v>
      </c>
      <c r="AQ497" t="str">
        <f>IFERROR(VLOOKUP(M497,Shopify_Transactions!X:BB,3,0),"Not_Found")</f>
        <v>Not_Found</v>
      </c>
      <c r="AR497" t="str">
        <f>IFERROR(VLOOKUP(Z497,Shopify_Transactions!W:Z,4,0),"Not_Found")</f>
        <v>AS-96713</v>
      </c>
      <c r="AS497" t="str">
        <f t="shared" si="8"/>
        <v>AS-96713</v>
      </c>
    </row>
    <row r="498" spans="1:45" x14ac:dyDescent="0.3">
      <c r="A498" t="s">
        <v>7025</v>
      </c>
      <c r="B498" t="s">
        <v>7048</v>
      </c>
      <c r="C498" t="s">
        <v>244</v>
      </c>
      <c r="D498" t="s">
        <v>7049</v>
      </c>
      <c r="E498" t="s">
        <v>133</v>
      </c>
      <c r="F498" t="s">
        <v>130</v>
      </c>
      <c r="G498" t="s">
        <v>24</v>
      </c>
      <c r="H498">
        <v>65.900000000000006</v>
      </c>
      <c r="I498">
        <v>-2.2599999999999998</v>
      </c>
      <c r="J498">
        <v>63.64</v>
      </c>
      <c r="K498" t="s">
        <v>7050</v>
      </c>
      <c r="L498" t="s">
        <v>131</v>
      </c>
      <c r="M498" t="s">
        <v>7051</v>
      </c>
      <c r="N498" t="s">
        <v>7052</v>
      </c>
      <c r="O498" t="s">
        <v>134</v>
      </c>
      <c r="P498" t="s">
        <v>7053</v>
      </c>
      <c r="R498">
        <v>0</v>
      </c>
      <c r="T498">
        <v>0</v>
      </c>
      <c r="Z498" t="s">
        <v>7054</v>
      </c>
      <c r="AA498" t="s">
        <v>7055</v>
      </c>
      <c r="AB498">
        <v>2</v>
      </c>
      <c r="AD498">
        <v>3658.38</v>
      </c>
      <c r="AE498" t="s">
        <v>7056</v>
      </c>
      <c r="AG498" t="s">
        <v>7057</v>
      </c>
      <c r="AH498" t="s">
        <v>241</v>
      </c>
      <c r="AI498">
        <v>37020</v>
      </c>
      <c r="AJ498" t="s">
        <v>137</v>
      </c>
      <c r="AK498" t="s">
        <v>7058</v>
      </c>
      <c r="AL498" t="s">
        <v>7059</v>
      </c>
      <c r="AN498" t="s">
        <v>47</v>
      </c>
      <c r="AO498" t="s">
        <v>136</v>
      </c>
      <c r="AP498" t="str">
        <f>IFERROR(VLOOKUP(M498,Shopify_Transactions!V:BB,5,0),"Not_Found")</f>
        <v>AS-96716</v>
      </c>
      <c r="AQ498" t="str">
        <f>IFERROR(VLOOKUP(M498,Shopify_Transactions!X:BB,3,0),"Not_Found")</f>
        <v>Not_Found</v>
      </c>
      <c r="AR498" t="str">
        <f>IFERROR(VLOOKUP(Z498,Shopify_Transactions!W:Z,4,0),"Not_Found")</f>
        <v>AS-96716</v>
      </c>
      <c r="AS498" t="str">
        <f t="shared" si="8"/>
        <v>AS-96716</v>
      </c>
    </row>
    <row r="499" spans="1:45" x14ac:dyDescent="0.3">
      <c r="A499" t="s">
        <v>7025</v>
      </c>
      <c r="B499" t="s">
        <v>7060</v>
      </c>
      <c r="C499" t="s">
        <v>244</v>
      </c>
      <c r="D499" t="s">
        <v>7061</v>
      </c>
      <c r="E499" t="s">
        <v>133</v>
      </c>
      <c r="F499" t="s">
        <v>130</v>
      </c>
      <c r="G499" t="s">
        <v>24</v>
      </c>
      <c r="H499">
        <v>88.97</v>
      </c>
      <c r="I499">
        <v>-2.93</v>
      </c>
      <c r="J499">
        <v>86.04</v>
      </c>
      <c r="K499" t="s">
        <v>7062</v>
      </c>
      <c r="L499" t="s">
        <v>131</v>
      </c>
      <c r="M499" t="s">
        <v>7063</v>
      </c>
      <c r="N499" t="s">
        <v>7064</v>
      </c>
      <c r="O499" t="s">
        <v>134</v>
      </c>
      <c r="P499" t="s">
        <v>7065</v>
      </c>
      <c r="R499">
        <v>0</v>
      </c>
      <c r="T499">
        <v>0</v>
      </c>
      <c r="Z499" t="s">
        <v>7066</v>
      </c>
      <c r="AA499" t="s">
        <v>7067</v>
      </c>
      <c r="AB499">
        <v>3</v>
      </c>
      <c r="AD499">
        <v>3744.42</v>
      </c>
      <c r="AE499" t="s">
        <v>7068</v>
      </c>
      <c r="AG499" t="s">
        <v>7069</v>
      </c>
      <c r="AH499" t="s">
        <v>153</v>
      </c>
      <c r="AI499">
        <v>20161</v>
      </c>
      <c r="AJ499" t="s">
        <v>137</v>
      </c>
      <c r="AK499" t="s">
        <v>7070</v>
      </c>
      <c r="AL499" t="s">
        <v>7071</v>
      </c>
      <c r="AN499" t="s">
        <v>47</v>
      </c>
      <c r="AO499" t="s">
        <v>136</v>
      </c>
      <c r="AP499" t="str">
        <f>IFERROR(VLOOKUP(M499,Shopify_Transactions!V:BB,5,0),"Not_Found")</f>
        <v>AS-96718</v>
      </c>
      <c r="AQ499" t="str">
        <f>IFERROR(VLOOKUP(M499,Shopify_Transactions!X:BB,3,0),"Not_Found")</f>
        <v>Not_Found</v>
      </c>
      <c r="AR499" t="str">
        <f>IFERROR(VLOOKUP(Z499,Shopify_Transactions!W:Z,4,0),"Not_Found")</f>
        <v>AS-96718</v>
      </c>
      <c r="AS499" t="str">
        <f t="shared" si="8"/>
        <v>AS-96718</v>
      </c>
    </row>
    <row r="500" spans="1:45" x14ac:dyDescent="0.3">
      <c r="A500" t="s">
        <v>7025</v>
      </c>
      <c r="B500" t="s">
        <v>7072</v>
      </c>
      <c r="C500" t="s">
        <v>244</v>
      </c>
      <c r="D500" t="s">
        <v>7073</v>
      </c>
      <c r="E500" t="s">
        <v>133</v>
      </c>
      <c r="F500" t="s">
        <v>130</v>
      </c>
      <c r="G500" t="s">
        <v>24</v>
      </c>
      <c r="H500">
        <v>17.899999999999999</v>
      </c>
      <c r="I500">
        <v>-0.87</v>
      </c>
      <c r="J500">
        <v>17.03</v>
      </c>
      <c r="K500" t="s">
        <v>7074</v>
      </c>
      <c r="L500" t="s">
        <v>131</v>
      </c>
      <c r="M500" t="s">
        <v>7075</v>
      </c>
      <c r="N500" t="s">
        <v>7076</v>
      </c>
      <c r="O500" t="s">
        <v>134</v>
      </c>
      <c r="P500" t="s">
        <v>7077</v>
      </c>
      <c r="R500">
        <v>4.95</v>
      </c>
      <c r="T500">
        <v>0</v>
      </c>
      <c r="Z500" t="s">
        <v>7078</v>
      </c>
      <c r="AA500" t="s">
        <v>7079</v>
      </c>
      <c r="AB500">
        <v>1</v>
      </c>
      <c r="AD500">
        <v>3761.45</v>
      </c>
      <c r="AE500" t="s">
        <v>7080</v>
      </c>
      <c r="AG500" t="s">
        <v>7081</v>
      </c>
      <c r="AI500">
        <v>91120</v>
      </c>
      <c r="AJ500" t="s">
        <v>138</v>
      </c>
      <c r="AK500" t="s">
        <v>7082</v>
      </c>
      <c r="AL500" t="s">
        <v>7077</v>
      </c>
      <c r="AN500" t="s">
        <v>46</v>
      </c>
      <c r="AO500" t="s">
        <v>136</v>
      </c>
      <c r="AP500" t="str">
        <f>IFERROR(VLOOKUP(M500,Shopify_Transactions!V:BB,5,0),"Not_Found")</f>
        <v>AS-96728</v>
      </c>
      <c r="AQ500" t="str">
        <f>IFERROR(VLOOKUP(M500,Shopify_Transactions!X:BB,3,0),"Not_Found")</f>
        <v>Not_Found</v>
      </c>
      <c r="AR500" t="str">
        <f>IFERROR(VLOOKUP(Z500,Shopify_Transactions!W:Z,4,0),"Not_Found")</f>
        <v>AS-96728</v>
      </c>
      <c r="AS500" t="str">
        <f t="shared" si="8"/>
        <v>AS-96728</v>
      </c>
    </row>
    <row r="501" spans="1:45" x14ac:dyDescent="0.3">
      <c r="A501" t="s">
        <v>7025</v>
      </c>
      <c r="B501" t="s">
        <v>7083</v>
      </c>
      <c r="C501" t="s">
        <v>244</v>
      </c>
      <c r="D501" t="s">
        <v>7084</v>
      </c>
      <c r="E501" t="s">
        <v>133</v>
      </c>
      <c r="F501" t="s">
        <v>130</v>
      </c>
      <c r="G501" t="s">
        <v>24</v>
      </c>
      <c r="H501">
        <v>229.9</v>
      </c>
      <c r="I501">
        <v>-7.02</v>
      </c>
      <c r="J501">
        <v>222.88</v>
      </c>
      <c r="K501" t="s">
        <v>7085</v>
      </c>
      <c r="L501" t="s">
        <v>131</v>
      </c>
      <c r="M501" t="s">
        <v>7086</v>
      </c>
      <c r="N501" t="s">
        <v>7087</v>
      </c>
      <c r="O501" t="s">
        <v>134</v>
      </c>
      <c r="P501" t="s">
        <v>7088</v>
      </c>
      <c r="R501">
        <v>0</v>
      </c>
      <c r="T501">
        <v>0</v>
      </c>
      <c r="Z501" t="s">
        <v>7089</v>
      </c>
      <c r="AA501" t="s">
        <v>7090</v>
      </c>
      <c r="AB501">
        <v>2</v>
      </c>
      <c r="AD501">
        <v>3984.33</v>
      </c>
      <c r="AE501" t="s">
        <v>7091</v>
      </c>
      <c r="AG501" t="s">
        <v>2435</v>
      </c>
      <c r="AH501" t="s">
        <v>150</v>
      </c>
      <c r="AI501">
        <v>48015</v>
      </c>
      <c r="AJ501" t="s">
        <v>140</v>
      </c>
      <c r="AK501" t="s">
        <v>7092</v>
      </c>
      <c r="AL501" t="s">
        <v>7093</v>
      </c>
      <c r="AN501" t="s">
        <v>45</v>
      </c>
      <c r="AO501" t="s">
        <v>136</v>
      </c>
      <c r="AP501" t="str">
        <f>IFERROR(VLOOKUP(M501,Shopify_Transactions!V:BB,5,0),"Not_Found")</f>
        <v>AS-96732</v>
      </c>
      <c r="AQ501" t="str">
        <f>IFERROR(VLOOKUP(M501,Shopify_Transactions!X:BB,3,0),"Not_Found")</f>
        <v>Not_Found</v>
      </c>
      <c r="AR501" t="str">
        <f>IFERROR(VLOOKUP(Z501,Shopify_Transactions!W:Z,4,0),"Not_Found")</f>
        <v>AS-96732</v>
      </c>
      <c r="AS501" t="str">
        <f t="shared" si="8"/>
        <v>AS-96732</v>
      </c>
    </row>
    <row r="502" spans="1:45" x14ac:dyDescent="0.3">
      <c r="A502" t="s">
        <v>7025</v>
      </c>
      <c r="B502" t="s">
        <v>7094</v>
      </c>
      <c r="C502" t="s">
        <v>244</v>
      </c>
      <c r="D502" t="s">
        <v>7095</v>
      </c>
      <c r="E502" t="s">
        <v>133</v>
      </c>
      <c r="F502" t="s">
        <v>130</v>
      </c>
      <c r="G502" t="s">
        <v>24</v>
      </c>
      <c r="H502">
        <v>63.72</v>
      </c>
      <c r="I502">
        <v>-2.2000000000000002</v>
      </c>
      <c r="J502">
        <v>61.52</v>
      </c>
      <c r="K502" t="s">
        <v>7096</v>
      </c>
      <c r="L502" t="s">
        <v>131</v>
      </c>
      <c r="M502" t="s">
        <v>7097</v>
      </c>
      <c r="N502" t="s">
        <v>7098</v>
      </c>
      <c r="O502" t="s">
        <v>134</v>
      </c>
      <c r="P502" t="s">
        <v>7099</v>
      </c>
      <c r="R502">
        <v>0</v>
      </c>
      <c r="T502">
        <v>0</v>
      </c>
      <c r="Z502" t="s">
        <v>7100</v>
      </c>
      <c r="AA502" t="s">
        <v>7101</v>
      </c>
      <c r="AB502">
        <v>4</v>
      </c>
      <c r="AD502">
        <v>4045.85</v>
      </c>
      <c r="AE502" t="s">
        <v>7102</v>
      </c>
      <c r="AG502" t="s">
        <v>152</v>
      </c>
      <c r="AH502" t="s">
        <v>152</v>
      </c>
      <c r="AI502">
        <v>144</v>
      </c>
      <c r="AJ502" t="s">
        <v>137</v>
      </c>
      <c r="AK502" t="s">
        <v>7103</v>
      </c>
      <c r="AL502" t="s">
        <v>7104</v>
      </c>
      <c r="AN502" t="s">
        <v>47</v>
      </c>
      <c r="AO502" t="s">
        <v>136</v>
      </c>
      <c r="AP502" t="str">
        <f>IFERROR(VLOOKUP(M502,Shopify_Transactions!V:BB,5,0),"Not_Found")</f>
        <v>AS-96736</v>
      </c>
      <c r="AQ502" t="str">
        <f>IFERROR(VLOOKUP(M502,Shopify_Transactions!X:BB,3,0),"Not_Found")</f>
        <v>Not_Found</v>
      </c>
      <c r="AR502" t="str">
        <f>IFERROR(VLOOKUP(Z502,Shopify_Transactions!W:Z,4,0),"Not_Found")</f>
        <v>AS-96736</v>
      </c>
      <c r="AS502" t="str">
        <f t="shared" si="8"/>
        <v>AS-96736</v>
      </c>
    </row>
    <row r="503" spans="1:45" x14ac:dyDescent="0.3">
      <c r="A503" t="s">
        <v>7025</v>
      </c>
      <c r="B503" t="s">
        <v>7105</v>
      </c>
      <c r="C503" t="s">
        <v>244</v>
      </c>
      <c r="D503" t="s">
        <v>7106</v>
      </c>
      <c r="E503" t="s">
        <v>133</v>
      </c>
      <c r="F503" t="s">
        <v>130</v>
      </c>
      <c r="G503" t="s">
        <v>24</v>
      </c>
      <c r="H503">
        <v>99.95</v>
      </c>
      <c r="I503">
        <v>-3.25</v>
      </c>
      <c r="J503">
        <v>96.7</v>
      </c>
      <c r="K503" t="s">
        <v>7107</v>
      </c>
      <c r="L503" t="s">
        <v>131</v>
      </c>
      <c r="M503" t="s">
        <v>7108</v>
      </c>
      <c r="N503" t="s">
        <v>7109</v>
      </c>
      <c r="O503" t="s">
        <v>134</v>
      </c>
      <c r="P503" t="s">
        <v>7110</v>
      </c>
      <c r="R503">
        <v>0</v>
      </c>
      <c r="T503">
        <v>0</v>
      </c>
      <c r="Z503" t="s">
        <v>7111</v>
      </c>
      <c r="AA503" t="s">
        <v>7112</v>
      </c>
      <c r="AB503">
        <v>1</v>
      </c>
      <c r="AD503">
        <v>4142.55</v>
      </c>
      <c r="AE503" t="s">
        <v>7113</v>
      </c>
      <c r="AG503" t="s">
        <v>7114</v>
      </c>
      <c r="AI503">
        <v>35410</v>
      </c>
      <c r="AJ503" t="s">
        <v>138</v>
      </c>
      <c r="AK503" t="s">
        <v>7115</v>
      </c>
      <c r="AL503" t="s">
        <v>7110</v>
      </c>
      <c r="AN503" t="s">
        <v>46</v>
      </c>
      <c r="AO503" t="s">
        <v>136</v>
      </c>
      <c r="AP503" t="str">
        <f>IFERROR(VLOOKUP(M503,Shopify_Transactions!V:BB,5,0),"Not_Found")</f>
        <v>AS-96742</v>
      </c>
      <c r="AQ503" t="str">
        <f>IFERROR(VLOOKUP(M503,Shopify_Transactions!X:BB,3,0),"Not_Found")</f>
        <v>Not_Found</v>
      </c>
      <c r="AR503" t="str">
        <f>IFERROR(VLOOKUP(Z503,Shopify_Transactions!W:Z,4,0),"Not_Found")</f>
        <v>AS-96742</v>
      </c>
      <c r="AS503" t="str">
        <f t="shared" si="8"/>
        <v>AS-96742</v>
      </c>
    </row>
    <row r="504" spans="1:45" x14ac:dyDescent="0.3">
      <c r="A504" t="s">
        <v>7025</v>
      </c>
      <c r="B504" t="s">
        <v>7116</v>
      </c>
      <c r="C504" t="s">
        <v>244</v>
      </c>
      <c r="D504" t="s">
        <v>7117</v>
      </c>
      <c r="E504" t="s">
        <v>133</v>
      </c>
      <c r="F504" t="s">
        <v>130</v>
      </c>
      <c r="G504" t="s">
        <v>24</v>
      </c>
      <c r="H504">
        <v>104.75</v>
      </c>
      <c r="I504">
        <v>-3.39</v>
      </c>
      <c r="J504">
        <v>101.36</v>
      </c>
      <c r="K504" t="s">
        <v>7118</v>
      </c>
      <c r="L504" t="s">
        <v>131</v>
      </c>
      <c r="M504" t="s">
        <v>7119</v>
      </c>
      <c r="N504" t="s">
        <v>7120</v>
      </c>
      <c r="O504" t="s">
        <v>134</v>
      </c>
      <c r="P504" t="s">
        <v>7121</v>
      </c>
      <c r="R504">
        <v>0</v>
      </c>
      <c r="T504">
        <v>0</v>
      </c>
      <c r="Z504" t="s">
        <v>7122</v>
      </c>
      <c r="AA504" t="s">
        <v>7123</v>
      </c>
      <c r="AB504">
        <v>5</v>
      </c>
      <c r="AD504">
        <v>4243.91</v>
      </c>
      <c r="AE504" t="s">
        <v>7124</v>
      </c>
      <c r="AG504" t="s">
        <v>2538</v>
      </c>
      <c r="AI504">
        <v>8010</v>
      </c>
      <c r="AJ504" t="s">
        <v>143</v>
      </c>
      <c r="AK504" t="s">
        <v>7125</v>
      </c>
      <c r="AL504" t="s">
        <v>5941</v>
      </c>
      <c r="AN504" t="s">
        <v>37</v>
      </c>
      <c r="AO504" t="s">
        <v>136</v>
      </c>
      <c r="AP504" t="str">
        <f>IFERROR(VLOOKUP(M504,Shopify_Transactions!V:BB,5,0),"Not_Found")</f>
        <v>AS-96747</v>
      </c>
      <c r="AQ504" t="str">
        <f>IFERROR(VLOOKUP(M504,Shopify_Transactions!X:BB,3,0),"Not_Found")</f>
        <v>Not_Found</v>
      </c>
      <c r="AR504" t="str">
        <f>IFERROR(VLOOKUP(Z504,Shopify_Transactions!W:Z,4,0),"Not_Found")</f>
        <v>AS-96747</v>
      </c>
      <c r="AS504" t="str">
        <f t="shared" si="8"/>
        <v>AS-96747</v>
      </c>
    </row>
    <row r="505" spans="1:45" x14ac:dyDescent="0.3">
      <c r="A505" t="s">
        <v>7025</v>
      </c>
      <c r="B505" t="s">
        <v>7126</v>
      </c>
      <c r="C505" t="s">
        <v>244</v>
      </c>
      <c r="D505" t="s">
        <v>7127</v>
      </c>
      <c r="E505" t="s">
        <v>133</v>
      </c>
      <c r="F505" t="s">
        <v>130</v>
      </c>
      <c r="G505" t="s">
        <v>24</v>
      </c>
      <c r="H505">
        <v>29.9</v>
      </c>
      <c r="I505">
        <v>-1.22</v>
      </c>
      <c r="J505">
        <v>28.68</v>
      </c>
      <c r="K505" t="s">
        <v>7128</v>
      </c>
      <c r="L505" t="s">
        <v>131</v>
      </c>
      <c r="M505" t="s">
        <v>7129</v>
      </c>
      <c r="N505" t="s">
        <v>7130</v>
      </c>
      <c r="O505" t="s">
        <v>134</v>
      </c>
      <c r="P505" t="s">
        <v>7131</v>
      </c>
      <c r="R505">
        <v>4.95</v>
      </c>
      <c r="T505">
        <v>0</v>
      </c>
      <c r="Z505" t="s">
        <v>7132</v>
      </c>
      <c r="AA505" t="s">
        <v>7133</v>
      </c>
      <c r="AB505">
        <v>1</v>
      </c>
      <c r="AD505">
        <v>4272.59</v>
      </c>
      <c r="AE505" t="s">
        <v>7134</v>
      </c>
      <c r="AG505" t="s">
        <v>169</v>
      </c>
      <c r="AH505" t="s">
        <v>169</v>
      </c>
      <c r="AI505">
        <v>40139</v>
      </c>
      <c r="AJ505" t="s">
        <v>137</v>
      </c>
      <c r="AK505" t="s">
        <v>7135</v>
      </c>
      <c r="AL505" t="s">
        <v>7131</v>
      </c>
      <c r="AN505" t="s">
        <v>47</v>
      </c>
      <c r="AO505" t="s">
        <v>136</v>
      </c>
      <c r="AP505" t="str">
        <f>IFERROR(VLOOKUP(M505,Shopify_Transactions!V:BB,5,0),"Not_Found")</f>
        <v>AS-96748</v>
      </c>
      <c r="AQ505" t="str">
        <f>IFERROR(VLOOKUP(M505,Shopify_Transactions!X:BB,3,0),"Not_Found")</f>
        <v>Not_Found</v>
      </c>
      <c r="AR505" t="str">
        <f>IFERROR(VLOOKUP(Z505,Shopify_Transactions!W:Z,4,0),"Not_Found")</f>
        <v>AS-96748</v>
      </c>
      <c r="AS505" t="str">
        <f t="shared" si="8"/>
        <v>AS-96748</v>
      </c>
    </row>
    <row r="506" spans="1:45" x14ac:dyDescent="0.3">
      <c r="A506" t="s">
        <v>7025</v>
      </c>
      <c r="B506" t="s">
        <v>7136</v>
      </c>
      <c r="C506" t="s">
        <v>244</v>
      </c>
      <c r="D506" t="s">
        <v>7137</v>
      </c>
      <c r="E506" t="s">
        <v>133</v>
      </c>
      <c r="F506" t="s">
        <v>130</v>
      </c>
      <c r="G506" t="s">
        <v>24</v>
      </c>
      <c r="H506">
        <v>99.9</v>
      </c>
      <c r="I506">
        <v>-3.25</v>
      </c>
      <c r="J506">
        <v>96.65</v>
      </c>
      <c r="K506" t="s">
        <v>7138</v>
      </c>
      <c r="L506" t="s">
        <v>131</v>
      </c>
      <c r="M506" t="s">
        <v>7139</v>
      </c>
      <c r="N506" t="s">
        <v>7140</v>
      </c>
      <c r="O506" t="s">
        <v>134</v>
      </c>
      <c r="P506" t="s">
        <v>7141</v>
      </c>
      <c r="R506">
        <v>0</v>
      </c>
      <c r="T506">
        <v>0</v>
      </c>
      <c r="Z506" t="s">
        <v>7142</v>
      </c>
      <c r="AA506" t="s">
        <v>7143</v>
      </c>
      <c r="AB506">
        <v>2</v>
      </c>
      <c r="AD506">
        <v>4369.24</v>
      </c>
      <c r="AE506" t="s">
        <v>7144</v>
      </c>
      <c r="AG506" t="s">
        <v>7145</v>
      </c>
      <c r="AH506" t="s">
        <v>2444</v>
      </c>
      <c r="AI506">
        <v>24010</v>
      </c>
      <c r="AJ506" t="s">
        <v>137</v>
      </c>
      <c r="AK506" t="s">
        <v>7146</v>
      </c>
      <c r="AL506" t="s">
        <v>7147</v>
      </c>
      <c r="AN506" t="s">
        <v>47</v>
      </c>
      <c r="AO506" t="s">
        <v>136</v>
      </c>
      <c r="AP506" t="str">
        <f>IFERROR(VLOOKUP(M506,Shopify_Transactions!V:BB,5,0),"Not_Found")</f>
        <v>AS-96752</v>
      </c>
      <c r="AQ506" t="str">
        <f>IFERROR(VLOOKUP(M506,Shopify_Transactions!X:BB,3,0),"Not_Found")</f>
        <v>Not_Found</v>
      </c>
      <c r="AR506" t="str">
        <f>IFERROR(VLOOKUP(Z506,Shopify_Transactions!W:Z,4,0),"Not_Found")</f>
        <v>AS-96752</v>
      </c>
      <c r="AS506" t="str">
        <f t="shared" si="8"/>
        <v>AS-96752</v>
      </c>
    </row>
    <row r="507" spans="1:45" x14ac:dyDescent="0.3">
      <c r="A507" t="s">
        <v>7025</v>
      </c>
      <c r="B507" t="s">
        <v>7148</v>
      </c>
      <c r="C507" t="s">
        <v>244</v>
      </c>
      <c r="D507" t="s">
        <v>7149</v>
      </c>
      <c r="E507" t="s">
        <v>133</v>
      </c>
      <c r="F507" t="s">
        <v>130</v>
      </c>
      <c r="G507" t="s">
        <v>24</v>
      </c>
      <c r="H507">
        <v>105.8</v>
      </c>
      <c r="I507">
        <v>-3.42</v>
      </c>
      <c r="J507">
        <v>102.38</v>
      </c>
      <c r="K507" t="s">
        <v>7150</v>
      </c>
      <c r="L507" t="s">
        <v>131</v>
      </c>
      <c r="M507" t="s">
        <v>7151</v>
      </c>
      <c r="N507" t="s">
        <v>7152</v>
      </c>
      <c r="O507" t="s">
        <v>134</v>
      </c>
      <c r="P507" t="s">
        <v>7153</v>
      </c>
      <c r="R507">
        <v>0</v>
      </c>
      <c r="T507">
        <v>0</v>
      </c>
      <c r="Z507" t="s">
        <v>7154</v>
      </c>
      <c r="AA507" t="s">
        <v>7155</v>
      </c>
      <c r="AB507">
        <v>4</v>
      </c>
      <c r="AD507">
        <v>4471.62</v>
      </c>
      <c r="AE507" t="s">
        <v>7156</v>
      </c>
      <c r="AG507" t="s">
        <v>152</v>
      </c>
      <c r="AH507" t="s">
        <v>152</v>
      </c>
      <c r="AI507">
        <v>199</v>
      </c>
      <c r="AJ507" t="s">
        <v>137</v>
      </c>
      <c r="AK507" t="s">
        <v>7157</v>
      </c>
      <c r="AL507" t="s">
        <v>7158</v>
      </c>
      <c r="AN507" t="s">
        <v>47</v>
      </c>
      <c r="AO507" t="s">
        <v>136</v>
      </c>
      <c r="AP507" t="str">
        <f>IFERROR(VLOOKUP(M507,Shopify_Transactions!V:BB,5,0),"Not_Found")</f>
        <v>AS-96762</v>
      </c>
      <c r="AQ507" t="str">
        <f>IFERROR(VLOOKUP(M507,Shopify_Transactions!X:BB,3,0),"Not_Found")</f>
        <v>Not_Found</v>
      </c>
      <c r="AR507" t="str">
        <f>IFERROR(VLOOKUP(Z507,Shopify_Transactions!W:Z,4,0),"Not_Found")</f>
        <v>AS-96762</v>
      </c>
      <c r="AS507" t="str">
        <f t="shared" si="8"/>
        <v>AS-96762</v>
      </c>
    </row>
    <row r="508" spans="1:45" x14ac:dyDescent="0.3">
      <c r="A508" t="s">
        <v>7025</v>
      </c>
      <c r="B508" t="s">
        <v>7159</v>
      </c>
      <c r="C508" t="s">
        <v>244</v>
      </c>
      <c r="D508" t="s">
        <v>7160</v>
      </c>
      <c r="E508" t="s">
        <v>133</v>
      </c>
      <c r="F508" t="s">
        <v>130</v>
      </c>
      <c r="G508" t="s">
        <v>24</v>
      </c>
      <c r="H508">
        <v>37.9</v>
      </c>
      <c r="I508">
        <v>-1.45</v>
      </c>
      <c r="J508">
        <v>36.450000000000003</v>
      </c>
      <c r="K508" t="s">
        <v>7161</v>
      </c>
      <c r="L508" t="s">
        <v>131</v>
      </c>
      <c r="M508" t="s">
        <v>7162</v>
      </c>
      <c r="N508" t="s">
        <v>7163</v>
      </c>
      <c r="O508" t="s">
        <v>134</v>
      </c>
      <c r="P508" t="s">
        <v>7164</v>
      </c>
      <c r="R508">
        <v>4.95</v>
      </c>
      <c r="T508">
        <v>0</v>
      </c>
      <c r="Z508" t="s">
        <v>7165</v>
      </c>
      <c r="AA508" t="s">
        <v>7166</v>
      </c>
      <c r="AB508">
        <v>1</v>
      </c>
      <c r="AD508">
        <v>4508.07</v>
      </c>
      <c r="AE508" t="s">
        <v>7167</v>
      </c>
      <c r="AG508" t="s">
        <v>7168</v>
      </c>
      <c r="AI508">
        <v>82418</v>
      </c>
      <c r="AJ508" t="s">
        <v>135</v>
      </c>
      <c r="AK508" t="s">
        <v>7169</v>
      </c>
      <c r="AL508" t="s">
        <v>7164</v>
      </c>
      <c r="AN508" t="s">
        <v>42</v>
      </c>
      <c r="AO508" t="s">
        <v>136</v>
      </c>
      <c r="AP508" t="str">
        <f>IFERROR(VLOOKUP(M508,Shopify_Transactions!V:BB,5,0),"Not_Found")</f>
        <v>AS-96764</v>
      </c>
      <c r="AQ508" t="str">
        <f>IFERROR(VLOOKUP(M508,Shopify_Transactions!X:BB,3,0),"Not_Found")</f>
        <v>Not_Found</v>
      </c>
      <c r="AR508" t="str">
        <f>IFERROR(VLOOKUP(Z508,Shopify_Transactions!W:Z,4,0),"Not_Found")</f>
        <v>AS-96764</v>
      </c>
      <c r="AS508" t="str">
        <f t="shared" si="8"/>
        <v>AS-96764</v>
      </c>
    </row>
    <row r="509" spans="1:45" x14ac:dyDescent="0.3">
      <c r="A509" t="s">
        <v>7025</v>
      </c>
      <c r="B509" t="s">
        <v>7170</v>
      </c>
      <c r="C509" t="s">
        <v>244</v>
      </c>
      <c r="D509" t="s">
        <v>7171</v>
      </c>
      <c r="E509" t="s">
        <v>133</v>
      </c>
      <c r="F509" t="s">
        <v>130</v>
      </c>
      <c r="G509" t="s">
        <v>24</v>
      </c>
      <c r="H509">
        <v>119.7</v>
      </c>
      <c r="I509">
        <v>-3.82</v>
      </c>
      <c r="J509">
        <v>115.88</v>
      </c>
      <c r="K509" t="s">
        <v>7172</v>
      </c>
      <c r="L509" t="s">
        <v>131</v>
      </c>
      <c r="M509" t="s">
        <v>7173</v>
      </c>
      <c r="N509" t="s">
        <v>7174</v>
      </c>
      <c r="O509" t="s">
        <v>134</v>
      </c>
      <c r="R509">
        <v>0</v>
      </c>
      <c r="T509">
        <v>0</v>
      </c>
      <c r="Z509" t="s">
        <v>7175</v>
      </c>
      <c r="AA509" t="s">
        <v>7176</v>
      </c>
      <c r="AB509">
        <v>6</v>
      </c>
      <c r="AD509">
        <v>4623.95</v>
      </c>
      <c r="AE509" t="s">
        <v>7177</v>
      </c>
      <c r="AG509" t="s">
        <v>7178</v>
      </c>
      <c r="AH509" t="s">
        <v>156</v>
      </c>
      <c r="AI509">
        <v>15010</v>
      </c>
      <c r="AJ509" t="s">
        <v>140</v>
      </c>
      <c r="AK509" t="s">
        <v>7179</v>
      </c>
      <c r="AL509" t="s">
        <v>7180</v>
      </c>
      <c r="AN509" t="s">
        <v>45</v>
      </c>
      <c r="AO509" t="s">
        <v>136</v>
      </c>
      <c r="AP509" t="str">
        <f>IFERROR(VLOOKUP(M509,Shopify_Transactions!V:BB,5,0),"Not_Found")</f>
        <v>AS-96766</v>
      </c>
      <c r="AQ509" t="str">
        <f>IFERROR(VLOOKUP(M509,Shopify_Transactions!X:BB,3,0),"Not_Found")</f>
        <v>Not_Found</v>
      </c>
      <c r="AR509" t="str">
        <f>IFERROR(VLOOKUP(Z509,Shopify_Transactions!W:Z,4,0),"Not_Found")</f>
        <v>AS-96766</v>
      </c>
      <c r="AS509" t="str">
        <f t="shared" si="8"/>
        <v>AS-96766</v>
      </c>
    </row>
    <row r="510" spans="1:45" x14ac:dyDescent="0.3">
      <c r="A510" t="s">
        <v>7025</v>
      </c>
      <c r="B510" t="s">
        <v>7181</v>
      </c>
      <c r="C510" t="s">
        <v>244</v>
      </c>
      <c r="D510" t="s">
        <v>7182</v>
      </c>
      <c r="E510" t="s">
        <v>133</v>
      </c>
      <c r="F510" t="s">
        <v>130</v>
      </c>
      <c r="G510" t="s">
        <v>24</v>
      </c>
      <c r="H510">
        <v>44.9</v>
      </c>
      <c r="I510">
        <v>-1.65</v>
      </c>
      <c r="J510">
        <v>43.25</v>
      </c>
      <c r="K510" t="s">
        <v>7183</v>
      </c>
      <c r="L510" t="s">
        <v>131</v>
      </c>
      <c r="M510" t="s">
        <v>7184</v>
      </c>
      <c r="N510" t="s">
        <v>7185</v>
      </c>
      <c r="O510" t="s">
        <v>134</v>
      </c>
      <c r="P510" t="s">
        <v>7186</v>
      </c>
      <c r="R510">
        <v>4.95</v>
      </c>
      <c r="T510">
        <v>0</v>
      </c>
      <c r="Z510" t="s">
        <v>7187</v>
      </c>
      <c r="AA510" t="s">
        <v>7188</v>
      </c>
      <c r="AB510">
        <v>1</v>
      </c>
      <c r="AD510">
        <v>4667.2</v>
      </c>
      <c r="AE510" t="s">
        <v>7189</v>
      </c>
      <c r="AG510" t="s">
        <v>7190</v>
      </c>
      <c r="AI510">
        <v>59302</v>
      </c>
      <c r="AJ510" t="s">
        <v>135</v>
      </c>
      <c r="AK510" t="s">
        <v>7191</v>
      </c>
      <c r="AL510" t="s">
        <v>7186</v>
      </c>
      <c r="AN510" t="s">
        <v>42</v>
      </c>
      <c r="AO510" t="s">
        <v>136</v>
      </c>
      <c r="AP510" t="str">
        <f>IFERROR(VLOOKUP(M510,Shopify_Transactions!V:BB,5,0),"Not_Found")</f>
        <v>AS-96772</v>
      </c>
      <c r="AQ510" t="str">
        <f>IFERROR(VLOOKUP(M510,Shopify_Transactions!X:BB,3,0),"Not_Found")</f>
        <v>Not_Found</v>
      </c>
      <c r="AR510" t="str">
        <f>IFERROR(VLOOKUP(Z510,Shopify_Transactions!W:Z,4,0),"Not_Found")</f>
        <v>AS-96772</v>
      </c>
      <c r="AS510" t="str">
        <f t="shared" si="8"/>
        <v>AS-96772</v>
      </c>
    </row>
    <row r="511" spans="1:45" x14ac:dyDescent="0.3">
      <c r="A511" t="s">
        <v>7025</v>
      </c>
      <c r="B511" t="s">
        <v>7192</v>
      </c>
      <c r="C511" t="s">
        <v>244</v>
      </c>
      <c r="D511" t="s">
        <v>4850</v>
      </c>
      <c r="E511" t="s">
        <v>133</v>
      </c>
      <c r="F511" t="s">
        <v>130</v>
      </c>
      <c r="G511" t="s">
        <v>24</v>
      </c>
      <c r="H511">
        <v>221.75</v>
      </c>
      <c r="I511">
        <v>-6.78</v>
      </c>
      <c r="J511">
        <v>214.97</v>
      </c>
      <c r="K511" t="s">
        <v>4851</v>
      </c>
      <c r="L511" t="s">
        <v>131</v>
      </c>
      <c r="M511" t="s">
        <v>7193</v>
      </c>
      <c r="N511" t="s">
        <v>4853</v>
      </c>
      <c r="O511" t="s">
        <v>134</v>
      </c>
      <c r="P511" t="s">
        <v>7194</v>
      </c>
      <c r="R511">
        <v>0</v>
      </c>
      <c r="T511">
        <v>0</v>
      </c>
      <c r="Z511" t="s">
        <v>7195</v>
      </c>
      <c r="AA511" t="s">
        <v>7196</v>
      </c>
      <c r="AB511">
        <v>5</v>
      </c>
      <c r="AD511">
        <v>4882.17</v>
      </c>
      <c r="AE511" t="s">
        <v>4856</v>
      </c>
      <c r="AG511" t="s">
        <v>4857</v>
      </c>
      <c r="AI511">
        <v>38179</v>
      </c>
      <c r="AJ511" t="s">
        <v>135</v>
      </c>
      <c r="AK511" t="s">
        <v>4858</v>
      </c>
      <c r="AL511" t="s">
        <v>7197</v>
      </c>
      <c r="AN511" t="s">
        <v>42</v>
      </c>
      <c r="AO511" t="s">
        <v>136</v>
      </c>
      <c r="AP511" t="str">
        <f>IFERROR(VLOOKUP(M511,Shopify_Transactions!V:BB,5,0),"Not_Found")</f>
        <v>AS-96790</v>
      </c>
      <c r="AQ511" t="str">
        <f>IFERROR(VLOOKUP(M511,Shopify_Transactions!X:BB,3,0),"Not_Found")</f>
        <v>Not_Found</v>
      </c>
      <c r="AR511" t="str">
        <f>IFERROR(VLOOKUP(Z511,Shopify_Transactions!W:Z,4,0),"Not_Found")</f>
        <v>AS-96790</v>
      </c>
      <c r="AS511" t="str">
        <f t="shared" si="8"/>
        <v>AS-96790</v>
      </c>
    </row>
    <row r="512" spans="1:45" x14ac:dyDescent="0.3">
      <c r="A512" t="s">
        <v>7025</v>
      </c>
      <c r="B512" t="s">
        <v>7198</v>
      </c>
      <c r="C512" t="s">
        <v>244</v>
      </c>
      <c r="D512" t="s">
        <v>7199</v>
      </c>
      <c r="E512" t="s">
        <v>133</v>
      </c>
      <c r="F512" t="s">
        <v>130</v>
      </c>
      <c r="G512" t="s">
        <v>24</v>
      </c>
      <c r="H512">
        <v>114.95</v>
      </c>
      <c r="I512">
        <v>-3.68</v>
      </c>
      <c r="J512">
        <v>111.27</v>
      </c>
      <c r="K512" t="s">
        <v>7200</v>
      </c>
      <c r="L512" t="s">
        <v>131</v>
      </c>
      <c r="M512" t="s">
        <v>7201</v>
      </c>
      <c r="N512" t="s">
        <v>7202</v>
      </c>
      <c r="O512" t="s">
        <v>134</v>
      </c>
      <c r="P512" t="s">
        <v>7203</v>
      </c>
      <c r="R512">
        <v>0</v>
      </c>
      <c r="T512">
        <v>0</v>
      </c>
      <c r="Z512" t="s">
        <v>7204</v>
      </c>
      <c r="AA512" t="s">
        <v>7205</v>
      </c>
      <c r="AB512">
        <v>1</v>
      </c>
      <c r="AD512">
        <v>4993.4399999999996</v>
      </c>
      <c r="AE512" t="s">
        <v>7206</v>
      </c>
      <c r="AG512" t="s">
        <v>152</v>
      </c>
      <c r="AH512" t="s">
        <v>152</v>
      </c>
      <c r="AI512">
        <v>125</v>
      </c>
      <c r="AJ512" t="s">
        <v>137</v>
      </c>
      <c r="AK512" t="s">
        <v>7207</v>
      </c>
      <c r="AL512" t="s">
        <v>7203</v>
      </c>
      <c r="AN512" t="s">
        <v>47</v>
      </c>
      <c r="AO512" t="s">
        <v>136</v>
      </c>
      <c r="AP512" t="str">
        <f>IFERROR(VLOOKUP(M512,Shopify_Transactions!V:BB,5,0),"Not_Found")</f>
        <v>AS-96797</v>
      </c>
      <c r="AQ512" t="str">
        <f>IFERROR(VLOOKUP(M512,Shopify_Transactions!X:BB,3,0),"Not_Found")</f>
        <v>Not_Found</v>
      </c>
      <c r="AR512" t="str">
        <f>IFERROR(VLOOKUP(Z512,Shopify_Transactions!W:Z,4,0),"Not_Found")</f>
        <v>AS-96797</v>
      </c>
      <c r="AS512" t="str">
        <f t="shared" si="8"/>
        <v>AS-96797</v>
      </c>
    </row>
    <row r="513" spans="1:45" x14ac:dyDescent="0.3">
      <c r="A513" t="s">
        <v>7208</v>
      </c>
      <c r="B513" t="s">
        <v>7209</v>
      </c>
      <c r="C513" t="s">
        <v>244</v>
      </c>
      <c r="E513" t="s">
        <v>129</v>
      </c>
      <c r="F513" t="s">
        <v>130</v>
      </c>
      <c r="G513" t="s">
        <v>24</v>
      </c>
      <c r="H513">
        <v>-1993.44</v>
      </c>
      <c r="I513">
        <v>0</v>
      </c>
      <c r="J513">
        <v>-1993.44</v>
      </c>
      <c r="K513" t="s">
        <v>131</v>
      </c>
      <c r="M513" t="s">
        <v>7210</v>
      </c>
      <c r="AD513">
        <v>3000</v>
      </c>
      <c r="AO513" t="s">
        <v>132</v>
      </c>
      <c r="AP513" t="str">
        <f>IFERROR(VLOOKUP(M513,Shopify_Transactions!V:BB,5,0),"Not_Found")</f>
        <v>Not_Found</v>
      </c>
      <c r="AQ513" t="str">
        <f>IFERROR(VLOOKUP(M513,Shopify_Transactions!X:BB,3,0),"Not_Found")</f>
        <v>Not_Found</v>
      </c>
      <c r="AR513" t="str">
        <f>IFERROR(VLOOKUP(Z513,Shopify_Transactions!W:Z,4,0),"Not_Found")</f>
        <v>Not_Found</v>
      </c>
      <c r="AS513" t="str">
        <f t="shared" si="8"/>
        <v>Not_Found</v>
      </c>
    </row>
    <row r="514" spans="1:45" x14ac:dyDescent="0.3">
      <c r="A514" t="s">
        <v>7208</v>
      </c>
      <c r="B514" t="s">
        <v>7211</v>
      </c>
      <c r="C514" t="s">
        <v>244</v>
      </c>
      <c r="D514" t="s">
        <v>2589</v>
      </c>
      <c r="E514" t="s">
        <v>147</v>
      </c>
      <c r="F514" t="s">
        <v>130</v>
      </c>
      <c r="G514" t="s">
        <v>24</v>
      </c>
      <c r="H514">
        <v>-9.9</v>
      </c>
      <c r="I514">
        <v>0</v>
      </c>
      <c r="J514">
        <v>-9.9</v>
      </c>
      <c r="K514" t="s">
        <v>131</v>
      </c>
      <c r="L514" t="s">
        <v>2590</v>
      </c>
      <c r="M514" t="s">
        <v>7212</v>
      </c>
      <c r="O514" t="s">
        <v>148</v>
      </c>
      <c r="P514" t="s">
        <v>327</v>
      </c>
      <c r="T514">
        <v>0</v>
      </c>
      <c r="Y514" t="s">
        <v>4087</v>
      </c>
      <c r="Z514" t="s">
        <v>4089</v>
      </c>
      <c r="AA514" t="s">
        <v>7213</v>
      </c>
      <c r="AB514">
        <v>1</v>
      </c>
      <c r="AD514">
        <v>2990.1</v>
      </c>
      <c r="AK514" t="s">
        <v>2591</v>
      </c>
      <c r="AL514" t="s">
        <v>327</v>
      </c>
      <c r="AO514" t="s">
        <v>132</v>
      </c>
      <c r="AP514" t="str">
        <f>IFERROR(VLOOKUP(M514,Shopify_Transactions!V:BB,5,0),"Not_Found")</f>
        <v>AS-95274</v>
      </c>
      <c r="AQ514" t="str">
        <f>IFERROR(VLOOKUP(M514,Shopify_Transactions!X:BB,3,0),"Not_Found")</f>
        <v>AS-95274</v>
      </c>
      <c r="AR514" t="str">
        <f>IFERROR(VLOOKUP(Z514,Shopify_Transactions!W:Z,4,0),"Not_Found")</f>
        <v>AS-95274</v>
      </c>
      <c r="AS514" t="str">
        <f t="shared" si="8"/>
        <v>AS-95274</v>
      </c>
    </row>
    <row r="515" spans="1:45" x14ac:dyDescent="0.3">
      <c r="A515" t="s">
        <v>7208</v>
      </c>
      <c r="B515" t="s">
        <v>7214</v>
      </c>
      <c r="C515" t="s">
        <v>244</v>
      </c>
      <c r="D515" t="s">
        <v>7215</v>
      </c>
      <c r="E515" t="s">
        <v>133</v>
      </c>
      <c r="F515" t="s">
        <v>130</v>
      </c>
      <c r="G515" t="s">
        <v>24</v>
      </c>
      <c r="H515">
        <v>37.9</v>
      </c>
      <c r="I515">
        <v>-1.45</v>
      </c>
      <c r="J515">
        <v>36.450000000000003</v>
      </c>
      <c r="K515" t="s">
        <v>7216</v>
      </c>
      <c r="L515" t="s">
        <v>131</v>
      </c>
      <c r="M515" t="s">
        <v>7217</v>
      </c>
      <c r="N515" t="s">
        <v>7218</v>
      </c>
      <c r="O515" t="s">
        <v>134</v>
      </c>
      <c r="P515" t="s">
        <v>2555</v>
      </c>
      <c r="R515">
        <v>4.95</v>
      </c>
      <c r="T515">
        <v>0</v>
      </c>
      <c r="Z515" t="s">
        <v>7219</v>
      </c>
      <c r="AA515" t="s">
        <v>7220</v>
      </c>
      <c r="AB515">
        <v>1</v>
      </c>
      <c r="AD515">
        <v>3026.55</v>
      </c>
      <c r="AE515" t="s">
        <v>7221</v>
      </c>
      <c r="AG515" t="s">
        <v>7222</v>
      </c>
      <c r="AI515">
        <v>51429</v>
      </c>
      <c r="AJ515" t="s">
        <v>135</v>
      </c>
      <c r="AK515" t="s">
        <v>7223</v>
      </c>
      <c r="AL515" t="s">
        <v>2555</v>
      </c>
      <c r="AN515" t="s">
        <v>42</v>
      </c>
      <c r="AO515" t="s">
        <v>136</v>
      </c>
      <c r="AP515" t="str">
        <f>IFERROR(VLOOKUP(M515,Shopify_Transactions!V:BB,5,0),"Not_Found")</f>
        <v>AS-96808</v>
      </c>
      <c r="AQ515" t="str">
        <f>IFERROR(VLOOKUP(M515,Shopify_Transactions!X:BB,3,0),"Not_Found")</f>
        <v>Not_Found</v>
      </c>
      <c r="AR515" t="str">
        <f>IFERROR(VLOOKUP(Z515,Shopify_Transactions!W:Z,4,0),"Not_Found")</f>
        <v>AS-96808</v>
      </c>
      <c r="AS515" t="str">
        <f t="shared" ref="AS515:AS578" si="9">IF(AP515&lt;&gt;"Not_Found",AP515,IF(AQ515&lt;&gt;"Not_Found",AQ515,AR515))</f>
        <v>AS-96808</v>
      </c>
    </row>
    <row r="516" spans="1:45" x14ac:dyDescent="0.3">
      <c r="A516" t="s">
        <v>7208</v>
      </c>
      <c r="B516" t="s">
        <v>7224</v>
      </c>
      <c r="C516" t="s">
        <v>244</v>
      </c>
      <c r="D516" t="s">
        <v>7225</v>
      </c>
      <c r="E516" t="s">
        <v>133</v>
      </c>
      <c r="F516" t="s">
        <v>130</v>
      </c>
      <c r="G516" t="s">
        <v>24</v>
      </c>
      <c r="H516">
        <v>261.45</v>
      </c>
      <c r="I516">
        <v>-7.93</v>
      </c>
      <c r="J516">
        <v>253.52</v>
      </c>
      <c r="K516" t="s">
        <v>7226</v>
      </c>
      <c r="L516" t="s">
        <v>131</v>
      </c>
      <c r="M516" t="s">
        <v>7227</v>
      </c>
      <c r="N516" t="s">
        <v>7228</v>
      </c>
      <c r="O516" t="s">
        <v>134</v>
      </c>
      <c r="R516">
        <v>0</v>
      </c>
      <c r="T516">
        <v>0</v>
      </c>
      <c r="Z516" t="s">
        <v>7229</v>
      </c>
      <c r="AA516" t="s">
        <v>7230</v>
      </c>
      <c r="AB516">
        <v>10</v>
      </c>
      <c r="AD516">
        <v>3280.07</v>
      </c>
      <c r="AE516" t="s">
        <v>7231</v>
      </c>
      <c r="AG516" t="s">
        <v>7232</v>
      </c>
      <c r="AI516">
        <v>37284</v>
      </c>
      <c r="AJ516" t="s">
        <v>135</v>
      </c>
      <c r="AK516" t="s">
        <v>7233</v>
      </c>
      <c r="AL516" t="s">
        <v>7234</v>
      </c>
      <c r="AN516" t="s">
        <v>42</v>
      </c>
      <c r="AO516" t="s">
        <v>136</v>
      </c>
      <c r="AP516" t="str">
        <f>IFERROR(VLOOKUP(M516,Shopify_Transactions!V:BB,5,0),"Not_Found")</f>
        <v>AS-96812</v>
      </c>
      <c r="AQ516" t="str">
        <f>IFERROR(VLOOKUP(M516,Shopify_Transactions!X:BB,3,0),"Not_Found")</f>
        <v>Not_Found</v>
      </c>
      <c r="AR516" t="str">
        <f>IFERROR(VLOOKUP(Z516,Shopify_Transactions!W:Z,4,0),"Not_Found")</f>
        <v>AS-96812</v>
      </c>
      <c r="AS516" t="str">
        <f t="shared" si="9"/>
        <v>AS-96812</v>
      </c>
    </row>
    <row r="517" spans="1:45" x14ac:dyDescent="0.3">
      <c r="A517" t="s">
        <v>7208</v>
      </c>
      <c r="B517" t="s">
        <v>7235</v>
      </c>
      <c r="C517" t="s">
        <v>244</v>
      </c>
      <c r="D517" t="s">
        <v>7225</v>
      </c>
      <c r="E517" t="s">
        <v>133</v>
      </c>
      <c r="F517" t="s">
        <v>130</v>
      </c>
      <c r="G517" t="s">
        <v>24</v>
      </c>
      <c r="H517">
        <v>37.9</v>
      </c>
      <c r="I517">
        <v>-1.45</v>
      </c>
      <c r="J517">
        <v>36.450000000000003</v>
      </c>
      <c r="K517" t="s">
        <v>7226</v>
      </c>
      <c r="L517" t="s">
        <v>131</v>
      </c>
      <c r="M517" t="s">
        <v>7236</v>
      </c>
      <c r="N517" t="s">
        <v>7228</v>
      </c>
      <c r="O517" t="s">
        <v>134</v>
      </c>
      <c r="P517" t="s">
        <v>7237</v>
      </c>
      <c r="R517">
        <v>4.95</v>
      </c>
      <c r="T517">
        <v>0</v>
      </c>
      <c r="Z517" t="s">
        <v>7238</v>
      </c>
      <c r="AA517" t="s">
        <v>7239</v>
      </c>
      <c r="AB517">
        <v>1</v>
      </c>
      <c r="AD517">
        <v>3316.52</v>
      </c>
      <c r="AE517" t="s">
        <v>7231</v>
      </c>
      <c r="AG517" t="s">
        <v>7232</v>
      </c>
      <c r="AI517">
        <v>37284</v>
      </c>
      <c r="AJ517" t="s">
        <v>135</v>
      </c>
      <c r="AK517" t="s">
        <v>7233</v>
      </c>
      <c r="AL517" t="s">
        <v>7237</v>
      </c>
      <c r="AN517" t="s">
        <v>42</v>
      </c>
      <c r="AO517" t="s">
        <v>136</v>
      </c>
      <c r="AP517" t="str">
        <f>IFERROR(VLOOKUP(M517,Shopify_Transactions!V:BB,5,0),"Not_Found")</f>
        <v>AS-96819</v>
      </c>
      <c r="AQ517" t="str">
        <f>IFERROR(VLOOKUP(M517,Shopify_Transactions!X:BB,3,0),"Not_Found")</f>
        <v>Not_Found</v>
      </c>
      <c r="AR517" t="str">
        <f>IFERROR(VLOOKUP(Z517,Shopify_Transactions!W:Z,4,0),"Not_Found")</f>
        <v>AS-96819</v>
      </c>
      <c r="AS517" t="str">
        <f t="shared" si="9"/>
        <v>AS-96819</v>
      </c>
    </row>
    <row r="518" spans="1:45" x14ac:dyDescent="0.3">
      <c r="A518" t="s">
        <v>7208</v>
      </c>
      <c r="B518" t="s">
        <v>2463</v>
      </c>
      <c r="C518" t="s">
        <v>244</v>
      </c>
      <c r="D518" t="s">
        <v>7240</v>
      </c>
      <c r="E518" t="s">
        <v>133</v>
      </c>
      <c r="F518" t="s">
        <v>130</v>
      </c>
      <c r="G518" t="s">
        <v>24</v>
      </c>
      <c r="H518">
        <v>31.9</v>
      </c>
      <c r="I518">
        <v>-1.28</v>
      </c>
      <c r="J518">
        <v>30.62</v>
      </c>
      <c r="K518" t="s">
        <v>7241</v>
      </c>
      <c r="L518" t="s">
        <v>131</v>
      </c>
      <c r="M518" t="s">
        <v>7242</v>
      </c>
      <c r="N518" t="s">
        <v>7243</v>
      </c>
      <c r="O518" t="s">
        <v>134</v>
      </c>
      <c r="P518" t="s">
        <v>7244</v>
      </c>
      <c r="R518">
        <v>4.95</v>
      </c>
      <c r="T518">
        <v>0</v>
      </c>
      <c r="Z518" t="s">
        <v>7245</v>
      </c>
      <c r="AA518" t="s">
        <v>7246</v>
      </c>
      <c r="AB518">
        <v>1</v>
      </c>
      <c r="AD518">
        <v>3347.14</v>
      </c>
      <c r="AE518" t="s">
        <v>7247</v>
      </c>
      <c r="AG518" t="s">
        <v>7248</v>
      </c>
      <c r="AH518" t="s">
        <v>226</v>
      </c>
      <c r="AI518">
        <v>10098</v>
      </c>
      <c r="AJ518" t="s">
        <v>137</v>
      </c>
      <c r="AK518" t="s">
        <v>7249</v>
      </c>
      <c r="AL518" t="s">
        <v>7244</v>
      </c>
      <c r="AN518" t="s">
        <v>47</v>
      </c>
      <c r="AO518" t="s">
        <v>136</v>
      </c>
      <c r="AP518" t="str">
        <f>IFERROR(VLOOKUP(M518,Shopify_Transactions!V:BB,5,0),"Not_Found")</f>
        <v>AS-96828</v>
      </c>
      <c r="AQ518" t="str">
        <f>IFERROR(VLOOKUP(M518,Shopify_Transactions!X:BB,3,0),"Not_Found")</f>
        <v>Not_Found</v>
      </c>
      <c r="AR518" t="str">
        <f>IFERROR(VLOOKUP(Z518,Shopify_Transactions!W:Z,4,0),"Not_Found")</f>
        <v>AS-96828</v>
      </c>
      <c r="AS518" t="str">
        <f t="shared" si="9"/>
        <v>AS-96828</v>
      </c>
    </row>
    <row r="519" spans="1:45" x14ac:dyDescent="0.3">
      <c r="A519" t="s">
        <v>7208</v>
      </c>
      <c r="B519" t="s">
        <v>7250</v>
      </c>
      <c r="C519" t="s">
        <v>244</v>
      </c>
      <c r="D519" t="s">
        <v>7251</v>
      </c>
      <c r="E519" t="s">
        <v>133</v>
      </c>
      <c r="F519" t="s">
        <v>130</v>
      </c>
      <c r="G519" t="s">
        <v>24</v>
      </c>
      <c r="H519">
        <v>43.8</v>
      </c>
      <c r="I519">
        <v>-1.62</v>
      </c>
      <c r="J519">
        <v>42.18</v>
      </c>
      <c r="K519" t="s">
        <v>7252</v>
      </c>
      <c r="L519" t="s">
        <v>131</v>
      </c>
      <c r="M519" t="s">
        <v>7253</v>
      </c>
      <c r="N519" t="s">
        <v>7254</v>
      </c>
      <c r="O519" t="s">
        <v>134</v>
      </c>
      <c r="P519" t="s">
        <v>7255</v>
      </c>
      <c r="R519">
        <v>4.95</v>
      </c>
      <c r="T519">
        <v>0</v>
      </c>
      <c r="Z519" t="s">
        <v>7256</v>
      </c>
      <c r="AA519" t="s">
        <v>7257</v>
      </c>
      <c r="AB519">
        <v>3</v>
      </c>
      <c r="AD519">
        <v>3389.32</v>
      </c>
      <c r="AE519" t="s">
        <v>7258</v>
      </c>
      <c r="AG519" t="s">
        <v>154</v>
      </c>
      <c r="AH519" t="s">
        <v>154</v>
      </c>
      <c r="AI519">
        <v>28029</v>
      </c>
      <c r="AJ519" t="s">
        <v>140</v>
      </c>
      <c r="AK519" t="s">
        <v>7259</v>
      </c>
      <c r="AL519" t="s">
        <v>7260</v>
      </c>
      <c r="AN519" t="s">
        <v>45</v>
      </c>
      <c r="AO519" t="s">
        <v>136</v>
      </c>
      <c r="AP519" t="str">
        <f>IFERROR(VLOOKUP(M519,Shopify_Transactions!V:BB,5,0),"Not_Found")</f>
        <v>AS-96834</v>
      </c>
      <c r="AQ519" t="str">
        <f>IFERROR(VLOOKUP(M519,Shopify_Transactions!X:BB,3,0),"Not_Found")</f>
        <v>Not_Found</v>
      </c>
      <c r="AR519" t="str">
        <f>IFERROR(VLOOKUP(Z519,Shopify_Transactions!W:Z,4,0),"Not_Found")</f>
        <v>AS-96834</v>
      </c>
      <c r="AS519" t="str">
        <f t="shared" si="9"/>
        <v>AS-96834</v>
      </c>
    </row>
    <row r="520" spans="1:45" x14ac:dyDescent="0.3">
      <c r="A520" t="s">
        <v>7208</v>
      </c>
      <c r="B520" t="s">
        <v>7261</v>
      </c>
      <c r="C520" t="s">
        <v>244</v>
      </c>
      <c r="D520" t="s">
        <v>7262</v>
      </c>
      <c r="E520" t="s">
        <v>133</v>
      </c>
      <c r="F520" t="s">
        <v>130</v>
      </c>
      <c r="G520" t="s">
        <v>24</v>
      </c>
      <c r="H520">
        <v>64.900000000000006</v>
      </c>
      <c r="I520">
        <v>-2.23</v>
      </c>
      <c r="J520">
        <v>62.67</v>
      </c>
      <c r="K520" t="s">
        <v>7263</v>
      </c>
      <c r="L520" t="s">
        <v>131</v>
      </c>
      <c r="M520" t="s">
        <v>7264</v>
      </c>
      <c r="N520" t="s">
        <v>7265</v>
      </c>
      <c r="O520" t="s">
        <v>134</v>
      </c>
      <c r="P520" t="s">
        <v>7266</v>
      </c>
      <c r="R520">
        <v>0</v>
      </c>
      <c r="T520">
        <v>0</v>
      </c>
      <c r="Z520" t="s">
        <v>7267</v>
      </c>
      <c r="AA520" t="s">
        <v>7268</v>
      </c>
      <c r="AB520">
        <v>2</v>
      </c>
      <c r="AD520">
        <v>3451.99</v>
      </c>
      <c r="AE520" t="s">
        <v>7269</v>
      </c>
      <c r="AG520" t="s">
        <v>171</v>
      </c>
      <c r="AI520">
        <v>13189</v>
      </c>
      <c r="AJ520" t="s">
        <v>135</v>
      </c>
      <c r="AK520" t="s">
        <v>7270</v>
      </c>
      <c r="AL520" t="s">
        <v>7271</v>
      </c>
      <c r="AN520" t="s">
        <v>42</v>
      </c>
      <c r="AO520" t="s">
        <v>136</v>
      </c>
      <c r="AP520" t="str">
        <f>IFERROR(VLOOKUP(M520,Shopify_Transactions!V:BB,5,0),"Not_Found")</f>
        <v>AS-96850</v>
      </c>
      <c r="AQ520" t="str">
        <f>IFERROR(VLOOKUP(M520,Shopify_Transactions!X:BB,3,0),"Not_Found")</f>
        <v>Not_Found</v>
      </c>
      <c r="AR520" t="str">
        <f>IFERROR(VLOOKUP(Z520,Shopify_Transactions!W:Z,4,0),"Not_Found")</f>
        <v>AS-96850</v>
      </c>
      <c r="AS520" t="str">
        <f t="shared" si="9"/>
        <v>AS-96850</v>
      </c>
    </row>
    <row r="521" spans="1:45" x14ac:dyDescent="0.3">
      <c r="A521" t="s">
        <v>7208</v>
      </c>
      <c r="B521" t="s">
        <v>7272</v>
      </c>
      <c r="C521" t="s">
        <v>244</v>
      </c>
      <c r="D521" t="s">
        <v>7273</v>
      </c>
      <c r="E521" t="s">
        <v>133</v>
      </c>
      <c r="F521" t="s">
        <v>130</v>
      </c>
      <c r="G521" t="s">
        <v>24</v>
      </c>
      <c r="H521">
        <v>31.9</v>
      </c>
      <c r="I521">
        <v>-1.28</v>
      </c>
      <c r="J521">
        <v>30.62</v>
      </c>
      <c r="K521" t="s">
        <v>7274</v>
      </c>
      <c r="L521" t="s">
        <v>131</v>
      </c>
      <c r="M521" t="s">
        <v>7275</v>
      </c>
      <c r="N521" t="s">
        <v>7276</v>
      </c>
      <c r="O521" t="s">
        <v>134</v>
      </c>
      <c r="P521" t="s">
        <v>7277</v>
      </c>
      <c r="R521">
        <v>4.95</v>
      </c>
      <c r="T521">
        <v>0</v>
      </c>
      <c r="Z521" t="s">
        <v>7278</v>
      </c>
      <c r="AA521" t="s">
        <v>7279</v>
      </c>
      <c r="AB521">
        <v>1</v>
      </c>
      <c r="AD521">
        <v>3482.61</v>
      </c>
      <c r="AE521" t="s">
        <v>7280</v>
      </c>
      <c r="AG521" t="s">
        <v>246</v>
      </c>
      <c r="AI521">
        <v>6000</v>
      </c>
      <c r="AJ521" t="s">
        <v>138</v>
      </c>
      <c r="AK521" t="s">
        <v>7281</v>
      </c>
      <c r="AL521" t="s">
        <v>7277</v>
      </c>
      <c r="AN521" t="s">
        <v>46</v>
      </c>
      <c r="AO521" t="s">
        <v>136</v>
      </c>
      <c r="AP521" t="str">
        <f>IFERROR(VLOOKUP(M521,Shopify_Transactions!V:BB,5,0),"Not_Found")</f>
        <v>AS-96859</v>
      </c>
      <c r="AQ521" t="str">
        <f>IFERROR(VLOOKUP(M521,Shopify_Transactions!X:BB,3,0),"Not_Found")</f>
        <v>Not_Found</v>
      </c>
      <c r="AR521" t="str">
        <f>IFERROR(VLOOKUP(Z521,Shopify_Transactions!W:Z,4,0),"Not_Found")</f>
        <v>AS-96859</v>
      </c>
      <c r="AS521" t="str">
        <f t="shared" si="9"/>
        <v>AS-96859</v>
      </c>
    </row>
    <row r="522" spans="1:45" x14ac:dyDescent="0.3">
      <c r="A522" t="s">
        <v>7208</v>
      </c>
      <c r="B522" t="s">
        <v>7282</v>
      </c>
      <c r="C522" t="s">
        <v>244</v>
      </c>
      <c r="D522" t="s">
        <v>7283</v>
      </c>
      <c r="E522" t="s">
        <v>133</v>
      </c>
      <c r="F522" t="s">
        <v>130</v>
      </c>
      <c r="G522" t="s">
        <v>24</v>
      </c>
      <c r="H522">
        <v>326.3</v>
      </c>
      <c r="I522">
        <v>-9.81</v>
      </c>
      <c r="J522">
        <v>316.49</v>
      </c>
      <c r="K522" t="s">
        <v>7284</v>
      </c>
      <c r="L522" t="s">
        <v>131</v>
      </c>
      <c r="M522" t="s">
        <v>7285</v>
      </c>
      <c r="N522" t="s">
        <v>7286</v>
      </c>
      <c r="O522" t="s">
        <v>134</v>
      </c>
      <c r="R522">
        <v>0</v>
      </c>
      <c r="T522">
        <v>0</v>
      </c>
      <c r="Z522" t="s">
        <v>7287</v>
      </c>
      <c r="AA522" t="s">
        <v>7288</v>
      </c>
      <c r="AB522">
        <v>9</v>
      </c>
      <c r="AD522">
        <v>3799.1</v>
      </c>
      <c r="AE522" t="s">
        <v>7289</v>
      </c>
      <c r="AG522" t="s">
        <v>7290</v>
      </c>
      <c r="AH522" t="s">
        <v>150</v>
      </c>
      <c r="AI522">
        <v>48993</v>
      </c>
      <c r="AJ522" t="s">
        <v>140</v>
      </c>
      <c r="AK522" t="s">
        <v>7291</v>
      </c>
      <c r="AL522" t="s">
        <v>7292</v>
      </c>
      <c r="AN522" t="s">
        <v>45</v>
      </c>
      <c r="AO522" t="s">
        <v>136</v>
      </c>
      <c r="AP522" t="str">
        <f>IFERROR(VLOOKUP(M522,Shopify_Transactions!V:BB,5,0),"Not_Found")</f>
        <v>AS-96862</v>
      </c>
      <c r="AQ522" t="str">
        <f>IFERROR(VLOOKUP(M522,Shopify_Transactions!X:BB,3,0),"Not_Found")</f>
        <v>Not_Found</v>
      </c>
      <c r="AR522" t="str">
        <f>IFERROR(VLOOKUP(Z522,Shopify_Transactions!W:Z,4,0),"Not_Found")</f>
        <v>AS-96862</v>
      </c>
      <c r="AS522" t="str">
        <f t="shared" si="9"/>
        <v>AS-96862</v>
      </c>
    </row>
    <row r="523" spans="1:45" x14ac:dyDescent="0.3">
      <c r="A523" t="s">
        <v>7208</v>
      </c>
      <c r="B523" t="s">
        <v>7293</v>
      </c>
      <c r="C523" t="s">
        <v>244</v>
      </c>
      <c r="D523" t="s">
        <v>7294</v>
      </c>
      <c r="E523" t="s">
        <v>133</v>
      </c>
      <c r="F523" t="s">
        <v>130</v>
      </c>
      <c r="G523" t="s">
        <v>24</v>
      </c>
      <c r="H523">
        <v>119.75</v>
      </c>
      <c r="I523">
        <v>-3.82</v>
      </c>
      <c r="J523">
        <v>115.93</v>
      </c>
      <c r="K523" t="s">
        <v>7295</v>
      </c>
      <c r="L523" t="s">
        <v>131</v>
      </c>
      <c r="M523" t="s">
        <v>7296</v>
      </c>
      <c r="N523" t="s">
        <v>7297</v>
      </c>
      <c r="O523" t="s">
        <v>134</v>
      </c>
      <c r="R523">
        <v>0</v>
      </c>
      <c r="T523">
        <v>0</v>
      </c>
      <c r="Z523" t="s">
        <v>7298</v>
      </c>
      <c r="AA523" t="s">
        <v>7299</v>
      </c>
      <c r="AB523">
        <v>5</v>
      </c>
      <c r="AD523">
        <v>3915.03</v>
      </c>
      <c r="AE523" t="s">
        <v>7300</v>
      </c>
      <c r="AG523" t="s">
        <v>7301</v>
      </c>
      <c r="AI523">
        <v>64700</v>
      </c>
      <c r="AJ523" t="s">
        <v>138</v>
      </c>
      <c r="AK523" t="s">
        <v>7302</v>
      </c>
      <c r="AL523" t="s">
        <v>7303</v>
      </c>
      <c r="AN523" t="s">
        <v>46</v>
      </c>
      <c r="AO523" t="s">
        <v>136</v>
      </c>
      <c r="AP523" t="str">
        <f>IFERROR(VLOOKUP(M523,Shopify_Transactions!V:BB,5,0),"Not_Found")</f>
        <v>AS-96864</v>
      </c>
      <c r="AQ523" t="str">
        <f>IFERROR(VLOOKUP(M523,Shopify_Transactions!X:BB,3,0),"Not_Found")</f>
        <v>Not_Found</v>
      </c>
      <c r="AR523" t="str">
        <f>IFERROR(VLOOKUP(Z523,Shopify_Transactions!W:Z,4,0),"Not_Found")</f>
        <v>AS-96864</v>
      </c>
      <c r="AS523" t="str">
        <f t="shared" si="9"/>
        <v>AS-96864</v>
      </c>
    </row>
    <row r="524" spans="1:45" x14ac:dyDescent="0.3">
      <c r="A524" t="s">
        <v>7208</v>
      </c>
      <c r="B524" t="s">
        <v>7304</v>
      </c>
      <c r="C524" t="s">
        <v>244</v>
      </c>
      <c r="D524" t="s">
        <v>7305</v>
      </c>
      <c r="E524" t="s">
        <v>133</v>
      </c>
      <c r="F524" t="s">
        <v>130</v>
      </c>
      <c r="G524" t="s">
        <v>24</v>
      </c>
      <c r="H524">
        <v>67.95</v>
      </c>
      <c r="I524">
        <v>-2.3199999999999998</v>
      </c>
      <c r="J524">
        <v>65.63</v>
      </c>
      <c r="K524" t="s">
        <v>7306</v>
      </c>
      <c r="L524" t="s">
        <v>131</v>
      </c>
      <c r="M524" t="s">
        <v>7307</v>
      </c>
      <c r="N524" t="s">
        <v>7308</v>
      </c>
      <c r="O524" t="s">
        <v>134</v>
      </c>
      <c r="P524" t="s">
        <v>7309</v>
      </c>
      <c r="R524">
        <v>0</v>
      </c>
      <c r="T524">
        <v>0</v>
      </c>
      <c r="Z524" t="s">
        <v>7310</v>
      </c>
      <c r="AA524" t="s">
        <v>7311</v>
      </c>
      <c r="AB524">
        <v>1</v>
      </c>
      <c r="AD524">
        <v>3980.66</v>
      </c>
      <c r="AE524" t="s">
        <v>7312</v>
      </c>
      <c r="AG524" t="s">
        <v>7313</v>
      </c>
      <c r="AH524" t="s">
        <v>2592</v>
      </c>
      <c r="AI524">
        <v>6134</v>
      </c>
      <c r="AJ524" t="s">
        <v>137</v>
      </c>
      <c r="AK524" t="s">
        <v>7314</v>
      </c>
      <c r="AL524" t="s">
        <v>7309</v>
      </c>
      <c r="AN524" t="s">
        <v>47</v>
      </c>
      <c r="AO524" t="s">
        <v>136</v>
      </c>
      <c r="AP524" t="str">
        <f>IFERROR(VLOOKUP(M524,Shopify_Transactions!V:BB,5,0),"Not_Found")</f>
        <v>AS-96865</v>
      </c>
      <c r="AQ524" t="str">
        <f>IFERROR(VLOOKUP(M524,Shopify_Transactions!X:BB,3,0),"Not_Found")</f>
        <v>Not_Found</v>
      </c>
      <c r="AR524" t="str">
        <f>IFERROR(VLOOKUP(Z524,Shopify_Transactions!W:Z,4,0),"Not_Found")</f>
        <v>AS-96865</v>
      </c>
      <c r="AS524" t="str">
        <f t="shared" si="9"/>
        <v>AS-96865</v>
      </c>
    </row>
    <row r="525" spans="1:45" x14ac:dyDescent="0.3">
      <c r="A525" t="s">
        <v>7208</v>
      </c>
      <c r="B525" t="s">
        <v>7315</v>
      </c>
      <c r="C525" t="s">
        <v>244</v>
      </c>
      <c r="D525" t="s">
        <v>7316</v>
      </c>
      <c r="E525" t="s">
        <v>133</v>
      </c>
      <c r="F525" t="s">
        <v>130</v>
      </c>
      <c r="G525" t="s">
        <v>24</v>
      </c>
      <c r="H525">
        <v>24.9</v>
      </c>
      <c r="I525">
        <v>-1.07</v>
      </c>
      <c r="J525">
        <v>23.83</v>
      </c>
      <c r="K525" t="s">
        <v>7317</v>
      </c>
      <c r="L525" t="s">
        <v>131</v>
      </c>
      <c r="M525" t="s">
        <v>7318</v>
      </c>
      <c r="N525" t="s">
        <v>7319</v>
      </c>
      <c r="O525" t="s">
        <v>134</v>
      </c>
      <c r="P525" t="s">
        <v>7320</v>
      </c>
      <c r="R525">
        <v>4.95</v>
      </c>
      <c r="T525">
        <v>0</v>
      </c>
      <c r="Z525" t="s">
        <v>7321</v>
      </c>
      <c r="AA525" t="s">
        <v>7322</v>
      </c>
      <c r="AB525">
        <v>1</v>
      </c>
      <c r="AD525">
        <v>4004.49</v>
      </c>
      <c r="AE525" t="s">
        <v>7323</v>
      </c>
      <c r="AG525" t="s">
        <v>7324</v>
      </c>
      <c r="AI525">
        <v>31226</v>
      </c>
      <c r="AJ525" t="s">
        <v>135</v>
      </c>
      <c r="AK525" t="s">
        <v>7325</v>
      </c>
      <c r="AL525" t="s">
        <v>7320</v>
      </c>
      <c r="AN525" t="s">
        <v>42</v>
      </c>
      <c r="AO525" t="s">
        <v>136</v>
      </c>
      <c r="AP525" t="str">
        <f>IFERROR(VLOOKUP(M525,Shopify_Transactions!V:BB,5,0),"Not_Found")</f>
        <v>AS-96868</v>
      </c>
      <c r="AQ525" t="str">
        <f>IFERROR(VLOOKUP(M525,Shopify_Transactions!X:BB,3,0),"Not_Found")</f>
        <v>Not_Found</v>
      </c>
      <c r="AR525" t="str">
        <f>IFERROR(VLOOKUP(Z525,Shopify_Transactions!W:Z,4,0),"Not_Found")</f>
        <v>AS-96868</v>
      </c>
      <c r="AS525" t="str">
        <f t="shared" si="9"/>
        <v>AS-96868</v>
      </c>
    </row>
    <row r="526" spans="1:45" x14ac:dyDescent="0.3">
      <c r="A526" t="s">
        <v>7208</v>
      </c>
      <c r="B526" t="s">
        <v>7326</v>
      </c>
      <c r="C526" t="s">
        <v>244</v>
      </c>
      <c r="D526" t="s">
        <v>7327</v>
      </c>
      <c r="E526" t="s">
        <v>133</v>
      </c>
      <c r="F526" t="s">
        <v>130</v>
      </c>
      <c r="G526" t="s">
        <v>24</v>
      </c>
      <c r="H526">
        <v>24.9</v>
      </c>
      <c r="I526">
        <v>-1.07</v>
      </c>
      <c r="J526">
        <v>23.83</v>
      </c>
      <c r="K526" t="s">
        <v>7328</v>
      </c>
      <c r="L526" t="s">
        <v>131</v>
      </c>
      <c r="M526" t="s">
        <v>7329</v>
      </c>
      <c r="N526" t="s">
        <v>7330</v>
      </c>
      <c r="O526" t="s">
        <v>134</v>
      </c>
      <c r="P526" t="s">
        <v>7331</v>
      </c>
      <c r="R526">
        <v>4.95</v>
      </c>
      <c r="T526">
        <v>0</v>
      </c>
      <c r="Z526" t="s">
        <v>7332</v>
      </c>
      <c r="AA526" t="s">
        <v>7333</v>
      </c>
      <c r="AB526">
        <v>1</v>
      </c>
      <c r="AD526">
        <v>4028.32</v>
      </c>
      <c r="AE526" t="s">
        <v>7334</v>
      </c>
      <c r="AG526" t="s">
        <v>7335</v>
      </c>
      <c r="AI526">
        <v>4808</v>
      </c>
      <c r="AJ526" t="s">
        <v>135</v>
      </c>
      <c r="AK526" t="s">
        <v>7336</v>
      </c>
      <c r="AL526" t="s">
        <v>7331</v>
      </c>
      <c r="AN526" t="s">
        <v>42</v>
      </c>
      <c r="AO526" t="s">
        <v>136</v>
      </c>
      <c r="AP526" t="str">
        <f>IFERROR(VLOOKUP(M526,Shopify_Transactions!V:BB,5,0),"Not_Found")</f>
        <v>AS-96869</v>
      </c>
      <c r="AQ526" t="str">
        <f>IFERROR(VLOOKUP(M526,Shopify_Transactions!X:BB,3,0),"Not_Found")</f>
        <v>Not_Found</v>
      </c>
      <c r="AR526" t="str">
        <f>IFERROR(VLOOKUP(Z526,Shopify_Transactions!W:Z,4,0),"Not_Found")</f>
        <v>AS-96869</v>
      </c>
      <c r="AS526" t="str">
        <f t="shared" si="9"/>
        <v>AS-96869</v>
      </c>
    </row>
    <row r="527" spans="1:45" x14ac:dyDescent="0.3">
      <c r="A527" t="s">
        <v>7208</v>
      </c>
      <c r="B527" t="s">
        <v>7337</v>
      </c>
      <c r="C527" t="s">
        <v>244</v>
      </c>
      <c r="D527" t="s">
        <v>7338</v>
      </c>
      <c r="E527" t="s">
        <v>133</v>
      </c>
      <c r="F527" t="s">
        <v>130</v>
      </c>
      <c r="G527" t="s">
        <v>24</v>
      </c>
      <c r="H527">
        <v>137.61000000000001</v>
      </c>
      <c r="I527">
        <v>-4.34</v>
      </c>
      <c r="J527">
        <v>133.27000000000001</v>
      </c>
      <c r="K527" t="s">
        <v>7339</v>
      </c>
      <c r="L527" t="s">
        <v>131</v>
      </c>
      <c r="M527" t="s">
        <v>7340</v>
      </c>
      <c r="N527" t="s">
        <v>7341</v>
      </c>
      <c r="O527" t="s">
        <v>134</v>
      </c>
      <c r="P527" t="s">
        <v>7342</v>
      </c>
      <c r="R527">
        <v>0</v>
      </c>
      <c r="T527">
        <v>0</v>
      </c>
      <c r="Z527" t="s">
        <v>7343</v>
      </c>
      <c r="AA527" t="s">
        <v>7344</v>
      </c>
      <c r="AB527">
        <v>2</v>
      </c>
      <c r="AD527">
        <v>4161.59</v>
      </c>
      <c r="AE527" t="s">
        <v>7345</v>
      </c>
      <c r="AG527" t="s">
        <v>7346</v>
      </c>
      <c r="AI527">
        <v>46244</v>
      </c>
      <c r="AJ527" t="s">
        <v>135</v>
      </c>
      <c r="AK527" t="s">
        <v>7347</v>
      </c>
      <c r="AL527" t="s">
        <v>7348</v>
      </c>
      <c r="AN527" t="s">
        <v>42</v>
      </c>
      <c r="AO527" t="s">
        <v>136</v>
      </c>
      <c r="AP527" t="str">
        <f>IFERROR(VLOOKUP(M527,Shopify_Transactions!V:BB,5,0),"Not_Found")</f>
        <v>AS-96876</v>
      </c>
      <c r="AQ527" t="str">
        <f>IFERROR(VLOOKUP(M527,Shopify_Transactions!X:BB,3,0),"Not_Found")</f>
        <v>Not_Found</v>
      </c>
      <c r="AR527" t="str">
        <f>IFERROR(VLOOKUP(Z527,Shopify_Transactions!W:Z,4,0),"Not_Found")</f>
        <v>AS-96876</v>
      </c>
      <c r="AS527" t="str">
        <f t="shared" si="9"/>
        <v>AS-96876</v>
      </c>
    </row>
    <row r="528" spans="1:45" x14ac:dyDescent="0.3">
      <c r="A528" t="s">
        <v>7208</v>
      </c>
      <c r="B528" t="s">
        <v>7349</v>
      </c>
      <c r="C528" t="s">
        <v>244</v>
      </c>
      <c r="D528" t="s">
        <v>7350</v>
      </c>
      <c r="E528" t="s">
        <v>133</v>
      </c>
      <c r="F528" t="s">
        <v>130</v>
      </c>
      <c r="G528" t="s">
        <v>24</v>
      </c>
      <c r="H528">
        <v>24.9</v>
      </c>
      <c r="I528">
        <v>-1.07</v>
      </c>
      <c r="J528">
        <v>23.83</v>
      </c>
      <c r="K528" t="s">
        <v>7351</v>
      </c>
      <c r="L528" t="s">
        <v>131</v>
      </c>
      <c r="M528" t="s">
        <v>7352</v>
      </c>
      <c r="N528" t="s">
        <v>7353</v>
      </c>
      <c r="O528" t="s">
        <v>134</v>
      </c>
      <c r="P528" t="s">
        <v>7354</v>
      </c>
      <c r="R528">
        <v>4.95</v>
      </c>
      <c r="T528">
        <v>0</v>
      </c>
      <c r="Z528" t="s">
        <v>7355</v>
      </c>
      <c r="AA528" t="s">
        <v>7356</v>
      </c>
      <c r="AB528">
        <v>1</v>
      </c>
      <c r="AD528">
        <v>4185.42</v>
      </c>
      <c r="AE528" t="s">
        <v>7357</v>
      </c>
      <c r="AG528" t="s">
        <v>153</v>
      </c>
      <c r="AH528" t="s">
        <v>153</v>
      </c>
      <c r="AI528">
        <v>20121</v>
      </c>
      <c r="AJ528" t="s">
        <v>137</v>
      </c>
      <c r="AK528" t="s">
        <v>7358</v>
      </c>
      <c r="AL528" t="s">
        <v>7354</v>
      </c>
      <c r="AN528" t="s">
        <v>47</v>
      </c>
      <c r="AO528" t="s">
        <v>136</v>
      </c>
      <c r="AP528" t="str">
        <f>IFERROR(VLOOKUP(M528,Shopify_Transactions!V:BB,5,0),"Not_Found")</f>
        <v>AS-96877</v>
      </c>
      <c r="AQ528" t="str">
        <f>IFERROR(VLOOKUP(M528,Shopify_Transactions!X:BB,3,0),"Not_Found")</f>
        <v>Not_Found</v>
      </c>
      <c r="AR528" t="str">
        <f>IFERROR(VLOOKUP(Z528,Shopify_Transactions!W:Z,4,0),"Not_Found")</f>
        <v>AS-96877</v>
      </c>
      <c r="AS528" t="str">
        <f t="shared" si="9"/>
        <v>AS-96877</v>
      </c>
    </row>
    <row r="529" spans="1:45" x14ac:dyDescent="0.3">
      <c r="A529" t="s">
        <v>7208</v>
      </c>
      <c r="B529" t="s">
        <v>7359</v>
      </c>
      <c r="C529" t="s">
        <v>244</v>
      </c>
      <c r="D529" t="s">
        <v>7360</v>
      </c>
      <c r="E529" t="s">
        <v>133</v>
      </c>
      <c r="F529" t="s">
        <v>130</v>
      </c>
      <c r="G529" t="s">
        <v>24</v>
      </c>
      <c r="H529">
        <v>29.9</v>
      </c>
      <c r="I529">
        <v>-1.22</v>
      </c>
      <c r="J529">
        <v>28.68</v>
      </c>
      <c r="K529" t="s">
        <v>7361</v>
      </c>
      <c r="L529" t="s">
        <v>131</v>
      </c>
      <c r="M529" t="s">
        <v>7362</v>
      </c>
      <c r="N529" t="s">
        <v>7363</v>
      </c>
      <c r="O529" t="s">
        <v>134</v>
      </c>
      <c r="P529" t="s">
        <v>7364</v>
      </c>
      <c r="R529">
        <v>4.95</v>
      </c>
      <c r="T529">
        <v>0</v>
      </c>
      <c r="Z529" t="s">
        <v>7365</v>
      </c>
      <c r="AA529" t="s">
        <v>7366</v>
      </c>
      <c r="AB529">
        <v>1</v>
      </c>
      <c r="AD529">
        <v>4214.1000000000004</v>
      </c>
      <c r="AE529" t="s">
        <v>7367</v>
      </c>
      <c r="AG529" t="s">
        <v>350</v>
      </c>
      <c r="AI529">
        <v>51381</v>
      </c>
      <c r="AJ529" t="s">
        <v>135</v>
      </c>
      <c r="AK529" t="s">
        <v>7368</v>
      </c>
      <c r="AL529" t="s">
        <v>7364</v>
      </c>
      <c r="AN529" t="s">
        <v>42</v>
      </c>
      <c r="AO529" t="s">
        <v>136</v>
      </c>
      <c r="AP529" t="str">
        <f>IFERROR(VLOOKUP(M529,Shopify_Transactions!V:BB,5,0),"Not_Found")</f>
        <v>AS-96878</v>
      </c>
      <c r="AQ529" t="str">
        <f>IFERROR(VLOOKUP(M529,Shopify_Transactions!X:BB,3,0),"Not_Found")</f>
        <v>Not_Found</v>
      </c>
      <c r="AR529" t="str">
        <f>IFERROR(VLOOKUP(Z529,Shopify_Transactions!W:Z,4,0),"Not_Found")</f>
        <v>AS-96878</v>
      </c>
      <c r="AS529" t="str">
        <f t="shared" si="9"/>
        <v>AS-96878</v>
      </c>
    </row>
    <row r="530" spans="1:45" x14ac:dyDescent="0.3">
      <c r="A530" t="s">
        <v>7208</v>
      </c>
      <c r="B530" t="s">
        <v>7369</v>
      </c>
      <c r="C530" t="s">
        <v>244</v>
      </c>
      <c r="D530" t="s">
        <v>7370</v>
      </c>
      <c r="E530" t="s">
        <v>133</v>
      </c>
      <c r="F530" t="s">
        <v>130</v>
      </c>
      <c r="G530" t="s">
        <v>24</v>
      </c>
      <c r="H530">
        <v>84.95</v>
      </c>
      <c r="I530">
        <v>-2.81</v>
      </c>
      <c r="J530">
        <v>82.14</v>
      </c>
      <c r="K530" t="s">
        <v>7371</v>
      </c>
      <c r="L530" t="s">
        <v>131</v>
      </c>
      <c r="M530" t="s">
        <v>7372</v>
      </c>
      <c r="N530" t="s">
        <v>7373</v>
      </c>
      <c r="O530" t="s">
        <v>134</v>
      </c>
      <c r="P530" t="s">
        <v>7374</v>
      </c>
      <c r="R530">
        <v>0</v>
      </c>
      <c r="T530">
        <v>0</v>
      </c>
      <c r="Z530" t="s">
        <v>7375</v>
      </c>
      <c r="AA530" t="s">
        <v>7376</v>
      </c>
      <c r="AB530">
        <v>1</v>
      </c>
      <c r="AD530">
        <v>4296.24</v>
      </c>
      <c r="AE530" t="s">
        <v>7377</v>
      </c>
      <c r="AG530">
        <v>47013</v>
      </c>
      <c r="AH530" t="s">
        <v>7378</v>
      </c>
      <c r="AI530">
        <v>47013</v>
      </c>
      <c r="AJ530" t="s">
        <v>140</v>
      </c>
      <c r="AK530" t="s">
        <v>7379</v>
      </c>
      <c r="AL530" t="s">
        <v>7374</v>
      </c>
      <c r="AN530" t="s">
        <v>45</v>
      </c>
      <c r="AO530" t="s">
        <v>136</v>
      </c>
      <c r="AP530" t="str">
        <f>IFERROR(VLOOKUP(M530,Shopify_Transactions!V:BB,5,0),"Not_Found")</f>
        <v>AS-96880</v>
      </c>
      <c r="AQ530" t="str">
        <f>IFERROR(VLOOKUP(M530,Shopify_Transactions!X:BB,3,0),"Not_Found")</f>
        <v>Not_Found</v>
      </c>
      <c r="AR530" t="str">
        <f>IFERROR(VLOOKUP(Z530,Shopify_Transactions!W:Z,4,0),"Not_Found")</f>
        <v>AS-96880</v>
      </c>
      <c r="AS530" t="str">
        <f t="shared" si="9"/>
        <v>AS-96880</v>
      </c>
    </row>
    <row r="531" spans="1:45" x14ac:dyDescent="0.3">
      <c r="A531" t="s">
        <v>7208</v>
      </c>
      <c r="B531" t="s">
        <v>7380</v>
      </c>
      <c r="C531" t="s">
        <v>244</v>
      </c>
      <c r="D531" t="s">
        <v>7381</v>
      </c>
      <c r="E531" t="s">
        <v>133</v>
      </c>
      <c r="F531" t="s">
        <v>130</v>
      </c>
      <c r="G531" t="s">
        <v>24</v>
      </c>
      <c r="H531">
        <v>47.9</v>
      </c>
      <c r="I531">
        <v>-1.74</v>
      </c>
      <c r="J531">
        <v>46.16</v>
      </c>
      <c r="K531" t="s">
        <v>7382</v>
      </c>
      <c r="L531" t="s">
        <v>131</v>
      </c>
      <c r="M531" t="s">
        <v>7383</v>
      </c>
      <c r="N531" t="s">
        <v>7384</v>
      </c>
      <c r="O531" t="s">
        <v>134</v>
      </c>
      <c r="P531" t="s">
        <v>2582</v>
      </c>
      <c r="R531">
        <v>4.95</v>
      </c>
      <c r="T531">
        <v>0</v>
      </c>
      <c r="Z531" t="s">
        <v>7385</v>
      </c>
      <c r="AA531" t="s">
        <v>7386</v>
      </c>
      <c r="AB531">
        <v>1</v>
      </c>
      <c r="AD531">
        <v>4342.3999999999996</v>
      </c>
      <c r="AE531" t="s">
        <v>7387</v>
      </c>
      <c r="AG531" t="s">
        <v>7388</v>
      </c>
      <c r="AI531">
        <v>38102</v>
      </c>
      <c r="AJ531" t="s">
        <v>135</v>
      </c>
      <c r="AK531" t="s">
        <v>7389</v>
      </c>
      <c r="AL531" t="s">
        <v>2582</v>
      </c>
      <c r="AN531" t="s">
        <v>42</v>
      </c>
      <c r="AO531" t="s">
        <v>136</v>
      </c>
      <c r="AP531" t="str">
        <f>IFERROR(VLOOKUP(M531,Shopify_Transactions!V:BB,5,0),"Not_Found")</f>
        <v>AS-96881</v>
      </c>
      <c r="AQ531" t="str">
        <f>IFERROR(VLOOKUP(M531,Shopify_Transactions!X:BB,3,0),"Not_Found")</f>
        <v>Not_Found</v>
      </c>
      <c r="AR531" t="str">
        <f>IFERROR(VLOOKUP(Z531,Shopify_Transactions!W:Z,4,0),"Not_Found")</f>
        <v>AS-96881</v>
      </c>
      <c r="AS531" t="str">
        <f t="shared" si="9"/>
        <v>AS-96881</v>
      </c>
    </row>
    <row r="532" spans="1:45" x14ac:dyDescent="0.3">
      <c r="A532" t="s">
        <v>7208</v>
      </c>
      <c r="B532" t="s">
        <v>7390</v>
      </c>
      <c r="C532" t="s">
        <v>244</v>
      </c>
      <c r="D532" t="s">
        <v>7391</v>
      </c>
      <c r="E532" t="s">
        <v>133</v>
      </c>
      <c r="F532" t="s">
        <v>130</v>
      </c>
      <c r="G532" t="s">
        <v>24</v>
      </c>
      <c r="H532">
        <v>122.31</v>
      </c>
      <c r="I532">
        <v>-3.9</v>
      </c>
      <c r="J532">
        <v>118.41</v>
      </c>
      <c r="K532" t="s">
        <v>7392</v>
      </c>
      <c r="L532" t="s">
        <v>131</v>
      </c>
      <c r="M532" t="s">
        <v>7393</v>
      </c>
      <c r="N532" t="s">
        <v>7394</v>
      </c>
      <c r="O532" t="s">
        <v>134</v>
      </c>
      <c r="P532" t="s">
        <v>7395</v>
      </c>
      <c r="R532">
        <v>0</v>
      </c>
      <c r="T532">
        <v>0</v>
      </c>
      <c r="Z532" t="s">
        <v>7396</v>
      </c>
      <c r="AA532" t="s">
        <v>7397</v>
      </c>
      <c r="AB532">
        <v>2</v>
      </c>
      <c r="AD532">
        <v>4460.8100000000004</v>
      </c>
      <c r="AE532" t="s">
        <v>7398</v>
      </c>
      <c r="AG532" t="s">
        <v>2453</v>
      </c>
      <c r="AH532" t="s">
        <v>2453</v>
      </c>
      <c r="AI532">
        <v>34137</v>
      </c>
      <c r="AJ532" t="s">
        <v>137</v>
      </c>
      <c r="AK532" t="s">
        <v>7399</v>
      </c>
      <c r="AL532" t="s">
        <v>7400</v>
      </c>
      <c r="AN532" t="s">
        <v>47</v>
      </c>
      <c r="AO532" t="s">
        <v>136</v>
      </c>
      <c r="AP532" t="str">
        <f>IFERROR(VLOOKUP(M532,Shopify_Transactions!V:BB,5,0),"Not_Found")</f>
        <v>AS-96883</v>
      </c>
      <c r="AQ532" t="str">
        <f>IFERROR(VLOOKUP(M532,Shopify_Transactions!X:BB,3,0),"Not_Found")</f>
        <v>Not_Found</v>
      </c>
      <c r="AR532" t="str">
        <f>IFERROR(VLOOKUP(Z532,Shopify_Transactions!W:Z,4,0),"Not_Found")</f>
        <v>AS-96883</v>
      </c>
      <c r="AS532" t="str">
        <f t="shared" si="9"/>
        <v>AS-96883</v>
      </c>
    </row>
    <row r="533" spans="1:45" x14ac:dyDescent="0.3">
      <c r="A533" t="s">
        <v>7208</v>
      </c>
      <c r="B533" t="s">
        <v>7401</v>
      </c>
      <c r="C533" t="s">
        <v>244</v>
      </c>
      <c r="D533" t="s">
        <v>7402</v>
      </c>
      <c r="E533" t="s">
        <v>133</v>
      </c>
      <c r="F533" t="s">
        <v>130</v>
      </c>
      <c r="G533" t="s">
        <v>24</v>
      </c>
      <c r="H533">
        <v>64.95</v>
      </c>
      <c r="I533">
        <v>-2.23</v>
      </c>
      <c r="J533">
        <v>62.72</v>
      </c>
      <c r="K533" t="s">
        <v>7403</v>
      </c>
      <c r="L533" t="s">
        <v>131</v>
      </c>
      <c r="M533" t="s">
        <v>7404</v>
      </c>
      <c r="N533" t="s">
        <v>7405</v>
      </c>
      <c r="O533" t="s">
        <v>134</v>
      </c>
      <c r="P533" t="s">
        <v>7406</v>
      </c>
      <c r="R533">
        <v>0</v>
      </c>
      <c r="T533">
        <v>0</v>
      </c>
      <c r="Z533" t="s">
        <v>7407</v>
      </c>
      <c r="AA533" t="s">
        <v>7408</v>
      </c>
      <c r="AB533">
        <v>1</v>
      </c>
      <c r="AD533">
        <v>4523.53</v>
      </c>
      <c r="AE533" t="s">
        <v>7409</v>
      </c>
      <c r="AG533" t="s">
        <v>7410</v>
      </c>
      <c r="AI533">
        <v>21244</v>
      </c>
      <c r="AJ533" t="s">
        <v>135</v>
      </c>
      <c r="AK533" t="s">
        <v>7411</v>
      </c>
      <c r="AL533" t="s">
        <v>7406</v>
      </c>
      <c r="AN533" t="s">
        <v>42</v>
      </c>
      <c r="AO533" t="s">
        <v>136</v>
      </c>
      <c r="AP533" t="str">
        <f>IFERROR(VLOOKUP(M533,Shopify_Transactions!V:BB,5,0),"Not_Found")</f>
        <v>AS-96884</v>
      </c>
      <c r="AQ533" t="str">
        <f>IFERROR(VLOOKUP(M533,Shopify_Transactions!X:BB,3,0),"Not_Found")</f>
        <v>Not_Found</v>
      </c>
      <c r="AR533" t="str">
        <f>IFERROR(VLOOKUP(Z533,Shopify_Transactions!W:Z,4,0),"Not_Found")</f>
        <v>AS-96884</v>
      </c>
      <c r="AS533" t="str">
        <f t="shared" si="9"/>
        <v>AS-96884</v>
      </c>
    </row>
    <row r="534" spans="1:45" x14ac:dyDescent="0.3">
      <c r="A534" t="s">
        <v>7412</v>
      </c>
      <c r="B534" t="s">
        <v>7413</v>
      </c>
      <c r="C534" t="s">
        <v>244</v>
      </c>
      <c r="D534" t="s">
        <v>7414</v>
      </c>
      <c r="E534" t="s">
        <v>133</v>
      </c>
      <c r="F534" t="s">
        <v>130</v>
      </c>
      <c r="G534" t="s">
        <v>24</v>
      </c>
      <c r="H534">
        <v>37.9</v>
      </c>
      <c r="I534">
        <v>-1.45</v>
      </c>
      <c r="J534">
        <v>36.450000000000003</v>
      </c>
      <c r="K534" t="s">
        <v>7415</v>
      </c>
      <c r="L534" t="s">
        <v>131</v>
      </c>
      <c r="M534" t="s">
        <v>7416</v>
      </c>
      <c r="N534" t="s">
        <v>7417</v>
      </c>
      <c r="O534" t="s">
        <v>134</v>
      </c>
      <c r="P534" t="s">
        <v>7418</v>
      </c>
      <c r="R534">
        <v>4.95</v>
      </c>
      <c r="T534">
        <v>0</v>
      </c>
      <c r="Z534" t="s">
        <v>7419</v>
      </c>
      <c r="AA534" t="s">
        <v>7420</v>
      </c>
      <c r="AB534">
        <v>1</v>
      </c>
      <c r="AD534">
        <v>4559.9799999999996</v>
      </c>
      <c r="AE534" t="s">
        <v>7421</v>
      </c>
      <c r="AG534" t="s">
        <v>7422</v>
      </c>
      <c r="AH534" t="s">
        <v>153</v>
      </c>
      <c r="AI534">
        <v>20007</v>
      </c>
      <c r="AJ534" t="s">
        <v>137</v>
      </c>
      <c r="AK534" t="s">
        <v>7423</v>
      </c>
      <c r="AL534" t="s">
        <v>7418</v>
      </c>
      <c r="AN534" t="s">
        <v>47</v>
      </c>
      <c r="AO534" t="s">
        <v>136</v>
      </c>
      <c r="AP534" t="str">
        <f>IFERROR(VLOOKUP(M534,Shopify_Transactions!V:BB,5,0),"Not_Found")</f>
        <v>AS-96895</v>
      </c>
      <c r="AQ534" t="str">
        <f>IFERROR(VLOOKUP(M534,Shopify_Transactions!X:BB,3,0),"Not_Found")</f>
        <v>Not_Found</v>
      </c>
      <c r="AR534" t="str">
        <f>IFERROR(VLOOKUP(Z534,Shopify_Transactions!W:Z,4,0),"Not_Found")</f>
        <v>AS-96895</v>
      </c>
      <c r="AS534" t="str">
        <f t="shared" si="9"/>
        <v>AS-96895</v>
      </c>
    </row>
    <row r="535" spans="1:45" x14ac:dyDescent="0.3">
      <c r="A535" t="s">
        <v>7412</v>
      </c>
      <c r="B535" t="s">
        <v>7424</v>
      </c>
      <c r="C535" t="s">
        <v>244</v>
      </c>
      <c r="D535" t="s">
        <v>7425</v>
      </c>
      <c r="E535" t="s">
        <v>133</v>
      </c>
      <c r="F535" t="s">
        <v>130</v>
      </c>
      <c r="G535" t="s">
        <v>24</v>
      </c>
      <c r="H535">
        <v>235.62</v>
      </c>
      <c r="I535">
        <v>-7.18</v>
      </c>
      <c r="J535">
        <v>228.44</v>
      </c>
      <c r="K535" t="s">
        <v>7426</v>
      </c>
      <c r="L535" t="s">
        <v>131</v>
      </c>
      <c r="M535" t="s">
        <v>7427</v>
      </c>
      <c r="N535" t="s">
        <v>7428</v>
      </c>
      <c r="O535" t="s">
        <v>134</v>
      </c>
      <c r="P535" t="s">
        <v>7429</v>
      </c>
      <c r="R535">
        <v>0</v>
      </c>
      <c r="T535">
        <v>0</v>
      </c>
      <c r="Z535" t="s">
        <v>7430</v>
      </c>
      <c r="AA535" t="s">
        <v>7431</v>
      </c>
      <c r="AB535">
        <v>4</v>
      </c>
      <c r="AD535">
        <v>4788.42</v>
      </c>
      <c r="AE535" t="s">
        <v>7432</v>
      </c>
      <c r="AG535" t="s">
        <v>7433</v>
      </c>
      <c r="AI535">
        <v>25996</v>
      </c>
      <c r="AJ535" t="s">
        <v>135</v>
      </c>
      <c r="AK535" t="s">
        <v>7434</v>
      </c>
      <c r="AL535" t="s">
        <v>2434</v>
      </c>
      <c r="AN535" t="s">
        <v>42</v>
      </c>
      <c r="AO535" t="s">
        <v>136</v>
      </c>
      <c r="AP535" t="str">
        <f>IFERROR(VLOOKUP(M535,Shopify_Transactions!V:BB,5,0),"Not_Found")</f>
        <v>AS-96897</v>
      </c>
      <c r="AQ535" t="str">
        <f>IFERROR(VLOOKUP(M535,Shopify_Transactions!X:BB,3,0),"Not_Found")</f>
        <v>Not_Found</v>
      </c>
      <c r="AR535" t="str">
        <f>IFERROR(VLOOKUP(Z535,Shopify_Transactions!W:Z,4,0),"Not_Found")</f>
        <v>AS-96897</v>
      </c>
      <c r="AS535" t="str">
        <f t="shared" si="9"/>
        <v>AS-96897</v>
      </c>
    </row>
    <row r="536" spans="1:45" x14ac:dyDescent="0.3">
      <c r="A536" t="s">
        <v>7412</v>
      </c>
      <c r="B536" t="s">
        <v>7435</v>
      </c>
      <c r="C536" t="s">
        <v>244</v>
      </c>
      <c r="D536" t="s">
        <v>7436</v>
      </c>
      <c r="E536" t="s">
        <v>133</v>
      </c>
      <c r="F536" t="s">
        <v>130</v>
      </c>
      <c r="G536" t="s">
        <v>24</v>
      </c>
      <c r="H536">
        <v>85.9</v>
      </c>
      <c r="I536">
        <v>-2.84</v>
      </c>
      <c r="J536">
        <v>83.06</v>
      </c>
      <c r="K536" t="s">
        <v>7437</v>
      </c>
      <c r="L536" t="s">
        <v>131</v>
      </c>
      <c r="M536" t="s">
        <v>7438</v>
      </c>
      <c r="N536" t="s">
        <v>7439</v>
      </c>
      <c r="O536" t="s">
        <v>134</v>
      </c>
      <c r="P536" t="s">
        <v>7440</v>
      </c>
      <c r="R536">
        <v>0</v>
      </c>
      <c r="T536">
        <v>0</v>
      </c>
      <c r="Z536" t="s">
        <v>7441</v>
      </c>
      <c r="AA536" t="s">
        <v>7442</v>
      </c>
      <c r="AB536">
        <v>2</v>
      </c>
      <c r="AD536">
        <v>4871.4799999999996</v>
      </c>
      <c r="AE536" t="s">
        <v>7443</v>
      </c>
      <c r="AG536" t="s">
        <v>3461</v>
      </c>
      <c r="AH536" t="s">
        <v>3462</v>
      </c>
      <c r="AI536">
        <v>7199</v>
      </c>
      <c r="AJ536" t="s">
        <v>140</v>
      </c>
      <c r="AK536" t="s">
        <v>7444</v>
      </c>
      <c r="AL536" t="s">
        <v>4227</v>
      </c>
      <c r="AN536" t="s">
        <v>45</v>
      </c>
      <c r="AO536" t="s">
        <v>136</v>
      </c>
      <c r="AP536" t="str">
        <f>IFERROR(VLOOKUP(M536,Shopify_Transactions!V:BB,5,0),"Not_Found")</f>
        <v>AS-96906</v>
      </c>
      <c r="AQ536" t="str">
        <f>IFERROR(VLOOKUP(M536,Shopify_Transactions!X:BB,3,0),"Not_Found")</f>
        <v>Not_Found</v>
      </c>
      <c r="AR536" t="str">
        <f>IFERROR(VLOOKUP(Z536,Shopify_Transactions!W:Z,4,0),"Not_Found")</f>
        <v>AS-96906</v>
      </c>
      <c r="AS536" t="str">
        <f t="shared" si="9"/>
        <v>AS-96906</v>
      </c>
    </row>
    <row r="537" spans="1:45" x14ac:dyDescent="0.3">
      <c r="A537" t="s">
        <v>7412</v>
      </c>
      <c r="B537" t="s">
        <v>7445</v>
      </c>
      <c r="C537" t="s">
        <v>244</v>
      </c>
      <c r="D537" t="s">
        <v>7446</v>
      </c>
      <c r="E537" t="s">
        <v>133</v>
      </c>
      <c r="F537" t="s">
        <v>130</v>
      </c>
      <c r="G537" t="s">
        <v>24</v>
      </c>
      <c r="H537">
        <v>39.9</v>
      </c>
      <c r="I537">
        <v>-1.51</v>
      </c>
      <c r="J537">
        <v>38.39</v>
      </c>
      <c r="K537" t="s">
        <v>7447</v>
      </c>
      <c r="L537" t="s">
        <v>131</v>
      </c>
      <c r="M537" t="s">
        <v>7448</v>
      </c>
      <c r="N537" t="s">
        <v>7449</v>
      </c>
      <c r="O537" t="s">
        <v>134</v>
      </c>
      <c r="P537" t="s">
        <v>7450</v>
      </c>
      <c r="R537">
        <v>4.95</v>
      </c>
      <c r="T537">
        <v>0</v>
      </c>
      <c r="Z537" t="s">
        <v>7451</v>
      </c>
      <c r="AA537" t="s">
        <v>7452</v>
      </c>
      <c r="AB537">
        <v>1</v>
      </c>
      <c r="AD537">
        <v>4909.87</v>
      </c>
      <c r="AE537" t="s">
        <v>7453</v>
      </c>
      <c r="AG537" t="s">
        <v>7454</v>
      </c>
      <c r="AI537">
        <v>94110</v>
      </c>
      <c r="AJ537" t="s">
        <v>135</v>
      </c>
      <c r="AK537" t="s">
        <v>7455</v>
      </c>
      <c r="AL537" t="s">
        <v>7450</v>
      </c>
      <c r="AN537" t="s">
        <v>42</v>
      </c>
      <c r="AO537" t="s">
        <v>136</v>
      </c>
      <c r="AP537" t="str">
        <f>IFERROR(VLOOKUP(M537,Shopify_Transactions!V:BB,5,0),"Not_Found")</f>
        <v>AS-96910</v>
      </c>
      <c r="AQ537" t="str">
        <f>IFERROR(VLOOKUP(M537,Shopify_Transactions!X:BB,3,0),"Not_Found")</f>
        <v>Not_Found</v>
      </c>
      <c r="AR537" t="str">
        <f>IFERROR(VLOOKUP(Z537,Shopify_Transactions!W:Z,4,0),"Not_Found")</f>
        <v>AS-96910</v>
      </c>
      <c r="AS537" t="str">
        <f t="shared" si="9"/>
        <v>AS-96910</v>
      </c>
    </row>
    <row r="538" spans="1:45" x14ac:dyDescent="0.3">
      <c r="A538" t="s">
        <v>7412</v>
      </c>
      <c r="B538" t="s">
        <v>7456</v>
      </c>
      <c r="C538" t="s">
        <v>244</v>
      </c>
      <c r="D538" t="s">
        <v>7027</v>
      </c>
      <c r="E538" t="s">
        <v>147</v>
      </c>
      <c r="F538" t="s">
        <v>130</v>
      </c>
      <c r="G538" t="s">
        <v>24</v>
      </c>
      <c r="H538">
        <v>-67.95</v>
      </c>
      <c r="I538">
        <v>0</v>
      </c>
      <c r="J538">
        <v>-67.95</v>
      </c>
      <c r="K538" t="s">
        <v>131</v>
      </c>
      <c r="L538" t="s">
        <v>7028</v>
      </c>
      <c r="M538" t="s">
        <v>7457</v>
      </c>
      <c r="O538" t="s">
        <v>148</v>
      </c>
      <c r="P538" t="s">
        <v>7031</v>
      </c>
      <c r="T538">
        <v>0</v>
      </c>
      <c r="Y538" t="s">
        <v>7029</v>
      </c>
      <c r="Z538" t="s">
        <v>7032</v>
      </c>
      <c r="AA538" t="s">
        <v>7458</v>
      </c>
      <c r="AB538">
        <v>1</v>
      </c>
      <c r="AD538">
        <v>4841.92</v>
      </c>
      <c r="AK538" t="s">
        <v>7036</v>
      </c>
      <c r="AL538" t="s">
        <v>7031</v>
      </c>
      <c r="AO538" t="s">
        <v>132</v>
      </c>
      <c r="AP538" t="str">
        <f>IFERROR(VLOOKUP(M538,Shopify_Transactions!V:BB,5,0),"Not_Found")</f>
        <v>AS-96708</v>
      </c>
      <c r="AQ538" t="str">
        <f>IFERROR(VLOOKUP(M538,Shopify_Transactions!X:BB,3,0),"Not_Found")</f>
        <v>AS-96708</v>
      </c>
      <c r="AR538" t="str">
        <f>IFERROR(VLOOKUP(Z538,Shopify_Transactions!W:Z,4,0),"Not_Found")</f>
        <v>AS-96708</v>
      </c>
      <c r="AS538" t="str">
        <f t="shared" si="9"/>
        <v>AS-96708</v>
      </c>
    </row>
    <row r="539" spans="1:45" x14ac:dyDescent="0.3">
      <c r="A539" t="s">
        <v>7412</v>
      </c>
      <c r="B539" t="s">
        <v>7459</v>
      </c>
      <c r="C539" t="s">
        <v>244</v>
      </c>
      <c r="D539" t="s">
        <v>7460</v>
      </c>
      <c r="E539" t="s">
        <v>133</v>
      </c>
      <c r="F539" t="s">
        <v>130</v>
      </c>
      <c r="G539" t="s">
        <v>24</v>
      </c>
      <c r="H539">
        <v>103.37</v>
      </c>
      <c r="I539">
        <v>-3.35</v>
      </c>
      <c r="J539">
        <v>100.02</v>
      </c>
      <c r="K539" t="s">
        <v>7461</v>
      </c>
      <c r="L539" t="s">
        <v>131</v>
      </c>
      <c r="M539" t="s">
        <v>7462</v>
      </c>
      <c r="N539" t="s">
        <v>7463</v>
      </c>
      <c r="O539" t="s">
        <v>134</v>
      </c>
      <c r="P539" t="s">
        <v>7464</v>
      </c>
      <c r="R539">
        <v>0</v>
      </c>
      <c r="T539">
        <v>0</v>
      </c>
      <c r="Z539" t="s">
        <v>7465</v>
      </c>
      <c r="AA539" t="s">
        <v>7466</v>
      </c>
      <c r="AB539">
        <v>3</v>
      </c>
      <c r="AD539">
        <v>4941.9399999999996</v>
      </c>
      <c r="AE539" t="s">
        <v>7467</v>
      </c>
      <c r="AG539" t="s">
        <v>351</v>
      </c>
      <c r="AI539">
        <v>46284</v>
      </c>
      <c r="AJ539" t="s">
        <v>135</v>
      </c>
      <c r="AK539" t="s">
        <v>7468</v>
      </c>
      <c r="AL539" t="s">
        <v>7469</v>
      </c>
      <c r="AN539" t="s">
        <v>42</v>
      </c>
      <c r="AO539" t="s">
        <v>136</v>
      </c>
      <c r="AP539" t="str">
        <f>IFERROR(VLOOKUP(M539,Shopify_Transactions!V:BB,5,0),"Not_Found")</f>
        <v>AS-96932</v>
      </c>
      <c r="AQ539" t="str">
        <f>IFERROR(VLOOKUP(M539,Shopify_Transactions!X:BB,3,0),"Not_Found")</f>
        <v>Not_Found</v>
      </c>
      <c r="AR539" t="str">
        <f>IFERROR(VLOOKUP(Z539,Shopify_Transactions!W:Z,4,0),"Not_Found")</f>
        <v>AS-96932</v>
      </c>
      <c r="AS539" t="str">
        <f t="shared" si="9"/>
        <v>AS-96932</v>
      </c>
    </row>
    <row r="540" spans="1:45" x14ac:dyDescent="0.3">
      <c r="A540" t="s">
        <v>7412</v>
      </c>
      <c r="B540" t="s">
        <v>7470</v>
      </c>
      <c r="C540" t="s">
        <v>244</v>
      </c>
      <c r="D540" t="s">
        <v>7471</v>
      </c>
      <c r="E540" t="s">
        <v>133</v>
      </c>
      <c r="F540" t="s">
        <v>130</v>
      </c>
      <c r="G540" t="s">
        <v>24</v>
      </c>
      <c r="H540">
        <v>34.9</v>
      </c>
      <c r="I540">
        <v>-1.36</v>
      </c>
      <c r="J540">
        <v>33.54</v>
      </c>
      <c r="K540" t="s">
        <v>7472</v>
      </c>
      <c r="L540" t="s">
        <v>131</v>
      </c>
      <c r="M540" t="s">
        <v>7473</v>
      </c>
      <c r="N540" t="s">
        <v>7474</v>
      </c>
      <c r="O540" t="s">
        <v>134</v>
      </c>
      <c r="P540" t="s">
        <v>7475</v>
      </c>
      <c r="R540">
        <v>4.95</v>
      </c>
      <c r="T540">
        <v>0</v>
      </c>
      <c r="Z540" t="s">
        <v>7476</v>
      </c>
      <c r="AA540" t="s">
        <v>7477</v>
      </c>
      <c r="AB540">
        <v>1</v>
      </c>
      <c r="AD540">
        <v>4975.4799999999996</v>
      </c>
      <c r="AE540" t="s">
        <v>7478</v>
      </c>
      <c r="AG540" t="s">
        <v>7479</v>
      </c>
      <c r="AI540">
        <v>45768</v>
      </c>
      <c r="AJ540" t="s">
        <v>135</v>
      </c>
      <c r="AK540" t="s">
        <v>7480</v>
      </c>
      <c r="AL540" t="s">
        <v>7475</v>
      </c>
      <c r="AN540" t="s">
        <v>42</v>
      </c>
      <c r="AO540" t="s">
        <v>136</v>
      </c>
      <c r="AP540" t="str">
        <f>IFERROR(VLOOKUP(M540,Shopify_Transactions!V:BB,5,0),"Not_Found")</f>
        <v>AS-96936</v>
      </c>
      <c r="AQ540" t="str">
        <f>IFERROR(VLOOKUP(M540,Shopify_Transactions!X:BB,3,0),"Not_Found")</f>
        <v>Not_Found</v>
      </c>
      <c r="AR540" t="str">
        <f>IFERROR(VLOOKUP(Z540,Shopify_Transactions!W:Z,4,0),"Not_Found")</f>
        <v>AS-96936</v>
      </c>
      <c r="AS540" t="str">
        <f t="shared" si="9"/>
        <v>AS-96936</v>
      </c>
    </row>
    <row r="541" spans="1:45" x14ac:dyDescent="0.3">
      <c r="A541" t="s">
        <v>7412</v>
      </c>
      <c r="B541" t="s">
        <v>7481</v>
      </c>
      <c r="C541" t="s">
        <v>244</v>
      </c>
      <c r="D541" t="s">
        <v>7482</v>
      </c>
      <c r="E541" t="s">
        <v>133</v>
      </c>
      <c r="F541" t="s">
        <v>130</v>
      </c>
      <c r="G541" t="s">
        <v>24</v>
      </c>
      <c r="H541">
        <v>31.9</v>
      </c>
      <c r="I541">
        <v>-1.28</v>
      </c>
      <c r="J541">
        <v>30.62</v>
      </c>
      <c r="K541" t="s">
        <v>7483</v>
      </c>
      <c r="L541" t="s">
        <v>131</v>
      </c>
      <c r="M541" t="s">
        <v>7484</v>
      </c>
      <c r="N541" t="s">
        <v>7485</v>
      </c>
      <c r="O541" t="s">
        <v>134</v>
      </c>
      <c r="P541" t="s">
        <v>7486</v>
      </c>
      <c r="R541">
        <v>4.95</v>
      </c>
      <c r="T541">
        <v>0</v>
      </c>
      <c r="Z541" t="s">
        <v>7487</v>
      </c>
      <c r="AA541" t="s">
        <v>7488</v>
      </c>
      <c r="AB541">
        <v>1</v>
      </c>
      <c r="AD541">
        <v>5006.1000000000004</v>
      </c>
      <c r="AE541" t="s">
        <v>7489</v>
      </c>
      <c r="AG541" t="s">
        <v>7490</v>
      </c>
      <c r="AI541">
        <v>33200</v>
      </c>
      <c r="AJ541" t="s">
        <v>138</v>
      </c>
      <c r="AK541" t="s">
        <v>7491</v>
      </c>
      <c r="AL541" t="s">
        <v>7486</v>
      </c>
      <c r="AN541" t="s">
        <v>46</v>
      </c>
      <c r="AO541" t="s">
        <v>136</v>
      </c>
      <c r="AP541" t="str">
        <f>IFERROR(VLOOKUP(M541,Shopify_Transactions!V:BB,5,0),"Not_Found")</f>
        <v>AS-96937</v>
      </c>
      <c r="AQ541" t="str">
        <f>IFERROR(VLOOKUP(M541,Shopify_Transactions!X:BB,3,0),"Not_Found")</f>
        <v>Not_Found</v>
      </c>
      <c r="AR541" t="str">
        <f>IFERROR(VLOOKUP(Z541,Shopify_Transactions!W:Z,4,0),"Not_Found")</f>
        <v>AS-96937</v>
      </c>
      <c r="AS541" t="str">
        <f t="shared" si="9"/>
        <v>AS-96937</v>
      </c>
    </row>
    <row r="542" spans="1:45" x14ac:dyDescent="0.3">
      <c r="A542" t="s">
        <v>7412</v>
      </c>
      <c r="B542" t="s">
        <v>7492</v>
      </c>
      <c r="C542" t="s">
        <v>244</v>
      </c>
      <c r="D542" t="s">
        <v>3131</v>
      </c>
      <c r="E542" t="s">
        <v>133</v>
      </c>
      <c r="F542" t="s">
        <v>130</v>
      </c>
      <c r="G542" t="s">
        <v>24</v>
      </c>
      <c r="H542">
        <v>24.9</v>
      </c>
      <c r="I542">
        <v>-1.07</v>
      </c>
      <c r="J542">
        <v>23.83</v>
      </c>
      <c r="K542" t="s">
        <v>3132</v>
      </c>
      <c r="L542" t="s">
        <v>131</v>
      </c>
      <c r="M542" t="s">
        <v>7493</v>
      </c>
      <c r="N542" t="s">
        <v>3134</v>
      </c>
      <c r="O542" t="s">
        <v>134</v>
      </c>
      <c r="P542" t="s">
        <v>6202</v>
      </c>
      <c r="R542">
        <v>4.95</v>
      </c>
      <c r="T542">
        <v>0</v>
      </c>
      <c r="Z542" t="s">
        <v>7494</v>
      </c>
      <c r="AA542" t="s">
        <v>7495</v>
      </c>
      <c r="AB542">
        <v>1</v>
      </c>
      <c r="AD542">
        <v>5029.93</v>
      </c>
      <c r="AE542" t="s">
        <v>3138</v>
      </c>
      <c r="AG542" t="s">
        <v>3139</v>
      </c>
      <c r="AI542">
        <v>68440</v>
      </c>
      <c r="AJ542" t="s">
        <v>138</v>
      </c>
      <c r="AK542" t="s">
        <v>3140</v>
      </c>
      <c r="AL542" t="s">
        <v>6202</v>
      </c>
      <c r="AN542" t="s">
        <v>46</v>
      </c>
      <c r="AO542" t="s">
        <v>136</v>
      </c>
      <c r="AP542" t="str">
        <f>IFERROR(VLOOKUP(M542,Shopify_Transactions!V:BB,5,0),"Not_Found")</f>
        <v>AS-96941</v>
      </c>
      <c r="AQ542" t="str">
        <f>IFERROR(VLOOKUP(M542,Shopify_Transactions!X:BB,3,0),"Not_Found")</f>
        <v>Not_Found</v>
      </c>
      <c r="AR542" t="str">
        <f>IFERROR(VLOOKUP(Z542,Shopify_Transactions!W:Z,4,0),"Not_Found")</f>
        <v>AS-96941</v>
      </c>
      <c r="AS542" t="str">
        <f t="shared" si="9"/>
        <v>AS-96941</v>
      </c>
    </row>
    <row r="543" spans="1:45" x14ac:dyDescent="0.3">
      <c r="A543" t="s">
        <v>7412</v>
      </c>
      <c r="B543" t="s">
        <v>7496</v>
      </c>
      <c r="C543" t="s">
        <v>244</v>
      </c>
      <c r="D543" t="s">
        <v>7497</v>
      </c>
      <c r="E543" t="s">
        <v>133</v>
      </c>
      <c r="F543" t="s">
        <v>130</v>
      </c>
      <c r="G543" t="s">
        <v>24</v>
      </c>
      <c r="H543">
        <v>99.95</v>
      </c>
      <c r="I543">
        <v>-5.24</v>
      </c>
      <c r="J543">
        <v>94.71</v>
      </c>
      <c r="K543" t="s">
        <v>7498</v>
      </c>
      <c r="L543" t="s">
        <v>131</v>
      </c>
      <c r="M543" t="s">
        <v>7499</v>
      </c>
      <c r="N543" t="s">
        <v>7500</v>
      </c>
      <c r="O543" t="s">
        <v>134</v>
      </c>
      <c r="P543" t="s">
        <v>7501</v>
      </c>
      <c r="R543">
        <v>0</v>
      </c>
      <c r="T543">
        <v>0</v>
      </c>
      <c r="Z543" t="s">
        <v>7502</v>
      </c>
      <c r="AA543" t="s">
        <v>7503</v>
      </c>
      <c r="AB543">
        <v>1</v>
      </c>
      <c r="AD543">
        <v>5124.6400000000003</v>
      </c>
      <c r="AE543" t="s">
        <v>7504</v>
      </c>
      <c r="AG543" t="s">
        <v>5611</v>
      </c>
      <c r="AH543" t="s">
        <v>5612</v>
      </c>
      <c r="AI543">
        <v>36201</v>
      </c>
      <c r="AJ543" t="s">
        <v>140</v>
      </c>
      <c r="AK543" t="s">
        <v>7505</v>
      </c>
      <c r="AL543" t="s">
        <v>7501</v>
      </c>
      <c r="AN543" t="s">
        <v>45</v>
      </c>
      <c r="AO543" t="s">
        <v>136</v>
      </c>
      <c r="AP543" t="str">
        <f>IFERROR(VLOOKUP(M543,Shopify_Transactions!V:BB,5,0),"Not_Found")</f>
        <v>AS-96943</v>
      </c>
      <c r="AQ543" t="str">
        <f>IFERROR(VLOOKUP(M543,Shopify_Transactions!X:BB,3,0),"Not_Found")</f>
        <v>Not_Found</v>
      </c>
      <c r="AR543" t="str">
        <f>IFERROR(VLOOKUP(Z543,Shopify_Transactions!W:Z,4,0),"Not_Found")</f>
        <v>AS-96943</v>
      </c>
      <c r="AS543" t="str">
        <f t="shared" si="9"/>
        <v>AS-96943</v>
      </c>
    </row>
    <row r="544" spans="1:45" x14ac:dyDescent="0.3">
      <c r="A544" t="s">
        <v>7412</v>
      </c>
      <c r="B544" t="s">
        <v>7506</v>
      </c>
      <c r="C544" t="s">
        <v>244</v>
      </c>
      <c r="D544" t="s">
        <v>7391</v>
      </c>
      <c r="E544" t="s">
        <v>133</v>
      </c>
      <c r="F544" t="s">
        <v>130</v>
      </c>
      <c r="G544" t="s">
        <v>24</v>
      </c>
      <c r="H544">
        <v>92.85</v>
      </c>
      <c r="I544">
        <v>-3.04</v>
      </c>
      <c r="J544">
        <v>89.81</v>
      </c>
      <c r="K544" t="s">
        <v>7392</v>
      </c>
      <c r="L544" t="s">
        <v>131</v>
      </c>
      <c r="M544" t="s">
        <v>7507</v>
      </c>
      <c r="N544" t="s">
        <v>7394</v>
      </c>
      <c r="O544" t="s">
        <v>134</v>
      </c>
      <c r="P544" t="s">
        <v>7508</v>
      </c>
      <c r="R544">
        <v>0</v>
      </c>
      <c r="T544">
        <v>0</v>
      </c>
      <c r="Z544" t="s">
        <v>7509</v>
      </c>
      <c r="AA544" t="s">
        <v>7510</v>
      </c>
      <c r="AB544">
        <v>3</v>
      </c>
      <c r="AD544">
        <v>5214.45</v>
      </c>
      <c r="AE544" t="s">
        <v>7398</v>
      </c>
      <c r="AG544" t="s">
        <v>2453</v>
      </c>
      <c r="AH544" t="s">
        <v>2453</v>
      </c>
      <c r="AI544">
        <v>34137</v>
      </c>
      <c r="AJ544" t="s">
        <v>137</v>
      </c>
      <c r="AK544" t="s">
        <v>7399</v>
      </c>
      <c r="AL544" t="s">
        <v>7511</v>
      </c>
      <c r="AN544" t="s">
        <v>47</v>
      </c>
      <c r="AO544" t="s">
        <v>136</v>
      </c>
      <c r="AP544" t="str">
        <f>IFERROR(VLOOKUP(M544,Shopify_Transactions!V:BB,5,0),"Not_Found")</f>
        <v>AS-96955</v>
      </c>
      <c r="AQ544" t="str">
        <f>IFERROR(VLOOKUP(M544,Shopify_Transactions!X:BB,3,0),"Not_Found")</f>
        <v>Not_Found</v>
      </c>
      <c r="AR544" t="str">
        <f>IFERROR(VLOOKUP(Z544,Shopify_Transactions!W:Z,4,0),"Not_Found")</f>
        <v>AS-96955</v>
      </c>
      <c r="AS544" t="str">
        <f t="shared" si="9"/>
        <v>AS-96955</v>
      </c>
    </row>
    <row r="545" spans="1:45" x14ac:dyDescent="0.3">
      <c r="A545" t="s">
        <v>7512</v>
      </c>
      <c r="B545" t="s">
        <v>7513</v>
      </c>
      <c r="C545" t="s">
        <v>244</v>
      </c>
      <c r="D545" t="s">
        <v>7514</v>
      </c>
      <c r="E545" t="s">
        <v>133</v>
      </c>
      <c r="F545" t="s">
        <v>130</v>
      </c>
      <c r="G545" t="s">
        <v>24</v>
      </c>
      <c r="H545">
        <v>24.9</v>
      </c>
      <c r="I545">
        <v>-1.07</v>
      </c>
      <c r="J545">
        <v>23.83</v>
      </c>
      <c r="K545" t="s">
        <v>7515</v>
      </c>
      <c r="L545" t="s">
        <v>131</v>
      </c>
      <c r="M545" t="s">
        <v>7516</v>
      </c>
      <c r="N545" t="s">
        <v>7517</v>
      </c>
      <c r="O545" t="s">
        <v>134</v>
      </c>
      <c r="P545" t="s">
        <v>7518</v>
      </c>
      <c r="R545">
        <v>4.95</v>
      </c>
      <c r="T545">
        <v>0</v>
      </c>
      <c r="Z545" t="s">
        <v>7519</v>
      </c>
      <c r="AA545" t="s">
        <v>7520</v>
      </c>
      <c r="AB545">
        <v>1</v>
      </c>
      <c r="AD545">
        <v>5238.28</v>
      </c>
      <c r="AE545" t="s">
        <v>7521</v>
      </c>
      <c r="AG545" t="s">
        <v>7522</v>
      </c>
      <c r="AI545">
        <v>8101</v>
      </c>
      <c r="AJ545" t="s">
        <v>143</v>
      </c>
      <c r="AK545" t="s">
        <v>7523</v>
      </c>
      <c r="AL545" t="s">
        <v>7518</v>
      </c>
      <c r="AN545" t="s">
        <v>37</v>
      </c>
      <c r="AO545" t="s">
        <v>136</v>
      </c>
      <c r="AP545" t="str">
        <f>IFERROR(VLOOKUP(M545,Shopify_Transactions!V:BB,5,0),"Not_Found")</f>
        <v>AS-96960</v>
      </c>
      <c r="AQ545" t="str">
        <f>IFERROR(VLOOKUP(M545,Shopify_Transactions!X:BB,3,0),"Not_Found")</f>
        <v>Not_Found</v>
      </c>
      <c r="AR545" t="str">
        <f>IFERROR(VLOOKUP(Z545,Shopify_Transactions!W:Z,4,0),"Not_Found")</f>
        <v>AS-96960</v>
      </c>
      <c r="AS545" t="str">
        <f t="shared" si="9"/>
        <v>AS-96960</v>
      </c>
    </row>
    <row r="546" spans="1:45" x14ac:dyDescent="0.3">
      <c r="A546" t="s">
        <v>7512</v>
      </c>
      <c r="B546" t="s">
        <v>7524</v>
      </c>
      <c r="C546" t="s">
        <v>244</v>
      </c>
      <c r="D546" t="s">
        <v>7525</v>
      </c>
      <c r="E546" t="s">
        <v>133</v>
      </c>
      <c r="F546" t="s">
        <v>130</v>
      </c>
      <c r="G546" t="s">
        <v>24</v>
      </c>
      <c r="H546">
        <v>54.9</v>
      </c>
      <c r="I546">
        <v>-1.94</v>
      </c>
      <c r="J546">
        <v>52.96</v>
      </c>
      <c r="K546" t="s">
        <v>7526</v>
      </c>
      <c r="L546" t="s">
        <v>131</v>
      </c>
      <c r="M546" t="s">
        <v>7527</v>
      </c>
      <c r="N546" t="s">
        <v>7528</v>
      </c>
      <c r="O546" t="s">
        <v>134</v>
      </c>
      <c r="P546" t="s">
        <v>7529</v>
      </c>
      <c r="R546">
        <v>4.95</v>
      </c>
      <c r="T546">
        <v>0</v>
      </c>
      <c r="Z546" t="s">
        <v>7530</v>
      </c>
      <c r="AA546" t="s">
        <v>7531</v>
      </c>
      <c r="AB546">
        <v>1</v>
      </c>
      <c r="AD546">
        <v>5291.24</v>
      </c>
      <c r="AE546" t="s">
        <v>7532</v>
      </c>
      <c r="AG546" t="s">
        <v>7533</v>
      </c>
      <c r="AI546">
        <v>63128</v>
      </c>
      <c r="AJ546" t="s">
        <v>135</v>
      </c>
      <c r="AK546" t="s">
        <v>7534</v>
      </c>
      <c r="AL546" t="s">
        <v>7529</v>
      </c>
      <c r="AN546" t="s">
        <v>42</v>
      </c>
      <c r="AO546" t="s">
        <v>136</v>
      </c>
      <c r="AP546" t="str">
        <f>IFERROR(VLOOKUP(M546,Shopify_Transactions!V:BB,5,0),"Not_Found")</f>
        <v>AS-96964</v>
      </c>
      <c r="AQ546" t="str">
        <f>IFERROR(VLOOKUP(M546,Shopify_Transactions!X:BB,3,0),"Not_Found")</f>
        <v>Not_Found</v>
      </c>
      <c r="AR546" t="str">
        <f>IFERROR(VLOOKUP(Z546,Shopify_Transactions!W:Z,4,0),"Not_Found")</f>
        <v>AS-96964</v>
      </c>
      <c r="AS546" t="str">
        <f t="shared" si="9"/>
        <v>AS-96964</v>
      </c>
    </row>
    <row r="547" spans="1:45" x14ac:dyDescent="0.3">
      <c r="A547" t="s">
        <v>7512</v>
      </c>
      <c r="B547" t="s">
        <v>7535</v>
      </c>
      <c r="C547" t="s">
        <v>244</v>
      </c>
      <c r="D547" t="s">
        <v>2611</v>
      </c>
      <c r="E547" t="s">
        <v>147</v>
      </c>
      <c r="F547" t="s">
        <v>130</v>
      </c>
      <c r="G547" t="s">
        <v>24</v>
      </c>
      <c r="H547">
        <v>-20.95</v>
      </c>
      <c r="I547">
        <v>0</v>
      </c>
      <c r="J547">
        <v>-20.95</v>
      </c>
      <c r="K547" t="s">
        <v>131</v>
      </c>
      <c r="L547" t="s">
        <v>2612</v>
      </c>
      <c r="M547" t="s">
        <v>7536</v>
      </c>
      <c r="O547" t="s">
        <v>148</v>
      </c>
      <c r="P547" t="s">
        <v>2615</v>
      </c>
      <c r="T547">
        <v>0</v>
      </c>
      <c r="Y547" t="s">
        <v>2613</v>
      </c>
      <c r="Z547" t="s">
        <v>2616</v>
      </c>
      <c r="AA547" t="s">
        <v>7537</v>
      </c>
      <c r="AB547">
        <v>1</v>
      </c>
      <c r="AD547">
        <v>5270.29</v>
      </c>
      <c r="AK547" t="s">
        <v>2619</v>
      </c>
      <c r="AL547" t="s">
        <v>2615</v>
      </c>
      <c r="AO547" t="s">
        <v>132</v>
      </c>
      <c r="AP547" t="str">
        <f>IFERROR(VLOOKUP(M547,Shopify_Transactions!V:BB,5,0),"Not_Found")</f>
        <v>AS-94796</v>
      </c>
      <c r="AQ547" t="str">
        <f>IFERROR(VLOOKUP(M547,Shopify_Transactions!X:BB,3,0),"Not_Found")</f>
        <v>AS-94796</v>
      </c>
      <c r="AR547" t="str">
        <f>IFERROR(VLOOKUP(Z547,Shopify_Transactions!W:Z,4,0),"Not_Found")</f>
        <v>AS-94796</v>
      </c>
      <c r="AS547" t="str">
        <f t="shared" si="9"/>
        <v>AS-94796</v>
      </c>
    </row>
    <row r="548" spans="1:45" x14ac:dyDescent="0.3">
      <c r="A548" t="s">
        <v>7512</v>
      </c>
      <c r="B548" t="s">
        <v>7538</v>
      </c>
      <c r="C548" t="s">
        <v>244</v>
      </c>
      <c r="D548" t="s">
        <v>7539</v>
      </c>
      <c r="E548" t="s">
        <v>133</v>
      </c>
      <c r="F548" t="s">
        <v>130</v>
      </c>
      <c r="G548" t="s">
        <v>24</v>
      </c>
      <c r="H548">
        <v>64.95</v>
      </c>
      <c r="I548">
        <v>-2.23</v>
      </c>
      <c r="J548">
        <v>62.72</v>
      </c>
      <c r="K548" t="s">
        <v>7540</v>
      </c>
      <c r="L548" t="s">
        <v>131</v>
      </c>
      <c r="M548" t="s">
        <v>7541</v>
      </c>
      <c r="N548" t="s">
        <v>7542</v>
      </c>
      <c r="O548" t="s">
        <v>134</v>
      </c>
      <c r="P548" t="s">
        <v>7543</v>
      </c>
      <c r="R548">
        <v>0</v>
      </c>
      <c r="T548">
        <v>0</v>
      </c>
      <c r="Z548" t="s">
        <v>7544</v>
      </c>
      <c r="AA548" t="s">
        <v>7545</v>
      </c>
      <c r="AB548">
        <v>1</v>
      </c>
      <c r="AD548">
        <v>5333.01</v>
      </c>
      <c r="AE548" t="s">
        <v>7546</v>
      </c>
      <c r="AG548" t="s">
        <v>7547</v>
      </c>
      <c r="AH548" t="s">
        <v>2451</v>
      </c>
      <c r="AI548">
        <v>43014</v>
      </c>
      <c r="AJ548" t="s">
        <v>137</v>
      </c>
      <c r="AK548" t="s">
        <v>7548</v>
      </c>
      <c r="AL548" t="s">
        <v>7543</v>
      </c>
      <c r="AN548" t="s">
        <v>47</v>
      </c>
      <c r="AO548" t="s">
        <v>136</v>
      </c>
      <c r="AP548" t="str">
        <f>IFERROR(VLOOKUP(M548,Shopify_Transactions!V:BB,5,0),"Not_Found")</f>
        <v>AS-96969</v>
      </c>
      <c r="AQ548" t="str">
        <f>IFERROR(VLOOKUP(M548,Shopify_Transactions!X:BB,3,0),"Not_Found")</f>
        <v>Not_Found</v>
      </c>
      <c r="AR548" t="str">
        <f>IFERROR(VLOOKUP(Z548,Shopify_Transactions!W:Z,4,0),"Not_Found")</f>
        <v>AS-96969</v>
      </c>
      <c r="AS548" t="str">
        <f t="shared" si="9"/>
        <v>AS-96969</v>
      </c>
    </row>
    <row r="549" spans="1:45" x14ac:dyDescent="0.3">
      <c r="A549" t="s">
        <v>7512</v>
      </c>
      <c r="B549" t="s">
        <v>7549</v>
      </c>
      <c r="C549" t="s">
        <v>244</v>
      </c>
      <c r="D549" t="s">
        <v>7550</v>
      </c>
      <c r="E549" t="s">
        <v>133</v>
      </c>
      <c r="F549" t="s">
        <v>130</v>
      </c>
      <c r="G549" t="s">
        <v>24</v>
      </c>
      <c r="H549">
        <v>37.9</v>
      </c>
      <c r="I549">
        <v>-1.45</v>
      </c>
      <c r="J549">
        <v>36.450000000000003</v>
      </c>
      <c r="K549" t="s">
        <v>7551</v>
      </c>
      <c r="L549" t="s">
        <v>131</v>
      </c>
      <c r="M549" t="s">
        <v>7552</v>
      </c>
      <c r="N549" t="s">
        <v>7553</v>
      </c>
      <c r="O549" t="s">
        <v>134</v>
      </c>
      <c r="P549" t="s">
        <v>327</v>
      </c>
      <c r="R549">
        <v>4.95</v>
      </c>
      <c r="T549">
        <v>0</v>
      </c>
      <c r="Z549" t="s">
        <v>7554</v>
      </c>
      <c r="AA549" t="s">
        <v>7555</v>
      </c>
      <c r="AB549">
        <v>1</v>
      </c>
      <c r="AD549">
        <v>5369.46</v>
      </c>
      <c r="AE549" t="s">
        <v>7556</v>
      </c>
      <c r="AG549" t="s">
        <v>246</v>
      </c>
      <c r="AI549">
        <v>6300</v>
      </c>
      <c r="AJ549" t="s">
        <v>138</v>
      </c>
      <c r="AK549" t="s">
        <v>7557</v>
      </c>
      <c r="AL549" t="s">
        <v>327</v>
      </c>
      <c r="AN549" t="s">
        <v>46</v>
      </c>
      <c r="AO549" t="s">
        <v>136</v>
      </c>
      <c r="AP549" t="str">
        <f>IFERROR(VLOOKUP(M549,Shopify_Transactions!V:BB,5,0),"Not_Found")</f>
        <v>AS-96971</v>
      </c>
      <c r="AQ549" t="str">
        <f>IFERROR(VLOOKUP(M549,Shopify_Transactions!X:BB,3,0),"Not_Found")</f>
        <v>Not_Found</v>
      </c>
      <c r="AR549" t="str">
        <f>IFERROR(VLOOKUP(Z549,Shopify_Transactions!W:Z,4,0),"Not_Found")</f>
        <v>AS-96971</v>
      </c>
      <c r="AS549" t="str">
        <f t="shared" si="9"/>
        <v>AS-96971</v>
      </c>
    </row>
    <row r="550" spans="1:45" x14ac:dyDescent="0.3">
      <c r="A550" t="s">
        <v>7512</v>
      </c>
      <c r="B550" t="s">
        <v>7558</v>
      </c>
      <c r="C550" t="s">
        <v>244</v>
      </c>
      <c r="D550" t="s">
        <v>7559</v>
      </c>
      <c r="E550" t="s">
        <v>133</v>
      </c>
      <c r="F550" t="s">
        <v>130</v>
      </c>
      <c r="G550" t="s">
        <v>24</v>
      </c>
      <c r="H550">
        <v>131.09</v>
      </c>
      <c r="I550">
        <v>-4.1500000000000004</v>
      </c>
      <c r="J550">
        <v>126.94</v>
      </c>
      <c r="K550" t="s">
        <v>7560</v>
      </c>
      <c r="L550" t="s">
        <v>131</v>
      </c>
      <c r="M550" t="s">
        <v>7561</v>
      </c>
      <c r="N550" t="s">
        <v>7562</v>
      </c>
      <c r="O550" t="s">
        <v>134</v>
      </c>
      <c r="R550">
        <v>0</v>
      </c>
      <c r="T550">
        <v>0</v>
      </c>
      <c r="Z550" t="s">
        <v>7563</v>
      </c>
      <c r="AA550" t="s">
        <v>7564</v>
      </c>
      <c r="AB550">
        <v>7</v>
      </c>
      <c r="AD550">
        <v>5496.4</v>
      </c>
      <c r="AE550" t="s">
        <v>7565</v>
      </c>
      <c r="AG550" t="s">
        <v>171</v>
      </c>
      <c r="AI550">
        <v>10553</v>
      </c>
      <c r="AJ550" t="s">
        <v>135</v>
      </c>
      <c r="AK550" t="s">
        <v>7566</v>
      </c>
      <c r="AL550" t="s">
        <v>7567</v>
      </c>
      <c r="AN550" t="s">
        <v>42</v>
      </c>
      <c r="AO550" t="s">
        <v>136</v>
      </c>
      <c r="AP550" t="str">
        <f>IFERROR(VLOOKUP(M550,Shopify_Transactions!V:BB,5,0),"Not_Found")</f>
        <v>AS-96973</v>
      </c>
      <c r="AQ550" t="str">
        <f>IFERROR(VLOOKUP(M550,Shopify_Transactions!X:BB,3,0),"Not_Found")</f>
        <v>Not_Found</v>
      </c>
      <c r="AR550" t="str">
        <f>IFERROR(VLOOKUP(Z550,Shopify_Transactions!W:Z,4,0),"Not_Found")</f>
        <v>AS-96973</v>
      </c>
      <c r="AS550" t="str">
        <f t="shared" si="9"/>
        <v>AS-96973</v>
      </c>
    </row>
    <row r="551" spans="1:45" x14ac:dyDescent="0.3">
      <c r="A551" t="s">
        <v>7512</v>
      </c>
      <c r="B551" t="s">
        <v>7568</v>
      </c>
      <c r="C551" t="s">
        <v>244</v>
      </c>
      <c r="D551" t="s">
        <v>7569</v>
      </c>
      <c r="E551" t="s">
        <v>133</v>
      </c>
      <c r="F551" t="s">
        <v>130</v>
      </c>
      <c r="G551" t="s">
        <v>24</v>
      </c>
      <c r="H551">
        <v>67.95</v>
      </c>
      <c r="I551">
        <v>-2.3199999999999998</v>
      </c>
      <c r="J551">
        <v>65.63</v>
      </c>
      <c r="K551" t="s">
        <v>7570</v>
      </c>
      <c r="L551" t="s">
        <v>131</v>
      </c>
      <c r="M551" t="s">
        <v>7571</v>
      </c>
      <c r="N551" t="s">
        <v>7572</v>
      </c>
      <c r="O551" t="s">
        <v>134</v>
      </c>
      <c r="P551" t="s">
        <v>7573</v>
      </c>
      <c r="R551">
        <v>0</v>
      </c>
      <c r="T551">
        <v>0</v>
      </c>
      <c r="Z551" t="s">
        <v>7574</v>
      </c>
      <c r="AA551" t="s">
        <v>7575</v>
      </c>
      <c r="AB551">
        <v>1</v>
      </c>
      <c r="AD551">
        <v>5562.03</v>
      </c>
      <c r="AE551" t="s">
        <v>7576</v>
      </c>
      <c r="AF551">
        <v>49</v>
      </c>
      <c r="AG551" t="s">
        <v>171</v>
      </c>
      <c r="AI551">
        <v>12159</v>
      </c>
      <c r="AJ551" t="s">
        <v>135</v>
      </c>
      <c r="AK551" t="s">
        <v>7577</v>
      </c>
      <c r="AL551" t="s">
        <v>7573</v>
      </c>
      <c r="AN551" t="s">
        <v>42</v>
      </c>
      <c r="AO551" t="s">
        <v>136</v>
      </c>
      <c r="AP551" t="str">
        <f>IFERROR(VLOOKUP(M551,Shopify_Transactions!V:BB,5,0),"Not_Found")</f>
        <v>AS-96974</v>
      </c>
      <c r="AQ551" t="str">
        <f>IFERROR(VLOOKUP(M551,Shopify_Transactions!X:BB,3,0),"Not_Found")</f>
        <v>Not_Found</v>
      </c>
      <c r="AR551" t="str">
        <f>IFERROR(VLOOKUP(Z551,Shopify_Transactions!W:Z,4,0),"Not_Found")</f>
        <v>AS-96974</v>
      </c>
      <c r="AS551" t="str">
        <f t="shared" si="9"/>
        <v>AS-96974</v>
      </c>
    </row>
    <row r="552" spans="1:45" x14ac:dyDescent="0.3">
      <c r="A552" t="s">
        <v>7512</v>
      </c>
      <c r="B552" t="s">
        <v>7578</v>
      </c>
      <c r="C552" t="s">
        <v>244</v>
      </c>
      <c r="D552" t="s">
        <v>7579</v>
      </c>
      <c r="E552" t="s">
        <v>133</v>
      </c>
      <c r="F552" t="s">
        <v>130</v>
      </c>
      <c r="G552" t="s">
        <v>24</v>
      </c>
      <c r="H552">
        <v>359.91</v>
      </c>
      <c r="I552">
        <v>-10.79</v>
      </c>
      <c r="J552">
        <v>349.12</v>
      </c>
      <c r="K552" t="s">
        <v>7580</v>
      </c>
      <c r="L552" t="s">
        <v>131</v>
      </c>
      <c r="M552" t="s">
        <v>7581</v>
      </c>
      <c r="N552" t="s">
        <v>7582</v>
      </c>
      <c r="O552" t="s">
        <v>134</v>
      </c>
      <c r="P552" t="s">
        <v>7583</v>
      </c>
      <c r="R552">
        <v>0</v>
      </c>
      <c r="T552">
        <v>0</v>
      </c>
      <c r="Z552" t="s">
        <v>7584</v>
      </c>
      <c r="AA552" t="s">
        <v>7585</v>
      </c>
      <c r="AB552">
        <v>2</v>
      </c>
      <c r="AD552">
        <v>5911.15</v>
      </c>
      <c r="AE552" t="s">
        <v>7586</v>
      </c>
      <c r="AG552" t="s">
        <v>7587</v>
      </c>
      <c r="AH552" t="s">
        <v>149</v>
      </c>
      <c r="AI552">
        <v>3700</v>
      </c>
      <c r="AJ552" t="s">
        <v>140</v>
      </c>
      <c r="AK552" t="s">
        <v>7588</v>
      </c>
      <c r="AL552" t="s">
        <v>7589</v>
      </c>
      <c r="AN552" t="s">
        <v>45</v>
      </c>
      <c r="AO552" t="s">
        <v>136</v>
      </c>
      <c r="AP552" t="str">
        <f>IFERROR(VLOOKUP(M552,Shopify_Transactions!V:BB,5,0),"Not_Found")</f>
        <v>AS-96976</v>
      </c>
      <c r="AQ552" t="str">
        <f>IFERROR(VLOOKUP(M552,Shopify_Transactions!X:BB,3,0),"Not_Found")</f>
        <v>Not_Found</v>
      </c>
      <c r="AR552" t="str">
        <f>IFERROR(VLOOKUP(Z552,Shopify_Transactions!W:Z,4,0),"Not_Found")</f>
        <v>AS-96976</v>
      </c>
      <c r="AS552" t="str">
        <f t="shared" si="9"/>
        <v>AS-96976</v>
      </c>
    </row>
    <row r="553" spans="1:45" x14ac:dyDescent="0.3">
      <c r="A553" t="s">
        <v>7512</v>
      </c>
      <c r="B553" t="s">
        <v>7590</v>
      </c>
      <c r="C553" t="s">
        <v>244</v>
      </c>
      <c r="D553" t="s">
        <v>7591</v>
      </c>
      <c r="E553" t="s">
        <v>133</v>
      </c>
      <c r="F553" t="s">
        <v>130</v>
      </c>
      <c r="G553" t="s">
        <v>24</v>
      </c>
      <c r="H553">
        <v>269.8</v>
      </c>
      <c r="I553">
        <v>-8.17</v>
      </c>
      <c r="J553">
        <v>261.63</v>
      </c>
      <c r="K553" t="s">
        <v>7592</v>
      </c>
      <c r="L553" t="s">
        <v>131</v>
      </c>
      <c r="M553" t="s">
        <v>7593</v>
      </c>
      <c r="N553" t="s">
        <v>7594</v>
      </c>
      <c r="O553" t="s">
        <v>134</v>
      </c>
      <c r="P553" t="s">
        <v>7595</v>
      </c>
      <c r="R553">
        <v>0</v>
      </c>
      <c r="T553">
        <v>0</v>
      </c>
      <c r="Z553" t="s">
        <v>7596</v>
      </c>
      <c r="AA553" t="s">
        <v>7597</v>
      </c>
      <c r="AB553">
        <v>4</v>
      </c>
      <c r="AD553">
        <v>6172.78</v>
      </c>
      <c r="AE553" t="s">
        <v>7598</v>
      </c>
      <c r="AG553" t="s">
        <v>7599</v>
      </c>
      <c r="AI553">
        <v>46395</v>
      </c>
      <c r="AJ553" t="s">
        <v>135</v>
      </c>
      <c r="AK553" t="s">
        <v>7600</v>
      </c>
      <c r="AL553" t="s">
        <v>7601</v>
      </c>
      <c r="AN553" t="s">
        <v>42</v>
      </c>
      <c r="AO553" t="s">
        <v>136</v>
      </c>
      <c r="AP553" t="str">
        <f>IFERROR(VLOOKUP(M553,Shopify_Transactions!V:BB,5,0),"Not_Found")</f>
        <v>AS-96981</v>
      </c>
      <c r="AQ553" t="str">
        <f>IFERROR(VLOOKUP(M553,Shopify_Transactions!X:BB,3,0),"Not_Found")</f>
        <v>Not_Found</v>
      </c>
      <c r="AR553" t="str">
        <f>IFERROR(VLOOKUP(Z553,Shopify_Transactions!W:Z,4,0),"Not_Found")</f>
        <v>AS-96981</v>
      </c>
      <c r="AS553" t="str">
        <f t="shared" si="9"/>
        <v>AS-96981</v>
      </c>
    </row>
    <row r="554" spans="1:45" x14ac:dyDescent="0.3">
      <c r="A554" t="s">
        <v>7512</v>
      </c>
      <c r="B554" t="s">
        <v>7602</v>
      </c>
      <c r="C554" t="s">
        <v>244</v>
      </c>
      <c r="D554" t="s">
        <v>7603</v>
      </c>
      <c r="E554" t="s">
        <v>133</v>
      </c>
      <c r="F554" t="s">
        <v>130</v>
      </c>
      <c r="G554" t="s">
        <v>24</v>
      </c>
      <c r="H554">
        <v>17.899999999999999</v>
      </c>
      <c r="I554">
        <v>-0.87</v>
      </c>
      <c r="J554">
        <v>17.03</v>
      </c>
      <c r="K554" t="s">
        <v>7604</v>
      </c>
      <c r="L554" t="s">
        <v>131</v>
      </c>
      <c r="M554" t="s">
        <v>7605</v>
      </c>
      <c r="N554" t="s">
        <v>7606</v>
      </c>
      <c r="O554" t="s">
        <v>134</v>
      </c>
      <c r="P554" t="s">
        <v>4792</v>
      </c>
      <c r="R554">
        <v>4.95</v>
      </c>
      <c r="T554">
        <v>0</v>
      </c>
      <c r="Z554" t="s">
        <v>7607</v>
      </c>
      <c r="AA554" t="s">
        <v>7608</v>
      </c>
      <c r="AB554">
        <v>1</v>
      </c>
      <c r="AD554">
        <v>6189.81</v>
      </c>
      <c r="AE554" t="s">
        <v>7609</v>
      </c>
      <c r="AG554" t="s">
        <v>7610</v>
      </c>
      <c r="AI554">
        <v>47119</v>
      </c>
      <c r="AJ554" t="s">
        <v>135</v>
      </c>
      <c r="AK554" t="s">
        <v>7611</v>
      </c>
      <c r="AL554" t="s">
        <v>4792</v>
      </c>
      <c r="AN554" t="s">
        <v>42</v>
      </c>
      <c r="AO554" t="s">
        <v>136</v>
      </c>
      <c r="AP554" t="str">
        <f>IFERROR(VLOOKUP(M554,Shopify_Transactions!V:BB,5,0),"Not_Found")</f>
        <v>AS-96982</v>
      </c>
      <c r="AQ554" t="str">
        <f>IFERROR(VLOOKUP(M554,Shopify_Transactions!X:BB,3,0),"Not_Found")</f>
        <v>Not_Found</v>
      </c>
      <c r="AR554" t="str">
        <f>IFERROR(VLOOKUP(Z554,Shopify_Transactions!W:Z,4,0),"Not_Found")</f>
        <v>AS-96982</v>
      </c>
      <c r="AS554" t="str">
        <f t="shared" si="9"/>
        <v>AS-96982</v>
      </c>
    </row>
    <row r="555" spans="1:45" x14ac:dyDescent="0.3">
      <c r="A555" t="s">
        <v>7512</v>
      </c>
      <c r="B555" t="s">
        <v>7612</v>
      </c>
      <c r="C555" t="s">
        <v>244</v>
      </c>
      <c r="D555" t="s">
        <v>7613</v>
      </c>
      <c r="E555" t="s">
        <v>133</v>
      </c>
      <c r="F555" t="s">
        <v>130</v>
      </c>
      <c r="G555" t="s">
        <v>24</v>
      </c>
      <c r="H555">
        <v>37.85</v>
      </c>
      <c r="I555">
        <v>-1.45</v>
      </c>
      <c r="J555">
        <v>36.4</v>
      </c>
      <c r="K555" t="s">
        <v>7614</v>
      </c>
      <c r="L555" t="s">
        <v>131</v>
      </c>
      <c r="M555" t="s">
        <v>7615</v>
      </c>
      <c r="N555" t="s">
        <v>7616</v>
      </c>
      <c r="O555" t="s">
        <v>134</v>
      </c>
      <c r="P555" t="s">
        <v>7617</v>
      </c>
      <c r="R555">
        <v>4.95</v>
      </c>
      <c r="T555">
        <v>0</v>
      </c>
      <c r="Z555" t="s">
        <v>7618</v>
      </c>
      <c r="AA555" t="s">
        <v>7619</v>
      </c>
      <c r="AB555">
        <v>2</v>
      </c>
      <c r="AD555">
        <v>6226.21</v>
      </c>
      <c r="AE555" t="s">
        <v>7620</v>
      </c>
      <c r="AG555" t="s">
        <v>142</v>
      </c>
      <c r="AI555">
        <v>1110</v>
      </c>
      <c r="AJ555" t="s">
        <v>143</v>
      </c>
      <c r="AK555" t="s">
        <v>7621</v>
      </c>
      <c r="AL555" t="s">
        <v>7622</v>
      </c>
      <c r="AN555" t="s">
        <v>37</v>
      </c>
      <c r="AO555" t="s">
        <v>136</v>
      </c>
      <c r="AP555" t="str">
        <f>IFERROR(VLOOKUP(M555,Shopify_Transactions!V:BB,5,0),"Not_Found")</f>
        <v>AS-96987</v>
      </c>
      <c r="AQ555" t="str">
        <f>IFERROR(VLOOKUP(M555,Shopify_Transactions!X:BB,3,0),"Not_Found")</f>
        <v>Not_Found</v>
      </c>
      <c r="AR555" t="str">
        <f>IFERROR(VLOOKUP(Z555,Shopify_Transactions!W:Z,4,0),"Not_Found")</f>
        <v>AS-96987</v>
      </c>
      <c r="AS555" t="str">
        <f t="shared" si="9"/>
        <v>AS-96987</v>
      </c>
    </row>
    <row r="556" spans="1:45" x14ac:dyDescent="0.3">
      <c r="A556" t="s">
        <v>7512</v>
      </c>
      <c r="B556" t="s">
        <v>7623</v>
      </c>
      <c r="C556" t="s">
        <v>244</v>
      </c>
      <c r="D556" t="s">
        <v>7624</v>
      </c>
      <c r="E556" t="s">
        <v>133</v>
      </c>
      <c r="F556" t="s">
        <v>130</v>
      </c>
      <c r="G556" t="s">
        <v>24</v>
      </c>
      <c r="H556">
        <v>164.75</v>
      </c>
      <c r="I556">
        <v>-5.13</v>
      </c>
      <c r="J556">
        <v>159.62</v>
      </c>
      <c r="K556" t="s">
        <v>7625</v>
      </c>
      <c r="L556" t="s">
        <v>131</v>
      </c>
      <c r="M556" t="s">
        <v>7626</v>
      </c>
      <c r="N556" t="s">
        <v>7627</v>
      </c>
      <c r="O556" t="s">
        <v>134</v>
      </c>
      <c r="P556" t="s">
        <v>7628</v>
      </c>
      <c r="R556">
        <v>0</v>
      </c>
      <c r="T556">
        <v>0</v>
      </c>
      <c r="Z556" t="s">
        <v>7629</v>
      </c>
      <c r="AA556" t="s">
        <v>7630</v>
      </c>
      <c r="AB556">
        <v>5</v>
      </c>
      <c r="AD556">
        <v>6385.83</v>
      </c>
      <c r="AE556" t="s">
        <v>7631</v>
      </c>
      <c r="AG556" t="s">
        <v>7632</v>
      </c>
      <c r="AH556" t="s">
        <v>160</v>
      </c>
      <c r="AI556">
        <v>28109</v>
      </c>
      <c r="AJ556" t="s">
        <v>140</v>
      </c>
      <c r="AK556" t="s">
        <v>7633</v>
      </c>
      <c r="AL556" t="s">
        <v>7634</v>
      </c>
      <c r="AN556" t="s">
        <v>45</v>
      </c>
      <c r="AO556" t="s">
        <v>136</v>
      </c>
      <c r="AP556" t="str">
        <f>IFERROR(VLOOKUP(M556,Shopify_Transactions!V:BB,5,0),"Not_Found")</f>
        <v>AS-96989</v>
      </c>
      <c r="AQ556" t="str">
        <f>IFERROR(VLOOKUP(M556,Shopify_Transactions!X:BB,3,0),"Not_Found")</f>
        <v>Not_Found</v>
      </c>
      <c r="AR556" t="str">
        <f>IFERROR(VLOOKUP(Z556,Shopify_Transactions!W:Z,4,0),"Not_Found")</f>
        <v>AS-96989</v>
      </c>
      <c r="AS556" t="str">
        <f t="shared" si="9"/>
        <v>AS-96989</v>
      </c>
    </row>
    <row r="557" spans="1:45" x14ac:dyDescent="0.3">
      <c r="A557" t="s">
        <v>7512</v>
      </c>
      <c r="B557" t="s">
        <v>7635</v>
      </c>
      <c r="C557" t="s">
        <v>244</v>
      </c>
      <c r="D557" t="s">
        <v>7636</v>
      </c>
      <c r="E557" t="s">
        <v>133</v>
      </c>
      <c r="F557" t="s">
        <v>130</v>
      </c>
      <c r="G557" t="s">
        <v>24</v>
      </c>
      <c r="H557">
        <v>58.82</v>
      </c>
      <c r="I557">
        <v>-2.06</v>
      </c>
      <c r="J557">
        <v>56.76</v>
      </c>
      <c r="K557" t="s">
        <v>7637</v>
      </c>
      <c r="L557" t="s">
        <v>131</v>
      </c>
      <c r="M557" t="s">
        <v>7638</v>
      </c>
      <c r="N557" t="s">
        <v>7639</v>
      </c>
      <c r="O557" t="s">
        <v>134</v>
      </c>
      <c r="P557" t="s">
        <v>7640</v>
      </c>
      <c r="R557">
        <v>4.95</v>
      </c>
      <c r="T557">
        <v>0</v>
      </c>
      <c r="Z557" t="s">
        <v>7641</v>
      </c>
      <c r="AA557" t="s">
        <v>7642</v>
      </c>
      <c r="AB557">
        <v>3</v>
      </c>
      <c r="AD557">
        <v>6442.59</v>
      </c>
      <c r="AE557" t="s">
        <v>7643</v>
      </c>
      <c r="AG557" t="s">
        <v>7644</v>
      </c>
      <c r="AH557" t="s">
        <v>340</v>
      </c>
      <c r="AI557">
        <v>84020</v>
      </c>
      <c r="AJ557" t="s">
        <v>137</v>
      </c>
      <c r="AK557" t="s">
        <v>7645</v>
      </c>
      <c r="AL557" t="s">
        <v>7646</v>
      </c>
      <c r="AN557" t="s">
        <v>47</v>
      </c>
      <c r="AO557" t="s">
        <v>136</v>
      </c>
      <c r="AP557" t="str">
        <f>IFERROR(VLOOKUP(M557,Shopify_Transactions!V:BB,5,0),"Not_Found")</f>
        <v>AS-97003</v>
      </c>
      <c r="AQ557" t="str">
        <f>IFERROR(VLOOKUP(M557,Shopify_Transactions!X:BB,3,0),"Not_Found")</f>
        <v>Not_Found</v>
      </c>
      <c r="AR557" t="str">
        <f>IFERROR(VLOOKUP(Z557,Shopify_Transactions!W:Z,4,0),"Not_Found")</f>
        <v>AS-97003</v>
      </c>
      <c r="AS557" t="str">
        <f t="shared" si="9"/>
        <v>AS-97003</v>
      </c>
    </row>
    <row r="558" spans="1:45" x14ac:dyDescent="0.3">
      <c r="A558" t="s">
        <v>7512</v>
      </c>
      <c r="B558" t="s">
        <v>7647</v>
      </c>
      <c r="C558" t="s">
        <v>244</v>
      </c>
      <c r="D558" t="s">
        <v>7648</v>
      </c>
      <c r="E558" t="s">
        <v>133</v>
      </c>
      <c r="F558" t="s">
        <v>130</v>
      </c>
      <c r="G558" t="s">
        <v>24</v>
      </c>
      <c r="H558">
        <v>194.85</v>
      </c>
      <c r="I558">
        <v>-6</v>
      </c>
      <c r="J558">
        <v>188.85</v>
      </c>
      <c r="K558" t="s">
        <v>7649</v>
      </c>
      <c r="L558" t="s">
        <v>131</v>
      </c>
      <c r="M558">
        <v>7.5236682544903104E+16</v>
      </c>
      <c r="N558" t="s">
        <v>7650</v>
      </c>
      <c r="O558" t="s">
        <v>134</v>
      </c>
      <c r="P558" t="s">
        <v>7651</v>
      </c>
      <c r="R558">
        <v>0</v>
      </c>
      <c r="T558">
        <v>0</v>
      </c>
      <c r="Z558" t="s">
        <v>7652</v>
      </c>
      <c r="AA558" t="s">
        <v>7653</v>
      </c>
      <c r="AB558">
        <v>3</v>
      </c>
      <c r="AD558">
        <v>6631.44</v>
      </c>
      <c r="AE558" t="s">
        <v>7654</v>
      </c>
      <c r="AG558" t="s">
        <v>154</v>
      </c>
      <c r="AH558" t="s">
        <v>154</v>
      </c>
      <c r="AI558">
        <v>28034</v>
      </c>
      <c r="AJ558" t="s">
        <v>140</v>
      </c>
      <c r="AK558" t="s">
        <v>7655</v>
      </c>
      <c r="AL558" t="s">
        <v>7656</v>
      </c>
      <c r="AN558" t="s">
        <v>45</v>
      </c>
      <c r="AO558" t="s">
        <v>136</v>
      </c>
      <c r="AP558" t="str">
        <f>IFERROR(VLOOKUP(M558,Shopify_Transactions!V:BB,5,0),"Not_Found")</f>
        <v>Not_Found</v>
      </c>
      <c r="AQ558" t="str">
        <f>IFERROR(VLOOKUP(M558,Shopify_Transactions!X:BB,3,0),"Not_Found")</f>
        <v>Not_Found</v>
      </c>
      <c r="AR558" t="str">
        <f>IFERROR(VLOOKUP(Z558,Shopify_Transactions!W:Z,4,0),"Not_Found")</f>
        <v>AS-97008</v>
      </c>
      <c r="AS558" t="str">
        <f t="shared" si="9"/>
        <v>AS-97008</v>
      </c>
    </row>
    <row r="559" spans="1:45" x14ac:dyDescent="0.3">
      <c r="A559" t="s">
        <v>7512</v>
      </c>
      <c r="B559" t="s">
        <v>7657</v>
      </c>
      <c r="C559" t="s">
        <v>244</v>
      </c>
      <c r="D559" t="s">
        <v>7658</v>
      </c>
      <c r="E559" t="s">
        <v>133</v>
      </c>
      <c r="F559" t="s">
        <v>130</v>
      </c>
      <c r="G559" t="s">
        <v>24</v>
      </c>
      <c r="H559">
        <v>169.85</v>
      </c>
      <c r="I559">
        <v>-5.28</v>
      </c>
      <c r="J559">
        <v>164.57</v>
      </c>
      <c r="K559" t="s">
        <v>7659</v>
      </c>
      <c r="L559" t="s">
        <v>131</v>
      </c>
      <c r="M559" t="s">
        <v>7660</v>
      </c>
      <c r="N559" t="s">
        <v>7661</v>
      </c>
      <c r="O559" t="s">
        <v>134</v>
      </c>
      <c r="P559" t="s">
        <v>7662</v>
      </c>
      <c r="R559">
        <v>0</v>
      </c>
      <c r="T559">
        <v>0</v>
      </c>
      <c r="Z559" t="s">
        <v>7663</v>
      </c>
      <c r="AA559" t="s">
        <v>7664</v>
      </c>
      <c r="AB559">
        <v>3</v>
      </c>
      <c r="AD559">
        <v>6796.01</v>
      </c>
      <c r="AE559" t="s">
        <v>7665</v>
      </c>
      <c r="AF559" t="s">
        <v>7666</v>
      </c>
      <c r="AG559" t="s">
        <v>154</v>
      </c>
      <c r="AH559" t="s">
        <v>154</v>
      </c>
      <c r="AI559">
        <v>28028</v>
      </c>
      <c r="AJ559" t="s">
        <v>140</v>
      </c>
      <c r="AK559" t="s">
        <v>7667</v>
      </c>
      <c r="AL559" t="s">
        <v>7668</v>
      </c>
      <c r="AN559" t="s">
        <v>45</v>
      </c>
      <c r="AO559" t="s">
        <v>136</v>
      </c>
      <c r="AP559" t="str">
        <f>IFERROR(VLOOKUP(M559,Shopify_Transactions!V:BB,5,0),"Not_Found")</f>
        <v>AS-97019</v>
      </c>
      <c r="AQ559" t="str">
        <f>IFERROR(VLOOKUP(M559,Shopify_Transactions!X:BB,3,0),"Not_Found")</f>
        <v>Not_Found</v>
      </c>
      <c r="AR559" t="str">
        <f>IFERROR(VLOOKUP(Z559,Shopify_Transactions!W:Z,4,0),"Not_Found")</f>
        <v>AS-97019</v>
      </c>
      <c r="AS559" t="str">
        <f t="shared" si="9"/>
        <v>AS-97019</v>
      </c>
    </row>
    <row r="560" spans="1:45" x14ac:dyDescent="0.3">
      <c r="A560" t="s">
        <v>7512</v>
      </c>
      <c r="B560" t="s">
        <v>7669</v>
      </c>
      <c r="C560" t="s">
        <v>244</v>
      </c>
      <c r="D560" t="s">
        <v>7670</v>
      </c>
      <c r="E560" t="s">
        <v>133</v>
      </c>
      <c r="F560" t="s">
        <v>130</v>
      </c>
      <c r="G560" t="s">
        <v>24</v>
      </c>
      <c r="H560">
        <v>122.31</v>
      </c>
      <c r="I560">
        <v>-3.9</v>
      </c>
      <c r="J560">
        <v>118.41</v>
      </c>
      <c r="K560" t="s">
        <v>7671</v>
      </c>
      <c r="L560" t="s">
        <v>131</v>
      </c>
      <c r="M560" t="s">
        <v>7672</v>
      </c>
      <c r="N560" t="s">
        <v>7673</v>
      </c>
      <c r="O560" t="s">
        <v>134</v>
      </c>
      <c r="P560" t="s">
        <v>7674</v>
      </c>
      <c r="R560">
        <v>0</v>
      </c>
      <c r="T560">
        <v>0</v>
      </c>
      <c r="Z560" t="s">
        <v>7675</v>
      </c>
      <c r="AA560" t="s">
        <v>7676</v>
      </c>
      <c r="AB560">
        <v>2</v>
      </c>
      <c r="AD560">
        <v>6914.42</v>
      </c>
      <c r="AE560" t="s">
        <v>7677</v>
      </c>
      <c r="AG560" t="s">
        <v>6276</v>
      </c>
      <c r="AH560" t="s">
        <v>168</v>
      </c>
      <c r="AI560">
        <v>31003</v>
      </c>
      <c r="AJ560" t="s">
        <v>140</v>
      </c>
      <c r="AK560" t="s">
        <v>7678</v>
      </c>
      <c r="AL560" t="s">
        <v>7679</v>
      </c>
      <c r="AN560" t="s">
        <v>45</v>
      </c>
      <c r="AO560" t="s">
        <v>136</v>
      </c>
      <c r="AP560" t="str">
        <f>IFERROR(VLOOKUP(M560,Shopify_Transactions!V:BB,5,0),"Not_Found")</f>
        <v>AS-97021</v>
      </c>
      <c r="AQ560" t="str">
        <f>IFERROR(VLOOKUP(M560,Shopify_Transactions!X:BB,3,0),"Not_Found")</f>
        <v>Not_Found</v>
      </c>
      <c r="AR560" t="str">
        <f>IFERROR(VLOOKUP(Z560,Shopify_Transactions!W:Z,4,0),"Not_Found")</f>
        <v>AS-97021</v>
      </c>
      <c r="AS560" t="str">
        <f t="shared" si="9"/>
        <v>AS-97021</v>
      </c>
    </row>
    <row r="561" spans="1:45" x14ac:dyDescent="0.3">
      <c r="A561" t="s">
        <v>7680</v>
      </c>
      <c r="B561" t="s">
        <v>7681</v>
      </c>
      <c r="C561" t="s">
        <v>244</v>
      </c>
      <c r="D561" t="s">
        <v>7682</v>
      </c>
      <c r="E561" t="s">
        <v>133</v>
      </c>
      <c r="F561" t="s">
        <v>130</v>
      </c>
      <c r="G561" t="s">
        <v>24</v>
      </c>
      <c r="H561">
        <v>65.900000000000006</v>
      </c>
      <c r="I561">
        <v>-2.2599999999999998</v>
      </c>
      <c r="J561">
        <v>63.64</v>
      </c>
      <c r="K561" t="s">
        <v>7683</v>
      </c>
      <c r="L561" t="s">
        <v>131</v>
      </c>
      <c r="M561" t="s">
        <v>7684</v>
      </c>
      <c r="N561" t="s">
        <v>7685</v>
      </c>
      <c r="O561" t="s">
        <v>134</v>
      </c>
      <c r="P561" t="s">
        <v>7686</v>
      </c>
      <c r="R561">
        <v>0</v>
      </c>
      <c r="T561">
        <v>0</v>
      </c>
      <c r="Z561" t="s">
        <v>7687</v>
      </c>
      <c r="AA561" t="s">
        <v>7688</v>
      </c>
      <c r="AB561">
        <v>2</v>
      </c>
      <c r="AD561">
        <v>6978.06</v>
      </c>
      <c r="AE561" t="s">
        <v>7689</v>
      </c>
      <c r="AG561" t="s">
        <v>144</v>
      </c>
      <c r="AH561" t="s">
        <v>144</v>
      </c>
      <c r="AI561">
        <v>8007</v>
      </c>
      <c r="AJ561" t="s">
        <v>140</v>
      </c>
      <c r="AK561" t="s">
        <v>7690</v>
      </c>
      <c r="AL561" t="s">
        <v>7691</v>
      </c>
      <c r="AN561" t="s">
        <v>45</v>
      </c>
      <c r="AO561" t="s">
        <v>136</v>
      </c>
      <c r="AP561" t="str">
        <f>IFERROR(VLOOKUP(M561,Shopify_Transactions!V:BB,5,0),"Not_Found")</f>
        <v>AS-97039</v>
      </c>
      <c r="AQ561" t="str">
        <f>IFERROR(VLOOKUP(M561,Shopify_Transactions!X:BB,3,0),"Not_Found")</f>
        <v>Not_Found</v>
      </c>
      <c r="AR561" t="str">
        <f>IFERROR(VLOOKUP(Z561,Shopify_Transactions!W:Z,4,0),"Not_Found")</f>
        <v>AS-97039</v>
      </c>
      <c r="AS561" t="str">
        <f t="shared" si="9"/>
        <v>AS-97039</v>
      </c>
    </row>
    <row r="562" spans="1:45" x14ac:dyDescent="0.3">
      <c r="A562" t="s">
        <v>7680</v>
      </c>
      <c r="B562" t="s">
        <v>7692</v>
      </c>
      <c r="C562" t="s">
        <v>244</v>
      </c>
      <c r="D562" t="s">
        <v>7693</v>
      </c>
      <c r="E562" t="s">
        <v>133</v>
      </c>
      <c r="F562" t="s">
        <v>130</v>
      </c>
      <c r="G562" t="s">
        <v>24</v>
      </c>
      <c r="H562">
        <v>31.9</v>
      </c>
      <c r="I562">
        <v>-1.28</v>
      </c>
      <c r="J562">
        <v>30.62</v>
      </c>
      <c r="K562" t="s">
        <v>7694</v>
      </c>
      <c r="L562" t="s">
        <v>131</v>
      </c>
      <c r="M562" t="s">
        <v>7695</v>
      </c>
      <c r="N562" t="s">
        <v>7696</v>
      </c>
      <c r="O562" t="s">
        <v>134</v>
      </c>
      <c r="P562" t="s">
        <v>7697</v>
      </c>
      <c r="R562">
        <v>4.95</v>
      </c>
      <c r="T562">
        <v>0</v>
      </c>
      <c r="Z562" t="s">
        <v>7698</v>
      </c>
      <c r="AA562" t="s">
        <v>7699</v>
      </c>
      <c r="AB562">
        <v>1</v>
      </c>
      <c r="AD562">
        <v>7008.68</v>
      </c>
      <c r="AE562" t="s">
        <v>7700</v>
      </c>
      <c r="AG562" t="s">
        <v>7701</v>
      </c>
      <c r="AI562">
        <v>44360</v>
      </c>
      <c r="AJ562" t="s">
        <v>138</v>
      </c>
      <c r="AK562" t="s">
        <v>7702</v>
      </c>
      <c r="AL562" t="s">
        <v>7697</v>
      </c>
      <c r="AN562" t="s">
        <v>46</v>
      </c>
      <c r="AO562" t="s">
        <v>136</v>
      </c>
      <c r="AP562" t="str">
        <f>IFERROR(VLOOKUP(M562,Shopify_Transactions!V:BB,5,0),"Not_Found")</f>
        <v>AS-97042</v>
      </c>
      <c r="AQ562" t="str">
        <f>IFERROR(VLOOKUP(M562,Shopify_Transactions!X:BB,3,0),"Not_Found")</f>
        <v>Not_Found</v>
      </c>
      <c r="AR562" t="str">
        <f>IFERROR(VLOOKUP(Z562,Shopify_Transactions!W:Z,4,0),"Not_Found")</f>
        <v>AS-97042</v>
      </c>
      <c r="AS562" t="str">
        <f t="shared" si="9"/>
        <v>AS-97042</v>
      </c>
    </row>
    <row r="563" spans="1:45" x14ac:dyDescent="0.3">
      <c r="A563" t="s">
        <v>7680</v>
      </c>
      <c r="B563" t="s">
        <v>7703</v>
      </c>
      <c r="C563" t="s">
        <v>244</v>
      </c>
      <c r="D563" t="s">
        <v>7704</v>
      </c>
      <c r="E563" t="s">
        <v>133</v>
      </c>
      <c r="F563" t="s">
        <v>130</v>
      </c>
      <c r="G563" t="s">
        <v>24</v>
      </c>
      <c r="H563">
        <v>99.95</v>
      </c>
      <c r="I563">
        <v>-3.25</v>
      </c>
      <c r="J563">
        <v>96.7</v>
      </c>
      <c r="K563" t="s">
        <v>7705</v>
      </c>
      <c r="L563" t="s">
        <v>131</v>
      </c>
      <c r="M563" t="s">
        <v>7706</v>
      </c>
      <c r="N563" t="s">
        <v>7707</v>
      </c>
      <c r="O563" t="s">
        <v>134</v>
      </c>
      <c r="P563" t="s">
        <v>7708</v>
      </c>
      <c r="R563">
        <v>0</v>
      </c>
      <c r="T563">
        <v>0</v>
      </c>
      <c r="Z563" t="s">
        <v>7709</v>
      </c>
      <c r="AA563" t="s">
        <v>7710</v>
      </c>
      <c r="AB563">
        <v>1</v>
      </c>
      <c r="AD563">
        <v>7105.38</v>
      </c>
      <c r="AE563" t="s">
        <v>7711</v>
      </c>
      <c r="AG563" t="s">
        <v>7712</v>
      </c>
      <c r="AH563" t="s">
        <v>2432</v>
      </c>
      <c r="AI563">
        <v>90015</v>
      </c>
      <c r="AJ563" t="s">
        <v>137</v>
      </c>
      <c r="AK563" t="s">
        <v>7713</v>
      </c>
      <c r="AL563" t="s">
        <v>7708</v>
      </c>
      <c r="AN563" t="s">
        <v>47</v>
      </c>
      <c r="AO563" t="s">
        <v>136</v>
      </c>
      <c r="AP563" t="str">
        <f>IFERROR(VLOOKUP(M563,Shopify_Transactions!V:BB,5,0),"Not_Found")</f>
        <v>AS-97050</v>
      </c>
      <c r="AQ563" t="str">
        <f>IFERROR(VLOOKUP(M563,Shopify_Transactions!X:BB,3,0),"Not_Found")</f>
        <v>Not_Found</v>
      </c>
      <c r="AR563" t="str">
        <f>IFERROR(VLOOKUP(Z563,Shopify_Transactions!W:Z,4,0),"Not_Found")</f>
        <v>AS-97050</v>
      </c>
      <c r="AS563" t="str">
        <f t="shared" si="9"/>
        <v>AS-97050</v>
      </c>
    </row>
    <row r="564" spans="1:45" x14ac:dyDescent="0.3">
      <c r="A564" t="s">
        <v>7680</v>
      </c>
      <c r="B564" t="s">
        <v>7714</v>
      </c>
      <c r="C564" t="s">
        <v>244</v>
      </c>
      <c r="D564" t="s">
        <v>7715</v>
      </c>
      <c r="E564" t="s">
        <v>133</v>
      </c>
      <c r="F564" t="s">
        <v>130</v>
      </c>
      <c r="G564" t="s">
        <v>24</v>
      </c>
      <c r="H564">
        <v>114.95</v>
      </c>
      <c r="I564">
        <v>-3.68</v>
      </c>
      <c r="J564">
        <v>111.27</v>
      </c>
      <c r="K564" t="s">
        <v>7716</v>
      </c>
      <c r="L564" t="s">
        <v>131</v>
      </c>
      <c r="M564" t="s">
        <v>7717</v>
      </c>
      <c r="N564" t="s">
        <v>7718</v>
      </c>
      <c r="O564" t="s">
        <v>134</v>
      </c>
      <c r="P564" t="s">
        <v>7719</v>
      </c>
      <c r="R564">
        <v>0</v>
      </c>
      <c r="T564">
        <v>0</v>
      </c>
      <c r="Z564" t="s">
        <v>7720</v>
      </c>
      <c r="AA564" t="s">
        <v>7721</v>
      </c>
      <c r="AB564">
        <v>1</v>
      </c>
      <c r="AD564">
        <v>7216.65</v>
      </c>
      <c r="AE564" t="s">
        <v>7722</v>
      </c>
      <c r="AG564" t="s">
        <v>7723</v>
      </c>
      <c r="AI564">
        <v>83395</v>
      </c>
      <c r="AJ564" t="s">
        <v>135</v>
      </c>
      <c r="AK564" t="s">
        <v>7724</v>
      </c>
      <c r="AL564" t="s">
        <v>7719</v>
      </c>
      <c r="AN564" t="s">
        <v>42</v>
      </c>
      <c r="AO564" t="s">
        <v>136</v>
      </c>
      <c r="AP564" t="str">
        <f>IFERROR(VLOOKUP(M564,Shopify_Transactions!V:BB,5,0),"Not_Found")</f>
        <v>AS-97062</v>
      </c>
      <c r="AQ564" t="str">
        <f>IFERROR(VLOOKUP(M564,Shopify_Transactions!X:BB,3,0),"Not_Found")</f>
        <v>Not_Found</v>
      </c>
      <c r="AR564" t="str">
        <f>IFERROR(VLOOKUP(Z564,Shopify_Transactions!W:Z,4,0),"Not_Found")</f>
        <v>AS-97062</v>
      </c>
      <c r="AS564" t="str">
        <f t="shared" si="9"/>
        <v>AS-97062</v>
      </c>
    </row>
    <row r="565" spans="1:45" x14ac:dyDescent="0.3">
      <c r="A565" t="s">
        <v>7680</v>
      </c>
      <c r="B565" t="s">
        <v>7725</v>
      </c>
      <c r="C565" t="s">
        <v>244</v>
      </c>
      <c r="D565" t="s">
        <v>7726</v>
      </c>
      <c r="E565" t="s">
        <v>133</v>
      </c>
      <c r="F565" t="s">
        <v>130</v>
      </c>
      <c r="G565" t="s">
        <v>24</v>
      </c>
      <c r="H565">
        <v>63.9</v>
      </c>
      <c r="I565">
        <v>-2.2000000000000002</v>
      </c>
      <c r="J565">
        <v>61.7</v>
      </c>
      <c r="K565" t="s">
        <v>7727</v>
      </c>
      <c r="L565" t="s">
        <v>131</v>
      </c>
      <c r="M565" t="s">
        <v>7728</v>
      </c>
      <c r="N565" t="s">
        <v>7729</v>
      </c>
      <c r="O565" t="s">
        <v>134</v>
      </c>
      <c r="P565" t="s">
        <v>7730</v>
      </c>
      <c r="R565">
        <v>4.95</v>
      </c>
      <c r="T565">
        <v>0</v>
      </c>
      <c r="Z565" t="s">
        <v>7731</v>
      </c>
      <c r="AA565" t="s">
        <v>7732</v>
      </c>
      <c r="AB565">
        <v>1</v>
      </c>
      <c r="AD565">
        <v>7278.35</v>
      </c>
      <c r="AE565" t="s">
        <v>7733</v>
      </c>
      <c r="AG565" t="s">
        <v>152</v>
      </c>
      <c r="AH565" t="s">
        <v>152</v>
      </c>
      <c r="AI565">
        <v>124</v>
      </c>
      <c r="AJ565" t="s">
        <v>137</v>
      </c>
      <c r="AK565" t="s">
        <v>7734</v>
      </c>
      <c r="AL565" t="s">
        <v>7730</v>
      </c>
      <c r="AN565" t="s">
        <v>47</v>
      </c>
      <c r="AO565" t="s">
        <v>136</v>
      </c>
      <c r="AP565" t="str">
        <f>IFERROR(VLOOKUP(M565,Shopify_Transactions!V:BB,5,0),"Not_Found")</f>
        <v>AS-97063</v>
      </c>
      <c r="AQ565" t="str">
        <f>IFERROR(VLOOKUP(M565,Shopify_Transactions!X:BB,3,0),"Not_Found")</f>
        <v>Not_Found</v>
      </c>
      <c r="AR565" t="str">
        <f>IFERROR(VLOOKUP(Z565,Shopify_Transactions!W:Z,4,0),"Not_Found")</f>
        <v>AS-97063</v>
      </c>
      <c r="AS565" t="str">
        <f t="shared" si="9"/>
        <v>AS-97063</v>
      </c>
    </row>
    <row r="566" spans="1:45" x14ac:dyDescent="0.3">
      <c r="A566" t="s">
        <v>7680</v>
      </c>
      <c r="B566" t="s">
        <v>7735</v>
      </c>
      <c r="C566" t="s">
        <v>244</v>
      </c>
      <c r="D566" t="s">
        <v>7736</v>
      </c>
      <c r="E566" t="s">
        <v>133</v>
      </c>
      <c r="F566" t="s">
        <v>130</v>
      </c>
      <c r="G566" t="s">
        <v>24</v>
      </c>
      <c r="H566">
        <v>31.9</v>
      </c>
      <c r="I566">
        <v>-1.28</v>
      </c>
      <c r="J566">
        <v>30.62</v>
      </c>
      <c r="K566" t="s">
        <v>7737</v>
      </c>
      <c r="L566" t="s">
        <v>131</v>
      </c>
      <c r="M566" t="s">
        <v>7738</v>
      </c>
      <c r="N566" t="s">
        <v>7739</v>
      </c>
      <c r="O566" t="s">
        <v>134</v>
      </c>
      <c r="P566" t="s">
        <v>7740</v>
      </c>
      <c r="R566">
        <v>4.95</v>
      </c>
      <c r="T566">
        <v>0</v>
      </c>
      <c r="Z566" t="s">
        <v>7741</v>
      </c>
      <c r="AA566" t="s">
        <v>7742</v>
      </c>
      <c r="AB566">
        <v>1</v>
      </c>
      <c r="AD566">
        <v>7308.97</v>
      </c>
      <c r="AE566" t="s">
        <v>7743</v>
      </c>
      <c r="AG566" t="s">
        <v>242</v>
      </c>
      <c r="AH566" t="s">
        <v>236</v>
      </c>
      <c r="AI566">
        <v>50006</v>
      </c>
      <c r="AJ566" t="s">
        <v>140</v>
      </c>
      <c r="AK566" t="s">
        <v>7744</v>
      </c>
      <c r="AL566" t="s">
        <v>7740</v>
      </c>
      <c r="AN566" t="s">
        <v>45</v>
      </c>
      <c r="AO566" t="s">
        <v>136</v>
      </c>
      <c r="AP566" t="str">
        <f>IFERROR(VLOOKUP(M566,Shopify_Transactions!V:BB,5,0),"Not_Found")</f>
        <v>AS-97072</v>
      </c>
      <c r="AQ566" t="str">
        <f>IFERROR(VLOOKUP(M566,Shopify_Transactions!X:BB,3,0),"Not_Found")</f>
        <v>Not_Found</v>
      </c>
      <c r="AR566" t="str">
        <f>IFERROR(VLOOKUP(Z566,Shopify_Transactions!W:Z,4,0),"Not_Found")</f>
        <v>AS-97072</v>
      </c>
      <c r="AS566" t="str">
        <f t="shared" si="9"/>
        <v>AS-97072</v>
      </c>
    </row>
    <row r="567" spans="1:45" x14ac:dyDescent="0.3">
      <c r="A567" t="s">
        <v>7680</v>
      </c>
      <c r="B567" t="s">
        <v>7745</v>
      </c>
      <c r="C567" t="s">
        <v>244</v>
      </c>
      <c r="D567" t="s">
        <v>7746</v>
      </c>
      <c r="E567" t="s">
        <v>133</v>
      </c>
      <c r="F567" t="s">
        <v>130</v>
      </c>
      <c r="G567" t="s">
        <v>24</v>
      </c>
      <c r="H567">
        <v>68.31</v>
      </c>
      <c r="I567">
        <v>-2.33</v>
      </c>
      <c r="J567">
        <v>65.98</v>
      </c>
      <c r="K567" t="s">
        <v>7747</v>
      </c>
      <c r="L567" t="s">
        <v>131</v>
      </c>
      <c r="M567" t="s">
        <v>7748</v>
      </c>
      <c r="N567" t="s">
        <v>7749</v>
      </c>
      <c r="O567" t="s">
        <v>134</v>
      </c>
      <c r="P567" t="s">
        <v>7750</v>
      </c>
      <c r="R567">
        <v>0</v>
      </c>
      <c r="T567">
        <v>0</v>
      </c>
      <c r="Z567" t="s">
        <v>7751</v>
      </c>
      <c r="AA567" t="s">
        <v>7752</v>
      </c>
      <c r="AB567">
        <v>2</v>
      </c>
      <c r="AD567">
        <v>7374.95</v>
      </c>
      <c r="AE567" t="s">
        <v>7753</v>
      </c>
      <c r="AG567" t="s">
        <v>144</v>
      </c>
      <c r="AH567" t="s">
        <v>144</v>
      </c>
      <c r="AI567">
        <v>8026</v>
      </c>
      <c r="AJ567" t="s">
        <v>140</v>
      </c>
      <c r="AK567" t="s">
        <v>7754</v>
      </c>
      <c r="AL567" t="s">
        <v>7755</v>
      </c>
      <c r="AN567" t="s">
        <v>45</v>
      </c>
      <c r="AO567" t="s">
        <v>136</v>
      </c>
      <c r="AP567" t="str">
        <f>IFERROR(VLOOKUP(M567,Shopify_Transactions!V:BB,5,0),"Not_Found")</f>
        <v>AS-97078</v>
      </c>
      <c r="AQ567" t="str">
        <f>IFERROR(VLOOKUP(M567,Shopify_Transactions!X:BB,3,0),"Not_Found")</f>
        <v>Not_Found</v>
      </c>
      <c r="AR567" t="str">
        <f>IFERROR(VLOOKUP(Z567,Shopify_Transactions!W:Z,4,0),"Not_Found")</f>
        <v>AS-97078</v>
      </c>
      <c r="AS567" t="str">
        <f t="shared" si="9"/>
        <v>AS-97078</v>
      </c>
    </row>
    <row r="568" spans="1:45" x14ac:dyDescent="0.3">
      <c r="A568" t="s">
        <v>7680</v>
      </c>
      <c r="B568" t="s">
        <v>7756</v>
      </c>
      <c r="C568" t="s">
        <v>244</v>
      </c>
      <c r="D568" t="s">
        <v>7757</v>
      </c>
      <c r="E568" t="s">
        <v>133</v>
      </c>
      <c r="F568" t="s">
        <v>130</v>
      </c>
      <c r="G568" t="s">
        <v>24</v>
      </c>
      <c r="H568">
        <v>59.95</v>
      </c>
      <c r="I568">
        <v>-2.09</v>
      </c>
      <c r="J568">
        <v>57.86</v>
      </c>
      <c r="K568" t="s">
        <v>7758</v>
      </c>
      <c r="L568" t="s">
        <v>131</v>
      </c>
      <c r="M568" t="s">
        <v>7759</v>
      </c>
      <c r="N568" t="s">
        <v>7760</v>
      </c>
      <c r="O568" t="s">
        <v>134</v>
      </c>
      <c r="P568" t="s">
        <v>7761</v>
      </c>
      <c r="R568">
        <v>0</v>
      </c>
      <c r="T568">
        <v>0</v>
      </c>
      <c r="Z568" t="s">
        <v>7762</v>
      </c>
      <c r="AA568" t="s">
        <v>7763</v>
      </c>
      <c r="AB568">
        <v>1</v>
      </c>
      <c r="AD568">
        <v>7432.81</v>
      </c>
      <c r="AE568" t="s">
        <v>7764</v>
      </c>
      <c r="AF568">
        <v>48</v>
      </c>
      <c r="AG568" t="s">
        <v>165</v>
      </c>
      <c r="AI568">
        <v>60385</v>
      </c>
      <c r="AJ568" t="s">
        <v>135</v>
      </c>
      <c r="AK568" t="s">
        <v>7765</v>
      </c>
      <c r="AL568" t="s">
        <v>7761</v>
      </c>
      <c r="AN568" t="s">
        <v>42</v>
      </c>
      <c r="AO568" t="s">
        <v>136</v>
      </c>
      <c r="AP568" t="str">
        <f>IFERROR(VLOOKUP(M568,Shopify_Transactions!V:BB,5,0),"Not_Found")</f>
        <v>AS-97079</v>
      </c>
      <c r="AQ568" t="str">
        <f>IFERROR(VLOOKUP(M568,Shopify_Transactions!X:BB,3,0),"Not_Found")</f>
        <v>Not_Found</v>
      </c>
      <c r="AR568" t="str">
        <f>IFERROR(VLOOKUP(Z568,Shopify_Transactions!W:Z,4,0),"Not_Found")</f>
        <v>AS-97079</v>
      </c>
      <c r="AS568" t="str">
        <f t="shared" si="9"/>
        <v>AS-97079</v>
      </c>
    </row>
    <row r="569" spans="1:45" x14ac:dyDescent="0.3">
      <c r="A569" t="s">
        <v>7680</v>
      </c>
      <c r="B569" t="s">
        <v>7766</v>
      </c>
      <c r="C569" t="s">
        <v>244</v>
      </c>
      <c r="D569" t="s">
        <v>7767</v>
      </c>
      <c r="E569" t="s">
        <v>133</v>
      </c>
      <c r="F569" t="s">
        <v>130</v>
      </c>
      <c r="G569" t="s">
        <v>24</v>
      </c>
      <c r="H569">
        <v>30.85</v>
      </c>
      <c r="I569">
        <v>-1.24</v>
      </c>
      <c r="J569">
        <v>29.61</v>
      </c>
      <c r="K569" t="s">
        <v>7768</v>
      </c>
      <c r="L569" t="s">
        <v>131</v>
      </c>
      <c r="M569" t="s">
        <v>7769</v>
      </c>
      <c r="N569" t="s">
        <v>7770</v>
      </c>
      <c r="O569" t="s">
        <v>134</v>
      </c>
      <c r="P569" t="s">
        <v>7771</v>
      </c>
      <c r="R569">
        <v>4.95</v>
      </c>
      <c r="T569">
        <v>0</v>
      </c>
      <c r="Z569" t="s">
        <v>7772</v>
      </c>
      <c r="AA569" t="s">
        <v>7773</v>
      </c>
      <c r="AB569">
        <v>2</v>
      </c>
      <c r="AD569">
        <v>7462.42</v>
      </c>
      <c r="AE569" t="s">
        <v>7774</v>
      </c>
      <c r="AG569" t="s">
        <v>228</v>
      </c>
      <c r="AI569">
        <v>14467</v>
      </c>
      <c r="AJ569" t="s">
        <v>135</v>
      </c>
      <c r="AK569" t="s">
        <v>7775</v>
      </c>
      <c r="AL569" t="s">
        <v>7776</v>
      </c>
      <c r="AN569" t="s">
        <v>42</v>
      </c>
      <c r="AO569" t="s">
        <v>136</v>
      </c>
      <c r="AP569" t="str">
        <f>IFERROR(VLOOKUP(M569,Shopify_Transactions!V:BB,5,0),"Not_Found")</f>
        <v>AS-97081</v>
      </c>
      <c r="AQ569" t="str">
        <f>IFERROR(VLOOKUP(M569,Shopify_Transactions!X:BB,3,0),"Not_Found")</f>
        <v>Not_Found</v>
      </c>
      <c r="AR569" t="str">
        <f>IFERROR(VLOOKUP(Z569,Shopify_Transactions!W:Z,4,0),"Not_Found")</f>
        <v>AS-97081</v>
      </c>
      <c r="AS569" t="str">
        <f t="shared" si="9"/>
        <v>AS-97081</v>
      </c>
    </row>
    <row r="570" spans="1:45" x14ac:dyDescent="0.3">
      <c r="A570" t="s">
        <v>7680</v>
      </c>
      <c r="B570" t="s">
        <v>7777</v>
      </c>
      <c r="C570" t="s">
        <v>244</v>
      </c>
      <c r="D570" t="s">
        <v>7778</v>
      </c>
      <c r="E570" t="s">
        <v>133</v>
      </c>
      <c r="F570" t="s">
        <v>130</v>
      </c>
      <c r="G570" t="s">
        <v>24</v>
      </c>
      <c r="H570">
        <v>47.9</v>
      </c>
      <c r="I570">
        <v>-1.74</v>
      </c>
      <c r="J570">
        <v>46.16</v>
      </c>
      <c r="K570" t="s">
        <v>7779</v>
      </c>
      <c r="L570" t="s">
        <v>131</v>
      </c>
      <c r="M570" t="s">
        <v>7780</v>
      </c>
      <c r="N570" t="s">
        <v>7781</v>
      </c>
      <c r="O570" t="s">
        <v>134</v>
      </c>
      <c r="P570" t="s">
        <v>7782</v>
      </c>
      <c r="R570">
        <v>4.95</v>
      </c>
      <c r="T570">
        <v>0</v>
      </c>
      <c r="Z570" t="s">
        <v>7783</v>
      </c>
      <c r="AA570" t="s">
        <v>7784</v>
      </c>
      <c r="AB570">
        <v>1</v>
      </c>
      <c r="AD570">
        <v>7508.58</v>
      </c>
      <c r="AE570" t="s">
        <v>7785</v>
      </c>
      <c r="AG570" t="s">
        <v>7786</v>
      </c>
      <c r="AH570" t="s">
        <v>150</v>
      </c>
      <c r="AI570">
        <v>48960</v>
      </c>
      <c r="AJ570" t="s">
        <v>140</v>
      </c>
      <c r="AK570" t="s">
        <v>7787</v>
      </c>
      <c r="AL570" t="s">
        <v>7782</v>
      </c>
      <c r="AN570" t="s">
        <v>45</v>
      </c>
      <c r="AO570" t="s">
        <v>136</v>
      </c>
      <c r="AP570" t="str">
        <f>IFERROR(VLOOKUP(M570,Shopify_Transactions!V:BB,5,0),"Not_Found")</f>
        <v>AS-97084</v>
      </c>
      <c r="AQ570" t="str">
        <f>IFERROR(VLOOKUP(M570,Shopify_Transactions!X:BB,3,0),"Not_Found")</f>
        <v>Not_Found</v>
      </c>
      <c r="AR570" t="str">
        <f>IFERROR(VLOOKUP(Z570,Shopify_Transactions!W:Z,4,0),"Not_Found")</f>
        <v>AS-97084</v>
      </c>
      <c r="AS570" t="str">
        <f t="shared" si="9"/>
        <v>AS-97084</v>
      </c>
    </row>
    <row r="571" spans="1:45" x14ac:dyDescent="0.3">
      <c r="A571" t="s">
        <v>7680</v>
      </c>
      <c r="B571" t="s">
        <v>7788</v>
      </c>
      <c r="C571" t="s">
        <v>244</v>
      </c>
      <c r="D571" t="s">
        <v>7789</v>
      </c>
      <c r="E571" t="s">
        <v>133</v>
      </c>
      <c r="F571" t="s">
        <v>130</v>
      </c>
      <c r="G571" t="s">
        <v>24</v>
      </c>
      <c r="H571">
        <v>44.9</v>
      </c>
      <c r="I571">
        <v>-1.65</v>
      </c>
      <c r="J571">
        <v>43.25</v>
      </c>
      <c r="K571" t="s">
        <v>7790</v>
      </c>
      <c r="L571" t="s">
        <v>131</v>
      </c>
      <c r="M571" t="s">
        <v>7791</v>
      </c>
      <c r="N571" t="s">
        <v>7792</v>
      </c>
      <c r="O571" t="s">
        <v>134</v>
      </c>
      <c r="P571" t="s">
        <v>7793</v>
      </c>
      <c r="R571">
        <v>4.95</v>
      </c>
      <c r="T571">
        <v>0</v>
      </c>
      <c r="Z571" t="s">
        <v>7794</v>
      </c>
      <c r="AA571" t="s">
        <v>7795</v>
      </c>
      <c r="AB571">
        <v>1</v>
      </c>
      <c r="AD571">
        <v>7551.83</v>
      </c>
      <c r="AE571" t="s">
        <v>7796</v>
      </c>
      <c r="AG571" t="s">
        <v>6118</v>
      </c>
      <c r="AI571">
        <v>33100</v>
      </c>
      <c r="AJ571" t="s">
        <v>138</v>
      </c>
      <c r="AK571" t="s">
        <v>7797</v>
      </c>
      <c r="AL571" t="s">
        <v>7793</v>
      </c>
      <c r="AN571" t="s">
        <v>46</v>
      </c>
      <c r="AO571" t="s">
        <v>136</v>
      </c>
      <c r="AP571" t="str">
        <f>IFERROR(VLOOKUP(M571,Shopify_Transactions!V:BB,5,0),"Not_Found")</f>
        <v>AS-97085</v>
      </c>
      <c r="AQ571" t="str">
        <f>IFERROR(VLOOKUP(M571,Shopify_Transactions!X:BB,3,0),"Not_Found")</f>
        <v>Not_Found</v>
      </c>
      <c r="AR571" t="str">
        <f>IFERROR(VLOOKUP(Z571,Shopify_Transactions!W:Z,4,0),"Not_Found")</f>
        <v>AS-97085</v>
      </c>
      <c r="AS571" t="str">
        <f t="shared" si="9"/>
        <v>AS-97085</v>
      </c>
    </row>
    <row r="572" spans="1:45" x14ac:dyDescent="0.3">
      <c r="A572" t="s">
        <v>7680</v>
      </c>
      <c r="B572" t="s">
        <v>7798</v>
      </c>
      <c r="C572" t="s">
        <v>244</v>
      </c>
      <c r="D572" t="s">
        <v>7799</v>
      </c>
      <c r="E572" t="s">
        <v>133</v>
      </c>
      <c r="F572" t="s">
        <v>130</v>
      </c>
      <c r="G572" t="s">
        <v>24</v>
      </c>
      <c r="H572">
        <v>44.85</v>
      </c>
      <c r="I572">
        <v>-1.65</v>
      </c>
      <c r="J572">
        <v>43.2</v>
      </c>
      <c r="K572" t="s">
        <v>7800</v>
      </c>
      <c r="L572" t="s">
        <v>131</v>
      </c>
      <c r="M572" t="s">
        <v>7801</v>
      </c>
      <c r="N572" t="s">
        <v>7802</v>
      </c>
      <c r="O572" t="s">
        <v>134</v>
      </c>
      <c r="P572" t="s">
        <v>7803</v>
      </c>
      <c r="R572">
        <v>4.95</v>
      </c>
      <c r="T572">
        <v>0</v>
      </c>
      <c r="Z572" t="s">
        <v>7804</v>
      </c>
      <c r="AA572" t="s">
        <v>7805</v>
      </c>
      <c r="AB572">
        <v>2</v>
      </c>
      <c r="AD572">
        <v>7595.03</v>
      </c>
      <c r="AE572" t="s">
        <v>7806</v>
      </c>
      <c r="AG572" t="s">
        <v>7807</v>
      </c>
      <c r="AI572">
        <v>73249</v>
      </c>
      <c r="AJ572" t="s">
        <v>135</v>
      </c>
      <c r="AK572" t="s">
        <v>7808</v>
      </c>
      <c r="AL572" t="s">
        <v>7809</v>
      </c>
      <c r="AN572" t="s">
        <v>42</v>
      </c>
      <c r="AO572" t="s">
        <v>136</v>
      </c>
      <c r="AP572" t="str">
        <f>IFERROR(VLOOKUP(M572,Shopify_Transactions!V:BB,5,0),"Not_Found")</f>
        <v>AS-97087</v>
      </c>
      <c r="AQ572" t="str">
        <f>IFERROR(VLOOKUP(M572,Shopify_Transactions!X:BB,3,0),"Not_Found")</f>
        <v>Not_Found</v>
      </c>
      <c r="AR572" t="str">
        <f>IFERROR(VLOOKUP(Z572,Shopify_Transactions!W:Z,4,0),"Not_Found")</f>
        <v>AS-97087</v>
      </c>
      <c r="AS572" t="str">
        <f t="shared" si="9"/>
        <v>AS-97087</v>
      </c>
    </row>
    <row r="573" spans="1:45" x14ac:dyDescent="0.3">
      <c r="A573" t="s">
        <v>7680</v>
      </c>
      <c r="B573" t="s">
        <v>7810</v>
      </c>
      <c r="C573" t="s">
        <v>244</v>
      </c>
      <c r="D573" t="s">
        <v>7811</v>
      </c>
      <c r="E573" t="s">
        <v>133</v>
      </c>
      <c r="F573" t="s">
        <v>130</v>
      </c>
      <c r="G573" t="s">
        <v>24</v>
      </c>
      <c r="H573">
        <v>69.900000000000006</v>
      </c>
      <c r="I573">
        <v>-2.38</v>
      </c>
      <c r="J573">
        <v>67.52</v>
      </c>
      <c r="K573" t="s">
        <v>7812</v>
      </c>
      <c r="L573" t="s">
        <v>131</v>
      </c>
      <c r="M573" t="s">
        <v>7813</v>
      </c>
      <c r="N573" t="s">
        <v>7814</v>
      </c>
      <c r="O573" t="s">
        <v>134</v>
      </c>
      <c r="P573" t="s">
        <v>7815</v>
      </c>
      <c r="R573">
        <v>4.95</v>
      </c>
      <c r="T573">
        <v>0</v>
      </c>
      <c r="Z573" t="s">
        <v>7816</v>
      </c>
      <c r="AA573" t="s">
        <v>7817</v>
      </c>
      <c r="AB573">
        <v>1</v>
      </c>
      <c r="AD573">
        <v>7662.55</v>
      </c>
      <c r="AE573" t="s">
        <v>7818</v>
      </c>
      <c r="AG573" t="s">
        <v>7819</v>
      </c>
      <c r="AH573" t="s">
        <v>3462</v>
      </c>
      <c r="AI573">
        <v>7157</v>
      </c>
      <c r="AJ573" t="s">
        <v>140</v>
      </c>
      <c r="AK573" t="s">
        <v>7820</v>
      </c>
      <c r="AL573" t="s">
        <v>7815</v>
      </c>
      <c r="AN573" t="s">
        <v>45</v>
      </c>
      <c r="AO573" t="s">
        <v>136</v>
      </c>
      <c r="AP573" t="str">
        <f>IFERROR(VLOOKUP(M573,Shopify_Transactions!V:BB,5,0),"Not_Found")</f>
        <v>AS-97088</v>
      </c>
      <c r="AQ573" t="str">
        <f>IFERROR(VLOOKUP(M573,Shopify_Transactions!X:BB,3,0),"Not_Found")</f>
        <v>Not_Found</v>
      </c>
      <c r="AR573" t="str">
        <f>IFERROR(VLOOKUP(Z573,Shopify_Transactions!W:Z,4,0),"Not_Found")</f>
        <v>AS-97088</v>
      </c>
      <c r="AS573" t="str">
        <f t="shared" si="9"/>
        <v>AS-97088</v>
      </c>
    </row>
    <row r="574" spans="1:45" x14ac:dyDescent="0.3">
      <c r="A574" t="s">
        <v>7680</v>
      </c>
      <c r="B574" t="s">
        <v>6970</v>
      </c>
      <c r="C574" t="s">
        <v>244</v>
      </c>
      <c r="D574" t="s">
        <v>7821</v>
      </c>
      <c r="E574" t="s">
        <v>133</v>
      </c>
      <c r="F574" t="s">
        <v>130</v>
      </c>
      <c r="G574" t="s">
        <v>24</v>
      </c>
      <c r="H574">
        <v>49.9</v>
      </c>
      <c r="I574">
        <v>-1.8</v>
      </c>
      <c r="J574">
        <v>48.1</v>
      </c>
      <c r="K574" t="s">
        <v>7822</v>
      </c>
      <c r="L574" t="s">
        <v>131</v>
      </c>
      <c r="M574" t="s">
        <v>7823</v>
      </c>
      <c r="N574" t="s">
        <v>7824</v>
      </c>
      <c r="O574" t="s">
        <v>134</v>
      </c>
      <c r="P574" t="s">
        <v>7825</v>
      </c>
      <c r="R574">
        <v>0</v>
      </c>
      <c r="T574">
        <v>0</v>
      </c>
      <c r="Z574" t="s">
        <v>7826</v>
      </c>
      <c r="AA574" t="s">
        <v>7827</v>
      </c>
      <c r="AB574">
        <v>2</v>
      </c>
      <c r="AD574">
        <v>7710.65</v>
      </c>
      <c r="AE574" t="s">
        <v>7828</v>
      </c>
      <c r="AG574" t="s">
        <v>7829</v>
      </c>
      <c r="AH574" t="s">
        <v>150</v>
      </c>
      <c r="AI574">
        <v>48970</v>
      </c>
      <c r="AJ574" t="s">
        <v>140</v>
      </c>
      <c r="AK574" t="s">
        <v>7830</v>
      </c>
      <c r="AL574" t="s">
        <v>7831</v>
      </c>
      <c r="AN574" t="s">
        <v>45</v>
      </c>
      <c r="AO574" t="s">
        <v>136</v>
      </c>
      <c r="AP574" t="str">
        <f>IFERROR(VLOOKUP(M574,Shopify_Transactions!V:BB,5,0),"Not_Found")</f>
        <v>AS-97089</v>
      </c>
      <c r="AQ574" t="str">
        <f>IFERROR(VLOOKUP(M574,Shopify_Transactions!X:BB,3,0),"Not_Found")</f>
        <v>Not_Found</v>
      </c>
      <c r="AR574" t="str">
        <f>IFERROR(VLOOKUP(Z574,Shopify_Transactions!W:Z,4,0),"Not_Found")</f>
        <v>AS-97089</v>
      </c>
      <c r="AS574" t="str">
        <f t="shared" si="9"/>
        <v>AS-97089</v>
      </c>
    </row>
    <row r="575" spans="1:45" x14ac:dyDescent="0.3">
      <c r="A575" t="s">
        <v>7680</v>
      </c>
      <c r="B575" t="s">
        <v>7832</v>
      </c>
      <c r="C575" t="s">
        <v>244</v>
      </c>
      <c r="D575" t="s">
        <v>7833</v>
      </c>
      <c r="E575" t="s">
        <v>133</v>
      </c>
      <c r="F575" t="s">
        <v>130</v>
      </c>
      <c r="G575" t="s">
        <v>24</v>
      </c>
      <c r="H575">
        <v>24.9</v>
      </c>
      <c r="I575">
        <v>-1.07</v>
      </c>
      <c r="J575">
        <v>23.83</v>
      </c>
      <c r="K575" t="s">
        <v>7834</v>
      </c>
      <c r="L575" t="s">
        <v>131</v>
      </c>
      <c r="M575" t="s">
        <v>7835</v>
      </c>
      <c r="N575" t="s">
        <v>7836</v>
      </c>
      <c r="O575" t="s">
        <v>134</v>
      </c>
      <c r="P575" t="s">
        <v>7837</v>
      </c>
      <c r="R575">
        <v>4.95</v>
      </c>
      <c r="T575">
        <v>0</v>
      </c>
      <c r="Z575" t="s">
        <v>7838</v>
      </c>
      <c r="AA575" t="s">
        <v>7839</v>
      </c>
      <c r="AB575">
        <v>1</v>
      </c>
      <c r="AD575">
        <v>7734.48</v>
      </c>
      <c r="AE575" t="s">
        <v>7840</v>
      </c>
      <c r="AG575" t="s">
        <v>7841</v>
      </c>
      <c r="AI575">
        <v>17091</v>
      </c>
      <c r="AJ575" t="s">
        <v>135</v>
      </c>
      <c r="AK575" t="s">
        <v>7842</v>
      </c>
      <c r="AL575" t="s">
        <v>7837</v>
      </c>
      <c r="AN575" t="s">
        <v>42</v>
      </c>
      <c r="AO575" t="s">
        <v>136</v>
      </c>
      <c r="AP575" t="str">
        <f>IFERROR(VLOOKUP(M575,Shopify_Transactions!V:BB,5,0),"Not_Found")</f>
        <v>AS-97090</v>
      </c>
      <c r="AQ575" t="str">
        <f>IFERROR(VLOOKUP(M575,Shopify_Transactions!X:BB,3,0),"Not_Found")</f>
        <v>Not_Found</v>
      </c>
      <c r="AR575" t="str">
        <f>IFERROR(VLOOKUP(Z575,Shopify_Transactions!W:Z,4,0),"Not_Found")</f>
        <v>AS-97090</v>
      </c>
      <c r="AS575" t="str">
        <f t="shared" si="9"/>
        <v>AS-97090</v>
      </c>
    </row>
    <row r="576" spans="1:45" x14ac:dyDescent="0.3">
      <c r="A576" t="s">
        <v>7680</v>
      </c>
      <c r="B576" t="s">
        <v>7843</v>
      </c>
      <c r="C576" t="s">
        <v>244</v>
      </c>
      <c r="D576" t="s">
        <v>7844</v>
      </c>
      <c r="E576" t="s">
        <v>133</v>
      </c>
      <c r="F576" t="s">
        <v>130</v>
      </c>
      <c r="G576" t="s">
        <v>24</v>
      </c>
      <c r="H576">
        <v>65.900000000000006</v>
      </c>
      <c r="I576">
        <v>-2.2599999999999998</v>
      </c>
      <c r="J576">
        <v>63.64</v>
      </c>
      <c r="K576" t="s">
        <v>7845</v>
      </c>
      <c r="L576" t="s">
        <v>131</v>
      </c>
      <c r="M576" t="s">
        <v>7846</v>
      </c>
      <c r="N576" t="s">
        <v>7847</v>
      </c>
      <c r="O576" t="s">
        <v>134</v>
      </c>
      <c r="P576" t="s">
        <v>7848</v>
      </c>
      <c r="R576">
        <v>0</v>
      </c>
      <c r="T576">
        <v>0</v>
      </c>
      <c r="Z576" t="s">
        <v>7849</v>
      </c>
      <c r="AA576" t="s">
        <v>7850</v>
      </c>
      <c r="AB576">
        <v>2</v>
      </c>
      <c r="AD576">
        <v>7798.12</v>
      </c>
      <c r="AE576" t="s">
        <v>7851</v>
      </c>
      <c r="AG576" t="s">
        <v>7852</v>
      </c>
      <c r="AH576" t="s">
        <v>144</v>
      </c>
      <c r="AI576">
        <v>8340</v>
      </c>
      <c r="AJ576" t="s">
        <v>140</v>
      </c>
      <c r="AK576" t="s">
        <v>7853</v>
      </c>
      <c r="AL576" t="s">
        <v>7854</v>
      </c>
      <c r="AN576" t="s">
        <v>45</v>
      </c>
      <c r="AO576" t="s">
        <v>136</v>
      </c>
      <c r="AP576" t="str">
        <f>IFERROR(VLOOKUP(M576,Shopify_Transactions!V:BB,5,0),"Not_Found")</f>
        <v>AS-97096</v>
      </c>
      <c r="AQ576" t="str">
        <f>IFERROR(VLOOKUP(M576,Shopify_Transactions!X:BB,3,0),"Not_Found")</f>
        <v>Not_Found</v>
      </c>
      <c r="AR576" t="str">
        <f>IFERROR(VLOOKUP(Z576,Shopify_Transactions!W:Z,4,0),"Not_Found")</f>
        <v>AS-97096</v>
      </c>
      <c r="AS576" t="str">
        <f t="shared" si="9"/>
        <v>AS-97096</v>
      </c>
    </row>
    <row r="577" spans="1:45" x14ac:dyDescent="0.3">
      <c r="A577" t="s">
        <v>7680</v>
      </c>
      <c r="B577" t="s">
        <v>7855</v>
      </c>
      <c r="C577" t="s">
        <v>244</v>
      </c>
      <c r="D577" t="s">
        <v>7856</v>
      </c>
      <c r="E577" t="s">
        <v>133</v>
      </c>
      <c r="F577" t="s">
        <v>130</v>
      </c>
      <c r="G577" t="s">
        <v>24</v>
      </c>
      <c r="H577">
        <v>84.42</v>
      </c>
      <c r="I577">
        <v>-2.8</v>
      </c>
      <c r="J577">
        <v>81.62</v>
      </c>
      <c r="K577" t="s">
        <v>7857</v>
      </c>
      <c r="L577" t="s">
        <v>131</v>
      </c>
      <c r="M577" t="s">
        <v>7858</v>
      </c>
      <c r="N577" t="s">
        <v>7859</v>
      </c>
      <c r="O577" t="s">
        <v>134</v>
      </c>
      <c r="P577" t="s">
        <v>7860</v>
      </c>
      <c r="R577">
        <v>0</v>
      </c>
      <c r="T577">
        <v>0</v>
      </c>
      <c r="Z577" t="s">
        <v>7861</v>
      </c>
      <c r="AA577" t="s">
        <v>7862</v>
      </c>
      <c r="AB577">
        <v>4</v>
      </c>
      <c r="AD577">
        <v>7879.74</v>
      </c>
      <c r="AE577" t="s">
        <v>7863</v>
      </c>
      <c r="AG577" t="s">
        <v>7864</v>
      </c>
      <c r="AI577">
        <v>66200</v>
      </c>
      <c r="AJ577" t="s">
        <v>138</v>
      </c>
      <c r="AK577" t="s">
        <v>7865</v>
      </c>
      <c r="AL577" t="s">
        <v>7866</v>
      </c>
      <c r="AN577" t="s">
        <v>46</v>
      </c>
      <c r="AO577" t="s">
        <v>136</v>
      </c>
      <c r="AP577" t="str">
        <f>IFERROR(VLOOKUP(M577,Shopify_Transactions!V:BB,5,0),"Not_Found")</f>
        <v>AS-97097</v>
      </c>
      <c r="AQ577" t="str">
        <f>IFERROR(VLOOKUP(M577,Shopify_Transactions!X:BB,3,0),"Not_Found")</f>
        <v>Not_Found</v>
      </c>
      <c r="AR577" t="str">
        <f>IFERROR(VLOOKUP(Z577,Shopify_Transactions!W:Z,4,0),"Not_Found")</f>
        <v>AS-97097</v>
      </c>
      <c r="AS577" t="str">
        <f t="shared" si="9"/>
        <v>AS-97097</v>
      </c>
    </row>
    <row r="578" spans="1:45" x14ac:dyDescent="0.3">
      <c r="A578" t="s">
        <v>7867</v>
      </c>
      <c r="B578" t="s">
        <v>7868</v>
      </c>
      <c r="C578" t="s">
        <v>244</v>
      </c>
      <c r="D578" t="s">
        <v>7869</v>
      </c>
      <c r="E578" t="s">
        <v>133</v>
      </c>
      <c r="F578" t="s">
        <v>130</v>
      </c>
      <c r="G578" t="s">
        <v>24</v>
      </c>
      <c r="H578">
        <v>31.9</v>
      </c>
      <c r="I578">
        <v>-1.28</v>
      </c>
      <c r="J578">
        <v>30.62</v>
      </c>
      <c r="K578" t="s">
        <v>7870</v>
      </c>
      <c r="L578" t="s">
        <v>131</v>
      </c>
      <c r="M578" t="s">
        <v>7871</v>
      </c>
      <c r="N578" t="s">
        <v>7872</v>
      </c>
      <c r="O578" t="s">
        <v>134</v>
      </c>
      <c r="P578" t="s">
        <v>7873</v>
      </c>
      <c r="R578">
        <v>4.95</v>
      </c>
      <c r="T578">
        <v>0</v>
      </c>
      <c r="Z578" t="s">
        <v>7874</v>
      </c>
      <c r="AA578" t="s">
        <v>7875</v>
      </c>
      <c r="AB578">
        <v>1</v>
      </c>
      <c r="AD578">
        <v>7910.36</v>
      </c>
      <c r="AE578" t="s">
        <v>7876</v>
      </c>
      <c r="AG578" t="s">
        <v>152</v>
      </c>
      <c r="AH578" t="s">
        <v>152</v>
      </c>
      <c r="AI578">
        <v>178</v>
      </c>
      <c r="AJ578" t="s">
        <v>137</v>
      </c>
      <c r="AK578" t="s">
        <v>7877</v>
      </c>
      <c r="AL578" t="s">
        <v>7873</v>
      </c>
      <c r="AN578" t="s">
        <v>47</v>
      </c>
      <c r="AO578" t="s">
        <v>136</v>
      </c>
      <c r="AP578" t="str">
        <f>IFERROR(VLOOKUP(M578,Shopify_Transactions!V:BB,5,0),"Not_Found")</f>
        <v>AS-97112</v>
      </c>
      <c r="AQ578" t="str">
        <f>IFERROR(VLOOKUP(M578,Shopify_Transactions!X:BB,3,0),"Not_Found")</f>
        <v>Not_Found</v>
      </c>
      <c r="AR578" t="str">
        <f>IFERROR(VLOOKUP(Z578,Shopify_Transactions!W:Z,4,0),"Not_Found")</f>
        <v>AS-97112</v>
      </c>
      <c r="AS578" t="str">
        <f t="shared" si="9"/>
        <v>AS-97112</v>
      </c>
    </row>
    <row r="579" spans="1:45" x14ac:dyDescent="0.3">
      <c r="A579" t="s">
        <v>7867</v>
      </c>
      <c r="B579" t="s">
        <v>7878</v>
      </c>
      <c r="C579" t="s">
        <v>244</v>
      </c>
      <c r="D579" t="s">
        <v>7879</v>
      </c>
      <c r="E579" t="s">
        <v>133</v>
      </c>
      <c r="F579" t="s">
        <v>130</v>
      </c>
      <c r="G579" t="s">
        <v>24</v>
      </c>
      <c r="H579">
        <v>58.82</v>
      </c>
      <c r="I579">
        <v>-2.06</v>
      </c>
      <c r="J579">
        <v>56.76</v>
      </c>
      <c r="K579" t="s">
        <v>7880</v>
      </c>
      <c r="L579" t="s">
        <v>131</v>
      </c>
      <c r="M579" t="s">
        <v>7881</v>
      </c>
      <c r="N579" t="s">
        <v>7882</v>
      </c>
      <c r="O579" t="s">
        <v>134</v>
      </c>
      <c r="P579" t="s">
        <v>7883</v>
      </c>
      <c r="R579">
        <v>4.95</v>
      </c>
      <c r="T579">
        <v>0</v>
      </c>
      <c r="Z579" t="s">
        <v>7884</v>
      </c>
      <c r="AA579" t="s">
        <v>7885</v>
      </c>
      <c r="AB579">
        <v>3</v>
      </c>
      <c r="AD579">
        <v>7967.12</v>
      </c>
      <c r="AE579" t="s">
        <v>7886</v>
      </c>
      <c r="AG579" t="s">
        <v>226</v>
      </c>
      <c r="AH579" t="s">
        <v>226</v>
      </c>
      <c r="AI579">
        <v>10153</v>
      </c>
      <c r="AJ579" t="s">
        <v>137</v>
      </c>
      <c r="AK579" t="s">
        <v>7887</v>
      </c>
      <c r="AL579" t="s">
        <v>7888</v>
      </c>
      <c r="AN579" t="s">
        <v>47</v>
      </c>
      <c r="AO579" t="s">
        <v>136</v>
      </c>
      <c r="AP579" t="str">
        <f>IFERROR(VLOOKUP(M579,Shopify_Transactions!V:BB,5,0),"Not_Found")</f>
        <v>AS-97115</v>
      </c>
      <c r="AQ579" t="str">
        <f>IFERROR(VLOOKUP(M579,Shopify_Transactions!X:BB,3,0),"Not_Found")</f>
        <v>Not_Found</v>
      </c>
      <c r="AR579" t="str">
        <f>IFERROR(VLOOKUP(Z579,Shopify_Transactions!W:Z,4,0),"Not_Found")</f>
        <v>AS-97115</v>
      </c>
      <c r="AS579" t="str">
        <f t="shared" ref="AS579:AS606" si="10">IF(AP579&lt;&gt;"Not_Found",AP579,IF(AQ579&lt;&gt;"Not_Found",AQ579,AR579))</f>
        <v>AS-97115</v>
      </c>
    </row>
    <row r="580" spans="1:45" x14ac:dyDescent="0.3">
      <c r="A580" t="s">
        <v>7867</v>
      </c>
      <c r="B580" t="s">
        <v>7889</v>
      </c>
      <c r="C580" t="s">
        <v>244</v>
      </c>
      <c r="D580" t="s">
        <v>7890</v>
      </c>
      <c r="E580" t="s">
        <v>133</v>
      </c>
      <c r="F580" t="s">
        <v>130</v>
      </c>
      <c r="G580" t="s">
        <v>24</v>
      </c>
      <c r="H580">
        <v>135.9</v>
      </c>
      <c r="I580">
        <v>-4.29</v>
      </c>
      <c r="J580">
        <v>131.61000000000001</v>
      </c>
      <c r="K580" t="s">
        <v>7891</v>
      </c>
      <c r="L580" t="s">
        <v>131</v>
      </c>
      <c r="M580" t="s">
        <v>7892</v>
      </c>
      <c r="N580" t="s">
        <v>7893</v>
      </c>
      <c r="O580" t="s">
        <v>134</v>
      </c>
      <c r="P580" t="s">
        <v>7894</v>
      </c>
      <c r="R580">
        <v>0</v>
      </c>
      <c r="T580">
        <v>0</v>
      </c>
      <c r="Z580" t="s">
        <v>7895</v>
      </c>
      <c r="AA580" t="s">
        <v>7896</v>
      </c>
      <c r="AB580">
        <v>2</v>
      </c>
      <c r="AD580">
        <v>8098.73</v>
      </c>
      <c r="AE580" t="s">
        <v>7897</v>
      </c>
      <c r="AF580" t="s">
        <v>7898</v>
      </c>
      <c r="AG580" t="s">
        <v>5590</v>
      </c>
      <c r="AH580" t="s">
        <v>5590</v>
      </c>
      <c r="AI580">
        <v>6005</v>
      </c>
      <c r="AJ580" t="s">
        <v>140</v>
      </c>
      <c r="AK580" t="s">
        <v>7899</v>
      </c>
      <c r="AL580" t="s">
        <v>7900</v>
      </c>
      <c r="AN580" t="s">
        <v>45</v>
      </c>
      <c r="AO580" t="s">
        <v>136</v>
      </c>
      <c r="AP580" t="str">
        <f>IFERROR(VLOOKUP(M580,Shopify_Transactions!V:BB,5,0),"Not_Found")</f>
        <v>AS-97117</v>
      </c>
      <c r="AQ580" t="str">
        <f>IFERROR(VLOOKUP(M580,Shopify_Transactions!X:BB,3,0),"Not_Found")</f>
        <v>Not_Found</v>
      </c>
      <c r="AR580" t="str">
        <f>IFERROR(VLOOKUP(Z580,Shopify_Transactions!W:Z,4,0),"Not_Found")</f>
        <v>AS-97117</v>
      </c>
      <c r="AS580" t="str">
        <f t="shared" si="10"/>
        <v>AS-97117</v>
      </c>
    </row>
    <row r="581" spans="1:45" x14ac:dyDescent="0.3">
      <c r="A581" t="s">
        <v>7867</v>
      </c>
      <c r="B581" t="s">
        <v>7901</v>
      </c>
      <c r="C581" t="s">
        <v>244</v>
      </c>
      <c r="D581" t="s">
        <v>5353</v>
      </c>
      <c r="E581" t="s">
        <v>147</v>
      </c>
      <c r="F581" t="s">
        <v>130</v>
      </c>
      <c r="G581" t="s">
        <v>24</v>
      </c>
      <c r="H581">
        <v>-21.95</v>
      </c>
      <c r="I581">
        <v>0</v>
      </c>
      <c r="J581">
        <v>-21.95</v>
      </c>
      <c r="K581" t="s">
        <v>131</v>
      </c>
      <c r="L581" t="s">
        <v>5354</v>
      </c>
      <c r="M581" t="s">
        <v>7902</v>
      </c>
      <c r="O581" t="s">
        <v>148</v>
      </c>
      <c r="P581" t="s">
        <v>5357</v>
      </c>
      <c r="T581">
        <v>0</v>
      </c>
      <c r="Y581" t="s">
        <v>5355</v>
      </c>
      <c r="Z581" t="s">
        <v>5358</v>
      </c>
      <c r="AA581" t="s">
        <v>7903</v>
      </c>
      <c r="AB581">
        <v>1</v>
      </c>
      <c r="AD581">
        <v>8076.78</v>
      </c>
      <c r="AK581" t="s">
        <v>5361</v>
      </c>
      <c r="AL581" t="s">
        <v>5357</v>
      </c>
      <c r="AO581" t="s">
        <v>132</v>
      </c>
      <c r="AP581" t="str">
        <f>IFERROR(VLOOKUP(M581,Shopify_Transactions!V:BB,5,0),"Not_Found")</f>
        <v>AS-95821</v>
      </c>
      <c r="AQ581" t="str">
        <f>IFERROR(VLOOKUP(M581,Shopify_Transactions!X:BB,3,0),"Not_Found")</f>
        <v>AS-95821</v>
      </c>
      <c r="AR581" t="str">
        <f>IFERROR(VLOOKUP(Z581,Shopify_Transactions!W:Z,4,0),"Not_Found")</f>
        <v>AS-95821</v>
      </c>
      <c r="AS581" t="str">
        <f t="shared" si="10"/>
        <v>AS-95821</v>
      </c>
    </row>
    <row r="582" spans="1:45" x14ac:dyDescent="0.3">
      <c r="A582" t="s">
        <v>7867</v>
      </c>
      <c r="B582" t="s">
        <v>7904</v>
      </c>
      <c r="C582" t="s">
        <v>244</v>
      </c>
      <c r="D582" t="s">
        <v>5353</v>
      </c>
      <c r="E582" t="s">
        <v>147</v>
      </c>
      <c r="F582" t="s">
        <v>130</v>
      </c>
      <c r="G582" t="s">
        <v>24</v>
      </c>
      <c r="H582">
        <v>-4.95</v>
      </c>
      <c r="I582">
        <v>0</v>
      </c>
      <c r="J582">
        <v>-4.95</v>
      </c>
      <c r="K582" t="s">
        <v>131</v>
      </c>
      <c r="L582" t="s">
        <v>5354</v>
      </c>
      <c r="M582" t="s">
        <v>7905</v>
      </c>
      <c r="O582" t="s">
        <v>148</v>
      </c>
      <c r="P582" t="s">
        <v>5357</v>
      </c>
      <c r="T582">
        <v>0</v>
      </c>
      <c r="Y582" t="s">
        <v>5355</v>
      </c>
      <c r="Z582" t="s">
        <v>5358</v>
      </c>
      <c r="AA582" t="s">
        <v>7906</v>
      </c>
      <c r="AB582">
        <v>1</v>
      </c>
      <c r="AD582">
        <v>8071.83</v>
      </c>
      <c r="AK582" t="s">
        <v>5361</v>
      </c>
      <c r="AL582" t="s">
        <v>5357</v>
      </c>
      <c r="AO582" t="s">
        <v>132</v>
      </c>
      <c r="AP582" t="str">
        <f>IFERROR(VLOOKUP(M582,Shopify_Transactions!V:BB,5,0),"Not_Found")</f>
        <v>AS-95821</v>
      </c>
      <c r="AQ582" t="str">
        <f>IFERROR(VLOOKUP(M582,Shopify_Transactions!X:BB,3,0),"Not_Found")</f>
        <v>AS-95821</v>
      </c>
      <c r="AR582" t="str">
        <f>IFERROR(VLOOKUP(Z582,Shopify_Transactions!W:Z,4,0),"Not_Found")</f>
        <v>AS-95821</v>
      </c>
      <c r="AS582" t="str">
        <f t="shared" si="10"/>
        <v>AS-95821</v>
      </c>
    </row>
    <row r="583" spans="1:45" x14ac:dyDescent="0.3">
      <c r="A583" t="s">
        <v>7867</v>
      </c>
      <c r="B583" t="s">
        <v>7907</v>
      </c>
      <c r="C583" t="s">
        <v>244</v>
      </c>
      <c r="D583" t="s">
        <v>7908</v>
      </c>
      <c r="E583" t="s">
        <v>133</v>
      </c>
      <c r="F583" t="s">
        <v>130</v>
      </c>
      <c r="G583" t="s">
        <v>24</v>
      </c>
      <c r="H583">
        <v>54.85</v>
      </c>
      <c r="I583">
        <v>-1.94</v>
      </c>
      <c r="J583">
        <v>52.91</v>
      </c>
      <c r="K583" t="s">
        <v>7909</v>
      </c>
      <c r="L583" t="s">
        <v>131</v>
      </c>
      <c r="M583" t="s">
        <v>7910</v>
      </c>
      <c r="N583" t="s">
        <v>7911</v>
      </c>
      <c r="O583" t="s">
        <v>134</v>
      </c>
      <c r="P583" t="s">
        <v>7912</v>
      </c>
      <c r="R583">
        <v>4.95</v>
      </c>
      <c r="T583">
        <v>0</v>
      </c>
      <c r="Z583" t="s">
        <v>7913</v>
      </c>
      <c r="AA583" t="s">
        <v>7914</v>
      </c>
      <c r="AB583">
        <v>2</v>
      </c>
      <c r="AD583">
        <v>8124.74</v>
      </c>
      <c r="AE583" t="s">
        <v>7915</v>
      </c>
      <c r="AG583" t="s">
        <v>7916</v>
      </c>
      <c r="AI583">
        <v>33490</v>
      </c>
      <c r="AJ583" t="s">
        <v>138</v>
      </c>
      <c r="AK583" t="s">
        <v>7917</v>
      </c>
      <c r="AL583" t="s">
        <v>7918</v>
      </c>
      <c r="AN583" t="s">
        <v>46</v>
      </c>
      <c r="AO583" t="s">
        <v>136</v>
      </c>
      <c r="AP583" t="str">
        <f>IFERROR(VLOOKUP(M583,Shopify_Transactions!V:BB,5,0),"Not_Found")</f>
        <v>AS-97127</v>
      </c>
      <c r="AQ583" t="str">
        <f>IFERROR(VLOOKUP(M583,Shopify_Transactions!X:BB,3,0),"Not_Found")</f>
        <v>Not_Found</v>
      </c>
      <c r="AR583" t="str">
        <f>IFERROR(VLOOKUP(Z583,Shopify_Transactions!W:Z,4,0),"Not_Found")</f>
        <v>AS-97127</v>
      </c>
      <c r="AS583" t="str">
        <f t="shared" si="10"/>
        <v>AS-97127</v>
      </c>
    </row>
    <row r="584" spans="1:45" x14ac:dyDescent="0.3">
      <c r="A584" t="s">
        <v>7867</v>
      </c>
      <c r="B584" t="s">
        <v>7919</v>
      </c>
      <c r="C584" t="s">
        <v>244</v>
      </c>
      <c r="D584" t="s">
        <v>7920</v>
      </c>
      <c r="E584" t="s">
        <v>133</v>
      </c>
      <c r="F584" t="s">
        <v>130</v>
      </c>
      <c r="G584" t="s">
        <v>24</v>
      </c>
      <c r="H584">
        <v>169.9</v>
      </c>
      <c r="I584">
        <v>-5.28</v>
      </c>
      <c r="J584">
        <v>164.62</v>
      </c>
      <c r="K584" t="s">
        <v>7921</v>
      </c>
      <c r="L584" t="s">
        <v>131</v>
      </c>
      <c r="M584" t="s">
        <v>7922</v>
      </c>
      <c r="N584" t="s">
        <v>7923</v>
      </c>
      <c r="O584" t="s">
        <v>134</v>
      </c>
      <c r="P584" t="s">
        <v>7924</v>
      </c>
      <c r="R584">
        <v>0</v>
      </c>
      <c r="T584">
        <v>0</v>
      </c>
      <c r="Z584" t="s">
        <v>7925</v>
      </c>
      <c r="AA584" t="s">
        <v>7926</v>
      </c>
      <c r="AB584">
        <v>2</v>
      </c>
      <c r="AD584">
        <v>8289.36</v>
      </c>
      <c r="AE584" t="s">
        <v>7927</v>
      </c>
      <c r="AF584">
        <v>80</v>
      </c>
      <c r="AG584" t="s">
        <v>7928</v>
      </c>
      <c r="AI584">
        <v>45731</v>
      </c>
      <c r="AJ584" t="s">
        <v>135</v>
      </c>
      <c r="AK584" t="s">
        <v>7929</v>
      </c>
      <c r="AL584" t="s">
        <v>7930</v>
      </c>
      <c r="AN584" t="s">
        <v>42</v>
      </c>
      <c r="AO584" t="s">
        <v>136</v>
      </c>
      <c r="AP584" t="str">
        <f>IFERROR(VLOOKUP(M584,Shopify_Transactions!V:BB,5,0),"Not_Found")</f>
        <v>AS-97128</v>
      </c>
      <c r="AQ584" t="str">
        <f>IFERROR(VLOOKUP(M584,Shopify_Transactions!X:BB,3,0),"Not_Found")</f>
        <v>Not_Found</v>
      </c>
      <c r="AR584" t="str">
        <f>IFERROR(VLOOKUP(Z584,Shopify_Transactions!W:Z,4,0),"Not_Found")</f>
        <v>AS-97128</v>
      </c>
      <c r="AS584" t="str">
        <f t="shared" si="10"/>
        <v>AS-97128</v>
      </c>
    </row>
    <row r="585" spans="1:45" x14ac:dyDescent="0.3">
      <c r="A585" t="s">
        <v>7867</v>
      </c>
      <c r="B585" t="s">
        <v>7931</v>
      </c>
      <c r="C585" t="s">
        <v>244</v>
      </c>
      <c r="D585" t="s">
        <v>7932</v>
      </c>
      <c r="E585" t="s">
        <v>133</v>
      </c>
      <c r="F585" t="s">
        <v>130</v>
      </c>
      <c r="G585" t="s">
        <v>24</v>
      </c>
      <c r="H585">
        <v>158.69999999999999</v>
      </c>
      <c r="I585">
        <v>-4.95</v>
      </c>
      <c r="J585">
        <v>153.75</v>
      </c>
      <c r="K585" t="s">
        <v>7933</v>
      </c>
      <c r="L585" t="s">
        <v>131</v>
      </c>
      <c r="M585" t="s">
        <v>7934</v>
      </c>
      <c r="N585" t="s">
        <v>7935</v>
      </c>
      <c r="O585" t="s">
        <v>134</v>
      </c>
      <c r="R585">
        <v>0</v>
      </c>
      <c r="T585">
        <v>0</v>
      </c>
      <c r="Z585" t="s">
        <v>7936</v>
      </c>
      <c r="AA585" t="s">
        <v>7937</v>
      </c>
      <c r="AB585">
        <v>6</v>
      </c>
      <c r="AD585">
        <v>8443.11</v>
      </c>
      <c r="AE585" t="s">
        <v>7938</v>
      </c>
      <c r="AG585" t="s">
        <v>7939</v>
      </c>
      <c r="AI585">
        <v>63674</v>
      </c>
      <c r="AJ585" t="s">
        <v>135</v>
      </c>
      <c r="AK585" t="s">
        <v>7940</v>
      </c>
      <c r="AL585" t="s">
        <v>7941</v>
      </c>
      <c r="AN585" t="s">
        <v>42</v>
      </c>
      <c r="AO585" t="s">
        <v>136</v>
      </c>
      <c r="AP585" t="str">
        <f>IFERROR(VLOOKUP(M585,Shopify_Transactions!V:BB,5,0),"Not_Found")</f>
        <v>AS-97133</v>
      </c>
      <c r="AQ585" t="str">
        <f>IFERROR(VLOOKUP(M585,Shopify_Transactions!X:BB,3,0),"Not_Found")</f>
        <v>Not_Found</v>
      </c>
      <c r="AR585" t="str">
        <f>IFERROR(VLOOKUP(Z585,Shopify_Transactions!W:Z,4,0),"Not_Found")</f>
        <v>AS-97133</v>
      </c>
      <c r="AS585" t="str">
        <f t="shared" si="10"/>
        <v>AS-97133</v>
      </c>
    </row>
    <row r="586" spans="1:45" x14ac:dyDescent="0.3">
      <c r="A586" t="s">
        <v>7867</v>
      </c>
      <c r="B586" t="s">
        <v>7942</v>
      </c>
      <c r="C586" t="s">
        <v>244</v>
      </c>
      <c r="D586" t="s">
        <v>7943</v>
      </c>
      <c r="E586" t="s">
        <v>133</v>
      </c>
      <c r="F586" t="s">
        <v>130</v>
      </c>
      <c r="G586" t="s">
        <v>24</v>
      </c>
      <c r="H586">
        <v>67.95</v>
      </c>
      <c r="I586">
        <v>-2.3199999999999998</v>
      </c>
      <c r="J586">
        <v>65.63</v>
      </c>
      <c r="K586" t="s">
        <v>7944</v>
      </c>
      <c r="L586" t="s">
        <v>131</v>
      </c>
      <c r="M586" t="s">
        <v>7945</v>
      </c>
      <c r="N586" t="s">
        <v>7946</v>
      </c>
      <c r="O586" t="s">
        <v>134</v>
      </c>
      <c r="P586" t="s">
        <v>7947</v>
      </c>
      <c r="R586">
        <v>0</v>
      </c>
      <c r="T586">
        <v>0</v>
      </c>
      <c r="Z586" t="s">
        <v>7948</v>
      </c>
      <c r="AA586" t="s">
        <v>7949</v>
      </c>
      <c r="AB586">
        <v>1</v>
      </c>
      <c r="AD586">
        <v>8508.74</v>
      </c>
      <c r="AE586" t="s">
        <v>7950</v>
      </c>
      <c r="AG586" t="s">
        <v>7951</v>
      </c>
      <c r="AI586">
        <v>42580</v>
      </c>
      <c r="AJ586" t="s">
        <v>138</v>
      </c>
      <c r="AK586" t="s">
        <v>7952</v>
      </c>
      <c r="AL586" t="s">
        <v>7947</v>
      </c>
      <c r="AN586" t="s">
        <v>46</v>
      </c>
      <c r="AO586" t="s">
        <v>136</v>
      </c>
      <c r="AP586" t="str">
        <f>IFERROR(VLOOKUP(M586,Shopify_Transactions!V:BB,5,0),"Not_Found")</f>
        <v>AS-97143</v>
      </c>
      <c r="AQ586" t="str">
        <f>IFERROR(VLOOKUP(M586,Shopify_Transactions!X:BB,3,0),"Not_Found")</f>
        <v>Not_Found</v>
      </c>
      <c r="AR586" t="str">
        <f>IFERROR(VLOOKUP(Z586,Shopify_Transactions!W:Z,4,0),"Not_Found")</f>
        <v>AS-97143</v>
      </c>
      <c r="AS586" t="str">
        <f t="shared" si="10"/>
        <v>AS-97143</v>
      </c>
    </row>
    <row r="587" spans="1:45" x14ac:dyDescent="0.3">
      <c r="A587" t="s">
        <v>7867</v>
      </c>
      <c r="B587" t="s">
        <v>7953</v>
      </c>
      <c r="C587" t="s">
        <v>244</v>
      </c>
      <c r="D587" t="s">
        <v>7954</v>
      </c>
      <c r="E587" t="s">
        <v>133</v>
      </c>
      <c r="F587" t="s">
        <v>130</v>
      </c>
      <c r="G587" t="s">
        <v>24</v>
      </c>
      <c r="H587">
        <v>37.9</v>
      </c>
      <c r="I587">
        <v>-1.45</v>
      </c>
      <c r="J587">
        <v>36.450000000000003</v>
      </c>
      <c r="K587" t="s">
        <v>7955</v>
      </c>
      <c r="L587" t="s">
        <v>131</v>
      </c>
      <c r="M587" t="s">
        <v>7956</v>
      </c>
      <c r="N587" t="s">
        <v>7957</v>
      </c>
      <c r="O587" t="s">
        <v>134</v>
      </c>
      <c r="P587" t="s">
        <v>7958</v>
      </c>
      <c r="R587">
        <v>4.95</v>
      </c>
      <c r="T587">
        <v>0</v>
      </c>
      <c r="Z587" t="s">
        <v>7959</v>
      </c>
      <c r="AA587" t="s">
        <v>7960</v>
      </c>
      <c r="AB587">
        <v>1</v>
      </c>
      <c r="AD587">
        <v>8545.19</v>
      </c>
      <c r="AE587" t="s">
        <v>7961</v>
      </c>
      <c r="AG587" t="s">
        <v>7962</v>
      </c>
      <c r="AI587">
        <v>25421</v>
      </c>
      <c r="AJ587" t="s">
        <v>135</v>
      </c>
      <c r="AK587" t="s">
        <v>7963</v>
      </c>
      <c r="AL587" t="s">
        <v>7958</v>
      </c>
      <c r="AN587" t="s">
        <v>42</v>
      </c>
      <c r="AO587" t="s">
        <v>136</v>
      </c>
      <c r="AP587" t="str">
        <f>IFERROR(VLOOKUP(M587,Shopify_Transactions!V:BB,5,0),"Not_Found")</f>
        <v>AS-97144</v>
      </c>
      <c r="AQ587" t="str">
        <f>IFERROR(VLOOKUP(M587,Shopify_Transactions!X:BB,3,0),"Not_Found")</f>
        <v>Not_Found</v>
      </c>
      <c r="AR587" t="str">
        <f>IFERROR(VLOOKUP(Z587,Shopify_Transactions!W:Z,4,0),"Not_Found")</f>
        <v>AS-97144</v>
      </c>
      <c r="AS587" t="str">
        <f t="shared" si="10"/>
        <v>AS-97144</v>
      </c>
    </row>
    <row r="588" spans="1:45" x14ac:dyDescent="0.3">
      <c r="A588" t="s">
        <v>7867</v>
      </c>
      <c r="B588" t="s">
        <v>7964</v>
      </c>
      <c r="C588" t="s">
        <v>244</v>
      </c>
      <c r="D588" t="s">
        <v>7965</v>
      </c>
      <c r="E588" t="s">
        <v>133</v>
      </c>
      <c r="F588" t="s">
        <v>130</v>
      </c>
      <c r="G588" t="s">
        <v>24</v>
      </c>
      <c r="H588">
        <v>28.26</v>
      </c>
      <c r="I588">
        <v>-1.17</v>
      </c>
      <c r="J588">
        <v>27.09</v>
      </c>
      <c r="K588" t="s">
        <v>7966</v>
      </c>
      <c r="L588" t="s">
        <v>131</v>
      </c>
      <c r="M588" t="s">
        <v>7967</v>
      </c>
      <c r="N588" t="s">
        <v>7968</v>
      </c>
      <c r="O588" t="s">
        <v>134</v>
      </c>
      <c r="P588" t="s">
        <v>7969</v>
      </c>
      <c r="R588">
        <v>4.95</v>
      </c>
      <c r="T588">
        <v>0</v>
      </c>
      <c r="Z588" t="s">
        <v>7970</v>
      </c>
      <c r="AA588" t="s">
        <v>7971</v>
      </c>
      <c r="AB588">
        <v>2</v>
      </c>
      <c r="AD588">
        <v>8572.2800000000007</v>
      </c>
      <c r="AE588" t="s">
        <v>7972</v>
      </c>
      <c r="AG588" t="s">
        <v>235</v>
      </c>
      <c r="AI588">
        <v>53229</v>
      </c>
      <c r="AJ588" t="s">
        <v>135</v>
      </c>
      <c r="AK588" t="s">
        <v>7973</v>
      </c>
      <c r="AL588" t="s">
        <v>7974</v>
      </c>
      <c r="AN588" t="s">
        <v>42</v>
      </c>
      <c r="AO588" t="s">
        <v>136</v>
      </c>
      <c r="AP588" t="str">
        <f>IFERROR(VLOOKUP(M588,Shopify_Transactions!V:BB,5,0),"Not_Found")</f>
        <v>AS-97146</v>
      </c>
      <c r="AQ588" t="str">
        <f>IFERROR(VLOOKUP(M588,Shopify_Transactions!X:BB,3,0),"Not_Found")</f>
        <v>Not_Found</v>
      </c>
      <c r="AR588" t="str">
        <f>IFERROR(VLOOKUP(Z588,Shopify_Transactions!W:Z,4,0),"Not_Found")</f>
        <v>AS-97146</v>
      </c>
      <c r="AS588" t="str">
        <f t="shared" si="10"/>
        <v>AS-97146</v>
      </c>
    </row>
    <row r="589" spans="1:45" x14ac:dyDescent="0.3">
      <c r="A589" t="s">
        <v>7867</v>
      </c>
      <c r="B589" t="s">
        <v>4420</v>
      </c>
      <c r="C589" t="s">
        <v>244</v>
      </c>
      <c r="D589" t="s">
        <v>7975</v>
      </c>
      <c r="E589" t="s">
        <v>133</v>
      </c>
      <c r="F589" t="s">
        <v>130</v>
      </c>
      <c r="G589" t="s">
        <v>24</v>
      </c>
      <c r="H589">
        <v>88.97</v>
      </c>
      <c r="I589">
        <v>-2.93</v>
      </c>
      <c r="J589">
        <v>86.04</v>
      </c>
      <c r="K589" t="s">
        <v>7976</v>
      </c>
      <c r="L589" t="s">
        <v>131</v>
      </c>
      <c r="M589" t="s">
        <v>7977</v>
      </c>
      <c r="N589" t="s">
        <v>7978</v>
      </c>
      <c r="O589" t="s">
        <v>134</v>
      </c>
      <c r="P589" t="s">
        <v>7979</v>
      </c>
      <c r="R589">
        <v>0</v>
      </c>
      <c r="T589">
        <v>0</v>
      </c>
      <c r="Z589" t="s">
        <v>7980</v>
      </c>
      <c r="AA589" t="s">
        <v>7981</v>
      </c>
      <c r="AB589">
        <v>3</v>
      </c>
      <c r="AD589">
        <v>8658.32</v>
      </c>
      <c r="AE589" t="s">
        <v>7982</v>
      </c>
      <c r="AG589" t="s">
        <v>2506</v>
      </c>
      <c r="AI589">
        <v>55116</v>
      </c>
      <c r="AJ589" t="s">
        <v>135</v>
      </c>
      <c r="AK589" t="s">
        <v>7983</v>
      </c>
      <c r="AL589" t="s">
        <v>6949</v>
      </c>
      <c r="AN589" t="s">
        <v>42</v>
      </c>
      <c r="AO589" t="s">
        <v>136</v>
      </c>
      <c r="AP589" t="str">
        <f>IFERROR(VLOOKUP(M589,Shopify_Transactions!V:BB,5,0),"Not_Found")</f>
        <v>AS-97147</v>
      </c>
      <c r="AQ589" t="str">
        <f>IFERROR(VLOOKUP(M589,Shopify_Transactions!X:BB,3,0),"Not_Found")</f>
        <v>Not_Found</v>
      </c>
      <c r="AR589" t="str">
        <f>IFERROR(VLOOKUP(Z589,Shopify_Transactions!W:Z,4,0),"Not_Found")</f>
        <v>AS-97147</v>
      </c>
      <c r="AS589" t="str">
        <f t="shared" si="10"/>
        <v>AS-97147</v>
      </c>
    </row>
    <row r="590" spans="1:45" x14ac:dyDescent="0.3">
      <c r="A590" t="s">
        <v>7867</v>
      </c>
      <c r="B590" t="s">
        <v>7984</v>
      </c>
      <c r="C590" t="s">
        <v>244</v>
      </c>
      <c r="D590" t="s">
        <v>7985</v>
      </c>
      <c r="E590" t="s">
        <v>133</v>
      </c>
      <c r="F590" t="s">
        <v>130</v>
      </c>
      <c r="G590" t="s">
        <v>24</v>
      </c>
      <c r="H590">
        <v>34.9</v>
      </c>
      <c r="I590">
        <v>-1.36</v>
      </c>
      <c r="J590">
        <v>33.54</v>
      </c>
      <c r="K590" t="s">
        <v>7986</v>
      </c>
      <c r="L590" t="s">
        <v>131</v>
      </c>
      <c r="M590" t="s">
        <v>7987</v>
      </c>
      <c r="N590" t="s">
        <v>7988</v>
      </c>
      <c r="O590" t="s">
        <v>134</v>
      </c>
      <c r="P590" t="s">
        <v>7989</v>
      </c>
      <c r="R590">
        <v>4.95</v>
      </c>
      <c r="T590">
        <v>0</v>
      </c>
      <c r="Z590" t="s">
        <v>7990</v>
      </c>
      <c r="AA590" t="s">
        <v>7991</v>
      </c>
      <c r="AB590">
        <v>1</v>
      </c>
      <c r="AD590">
        <v>8691.86</v>
      </c>
      <c r="AE590" t="s">
        <v>7992</v>
      </c>
      <c r="AG590" t="s">
        <v>7993</v>
      </c>
      <c r="AH590" t="s">
        <v>330</v>
      </c>
      <c r="AI590">
        <v>18038</v>
      </c>
      <c r="AJ590" t="s">
        <v>137</v>
      </c>
      <c r="AK590" t="s">
        <v>7994</v>
      </c>
      <c r="AL590" t="s">
        <v>7989</v>
      </c>
      <c r="AN590" t="s">
        <v>47</v>
      </c>
      <c r="AO590" t="s">
        <v>136</v>
      </c>
      <c r="AP590" t="str">
        <f>IFERROR(VLOOKUP(M590,Shopify_Transactions!V:BB,5,0),"Not_Found")</f>
        <v>AS-97158</v>
      </c>
      <c r="AQ590" t="str">
        <f>IFERROR(VLOOKUP(M590,Shopify_Transactions!X:BB,3,0),"Not_Found")</f>
        <v>Not_Found</v>
      </c>
      <c r="AR590" t="str">
        <f>IFERROR(VLOOKUP(Z590,Shopify_Transactions!W:Z,4,0),"Not_Found")</f>
        <v>AS-97158</v>
      </c>
      <c r="AS590" t="str">
        <f t="shared" si="10"/>
        <v>AS-97158</v>
      </c>
    </row>
    <row r="591" spans="1:45" x14ac:dyDescent="0.3">
      <c r="A591" t="s">
        <v>7995</v>
      </c>
      <c r="B591" t="s">
        <v>7996</v>
      </c>
      <c r="C591" t="s">
        <v>244</v>
      </c>
      <c r="D591" t="s">
        <v>7997</v>
      </c>
      <c r="E591" t="s">
        <v>133</v>
      </c>
      <c r="F591" t="s">
        <v>130</v>
      </c>
      <c r="G591" t="s">
        <v>24</v>
      </c>
      <c r="H591">
        <v>49.9</v>
      </c>
      <c r="I591">
        <v>-1.8</v>
      </c>
      <c r="J591">
        <v>48.1</v>
      </c>
      <c r="K591" t="s">
        <v>7998</v>
      </c>
      <c r="L591" t="s">
        <v>131</v>
      </c>
      <c r="M591" t="s">
        <v>7999</v>
      </c>
      <c r="N591" t="s">
        <v>8000</v>
      </c>
      <c r="O591" t="s">
        <v>134</v>
      </c>
      <c r="P591" t="s">
        <v>2537</v>
      </c>
      <c r="R591">
        <v>4.95</v>
      </c>
      <c r="T591">
        <v>0</v>
      </c>
      <c r="Z591" t="s">
        <v>8001</v>
      </c>
      <c r="AA591" t="s">
        <v>8002</v>
      </c>
      <c r="AB591">
        <v>1</v>
      </c>
      <c r="AD591">
        <v>8739.9599999999991</v>
      </c>
      <c r="AE591" t="s">
        <v>8003</v>
      </c>
      <c r="AG591" t="s">
        <v>8004</v>
      </c>
      <c r="AI591">
        <v>50226</v>
      </c>
      <c r="AJ591" t="s">
        <v>135</v>
      </c>
      <c r="AK591" t="s">
        <v>8005</v>
      </c>
      <c r="AL591" t="s">
        <v>2537</v>
      </c>
      <c r="AN591" t="s">
        <v>42</v>
      </c>
      <c r="AO591" t="s">
        <v>136</v>
      </c>
      <c r="AP591" t="str">
        <f>IFERROR(VLOOKUP(M591,Shopify_Transactions!V:BB,5,0),"Not_Found")</f>
        <v>AS-97162</v>
      </c>
      <c r="AQ591" t="str">
        <f>IFERROR(VLOOKUP(M591,Shopify_Transactions!X:BB,3,0),"Not_Found")</f>
        <v>Not_Found</v>
      </c>
      <c r="AR591" t="str">
        <f>IFERROR(VLOOKUP(Z591,Shopify_Transactions!W:Z,4,0),"Not_Found")</f>
        <v>AS-97162</v>
      </c>
      <c r="AS591" t="str">
        <f t="shared" si="10"/>
        <v>AS-97162</v>
      </c>
    </row>
    <row r="592" spans="1:45" x14ac:dyDescent="0.3">
      <c r="A592" t="s">
        <v>7995</v>
      </c>
      <c r="B592" t="s">
        <v>8006</v>
      </c>
      <c r="C592" t="s">
        <v>244</v>
      </c>
      <c r="D592" t="s">
        <v>8007</v>
      </c>
      <c r="E592" t="s">
        <v>133</v>
      </c>
      <c r="F592" t="s">
        <v>130</v>
      </c>
      <c r="G592" t="s">
        <v>24</v>
      </c>
      <c r="H592">
        <v>24.9</v>
      </c>
      <c r="I592">
        <v>-1.07</v>
      </c>
      <c r="J592">
        <v>23.83</v>
      </c>
      <c r="K592" t="s">
        <v>8008</v>
      </c>
      <c r="L592" t="s">
        <v>131</v>
      </c>
      <c r="M592" t="s">
        <v>8009</v>
      </c>
      <c r="N592" t="s">
        <v>8010</v>
      </c>
      <c r="O592" t="s">
        <v>134</v>
      </c>
      <c r="P592" t="s">
        <v>8011</v>
      </c>
      <c r="R592">
        <v>4.95</v>
      </c>
      <c r="T592">
        <v>0</v>
      </c>
      <c r="Z592" t="s">
        <v>8012</v>
      </c>
      <c r="AA592" t="s">
        <v>8013</v>
      </c>
      <c r="AB592">
        <v>1</v>
      </c>
      <c r="AD592">
        <v>8763.7900000000009</v>
      </c>
      <c r="AE592" t="s">
        <v>8014</v>
      </c>
      <c r="AG592" t="s">
        <v>8015</v>
      </c>
      <c r="AI592">
        <v>9221</v>
      </c>
      <c r="AJ592" t="s">
        <v>135</v>
      </c>
      <c r="AK592" t="s">
        <v>8016</v>
      </c>
      <c r="AL592" t="s">
        <v>8011</v>
      </c>
      <c r="AN592" t="s">
        <v>42</v>
      </c>
      <c r="AO592" t="s">
        <v>136</v>
      </c>
      <c r="AP592" t="str">
        <f>IFERROR(VLOOKUP(M592,Shopify_Transactions!V:BB,5,0),"Not_Found")</f>
        <v>AS-97165</v>
      </c>
      <c r="AQ592" t="str">
        <f>IFERROR(VLOOKUP(M592,Shopify_Transactions!X:BB,3,0),"Not_Found")</f>
        <v>Not_Found</v>
      </c>
      <c r="AR592" t="str">
        <f>IFERROR(VLOOKUP(Z592,Shopify_Transactions!W:Z,4,0),"Not_Found")</f>
        <v>AS-97165</v>
      </c>
      <c r="AS592" t="str">
        <f t="shared" si="10"/>
        <v>AS-97165</v>
      </c>
    </row>
    <row r="593" spans="1:45" x14ac:dyDescent="0.3">
      <c r="A593" t="s">
        <v>7995</v>
      </c>
      <c r="B593" t="s">
        <v>8017</v>
      </c>
      <c r="C593" t="s">
        <v>244</v>
      </c>
      <c r="D593" t="s">
        <v>8018</v>
      </c>
      <c r="E593" t="s">
        <v>133</v>
      </c>
      <c r="F593" t="s">
        <v>130</v>
      </c>
      <c r="G593" t="s">
        <v>24</v>
      </c>
      <c r="H593">
        <v>30.85</v>
      </c>
      <c r="I593">
        <v>-1.24</v>
      </c>
      <c r="J593">
        <v>29.61</v>
      </c>
      <c r="K593" t="s">
        <v>8019</v>
      </c>
      <c r="L593" t="s">
        <v>131</v>
      </c>
      <c r="M593" t="s">
        <v>8020</v>
      </c>
      <c r="N593" t="s">
        <v>8021</v>
      </c>
      <c r="O593" t="s">
        <v>134</v>
      </c>
      <c r="P593" t="s">
        <v>8022</v>
      </c>
      <c r="R593">
        <v>4.95</v>
      </c>
      <c r="T593">
        <v>0</v>
      </c>
      <c r="Z593" t="s">
        <v>8023</v>
      </c>
      <c r="AA593" t="s">
        <v>8024</v>
      </c>
      <c r="AB593">
        <v>2</v>
      </c>
      <c r="AD593">
        <v>8793.4</v>
      </c>
      <c r="AE593" t="s">
        <v>8025</v>
      </c>
      <c r="AG593" t="s">
        <v>7388</v>
      </c>
      <c r="AI593">
        <v>38106</v>
      </c>
      <c r="AJ593" t="s">
        <v>135</v>
      </c>
      <c r="AK593" t="s">
        <v>8026</v>
      </c>
      <c r="AL593" t="s">
        <v>8027</v>
      </c>
      <c r="AN593" t="s">
        <v>42</v>
      </c>
      <c r="AO593" t="s">
        <v>136</v>
      </c>
      <c r="AP593" t="str">
        <f>IFERROR(VLOOKUP(M593,Shopify_Transactions!V:BB,5,0),"Not_Found")</f>
        <v>AS-97189</v>
      </c>
      <c r="AQ593" t="str">
        <f>IFERROR(VLOOKUP(M593,Shopify_Transactions!X:BB,3,0),"Not_Found")</f>
        <v>Not_Found</v>
      </c>
      <c r="AR593" t="str">
        <f>IFERROR(VLOOKUP(Z593,Shopify_Transactions!W:Z,4,0),"Not_Found")</f>
        <v>AS-97189</v>
      </c>
      <c r="AS593" t="str">
        <f t="shared" si="10"/>
        <v>AS-97189</v>
      </c>
    </row>
    <row r="594" spans="1:45" x14ac:dyDescent="0.3">
      <c r="A594" t="s">
        <v>7995</v>
      </c>
      <c r="B594" t="s">
        <v>8028</v>
      </c>
      <c r="C594" t="s">
        <v>244</v>
      </c>
      <c r="D594" t="s">
        <v>8029</v>
      </c>
      <c r="E594" t="s">
        <v>133</v>
      </c>
      <c r="F594" t="s">
        <v>130</v>
      </c>
      <c r="G594" t="s">
        <v>24</v>
      </c>
      <c r="H594">
        <v>199.95</v>
      </c>
      <c r="I594">
        <v>-6.15</v>
      </c>
      <c r="J594">
        <v>193.8</v>
      </c>
      <c r="K594" t="s">
        <v>8030</v>
      </c>
      <c r="L594" t="s">
        <v>131</v>
      </c>
      <c r="M594" t="s">
        <v>8031</v>
      </c>
      <c r="N594" t="s">
        <v>8032</v>
      </c>
      <c r="O594" t="s">
        <v>134</v>
      </c>
      <c r="P594" t="s">
        <v>8033</v>
      </c>
      <c r="R594">
        <v>0</v>
      </c>
      <c r="T594">
        <v>0</v>
      </c>
      <c r="Z594" t="s">
        <v>8034</v>
      </c>
      <c r="AA594" t="s">
        <v>8035</v>
      </c>
      <c r="AB594">
        <v>1</v>
      </c>
      <c r="AD594">
        <v>8987.2000000000007</v>
      </c>
      <c r="AE594" t="s">
        <v>8036</v>
      </c>
      <c r="AG594" t="s">
        <v>8037</v>
      </c>
      <c r="AI594">
        <v>49545</v>
      </c>
      <c r="AJ594" t="s">
        <v>135</v>
      </c>
      <c r="AK594" t="s">
        <v>8038</v>
      </c>
      <c r="AL594" t="s">
        <v>8033</v>
      </c>
      <c r="AN594" t="s">
        <v>42</v>
      </c>
      <c r="AO594" t="s">
        <v>136</v>
      </c>
      <c r="AP594" t="str">
        <f>IFERROR(VLOOKUP(M594,Shopify_Transactions!V:BB,5,0),"Not_Found")</f>
        <v>AS-97190</v>
      </c>
      <c r="AQ594" t="str">
        <f>IFERROR(VLOOKUP(M594,Shopify_Transactions!X:BB,3,0),"Not_Found")</f>
        <v>Not_Found</v>
      </c>
      <c r="AR594" t="str">
        <f>IFERROR(VLOOKUP(Z594,Shopify_Transactions!W:Z,4,0),"Not_Found")</f>
        <v>AS-97190</v>
      </c>
      <c r="AS594" t="str">
        <f t="shared" si="10"/>
        <v>AS-97190</v>
      </c>
    </row>
    <row r="595" spans="1:45" x14ac:dyDescent="0.3">
      <c r="A595" t="s">
        <v>7995</v>
      </c>
      <c r="B595" t="s">
        <v>8039</v>
      </c>
      <c r="C595" t="s">
        <v>244</v>
      </c>
      <c r="D595" t="s">
        <v>8040</v>
      </c>
      <c r="E595" t="s">
        <v>133</v>
      </c>
      <c r="F595" t="s">
        <v>130</v>
      </c>
      <c r="G595" t="s">
        <v>24</v>
      </c>
      <c r="H595">
        <v>79.900000000000006</v>
      </c>
      <c r="I595">
        <v>-2.67</v>
      </c>
      <c r="J595">
        <v>77.23</v>
      </c>
      <c r="K595" t="s">
        <v>8041</v>
      </c>
      <c r="L595" t="s">
        <v>131</v>
      </c>
      <c r="M595" t="s">
        <v>8042</v>
      </c>
      <c r="N595" t="s">
        <v>8043</v>
      </c>
      <c r="O595" t="s">
        <v>134</v>
      </c>
      <c r="P595" t="s">
        <v>8044</v>
      </c>
      <c r="R595">
        <v>0</v>
      </c>
      <c r="T595">
        <v>0</v>
      </c>
      <c r="Z595" t="s">
        <v>8045</v>
      </c>
      <c r="AA595" t="s">
        <v>8046</v>
      </c>
      <c r="AB595">
        <v>2</v>
      </c>
      <c r="AD595">
        <v>9064.43</v>
      </c>
      <c r="AE595" t="s">
        <v>8047</v>
      </c>
      <c r="AG595" t="s">
        <v>8048</v>
      </c>
      <c r="AI595">
        <v>1796</v>
      </c>
      <c r="AJ595" t="s">
        <v>135</v>
      </c>
      <c r="AK595" t="s">
        <v>8049</v>
      </c>
      <c r="AL595" t="s">
        <v>6887</v>
      </c>
      <c r="AN595" t="s">
        <v>42</v>
      </c>
      <c r="AO595" t="s">
        <v>136</v>
      </c>
      <c r="AP595" t="str">
        <f>IFERROR(VLOOKUP(M595,Shopify_Transactions!V:BB,5,0),"Not_Found")</f>
        <v>AS-97193</v>
      </c>
      <c r="AQ595" t="str">
        <f>IFERROR(VLOOKUP(M595,Shopify_Transactions!X:BB,3,0),"Not_Found")</f>
        <v>Not_Found</v>
      </c>
      <c r="AR595" t="str">
        <f>IFERROR(VLOOKUP(Z595,Shopify_Transactions!W:Z,4,0),"Not_Found")</f>
        <v>AS-97193</v>
      </c>
      <c r="AS595" t="str">
        <f t="shared" si="10"/>
        <v>AS-97193</v>
      </c>
    </row>
    <row r="596" spans="1:45" x14ac:dyDescent="0.3">
      <c r="A596" t="s">
        <v>7995</v>
      </c>
      <c r="B596" t="s">
        <v>8050</v>
      </c>
      <c r="C596" t="s">
        <v>244</v>
      </c>
      <c r="D596" t="s">
        <v>8051</v>
      </c>
      <c r="E596" t="s">
        <v>133</v>
      </c>
      <c r="F596" t="s">
        <v>130</v>
      </c>
      <c r="G596" t="s">
        <v>24</v>
      </c>
      <c r="H596">
        <v>17.899999999999999</v>
      </c>
      <c r="I596">
        <v>-0.87</v>
      </c>
      <c r="J596">
        <v>17.03</v>
      </c>
      <c r="K596" t="s">
        <v>8052</v>
      </c>
      <c r="L596" t="s">
        <v>131</v>
      </c>
      <c r="M596" t="s">
        <v>8053</v>
      </c>
      <c r="N596" t="s">
        <v>8054</v>
      </c>
      <c r="O596" t="s">
        <v>134</v>
      </c>
      <c r="P596" t="s">
        <v>8055</v>
      </c>
      <c r="R596">
        <v>4.95</v>
      </c>
      <c r="T596">
        <v>0</v>
      </c>
      <c r="Z596" t="s">
        <v>8056</v>
      </c>
      <c r="AA596" t="s">
        <v>8057</v>
      </c>
      <c r="AB596">
        <v>1</v>
      </c>
      <c r="AD596">
        <v>9081.4599999999991</v>
      </c>
      <c r="AE596" t="s">
        <v>8058</v>
      </c>
      <c r="AG596" t="s">
        <v>8059</v>
      </c>
      <c r="AI596">
        <v>17000</v>
      </c>
      <c r="AJ596" t="s">
        <v>138</v>
      </c>
      <c r="AK596" t="s">
        <v>8060</v>
      </c>
      <c r="AL596" t="s">
        <v>8055</v>
      </c>
      <c r="AN596" t="s">
        <v>46</v>
      </c>
      <c r="AO596" t="s">
        <v>136</v>
      </c>
      <c r="AP596" t="str">
        <f>IFERROR(VLOOKUP(M596,Shopify_Transactions!V:BB,5,0),"Not_Found")</f>
        <v>AS-97195</v>
      </c>
      <c r="AQ596" t="str">
        <f>IFERROR(VLOOKUP(M596,Shopify_Transactions!X:BB,3,0),"Not_Found")</f>
        <v>Not_Found</v>
      </c>
      <c r="AR596" t="str">
        <f>IFERROR(VLOOKUP(Z596,Shopify_Transactions!W:Z,4,0),"Not_Found")</f>
        <v>AS-97195</v>
      </c>
      <c r="AS596" t="str">
        <f t="shared" si="10"/>
        <v>AS-97195</v>
      </c>
    </row>
    <row r="597" spans="1:45" x14ac:dyDescent="0.3">
      <c r="A597" t="s">
        <v>7995</v>
      </c>
      <c r="B597" t="s">
        <v>8061</v>
      </c>
      <c r="C597" t="s">
        <v>244</v>
      </c>
      <c r="D597" t="s">
        <v>6862</v>
      </c>
      <c r="E597" t="s">
        <v>133</v>
      </c>
      <c r="F597" t="s">
        <v>130</v>
      </c>
      <c r="G597" t="s">
        <v>24</v>
      </c>
      <c r="H597">
        <v>24.9</v>
      </c>
      <c r="I597">
        <v>-1.07</v>
      </c>
      <c r="J597">
        <v>23.83</v>
      </c>
      <c r="K597" t="s">
        <v>6863</v>
      </c>
      <c r="L597" t="s">
        <v>131</v>
      </c>
      <c r="M597" t="s">
        <v>8062</v>
      </c>
      <c r="N597" t="s">
        <v>6865</v>
      </c>
      <c r="O597" t="s">
        <v>134</v>
      </c>
      <c r="P597" t="s">
        <v>8063</v>
      </c>
      <c r="R597">
        <v>4.95</v>
      </c>
      <c r="T597">
        <v>0</v>
      </c>
      <c r="Z597" t="s">
        <v>8064</v>
      </c>
      <c r="AA597" t="s">
        <v>8065</v>
      </c>
      <c r="AB597">
        <v>1</v>
      </c>
      <c r="AD597">
        <v>9105.2900000000009</v>
      </c>
      <c r="AE597" t="s">
        <v>6869</v>
      </c>
      <c r="AG597" t="s">
        <v>152</v>
      </c>
      <c r="AH597" t="s">
        <v>2457</v>
      </c>
      <c r="AI597">
        <v>174</v>
      </c>
      <c r="AJ597" t="s">
        <v>137</v>
      </c>
      <c r="AK597" t="s">
        <v>6870</v>
      </c>
      <c r="AL597" t="s">
        <v>8063</v>
      </c>
      <c r="AN597" t="s">
        <v>47</v>
      </c>
      <c r="AO597" t="s">
        <v>136</v>
      </c>
      <c r="AP597" t="str">
        <f>IFERROR(VLOOKUP(M597,Shopify_Transactions!V:BB,5,0),"Not_Found")</f>
        <v>AS-97204</v>
      </c>
      <c r="AQ597" t="str">
        <f>IFERROR(VLOOKUP(M597,Shopify_Transactions!X:BB,3,0),"Not_Found")</f>
        <v>Not_Found</v>
      </c>
      <c r="AR597" t="str">
        <f>IFERROR(VLOOKUP(Z597,Shopify_Transactions!W:Z,4,0),"Not_Found")</f>
        <v>AS-97204</v>
      </c>
      <c r="AS597" t="str">
        <f t="shared" si="10"/>
        <v>AS-97204</v>
      </c>
    </row>
    <row r="598" spans="1:45" x14ac:dyDescent="0.3">
      <c r="A598" t="s">
        <v>7995</v>
      </c>
      <c r="B598" t="s">
        <v>8066</v>
      </c>
      <c r="C598" t="s">
        <v>244</v>
      </c>
      <c r="D598" t="s">
        <v>8067</v>
      </c>
      <c r="E598" t="s">
        <v>133</v>
      </c>
      <c r="F598" t="s">
        <v>130</v>
      </c>
      <c r="G598" t="s">
        <v>24</v>
      </c>
      <c r="H598">
        <v>66.849999999999994</v>
      </c>
      <c r="I598">
        <v>-2.29</v>
      </c>
      <c r="J598">
        <v>64.56</v>
      </c>
      <c r="K598" t="s">
        <v>8068</v>
      </c>
      <c r="L598" t="s">
        <v>131</v>
      </c>
      <c r="M598" t="s">
        <v>8069</v>
      </c>
      <c r="N598" t="s">
        <v>8070</v>
      </c>
      <c r="O598" t="s">
        <v>134</v>
      </c>
      <c r="P598" t="s">
        <v>8071</v>
      </c>
      <c r="R598">
        <v>0</v>
      </c>
      <c r="T598">
        <v>0</v>
      </c>
      <c r="Z598" t="s">
        <v>8072</v>
      </c>
      <c r="AA598" t="s">
        <v>8073</v>
      </c>
      <c r="AB598">
        <v>3</v>
      </c>
      <c r="AD598">
        <v>9169.85</v>
      </c>
      <c r="AE598" t="s">
        <v>8074</v>
      </c>
      <c r="AG598" t="s">
        <v>8075</v>
      </c>
      <c r="AI598">
        <v>9112</v>
      </c>
      <c r="AJ598" t="s">
        <v>135</v>
      </c>
      <c r="AK598" t="s">
        <v>8076</v>
      </c>
      <c r="AL598" t="s">
        <v>8077</v>
      </c>
      <c r="AN598" t="s">
        <v>42</v>
      </c>
      <c r="AO598" t="s">
        <v>136</v>
      </c>
      <c r="AP598" t="str">
        <f>IFERROR(VLOOKUP(M598,Shopify_Transactions!V:BB,5,0),"Not_Found")</f>
        <v>AS-97208</v>
      </c>
      <c r="AQ598" t="str">
        <f>IFERROR(VLOOKUP(M598,Shopify_Transactions!X:BB,3,0),"Not_Found")</f>
        <v>Not_Found</v>
      </c>
      <c r="AR598" t="str">
        <f>IFERROR(VLOOKUP(Z598,Shopify_Transactions!W:Z,4,0),"Not_Found")</f>
        <v>AS-97208</v>
      </c>
      <c r="AS598" t="str">
        <f t="shared" si="10"/>
        <v>AS-97208</v>
      </c>
    </row>
    <row r="599" spans="1:45" x14ac:dyDescent="0.3">
      <c r="A599" t="s">
        <v>7995</v>
      </c>
      <c r="B599" t="s">
        <v>8078</v>
      </c>
      <c r="C599" t="s">
        <v>244</v>
      </c>
      <c r="D599" t="s">
        <v>8079</v>
      </c>
      <c r="E599" t="s">
        <v>133</v>
      </c>
      <c r="F599" t="s">
        <v>130</v>
      </c>
      <c r="G599" t="s">
        <v>24</v>
      </c>
      <c r="H599">
        <v>44.85</v>
      </c>
      <c r="I599">
        <v>-1.65</v>
      </c>
      <c r="J599">
        <v>43.2</v>
      </c>
      <c r="K599" t="s">
        <v>8080</v>
      </c>
      <c r="L599" t="s">
        <v>131</v>
      </c>
      <c r="M599" t="s">
        <v>8081</v>
      </c>
      <c r="N599" t="s">
        <v>8082</v>
      </c>
      <c r="O599" t="s">
        <v>134</v>
      </c>
      <c r="P599" t="s">
        <v>8083</v>
      </c>
      <c r="R599">
        <v>4.95</v>
      </c>
      <c r="T599">
        <v>0</v>
      </c>
      <c r="Z599" t="s">
        <v>8084</v>
      </c>
      <c r="AA599" t="s">
        <v>8085</v>
      </c>
      <c r="AB599">
        <v>2</v>
      </c>
      <c r="AD599">
        <v>9213.0499999999993</v>
      </c>
      <c r="AE599" t="s">
        <v>8086</v>
      </c>
      <c r="AG599" t="s">
        <v>8087</v>
      </c>
      <c r="AI599">
        <v>78490</v>
      </c>
      <c r="AJ599" t="s">
        <v>138</v>
      </c>
      <c r="AK599" t="s">
        <v>8088</v>
      </c>
      <c r="AL599" t="s">
        <v>8089</v>
      </c>
      <c r="AN599" t="s">
        <v>46</v>
      </c>
      <c r="AO599" t="s">
        <v>136</v>
      </c>
      <c r="AP599" t="str">
        <f>IFERROR(VLOOKUP(M599,Shopify_Transactions!V:BB,5,0),"Not_Found")</f>
        <v>AS-97210</v>
      </c>
      <c r="AQ599" t="str">
        <f>IFERROR(VLOOKUP(M599,Shopify_Transactions!X:BB,3,0),"Not_Found")</f>
        <v>Not_Found</v>
      </c>
      <c r="AR599" t="str">
        <f>IFERROR(VLOOKUP(Z599,Shopify_Transactions!W:Z,4,0),"Not_Found")</f>
        <v>AS-97210</v>
      </c>
      <c r="AS599" t="str">
        <f t="shared" si="10"/>
        <v>AS-97210</v>
      </c>
    </row>
    <row r="600" spans="1:45" x14ac:dyDescent="0.3">
      <c r="A600" t="s">
        <v>7995</v>
      </c>
      <c r="B600" t="s">
        <v>2486</v>
      </c>
      <c r="C600" t="s">
        <v>244</v>
      </c>
      <c r="D600" t="s">
        <v>8090</v>
      </c>
      <c r="E600" t="s">
        <v>133</v>
      </c>
      <c r="F600" t="s">
        <v>130</v>
      </c>
      <c r="G600" t="s">
        <v>24</v>
      </c>
      <c r="H600">
        <v>107.91</v>
      </c>
      <c r="I600">
        <v>-3.48</v>
      </c>
      <c r="J600">
        <v>104.43</v>
      </c>
      <c r="K600" t="s">
        <v>8091</v>
      </c>
      <c r="L600" t="s">
        <v>131</v>
      </c>
      <c r="M600" t="s">
        <v>8092</v>
      </c>
      <c r="N600" t="s">
        <v>8093</v>
      </c>
      <c r="O600" t="s">
        <v>134</v>
      </c>
      <c r="P600" t="s">
        <v>8094</v>
      </c>
      <c r="R600">
        <v>0</v>
      </c>
      <c r="T600">
        <v>0</v>
      </c>
      <c r="Z600" t="s">
        <v>8095</v>
      </c>
      <c r="AA600" t="s">
        <v>8096</v>
      </c>
      <c r="AB600">
        <v>2</v>
      </c>
      <c r="AD600">
        <v>9317.48</v>
      </c>
      <c r="AE600" t="s">
        <v>8097</v>
      </c>
      <c r="AG600" t="s">
        <v>8098</v>
      </c>
      <c r="AI600">
        <v>12200</v>
      </c>
      <c r="AJ600" t="s">
        <v>138</v>
      </c>
      <c r="AK600" t="s">
        <v>8099</v>
      </c>
      <c r="AL600" t="s">
        <v>8100</v>
      </c>
      <c r="AN600" t="s">
        <v>46</v>
      </c>
      <c r="AO600" t="s">
        <v>136</v>
      </c>
      <c r="AP600" t="str">
        <f>IFERROR(VLOOKUP(M600,Shopify_Transactions!V:BB,5,0),"Not_Found")</f>
        <v>AS-97224</v>
      </c>
      <c r="AQ600" t="str">
        <f>IFERROR(VLOOKUP(M600,Shopify_Transactions!X:BB,3,0),"Not_Found")</f>
        <v>Not_Found</v>
      </c>
      <c r="AR600" t="str">
        <f>IFERROR(VLOOKUP(Z600,Shopify_Transactions!W:Z,4,0),"Not_Found")</f>
        <v>AS-97224</v>
      </c>
      <c r="AS600" t="str">
        <f t="shared" si="10"/>
        <v>AS-97224</v>
      </c>
    </row>
    <row r="601" spans="1:45" x14ac:dyDescent="0.3">
      <c r="A601" t="s">
        <v>7995</v>
      </c>
      <c r="B601" t="s">
        <v>8101</v>
      </c>
      <c r="C601" t="s">
        <v>244</v>
      </c>
      <c r="D601" t="s">
        <v>8102</v>
      </c>
      <c r="E601" t="s">
        <v>133</v>
      </c>
      <c r="F601" t="s">
        <v>130</v>
      </c>
      <c r="G601" t="s">
        <v>24</v>
      </c>
      <c r="H601">
        <v>54.85</v>
      </c>
      <c r="I601">
        <v>-1.94</v>
      </c>
      <c r="J601">
        <v>52.91</v>
      </c>
      <c r="K601" t="s">
        <v>8103</v>
      </c>
      <c r="L601" t="s">
        <v>131</v>
      </c>
      <c r="M601" t="s">
        <v>8104</v>
      </c>
      <c r="N601" t="s">
        <v>8105</v>
      </c>
      <c r="O601" t="s">
        <v>134</v>
      </c>
      <c r="P601" t="s">
        <v>8106</v>
      </c>
      <c r="R601">
        <v>4.95</v>
      </c>
      <c r="T601">
        <v>0</v>
      </c>
      <c r="Z601" t="s">
        <v>8107</v>
      </c>
      <c r="AA601" t="s">
        <v>8108</v>
      </c>
      <c r="AB601">
        <v>2</v>
      </c>
      <c r="AD601">
        <v>9370.39</v>
      </c>
      <c r="AE601" t="s">
        <v>8109</v>
      </c>
      <c r="AG601" t="s">
        <v>8110</v>
      </c>
      <c r="AI601">
        <v>79585</v>
      </c>
      <c r="AJ601" t="s">
        <v>135</v>
      </c>
      <c r="AK601" t="s">
        <v>8111</v>
      </c>
      <c r="AL601" t="s">
        <v>8112</v>
      </c>
      <c r="AN601" t="s">
        <v>42</v>
      </c>
      <c r="AO601" t="s">
        <v>136</v>
      </c>
      <c r="AP601" t="str">
        <f>IFERROR(VLOOKUP(M601,Shopify_Transactions!V:BB,5,0),"Not_Found")</f>
        <v>AS-97225</v>
      </c>
      <c r="AQ601" t="str">
        <f>IFERROR(VLOOKUP(M601,Shopify_Transactions!X:BB,3,0),"Not_Found")</f>
        <v>Not_Found</v>
      </c>
      <c r="AR601" t="str">
        <f>IFERROR(VLOOKUP(Z601,Shopify_Transactions!W:Z,4,0),"Not_Found")</f>
        <v>AS-97225</v>
      </c>
      <c r="AS601" t="str">
        <f t="shared" si="10"/>
        <v>AS-97225</v>
      </c>
    </row>
    <row r="602" spans="1:45" x14ac:dyDescent="0.3">
      <c r="A602" t="s">
        <v>7995</v>
      </c>
      <c r="B602" t="s">
        <v>8113</v>
      </c>
      <c r="C602" t="s">
        <v>244</v>
      </c>
      <c r="D602" t="s">
        <v>8114</v>
      </c>
      <c r="E602" t="s">
        <v>133</v>
      </c>
      <c r="F602" t="s">
        <v>130</v>
      </c>
      <c r="G602" t="s">
        <v>24</v>
      </c>
      <c r="H602">
        <v>24.9</v>
      </c>
      <c r="I602">
        <v>-1.07</v>
      </c>
      <c r="J602">
        <v>23.83</v>
      </c>
      <c r="K602" t="s">
        <v>8115</v>
      </c>
      <c r="L602" t="s">
        <v>131</v>
      </c>
      <c r="M602" t="s">
        <v>8116</v>
      </c>
      <c r="N602" t="s">
        <v>8117</v>
      </c>
      <c r="O602" t="s">
        <v>134</v>
      </c>
      <c r="P602" t="s">
        <v>8118</v>
      </c>
      <c r="R602">
        <v>4.95</v>
      </c>
      <c r="T602">
        <v>0</v>
      </c>
      <c r="Z602" t="s">
        <v>8119</v>
      </c>
      <c r="AA602" t="s">
        <v>8120</v>
      </c>
      <c r="AB602">
        <v>1</v>
      </c>
      <c r="AD602">
        <v>9394.2199999999993</v>
      </c>
      <c r="AE602" t="s">
        <v>8121</v>
      </c>
      <c r="AG602" t="s">
        <v>8122</v>
      </c>
      <c r="AI602">
        <v>46325</v>
      </c>
      <c r="AJ602" t="s">
        <v>135</v>
      </c>
      <c r="AK602" t="s">
        <v>8123</v>
      </c>
      <c r="AL602" t="s">
        <v>8118</v>
      </c>
      <c r="AN602" t="s">
        <v>42</v>
      </c>
      <c r="AO602" t="s">
        <v>136</v>
      </c>
      <c r="AP602" t="str">
        <f>IFERROR(VLOOKUP(M602,Shopify_Transactions!V:BB,5,0),"Not_Found")</f>
        <v>AS-97236</v>
      </c>
      <c r="AQ602" t="str">
        <f>IFERROR(VLOOKUP(M602,Shopify_Transactions!X:BB,3,0),"Not_Found")</f>
        <v>Not_Found</v>
      </c>
      <c r="AR602" t="str">
        <f>IFERROR(VLOOKUP(Z602,Shopify_Transactions!W:Z,4,0),"Not_Found")</f>
        <v>AS-97236</v>
      </c>
      <c r="AS602" t="str">
        <f t="shared" si="10"/>
        <v>AS-97236</v>
      </c>
    </row>
    <row r="603" spans="1:45" x14ac:dyDescent="0.3">
      <c r="A603" t="s">
        <v>7995</v>
      </c>
      <c r="B603" t="s">
        <v>8124</v>
      </c>
      <c r="C603" t="s">
        <v>244</v>
      </c>
      <c r="D603" t="s">
        <v>8125</v>
      </c>
      <c r="E603" t="s">
        <v>133</v>
      </c>
      <c r="F603" t="s">
        <v>130</v>
      </c>
      <c r="G603" t="s">
        <v>24</v>
      </c>
      <c r="H603">
        <v>59.22</v>
      </c>
      <c r="I603">
        <v>-2.0699999999999998</v>
      </c>
      <c r="J603">
        <v>57.15</v>
      </c>
      <c r="K603" t="s">
        <v>8126</v>
      </c>
      <c r="L603" t="s">
        <v>131</v>
      </c>
      <c r="M603" t="s">
        <v>8127</v>
      </c>
      <c r="N603" t="s">
        <v>8128</v>
      </c>
      <c r="O603" t="s">
        <v>134</v>
      </c>
      <c r="R603">
        <v>0</v>
      </c>
      <c r="T603">
        <v>0</v>
      </c>
      <c r="Z603" t="s">
        <v>8129</v>
      </c>
      <c r="AA603" t="s">
        <v>8130</v>
      </c>
      <c r="AB603">
        <v>4</v>
      </c>
      <c r="AD603">
        <v>9451.3700000000008</v>
      </c>
      <c r="AE603" t="s">
        <v>8131</v>
      </c>
      <c r="AG603" t="s">
        <v>154</v>
      </c>
      <c r="AH603" t="s">
        <v>154</v>
      </c>
      <c r="AI603">
        <v>28002</v>
      </c>
      <c r="AJ603" t="s">
        <v>140</v>
      </c>
      <c r="AK603" t="s">
        <v>8132</v>
      </c>
      <c r="AL603" t="s">
        <v>8133</v>
      </c>
      <c r="AN603" t="s">
        <v>45</v>
      </c>
      <c r="AO603" t="s">
        <v>136</v>
      </c>
      <c r="AP603" t="str">
        <f>IFERROR(VLOOKUP(M603,Shopify_Transactions!V:BB,5,0),"Not_Found")</f>
        <v>AS-97241</v>
      </c>
      <c r="AQ603" t="str">
        <f>IFERROR(VLOOKUP(M603,Shopify_Transactions!X:BB,3,0),"Not_Found")</f>
        <v>Not_Found</v>
      </c>
      <c r="AR603" t="str">
        <f>IFERROR(VLOOKUP(Z603,Shopify_Transactions!W:Z,4,0),"Not_Found")</f>
        <v>AS-97241</v>
      </c>
      <c r="AS603" t="str">
        <f t="shared" si="10"/>
        <v>AS-97241</v>
      </c>
    </row>
    <row r="604" spans="1:45" x14ac:dyDescent="0.3">
      <c r="A604" t="s">
        <v>7995</v>
      </c>
      <c r="B604" t="s">
        <v>8134</v>
      </c>
      <c r="C604" t="s">
        <v>244</v>
      </c>
      <c r="D604" t="s">
        <v>8135</v>
      </c>
      <c r="E604" t="s">
        <v>133</v>
      </c>
      <c r="F604" t="s">
        <v>130</v>
      </c>
      <c r="G604" t="s">
        <v>24</v>
      </c>
      <c r="H604">
        <v>53.46</v>
      </c>
      <c r="I604">
        <v>-1.9</v>
      </c>
      <c r="J604">
        <v>51.56</v>
      </c>
      <c r="K604" t="s">
        <v>8136</v>
      </c>
      <c r="L604" t="s">
        <v>131</v>
      </c>
      <c r="M604" t="s">
        <v>8137</v>
      </c>
      <c r="N604" t="s">
        <v>8138</v>
      </c>
      <c r="O604" t="s">
        <v>134</v>
      </c>
      <c r="P604" t="s">
        <v>8139</v>
      </c>
      <c r="R604">
        <v>4.95</v>
      </c>
      <c r="T604">
        <v>0</v>
      </c>
      <c r="Z604" t="s">
        <v>8140</v>
      </c>
      <c r="AA604" t="s">
        <v>8141</v>
      </c>
      <c r="AB604">
        <v>2</v>
      </c>
      <c r="AD604">
        <v>9502.93</v>
      </c>
      <c r="AE604" t="s">
        <v>8142</v>
      </c>
      <c r="AG604" t="s">
        <v>8143</v>
      </c>
      <c r="AI604">
        <v>53572</v>
      </c>
      <c r="AJ604" t="s">
        <v>135</v>
      </c>
      <c r="AK604" t="s">
        <v>8144</v>
      </c>
      <c r="AL604" t="s">
        <v>8139</v>
      </c>
      <c r="AN604" t="s">
        <v>42</v>
      </c>
      <c r="AO604" t="s">
        <v>136</v>
      </c>
      <c r="AP604" t="str">
        <f>IFERROR(VLOOKUP(M604,Shopify_Transactions!V:BB,5,0),"Not_Found")</f>
        <v>AS-97245</v>
      </c>
      <c r="AQ604" t="str">
        <f>IFERROR(VLOOKUP(M604,Shopify_Transactions!X:BB,3,0),"Not_Found")</f>
        <v>Not_Found</v>
      </c>
      <c r="AR604" t="str">
        <f>IFERROR(VLOOKUP(Z604,Shopify_Transactions!W:Z,4,0),"Not_Found")</f>
        <v>AS-97245</v>
      </c>
      <c r="AS604" t="str">
        <f t="shared" si="10"/>
        <v>AS-97245</v>
      </c>
    </row>
    <row r="605" spans="1:45" x14ac:dyDescent="0.3">
      <c r="A605" t="s">
        <v>7995</v>
      </c>
      <c r="B605" t="s">
        <v>8145</v>
      </c>
      <c r="C605" t="s">
        <v>244</v>
      </c>
      <c r="D605" t="s">
        <v>8146</v>
      </c>
      <c r="E605" t="s">
        <v>133</v>
      </c>
      <c r="F605" t="s">
        <v>130</v>
      </c>
      <c r="G605" t="s">
        <v>24</v>
      </c>
      <c r="H605">
        <v>49.9</v>
      </c>
      <c r="I605">
        <v>-1.8</v>
      </c>
      <c r="J605">
        <v>48.1</v>
      </c>
      <c r="K605" t="s">
        <v>8147</v>
      </c>
      <c r="L605" t="s">
        <v>131</v>
      </c>
      <c r="M605" t="s">
        <v>8148</v>
      </c>
      <c r="N605" t="s">
        <v>8149</v>
      </c>
      <c r="O605" t="s">
        <v>134</v>
      </c>
      <c r="P605" t="s">
        <v>8150</v>
      </c>
      <c r="R605">
        <v>4.95</v>
      </c>
      <c r="T605">
        <v>0</v>
      </c>
      <c r="Z605" t="s">
        <v>8151</v>
      </c>
      <c r="AA605" t="s">
        <v>8152</v>
      </c>
      <c r="AB605">
        <v>1</v>
      </c>
      <c r="AD605">
        <v>9551.0300000000007</v>
      </c>
      <c r="AE605" t="s">
        <v>8153</v>
      </c>
      <c r="AG605" t="s">
        <v>8154</v>
      </c>
      <c r="AI605">
        <v>93049</v>
      </c>
      <c r="AJ605" t="s">
        <v>135</v>
      </c>
      <c r="AK605" t="s">
        <v>8155</v>
      </c>
      <c r="AL605" t="s">
        <v>8150</v>
      </c>
      <c r="AN605" t="s">
        <v>42</v>
      </c>
      <c r="AO605" t="s">
        <v>136</v>
      </c>
      <c r="AP605" t="str">
        <f>IFERROR(VLOOKUP(M605,Shopify_Transactions!V:BB,5,0),"Not_Found")</f>
        <v>AS-97247</v>
      </c>
      <c r="AQ605" t="str">
        <f>IFERROR(VLOOKUP(M605,Shopify_Transactions!X:BB,3,0),"Not_Found")</f>
        <v>Not_Found</v>
      </c>
      <c r="AR605" t="str">
        <f>IFERROR(VLOOKUP(Z605,Shopify_Transactions!W:Z,4,0),"Not_Found")</f>
        <v>AS-97247</v>
      </c>
      <c r="AS605" t="str">
        <f t="shared" si="10"/>
        <v>AS-97247</v>
      </c>
    </row>
    <row r="606" spans="1:45" x14ac:dyDescent="0.3">
      <c r="A606" t="s">
        <v>7995</v>
      </c>
      <c r="B606" t="s">
        <v>8156</v>
      </c>
      <c r="C606" t="s">
        <v>244</v>
      </c>
      <c r="D606" t="s">
        <v>8157</v>
      </c>
      <c r="E606" t="s">
        <v>133</v>
      </c>
      <c r="F606" t="s">
        <v>130</v>
      </c>
      <c r="G606" t="s">
        <v>24</v>
      </c>
      <c r="H606">
        <v>53.46</v>
      </c>
      <c r="I606">
        <v>-1.9</v>
      </c>
      <c r="J606">
        <v>51.56</v>
      </c>
      <c r="K606" t="s">
        <v>8158</v>
      </c>
      <c r="L606" t="s">
        <v>131</v>
      </c>
      <c r="M606" t="s">
        <v>8159</v>
      </c>
      <c r="N606" t="s">
        <v>8160</v>
      </c>
      <c r="O606" t="s">
        <v>134</v>
      </c>
      <c r="P606" t="s">
        <v>8161</v>
      </c>
      <c r="R606">
        <v>4.95</v>
      </c>
      <c r="T606">
        <v>0</v>
      </c>
      <c r="Z606" t="s">
        <v>8162</v>
      </c>
      <c r="AA606" t="s">
        <v>8163</v>
      </c>
      <c r="AB606">
        <v>2</v>
      </c>
      <c r="AD606">
        <v>9602.59</v>
      </c>
      <c r="AE606" t="s">
        <v>8164</v>
      </c>
      <c r="AG606" t="s">
        <v>8165</v>
      </c>
      <c r="AI606">
        <v>93160</v>
      </c>
      <c r="AJ606" t="s">
        <v>138</v>
      </c>
      <c r="AK606" t="s">
        <v>8166</v>
      </c>
      <c r="AL606" t="s">
        <v>8167</v>
      </c>
      <c r="AN606" t="s">
        <v>46</v>
      </c>
      <c r="AO606" t="s">
        <v>136</v>
      </c>
      <c r="AP606" t="str">
        <f>IFERROR(VLOOKUP(M606,Shopify_Transactions!V:BB,5,0),"Not_Found")</f>
        <v>AS-97248</v>
      </c>
      <c r="AQ606" t="str">
        <f>IFERROR(VLOOKUP(M606,Shopify_Transactions!X:BB,3,0),"Not_Found")</f>
        <v>Not_Found</v>
      </c>
      <c r="AR606" t="str">
        <f>IFERROR(VLOOKUP(Z606,Shopify_Transactions!W:Z,4,0),"Not_Found")</f>
        <v>AS-97248</v>
      </c>
      <c r="AS606" t="str">
        <f t="shared" si="10"/>
        <v>AS-97248</v>
      </c>
    </row>
  </sheetData>
  <autoFilter ref="A1:AS606" xr:uid="{4CE97C90-A8D8-451A-AB0F-D4163936E1F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44059-629E-4886-B0E3-38C635A83827}">
  <sheetPr>
    <tabColor theme="1"/>
  </sheetPr>
  <dimension ref="A1:Z2543"/>
  <sheetViews>
    <sheetView topLeftCell="T1" workbookViewId="0">
      <selection activeCell="W1" sqref="W1"/>
    </sheetView>
  </sheetViews>
  <sheetFormatPr baseColWidth="10" defaultRowHeight="14.4" x14ac:dyDescent="0.3"/>
  <cols>
    <col min="22" max="22" width="20.109375" customWidth="1"/>
    <col min="23" max="23" width="31.33203125" bestFit="1" customWidth="1"/>
    <col min="24" max="24" width="32.88671875" bestFit="1" customWidth="1"/>
    <col min="25" max="25" width="255.6640625" bestFit="1" customWidth="1"/>
  </cols>
  <sheetData>
    <row r="1" spans="1:26" x14ac:dyDescent="0.3">
      <c r="A1" s="5" t="s">
        <v>50</v>
      </c>
      <c r="B1" s="5" t="s">
        <v>33</v>
      </c>
      <c r="C1" s="5" t="s">
        <v>52</v>
      </c>
      <c r="D1" s="5" t="s">
        <v>60</v>
      </c>
      <c r="E1" s="5" t="s">
        <v>51</v>
      </c>
      <c r="F1" s="5" t="s">
        <v>34</v>
      </c>
      <c r="G1" s="5" t="s">
        <v>55</v>
      </c>
      <c r="H1" s="5" t="s">
        <v>56</v>
      </c>
      <c r="I1" s="5" t="s">
        <v>36</v>
      </c>
      <c r="J1" s="5" t="s">
        <v>248</v>
      </c>
      <c r="K1" s="5" t="s">
        <v>249</v>
      </c>
      <c r="L1" s="5" t="s">
        <v>250</v>
      </c>
      <c r="M1" s="5" t="s">
        <v>251</v>
      </c>
      <c r="N1" s="5" t="s">
        <v>252</v>
      </c>
      <c r="O1" s="5" t="s">
        <v>253</v>
      </c>
      <c r="P1" s="5" t="s">
        <v>254</v>
      </c>
      <c r="Q1" s="5" t="s">
        <v>255</v>
      </c>
      <c r="R1" s="5" t="s">
        <v>256</v>
      </c>
      <c r="S1" s="5" t="s">
        <v>257</v>
      </c>
      <c r="T1" s="5" t="s">
        <v>258</v>
      </c>
      <c r="U1" s="5" t="s">
        <v>259</v>
      </c>
      <c r="V1" s="5" t="s">
        <v>260</v>
      </c>
      <c r="W1" s="5" t="s">
        <v>261</v>
      </c>
      <c r="X1" s="5" t="s">
        <v>262</v>
      </c>
      <c r="Y1" s="5" t="s">
        <v>263</v>
      </c>
      <c r="Z1" s="4" t="s">
        <v>277</v>
      </c>
    </row>
    <row r="2" spans="1:26" x14ac:dyDescent="0.3">
      <c r="A2" t="s">
        <v>8168</v>
      </c>
      <c r="B2" t="s">
        <v>8169</v>
      </c>
      <c r="C2" t="s">
        <v>264</v>
      </c>
      <c r="E2" t="s">
        <v>37</v>
      </c>
      <c r="G2">
        <v>0.2</v>
      </c>
      <c r="H2">
        <v>0.2</v>
      </c>
      <c r="I2" t="s">
        <v>24</v>
      </c>
      <c r="J2">
        <v>6.32</v>
      </c>
      <c r="K2">
        <v>37.9</v>
      </c>
      <c r="L2">
        <v>31.58</v>
      </c>
      <c r="M2" t="s">
        <v>265</v>
      </c>
      <c r="N2" t="s">
        <v>8170</v>
      </c>
      <c r="O2" t="s">
        <v>8171</v>
      </c>
      <c r="P2" t="s">
        <v>265</v>
      </c>
      <c r="Q2" t="s">
        <v>266</v>
      </c>
      <c r="R2" t="s">
        <v>267</v>
      </c>
      <c r="S2" t="s">
        <v>8172</v>
      </c>
      <c r="T2">
        <v>37.9</v>
      </c>
      <c r="U2" t="s">
        <v>24</v>
      </c>
      <c r="V2" t="s">
        <v>8173</v>
      </c>
      <c r="W2" t="s">
        <v>8174</v>
      </c>
      <c r="X2" t="s">
        <v>8175</v>
      </c>
      <c r="Y2" t="s">
        <v>8176</v>
      </c>
      <c r="Z2" t="str">
        <f>+A2</f>
        <v>AS-95859</v>
      </c>
    </row>
    <row r="3" spans="1:26" x14ac:dyDescent="0.3">
      <c r="A3" t="s">
        <v>8177</v>
      </c>
      <c r="B3" t="s">
        <v>8169</v>
      </c>
      <c r="C3" t="s">
        <v>264</v>
      </c>
      <c r="E3" t="s">
        <v>42</v>
      </c>
      <c r="G3">
        <v>0.19</v>
      </c>
      <c r="H3">
        <v>0.19</v>
      </c>
      <c r="I3" t="s">
        <v>24</v>
      </c>
      <c r="J3">
        <v>8.77</v>
      </c>
      <c r="K3">
        <v>54.9</v>
      </c>
      <c r="L3">
        <v>46.13</v>
      </c>
      <c r="M3" t="s">
        <v>265</v>
      </c>
      <c r="N3" t="s">
        <v>8178</v>
      </c>
      <c r="O3" t="s">
        <v>8179</v>
      </c>
      <c r="P3" t="s">
        <v>265</v>
      </c>
      <c r="Q3" t="s">
        <v>266</v>
      </c>
      <c r="R3" t="s">
        <v>269</v>
      </c>
      <c r="S3" t="s">
        <v>8180</v>
      </c>
      <c r="T3">
        <v>299.95</v>
      </c>
      <c r="U3" t="s">
        <v>24</v>
      </c>
      <c r="W3" t="s">
        <v>8181</v>
      </c>
      <c r="X3" t="s">
        <v>8182</v>
      </c>
      <c r="Y3" t="s">
        <v>8183</v>
      </c>
      <c r="Z3" t="str">
        <f t="shared" ref="Z3:Z66" si="0">+A3</f>
        <v>AS-95104</v>
      </c>
    </row>
    <row r="4" spans="1:26" x14ac:dyDescent="0.3">
      <c r="A4" t="s">
        <v>8177</v>
      </c>
      <c r="B4" t="s">
        <v>8169</v>
      </c>
      <c r="C4" t="s">
        <v>264</v>
      </c>
      <c r="E4" t="s">
        <v>42</v>
      </c>
      <c r="G4">
        <v>0.19</v>
      </c>
      <c r="H4">
        <v>0.19</v>
      </c>
      <c r="I4" t="s">
        <v>24</v>
      </c>
      <c r="J4">
        <v>8.77</v>
      </c>
      <c r="K4">
        <v>54.9</v>
      </c>
      <c r="L4">
        <v>46.13</v>
      </c>
      <c r="M4" t="s">
        <v>265</v>
      </c>
      <c r="N4" t="s">
        <v>8178</v>
      </c>
      <c r="O4" t="s">
        <v>8184</v>
      </c>
      <c r="P4" t="s">
        <v>265</v>
      </c>
      <c r="Q4" t="s">
        <v>266</v>
      </c>
      <c r="R4" t="s">
        <v>267</v>
      </c>
      <c r="S4" t="s">
        <v>8185</v>
      </c>
      <c r="T4">
        <v>54.9</v>
      </c>
      <c r="U4" t="s">
        <v>24</v>
      </c>
      <c r="V4" t="s">
        <v>8186</v>
      </c>
      <c r="W4" t="s">
        <v>8187</v>
      </c>
      <c r="X4" t="s">
        <v>8186</v>
      </c>
      <c r="Y4" t="s">
        <v>8188</v>
      </c>
      <c r="Z4" t="str">
        <f t="shared" si="0"/>
        <v>AS-95104</v>
      </c>
    </row>
    <row r="5" spans="1:26" x14ac:dyDescent="0.3">
      <c r="A5" t="s">
        <v>8189</v>
      </c>
      <c r="B5" t="s">
        <v>8169</v>
      </c>
      <c r="C5" t="s">
        <v>264</v>
      </c>
      <c r="E5" t="s">
        <v>42</v>
      </c>
      <c r="G5">
        <v>0.19</v>
      </c>
      <c r="H5">
        <v>0.19</v>
      </c>
      <c r="I5" t="s">
        <v>24</v>
      </c>
      <c r="J5">
        <v>10.52</v>
      </c>
      <c r="K5">
        <v>65.900000000000006</v>
      </c>
      <c r="L5">
        <v>55.38</v>
      </c>
      <c r="M5" t="s">
        <v>265</v>
      </c>
      <c r="N5" t="s">
        <v>8190</v>
      </c>
      <c r="O5" t="s">
        <v>8191</v>
      </c>
      <c r="P5" t="s">
        <v>265</v>
      </c>
      <c r="Q5" t="s">
        <v>266</v>
      </c>
      <c r="R5" t="s">
        <v>267</v>
      </c>
      <c r="S5" t="s">
        <v>8192</v>
      </c>
      <c r="T5">
        <v>65.900000000000006</v>
      </c>
      <c r="U5" t="s">
        <v>24</v>
      </c>
      <c r="V5" t="s">
        <v>8193</v>
      </c>
      <c r="W5" t="s">
        <v>8194</v>
      </c>
      <c r="X5" t="s">
        <v>8195</v>
      </c>
      <c r="Y5" t="s">
        <v>8196</v>
      </c>
      <c r="Z5" t="str">
        <f t="shared" si="0"/>
        <v>AS-95870</v>
      </c>
    </row>
    <row r="6" spans="1:26" x14ac:dyDescent="0.3">
      <c r="A6" t="s">
        <v>8197</v>
      </c>
      <c r="B6" t="s">
        <v>8169</v>
      </c>
      <c r="C6" t="s">
        <v>38</v>
      </c>
      <c r="D6" t="s">
        <v>76</v>
      </c>
      <c r="E6" t="s">
        <v>45</v>
      </c>
      <c r="G6">
        <v>0.21</v>
      </c>
      <c r="H6" t="s">
        <v>270</v>
      </c>
      <c r="I6" t="s">
        <v>24</v>
      </c>
      <c r="J6" t="s">
        <v>270</v>
      </c>
      <c r="K6">
        <v>0</v>
      </c>
      <c r="L6">
        <v>0</v>
      </c>
      <c r="M6" t="s">
        <v>271</v>
      </c>
      <c r="Z6" t="str">
        <f t="shared" si="0"/>
        <v>AS-96440</v>
      </c>
    </row>
    <row r="7" spans="1:26" x14ac:dyDescent="0.3">
      <c r="A7" t="s">
        <v>8198</v>
      </c>
      <c r="B7" t="s">
        <v>8169</v>
      </c>
      <c r="C7" t="s">
        <v>268</v>
      </c>
      <c r="E7" t="s">
        <v>45</v>
      </c>
      <c r="G7">
        <v>0.21</v>
      </c>
      <c r="H7">
        <v>0.21</v>
      </c>
      <c r="I7" t="s">
        <v>24</v>
      </c>
      <c r="J7">
        <v>5.54</v>
      </c>
      <c r="K7">
        <v>31.9</v>
      </c>
      <c r="L7">
        <v>26.36</v>
      </c>
      <c r="M7" t="s">
        <v>83</v>
      </c>
      <c r="N7" t="s">
        <v>8199</v>
      </c>
      <c r="O7" t="s">
        <v>8200</v>
      </c>
      <c r="P7" t="s">
        <v>83</v>
      </c>
      <c r="Q7" t="s">
        <v>266</v>
      </c>
      <c r="R7" t="s">
        <v>267</v>
      </c>
      <c r="S7" t="s">
        <v>8201</v>
      </c>
      <c r="T7">
        <v>31.9</v>
      </c>
      <c r="U7" t="s">
        <v>24</v>
      </c>
      <c r="V7" t="s">
        <v>7738</v>
      </c>
      <c r="W7" t="s">
        <v>7741</v>
      </c>
      <c r="X7" t="s">
        <v>8202</v>
      </c>
      <c r="Y7" t="s">
        <v>8203</v>
      </c>
      <c r="Z7" t="str">
        <f t="shared" si="0"/>
        <v>AS-97072</v>
      </c>
    </row>
    <row r="8" spans="1:26" x14ac:dyDescent="0.3">
      <c r="A8" t="s">
        <v>8204</v>
      </c>
      <c r="B8" t="s">
        <v>8169</v>
      </c>
      <c r="C8" t="s">
        <v>264</v>
      </c>
      <c r="E8" t="s">
        <v>42</v>
      </c>
      <c r="G8">
        <v>0.19</v>
      </c>
      <c r="H8">
        <v>0.19</v>
      </c>
      <c r="I8" t="s">
        <v>24</v>
      </c>
      <c r="J8">
        <v>10.52</v>
      </c>
      <c r="K8">
        <v>65.900000000000006</v>
      </c>
      <c r="L8">
        <v>55.38</v>
      </c>
      <c r="M8" t="s">
        <v>265</v>
      </c>
      <c r="N8" t="s">
        <v>8205</v>
      </c>
      <c r="O8" t="s">
        <v>8206</v>
      </c>
      <c r="P8" t="s">
        <v>265</v>
      </c>
      <c r="Q8" t="s">
        <v>266</v>
      </c>
      <c r="R8" t="s">
        <v>267</v>
      </c>
      <c r="S8" t="s">
        <v>8207</v>
      </c>
      <c r="T8">
        <v>65.900000000000006</v>
      </c>
      <c r="U8" t="s">
        <v>24</v>
      </c>
      <c r="V8" t="s">
        <v>8208</v>
      </c>
      <c r="W8" t="s">
        <v>8209</v>
      </c>
      <c r="X8" t="s">
        <v>8210</v>
      </c>
      <c r="Y8" t="s">
        <v>8211</v>
      </c>
      <c r="Z8" t="str">
        <f t="shared" si="0"/>
        <v>AS-96103</v>
      </c>
    </row>
    <row r="9" spans="1:26" x14ac:dyDescent="0.3">
      <c r="A9" t="s">
        <v>8212</v>
      </c>
      <c r="B9" t="s">
        <v>8169</v>
      </c>
      <c r="C9" t="s">
        <v>264</v>
      </c>
      <c r="E9" t="s">
        <v>46</v>
      </c>
      <c r="G9">
        <v>0.2</v>
      </c>
      <c r="H9">
        <v>0.2</v>
      </c>
      <c r="I9" t="s">
        <v>24</v>
      </c>
      <c r="J9">
        <v>6.32</v>
      </c>
      <c r="K9">
        <v>37.9</v>
      </c>
      <c r="L9">
        <v>31.58</v>
      </c>
      <c r="M9" t="s">
        <v>265</v>
      </c>
      <c r="N9" t="s">
        <v>8213</v>
      </c>
      <c r="O9" t="s">
        <v>8214</v>
      </c>
      <c r="P9" t="s">
        <v>265</v>
      </c>
      <c r="Q9" t="s">
        <v>266</v>
      </c>
      <c r="R9" t="s">
        <v>267</v>
      </c>
      <c r="S9" t="s">
        <v>8215</v>
      </c>
      <c r="T9">
        <v>37.9</v>
      </c>
      <c r="U9" t="s">
        <v>24</v>
      </c>
      <c r="V9" t="s">
        <v>8216</v>
      </c>
      <c r="W9" t="s">
        <v>8217</v>
      </c>
      <c r="X9" t="s">
        <v>8218</v>
      </c>
      <c r="Y9" t="s">
        <v>8219</v>
      </c>
      <c r="Z9" t="str">
        <f t="shared" si="0"/>
        <v>AS-95949</v>
      </c>
    </row>
    <row r="10" spans="1:26" x14ac:dyDescent="0.3">
      <c r="A10" t="s">
        <v>8220</v>
      </c>
      <c r="B10" t="s">
        <v>8169</v>
      </c>
      <c r="C10" t="s">
        <v>268</v>
      </c>
      <c r="E10" t="s">
        <v>42</v>
      </c>
      <c r="G10">
        <v>0.19</v>
      </c>
      <c r="H10">
        <v>0.19</v>
      </c>
      <c r="I10" t="s">
        <v>24</v>
      </c>
      <c r="J10">
        <v>6.05</v>
      </c>
      <c r="K10">
        <v>37.9</v>
      </c>
      <c r="L10">
        <v>31.85</v>
      </c>
      <c r="M10" t="s">
        <v>83</v>
      </c>
      <c r="N10" t="s">
        <v>8221</v>
      </c>
      <c r="O10" t="s">
        <v>8222</v>
      </c>
      <c r="P10" t="s">
        <v>83</v>
      </c>
      <c r="Q10" t="s">
        <v>266</v>
      </c>
      <c r="R10" t="s">
        <v>267</v>
      </c>
      <c r="S10" t="s">
        <v>8223</v>
      </c>
      <c r="T10">
        <v>37.9</v>
      </c>
      <c r="U10" t="s">
        <v>24</v>
      </c>
      <c r="V10" t="s">
        <v>6281</v>
      </c>
      <c r="W10" t="s">
        <v>6284</v>
      </c>
      <c r="X10" t="s">
        <v>8224</v>
      </c>
      <c r="Y10" t="s">
        <v>8225</v>
      </c>
      <c r="Z10" t="str">
        <f t="shared" si="0"/>
        <v>AS-96340</v>
      </c>
    </row>
    <row r="11" spans="1:26" x14ac:dyDescent="0.3">
      <c r="A11" t="s">
        <v>8226</v>
      </c>
      <c r="B11" t="s">
        <v>8169</v>
      </c>
      <c r="C11" t="s">
        <v>264</v>
      </c>
      <c r="E11" t="s">
        <v>45</v>
      </c>
      <c r="G11">
        <v>0.21</v>
      </c>
      <c r="H11">
        <v>0.21</v>
      </c>
      <c r="I11" t="s">
        <v>24</v>
      </c>
      <c r="J11">
        <v>20.46</v>
      </c>
      <c r="K11">
        <v>117.9</v>
      </c>
      <c r="L11">
        <v>97.44</v>
      </c>
      <c r="M11" t="s">
        <v>265</v>
      </c>
      <c r="N11" t="s">
        <v>8227</v>
      </c>
      <c r="O11" t="s">
        <v>8228</v>
      </c>
      <c r="P11" t="s">
        <v>265</v>
      </c>
      <c r="Q11" t="s">
        <v>266</v>
      </c>
      <c r="R11" t="s">
        <v>267</v>
      </c>
      <c r="S11" t="s">
        <v>8229</v>
      </c>
      <c r="T11">
        <v>117.9</v>
      </c>
      <c r="U11" t="s">
        <v>24</v>
      </c>
      <c r="V11" t="s">
        <v>8230</v>
      </c>
      <c r="W11" t="s">
        <v>8231</v>
      </c>
      <c r="X11" t="s">
        <v>8232</v>
      </c>
      <c r="Y11" t="s">
        <v>8233</v>
      </c>
      <c r="Z11" t="str">
        <f t="shared" si="0"/>
        <v>AS-97191</v>
      </c>
    </row>
    <row r="12" spans="1:26" x14ac:dyDescent="0.3">
      <c r="A12" t="s">
        <v>8234</v>
      </c>
      <c r="B12" t="s">
        <v>8169</v>
      </c>
      <c r="C12" t="s">
        <v>38</v>
      </c>
      <c r="D12" t="s">
        <v>67</v>
      </c>
      <c r="E12" t="s">
        <v>37</v>
      </c>
      <c r="G12">
        <v>0.2</v>
      </c>
      <c r="H12" t="s">
        <v>270</v>
      </c>
      <c r="I12" t="s">
        <v>24</v>
      </c>
      <c r="J12" t="s">
        <v>270</v>
      </c>
      <c r="K12">
        <v>0</v>
      </c>
      <c r="L12">
        <v>0</v>
      </c>
      <c r="M12" t="s">
        <v>271</v>
      </c>
      <c r="Z12" t="str">
        <f t="shared" si="0"/>
        <v>AS-96810</v>
      </c>
    </row>
    <row r="13" spans="1:26" x14ac:dyDescent="0.3">
      <c r="A13" t="s">
        <v>8235</v>
      </c>
      <c r="B13" t="s">
        <v>8169</v>
      </c>
      <c r="C13" t="s">
        <v>268</v>
      </c>
      <c r="E13" t="s">
        <v>42</v>
      </c>
      <c r="G13">
        <v>0.19</v>
      </c>
      <c r="H13">
        <v>0.19</v>
      </c>
      <c r="I13" t="s">
        <v>24</v>
      </c>
      <c r="J13">
        <v>6.05</v>
      </c>
      <c r="K13">
        <v>37.9</v>
      </c>
      <c r="L13">
        <v>31.85</v>
      </c>
      <c r="M13" t="s">
        <v>83</v>
      </c>
      <c r="N13" t="s">
        <v>8236</v>
      </c>
      <c r="O13" t="s">
        <v>8237</v>
      </c>
      <c r="P13" t="s">
        <v>83</v>
      </c>
      <c r="Q13" t="s">
        <v>266</v>
      </c>
      <c r="R13" t="s">
        <v>267</v>
      </c>
      <c r="S13" t="s">
        <v>8238</v>
      </c>
      <c r="T13">
        <v>37.9</v>
      </c>
      <c r="U13" t="s">
        <v>24</v>
      </c>
      <c r="V13" t="s">
        <v>3445</v>
      </c>
      <c r="W13" t="s">
        <v>3448</v>
      </c>
      <c r="X13" t="s">
        <v>8239</v>
      </c>
      <c r="Y13" t="s">
        <v>8240</v>
      </c>
      <c r="Z13" t="str">
        <f t="shared" si="0"/>
        <v>AS-95079</v>
      </c>
    </row>
    <row r="14" spans="1:26" x14ac:dyDescent="0.3">
      <c r="A14" t="s">
        <v>8241</v>
      </c>
      <c r="B14" t="s">
        <v>8169</v>
      </c>
      <c r="C14" t="s">
        <v>264</v>
      </c>
      <c r="E14" t="s">
        <v>46</v>
      </c>
      <c r="G14">
        <v>0.2</v>
      </c>
      <c r="H14">
        <v>0.2</v>
      </c>
      <c r="I14" t="s">
        <v>24</v>
      </c>
      <c r="J14">
        <v>41.95</v>
      </c>
      <c r="K14">
        <v>251.69</v>
      </c>
      <c r="L14">
        <v>209.74</v>
      </c>
      <c r="M14" t="s">
        <v>265</v>
      </c>
      <c r="N14" t="s">
        <v>8242</v>
      </c>
      <c r="O14" t="s">
        <v>8243</v>
      </c>
      <c r="P14" t="s">
        <v>265</v>
      </c>
      <c r="Q14" t="s">
        <v>266</v>
      </c>
      <c r="R14" t="s">
        <v>267</v>
      </c>
      <c r="S14" t="s">
        <v>8244</v>
      </c>
      <c r="T14">
        <v>251.69</v>
      </c>
      <c r="U14" t="s">
        <v>24</v>
      </c>
      <c r="V14" t="s">
        <v>8245</v>
      </c>
      <c r="W14" t="s">
        <v>8246</v>
      </c>
      <c r="X14" t="s">
        <v>8247</v>
      </c>
      <c r="Y14" t="s">
        <v>8248</v>
      </c>
      <c r="Z14" t="str">
        <f t="shared" si="0"/>
        <v>AS-95722</v>
      </c>
    </row>
    <row r="15" spans="1:26" x14ac:dyDescent="0.3">
      <c r="A15" t="s">
        <v>8249</v>
      </c>
      <c r="B15" t="s">
        <v>8169</v>
      </c>
      <c r="C15" t="s">
        <v>264</v>
      </c>
      <c r="E15" t="s">
        <v>47</v>
      </c>
      <c r="G15">
        <v>0.22</v>
      </c>
      <c r="H15">
        <v>0.22</v>
      </c>
      <c r="I15" t="s">
        <v>24</v>
      </c>
      <c r="J15">
        <v>12.05</v>
      </c>
      <c r="K15">
        <v>66.849999999999994</v>
      </c>
      <c r="L15">
        <v>54.8</v>
      </c>
      <c r="M15" t="s">
        <v>265</v>
      </c>
      <c r="N15" t="s">
        <v>8250</v>
      </c>
      <c r="O15" t="s">
        <v>8251</v>
      </c>
      <c r="P15" t="s">
        <v>265</v>
      </c>
      <c r="Q15" t="s">
        <v>266</v>
      </c>
      <c r="R15" t="s">
        <v>267</v>
      </c>
      <c r="S15" t="s">
        <v>8252</v>
      </c>
      <c r="T15">
        <v>66.849999999999994</v>
      </c>
      <c r="U15" t="s">
        <v>24</v>
      </c>
      <c r="V15" t="s">
        <v>8253</v>
      </c>
      <c r="W15" t="s">
        <v>8254</v>
      </c>
      <c r="X15" t="s">
        <v>8255</v>
      </c>
      <c r="Y15" t="s">
        <v>8256</v>
      </c>
      <c r="Z15" t="str">
        <f t="shared" si="0"/>
        <v>AS-96356</v>
      </c>
    </row>
    <row r="16" spans="1:26" x14ac:dyDescent="0.3">
      <c r="A16" t="s">
        <v>8257</v>
      </c>
      <c r="B16" t="s">
        <v>8169</v>
      </c>
      <c r="C16" t="s">
        <v>264</v>
      </c>
      <c r="E16" t="s">
        <v>45</v>
      </c>
      <c r="G16">
        <v>0.21</v>
      </c>
      <c r="H16">
        <v>0.21</v>
      </c>
      <c r="I16" t="s">
        <v>24</v>
      </c>
      <c r="J16">
        <v>26.54</v>
      </c>
      <c r="K16">
        <v>152.91</v>
      </c>
      <c r="L16">
        <v>126.37</v>
      </c>
      <c r="M16" t="s">
        <v>265</v>
      </c>
      <c r="N16" t="s">
        <v>8258</v>
      </c>
      <c r="O16" t="s">
        <v>8259</v>
      </c>
      <c r="P16" t="s">
        <v>265</v>
      </c>
      <c r="Q16" t="s">
        <v>266</v>
      </c>
      <c r="R16" t="s">
        <v>267</v>
      </c>
      <c r="S16" t="s">
        <v>8260</v>
      </c>
      <c r="T16">
        <v>152.91</v>
      </c>
      <c r="U16" t="s">
        <v>24</v>
      </c>
      <c r="V16" t="s">
        <v>8261</v>
      </c>
      <c r="W16" t="s">
        <v>8262</v>
      </c>
      <c r="X16" t="s">
        <v>8263</v>
      </c>
      <c r="Y16" t="s">
        <v>8264</v>
      </c>
      <c r="Z16" t="str">
        <f t="shared" si="0"/>
        <v>AS-95520</v>
      </c>
    </row>
    <row r="17" spans="1:26" x14ac:dyDescent="0.3">
      <c r="A17" t="s">
        <v>8265</v>
      </c>
      <c r="B17" t="s">
        <v>8169</v>
      </c>
      <c r="C17" t="s">
        <v>264</v>
      </c>
      <c r="E17" t="s">
        <v>46</v>
      </c>
      <c r="G17">
        <v>0.2</v>
      </c>
      <c r="H17">
        <v>0.2</v>
      </c>
      <c r="I17" t="s">
        <v>24</v>
      </c>
      <c r="J17">
        <v>9.81</v>
      </c>
      <c r="K17">
        <v>58.85</v>
      </c>
      <c r="L17">
        <v>49.04</v>
      </c>
      <c r="M17" t="s">
        <v>265</v>
      </c>
      <c r="N17" t="s">
        <v>8266</v>
      </c>
      <c r="O17" t="s">
        <v>8267</v>
      </c>
      <c r="P17" t="s">
        <v>265</v>
      </c>
      <c r="Q17" t="s">
        <v>266</v>
      </c>
      <c r="R17" t="s">
        <v>267</v>
      </c>
      <c r="S17" t="s">
        <v>8268</v>
      </c>
      <c r="T17">
        <v>58.85</v>
      </c>
      <c r="U17" t="s">
        <v>24</v>
      </c>
      <c r="V17" t="s">
        <v>8269</v>
      </c>
      <c r="W17" t="s">
        <v>8270</v>
      </c>
      <c r="X17" t="s">
        <v>8271</v>
      </c>
      <c r="Y17" t="s">
        <v>8272</v>
      </c>
      <c r="Z17" t="str">
        <f t="shared" si="0"/>
        <v>AS-95338</v>
      </c>
    </row>
    <row r="18" spans="1:26" x14ac:dyDescent="0.3">
      <c r="A18" t="s">
        <v>8273</v>
      </c>
      <c r="B18" t="s">
        <v>8169</v>
      </c>
      <c r="C18" t="s">
        <v>264</v>
      </c>
      <c r="E18" t="s">
        <v>42</v>
      </c>
      <c r="G18">
        <v>0.19</v>
      </c>
      <c r="H18">
        <v>0.19</v>
      </c>
      <c r="I18" t="s">
        <v>24</v>
      </c>
      <c r="J18">
        <v>14.64</v>
      </c>
      <c r="K18">
        <v>91.71</v>
      </c>
      <c r="L18">
        <v>77.069999999999993</v>
      </c>
      <c r="M18" t="s">
        <v>265</v>
      </c>
      <c r="N18" t="s">
        <v>8274</v>
      </c>
      <c r="O18" t="s">
        <v>8275</v>
      </c>
      <c r="P18" t="s">
        <v>265</v>
      </c>
      <c r="Q18" t="s">
        <v>266</v>
      </c>
      <c r="R18" t="s">
        <v>267</v>
      </c>
      <c r="S18" t="s">
        <v>8276</v>
      </c>
      <c r="T18">
        <v>91.71</v>
      </c>
      <c r="U18" t="s">
        <v>24</v>
      </c>
      <c r="V18" t="s">
        <v>8277</v>
      </c>
      <c r="W18" t="s">
        <v>8278</v>
      </c>
      <c r="X18" t="s">
        <v>8277</v>
      </c>
      <c r="Y18" t="s">
        <v>8279</v>
      </c>
      <c r="Z18" t="str">
        <f t="shared" si="0"/>
        <v>AS-95578</v>
      </c>
    </row>
    <row r="19" spans="1:26" x14ac:dyDescent="0.3">
      <c r="A19" t="s">
        <v>8280</v>
      </c>
      <c r="B19" t="s">
        <v>8169</v>
      </c>
      <c r="C19" t="s">
        <v>264</v>
      </c>
      <c r="E19" t="s">
        <v>46</v>
      </c>
      <c r="G19">
        <v>0.2</v>
      </c>
      <c r="H19">
        <v>0.2</v>
      </c>
      <c r="I19" t="s">
        <v>24</v>
      </c>
      <c r="J19">
        <v>76.709999999999994</v>
      </c>
      <c r="K19">
        <v>460.26</v>
      </c>
      <c r="L19">
        <v>383.55</v>
      </c>
      <c r="M19" t="s">
        <v>265</v>
      </c>
      <c r="N19" t="s">
        <v>8281</v>
      </c>
      <c r="O19" t="s">
        <v>8282</v>
      </c>
      <c r="P19" t="s">
        <v>265</v>
      </c>
      <c r="Q19" t="s">
        <v>266</v>
      </c>
      <c r="R19" t="s">
        <v>267</v>
      </c>
      <c r="S19" t="s">
        <v>8283</v>
      </c>
      <c r="T19">
        <v>460.26</v>
      </c>
      <c r="U19" t="s">
        <v>24</v>
      </c>
      <c r="V19" t="s">
        <v>8284</v>
      </c>
      <c r="W19" t="s">
        <v>8285</v>
      </c>
      <c r="X19" t="s">
        <v>8284</v>
      </c>
      <c r="Y19" t="s">
        <v>8286</v>
      </c>
      <c r="Z19" t="str">
        <f t="shared" si="0"/>
        <v>AS-95339</v>
      </c>
    </row>
    <row r="20" spans="1:26" x14ac:dyDescent="0.3">
      <c r="A20" t="s">
        <v>8287</v>
      </c>
      <c r="B20" t="s">
        <v>8169</v>
      </c>
      <c r="C20" t="s">
        <v>264</v>
      </c>
      <c r="E20" t="s">
        <v>45</v>
      </c>
      <c r="G20">
        <v>0.21</v>
      </c>
      <c r="H20">
        <v>0.21</v>
      </c>
      <c r="I20" t="s">
        <v>24</v>
      </c>
      <c r="J20">
        <v>9.35</v>
      </c>
      <c r="K20">
        <v>53.9</v>
      </c>
      <c r="L20">
        <v>44.55</v>
      </c>
      <c r="M20" t="s">
        <v>265</v>
      </c>
      <c r="N20" t="s">
        <v>8288</v>
      </c>
      <c r="O20" t="s">
        <v>8289</v>
      </c>
      <c r="P20" t="s">
        <v>265</v>
      </c>
      <c r="Q20" t="s">
        <v>266</v>
      </c>
      <c r="R20" t="s">
        <v>267</v>
      </c>
      <c r="S20" t="s">
        <v>8290</v>
      </c>
      <c r="T20">
        <v>53.9</v>
      </c>
      <c r="U20" t="s">
        <v>24</v>
      </c>
      <c r="V20" t="s">
        <v>8291</v>
      </c>
      <c r="W20" t="s">
        <v>8292</v>
      </c>
      <c r="X20" t="s">
        <v>8293</v>
      </c>
      <c r="Y20" t="s">
        <v>8294</v>
      </c>
      <c r="Z20" t="str">
        <f t="shared" si="0"/>
        <v>AS-96425</v>
      </c>
    </row>
    <row r="21" spans="1:26" x14ac:dyDescent="0.3">
      <c r="A21" t="s">
        <v>8295</v>
      </c>
      <c r="B21" t="s">
        <v>8169</v>
      </c>
      <c r="C21" t="s">
        <v>264</v>
      </c>
      <c r="E21" t="s">
        <v>46</v>
      </c>
      <c r="G21">
        <v>0.2</v>
      </c>
      <c r="H21">
        <v>0.2</v>
      </c>
      <c r="I21" t="s">
        <v>24</v>
      </c>
      <c r="J21">
        <v>47.21</v>
      </c>
      <c r="K21">
        <v>283.23</v>
      </c>
      <c r="L21">
        <v>236.02</v>
      </c>
      <c r="M21" t="s">
        <v>265</v>
      </c>
      <c r="N21" t="s">
        <v>8296</v>
      </c>
      <c r="O21" t="s">
        <v>8297</v>
      </c>
      <c r="P21" t="s">
        <v>265</v>
      </c>
      <c r="Q21" t="s">
        <v>266</v>
      </c>
      <c r="R21" t="s">
        <v>269</v>
      </c>
      <c r="S21" t="s">
        <v>8298</v>
      </c>
      <c r="T21">
        <v>283.23</v>
      </c>
      <c r="U21" t="s">
        <v>24</v>
      </c>
      <c r="V21" t="s">
        <v>8299</v>
      </c>
      <c r="W21" t="s">
        <v>8300</v>
      </c>
      <c r="X21" t="s">
        <v>8301</v>
      </c>
      <c r="Y21" t="s">
        <v>8302</v>
      </c>
      <c r="Z21" t="str">
        <f t="shared" si="0"/>
        <v>AS-96815</v>
      </c>
    </row>
    <row r="22" spans="1:26" x14ac:dyDescent="0.3">
      <c r="A22" t="s">
        <v>8295</v>
      </c>
      <c r="B22" t="s">
        <v>8169</v>
      </c>
      <c r="C22" t="s">
        <v>264</v>
      </c>
      <c r="E22" t="s">
        <v>46</v>
      </c>
      <c r="G22">
        <v>0.2</v>
      </c>
      <c r="H22">
        <v>0.2</v>
      </c>
      <c r="I22" t="s">
        <v>24</v>
      </c>
      <c r="J22">
        <v>47.21</v>
      </c>
      <c r="K22">
        <v>283.23</v>
      </c>
      <c r="L22">
        <v>236.02</v>
      </c>
      <c r="M22" t="s">
        <v>265</v>
      </c>
      <c r="N22" t="s">
        <v>8296</v>
      </c>
      <c r="O22" t="s">
        <v>8303</v>
      </c>
      <c r="P22" t="s">
        <v>265</v>
      </c>
      <c r="Q22" t="s">
        <v>266</v>
      </c>
      <c r="R22" t="s">
        <v>267</v>
      </c>
      <c r="S22" t="s">
        <v>8304</v>
      </c>
      <c r="T22">
        <v>283.23</v>
      </c>
      <c r="U22" t="s">
        <v>24</v>
      </c>
      <c r="V22" t="s">
        <v>8305</v>
      </c>
      <c r="W22" t="s">
        <v>8306</v>
      </c>
      <c r="X22" t="s">
        <v>8307</v>
      </c>
      <c r="Y22" t="s">
        <v>8308</v>
      </c>
      <c r="Z22" t="str">
        <f t="shared" si="0"/>
        <v>AS-96815</v>
      </c>
    </row>
    <row r="23" spans="1:26" x14ac:dyDescent="0.3">
      <c r="A23" t="s">
        <v>8309</v>
      </c>
      <c r="B23" t="s">
        <v>8169</v>
      </c>
      <c r="C23" t="s">
        <v>268</v>
      </c>
      <c r="E23" t="s">
        <v>47</v>
      </c>
      <c r="G23">
        <v>0.22</v>
      </c>
      <c r="H23">
        <v>0.22</v>
      </c>
      <c r="I23" t="s">
        <v>24</v>
      </c>
      <c r="J23">
        <v>13.75</v>
      </c>
      <c r="K23">
        <v>76.23</v>
      </c>
      <c r="L23">
        <v>62.48</v>
      </c>
      <c r="M23" t="s">
        <v>83</v>
      </c>
      <c r="N23" t="s">
        <v>8310</v>
      </c>
      <c r="O23" t="s">
        <v>8311</v>
      </c>
      <c r="P23" t="s">
        <v>83</v>
      </c>
      <c r="Q23" t="s">
        <v>266</v>
      </c>
      <c r="R23" t="s">
        <v>267</v>
      </c>
      <c r="S23" t="s">
        <v>8312</v>
      </c>
      <c r="T23">
        <v>76.23</v>
      </c>
      <c r="U23" t="s">
        <v>24</v>
      </c>
      <c r="V23" t="s">
        <v>5961</v>
      </c>
      <c r="W23" t="s">
        <v>5963</v>
      </c>
      <c r="X23" t="s">
        <v>8313</v>
      </c>
      <c r="Y23" t="s">
        <v>8314</v>
      </c>
      <c r="Z23" t="str">
        <f t="shared" si="0"/>
        <v>AS-96146</v>
      </c>
    </row>
    <row r="24" spans="1:26" x14ac:dyDescent="0.3">
      <c r="A24" t="s">
        <v>8315</v>
      </c>
      <c r="B24" t="s">
        <v>8169</v>
      </c>
      <c r="C24" t="s">
        <v>264</v>
      </c>
      <c r="E24" t="s">
        <v>45</v>
      </c>
      <c r="G24">
        <v>0.21</v>
      </c>
      <c r="H24">
        <v>0.21</v>
      </c>
      <c r="I24" t="s">
        <v>24</v>
      </c>
      <c r="J24">
        <v>21.23</v>
      </c>
      <c r="K24">
        <v>122.31</v>
      </c>
      <c r="L24">
        <v>101.08</v>
      </c>
      <c r="M24" t="s">
        <v>265</v>
      </c>
      <c r="N24" t="s">
        <v>8316</v>
      </c>
      <c r="O24" t="s">
        <v>8317</v>
      </c>
      <c r="P24" t="s">
        <v>265</v>
      </c>
      <c r="Q24" t="s">
        <v>266</v>
      </c>
      <c r="R24" t="s">
        <v>267</v>
      </c>
      <c r="S24" t="s">
        <v>8318</v>
      </c>
      <c r="T24">
        <v>122.31</v>
      </c>
      <c r="U24" t="s">
        <v>24</v>
      </c>
      <c r="V24" t="s">
        <v>8319</v>
      </c>
      <c r="W24" t="s">
        <v>8320</v>
      </c>
      <c r="X24" t="s">
        <v>8321</v>
      </c>
      <c r="Y24" t="s">
        <v>8322</v>
      </c>
      <c r="Z24" t="str">
        <f t="shared" si="0"/>
        <v>AS-96280</v>
      </c>
    </row>
    <row r="25" spans="1:26" x14ac:dyDescent="0.3">
      <c r="A25" t="s">
        <v>8323</v>
      </c>
      <c r="B25" t="s">
        <v>8169</v>
      </c>
      <c r="C25" t="s">
        <v>264</v>
      </c>
      <c r="E25" t="s">
        <v>46</v>
      </c>
      <c r="G25">
        <v>0.2</v>
      </c>
      <c r="H25">
        <v>0.2</v>
      </c>
      <c r="I25" t="s">
        <v>24</v>
      </c>
      <c r="J25">
        <v>7.98</v>
      </c>
      <c r="K25">
        <v>47.9</v>
      </c>
      <c r="L25">
        <v>39.92</v>
      </c>
      <c r="M25" t="s">
        <v>265</v>
      </c>
      <c r="N25" t="s">
        <v>8324</v>
      </c>
      <c r="O25" t="s">
        <v>8325</v>
      </c>
      <c r="P25" t="s">
        <v>265</v>
      </c>
      <c r="Q25" t="s">
        <v>266</v>
      </c>
      <c r="R25" t="s">
        <v>267</v>
      </c>
      <c r="S25" t="s">
        <v>8326</v>
      </c>
      <c r="T25">
        <v>47.9</v>
      </c>
      <c r="U25" t="s">
        <v>24</v>
      </c>
      <c r="V25" t="s">
        <v>8327</v>
      </c>
      <c r="W25" t="s">
        <v>8328</v>
      </c>
      <c r="X25" t="s">
        <v>8329</v>
      </c>
      <c r="Y25" t="s">
        <v>8330</v>
      </c>
      <c r="Z25" t="str">
        <f t="shared" si="0"/>
        <v>AS-96342</v>
      </c>
    </row>
    <row r="26" spans="1:26" x14ac:dyDescent="0.3">
      <c r="A26" t="s">
        <v>8331</v>
      </c>
      <c r="B26" t="s">
        <v>8169</v>
      </c>
      <c r="C26" t="s">
        <v>264</v>
      </c>
      <c r="E26" t="s">
        <v>46</v>
      </c>
      <c r="G26">
        <v>0.2</v>
      </c>
      <c r="H26">
        <v>0.2</v>
      </c>
      <c r="I26" t="s">
        <v>24</v>
      </c>
      <c r="J26">
        <v>6.32</v>
      </c>
      <c r="K26">
        <v>37.9</v>
      </c>
      <c r="L26">
        <v>31.58</v>
      </c>
      <c r="M26" t="s">
        <v>265</v>
      </c>
      <c r="N26" t="s">
        <v>8332</v>
      </c>
      <c r="O26" t="s">
        <v>8333</v>
      </c>
      <c r="P26" t="s">
        <v>265</v>
      </c>
      <c r="Q26" t="s">
        <v>266</v>
      </c>
      <c r="R26" t="s">
        <v>267</v>
      </c>
      <c r="S26" t="s">
        <v>8334</v>
      </c>
      <c r="T26">
        <v>37.9</v>
      </c>
      <c r="U26" t="s">
        <v>24</v>
      </c>
      <c r="V26" t="s">
        <v>8335</v>
      </c>
      <c r="W26" t="s">
        <v>8336</v>
      </c>
      <c r="X26" t="s">
        <v>8337</v>
      </c>
      <c r="Y26" t="s">
        <v>8338</v>
      </c>
      <c r="Z26" t="str">
        <f t="shared" si="0"/>
        <v>AS-94938</v>
      </c>
    </row>
    <row r="27" spans="1:26" x14ac:dyDescent="0.3">
      <c r="A27" t="s">
        <v>8339</v>
      </c>
      <c r="B27" t="s">
        <v>8169</v>
      </c>
      <c r="C27" t="s">
        <v>38</v>
      </c>
      <c r="D27" t="s">
        <v>67</v>
      </c>
      <c r="E27" t="s">
        <v>37</v>
      </c>
      <c r="G27">
        <v>0.2</v>
      </c>
      <c r="H27" t="s">
        <v>270</v>
      </c>
      <c r="I27" t="s">
        <v>24</v>
      </c>
      <c r="J27" t="s">
        <v>270</v>
      </c>
      <c r="K27">
        <v>0</v>
      </c>
      <c r="L27">
        <v>0</v>
      </c>
      <c r="M27" t="s">
        <v>271</v>
      </c>
      <c r="Z27" t="str">
        <f t="shared" si="0"/>
        <v>AS-96378</v>
      </c>
    </row>
    <row r="28" spans="1:26" x14ac:dyDescent="0.3">
      <c r="A28" t="s">
        <v>8340</v>
      </c>
      <c r="B28" t="s">
        <v>8169</v>
      </c>
      <c r="C28" t="s">
        <v>264</v>
      </c>
      <c r="E28" t="s">
        <v>46</v>
      </c>
      <c r="G28">
        <v>0.2</v>
      </c>
      <c r="H28">
        <v>0.2</v>
      </c>
      <c r="I28" t="s">
        <v>24</v>
      </c>
      <c r="J28">
        <v>4.1500000000000004</v>
      </c>
      <c r="K28">
        <v>24.9</v>
      </c>
      <c r="L28">
        <v>20.75</v>
      </c>
      <c r="M28" t="s">
        <v>265</v>
      </c>
      <c r="N28" t="s">
        <v>8341</v>
      </c>
      <c r="O28" t="s">
        <v>8342</v>
      </c>
      <c r="P28" t="s">
        <v>265</v>
      </c>
      <c r="Q28" t="s">
        <v>266</v>
      </c>
      <c r="R28" t="s">
        <v>267</v>
      </c>
      <c r="S28" t="s">
        <v>8343</v>
      </c>
      <c r="T28">
        <v>24.9</v>
      </c>
      <c r="U28" t="s">
        <v>24</v>
      </c>
      <c r="V28" t="s">
        <v>8344</v>
      </c>
      <c r="W28" t="s">
        <v>8345</v>
      </c>
      <c r="X28" t="s">
        <v>8346</v>
      </c>
      <c r="Y28" t="s">
        <v>8347</v>
      </c>
      <c r="Z28" t="str">
        <f t="shared" si="0"/>
        <v>AS-95893</v>
      </c>
    </row>
    <row r="29" spans="1:26" x14ac:dyDescent="0.3">
      <c r="A29" t="s">
        <v>8348</v>
      </c>
      <c r="B29" t="s">
        <v>8169</v>
      </c>
      <c r="C29" t="s">
        <v>38</v>
      </c>
      <c r="D29" t="s">
        <v>65</v>
      </c>
      <c r="E29" t="s">
        <v>45</v>
      </c>
      <c r="G29">
        <v>0.21</v>
      </c>
      <c r="H29" t="s">
        <v>270</v>
      </c>
      <c r="I29" t="s">
        <v>24</v>
      </c>
      <c r="J29">
        <v>3.32</v>
      </c>
      <c r="K29">
        <v>19.149999999999999</v>
      </c>
      <c r="L29">
        <v>15.83</v>
      </c>
      <c r="M29" t="s">
        <v>271</v>
      </c>
      <c r="Z29" t="str">
        <f t="shared" si="0"/>
        <v>AS-95688</v>
      </c>
    </row>
    <row r="30" spans="1:26" x14ac:dyDescent="0.3">
      <c r="A30" t="s">
        <v>8349</v>
      </c>
      <c r="B30" t="s">
        <v>8169</v>
      </c>
      <c r="C30" t="s">
        <v>264</v>
      </c>
      <c r="E30" t="s">
        <v>45</v>
      </c>
      <c r="G30">
        <v>0.21</v>
      </c>
      <c r="H30">
        <v>0.21</v>
      </c>
      <c r="I30" t="s">
        <v>24</v>
      </c>
      <c r="J30">
        <v>10.23</v>
      </c>
      <c r="K30">
        <v>58.95</v>
      </c>
      <c r="L30">
        <v>48.72</v>
      </c>
      <c r="M30" t="s">
        <v>265</v>
      </c>
      <c r="N30" t="s">
        <v>8350</v>
      </c>
      <c r="O30" t="s">
        <v>8351</v>
      </c>
      <c r="P30" t="s">
        <v>265</v>
      </c>
      <c r="Q30" t="s">
        <v>266</v>
      </c>
      <c r="R30" t="s">
        <v>269</v>
      </c>
      <c r="S30" t="s">
        <v>8352</v>
      </c>
      <c r="T30">
        <v>58.95</v>
      </c>
      <c r="U30" t="s">
        <v>24</v>
      </c>
      <c r="V30" t="s">
        <v>8353</v>
      </c>
      <c r="W30" t="s">
        <v>8354</v>
      </c>
      <c r="X30" t="s">
        <v>8355</v>
      </c>
      <c r="Y30" t="s">
        <v>8356</v>
      </c>
      <c r="Z30" t="str">
        <f t="shared" si="0"/>
        <v>AS-96573</v>
      </c>
    </row>
    <row r="31" spans="1:26" x14ac:dyDescent="0.3">
      <c r="A31" t="s">
        <v>8349</v>
      </c>
      <c r="B31" t="s">
        <v>8169</v>
      </c>
      <c r="C31" t="s">
        <v>264</v>
      </c>
      <c r="E31" t="s">
        <v>45</v>
      </c>
      <c r="G31">
        <v>0.21</v>
      </c>
      <c r="H31">
        <v>0.21</v>
      </c>
      <c r="I31" t="s">
        <v>24</v>
      </c>
      <c r="J31">
        <v>10.23</v>
      </c>
      <c r="K31">
        <v>58.95</v>
      </c>
      <c r="L31">
        <v>48.72</v>
      </c>
      <c r="M31" t="s">
        <v>265</v>
      </c>
      <c r="N31" t="s">
        <v>8350</v>
      </c>
      <c r="O31" t="s">
        <v>8357</v>
      </c>
      <c r="P31" t="s">
        <v>265</v>
      </c>
      <c r="Q31" t="s">
        <v>266</v>
      </c>
      <c r="R31" t="s">
        <v>267</v>
      </c>
      <c r="S31" t="s">
        <v>8358</v>
      </c>
      <c r="T31">
        <v>58.95</v>
      </c>
      <c r="U31" t="s">
        <v>24</v>
      </c>
      <c r="V31" t="s">
        <v>8359</v>
      </c>
      <c r="W31" t="s">
        <v>8360</v>
      </c>
      <c r="X31" t="s">
        <v>8361</v>
      </c>
      <c r="Y31" t="s">
        <v>8362</v>
      </c>
      <c r="Z31" t="str">
        <f t="shared" si="0"/>
        <v>AS-96573</v>
      </c>
    </row>
    <row r="32" spans="1:26" x14ac:dyDescent="0.3">
      <c r="A32" t="s">
        <v>8363</v>
      </c>
      <c r="B32" t="s">
        <v>8169</v>
      </c>
      <c r="C32" t="s">
        <v>264</v>
      </c>
      <c r="E32" t="s">
        <v>45</v>
      </c>
      <c r="G32">
        <v>0.21</v>
      </c>
      <c r="H32">
        <v>0.21</v>
      </c>
      <c r="I32" t="s">
        <v>24</v>
      </c>
      <c r="J32">
        <v>24.98</v>
      </c>
      <c r="K32">
        <v>143.91</v>
      </c>
      <c r="L32">
        <v>118.93</v>
      </c>
      <c r="M32" t="s">
        <v>265</v>
      </c>
      <c r="N32" t="s">
        <v>8364</v>
      </c>
      <c r="O32" t="s">
        <v>8365</v>
      </c>
      <c r="P32" t="s">
        <v>265</v>
      </c>
      <c r="Q32" t="s">
        <v>266</v>
      </c>
      <c r="R32" t="s">
        <v>267</v>
      </c>
      <c r="S32" t="s">
        <v>8366</v>
      </c>
      <c r="T32">
        <v>143.91</v>
      </c>
      <c r="U32" t="s">
        <v>24</v>
      </c>
      <c r="V32" t="s">
        <v>8367</v>
      </c>
      <c r="W32" t="s">
        <v>8368</v>
      </c>
      <c r="X32" t="s">
        <v>8369</v>
      </c>
      <c r="Y32" t="s">
        <v>8370</v>
      </c>
      <c r="Z32" t="str">
        <f t="shared" si="0"/>
        <v>AS-97207</v>
      </c>
    </row>
    <row r="33" spans="1:26" x14ac:dyDescent="0.3">
      <c r="A33" t="s">
        <v>8371</v>
      </c>
      <c r="B33" t="s">
        <v>8169</v>
      </c>
      <c r="C33" t="s">
        <v>264</v>
      </c>
      <c r="E33" t="s">
        <v>45</v>
      </c>
      <c r="G33">
        <v>0.21</v>
      </c>
      <c r="H33">
        <v>0.21</v>
      </c>
      <c r="I33" t="s">
        <v>24</v>
      </c>
      <c r="J33">
        <v>16.11</v>
      </c>
      <c r="K33">
        <v>92.85</v>
      </c>
      <c r="L33">
        <v>76.739999999999995</v>
      </c>
      <c r="M33" t="s">
        <v>265</v>
      </c>
      <c r="N33" t="s">
        <v>8372</v>
      </c>
      <c r="O33" t="s">
        <v>8373</v>
      </c>
      <c r="P33" t="s">
        <v>265</v>
      </c>
      <c r="Q33" t="s">
        <v>266</v>
      </c>
      <c r="R33" t="s">
        <v>267</v>
      </c>
      <c r="S33" t="s">
        <v>8374</v>
      </c>
      <c r="T33">
        <v>92.85</v>
      </c>
      <c r="U33" t="s">
        <v>24</v>
      </c>
      <c r="V33" t="s">
        <v>8375</v>
      </c>
      <c r="W33" t="s">
        <v>8376</v>
      </c>
      <c r="X33" t="s">
        <v>8377</v>
      </c>
      <c r="Y33" t="s">
        <v>8378</v>
      </c>
      <c r="Z33" t="str">
        <f t="shared" si="0"/>
        <v>AS-95824</v>
      </c>
    </row>
    <row r="34" spans="1:26" x14ac:dyDescent="0.3">
      <c r="A34" t="s">
        <v>8379</v>
      </c>
      <c r="B34" t="s">
        <v>8169</v>
      </c>
      <c r="C34" t="s">
        <v>264</v>
      </c>
      <c r="E34" t="s">
        <v>37</v>
      </c>
      <c r="G34">
        <v>0.2</v>
      </c>
      <c r="H34">
        <v>0.2</v>
      </c>
      <c r="I34" t="s">
        <v>24</v>
      </c>
      <c r="J34">
        <v>11.33</v>
      </c>
      <c r="K34">
        <v>67.95</v>
      </c>
      <c r="L34">
        <v>56.62</v>
      </c>
      <c r="M34" t="s">
        <v>265</v>
      </c>
      <c r="N34" t="s">
        <v>8380</v>
      </c>
      <c r="O34" t="s">
        <v>8381</v>
      </c>
      <c r="P34" t="s">
        <v>265</v>
      </c>
      <c r="Q34" t="s">
        <v>266</v>
      </c>
      <c r="R34" t="s">
        <v>267</v>
      </c>
      <c r="S34" t="s">
        <v>8382</v>
      </c>
      <c r="T34">
        <v>67.95</v>
      </c>
      <c r="U34" t="s">
        <v>24</v>
      </c>
      <c r="V34" t="s">
        <v>8383</v>
      </c>
      <c r="W34" t="s">
        <v>8384</v>
      </c>
      <c r="X34" t="s">
        <v>8385</v>
      </c>
      <c r="Y34" t="s">
        <v>8386</v>
      </c>
      <c r="Z34" t="str">
        <f t="shared" si="0"/>
        <v>AS-96542</v>
      </c>
    </row>
    <row r="35" spans="1:26" x14ac:dyDescent="0.3">
      <c r="A35" t="s">
        <v>8387</v>
      </c>
      <c r="B35" t="s">
        <v>8169</v>
      </c>
      <c r="C35" t="s">
        <v>264</v>
      </c>
      <c r="E35" t="s">
        <v>45</v>
      </c>
      <c r="G35">
        <v>0.21</v>
      </c>
      <c r="H35">
        <v>0.21</v>
      </c>
      <c r="I35" t="s">
        <v>24</v>
      </c>
      <c r="J35">
        <v>7.09</v>
      </c>
      <c r="K35">
        <v>40.86</v>
      </c>
      <c r="L35">
        <v>33.770000000000003</v>
      </c>
      <c r="M35" t="s">
        <v>265</v>
      </c>
      <c r="N35" t="s">
        <v>8388</v>
      </c>
      <c r="O35" t="s">
        <v>8389</v>
      </c>
      <c r="P35" t="s">
        <v>265</v>
      </c>
      <c r="Q35" t="s">
        <v>266</v>
      </c>
      <c r="R35" t="s">
        <v>267</v>
      </c>
      <c r="S35" t="s">
        <v>8390</v>
      </c>
      <c r="T35">
        <v>40.86</v>
      </c>
      <c r="U35" t="s">
        <v>24</v>
      </c>
      <c r="V35" t="s">
        <v>8391</v>
      </c>
      <c r="W35" t="s">
        <v>8392</v>
      </c>
      <c r="X35" t="s">
        <v>8393</v>
      </c>
      <c r="Y35" t="s">
        <v>8394</v>
      </c>
      <c r="Z35" t="str">
        <f t="shared" si="0"/>
        <v>AS-95947</v>
      </c>
    </row>
    <row r="36" spans="1:26" x14ac:dyDescent="0.3">
      <c r="A36" t="s">
        <v>8395</v>
      </c>
      <c r="B36" t="s">
        <v>8169</v>
      </c>
      <c r="C36" t="s">
        <v>264</v>
      </c>
      <c r="E36" t="s">
        <v>46</v>
      </c>
      <c r="G36">
        <v>0.2</v>
      </c>
      <c r="H36">
        <v>0.2</v>
      </c>
      <c r="I36" t="s">
        <v>24</v>
      </c>
      <c r="J36">
        <v>4.1500000000000004</v>
      </c>
      <c r="K36">
        <v>24.9</v>
      </c>
      <c r="L36">
        <v>20.75</v>
      </c>
      <c r="M36" t="s">
        <v>265</v>
      </c>
      <c r="N36" t="s">
        <v>8396</v>
      </c>
      <c r="O36" t="s">
        <v>8397</v>
      </c>
      <c r="P36" t="s">
        <v>265</v>
      </c>
      <c r="Q36" t="s">
        <v>266</v>
      </c>
      <c r="R36" t="s">
        <v>267</v>
      </c>
      <c r="S36" t="s">
        <v>8398</v>
      </c>
      <c r="T36">
        <v>24.9</v>
      </c>
      <c r="U36" t="s">
        <v>24</v>
      </c>
      <c r="V36" t="s">
        <v>8399</v>
      </c>
      <c r="W36" t="s">
        <v>8400</v>
      </c>
      <c r="X36" t="s">
        <v>8401</v>
      </c>
      <c r="Y36" t="s">
        <v>8402</v>
      </c>
      <c r="Z36" t="str">
        <f t="shared" si="0"/>
        <v>AS-95600</v>
      </c>
    </row>
    <row r="37" spans="1:26" x14ac:dyDescent="0.3">
      <c r="A37" t="s">
        <v>8403</v>
      </c>
      <c r="B37" t="s">
        <v>8169</v>
      </c>
      <c r="C37" t="s">
        <v>264</v>
      </c>
      <c r="E37" t="s">
        <v>46</v>
      </c>
      <c r="G37">
        <v>0.2</v>
      </c>
      <c r="H37">
        <v>0.2</v>
      </c>
      <c r="I37" t="s">
        <v>24</v>
      </c>
      <c r="J37">
        <v>10.65</v>
      </c>
      <c r="K37">
        <v>63.9</v>
      </c>
      <c r="L37">
        <v>53.25</v>
      </c>
      <c r="M37" t="s">
        <v>265</v>
      </c>
      <c r="N37" t="s">
        <v>8404</v>
      </c>
      <c r="O37" t="s">
        <v>8405</v>
      </c>
      <c r="P37" t="s">
        <v>265</v>
      </c>
      <c r="Q37" t="s">
        <v>266</v>
      </c>
      <c r="R37" t="s">
        <v>267</v>
      </c>
      <c r="S37" t="s">
        <v>8406</v>
      </c>
      <c r="T37">
        <v>63.9</v>
      </c>
      <c r="U37" t="s">
        <v>24</v>
      </c>
      <c r="V37" t="s">
        <v>8407</v>
      </c>
      <c r="W37" t="s">
        <v>8408</v>
      </c>
      <c r="X37" t="s">
        <v>8409</v>
      </c>
      <c r="Y37" t="s">
        <v>8410</v>
      </c>
      <c r="Z37" t="str">
        <f t="shared" si="0"/>
        <v>AS-95760</v>
      </c>
    </row>
    <row r="38" spans="1:26" x14ac:dyDescent="0.3">
      <c r="A38" t="s">
        <v>8411</v>
      </c>
      <c r="B38" t="s">
        <v>8169</v>
      </c>
      <c r="C38" t="s">
        <v>264</v>
      </c>
      <c r="E38" t="s">
        <v>46</v>
      </c>
      <c r="G38">
        <v>0.2</v>
      </c>
      <c r="H38">
        <v>0.2</v>
      </c>
      <c r="I38" t="s">
        <v>24</v>
      </c>
      <c r="J38">
        <v>5.32</v>
      </c>
      <c r="K38">
        <v>31.9</v>
      </c>
      <c r="L38">
        <v>26.58</v>
      </c>
      <c r="M38" t="s">
        <v>265</v>
      </c>
      <c r="N38" t="s">
        <v>8412</v>
      </c>
      <c r="O38" t="s">
        <v>8413</v>
      </c>
      <c r="P38" t="s">
        <v>265</v>
      </c>
      <c r="Q38" t="s">
        <v>266</v>
      </c>
      <c r="R38" t="s">
        <v>267</v>
      </c>
      <c r="S38" t="s">
        <v>8414</v>
      </c>
      <c r="T38">
        <v>31.9</v>
      </c>
      <c r="U38" t="s">
        <v>24</v>
      </c>
      <c r="V38" t="s">
        <v>8415</v>
      </c>
      <c r="W38" t="s">
        <v>8416</v>
      </c>
      <c r="X38" t="s">
        <v>8417</v>
      </c>
      <c r="Y38" t="s">
        <v>8418</v>
      </c>
      <c r="Z38" t="str">
        <f t="shared" si="0"/>
        <v>AS-96676</v>
      </c>
    </row>
    <row r="39" spans="1:26" x14ac:dyDescent="0.3">
      <c r="A39" t="s">
        <v>8419</v>
      </c>
      <c r="B39" t="s">
        <v>8169</v>
      </c>
      <c r="C39" t="s">
        <v>268</v>
      </c>
      <c r="E39" t="s">
        <v>45</v>
      </c>
      <c r="G39">
        <v>0.21</v>
      </c>
      <c r="H39">
        <v>0.21</v>
      </c>
      <c r="I39" t="s">
        <v>24</v>
      </c>
      <c r="J39">
        <v>5.35</v>
      </c>
      <c r="K39">
        <v>30.85</v>
      </c>
      <c r="L39">
        <v>25.5</v>
      </c>
      <c r="M39" t="s">
        <v>83</v>
      </c>
      <c r="N39" t="s">
        <v>8420</v>
      </c>
      <c r="O39" t="s">
        <v>8421</v>
      </c>
      <c r="P39" t="s">
        <v>83</v>
      </c>
      <c r="Q39" t="s">
        <v>266</v>
      </c>
      <c r="R39" t="s">
        <v>267</v>
      </c>
      <c r="S39" t="s">
        <v>8422</v>
      </c>
      <c r="T39">
        <v>30.85</v>
      </c>
      <c r="U39" t="s">
        <v>24</v>
      </c>
      <c r="V39" t="s">
        <v>3737</v>
      </c>
      <c r="W39" t="s">
        <v>3740</v>
      </c>
      <c r="X39" t="s">
        <v>8423</v>
      </c>
      <c r="Y39" t="s">
        <v>8424</v>
      </c>
      <c r="Z39" t="str">
        <f t="shared" si="0"/>
        <v>AS-95165</v>
      </c>
    </row>
    <row r="40" spans="1:26" x14ac:dyDescent="0.3">
      <c r="A40" t="s">
        <v>8425</v>
      </c>
      <c r="B40" t="s">
        <v>8169</v>
      </c>
      <c r="C40" t="s">
        <v>268</v>
      </c>
      <c r="D40" t="s">
        <v>73</v>
      </c>
      <c r="E40" t="s">
        <v>42</v>
      </c>
      <c r="G40">
        <v>0.19</v>
      </c>
      <c r="H40" t="s">
        <v>270</v>
      </c>
      <c r="I40" t="s">
        <v>24</v>
      </c>
      <c r="J40" t="s">
        <v>270</v>
      </c>
      <c r="K40">
        <v>0</v>
      </c>
      <c r="L40">
        <v>0</v>
      </c>
      <c r="M40" t="s">
        <v>83</v>
      </c>
      <c r="N40" t="s">
        <v>8426</v>
      </c>
      <c r="O40" t="s">
        <v>8427</v>
      </c>
      <c r="P40" t="s">
        <v>83</v>
      </c>
      <c r="Q40" t="s">
        <v>266</v>
      </c>
      <c r="R40" t="s">
        <v>267</v>
      </c>
      <c r="S40" t="s">
        <v>8428</v>
      </c>
      <c r="T40">
        <v>49.9</v>
      </c>
      <c r="U40" t="s">
        <v>24</v>
      </c>
      <c r="V40" t="s">
        <v>3969</v>
      </c>
      <c r="W40" t="s">
        <v>3972</v>
      </c>
      <c r="X40" t="s">
        <v>8429</v>
      </c>
      <c r="Y40" t="s">
        <v>8430</v>
      </c>
      <c r="Z40" t="str">
        <f t="shared" si="0"/>
        <v>AS-95234</v>
      </c>
    </row>
    <row r="41" spans="1:26" x14ac:dyDescent="0.3">
      <c r="A41" t="s">
        <v>8425</v>
      </c>
      <c r="B41" t="s">
        <v>8169</v>
      </c>
      <c r="C41" t="s">
        <v>268</v>
      </c>
      <c r="D41" t="s">
        <v>73</v>
      </c>
      <c r="E41" t="s">
        <v>42</v>
      </c>
      <c r="G41">
        <v>0.19</v>
      </c>
      <c r="H41" t="s">
        <v>270</v>
      </c>
      <c r="I41" t="s">
        <v>24</v>
      </c>
      <c r="J41" t="s">
        <v>270</v>
      </c>
      <c r="K41">
        <v>0</v>
      </c>
      <c r="L41">
        <v>0</v>
      </c>
      <c r="M41" t="s">
        <v>83</v>
      </c>
      <c r="N41" t="s">
        <v>8426</v>
      </c>
      <c r="O41" t="s">
        <v>8431</v>
      </c>
      <c r="P41" t="s">
        <v>83</v>
      </c>
      <c r="Q41" t="s">
        <v>275</v>
      </c>
      <c r="R41" t="s">
        <v>267</v>
      </c>
      <c r="S41" t="s">
        <v>8432</v>
      </c>
      <c r="T41">
        <v>49.9</v>
      </c>
      <c r="U41" t="s">
        <v>24</v>
      </c>
      <c r="V41" t="s">
        <v>3977</v>
      </c>
      <c r="W41" t="s">
        <v>8433</v>
      </c>
      <c r="X41" t="s">
        <v>3977</v>
      </c>
      <c r="Y41" t="s">
        <v>8434</v>
      </c>
      <c r="Z41" t="str">
        <f t="shared" si="0"/>
        <v>AS-95234</v>
      </c>
    </row>
    <row r="42" spans="1:26" x14ac:dyDescent="0.3">
      <c r="A42" t="s">
        <v>8435</v>
      </c>
      <c r="B42" t="s">
        <v>8169</v>
      </c>
      <c r="C42" t="s">
        <v>264</v>
      </c>
      <c r="E42" t="s">
        <v>37</v>
      </c>
      <c r="G42">
        <v>0.2</v>
      </c>
      <c r="H42">
        <v>0.2</v>
      </c>
      <c r="I42" t="s">
        <v>24</v>
      </c>
      <c r="J42">
        <v>9.51</v>
      </c>
      <c r="K42">
        <v>57.06</v>
      </c>
      <c r="L42">
        <v>47.55</v>
      </c>
      <c r="M42" t="s">
        <v>265</v>
      </c>
      <c r="N42" t="s">
        <v>8436</v>
      </c>
      <c r="O42" t="s">
        <v>8437</v>
      </c>
      <c r="P42" t="s">
        <v>265</v>
      </c>
      <c r="Q42" t="s">
        <v>266</v>
      </c>
      <c r="R42" t="s">
        <v>267</v>
      </c>
      <c r="S42" t="s">
        <v>8438</v>
      </c>
      <c r="T42">
        <v>57.06</v>
      </c>
      <c r="U42" t="s">
        <v>24</v>
      </c>
      <c r="V42" t="s">
        <v>8439</v>
      </c>
      <c r="W42" t="s">
        <v>8440</v>
      </c>
      <c r="X42" t="s">
        <v>8441</v>
      </c>
      <c r="Y42" t="s">
        <v>8442</v>
      </c>
      <c r="Z42" t="str">
        <f t="shared" si="0"/>
        <v>AS-95218</v>
      </c>
    </row>
    <row r="43" spans="1:26" x14ac:dyDescent="0.3">
      <c r="A43" t="s">
        <v>8443</v>
      </c>
      <c r="B43" t="s">
        <v>8169</v>
      </c>
      <c r="C43" t="s">
        <v>264</v>
      </c>
      <c r="E43" t="s">
        <v>46</v>
      </c>
      <c r="G43">
        <v>0.2</v>
      </c>
      <c r="H43">
        <v>0.2</v>
      </c>
      <c r="I43" t="s">
        <v>24</v>
      </c>
      <c r="J43">
        <v>14.98</v>
      </c>
      <c r="K43">
        <v>89.9</v>
      </c>
      <c r="L43">
        <v>74.92</v>
      </c>
      <c r="M43" t="s">
        <v>265</v>
      </c>
      <c r="N43" t="s">
        <v>8444</v>
      </c>
      <c r="O43" t="s">
        <v>8445</v>
      </c>
      <c r="P43" t="s">
        <v>265</v>
      </c>
      <c r="Q43" t="s">
        <v>266</v>
      </c>
      <c r="R43" t="s">
        <v>267</v>
      </c>
      <c r="S43" t="s">
        <v>8446</v>
      </c>
      <c r="T43">
        <v>89.9</v>
      </c>
      <c r="U43" t="s">
        <v>24</v>
      </c>
      <c r="V43" t="s">
        <v>8447</v>
      </c>
      <c r="W43" t="s">
        <v>8448</v>
      </c>
      <c r="X43" t="s">
        <v>8449</v>
      </c>
      <c r="Y43" t="s">
        <v>8450</v>
      </c>
      <c r="Z43" t="str">
        <f t="shared" si="0"/>
        <v>AS-96634</v>
      </c>
    </row>
    <row r="44" spans="1:26" x14ac:dyDescent="0.3">
      <c r="A44" t="s">
        <v>8451</v>
      </c>
      <c r="B44" t="s">
        <v>8169</v>
      </c>
      <c r="C44" t="s">
        <v>264</v>
      </c>
      <c r="E44" t="s">
        <v>47</v>
      </c>
      <c r="G44">
        <v>0.22</v>
      </c>
      <c r="H44">
        <v>0.22</v>
      </c>
      <c r="I44" t="s">
        <v>24</v>
      </c>
      <c r="J44">
        <v>12.25</v>
      </c>
      <c r="K44">
        <v>67.95</v>
      </c>
      <c r="L44">
        <v>55.7</v>
      </c>
      <c r="M44" t="s">
        <v>265</v>
      </c>
      <c r="N44" t="s">
        <v>8452</v>
      </c>
      <c r="O44" t="s">
        <v>8453</v>
      </c>
      <c r="P44" t="s">
        <v>265</v>
      </c>
      <c r="Q44" t="s">
        <v>266</v>
      </c>
      <c r="R44" t="s">
        <v>267</v>
      </c>
      <c r="S44" t="s">
        <v>8454</v>
      </c>
      <c r="T44">
        <v>67.95</v>
      </c>
      <c r="U44" t="s">
        <v>24</v>
      </c>
      <c r="V44" t="s">
        <v>8455</v>
      </c>
      <c r="W44" t="s">
        <v>8456</v>
      </c>
      <c r="X44" t="s">
        <v>8457</v>
      </c>
      <c r="Y44" t="s">
        <v>8458</v>
      </c>
      <c r="Z44" t="str">
        <f t="shared" si="0"/>
        <v>AS-94949</v>
      </c>
    </row>
    <row r="45" spans="1:26" x14ac:dyDescent="0.3">
      <c r="A45" t="s">
        <v>8459</v>
      </c>
      <c r="B45" t="s">
        <v>8169</v>
      </c>
      <c r="C45" t="s">
        <v>264</v>
      </c>
      <c r="E45" t="s">
        <v>46</v>
      </c>
      <c r="G45">
        <v>0.2</v>
      </c>
      <c r="H45">
        <v>0.2</v>
      </c>
      <c r="I45" t="s">
        <v>24</v>
      </c>
      <c r="J45">
        <v>7.3</v>
      </c>
      <c r="K45">
        <v>43.8</v>
      </c>
      <c r="L45">
        <v>36.5</v>
      </c>
      <c r="M45" t="s">
        <v>265</v>
      </c>
      <c r="N45" t="s">
        <v>8460</v>
      </c>
      <c r="O45" t="s">
        <v>8461</v>
      </c>
      <c r="P45" t="s">
        <v>265</v>
      </c>
      <c r="Q45" t="s">
        <v>266</v>
      </c>
      <c r="R45" t="s">
        <v>267</v>
      </c>
      <c r="S45" t="s">
        <v>8462</v>
      </c>
      <c r="T45">
        <v>43.8</v>
      </c>
      <c r="U45" t="s">
        <v>24</v>
      </c>
      <c r="V45" t="s">
        <v>8463</v>
      </c>
      <c r="W45" t="s">
        <v>8464</v>
      </c>
      <c r="X45" t="s">
        <v>8465</v>
      </c>
      <c r="Y45" t="s">
        <v>8466</v>
      </c>
      <c r="Z45" t="str">
        <f t="shared" si="0"/>
        <v>AS-95609</v>
      </c>
    </row>
    <row r="46" spans="1:26" x14ac:dyDescent="0.3">
      <c r="A46" t="s">
        <v>8467</v>
      </c>
      <c r="B46" t="s">
        <v>8169</v>
      </c>
      <c r="C46" t="s">
        <v>264</v>
      </c>
      <c r="E46" t="s">
        <v>47</v>
      </c>
      <c r="G46">
        <v>0.22</v>
      </c>
      <c r="H46">
        <v>0.22</v>
      </c>
      <c r="I46" t="s">
        <v>24</v>
      </c>
      <c r="J46">
        <v>9.89</v>
      </c>
      <c r="K46">
        <v>54.85</v>
      </c>
      <c r="L46">
        <v>44.96</v>
      </c>
      <c r="M46" t="s">
        <v>265</v>
      </c>
      <c r="N46" t="s">
        <v>8468</v>
      </c>
      <c r="O46" t="s">
        <v>8469</v>
      </c>
      <c r="P46" t="s">
        <v>265</v>
      </c>
      <c r="Q46" t="s">
        <v>266</v>
      </c>
      <c r="R46" t="s">
        <v>267</v>
      </c>
      <c r="S46" t="s">
        <v>8470</v>
      </c>
      <c r="T46">
        <v>54.85</v>
      </c>
      <c r="U46" t="s">
        <v>24</v>
      </c>
      <c r="V46" t="s">
        <v>8471</v>
      </c>
      <c r="W46" t="s">
        <v>8472</v>
      </c>
      <c r="X46" t="s">
        <v>8473</v>
      </c>
      <c r="Y46" t="s">
        <v>8474</v>
      </c>
      <c r="Z46" t="str">
        <f t="shared" si="0"/>
        <v>AS-95889</v>
      </c>
    </row>
    <row r="47" spans="1:26" x14ac:dyDescent="0.3">
      <c r="A47" t="s">
        <v>8475</v>
      </c>
      <c r="B47" t="s">
        <v>8169</v>
      </c>
      <c r="C47" t="s">
        <v>264</v>
      </c>
      <c r="E47" t="s">
        <v>45</v>
      </c>
      <c r="G47">
        <v>0.21</v>
      </c>
      <c r="H47">
        <v>0.21</v>
      </c>
      <c r="I47" t="s">
        <v>24</v>
      </c>
      <c r="J47">
        <v>13.42</v>
      </c>
      <c r="K47">
        <v>77.31</v>
      </c>
      <c r="L47">
        <v>63.89</v>
      </c>
      <c r="M47" t="s">
        <v>265</v>
      </c>
      <c r="N47" t="s">
        <v>8476</v>
      </c>
      <c r="O47" t="s">
        <v>8477</v>
      </c>
      <c r="P47" t="s">
        <v>265</v>
      </c>
      <c r="Q47" t="s">
        <v>266</v>
      </c>
      <c r="R47" t="s">
        <v>267</v>
      </c>
      <c r="S47" t="s">
        <v>8478</v>
      </c>
      <c r="T47">
        <v>77.31</v>
      </c>
      <c r="U47" t="s">
        <v>24</v>
      </c>
      <c r="V47" t="s">
        <v>8479</v>
      </c>
      <c r="W47" t="s">
        <v>8480</v>
      </c>
      <c r="X47" t="s">
        <v>8481</v>
      </c>
      <c r="Y47" t="s">
        <v>8482</v>
      </c>
      <c r="Z47" t="str">
        <f t="shared" si="0"/>
        <v>AS-95253</v>
      </c>
    </row>
    <row r="48" spans="1:26" x14ac:dyDescent="0.3">
      <c r="A48" t="s">
        <v>8483</v>
      </c>
      <c r="B48" t="s">
        <v>8169</v>
      </c>
      <c r="C48" t="s">
        <v>264</v>
      </c>
      <c r="E48" t="s">
        <v>46</v>
      </c>
      <c r="G48">
        <v>0.2</v>
      </c>
      <c r="H48">
        <v>0.2</v>
      </c>
      <c r="I48" t="s">
        <v>24</v>
      </c>
      <c r="J48">
        <v>2.98</v>
      </c>
      <c r="K48">
        <v>17.899999999999999</v>
      </c>
      <c r="L48">
        <v>14.92</v>
      </c>
      <c r="M48" t="s">
        <v>265</v>
      </c>
      <c r="N48" t="s">
        <v>8484</v>
      </c>
      <c r="O48" t="s">
        <v>8485</v>
      </c>
      <c r="P48" t="s">
        <v>265</v>
      </c>
      <c r="Q48" t="s">
        <v>266</v>
      </c>
      <c r="R48" t="s">
        <v>267</v>
      </c>
      <c r="S48" t="s">
        <v>8486</v>
      </c>
      <c r="T48">
        <v>17.899999999999999</v>
      </c>
      <c r="U48" t="s">
        <v>24</v>
      </c>
      <c r="V48" t="s">
        <v>8487</v>
      </c>
      <c r="W48" t="s">
        <v>8488</v>
      </c>
      <c r="X48" t="s">
        <v>8489</v>
      </c>
      <c r="Y48" t="s">
        <v>8490</v>
      </c>
      <c r="Z48" t="str">
        <f t="shared" si="0"/>
        <v>AS-96458</v>
      </c>
    </row>
    <row r="49" spans="1:26" x14ac:dyDescent="0.3">
      <c r="A49" t="s">
        <v>8491</v>
      </c>
      <c r="B49" t="s">
        <v>8169</v>
      </c>
      <c r="C49" t="s">
        <v>264</v>
      </c>
      <c r="E49" t="s">
        <v>46</v>
      </c>
      <c r="G49">
        <v>0.2</v>
      </c>
      <c r="H49">
        <v>0.2</v>
      </c>
      <c r="I49" t="s">
        <v>24</v>
      </c>
      <c r="J49">
        <v>18.78</v>
      </c>
      <c r="K49">
        <v>112.7</v>
      </c>
      <c r="L49">
        <v>93.92</v>
      </c>
      <c r="M49" t="s">
        <v>265</v>
      </c>
      <c r="N49" t="s">
        <v>8492</v>
      </c>
      <c r="O49" t="s">
        <v>8493</v>
      </c>
      <c r="P49" t="s">
        <v>265</v>
      </c>
      <c r="Q49" t="s">
        <v>266</v>
      </c>
      <c r="R49" t="s">
        <v>267</v>
      </c>
      <c r="S49" t="s">
        <v>8494</v>
      </c>
      <c r="T49">
        <v>112.7</v>
      </c>
      <c r="U49" t="s">
        <v>24</v>
      </c>
      <c r="V49" t="s">
        <v>8495</v>
      </c>
      <c r="W49" t="s">
        <v>8496</v>
      </c>
      <c r="X49" t="s">
        <v>8497</v>
      </c>
      <c r="Y49" t="s">
        <v>8498</v>
      </c>
      <c r="Z49" t="str">
        <f t="shared" si="0"/>
        <v>AS-96138</v>
      </c>
    </row>
    <row r="50" spans="1:26" x14ac:dyDescent="0.3">
      <c r="A50" t="s">
        <v>8499</v>
      </c>
      <c r="B50" t="s">
        <v>8169</v>
      </c>
      <c r="C50" t="s">
        <v>264</v>
      </c>
      <c r="E50" t="s">
        <v>45</v>
      </c>
      <c r="G50">
        <v>0.21</v>
      </c>
      <c r="H50">
        <v>0.21</v>
      </c>
      <c r="I50" t="s">
        <v>24</v>
      </c>
      <c r="J50">
        <v>11.79</v>
      </c>
      <c r="K50">
        <v>67.95</v>
      </c>
      <c r="L50">
        <v>56.16</v>
      </c>
      <c r="M50" t="s">
        <v>265</v>
      </c>
      <c r="N50" t="s">
        <v>8500</v>
      </c>
      <c r="O50" t="s">
        <v>8501</v>
      </c>
      <c r="P50" t="s">
        <v>265</v>
      </c>
      <c r="Q50" t="s">
        <v>266</v>
      </c>
      <c r="R50" t="s">
        <v>267</v>
      </c>
      <c r="S50" t="s">
        <v>8502</v>
      </c>
      <c r="T50">
        <v>67.95</v>
      </c>
      <c r="U50" t="s">
        <v>24</v>
      </c>
      <c r="V50" t="s">
        <v>8503</v>
      </c>
      <c r="W50" t="s">
        <v>8504</v>
      </c>
      <c r="X50" t="s">
        <v>8505</v>
      </c>
      <c r="Y50" t="s">
        <v>8506</v>
      </c>
      <c r="Z50" t="str">
        <f t="shared" si="0"/>
        <v>AS-95126</v>
      </c>
    </row>
    <row r="51" spans="1:26" x14ac:dyDescent="0.3">
      <c r="A51" t="s">
        <v>8507</v>
      </c>
      <c r="B51" t="s">
        <v>8169</v>
      </c>
      <c r="C51" t="s">
        <v>264</v>
      </c>
      <c r="E51" t="s">
        <v>45</v>
      </c>
      <c r="G51">
        <v>0.21</v>
      </c>
      <c r="H51">
        <v>0.21</v>
      </c>
      <c r="I51" t="s">
        <v>24</v>
      </c>
      <c r="J51">
        <v>15.44</v>
      </c>
      <c r="K51">
        <v>88.97</v>
      </c>
      <c r="L51">
        <v>73.53</v>
      </c>
      <c r="M51" t="s">
        <v>265</v>
      </c>
      <c r="N51" t="s">
        <v>8508</v>
      </c>
      <c r="O51" t="s">
        <v>8509</v>
      </c>
      <c r="P51" t="s">
        <v>265</v>
      </c>
      <c r="Q51" t="s">
        <v>266</v>
      </c>
      <c r="R51" t="s">
        <v>267</v>
      </c>
      <c r="S51" t="s">
        <v>8510</v>
      </c>
      <c r="T51">
        <v>88.97</v>
      </c>
      <c r="U51" t="s">
        <v>24</v>
      </c>
      <c r="V51" t="s">
        <v>8511</v>
      </c>
      <c r="W51" t="s">
        <v>8512</v>
      </c>
      <c r="X51" t="s">
        <v>8513</v>
      </c>
      <c r="Y51" t="s">
        <v>8514</v>
      </c>
      <c r="Z51" t="str">
        <f t="shared" si="0"/>
        <v>AS-96778</v>
      </c>
    </row>
    <row r="52" spans="1:26" x14ac:dyDescent="0.3">
      <c r="A52" t="s">
        <v>8515</v>
      </c>
      <c r="B52" t="s">
        <v>8169</v>
      </c>
      <c r="C52" t="s">
        <v>264</v>
      </c>
      <c r="E52" t="s">
        <v>46</v>
      </c>
      <c r="G52">
        <v>0.2</v>
      </c>
      <c r="H52">
        <v>0.2</v>
      </c>
      <c r="I52" t="s">
        <v>24</v>
      </c>
      <c r="J52">
        <v>6.32</v>
      </c>
      <c r="K52">
        <v>37.9</v>
      </c>
      <c r="L52">
        <v>31.58</v>
      </c>
      <c r="M52" t="s">
        <v>265</v>
      </c>
      <c r="N52" t="s">
        <v>8516</v>
      </c>
      <c r="O52" t="s">
        <v>8517</v>
      </c>
      <c r="P52" t="s">
        <v>265</v>
      </c>
      <c r="Q52" t="s">
        <v>266</v>
      </c>
      <c r="R52" t="s">
        <v>269</v>
      </c>
      <c r="S52" t="s">
        <v>8518</v>
      </c>
      <c r="T52">
        <v>37.9</v>
      </c>
      <c r="U52" t="s">
        <v>24</v>
      </c>
      <c r="V52" t="s">
        <v>8519</v>
      </c>
      <c r="W52" t="s">
        <v>8520</v>
      </c>
      <c r="X52" t="s">
        <v>8521</v>
      </c>
      <c r="Y52" t="s">
        <v>8522</v>
      </c>
      <c r="Z52" t="str">
        <f t="shared" si="0"/>
        <v>AS-95171</v>
      </c>
    </row>
    <row r="53" spans="1:26" x14ac:dyDescent="0.3">
      <c r="A53" t="s">
        <v>8515</v>
      </c>
      <c r="B53" t="s">
        <v>8169</v>
      </c>
      <c r="C53" t="s">
        <v>264</v>
      </c>
      <c r="E53" t="s">
        <v>46</v>
      </c>
      <c r="G53">
        <v>0.2</v>
      </c>
      <c r="H53">
        <v>0.2</v>
      </c>
      <c r="I53" t="s">
        <v>24</v>
      </c>
      <c r="J53">
        <v>6.32</v>
      </c>
      <c r="K53">
        <v>37.9</v>
      </c>
      <c r="L53">
        <v>31.58</v>
      </c>
      <c r="M53" t="s">
        <v>265</v>
      </c>
      <c r="N53" t="s">
        <v>8516</v>
      </c>
      <c r="O53" t="s">
        <v>8523</v>
      </c>
      <c r="P53" t="s">
        <v>265</v>
      </c>
      <c r="Q53" t="s">
        <v>266</v>
      </c>
      <c r="R53" t="s">
        <v>267</v>
      </c>
      <c r="S53" t="s">
        <v>8524</v>
      </c>
      <c r="T53">
        <v>37.9</v>
      </c>
      <c r="U53" t="s">
        <v>24</v>
      </c>
      <c r="V53" t="s">
        <v>8525</v>
      </c>
      <c r="W53" t="s">
        <v>8526</v>
      </c>
      <c r="X53" t="s">
        <v>8527</v>
      </c>
      <c r="Y53" t="s">
        <v>8528</v>
      </c>
      <c r="Z53" t="str">
        <f t="shared" si="0"/>
        <v>AS-95171</v>
      </c>
    </row>
    <row r="54" spans="1:26" x14ac:dyDescent="0.3">
      <c r="A54" t="s">
        <v>8529</v>
      </c>
      <c r="B54" t="s">
        <v>8169</v>
      </c>
      <c r="C54" t="s">
        <v>264</v>
      </c>
      <c r="E54" t="s">
        <v>47</v>
      </c>
      <c r="G54">
        <v>0.22</v>
      </c>
      <c r="H54">
        <v>0.22</v>
      </c>
      <c r="I54" t="s">
        <v>24</v>
      </c>
      <c r="J54">
        <v>12.25</v>
      </c>
      <c r="K54">
        <v>67.95</v>
      </c>
      <c r="L54">
        <v>55.7</v>
      </c>
      <c r="M54" t="s">
        <v>265</v>
      </c>
      <c r="N54" t="s">
        <v>8530</v>
      </c>
      <c r="O54" t="s">
        <v>8531</v>
      </c>
      <c r="P54" t="s">
        <v>265</v>
      </c>
      <c r="Q54" t="s">
        <v>266</v>
      </c>
      <c r="R54" t="s">
        <v>269</v>
      </c>
      <c r="S54" t="s">
        <v>8532</v>
      </c>
      <c r="T54">
        <v>67.95</v>
      </c>
      <c r="U54" t="s">
        <v>24</v>
      </c>
      <c r="V54" t="s">
        <v>8533</v>
      </c>
      <c r="W54" t="s">
        <v>8534</v>
      </c>
      <c r="X54" t="s">
        <v>8535</v>
      </c>
      <c r="Y54" t="s">
        <v>8536</v>
      </c>
      <c r="Z54" t="str">
        <f t="shared" si="0"/>
        <v>AS-94883</v>
      </c>
    </row>
    <row r="55" spans="1:26" x14ac:dyDescent="0.3">
      <c r="A55" t="s">
        <v>8529</v>
      </c>
      <c r="B55" t="s">
        <v>8169</v>
      </c>
      <c r="C55" t="s">
        <v>264</v>
      </c>
      <c r="E55" t="s">
        <v>47</v>
      </c>
      <c r="G55">
        <v>0.22</v>
      </c>
      <c r="H55">
        <v>0.22</v>
      </c>
      <c r="I55" t="s">
        <v>24</v>
      </c>
      <c r="J55">
        <v>12.25</v>
      </c>
      <c r="K55">
        <v>67.95</v>
      </c>
      <c r="L55">
        <v>55.7</v>
      </c>
      <c r="M55" t="s">
        <v>265</v>
      </c>
      <c r="N55" t="s">
        <v>8530</v>
      </c>
      <c r="O55" t="s">
        <v>8537</v>
      </c>
      <c r="P55" t="s">
        <v>265</v>
      </c>
      <c r="Q55" t="s">
        <v>266</v>
      </c>
      <c r="R55" t="s">
        <v>267</v>
      </c>
      <c r="S55" t="s">
        <v>8538</v>
      </c>
      <c r="T55">
        <v>67.95</v>
      </c>
      <c r="U55" t="s">
        <v>24</v>
      </c>
      <c r="V55" t="s">
        <v>8539</v>
      </c>
      <c r="W55" t="s">
        <v>8540</v>
      </c>
      <c r="X55" t="s">
        <v>8541</v>
      </c>
      <c r="Y55" t="s">
        <v>8542</v>
      </c>
      <c r="Z55" t="str">
        <f t="shared" si="0"/>
        <v>AS-94883</v>
      </c>
    </row>
    <row r="56" spans="1:26" x14ac:dyDescent="0.3">
      <c r="A56" t="s">
        <v>8543</v>
      </c>
      <c r="B56" t="s">
        <v>8169</v>
      </c>
      <c r="C56" t="s">
        <v>264</v>
      </c>
      <c r="E56" t="s">
        <v>47</v>
      </c>
      <c r="G56">
        <v>0.22</v>
      </c>
      <c r="H56">
        <v>0.22</v>
      </c>
      <c r="I56" t="s">
        <v>24</v>
      </c>
      <c r="J56">
        <v>6.29</v>
      </c>
      <c r="K56">
        <v>34.9</v>
      </c>
      <c r="L56">
        <v>28.61</v>
      </c>
      <c r="M56" t="s">
        <v>265</v>
      </c>
      <c r="N56" t="s">
        <v>8544</v>
      </c>
      <c r="O56" t="s">
        <v>8545</v>
      </c>
      <c r="P56" t="s">
        <v>265</v>
      </c>
      <c r="Q56" t="s">
        <v>266</v>
      </c>
      <c r="R56" t="s">
        <v>267</v>
      </c>
      <c r="S56" t="s">
        <v>8546</v>
      </c>
      <c r="T56">
        <v>34.9</v>
      </c>
      <c r="U56" t="s">
        <v>24</v>
      </c>
      <c r="V56" t="s">
        <v>8547</v>
      </c>
      <c r="W56" t="s">
        <v>8548</v>
      </c>
      <c r="X56" t="s">
        <v>8549</v>
      </c>
      <c r="Y56" t="s">
        <v>8550</v>
      </c>
      <c r="Z56" t="str">
        <f t="shared" si="0"/>
        <v>AS-94814</v>
      </c>
    </row>
    <row r="57" spans="1:26" x14ac:dyDescent="0.3">
      <c r="A57" t="s">
        <v>8551</v>
      </c>
      <c r="B57" t="s">
        <v>8169</v>
      </c>
      <c r="C57" t="s">
        <v>264</v>
      </c>
      <c r="E57" t="s">
        <v>45</v>
      </c>
      <c r="G57">
        <v>0.21</v>
      </c>
      <c r="H57">
        <v>0.21</v>
      </c>
      <c r="I57" t="s">
        <v>24</v>
      </c>
      <c r="J57">
        <v>11.79</v>
      </c>
      <c r="K57">
        <v>67.95</v>
      </c>
      <c r="L57">
        <v>56.16</v>
      </c>
      <c r="M57" t="s">
        <v>265</v>
      </c>
      <c r="N57" t="s">
        <v>8552</v>
      </c>
      <c r="O57" t="s">
        <v>8553</v>
      </c>
      <c r="P57" t="s">
        <v>265</v>
      </c>
      <c r="Q57" t="s">
        <v>266</v>
      </c>
      <c r="R57" t="s">
        <v>267</v>
      </c>
      <c r="S57" t="s">
        <v>8554</v>
      </c>
      <c r="T57">
        <v>67.95</v>
      </c>
      <c r="U57" t="s">
        <v>24</v>
      </c>
      <c r="V57" t="s">
        <v>8555</v>
      </c>
      <c r="W57" t="s">
        <v>8556</v>
      </c>
      <c r="X57" t="s">
        <v>8557</v>
      </c>
      <c r="Y57" t="s">
        <v>8558</v>
      </c>
      <c r="Z57" t="str">
        <f t="shared" si="0"/>
        <v>AS-97040</v>
      </c>
    </row>
    <row r="58" spans="1:26" x14ac:dyDescent="0.3">
      <c r="A58" t="s">
        <v>8559</v>
      </c>
      <c r="B58" t="s">
        <v>8169</v>
      </c>
      <c r="C58" t="s">
        <v>264</v>
      </c>
      <c r="E58" t="s">
        <v>45</v>
      </c>
      <c r="G58">
        <v>0.21</v>
      </c>
      <c r="H58">
        <v>0.21</v>
      </c>
      <c r="I58" t="s">
        <v>24</v>
      </c>
      <c r="J58">
        <v>11.44</v>
      </c>
      <c r="K58">
        <v>65.900000000000006</v>
      </c>
      <c r="L58">
        <v>54.46</v>
      </c>
      <c r="M58" t="s">
        <v>265</v>
      </c>
      <c r="N58" t="s">
        <v>8560</v>
      </c>
      <c r="O58" t="s">
        <v>8561</v>
      </c>
      <c r="P58" t="s">
        <v>265</v>
      </c>
      <c r="Q58" t="s">
        <v>266</v>
      </c>
      <c r="R58" t="s">
        <v>267</v>
      </c>
      <c r="S58" t="s">
        <v>8562</v>
      </c>
      <c r="T58">
        <v>65.900000000000006</v>
      </c>
      <c r="U58" t="s">
        <v>24</v>
      </c>
      <c r="V58" t="s">
        <v>8563</v>
      </c>
      <c r="W58" t="s">
        <v>8564</v>
      </c>
      <c r="X58" t="s">
        <v>8565</v>
      </c>
      <c r="Y58" t="s">
        <v>8566</v>
      </c>
      <c r="Z58" t="str">
        <f t="shared" si="0"/>
        <v>AS-96058</v>
      </c>
    </row>
    <row r="59" spans="1:26" x14ac:dyDescent="0.3">
      <c r="A59" t="s">
        <v>8567</v>
      </c>
      <c r="B59" t="s">
        <v>8169</v>
      </c>
      <c r="C59" t="s">
        <v>268</v>
      </c>
      <c r="D59" t="s">
        <v>293</v>
      </c>
      <c r="E59" t="s">
        <v>46</v>
      </c>
      <c r="G59">
        <v>0.2</v>
      </c>
      <c r="H59">
        <v>0.2</v>
      </c>
      <c r="I59" t="s">
        <v>24</v>
      </c>
      <c r="J59">
        <v>-14.99</v>
      </c>
      <c r="K59">
        <v>-89.95</v>
      </c>
      <c r="L59">
        <v>-74.959999999999994</v>
      </c>
      <c r="M59" t="s">
        <v>83</v>
      </c>
      <c r="N59" t="s">
        <v>8568</v>
      </c>
      <c r="O59" t="s">
        <v>8569</v>
      </c>
      <c r="P59" t="s">
        <v>83</v>
      </c>
      <c r="Q59" t="s">
        <v>266</v>
      </c>
      <c r="R59" t="s">
        <v>267</v>
      </c>
      <c r="S59" t="s">
        <v>8570</v>
      </c>
      <c r="T59">
        <v>283.23</v>
      </c>
      <c r="U59" t="s">
        <v>24</v>
      </c>
      <c r="V59" t="s">
        <v>5237</v>
      </c>
      <c r="W59" t="s">
        <v>5238</v>
      </c>
      <c r="X59" t="s">
        <v>8571</v>
      </c>
      <c r="Y59" t="s">
        <v>8572</v>
      </c>
      <c r="Z59" t="str">
        <f t="shared" si="0"/>
        <v>AS-89740</v>
      </c>
    </row>
    <row r="60" spans="1:26" x14ac:dyDescent="0.3">
      <c r="A60" t="s">
        <v>8567</v>
      </c>
      <c r="B60" t="s">
        <v>8169</v>
      </c>
      <c r="C60" t="s">
        <v>268</v>
      </c>
      <c r="D60" t="s">
        <v>293</v>
      </c>
      <c r="E60" t="s">
        <v>46</v>
      </c>
      <c r="G60">
        <v>0.2</v>
      </c>
      <c r="H60">
        <v>0.2</v>
      </c>
      <c r="I60" t="s">
        <v>24</v>
      </c>
      <c r="J60">
        <v>-14.99</v>
      </c>
      <c r="K60">
        <v>-89.95</v>
      </c>
      <c r="L60">
        <v>-74.959999999999994</v>
      </c>
      <c r="M60" t="s">
        <v>83</v>
      </c>
      <c r="N60" t="s">
        <v>8568</v>
      </c>
      <c r="O60" t="s">
        <v>8573</v>
      </c>
      <c r="P60" t="s">
        <v>83</v>
      </c>
      <c r="Q60" t="s">
        <v>275</v>
      </c>
      <c r="R60" t="s">
        <v>267</v>
      </c>
      <c r="S60" t="s">
        <v>8574</v>
      </c>
      <c r="T60">
        <v>89.95</v>
      </c>
      <c r="U60" t="s">
        <v>24</v>
      </c>
      <c r="V60" t="s">
        <v>5236</v>
      </c>
      <c r="W60" t="s">
        <v>8575</v>
      </c>
      <c r="X60" t="s">
        <v>5236</v>
      </c>
      <c r="Y60" t="s">
        <v>8576</v>
      </c>
      <c r="Z60" t="str">
        <f t="shared" si="0"/>
        <v>AS-89740</v>
      </c>
    </row>
    <row r="61" spans="1:26" x14ac:dyDescent="0.3">
      <c r="A61" t="s">
        <v>8577</v>
      </c>
      <c r="B61" t="s">
        <v>8169</v>
      </c>
      <c r="C61" t="s">
        <v>264</v>
      </c>
      <c r="E61" t="s">
        <v>45</v>
      </c>
      <c r="G61">
        <v>0.21</v>
      </c>
      <c r="H61">
        <v>0.21</v>
      </c>
      <c r="I61" t="s">
        <v>24</v>
      </c>
      <c r="J61">
        <v>30.34</v>
      </c>
      <c r="K61">
        <v>174.8</v>
      </c>
      <c r="L61">
        <v>144.46</v>
      </c>
      <c r="M61" t="s">
        <v>265</v>
      </c>
      <c r="N61" t="s">
        <v>8578</v>
      </c>
      <c r="O61" t="s">
        <v>8579</v>
      </c>
      <c r="P61" t="s">
        <v>265</v>
      </c>
      <c r="Q61" t="s">
        <v>266</v>
      </c>
      <c r="R61" t="s">
        <v>267</v>
      </c>
      <c r="S61" t="s">
        <v>8580</v>
      </c>
      <c r="T61">
        <v>174.8</v>
      </c>
      <c r="U61" t="s">
        <v>24</v>
      </c>
      <c r="V61" t="s">
        <v>8581</v>
      </c>
      <c r="W61" t="s">
        <v>8582</v>
      </c>
      <c r="X61" t="s">
        <v>8583</v>
      </c>
      <c r="Y61" t="s">
        <v>8584</v>
      </c>
      <c r="Z61" t="str">
        <f t="shared" si="0"/>
        <v>AS-95441</v>
      </c>
    </row>
    <row r="62" spans="1:26" x14ac:dyDescent="0.3">
      <c r="A62" t="s">
        <v>8585</v>
      </c>
      <c r="B62" t="s">
        <v>8169</v>
      </c>
      <c r="C62" t="s">
        <v>264</v>
      </c>
      <c r="E62" t="s">
        <v>45</v>
      </c>
      <c r="G62">
        <v>0.21</v>
      </c>
      <c r="H62">
        <v>0.21</v>
      </c>
      <c r="I62" t="s">
        <v>24</v>
      </c>
      <c r="J62">
        <v>11.79</v>
      </c>
      <c r="K62">
        <v>67.95</v>
      </c>
      <c r="L62">
        <v>56.16</v>
      </c>
      <c r="M62" t="s">
        <v>265</v>
      </c>
      <c r="N62" t="s">
        <v>8586</v>
      </c>
      <c r="O62" t="s">
        <v>8587</v>
      </c>
      <c r="P62" t="s">
        <v>265</v>
      </c>
      <c r="Q62" t="s">
        <v>266</v>
      </c>
      <c r="R62" t="s">
        <v>267</v>
      </c>
      <c r="S62" t="s">
        <v>8588</v>
      </c>
      <c r="T62">
        <v>67.95</v>
      </c>
      <c r="U62" t="s">
        <v>24</v>
      </c>
      <c r="V62" t="s">
        <v>8589</v>
      </c>
      <c r="W62" t="s">
        <v>8590</v>
      </c>
      <c r="X62" t="s">
        <v>8591</v>
      </c>
      <c r="Y62" t="s">
        <v>8592</v>
      </c>
      <c r="Z62" t="str">
        <f t="shared" si="0"/>
        <v>AS-96721</v>
      </c>
    </row>
    <row r="63" spans="1:26" x14ac:dyDescent="0.3">
      <c r="A63" t="s">
        <v>8593</v>
      </c>
      <c r="B63" t="s">
        <v>8169</v>
      </c>
      <c r="C63" t="s">
        <v>268</v>
      </c>
      <c r="E63" t="s">
        <v>46</v>
      </c>
      <c r="G63">
        <v>0.2</v>
      </c>
      <c r="H63">
        <v>0.2</v>
      </c>
      <c r="I63" t="s">
        <v>24</v>
      </c>
      <c r="J63">
        <v>36.71</v>
      </c>
      <c r="K63">
        <v>220.28</v>
      </c>
      <c r="L63">
        <v>183.57</v>
      </c>
      <c r="M63" t="s">
        <v>83</v>
      </c>
      <c r="N63" t="s">
        <v>8594</v>
      </c>
      <c r="O63" t="s">
        <v>8595</v>
      </c>
      <c r="P63" t="s">
        <v>83</v>
      </c>
      <c r="Q63" t="s">
        <v>266</v>
      </c>
      <c r="R63" t="s">
        <v>267</v>
      </c>
      <c r="S63" t="s">
        <v>8596</v>
      </c>
      <c r="T63">
        <v>220.28</v>
      </c>
      <c r="U63" t="s">
        <v>24</v>
      </c>
      <c r="V63" t="s">
        <v>5151</v>
      </c>
      <c r="W63" t="s">
        <v>5154</v>
      </c>
      <c r="X63" t="s">
        <v>8597</v>
      </c>
      <c r="Y63" t="s">
        <v>8598</v>
      </c>
      <c r="Z63" t="str">
        <f t="shared" si="0"/>
        <v>AS-95714</v>
      </c>
    </row>
    <row r="64" spans="1:26" x14ac:dyDescent="0.3">
      <c r="A64" t="s">
        <v>8599</v>
      </c>
      <c r="B64" t="s">
        <v>8169</v>
      </c>
      <c r="C64" t="s">
        <v>264</v>
      </c>
      <c r="E64" t="s">
        <v>46</v>
      </c>
      <c r="G64">
        <v>0.2</v>
      </c>
      <c r="H64">
        <v>0.2</v>
      </c>
      <c r="I64" t="s">
        <v>24</v>
      </c>
      <c r="J64">
        <v>7.48</v>
      </c>
      <c r="K64">
        <v>44.9</v>
      </c>
      <c r="L64">
        <v>37.42</v>
      </c>
      <c r="M64" t="s">
        <v>265</v>
      </c>
      <c r="N64" t="s">
        <v>8600</v>
      </c>
      <c r="O64" t="s">
        <v>8601</v>
      </c>
      <c r="P64" t="s">
        <v>265</v>
      </c>
      <c r="Q64" t="s">
        <v>266</v>
      </c>
      <c r="R64" t="s">
        <v>267</v>
      </c>
      <c r="S64" t="s">
        <v>8602</v>
      </c>
      <c r="T64">
        <v>44.9</v>
      </c>
      <c r="U64" t="s">
        <v>24</v>
      </c>
      <c r="V64" t="s">
        <v>8603</v>
      </c>
      <c r="W64" t="s">
        <v>8604</v>
      </c>
      <c r="X64" t="s">
        <v>8605</v>
      </c>
      <c r="Y64" t="s">
        <v>8606</v>
      </c>
      <c r="Z64" t="str">
        <f t="shared" si="0"/>
        <v>AS-97161</v>
      </c>
    </row>
    <row r="65" spans="1:26" x14ac:dyDescent="0.3">
      <c r="A65" t="s">
        <v>8607</v>
      </c>
      <c r="B65" t="s">
        <v>8169</v>
      </c>
      <c r="C65" t="s">
        <v>264</v>
      </c>
      <c r="E65" t="s">
        <v>37</v>
      </c>
      <c r="G65">
        <v>0.2</v>
      </c>
      <c r="H65">
        <v>0.2</v>
      </c>
      <c r="I65" t="s">
        <v>24</v>
      </c>
      <c r="J65">
        <v>10.98</v>
      </c>
      <c r="K65">
        <v>65.900000000000006</v>
      </c>
      <c r="L65">
        <v>54.92</v>
      </c>
      <c r="M65" t="s">
        <v>265</v>
      </c>
      <c r="N65" t="s">
        <v>8608</v>
      </c>
      <c r="O65" t="s">
        <v>8609</v>
      </c>
      <c r="P65" t="s">
        <v>265</v>
      </c>
      <c r="Q65" t="s">
        <v>266</v>
      </c>
      <c r="R65" t="s">
        <v>267</v>
      </c>
      <c r="S65" t="s">
        <v>8610</v>
      </c>
      <c r="T65">
        <v>65.900000000000006</v>
      </c>
      <c r="U65" t="s">
        <v>24</v>
      </c>
      <c r="V65" t="s">
        <v>8611</v>
      </c>
      <c r="W65" t="s">
        <v>8612</v>
      </c>
      <c r="X65" t="s">
        <v>8613</v>
      </c>
      <c r="Y65" t="s">
        <v>8614</v>
      </c>
      <c r="Z65" t="str">
        <f t="shared" si="0"/>
        <v>AS-96801</v>
      </c>
    </row>
    <row r="66" spans="1:26" x14ac:dyDescent="0.3">
      <c r="A66" t="s">
        <v>8615</v>
      </c>
      <c r="B66" t="s">
        <v>8169</v>
      </c>
      <c r="C66" t="s">
        <v>268</v>
      </c>
      <c r="E66" t="s">
        <v>42</v>
      </c>
      <c r="G66">
        <v>0.19</v>
      </c>
      <c r="H66">
        <v>0.19</v>
      </c>
      <c r="I66" t="s">
        <v>24</v>
      </c>
      <c r="J66">
        <v>35.409999999999997</v>
      </c>
      <c r="K66">
        <v>221.75</v>
      </c>
      <c r="L66">
        <v>186.34</v>
      </c>
      <c r="M66" t="s">
        <v>83</v>
      </c>
      <c r="N66" t="s">
        <v>8616</v>
      </c>
      <c r="O66" t="s">
        <v>8617</v>
      </c>
      <c r="P66" t="s">
        <v>83</v>
      </c>
      <c r="Q66" t="s">
        <v>266</v>
      </c>
      <c r="R66" t="s">
        <v>267</v>
      </c>
      <c r="S66" t="s">
        <v>8618</v>
      </c>
      <c r="T66">
        <v>221.75</v>
      </c>
      <c r="U66" t="s">
        <v>24</v>
      </c>
      <c r="V66" t="s">
        <v>7193</v>
      </c>
      <c r="W66" t="s">
        <v>7195</v>
      </c>
      <c r="X66" t="s">
        <v>8619</v>
      </c>
      <c r="Y66" t="s">
        <v>8620</v>
      </c>
      <c r="Z66" t="str">
        <f t="shared" si="0"/>
        <v>AS-96790</v>
      </c>
    </row>
    <row r="67" spans="1:26" x14ac:dyDescent="0.3">
      <c r="A67" t="s">
        <v>8621</v>
      </c>
      <c r="B67" t="s">
        <v>8169</v>
      </c>
      <c r="C67" t="s">
        <v>264</v>
      </c>
      <c r="E67" t="s">
        <v>37</v>
      </c>
      <c r="G67">
        <v>0.2</v>
      </c>
      <c r="H67">
        <v>0.2</v>
      </c>
      <c r="I67" t="s">
        <v>24</v>
      </c>
      <c r="J67">
        <v>32.1</v>
      </c>
      <c r="K67">
        <v>192.6</v>
      </c>
      <c r="L67">
        <v>160.5</v>
      </c>
      <c r="M67" t="s">
        <v>265</v>
      </c>
      <c r="N67" t="s">
        <v>8622</v>
      </c>
      <c r="O67" t="s">
        <v>8623</v>
      </c>
      <c r="P67" t="s">
        <v>265</v>
      </c>
      <c r="Q67" t="s">
        <v>266</v>
      </c>
      <c r="R67" t="s">
        <v>267</v>
      </c>
      <c r="S67" t="s">
        <v>8624</v>
      </c>
      <c r="T67">
        <v>192.6</v>
      </c>
      <c r="U67" t="s">
        <v>24</v>
      </c>
      <c r="V67" t="s">
        <v>8625</v>
      </c>
      <c r="W67" t="s">
        <v>8626</v>
      </c>
      <c r="X67" t="s">
        <v>8627</v>
      </c>
      <c r="Y67" t="s">
        <v>8628</v>
      </c>
      <c r="Z67" t="str">
        <f t="shared" ref="Z67:Z130" si="1">+A67</f>
        <v>AS-96294</v>
      </c>
    </row>
    <row r="68" spans="1:26" x14ac:dyDescent="0.3">
      <c r="A68" t="s">
        <v>8629</v>
      </c>
      <c r="B68" t="s">
        <v>8169</v>
      </c>
      <c r="C68" t="s">
        <v>264</v>
      </c>
      <c r="E68" t="s">
        <v>37</v>
      </c>
      <c r="G68">
        <v>0.2</v>
      </c>
      <c r="H68">
        <v>0.2</v>
      </c>
      <c r="I68" t="s">
        <v>24</v>
      </c>
      <c r="J68">
        <v>24.71</v>
      </c>
      <c r="K68">
        <v>148.28</v>
      </c>
      <c r="L68">
        <v>123.57</v>
      </c>
      <c r="M68" t="s">
        <v>265</v>
      </c>
      <c r="N68" t="s">
        <v>8630</v>
      </c>
      <c r="O68" t="s">
        <v>8631</v>
      </c>
      <c r="P68" t="s">
        <v>265</v>
      </c>
      <c r="Q68" t="s">
        <v>266</v>
      </c>
      <c r="R68" t="s">
        <v>267</v>
      </c>
      <c r="S68" t="s">
        <v>8632</v>
      </c>
      <c r="T68">
        <v>148.28</v>
      </c>
      <c r="U68" t="s">
        <v>24</v>
      </c>
      <c r="V68" t="s">
        <v>8633</v>
      </c>
      <c r="W68" t="s">
        <v>8634</v>
      </c>
      <c r="X68" t="s">
        <v>8635</v>
      </c>
      <c r="Y68" t="s">
        <v>8636</v>
      </c>
      <c r="Z68" t="str">
        <f t="shared" si="1"/>
        <v>AS-95651</v>
      </c>
    </row>
    <row r="69" spans="1:26" x14ac:dyDescent="0.3">
      <c r="A69" t="s">
        <v>8637</v>
      </c>
      <c r="B69" t="s">
        <v>8169</v>
      </c>
      <c r="C69" t="s">
        <v>264</v>
      </c>
      <c r="E69" t="s">
        <v>42</v>
      </c>
      <c r="G69">
        <v>0.19</v>
      </c>
      <c r="H69">
        <v>0.19</v>
      </c>
      <c r="I69" t="s">
        <v>24</v>
      </c>
      <c r="J69">
        <v>6.05</v>
      </c>
      <c r="K69">
        <v>37.9</v>
      </c>
      <c r="L69">
        <v>31.85</v>
      </c>
      <c r="M69" t="s">
        <v>265</v>
      </c>
      <c r="N69" t="s">
        <v>8638</v>
      </c>
      <c r="O69" t="s">
        <v>8639</v>
      </c>
      <c r="P69" t="s">
        <v>265</v>
      </c>
      <c r="Q69" t="s">
        <v>266</v>
      </c>
      <c r="R69" t="s">
        <v>267</v>
      </c>
      <c r="S69" t="s">
        <v>8640</v>
      </c>
      <c r="T69">
        <v>37.9</v>
      </c>
      <c r="U69" t="s">
        <v>24</v>
      </c>
      <c r="V69" t="s">
        <v>8641</v>
      </c>
      <c r="W69" t="s">
        <v>8642</v>
      </c>
      <c r="X69" t="s">
        <v>8641</v>
      </c>
      <c r="Y69" t="s">
        <v>8643</v>
      </c>
      <c r="Z69" t="str">
        <f t="shared" si="1"/>
        <v>AS-96722</v>
      </c>
    </row>
    <row r="70" spans="1:26" x14ac:dyDescent="0.3">
      <c r="A70" t="s">
        <v>8644</v>
      </c>
      <c r="B70" t="s">
        <v>8169</v>
      </c>
      <c r="C70" t="s">
        <v>268</v>
      </c>
      <c r="E70" t="s">
        <v>46</v>
      </c>
      <c r="G70">
        <v>0.2</v>
      </c>
      <c r="H70">
        <v>0.2</v>
      </c>
      <c r="I70" t="s">
        <v>24</v>
      </c>
      <c r="J70">
        <v>11.33</v>
      </c>
      <c r="K70">
        <v>67.95</v>
      </c>
      <c r="L70">
        <v>56.62</v>
      </c>
      <c r="M70" t="s">
        <v>83</v>
      </c>
      <c r="N70" t="s">
        <v>8645</v>
      </c>
      <c r="O70" t="s">
        <v>8646</v>
      </c>
      <c r="P70" t="s">
        <v>83</v>
      </c>
      <c r="Q70" t="s">
        <v>266</v>
      </c>
      <c r="R70" t="s">
        <v>267</v>
      </c>
      <c r="S70" t="s">
        <v>8647</v>
      </c>
      <c r="T70">
        <v>67.95</v>
      </c>
      <c r="U70" t="s">
        <v>24</v>
      </c>
      <c r="V70" t="s">
        <v>5950</v>
      </c>
      <c r="W70" t="s">
        <v>5953</v>
      </c>
      <c r="X70" t="s">
        <v>8648</v>
      </c>
      <c r="Y70" t="s">
        <v>8649</v>
      </c>
      <c r="Z70" t="str">
        <f t="shared" si="1"/>
        <v>AS-96141</v>
      </c>
    </row>
    <row r="71" spans="1:26" x14ac:dyDescent="0.3">
      <c r="A71" t="s">
        <v>8650</v>
      </c>
      <c r="B71" t="s">
        <v>8169</v>
      </c>
      <c r="C71" t="s">
        <v>264</v>
      </c>
      <c r="E71" t="s">
        <v>45</v>
      </c>
      <c r="G71">
        <v>0.21</v>
      </c>
      <c r="H71">
        <v>0.21</v>
      </c>
      <c r="I71" t="s">
        <v>24</v>
      </c>
      <c r="J71">
        <v>10.23</v>
      </c>
      <c r="K71">
        <v>58.95</v>
      </c>
      <c r="L71">
        <v>48.72</v>
      </c>
      <c r="M71" t="s">
        <v>265</v>
      </c>
      <c r="N71" t="s">
        <v>8651</v>
      </c>
      <c r="O71" t="s">
        <v>8652</v>
      </c>
      <c r="P71" t="s">
        <v>265</v>
      </c>
      <c r="Q71" t="s">
        <v>266</v>
      </c>
      <c r="R71" t="s">
        <v>267</v>
      </c>
      <c r="S71" t="s">
        <v>8653</v>
      </c>
      <c r="T71">
        <v>58.95</v>
      </c>
      <c r="U71" t="s">
        <v>24</v>
      </c>
      <c r="V71" t="s">
        <v>8654</v>
      </c>
      <c r="W71" t="s">
        <v>8655</v>
      </c>
      <c r="X71" t="s">
        <v>8656</v>
      </c>
      <c r="Y71" t="s">
        <v>8657</v>
      </c>
      <c r="Z71" t="str">
        <f t="shared" si="1"/>
        <v>AS-96899</v>
      </c>
    </row>
    <row r="72" spans="1:26" x14ac:dyDescent="0.3">
      <c r="A72" t="s">
        <v>8658</v>
      </c>
      <c r="B72" t="s">
        <v>8169</v>
      </c>
      <c r="C72" t="s">
        <v>264</v>
      </c>
      <c r="E72" t="s">
        <v>37</v>
      </c>
      <c r="G72">
        <v>0.2</v>
      </c>
      <c r="H72">
        <v>0.2</v>
      </c>
      <c r="I72" t="s">
        <v>24</v>
      </c>
      <c r="J72">
        <v>9.81</v>
      </c>
      <c r="K72">
        <v>58.86</v>
      </c>
      <c r="L72">
        <v>49.05</v>
      </c>
      <c r="M72" t="s">
        <v>265</v>
      </c>
      <c r="N72" t="s">
        <v>8659</v>
      </c>
      <c r="O72" t="s">
        <v>8660</v>
      </c>
      <c r="P72" t="s">
        <v>265</v>
      </c>
      <c r="Q72" t="s">
        <v>266</v>
      </c>
      <c r="R72" t="s">
        <v>267</v>
      </c>
      <c r="S72" t="s">
        <v>8661</v>
      </c>
      <c r="T72">
        <v>58.86</v>
      </c>
      <c r="U72" t="s">
        <v>24</v>
      </c>
      <c r="V72" t="s">
        <v>8662</v>
      </c>
      <c r="W72" t="s">
        <v>8663</v>
      </c>
      <c r="X72" t="s">
        <v>8664</v>
      </c>
      <c r="Y72" t="s">
        <v>8665</v>
      </c>
      <c r="Z72" t="str">
        <f t="shared" si="1"/>
        <v>AS-96905</v>
      </c>
    </row>
    <row r="73" spans="1:26" x14ac:dyDescent="0.3">
      <c r="A73" t="s">
        <v>8666</v>
      </c>
      <c r="B73" t="s">
        <v>8169</v>
      </c>
      <c r="C73" t="s">
        <v>264</v>
      </c>
      <c r="E73" t="s">
        <v>46</v>
      </c>
      <c r="G73">
        <v>0.2</v>
      </c>
      <c r="H73">
        <v>0.2</v>
      </c>
      <c r="I73" t="s">
        <v>24</v>
      </c>
      <c r="J73">
        <v>6.32</v>
      </c>
      <c r="K73">
        <v>37.9</v>
      </c>
      <c r="L73">
        <v>31.58</v>
      </c>
      <c r="M73" t="s">
        <v>265</v>
      </c>
      <c r="N73" t="s">
        <v>8667</v>
      </c>
      <c r="O73" t="s">
        <v>8668</v>
      </c>
      <c r="P73" t="s">
        <v>265</v>
      </c>
      <c r="Q73" t="s">
        <v>266</v>
      </c>
      <c r="R73" t="s">
        <v>267</v>
      </c>
      <c r="S73" t="s">
        <v>8669</v>
      </c>
      <c r="T73">
        <v>37.9</v>
      </c>
      <c r="U73" t="s">
        <v>24</v>
      </c>
      <c r="V73" t="s">
        <v>8670</v>
      </c>
      <c r="W73" t="s">
        <v>8671</v>
      </c>
      <c r="X73" t="s">
        <v>8672</v>
      </c>
      <c r="Y73" t="s">
        <v>8673</v>
      </c>
      <c r="Z73" t="str">
        <f t="shared" si="1"/>
        <v>AS-95829</v>
      </c>
    </row>
    <row r="74" spans="1:26" x14ac:dyDescent="0.3">
      <c r="A74" t="s">
        <v>359</v>
      </c>
      <c r="B74" t="s">
        <v>8169</v>
      </c>
      <c r="C74" t="s">
        <v>264</v>
      </c>
      <c r="E74" t="s">
        <v>45</v>
      </c>
      <c r="G74">
        <v>0.21</v>
      </c>
      <c r="H74">
        <v>0.21</v>
      </c>
      <c r="I74" t="s">
        <v>24</v>
      </c>
      <c r="J74">
        <v>-2.2000000000000002</v>
      </c>
      <c r="K74">
        <v>-12.69</v>
      </c>
      <c r="L74">
        <v>-10.49</v>
      </c>
      <c r="M74" t="s">
        <v>265</v>
      </c>
      <c r="N74" t="s">
        <v>1715</v>
      </c>
      <c r="O74" t="s">
        <v>1716</v>
      </c>
      <c r="P74" t="s">
        <v>265</v>
      </c>
      <c r="Q74" t="s">
        <v>266</v>
      </c>
      <c r="R74" t="s">
        <v>267</v>
      </c>
      <c r="S74" t="s">
        <v>1717</v>
      </c>
      <c r="T74">
        <v>126.9</v>
      </c>
      <c r="U74" t="s">
        <v>24</v>
      </c>
      <c r="V74" t="s">
        <v>1718</v>
      </c>
      <c r="W74" t="s">
        <v>1719</v>
      </c>
      <c r="X74" t="s">
        <v>1720</v>
      </c>
      <c r="Y74" t="s">
        <v>8674</v>
      </c>
      <c r="Z74" t="str">
        <f t="shared" si="1"/>
        <v>AS-94688</v>
      </c>
    </row>
    <row r="75" spans="1:26" x14ac:dyDescent="0.3">
      <c r="A75" t="s">
        <v>359</v>
      </c>
      <c r="B75" t="s">
        <v>8169</v>
      </c>
      <c r="C75" t="s">
        <v>264</v>
      </c>
      <c r="E75" t="s">
        <v>45</v>
      </c>
      <c r="G75">
        <v>0.21</v>
      </c>
      <c r="H75">
        <v>0.21</v>
      </c>
      <c r="I75" t="s">
        <v>24</v>
      </c>
      <c r="J75">
        <v>-2.2000000000000002</v>
      </c>
      <c r="K75">
        <v>-12.69</v>
      </c>
      <c r="L75">
        <v>-10.49</v>
      </c>
      <c r="M75" t="s">
        <v>265</v>
      </c>
      <c r="N75" t="s">
        <v>1715</v>
      </c>
      <c r="O75" t="s">
        <v>8675</v>
      </c>
      <c r="P75" t="s">
        <v>265</v>
      </c>
      <c r="Q75" t="s">
        <v>275</v>
      </c>
      <c r="R75" t="s">
        <v>267</v>
      </c>
      <c r="S75" t="s">
        <v>8676</v>
      </c>
      <c r="T75">
        <v>12.69</v>
      </c>
      <c r="U75" t="s">
        <v>24</v>
      </c>
      <c r="V75" t="s">
        <v>8677</v>
      </c>
      <c r="W75" t="s">
        <v>8678</v>
      </c>
      <c r="X75" t="s">
        <v>8677</v>
      </c>
      <c r="Y75" t="s">
        <v>8679</v>
      </c>
      <c r="Z75" t="str">
        <f t="shared" si="1"/>
        <v>AS-94688</v>
      </c>
    </row>
    <row r="76" spans="1:26" x14ac:dyDescent="0.3">
      <c r="A76" t="s">
        <v>8680</v>
      </c>
      <c r="B76" t="s">
        <v>8169</v>
      </c>
      <c r="C76" t="s">
        <v>264</v>
      </c>
      <c r="E76" t="s">
        <v>45</v>
      </c>
      <c r="G76">
        <v>0.21</v>
      </c>
      <c r="H76">
        <v>0.21</v>
      </c>
      <c r="I76" t="s">
        <v>24</v>
      </c>
      <c r="J76">
        <v>13.56</v>
      </c>
      <c r="K76">
        <v>78.12</v>
      </c>
      <c r="L76">
        <v>64.56</v>
      </c>
      <c r="M76" t="s">
        <v>265</v>
      </c>
      <c r="N76" t="s">
        <v>8681</v>
      </c>
      <c r="O76" t="s">
        <v>8682</v>
      </c>
      <c r="P76" t="s">
        <v>265</v>
      </c>
      <c r="Q76" t="s">
        <v>266</v>
      </c>
      <c r="R76" t="s">
        <v>267</v>
      </c>
      <c r="S76" t="s">
        <v>8683</v>
      </c>
      <c r="T76">
        <v>78.12</v>
      </c>
      <c r="U76" t="s">
        <v>24</v>
      </c>
      <c r="V76" t="s">
        <v>8684</v>
      </c>
      <c r="W76" t="s">
        <v>8685</v>
      </c>
      <c r="X76" t="s">
        <v>8686</v>
      </c>
      <c r="Y76" t="s">
        <v>8687</v>
      </c>
      <c r="Z76" t="str">
        <f t="shared" si="1"/>
        <v>AS-96485</v>
      </c>
    </row>
    <row r="77" spans="1:26" x14ac:dyDescent="0.3">
      <c r="A77" t="s">
        <v>8688</v>
      </c>
      <c r="B77" t="s">
        <v>8169</v>
      </c>
      <c r="C77" t="s">
        <v>264</v>
      </c>
      <c r="E77" t="s">
        <v>45</v>
      </c>
      <c r="G77">
        <v>0.21</v>
      </c>
      <c r="H77">
        <v>0.21</v>
      </c>
      <c r="I77" t="s">
        <v>24</v>
      </c>
      <c r="J77">
        <v>8.82</v>
      </c>
      <c r="K77">
        <v>50.85</v>
      </c>
      <c r="L77">
        <v>42.03</v>
      </c>
      <c r="M77" t="s">
        <v>265</v>
      </c>
      <c r="N77" t="s">
        <v>8689</v>
      </c>
      <c r="O77" t="s">
        <v>8690</v>
      </c>
      <c r="P77" t="s">
        <v>265</v>
      </c>
      <c r="Q77" t="s">
        <v>266</v>
      </c>
      <c r="R77" t="s">
        <v>267</v>
      </c>
      <c r="S77" t="s">
        <v>8691</v>
      </c>
      <c r="T77">
        <v>50.85</v>
      </c>
      <c r="U77" t="s">
        <v>24</v>
      </c>
      <c r="V77" t="s">
        <v>8692</v>
      </c>
      <c r="W77" t="s">
        <v>8693</v>
      </c>
      <c r="X77" t="s">
        <v>8694</v>
      </c>
      <c r="Y77" t="s">
        <v>8695</v>
      </c>
      <c r="Z77" t="str">
        <f t="shared" si="1"/>
        <v>AS-96344</v>
      </c>
    </row>
    <row r="78" spans="1:26" x14ac:dyDescent="0.3">
      <c r="A78" t="s">
        <v>611</v>
      </c>
      <c r="B78" t="s">
        <v>8169</v>
      </c>
      <c r="C78" t="s">
        <v>268</v>
      </c>
      <c r="D78" t="s">
        <v>64</v>
      </c>
      <c r="E78" t="s">
        <v>47</v>
      </c>
      <c r="G78">
        <v>0.22</v>
      </c>
      <c r="H78">
        <v>0.22</v>
      </c>
      <c r="I78" t="s">
        <v>24</v>
      </c>
      <c r="J78">
        <v>-12.05</v>
      </c>
      <c r="K78">
        <v>-66.849999999999994</v>
      </c>
      <c r="L78">
        <v>-54.8</v>
      </c>
      <c r="M78" t="s">
        <v>83</v>
      </c>
      <c r="N78" t="s">
        <v>685</v>
      </c>
      <c r="O78" t="s">
        <v>686</v>
      </c>
      <c r="P78" t="s">
        <v>83</v>
      </c>
      <c r="Q78" t="s">
        <v>266</v>
      </c>
      <c r="R78" t="s">
        <v>267</v>
      </c>
      <c r="S78" t="s">
        <v>687</v>
      </c>
      <c r="T78">
        <v>66.849999999999994</v>
      </c>
      <c r="U78" t="s">
        <v>24</v>
      </c>
      <c r="V78" t="s">
        <v>688</v>
      </c>
      <c r="W78" t="s">
        <v>689</v>
      </c>
      <c r="X78" t="s">
        <v>690</v>
      </c>
      <c r="Y78" t="s">
        <v>8696</v>
      </c>
      <c r="Z78" t="str">
        <f t="shared" si="1"/>
        <v>AS-94425</v>
      </c>
    </row>
    <row r="79" spans="1:26" x14ac:dyDescent="0.3">
      <c r="A79" t="s">
        <v>611</v>
      </c>
      <c r="B79" t="s">
        <v>8169</v>
      </c>
      <c r="C79" t="s">
        <v>268</v>
      </c>
      <c r="D79" t="s">
        <v>64</v>
      </c>
      <c r="E79" t="s">
        <v>47</v>
      </c>
      <c r="G79">
        <v>0.22</v>
      </c>
      <c r="H79">
        <v>0.22</v>
      </c>
      <c r="I79" t="s">
        <v>24</v>
      </c>
      <c r="J79">
        <v>-12.05</v>
      </c>
      <c r="K79">
        <v>-66.849999999999994</v>
      </c>
      <c r="L79">
        <v>-54.8</v>
      </c>
      <c r="M79" t="s">
        <v>83</v>
      </c>
      <c r="N79" t="s">
        <v>685</v>
      </c>
      <c r="O79" t="s">
        <v>8697</v>
      </c>
      <c r="P79" t="s">
        <v>83</v>
      </c>
      <c r="Q79" t="s">
        <v>275</v>
      </c>
      <c r="R79" t="s">
        <v>267</v>
      </c>
      <c r="S79" t="s">
        <v>8698</v>
      </c>
      <c r="T79">
        <v>66.849999999999994</v>
      </c>
      <c r="U79" t="s">
        <v>24</v>
      </c>
      <c r="V79" t="s">
        <v>3866</v>
      </c>
      <c r="W79" t="s">
        <v>8699</v>
      </c>
      <c r="X79" t="s">
        <v>3866</v>
      </c>
      <c r="Y79" t="s">
        <v>8700</v>
      </c>
      <c r="Z79" t="str">
        <f t="shared" si="1"/>
        <v>AS-94425</v>
      </c>
    </row>
    <row r="80" spans="1:26" x14ac:dyDescent="0.3">
      <c r="A80" t="s">
        <v>8701</v>
      </c>
      <c r="B80" t="s">
        <v>8169</v>
      </c>
      <c r="C80" t="s">
        <v>264</v>
      </c>
      <c r="E80" t="s">
        <v>45</v>
      </c>
      <c r="G80">
        <v>0.21</v>
      </c>
      <c r="H80">
        <v>0.21</v>
      </c>
      <c r="I80" t="s">
        <v>24</v>
      </c>
      <c r="J80">
        <v>6.58</v>
      </c>
      <c r="K80">
        <v>37.9</v>
      </c>
      <c r="L80">
        <v>31.32</v>
      </c>
      <c r="M80" t="s">
        <v>265</v>
      </c>
      <c r="N80" t="s">
        <v>8702</v>
      </c>
      <c r="O80" t="s">
        <v>8703</v>
      </c>
      <c r="P80" t="s">
        <v>265</v>
      </c>
      <c r="Q80" t="s">
        <v>266</v>
      </c>
      <c r="R80" t="s">
        <v>267</v>
      </c>
      <c r="S80" t="s">
        <v>8704</v>
      </c>
      <c r="T80">
        <v>37.9</v>
      </c>
      <c r="U80" t="s">
        <v>24</v>
      </c>
      <c r="V80" t="s">
        <v>8705</v>
      </c>
      <c r="W80" t="s">
        <v>8706</v>
      </c>
      <c r="X80" t="s">
        <v>8707</v>
      </c>
      <c r="Y80" t="s">
        <v>8708</v>
      </c>
      <c r="Z80" t="str">
        <f t="shared" si="1"/>
        <v>AS-96944</v>
      </c>
    </row>
    <row r="81" spans="1:26" x14ac:dyDescent="0.3">
      <c r="A81" t="s">
        <v>8709</v>
      </c>
      <c r="B81" t="s">
        <v>8169</v>
      </c>
      <c r="C81" t="s">
        <v>264</v>
      </c>
      <c r="E81" t="s">
        <v>45</v>
      </c>
      <c r="G81">
        <v>0.21</v>
      </c>
      <c r="H81">
        <v>0.21</v>
      </c>
      <c r="I81" t="s">
        <v>24</v>
      </c>
      <c r="J81">
        <v>17.350000000000001</v>
      </c>
      <c r="K81">
        <v>99.95</v>
      </c>
      <c r="L81">
        <v>82.6</v>
      </c>
      <c r="M81" t="s">
        <v>265</v>
      </c>
      <c r="N81" t="s">
        <v>8710</v>
      </c>
      <c r="O81" t="s">
        <v>8711</v>
      </c>
      <c r="P81" t="s">
        <v>265</v>
      </c>
      <c r="Q81" t="s">
        <v>266</v>
      </c>
      <c r="R81" t="s">
        <v>267</v>
      </c>
      <c r="S81" t="s">
        <v>8712</v>
      </c>
      <c r="T81">
        <v>99.95</v>
      </c>
      <c r="U81" t="s">
        <v>24</v>
      </c>
      <c r="V81" t="s">
        <v>8713</v>
      </c>
      <c r="W81" t="s">
        <v>8714</v>
      </c>
      <c r="X81" t="s">
        <v>8715</v>
      </c>
      <c r="Y81" t="s">
        <v>8716</v>
      </c>
      <c r="Z81" t="str">
        <f t="shared" si="1"/>
        <v>AS-95779</v>
      </c>
    </row>
    <row r="82" spans="1:26" x14ac:dyDescent="0.3">
      <c r="A82" t="s">
        <v>8717</v>
      </c>
      <c r="B82" t="s">
        <v>8169</v>
      </c>
      <c r="C82" t="s">
        <v>38</v>
      </c>
      <c r="D82" t="s">
        <v>76</v>
      </c>
      <c r="E82" t="s">
        <v>46</v>
      </c>
      <c r="G82">
        <v>0.2</v>
      </c>
      <c r="H82" t="s">
        <v>270</v>
      </c>
      <c r="I82" t="s">
        <v>24</v>
      </c>
      <c r="J82" t="s">
        <v>270</v>
      </c>
      <c r="K82">
        <v>0</v>
      </c>
      <c r="L82">
        <v>0</v>
      </c>
      <c r="M82" t="s">
        <v>271</v>
      </c>
      <c r="Z82" t="str">
        <f t="shared" si="1"/>
        <v>AS-96064</v>
      </c>
    </row>
    <row r="83" spans="1:26" x14ac:dyDescent="0.3">
      <c r="A83" t="s">
        <v>8718</v>
      </c>
      <c r="B83" t="s">
        <v>8169</v>
      </c>
      <c r="C83" t="s">
        <v>264</v>
      </c>
      <c r="D83" t="s">
        <v>70</v>
      </c>
      <c r="E83" t="s">
        <v>45</v>
      </c>
      <c r="G83">
        <v>0.21</v>
      </c>
      <c r="H83" t="s">
        <v>270</v>
      </c>
      <c r="I83" t="s">
        <v>24</v>
      </c>
      <c r="J83" t="s">
        <v>270</v>
      </c>
      <c r="K83">
        <v>0</v>
      </c>
      <c r="L83">
        <v>0</v>
      </c>
      <c r="M83" t="s">
        <v>265</v>
      </c>
      <c r="N83" t="s">
        <v>8719</v>
      </c>
      <c r="O83" t="s">
        <v>8720</v>
      </c>
      <c r="P83" t="s">
        <v>265</v>
      </c>
      <c r="Q83" t="s">
        <v>266</v>
      </c>
      <c r="R83" t="s">
        <v>267</v>
      </c>
      <c r="S83" t="s">
        <v>8721</v>
      </c>
      <c r="T83">
        <v>73.849999999999994</v>
      </c>
      <c r="U83" t="s">
        <v>24</v>
      </c>
      <c r="V83" t="s">
        <v>8722</v>
      </c>
      <c r="W83" t="s">
        <v>8723</v>
      </c>
      <c r="X83" t="s">
        <v>8724</v>
      </c>
      <c r="Y83" t="s">
        <v>8725</v>
      </c>
      <c r="Z83" t="str">
        <f t="shared" si="1"/>
        <v>AS-95506</v>
      </c>
    </row>
    <row r="84" spans="1:26" x14ac:dyDescent="0.3">
      <c r="A84" t="s">
        <v>8718</v>
      </c>
      <c r="B84" t="s">
        <v>8169</v>
      </c>
      <c r="C84" t="s">
        <v>264</v>
      </c>
      <c r="D84" t="s">
        <v>70</v>
      </c>
      <c r="E84" t="s">
        <v>45</v>
      </c>
      <c r="G84">
        <v>0.21</v>
      </c>
      <c r="H84" t="s">
        <v>270</v>
      </c>
      <c r="I84" t="s">
        <v>24</v>
      </c>
      <c r="J84" t="s">
        <v>270</v>
      </c>
      <c r="K84">
        <v>0</v>
      </c>
      <c r="L84">
        <v>0</v>
      </c>
      <c r="M84" t="s">
        <v>265</v>
      </c>
      <c r="N84" t="s">
        <v>8719</v>
      </c>
      <c r="O84" t="s">
        <v>8726</v>
      </c>
      <c r="P84" t="s">
        <v>265</v>
      </c>
      <c r="Q84" t="s">
        <v>275</v>
      </c>
      <c r="R84" t="s">
        <v>267</v>
      </c>
      <c r="S84" t="s">
        <v>8727</v>
      </c>
      <c r="T84">
        <v>73.849999999999994</v>
      </c>
      <c r="U84" t="s">
        <v>24</v>
      </c>
      <c r="V84" t="s">
        <v>8728</v>
      </c>
      <c r="W84" t="s">
        <v>8729</v>
      </c>
      <c r="X84" t="s">
        <v>8728</v>
      </c>
      <c r="Y84" t="s">
        <v>8730</v>
      </c>
      <c r="Z84" t="str">
        <f t="shared" si="1"/>
        <v>AS-95506</v>
      </c>
    </row>
    <row r="85" spans="1:26" x14ac:dyDescent="0.3">
      <c r="A85" t="s">
        <v>8731</v>
      </c>
      <c r="B85" t="s">
        <v>8169</v>
      </c>
      <c r="C85" t="s">
        <v>264</v>
      </c>
      <c r="E85" t="s">
        <v>45</v>
      </c>
      <c r="G85">
        <v>0.21</v>
      </c>
      <c r="H85">
        <v>0.21</v>
      </c>
      <c r="I85" t="s">
        <v>24</v>
      </c>
      <c r="J85">
        <v>9.2799999999999994</v>
      </c>
      <c r="K85">
        <v>53.46</v>
      </c>
      <c r="L85">
        <v>44.18</v>
      </c>
      <c r="M85" t="s">
        <v>265</v>
      </c>
      <c r="N85" t="s">
        <v>8732</v>
      </c>
      <c r="O85" t="s">
        <v>8733</v>
      </c>
      <c r="P85" t="s">
        <v>265</v>
      </c>
      <c r="Q85" t="s">
        <v>266</v>
      </c>
      <c r="R85" t="s">
        <v>267</v>
      </c>
      <c r="S85" t="s">
        <v>8734</v>
      </c>
      <c r="T85">
        <v>53.46</v>
      </c>
      <c r="U85" t="s">
        <v>24</v>
      </c>
      <c r="V85" t="s">
        <v>8735</v>
      </c>
      <c r="W85" t="s">
        <v>8736</v>
      </c>
      <c r="X85" t="s">
        <v>8737</v>
      </c>
      <c r="Y85" t="s">
        <v>8738</v>
      </c>
      <c r="Z85" t="str">
        <f t="shared" si="1"/>
        <v>AS-94798</v>
      </c>
    </row>
    <row r="86" spans="1:26" x14ac:dyDescent="0.3">
      <c r="A86" t="s">
        <v>8739</v>
      </c>
      <c r="B86" t="s">
        <v>8169</v>
      </c>
      <c r="C86" t="s">
        <v>264</v>
      </c>
      <c r="E86" t="s">
        <v>45</v>
      </c>
      <c r="G86">
        <v>0.21</v>
      </c>
      <c r="H86">
        <v>0.21</v>
      </c>
      <c r="I86" t="s">
        <v>24</v>
      </c>
      <c r="J86">
        <v>3.11</v>
      </c>
      <c r="K86">
        <v>17.899999999999999</v>
      </c>
      <c r="L86">
        <v>14.79</v>
      </c>
      <c r="M86" t="s">
        <v>265</v>
      </c>
      <c r="N86" t="s">
        <v>8740</v>
      </c>
      <c r="O86" t="s">
        <v>8741</v>
      </c>
      <c r="P86" t="s">
        <v>265</v>
      </c>
      <c r="Q86" t="s">
        <v>266</v>
      </c>
      <c r="R86" t="s">
        <v>267</v>
      </c>
      <c r="S86" t="s">
        <v>8742</v>
      </c>
      <c r="T86">
        <v>17.899999999999999</v>
      </c>
      <c r="U86" t="s">
        <v>24</v>
      </c>
      <c r="V86" t="s">
        <v>8743</v>
      </c>
      <c r="W86" t="s">
        <v>8744</v>
      </c>
      <c r="X86" t="s">
        <v>8745</v>
      </c>
      <c r="Y86" t="s">
        <v>8746</v>
      </c>
      <c r="Z86" t="str">
        <f t="shared" si="1"/>
        <v>AS-97155</v>
      </c>
    </row>
    <row r="87" spans="1:26" x14ac:dyDescent="0.3">
      <c r="A87" t="s">
        <v>8747</v>
      </c>
      <c r="B87" t="s">
        <v>8169</v>
      </c>
      <c r="C87" t="s">
        <v>264</v>
      </c>
      <c r="E87" t="s">
        <v>42</v>
      </c>
      <c r="G87">
        <v>0.19</v>
      </c>
      <c r="H87">
        <v>0.19</v>
      </c>
      <c r="I87" t="s">
        <v>24</v>
      </c>
      <c r="J87">
        <v>7.97</v>
      </c>
      <c r="K87">
        <v>49.9</v>
      </c>
      <c r="L87">
        <v>41.93</v>
      </c>
      <c r="M87" t="s">
        <v>265</v>
      </c>
      <c r="N87" t="s">
        <v>8748</v>
      </c>
      <c r="O87" t="s">
        <v>8749</v>
      </c>
      <c r="P87" t="s">
        <v>265</v>
      </c>
      <c r="Q87" t="s">
        <v>266</v>
      </c>
      <c r="R87" t="s">
        <v>267</v>
      </c>
      <c r="S87" t="s">
        <v>8750</v>
      </c>
      <c r="T87">
        <v>49.9</v>
      </c>
      <c r="U87" t="s">
        <v>24</v>
      </c>
      <c r="V87" t="s">
        <v>8751</v>
      </c>
      <c r="W87" t="s">
        <v>8752</v>
      </c>
      <c r="X87" t="s">
        <v>8753</v>
      </c>
      <c r="Y87" t="s">
        <v>8754</v>
      </c>
      <c r="Z87" t="str">
        <f t="shared" si="1"/>
        <v>AS-96979</v>
      </c>
    </row>
    <row r="88" spans="1:26" x14ac:dyDescent="0.3">
      <c r="A88" t="s">
        <v>8755</v>
      </c>
      <c r="B88" t="s">
        <v>8169</v>
      </c>
      <c r="C88" t="s">
        <v>38</v>
      </c>
      <c r="D88" t="s">
        <v>76</v>
      </c>
      <c r="E88" t="s">
        <v>46</v>
      </c>
      <c r="G88">
        <v>0.2</v>
      </c>
      <c r="H88" t="s">
        <v>270</v>
      </c>
      <c r="I88" t="s">
        <v>24</v>
      </c>
      <c r="J88" t="s">
        <v>270</v>
      </c>
      <c r="K88">
        <v>0</v>
      </c>
      <c r="L88">
        <v>0</v>
      </c>
      <c r="M88" t="s">
        <v>271</v>
      </c>
      <c r="Z88" t="str">
        <f t="shared" si="1"/>
        <v>AS-96574</v>
      </c>
    </row>
    <row r="89" spans="1:26" x14ac:dyDescent="0.3">
      <c r="A89" t="s">
        <v>8756</v>
      </c>
      <c r="B89" t="s">
        <v>8169</v>
      </c>
      <c r="C89" t="s">
        <v>264</v>
      </c>
      <c r="D89" t="s">
        <v>64</v>
      </c>
      <c r="E89" t="s">
        <v>45</v>
      </c>
      <c r="G89">
        <v>0.21</v>
      </c>
      <c r="H89" t="s">
        <v>270</v>
      </c>
      <c r="I89" t="s">
        <v>24</v>
      </c>
      <c r="J89" t="s">
        <v>270</v>
      </c>
      <c r="K89">
        <v>0</v>
      </c>
      <c r="L89">
        <v>0</v>
      </c>
      <c r="M89" t="s">
        <v>265</v>
      </c>
      <c r="N89" t="s">
        <v>8757</v>
      </c>
      <c r="O89" t="s">
        <v>8758</v>
      </c>
      <c r="P89" t="s">
        <v>265</v>
      </c>
      <c r="Q89" t="s">
        <v>266</v>
      </c>
      <c r="R89" t="s">
        <v>267</v>
      </c>
      <c r="S89" t="s">
        <v>8759</v>
      </c>
      <c r="T89">
        <v>85.9</v>
      </c>
      <c r="U89" t="s">
        <v>24</v>
      </c>
      <c r="V89" t="s">
        <v>8760</v>
      </c>
      <c r="W89" t="s">
        <v>8761</v>
      </c>
      <c r="X89" t="s">
        <v>8762</v>
      </c>
      <c r="Y89" t="s">
        <v>8763</v>
      </c>
      <c r="Z89" t="str">
        <f t="shared" si="1"/>
        <v>AS-96069</v>
      </c>
    </row>
    <row r="90" spans="1:26" x14ac:dyDescent="0.3">
      <c r="A90" t="s">
        <v>8756</v>
      </c>
      <c r="B90" t="s">
        <v>8169</v>
      </c>
      <c r="C90" t="s">
        <v>264</v>
      </c>
      <c r="D90" t="s">
        <v>64</v>
      </c>
      <c r="E90" t="s">
        <v>45</v>
      </c>
      <c r="G90">
        <v>0.21</v>
      </c>
      <c r="H90" t="s">
        <v>270</v>
      </c>
      <c r="I90" t="s">
        <v>24</v>
      </c>
      <c r="J90" t="s">
        <v>270</v>
      </c>
      <c r="K90">
        <v>0</v>
      </c>
      <c r="L90">
        <v>0</v>
      </c>
      <c r="M90" t="s">
        <v>265</v>
      </c>
      <c r="N90" t="s">
        <v>8757</v>
      </c>
      <c r="O90" t="s">
        <v>8764</v>
      </c>
      <c r="P90" t="s">
        <v>265</v>
      </c>
      <c r="Q90" t="s">
        <v>275</v>
      </c>
      <c r="R90" t="s">
        <v>267</v>
      </c>
      <c r="S90" t="s">
        <v>8765</v>
      </c>
      <c r="T90">
        <v>85.9</v>
      </c>
      <c r="U90" t="s">
        <v>24</v>
      </c>
      <c r="V90" t="s">
        <v>8766</v>
      </c>
      <c r="W90" t="s">
        <v>8767</v>
      </c>
      <c r="X90" t="s">
        <v>8766</v>
      </c>
      <c r="Y90" t="s">
        <v>8768</v>
      </c>
      <c r="Z90" t="str">
        <f t="shared" si="1"/>
        <v>AS-96069</v>
      </c>
    </row>
    <row r="91" spans="1:26" x14ac:dyDescent="0.3">
      <c r="A91" t="s">
        <v>8769</v>
      </c>
      <c r="B91" t="s">
        <v>8169</v>
      </c>
      <c r="C91" t="s">
        <v>268</v>
      </c>
      <c r="E91" t="s">
        <v>47</v>
      </c>
      <c r="G91">
        <v>0.22</v>
      </c>
      <c r="H91">
        <v>0.22</v>
      </c>
      <c r="I91" t="s">
        <v>24</v>
      </c>
      <c r="J91">
        <v>19.079999999999998</v>
      </c>
      <c r="K91">
        <v>105.8</v>
      </c>
      <c r="L91">
        <v>86.72</v>
      </c>
      <c r="M91" t="s">
        <v>83</v>
      </c>
      <c r="N91" t="s">
        <v>8770</v>
      </c>
      <c r="O91" t="s">
        <v>8771</v>
      </c>
      <c r="P91" t="s">
        <v>83</v>
      </c>
      <c r="Q91" t="s">
        <v>266</v>
      </c>
      <c r="R91" t="s">
        <v>267</v>
      </c>
      <c r="S91" t="s">
        <v>8772</v>
      </c>
      <c r="T91">
        <v>105.8</v>
      </c>
      <c r="U91" t="s">
        <v>24</v>
      </c>
      <c r="V91" t="s">
        <v>7151</v>
      </c>
      <c r="W91" t="s">
        <v>7154</v>
      </c>
      <c r="X91" t="s">
        <v>8773</v>
      </c>
      <c r="Y91" t="s">
        <v>8774</v>
      </c>
      <c r="Z91" t="str">
        <f t="shared" si="1"/>
        <v>AS-96762</v>
      </c>
    </row>
    <row r="92" spans="1:26" x14ac:dyDescent="0.3">
      <c r="A92" t="s">
        <v>8775</v>
      </c>
      <c r="B92" t="s">
        <v>8169</v>
      </c>
      <c r="C92" t="s">
        <v>268</v>
      </c>
      <c r="E92" t="s">
        <v>47</v>
      </c>
      <c r="G92">
        <v>0.22</v>
      </c>
      <c r="H92">
        <v>0.22</v>
      </c>
      <c r="I92" t="s">
        <v>24</v>
      </c>
      <c r="J92">
        <v>18.02</v>
      </c>
      <c r="K92">
        <v>99.95</v>
      </c>
      <c r="L92">
        <v>81.93</v>
      </c>
      <c r="M92" t="s">
        <v>83</v>
      </c>
      <c r="N92" t="s">
        <v>8776</v>
      </c>
      <c r="O92" t="s">
        <v>8777</v>
      </c>
      <c r="P92" t="s">
        <v>83</v>
      </c>
      <c r="Q92" t="s">
        <v>266</v>
      </c>
      <c r="R92" t="s">
        <v>267</v>
      </c>
      <c r="S92" t="s">
        <v>8778</v>
      </c>
      <c r="T92">
        <v>99.95</v>
      </c>
      <c r="U92" t="s">
        <v>24</v>
      </c>
      <c r="V92" t="s">
        <v>4046</v>
      </c>
      <c r="W92" t="s">
        <v>4049</v>
      </c>
      <c r="X92" t="s">
        <v>8779</v>
      </c>
      <c r="Y92" t="s">
        <v>8780</v>
      </c>
      <c r="Z92" t="str">
        <f t="shared" si="1"/>
        <v>AS-95261</v>
      </c>
    </row>
    <row r="93" spans="1:26" x14ac:dyDescent="0.3">
      <c r="A93" t="s">
        <v>8781</v>
      </c>
      <c r="B93" t="s">
        <v>8169</v>
      </c>
      <c r="C93" t="s">
        <v>268</v>
      </c>
      <c r="E93" t="s">
        <v>45</v>
      </c>
      <c r="G93">
        <v>0.21</v>
      </c>
      <c r="H93">
        <v>0.21</v>
      </c>
      <c r="I93" t="s">
        <v>24</v>
      </c>
      <c r="J93">
        <v>3.11</v>
      </c>
      <c r="K93">
        <v>17.899999999999999</v>
      </c>
      <c r="L93">
        <v>14.79</v>
      </c>
      <c r="M93" t="s">
        <v>83</v>
      </c>
      <c r="N93" t="s">
        <v>8782</v>
      </c>
      <c r="O93" t="s">
        <v>8783</v>
      </c>
      <c r="P93" t="s">
        <v>83</v>
      </c>
      <c r="Q93" t="s">
        <v>266</v>
      </c>
      <c r="R93" t="s">
        <v>267</v>
      </c>
      <c r="S93" t="s">
        <v>8784</v>
      </c>
      <c r="T93">
        <v>17.899999999999999</v>
      </c>
      <c r="U93" t="s">
        <v>24</v>
      </c>
      <c r="V93" t="s">
        <v>3687</v>
      </c>
      <c r="W93" t="s">
        <v>3690</v>
      </c>
      <c r="X93" t="s">
        <v>8785</v>
      </c>
      <c r="Y93" t="s">
        <v>8786</v>
      </c>
      <c r="Z93" t="str">
        <f t="shared" si="1"/>
        <v>AS-95152</v>
      </c>
    </row>
    <row r="94" spans="1:26" x14ac:dyDescent="0.3">
      <c r="A94" t="s">
        <v>8787</v>
      </c>
      <c r="B94" t="s">
        <v>8169</v>
      </c>
      <c r="C94" t="s">
        <v>264</v>
      </c>
      <c r="E94" t="s">
        <v>45</v>
      </c>
      <c r="G94">
        <v>0.21</v>
      </c>
      <c r="H94">
        <v>0.21</v>
      </c>
      <c r="I94" t="s">
        <v>24</v>
      </c>
      <c r="J94">
        <v>14.73</v>
      </c>
      <c r="K94">
        <v>84.9</v>
      </c>
      <c r="L94">
        <v>70.17</v>
      </c>
      <c r="M94" t="s">
        <v>265</v>
      </c>
      <c r="N94" t="s">
        <v>8788</v>
      </c>
      <c r="O94" t="s">
        <v>8789</v>
      </c>
      <c r="P94" t="s">
        <v>265</v>
      </c>
      <c r="Q94" t="s">
        <v>266</v>
      </c>
      <c r="R94" t="s">
        <v>267</v>
      </c>
      <c r="S94" t="s">
        <v>8790</v>
      </c>
      <c r="T94">
        <v>84.9</v>
      </c>
      <c r="U94" t="s">
        <v>24</v>
      </c>
      <c r="V94" t="s">
        <v>8791</v>
      </c>
      <c r="W94" t="s">
        <v>8792</v>
      </c>
      <c r="X94" t="s">
        <v>8793</v>
      </c>
      <c r="Y94" t="s">
        <v>8794</v>
      </c>
      <c r="Z94" t="str">
        <f t="shared" si="1"/>
        <v>AS-94825</v>
      </c>
    </row>
    <row r="95" spans="1:26" x14ac:dyDescent="0.3">
      <c r="A95" t="s">
        <v>8795</v>
      </c>
      <c r="B95" t="s">
        <v>8169</v>
      </c>
      <c r="C95" t="s">
        <v>264</v>
      </c>
      <c r="D95" t="s">
        <v>70</v>
      </c>
      <c r="E95" t="s">
        <v>45</v>
      </c>
      <c r="G95">
        <v>0.21</v>
      </c>
      <c r="H95" t="s">
        <v>270</v>
      </c>
      <c r="I95" t="s">
        <v>24</v>
      </c>
      <c r="J95" t="s">
        <v>270</v>
      </c>
      <c r="K95">
        <v>0</v>
      </c>
      <c r="L95">
        <v>0</v>
      </c>
      <c r="M95" t="s">
        <v>265</v>
      </c>
      <c r="N95" t="s">
        <v>8796</v>
      </c>
      <c r="O95" t="s">
        <v>8797</v>
      </c>
      <c r="P95" t="s">
        <v>265</v>
      </c>
      <c r="Q95" t="s">
        <v>266</v>
      </c>
      <c r="R95" t="s">
        <v>267</v>
      </c>
      <c r="S95" t="s">
        <v>8798</v>
      </c>
      <c r="T95">
        <v>232.8</v>
      </c>
      <c r="U95" t="s">
        <v>24</v>
      </c>
      <c r="V95" t="s">
        <v>8799</v>
      </c>
      <c r="W95" t="s">
        <v>8800</v>
      </c>
      <c r="X95" t="s">
        <v>8801</v>
      </c>
      <c r="Y95" t="s">
        <v>8802</v>
      </c>
      <c r="Z95" t="str">
        <f t="shared" si="1"/>
        <v>AS-96607</v>
      </c>
    </row>
    <row r="96" spans="1:26" x14ac:dyDescent="0.3">
      <c r="A96" t="s">
        <v>8795</v>
      </c>
      <c r="B96" t="s">
        <v>8169</v>
      </c>
      <c r="C96" t="s">
        <v>264</v>
      </c>
      <c r="D96" t="s">
        <v>70</v>
      </c>
      <c r="E96" t="s">
        <v>45</v>
      </c>
      <c r="G96">
        <v>0.21</v>
      </c>
      <c r="H96" t="s">
        <v>270</v>
      </c>
      <c r="I96" t="s">
        <v>24</v>
      </c>
      <c r="J96" t="s">
        <v>270</v>
      </c>
      <c r="K96">
        <v>0</v>
      </c>
      <c r="L96">
        <v>0</v>
      </c>
      <c r="M96" t="s">
        <v>265</v>
      </c>
      <c r="N96" t="s">
        <v>8796</v>
      </c>
      <c r="O96" t="s">
        <v>8803</v>
      </c>
      <c r="P96" t="s">
        <v>265</v>
      </c>
      <c r="Q96" t="s">
        <v>275</v>
      </c>
      <c r="R96" t="s">
        <v>267</v>
      </c>
      <c r="S96" t="s">
        <v>8804</v>
      </c>
      <c r="T96">
        <v>232.8</v>
      </c>
      <c r="U96" t="s">
        <v>24</v>
      </c>
      <c r="V96" t="s">
        <v>8805</v>
      </c>
      <c r="W96" t="s">
        <v>8806</v>
      </c>
      <c r="X96" t="s">
        <v>8805</v>
      </c>
      <c r="Y96" t="s">
        <v>8807</v>
      </c>
      <c r="Z96" t="str">
        <f t="shared" si="1"/>
        <v>AS-96607</v>
      </c>
    </row>
    <row r="97" spans="1:26" x14ac:dyDescent="0.3">
      <c r="A97" t="s">
        <v>8808</v>
      </c>
      <c r="B97" t="s">
        <v>8169</v>
      </c>
      <c r="C97" t="s">
        <v>268</v>
      </c>
      <c r="E97" t="s">
        <v>42</v>
      </c>
      <c r="G97">
        <v>0.19</v>
      </c>
      <c r="H97">
        <v>0.19</v>
      </c>
      <c r="I97" t="s">
        <v>24</v>
      </c>
      <c r="J97">
        <v>3.98</v>
      </c>
      <c r="K97">
        <v>24.9</v>
      </c>
      <c r="L97">
        <v>20.92</v>
      </c>
      <c r="M97" t="s">
        <v>83</v>
      </c>
      <c r="N97" t="s">
        <v>8809</v>
      </c>
      <c r="O97" t="s">
        <v>8810</v>
      </c>
      <c r="P97" t="s">
        <v>83</v>
      </c>
      <c r="Q97" t="s">
        <v>266</v>
      </c>
      <c r="R97" t="s">
        <v>267</v>
      </c>
      <c r="S97" t="s">
        <v>8811</v>
      </c>
      <c r="T97">
        <v>24.9</v>
      </c>
      <c r="U97" t="s">
        <v>24</v>
      </c>
      <c r="V97" t="s">
        <v>2971</v>
      </c>
      <c r="W97" t="s">
        <v>2974</v>
      </c>
      <c r="X97" t="s">
        <v>8812</v>
      </c>
      <c r="Y97" t="s">
        <v>8813</v>
      </c>
      <c r="Z97" t="str">
        <f t="shared" si="1"/>
        <v>AS-94889</v>
      </c>
    </row>
    <row r="98" spans="1:26" x14ac:dyDescent="0.3">
      <c r="A98" t="s">
        <v>8814</v>
      </c>
      <c r="B98" t="s">
        <v>8169</v>
      </c>
      <c r="C98" t="s">
        <v>264</v>
      </c>
      <c r="E98" t="s">
        <v>42</v>
      </c>
      <c r="G98">
        <v>0.19</v>
      </c>
      <c r="H98">
        <v>0.19</v>
      </c>
      <c r="I98" t="s">
        <v>24</v>
      </c>
      <c r="J98">
        <v>6.05</v>
      </c>
      <c r="K98">
        <v>37.9</v>
      </c>
      <c r="L98">
        <v>31.85</v>
      </c>
      <c r="M98" t="s">
        <v>265</v>
      </c>
      <c r="N98" t="s">
        <v>8815</v>
      </c>
      <c r="O98" t="s">
        <v>8816</v>
      </c>
      <c r="P98" t="s">
        <v>265</v>
      </c>
      <c r="Q98" t="s">
        <v>266</v>
      </c>
      <c r="R98" t="s">
        <v>267</v>
      </c>
      <c r="S98" t="s">
        <v>8817</v>
      </c>
      <c r="T98">
        <v>37.9</v>
      </c>
      <c r="U98" t="s">
        <v>24</v>
      </c>
      <c r="V98" t="s">
        <v>8818</v>
      </c>
      <c r="W98" t="s">
        <v>8819</v>
      </c>
      <c r="X98" t="s">
        <v>8818</v>
      </c>
      <c r="Y98" t="s">
        <v>8820</v>
      </c>
      <c r="Z98" t="str">
        <f t="shared" si="1"/>
        <v>AS-95566</v>
      </c>
    </row>
    <row r="99" spans="1:26" x14ac:dyDescent="0.3">
      <c r="A99" t="s">
        <v>8821</v>
      </c>
      <c r="B99" t="s">
        <v>8169</v>
      </c>
      <c r="C99" t="s">
        <v>264</v>
      </c>
      <c r="E99" t="s">
        <v>46</v>
      </c>
      <c r="G99">
        <v>0.2</v>
      </c>
      <c r="H99">
        <v>0.2</v>
      </c>
      <c r="I99" t="s">
        <v>24</v>
      </c>
      <c r="J99">
        <v>19.649999999999999</v>
      </c>
      <c r="K99">
        <v>117.9</v>
      </c>
      <c r="L99">
        <v>98.25</v>
      </c>
      <c r="M99" t="s">
        <v>265</v>
      </c>
      <c r="N99" t="s">
        <v>8822</v>
      </c>
      <c r="O99" t="s">
        <v>8823</v>
      </c>
      <c r="P99" t="s">
        <v>265</v>
      </c>
      <c r="Q99" t="s">
        <v>266</v>
      </c>
      <c r="R99" t="s">
        <v>267</v>
      </c>
      <c r="S99" t="s">
        <v>8824</v>
      </c>
      <c r="T99">
        <v>117.9</v>
      </c>
      <c r="U99" t="s">
        <v>24</v>
      </c>
      <c r="V99" t="s">
        <v>8825</v>
      </c>
      <c r="W99" t="s">
        <v>8826</v>
      </c>
      <c r="X99" t="s">
        <v>8827</v>
      </c>
      <c r="Y99" t="s">
        <v>8828</v>
      </c>
      <c r="Z99" t="str">
        <f t="shared" si="1"/>
        <v>AS-97121</v>
      </c>
    </row>
    <row r="100" spans="1:26" x14ac:dyDescent="0.3">
      <c r="A100" t="s">
        <v>8829</v>
      </c>
      <c r="B100" t="s">
        <v>8169</v>
      </c>
      <c r="C100" t="s">
        <v>268</v>
      </c>
      <c r="E100" t="s">
        <v>47</v>
      </c>
      <c r="G100">
        <v>0.22</v>
      </c>
      <c r="H100">
        <v>0.22</v>
      </c>
      <c r="I100" t="s">
        <v>24</v>
      </c>
      <c r="J100">
        <v>6.83</v>
      </c>
      <c r="K100">
        <v>37.9</v>
      </c>
      <c r="L100">
        <v>31.07</v>
      </c>
      <c r="M100" t="s">
        <v>83</v>
      </c>
      <c r="N100" t="s">
        <v>8830</v>
      </c>
      <c r="O100" t="s">
        <v>8831</v>
      </c>
      <c r="P100" t="s">
        <v>83</v>
      </c>
      <c r="Q100" t="s">
        <v>266</v>
      </c>
      <c r="R100" t="s">
        <v>267</v>
      </c>
      <c r="S100" t="s">
        <v>8832</v>
      </c>
      <c r="T100">
        <v>37.9</v>
      </c>
      <c r="U100" t="s">
        <v>24</v>
      </c>
      <c r="V100" t="s">
        <v>4020</v>
      </c>
      <c r="W100" t="s">
        <v>4023</v>
      </c>
      <c r="X100" t="s">
        <v>8833</v>
      </c>
      <c r="Y100" t="s">
        <v>8834</v>
      </c>
      <c r="Z100" t="str">
        <f t="shared" si="1"/>
        <v>AS-95249</v>
      </c>
    </row>
    <row r="101" spans="1:26" x14ac:dyDescent="0.3">
      <c r="A101" t="s">
        <v>8835</v>
      </c>
      <c r="B101" t="s">
        <v>8169</v>
      </c>
      <c r="C101" t="s">
        <v>264</v>
      </c>
      <c r="E101" t="s">
        <v>45</v>
      </c>
      <c r="G101">
        <v>0.21</v>
      </c>
      <c r="H101">
        <v>0.21</v>
      </c>
      <c r="I101" t="s">
        <v>24</v>
      </c>
      <c r="J101">
        <v>9.2799999999999994</v>
      </c>
      <c r="K101">
        <v>53.46</v>
      </c>
      <c r="L101">
        <v>44.18</v>
      </c>
      <c r="M101" t="s">
        <v>265</v>
      </c>
      <c r="N101" t="s">
        <v>8836</v>
      </c>
      <c r="O101" t="s">
        <v>8837</v>
      </c>
      <c r="P101" t="s">
        <v>265</v>
      </c>
      <c r="Q101" t="s">
        <v>266</v>
      </c>
      <c r="R101" t="s">
        <v>267</v>
      </c>
      <c r="S101" t="s">
        <v>8838</v>
      </c>
      <c r="T101">
        <v>53.46</v>
      </c>
      <c r="U101" t="s">
        <v>24</v>
      </c>
      <c r="V101" t="s">
        <v>8839</v>
      </c>
      <c r="W101" t="s">
        <v>8840</v>
      </c>
      <c r="X101" t="s">
        <v>8841</v>
      </c>
      <c r="Y101" t="s">
        <v>8842</v>
      </c>
      <c r="Z101" t="str">
        <f t="shared" si="1"/>
        <v>AS-96068</v>
      </c>
    </row>
    <row r="102" spans="1:26" x14ac:dyDescent="0.3">
      <c r="A102" t="s">
        <v>8843</v>
      </c>
      <c r="B102" t="s">
        <v>8169</v>
      </c>
      <c r="C102" t="s">
        <v>268</v>
      </c>
      <c r="D102" t="s">
        <v>63</v>
      </c>
      <c r="E102" t="s">
        <v>42</v>
      </c>
      <c r="G102">
        <v>0.19</v>
      </c>
      <c r="H102" t="s">
        <v>270</v>
      </c>
      <c r="I102" t="s">
        <v>24</v>
      </c>
      <c r="J102" t="s">
        <v>270</v>
      </c>
      <c r="K102">
        <v>0</v>
      </c>
      <c r="L102">
        <v>0</v>
      </c>
      <c r="M102" t="s">
        <v>83</v>
      </c>
      <c r="N102" t="s">
        <v>8844</v>
      </c>
      <c r="O102" t="s">
        <v>8845</v>
      </c>
      <c r="P102" t="s">
        <v>83</v>
      </c>
      <c r="Q102" t="s">
        <v>266</v>
      </c>
      <c r="R102" t="s">
        <v>267</v>
      </c>
      <c r="S102" t="s">
        <v>8846</v>
      </c>
      <c r="T102">
        <v>44.85</v>
      </c>
      <c r="U102" t="s">
        <v>24</v>
      </c>
      <c r="V102" t="s">
        <v>4012</v>
      </c>
      <c r="W102" t="s">
        <v>4014</v>
      </c>
      <c r="X102" t="s">
        <v>8847</v>
      </c>
      <c r="Y102" t="s">
        <v>8848</v>
      </c>
      <c r="Z102" t="str">
        <f t="shared" si="1"/>
        <v>AS-95245</v>
      </c>
    </row>
    <row r="103" spans="1:26" x14ac:dyDescent="0.3">
      <c r="A103" t="s">
        <v>8843</v>
      </c>
      <c r="B103" t="s">
        <v>8169</v>
      </c>
      <c r="C103" t="s">
        <v>268</v>
      </c>
      <c r="D103" t="s">
        <v>63</v>
      </c>
      <c r="E103" t="s">
        <v>42</v>
      </c>
      <c r="G103">
        <v>0.19</v>
      </c>
      <c r="H103" t="s">
        <v>270</v>
      </c>
      <c r="I103" t="s">
        <v>24</v>
      </c>
      <c r="J103" t="s">
        <v>270</v>
      </c>
      <c r="K103">
        <v>0</v>
      </c>
      <c r="L103">
        <v>0</v>
      </c>
      <c r="M103" t="s">
        <v>83</v>
      </c>
      <c r="N103" t="s">
        <v>8844</v>
      </c>
      <c r="O103" t="s">
        <v>8849</v>
      </c>
      <c r="P103" t="s">
        <v>83</v>
      </c>
      <c r="Q103" t="s">
        <v>275</v>
      </c>
      <c r="R103" t="s">
        <v>267</v>
      </c>
      <c r="S103" t="s">
        <v>8850</v>
      </c>
      <c r="T103">
        <v>44.85</v>
      </c>
      <c r="U103" t="s">
        <v>24</v>
      </c>
      <c r="V103" t="s">
        <v>6522</v>
      </c>
      <c r="W103" t="s">
        <v>8851</v>
      </c>
      <c r="X103" t="s">
        <v>6522</v>
      </c>
      <c r="Y103" t="s">
        <v>8852</v>
      </c>
      <c r="Z103" t="str">
        <f t="shared" si="1"/>
        <v>AS-95245</v>
      </c>
    </row>
    <row r="104" spans="1:26" x14ac:dyDescent="0.3">
      <c r="A104" t="s">
        <v>8853</v>
      </c>
      <c r="B104" t="s">
        <v>8169</v>
      </c>
      <c r="C104" t="s">
        <v>264</v>
      </c>
      <c r="E104" t="s">
        <v>45</v>
      </c>
      <c r="G104">
        <v>0.21</v>
      </c>
      <c r="H104">
        <v>0.21</v>
      </c>
      <c r="I104" t="s">
        <v>24</v>
      </c>
      <c r="J104">
        <v>4.9000000000000004</v>
      </c>
      <c r="K104">
        <v>28.26</v>
      </c>
      <c r="L104">
        <v>23.36</v>
      </c>
      <c r="M104" t="s">
        <v>265</v>
      </c>
      <c r="N104" t="s">
        <v>8854</v>
      </c>
      <c r="O104" t="s">
        <v>8855</v>
      </c>
      <c r="P104" t="s">
        <v>265</v>
      </c>
      <c r="Q104" t="s">
        <v>266</v>
      </c>
      <c r="R104" t="s">
        <v>267</v>
      </c>
      <c r="S104" t="s">
        <v>8856</v>
      </c>
      <c r="T104">
        <v>28.26</v>
      </c>
      <c r="U104" t="s">
        <v>24</v>
      </c>
      <c r="V104" t="s">
        <v>8857</v>
      </c>
      <c r="W104" t="s">
        <v>8858</v>
      </c>
      <c r="X104" t="s">
        <v>8859</v>
      </c>
      <c r="Y104" t="s">
        <v>8860</v>
      </c>
      <c r="Z104" t="str">
        <f t="shared" si="1"/>
        <v>AS-95901</v>
      </c>
    </row>
    <row r="105" spans="1:26" x14ac:dyDescent="0.3">
      <c r="A105" t="s">
        <v>8861</v>
      </c>
      <c r="B105" t="s">
        <v>8169</v>
      </c>
      <c r="C105" t="s">
        <v>264</v>
      </c>
      <c r="E105" t="s">
        <v>45</v>
      </c>
      <c r="G105">
        <v>0.21</v>
      </c>
      <c r="H105">
        <v>0.21</v>
      </c>
      <c r="I105" t="s">
        <v>24</v>
      </c>
      <c r="J105">
        <v>29.78</v>
      </c>
      <c r="K105">
        <v>171.6</v>
      </c>
      <c r="L105">
        <v>141.82</v>
      </c>
      <c r="M105" t="s">
        <v>265</v>
      </c>
      <c r="N105" t="s">
        <v>8862</v>
      </c>
      <c r="O105" t="s">
        <v>8863</v>
      </c>
      <c r="P105" t="s">
        <v>265</v>
      </c>
      <c r="Q105" t="s">
        <v>266</v>
      </c>
      <c r="R105" t="s">
        <v>267</v>
      </c>
      <c r="S105" t="s">
        <v>8864</v>
      </c>
      <c r="T105">
        <v>171.6</v>
      </c>
      <c r="U105" t="s">
        <v>24</v>
      </c>
      <c r="V105" t="s">
        <v>8865</v>
      </c>
      <c r="W105" t="s">
        <v>8866</v>
      </c>
      <c r="X105" t="s">
        <v>8867</v>
      </c>
      <c r="Y105" t="s">
        <v>8868</v>
      </c>
      <c r="Z105" t="str">
        <f t="shared" si="1"/>
        <v>AS-95935</v>
      </c>
    </row>
    <row r="106" spans="1:26" x14ac:dyDescent="0.3">
      <c r="A106" t="s">
        <v>8869</v>
      </c>
      <c r="B106" t="s">
        <v>8169</v>
      </c>
      <c r="C106" t="s">
        <v>264</v>
      </c>
      <c r="E106" t="s">
        <v>45</v>
      </c>
      <c r="G106">
        <v>0.21</v>
      </c>
      <c r="H106">
        <v>0.21</v>
      </c>
      <c r="I106" t="s">
        <v>24</v>
      </c>
      <c r="J106">
        <v>8.66</v>
      </c>
      <c r="K106">
        <v>49.9</v>
      </c>
      <c r="L106">
        <v>41.24</v>
      </c>
      <c r="M106" t="s">
        <v>265</v>
      </c>
      <c r="N106" t="s">
        <v>8870</v>
      </c>
      <c r="O106" t="s">
        <v>8871</v>
      </c>
      <c r="P106" t="s">
        <v>265</v>
      </c>
      <c r="Q106" t="s">
        <v>266</v>
      </c>
      <c r="R106" t="s">
        <v>267</v>
      </c>
      <c r="S106" t="s">
        <v>8872</v>
      </c>
      <c r="T106">
        <v>49.9</v>
      </c>
      <c r="U106" t="s">
        <v>24</v>
      </c>
      <c r="V106" t="s">
        <v>8873</v>
      </c>
      <c r="W106" t="s">
        <v>8874</v>
      </c>
      <c r="X106" t="s">
        <v>8875</v>
      </c>
      <c r="Y106" t="s">
        <v>8876</v>
      </c>
      <c r="Z106" t="str">
        <f t="shared" si="1"/>
        <v>AS-96674</v>
      </c>
    </row>
    <row r="107" spans="1:26" x14ac:dyDescent="0.3">
      <c r="A107" t="s">
        <v>8877</v>
      </c>
      <c r="B107" t="s">
        <v>8169</v>
      </c>
      <c r="C107" t="s">
        <v>38</v>
      </c>
      <c r="D107" t="s">
        <v>76</v>
      </c>
      <c r="E107" t="s">
        <v>46</v>
      </c>
      <c r="G107">
        <v>0.2</v>
      </c>
      <c r="H107" t="s">
        <v>270</v>
      </c>
      <c r="I107" t="s">
        <v>24</v>
      </c>
      <c r="J107" t="s">
        <v>270</v>
      </c>
      <c r="K107">
        <v>0</v>
      </c>
      <c r="L107">
        <v>0</v>
      </c>
      <c r="M107" t="s">
        <v>271</v>
      </c>
      <c r="Z107" t="str">
        <f t="shared" si="1"/>
        <v>AS-96047</v>
      </c>
    </row>
    <row r="108" spans="1:26" x14ac:dyDescent="0.3">
      <c r="A108" t="s">
        <v>8878</v>
      </c>
      <c r="B108" t="s">
        <v>8169</v>
      </c>
      <c r="C108" t="s">
        <v>264</v>
      </c>
      <c r="E108" t="s">
        <v>46</v>
      </c>
      <c r="G108">
        <v>0.2</v>
      </c>
      <c r="H108">
        <v>0.2</v>
      </c>
      <c r="I108" t="s">
        <v>24</v>
      </c>
      <c r="J108">
        <v>10.65</v>
      </c>
      <c r="K108">
        <v>63.9</v>
      </c>
      <c r="L108">
        <v>53.25</v>
      </c>
      <c r="M108" t="s">
        <v>265</v>
      </c>
      <c r="N108" t="s">
        <v>8879</v>
      </c>
      <c r="O108" t="s">
        <v>8880</v>
      </c>
      <c r="P108" t="s">
        <v>265</v>
      </c>
      <c r="Q108" t="s">
        <v>266</v>
      </c>
      <c r="R108" t="s">
        <v>267</v>
      </c>
      <c r="S108" t="s">
        <v>8881</v>
      </c>
      <c r="T108">
        <v>63.9</v>
      </c>
      <c r="U108" t="s">
        <v>24</v>
      </c>
      <c r="V108" t="s">
        <v>8882</v>
      </c>
      <c r="W108" t="s">
        <v>8883</v>
      </c>
      <c r="X108" t="s">
        <v>8884</v>
      </c>
      <c r="Y108" t="s">
        <v>8885</v>
      </c>
      <c r="Z108" t="str">
        <f t="shared" si="1"/>
        <v>AS-95293</v>
      </c>
    </row>
    <row r="109" spans="1:26" x14ac:dyDescent="0.3">
      <c r="A109" t="s">
        <v>8886</v>
      </c>
      <c r="B109" t="s">
        <v>8169</v>
      </c>
      <c r="C109" t="s">
        <v>264</v>
      </c>
      <c r="E109" t="s">
        <v>45</v>
      </c>
      <c r="G109">
        <v>0.21</v>
      </c>
      <c r="H109">
        <v>0.21</v>
      </c>
      <c r="I109" t="s">
        <v>24</v>
      </c>
      <c r="J109">
        <v>6.58</v>
      </c>
      <c r="K109">
        <v>37.9</v>
      </c>
      <c r="L109">
        <v>31.32</v>
      </c>
      <c r="M109" t="s">
        <v>265</v>
      </c>
      <c r="N109" t="s">
        <v>8887</v>
      </c>
      <c r="O109" t="s">
        <v>8888</v>
      </c>
      <c r="P109" t="s">
        <v>265</v>
      </c>
      <c r="Q109" t="s">
        <v>266</v>
      </c>
      <c r="R109" t="s">
        <v>269</v>
      </c>
      <c r="S109" t="s">
        <v>8889</v>
      </c>
      <c r="T109">
        <v>37.9</v>
      </c>
      <c r="U109" t="s">
        <v>24</v>
      </c>
      <c r="W109" t="s">
        <v>8890</v>
      </c>
      <c r="X109" t="s">
        <v>8891</v>
      </c>
      <c r="Y109" t="s">
        <v>8892</v>
      </c>
      <c r="Z109" t="str">
        <f t="shared" si="1"/>
        <v>AS-96410</v>
      </c>
    </row>
    <row r="110" spans="1:26" x14ac:dyDescent="0.3">
      <c r="A110" t="s">
        <v>8886</v>
      </c>
      <c r="B110" t="s">
        <v>8169</v>
      </c>
      <c r="C110" t="s">
        <v>264</v>
      </c>
      <c r="E110" t="s">
        <v>45</v>
      </c>
      <c r="G110">
        <v>0.21</v>
      </c>
      <c r="H110">
        <v>0.21</v>
      </c>
      <c r="I110" t="s">
        <v>24</v>
      </c>
      <c r="J110">
        <v>6.58</v>
      </c>
      <c r="K110">
        <v>37.9</v>
      </c>
      <c r="L110">
        <v>31.32</v>
      </c>
      <c r="M110" t="s">
        <v>265</v>
      </c>
      <c r="N110" t="s">
        <v>8887</v>
      </c>
      <c r="O110" t="s">
        <v>8893</v>
      </c>
      <c r="P110" t="s">
        <v>265</v>
      </c>
      <c r="Q110" t="s">
        <v>266</v>
      </c>
      <c r="R110" t="s">
        <v>267</v>
      </c>
      <c r="S110" t="s">
        <v>8894</v>
      </c>
      <c r="T110">
        <v>37.9</v>
      </c>
      <c r="U110" t="s">
        <v>24</v>
      </c>
      <c r="V110" t="s">
        <v>8895</v>
      </c>
      <c r="W110" t="s">
        <v>8896</v>
      </c>
      <c r="X110" t="s">
        <v>8897</v>
      </c>
      <c r="Y110" t="s">
        <v>8898</v>
      </c>
      <c r="Z110" t="str">
        <f t="shared" si="1"/>
        <v>AS-96410</v>
      </c>
    </row>
    <row r="111" spans="1:26" x14ac:dyDescent="0.3">
      <c r="A111" t="s">
        <v>8899</v>
      </c>
      <c r="B111" t="s">
        <v>8169</v>
      </c>
      <c r="C111" t="s">
        <v>264</v>
      </c>
      <c r="E111" t="s">
        <v>47</v>
      </c>
      <c r="G111">
        <v>0.22</v>
      </c>
      <c r="H111">
        <v>0.22</v>
      </c>
      <c r="I111" t="s">
        <v>24</v>
      </c>
      <c r="J111">
        <v>12.25</v>
      </c>
      <c r="K111">
        <v>67.95</v>
      </c>
      <c r="L111">
        <v>55.7</v>
      </c>
      <c r="M111" t="s">
        <v>265</v>
      </c>
      <c r="N111" t="s">
        <v>8900</v>
      </c>
      <c r="O111" t="s">
        <v>8901</v>
      </c>
      <c r="P111" t="s">
        <v>265</v>
      </c>
      <c r="Q111" t="s">
        <v>266</v>
      </c>
      <c r="R111" t="s">
        <v>267</v>
      </c>
      <c r="S111" t="s">
        <v>8902</v>
      </c>
      <c r="T111">
        <v>67.95</v>
      </c>
      <c r="U111" t="s">
        <v>24</v>
      </c>
      <c r="V111" t="s">
        <v>8903</v>
      </c>
      <c r="W111" t="s">
        <v>8904</v>
      </c>
      <c r="X111" t="s">
        <v>8905</v>
      </c>
      <c r="Y111" t="s">
        <v>8906</v>
      </c>
      <c r="Z111" t="str">
        <f t="shared" si="1"/>
        <v>AS-96589</v>
      </c>
    </row>
    <row r="112" spans="1:26" x14ac:dyDescent="0.3">
      <c r="A112" t="s">
        <v>8907</v>
      </c>
      <c r="B112" t="s">
        <v>8169</v>
      </c>
      <c r="C112" t="s">
        <v>264</v>
      </c>
      <c r="E112" t="s">
        <v>45</v>
      </c>
      <c r="G112">
        <v>0.21</v>
      </c>
      <c r="H112">
        <v>0.21</v>
      </c>
      <c r="I112" t="s">
        <v>24</v>
      </c>
      <c r="J112">
        <v>28.25</v>
      </c>
      <c r="K112">
        <v>162.80000000000001</v>
      </c>
      <c r="L112">
        <v>134.55000000000001</v>
      </c>
      <c r="M112" t="s">
        <v>265</v>
      </c>
      <c r="N112" t="s">
        <v>8908</v>
      </c>
      <c r="O112" t="s">
        <v>8909</v>
      </c>
      <c r="P112" t="s">
        <v>265</v>
      </c>
      <c r="Q112" t="s">
        <v>266</v>
      </c>
      <c r="R112" t="s">
        <v>267</v>
      </c>
      <c r="S112" t="s">
        <v>8910</v>
      </c>
      <c r="T112">
        <v>162.80000000000001</v>
      </c>
      <c r="U112" t="s">
        <v>24</v>
      </c>
      <c r="V112" t="s">
        <v>8911</v>
      </c>
      <c r="W112" t="s">
        <v>8912</v>
      </c>
      <c r="X112" t="s">
        <v>8913</v>
      </c>
      <c r="Y112" t="s">
        <v>8914</v>
      </c>
      <c r="Z112" t="str">
        <f t="shared" si="1"/>
        <v>AS-96608</v>
      </c>
    </row>
    <row r="113" spans="1:26" x14ac:dyDescent="0.3">
      <c r="A113" t="s">
        <v>8915</v>
      </c>
      <c r="B113" t="s">
        <v>8169</v>
      </c>
      <c r="C113" t="s">
        <v>264</v>
      </c>
      <c r="E113" t="s">
        <v>45</v>
      </c>
      <c r="G113">
        <v>0.21</v>
      </c>
      <c r="H113">
        <v>0.21</v>
      </c>
      <c r="I113" t="s">
        <v>24</v>
      </c>
      <c r="J113">
        <v>3.63</v>
      </c>
      <c r="K113">
        <v>20.93</v>
      </c>
      <c r="L113">
        <v>17.3</v>
      </c>
      <c r="M113" t="s">
        <v>265</v>
      </c>
      <c r="N113" t="s">
        <v>8916</v>
      </c>
      <c r="O113" t="s">
        <v>8917</v>
      </c>
      <c r="P113" t="s">
        <v>265</v>
      </c>
      <c r="Q113" t="s">
        <v>266</v>
      </c>
      <c r="R113" t="s">
        <v>267</v>
      </c>
      <c r="S113" t="s">
        <v>8918</v>
      </c>
      <c r="T113">
        <v>29.9</v>
      </c>
      <c r="U113" t="s">
        <v>24</v>
      </c>
      <c r="V113" t="s">
        <v>8919</v>
      </c>
      <c r="W113" t="s">
        <v>8920</v>
      </c>
      <c r="X113" t="s">
        <v>8921</v>
      </c>
      <c r="Y113" t="s">
        <v>8922</v>
      </c>
      <c r="Z113" t="str">
        <f t="shared" si="1"/>
        <v>AS-94804</v>
      </c>
    </row>
    <row r="114" spans="1:26" x14ac:dyDescent="0.3">
      <c r="A114" t="s">
        <v>8915</v>
      </c>
      <c r="B114" t="s">
        <v>8169</v>
      </c>
      <c r="C114" t="s">
        <v>264</v>
      </c>
      <c r="E114" t="s">
        <v>45</v>
      </c>
      <c r="G114">
        <v>0.21</v>
      </c>
      <c r="H114">
        <v>0.21</v>
      </c>
      <c r="I114" t="s">
        <v>24</v>
      </c>
      <c r="J114">
        <v>3.63</v>
      </c>
      <c r="K114">
        <v>20.93</v>
      </c>
      <c r="L114">
        <v>17.3</v>
      </c>
      <c r="M114" t="s">
        <v>265</v>
      </c>
      <c r="N114" t="s">
        <v>8916</v>
      </c>
      <c r="O114" t="s">
        <v>8923</v>
      </c>
      <c r="P114" t="s">
        <v>265</v>
      </c>
      <c r="Q114" t="s">
        <v>275</v>
      </c>
      <c r="R114" t="s">
        <v>267</v>
      </c>
      <c r="S114" t="s">
        <v>8924</v>
      </c>
      <c r="T114">
        <v>8.9700000000000006</v>
      </c>
      <c r="U114" t="s">
        <v>24</v>
      </c>
      <c r="V114" t="s">
        <v>8925</v>
      </c>
      <c r="W114" t="s">
        <v>8926</v>
      </c>
      <c r="X114" t="s">
        <v>8925</v>
      </c>
      <c r="Y114" t="s">
        <v>8927</v>
      </c>
      <c r="Z114" t="str">
        <f t="shared" si="1"/>
        <v>AS-94804</v>
      </c>
    </row>
    <row r="115" spans="1:26" x14ac:dyDescent="0.3">
      <c r="A115" t="s">
        <v>8928</v>
      </c>
      <c r="B115" t="s">
        <v>8169</v>
      </c>
      <c r="C115" t="s">
        <v>264</v>
      </c>
      <c r="E115" t="s">
        <v>46</v>
      </c>
      <c r="G115">
        <v>0.2</v>
      </c>
      <c r="H115">
        <v>0.2</v>
      </c>
      <c r="I115" t="s">
        <v>24</v>
      </c>
      <c r="J115">
        <v>4.9800000000000004</v>
      </c>
      <c r="K115">
        <v>29.9</v>
      </c>
      <c r="L115">
        <v>24.92</v>
      </c>
      <c r="M115" t="s">
        <v>265</v>
      </c>
      <c r="N115" t="s">
        <v>8929</v>
      </c>
      <c r="O115" t="s">
        <v>8930</v>
      </c>
      <c r="P115" t="s">
        <v>265</v>
      </c>
      <c r="Q115" t="s">
        <v>266</v>
      </c>
      <c r="R115" t="s">
        <v>267</v>
      </c>
      <c r="S115" t="s">
        <v>8931</v>
      </c>
      <c r="T115">
        <v>29.9</v>
      </c>
      <c r="U115" t="s">
        <v>24</v>
      </c>
      <c r="V115" t="s">
        <v>8932</v>
      </c>
      <c r="W115" t="s">
        <v>8933</v>
      </c>
      <c r="X115" t="s">
        <v>8934</v>
      </c>
      <c r="Y115" t="s">
        <v>8935</v>
      </c>
      <c r="Z115" t="str">
        <f t="shared" si="1"/>
        <v>AS-97203</v>
      </c>
    </row>
    <row r="116" spans="1:26" x14ac:dyDescent="0.3">
      <c r="A116" t="s">
        <v>8936</v>
      </c>
      <c r="B116" t="s">
        <v>8169</v>
      </c>
      <c r="C116" t="s">
        <v>264</v>
      </c>
      <c r="E116" t="s">
        <v>42</v>
      </c>
      <c r="G116">
        <v>0.19</v>
      </c>
      <c r="H116">
        <v>0.19</v>
      </c>
      <c r="I116" t="s">
        <v>24</v>
      </c>
      <c r="J116">
        <v>31.92</v>
      </c>
      <c r="K116">
        <v>199.95</v>
      </c>
      <c r="L116">
        <v>168.03</v>
      </c>
      <c r="M116" t="s">
        <v>265</v>
      </c>
      <c r="N116" t="s">
        <v>8937</v>
      </c>
      <c r="O116" t="s">
        <v>8938</v>
      </c>
      <c r="P116" t="s">
        <v>265</v>
      </c>
      <c r="Q116" t="s">
        <v>266</v>
      </c>
      <c r="R116" t="s">
        <v>267</v>
      </c>
      <c r="S116" t="s">
        <v>8939</v>
      </c>
      <c r="T116">
        <v>199.95</v>
      </c>
      <c r="U116" t="s">
        <v>24</v>
      </c>
      <c r="V116" t="s">
        <v>8940</v>
      </c>
      <c r="W116" t="s">
        <v>8941</v>
      </c>
      <c r="X116" t="s">
        <v>8942</v>
      </c>
      <c r="Y116" t="s">
        <v>8943</v>
      </c>
      <c r="Z116" t="str">
        <f t="shared" si="1"/>
        <v>AS-95298</v>
      </c>
    </row>
    <row r="117" spans="1:26" x14ac:dyDescent="0.3">
      <c r="A117" t="s">
        <v>8944</v>
      </c>
      <c r="B117" t="s">
        <v>8169</v>
      </c>
      <c r="C117" t="s">
        <v>268</v>
      </c>
      <c r="E117" t="s">
        <v>46</v>
      </c>
      <c r="G117">
        <v>0.2</v>
      </c>
      <c r="H117">
        <v>0.2</v>
      </c>
      <c r="I117" t="s">
        <v>24</v>
      </c>
      <c r="J117">
        <v>6.32</v>
      </c>
      <c r="K117">
        <v>37.9</v>
      </c>
      <c r="L117">
        <v>31.58</v>
      </c>
      <c r="M117" t="s">
        <v>83</v>
      </c>
      <c r="N117" t="s">
        <v>8945</v>
      </c>
      <c r="O117" t="s">
        <v>8946</v>
      </c>
      <c r="P117" t="s">
        <v>83</v>
      </c>
      <c r="Q117" t="s">
        <v>266</v>
      </c>
      <c r="R117" t="s">
        <v>267</v>
      </c>
      <c r="S117" t="s">
        <v>8947</v>
      </c>
      <c r="T117">
        <v>37.9</v>
      </c>
      <c r="U117" t="s">
        <v>24</v>
      </c>
      <c r="V117" t="s">
        <v>6129</v>
      </c>
      <c r="W117" t="s">
        <v>6132</v>
      </c>
      <c r="X117" t="s">
        <v>8948</v>
      </c>
      <c r="Y117" t="s">
        <v>8949</v>
      </c>
      <c r="Z117" t="str">
        <f t="shared" si="1"/>
        <v>AS-96258</v>
      </c>
    </row>
    <row r="118" spans="1:26" x14ac:dyDescent="0.3">
      <c r="A118" t="s">
        <v>8950</v>
      </c>
      <c r="B118" t="s">
        <v>8169</v>
      </c>
      <c r="C118" t="s">
        <v>264</v>
      </c>
      <c r="E118" t="s">
        <v>46</v>
      </c>
      <c r="G118">
        <v>0.2</v>
      </c>
      <c r="H118">
        <v>0.2</v>
      </c>
      <c r="I118" t="s">
        <v>24</v>
      </c>
      <c r="J118">
        <v>5.32</v>
      </c>
      <c r="K118">
        <v>31.9</v>
      </c>
      <c r="L118">
        <v>26.58</v>
      </c>
      <c r="M118" t="s">
        <v>265</v>
      </c>
      <c r="N118" t="s">
        <v>8951</v>
      </c>
      <c r="O118" t="s">
        <v>8952</v>
      </c>
      <c r="P118" t="s">
        <v>265</v>
      </c>
      <c r="Q118" t="s">
        <v>266</v>
      </c>
      <c r="R118" t="s">
        <v>267</v>
      </c>
      <c r="S118" t="s">
        <v>8953</v>
      </c>
      <c r="T118">
        <v>31.9</v>
      </c>
      <c r="U118" t="s">
        <v>24</v>
      </c>
      <c r="V118" t="s">
        <v>8954</v>
      </c>
      <c r="W118" t="s">
        <v>8955</v>
      </c>
      <c r="X118" t="s">
        <v>8956</v>
      </c>
      <c r="Y118" t="s">
        <v>8957</v>
      </c>
      <c r="Z118" t="str">
        <f t="shared" si="1"/>
        <v>AS-97186</v>
      </c>
    </row>
    <row r="119" spans="1:26" x14ac:dyDescent="0.3">
      <c r="A119" t="s">
        <v>8958</v>
      </c>
      <c r="B119" t="s">
        <v>8169</v>
      </c>
      <c r="C119" t="s">
        <v>264</v>
      </c>
      <c r="E119" t="s">
        <v>37</v>
      </c>
      <c r="G119">
        <v>0.2</v>
      </c>
      <c r="H119">
        <v>0.2</v>
      </c>
      <c r="I119" t="s">
        <v>24</v>
      </c>
      <c r="J119">
        <v>10.83</v>
      </c>
      <c r="K119">
        <v>64.95</v>
      </c>
      <c r="L119">
        <v>54.12</v>
      </c>
      <c r="M119" t="s">
        <v>265</v>
      </c>
      <c r="N119" t="s">
        <v>8959</v>
      </c>
      <c r="O119" t="s">
        <v>8960</v>
      </c>
      <c r="P119" t="s">
        <v>265</v>
      </c>
      <c r="Q119" t="s">
        <v>266</v>
      </c>
      <c r="R119" t="s">
        <v>267</v>
      </c>
      <c r="S119" t="s">
        <v>8961</v>
      </c>
      <c r="T119">
        <v>64.95</v>
      </c>
      <c r="U119" t="s">
        <v>24</v>
      </c>
      <c r="V119" t="s">
        <v>8962</v>
      </c>
      <c r="W119" t="s">
        <v>8963</v>
      </c>
      <c r="X119" t="s">
        <v>8964</v>
      </c>
      <c r="Y119" t="s">
        <v>8965</v>
      </c>
      <c r="Z119" t="str">
        <f t="shared" si="1"/>
        <v>AS-95670</v>
      </c>
    </row>
    <row r="120" spans="1:26" x14ac:dyDescent="0.3">
      <c r="A120" t="s">
        <v>8966</v>
      </c>
      <c r="B120" t="s">
        <v>8169</v>
      </c>
      <c r="C120" t="s">
        <v>268</v>
      </c>
      <c r="E120" t="s">
        <v>42</v>
      </c>
      <c r="G120">
        <v>0.19</v>
      </c>
      <c r="H120">
        <v>0.19</v>
      </c>
      <c r="I120" t="s">
        <v>24</v>
      </c>
      <c r="J120">
        <v>7.65</v>
      </c>
      <c r="K120">
        <v>47.9</v>
      </c>
      <c r="L120">
        <v>40.25</v>
      </c>
      <c r="M120" t="s">
        <v>83</v>
      </c>
      <c r="N120" t="s">
        <v>8967</v>
      </c>
      <c r="O120" t="s">
        <v>8968</v>
      </c>
      <c r="P120" t="s">
        <v>83</v>
      </c>
      <c r="Q120" t="s">
        <v>266</v>
      </c>
      <c r="R120" t="s">
        <v>267</v>
      </c>
      <c r="S120" t="s">
        <v>8969</v>
      </c>
      <c r="T120">
        <v>47.9</v>
      </c>
      <c r="U120" t="s">
        <v>24</v>
      </c>
      <c r="V120" t="s">
        <v>3271</v>
      </c>
      <c r="W120" t="s">
        <v>3274</v>
      </c>
      <c r="X120" t="s">
        <v>8970</v>
      </c>
      <c r="Y120" t="s">
        <v>8971</v>
      </c>
      <c r="Z120" t="str">
        <f t="shared" si="1"/>
        <v>AS-95016</v>
      </c>
    </row>
    <row r="121" spans="1:26" x14ac:dyDescent="0.3">
      <c r="A121" t="s">
        <v>8972</v>
      </c>
      <c r="B121" t="s">
        <v>8169</v>
      </c>
      <c r="C121" t="s">
        <v>264</v>
      </c>
      <c r="E121" t="s">
        <v>46</v>
      </c>
      <c r="G121">
        <v>0.2</v>
      </c>
      <c r="H121">
        <v>0.2</v>
      </c>
      <c r="I121" t="s">
        <v>24</v>
      </c>
      <c r="J121">
        <v>38.32</v>
      </c>
      <c r="K121">
        <v>229.9</v>
      </c>
      <c r="L121">
        <v>191.58</v>
      </c>
      <c r="M121" t="s">
        <v>265</v>
      </c>
      <c r="N121" t="s">
        <v>8973</v>
      </c>
      <c r="O121" t="s">
        <v>8974</v>
      </c>
      <c r="P121" t="s">
        <v>265</v>
      </c>
      <c r="Q121" t="s">
        <v>266</v>
      </c>
      <c r="R121" t="s">
        <v>267</v>
      </c>
      <c r="S121" t="s">
        <v>8975</v>
      </c>
      <c r="T121">
        <v>229.9</v>
      </c>
      <c r="U121" t="s">
        <v>24</v>
      </c>
      <c r="V121" t="s">
        <v>8976</v>
      </c>
      <c r="W121" t="s">
        <v>8977</v>
      </c>
      <c r="X121" t="s">
        <v>8978</v>
      </c>
      <c r="Y121" t="s">
        <v>8979</v>
      </c>
      <c r="Z121" t="str">
        <f t="shared" si="1"/>
        <v>AS-96202</v>
      </c>
    </row>
    <row r="122" spans="1:26" x14ac:dyDescent="0.3">
      <c r="A122" t="s">
        <v>8980</v>
      </c>
      <c r="B122" t="s">
        <v>8169</v>
      </c>
      <c r="C122" t="s">
        <v>264</v>
      </c>
      <c r="E122" t="s">
        <v>46</v>
      </c>
      <c r="G122">
        <v>0.2</v>
      </c>
      <c r="H122">
        <v>0.2</v>
      </c>
      <c r="I122" t="s">
        <v>24</v>
      </c>
      <c r="J122">
        <v>6.32</v>
      </c>
      <c r="K122">
        <v>37.9</v>
      </c>
      <c r="L122">
        <v>31.58</v>
      </c>
      <c r="M122" t="s">
        <v>265</v>
      </c>
      <c r="N122" t="s">
        <v>8981</v>
      </c>
      <c r="O122" t="s">
        <v>8982</v>
      </c>
      <c r="P122" t="s">
        <v>265</v>
      </c>
      <c r="Q122" t="s">
        <v>266</v>
      </c>
      <c r="R122" t="s">
        <v>267</v>
      </c>
      <c r="S122" t="s">
        <v>8983</v>
      </c>
      <c r="T122">
        <v>37.9</v>
      </c>
      <c r="U122" t="s">
        <v>24</v>
      </c>
      <c r="V122" t="s">
        <v>8984</v>
      </c>
      <c r="W122" t="s">
        <v>8985</v>
      </c>
      <c r="X122" t="s">
        <v>8986</v>
      </c>
      <c r="Y122" t="s">
        <v>8987</v>
      </c>
      <c r="Z122" t="str">
        <f t="shared" si="1"/>
        <v>AS-94911</v>
      </c>
    </row>
    <row r="123" spans="1:26" x14ac:dyDescent="0.3">
      <c r="A123" t="s">
        <v>8988</v>
      </c>
      <c r="B123" t="s">
        <v>8169</v>
      </c>
      <c r="C123" t="s">
        <v>264</v>
      </c>
      <c r="E123" t="s">
        <v>46</v>
      </c>
      <c r="G123">
        <v>0.2</v>
      </c>
      <c r="H123">
        <v>0.2</v>
      </c>
      <c r="I123" t="s">
        <v>24</v>
      </c>
      <c r="J123">
        <v>11.33</v>
      </c>
      <c r="K123">
        <v>67.95</v>
      </c>
      <c r="L123">
        <v>56.62</v>
      </c>
      <c r="M123" t="s">
        <v>265</v>
      </c>
      <c r="N123" t="s">
        <v>8989</v>
      </c>
      <c r="O123" t="s">
        <v>8990</v>
      </c>
      <c r="P123" t="s">
        <v>265</v>
      </c>
      <c r="Q123" t="s">
        <v>266</v>
      </c>
      <c r="R123" t="s">
        <v>267</v>
      </c>
      <c r="S123" t="s">
        <v>8991</v>
      </c>
      <c r="T123">
        <v>67.95</v>
      </c>
      <c r="U123" t="s">
        <v>24</v>
      </c>
      <c r="V123" t="s">
        <v>8992</v>
      </c>
      <c r="W123" t="s">
        <v>8993</v>
      </c>
      <c r="X123" t="s">
        <v>8994</v>
      </c>
      <c r="Y123" t="s">
        <v>8995</v>
      </c>
      <c r="Z123" t="str">
        <f t="shared" si="1"/>
        <v>AS-97237</v>
      </c>
    </row>
    <row r="124" spans="1:26" x14ac:dyDescent="0.3">
      <c r="A124" t="s">
        <v>8996</v>
      </c>
      <c r="B124" t="s">
        <v>8169</v>
      </c>
      <c r="C124" t="s">
        <v>264</v>
      </c>
      <c r="E124" t="s">
        <v>45</v>
      </c>
      <c r="G124">
        <v>0.21</v>
      </c>
      <c r="H124">
        <v>0.21</v>
      </c>
      <c r="I124" t="s">
        <v>24</v>
      </c>
      <c r="J124">
        <v>10.4</v>
      </c>
      <c r="K124">
        <v>59.9</v>
      </c>
      <c r="L124">
        <v>49.5</v>
      </c>
      <c r="M124" t="s">
        <v>265</v>
      </c>
      <c r="N124" t="s">
        <v>8997</v>
      </c>
      <c r="O124" t="s">
        <v>8998</v>
      </c>
      <c r="P124" t="s">
        <v>265</v>
      </c>
      <c r="Q124" t="s">
        <v>266</v>
      </c>
      <c r="R124" t="s">
        <v>267</v>
      </c>
      <c r="S124" t="s">
        <v>8999</v>
      </c>
      <c r="T124">
        <v>59.9</v>
      </c>
      <c r="U124" t="s">
        <v>24</v>
      </c>
      <c r="V124" t="s">
        <v>9000</v>
      </c>
      <c r="W124" t="s">
        <v>9001</v>
      </c>
      <c r="X124" t="s">
        <v>9002</v>
      </c>
      <c r="Y124" t="s">
        <v>9003</v>
      </c>
      <c r="Z124" t="str">
        <f t="shared" si="1"/>
        <v>AS-95182</v>
      </c>
    </row>
    <row r="125" spans="1:26" x14ac:dyDescent="0.3">
      <c r="A125" t="s">
        <v>423</v>
      </c>
      <c r="B125" t="s">
        <v>8169</v>
      </c>
      <c r="C125" t="s">
        <v>264</v>
      </c>
      <c r="D125" t="s">
        <v>64</v>
      </c>
      <c r="E125" t="s">
        <v>37</v>
      </c>
      <c r="G125">
        <v>0.2</v>
      </c>
      <c r="H125">
        <v>0.2</v>
      </c>
      <c r="I125" t="s">
        <v>24</v>
      </c>
      <c r="J125">
        <v>-12.86</v>
      </c>
      <c r="K125">
        <v>-77.180000000000007</v>
      </c>
      <c r="L125">
        <v>-64.319999999999993</v>
      </c>
      <c r="M125" t="s">
        <v>265</v>
      </c>
      <c r="N125" t="s">
        <v>674</v>
      </c>
      <c r="O125" t="s">
        <v>675</v>
      </c>
      <c r="P125" t="s">
        <v>265</v>
      </c>
      <c r="Q125" t="s">
        <v>266</v>
      </c>
      <c r="R125" t="s">
        <v>269</v>
      </c>
      <c r="S125" t="s">
        <v>676</v>
      </c>
      <c r="T125">
        <v>77.180000000000007</v>
      </c>
      <c r="U125" t="s">
        <v>24</v>
      </c>
      <c r="V125" t="s">
        <v>677</v>
      </c>
      <c r="W125" t="s">
        <v>678</v>
      </c>
      <c r="X125" t="s">
        <v>679</v>
      </c>
      <c r="Y125" t="s">
        <v>9004</v>
      </c>
      <c r="Z125" t="str">
        <f t="shared" si="1"/>
        <v>AS-94035</v>
      </c>
    </row>
    <row r="126" spans="1:26" x14ac:dyDescent="0.3">
      <c r="A126" t="s">
        <v>423</v>
      </c>
      <c r="B126" t="s">
        <v>8169</v>
      </c>
      <c r="C126" t="s">
        <v>264</v>
      </c>
      <c r="D126" t="s">
        <v>64</v>
      </c>
      <c r="E126" t="s">
        <v>37</v>
      </c>
      <c r="G126">
        <v>0.2</v>
      </c>
      <c r="H126">
        <v>0.2</v>
      </c>
      <c r="I126" t="s">
        <v>24</v>
      </c>
      <c r="J126">
        <v>-12.86</v>
      </c>
      <c r="K126">
        <v>-77.180000000000007</v>
      </c>
      <c r="L126">
        <v>-64.319999999999993</v>
      </c>
      <c r="M126" t="s">
        <v>265</v>
      </c>
      <c r="N126" t="s">
        <v>674</v>
      </c>
      <c r="O126" t="s">
        <v>680</v>
      </c>
      <c r="P126" t="s">
        <v>265</v>
      </c>
      <c r="Q126" t="s">
        <v>266</v>
      </c>
      <c r="R126" t="s">
        <v>267</v>
      </c>
      <c r="S126" t="s">
        <v>681</v>
      </c>
      <c r="T126">
        <v>77.180000000000007</v>
      </c>
      <c r="U126" t="s">
        <v>24</v>
      </c>
      <c r="V126" t="s">
        <v>682</v>
      </c>
      <c r="W126" t="s">
        <v>683</v>
      </c>
      <c r="X126" t="s">
        <v>684</v>
      </c>
      <c r="Y126" t="s">
        <v>9005</v>
      </c>
      <c r="Z126" t="str">
        <f t="shared" si="1"/>
        <v>AS-94035</v>
      </c>
    </row>
    <row r="127" spans="1:26" x14ac:dyDescent="0.3">
      <c r="A127" t="s">
        <v>423</v>
      </c>
      <c r="B127" t="s">
        <v>8169</v>
      </c>
      <c r="C127" t="s">
        <v>264</v>
      </c>
      <c r="D127" t="s">
        <v>64</v>
      </c>
      <c r="E127" t="s">
        <v>37</v>
      </c>
      <c r="G127">
        <v>0.2</v>
      </c>
      <c r="H127">
        <v>0.2</v>
      </c>
      <c r="I127" t="s">
        <v>24</v>
      </c>
      <c r="J127">
        <v>-12.86</v>
      </c>
      <c r="K127">
        <v>-77.180000000000007</v>
      </c>
      <c r="L127">
        <v>-64.319999999999993</v>
      </c>
      <c r="M127" t="s">
        <v>265</v>
      </c>
      <c r="N127" t="s">
        <v>674</v>
      </c>
      <c r="O127" t="s">
        <v>9006</v>
      </c>
      <c r="P127" t="s">
        <v>265</v>
      </c>
      <c r="Q127" t="s">
        <v>275</v>
      </c>
      <c r="R127" t="s">
        <v>267</v>
      </c>
      <c r="S127" t="s">
        <v>9007</v>
      </c>
      <c r="T127">
        <v>77.180000000000007</v>
      </c>
      <c r="U127" t="s">
        <v>24</v>
      </c>
      <c r="V127" t="s">
        <v>9008</v>
      </c>
      <c r="W127" t="s">
        <v>9009</v>
      </c>
      <c r="X127" t="s">
        <v>9008</v>
      </c>
      <c r="Y127" t="s">
        <v>9010</v>
      </c>
      <c r="Z127" t="str">
        <f t="shared" si="1"/>
        <v>AS-94035</v>
      </c>
    </row>
    <row r="128" spans="1:26" x14ac:dyDescent="0.3">
      <c r="A128" t="s">
        <v>9011</v>
      </c>
      <c r="B128" t="s">
        <v>8169</v>
      </c>
      <c r="C128" t="s">
        <v>264</v>
      </c>
      <c r="E128" t="s">
        <v>46</v>
      </c>
      <c r="G128">
        <v>0.2</v>
      </c>
      <c r="H128">
        <v>0.2</v>
      </c>
      <c r="I128" t="s">
        <v>24</v>
      </c>
      <c r="J128">
        <v>6.32</v>
      </c>
      <c r="K128">
        <v>37.9</v>
      </c>
      <c r="L128">
        <v>31.58</v>
      </c>
      <c r="M128" t="s">
        <v>265</v>
      </c>
      <c r="N128" t="s">
        <v>9012</v>
      </c>
      <c r="O128" t="s">
        <v>9013</v>
      </c>
      <c r="P128" t="s">
        <v>265</v>
      </c>
      <c r="Q128" t="s">
        <v>266</v>
      </c>
      <c r="R128" t="s">
        <v>267</v>
      </c>
      <c r="S128" t="s">
        <v>9014</v>
      </c>
      <c r="T128">
        <v>37.9</v>
      </c>
      <c r="U128" t="s">
        <v>24</v>
      </c>
      <c r="V128" t="s">
        <v>9015</v>
      </c>
      <c r="W128" t="s">
        <v>9016</v>
      </c>
      <c r="X128" t="s">
        <v>9017</v>
      </c>
      <c r="Y128" t="s">
        <v>9018</v>
      </c>
      <c r="Z128" t="str">
        <f t="shared" si="1"/>
        <v>AS-95919</v>
      </c>
    </row>
    <row r="129" spans="1:26" x14ac:dyDescent="0.3">
      <c r="A129" t="s">
        <v>9019</v>
      </c>
      <c r="B129" t="s">
        <v>8169</v>
      </c>
      <c r="C129" t="s">
        <v>264</v>
      </c>
      <c r="E129" t="s">
        <v>47</v>
      </c>
      <c r="G129">
        <v>0.22</v>
      </c>
      <c r="H129">
        <v>0.22</v>
      </c>
      <c r="I129" t="s">
        <v>24</v>
      </c>
      <c r="J129">
        <v>7.2</v>
      </c>
      <c r="K129">
        <v>39.92</v>
      </c>
      <c r="L129">
        <v>32.72</v>
      </c>
      <c r="M129" t="s">
        <v>265</v>
      </c>
      <c r="N129" t="s">
        <v>9020</v>
      </c>
      <c r="O129" t="s">
        <v>9021</v>
      </c>
      <c r="P129" t="s">
        <v>265</v>
      </c>
      <c r="Q129" t="s">
        <v>266</v>
      </c>
      <c r="R129" t="s">
        <v>267</v>
      </c>
      <c r="S129" t="s">
        <v>9022</v>
      </c>
      <c r="T129">
        <v>39.92</v>
      </c>
      <c r="U129" t="s">
        <v>24</v>
      </c>
      <c r="V129" t="s">
        <v>9023</v>
      </c>
      <c r="W129" t="s">
        <v>9024</v>
      </c>
      <c r="X129" t="s">
        <v>9025</v>
      </c>
      <c r="Y129" t="s">
        <v>9026</v>
      </c>
      <c r="Z129" t="str">
        <f t="shared" si="1"/>
        <v>AS-96272</v>
      </c>
    </row>
    <row r="130" spans="1:26" x14ac:dyDescent="0.3">
      <c r="A130" t="s">
        <v>9027</v>
      </c>
      <c r="B130" t="s">
        <v>8169</v>
      </c>
      <c r="C130" t="s">
        <v>264</v>
      </c>
      <c r="E130" t="s">
        <v>37</v>
      </c>
      <c r="G130">
        <v>0.2</v>
      </c>
      <c r="H130">
        <v>0.2</v>
      </c>
      <c r="I130" t="s">
        <v>24</v>
      </c>
      <c r="J130">
        <v>4.9800000000000004</v>
      </c>
      <c r="K130">
        <v>29.9</v>
      </c>
      <c r="L130">
        <v>24.92</v>
      </c>
      <c r="M130" t="s">
        <v>265</v>
      </c>
      <c r="N130" t="s">
        <v>9028</v>
      </c>
      <c r="O130" t="s">
        <v>9029</v>
      </c>
      <c r="P130" t="s">
        <v>265</v>
      </c>
      <c r="Q130" t="s">
        <v>266</v>
      </c>
      <c r="R130" t="s">
        <v>267</v>
      </c>
      <c r="S130" t="s">
        <v>9030</v>
      </c>
      <c r="T130">
        <v>29.9</v>
      </c>
      <c r="U130" t="s">
        <v>24</v>
      </c>
      <c r="V130" t="s">
        <v>9031</v>
      </c>
      <c r="W130" t="s">
        <v>9032</v>
      </c>
      <c r="X130" t="s">
        <v>9033</v>
      </c>
      <c r="Y130" t="s">
        <v>9034</v>
      </c>
      <c r="Z130" t="str">
        <f t="shared" si="1"/>
        <v>AS-97045</v>
      </c>
    </row>
    <row r="131" spans="1:26" x14ac:dyDescent="0.3">
      <c r="A131" t="s">
        <v>9035</v>
      </c>
      <c r="B131" t="s">
        <v>8169</v>
      </c>
      <c r="C131" t="s">
        <v>264</v>
      </c>
      <c r="E131" t="s">
        <v>46</v>
      </c>
      <c r="G131">
        <v>0.2</v>
      </c>
      <c r="H131">
        <v>0.2</v>
      </c>
      <c r="I131" t="s">
        <v>24</v>
      </c>
      <c r="J131">
        <v>13.13</v>
      </c>
      <c r="K131">
        <v>78.75</v>
      </c>
      <c r="L131">
        <v>65.62</v>
      </c>
      <c r="M131" t="s">
        <v>265</v>
      </c>
      <c r="N131" t="s">
        <v>9036</v>
      </c>
      <c r="O131" t="s">
        <v>9037</v>
      </c>
      <c r="P131" t="s">
        <v>265</v>
      </c>
      <c r="Q131" t="s">
        <v>266</v>
      </c>
      <c r="R131" t="s">
        <v>269</v>
      </c>
      <c r="S131" t="s">
        <v>9038</v>
      </c>
      <c r="T131">
        <v>78.75</v>
      </c>
      <c r="U131" t="s">
        <v>24</v>
      </c>
      <c r="W131" t="s">
        <v>9039</v>
      </c>
      <c r="X131" t="s">
        <v>9040</v>
      </c>
      <c r="Y131" t="s">
        <v>9041</v>
      </c>
      <c r="Z131" t="str">
        <f t="shared" ref="Z131:Z194" si="2">+A131</f>
        <v>AS-95591</v>
      </c>
    </row>
    <row r="132" spans="1:26" x14ac:dyDescent="0.3">
      <c r="A132" t="s">
        <v>9035</v>
      </c>
      <c r="B132" t="s">
        <v>8169</v>
      </c>
      <c r="C132" t="s">
        <v>264</v>
      </c>
      <c r="E132" t="s">
        <v>46</v>
      </c>
      <c r="G132">
        <v>0.2</v>
      </c>
      <c r="H132">
        <v>0.2</v>
      </c>
      <c r="I132" t="s">
        <v>24</v>
      </c>
      <c r="J132">
        <v>13.13</v>
      </c>
      <c r="K132">
        <v>78.75</v>
      </c>
      <c r="L132">
        <v>65.62</v>
      </c>
      <c r="M132" t="s">
        <v>265</v>
      </c>
      <c r="N132" t="s">
        <v>9036</v>
      </c>
      <c r="O132" t="s">
        <v>9042</v>
      </c>
      <c r="P132" t="s">
        <v>265</v>
      </c>
      <c r="Q132" t="s">
        <v>266</v>
      </c>
      <c r="R132" t="s">
        <v>267</v>
      </c>
      <c r="S132" t="s">
        <v>9043</v>
      </c>
      <c r="T132">
        <v>78.75</v>
      </c>
      <c r="U132" t="s">
        <v>24</v>
      </c>
      <c r="V132" t="s">
        <v>9044</v>
      </c>
      <c r="W132" t="s">
        <v>9045</v>
      </c>
      <c r="X132" t="s">
        <v>9046</v>
      </c>
      <c r="Y132" t="s">
        <v>9047</v>
      </c>
      <c r="Z132" t="str">
        <f t="shared" si="2"/>
        <v>AS-95591</v>
      </c>
    </row>
    <row r="133" spans="1:26" x14ac:dyDescent="0.3">
      <c r="A133" t="s">
        <v>581</v>
      </c>
      <c r="B133" t="s">
        <v>8169</v>
      </c>
      <c r="C133" t="s">
        <v>268</v>
      </c>
      <c r="E133" t="s">
        <v>47</v>
      </c>
      <c r="G133">
        <v>0.22</v>
      </c>
      <c r="H133">
        <v>0.22</v>
      </c>
      <c r="I133" t="s">
        <v>24</v>
      </c>
      <c r="J133">
        <v>-7.66</v>
      </c>
      <c r="K133">
        <v>-42.5</v>
      </c>
      <c r="L133">
        <v>-34.840000000000003</v>
      </c>
      <c r="M133" t="s">
        <v>83</v>
      </c>
      <c r="N133" t="s">
        <v>697</v>
      </c>
      <c r="O133" t="s">
        <v>698</v>
      </c>
      <c r="P133" t="s">
        <v>83</v>
      </c>
      <c r="Q133" t="s">
        <v>266</v>
      </c>
      <c r="R133" t="s">
        <v>267</v>
      </c>
      <c r="S133" t="s">
        <v>699</v>
      </c>
      <c r="T133">
        <v>84.95</v>
      </c>
      <c r="U133" t="s">
        <v>24</v>
      </c>
      <c r="V133" t="s">
        <v>700</v>
      </c>
      <c r="W133" t="s">
        <v>701</v>
      </c>
      <c r="X133" t="s">
        <v>702</v>
      </c>
      <c r="Y133" t="s">
        <v>9048</v>
      </c>
      <c r="Z133" t="str">
        <f t="shared" si="2"/>
        <v>AS-93059</v>
      </c>
    </row>
    <row r="134" spans="1:26" x14ac:dyDescent="0.3">
      <c r="A134" t="s">
        <v>581</v>
      </c>
      <c r="B134" t="s">
        <v>8169</v>
      </c>
      <c r="C134" t="s">
        <v>268</v>
      </c>
      <c r="E134" t="s">
        <v>47</v>
      </c>
      <c r="G134">
        <v>0.22</v>
      </c>
      <c r="H134">
        <v>0.22</v>
      </c>
      <c r="I134" t="s">
        <v>24</v>
      </c>
      <c r="J134">
        <v>-7.66</v>
      </c>
      <c r="K134">
        <v>-42.5</v>
      </c>
      <c r="L134">
        <v>-34.840000000000003</v>
      </c>
      <c r="M134" t="s">
        <v>83</v>
      </c>
      <c r="N134" t="s">
        <v>697</v>
      </c>
      <c r="O134" t="s">
        <v>703</v>
      </c>
      <c r="P134" t="s">
        <v>83</v>
      </c>
      <c r="Q134" t="s">
        <v>275</v>
      </c>
      <c r="R134" t="s">
        <v>267</v>
      </c>
      <c r="S134" t="s">
        <v>704</v>
      </c>
      <c r="T134">
        <v>42.5</v>
      </c>
      <c r="U134" t="s">
        <v>24</v>
      </c>
      <c r="V134" t="s">
        <v>706</v>
      </c>
      <c r="W134" t="s">
        <v>705</v>
      </c>
      <c r="X134" t="s">
        <v>706</v>
      </c>
      <c r="Y134" t="s">
        <v>9049</v>
      </c>
      <c r="Z134" t="str">
        <f t="shared" si="2"/>
        <v>AS-93059</v>
      </c>
    </row>
    <row r="135" spans="1:26" x14ac:dyDescent="0.3">
      <c r="A135" t="s">
        <v>9050</v>
      </c>
      <c r="B135" t="s">
        <v>8169</v>
      </c>
      <c r="C135" t="s">
        <v>38</v>
      </c>
      <c r="D135" t="s">
        <v>65</v>
      </c>
      <c r="E135" t="s">
        <v>45</v>
      </c>
      <c r="G135">
        <v>0.21</v>
      </c>
      <c r="H135" t="s">
        <v>270</v>
      </c>
      <c r="I135" t="s">
        <v>24</v>
      </c>
      <c r="J135">
        <v>8.0500000000000007</v>
      </c>
      <c r="K135">
        <v>46.36</v>
      </c>
      <c r="L135">
        <v>38.31</v>
      </c>
      <c r="M135" t="s">
        <v>271</v>
      </c>
      <c r="Z135" t="str">
        <f t="shared" si="2"/>
        <v>AS-95646</v>
      </c>
    </row>
    <row r="136" spans="1:26" x14ac:dyDescent="0.3">
      <c r="A136" t="s">
        <v>9051</v>
      </c>
      <c r="B136" t="s">
        <v>8169</v>
      </c>
      <c r="C136" t="s">
        <v>264</v>
      </c>
      <c r="D136" t="s">
        <v>64</v>
      </c>
      <c r="E136" t="s">
        <v>45</v>
      </c>
      <c r="G136">
        <v>0.21</v>
      </c>
      <c r="H136">
        <v>0.21</v>
      </c>
      <c r="I136" t="s">
        <v>24</v>
      </c>
      <c r="J136">
        <v>4.9000000000000004</v>
      </c>
      <c r="K136">
        <v>28.26</v>
      </c>
      <c r="L136">
        <v>23.36</v>
      </c>
      <c r="M136" t="s">
        <v>265</v>
      </c>
      <c r="N136" t="s">
        <v>9052</v>
      </c>
      <c r="O136" t="s">
        <v>9053</v>
      </c>
      <c r="P136" t="s">
        <v>265</v>
      </c>
      <c r="Q136" t="s">
        <v>266</v>
      </c>
      <c r="R136" t="s">
        <v>267</v>
      </c>
      <c r="S136" t="s">
        <v>9054</v>
      </c>
      <c r="T136">
        <v>28.26</v>
      </c>
      <c r="U136" t="s">
        <v>24</v>
      </c>
      <c r="V136" t="s">
        <v>9055</v>
      </c>
      <c r="W136" t="s">
        <v>9056</v>
      </c>
      <c r="X136" t="s">
        <v>9057</v>
      </c>
      <c r="Y136" t="s">
        <v>9058</v>
      </c>
      <c r="Z136" t="str">
        <f t="shared" si="2"/>
        <v>AS-95610</v>
      </c>
    </row>
    <row r="137" spans="1:26" x14ac:dyDescent="0.3">
      <c r="A137" t="s">
        <v>9059</v>
      </c>
      <c r="B137" t="s">
        <v>8169</v>
      </c>
      <c r="C137" t="s">
        <v>264</v>
      </c>
      <c r="E137" t="s">
        <v>45</v>
      </c>
      <c r="G137">
        <v>0.21</v>
      </c>
      <c r="H137">
        <v>0.21</v>
      </c>
      <c r="I137" t="s">
        <v>24</v>
      </c>
      <c r="J137">
        <v>7.89</v>
      </c>
      <c r="K137">
        <v>45.45</v>
      </c>
      <c r="L137">
        <v>37.56</v>
      </c>
      <c r="M137" t="s">
        <v>265</v>
      </c>
      <c r="N137" t="s">
        <v>9060</v>
      </c>
      <c r="O137" t="s">
        <v>9061</v>
      </c>
      <c r="P137" t="s">
        <v>265</v>
      </c>
      <c r="Q137" t="s">
        <v>266</v>
      </c>
      <c r="R137" t="s">
        <v>267</v>
      </c>
      <c r="S137" t="s">
        <v>9062</v>
      </c>
      <c r="T137">
        <v>64.95</v>
      </c>
      <c r="U137" t="s">
        <v>24</v>
      </c>
      <c r="V137" t="s">
        <v>9063</v>
      </c>
      <c r="W137" t="s">
        <v>9064</v>
      </c>
      <c r="X137" t="s">
        <v>9065</v>
      </c>
      <c r="Y137" t="s">
        <v>9066</v>
      </c>
      <c r="Z137" t="str">
        <f t="shared" si="2"/>
        <v>AS-95808</v>
      </c>
    </row>
    <row r="138" spans="1:26" x14ac:dyDescent="0.3">
      <c r="A138" t="s">
        <v>9059</v>
      </c>
      <c r="B138" t="s">
        <v>8169</v>
      </c>
      <c r="C138" t="s">
        <v>264</v>
      </c>
      <c r="E138" t="s">
        <v>45</v>
      </c>
      <c r="G138">
        <v>0.21</v>
      </c>
      <c r="H138">
        <v>0.21</v>
      </c>
      <c r="I138" t="s">
        <v>24</v>
      </c>
      <c r="J138">
        <v>7.89</v>
      </c>
      <c r="K138">
        <v>45.45</v>
      </c>
      <c r="L138">
        <v>37.56</v>
      </c>
      <c r="M138" t="s">
        <v>265</v>
      </c>
      <c r="N138" t="s">
        <v>9060</v>
      </c>
      <c r="O138" t="s">
        <v>9067</v>
      </c>
      <c r="P138" t="s">
        <v>265</v>
      </c>
      <c r="Q138" t="s">
        <v>275</v>
      </c>
      <c r="R138" t="s">
        <v>267</v>
      </c>
      <c r="S138" t="s">
        <v>9068</v>
      </c>
      <c r="T138">
        <v>19.5</v>
      </c>
      <c r="U138" t="s">
        <v>24</v>
      </c>
      <c r="V138" t="s">
        <v>9069</v>
      </c>
      <c r="W138" t="s">
        <v>9070</v>
      </c>
      <c r="X138" t="s">
        <v>9069</v>
      </c>
      <c r="Y138" t="s">
        <v>9071</v>
      </c>
      <c r="Z138" t="str">
        <f t="shared" si="2"/>
        <v>AS-95808</v>
      </c>
    </row>
    <row r="139" spans="1:26" x14ac:dyDescent="0.3">
      <c r="A139" t="s">
        <v>9072</v>
      </c>
      <c r="B139" t="s">
        <v>8169</v>
      </c>
      <c r="C139" t="s">
        <v>264</v>
      </c>
      <c r="E139" t="s">
        <v>45</v>
      </c>
      <c r="G139">
        <v>0.21</v>
      </c>
      <c r="H139">
        <v>0.21</v>
      </c>
      <c r="I139" t="s">
        <v>24</v>
      </c>
      <c r="J139">
        <v>13.42</v>
      </c>
      <c r="K139">
        <v>77.31</v>
      </c>
      <c r="L139">
        <v>63.89</v>
      </c>
      <c r="M139" t="s">
        <v>265</v>
      </c>
      <c r="N139" t="s">
        <v>9073</v>
      </c>
      <c r="O139" t="s">
        <v>9074</v>
      </c>
      <c r="P139" t="s">
        <v>265</v>
      </c>
      <c r="Q139" t="s">
        <v>266</v>
      </c>
      <c r="R139" t="s">
        <v>269</v>
      </c>
      <c r="S139" t="s">
        <v>9075</v>
      </c>
      <c r="T139">
        <v>77.31</v>
      </c>
      <c r="U139" t="s">
        <v>24</v>
      </c>
      <c r="W139" t="s">
        <v>9076</v>
      </c>
      <c r="X139" t="s">
        <v>9077</v>
      </c>
      <c r="Y139" t="s">
        <v>9078</v>
      </c>
      <c r="Z139" t="str">
        <f t="shared" si="2"/>
        <v>AS-97094</v>
      </c>
    </row>
    <row r="140" spans="1:26" x14ac:dyDescent="0.3">
      <c r="A140" t="s">
        <v>9072</v>
      </c>
      <c r="B140" t="s">
        <v>8169</v>
      </c>
      <c r="C140" t="s">
        <v>264</v>
      </c>
      <c r="E140" t="s">
        <v>45</v>
      </c>
      <c r="G140">
        <v>0.21</v>
      </c>
      <c r="H140">
        <v>0.21</v>
      </c>
      <c r="I140" t="s">
        <v>24</v>
      </c>
      <c r="J140">
        <v>13.42</v>
      </c>
      <c r="K140">
        <v>77.31</v>
      </c>
      <c r="L140">
        <v>63.89</v>
      </c>
      <c r="M140" t="s">
        <v>265</v>
      </c>
      <c r="N140" t="s">
        <v>9073</v>
      </c>
      <c r="O140" t="s">
        <v>9079</v>
      </c>
      <c r="P140" t="s">
        <v>265</v>
      </c>
      <c r="Q140" t="s">
        <v>266</v>
      </c>
      <c r="R140" t="s">
        <v>267</v>
      </c>
      <c r="S140" t="s">
        <v>9080</v>
      </c>
      <c r="T140">
        <v>77.31</v>
      </c>
      <c r="U140" t="s">
        <v>24</v>
      </c>
      <c r="V140" t="s">
        <v>9081</v>
      </c>
      <c r="W140" t="s">
        <v>9082</v>
      </c>
      <c r="X140" t="s">
        <v>9083</v>
      </c>
      <c r="Y140" t="s">
        <v>9084</v>
      </c>
      <c r="Z140" t="str">
        <f t="shared" si="2"/>
        <v>AS-97094</v>
      </c>
    </row>
    <row r="141" spans="1:26" x14ac:dyDescent="0.3">
      <c r="A141" t="s">
        <v>9085</v>
      </c>
      <c r="B141" t="s">
        <v>8169</v>
      </c>
      <c r="C141" t="s">
        <v>264</v>
      </c>
      <c r="D141" t="s">
        <v>71</v>
      </c>
      <c r="E141" t="s">
        <v>45</v>
      </c>
      <c r="G141">
        <v>0.21</v>
      </c>
      <c r="H141" t="s">
        <v>270</v>
      </c>
      <c r="I141" t="s">
        <v>24</v>
      </c>
      <c r="J141" t="s">
        <v>270</v>
      </c>
      <c r="K141">
        <v>0</v>
      </c>
      <c r="L141">
        <v>0</v>
      </c>
      <c r="M141" t="s">
        <v>265</v>
      </c>
      <c r="N141" t="s">
        <v>9086</v>
      </c>
      <c r="O141" t="s">
        <v>9087</v>
      </c>
      <c r="P141" t="s">
        <v>265</v>
      </c>
      <c r="Q141" t="s">
        <v>266</v>
      </c>
      <c r="R141" t="s">
        <v>267</v>
      </c>
      <c r="S141" t="s">
        <v>9088</v>
      </c>
      <c r="T141">
        <v>92.8</v>
      </c>
      <c r="U141" t="s">
        <v>24</v>
      </c>
      <c r="V141" t="s">
        <v>9089</v>
      </c>
      <c r="W141" t="s">
        <v>9090</v>
      </c>
      <c r="X141" t="s">
        <v>9091</v>
      </c>
      <c r="Y141" t="s">
        <v>9092</v>
      </c>
      <c r="Z141" t="str">
        <f t="shared" si="2"/>
        <v>AS-97067</v>
      </c>
    </row>
    <row r="142" spans="1:26" x14ac:dyDescent="0.3">
      <c r="A142" t="s">
        <v>9085</v>
      </c>
      <c r="B142" t="s">
        <v>8169</v>
      </c>
      <c r="C142" t="s">
        <v>264</v>
      </c>
      <c r="D142" t="s">
        <v>71</v>
      </c>
      <c r="E142" t="s">
        <v>45</v>
      </c>
      <c r="G142">
        <v>0.21</v>
      </c>
      <c r="H142" t="s">
        <v>270</v>
      </c>
      <c r="I142" t="s">
        <v>24</v>
      </c>
      <c r="J142" t="s">
        <v>270</v>
      </c>
      <c r="K142">
        <v>0</v>
      </c>
      <c r="L142">
        <v>0</v>
      </c>
      <c r="M142" t="s">
        <v>265</v>
      </c>
      <c r="N142" t="s">
        <v>9086</v>
      </c>
      <c r="O142" t="s">
        <v>9093</v>
      </c>
      <c r="P142" t="s">
        <v>265</v>
      </c>
      <c r="Q142" t="s">
        <v>275</v>
      </c>
      <c r="R142" t="s">
        <v>267</v>
      </c>
      <c r="S142" t="s">
        <v>9094</v>
      </c>
      <c r="T142">
        <v>92.8</v>
      </c>
      <c r="U142" t="s">
        <v>24</v>
      </c>
      <c r="V142" t="s">
        <v>9095</v>
      </c>
      <c r="W142" t="s">
        <v>9096</v>
      </c>
      <c r="X142" t="s">
        <v>9095</v>
      </c>
      <c r="Y142" t="s">
        <v>9097</v>
      </c>
      <c r="Z142" t="str">
        <f t="shared" si="2"/>
        <v>AS-97067</v>
      </c>
    </row>
    <row r="143" spans="1:26" x14ac:dyDescent="0.3">
      <c r="A143" t="s">
        <v>9098</v>
      </c>
      <c r="B143" t="s">
        <v>8169</v>
      </c>
      <c r="C143" t="s">
        <v>264</v>
      </c>
      <c r="E143" t="s">
        <v>45</v>
      </c>
      <c r="G143">
        <v>0.21</v>
      </c>
      <c r="H143">
        <v>0.21</v>
      </c>
      <c r="I143" t="s">
        <v>24</v>
      </c>
      <c r="J143">
        <v>7.79</v>
      </c>
      <c r="K143">
        <v>44.9</v>
      </c>
      <c r="L143">
        <v>37.11</v>
      </c>
      <c r="M143" t="s">
        <v>265</v>
      </c>
      <c r="N143" t="s">
        <v>9099</v>
      </c>
      <c r="O143" t="s">
        <v>9100</v>
      </c>
      <c r="P143" t="s">
        <v>265</v>
      </c>
      <c r="Q143" t="s">
        <v>266</v>
      </c>
      <c r="R143" t="s">
        <v>267</v>
      </c>
      <c r="S143" t="s">
        <v>9101</v>
      </c>
      <c r="T143">
        <v>44.9</v>
      </c>
      <c r="U143" t="s">
        <v>24</v>
      </c>
      <c r="V143" t="s">
        <v>9102</v>
      </c>
      <c r="W143" t="s">
        <v>9103</v>
      </c>
      <c r="X143" t="s">
        <v>9104</v>
      </c>
      <c r="Y143" t="s">
        <v>9105</v>
      </c>
      <c r="Z143" t="str">
        <f t="shared" si="2"/>
        <v>AS-95497</v>
      </c>
    </row>
    <row r="144" spans="1:26" x14ac:dyDescent="0.3">
      <c r="A144" t="s">
        <v>9106</v>
      </c>
      <c r="B144" t="s">
        <v>8169</v>
      </c>
      <c r="C144" t="s">
        <v>264</v>
      </c>
      <c r="E144" t="s">
        <v>45</v>
      </c>
      <c r="G144">
        <v>0.21</v>
      </c>
      <c r="H144">
        <v>0.21</v>
      </c>
      <c r="I144" t="s">
        <v>24</v>
      </c>
      <c r="J144">
        <v>8.65</v>
      </c>
      <c r="K144">
        <v>49.86</v>
      </c>
      <c r="L144">
        <v>41.21</v>
      </c>
      <c r="M144" t="s">
        <v>265</v>
      </c>
      <c r="N144" t="s">
        <v>9107</v>
      </c>
      <c r="O144" t="s">
        <v>9108</v>
      </c>
      <c r="P144" t="s">
        <v>265</v>
      </c>
      <c r="Q144" t="s">
        <v>266</v>
      </c>
      <c r="R144" t="s">
        <v>269</v>
      </c>
      <c r="S144" t="s">
        <v>9109</v>
      </c>
      <c r="T144">
        <v>49.86</v>
      </c>
      <c r="U144" t="s">
        <v>24</v>
      </c>
      <c r="V144" t="s">
        <v>9110</v>
      </c>
      <c r="W144" t="s">
        <v>9111</v>
      </c>
      <c r="X144" t="s">
        <v>9112</v>
      </c>
      <c r="Y144" t="s">
        <v>9113</v>
      </c>
      <c r="Z144" t="str">
        <f t="shared" si="2"/>
        <v>AS-97180</v>
      </c>
    </row>
    <row r="145" spans="1:26" x14ac:dyDescent="0.3">
      <c r="A145" t="s">
        <v>9106</v>
      </c>
      <c r="B145" t="s">
        <v>8169</v>
      </c>
      <c r="C145" t="s">
        <v>264</v>
      </c>
      <c r="E145" t="s">
        <v>45</v>
      </c>
      <c r="G145">
        <v>0.21</v>
      </c>
      <c r="H145">
        <v>0.21</v>
      </c>
      <c r="I145" t="s">
        <v>24</v>
      </c>
      <c r="J145">
        <v>8.65</v>
      </c>
      <c r="K145">
        <v>49.86</v>
      </c>
      <c r="L145">
        <v>41.21</v>
      </c>
      <c r="M145" t="s">
        <v>265</v>
      </c>
      <c r="N145" t="s">
        <v>9107</v>
      </c>
      <c r="O145" t="s">
        <v>9114</v>
      </c>
      <c r="P145" t="s">
        <v>265</v>
      </c>
      <c r="Q145" t="s">
        <v>266</v>
      </c>
      <c r="R145" t="s">
        <v>267</v>
      </c>
      <c r="S145" t="s">
        <v>9115</v>
      </c>
      <c r="T145">
        <v>49.86</v>
      </c>
      <c r="U145" t="s">
        <v>24</v>
      </c>
      <c r="V145" t="s">
        <v>9116</v>
      </c>
      <c r="W145" t="s">
        <v>9117</v>
      </c>
      <c r="X145" t="s">
        <v>9118</v>
      </c>
      <c r="Y145" t="s">
        <v>9119</v>
      </c>
      <c r="Z145" t="str">
        <f t="shared" si="2"/>
        <v>AS-97180</v>
      </c>
    </row>
    <row r="146" spans="1:26" x14ac:dyDescent="0.3">
      <c r="A146" t="s">
        <v>9120</v>
      </c>
      <c r="B146" t="s">
        <v>8169</v>
      </c>
      <c r="C146" t="s">
        <v>268</v>
      </c>
      <c r="D146" t="s">
        <v>64</v>
      </c>
      <c r="E146" t="s">
        <v>42</v>
      </c>
      <c r="G146">
        <v>0.19</v>
      </c>
      <c r="H146" t="s">
        <v>270</v>
      </c>
      <c r="I146" t="s">
        <v>24</v>
      </c>
      <c r="J146" t="s">
        <v>270</v>
      </c>
      <c r="K146">
        <v>0</v>
      </c>
      <c r="L146">
        <v>0</v>
      </c>
      <c r="M146" t="s">
        <v>83</v>
      </c>
      <c r="N146" t="s">
        <v>9121</v>
      </c>
      <c r="O146" t="s">
        <v>9122</v>
      </c>
      <c r="P146" t="s">
        <v>83</v>
      </c>
      <c r="Q146" t="s">
        <v>266</v>
      </c>
      <c r="R146" t="s">
        <v>267</v>
      </c>
      <c r="S146" t="s">
        <v>9123</v>
      </c>
      <c r="T146">
        <v>73.849999999999994</v>
      </c>
      <c r="U146" t="s">
        <v>24</v>
      </c>
      <c r="V146" t="s">
        <v>3790</v>
      </c>
      <c r="W146" t="s">
        <v>3793</v>
      </c>
      <c r="X146" t="s">
        <v>9124</v>
      </c>
      <c r="Y146" t="s">
        <v>9125</v>
      </c>
      <c r="Z146" t="str">
        <f t="shared" si="2"/>
        <v>AS-95184</v>
      </c>
    </row>
    <row r="147" spans="1:26" x14ac:dyDescent="0.3">
      <c r="A147" t="s">
        <v>9120</v>
      </c>
      <c r="B147" t="s">
        <v>8169</v>
      </c>
      <c r="C147" t="s">
        <v>268</v>
      </c>
      <c r="D147" t="s">
        <v>64</v>
      </c>
      <c r="E147" t="s">
        <v>42</v>
      </c>
      <c r="G147">
        <v>0.19</v>
      </c>
      <c r="H147" t="s">
        <v>270</v>
      </c>
      <c r="I147" t="s">
        <v>24</v>
      </c>
      <c r="J147" t="s">
        <v>270</v>
      </c>
      <c r="K147">
        <v>0</v>
      </c>
      <c r="L147">
        <v>0</v>
      </c>
      <c r="M147" t="s">
        <v>83</v>
      </c>
      <c r="N147" t="s">
        <v>9121</v>
      </c>
      <c r="O147" t="s">
        <v>9126</v>
      </c>
      <c r="P147" t="s">
        <v>83</v>
      </c>
      <c r="Q147" t="s">
        <v>275</v>
      </c>
      <c r="R147" t="s">
        <v>267</v>
      </c>
      <c r="S147" t="s">
        <v>9127</v>
      </c>
      <c r="T147">
        <v>73.849999999999994</v>
      </c>
      <c r="U147" t="s">
        <v>24</v>
      </c>
      <c r="V147" t="s">
        <v>5668</v>
      </c>
      <c r="W147" t="s">
        <v>9128</v>
      </c>
      <c r="X147" t="s">
        <v>5668</v>
      </c>
      <c r="Y147" t="s">
        <v>9129</v>
      </c>
      <c r="Z147" t="str">
        <f t="shared" si="2"/>
        <v>AS-95184</v>
      </c>
    </row>
    <row r="148" spans="1:26" x14ac:dyDescent="0.3">
      <c r="A148" t="s">
        <v>9130</v>
      </c>
      <c r="B148" t="s">
        <v>8169</v>
      </c>
      <c r="C148" t="s">
        <v>264</v>
      </c>
      <c r="E148" t="s">
        <v>45</v>
      </c>
      <c r="G148">
        <v>0.21</v>
      </c>
      <c r="H148">
        <v>0.21</v>
      </c>
      <c r="I148" t="s">
        <v>24</v>
      </c>
      <c r="J148">
        <v>30.69</v>
      </c>
      <c r="K148">
        <v>176.85</v>
      </c>
      <c r="L148">
        <v>146.16</v>
      </c>
      <c r="M148" t="s">
        <v>265</v>
      </c>
      <c r="N148" t="s">
        <v>9131</v>
      </c>
      <c r="O148" t="s">
        <v>9132</v>
      </c>
      <c r="P148" t="s">
        <v>265</v>
      </c>
      <c r="Q148" t="s">
        <v>266</v>
      </c>
      <c r="R148" t="s">
        <v>267</v>
      </c>
      <c r="S148" t="s">
        <v>9133</v>
      </c>
      <c r="T148">
        <v>176.85</v>
      </c>
      <c r="U148" t="s">
        <v>24</v>
      </c>
      <c r="V148" t="s">
        <v>9134</v>
      </c>
      <c r="W148" t="s">
        <v>9135</v>
      </c>
      <c r="X148" t="s">
        <v>9136</v>
      </c>
      <c r="Y148" t="s">
        <v>9137</v>
      </c>
      <c r="Z148" t="str">
        <f t="shared" si="2"/>
        <v>AS-96218</v>
      </c>
    </row>
    <row r="149" spans="1:26" x14ac:dyDescent="0.3">
      <c r="A149" t="s">
        <v>9138</v>
      </c>
      <c r="B149" t="s">
        <v>8169</v>
      </c>
      <c r="C149" t="s">
        <v>264</v>
      </c>
      <c r="E149" t="s">
        <v>46</v>
      </c>
      <c r="G149">
        <v>0.2</v>
      </c>
      <c r="H149">
        <v>0.2</v>
      </c>
      <c r="I149" t="s">
        <v>24</v>
      </c>
      <c r="J149">
        <v>11.33</v>
      </c>
      <c r="K149">
        <v>67.95</v>
      </c>
      <c r="L149">
        <v>56.62</v>
      </c>
      <c r="M149" t="s">
        <v>265</v>
      </c>
      <c r="N149" t="s">
        <v>9139</v>
      </c>
      <c r="O149" t="s">
        <v>9140</v>
      </c>
      <c r="P149" t="s">
        <v>265</v>
      </c>
      <c r="Q149" t="s">
        <v>266</v>
      </c>
      <c r="R149" t="s">
        <v>267</v>
      </c>
      <c r="S149" t="s">
        <v>9141</v>
      </c>
      <c r="T149">
        <v>67.95</v>
      </c>
      <c r="U149" t="s">
        <v>24</v>
      </c>
      <c r="V149" t="s">
        <v>9142</v>
      </c>
      <c r="W149" t="s">
        <v>9143</v>
      </c>
      <c r="X149" t="s">
        <v>9144</v>
      </c>
      <c r="Y149" t="s">
        <v>9145</v>
      </c>
      <c r="Z149" t="str">
        <f t="shared" si="2"/>
        <v>AS-95783</v>
      </c>
    </row>
    <row r="150" spans="1:26" x14ac:dyDescent="0.3">
      <c r="A150" t="s">
        <v>9146</v>
      </c>
      <c r="B150" t="s">
        <v>8169</v>
      </c>
      <c r="C150" t="s">
        <v>264</v>
      </c>
      <c r="E150" t="s">
        <v>46</v>
      </c>
      <c r="G150">
        <v>0.2</v>
      </c>
      <c r="H150">
        <v>0.2</v>
      </c>
      <c r="I150" t="s">
        <v>24</v>
      </c>
      <c r="J150">
        <v>14.16</v>
      </c>
      <c r="K150">
        <v>84.95</v>
      </c>
      <c r="L150">
        <v>70.790000000000006</v>
      </c>
      <c r="M150" t="s">
        <v>265</v>
      </c>
      <c r="N150" t="s">
        <v>9147</v>
      </c>
      <c r="O150" t="s">
        <v>9148</v>
      </c>
      <c r="P150" t="s">
        <v>265</v>
      </c>
      <c r="Q150" t="s">
        <v>266</v>
      </c>
      <c r="R150" t="s">
        <v>267</v>
      </c>
      <c r="S150" t="s">
        <v>9149</v>
      </c>
      <c r="T150">
        <v>84.95</v>
      </c>
      <c r="U150" t="s">
        <v>24</v>
      </c>
      <c r="V150" t="s">
        <v>9150</v>
      </c>
      <c r="W150" t="s">
        <v>9151</v>
      </c>
      <c r="X150" t="s">
        <v>9152</v>
      </c>
      <c r="Y150" t="s">
        <v>9153</v>
      </c>
      <c r="Z150" t="str">
        <f t="shared" si="2"/>
        <v>AS-94993</v>
      </c>
    </row>
    <row r="151" spans="1:26" x14ac:dyDescent="0.3">
      <c r="A151" t="s">
        <v>9154</v>
      </c>
      <c r="B151" t="s">
        <v>8169</v>
      </c>
      <c r="C151" t="s">
        <v>264</v>
      </c>
      <c r="E151" t="s">
        <v>46</v>
      </c>
      <c r="G151">
        <v>0.2</v>
      </c>
      <c r="H151">
        <v>0.2</v>
      </c>
      <c r="I151" t="s">
        <v>24</v>
      </c>
      <c r="J151">
        <v>19.329999999999998</v>
      </c>
      <c r="K151">
        <v>115.97</v>
      </c>
      <c r="L151">
        <v>96.64</v>
      </c>
      <c r="M151" t="s">
        <v>265</v>
      </c>
      <c r="N151" t="s">
        <v>9155</v>
      </c>
      <c r="O151" t="s">
        <v>9156</v>
      </c>
      <c r="P151" t="s">
        <v>265</v>
      </c>
      <c r="Q151" t="s">
        <v>266</v>
      </c>
      <c r="R151" t="s">
        <v>267</v>
      </c>
      <c r="S151" t="s">
        <v>9157</v>
      </c>
      <c r="T151">
        <v>115.97</v>
      </c>
      <c r="U151" t="s">
        <v>24</v>
      </c>
      <c r="V151" t="s">
        <v>9158</v>
      </c>
      <c r="W151" t="s">
        <v>9159</v>
      </c>
      <c r="X151" t="s">
        <v>9160</v>
      </c>
      <c r="Y151" t="s">
        <v>9161</v>
      </c>
      <c r="Z151" t="str">
        <f t="shared" si="2"/>
        <v>AS-96144</v>
      </c>
    </row>
    <row r="152" spans="1:26" x14ac:dyDescent="0.3">
      <c r="A152" t="s">
        <v>9162</v>
      </c>
      <c r="B152" t="s">
        <v>8169</v>
      </c>
      <c r="C152" t="s">
        <v>264</v>
      </c>
      <c r="E152" t="s">
        <v>45</v>
      </c>
      <c r="G152">
        <v>0.21</v>
      </c>
      <c r="H152">
        <v>0.21</v>
      </c>
      <c r="I152" t="s">
        <v>24</v>
      </c>
      <c r="J152">
        <v>80.08</v>
      </c>
      <c r="K152">
        <v>461.43</v>
      </c>
      <c r="L152">
        <v>381.35</v>
      </c>
      <c r="M152" t="s">
        <v>265</v>
      </c>
      <c r="N152" t="s">
        <v>9163</v>
      </c>
      <c r="O152" t="s">
        <v>9164</v>
      </c>
      <c r="P152" t="s">
        <v>265</v>
      </c>
      <c r="Q152" t="s">
        <v>266</v>
      </c>
      <c r="R152" t="s">
        <v>267</v>
      </c>
      <c r="S152" t="s">
        <v>9165</v>
      </c>
      <c r="T152">
        <v>461.43</v>
      </c>
      <c r="U152" t="s">
        <v>24</v>
      </c>
      <c r="V152" t="s">
        <v>9166</v>
      </c>
      <c r="W152" t="s">
        <v>9167</v>
      </c>
      <c r="X152" t="s">
        <v>9168</v>
      </c>
      <c r="Y152" t="s">
        <v>9169</v>
      </c>
      <c r="Z152" t="str">
        <f t="shared" si="2"/>
        <v>AS-96763</v>
      </c>
    </row>
    <row r="153" spans="1:26" x14ac:dyDescent="0.3">
      <c r="A153" t="s">
        <v>9170</v>
      </c>
      <c r="B153" t="s">
        <v>8169</v>
      </c>
      <c r="C153" t="s">
        <v>268</v>
      </c>
      <c r="E153" t="s">
        <v>42</v>
      </c>
      <c r="G153">
        <v>0.19</v>
      </c>
      <c r="H153">
        <v>0.19</v>
      </c>
      <c r="I153" t="s">
        <v>24</v>
      </c>
      <c r="J153">
        <v>4.93</v>
      </c>
      <c r="K153">
        <v>30.85</v>
      </c>
      <c r="L153">
        <v>25.92</v>
      </c>
      <c r="M153" t="s">
        <v>83</v>
      </c>
      <c r="N153" t="s">
        <v>9171</v>
      </c>
      <c r="O153" t="s">
        <v>9172</v>
      </c>
      <c r="P153" t="s">
        <v>83</v>
      </c>
      <c r="Q153" t="s">
        <v>266</v>
      </c>
      <c r="R153" t="s">
        <v>267</v>
      </c>
      <c r="S153" t="s">
        <v>9173</v>
      </c>
      <c r="T153">
        <v>30.85</v>
      </c>
      <c r="U153" t="s">
        <v>24</v>
      </c>
      <c r="V153" t="s">
        <v>5296</v>
      </c>
      <c r="W153" t="s">
        <v>5299</v>
      </c>
      <c r="X153" t="s">
        <v>9174</v>
      </c>
      <c r="Y153" t="s">
        <v>9175</v>
      </c>
      <c r="Z153" t="str">
        <f t="shared" si="2"/>
        <v>AS-95775</v>
      </c>
    </row>
    <row r="154" spans="1:26" x14ac:dyDescent="0.3">
      <c r="A154" t="s">
        <v>9176</v>
      </c>
      <c r="B154" t="s">
        <v>8169</v>
      </c>
      <c r="C154" t="s">
        <v>38</v>
      </c>
      <c r="D154" t="s">
        <v>76</v>
      </c>
      <c r="E154" t="s">
        <v>46</v>
      </c>
      <c r="G154">
        <v>0.2</v>
      </c>
      <c r="H154" t="s">
        <v>270</v>
      </c>
      <c r="I154" t="s">
        <v>24</v>
      </c>
      <c r="J154" t="s">
        <v>270</v>
      </c>
      <c r="K154">
        <v>0</v>
      </c>
      <c r="L154">
        <v>0</v>
      </c>
      <c r="M154" t="s">
        <v>271</v>
      </c>
      <c r="Z154" t="str">
        <f t="shared" si="2"/>
        <v>AS-96825</v>
      </c>
    </row>
    <row r="155" spans="1:26" x14ac:dyDescent="0.3">
      <c r="A155" t="s">
        <v>9177</v>
      </c>
      <c r="B155" t="s">
        <v>8169</v>
      </c>
      <c r="C155" t="s">
        <v>264</v>
      </c>
      <c r="E155" t="s">
        <v>45</v>
      </c>
      <c r="G155">
        <v>0.21</v>
      </c>
      <c r="H155">
        <v>0.21</v>
      </c>
      <c r="I155" t="s">
        <v>24</v>
      </c>
      <c r="J155">
        <v>5.19</v>
      </c>
      <c r="K155">
        <v>29.9</v>
      </c>
      <c r="L155">
        <v>24.71</v>
      </c>
      <c r="M155" t="s">
        <v>265</v>
      </c>
      <c r="N155" t="s">
        <v>9178</v>
      </c>
      <c r="O155" t="s">
        <v>9179</v>
      </c>
      <c r="P155" t="s">
        <v>265</v>
      </c>
      <c r="Q155" t="s">
        <v>266</v>
      </c>
      <c r="R155" t="s">
        <v>267</v>
      </c>
      <c r="S155" t="s">
        <v>9180</v>
      </c>
      <c r="T155">
        <v>29.9</v>
      </c>
      <c r="U155" t="s">
        <v>24</v>
      </c>
      <c r="V155" t="s">
        <v>9181</v>
      </c>
      <c r="W155" t="s">
        <v>9182</v>
      </c>
      <c r="X155" t="s">
        <v>9183</v>
      </c>
      <c r="Y155" t="s">
        <v>9184</v>
      </c>
      <c r="Z155" t="str">
        <f t="shared" si="2"/>
        <v>AS-94895</v>
      </c>
    </row>
    <row r="156" spans="1:26" x14ac:dyDescent="0.3">
      <c r="A156" t="s">
        <v>9185</v>
      </c>
      <c r="B156" t="s">
        <v>8169</v>
      </c>
      <c r="C156" t="s">
        <v>264</v>
      </c>
      <c r="E156" t="s">
        <v>45</v>
      </c>
      <c r="G156">
        <v>0.21</v>
      </c>
      <c r="H156">
        <v>0.21</v>
      </c>
      <c r="I156" t="s">
        <v>24</v>
      </c>
      <c r="J156">
        <v>10.29</v>
      </c>
      <c r="K156">
        <v>59.31</v>
      </c>
      <c r="L156">
        <v>49.02</v>
      </c>
      <c r="M156" t="s">
        <v>265</v>
      </c>
      <c r="N156" t="s">
        <v>9186</v>
      </c>
      <c r="O156" t="s">
        <v>9187</v>
      </c>
      <c r="P156" t="s">
        <v>265</v>
      </c>
      <c r="Q156" t="s">
        <v>266</v>
      </c>
      <c r="R156" t="s">
        <v>267</v>
      </c>
      <c r="S156" t="s">
        <v>9188</v>
      </c>
      <c r="T156">
        <v>59.31</v>
      </c>
      <c r="U156" t="s">
        <v>24</v>
      </c>
      <c r="V156" t="s">
        <v>9189</v>
      </c>
      <c r="W156" t="s">
        <v>9190</v>
      </c>
      <c r="X156" t="s">
        <v>9191</v>
      </c>
      <c r="Y156" t="s">
        <v>9192</v>
      </c>
      <c r="Z156" t="str">
        <f t="shared" si="2"/>
        <v>AS-96487</v>
      </c>
    </row>
    <row r="157" spans="1:26" x14ac:dyDescent="0.3">
      <c r="A157" t="s">
        <v>9193</v>
      </c>
      <c r="B157" t="s">
        <v>8169</v>
      </c>
      <c r="C157" t="s">
        <v>264</v>
      </c>
      <c r="E157" t="s">
        <v>46</v>
      </c>
      <c r="G157">
        <v>0.2</v>
      </c>
      <c r="H157">
        <v>0.2</v>
      </c>
      <c r="I157" t="s">
        <v>24</v>
      </c>
      <c r="J157">
        <v>4.1500000000000004</v>
      </c>
      <c r="K157">
        <v>24.9</v>
      </c>
      <c r="L157">
        <v>20.75</v>
      </c>
      <c r="M157" t="s">
        <v>265</v>
      </c>
      <c r="N157" t="s">
        <v>9194</v>
      </c>
      <c r="O157" t="s">
        <v>9195</v>
      </c>
      <c r="P157" t="s">
        <v>265</v>
      </c>
      <c r="Q157" t="s">
        <v>266</v>
      </c>
      <c r="R157" t="s">
        <v>267</v>
      </c>
      <c r="S157" t="s">
        <v>9196</v>
      </c>
      <c r="T157">
        <v>24.9</v>
      </c>
      <c r="U157" t="s">
        <v>24</v>
      </c>
      <c r="V157" t="s">
        <v>9197</v>
      </c>
      <c r="W157" t="s">
        <v>9198</v>
      </c>
      <c r="X157" t="s">
        <v>9199</v>
      </c>
      <c r="Y157" t="s">
        <v>9200</v>
      </c>
      <c r="Z157" t="str">
        <f t="shared" si="2"/>
        <v>AS-96534</v>
      </c>
    </row>
    <row r="158" spans="1:26" x14ac:dyDescent="0.3">
      <c r="A158" t="s">
        <v>9201</v>
      </c>
      <c r="B158" t="s">
        <v>8169</v>
      </c>
      <c r="C158" t="s">
        <v>268</v>
      </c>
      <c r="E158" t="s">
        <v>42</v>
      </c>
      <c r="G158">
        <v>0.19</v>
      </c>
      <c r="H158">
        <v>0.19</v>
      </c>
      <c r="I158" t="s">
        <v>24</v>
      </c>
      <c r="J158">
        <v>2.86</v>
      </c>
      <c r="K158">
        <v>17.899999999999999</v>
      </c>
      <c r="L158">
        <v>15.04</v>
      </c>
      <c r="M158" t="s">
        <v>83</v>
      </c>
      <c r="N158" t="s">
        <v>9202</v>
      </c>
      <c r="O158" t="s">
        <v>9203</v>
      </c>
      <c r="P158" t="s">
        <v>83</v>
      </c>
      <c r="Q158" t="s">
        <v>266</v>
      </c>
      <c r="R158" t="s">
        <v>267</v>
      </c>
      <c r="S158" t="s">
        <v>9204</v>
      </c>
      <c r="T158">
        <v>17.899999999999999</v>
      </c>
      <c r="U158" t="s">
        <v>24</v>
      </c>
      <c r="V158" t="s">
        <v>6260</v>
      </c>
      <c r="W158" t="s">
        <v>6263</v>
      </c>
      <c r="X158" t="s">
        <v>9205</v>
      </c>
      <c r="Y158" t="s">
        <v>9206</v>
      </c>
      <c r="Z158" t="str">
        <f t="shared" si="2"/>
        <v>AS-96334</v>
      </c>
    </row>
    <row r="159" spans="1:26" x14ac:dyDescent="0.3">
      <c r="A159" t="s">
        <v>9207</v>
      </c>
      <c r="B159" t="s">
        <v>8169</v>
      </c>
      <c r="C159" t="s">
        <v>264</v>
      </c>
      <c r="E159" t="s">
        <v>45</v>
      </c>
      <c r="G159">
        <v>0.21</v>
      </c>
      <c r="H159">
        <v>0.21</v>
      </c>
      <c r="I159" t="s">
        <v>24</v>
      </c>
      <c r="J159">
        <v>9.35</v>
      </c>
      <c r="K159">
        <v>53.9</v>
      </c>
      <c r="L159">
        <v>44.55</v>
      </c>
      <c r="M159" t="s">
        <v>265</v>
      </c>
      <c r="N159" t="s">
        <v>9208</v>
      </c>
      <c r="O159" t="s">
        <v>9209</v>
      </c>
      <c r="P159" t="s">
        <v>265</v>
      </c>
      <c r="Q159" t="s">
        <v>266</v>
      </c>
      <c r="R159" t="s">
        <v>267</v>
      </c>
      <c r="S159" t="s">
        <v>9210</v>
      </c>
      <c r="T159">
        <v>53.9</v>
      </c>
      <c r="U159" t="s">
        <v>24</v>
      </c>
      <c r="V159" t="s">
        <v>9211</v>
      </c>
      <c r="W159" t="s">
        <v>9212</v>
      </c>
      <c r="X159" t="s">
        <v>9213</v>
      </c>
      <c r="Y159" t="s">
        <v>9214</v>
      </c>
      <c r="Z159" t="str">
        <f t="shared" si="2"/>
        <v>AS-97061</v>
      </c>
    </row>
    <row r="160" spans="1:26" x14ac:dyDescent="0.3">
      <c r="A160" t="s">
        <v>9215</v>
      </c>
      <c r="B160" t="s">
        <v>8169</v>
      </c>
      <c r="C160" t="s">
        <v>264</v>
      </c>
      <c r="E160" t="s">
        <v>45</v>
      </c>
      <c r="G160">
        <v>0.21</v>
      </c>
      <c r="H160">
        <v>0.21</v>
      </c>
      <c r="I160" t="s">
        <v>24</v>
      </c>
      <c r="J160">
        <v>13.85</v>
      </c>
      <c r="K160">
        <v>79.8</v>
      </c>
      <c r="L160">
        <v>65.95</v>
      </c>
      <c r="M160" t="s">
        <v>265</v>
      </c>
      <c r="N160" t="s">
        <v>9216</v>
      </c>
      <c r="O160" t="s">
        <v>9217</v>
      </c>
      <c r="P160" t="s">
        <v>265</v>
      </c>
      <c r="Q160" t="s">
        <v>266</v>
      </c>
      <c r="R160" t="s">
        <v>267</v>
      </c>
      <c r="S160" t="s">
        <v>9218</v>
      </c>
      <c r="T160">
        <v>79.8</v>
      </c>
      <c r="U160" t="s">
        <v>24</v>
      </c>
      <c r="V160" t="s">
        <v>9219</v>
      </c>
      <c r="W160" t="s">
        <v>9220</v>
      </c>
      <c r="X160" t="s">
        <v>9221</v>
      </c>
      <c r="Y160" t="s">
        <v>9222</v>
      </c>
      <c r="Z160" t="str">
        <f t="shared" si="2"/>
        <v>AS-94813</v>
      </c>
    </row>
    <row r="161" spans="1:26" x14ac:dyDescent="0.3">
      <c r="A161" t="s">
        <v>9223</v>
      </c>
      <c r="B161" t="s">
        <v>8169</v>
      </c>
      <c r="C161" t="s">
        <v>264</v>
      </c>
      <c r="E161" t="s">
        <v>45</v>
      </c>
      <c r="G161">
        <v>0.21</v>
      </c>
      <c r="H161">
        <v>0.21</v>
      </c>
      <c r="I161" t="s">
        <v>24</v>
      </c>
      <c r="J161">
        <v>10.39</v>
      </c>
      <c r="K161">
        <v>59.85</v>
      </c>
      <c r="L161">
        <v>49.46</v>
      </c>
      <c r="M161" t="s">
        <v>265</v>
      </c>
      <c r="N161" t="s">
        <v>9224</v>
      </c>
      <c r="O161" t="s">
        <v>9225</v>
      </c>
      <c r="P161" t="s">
        <v>265</v>
      </c>
      <c r="Q161" t="s">
        <v>266</v>
      </c>
      <c r="R161" t="s">
        <v>267</v>
      </c>
      <c r="S161" t="s">
        <v>9226</v>
      </c>
      <c r="T161">
        <v>59.85</v>
      </c>
      <c r="U161" t="s">
        <v>24</v>
      </c>
      <c r="V161" t="s">
        <v>9227</v>
      </c>
      <c r="W161" t="s">
        <v>9228</v>
      </c>
      <c r="X161" t="s">
        <v>9229</v>
      </c>
      <c r="Y161" t="s">
        <v>9230</v>
      </c>
      <c r="Z161" t="str">
        <f t="shared" si="2"/>
        <v>AS-95987</v>
      </c>
    </row>
    <row r="162" spans="1:26" x14ac:dyDescent="0.3">
      <c r="A162" t="s">
        <v>9231</v>
      </c>
      <c r="B162" t="s">
        <v>8169</v>
      </c>
      <c r="C162" t="s">
        <v>264</v>
      </c>
      <c r="E162" t="s">
        <v>45</v>
      </c>
      <c r="G162">
        <v>0.21</v>
      </c>
      <c r="H162">
        <v>0.21</v>
      </c>
      <c r="I162" t="s">
        <v>24</v>
      </c>
      <c r="J162">
        <v>8.67</v>
      </c>
      <c r="K162">
        <v>49.95</v>
      </c>
      <c r="L162">
        <v>41.28</v>
      </c>
      <c r="M162" t="s">
        <v>265</v>
      </c>
      <c r="N162" t="s">
        <v>9232</v>
      </c>
      <c r="O162" t="s">
        <v>9233</v>
      </c>
      <c r="P162" t="s">
        <v>265</v>
      </c>
      <c r="Q162" t="s">
        <v>266</v>
      </c>
      <c r="R162" t="s">
        <v>267</v>
      </c>
      <c r="S162" t="s">
        <v>9234</v>
      </c>
      <c r="T162">
        <v>49.95</v>
      </c>
      <c r="U162" t="s">
        <v>24</v>
      </c>
      <c r="V162" t="s">
        <v>9235</v>
      </c>
      <c r="W162" t="s">
        <v>9236</v>
      </c>
      <c r="X162" t="s">
        <v>9237</v>
      </c>
      <c r="Y162" t="s">
        <v>9238</v>
      </c>
      <c r="Z162" t="str">
        <f t="shared" si="2"/>
        <v>AS-95611</v>
      </c>
    </row>
    <row r="163" spans="1:26" x14ac:dyDescent="0.3">
      <c r="A163" t="s">
        <v>9239</v>
      </c>
      <c r="B163" t="s">
        <v>8169</v>
      </c>
      <c r="C163" t="s">
        <v>264</v>
      </c>
      <c r="E163" t="s">
        <v>46</v>
      </c>
      <c r="G163">
        <v>0.2</v>
      </c>
      <c r="H163">
        <v>0.2</v>
      </c>
      <c r="I163" t="s">
        <v>24</v>
      </c>
      <c r="J163">
        <v>4.1500000000000004</v>
      </c>
      <c r="K163">
        <v>24.9</v>
      </c>
      <c r="L163">
        <v>20.75</v>
      </c>
      <c r="M163" t="s">
        <v>265</v>
      </c>
      <c r="N163" t="s">
        <v>9240</v>
      </c>
      <c r="O163" t="s">
        <v>9241</v>
      </c>
      <c r="P163" t="s">
        <v>265</v>
      </c>
      <c r="Q163" t="s">
        <v>266</v>
      </c>
      <c r="R163" t="s">
        <v>267</v>
      </c>
      <c r="S163" t="s">
        <v>9242</v>
      </c>
      <c r="T163">
        <v>24.9</v>
      </c>
      <c r="U163" t="s">
        <v>24</v>
      </c>
      <c r="V163" t="s">
        <v>9243</v>
      </c>
      <c r="W163" t="s">
        <v>9244</v>
      </c>
      <c r="X163" t="s">
        <v>9245</v>
      </c>
      <c r="Y163" t="s">
        <v>9246</v>
      </c>
      <c r="Z163" t="str">
        <f t="shared" si="2"/>
        <v>AS-95980</v>
      </c>
    </row>
    <row r="164" spans="1:26" x14ac:dyDescent="0.3">
      <c r="A164" t="s">
        <v>9247</v>
      </c>
      <c r="B164" t="s">
        <v>8169</v>
      </c>
      <c r="C164" t="s">
        <v>264</v>
      </c>
      <c r="E164" t="s">
        <v>45</v>
      </c>
      <c r="G164">
        <v>0.21</v>
      </c>
      <c r="H164">
        <v>0.21</v>
      </c>
      <c r="I164" t="s">
        <v>24</v>
      </c>
      <c r="J164">
        <v>3.11</v>
      </c>
      <c r="K164">
        <v>17.899999999999999</v>
      </c>
      <c r="L164">
        <v>14.79</v>
      </c>
      <c r="M164" t="s">
        <v>265</v>
      </c>
      <c r="N164" t="s">
        <v>9248</v>
      </c>
      <c r="O164" t="s">
        <v>9249</v>
      </c>
      <c r="P164" t="s">
        <v>265</v>
      </c>
      <c r="Q164" t="s">
        <v>266</v>
      </c>
      <c r="R164" t="s">
        <v>267</v>
      </c>
      <c r="S164" t="s">
        <v>9250</v>
      </c>
      <c r="T164">
        <v>17.899999999999999</v>
      </c>
      <c r="U164" t="s">
        <v>24</v>
      </c>
      <c r="V164" t="s">
        <v>9251</v>
      </c>
      <c r="W164" t="s">
        <v>9252</v>
      </c>
      <c r="X164" t="s">
        <v>9253</v>
      </c>
      <c r="Y164" t="s">
        <v>9254</v>
      </c>
      <c r="Z164" t="str">
        <f t="shared" si="2"/>
        <v>AS-96848</v>
      </c>
    </row>
    <row r="165" spans="1:26" x14ac:dyDescent="0.3">
      <c r="A165" t="s">
        <v>9255</v>
      </c>
      <c r="B165" t="s">
        <v>8169</v>
      </c>
      <c r="C165" t="s">
        <v>264</v>
      </c>
      <c r="E165" t="s">
        <v>46</v>
      </c>
      <c r="G165">
        <v>0.2</v>
      </c>
      <c r="H165">
        <v>0.2</v>
      </c>
      <c r="I165" t="s">
        <v>24</v>
      </c>
      <c r="J165">
        <v>41.56</v>
      </c>
      <c r="K165">
        <v>249.35</v>
      </c>
      <c r="L165">
        <v>207.79</v>
      </c>
      <c r="M165" t="s">
        <v>265</v>
      </c>
      <c r="N165" t="s">
        <v>9256</v>
      </c>
      <c r="O165" t="s">
        <v>9257</v>
      </c>
      <c r="P165" t="s">
        <v>265</v>
      </c>
      <c r="Q165" t="s">
        <v>266</v>
      </c>
      <c r="R165" t="s">
        <v>267</v>
      </c>
      <c r="S165" t="s">
        <v>9258</v>
      </c>
      <c r="T165">
        <v>249.35</v>
      </c>
      <c r="U165" t="s">
        <v>24</v>
      </c>
      <c r="V165" t="s">
        <v>9259</v>
      </c>
      <c r="W165" t="s">
        <v>9260</v>
      </c>
      <c r="X165" t="s">
        <v>9261</v>
      </c>
      <c r="Y165" t="s">
        <v>9262</v>
      </c>
      <c r="Z165" t="str">
        <f t="shared" si="2"/>
        <v>AS-94877</v>
      </c>
    </row>
    <row r="166" spans="1:26" x14ac:dyDescent="0.3">
      <c r="A166" t="s">
        <v>9263</v>
      </c>
      <c r="B166" t="s">
        <v>8169</v>
      </c>
      <c r="C166" t="s">
        <v>38</v>
      </c>
      <c r="D166" t="s">
        <v>9264</v>
      </c>
      <c r="E166" t="s">
        <v>45</v>
      </c>
      <c r="G166">
        <v>0.21</v>
      </c>
      <c r="H166" t="s">
        <v>270</v>
      </c>
      <c r="I166" t="s">
        <v>24</v>
      </c>
      <c r="J166" t="s">
        <v>270</v>
      </c>
      <c r="K166">
        <v>0</v>
      </c>
      <c r="L166">
        <v>0</v>
      </c>
      <c r="M166" t="s">
        <v>271</v>
      </c>
      <c r="Z166" t="str">
        <f t="shared" si="2"/>
        <v>AS-96584</v>
      </c>
    </row>
    <row r="167" spans="1:26" x14ac:dyDescent="0.3">
      <c r="A167" t="s">
        <v>9265</v>
      </c>
      <c r="B167" t="s">
        <v>8169</v>
      </c>
      <c r="C167" t="s">
        <v>268</v>
      </c>
      <c r="E167" t="s">
        <v>47</v>
      </c>
      <c r="G167">
        <v>0.22</v>
      </c>
      <c r="H167">
        <v>0.22</v>
      </c>
      <c r="I167" t="s">
        <v>24</v>
      </c>
      <c r="J167">
        <v>11.71</v>
      </c>
      <c r="K167">
        <v>64.95</v>
      </c>
      <c r="L167">
        <v>53.24</v>
      </c>
      <c r="M167" t="s">
        <v>83</v>
      </c>
      <c r="N167" t="s">
        <v>9266</v>
      </c>
      <c r="O167" t="s">
        <v>9267</v>
      </c>
      <c r="P167" t="s">
        <v>83</v>
      </c>
      <c r="Q167" t="s">
        <v>266</v>
      </c>
      <c r="R167" t="s">
        <v>267</v>
      </c>
      <c r="S167" t="s">
        <v>9268</v>
      </c>
      <c r="T167">
        <v>64.95</v>
      </c>
      <c r="U167" t="s">
        <v>24</v>
      </c>
      <c r="V167" t="s">
        <v>3512</v>
      </c>
      <c r="W167" t="s">
        <v>3515</v>
      </c>
      <c r="X167" t="s">
        <v>9269</v>
      </c>
      <c r="Y167" t="s">
        <v>9270</v>
      </c>
      <c r="Z167" t="str">
        <f t="shared" si="2"/>
        <v>AS-95105</v>
      </c>
    </row>
    <row r="168" spans="1:26" x14ac:dyDescent="0.3">
      <c r="A168" t="s">
        <v>9271</v>
      </c>
      <c r="B168" t="s">
        <v>8169</v>
      </c>
      <c r="C168" t="s">
        <v>264</v>
      </c>
      <c r="E168" t="s">
        <v>37</v>
      </c>
      <c r="G168">
        <v>0.2</v>
      </c>
      <c r="H168">
        <v>0.2</v>
      </c>
      <c r="I168" t="s">
        <v>24</v>
      </c>
      <c r="J168">
        <v>13.91</v>
      </c>
      <c r="K168">
        <v>83.48</v>
      </c>
      <c r="L168">
        <v>69.569999999999993</v>
      </c>
      <c r="M168" t="s">
        <v>265</v>
      </c>
      <c r="N168" t="s">
        <v>9272</v>
      </c>
      <c r="O168" t="s">
        <v>9273</v>
      </c>
      <c r="P168" t="s">
        <v>265</v>
      </c>
      <c r="Q168" t="s">
        <v>266</v>
      </c>
      <c r="R168" t="s">
        <v>267</v>
      </c>
      <c r="S168" t="s">
        <v>9274</v>
      </c>
      <c r="T168">
        <v>83.48</v>
      </c>
      <c r="U168" t="s">
        <v>24</v>
      </c>
      <c r="V168" t="s">
        <v>9275</v>
      </c>
      <c r="W168" t="s">
        <v>9276</v>
      </c>
      <c r="X168" t="s">
        <v>9277</v>
      </c>
      <c r="Y168" t="s">
        <v>9278</v>
      </c>
      <c r="Z168" t="str">
        <f t="shared" si="2"/>
        <v>AS-94982</v>
      </c>
    </row>
    <row r="169" spans="1:26" x14ac:dyDescent="0.3">
      <c r="A169" t="s">
        <v>9279</v>
      </c>
      <c r="B169" t="s">
        <v>8169</v>
      </c>
      <c r="C169" t="s">
        <v>268</v>
      </c>
      <c r="E169" t="s">
        <v>42</v>
      </c>
      <c r="G169">
        <v>0.19</v>
      </c>
      <c r="H169">
        <v>0.19</v>
      </c>
      <c r="I169" t="s">
        <v>24</v>
      </c>
      <c r="J169">
        <v>10.37</v>
      </c>
      <c r="K169">
        <v>64.95</v>
      </c>
      <c r="L169">
        <v>54.58</v>
      </c>
      <c r="M169" t="s">
        <v>83</v>
      </c>
      <c r="N169" t="s">
        <v>9280</v>
      </c>
      <c r="O169" t="s">
        <v>9281</v>
      </c>
      <c r="P169" t="s">
        <v>83</v>
      </c>
      <c r="Q169" t="s">
        <v>266</v>
      </c>
      <c r="R169" t="s">
        <v>267</v>
      </c>
      <c r="S169" t="s">
        <v>9282</v>
      </c>
      <c r="T169">
        <v>64.95</v>
      </c>
      <c r="U169" t="s">
        <v>24</v>
      </c>
      <c r="V169" t="s">
        <v>7404</v>
      </c>
      <c r="W169" t="s">
        <v>7407</v>
      </c>
      <c r="X169" t="s">
        <v>9283</v>
      </c>
      <c r="Y169" t="s">
        <v>9284</v>
      </c>
      <c r="Z169" t="str">
        <f t="shared" si="2"/>
        <v>AS-96884</v>
      </c>
    </row>
    <row r="170" spans="1:26" x14ac:dyDescent="0.3">
      <c r="A170" t="s">
        <v>9285</v>
      </c>
      <c r="B170" t="s">
        <v>8169</v>
      </c>
      <c r="C170" t="s">
        <v>268</v>
      </c>
      <c r="E170" t="s">
        <v>45</v>
      </c>
      <c r="G170">
        <v>0.21</v>
      </c>
      <c r="H170">
        <v>0.21</v>
      </c>
      <c r="I170" t="s">
        <v>24</v>
      </c>
      <c r="J170">
        <v>18.420000000000002</v>
      </c>
      <c r="K170">
        <v>106.11</v>
      </c>
      <c r="L170">
        <v>87.69</v>
      </c>
      <c r="M170" t="s">
        <v>83</v>
      </c>
      <c r="N170" t="s">
        <v>9286</v>
      </c>
      <c r="O170" t="s">
        <v>9287</v>
      </c>
      <c r="P170" t="s">
        <v>83</v>
      </c>
      <c r="Q170" t="s">
        <v>266</v>
      </c>
      <c r="R170" t="s">
        <v>267</v>
      </c>
      <c r="S170" t="s">
        <v>9288</v>
      </c>
      <c r="T170">
        <v>106.11</v>
      </c>
      <c r="U170" t="s">
        <v>24</v>
      </c>
      <c r="V170" t="s">
        <v>5071</v>
      </c>
      <c r="W170" t="s">
        <v>5074</v>
      </c>
      <c r="X170" t="s">
        <v>9289</v>
      </c>
      <c r="Y170" t="s">
        <v>9290</v>
      </c>
      <c r="Z170" t="str">
        <f t="shared" si="2"/>
        <v>AS-95674</v>
      </c>
    </row>
    <row r="171" spans="1:26" x14ac:dyDescent="0.3">
      <c r="A171" t="s">
        <v>9291</v>
      </c>
      <c r="B171" t="s">
        <v>8169</v>
      </c>
      <c r="C171" t="s">
        <v>264</v>
      </c>
      <c r="E171" t="s">
        <v>45</v>
      </c>
      <c r="G171">
        <v>0.21</v>
      </c>
      <c r="H171">
        <v>0.21</v>
      </c>
      <c r="I171" t="s">
        <v>24</v>
      </c>
      <c r="J171">
        <v>14.56</v>
      </c>
      <c r="K171">
        <v>83.9</v>
      </c>
      <c r="L171">
        <v>69.34</v>
      </c>
      <c r="M171" t="s">
        <v>265</v>
      </c>
      <c r="N171" t="s">
        <v>9292</v>
      </c>
      <c r="O171" t="s">
        <v>9293</v>
      </c>
      <c r="P171" t="s">
        <v>265</v>
      </c>
      <c r="Q171" t="s">
        <v>266</v>
      </c>
      <c r="R171" t="s">
        <v>267</v>
      </c>
      <c r="S171" t="s">
        <v>9294</v>
      </c>
      <c r="T171">
        <v>83.9</v>
      </c>
      <c r="U171" t="s">
        <v>24</v>
      </c>
      <c r="V171" t="s">
        <v>9295</v>
      </c>
      <c r="W171" t="s">
        <v>9296</v>
      </c>
      <c r="X171" t="s">
        <v>9297</v>
      </c>
      <c r="Y171" t="s">
        <v>9298</v>
      </c>
      <c r="Z171" t="str">
        <f t="shared" si="2"/>
        <v>AS-96142</v>
      </c>
    </row>
    <row r="172" spans="1:26" x14ac:dyDescent="0.3">
      <c r="A172" t="s">
        <v>9299</v>
      </c>
      <c r="B172" t="s">
        <v>8169</v>
      </c>
      <c r="C172" t="s">
        <v>264</v>
      </c>
      <c r="E172" t="s">
        <v>42</v>
      </c>
      <c r="G172">
        <v>0.19</v>
      </c>
      <c r="H172">
        <v>0.19</v>
      </c>
      <c r="I172" t="s">
        <v>24</v>
      </c>
      <c r="J172">
        <v>11.48</v>
      </c>
      <c r="K172">
        <v>71.91</v>
      </c>
      <c r="L172">
        <v>60.43</v>
      </c>
      <c r="M172" t="s">
        <v>265</v>
      </c>
      <c r="N172" t="s">
        <v>9300</v>
      </c>
      <c r="O172" t="s">
        <v>9301</v>
      </c>
      <c r="P172" t="s">
        <v>265</v>
      </c>
      <c r="Q172" t="s">
        <v>266</v>
      </c>
      <c r="R172" t="s">
        <v>267</v>
      </c>
      <c r="S172" t="s">
        <v>9302</v>
      </c>
      <c r="T172">
        <v>71.91</v>
      </c>
      <c r="U172" t="s">
        <v>24</v>
      </c>
      <c r="V172" t="s">
        <v>9303</v>
      </c>
      <c r="W172" t="s">
        <v>9304</v>
      </c>
      <c r="X172" t="s">
        <v>9305</v>
      </c>
      <c r="Y172" t="s">
        <v>9306</v>
      </c>
      <c r="Z172" t="str">
        <f t="shared" si="2"/>
        <v>AS-96712</v>
      </c>
    </row>
    <row r="173" spans="1:26" x14ac:dyDescent="0.3">
      <c r="A173" t="s">
        <v>9307</v>
      </c>
      <c r="B173" t="s">
        <v>8169</v>
      </c>
      <c r="C173" t="s">
        <v>264</v>
      </c>
      <c r="E173" t="s">
        <v>42</v>
      </c>
      <c r="G173">
        <v>0.19</v>
      </c>
      <c r="H173">
        <v>0.19</v>
      </c>
      <c r="I173" t="s">
        <v>24</v>
      </c>
      <c r="J173">
        <v>49.15</v>
      </c>
      <c r="K173">
        <v>307.85000000000002</v>
      </c>
      <c r="L173">
        <v>258.7</v>
      </c>
      <c r="M173" t="s">
        <v>265</v>
      </c>
      <c r="N173" t="s">
        <v>9308</v>
      </c>
      <c r="O173" t="s">
        <v>9309</v>
      </c>
      <c r="P173" t="s">
        <v>265</v>
      </c>
      <c r="Q173" t="s">
        <v>266</v>
      </c>
      <c r="R173" t="s">
        <v>267</v>
      </c>
      <c r="S173" t="s">
        <v>9310</v>
      </c>
      <c r="T173">
        <v>307.85000000000002</v>
      </c>
      <c r="U173" t="s">
        <v>24</v>
      </c>
      <c r="V173" t="s">
        <v>9311</v>
      </c>
      <c r="W173" t="s">
        <v>9312</v>
      </c>
      <c r="X173" t="s">
        <v>9313</v>
      </c>
      <c r="Y173" t="s">
        <v>9314</v>
      </c>
      <c r="Z173" t="str">
        <f t="shared" si="2"/>
        <v>AS-96451</v>
      </c>
    </row>
    <row r="174" spans="1:26" x14ac:dyDescent="0.3">
      <c r="A174" t="s">
        <v>9315</v>
      </c>
      <c r="B174" t="s">
        <v>8169</v>
      </c>
      <c r="C174" t="s">
        <v>264</v>
      </c>
      <c r="E174" t="s">
        <v>46</v>
      </c>
      <c r="G174">
        <v>0.2</v>
      </c>
      <c r="H174">
        <v>0.2</v>
      </c>
      <c r="I174" t="s">
        <v>24</v>
      </c>
      <c r="J174">
        <v>11.99</v>
      </c>
      <c r="K174">
        <v>71.91</v>
      </c>
      <c r="L174">
        <v>59.92</v>
      </c>
      <c r="M174" t="s">
        <v>265</v>
      </c>
      <c r="N174" t="s">
        <v>9316</v>
      </c>
      <c r="O174" t="s">
        <v>9317</v>
      </c>
      <c r="P174" t="s">
        <v>265</v>
      </c>
      <c r="Q174" t="s">
        <v>266</v>
      </c>
      <c r="R174" t="s">
        <v>267</v>
      </c>
      <c r="S174" t="s">
        <v>9318</v>
      </c>
      <c r="T174">
        <v>71.91</v>
      </c>
      <c r="U174" t="s">
        <v>24</v>
      </c>
      <c r="V174" t="s">
        <v>9319</v>
      </c>
      <c r="W174" t="s">
        <v>9320</v>
      </c>
      <c r="X174" t="s">
        <v>9321</v>
      </c>
      <c r="Y174" t="s">
        <v>9322</v>
      </c>
      <c r="Z174" t="str">
        <f t="shared" si="2"/>
        <v>AS-96115</v>
      </c>
    </row>
    <row r="175" spans="1:26" x14ac:dyDescent="0.3">
      <c r="A175" t="s">
        <v>9323</v>
      </c>
      <c r="B175" t="s">
        <v>8169</v>
      </c>
      <c r="C175" t="s">
        <v>264</v>
      </c>
      <c r="E175" t="s">
        <v>46</v>
      </c>
      <c r="G175">
        <v>0.2</v>
      </c>
      <c r="H175">
        <v>0.2</v>
      </c>
      <c r="I175" t="s">
        <v>24</v>
      </c>
      <c r="J175">
        <v>10.83</v>
      </c>
      <c r="K175">
        <v>64.95</v>
      </c>
      <c r="L175">
        <v>54.12</v>
      </c>
      <c r="M175" t="s">
        <v>265</v>
      </c>
      <c r="N175" t="s">
        <v>9324</v>
      </c>
      <c r="O175" t="s">
        <v>9325</v>
      </c>
      <c r="P175" t="s">
        <v>265</v>
      </c>
      <c r="Q175" t="s">
        <v>266</v>
      </c>
      <c r="R175" t="s">
        <v>267</v>
      </c>
      <c r="S175" t="s">
        <v>9326</v>
      </c>
      <c r="T175">
        <v>64.95</v>
      </c>
      <c r="U175" t="s">
        <v>24</v>
      </c>
      <c r="V175" t="s">
        <v>9327</v>
      </c>
      <c r="W175" t="s">
        <v>9328</v>
      </c>
      <c r="X175" t="s">
        <v>9329</v>
      </c>
      <c r="Y175" t="s">
        <v>9330</v>
      </c>
      <c r="Z175" t="str">
        <f t="shared" si="2"/>
        <v>AS-95985</v>
      </c>
    </row>
    <row r="176" spans="1:26" x14ac:dyDescent="0.3">
      <c r="A176" t="s">
        <v>9331</v>
      </c>
      <c r="B176" t="s">
        <v>8169</v>
      </c>
      <c r="C176" t="s">
        <v>268</v>
      </c>
      <c r="E176" t="s">
        <v>42</v>
      </c>
      <c r="G176">
        <v>0.19</v>
      </c>
      <c r="H176">
        <v>0.19</v>
      </c>
      <c r="I176" t="s">
        <v>24</v>
      </c>
      <c r="J176">
        <v>18.350000000000001</v>
      </c>
      <c r="K176">
        <v>114.95</v>
      </c>
      <c r="L176">
        <v>96.6</v>
      </c>
      <c r="M176" t="s">
        <v>83</v>
      </c>
      <c r="N176" t="s">
        <v>9332</v>
      </c>
      <c r="O176" t="s">
        <v>9333</v>
      </c>
      <c r="P176" t="s">
        <v>83</v>
      </c>
      <c r="Q176" t="s">
        <v>266</v>
      </c>
      <c r="R176" t="s">
        <v>267</v>
      </c>
      <c r="S176" t="s">
        <v>9334</v>
      </c>
      <c r="T176">
        <v>114.95</v>
      </c>
      <c r="U176" t="s">
        <v>24</v>
      </c>
      <c r="V176" t="s">
        <v>5481</v>
      </c>
      <c r="W176" t="s">
        <v>5484</v>
      </c>
      <c r="X176" t="s">
        <v>9335</v>
      </c>
      <c r="Y176" t="s">
        <v>9336</v>
      </c>
      <c r="Z176" t="str">
        <f t="shared" si="2"/>
        <v>AS-95881</v>
      </c>
    </row>
    <row r="177" spans="1:26" x14ac:dyDescent="0.3">
      <c r="A177" t="s">
        <v>9337</v>
      </c>
      <c r="B177" t="s">
        <v>8169</v>
      </c>
      <c r="C177" t="s">
        <v>264</v>
      </c>
      <c r="E177" t="s">
        <v>46</v>
      </c>
      <c r="G177">
        <v>0.2</v>
      </c>
      <c r="H177">
        <v>0.2</v>
      </c>
      <c r="I177" t="s">
        <v>24</v>
      </c>
      <c r="J177">
        <v>14.15</v>
      </c>
      <c r="K177">
        <v>84.9</v>
      </c>
      <c r="L177">
        <v>70.75</v>
      </c>
      <c r="M177" t="s">
        <v>265</v>
      </c>
      <c r="N177" t="s">
        <v>9338</v>
      </c>
      <c r="O177" t="s">
        <v>9339</v>
      </c>
      <c r="P177" t="s">
        <v>265</v>
      </c>
      <c r="Q177" t="s">
        <v>266</v>
      </c>
      <c r="R177" t="s">
        <v>267</v>
      </c>
      <c r="S177" t="s">
        <v>9340</v>
      </c>
      <c r="T177">
        <v>84.9</v>
      </c>
      <c r="U177" t="s">
        <v>24</v>
      </c>
      <c r="V177" t="s">
        <v>9341</v>
      </c>
      <c r="W177" t="s">
        <v>9342</v>
      </c>
      <c r="X177" t="s">
        <v>9343</v>
      </c>
      <c r="Y177" t="s">
        <v>9344</v>
      </c>
      <c r="Z177" t="str">
        <f t="shared" si="2"/>
        <v>AS-95810</v>
      </c>
    </row>
    <row r="178" spans="1:26" x14ac:dyDescent="0.3">
      <c r="A178" t="s">
        <v>9345</v>
      </c>
      <c r="B178" t="s">
        <v>8169</v>
      </c>
      <c r="C178" t="s">
        <v>264</v>
      </c>
      <c r="E178" t="s">
        <v>46</v>
      </c>
      <c r="G178">
        <v>0.2</v>
      </c>
      <c r="H178">
        <v>0.2</v>
      </c>
      <c r="I178" t="s">
        <v>24</v>
      </c>
      <c r="J178">
        <v>2.98</v>
      </c>
      <c r="K178">
        <v>17.899999999999999</v>
      </c>
      <c r="L178">
        <v>14.92</v>
      </c>
      <c r="M178" t="s">
        <v>265</v>
      </c>
      <c r="N178" t="s">
        <v>9346</v>
      </c>
      <c r="O178" t="s">
        <v>9347</v>
      </c>
      <c r="P178" t="s">
        <v>265</v>
      </c>
      <c r="Q178" t="s">
        <v>266</v>
      </c>
      <c r="R178" t="s">
        <v>269</v>
      </c>
      <c r="S178" t="s">
        <v>9348</v>
      </c>
      <c r="T178">
        <v>17.899999999999999</v>
      </c>
      <c r="U178" t="s">
        <v>24</v>
      </c>
      <c r="V178" t="s">
        <v>9349</v>
      </c>
      <c r="W178" t="s">
        <v>9350</v>
      </c>
      <c r="X178" t="s">
        <v>9351</v>
      </c>
      <c r="Y178" t="s">
        <v>9352</v>
      </c>
      <c r="Z178" t="str">
        <f t="shared" si="2"/>
        <v>AS-95555</v>
      </c>
    </row>
    <row r="179" spans="1:26" x14ac:dyDescent="0.3">
      <c r="A179" t="s">
        <v>9345</v>
      </c>
      <c r="B179" t="s">
        <v>8169</v>
      </c>
      <c r="C179" t="s">
        <v>264</v>
      </c>
      <c r="E179" t="s">
        <v>46</v>
      </c>
      <c r="G179">
        <v>0.2</v>
      </c>
      <c r="H179">
        <v>0.2</v>
      </c>
      <c r="I179" t="s">
        <v>24</v>
      </c>
      <c r="J179">
        <v>2.98</v>
      </c>
      <c r="K179">
        <v>17.899999999999999</v>
      </c>
      <c r="L179">
        <v>14.92</v>
      </c>
      <c r="M179" t="s">
        <v>265</v>
      </c>
      <c r="N179" t="s">
        <v>9346</v>
      </c>
      <c r="O179" t="s">
        <v>9353</v>
      </c>
      <c r="P179" t="s">
        <v>265</v>
      </c>
      <c r="Q179" t="s">
        <v>266</v>
      </c>
      <c r="R179" t="s">
        <v>267</v>
      </c>
      <c r="S179" t="s">
        <v>9354</v>
      </c>
      <c r="T179">
        <v>17.899999999999999</v>
      </c>
      <c r="U179" t="s">
        <v>24</v>
      </c>
      <c r="V179" t="s">
        <v>9355</v>
      </c>
      <c r="W179" t="s">
        <v>9356</v>
      </c>
      <c r="X179" t="s">
        <v>9357</v>
      </c>
      <c r="Y179" t="s">
        <v>9358</v>
      </c>
      <c r="Z179" t="str">
        <f t="shared" si="2"/>
        <v>AS-95555</v>
      </c>
    </row>
    <row r="180" spans="1:26" x14ac:dyDescent="0.3">
      <c r="A180" t="s">
        <v>9359</v>
      </c>
      <c r="B180" t="s">
        <v>8169</v>
      </c>
      <c r="C180" t="s">
        <v>264</v>
      </c>
      <c r="E180" t="s">
        <v>47</v>
      </c>
      <c r="G180">
        <v>0.22</v>
      </c>
      <c r="H180">
        <v>0.22</v>
      </c>
      <c r="I180" t="s">
        <v>24</v>
      </c>
      <c r="J180">
        <v>32.44</v>
      </c>
      <c r="K180">
        <v>179.91</v>
      </c>
      <c r="L180">
        <v>147.47</v>
      </c>
      <c r="M180" t="s">
        <v>265</v>
      </c>
      <c r="N180" t="s">
        <v>9360</v>
      </c>
      <c r="O180" t="s">
        <v>9361</v>
      </c>
      <c r="P180" t="s">
        <v>265</v>
      </c>
      <c r="Q180" t="s">
        <v>266</v>
      </c>
      <c r="R180" t="s">
        <v>267</v>
      </c>
      <c r="S180" t="s">
        <v>9362</v>
      </c>
      <c r="T180">
        <v>179.91</v>
      </c>
      <c r="U180" t="s">
        <v>24</v>
      </c>
      <c r="V180" t="s">
        <v>9363</v>
      </c>
      <c r="W180" t="s">
        <v>9364</v>
      </c>
      <c r="X180" t="s">
        <v>9365</v>
      </c>
      <c r="Y180" t="s">
        <v>9366</v>
      </c>
      <c r="Z180" t="str">
        <f t="shared" si="2"/>
        <v>AS-96666</v>
      </c>
    </row>
    <row r="181" spans="1:26" x14ac:dyDescent="0.3">
      <c r="A181" t="s">
        <v>9367</v>
      </c>
      <c r="B181" t="s">
        <v>8169</v>
      </c>
      <c r="C181" t="s">
        <v>268</v>
      </c>
      <c r="E181" t="s">
        <v>42</v>
      </c>
      <c r="G181">
        <v>0.19</v>
      </c>
      <c r="H181">
        <v>0.19</v>
      </c>
      <c r="I181" t="s">
        <v>24</v>
      </c>
      <c r="J181">
        <v>9.4</v>
      </c>
      <c r="K181">
        <v>58.85</v>
      </c>
      <c r="L181">
        <v>49.45</v>
      </c>
      <c r="M181" t="s">
        <v>83</v>
      </c>
      <c r="N181" t="s">
        <v>9368</v>
      </c>
      <c r="O181" t="s">
        <v>9369</v>
      </c>
      <c r="P181" t="s">
        <v>83</v>
      </c>
      <c r="Q181" t="s">
        <v>266</v>
      </c>
      <c r="R181" t="s">
        <v>267</v>
      </c>
      <c r="S181" t="s">
        <v>9370</v>
      </c>
      <c r="T181">
        <v>58.85</v>
      </c>
      <c r="U181" t="s">
        <v>24</v>
      </c>
      <c r="V181" t="s">
        <v>6650</v>
      </c>
      <c r="W181" t="s">
        <v>6653</v>
      </c>
      <c r="X181" t="s">
        <v>9371</v>
      </c>
      <c r="Y181" t="s">
        <v>9372</v>
      </c>
      <c r="Z181" t="str">
        <f t="shared" si="2"/>
        <v>AS-96541</v>
      </c>
    </row>
    <row r="182" spans="1:26" x14ac:dyDescent="0.3">
      <c r="A182" t="s">
        <v>9373</v>
      </c>
      <c r="B182" t="s">
        <v>8169</v>
      </c>
      <c r="C182" t="s">
        <v>268</v>
      </c>
      <c r="E182" t="s">
        <v>47</v>
      </c>
      <c r="G182">
        <v>0.22</v>
      </c>
      <c r="H182">
        <v>0.22</v>
      </c>
      <c r="I182" t="s">
        <v>24</v>
      </c>
      <c r="J182">
        <v>6.83</v>
      </c>
      <c r="K182">
        <v>37.9</v>
      </c>
      <c r="L182">
        <v>31.07</v>
      </c>
      <c r="M182" t="s">
        <v>83</v>
      </c>
      <c r="N182" t="s">
        <v>9374</v>
      </c>
      <c r="O182" t="s">
        <v>9375</v>
      </c>
      <c r="P182" t="s">
        <v>83</v>
      </c>
      <c r="Q182" t="s">
        <v>266</v>
      </c>
      <c r="R182" t="s">
        <v>267</v>
      </c>
      <c r="S182" t="s">
        <v>9376</v>
      </c>
      <c r="T182">
        <v>37.9</v>
      </c>
      <c r="U182" t="s">
        <v>24</v>
      </c>
      <c r="V182" t="s">
        <v>5894</v>
      </c>
      <c r="W182" t="s">
        <v>5897</v>
      </c>
      <c r="X182" t="s">
        <v>9377</v>
      </c>
      <c r="Y182" t="s">
        <v>9378</v>
      </c>
      <c r="Z182" t="str">
        <f t="shared" si="2"/>
        <v>AS-96110</v>
      </c>
    </row>
    <row r="183" spans="1:26" x14ac:dyDescent="0.3">
      <c r="A183" t="s">
        <v>9379</v>
      </c>
      <c r="B183" t="s">
        <v>8169</v>
      </c>
      <c r="C183" t="s">
        <v>264</v>
      </c>
      <c r="E183" t="s">
        <v>47</v>
      </c>
      <c r="G183">
        <v>0.22</v>
      </c>
      <c r="H183">
        <v>0.22</v>
      </c>
      <c r="I183" t="s">
        <v>24</v>
      </c>
      <c r="J183">
        <v>38.74</v>
      </c>
      <c r="K183">
        <v>214.83</v>
      </c>
      <c r="L183">
        <v>176.09</v>
      </c>
      <c r="M183" t="s">
        <v>265</v>
      </c>
      <c r="N183" t="s">
        <v>9380</v>
      </c>
      <c r="O183" t="s">
        <v>9381</v>
      </c>
      <c r="P183" t="s">
        <v>265</v>
      </c>
      <c r="Q183" t="s">
        <v>266</v>
      </c>
      <c r="R183" t="s">
        <v>269</v>
      </c>
      <c r="S183" t="s">
        <v>9382</v>
      </c>
      <c r="T183">
        <v>238.7</v>
      </c>
      <c r="U183" t="s">
        <v>24</v>
      </c>
      <c r="V183" t="s">
        <v>9383</v>
      </c>
      <c r="W183" t="s">
        <v>9384</v>
      </c>
      <c r="X183" t="s">
        <v>9385</v>
      </c>
      <c r="Y183" t="s">
        <v>9386</v>
      </c>
      <c r="Z183" t="str">
        <f t="shared" si="2"/>
        <v>AS-96465</v>
      </c>
    </row>
    <row r="184" spans="1:26" x14ac:dyDescent="0.3">
      <c r="A184" t="s">
        <v>9379</v>
      </c>
      <c r="B184" t="s">
        <v>8169</v>
      </c>
      <c r="C184" t="s">
        <v>264</v>
      </c>
      <c r="E184" t="s">
        <v>47</v>
      </c>
      <c r="G184">
        <v>0.22</v>
      </c>
      <c r="H184">
        <v>0.22</v>
      </c>
      <c r="I184" t="s">
        <v>24</v>
      </c>
      <c r="J184">
        <v>38.74</v>
      </c>
      <c r="K184">
        <v>214.83</v>
      </c>
      <c r="L184">
        <v>176.09</v>
      </c>
      <c r="M184" t="s">
        <v>265</v>
      </c>
      <c r="N184" t="s">
        <v>9380</v>
      </c>
      <c r="O184" t="s">
        <v>9387</v>
      </c>
      <c r="P184" t="s">
        <v>265</v>
      </c>
      <c r="Q184" t="s">
        <v>266</v>
      </c>
      <c r="R184" t="s">
        <v>267</v>
      </c>
      <c r="S184" t="s">
        <v>9388</v>
      </c>
      <c r="T184">
        <v>214.83</v>
      </c>
      <c r="U184" t="s">
        <v>24</v>
      </c>
      <c r="V184" t="s">
        <v>9389</v>
      </c>
      <c r="W184" t="s">
        <v>9390</v>
      </c>
      <c r="X184" t="s">
        <v>9391</v>
      </c>
      <c r="Y184" t="s">
        <v>9392</v>
      </c>
      <c r="Z184" t="str">
        <f t="shared" si="2"/>
        <v>AS-96465</v>
      </c>
    </row>
    <row r="185" spans="1:26" x14ac:dyDescent="0.3">
      <c r="A185" t="s">
        <v>9393</v>
      </c>
      <c r="B185" t="s">
        <v>8169</v>
      </c>
      <c r="C185" t="s">
        <v>264</v>
      </c>
      <c r="E185" t="s">
        <v>47</v>
      </c>
      <c r="G185">
        <v>0.22</v>
      </c>
      <c r="H185">
        <v>0.22</v>
      </c>
      <c r="I185" t="s">
        <v>24</v>
      </c>
      <c r="J185">
        <v>18.02</v>
      </c>
      <c r="K185">
        <v>99.95</v>
      </c>
      <c r="L185">
        <v>81.93</v>
      </c>
      <c r="M185" t="s">
        <v>265</v>
      </c>
      <c r="N185" t="s">
        <v>9394</v>
      </c>
      <c r="O185" t="s">
        <v>9395</v>
      </c>
      <c r="P185" t="s">
        <v>265</v>
      </c>
      <c r="Q185" t="s">
        <v>266</v>
      </c>
      <c r="R185" t="s">
        <v>267</v>
      </c>
      <c r="S185" t="s">
        <v>9396</v>
      </c>
      <c r="T185">
        <v>99.95</v>
      </c>
      <c r="U185" t="s">
        <v>24</v>
      </c>
      <c r="V185" t="s">
        <v>9397</v>
      </c>
      <c r="W185" t="s">
        <v>9398</v>
      </c>
      <c r="X185" t="s">
        <v>9399</v>
      </c>
      <c r="Y185" t="s">
        <v>9400</v>
      </c>
      <c r="Z185" t="str">
        <f t="shared" si="2"/>
        <v>AS-94897</v>
      </c>
    </row>
    <row r="186" spans="1:26" x14ac:dyDescent="0.3">
      <c r="A186" t="s">
        <v>9401</v>
      </c>
      <c r="B186" t="s">
        <v>8169</v>
      </c>
      <c r="C186" t="s">
        <v>268</v>
      </c>
      <c r="E186" t="s">
        <v>46</v>
      </c>
      <c r="G186">
        <v>0.2</v>
      </c>
      <c r="H186">
        <v>0.2</v>
      </c>
      <c r="I186" t="s">
        <v>24</v>
      </c>
      <c r="J186">
        <v>16.66</v>
      </c>
      <c r="K186">
        <v>99.95</v>
      </c>
      <c r="L186">
        <v>83.29</v>
      </c>
      <c r="M186" t="s">
        <v>83</v>
      </c>
      <c r="N186" t="s">
        <v>9402</v>
      </c>
      <c r="O186" t="s">
        <v>9403</v>
      </c>
      <c r="P186" t="s">
        <v>83</v>
      </c>
      <c r="Q186" t="s">
        <v>266</v>
      </c>
      <c r="R186" t="s">
        <v>267</v>
      </c>
      <c r="S186" t="s">
        <v>9404</v>
      </c>
      <c r="T186">
        <v>99.95</v>
      </c>
      <c r="U186" t="s">
        <v>24</v>
      </c>
      <c r="V186" t="s">
        <v>3112</v>
      </c>
      <c r="W186" t="s">
        <v>3115</v>
      </c>
      <c r="X186" t="s">
        <v>9405</v>
      </c>
      <c r="Y186" t="s">
        <v>9406</v>
      </c>
      <c r="Z186" t="str">
        <f t="shared" si="2"/>
        <v>AS-94950</v>
      </c>
    </row>
    <row r="187" spans="1:26" x14ac:dyDescent="0.3">
      <c r="A187" t="s">
        <v>9407</v>
      </c>
      <c r="B187" t="s">
        <v>8169</v>
      </c>
      <c r="C187" t="s">
        <v>264</v>
      </c>
      <c r="E187" t="s">
        <v>42</v>
      </c>
      <c r="G187">
        <v>0.19</v>
      </c>
      <c r="H187">
        <v>0.19</v>
      </c>
      <c r="I187" t="s">
        <v>24</v>
      </c>
      <c r="J187">
        <v>6.04</v>
      </c>
      <c r="K187">
        <v>37.85</v>
      </c>
      <c r="L187">
        <v>31.81</v>
      </c>
      <c r="M187" t="s">
        <v>265</v>
      </c>
      <c r="N187" t="s">
        <v>9408</v>
      </c>
      <c r="O187" t="s">
        <v>9409</v>
      </c>
      <c r="P187" t="s">
        <v>265</v>
      </c>
      <c r="Q187" t="s">
        <v>266</v>
      </c>
      <c r="R187" t="s">
        <v>267</v>
      </c>
      <c r="S187" t="s">
        <v>9410</v>
      </c>
      <c r="T187">
        <v>37.85</v>
      </c>
      <c r="U187" t="s">
        <v>24</v>
      </c>
      <c r="V187" t="s">
        <v>9411</v>
      </c>
      <c r="W187" t="s">
        <v>9412</v>
      </c>
      <c r="X187" t="s">
        <v>9413</v>
      </c>
      <c r="Y187" t="s">
        <v>9414</v>
      </c>
      <c r="Z187" t="str">
        <f t="shared" si="2"/>
        <v>AS-95007</v>
      </c>
    </row>
    <row r="188" spans="1:26" x14ac:dyDescent="0.3">
      <c r="A188" t="s">
        <v>9415</v>
      </c>
      <c r="B188" t="s">
        <v>8169</v>
      </c>
      <c r="C188" t="s">
        <v>264</v>
      </c>
      <c r="E188" t="s">
        <v>46</v>
      </c>
      <c r="G188">
        <v>0.2</v>
      </c>
      <c r="H188">
        <v>0.2</v>
      </c>
      <c r="I188" t="s">
        <v>24</v>
      </c>
      <c r="J188">
        <v>21.32</v>
      </c>
      <c r="K188">
        <v>127.9</v>
      </c>
      <c r="L188">
        <v>106.58</v>
      </c>
      <c r="M188" t="s">
        <v>265</v>
      </c>
      <c r="N188" t="s">
        <v>9416</v>
      </c>
      <c r="O188" t="s">
        <v>9417</v>
      </c>
      <c r="P188" t="s">
        <v>265</v>
      </c>
      <c r="Q188" t="s">
        <v>266</v>
      </c>
      <c r="R188" t="s">
        <v>267</v>
      </c>
      <c r="S188" t="s">
        <v>9418</v>
      </c>
      <c r="T188">
        <v>127.9</v>
      </c>
      <c r="U188" t="s">
        <v>24</v>
      </c>
      <c r="V188" t="s">
        <v>9419</v>
      </c>
      <c r="W188" t="s">
        <v>9420</v>
      </c>
      <c r="X188" t="s">
        <v>9421</v>
      </c>
      <c r="Y188" t="s">
        <v>9422</v>
      </c>
      <c r="Z188" t="str">
        <f t="shared" si="2"/>
        <v>AS-97118</v>
      </c>
    </row>
    <row r="189" spans="1:26" x14ac:dyDescent="0.3">
      <c r="A189" t="s">
        <v>9423</v>
      </c>
      <c r="B189" t="s">
        <v>8169</v>
      </c>
      <c r="C189" t="s">
        <v>264</v>
      </c>
      <c r="E189" t="s">
        <v>45</v>
      </c>
      <c r="G189">
        <v>0.21</v>
      </c>
      <c r="H189">
        <v>0.21</v>
      </c>
      <c r="I189" t="s">
        <v>24</v>
      </c>
      <c r="J189">
        <v>12.99</v>
      </c>
      <c r="K189">
        <v>74.849999999999994</v>
      </c>
      <c r="L189">
        <v>61.86</v>
      </c>
      <c r="M189" t="s">
        <v>265</v>
      </c>
      <c r="N189" t="s">
        <v>9424</v>
      </c>
      <c r="O189" t="s">
        <v>9425</v>
      </c>
      <c r="P189" t="s">
        <v>265</v>
      </c>
      <c r="Q189" t="s">
        <v>266</v>
      </c>
      <c r="R189" t="s">
        <v>267</v>
      </c>
      <c r="S189" t="s">
        <v>9426</v>
      </c>
      <c r="T189">
        <v>74.849999999999994</v>
      </c>
      <c r="U189" t="s">
        <v>24</v>
      </c>
      <c r="V189" t="s">
        <v>9427</v>
      </c>
      <c r="W189" t="s">
        <v>9428</v>
      </c>
      <c r="X189" t="s">
        <v>9429</v>
      </c>
      <c r="Y189" t="s">
        <v>9430</v>
      </c>
      <c r="Z189" t="str">
        <f t="shared" si="2"/>
        <v>AS-96939</v>
      </c>
    </row>
    <row r="190" spans="1:26" x14ac:dyDescent="0.3">
      <c r="A190" t="s">
        <v>9431</v>
      </c>
      <c r="B190" t="s">
        <v>8169</v>
      </c>
      <c r="C190" t="s">
        <v>264</v>
      </c>
      <c r="E190" t="s">
        <v>46</v>
      </c>
      <c r="G190">
        <v>0.2</v>
      </c>
      <c r="H190">
        <v>0.2</v>
      </c>
      <c r="I190" t="s">
        <v>24</v>
      </c>
      <c r="J190">
        <v>4.71</v>
      </c>
      <c r="K190">
        <v>28.26</v>
      </c>
      <c r="L190">
        <v>23.55</v>
      </c>
      <c r="M190" t="s">
        <v>265</v>
      </c>
      <c r="N190" t="s">
        <v>9432</v>
      </c>
      <c r="O190" t="s">
        <v>9433</v>
      </c>
      <c r="P190" t="s">
        <v>265</v>
      </c>
      <c r="Q190" t="s">
        <v>266</v>
      </c>
      <c r="R190" t="s">
        <v>267</v>
      </c>
      <c r="S190" t="s">
        <v>9434</v>
      </c>
      <c r="T190">
        <v>28.26</v>
      </c>
      <c r="U190" t="s">
        <v>24</v>
      </c>
      <c r="V190" t="s">
        <v>9435</v>
      </c>
      <c r="W190" t="s">
        <v>9436</v>
      </c>
      <c r="X190" t="s">
        <v>9437</v>
      </c>
      <c r="Y190" t="s">
        <v>9438</v>
      </c>
      <c r="Z190" t="str">
        <f t="shared" si="2"/>
        <v>AS-96515</v>
      </c>
    </row>
    <row r="191" spans="1:26" x14ac:dyDescent="0.3">
      <c r="A191" t="s">
        <v>9439</v>
      </c>
      <c r="B191" t="s">
        <v>8169</v>
      </c>
      <c r="C191" t="s">
        <v>264</v>
      </c>
      <c r="E191" t="s">
        <v>47</v>
      </c>
      <c r="G191">
        <v>0.22</v>
      </c>
      <c r="H191">
        <v>0.22</v>
      </c>
      <c r="I191" t="s">
        <v>24</v>
      </c>
      <c r="J191">
        <v>15.32</v>
      </c>
      <c r="K191">
        <v>84.95</v>
      </c>
      <c r="L191">
        <v>69.63</v>
      </c>
      <c r="M191" t="s">
        <v>265</v>
      </c>
      <c r="N191" t="s">
        <v>9440</v>
      </c>
      <c r="O191" t="s">
        <v>9441</v>
      </c>
      <c r="P191" t="s">
        <v>265</v>
      </c>
      <c r="Q191" t="s">
        <v>266</v>
      </c>
      <c r="R191" t="s">
        <v>267</v>
      </c>
      <c r="S191" t="s">
        <v>9442</v>
      </c>
      <c r="T191">
        <v>84.95</v>
      </c>
      <c r="U191" t="s">
        <v>24</v>
      </c>
      <c r="V191" t="s">
        <v>9443</v>
      </c>
      <c r="W191" t="s">
        <v>9444</v>
      </c>
      <c r="X191" t="s">
        <v>9445</v>
      </c>
      <c r="Y191" t="s">
        <v>9446</v>
      </c>
      <c r="Z191" t="str">
        <f t="shared" si="2"/>
        <v>AS-96581</v>
      </c>
    </row>
    <row r="192" spans="1:26" x14ac:dyDescent="0.3">
      <c r="A192" t="s">
        <v>9447</v>
      </c>
      <c r="B192" t="s">
        <v>8169</v>
      </c>
      <c r="C192" t="s">
        <v>264</v>
      </c>
      <c r="E192" t="s">
        <v>47</v>
      </c>
      <c r="G192">
        <v>0.22</v>
      </c>
      <c r="H192">
        <v>0.22</v>
      </c>
      <c r="I192" t="s">
        <v>24</v>
      </c>
      <c r="J192">
        <v>21.26</v>
      </c>
      <c r="K192">
        <v>117.9</v>
      </c>
      <c r="L192">
        <v>96.64</v>
      </c>
      <c r="M192" t="s">
        <v>265</v>
      </c>
      <c r="N192" t="s">
        <v>9448</v>
      </c>
      <c r="O192" t="s">
        <v>9449</v>
      </c>
      <c r="P192" t="s">
        <v>265</v>
      </c>
      <c r="Q192" t="s">
        <v>266</v>
      </c>
      <c r="R192" t="s">
        <v>267</v>
      </c>
      <c r="S192" t="s">
        <v>9450</v>
      </c>
      <c r="T192">
        <v>117.9</v>
      </c>
      <c r="U192" t="s">
        <v>24</v>
      </c>
      <c r="V192" t="s">
        <v>9451</v>
      </c>
      <c r="W192" t="s">
        <v>9452</v>
      </c>
      <c r="X192" t="s">
        <v>9453</v>
      </c>
      <c r="Y192" t="s">
        <v>9454</v>
      </c>
      <c r="Z192" t="str">
        <f t="shared" si="2"/>
        <v>AS-95725</v>
      </c>
    </row>
    <row r="193" spans="1:26" x14ac:dyDescent="0.3">
      <c r="A193" t="s">
        <v>9455</v>
      </c>
      <c r="B193" t="s">
        <v>8169</v>
      </c>
      <c r="C193" t="s">
        <v>264</v>
      </c>
      <c r="E193" t="s">
        <v>45</v>
      </c>
      <c r="G193">
        <v>0.21</v>
      </c>
      <c r="H193">
        <v>0.21</v>
      </c>
      <c r="I193" t="s">
        <v>24</v>
      </c>
      <c r="J193">
        <v>21.23</v>
      </c>
      <c r="K193">
        <v>122.31</v>
      </c>
      <c r="L193">
        <v>101.08</v>
      </c>
      <c r="M193" t="s">
        <v>265</v>
      </c>
      <c r="N193" t="s">
        <v>9456</v>
      </c>
      <c r="O193" t="s">
        <v>9457</v>
      </c>
      <c r="P193" t="s">
        <v>265</v>
      </c>
      <c r="Q193" t="s">
        <v>266</v>
      </c>
      <c r="R193" t="s">
        <v>267</v>
      </c>
      <c r="S193" t="s">
        <v>9458</v>
      </c>
      <c r="T193">
        <v>122.31</v>
      </c>
      <c r="U193" t="s">
        <v>24</v>
      </c>
      <c r="V193" t="s">
        <v>9459</v>
      </c>
      <c r="W193" t="s">
        <v>9460</v>
      </c>
      <c r="X193" t="s">
        <v>9461</v>
      </c>
      <c r="Y193" t="s">
        <v>9462</v>
      </c>
      <c r="Z193" t="str">
        <f t="shared" si="2"/>
        <v>AS-95560</v>
      </c>
    </row>
    <row r="194" spans="1:26" x14ac:dyDescent="0.3">
      <c r="A194" t="s">
        <v>9463</v>
      </c>
      <c r="B194" t="s">
        <v>8169</v>
      </c>
      <c r="C194" t="s">
        <v>264</v>
      </c>
      <c r="E194" t="s">
        <v>47</v>
      </c>
      <c r="G194">
        <v>0.22</v>
      </c>
      <c r="H194">
        <v>0.22</v>
      </c>
      <c r="I194" t="s">
        <v>24</v>
      </c>
      <c r="J194">
        <v>12.25</v>
      </c>
      <c r="K194">
        <v>67.95</v>
      </c>
      <c r="L194">
        <v>55.7</v>
      </c>
      <c r="M194" t="s">
        <v>265</v>
      </c>
      <c r="N194" t="s">
        <v>9464</v>
      </c>
      <c r="O194" t="s">
        <v>9465</v>
      </c>
      <c r="P194" t="s">
        <v>265</v>
      </c>
      <c r="Q194" t="s">
        <v>266</v>
      </c>
      <c r="R194" t="s">
        <v>269</v>
      </c>
      <c r="S194" t="s">
        <v>9466</v>
      </c>
      <c r="T194">
        <v>67.95</v>
      </c>
      <c r="U194" t="s">
        <v>24</v>
      </c>
      <c r="V194" t="s">
        <v>9467</v>
      </c>
      <c r="W194" t="s">
        <v>9468</v>
      </c>
      <c r="X194" t="s">
        <v>9469</v>
      </c>
      <c r="Y194" t="s">
        <v>9470</v>
      </c>
      <c r="Z194" t="str">
        <f t="shared" si="2"/>
        <v>AS-97086</v>
      </c>
    </row>
    <row r="195" spans="1:26" x14ac:dyDescent="0.3">
      <c r="A195" t="s">
        <v>9463</v>
      </c>
      <c r="B195" t="s">
        <v>8169</v>
      </c>
      <c r="C195" t="s">
        <v>264</v>
      </c>
      <c r="E195" t="s">
        <v>47</v>
      </c>
      <c r="G195">
        <v>0.22</v>
      </c>
      <c r="H195">
        <v>0.22</v>
      </c>
      <c r="I195" t="s">
        <v>24</v>
      </c>
      <c r="J195">
        <v>12.25</v>
      </c>
      <c r="K195">
        <v>67.95</v>
      </c>
      <c r="L195">
        <v>55.7</v>
      </c>
      <c r="M195" t="s">
        <v>265</v>
      </c>
      <c r="N195" t="s">
        <v>9464</v>
      </c>
      <c r="O195" t="s">
        <v>9471</v>
      </c>
      <c r="P195" t="s">
        <v>265</v>
      </c>
      <c r="Q195" t="s">
        <v>266</v>
      </c>
      <c r="R195" t="s">
        <v>267</v>
      </c>
      <c r="S195" t="s">
        <v>9472</v>
      </c>
      <c r="T195">
        <v>67.95</v>
      </c>
      <c r="U195" t="s">
        <v>24</v>
      </c>
      <c r="V195" t="s">
        <v>9473</v>
      </c>
      <c r="W195" t="s">
        <v>9474</v>
      </c>
      <c r="X195" t="s">
        <v>9475</v>
      </c>
      <c r="Y195" t="s">
        <v>9476</v>
      </c>
      <c r="Z195" t="str">
        <f t="shared" ref="Z195:Z258" si="3">+A195</f>
        <v>AS-97086</v>
      </c>
    </row>
    <row r="196" spans="1:26" x14ac:dyDescent="0.3">
      <c r="A196" t="s">
        <v>9477</v>
      </c>
      <c r="B196" t="s">
        <v>8169</v>
      </c>
      <c r="C196" t="s">
        <v>264</v>
      </c>
      <c r="E196" t="s">
        <v>45</v>
      </c>
      <c r="G196">
        <v>0.21</v>
      </c>
      <c r="H196">
        <v>0.21</v>
      </c>
      <c r="I196" t="s">
        <v>24</v>
      </c>
      <c r="J196">
        <v>6.58</v>
      </c>
      <c r="K196">
        <v>37.9</v>
      </c>
      <c r="L196">
        <v>31.32</v>
      </c>
      <c r="M196" t="s">
        <v>265</v>
      </c>
      <c r="N196" t="s">
        <v>9478</v>
      </c>
      <c r="O196" t="s">
        <v>9479</v>
      </c>
      <c r="P196" t="s">
        <v>265</v>
      </c>
      <c r="Q196" t="s">
        <v>266</v>
      </c>
      <c r="R196" t="s">
        <v>267</v>
      </c>
      <c r="S196" t="s">
        <v>9480</v>
      </c>
      <c r="T196">
        <v>37.9</v>
      </c>
      <c r="U196" t="s">
        <v>24</v>
      </c>
      <c r="V196" t="s">
        <v>9481</v>
      </c>
      <c r="W196" t="s">
        <v>9482</v>
      </c>
      <c r="X196" t="s">
        <v>9483</v>
      </c>
      <c r="Y196" t="s">
        <v>9484</v>
      </c>
      <c r="Z196" t="str">
        <f t="shared" si="3"/>
        <v>AS-94855</v>
      </c>
    </row>
    <row r="197" spans="1:26" x14ac:dyDescent="0.3">
      <c r="A197" t="s">
        <v>9485</v>
      </c>
      <c r="B197" t="s">
        <v>8169</v>
      </c>
      <c r="C197" t="s">
        <v>268</v>
      </c>
      <c r="E197" t="s">
        <v>45</v>
      </c>
      <c r="G197">
        <v>0.21</v>
      </c>
      <c r="H197">
        <v>0.21</v>
      </c>
      <c r="I197" t="s">
        <v>24</v>
      </c>
      <c r="J197">
        <v>5.54</v>
      </c>
      <c r="K197">
        <v>31.9</v>
      </c>
      <c r="L197">
        <v>26.36</v>
      </c>
      <c r="M197" t="s">
        <v>83</v>
      </c>
      <c r="N197" t="s">
        <v>9486</v>
      </c>
      <c r="O197" t="s">
        <v>9487</v>
      </c>
      <c r="P197" t="s">
        <v>83</v>
      </c>
      <c r="Q197" t="s">
        <v>266</v>
      </c>
      <c r="R197" t="s">
        <v>267</v>
      </c>
      <c r="S197" t="s">
        <v>9488</v>
      </c>
      <c r="T197">
        <v>31.9</v>
      </c>
      <c r="U197" t="s">
        <v>24</v>
      </c>
      <c r="V197" t="s">
        <v>4819</v>
      </c>
      <c r="W197" t="s">
        <v>4821</v>
      </c>
      <c r="X197" t="s">
        <v>9489</v>
      </c>
      <c r="Y197" t="s">
        <v>9490</v>
      </c>
      <c r="Z197" t="str">
        <f t="shared" si="3"/>
        <v>AS-95567</v>
      </c>
    </row>
    <row r="198" spans="1:26" x14ac:dyDescent="0.3">
      <c r="A198" t="s">
        <v>9491</v>
      </c>
      <c r="B198" t="s">
        <v>8169</v>
      </c>
      <c r="C198" t="s">
        <v>264</v>
      </c>
      <c r="E198" t="s">
        <v>45</v>
      </c>
      <c r="G198">
        <v>0.21</v>
      </c>
      <c r="H198">
        <v>0.21</v>
      </c>
      <c r="I198" t="s">
        <v>24</v>
      </c>
      <c r="J198">
        <v>9.35</v>
      </c>
      <c r="K198">
        <v>53.9</v>
      </c>
      <c r="L198">
        <v>44.55</v>
      </c>
      <c r="M198" t="s">
        <v>265</v>
      </c>
      <c r="N198" t="s">
        <v>9492</v>
      </c>
      <c r="O198" t="s">
        <v>9493</v>
      </c>
      <c r="P198" t="s">
        <v>265</v>
      </c>
      <c r="Q198" t="s">
        <v>266</v>
      </c>
      <c r="R198" t="s">
        <v>267</v>
      </c>
      <c r="S198" t="s">
        <v>9494</v>
      </c>
      <c r="T198">
        <v>53.9</v>
      </c>
      <c r="U198" t="s">
        <v>24</v>
      </c>
      <c r="V198" t="s">
        <v>9495</v>
      </c>
      <c r="W198" t="s">
        <v>9496</v>
      </c>
      <c r="X198" t="s">
        <v>9497</v>
      </c>
      <c r="Y198" t="s">
        <v>9498</v>
      </c>
      <c r="Z198" t="str">
        <f t="shared" si="3"/>
        <v>AS-96066</v>
      </c>
    </row>
    <row r="199" spans="1:26" x14ac:dyDescent="0.3">
      <c r="A199" t="s">
        <v>9499</v>
      </c>
      <c r="B199" t="s">
        <v>8169</v>
      </c>
      <c r="C199" t="s">
        <v>264</v>
      </c>
      <c r="E199" t="s">
        <v>47</v>
      </c>
      <c r="G199">
        <v>0.22</v>
      </c>
      <c r="H199">
        <v>0.22</v>
      </c>
      <c r="I199" t="s">
        <v>24</v>
      </c>
      <c r="J199">
        <v>11.88</v>
      </c>
      <c r="K199">
        <v>65.900000000000006</v>
      </c>
      <c r="L199">
        <v>54.02</v>
      </c>
      <c r="M199" t="s">
        <v>265</v>
      </c>
      <c r="N199" t="s">
        <v>9500</v>
      </c>
      <c r="O199" t="s">
        <v>9501</v>
      </c>
      <c r="P199" t="s">
        <v>265</v>
      </c>
      <c r="Q199" t="s">
        <v>266</v>
      </c>
      <c r="R199" t="s">
        <v>267</v>
      </c>
      <c r="S199" t="s">
        <v>9502</v>
      </c>
      <c r="T199">
        <v>65.900000000000006</v>
      </c>
      <c r="U199" t="s">
        <v>24</v>
      </c>
      <c r="V199" t="s">
        <v>9503</v>
      </c>
      <c r="W199" t="s">
        <v>9504</v>
      </c>
      <c r="X199" t="s">
        <v>9505</v>
      </c>
      <c r="Y199" t="s">
        <v>9506</v>
      </c>
      <c r="Z199" t="str">
        <f t="shared" si="3"/>
        <v>AS-95186</v>
      </c>
    </row>
    <row r="200" spans="1:26" x14ac:dyDescent="0.3">
      <c r="A200" t="s">
        <v>9507</v>
      </c>
      <c r="B200" t="s">
        <v>8169</v>
      </c>
      <c r="C200" t="s">
        <v>264</v>
      </c>
      <c r="E200" t="s">
        <v>45</v>
      </c>
      <c r="G200">
        <v>0.21</v>
      </c>
      <c r="H200">
        <v>0.21</v>
      </c>
      <c r="I200" t="s">
        <v>24</v>
      </c>
      <c r="J200">
        <v>20.03</v>
      </c>
      <c r="K200">
        <v>115.39</v>
      </c>
      <c r="L200">
        <v>95.36</v>
      </c>
      <c r="M200" t="s">
        <v>265</v>
      </c>
      <c r="N200" t="s">
        <v>9508</v>
      </c>
      <c r="O200" t="s">
        <v>9509</v>
      </c>
      <c r="P200" t="s">
        <v>265</v>
      </c>
      <c r="Q200" t="s">
        <v>266</v>
      </c>
      <c r="R200" t="s">
        <v>267</v>
      </c>
      <c r="S200" t="s">
        <v>9510</v>
      </c>
      <c r="T200">
        <v>115.39</v>
      </c>
      <c r="U200" t="s">
        <v>24</v>
      </c>
      <c r="V200" t="s">
        <v>9511</v>
      </c>
      <c r="W200" t="s">
        <v>9512</v>
      </c>
      <c r="X200" t="s">
        <v>9513</v>
      </c>
      <c r="Y200" t="s">
        <v>9514</v>
      </c>
      <c r="Z200" t="str">
        <f t="shared" si="3"/>
        <v>AS-95735</v>
      </c>
    </row>
    <row r="201" spans="1:26" x14ac:dyDescent="0.3">
      <c r="A201" t="s">
        <v>9515</v>
      </c>
      <c r="B201" t="s">
        <v>8169</v>
      </c>
      <c r="C201" t="s">
        <v>268</v>
      </c>
      <c r="E201" t="s">
        <v>45</v>
      </c>
      <c r="G201">
        <v>0.21</v>
      </c>
      <c r="H201">
        <v>0.21</v>
      </c>
      <c r="I201" t="s">
        <v>24</v>
      </c>
      <c r="J201">
        <v>7.6</v>
      </c>
      <c r="K201">
        <v>43.8</v>
      </c>
      <c r="L201">
        <v>36.200000000000003</v>
      </c>
      <c r="M201" t="s">
        <v>83</v>
      </c>
      <c r="N201" t="s">
        <v>9516</v>
      </c>
      <c r="O201" t="s">
        <v>9517</v>
      </c>
      <c r="P201" t="s">
        <v>83</v>
      </c>
      <c r="Q201" t="s">
        <v>266</v>
      </c>
      <c r="R201" t="s">
        <v>267</v>
      </c>
      <c r="S201" t="s">
        <v>9518</v>
      </c>
      <c r="T201">
        <v>43.8</v>
      </c>
      <c r="U201" t="s">
        <v>24</v>
      </c>
      <c r="V201" t="s">
        <v>7253</v>
      </c>
      <c r="W201" t="s">
        <v>7256</v>
      </c>
      <c r="X201" t="s">
        <v>9519</v>
      </c>
      <c r="Y201" t="s">
        <v>9520</v>
      </c>
      <c r="Z201" t="str">
        <f t="shared" si="3"/>
        <v>AS-96834</v>
      </c>
    </row>
    <row r="202" spans="1:26" x14ac:dyDescent="0.3">
      <c r="A202" t="s">
        <v>9521</v>
      </c>
      <c r="B202" t="s">
        <v>8169</v>
      </c>
      <c r="C202" t="s">
        <v>264</v>
      </c>
      <c r="D202" t="s">
        <v>79</v>
      </c>
      <c r="E202" t="s">
        <v>45</v>
      </c>
      <c r="G202">
        <v>7.0000000000000007E-2</v>
      </c>
      <c r="H202">
        <v>7.0000000000000007E-2</v>
      </c>
      <c r="I202" t="s">
        <v>24</v>
      </c>
      <c r="J202">
        <v>4.29</v>
      </c>
      <c r="K202">
        <v>65.61</v>
      </c>
      <c r="L202">
        <v>61.32</v>
      </c>
      <c r="M202" t="s">
        <v>265</v>
      </c>
      <c r="N202" t="s">
        <v>9522</v>
      </c>
      <c r="O202" t="s">
        <v>9523</v>
      </c>
      <c r="P202" t="s">
        <v>265</v>
      </c>
      <c r="Q202" t="s">
        <v>266</v>
      </c>
      <c r="R202" t="s">
        <v>267</v>
      </c>
      <c r="S202" t="s">
        <v>9524</v>
      </c>
      <c r="T202">
        <v>65.61</v>
      </c>
      <c r="U202" t="s">
        <v>24</v>
      </c>
      <c r="V202" t="s">
        <v>9525</v>
      </c>
      <c r="W202" t="s">
        <v>9526</v>
      </c>
      <c r="X202" t="s">
        <v>9527</v>
      </c>
      <c r="Y202" t="s">
        <v>9528</v>
      </c>
      <c r="Z202" t="str">
        <f t="shared" si="3"/>
        <v>AS-96095</v>
      </c>
    </row>
    <row r="203" spans="1:26" x14ac:dyDescent="0.3">
      <c r="A203" t="s">
        <v>9529</v>
      </c>
      <c r="B203" t="s">
        <v>8169</v>
      </c>
      <c r="C203" t="s">
        <v>268</v>
      </c>
      <c r="E203" t="s">
        <v>42</v>
      </c>
      <c r="G203">
        <v>0.19</v>
      </c>
      <c r="H203">
        <v>0.19</v>
      </c>
      <c r="I203" t="s">
        <v>24</v>
      </c>
      <c r="J203">
        <v>15.96</v>
      </c>
      <c r="K203">
        <v>99.95</v>
      </c>
      <c r="L203">
        <v>83.99</v>
      </c>
      <c r="M203" t="s">
        <v>83</v>
      </c>
      <c r="N203" t="s">
        <v>9530</v>
      </c>
      <c r="O203" t="s">
        <v>9531</v>
      </c>
      <c r="P203" t="s">
        <v>83</v>
      </c>
      <c r="Q203" t="s">
        <v>266</v>
      </c>
      <c r="R203" t="s">
        <v>267</v>
      </c>
      <c r="S203" t="s">
        <v>9532</v>
      </c>
      <c r="T203">
        <v>99.95</v>
      </c>
      <c r="U203" t="s">
        <v>24</v>
      </c>
      <c r="V203" t="s">
        <v>5084</v>
      </c>
      <c r="W203" t="s">
        <v>5087</v>
      </c>
      <c r="X203" t="s">
        <v>9533</v>
      </c>
      <c r="Y203" t="s">
        <v>9534</v>
      </c>
      <c r="Z203" t="str">
        <f t="shared" si="3"/>
        <v>AS-95684</v>
      </c>
    </row>
    <row r="204" spans="1:26" x14ac:dyDescent="0.3">
      <c r="A204" t="s">
        <v>9535</v>
      </c>
      <c r="B204" t="s">
        <v>8169</v>
      </c>
      <c r="C204" t="s">
        <v>264</v>
      </c>
      <c r="E204" t="s">
        <v>45</v>
      </c>
      <c r="G204">
        <v>0.21</v>
      </c>
      <c r="H204">
        <v>0.21</v>
      </c>
      <c r="I204" t="s">
        <v>24</v>
      </c>
      <c r="J204">
        <v>10.29</v>
      </c>
      <c r="K204">
        <v>59.31</v>
      </c>
      <c r="L204">
        <v>49.02</v>
      </c>
      <c r="M204" t="s">
        <v>265</v>
      </c>
      <c r="N204" t="s">
        <v>9536</v>
      </c>
      <c r="O204" t="s">
        <v>9537</v>
      </c>
      <c r="P204" t="s">
        <v>265</v>
      </c>
      <c r="Q204" t="s">
        <v>266</v>
      </c>
      <c r="R204" t="s">
        <v>267</v>
      </c>
      <c r="S204" t="s">
        <v>9538</v>
      </c>
      <c r="T204">
        <v>59.31</v>
      </c>
      <c r="U204" t="s">
        <v>24</v>
      </c>
      <c r="V204" t="s">
        <v>9539</v>
      </c>
      <c r="W204" t="s">
        <v>9540</v>
      </c>
      <c r="X204" t="s">
        <v>9541</v>
      </c>
      <c r="Y204" t="s">
        <v>9542</v>
      </c>
      <c r="Z204" t="str">
        <f t="shared" si="3"/>
        <v>AS-95573</v>
      </c>
    </row>
    <row r="205" spans="1:26" x14ac:dyDescent="0.3">
      <c r="A205" t="s">
        <v>9543</v>
      </c>
      <c r="B205" t="s">
        <v>8169</v>
      </c>
      <c r="C205" t="s">
        <v>264</v>
      </c>
      <c r="E205" t="s">
        <v>294</v>
      </c>
      <c r="G205">
        <v>0.17</v>
      </c>
      <c r="H205">
        <v>0.17</v>
      </c>
      <c r="I205" t="s">
        <v>24</v>
      </c>
      <c r="J205">
        <v>9.2799999999999994</v>
      </c>
      <c r="K205">
        <v>63.9</v>
      </c>
      <c r="L205">
        <v>54.62</v>
      </c>
      <c r="M205" t="s">
        <v>265</v>
      </c>
      <c r="N205" t="s">
        <v>9544</v>
      </c>
      <c r="O205" t="s">
        <v>9545</v>
      </c>
      <c r="P205" t="s">
        <v>265</v>
      </c>
      <c r="Q205" t="s">
        <v>266</v>
      </c>
      <c r="R205" t="s">
        <v>267</v>
      </c>
      <c r="S205" t="s">
        <v>9546</v>
      </c>
      <c r="T205">
        <v>63.9</v>
      </c>
      <c r="U205" t="s">
        <v>24</v>
      </c>
      <c r="V205" t="s">
        <v>9547</v>
      </c>
      <c r="W205" t="s">
        <v>9548</v>
      </c>
      <c r="X205" t="s">
        <v>9549</v>
      </c>
      <c r="Y205" t="s">
        <v>9550</v>
      </c>
      <c r="Z205" t="str">
        <f t="shared" si="3"/>
        <v>AS-97179</v>
      </c>
    </row>
    <row r="206" spans="1:26" x14ac:dyDescent="0.3">
      <c r="A206" t="s">
        <v>9551</v>
      </c>
      <c r="B206" t="s">
        <v>8169</v>
      </c>
      <c r="C206" t="s">
        <v>264</v>
      </c>
      <c r="E206" t="s">
        <v>42</v>
      </c>
      <c r="G206">
        <v>0.19</v>
      </c>
      <c r="H206">
        <v>0.19</v>
      </c>
      <c r="I206" t="s">
        <v>24</v>
      </c>
      <c r="J206">
        <v>7.97</v>
      </c>
      <c r="K206">
        <v>49.9</v>
      </c>
      <c r="L206">
        <v>41.93</v>
      </c>
      <c r="M206" t="s">
        <v>265</v>
      </c>
      <c r="N206" t="s">
        <v>9552</v>
      </c>
      <c r="O206" t="s">
        <v>9553</v>
      </c>
      <c r="P206" t="s">
        <v>265</v>
      </c>
      <c r="Q206" t="s">
        <v>266</v>
      </c>
      <c r="R206" t="s">
        <v>267</v>
      </c>
      <c r="S206" t="s">
        <v>9554</v>
      </c>
      <c r="T206">
        <v>49.9</v>
      </c>
      <c r="U206" t="s">
        <v>24</v>
      </c>
      <c r="V206" t="s">
        <v>9555</v>
      </c>
      <c r="W206" t="s">
        <v>9556</v>
      </c>
      <c r="X206" t="s">
        <v>9557</v>
      </c>
      <c r="Y206" t="s">
        <v>9558</v>
      </c>
      <c r="Z206" t="str">
        <f t="shared" si="3"/>
        <v>AS-95757</v>
      </c>
    </row>
    <row r="207" spans="1:26" x14ac:dyDescent="0.3">
      <c r="A207" t="s">
        <v>9559</v>
      </c>
      <c r="B207" t="s">
        <v>8169</v>
      </c>
      <c r="C207" t="s">
        <v>268</v>
      </c>
      <c r="E207" t="s">
        <v>47</v>
      </c>
      <c r="G207">
        <v>0.22</v>
      </c>
      <c r="H207">
        <v>0.22</v>
      </c>
      <c r="I207" t="s">
        <v>24</v>
      </c>
      <c r="J207">
        <v>16.54</v>
      </c>
      <c r="K207">
        <v>91.71</v>
      </c>
      <c r="L207">
        <v>75.17</v>
      </c>
      <c r="M207" t="s">
        <v>83</v>
      </c>
      <c r="N207" t="s">
        <v>9560</v>
      </c>
      <c r="O207" t="s">
        <v>9561</v>
      </c>
      <c r="P207" t="s">
        <v>83</v>
      </c>
      <c r="Q207" t="s">
        <v>266</v>
      </c>
      <c r="R207" t="s">
        <v>267</v>
      </c>
      <c r="S207" t="s">
        <v>9562</v>
      </c>
      <c r="T207">
        <v>91.71</v>
      </c>
      <c r="U207" t="s">
        <v>24</v>
      </c>
      <c r="V207" t="s">
        <v>4181</v>
      </c>
      <c r="W207" t="s">
        <v>4183</v>
      </c>
      <c r="X207" t="s">
        <v>9563</v>
      </c>
      <c r="Y207" t="s">
        <v>9564</v>
      </c>
      <c r="Z207" t="str">
        <f t="shared" si="3"/>
        <v>AS-95308</v>
      </c>
    </row>
    <row r="208" spans="1:26" x14ac:dyDescent="0.3">
      <c r="A208" t="s">
        <v>9565</v>
      </c>
      <c r="B208" t="s">
        <v>8169</v>
      </c>
      <c r="C208" t="s">
        <v>264</v>
      </c>
      <c r="E208" t="s">
        <v>45</v>
      </c>
      <c r="G208">
        <v>0.21</v>
      </c>
      <c r="H208">
        <v>0.21</v>
      </c>
      <c r="I208" t="s">
        <v>24</v>
      </c>
      <c r="J208">
        <v>44.19</v>
      </c>
      <c r="K208">
        <v>254.65</v>
      </c>
      <c r="L208">
        <v>210.46</v>
      </c>
      <c r="M208" t="s">
        <v>265</v>
      </c>
      <c r="N208" t="s">
        <v>9566</v>
      </c>
      <c r="O208" t="s">
        <v>9567</v>
      </c>
      <c r="P208" t="s">
        <v>265</v>
      </c>
      <c r="Q208" t="s">
        <v>266</v>
      </c>
      <c r="R208" t="s">
        <v>267</v>
      </c>
      <c r="S208" t="s">
        <v>9568</v>
      </c>
      <c r="T208">
        <v>254.65</v>
      </c>
      <c r="U208" t="s">
        <v>24</v>
      </c>
      <c r="V208" t="s">
        <v>9569</v>
      </c>
      <c r="W208" t="s">
        <v>9570</v>
      </c>
      <c r="X208" t="s">
        <v>9571</v>
      </c>
      <c r="Y208" t="s">
        <v>9572</v>
      </c>
      <c r="Z208" t="str">
        <f t="shared" si="3"/>
        <v>AS-95473</v>
      </c>
    </row>
    <row r="209" spans="1:26" x14ac:dyDescent="0.3">
      <c r="A209" t="s">
        <v>9573</v>
      </c>
      <c r="B209" t="s">
        <v>8169</v>
      </c>
      <c r="C209" t="s">
        <v>264</v>
      </c>
      <c r="E209" t="s">
        <v>45</v>
      </c>
      <c r="G209">
        <v>0.21</v>
      </c>
      <c r="H209">
        <v>0.21</v>
      </c>
      <c r="I209" t="s">
        <v>24</v>
      </c>
      <c r="J209">
        <v>26.3</v>
      </c>
      <c r="K209">
        <v>151.55000000000001</v>
      </c>
      <c r="L209">
        <v>125.25</v>
      </c>
      <c r="M209" t="s">
        <v>265</v>
      </c>
      <c r="N209" t="s">
        <v>9574</v>
      </c>
      <c r="O209" t="s">
        <v>9575</v>
      </c>
      <c r="P209" t="s">
        <v>265</v>
      </c>
      <c r="Q209" t="s">
        <v>266</v>
      </c>
      <c r="R209" t="s">
        <v>267</v>
      </c>
      <c r="S209" t="s">
        <v>9576</v>
      </c>
      <c r="T209">
        <v>151.55000000000001</v>
      </c>
      <c r="U209" t="s">
        <v>24</v>
      </c>
      <c r="V209" t="s">
        <v>9577</v>
      </c>
      <c r="W209" t="s">
        <v>9578</v>
      </c>
      <c r="X209" t="s">
        <v>9579</v>
      </c>
      <c r="Y209" t="s">
        <v>9580</v>
      </c>
      <c r="Z209" t="str">
        <f t="shared" si="3"/>
        <v>AS-95797</v>
      </c>
    </row>
    <row r="210" spans="1:26" x14ac:dyDescent="0.3">
      <c r="A210" t="s">
        <v>9581</v>
      </c>
      <c r="B210" t="s">
        <v>8169</v>
      </c>
      <c r="C210" t="s">
        <v>38</v>
      </c>
      <c r="D210" t="s">
        <v>65</v>
      </c>
      <c r="E210" t="s">
        <v>46</v>
      </c>
      <c r="G210">
        <v>0.2</v>
      </c>
      <c r="H210" t="s">
        <v>270</v>
      </c>
      <c r="I210" t="s">
        <v>24</v>
      </c>
      <c r="J210">
        <v>6.64</v>
      </c>
      <c r="K210">
        <v>38.28</v>
      </c>
      <c r="L210">
        <v>31.64</v>
      </c>
      <c r="M210" t="s">
        <v>271</v>
      </c>
      <c r="Z210" t="str">
        <f t="shared" si="3"/>
        <v>AS-96709</v>
      </c>
    </row>
    <row r="211" spans="1:26" x14ac:dyDescent="0.3">
      <c r="A211" t="s">
        <v>9582</v>
      </c>
      <c r="B211" t="s">
        <v>8169</v>
      </c>
      <c r="C211" t="s">
        <v>268</v>
      </c>
      <c r="E211" t="s">
        <v>42</v>
      </c>
      <c r="G211">
        <v>0.19</v>
      </c>
      <c r="H211">
        <v>0.19</v>
      </c>
      <c r="I211" t="s">
        <v>24</v>
      </c>
      <c r="J211">
        <v>5.09</v>
      </c>
      <c r="K211">
        <v>31.9</v>
      </c>
      <c r="L211">
        <v>26.81</v>
      </c>
      <c r="M211" t="s">
        <v>83</v>
      </c>
      <c r="N211" t="s">
        <v>9583</v>
      </c>
      <c r="O211" t="s">
        <v>9584</v>
      </c>
      <c r="P211" t="s">
        <v>83</v>
      </c>
      <c r="Q211" t="s">
        <v>266</v>
      </c>
      <c r="R211" t="s">
        <v>267</v>
      </c>
      <c r="S211" t="s">
        <v>9585</v>
      </c>
      <c r="T211">
        <v>31.9</v>
      </c>
      <c r="U211" t="s">
        <v>24</v>
      </c>
      <c r="V211" t="s">
        <v>4808</v>
      </c>
      <c r="W211" t="s">
        <v>4811</v>
      </c>
      <c r="X211" t="s">
        <v>9586</v>
      </c>
      <c r="Y211" t="s">
        <v>9587</v>
      </c>
      <c r="Z211" t="str">
        <f t="shared" si="3"/>
        <v>AS-95564</v>
      </c>
    </row>
    <row r="212" spans="1:26" x14ac:dyDescent="0.3">
      <c r="A212" t="s">
        <v>9588</v>
      </c>
      <c r="B212" t="s">
        <v>8169</v>
      </c>
      <c r="C212" t="s">
        <v>264</v>
      </c>
      <c r="E212" t="s">
        <v>47</v>
      </c>
      <c r="G212">
        <v>0.22</v>
      </c>
      <c r="H212">
        <v>0.22</v>
      </c>
      <c r="I212" t="s">
        <v>24</v>
      </c>
      <c r="J212">
        <v>15.23</v>
      </c>
      <c r="K212">
        <v>84.47</v>
      </c>
      <c r="L212">
        <v>69.239999999999995</v>
      </c>
      <c r="M212" t="s">
        <v>265</v>
      </c>
      <c r="N212" t="s">
        <v>9589</v>
      </c>
      <c r="O212" t="s">
        <v>9590</v>
      </c>
      <c r="P212" t="s">
        <v>265</v>
      </c>
      <c r="Q212" t="s">
        <v>266</v>
      </c>
      <c r="R212" t="s">
        <v>267</v>
      </c>
      <c r="S212" t="s">
        <v>9591</v>
      </c>
      <c r="T212">
        <v>84.47</v>
      </c>
      <c r="U212" t="s">
        <v>24</v>
      </c>
      <c r="V212" t="s">
        <v>9592</v>
      </c>
      <c r="W212" t="s">
        <v>9593</v>
      </c>
      <c r="X212" t="s">
        <v>9594</v>
      </c>
      <c r="Y212" t="s">
        <v>9595</v>
      </c>
      <c r="Z212" t="str">
        <f t="shared" si="3"/>
        <v>AS-95790</v>
      </c>
    </row>
    <row r="213" spans="1:26" x14ac:dyDescent="0.3">
      <c r="A213" t="s">
        <v>9596</v>
      </c>
      <c r="B213" t="s">
        <v>8169</v>
      </c>
      <c r="C213" t="s">
        <v>264</v>
      </c>
      <c r="E213" t="s">
        <v>45</v>
      </c>
      <c r="G213">
        <v>0.21</v>
      </c>
      <c r="H213">
        <v>0.21</v>
      </c>
      <c r="I213" t="s">
        <v>24</v>
      </c>
      <c r="J213">
        <v>15.28</v>
      </c>
      <c r="K213">
        <v>88.02</v>
      </c>
      <c r="L213">
        <v>72.739999999999995</v>
      </c>
      <c r="M213" t="s">
        <v>265</v>
      </c>
      <c r="N213" t="s">
        <v>9597</v>
      </c>
      <c r="O213" t="s">
        <v>9598</v>
      </c>
      <c r="P213" t="s">
        <v>265</v>
      </c>
      <c r="Q213" t="s">
        <v>266</v>
      </c>
      <c r="R213" t="s">
        <v>267</v>
      </c>
      <c r="S213" t="s">
        <v>9599</v>
      </c>
      <c r="T213">
        <v>88.02</v>
      </c>
      <c r="U213" t="s">
        <v>24</v>
      </c>
      <c r="V213" t="s">
        <v>9600</v>
      </c>
      <c r="W213" t="s">
        <v>9601</v>
      </c>
      <c r="X213" t="s">
        <v>9602</v>
      </c>
      <c r="Y213" t="s">
        <v>9603</v>
      </c>
      <c r="Z213" t="str">
        <f t="shared" si="3"/>
        <v>AS-96193</v>
      </c>
    </row>
    <row r="214" spans="1:26" x14ac:dyDescent="0.3">
      <c r="A214" t="s">
        <v>9604</v>
      </c>
      <c r="B214" t="s">
        <v>8169</v>
      </c>
      <c r="C214" t="s">
        <v>264</v>
      </c>
      <c r="E214" t="s">
        <v>45</v>
      </c>
      <c r="G214">
        <v>0.21</v>
      </c>
      <c r="H214">
        <v>0.21</v>
      </c>
      <c r="I214" t="s">
        <v>24</v>
      </c>
      <c r="J214">
        <v>22.02</v>
      </c>
      <c r="K214">
        <v>126.9</v>
      </c>
      <c r="L214">
        <v>104.88</v>
      </c>
      <c r="M214" t="s">
        <v>265</v>
      </c>
      <c r="N214" t="s">
        <v>9605</v>
      </c>
      <c r="O214" t="s">
        <v>9606</v>
      </c>
      <c r="P214" t="s">
        <v>265</v>
      </c>
      <c r="Q214" t="s">
        <v>266</v>
      </c>
      <c r="R214" t="s">
        <v>267</v>
      </c>
      <c r="S214" t="s">
        <v>9607</v>
      </c>
      <c r="T214">
        <v>126.9</v>
      </c>
      <c r="U214" t="s">
        <v>24</v>
      </c>
      <c r="V214" t="s">
        <v>9608</v>
      </c>
      <c r="W214" t="s">
        <v>9609</v>
      </c>
      <c r="X214" t="s">
        <v>9610</v>
      </c>
      <c r="Y214" t="s">
        <v>9611</v>
      </c>
      <c r="Z214" t="str">
        <f t="shared" si="3"/>
        <v>AS-95388</v>
      </c>
    </row>
    <row r="215" spans="1:26" x14ac:dyDescent="0.3">
      <c r="A215" t="s">
        <v>9612</v>
      </c>
      <c r="B215" t="s">
        <v>8169</v>
      </c>
      <c r="C215" t="s">
        <v>264</v>
      </c>
      <c r="E215" t="s">
        <v>45</v>
      </c>
      <c r="G215">
        <v>0.21</v>
      </c>
      <c r="H215">
        <v>0.21</v>
      </c>
      <c r="I215" t="s">
        <v>24</v>
      </c>
      <c r="J215">
        <v>11.79</v>
      </c>
      <c r="K215">
        <v>67.95</v>
      </c>
      <c r="L215">
        <v>56.16</v>
      </c>
      <c r="M215" t="s">
        <v>265</v>
      </c>
      <c r="N215" t="s">
        <v>9613</v>
      </c>
      <c r="O215" t="s">
        <v>9614</v>
      </c>
      <c r="P215" t="s">
        <v>265</v>
      </c>
      <c r="Q215" t="s">
        <v>266</v>
      </c>
      <c r="R215" t="s">
        <v>267</v>
      </c>
      <c r="S215" t="s">
        <v>9615</v>
      </c>
      <c r="T215">
        <v>67.95</v>
      </c>
      <c r="U215" t="s">
        <v>24</v>
      </c>
      <c r="V215" t="s">
        <v>9616</v>
      </c>
      <c r="W215" t="s">
        <v>9617</v>
      </c>
      <c r="X215" t="s">
        <v>9618</v>
      </c>
      <c r="Y215" t="s">
        <v>9619</v>
      </c>
      <c r="Z215" t="str">
        <f t="shared" si="3"/>
        <v>AS-97034</v>
      </c>
    </row>
    <row r="216" spans="1:26" x14ac:dyDescent="0.3">
      <c r="A216" t="s">
        <v>9620</v>
      </c>
      <c r="B216" t="s">
        <v>8169</v>
      </c>
      <c r="C216" t="s">
        <v>264</v>
      </c>
      <c r="E216" t="s">
        <v>46</v>
      </c>
      <c r="G216">
        <v>0.2</v>
      </c>
      <c r="H216">
        <v>0.2</v>
      </c>
      <c r="I216" t="s">
        <v>24</v>
      </c>
      <c r="J216">
        <v>29.23</v>
      </c>
      <c r="K216">
        <v>175.37</v>
      </c>
      <c r="L216">
        <v>146.13999999999999</v>
      </c>
      <c r="M216" t="s">
        <v>265</v>
      </c>
      <c r="N216" t="s">
        <v>9621</v>
      </c>
      <c r="O216" t="s">
        <v>9622</v>
      </c>
      <c r="P216" t="s">
        <v>265</v>
      </c>
      <c r="Q216" t="s">
        <v>266</v>
      </c>
      <c r="R216" t="s">
        <v>269</v>
      </c>
      <c r="S216" t="s">
        <v>9623</v>
      </c>
      <c r="T216">
        <v>175.37</v>
      </c>
      <c r="U216" t="s">
        <v>24</v>
      </c>
      <c r="V216" t="s">
        <v>9624</v>
      </c>
      <c r="W216" t="s">
        <v>9625</v>
      </c>
      <c r="X216" t="s">
        <v>9626</v>
      </c>
      <c r="Y216" t="s">
        <v>9627</v>
      </c>
      <c r="Z216" t="str">
        <f t="shared" si="3"/>
        <v>AS-96781</v>
      </c>
    </row>
    <row r="217" spans="1:26" x14ac:dyDescent="0.3">
      <c r="A217" t="s">
        <v>9620</v>
      </c>
      <c r="B217" t="s">
        <v>8169</v>
      </c>
      <c r="C217" t="s">
        <v>264</v>
      </c>
      <c r="E217" t="s">
        <v>46</v>
      </c>
      <c r="G217">
        <v>0.2</v>
      </c>
      <c r="H217">
        <v>0.2</v>
      </c>
      <c r="I217" t="s">
        <v>24</v>
      </c>
      <c r="J217">
        <v>29.23</v>
      </c>
      <c r="K217">
        <v>175.37</v>
      </c>
      <c r="L217">
        <v>146.13999999999999</v>
      </c>
      <c r="M217" t="s">
        <v>265</v>
      </c>
      <c r="N217" t="s">
        <v>9621</v>
      </c>
      <c r="O217" t="s">
        <v>9628</v>
      </c>
      <c r="P217" t="s">
        <v>265</v>
      </c>
      <c r="Q217" t="s">
        <v>266</v>
      </c>
      <c r="R217" t="s">
        <v>267</v>
      </c>
      <c r="S217" t="s">
        <v>9629</v>
      </c>
      <c r="T217">
        <v>175.37</v>
      </c>
      <c r="U217" t="s">
        <v>24</v>
      </c>
      <c r="V217" t="s">
        <v>9630</v>
      </c>
      <c r="W217" t="s">
        <v>9631</v>
      </c>
      <c r="X217" t="s">
        <v>9632</v>
      </c>
      <c r="Y217" t="s">
        <v>9633</v>
      </c>
      <c r="Z217" t="str">
        <f t="shared" si="3"/>
        <v>AS-96781</v>
      </c>
    </row>
    <row r="218" spans="1:26" x14ac:dyDescent="0.3">
      <c r="A218" t="s">
        <v>9634</v>
      </c>
      <c r="B218" t="s">
        <v>8169</v>
      </c>
      <c r="C218" t="s">
        <v>264</v>
      </c>
      <c r="E218" t="s">
        <v>45</v>
      </c>
      <c r="G218">
        <v>0.21</v>
      </c>
      <c r="H218">
        <v>0.21</v>
      </c>
      <c r="I218" t="s">
        <v>24</v>
      </c>
      <c r="J218">
        <v>5.54</v>
      </c>
      <c r="K218">
        <v>31.9</v>
      </c>
      <c r="L218">
        <v>26.36</v>
      </c>
      <c r="M218" t="s">
        <v>265</v>
      </c>
      <c r="N218" t="s">
        <v>9635</v>
      </c>
      <c r="O218" t="s">
        <v>9636</v>
      </c>
      <c r="P218" t="s">
        <v>265</v>
      </c>
      <c r="Q218" t="s">
        <v>266</v>
      </c>
      <c r="R218" t="s">
        <v>267</v>
      </c>
      <c r="S218" t="s">
        <v>9637</v>
      </c>
      <c r="T218">
        <v>31.9</v>
      </c>
      <c r="U218" t="s">
        <v>24</v>
      </c>
      <c r="V218" t="s">
        <v>9638</v>
      </c>
      <c r="W218" t="s">
        <v>9639</v>
      </c>
      <c r="X218" t="s">
        <v>9640</v>
      </c>
      <c r="Y218" t="s">
        <v>9641</v>
      </c>
      <c r="Z218" t="str">
        <f t="shared" si="3"/>
        <v>AS-96165</v>
      </c>
    </row>
    <row r="219" spans="1:26" x14ac:dyDescent="0.3">
      <c r="A219" t="s">
        <v>9642</v>
      </c>
      <c r="B219" t="s">
        <v>8169</v>
      </c>
      <c r="C219" t="s">
        <v>264</v>
      </c>
      <c r="D219" t="s">
        <v>75</v>
      </c>
      <c r="E219" t="s">
        <v>45</v>
      </c>
      <c r="G219">
        <v>0.21</v>
      </c>
      <c r="H219" t="s">
        <v>270</v>
      </c>
      <c r="I219" t="s">
        <v>24</v>
      </c>
      <c r="J219" t="s">
        <v>270</v>
      </c>
      <c r="K219">
        <v>0</v>
      </c>
      <c r="L219">
        <v>0</v>
      </c>
      <c r="M219" t="s">
        <v>265</v>
      </c>
      <c r="N219" t="s">
        <v>9643</v>
      </c>
      <c r="O219" t="s">
        <v>9644</v>
      </c>
      <c r="P219" t="s">
        <v>265</v>
      </c>
      <c r="Q219" t="s">
        <v>266</v>
      </c>
      <c r="R219" t="s">
        <v>267</v>
      </c>
      <c r="S219" t="s">
        <v>9645</v>
      </c>
      <c r="T219">
        <v>80.849999999999994</v>
      </c>
      <c r="U219" t="s">
        <v>24</v>
      </c>
      <c r="V219" t="s">
        <v>9646</v>
      </c>
      <c r="W219" t="s">
        <v>9647</v>
      </c>
      <c r="X219" t="s">
        <v>9648</v>
      </c>
      <c r="Y219" t="s">
        <v>9649</v>
      </c>
      <c r="Z219" t="str">
        <f t="shared" si="3"/>
        <v>AS-96270</v>
      </c>
    </row>
    <row r="220" spans="1:26" x14ac:dyDescent="0.3">
      <c r="A220" t="s">
        <v>9642</v>
      </c>
      <c r="B220" t="s">
        <v>8169</v>
      </c>
      <c r="C220" t="s">
        <v>264</v>
      </c>
      <c r="D220" t="s">
        <v>75</v>
      </c>
      <c r="E220" t="s">
        <v>45</v>
      </c>
      <c r="G220">
        <v>0.21</v>
      </c>
      <c r="H220" t="s">
        <v>270</v>
      </c>
      <c r="I220" t="s">
        <v>24</v>
      </c>
      <c r="J220" t="s">
        <v>270</v>
      </c>
      <c r="K220">
        <v>0</v>
      </c>
      <c r="L220">
        <v>0</v>
      </c>
      <c r="M220" t="s">
        <v>265</v>
      </c>
      <c r="N220" t="s">
        <v>9643</v>
      </c>
      <c r="O220" t="s">
        <v>9650</v>
      </c>
      <c r="P220" t="s">
        <v>265</v>
      </c>
      <c r="Q220" t="s">
        <v>275</v>
      </c>
      <c r="R220" t="s">
        <v>267</v>
      </c>
      <c r="S220" t="s">
        <v>9651</v>
      </c>
      <c r="T220">
        <v>80.849999999999994</v>
      </c>
      <c r="U220" t="s">
        <v>24</v>
      </c>
      <c r="V220" t="s">
        <v>9652</v>
      </c>
      <c r="W220" t="s">
        <v>9653</v>
      </c>
      <c r="X220" t="s">
        <v>9652</v>
      </c>
      <c r="Y220" t="s">
        <v>9654</v>
      </c>
      <c r="Z220" t="str">
        <f t="shared" si="3"/>
        <v>AS-96270</v>
      </c>
    </row>
    <row r="221" spans="1:26" x14ac:dyDescent="0.3">
      <c r="A221" t="s">
        <v>9655</v>
      </c>
      <c r="B221" t="s">
        <v>8169</v>
      </c>
      <c r="C221" t="s">
        <v>268</v>
      </c>
      <c r="E221" t="s">
        <v>45</v>
      </c>
      <c r="G221">
        <v>0.21</v>
      </c>
      <c r="H221">
        <v>0.21</v>
      </c>
      <c r="I221" t="s">
        <v>24</v>
      </c>
      <c r="J221">
        <v>11.79</v>
      </c>
      <c r="K221">
        <v>67.95</v>
      </c>
      <c r="L221">
        <v>56.16</v>
      </c>
      <c r="M221" t="s">
        <v>83</v>
      </c>
      <c r="N221" t="s">
        <v>9656</v>
      </c>
      <c r="O221" t="s">
        <v>9657</v>
      </c>
      <c r="P221" t="s">
        <v>83</v>
      </c>
      <c r="Q221" t="s">
        <v>266</v>
      </c>
      <c r="R221" t="s">
        <v>267</v>
      </c>
      <c r="S221" t="s">
        <v>9658</v>
      </c>
      <c r="T221">
        <v>67.95</v>
      </c>
      <c r="U221" t="s">
        <v>24</v>
      </c>
      <c r="V221" t="s">
        <v>4569</v>
      </c>
      <c r="W221" t="s">
        <v>4572</v>
      </c>
      <c r="X221" t="s">
        <v>9659</v>
      </c>
      <c r="Y221" t="s">
        <v>9660</v>
      </c>
      <c r="Z221" t="str">
        <f t="shared" si="3"/>
        <v>AS-95442</v>
      </c>
    </row>
    <row r="222" spans="1:26" x14ac:dyDescent="0.3">
      <c r="A222" t="s">
        <v>9661</v>
      </c>
      <c r="B222" t="s">
        <v>8169</v>
      </c>
      <c r="C222" t="s">
        <v>268</v>
      </c>
      <c r="E222" t="s">
        <v>42</v>
      </c>
      <c r="G222">
        <v>0.19</v>
      </c>
      <c r="H222">
        <v>0.19</v>
      </c>
      <c r="I222" t="s">
        <v>24</v>
      </c>
      <c r="J222">
        <v>9.57</v>
      </c>
      <c r="K222">
        <v>59.95</v>
      </c>
      <c r="L222">
        <v>50.38</v>
      </c>
      <c r="M222" t="s">
        <v>83</v>
      </c>
      <c r="N222" t="s">
        <v>9662</v>
      </c>
      <c r="O222" t="s">
        <v>9663</v>
      </c>
      <c r="P222" t="s">
        <v>83</v>
      </c>
      <c r="Q222" t="s">
        <v>266</v>
      </c>
      <c r="R222" t="s">
        <v>267</v>
      </c>
      <c r="S222" t="s">
        <v>9664</v>
      </c>
      <c r="T222">
        <v>59.95</v>
      </c>
      <c r="U222" t="s">
        <v>24</v>
      </c>
      <c r="V222" t="s">
        <v>7759</v>
      </c>
      <c r="W222" t="s">
        <v>7762</v>
      </c>
      <c r="X222" t="s">
        <v>9665</v>
      </c>
      <c r="Y222" t="s">
        <v>9666</v>
      </c>
      <c r="Z222" t="str">
        <f t="shared" si="3"/>
        <v>AS-97079</v>
      </c>
    </row>
    <row r="223" spans="1:26" x14ac:dyDescent="0.3">
      <c r="A223" t="s">
        <v>9667</v>
      </c>
      <c r="B223" t="s">
        <v>8169</v>
      </c>
      <c r="C223" t="s">
        <v>268</v>
      </c>
      <c r="E223" t="s">
        <v>42</v>
      </c>
      <c r="G223">
        <v>0.19</v>
      </c>
      <c r="H223">
        <v>0.19</v>
      </c>
      <c r="I223" t="s">
        <v>24</v>
      </c>
      <c r="J223">
        <v>7.17</v>
      </c>
      <c r="K223">
        <v>44.9</v>
      </c>
      <c r="L223">
        <v>37.729999999999997</v>
      </c>
      <c r="M223" t="s">
        <v>83</v>
      </c>
      <c r="N223" t="s">
        <v>9668</v>
      </c>
      <c r="O223" t="s">
        <v>9669</v>
      </c>
      <c r="P223" t="s">
        <v>83</v>
      </c>
      <c r="Q223" t="s">
        <v>266</v>
      </c>
      <c r="R223" t="s">
        <v>267</v>
      </c>
      <c r="S223" t="s">
        <v>9670</v>
      </c>
      <c r="T223">
        <v>44.9</v>
      </c>
      <c r="U223" t="s">
        <v>24</v>
      </c>
      <c r="V223" t="s">
        <v>6230</v>
      </c>
      <c r="W223" t="s">
        <v>6233</v>
      </c>
      <c r="X223" t="s">
        <v>9671</v>
      </c>
      <c r="Y223" t="s">
        <v>9672</v>
      </c>
      <c r="Z223" t="str">
        <f t="shared" si="3"/>
        <v>AS-96310</v>
      </c>
    </row>
    <row r="224" spans="1:26" x14ac:dyDescent="0.3">
      <c r="A224" t="s">
        <v>9673</v>
      </c>
      <c r="B224" t="s">
        <v>8169</v>
      </c>
      <c r="C224" t="s">
        <v>264</v>
      </c>
      <c r="E224" t="s">
        <v>45</v>
      </c>
      <c r="G224">
        <v>0.21</v>
      </c>
      <c r="H224">
        <v>0.21</v>
      </c>
      <c r="I224" t="s">
        <v>24</v>
      </c>
      <c r="J224">
        <v>4.32</v>
      </c>
      <c r="K224">
        <v>24.9</v>
      </c>
      <c r="L224">
        <v>20.58</v>
      </c>
      <c r="M224" t="s">
        <v>265</v>
      </c>
      <c r="N224" t="s">
        <v>9674</v>
      </c>
      <c r="O224" t="s">
        <v>9675</v>
      </c>
      <c r="P224" t="s">
        <v>265</v>
      </c>
      <c r="Q224" t="s">
        <v>266</v>
      </c>
      <c r="R224" t="s">
        <v>267</v>
      </c>
      <c r="S224" t="s">
        <v>9676</v>
      </c>
      <c r="T224">
        <v>24.9</v>
      </c>
      <c r="U224" t="s">
        <v>24</v>
      </c>
      <c r="V224" t="s">
        <v>9677</v>
      </c>
      <c r="W224" t="s">
        <v>9678</v>
      </c>
      <c r="X224" t="s">
        <v>9679</v>
      </c>
      <c r="Y224" t="s">
        <v>9680</v>
      </c>
      <c r="Z224" t="str">
        <f t="shared" si="3"/>
        <v>AS-96791</v>
      </c>
    </row>
    <row r="225" spans="1:26" x14ac:dyDescent="0.3">
      <c r="A225" t="s">
        <v>9681</v>
      </c>
      <c r="B225" t="s">
        <v>8169</v>
      </c>
      <c r="C225" t="s">
        <v>264</v>
      </c>
      <c r="E225" t="s">
        <v>45</v>
      </c>
      <c r="G225">
        <v>0.21</v>
      </c>
      <c r="H225">
        <v>0.21</v>
      </c>
      <c r="I225" t="s">
        <v>24</v>
      </c>
      <c r="J225">
        <v>13.17</v>
      </c>
      <c r="K225">
        <v>75.900000000000006</v>
      </c>
      <c r="L225">
        <v>62.73</v>
      </c>
      <c r="M225" t="s">
        <v>265</v>
      </c>
      <c r="N225" t="s">
        <v>9682</v>
      </c>
      <c r="O225" t="s">
        <v>9683</v>
      </c>
      <c r="P225" t="s">
        <v>265</v>
      </c>
      <c r="Q225" t="s">
        <v>266</v>
      </c>
      <c r="R225" t="s">
        <v>267</v>
      </c>
      <c r="S225" t="s">
        <v>9684</v>
      </c>
      <c r="T225">
        <v>75.900000000000006</v>
      </c>
      <c r="U225" t="s">
        <v>24</v>
      </c>
      <c r="V225" t="s">
        <v>9685</v>
      </c>
      <c r="W225" t="s">
        <v>9686</v>
      </c>
      <c r="X225" t="s">
        <v>9687</v>
      </c>
      <c r="Y225" t="s">
        <v>9688</v>
      </c>
      <c r="Z225" t="str">
        <f t="shared" si="3"/>
        <v>AS-96643</v>
      </c>
    </row>
    <row r="226" spans="1:26" x14ac:dyDescent="0.3">
      <c r="A226" t="s">
        <v>9689</v>
      </c>
      <c r="B226" t="s">
        <v>8169</v>
      </c>
      <c r="C226" t="s">
        <v>264</v>
      </c>
      <c r="E226" t="s">
        <v>45</v>
      </c>
      <c r="G226">
        <v>0.21</v>
      </c>
      <c r="H226">
        <v>0.21</v>
      </c>
      <c r="I226" t="s">
        <v>24</v>
      </c>
      <c r="J226">
        <v>86.61</v>
      </c>
      <c r="K226">
        <v>499.05</v>
      </c>
      <c r="L226">
        <v>412.44</v>
      </c>
      <c r="M226" t="s">
        <v>265</v>
      </c>
      <c r="N226" t="s">
        <v>9690</v>
      </c>
      <c r="O226" t="s">
        <v>9691</v>
      </c>
      <c r="P226" t="s">
        <v>265</v>
      </c>
      <c r="Q226" t="s">
        <v>266</v>
      </c>
      <c r="R226" t="s">
        <v>267</v>
      </c>
      <c r="S226" t="s">
        <v>9692</v>
      </c>
      <c r="T226">
        <v>499.05</v>
      </c>
      <c r="U226" t="s">
        <v>24</v>
      </c>
      <c r="V226" t="s">
        <v>9693</v>
      </c>
      <c r="W226" t="s">
        <v>9694</v>
      </c>
      <c r="X226" t="s">
        <v>9695</v>
      </c>
      <c r="Y226" t="s">
        <v>9696</v>
      </c>
      <c r="Z226" t="str">
        <f t="shared" si="3"/>
        <v>AS-95913</v>
      </c>
    </row>
    <row r="227" spans="1:26" x14ac:dyDescent="0.3">
      <c r="A227" t="s">
        <v>9697</v>
      </c>
      <c r="B227" t="s">
        <v>8169</v>
      </c>
      <c r="C227" t="s">
        <v>264</v>
      </c>
      <c r="E227" t="s">
        <v>46</v>
      </c>
      <c r="G227">
        <v>0.2</v>
      </c>
      <c r="H227">
        <v>0.2</v>
      </c>
      <c r="I227" t="s">
        <v>24</v>
      </c>
      <c r="J227">
        <v>10.82</v>
      </c>
      <c r="K227">
        <v>64.900000000000006</v>
      </c>
      <c r="L227">
        <v>54.08</v>
      </c>
      <c r="M227" t="s">
        <v>265</v>
      </c>
      <c r="N227" t="s">
        <v>9698</v>
      </c>
      <c r="O227" t="s">
        <v>9699</v>
      </c>
      <c r="P227" t="s">
        <v>265</v>
      </c>
      <c r="Q227" t="s">
        <v>266</v>
      </c>
      <c r="R227" t="s">
        <v>267</v>
      </c>
      <c r="S227" t="s">
        <v>9700</v>
      </c>
      <c r="T227">
        <v>64.900000000000006</v>
      </c>
      <c r="U227" t="s">
        <v>24</v>
      </c>
      <c r="V227" t="s">
        <v>9701</v>
      </c>
      <c r="W227" t="s">
        <v>9702</v>
      </c>
      <c r="X227" t="s">
        <v>9703</v>
      </c>
      <c r="Y227" t="s">
        <v>9704</v>
      </c>
      <c r="Z227" t="str">
        <f t="shared" si="3"/>
        <v>AS-95287</v>
      </c>
    </row>
    <row r="228" spans="1:26" x14ac:dyDescent="0.3">
      <c r="A228" t="s">
        <v>9705</v>
      </c>
      <c r="B228" t="s">
        <v>8169</v>
      </c>
      <c r="C228" t="s">
        <v>264</v>
      </c>
      <c r="E228" t="s">
        <v>47</v>
      </c>
      <c r="G228">
        <v>0.22</v>
      </c>
      <c r="H228">
        <v>0.22</v>
      </c>
      <c r="I228" t="s">
        <v>24</v>
      </c>
      <c r="J228">
        <v>4.49</v>
      </c>
      <c r="K228">
        <v>24.9</v>
      </c>
      <c r="L228">
        <v>20.41</v>
      </c>
      <c r="M228" t="s">
        <v>265</v>
      </c>
      <c r="N228" t="s">
        <v>9706</v>
      </c>
      <c r="O228" t="s">
        <v>9707</v>
      </c>
      <c r="P228" t="s">
        <v>265</v>
      </c>
      <c r="Q228" t="s">
        <v>266</v>
      </c>
      <c r="R228" t="s">
        <v>267</v>
      </c>
      <c r="S228" t="s">
        <v>9708</v>
      </c>
      <c r="T228">
        <v>24.9</v>
      </c>
      <c r="U228" t="s">
        <v>24</v>
      </c>
      <c r="V228" t="s">
        <v>9709</v>
      </c>
      <c r="W228" t="s">
        <v>9710</v>
      </c>
      <c r="X228" t="s">
        <v>9711</v>
      </c>
      <c r="Y228" t="s">
        <v>9712</v>
      </c>
      <c r="Z228" t="str">
        <f t="shared" si="3"/>
        <v>AS-95071</v>
      </c>
    </row>
    <row r="229" spans="1:26" x14ac:dyDescent="0.3">
      <c r="A229" t="s">
        <v>9713</v>
      </c>
      <c r="B229" t="s">
        <v>8169</v>
      </c>
      <c r="C229" t="s">
        <v>264</v>
      </c>
      <c r="E229" t="s">
        <v>45</v>
      </c>
      <c r="G229">
        <v>0.21</v>
      </c>
      <c r="H229">
        <v>0.21</v>
      </c>
      <c r="I229" t="s">
        <v>24</v>
      </c>
      <c r="J229">
        <v>14.74</v>
      </c>
      <c r="K229">
        <v>84.95</v>
      </c>
      <c r="L229">
        <v>70.209999999999994</v>
      </c>
      <c r="M229" t="s">
        <v>265</v>
      </c>
      <c r="N229" t="s">
        <v>9714</v>
      </c>
      <c r="O229" t="s">
        <v>9715</v>
      </c>
      <c r="P229" t="s">
        <v>265</v>
      </c>
      <c r="Q229" t="s">
        <v>266</v>
      </c>
      <c r="R229" t="s">
        <v>267</v>
      </c>
      <c r="S229" t="s">
        <v>9716</v>
      </c>
      <c r="T229">
        <v>84.95</v>
      </c>
      <c r="U229" t="s">
        <v>24</v>
      </c>
      <c r="V229" t="s">
        <v>9717</v>
      </c>
      <c r="W229" t="s">
        <v>9718</v>
      </c>
      <c r="X229" t="s">
        <v>9719</v>
      </c>
      <c r="Y229" t="s">
        <v>9720</v>
      </c>
      <c r="Z229" t="str">
        <f t="shared" si="3"/>
        <v>AS-95259</v>
      </c>
    </row>
    <row r="230" spans="1:26" x14ac:dyDescent="0.3">
      <c r="A230" t="s">
        <v>9721</v>
      </c>
      <c r="B230" t="s">
        <v>8169</v>
      </c>
      <c r="C230" t="s">
        <v>268</v>
      </c>
      <c r="E230" t="s">
        <v>42</v>
      </c>
      <c r="G230">
        <v>0.19</v>
      </c>
      <c r="H230">
        <v>0.19</v>
      </c>
      <c r="I230" t="s">
        <v>24</v>
      </c>
      <c r="J230">
        <v>3.98</v>
      </c>
      <c r="K230">
        <v>24.9</v>
      </c>
      <c r="L230">
        <v>20.92</v>
      </c>
      <c r="M230" t="s">
        <v>83</v>
      </c>
      <c r="N230" t="s">
        <v>9722</v>
      </c>
      <c r="O230" t="s">
        <v>9723</v>
      </c>
      <c r="P230" t="s">
        <v>83</v>
      </c>
      <c r="Q230" t="s">
        <v>266</v>
      </c>
      <c r="R230" t="s">
        <v>267</v>
      </c>
      <c r="S230" t="s">
        <v>9724</v>
      </c>
      <c r="T230">
        <v>24.9</v>
      </c>
      <c r="U230" t="s">
        <v>24</v>
      </c>
      <c r="V230" t="s">
        <v>8009</v>
      </c>
      <c r="W230" t="s">
        <v>8012</v>
      </c>
      <c r="X230" t="s">
        <v>9725</v>
      </c>
      <c r="Y230" t="s">
        <v>9726</v>
      </c>
      <c r="Z230" t="str">
        <f t="shared" si="3"/>
        <v>AS-97165</v>
      </c>
    </row>
    <row r="231" spans="1:26" x14ac:dyDescent="0.3">
      <c r="A231" t="s">
        <v>9727</v>
      </c>
      <c r="B231" t="s">
        <v>8169</v>
      </c>
      <c r="C231" t="s">
        <v>264</v>
      </c>
      <c r="E231" t="s">
        <v>45</v>
      </c>
      <c r="G231">
        <v>0.21</v>
      </c>
      <c r="H231">
        <v>0.21</v>
      </c>
      <c r="I231" t="s">
        <v>24</v>
      </c>
      <c r="J231">
        <v>5.54</v>
      </c>
      <c r="K231">
        <v>31.9</v>
      </c>
      <c r="L231">
        <v>26.36</v>
      </c>
      <c r="M231" t="s">
        <v>265</v>
      </c>
      <c r="N231" t="s">
        <v>9728</v>
      </c>
      <c r="O231" t="s">
        <v>9729</v>
      </c>
      <c r="P231" t="s">
        <v>265</v>
      </c>
      <c r="Q231" t="s">
        <v>266</v>
      </c>
      <c r="R231" t="s">
        <v>267</v>
      </c>
      <c r="S231" t="s">
        <v>9730</v>
      </c>
      <c r="T231">
        <v>31.9</v>
      </c>
      <c r="U231" t="s">
        <v>24</v>
      </c>
      <c r="V231" t="s">
        <v>9731</v>
      </c>
      <c r="W231" t="s">
        <v>9732</v>
      </c>
      <c r="X231" t="s">
        <v>9733</v>
      </c>
      <c r="Y231" t="s">
        <v>9734</v>
      </c>
      <c r="Z231" t="str">
        <f t="shared" si="3"/>
        <v>AS-96116</v>
      </c>
    </row>
    <row r="232" spans="1:26" x14ac:dyDescent="0.3">
      <c r="A232" t="s">
        <v>9735</v>
      </c>
      <c r="B232" t="s">
        <v>8169</v>
      </c>
      <c r="C232" t="s">
        <v>268</v>
      </c>
      <c r="E232" t="s">
        <v>46</v>
      </c>
      <c r="G232">
        <v>0.2</v>
      </c>
      <c r="H232">
        <v>0.2</v>
      </c>
      <c r="I232" t="s">
        <v>24</v>
      </c>
      <c r="J232">
        <v>2.98</v>
      </c>
      <c r="K232">
        <v>17.899999999999999</v>
      </c>
      <c r="L232">
        <v>14.92</v>
      </c>
      <c r="M232" t="s">
        <v>83</v>
      </c>
      <c r="N232" t="s">
        <v>9736</v>
      </c>
      <c r="O232" t="s">
        <v>9737</v>
      </c>
      <c r="P232" t="s">
        <v>83</v>
      </c>
      <c r="Q232" t="s">
        <v>266</v>
      </c>
      <c r="R232" t="s">
        <v>267</v>
      </c>
      <c r="S232" t="s">
        <v>9738</v>
      </c>
      <c r="T232">
        <v>17.899999999999999</v>
      </c>
      <c r="U232" t="s">
        <v>24</v>
      </c>
      <c r="V232" t="s">
        <v>3133</v>
      </c>
      <c r="W232" t="s">
        <v>3136</v>
      </c>
      <c r="X232" t="s">
        <v>9739</v>
      </c>
      <c r="Y232" t="s">
        <v>9740</v>
      </c>
      <c r="Z232" t="str">
        <f t="shared" si="3"/>
        <v>AS-94952</v>
      </c>
    </row>
    <row r="233" spans="1:26" x14ac:dyDescent="0.3">
      <c r="A233" t="s">
        <v>9741</v>
      </c>
      <c r="B233" t="s">
        <v>8169</v>
      </c>
      <c r="C233" t="s">
        <v>264</v>
      </c>
      <c r="E233" t="s">
        <v>45</v>
      </c>
      <c r="G233">
        <v>0.21</v>
      </c>
      <c r="H233">
        <v>0.21</v>
      </c>
      <c r="I233" t="s">
        <v>24</v>
      </c>
      <c r="J233">
        <v>23.59</v>
      </c>
      <c r="K233">
        <v>135.9</v>
      </c>
      <c r="L233">
        <v>112.31</v>
      </c>
      <c r="M233" t="s">
        <v>265</v>
      </c>
      <c r="N233" t="s">
        <v>9742</v>
      </c>
      <c r="O233" t="s">
        <v>9743</v>
      </c>
      <c r="P233" t="s">
        <v>265</v>
      </c>
      <c r="Q233" t="s">
        <v>266</v>
      </c>
      <c r="R233" t="s">
        <v>267</v>
      </c>
      <c r="S233" t="s">
        <v>9744</v>
      </c>
      <c r="T233">
        <v>135.9</v>
      </c>
      <c r="U233" t="s">
        <v>24</v>
      </c>
      <c r="V233" t="s">
        <v>9745</v>
      </c>
      <c r="W233" t="s">
        <v>9746</v>
      </c>
      <c r="X233" t="s">
        <v>9745</v>
      </c>
      <c r="Y233" t="s">
        <v>9747</v>
      </c>
      <c r="Z233" t="str">
        <f t="shared" si="3"/>
        <v>AS-97197</v>
      </c>
    </row>
    <row r="234" spans="1:26" x14ac:dyDescent="0.3">
      <c r="A234" t="s">
        <v>9748</v>
      </c>
      <c r="B234" t="s">
        <v>8169</v>
      </c>
      <c r="C234" t="s">
        <v>264</v>
      </c>
      <c r="E234" t="s">
        <v>47</v>
      </c>
      <c r="G234">
        <v>0.22</v>
      </c>
      <c r="H234">
        <v>0.22</v>
      </c>
      <c r="I234" t="s">
        <v>24</v>
      </c>
      <c r="J234">
        <v>5.39</v>
      </c>
      <c r="K234">
        <v>29.9</v>
      </c>
      <c r="L234">
        <v>24.51</v>
      </c>
      <c r="M234" t="s">
        <v>265</v>
      </c>
      <c r="N234" t="s">
        <v>9749</v>
      </c>
      <c r="O234" t="s">
        <v>9750</v>
      </c>
      <c r="P234" t="s">
        <v>265</v>
      </c>
      <c r="Q234" t="s">
        <v>266</v>
      </c>
      <c r="R234" t="s">
        <v>267</v>
      </c>
      <c r="S234" t="s">
        <v>9751</v>
      </c>
      <c r="T234">
        <v>29.9</v>
      </c>
      <c r="U234" t="s">
        <v>24</v>
      </c>
      <c r="V234" t="s">
        <v>9752</v>
      </c>
      <c r="W234" t="s">
        <v>9753</v>
      </c>
      <c r="X234" t="s">
        <v>9754</v>
      </c>
      <c r="Y234" t="s">
        <v>9755</v>
      </c>
      <c r="Z234" t="str">
        <f t="shared" si="3"/>
        <v>AS-96315</v>
      </c>
    </row>
    <row r="235" spans="1:26" x14ac:dyDescent="0.3">
      <c r="A235" t="s">
        <v>9756</v>
      </c>
      <c r="B235" t="s">
        <v>8169</v>
      </c>
      <c r="C235" t="s">
        <v>268</v>
      </c>
      <c r="E235" t="s">
        <v>46</v>
      </c>
      <c r="G235">
        <v>0.2</v>
      </c>
      <c r="H235">
        <v>0.2</v>
      </c>
      <c r="I235" t="s">
        <v>24</v>
      </c>
      <c r="J235">
        <v>7.98</v>
      </c>
      <c r="K235">
        <v>47.9</v>
      </c>
      <c r="L235">
        <v>39.92</v>
      </c>
      <c r="M235" t="s">
        <v>83</v>
      </c>
      <c r="N235" t="s">
        <v>9757</v>
      </c>
      <c r="O235" t="s">
        <v>9758</v>
      </c>
      <c r="P235" t="s">
        <v>83</v>
      </c>
      <c r="Q235" t="s">
        <v>266</v>
      </c>
      <c r="R235" t="s">
        <v>267</v>
      </c>
      <c r="S235" t="s">
        <v>9759</v>
      </c>
      <c r="T235">
        <v>47.9</v>
      </c>
      <c r="U235" t="s">
        <v>24</v>
      </c>
      <c r="V235" t="s">
        <v>6163</v>
      </c>
      <c r="W235" t="s">
        <v>6165</v>
      </c>
      <c r="X235" t="s">
        <v>9760</v>
      </c>
      <c r="Y235" t="s">
        <v>9761</v>
      </c>
      <c r="Z235" t="str">
        <f t="shared" si="3"/>
        <v>AS-96264</v>
      </c>
    </row>
    <row r="236" spans="1:26" x14ac:dyDescent="0.3">
      <c r="A236" t="s">
        <v>9762</v>
      </c>
      <c r="B236" t="s">
        <v>8169</v>
      </c>
      <c r="C236" t="s">
        <v>264</v>
      </c>
      <c r="E236" t="s">
        <v>42</v>
      </c>
      <c r="G236">
        <v>0.19</v>
      </c>
      <c r="H236">
        <v>0.19</v>
      </c>
      <c r="I236" t="s">
        <v>24</v>
      </c>
      <c r="J236">
        <v>6.05</v>
      </c>
      <c r="K236">
        <v>37.9</v>
      </c>
      <c r="L236">
        <v>31.85</v>
      </c>
      <c r="M236" t="s">
        <v>265</v>
      </c>
      <c r="N236" t="s">
        <v>9763</v>
      </c>
      <c r="O236" t="s">
        <v>9764</v>
      </c>
      <c r="P236" t="s">
        <v>265</v>
      </c>
      <c r="Q236" t="s">
        <v>266</v>
      </c>
      <c r="R236" t="s">
        <v>269</v>
      </c>
      <c r="S236" t="s">
        <v>9765</v>
      </c>
      <c r="T236">
        <v>37.9</v>
      </c>
      <c r="U236" t="s">
        <v>24</v>
      </c>
      <c r="W236" t="s">
        <v>9766</v>
      </c>
      <c r="X236" t="s">
        <v>9767</v>
      </c>
      <c r="Y236" t="s">
        <v>9768</v>
      </c>
      <c r="Z236" t="str">
        <f t="shared" si="3"/>
        <v>AS-95177</v>
      </c>
    </row>
    <row r="237" spans="1:26" x14ac:dyDescent="0.3">
      <c r="A237" t="s">
        <v>9762</v>
      </c>
      <c r="B237" t="s">
        <v>8169</v>
      </c>
      <c r="C237" t="s">
        <v>264</v>
      </c>
      <c r="E237" t="s">
        <v>42</v>
      </c>
      <c r="G237">
        <v>0.19</v>
      </c>
      <c r="H237">
        <v>0.19</v>
      </c>
      <c r="I237" t="s">
        <v>24</v>
      </c>
      <c r="J237">
        <v>6.05</v>
      </c>
      <c r="K237">
        <v>37.9</v>
      </c>
      <c r="L237">
        <v>31.85</v>
      </c>
      <c r="M237" t="s">
        <v>265</v>
      </c>
      <c r="N237" t="s">
        <v>9763</v>
      </c>
      <c r="O237" t="s">
        <v>9769</v>
      </c>
      <c r="P237" t="s">
        <v>265</v>
      </c>
      <c r="Q237" t="s">
        <v>266</v>
      </c>
      <c r="R237" t="s">
        <v>267</v>
      </c>
      <c r="S237" t="s">
        <v>9770</v>
      </c>
      <c r="T237">
        <v>37.9</v>
      </c>
      <c r="U237" t="s">
        <v>24</v>
      </c>
      <c r="V237" t="s">
        <v>9771</v>
      </c>
      <c r="W237" t="s">
        <v>9772</v>
      </c>
      <c r="X237" t="s">
        <v>9771</v>
      </c>
      <c r="Y237" t="s">
        <v>9773</v>
      </c>
      <c r="Z237" t="str">
        <f t="shared" si="3"/>
        <v>AS-95177</v>
      </c>
    </row>
    <row r="238" spans="1:26" x14ac:dyDescent="0.3">
      <c r="A238" t="s">
        <v>9774</v>
      </c>
      <c r="B238" t="s">
        <v>8169</v>
      </c>
      <c r="C238" t="s">
        <v>264</v>
      </c>
      <c r="E238" t="s">
        <v>47</v>
      </c>
      <c r="G238">
        <v>0.22</v>
      </c>
      <c r="H238">
        <v>0.22</v>
      </c>
      <c r="I238" t="s">
        <v>24</v>
      </c>
      <c r="J238">
        <v>35.65</v>
      </c>
      <c r="K238">
        <v>197.7</v>
      </c>
      <c r="L238">
        <v>162.05000000000001</v>
      </c>
      <c r="M238" t="s">
        <v>265</v>
      </c>
      <c r="N238" t="s">
        <v>9775</v>
      </c>
      <c r="O238" t="s">
        <v>9776</v>
      </c>
      <c r="P238" t="s">
        <v>265</v>
      </c>
      <c r="Q238" t="s">
        <v>266</v>
      </c>
      <c r="R238" t="s">
        <v>267</v>
      </c>
      <c r="S238" t="s">
        <v>9777</v>
      </c>
      <c r="T238">
        <v>197.7</v>
      </c>
      <c r="U238" t="s">
        <v>24</v>
      </c>
      <c r="V238" t="s">
        <v>9778</v>
      </c>
      <c r="W238" t="s">
        <v>9779</v>
      </c>
      <c r="X238" t="s">
        <v>9780</v>
      </c>
      <c r="Y238" t="s">
        <v>9781</v>
      </c>
      <c r="Z238" t="str">
        <f t="shared" si="3"/>
        <v>AS-95449</v>
      </c>
    </row>
    <row r="239" spans="1:26" x14ac:dyDescent="0.3">
      <c r="A239" t="s">
        <v>9782</v>
      </c>
      <c r="B239" t="s">
        <v>8169</v>
      </c>
      <c r="C239" t="s">
        <v>268</v>
      </c>
      <c r="E239" t="s">
        <v>42</v>
      </c>
      <c r="G239">
        <v>0.19</v>
      </c>
      <c r="H239">
        <v>0.19</v>
      </c>
      <c r="I239" t="s">
        <v>24</v>
      </c>
      <c r="J239">
        <v>11.62</v>
      </c>
      <c r="K239">
        <v>72.77</v>
      </c>
      <c r="L239">
        <v>61.15</v>
      </c>
      <c r="M239" t="s">
        <v>83</v>
      </c>
      <c r="N239" t="s">
        <v>9783</v>
      </c>
      <c r="O239" t="s">
        <v>9784</v>
      </c>
      <c r="P239" t="s">
        <v>83</v>
      </c>
      <c r="Q239" t="s">
        <v>266</v>
      </c>
      <c r="R239" t="s">
        <v>267</v>
      </c>
      <c r="S239" t="s">
        <v>9785</v>
      </c>
      <c r="T239">
        <v>72.77</v>
      </c>
      <c r="U239" t="s">
        <v>24</v>
      </c>
      <c r="V239" t="s">
        <v>5860</v>
      </c>
      <c r="W239" t="s">
        <v>5863</v>
      </c>
      <c r="X239" t="s">
        <v>9786</v>
      </c>
      <c r="Y239" t="s">
        <v>9787</v>
      </c>
      <c r="Z239" t="str">
        <f t="shared" si="3"/>
        <v>AS-96093</v>
      </c>
    </row>
    <row r="240" spans="1:26" x14ac:dyDescent="0.3">
      <c r="A240" t="s">
        <v>9788</v>
      </c>
      <c r="B240" t="s">
        <v>8169</v>
      </c>
      <c r="C240" t="s">
        <v>268</v>
      </c>
      <c r="E240" t="s">
        <v>47</v>
      </c>
      <c r="G240">
        <v>0.22</v>
      </c>
      <c r="H240">
        <v>0.22</v>
      </c>
      <c r="I240" t="s">
        <v>24</v>
      </c>
      <c r="J240">
        <v>7.19</v>
      </c>
      <c r="K240">
        <v>39.9</v>
      </c>
      <c r="L240">
        <v>32.71</v>
      </c>
      <c r="M240" t="s">
        <v>83</v>
      </c>
      <c r="N240" t="s">
        <v>9789</v>
      </c>
      <c r="O240" t="s">
        <v>9790</v>
      </c>
      <c r="P240" t="s">
        <v>83</v>
      </c>
      <c r="Q240" t="s">
        <v>266</v>
      </c>
      <c r="R240" t="s">
        <v>267</v>
      </c>
      <c r="S240" t="s">
        <v>9791</v>
      </c>
      <c r="T240">
        <v>39.9</v>
      </c>
      <c r="U240" t="s">
        <v>24</v>
      </c>
      <c r="V240" t="s">
        <v>2646</v>
      </c>
      <c r="W240" t="s">
        <v>2649</v>
      </c>
      <c r="X240" t="s">
        <v>9792</v>
      </c>
      <c r="Y240" t="s">
        <v>9793</v>
      </c>
      <c r="Z240" t="str">
        <f t="shared" si="3"/>
        <v>AS-94808</v>
      </c>
    </row>
    <row r="241" spans="1:26" x14ac:dyDescent="0.3">
      <c r="A241" t="s">
        <v>9794</v>
      </c>
      <c r="B241" t="s">
        <v>8169</v>
      </c>
      <c r="C241" t="s">
        <v>272</v>
      </c>
      <c r="D241" t="s">
        <v>77</v>
      </c>
      <c r="E241" t="s">
        <v>45</v>
      </c>
      <c r="G241">
        <v>0.21</v>
      </c>
      <c r="H241">
        <v>0.21</v>
      </c>
      <c r="I241" t="s">
        <v>24</v>
      </c>
      <c r="J241">
        <v>281.77</v>
      </c>
      <c r="K241">
        <v>1623.57</v>
      </c>
      <c r="L241">
        <v>1341.8</v>
      </c>
      <c r="M241" t="s">
        <v>271</v>
      </c>
      <c r="N241" t="s">
        <v>9795</v>
      </c>
      <c r="O241" t="s">
        <v>9796</v>
      </c>
      <c r="P241" t="s">
        <v>273</v>
      </c>
      <c r="Q241" t="s">
        <v>266</v>
      </c>
      <c r="R241" t="s">
        <v>267</v>
      </c>
      <c r="S241" t="s">
        <v>9797</v>
      </c>
      <c r="T241">
        <v>1623.57</v>
      </c>
      <c r="U241" t="s">
        <v>24</v>
      </c>
      <c r="W241" t="s">
        <v>9798</v>
      </c>
      <c r="Y241" t="s">
        <v>274</v>
      </c>
      <c r="Z241" t="str">
        <f t="shared" si="3"/>
        <v>AS-96968</v>
      </c>
    </row>
    <row r="242" spans="1:26" x14ac:dyDescent="0.3">
      <c r="A242" t="s">
        <v>9799</v>
      </c>
      <c r="B242" t="s">
        <v>8169</v>
      </c>
      <c r="C242" t="s">
        <v>264</v>
      </c>
      <c r="E242" t="s">
        <v>45</v>
      </c>
      <c r="G242">
        <v>0.21</v>
      </c>
      <c r="H242">
        <v>0.21</v>
      </c>
      <c r="I242" t="s">
        <v>24</v>
      </c>
      <c r="J242">
        <v>9.82</v>
      </c>
      <c r="K242">
        <v>56.57</v>
      </c>
      <c r="L242">
        <v>46.75</v>
      </c>
      <c r="M242" t="s">
        <v>265</v>
      </c>
      <c r="N242" t="s">
        <v>9800</v>
      </c>
      <c r="O242" t="s">
        <v>9801</v>
      </c>
      <c r="P242" t="s">
        <v>265</v>
      </c>
      <c r="Q242" t="s">
        <v>266</v>
      </c>
      <c r="R242" t="s">
        <v>267</v>
      </c>
      <c r="S242" t="s">
        <v>9802</v>
      </c>
      <c r="T242">
        <v>56.57</v>
      </c>
      <c r="U242" t="s">
        <v>24</v>
      </c>
      <c r="V242" t="s">
        <v>9803</v>
      </c>
      <c r="W242" t="s">
        <v>9804</v>
      </c>
      <c r="X242" t="s">
        <v>9805</v>
      </c>
      <c r="Y242" t="s">
        <v>9806</v>
      </c>
      <c r="Z242" t="str">
        <f t="shared" si="3"/>
        <v>AS-95315</v>
      </c>
    </row>
    <row r="243" spans="1:26" x14ac:dyDescent="0.3">
      <c r="A243" t="s">
        <v>9807</v>
      </c>
      <c r="B243" t="s">
        <v>8169</v>
      </c>
      <c r="C243" t="s">
        <v>264</v>
      </c>
      <c r="E243" t="s">
        <v>45</v>
      </c>
      <c r="G243">
        <v>0.21</v>
      </c>
      <c r="H243">
        <v>0.21</v>
      </c>
      <c r="I243" t="s">
        <v>24</v>
      </c>
      <c r="J243">
        <v>7.09</v>
      </c>
      <c r="K243">
        <v>40.86</v>
      </c>
      <c r="L243">
        <v>33.770000000000003</v>
      </c>
      <c r="M243" t="s">
        <v>265</v>
      </c>
      <c r="N243" t="s">
        <v>9808</v>
      </c>
      <c r="O243" t="s">
        <v>9809</v>
      </c>
      <c r="P243" t="s">
        <v>265</v>
      </c>
      <c r="Q243" t="s">
        <v>266</v>
      </c>
      <c r="R243" t="s">
        <v>267</v>
      </c>
      <c r="S243" t="s">
        <v>9810</v>
      </c>
      <c r="T243">
        <v>40.86</v>
      </c>
      <c r="U243" t="s">
        <v>24</v>
      </c>
      <c r="V243" t="s">
        <v>9811</v>
      </c>
      <c r="W243" t="s">
        <v>9812</v>
      </c>
      <c r="X243" t="s">
        <v>9813</v>
      </c>
      <c r="Y243" t="s">
        <v>9814</v>
      </c>
      <c r="Z243" t="str">
        <f t="shared" si="3"/>
        <v>AS-95930</v>
      </c>
    </row>
    <row r="244" spans="1:26" x14ac:dyDescent="0.3">
      <c r="A244" t="s">
        <v>9815</v>
      </c>
      <c r="B244" t="s">
        <v>8169</v>
      </c>
      <c r="C244" t="s">
        <v>264</v>
      </c>
      <c r="E244" t="s">
        <v>45</v>
      </c>
      <c r="G244">
        <v>0.21</v>
      </c>
      <c r="H244">
        <v>0.21</v>
      </c>
      <c r="I244" t="s">
        <v>24</v>
      </c>
      <c r="J244">
        <v>8.9499999999999993</v>
      </c>
      <c r="K244">
        <v>51.57</v>
      </c>
      <c r="L244">
        <v>42.62</v>
      </c>
      <c r="M244" t="s">
        <v>265</v>
      </c>
      <c r="N244" t="s">
        <v>9816</v>
      </c>
      <c r="O244" t="s">
        <v>9817</v>
      </c>
      <c r="P244" t="s">
        <v>265</v>
      </c>
      <c r="Q244" t="s">
        <v>266</v>
      </c>
      <c r="R244" t="s">
        <v>267</v>
      </c>
      <c r="S244" t="s">
        <v>9818</v>
      </c>
      <c r="T244">
        <v>51.57</v>
      </c>
      <c r="U244" t="s">
        <v>24</v>
      </c>
      <c r="V244" t="s">
        <v>9819</v>
      </c>
      <c r="W244" t="s">
        <v>9820</v>
      </c>
      <c r="X244" t="s">
        <v>9821</v>
      </c>
      <c r="Y244" t="s">
        <v>9822</v>
      </c>
      <c r="Z244" t="str">
        <f t="shared" si="3"/>
        <v>AS-95252</v>
      </c>
    </row>
    <row r="245" spans="1:26" x14ac:dyDescent="0.3">
      <c r="A245" t="s">
        <v>9823</v>
      </c>
      <c r="B245" t="s">
        <v>8169</v>
      </c>
      <c r="C245" t="s">
        <v>268</v>
      </c>
      <c r="E245" t="s">
        <v>42</v>
      </c>
      <c r="G245">
        <v>0.19</v>
      </c>
      <c r="H245">
        <v>0.19</v>
      </c>
      <c r="I245" t="s">
        <v>24</v>
      </c>
      <c r="J245">
        <v>18.010000000000002</v>
      </c>
      <c r="K245">
        <v>112.8</v>
      </c>
      <c r="L245">
        <v>94.79</v>
      </c>
      <c r="M245" t="s">
        <v>83</v>
      </c>
      <c r="N245" t="s">
        <v>9824</v>
      </c>
      <c r="O245" t="s">
        <v>9825</v>
      </c>
      <c r="P245" t="s">
        <v>83</v>
      </c>
      <c r="Q245" t="s">
        <v>266</v>
      </c>
      <c r="R245" t="s">
        <v>267</v>
      </c>
      <c r="S245" t="s">
        <v>9826</v>
      </c>
      <c r="T245">
        <v>112.8</v>
      </c>
      <c r="U245" t="s">
        <v>24</v>
      </c>
      <c r="V245" t="s">
        <v>3697</v>
      </c>
      <c r="W245" t="s">
        <v>3700</v>
      </c>
      <c r="X245" t="s">
        <v>9827</v>
      </c>
      <c r="Y245" t="s">
        <v>9828</v>
      </c>
      <c r="Z245" t="str">
        <f t="shared" si="3"/>
        <v>AS-95156</v>
      </c>
    </row>
    <row r="246" spans="1:26" x14ac:dyDescent="0.3">
      <c r="A246" t="s">
        <v>9829</v>
      </c>
      <c r="B246" t="s">
        <v>8169</v>
      </c>
      <c r="C246" t="s">
        <v>264</v>
      </c>
      <c r="E246" t="s">
        <v>46</v>
      </c>
      <c r="G246">
        <v>0.2</v>
      </c>
      <c r="H246">
        <v>0.2</v>
      </c>
      <c r="I246" t="s">
        <v>24</v>
      </c>
      <c r="J246">
        <v>9.89</v>
      </c>
      <c r="K246">
        <v>59.31</v>
      </c>
      <c r="L246">
        <v>49.42</v>
      </c>
      <c r="M246" t="s">
        <v>265</v>
      </c>
      <c r="N246" t="s">
        <v>9830</v>
      </c>
      <c r="O246" t="s">
        <v>9831</v>
      </c>
      <c r="P246" t="s">
        <v>265</v>
      </c>
      <c r="Q246" t="s">
        <v>266</v>
      </c>
      <c r="R246" t="s">
        <v>267</v>
      </c>
      <c r="S246" t="s">
        <v>9832</v>
      </c>
      <c r="T246">
        <v>59.31</v>
      </c>
      <c r="U246" t="s">
        <v>24</v>
      </c>
      <c r="V246" t="s">
        <v>9833</v>
      </c>
      <c r="W246" t="s">
        <v>9834</v>
      </c>
      <c r="X246" t="s">
        <v>9835</v>
      </c>
      <c r="Y246" t="s">
        <v>9836</v>
      </c>
      <c r="Z246" t="str">
        <f t="shared" si="3"/>
        <v>AS-96245</v>
      </c>
    </row>
    <row r="247" spans="1:26" x14ac:dyDescent="0.3">
      <c r="A247" t="s">
        <v>417</v>
      </c>
      <c r="B247" t="s">
        <v>8169</v>
      </c>
      <c r="C247" t="s">
        <v>264</v>
      </c>
      <c r="E247" t="s">
        <v>46</v>
      </c>
      <c r="G247">
        <v>0.2</v>
      </c>
      <c r="H247">
        <v>0.2</v>
      </c>
      <c r="I247" t="s">
        <v>24</v>
      </c>
      <c r="J247">
        <v>-0.3</v>
      </c>
      <c r="K247">
        <v>-1.8</v>
      </c>
      <c r="L247">
        <v>-1.5</v>
      </c>
      <c r="M247" t="s">
        <v>265</v>
      </c>
      <c r="N247" t="s">
        <v>691</v>
      </c>
      <c r="O247" t="s">
        <v>692</v>
      </c>
      <c r="P247" t="s">
        <v>265</v>
      </c>
      <c r="Q247" t="s">
        <v>266</v>
      </c>
      <c r="R247" t="s">
        <v>267</v>
      </c>
      <c r="S247" t="s">
        <v>693</v>
      </c>
      <c r="T247">
        <v>17.899999999999999</v>
      </c>
      <c r="U247" t="s">
        <v>24</v>
      </c>
      <c r="V247" t="s">
        <v>694</v>
      </c>
      <c r="W247" t="s">
        <v>695</v>
      </c>
      <c r="X247" t="s">
        <v>696</v>
      </c>
      <c r="Y247" t="s">
        <v>9837</v>
      </c>
      <c r="Z247" t="str">
        <f t="shared" si="3"/>
        <v>AS-94123</v>
      </c>
    </row>
    <row r="248" spans="1:26" x14ac:dyDescent="0.3">
      <c r="A248" t="s">
        <v>417</v>
      </c>
      <c r="B248" t="s">
        <v>8169</v>
      </c>
      <c r="C248" t="s">
        <v>264</v>
      </c>
      <c r="E248" t="s">
        <v>46</v>
      </c>
      <c r="G248">
        <v>0.2</v>
      </c>
      <c r="H248">
        <v>0.2</v>
      </c>
      <c r="I248" t="s">
        <v>24</v>
      </c>
      <c r="J248">
        <v>-0.3</v>
      </c>
      <c r="K248">
        <v>-1.8</v>
      </c>
      <c r="L248">
        <v>-1.5</v>
      </c>
      <c r="M248" t="s">
        <v>265</v>
      </c>
      <c r="N248" t="s">
        <v>691</v>
      </c>
      <c r="O248" t="s">
        <v>9838</v>
      </c>
      <c r="P248" t="s">
        <v>265</v>
      </c>
      <c r="Q248" t="s">
        <v>275</v>
      </c>
      <c r="R248" t="s">
        <v>267</v>
      </c>
      <c r="S248" t="s">
        <v>9839</v>
      </c>
      <c r="T248">
        <v>1.8</v>
      </c>
      <c r="U248" t="s">
        <v>24</v>
      </c>
      <c r="V248" t="s">
        <v>9840</v>
      </c>
      <c r="W248" t="s">
        <v>9841</v>
      </c>
      <c r="X248" t="s">
        <v>9840</v>
      </c>
      <c r="Y248" t="s">
        <v>9842</v>
      </c>
      <c r="Z248" t="str">
        <f t="shared" si="3"/>
        <v>AS-94123</v>
      </c>
    </row>
    <row r="249" spans="1:26" x14ac:dyDescent="0.3">
      <c r="A249" t="s">
        <v>9843</v>
      </c>
      <c r="B249" t="s">
        <v>8169</v>
      </c>
      <c r="C249" t="s">
        <v>264</v>
      </c>
      <c r="E249" t="s">
        <v>45</v>
      </c>
      <c r="G249">
        <v>0.21</v>
      </c>
      <c r="H249">
        <v>0.21</v>
      </c>
      <c r="I249" t="s">
        <v>24</v>
      </c>
      <c r="J249">
        <v>11.79</v>
      </c>
      <c r="K249">
        <v>67.95</v>
      </c>
      <c r="L249">
        <v>56.16</v>
      </c>
      <c r="M249" t="s">
        <v>265</v>
      </c>
      <c r="N249" t="s">
        <v>9844</v>
      </c>
      <c r="O249" t="s">
        <v>9845</v>
      </c>
      <c r="P249" t="s">
        <v>265</v>
      </c>
      <c r="Q249" t="s">
        <v>266</v>
      </c>
      <c r="R249" t="s">
        <v>267</v>
      </c>
      <c r="S249" t="s">
        <v>9846</v>
      </c>
      <c r="T249">
        <v>67.95</v>
      </c>
      <c r="U249" t="s">
        <v>24</v>
      </c>
      <c r="V249" t="s">
        <v>9847</v>
      </c>
      <c r="W249" t="s">
        <v>9848</v>
      </c>
      <c r="X249" t="s">
        <v>9849</v>
      </c>
      <c r="Y249" t="s">
        <v>9850</v>
      </c>
      <c r="Z249" t="str">
        <f t="shared" si="3"/>
        <v>AS-95461</v>
      </c>
    </row>
    <row r="250" spans="1:26" x14ac:dyDescent="0.3">
      <c r="A250" t="s">
        <v>9851</v>
      </c>
      <c r="B250" t="s">
        <v>8169</v>
      </c>
      <c r="C250" t="s">
        <v>264</v>
      </c>
      <c r="E250" t="s">
        <v>45</v>
      </c>
      <c r="G250">
        <v>0.21</v>
      </c>
      <c r="H250">
        <v>0.21</v>
      </c>
      <c r="I250" t="s">
        <v>24</v>
      </c>
      <c r="J250">
        <v>8.66</v>
      </c>
      <c r="K250">
        <v>49.9</v>
      </c>
      <c r="L250">
        <v>41.24</v>
      </c>
      <c r="M250" t="s">
        <v>265</v>
      </c>
      <c r="N250" t="s">
        <v>9852</v>
      </c>
      <c r="O250" t="s">
        <v>9853</v>
      </c>
      <c r="P250" t="s">
        <v>265</v>
      </c>
      <c r="Q250" t="s">
        <v>266</v>
      </c>
      <c r="R250" t="s">
        <v>267</v>
      </c>
      <c r="S250" t="s">
        <v>9854</v>
      </c>
      <c r="T250">
        <v>49.9</v>
      </c>
      <c r="U250" t="s">
        <v>24</v>
      </c>
      <c r="V250" t="s">
        <v>9855</v>
      </c>
      <c r="W250" t="s">
        <v>9856</v>
      </c>
      <c r="X250" t="s">
        <v>9857</v>
      </c>
      <c r="Y250" t="s">
        <v>9858</v>
      </c>
      <c r="Z250" t="str">
        <f t="shared" si="3"/>
        <v>AS-94884</v>
      </c>
    </row>
    <row r="251" spans="1:26" x14ac:dyDescent="0.3">
      <c r="A251" t="s">
        <v>9859</v>
      </c>
      <c r="B251" t="s">
        <v>8169</v>
      </c>
      <c r="C251" t="s">
        <v>264</v>
      </c>
      <c r="E251" t="s">
        <v>47</v>
      </c>
      <c r="G251">
        <v>0.22</v>
      </c>
      <c r="H251">
        <v>0.22</v>
      </c>
      <c r="I251" t="s">
        <v>24</v>
      </c>
      <c r="J251">
        <v>18.02</v>
      </c>
      <c r="K251">
        <v>99.95</v>
      </c>
      <c r="L251">
        <v>81.93</v>
      </c>
      <c r="M251" t="s">
        <v>265</v>
      </c>
      <c r="N251" t="s">
        <v>9860</v>
      </c>
      <c r="O251" t="s">
        <v>9861</v>
      </c>
      <c r="P251" t="s">
        <v>265</v>
      </c>
      <c r="Q251" t="s">
        <v>266</v>
      </c>
      <c r="R251" t="s">
        <v>267</v>
      </c>
      <c r="S251" t="s">
        <v>9862</v>
      </c>
      <c r="T251">
        <v>99.95</v>
      </c>
      <c r="U251" t="s">
        <v>24</v>
      </c>
      <c r="V251" t="s">
        <v>9863</v>
      </c>
      <c r="W251" t="s">
        <v>9864</v>
      </c>
      <c r="X251" t="s">
        <v>9865</v>
      </c>
      <c r="Y251" t="s">
        <v>9866</v>
      </c>
      <c r="Z251" t="str">
        <f t="shared" si="3"/>
        <v>AS-96038</v>
      </c>
    </row>
    <row r="252" spans="1:26" x14ac:dyDescent="0.3">
      <c r="A252" t="s">
        <v>9867</v>
      </c>
      <c r="B252" t="s">
        <v>8169</v>
      </c>
      <c r="C252" t="s">
        <v>264</v>
      </c>
      <c r="E252" t="s">
        <v>45</v>
      </c>
      <c r="G252">
        <v>0.21</v>
      </c>
      <c r="H252">
        <v>0.21</v>
      </c>
      <c r="I252" t="s">
        <v>24</v>
      </c>
      <c r="J252">
        <v>3.11</v>
      </c>
      <c r="K252">
        <v>17.899999999999999</v>
      </c>
      <c r="L252">
        <v>14.79</v>
      </c>
      <c r="M252" t="s">
        <v>265</v>
      </c>
      <c r="N252" t="s">
        <v>9868</v>
      </c>
      <c r="O252" t="s">
        <v>9869</v>
      </c>
      <c r="P252" t="s">
        <v>265</v>
      </c>
      <c r="Q252" t="s">
        <v>266</v>
      </c>
      <c r="R252" t="s">
        <v>267</v>
      </c>
      <c r="S252" t="s">
        <v>9870</v>
      </c>
      <c r="T252">
        <v>17.899999999999999</v>
      </c>
      <c r="U252" t="s">
        <v>24</v>
      </c>
      <c r="V252" t="s">
        <v>9871</v>
      </c>
      <c r="W252" t="s">
        <v>9872</v>
      </c>
      <c r="X252" t="s">
        <v>9873</v>
      </c>
      <c r="Y252" t="s">
        <v>9874</v>
      </c>
      <c r="Z252" t="str">
        <f t="shared" si="3"/>
        <v>AS-95482</v>
      </c>
    </row>
    <row r="253" spans="1:26" x14ac:dyDescent="0.3">
      <c r="A253" t="s">
        <v>9875</v>
      </c>
      <c r="B253" t="s">
        <v>8169</v>
      </c>
      <c r="C253" t="s">
        <v>268</v>
      </c>
      <c r="E253" t="s">
        <v>45</v>
      </c>
      <c r="G253">
        <v>0.21</v>
      </c>
      <c r="H253">
        <v>0.21</v>
      </c>
      <c r="I253" t="s">
        <v>24</v>
      </c>
      <c r="J253">
        <v>11.79</v>
      </c>
      <c r="K253">
        <v>67.95</v>
      </c>
      <c r="L253">
        <v>56.16</v>
      </c>
      <c r="M253" t="s">
        <v>83</v>
      </c>
      <c r="N253" t="s">
        <v>9876</v>
      </c>
      <c r="O253" t="s">
        <v>9877</v>
      </c>
      <c r="P253" t="s">
        <v>83</v>
      </c>
      <c r="Q253" t="s">
        <v>266</v>
      </c>
      <c r="R253" t="s">
        <v>267</v>
      </c>
      <c r="S253" t="s">
        <v>9878</v>
      </c>
      <c r="T253">
        <v>67.95</v>
      </c>
      <c r="U253" t="s">
        <v>24</v>
      </c>
      <c r="V253" t="s">
        <v>6874</v>
      </c>
      <c r="W253" t="s">
        <v>6877</v>
      </c>
      <c r="X253" t="s">
        <v>9879</v>
      </c>
      <c r="Y253" t="s">
        <v>9880</v>
      </c>
      <c r="Z253" t="str">
        <f t="shared" si="3"/>
        <v>AS-96659</v>
      </c>
    </row>
    <row r="254" spans="1:26" x14ac:dyDescent="0.3">
      <c r="A254" t="s">
        <v>9881</v>
      </c>
      <c r="B254" t="s">
        <v>8169</v>
      </c>
      <c r="C254" t="s">
        <v>264</v>
      </c>
      <c r="E254" t="s">
        <v>46</v>
      </c>
      <c r="G254">
        <v>0.2</v>
      </c>
      <c r="H254">
        <v>0.2</v>
      </c>
      <c r="I254" t="s">
        <v>24</v>
      </c>
      <c r="J254">
        <v>39.299999999999997</v>
      </c>
      <c r="K254">
        <v>235.8</v>
      </c>
      <c r="L254">
        <v>196.5</v>
      </c>
      <c r="M254" t="s">
        <v>265</v>
      </c>
      <c r="N254" t="s">
        <v>9882</v>
      </c>
      <c r="O254" t="s">
        <v>9883</v>
      </c>
      <c r="P254" t="s">
        <v>265</v>
      </c>
      <c r="Q254" t="s">
        <v>266</v>
      </c>
      <c r="R254" t="s">
        <v>267</v>
      </c>
      <c r="S254" t="s">
        <v>9884</v>
      </c>
      <c r="T254">
        <v>235.8</v>
      </c>
      <c r="U254" t="s">
        <v>24</v>
      </c>
      <c r="V254" t="s">
        <v>9885</v>
      </c>
      <c r="W254" t="s">
        <v>9886</v>
      </c>
      <c r="X254" t="s">
        <v>9887</v>
      </c>
      <c r="Y254" t="s">
        <v>9888</v>
      </c>
      <c r="Z254" t="str">
        <f t="shared" si="3"/>
        <v>AS-96384</v>
      </c>
    </row>
    <row r="255" spans="1:26" x14ac:dyDescent="0.3">
      <c r="A255" t="s">
        <v>9889</v>
      </c>
      <c r="B255" t="s">
        <v>8169</v>
      </c>
      <c r="C255" t="s">
        <v>264</v>
      </c>
      <c r="E255" t="s">
        <v>41</v>
      </c>
      <c r="G255">
        <v>0.21</v>
      </c>
      <c r="H255">
        <v>0.21</v>
      </c>
      <c r="I255" t="s">
        <v>24</v>
      </c>
      <c r="J255">
        <v>5.35</v>
      </c>
      <c r="K255">
        <v>30.85</v>
      </c>
      <c r="L255">
        <v>25.5</v>
      </c>
      <c r="M255" t="s">
        <v>265</v>
      </c>
      <c r="N255" t="s">
        <v>9890</v>
      </c>
      <c r="O255" t="s">
        <v>9891</v>
      </c>
      <c r="P255" t="s">
        <v>265</v>
      </c>
      <c r="Q255" t="s">
        <v>266</v>
      </c>
      <c r="R255" t="s">
        <v>267</v>
      </c>
      <c r="S255" t="s">
        <v>9892</v>
      </c>
      <c r="T255">
        <v>30.85</v>
      </c>
      <c r="U255" t="s">
        <v>24</v>
      </c>
      <c r="V255" t="s">
        <v>9893</v>
      </c>
      <c r="W255" t="s">
        <v>9894</v>
      </c>
      <c r="X255" t="s">
        <v>9893</v>
      </c>
      <c r="Y255" t="s">
        <v>9895</v>
      </c>
      <c r="Z255" t="str">
        <f t="shared" si="3"/>
        <v>AS-95539</v>
      </c>
    </row>
    <row r="256" spans="1:26" x14ac:dyDescent="0.3">
      <c r="A256" t="s">
        <v>9896</v>
      </c>
      <c r="B256" t="s">
        <v>8169</v>
      </c>
      <c r="C256" t="s">
        <v>268</v>
      </c>
      <c r="E256" t="s">
        <v>42</v>
      </c>
      <c r="G256">
        <v>0.19</v>
      </c>
      <c r="H256">
        <v>0.19</v>
      </c>
      <c r="I256" t="s">
        <v>24</v>
      </c>
      <c r="J256">
        <v>7.17</v>
      </c>
      <c r="K256">
        <v>44.9</v>
      </c>
      <c r="L256">
        <v>37.729999999999997</v>
      </c>
      <c r="M256" t="s">
        <v>83</v>
      </c>
      <c r="N256" t="s">
        <v>9897</v>
      </c>
      <c r="O256" t="s">
        <v>9898</v>
      </c>
      <c r="P256" t="s">
        <v>83</v>
      </c>
      <c r="Q256" t="s">
        <v>266</v>
      </c>
      <c r="R256" t="s">
        <v>267</v>
      </c>
      <c r="S256" t="s">
        <v>9899</v>
      </c>
      <c r="T256">
        <v>44.9</v>
      </c>
      <c r="U256" t="s">
        <v>24</v>
      </c>
      <c r="V256" t="s">
        <v>6885</v>
      </c>
      <c r="W256" t="s">
        <v>6888</v>
      </c>
      <c r="X256" t="s">
        <v>9900</v>
      </c>
      <c r="Y256" t="s">
        <v>9901</v>
      </c>
      <c r="Z256" t="str">
        <f t="shared" si="3"/>
        <v>AS-96663</v>
      </c>
    </row>
    <row r="257" spans="1:26" x14ac:dyDescent="0.3">
      <c r="A257" t="s">
        <v>9902</v>
      </c>
      <c r="B257" t="s">
        <v>8169</v>
      </c>
      <c r="C257" t="s">
        <v>264</v>
      </c>
      <c r="E257" t="s">
        <v>46</v>
      </c>
      <c r="G257">
        <v>0.2</v>
      </c>
      <c r="H257">
        <v>0.2</v>
      </c>
      <c r="I257" t="s">
        <v>24</v>
      </c>
      <c r="J257">
        <v>4.1500000000000004</v>
      </c>
      <c r="K257">
        <v>24.9</v>
      </c>
      <c r="L257">
        <v>20.75</v>
      </c>
      <c r="M257" t="s">
        <v>265</v>
      </c>
      <c r="N257" t="s">
        <v>9903</v>
      </c>
      <c r="O257" t="s">
        <v>9904</v>
      </c>
      <c r="P257" t="s">
        <v>265</v>
      </c>
      <c r="Q257" t="s">
        <v>266</v>
      </c>
      <c r="R257" t="s">
        <v>267</v>
      </c>
      <c r="S257" t="s">
        <v>9905</v>
      </c>
      <c r="T257">
        <v>24.9</v>
      </c>
      <c r="U257" t="s">
        <v>24</v>
      </c>
      <c r="V257" t="s">
        <v>9906</v>
      </c>
      <c r="W257" t="s">
        <v>9907</v>
      </c>
      <c r="X257" t="s">
        <v>9908</v>
      </c>
      <c r="Y257" t="s">
        <v>9909</v>
      </c>
      <c r="Z257" t="str">
        <f t="shared" si="3"/>
        <v>AS-96201</v>
      </c>
    </row>
    <row r="258" spans="1:26" x14ac:dyDescent="0.3">
      <c r="A258" t="s">
        <v>9910</v>
      </c>
      <c r="B258" t="s">
        <v>8169</v>
      </c>
      <c r="C258" t="s">
        <v>264</v>
      </c>
      <c r="E258" t="s">
        <v>45</v>
      </c>
      <c r="G258">
        <v>0.21</v>
      </c>
      <c r="H258">
        <v>0.21</v>
      </c>
      <c r="I258" t="s">
        <v>24</v>
      </c>
      <c r="J258">
        <v>11.27</v>
      </c>
      <c r="K258">
        <v>64.95</v>
      </c>
      <c r="L258">
        <v>53.68</v>
      </c>
      <c r="M258" t="s">
        <v>265</v>
      </c>
      <c r="N258" t="s">
        <v>9911</v>
      </c>
      <c r="O258" t="s">
        <v>9912</v>
      </c>
      <c r="P258" t="s">
        <v>265</v>
      </c>
      <c r="Q258" t="s">
        <v>266</v>
      </c>
      <c r="R258" t="s">
        <v>267</v>
      </c>
      <c r="S258" t="s">
        <v>9913</v>
      </c>
      <c r="T258">
        <v>64.95</v>
      </c>
      <c r="U258" t="s">
        <v>24</v>
      </c>
      <c r="V258" t="s">
        <v>9914</v>
      </c>
      <c r="W258" t="s">
        <v>9915</v>
      </c>
      <c r="X258" t="s">
        <v>9916</v>
      </c>
      <c r="Y258" t="s">
        <v>9917</v>
      </c>
      <c r="Z258" t="str">
        <f t="shared" si="3"/>
        <v>AS-94957</v>
      </c>
    </row>
    <row r="259" spans="1:26" x14ac:dyDescent="0.3">
      <c r="A259" t="s">
        <v>9918</v>
      </c>
      <c r="B259" t="s">
        <v>8169</v>
      </c>
      <c r="C259" t="s">
        <v>268</v>
      </c>
      <c r="E259" t="s">
        <v>45</v>
      </c>
      <c r="G259">
        <v>0.21</v>
      </c>
      <c r="H259">
        <v>0.21</v>
      </c>
      <c r="I259" t="s">
        <v>24</v>
      </c>
      <c r="J259">
        <v>13.88</v>
      </c>
      <c r="K259">
        <v>79.95</v>
      </c>
      <c r="L259">
        <v>66.069999999999993</v>
      </c>
      <c r="M259" t="s">
        <v>83</v>
      </c>
      <c r="N259" t="s">
        <v>9919</v>
      </c>
      <c r="O259" t="s">
        <v>9920</v>
      </c>
      <c r="P259" t="s">
        <v>83</v>
      </c>
      <c r="Q259" t="s">
        <v>266</v>
      </c>
      <c r="R259" t="s">
        <v>267</v>
      </c>
      <c r="S259" t="s">
        <v>9921</v>
      </c>
      <c r="T259">
        <v>79.95</v>
      </c>
      <c r="U259" t="s">
        <v>24</v>
      </c>
      <c r="V259" t="s">
        <v>5649</v>
      </c>
      <c r="W259" t="s">
        <v>5652</v>
      </c>
      <c r="X259" t="s">
        <v>9922</v>
      </c>
      <c r="Y259" t="s">
        <v>9923</v>
      </c>
      <c r="Z259" t="str">
        <f t="shared" ref="Z259:Z322" si="4">+A259</f>
        <v>AS-95963</v>
      </c>
    </row>
    <row r="260" spans="1:26" x14ac:dyDescent="0.3">
      <c r="A260" t="s">
        <v>9924</v>
      </c>
      <c r="B260" t="s">
        <v>8169</v>
      </c>
      <c r="C260" t="s">
        <v>264</v>
      </c>
      <c r="E260" t="s">
        <v>45</v>
      </c>
      <c r="G260">
        <v>0.21</v>
      </c>
      <c r="H260">
        <v>0.21</v>
      </c>
      <c r="I260" t="s">
        <v>24</v>
      </c>
      <c r="J260">
        <v>39.81</v>
      </c>
      <c r="K260">
        <v>229.37</v>
      </c>
      <c r="L260">
        <v>189.56</v>
      </c>
      <c r="M260" t="s">
        <v>265</v>
      </c>
      <c r="N260" t="s">
        <v>9925</v>
      </c>
      <c r="O260" t="s">
        <v>9926</v>
      </c>
      <c r="P260" t="s">
        <v>265</v>
      </c>
      <c r="Q260" t="s">
        <v>266</v>
      </c>
      <c r="R260" t="s">
        <v>267</v>
      </c>
      <c r="S260" t="s">
        <v>9927</v>
      </c>
      <c r="T260">
        <v>229.37</v>
      </c>
      <c r="U260" t="s">
        <v>24</v>
      </c>
      <c r="V260" t="s">
        <v>9928</v>
      </c>
      <c r="W260" t="s">
        <v>9929</v>
      </c>
      <c r="X260" t="s">
        <v>9930</v>
      </c>
      <c r="Y260" t="s">
        <v>9931</v>
      </c>
      <c r="Z260" t="str">
        <f t="shared" si="4"/>
        <v>AS-94828</v>
      </c>
    </row>
    <row r="261" spans="1:26" x14ac:dyDescent="0.3">
      <c r="A261" t="s">
        <v>9932</v>
      </c>
      <c r="B261" t="s">
        <v>8169</v>
      </c>
      <c r="C261" t="s">
        <v>264</v>
      </c>
      <c r="E261" t="s">
        <v>45</v>
      </c>
      <c r="G261">
        <v>0.21</v>
      </c>
      <c r="H261">
        <v>0.21</v>
      </c>
      <c r="I261" t="s">
        <v>24</v>
      </c>
      <c r="J261">
        <v>9.35</v>
      </c>
      <c r="K261">
        <v>53.9</v>
      </c>
      <c r="L261">
        <v>44.55</v>
      </c>
      <c r="M261" t="s">
        <v>265</v>
      </c>
      <c r="N261" t="s">
        <v>9933</v>
      </c>
      <c r="O261" t="s">
        <v>9934</v>
      </c>
      <c r="P261" t="s">
        <v>265</v>
      </c>
      <c r="Q261" t="s">
        <v>266</v>
      </c>
      <c r="R261" t="s">
        <v>267</v>
      </c>
      <c r="S261" t="s">
        <v>9935</v>
      </c>
      <c r="T261">
        <v>53.9</v>
      </c>
      <c r="U261" t="s">
        <v>24</v>
      </c>
      <c r="V261" t="s">
        <v>9936</v>
      </c>
      <c r="W261" t="s">
        <v>9937</v>
      </c>
      <c r="X261" t="s">
        <v>9938</v>
      </c>
      <c r="Y261" t="s">
        <v>9939</v>
      </c>
      <c r="Z261" t="str">
        <f t="shared" si="4"/>
        <v>AS-96603</v>
      </c>
    </row>
    <row r="262" spans="1:26" x14ac:dyDescent="0.3">
      <c r="A262" t="s">
        <v>9940</v>
      </c>
      <c r="B262" t="s">
        <v>8169</v>
      </c>
      <c r="C262" t="s">
        <v>268</v>
      </c>
      <c r="E262" t="s">
        <v>42</v>
      </c>
      <c r="G262">
        <v>0.19</v>
      </c>
      <c r="H262">
        <v>0.19</v>
      </c>
      <c r="I262" t="s">
        <v>24</v>
      </c>
      <c r="J262">
        <v>6.05</v>
      </c>
      <c r="K262">
        <v>37.9</v>
      </c>
      <c r="L262">
        <v>31.85</v>
      </c>
      <c r="M262" t="s">
        <v>83</v>
      </c>
      <c r="N262" t="s">
        <v>9941</v>
      </c>
      <c r="O262" t="s">
        <v>9942</v>
      </c>
      <c r="P262" t="s">
        <v>83</v>
      </c>
      <c r="Q262" t="s">
        <v>266</v>
      </c>
      <c r="R262" t="s">
        <v>267</v>
      </c>
      <c r="S262" t="s">
        <v>9943</v>
      </c>
      <c r="T262">
        <v>37.9</v>
      </c>
      <c r="U262" t="s">
        <v>24</v>
      </c>
      <c r="V262" t="s">
        <v>7162</v>
      </c>
      <c r="W262" t="s">
        <v>7165</v>
      </c>
      <c r="X262" t="s">
        <v>9944</v>
      </c>
      <c r="Y262" t="s">
        <v>9945</v>
      </c>
      <c r="Z262" t="str">
        <f t="shared" si="4"/>
        <v>AS-96764</v>
      </c>
    </row>
    <row r="263" spans="1:26" x14ac:dyDescent="0.3">
      <c r="A263" t="s">
        <v>9946</v>
      </c>
      <c r="B263" t="s">
        <v>8169</v>
      </c>
      <c r="C263" t="s">
        <v>264</v>
      </c>
      <c r="E263" t="s">
        <v>45</v>
      </c>
      <c r="G263">
        <v>0.21</v>
      </c>
      <c r="H263">
        <v>0.21</v>
      </c>
      <c r="I263" t="s">
        <v>24</v>
      </c>
      <c r="J263">
        <v>9.18</v>
      </c>
      <c r="K263">
        <v>52.9</v>
      </c>
      <c r="L263">
        <v>43.72</v>
      </c>
      <c r="M263" t="s">
        <v>265</v>
      </c>
      <c r="N263" t="s">
        <v>9947</v>
      </c>
      <c r="O263" t="s">
        <v>9948</v>
      </c>
      <c r="P263" t="s">
        <v>265</v>
      </c>
      <c r="Q263" t="s">
        <v>266</v>
      </c>
      <c r="R263" t="s">
        <v>267</v>
      </c>
      <c r="S263" t="s">
        <v>9949</v>
      </c>
      <c r="T263">
        <v>52.9</v>
      </c>
      <c r="U263" t="s">
        <v>24</v>
      </c>
      <c r="V263" t="s">
        <v>9950</v>
      </c>
      <c r="W263" t="s">
        <v>9951</v>
      </c>
      <c r="X263" t="s">
        <v>9950</v>
      </c>
      <c r="Y263" t="s">
        <v>9952</v>
      </c>
      <c r="Z263" t="str">
        <f t="shared" si="4"/>
        <v>AS-96507</v>
      </c>
    </row>
    <row r="264" spans="1:26" x14ac:dyDescent="0.3">
      <c r="A264" t="s">
        <v>9953</v>
      </c>
      <c r="B264" t="s">
        <v>8169</v>
      </c>
      <c r="C264" t="s">
        <v>264</v>
      </c>
      <c r="E264" t="s">
        <v>37</v>
      </c>
      <c r="G264">
        <v>0.2</v>
      </c>
      <c r="H264">
        <v>0.2</v>
      </c>
      <c r="I264" t="s">
        <v>24</v>
      </c>
      <c r="J264">
        <v>33.32</v>
      </c>
      <c r="K264">
        <v>199.9</v>
      </c>
      <c r="L264">
        <v>166.58</v>
      </c>
      <c r="M264" t="s">
        <v>265</v>
      </c>
      <c r="N264" t="s">
        <v>9954</v>
      </c>
      <c r="O264" t="s">
        <v>9955</v>
      </c>
      <c r="P264" t="s">
        <v>265</v>
      </c>
      <c r="Q264" t="s">
        <v>266</v>
      </c>
      <c r="R264" t="s">
        <v>267</v>
      </c>
      <c r="S264" t="s">
        <v>9956</v>
      </c>
      <c r="T264">
        <v>199.9</v>
      </c>
      <c r="U264" t="s">
        <v>24</v>
      </c>
      <c r="V264" t="s">
        <v>9957</v>
      </c>
      <c r="W264" t="s">
        <v>9958</v>
      </c>
      <c r="X264" t="s">
        <v>9959</v>
      </c>
      <c r="Y264" t="s">
        <v>9960</v>
      </c>
      <c r="Z264" t="str">
        <f t="shared" si="4"/>
        <v>AS-96689</v>
      </c>
    </row>
    <row r="265" spans="1:26" x14ac:dyDescent="0.3">
      <c r="A265" t="s">
        <v>9961</v>
      </c>
      <c r="B265" t="s">
        <v>8169</v>
      </c>
      <c r="C265" t="s">
        <v>264</v>
      </c>
      <c r="E265" t="s">
        <v>47</v>
      </c>
      <c r="G265">
        <v>0.22</v>
      </c>
      <c r="H265">
        <v>0.22</v>
      </c>
      <c r="I265" t="s">
        <v>24</v>
      </c>
      <c r="J265">
        <v>5.75</v>
      </c>
      <c r="K265">
        <v>31.9</v>
      </c>
      <c r="L265">
        <v>26.15</v>
      </c>
      <c r="M265" t="s">
        <v>265</v>
      </c>
      <c r="N265" t="s">
        <v>9962</v>
      </c>
      <c r="O265" t="s">
        <v>9963</v>
      </c>
      <c r="P265" t="s">
        <v>265</v>
      </c>
      <c r="Q265" t="s">
        <v>266</v>
      </c>
      <c r="R265" t="s">
        <v>267</v>
      </c>
      <c r="S265" t="s">
        <v>9964</v>
      </c>
      <c r="T265">
        <v>31.9</v>
      </c>
      <c r="U265" t="s">
        <v>24</v>
      </c>
      <c r="V265" t="s">
        <v>9965</v>
      </c>
      <c r="W265" t="s">
        <v>9966</v>
      </c>
      <c r="X265" t="s">
        <v>9967</v>
      </c>
      <c r="Y265" t="s">
        <v>9968</v>
      </c>
      <c r="Z265" t="str">
        <f t="shared" si="4"/>
        <v>AS-94838</v>
      </c>
    </row>
    <row r="266" spans="1:26" x14ac:dyDescent="0.3">
      <c r="A266" t="s">
        <v>9969</v>
      </c>
      <c r="B266" t="s">
        <v>8169</v>
      </c>
      <c r="C266" t="s">
        <v>268</v>
      </c>
      <c r="E266" t="s">
        <v>46</v>
      </c>
      <c r="G266">
        <v>0.2</v>
      </c>
      <c r="H266">
        <v>0.2</v>
      </c>
      <c r="I266" t="s">
        <v>24</v>
      </c>
      <c r="J266">
        <v>6.65</v>
      </c>
      <c r="K266">
        <v>39.92</v>
      </c>
      <c r="L266">
        <v>33.270000000000003</v>
      </c>
      <c r="M266" t="s">
        <v>83</v>
      </c>
      <c r="N266" t="s">
        <v>9970</v>
      </c>
      <c r="O266" t="s">
        <v>9971</v>
      </c>
      <c r="P266" t="s">
        <v>83</v>
      </c>
      <c r="Q266" t="s">
        <v>266</v>
      </c>
      <c r="R266" t="s">
        <v>267</v>
      </c>
      <c r="S266" t="s">
        <v>9972</v>
      </c>
      <c r="T266">
        <v>39.92</v>
      </c>
      <c r="U266" t="s">
        <v>24</v>
      </c>
      <c r="V266" t="s">
        <v>3332</v>
      </c>
      <c r="W266" t="s">
        <v>3335</v>
      </c>
      <c r="X266" t="s">
        <v>9973</v>
      </c>
      <c r="Y266" t="s">
        <v>9974</v>
      </c>
      <c r="Z266" t="str">
        <f t="shared" si="4"/>
        <v>AS-95043</v>
      </c>
    </row>
    <row r="267" spans="1:26" x14ac:dyDescent="0.3">
      <c r="A267" t="s">
        <v>9975</v>
      </c>
      <c r="B267" t="s">
        <v>8169</v>
      </c>
      <c r="C267" t="s">
        <v>268</v>
      </c>
      <c r="E267" t="s">
        <v>46</v>
      </c>
      <c r="G267">
        <v>0.2</v>
      </c>
      <c r="H267">
        <v>0.2</v>
      </c>
      <c r="I267" t="s">
        <v>24</v>
      </c>
      <c r="J267">
        <v>9.14</v>
      </c>
      <c r="K267">
        <v>54.85</v>
      </c>
      <c r="L267">
        <v>45.71</v>
      </c>
      <c r="M267" t="s">
        <v>83</v>
      </c>
      <c r="N267" t="s">
        <v>9976</v>
      </c>
      <c r="O267" t="s">
        <v>9977</v>
      </c>
      <c r="P267" t="s">
        <v>83</v>
      </c>
      <c r="Q267" t="s">
        <v>266</v>
      </c>
      <c r="R267" t="s">
        <v>267</v>
      </c>
      <c r="S267" t="s">
        <v>9978</v>
      </c>
      <c r="T267">
        <v>54.85</v>
      </c>
      <c r="U267" t="s">
        <v>24</v>
      </c>
      <c r="V267" t="s">
        <v>7910</v>
      </c>
      <c r="W267" t="s">
        <v>7913</v>
      </c>
      <c r="X267" t="s">
        <v>9979</v>
      </c>
      <c r="Y267" t="s">
        <v>9980</v>
      </c>
      <c r="Z267" t="str">
        <f t="shared" si="4"/>
        <v>AS-97127</v>
      </c>
    </row>
    <row r="268" spans="1:26" x14ac:dyDescent="0.3">
      <c r="A268" t="s">
        <v>9981</v>
      </c>
      <c r="B268" t="s">
        <v>8169</v>
      </c>
      <c r="C268" t="s">
        <v>264</v>
      </c>
      <c r="E268" t="s">
        <v>46</v>
      </c>
      <c r="G268">
        <v>0.2</v>
      </c>
      <c r="H268">
        <v>0.2</v>
      </c>
      <c r="I268" t="s">
        <v>24</v>
      </c>
      <c r="J268">
        <v>2.98</v>
      </c>
      <c r="K268">
        <v>17.899999999999999</v>
      </c>
      <c r="L268">
        <v>14.92</v>
      </c>
      <c r="M268" t="s">
        <v>265</v>
      </c>
      <c r="N268" t="s">
        <v>9982</v>
      </c>
      <c r="O268" t="s">
        <v>9983</v>
      </c>
      <c r="P268" t="s">
        <v>265</v>
      </c>
      <c r="Q268" t="s">
        <v>266</v>
      </c>
      <c r="R268" t="s">
        <v>267</v>
      </c>
      <c r="S268" t="s">
        <v>9984</v>
      </c>
      <c r="T268">
        <v>17.899999999999999</v>
      </c>
      <c r="U268" t="s">
        <v>24</v>
      </c>
      <c r="V268" t="s">
        <v>9985</v>
      </c>
      <c r="W268" t="s">
        <v>9986</v>
      </c>
      <c r="X268" t="s">
        <v>9987</v>
      </c>
      <c r="Y268" t="s">
        <v>9988</v>
      </c>
      <c r="Z268" t="str">
        <f t="shared" si="4"/>
        <v>AS-96550</v>
      </c>
    </row>
    <row r="269" spans="1:26" x14ac:dyDescent="0.3">
      <c r="A269" t="s">
        <v>9989</v>
      </c>
      <c r="B269" t="s">
        <v>8169</v>
      </c>
      <c r="C269" t="s">
        <v>264</v>
      </c>
      <c r="E269" t="s">
        <v>46</v>
      </c>
      <c r="G269">
        <v>0.2</v>
      </c>
      <c r="H269">
        <v>0.2</v>
      </c>
      <c r="I269" t="s">
        <v>24</v>
      </c>
      <c r="J269">
        <v>11.33</v>
      </c>
      <c r="K269">
        <v>67.95</v>
      </c>
      <c r="L269">
        <v>56.62</v>
      </c>
      <c r="M269" t="s">
        <v>265</v>
      </c>
      <c r="N269" t="s">
        <v>9990</v>
      </c>
      <c r="O269" t="s">
        <v>9991</v>
      </c>
      <c r="P269" t="s">
        <v>265</v>
      </c>
      <c r="Q269" t="s">
        <v>266</v>
      </c>
      <c r="R269" t="s">
        <v>267</v>
      </c>
      <c r="S269" t="s">
        <v>9992</v>
      </c>
      <c r="T269">
        <v>67.95</v>
      </c>
      <c r="U269" t="s">
        <v>24</v>
      </c>
      <c r="V269" t="s">
        <v>9993</v>
      </c>
      <c r="W269" t="s">
        <v>9994</v>
      </c>
      <c r="X269" t="s">
        <v>9995</v>
      </c>
      <c r="Y269" t="s">
        <v>9996</v>
      </c>
      <c r="Z269" t="str">
        <f t="shared" si="4"/>
        <v>AS-96148</v>
      </c>
    </row>
    <row r="270" spans="1:26" x14ac:dyDescent="0.3">
      <c r="A270" t="s">
        <v>9997</v>
      </c>
      <c r="B270" t="s">
        <v>8169</v>
      </c>
      <c r="C270" t="s">
        <v>264</v>
      </c>
      <c r="E270" t="s">
        <v>46</v>
      </c>
      <c r="G270">
        <v>0.2</v>
      </c>
      <c r="H270">
        <v>0.2</v>
      </c>
      <c r="I270" t="s">
        <v>24</v>
      </c>
      <c r="J270">
        <v>11.33</v>
      </c>
      <c r="K270">
        <v>67.95</v>
      </c>
      <c r="L270">
        <v>56.62</v>
      </c>
      <c r="M270" t="s">
        <v>265</v>
      </c>
      <c r="N270" t="s">
        <v>9998</v>
      </c>
      <c r="O270" t="s">
        <v>9999</v>
      </c>
      <c r="P270" t="s">
        <v>265</v>
      </c>
      <c r="Q270" t="s">
        <v>266</v>
      </c>
      <c r="R270" t="s">
        <v>267</v>
      </c>
      <c r="S270" t="s">
        <v>10000</v>
      </c>
      <c r="T270">
        <v>67.95</v>
      </c>
      <c r="U270" t="s">
        <v>24</v>
      </c>
      <c r="V270" t="s">
        <v>10001</v>
      </c>
      <c r="W270" t="s">
        <v>10002</v>
      </c>
      <c r="X270" t="s">
        <v>10003</v>
      </c>
      <c r="Y270" t="s">
        <v>10004</v>
      </c>
      <c r="Z270" t="str">
        <f t="shared" si="4"/>
        <v>AS-95358</v>
      </c>
    </row>
    <row r="271" spans="1:26" x14ac:dyDescent="0.3">
      <c r="A271" t="s">
        <v>10005</v>
      </c>
      <c r="B271" t="s">
        <v>8169</v>
      </c>
      <c r="C271" t="s">
        <v>268</v>
      </c>
      <c r="E271" t="s">
        <v>46</v>
      </c>
      <c r="G271">
        <v>0.2</v>
      </c>
      <c r="H271">
        <v>0.2</v>
      </c>
      <c r="I271" t="s">
        <v>24</v>
      </c>
      <c r="J271">
        <v>5.49</v>
      </c>
      <c r="K271">
        <v>32.96</v>
      </c>
      <c r="L271">
        <v>27.47</v>
      </c>
      <c r="M271" t="s">
        <v>83</v>
      </c>
      <c r="N271" t="s">
        <v>10006</v>
      </c>
      <c r="O271" t="s">
        <v>10007</v>
      </c>
      <c r="P271" t="s">
        <v>83</v>
      </c>
      <c r="Q271" t="s">
        <v>266</v>
      </c>
      <c r="R271" t="s">
        <v>267</v>
      </c>
      <c r="S271" t="s">
        <v>10008</v>
      </c>
      <c r="T271">
        <v>32.96</v>
      </c>
      <c r="U271" t="s">
        <v>24</v>
      </c>
      <c r="V271" t="s">
        <v>3947</v>
      </c>
      <c r="W271" t="s">
        <v>3950</v>
      </c>
      <c r="X271" t="s">
        <v>10009</v>
      </c>
      <c r="Y271" t="s">
        <v>10010</v>
      </c>
      <c r="Z271" t="str">
        <f t="shared" si="4"/>
        <v>AS-95232</v>
      </c>
    </row>
    <row r="272" spans="1:26" x14ac:dyDescent="0.3">
      <c r="A272" t="s">
        <v>10011</v>
      </c>
      <c r="B272" t="s">
        <v>8169</v>
      </c>
      <c r="C272" t="s">
        <v>264</v>
      </c>
      <c r="E272" t="s">
        <v>45</v>
      </c>
      <c r="G272">
        <v>0.21</v>
      </c>
      <c r="H272">
        <v>0.21</v>
      </c>
      <c r="I272" t="s">
        <v>24</v>
      </c>
      <c r="J272">
        <v>8.19</v>
      </c>
      <c r="K272">
        <v>47.16</v>
      </c>
      <c r="L272">
        <v>38.97</v>
      </c>
      <c r="M272" t="s">
        <v>265</v>
      </c>
      <c r="N272" t="s">
        <v>10012</v>
      </c>
      <c r="O272" t="s">
        <v>10013</v>
      </c>
      <c r="P272" t="s">
        <v>265</v>
      </c>
      <c r="Q272" t="s">
        <v>266</v>
      </c>
      <c r="R272" t="s">
        <v>267</v>
      </c>
      <c r="S272" t="s">
        <v>10014</v>
      </c>
      <c r="T272">
        <v>47.16</v>
      </c>
      <c r="U272" t="s">
        <v>24</v>
      </c>
      <c r="V272" t="s">
        <v>10015</v>
      </c>
      <c r="W272" t="s">
        <v>10016</v>
      </c>
      <c r="X272" t="s">
        <v>10017</v>
      </c>
      <c r="Y272" t="s">
        <v>10018</v>
      </c>
      <c r="Z272" t="str">
        <f t="shared" si="4"/>
        <v>AS-96845</v>
      </c>
    </row>
    <row r="273" spans="1:26" x14ac:dyDescent="0.3">
      <c r="A273" t="s">
        <v>10019</v>
      </c>
      <c r="B273" t="s">
        <v>8169</v>
      </c>
      <c r="C273" t="s">
        <v>264</v>
      </c>
      <c r="E273" t="s">
        <v>46</v>
      </c>
      <c r="G273">
        <v>0.2</v>
      </c>
      <c r="H273">
        <v>0.2</v>
      </c>
      <c r="I273" t="s">
        <v>24</v>
      </c>
      <c r="J273">
        <v>6.32</v>
      </c>
      <c r="K273">
        <v>37.9</v>
      </c>
      <c r="L273">
        <v>31.58</v>
      </c>
      <c r="M273" t="s">
        <v>265</v>
      </c>
      <c r="N273" t="s">
        <v>10020</v>
      </c>
      <c r="O273" t="s">
        <v>10021</v>
      </c>
      <c r="P273" t="s">
        <v>265</v>
      </c>
      <c r="Q273" t="s">
        <v>266</v>
      </c>
      <c r="R273" t="s">
        <v>267</v>
      </c>
      <c r="S273" t="s">
        <v>10022</v>
      </c>
      <c r="T273">
        <v>37.9</v>
      </c>
      <c r="U273" t="s">
        <v>24</v>
      </c>
      <c r="V273" t="s">
        <v>10023</v>
      </c>
      <c r="W273" t="s">
        <v>10024</v>
      </c>
      <c r="X273" t="s">
        <v>10025</v>
      </c>
      <c r="Y273" t="s">
        <v>10026</v>
      </c>
      <c r="Z273" t="str">
        <f t="shared" si="4"/>
        <v>AS-95816</v>
      </c>
    </row>
    <row r="274" spans="1:26" x14ac:dyDescent="0.3">
      <c r="A274" t="s">
        <v>10027</v>
      </c>
      <c r="B274" t="s">
        <v>8169</v>
      </c>
      <c r="C274" t="s">
        <v>268</v>
      </c>
      <c r="E274" t="s">
        <v>42</v>
      </c>
      <c r="G274">
        <v>0.19</v>
      </c>
      <c r="H274">
        <v>0.19</v>
      </c>
      <c r="I274" t="s">
        <v>24</v>
      </c>
      <c r="J274">
        <v>9.4</v>
      </c>
      <c r="K274">
        <v>58.85</v>
      </c>
      <c r="L274">
        <v>49.45</v>
      </c>
      <c r="M274" t="s">
        <v>83</v>
      </c>
      <c r="N274" t="s">
        <v>10028</v>
      </c>
      <c r="O274" t="s">
        <v>10029</v>
      </c>
      <c r="P274" t="s">
        <v>83</v>
      </c>
      <c r="Q274" t="s">
        <v>266</v>
      </c>
      <c r="R274" t="s">
        <v>267</v>
      </c>
      <c r="S274" t="s">
        <v>10030</v>
      </c>
      <c r="T274">
        <v>58.85</v>
      </c>
      <c r="U274" t="s">
        <v>24</v>
      </c>
      <c r="V274" t="s">
        <v>6697</v>
      </c>
      <c r="W274" t="s">
        <v>6700</v>
      </c>
      <c r="X274" t="s">
        <v>10031</v>
      </c>
      <c r="Y274" t="s">
        <v>10032</v>
      </c>
      <c r="Z274" t="str">
        <f t="shared" si="4"/>
        <v>AS-96547</v>
      </c>
    </row>
    <row r="275" spans="1:26" x14ac:dyDescent="0.3">
      <c r="A275" t="s">
        <v>10033</v>
      </c>
      <c r="B275" t="s">
        <v>8169</v>
      </c>
      <c r="C275" t="s">
        <v>264</v>
      </c>
      <c r="E275" t="s">
        <v>45</v>
      </c>
      <c r="G275">
        <v>0.21</v>
      </c>
      <c r="H275">
        <v>0.21</v>
      </c>
      <c r="I275" t="s">
        <v>24</v>
      </c>
      <c r="J275">
        <v>41.88</v>
      </c>
      <c r="K275">
        <v>241.28</v>
      </c>
      <c r="L275">
        <v>199.4</v>
      </c>
      <c r="M275" t="s">
        <v>265</v>
      </c>
      <c r="N275" t="s">
        <v>10034</v>
      </c>
      <c r="O275" t="s">
        <v>10035</v>
      </c>
      <c r="P275" t="s">
        <v>265</v>
      </c>
      <c r="Q275" t="s">
        <v>266</v>
      </c>
      <c r="R275" t="s">
        <v>267</v>
      </c>
      <c r="S275" t="s">
        <v>10036</v>
      </c>
      <c r="T275">
        <v>241.28</v>
      </c>
      <c r="U275" t="s">
        <v>24</v>
      </c>
      <c r="V275" t="s">
        <v>10037</v>
      </c>
      <c r="W275" t="s">
        <v>10038</v>
      </c>
      <c r="X275" t="s">
        <v>10039</v>
      </c>
      <c r="Y275" t="s">
        <v>10040</v>
      </c>
      <c r="Z275" t="str">
        <f t="shared" si="4"/>
        <v>AS-96462</v>
      </c>
    </row>
    <row r="276" spans="1:26" x14ac:dyDescent="0.3">
      <c r="A276" t="s">
        <v>10041</v>
      </c>
      <c r="B276" t="s">
        <v>8169</v>
      </c>
      <c r="C276" t="s">
        <v>264</v>
      </c>
      <c r="E276" t="s">
        <v>45</v>
      </c>
      <c r="G276">
        <v>0.21</v>
      </c>
      <c r="H276">
        <v>0.21</v>
      </c>
      <c r="I276" t="s">
        <v>24</v>
      </c>
      <c r="J276">
        <v>10.23</v>
      </c>
      <c r="K276">
        <v>58.95</v>
      </c>
      <c r="L276">
        <v>48.72</v>
      </c>
      <c r="M276" t="s">
        <v>265</v>
      </c>
      <c r="N276" t="s">
        <v>10042</v>
      </c>
      <c r="O276" t="s">
        <v>10043</v>
      </c>
      <c r="P276" t="s">
        <v>265</v>
      </c>
      <c r="Q276" t="s">
        <v>266</v>
      </c>
      <c r="R276" t="s">
        <v>267</v>
      </c>
      <c r="S276" t="s">
        <v>10044</v>
      </c>
      <c r="T276">
        <v>58.95</v>
      </c>
      <c r="U276" t="s">
        <v>24</v>
      </c>
      <c r="V276" t="s">
        <v>10045</v>
      </c>
      <c r="W276" t="s">
        <v>10046</v>
      </c>
      <c r="X276" t="s">
        <v>10047</v>
      </c>
      <c r="Y276" t="s">
        <v>10048</v>
      </c>
      <c r="Z276" t="str">
        <f t="shared" si="4"/>
        <v>AS-96013</v>
      </c>
    </row>
    <row r="277" spans="1:26" x14ac:dyDescent="0.3">
      <c r="A277" t="s">
        <v>10049</v>
      </c>
      <c r="B277" t="s">
        <v>8169</v>
      </c>
      <c r="C277" t="s">
        <v>264</v>
      </c>
      <c r="E277" t="s">
        <v>45</v>
      </c>
      <c r="G277">
        <v>0.21</v>
      </c>
      <c r="H277">
        <v>0.21</v>
      </c>
      <c r="I277" t="s">
        <v>24</v>
      </c>
      <c r="J277">
        <v>11.78</v>
      </c>
      <c r="K277">
        <v>67.900000000000006</v>
      </c>
      <c r="L277">
        <v>56.12</v>
      </c>
      <c r="M277" t="s">
        <v>265</v>
      </c>
      <c r="N277" t="s">
        <v>10050</v>
      </c>
      <c r="O277" t="s">
        <v>10051</v>
      </c>
      <c r="P277" t="s">
        <v>265</v>
      </c>
      <c r="Q277" t="s">
        <v>266</v>
      </c>
      <c r="R277" t="s">
        <v>267</v>
      </c>
      <c r="S277" t="s">
        <v>10052</v>
      </c>
      <c r="T277">
        <v>67.900000000000006</v>
      </c>
      <c r="U277" t="s">
        <v>24</v>
      </c>
      <c r="V277" t="s">
        <v>10053</v>
      </c>
      <c r="W277" t="s">
        <v>10054</v>
      </c>
      <c r="X277" t="s">
        <v>10055</v>
      </c>
      <c r="Y277" t="s">
        <v>10056</v>
      </c>
      <c r="Z277" t="str">
        <f t="shared" si="4"/>
        <v>AS-95312</v>
      </c>
    </row>
    <row r="278" spans="1:26" x14ac:dyDescent="0.3">
      <c r="A278" t="s">
        <v>10057</v>
      </c>
      <c r="B278" t="s">
        <v>8169</v>
      </c>
      <c r="C278" t="s">
        <v>264</v>
      </c>
      <c r="E278" t="s">
        <v>45</v>
      </c>
      <c r="G278">
        <v>0.21</v>
      </c>
      <c r="H278">
        <v>0.21</v>
      </c>
      <c r="I278" t="s">
        <v>24</v>
      </c>
      <c r="J278">
        <v>17.350000000000001</v>
      </c>
      <c r="K278">
        <v>99.95</v>
      </c>
      <c r="L278">
        <v>82.6</v>
      </c>
      <c r="M278" t="s">
        <v>265</v>
      </c>
      <c r="N278" t="s">
        <v>10058</v>
      </c>
      <c r="O278" t="s">
        <v>10059</v>
      </c>
      <c r="P278" t="s">
        <v>265</v>
      </c>
      <c r="Q278" t="s">
        <v>266</v>
      </c>
      <c r="R278" t="s">
        <v>267</v>
      </c>
      <c r="S278" t="s">
        <v>10060</v>
      </c>
      <c r="T278">
        <v>99.95</v>
      </c>
      <c r="U278" t="s">
        <v>24</v>
      </c>
      <c r="V278" t="s">
        <v>10061</v>
      </c>
      <c r="W278" t="s">
        <v>10062</v>
      </c>
      <c r="X278" t="s">
        <v>10063</v>
      </c>
      <c r="Y278" t="s">
        <v>10064</v>
      </c>
      <c r="Z278" t="str">
        <f t="shared" si="4"/>
        <v>AS-96085</v>
      </c>
    </row>
    <row r="279" spans="1:26" x14ac:dyDescent="0.3">
      <c r="A279" t="s">
        <v>10065</v>
      </c>
      <c r="B279" t="s">
        <v>8169</v>
      </c>
      <c r="C279" t="s">
        <v>264</v>
      </c>
      <c r="D279" t="s">
        <v>73</v>
      </c>
      <c r="E279" t="s">
        <v>45</v>
      </c>
      <c r="G279">
        <v>0.21</v>
      </c>
      <c r="H279" t="s">
        <v>270</v>
      </c>
      <c r="I279" t="s">
        <v>24</v>
      </c>
      <c r="J279" t="s">
        <v>270</v>
      </c>
      <c r="K279">
        <v>0</v>
      </c>
      <c r="L279">
        <v>0</v>
      </c>
      <c r="M279" t="s">
        <v>265</v>
      </c>
      <c r="N279" t="s">
        <v>10066</v>
      </c>
      <c r="O279" t="s">
        <v>10067</v>
      </c>
      <c r="P279" t="s">
        <v>265</v>
      </c>
      <c r="Q279" t="s">
        <v>266</v>
      </c>
      <c r="R279" t="s">
        <v>267</v>
      </c>
      <c r="S279" t="s">
        <v>10068</v>
      </c>
      <c r="T279">
        <v>214.75</v>
      </c>
      <c r="U279" t="s">
        <v>24</v>
      </c>
      <c r="V279" t="s">
        <v>10069</v>
      </c>
      <c r="W279" t="s">
        <v>10070</v>
      </c>
      <c r="X279" t="s">
        <v>10071</v>
      </c>
      <c r="Y279" t="s">
        <v>10072</v>
      </c>
      <c r="Z279" t="str">
        <f t="shared" si="4"/>
        <v>AS-95470</v>
      </c>
    </row>
    <row r="280" spans="1:26" x14ac:dyDescent="0.3">
      <c r="A280" t="s">
        <v>10065</v>
      </c>
      <c r="B280" t="s">
        <v>8169</v>
      </c>
      <c r="C280" t="s">
        <v>264</v>
      </c>
      <c r="D280" t="s">
        <v>73</v>
      </c>
      <c r="E280" t="s">
        <v>45</v>
      </c>
      <c r="G280">
        <v>0.21</v>
      </c>
      <c r="H280" t="s">
        <v>270</v>
      </c>
      <c r="I280" t="s">
        <v>24</v>
      </c>
      <c r="J280" t="s">
        <v>270</v>
      </c>
      <c r="K280">
        <v>0</v>
      </c>
      <c r="L280">
        <v>0</v>
      </c>
      <c r="M280" t="s">
        <v>265</v>
      </c>
      <c r="N280" t="s">
        <v>10066</v>
      </c>
      <c r="O280" t="s">
        <v>10073</v>
      </c>
      <c r="P280" t="s">
        <v>265</v>
      </c>
      <c r="Q280" t="s">
        <v>275</v>
      </c>
      <c r="R280" t="s">
        <v>267</v>
      </c>
      <c r="S280" t="s">
        <v>10074</v>
      </c>
      <c r="T280">
        <v>214.75</v>
      </c>
      <c r="U280" t="s">
        <v>24</v>
      </c>
      <c r="V280" t="s">
        <v>10075</v>
      </c>
      <c r="W280" t="s">
        <v>10076</v>
      </c>
      <c r="X280" t="s">
        <v>10075</v>
      </c>
      <c r="Y280" t="s">
        <v>10077</v>
      </c>
      <c r="Z280" t="str">
        <f t="shared" si="4"/>
        <v>AS-95470</v>
      </c>
    </row>
    <row r="281" spans="1:26" x14ac:dyDescent="0.3">
      <c r="A281" t="s">
        <v>10078</v>
      </c>
      <c r="B281" t="s">
        <v>8169</v>
      </c>
      <c r="C281" t="s">
        <v>264</v>
      </c>
      <c r="E281" t="s">
        <v>37</v>
      </c>
      <c r="G281">
        <v>0.2</v>
      </c>
      <c r="H281">
        <v>0.2</v>
      </c>
      <c r="I281" t="s">
        <v>24</v>
      </c>
      <c r="J281">
        <v>6.65</v>
      </c>
      <c r="K281">
        <v>39.9</v>
      </c>
      <c r="L281">
        <v>33.25</v>
      </c>
      <c r="M281" t="s">
        <v>265</v>
      </c>
      <c r="N281" t="s">
        <v>10079</v>
      </c>
      <c r="O281" t="s">
        <v>10080</v>
      </c>
      <c r="P281" t="s">
        <v>265</v>
      </c>
      <c r="Q281" t="s">
        <v>266</v>
      </c>
      <c r="R281" t="s">
        <v>267</v>
      </c>
      <c r="S281" t="s">
        <v>10081</v>
      </c>
      <c r="T281">
        <v>39.9</v>
      </c>
      <c r="U281" t="s">
        <v>24</v>
      </c>
      <c r="V281" t="s">
        <v>10082</v>
      </c>
      <c r="W281" t="s">
        <v>10083</v>
      </c>
      <c r="X281" t="s">
        <v>10084</v>
      </c>
      <c r="Y281" t="s">
        <v>10085</v>
      </c>
      <c r="Z281" t="str">
        <f t="shared" si="4"/>
        <v>AS-95207</v>
      </c>
    </row>
    <row r="282" spans="1:26" x14ac:dyDescent="0.3">
      <c r="A282" t="s">
        <v>10086</v>
      </c>
      <c r="B282" t="s">
        <v>8169</v>
      </c>
      <c r="C282" t="s">
        <v>264</v>
      </c>
      <c r="E282" t="s">
        <v>45</v>
      </c>
      <c r="G282">
        <v>0.21</v>
      </c>
      <c r="H282">
        <v>0.21</v>
      </c>
      <c r="I282" t="s">
        <v>24</v>
      </c>
      <c r="J282">
        <v>10.23</v>
      </c>
      <c r="K282">
        <v>58.95</v>
      </c>
      <c r="L282">
        <v>48.72</v>
      </c>
      <c r="M282" t="s">
        <v>265</v>
      </c>
      <c r="N282" t="s">
        <v>10087</v>
      </c>
      <c r="O282" t="s">
        <v>10088</v>
      </c>
      <c r="P282" t="s">
        <v>265</v>
      </c>
      <c r="Q282" t="s">
        <v>266</v>
      </c>
      <c r="R282" t="s">
        <v>267</v>
      </c>
      <c r="S282" t="s">
        <v>10089</v>
      </c>
      <c r="T282">
        <v>58.95</v>
      </c>
      <c r="U282" t="s">
        <v>24</v>
      </c>
      <c r="V282" t="s">
        <v>10090</v>
      </c>
      <c r="W282" t="s">
        <v>10091</v>
      </c>
      <c r="X282" t="s">
        <v>10092</v>
      </c>
      <c r="Y282" t="s">
        <v>10093</v>
      </c>
      <c r="Z282" t="str">
        <f t="shared" si="4"/>
        <v>AS-96898</v>
      </c>
    </row>
    <row r="283" spans="1:26" x14ac:dyDescent="0.3">
      <c r="A283" t="s">
        <v>10094</v>
      </c>
      <c r="B283" t="s">
        <v>8169</v>
      </c>
      <c r="C283" t="s">
        <v>264</v>
      </c>
      <c r="E283" t="s">
        <v>45</v>
      </c>
      <c r="G283">
        <v>0.21</v>
      </c>
      <c r="H283">
        <v>0.21</v>
      </c>
      <c r="I283" t="s">
        <v>24</v>
      </c>
      <c r="J283">
        <v>7.09</v>
      </c>
      <c r="K283">
        <v>40.86</v>
      </c>
      <c r="L283">
        <v>33.770000000000003</v>
      </c>
      <c r="M283" t="s">
        <v>265</v>
      </c>
      <c r="N283" t="s">
        <v>10095</v>
      </c>
      <c r="O283" t="s">
        <v>10096</v>
      </c>
      <c r="P283" t="s">
        <v>265</v>
      </c>
      <c r="Q283" t="s">
        <v>266</v>
      </c>
      <c r="R283" t="s">
        <v>267</v>
      </c>
      <c r="S283" t="s">
        <v>10097</v>
      </c>
      <c r="T283">
        <v>40.86</v>
      </c>
      <c r="U283" t="s">
        <v>24</v>
      </c>
      <c r="V283" t="s">
        <v>10098</v>
      </c>
      <c r="W283" t="s">
        <v>10099</v>
      </c>
      <c r="X283" t="s">
        <v>10100</v>
      </c>
      <c r="Y283" t="s">
        <v>10101</v>
      </c>
      <c r="Z283" t="str">
        <f t="shared" si="4"/>
        <v>AS-96274</v>
      </c>
    </row>
    <row r="284" spans="1:26" x14ac:dyDescent="0.3">
      <c r="A284" t="s">
        <v>10102</v>
      </c>
      <c r="B284" t="s">
        <v>8169</v>
      </c>
      <c r="C284" t="s">
        <v>264</v>
      </c>
      <c r="E284" t="s">
        <v>45</v>
      </c>
      <c r="G284">
        <v>0.21</v>
      </c>
      <c r="H284">
        <v>0.21</v>
      </c>
      <c r="I284" t="s">
        <v>24</v>
      </c>
      <c r="J284">
        <v>17.170000000000002</v>
      </c>
      <c r="K284">
        <v>98.91</v>
      </c>
      <c r="L284">
        <v>81.739999999999995</v>
      </c>
      <c r="M284" t="s">
        <v>265</v>
      </c>
      <c r="N284" t="s">
        <v>10103</v>
      </c>
      <c r="O284" t="s">
        <v>10104</v>
      </c>
      <c r="P284" t="s">
        <v>265</v>
      </c>
      <c r="Q284" t="s">
        <v>266</v>
      </c>
      <c r="R284" t="s">
        <v>269</v>
      </c>
      <c r="S284" t="s">
        <v>10105</v>
      </c>
      <c r="T284">
        <v>84.95</v>
      </c>
      <c r="U284" t="s">
        <v>24</v>
      </c>
      <c r="V284" t="s">
        <v>10106</v>
      </c>
      <c r="W284" t="s">
        <v>10107</v>
      </c>
      <c r="X284" t="s">
        <v>10108</v>
      </c>
      <c r="Y284" t="s">
        <v>10109</v>
      </c>
      <c r="Z284" t="str">
        <f t="shared" si="4"/>
        <v>AS-96227</v>
      </c>
    </row>
    <row r="285" spans="1:26" x14ac:dyDescent="0.3">
      <c r="A285" t="s">
        <v>10102</v>
      </c>
      <c r="B285" t="s">
        <v>8169</v>
      </c>
      <c r="C285" t="s">
        <v>264</v>
      </c>
      <c r="E285" t="s">
        <v>45</v>
      </c>
      <c r="G285">
        <v>0.21</v>
      </c>
      <c r="H285">
        <v>0.21</v>
      </c>
      <c r="I285" t="s">
        <v>24</v>
      </c>
      <c r="J285">
        <v>17.170000000000002</v>
      </c>
      <c r="K285">
        <v>98.91</v>
      </c>
      <c r="L285">
        <v>81.739999999999995</v>
      </c>
      <c r="M285" t="s">
        <v>265</v>
      </c>
      <c r="N285" t="s">
        <v>10103</v>
      </c>
      <c r="O285" t="s">
        <v>10110</v>
      </c>
      <c r="P285" t="s">
        <v>265</v>
      </c>
      <c r="Q285" t="s">
        <v>266</v>
      </c>
      <c r="R285" t="s">
        <v>269</v>
      </c>
      <c r="S285" t="s">
        <v>10111</v>
      </c>
      <c r="T285">
        <v>98.91</v>
      </c>
      <c r="U285" t="s">
        <v>24</v>
      </c>
      <c r="W285" t="s">
        <v>10112</v>
      </c>
      <c r="X285" t="s">
        <v>10113</v>
      </c>
      <c r="Y285" t="s">
        <v>10114</v>
      </c>
      <c r="Z285" t="str">
        <f t="shared" si="4"/>
        <v>AS-96227</v>
      </c>
    </row>
    <row r="286" spans="1:26" x14ac:dyDescent="0.3">
      <c r="A286" t="s">
        <v>10102</v>
      </c>
      <c r="B286" t="s">
        <v>8169</v>
      </c>
      <c r="C286" t="s">
        <v>264</v>
      </c>
      <c r="E286" t="s">
        <v>45</v>
      </c>
      <c r="G286">
        <v>0.21</v>
      </c>
      <c r="H286">
        <v>0.21</v>
      </c>
      <c r="I286" t="s">
        <v>24</v>
      </c>
      <c r="J286">
        <v>17.170000000000002</v>
      </c>
      <c r="K286">
        <v>98.91</v>
      </c>
      <c r="L286">
        <v>81.739999999999995</v>
      </c>
      <c r="M286" t="s">
        <v>265</v>
      </c>
      <c r="N286" t="s">
        <v>10103</v>
      </c>
      <c r="O286" t="s">
        <v>10115</v>
      </c>
      <c r="P286" t="s">
        <v>265</v>
      </c>
      <c r="Q286" t="s">
        <v>266</v>
      </c>
      <c r="R286" t="s">
        <v>269</v>
      </c>
      <c r="S286" t="s">
        <v>10116</v>
      </c>
      <c r="T286">
        <v>98.91</v>
      </c>
      <c r="U286" t="s">
        <v>24</v>
      </c>
      <c r="V286" t="s">
        <v>10117</v>
      </c>
      <c r="W286" t="s">
        <v>10118</v>
      </c>
      <c r="X286" t="s">
        <v>10119</v>
      </c>
      <c r="Y286" t="s">
        <v>10120</v>
      </c>
      <c r="Z286" t="str">
        <f t="shared" si="4"/>
        <v>AS-96227</v>
      </c>
    </row>
    <row r="287" spans="1:26" x14ac:dyDescent="0.3">
      <c r="A287" t="s">
        <v>10102</v>
      </c>
      <c r="B287" t="s">
        <v>8169</v>
      </c>
      <c r="C287" t="s">
        <v>264</v>
      </c>
      <c r="E287" t="s">
        <v>45</v>
      </c>
      <c r="G287">
        <v>0.21</v>
      </c>
      <c r="H287">
        <v>0.21</v>
      </c>
      <c r="I287" t="s">
        <v>24</v>
      </c>
      <c r="J287">
        <v>17.170000000000002</v>
      </c>
      <c r="K287">
        <v>98.91</v>
      </c>
      <c r="L287">
        <v>81.739999999999995</v>
      </c>
      <c r="M287" t="s">
        <v>265</v>
      </c>
      <c r="N287" t="s">
        <v>10103</v>
      </c>
      <c r="O287" t="s">
        <v>10121</v>
      </c>
      <c r="P287" t="s">
        <v>265</v>
      </c>
      <c r="Q287" t="s">
        <v>266</v>
      </c>
      <c r="R287" t="s">
        <v>267</v>
      </c>
      <c r="S287" t="s">
        <v>10122</v>
      </c>
      <c r="T287">
        <v>98.91</v>
      </c>
      <c r="U287" t="s">
        <v>24</v>
      </c>
      <c r="V287" t="s">
        <v>10123</v>
      </c>
      <c r="W287" t="s">
        <v>10124</v>
      </c>
      <c r="X287" t="s">
        <v>10125</v>
      </c>
      <c r="Y287" t="s">
        <v>10126</v>
      </c>
      <c r="Z287" t="str">
        <f t="shared" si="4"/>
        <v>AS-96227</v>
      </c>
    </row>
    <row r="288" spans="1:26" x14ac:dyDescent="0.3">
      <c r="A288" t="s">
        <v>10127</v>
      </c>
      <c r="B288" t="s">
        <v>8169</v>
      </c>
      <c r="C288" t="s">
        <v>268</v>
      </c>
      <c r="E288" t="s">
        <v>42</v>
      </c>
      <c r="G288">
        <v>0.19</v>
      </c>
      <c r="H288">
        <v>0.19</v>
      </c>
      <c r="I288" t="s">
        <v>24</v>
      </c>
      <c r="J288">
        <v>8.23</v>
      </c>
      <c r="K288">
        <v>51.57</v>
      </c>
      <c r="L288">
        <v>43.34</v>
      </c>
      <c r="M288" t="s">
        <v>83</v>
      </c>
      <c r="N288" t="s">
        <v>10128</v>
      </c>
      <c r="O288" t="s">
        <v>10129</v>
      </c>
      <c r="P288" t="s">
        <v>83</v>
      </c>
      <c r="Q288" t="s">
        <v>266</v>
      </c>
      <c r="R288" t="s">
        <v>267</v>
      </c>
      <c r="S288" t="s">
        <v>10130</v>
      </c>
      <c r="T288">
        <v>51.57</v>
      </c>
      <c r="U288" t="s">
        <v>24</v>
      </c>
      <c r="V288" t="s">
        <v>4785</v>
      </c>
      <c r="W288" t="s">
        <v>4788</v>
      </c>
      <c r="X288" t="s">
        <v>10131</v>
      </c>
      <c r="Y288" t="s">
        <v>10132</v>
      </c>
      <c r="Z288" t="str">
        <f t="shared" si="4"/>
        <v>AS-95541</v>
      </c>
    </row>
    <row r="289" spans="1:26" x14ac:dyDescent="0.3">
      <c r="A289" t="s">
        <v>10133</v>
      </c>
      <c r="B289" t="s">
        <v>8169</v>
      </c>
      <c r="C289" t="s">
        <v>264</v>
      </c>
      <c r="E289" t="s">
        <v>45</v>
      </c>
      <c r="G289">
        <v>0.21</v>
      </c>
      <c r="H289">
        <v>0.21</v>
      </c>
      <c r="I289" t="s">
        <v>24</v>
      </c>
      <c r="J289">
        <v>11.44</v>
      </c>
      <c r="K289">
        <v>65.900000000000006</v>
      </c>
      <c r="L289">
        <v>54.46</v>
      </c>
      <c r="M289" t="s">
        <v>265</v>
      </c>
      <c r="N289" t="s">
        <v>10134</v>
      </c>
      <c r="O289" t="s">
        <v>10135</v>
      </c>
      <c r="P289" t="s">
        <v>265</v>
      </c>
      <c r="Q289" t="s">
        <v>266</v>
      </c>
      <c r="R289" t="s">
        <v>267</v>
      </c>
      <c r="S289" t="s">
        <v>10136</v>
      </c>
      <c r="T289">
        <v>65.900000000000006</v>
      </c>
      <c r="U289" t="s">
        <v>24</v>
      </c>
      <c r="V289" t="s">
        <v>10137</v>
      </c>
      <c r="W289" t="s">
        <v>10138</v>
      </c>
      <c r="X289" t="s">
        <v>10139</v>
      </c>
      <c r="Y289" t="s">
        <v>10140</v>
      </c>
      <c r="Z289" t="str">
        <f t="shared" si="4"/>
        <v>AS-96156</v>
      </c>
    </row>
    <row r="290" spans="1:26" x14ac:dyDescent="0.3">
      <c r="A290" t="s">
        <v>10141</v>
      </c>
      <c r="B290" t="s">
        <v>8169</v>
      </c>
      <c r="C290" t="s">
        <v>268</v>
      </c>
      <c r="E290" t="s">
        <v>42</v>
      </c>
      <c r="G290">
        <v>0.19</v>
      </c>
      <c r="H290">
        <v>0.19</v>
      </c>
      <c r="I290" t="s">
        <v>24</v>
      </c>
      <c r="J290">
        <v>6.05</v>
      </c>
      <c r="K290">
        <v>37.9</v>
      </c>
      <c r="L290">
        <v>31.85</v>
      </c>
      <c r="M290" t="s">
        <v>83</v>
      </c>
      <c r="N290" t="s">
        <v>10142</v>
      </c>
      <c r="O290" t="s">
        <v>10143</v>
      </c>
      <c r="P290" t="s">
        <v>83</v>
      </c>
      <c r="Q290" t="s">
        <v>266</v>
      </c>
      <c r="R290" t="s">
        <v>267</v>
      </c>
      <c r="S290" t="s">
        <v>10144</v>
      </c>
      <c r="T290">
        <v>37.9</v>
      </c>
      <c r="U290" t="s">
        <v>24</v>
      </c>
      <c r="V290" t="s">
        <v>3467</v>
      </c>
      <c r="W290" t="s">
        <v>3469</v>
      </c>
      <c r="X290" t="s">
        <v>10145</v>
      </c>
      <c r="Y290" t="s">
        <v>10146</v>
      </c>
      <c r="Z290" t="str">
        <f t="shared" si="4"/>
        <v>AS-95087</v>
      </c>
    </row>
    <row r="291" spans="1:26" x14ac:dyDescent="0.3">
      <c r="A291" t="s">
        <v>10147</v>
      </c>
      <c r="B291" t="s">
        <v>8169</v>
      </c>
      <c r="C291" t="s">
        <v>264</v>
      </c>
      <c r="E291" t="s">
        <v>46</v>
      </c>
      <c r="G291">
        <v>0.2</v>
      </c>
      <c r="H291">
        <v>0.2</v>
      </c>
      <c r="I291" t="s">
        <v>24</v>
      </c>
      <c r="J291">
        <v>4.1500000000000004</v>
      </c>
      <c r="K291">
        <v>24.9</v>
      </c>
      <c r="L291">
        <v>20.75</v>
      </c>
      <c r="M291" t="s">
        <v>265</v>
      </c>
      <c r="N291" t="s">
        <v>10148</v>
      </c>
      <c r="O291" t="s">
        <v>10149</v>
      </c>
      <c r="P291" t="s">
        <v>265</v>
      </c>
      <c r="Q291" t="s">
        <v>266</v>
      </c>
      <c r="R291" t="s">
        <v>267</v>
      </c>
      <c r="S291" t="s">
        <v>10150</v>
      </c>
      <c r="T291">
        <v>24.9</v>
      </c>
      <c r="U291" t="s">
        <v>24</v>
      </c>
      <c r="V291" t="s">
        <v>10151</v>
      </c>
      <c r="W291" t="s">
        <v>10152</v>
      </c>
      <c r="X291" t="s">
        <v>10153</v>
      </c>
      <c r="Y291" t="s">
        <v>10154</v>
      </c>
      <c r="Z291" t="str">
        <f t="shared" si="4"/>
        <v>AS-95950</v>
      </c>
    </row>
    <row r="292" spans="1:26" x14ac:dyDescent="0.3">
      <c r="A292" t="s">
        <v>10155</v>
      </c>
      <c r="B292" t="s">
        <v>8169</v>
      </c>
      <c r="C292" t="s">
        <v>264</v>
      </c>
      <c r="D292" t="s">
        <v>74</v>
      </c>
      <c r="E292" t="s">
        <v>42</v>
      </c>
      <c r="G292">
        <v>0.19</v>
      </c>
      <c r="H292" t="s">
        <v>270</v>
      </c>
      <c r="I292" t="s">
        <v>24</v>
      </c>
      <c r="J292" t="s">
        <v>270</v>
      </c>
      <c r="K292">
        <v>0</v>
      </c>
      <c r="L292">
        <v>0</v>
      </c>
      <c r="M292" t="s">
        <v>265</v>
      </c>
      <c r="N292" t="s">
        <v>10156</v>
      </c>
      <c r="O292" t="s">
        <v>10157</v>
      </c>
      <c r="P292" t="s">
        <v>265</v>
      </c>
      <c r="Q292" t="s">
        <v>266</v>
      </c>
      <c r="R292" t="s">
        <v>267</v>
      </c>
      <c r="S292" t="s">
        <v>10158</v>
      </c>
      <c r="T292">
        <v>24.9</v>
      </c>
      <c r="U292" t="s">
        <v>24</v>
      </c>
      <c r="V292" t="s">
        <v>10159</v>
      </c>
      <c r="W292" t="s">
        <v>10160</v>
      </c>
      <c r="X292" t="s">
        <v>10161</v>
      </c>
      <c r="Y292" t="s">
        <v>10162</v>
      </c>
      <c r="Z292" t="str">
        <f t="shared" si="4"/>
        <v>AS-95006</v>
      </c>
    </row>
    <row r="293" spans="1:26" x14ac:dyDescent="0.3">
      <c r="A293" t="s">
        <v>10155</v>
      </c>
      <c r="B293" t="s">
        <v>8169</v>
      </c>
      <c r="C293" t="s">
        <v>264</v>
      </c>
      <c r="D293" t="s">
        <v>74</v>
      </c>
      <c r="E293" t="s">
        <v>42</v>
      </c>
      <c r="G293">
        <v>0.19</v>
      </c>
      <c r="H293" t="s">
        <v>270</v>
      </c>
      <c r="I293" t="s">
        <v>24</v>
      </c>
      <c r="J293" t="s">
        <v>270</v>
      </c>
      <c r="K293">
        <v>0</v>
      </c>
      <c r="L293">
        <v>0</v>
      </c>
      <c r="M293" t="s">
        <v>265</v>
      </c>
      <c r="N293" t="s">
        <v>10156</v>
      </c>
      <c r="O293" t="s">
        <v>10163</v>
      </c>
      <c r="P293" t="s">
        <v>265</v>
      </c>
      <c r="Q293" t="s">
        <v>275</v>
      </c>
      <c r="R293" t="s">
        <v>267</v>
      </c>
      <c r="S293" t="s">
        <v>10164</v>
      </c>
      <c r="T293">
        <v>24.9</v>
      </c>
      <c r="U293" t="s">
        <v>24</v>
      </c>
      <c r="V293" t="s">
        <v>10165</v>
      </c>
      <c r="W293" t="s">
        <v>10166</v>
      </c>
      <c r="X293" t="s">
        <v>10165</v>
      </c>
      <c r="Y293" t="s">
        <v>10167</v>
      </c>
      <c r="Z293" t="str">
        <f t="shared" si="4"/>
        <v>AS-95006</v>
      </c>
    </row>
    <row r="294" spans="1:26" x14ac:dyDescent="0.3">
      <c r="A294" t="s">
        <v>10168</v>
      </c>
      <c r="B294" t="s">
        <v>8169</v>
      </c>
      <c r="C294" t="s">
        <v>268</v>
      </c>
      <c r="E294" t="s">
        <v>42</v>
      </c>
      <c r="G294">
        <v>0.19</v>
      </c>
      <c r="H294">
        <v>0.19</v>
      </c>
      <c r="I294" t="s">
        <v>24</v>
      </c>
      <c r="J294">
        <v>6.05</v>
      </c>
      <c r="K294">
        <v>37.9</v>
      </c>
      <c r="L294">
        <v>31.85</v>
      </c>
      <c r="M294" t="s">
        <v>83</v>
      </c>
      <c r="N294" t="s">
        <v>10169</v>
      </c>
      <c r="O294" t="s">
        <v>10170</v>
      </c>
      <c r="P294" t="s">
        <v>83</v>
      </c>
      <c r="Q294" t="s">
        <v>266</v>
      </c>
      <c r="R294" t="s">
        <v>267</v>
      </c>
      <c r="S294" t="s">
        <v>10171</v>
      </c>
      <c r="T294">
        <v>37.9</v>
      </c>
      <c r="U294" t="s">
        <v>24</v>
      </c>
      <c r="V294" t="s">
        <v>3376</v>
      </c>
      <c r="W294" t="s">
        <v>3379</v>
      </c>
      <c r="X294" t="s">
        <v>10172</v>
      </c>
      <c r="Y294" t="s">
        <v>10173</v>
      </c>
      <c r="Z294" t="str">
        <f t="shared" si="4"/>
        <v>AS-95063</v>
      </c>
    </row>
    <row r="295" spans="1:26" x14ac:dyDescent="0.3">
      <c r="A295" t="s">
        <v>10174</v>
      </c>
      <c r="B295" t="s">
        <v>8169</v>
      </c>
      <c r="C295" t="s">
        <v>264</v>
      </c>
      <c r="E295" t="s">
        <v>45</v>
      </c>
      <c r="G295">
        <v>0.21</v>
      </c>
      <c r="H295">
        <v>0.21</v>
      </c>
      <c r="I295" t="s">
        <v>24</v>
      </c>
      <c r="J295">
        <v>5.54</v>
      </c>
      <c r="K295">
        <v>31.9</v>
      </c>
      <c r="L295">
        <v>26.36</v>
      </c>
      <c r="M295" t="s">
        <v>265</v>
      </c>
      <c r="N295" t="s">
        <v>10175</v>
      </c>
      <c r="O295" t="s">
        <v>10176</v>
      </c>
      <c r="P295" t="s">
        <v>265</v>
      </c>
      <c r="Q295" t="s">
        <v>266</v>
      </c>
      <c r="R295" t="s">
        <v>267</v>
      </c>
      <c r="S295" t="s">
        <v>10177</v>
      </c>
      <c r="T295">
        <v>31.9</v>
      </c>
      <c r="U295" t="s">
        <v>24</v>
      </c>
      <c r="V295" t="s">
        <v>10178</v>
      </c>
      <c r="W295" t="s">
        <v>10179</v>
      </c>
      <c r="X295" t="s">
        <v>10180</v>
      </c>
      <c r="Y295" t="s">
        <v>10181</v>
      </c>
      <c r="Z295" t="str">
        <f t="shared" si="4"/>
        <v>AS-96000</v>
      </c>
    </row>
    <row r="296" spans="1:26" x14ac:dyDescent="0.3">
      <c r="A296" t="s">
        <v>10182</v>
      </c>
      <c r="B296" t="s">
        <v>8169</v>
      </c>
      <c r="C296" t="s">
        <v>264</v>
      </c>
      <c r="E296" t="s">
        <v>47</v>
      </c>
      <c r="G296">
        <v>0.22</v>
      </c>
      <c r="H296">
        <v>0.22</v>
      </c>
      <c r="I296" t="s">
        <v>24</v>
      </c>
      <c r="J296">
        <v>23.77</v>
      </c>
      <c r="K296">
        <v>131.80000000000001</v>
      </c>
      <c r="L296">
        <v>108.03</v>
      </c>
      <c r="M296" t="s">
        <v>265</v>
      </c>
      <c r="N296" t="s">
        <v>10183</v>
      </c>
      <c r="O296" t="s">
        <v>10184</v>
      </c>
      <c r="P296" t="s">
        <v>265</v>
      </c>
      <c r="Q296" t="s">
        <v>266</v>
      </c>
      <c r="R296" t="s">
        <v>267</v>
      </c>
      <c r="S296" t="s">
        <v>10185</v>
      </c>
      <c r="T296">
        <v>131.80000000000001</v>
      </c>
      <c r="U296" t="s">
        <v>24</v>
      </c>
      <c r="V296" t="s">
        <v>10186</v>
      </c>
      <c r="W296" t="s">
        <v>10187</v>
      </c>
      <c r="X296" t="s">
        <v>10188</v>
      </c>
      <c r="Y296" t="s">
        <v>10189</v>
      </c>
      <c r="Z296" t="str">
        <f t="shared" si="4"/>
        <v>AS-95727</v>
      </c>
    </row>
    <row r="297" spans="1:26" x14ac:dyDescent="0.3">
      <c r="A297" t="s">
        <v>10190</v>
      </c>
      <c r="B297" t="s">
        <v>8169</v>
      </c>
      <c r="C297" t="s">
        <v>264</v>
      </c>
      <c r="E297" t="s">
        <v>46</v>
      </c>
      <c r="G297">
        <v>0.2</v>
      </c>
      <c r="H297">
        <v>0.2</v>
      </c>
      <c r="I297" t="s">
        <v>24</v>
      </c>
      <c r="J297">
        <v>7.48</v>
      </c>
      <c r="K297">
        <v>44.9</v>
      </c>
      <c r="L297">
        <v>37.42</v>
      </c>
      <c r="M297" t="s">
        <v>265</v>
      </c>
      <c r="N297" t="s">
        <v>10191</v>
      </c>
      <c r="O297" t="s">
        <v>10192</v>
      </c>
      <c r="P297" t="s">
        <v>265</v>
      </c>
      <c r="Q297" t="s">
        <v>266</v>
      </c>
      <c r="R297" t="s">
        <v>267</v>
      </c>
      <c r="S297" t="s">
        <v>10193</v>
      </c>
      <c r="T297">
        <v>44.9</v>
      </c>
      <c r="U297" t="s">
        <v>24</v>
      </c>
      <c r="V297" t="s">
        <v>10194</v>
      </c>
      <c r="W297" t="s">
        <v>10195</v>
      </c>
      <c r="X297" t="s">
        <v>10196</v>
      </c>
      <c r="Y297" t="s">
        <v>10197</v>
      </c>
      <c r="Z297" t="str">
        <f t="shared" si="4"/>
        <v>AS-95035</v>
      </c>
    </row>
    <row r="298" spans="1:26" x14ac:dyDescent="0.3">
      <c r="A298" t="s">
        <v>10198</v>
      </c>
      <c r="B298" t="s">
        <v>8169</v>
      </c>
      <c r="C298" t="s">
        <v>264</v>
      </c>
      <c r="E298" t="s">
        <v>46</v>
      </c>
      <c r="G298">
        <v>0.2</v>
      </c>
      <c r="H298">
        <v>0.2</v>
      </c>
      <c r="I298" t="s">
        <v>24</v>
      </c>
      <c r="J298">
        <v>4.1500000000000004</v>
      </c>
      <c r="K298">
        <v>24.9</v>
      </c>
      <c r="L298">
        <v>20.75</v>
      </c>
      <c r="M298" t="s">
        <v>265</v>
      </c>
      <c r="N298" t="s">
        <v>10199</v>
      </c>
      <c r="O298" t="s">
        <v>10200</v>
      </c>
      <c r="P298" t="s">
        <v>265</v>
      </c>
      <c r="Q298" t="s">
        <v>266</v>
      </c>
      <c r="R298" t="s">
        <v>267</v>
      </c>
      <c r="S298" t="s">
        <v>10201</v>
      </c>
      <c r="T298">
        <v>24.9</v>
      </c>
      <c r="U298" t="s">
        <v>24</v>
      </c>
      <c r="V298" t="s">
        <v>10202</v>
      </c>
      <c r="W298" t="s">
        <v>10203</v>
      </c>
      <c r="X298" t="s">
        <v>10204</v>
      </c>
      <c r="Y298" t="s">
        <v>10205</v>
      </c>
      <c r="Z298" t="str">
        <f t="shared" si="4"/>
        <v>AS-95927</v>
      </c>
    </row>
    <row r="299" spans="1:26" x14ac:dyDescent="0.3">
      <c r="A299" t="s">
        <v>10206</v>
      </c>
      <c r="B299" t="s">
        <v>8169</v>
      </c>
      <c r="C299" t="s">
        <v>264</v>
      </c>
      <c r="E299" t="s">
        <v>47</v>
      </c>
      <c r="G299">
        <v>0.22</v>
      </c>
      <c r="H299">
        <v>0.22</v>
      </c>
      <c r="I299" t="s">
        <v>24</v>
      </c>
      <c r="J299">
        <v>15.32</v>
      </c>
      <c r="K299">
        <v>84.95</v>
      </c>
      <c r="L299">
        <v>69.63</v>
      </c>
      <c r="M299" t="s">
        <v>265</v>
      </c>
      <c r="N299" t="s">
        <v>10207</v>
      </c>
      <c r="O299" t="s">
        <v>10208</v>
      </c>
      <c r="P299" t="s">
        <v>265</v>
      </c>
      <c r="Q299" t="s">
        <v>266</v>
      </c>
      <c r="R299" t="s">
        <v>267</v>
      </c>
      <c r="S299" t="s">
        <v>10209</v>
      </c>
      <c r="T299">
        <v>84.95</v>
      </c>
      <c r="U299" t="s">
        <v>24</v>
      </c>
      <c r="V299" t="s">
        <v>10210</v>
      </c>
      <c r="W299" t="s">
        <v>10211</v>
      </c>
      <c r="X299" t="s">
        <v>10212</v>
      </c>
      <c r="Y299" t="s">
        <v>10213</v>
      </c>
      <c r="Z299" t="str">
        <f t="shared" si="4"/>
        <v>AS-96042</v>
      </c>
    </row>
    <row r="300" spans="1:26" x14ac:dyDescent="0.3">
      <c r="A300" t="s">
        <v>10214</v>
      </c>
      <c r="B300" t="s">
        <v>8169</v>
      </c>
      <c r="C300" t="s">
        <v>268</v>
      </c>
      <c r="E300" t="s">
        <v>42</v>
      </c>
      <c r="G300">
        <v>0.19</v>
      </c>
      <c r="H300">
        <v>0.19</v>
      </c>
      <c r="I300" t="s">
        <v>24</v>
      </c>
      <c r="J300">
        <v>10.52</v>
      </c>
      <c r="K300">
        <v>65.900000000000006</v>
      </c>
      <c r="L300">
        <v>55.38</v>
      </c>
      <c r="M300" t="s">
        <v>83</v>
      </c>
      <c r="N300" t="s">
        <v>10215</v>
      </c>
      <c r="O300" t="s">
        <v>10216</v>
      </c>
      <c r="P300" t="s">
        <v>83</v>
      </c>
      <c r="Q300" t="s">
        <v>266</v>
      </c>
      <c r="R300" t="s">
        <v>267</v>
      </c>
      <c r="S300" t="s">
        <v>10217</v>
      </c>
      <c r="T300">
        <v>65.900000000000006</v>
      </c>
      <c r="U300" t="s">
        <v>24</v>
      </c>
      <c r="V300" t="s">
        <v>4933</v>
      </c>
      <c r="W300" t="s">
        <v>4936</v>
      </c>
      <c r="X300" t="s">
        <v>10218</v>
      </c>
      <c r="Y300" t="s">
        <v>10219</v>
      </c>
      <c r="Z300" t="str">
        <f t="shared" si="4"/>
        <v>AS-95619</v>
      </c>
    </row>
    <row r="301" spans="1:26" x14ac:dyDescent="0.3">
      <c r="A301" t="s">
        <v>10220</v>
      </c>
      <c r="B301" t="s">
        <v>8169</v>
      </c>
      <c r="C301" t="s">
        <v>268</v>
      </c>
      <c r="E301" t="s">
        <v>45</v>
      </c>
      <c r="G301">
        <v>0.21</v>
      </c>
      <c r="H301">
        <v>0.21</v>
      </c>
      <c r="I301" t="s">
        <v>24</v>
      </c>
      <c r="J301">
        <v>33.82</v>
      </c>
      <c r="K301">
        <v>194.85</v>
      </c>
      <c r="L301">
        <v>161.03</v>
      </c>
      <c r="M301" t="s">
        <v>83</v>
      </c>
      <c r="N301" t="s">
        <v>10221</v>
      </c>
      <c r="O301" t="s">
        <v>10222</v>
      </c>
      <c r="P301" t="s">
        <v>83</v>
      </c>
      <c r="Q301" t="s">
        <v>266</v>
      </c>
      <c r="R301" t="s">
        <v>267</v>
      </c>
      <c r="S301" t="s">
        <v>10223</v>
      </c>
      <c r="T301">
        <v>194.85</v>
      </c>
      <c r="U301" t="s">
        <v>24</v>
      </c>
      <c r="V301" t="s">
        <v>10224</v>
      </c>
      <c r="W301" t="s">
        <v>7652</v>
      </c>
      <c r="X301" t="s">
        <v>10225</v>
      </c>
      <c r="Y301" t="s">
        <v>10226</v>
      </c>
      <c r="Z301" t="str">
        <f t="shared" si="4"/>
        <v>AS-97008</v>
      </c>
    </row>
    <row r="302" spans="1:26" x14ac:dyDescent="0.3">
      <c r="A302" t="s">
        <v>10227</v>
      </c>
      <c r="B302" t="s">
        <v>8169</v>
      </c>
      <c r="C302" t="s">
        <v>268</v>
      </c>
      <c r="E302" t="s">
        <v>42</v>
      </c>
      <c r="G302">
        <v>0.19</v>
      </c>
      <c r="H302">
        <v>0.19</v>
      </c>
      <c r="I302" t="s">
        <v>24</v>
      </c>
      <c r="J302">
        <v>37.619999999999997</v>
      </c>
      <c r="K302">
        <v>235.62</v>
      </c>
      <c r="L302">
        <v>198</v>
      </c>
      <c r="M302" t="s">
        <v>83</v>
      </c>
      <c r="N302" t="s">
        <v>10228</v>
      </c>
      <c r="O302" t="s">
        <v>10229</v>
      </c>
      <c r="P302" t="s">
        <v>83</v>
      </c>
      <c r="Q302" t="s">
        <v>266</v>
      </c>
      <c r="R302" t="s">
        <v>267</v>
      </c>
      <c r="S302" t="s">
        <v>10230</v>
      </c>
      <c r="T302">
        <v>235.62</v>
      </c>
      <c r="U302" t="s">
        <v>24</v>
      </c>
      <c r="V302" t="s">
        <v>7427</v>
      </c>
      <c r="W302" t="s">
        <v>7430</v>
      </c>
      <c r="X302" t="s">
        <v>10231</v>
      </c>
      <c r="Y302" t="s">
        <v>10232</v>
      </c>
      <c r="Z302" t="str">
        <f t="shared" si="4"/>
        <v>AS-96897</v>
      </c>
    </row>
    <row r="303" spans="1:26" x14ac:dyDescent="0.3">
      <c r="A303" t="s">
        <v>10233</v>
      </c>
      <c r="B303" t="s">
        <v>8169</v>
      </c>
      <c r="C303" t="s">
        <v>264</v>
      </c>
      <c r="E303" t="s">
        <v>47</v>
      </c>
      <c r="G303">
        <v>0.22</v>
      </c>
      <c r="H303">
        <v>0.22</v>
      </c>
      <c r="I303" t="s">
        <v>24</v>
      </c>
      <c r="J303">
        <v>21.08</v>
      </c>
      <c r="K303">
        <v>116.91</v>
      </c>
      <c r="L303">
        <v>95.83</v>
      </c>
      <c r="M303" t="s">
        <v>265</v>
      </c>
      <c r="N303" t="s">
        <v>10234</v>
      </c>
      <c r="O303" t="s">
        <v>10235</v>
      </c>
      <c r="P303" t="s">
        <v>265</v>
      </c>
      <c r="Q303" t="s">
        <v>266</v>
      </c>
      <c r="R303" t="s">
        <v>267</v>
      </c>
      <c r="S303" t="s">
        <v>10236</v>
      </c>
      <c r="T303">
        <v>116.91</v>
      </c>
      <c r="U303" t="s">
        <v>24</v>
      </c>
      <c r="V303" t="s">
        <v>10237</v>
      </c>
      <c r="W303" t="s">
        <v>10238</v>
      </c>
      <c r="X303" t="s">
        <v>10239</v>
      </c>
      <c r="Y303" t="s">
        <v>10240</v>
      </c>
      <c r="Z303" t="str">
        <f t="shared" si="4"/>
        <v>AS-96473</v>
      </c>
    </row>
    <row r="304" spans="1:26" x14ac:dyDescent="0.3">
      <c r="A304" t="s">
        <v>10241</v>
      </c>
      <c r="B304" t="s">
        <v>8169</v>
      </c>
      <c r="C304" t="s">
        <v>268</v>
      </c>
      <c r="E304" t="s">
        <v>45</v>
      </c>
      <c r="G304">
        <v>0.21</v>
      </c>
      <c r="H304">
        <v>0.21</v>
      </c>
      <c r="I304" t="s">
        <v>24</v>
      </c>
      <c r="J304">
        <v>47.43</v>
      </c>
      <c r="K304">
        <v>273.29000000000002</v>
      </c>
      <c r="L304">
        <v>225.86</v>
      </c>
      <c r="M304" t="s">
        <v>83</v>
      </c>
      <c r="N304" t="s">
        <v>10242</v>
      </c>
      <c r="O304" t="s">
        <v>10243</v>
      </c>
      <c r="P304" t="s">
        <v>83</v>
      </c>
      <c r="Q304" t="s">
        <v>266</v>
      </c>
      <c r="R304" t="s">
        <v>267</v>
      </c>
      <c r="S304" t="s">
        <v>10244</v>
      </c>
      <c r="T304">
        <v>273.29000000000002</v>
      </c>
      <c r="U304" t="s">
        <v>24</v>
      </c>
      <c r="V304" t="s">
        <v>3500</v>
      </c>
      <c r="W304" t="s">
        <v>3502</v>
      </c>
      <c r="X304" t="s">
        <v>10245</v>
      </c>
      <c r="Y304" t="s">
        <v>10246</v>
      </c>
      <c r="Z304" t="str">
        <f t="shared" si="4"/>
        <v>AS-95101</v>
      </c>
    </row>
    <row r="305" spans="1:26" x14ac:dyDescent="0.3">
      <c r="A305" t="s">
        <v>10247</v>
      </c>
      <c r="B305" t="s">
        <v>8169</v>
      </c>
      <c r="C305" t="s">
        <v>272</v>
      </c>
      <c r="D305" t="s">
        <v>77</v>
      </c>
      <c r="E305" t="s">
        <v>45</v>
      </c>
      <c r="G305">
        <v>0.21</v>
      </c>
      <c r="H305">
        <v>0.21</v>
      </c>
      <c r="I305" t="s">
        <v>24</v>
      </c>
      <c r="J305">
        <v>69.59</v>
      </c>
      <c r="K305">
        <v>400.95</v>
      </c>
      <c r="L305">
        <v>331.36</v>
      </c>
      <c r="M305" t="s">
        <v>271</v>
      </c>
      <c r="N305" t="s">
        <v>10248</v>
      </c>
      <c r="O305" t="s">
        <v>10249</v>
      </c>
      <c r="P305" t="s">
        <v>273</v>
      </c>
      <c r="Q305" t="s">
        <v>266</v>
      </c>
      <c r="R305" t="s">
        <v>267</v>
      </c>
      <c r="S305" t="s">
        <v>10250</v>
      </c>
      <c r="T305">
        <v>400.95</v>
      </c>
      <c r="U305" t="s">
        <v>24</v>
      </c>
      <c r="W305" t="s">
        <v>10251</v>
      </c>
      <c r="Y305" t="s">
        <v>274</v>
      </c>
      <c r="Z305" t="str">
        <f t="shared" si="4"/>
        <v>AS-95122</v>
      </c>
    </row>
    <row r="306" spans="1:26" x14ac:dyDescent="0.3">
      <c r="A306" t="s">
        <v>10252</v>
      </c>
      <c r="B306" t="s">
        <v>8169</v>
      </c>
      <c r="C306" t="s">
        <v>264</v>
      </c>
      <c r="E306" t="s">
        <v>47</v>
      </c>
      <c r="G306">
        <v>0.22</v>
      </c>
      <c r="H306">
        <v>0.22</v>
      </c>
      <c r="I306" t="s">
        <v>24</v>
      </c>
      <c r="J306">
        <v>7.19</v>
      </c>
      <c r="K306">
        <v>39.9</v>
      </c>
      <c r="L306">
        <v>32.71</v>
      </c>
      <c r="M306" t="s">
        <v>265</v>
      </c>
      <c r="N306" t="s">
        <v>10253</v>
      </c>
      <c r="O306" t="s">
        <v>10254</v>
      </c>
      <c r="P306" t="s">
        <v>265</v>
      </c>
      <c r="Q306" t="s">
        <v>266</v>
      </c>
      <c r="R306" t="s">
        <v>267</v>
      </c>
      <c r="S306" t="s">
        <v>10255</v>
      </c>
      <c r="T306">
        <v>39.9</v>
      </c>
      <c r="U306" t="s">
        <v>24</v>
      </c>
      <c r="V306" t="s">
        <v>10256</v>
      </c>
      <c r="W306" t="s">
        <v>10257</v>
      </c>
      <c r="X306" t="s">
        <v>10258</v>
      </c>
      <c r="Y306" t="s">
        <v>10259</v>
      </c>
      <c r="Z306" t="str">
        <f t="shared" si="4"/>
        <v>AS-96442</v>
      </c>
    </row>
    <row r="307" spans="1:26" x14ac:dyDescent="0.3">
      <c r="A307" t="s">
        <v>10260</v>
      </c>
      <c r="B307" t="s">
        <v>8169</v>
      </c>
      <c r="C307" t="s">
        <v>264</v>
      </c>
      <c r="E307" t="s">
        <v>42</v>
      </c>
      <c r="G307">
        <v>0.19</v>
      </c>
      <c r="H307">
        <v>0.19</v>
      </c>
      <c r="I307" t="s">
        <v>24</v>
      </c>
      <c r="J307">
        <v>18.350000000000001</v>
      </c>
      <c r="K307">
        <v>114.95</v>
      </c>
      <c r="L307">
        <v>96.6</v>
      </c>
      <c r="M307" t="s">
        <v>265</v>
      </c>
      <c r="N307" t="s">
        <v>10261</v>
      </c>
      <c r="O307" t="s">
        <v>10262</v>
      </c>
      <c r="P307" t="s">
        <v>265</v>
      </c>
      <c r="Q307" t="s">
        <v>266</v>
      </c>
      <c r="R307" t="s">
        <v>267</v>
      </c>
      <c r="S307" t="s">
        <v>10263</v>
      </c>
      <c r="T307">
        <v>114.95</v>
      </c>
      <c r="U307" t="s">
        <v>24</v>
      </c>
      <c r="V307" t="s">
        <v>10264</v>
      </c>
      <c r="W307" t="s">
        <v>10265</v>
      </c>
      <c r="X307" t="s">
        <v>10266</v>
      </c>
      <c r="Y307" t="s">
        <v>10267</v>
      </c>
      <c r="Z307" t="str">
        <f t="shared" si="4"/>
        <v>AS-95918</v>
      </c>
    </row>
    <row r="308" spans="1:26" x14ac:dyDescent="0.3">
      <c r="A308" t="s">
        <v>10268</v>
      </c>
      <c r="B308" t="s">
        <v>8169</v>
      </c>
      <c r="C308" t="s">
        <v>264</v>
      </c>
      <c r="E308" t="s">
        <v>46</v>
      </c>
      <c r="G308">
        <v>0.2</v>
      </c>
      <c r="H308">
        <v>0.2</v>
      </c>
      <c r="I308" t="s">
        <v>24</v>
      </c>
      <c r="J308">
        <v>12.86</v>
      </c>
      <c r="K308">
        <v>77.180000000000007</v>
      </c>
      <c r="L308">
        <v>64.319999999999993</v>
      </c>
      <c r="M308" t="s">
        <v>265</v>
      </c>
      <c r="N308" t="s">
        <v>10269</v>
      </c>
      <c r="O308" t="s">
        <v>10270</v>
      </c>
      <c r="P308" t="s">
        <v>265</v>
      </c>
      <c r="Q308" t="s">
        <v>266</v>
      </c>
      <c r="R308" t="s">
        <v>267</v>
      </c>
      <c r="S308" t="s">
        <v>10271</v>
      </c>
      <c r="T308">
        <v>77.180000000000007</v>
      </c>
      <c r="U308" t="s">
        <v>24</v>
      </c>
      <c r="V308" t="s">
        <v>10272</v>
      </c>
      <c r="W308" t="s">
        <v>10273</v>
      </c>
      <c r="X308" t="s">
        <v>10274</v>
      </c>
      <c r="Y308" t="s">
        <v>10275</v>
      </c>
      <c r="Z308" t="str">
        <f t="shared" si="4"/>
        <v>AS-96670</v>
      </c>
    </row>
    <row r="309" spans="1:26" x14ac:dyDescent="0.3">
      <c r="A309" t="s">
        <v>10276</v>
      </c>
      <c r="B309" t="s">
        <v>8169</v>
      </c>
      <c r="C309" t="s">
        <v>264</v>
      </c>
      <c r="E309" t="s">
        <v>47</v>
      </c>
      <c r="G309">
        <v>0.22</v>
      </c>
      <c r="H309">
        <v>0.22</v>
      </c>
      <c r="I309" t="s">
        <v>24</v>
      </c>
      <c r="J309">
        <v>11.52</v>
      </c>
      <c r="K309">
        <v>63.9</v>
      </c>
      <c r="L309">
        <v>52.38</v>
      </c>
      <c r="M309" t="s">
        <v>265</v>
      </c>
      <c r="N309" t="s">
        <v>10277</v>
      </c>
      <c r="O309" t="s">
        <v>10278</v>
      </c>
      <c r="P309" t="s">
        <v>265</v>
      </c>
      <c r="Q309" t="s">
        <v>266</v>
      </c>
      <c r="R309" t="s">
        <v>267</v>
      </c>
      <c r="S309" t="s">
        <v>10279</v>
      </c>
      <c r="T309">
        <v>63.9</v>
      </c>
      <c r="U309" t="s">
        <v>24</v>
      </c>
      <c r="V309" t="s">
        <v>10280</v>
      </c>
      <c r="W309" t="s">
        <v>10281</v>
      </c>
      <c r="X309" t="s">
        <v>10282</v>
      </c>
      <c r="Y309" t="s">
        <v>10283</v>
      </c>
      <c r="Z309" t="str">
        <f t="shared" si="4"/>
        <v>AS-96875</v>
      </c>
    </row>
    <row r="310" spans="1:26" x14ac:dyDescent="0.3">
      <c r="A310" t="s">
        <v>10284</v>
      </c>
      <c r="B310" t="s">
        <v>8169</v>
      </c>
      <c r="C310" t="s">
        <v>264</v>
      </c>
      <c r="E310" t="s">
        <v>45</v>
      </c>
      <c r="G310">
        <v>0.21</v>
      </c>
      <c r="H310">
        <v>0.21</v>
      </c>
      <c r="I310" t="s">
        <v>24</v>
      </c>
      <c r="J310">
        <v>88.8</v>
      </c>
      <c r="K310">
        <v>511.65</v>
      </c>
      <c r="L310">
        <v>422.85</v>
      </c>
      <c r="M310" t="s">
        <v>265</v>
      </c>
      <c r="N310" t="s">
        <v>10285</v>
      </c>
      <c r="O310" t="s">
        <v>10286</v>
      </c>
      <c r="P310" t="s">
        <v>265</v>
      </c>
      <c r="Q310" t="s">
        <v>266</v>
      </c>
      <c r="R310" t="s">
        <v>267</v>
      </c>
      <c r="S310" t="s">
        <v>10287</v>
      </c>
      <c r="T310">
        <v>511.65</v>
      </c>
      <c r="U310" t="s">
        <v>24</v>
      </c>
      <c r="V310" t="s">
        <v>10288</v>
      </c>
      <c r="W310" t="s">
        <v>10289</v>
      </c>
      <c r="X310" t="s">
        <v>10290</v>
      </c>
      <c r="Y310" t="s">
        <v>10291</v>
      </c>
      <c r="Z310" t="str">
        <f t="shared" si="4"/>
        <v>AS-96137</v>
      </c>
    </row>
    <row r="311" spans="1:26" x14ac:dyDescent="0.3">
      <c r="A311" t="s">
        <v>10292</v>
      </c>
      <c r="B311" t="s">
        <v>8169</v>
      </c>
      <c r="C311" t="s">
        <v>264</v>
      </c>
      <c r="E311" t="s">
        <v>45</v>
      </c>
      <c r="G311">
        <v>0.21</v>
      </c>
      <c r="H311">
        <v>0.21</v>
      </c>
      <c r="I311" t="s">
        <v>24</v>
      </c>
      <c r="J311">
        <v>5.54</v>
      </c>
      <c r="K311">
        <v>31.9</v>
      </c>
      <c r="L311">
        <v>26.36</v>
      </c>
      <c r="M311" t="s">
        <v>265</v>
      </c>
      <c r="N311" t="s">
        <v>10293</v>
      </c>
      <c r="O311" t="s">
        <v>10294</v>
      </c>
      <c r="P311" t="s">
        <v>265</v>
      </c>
      <c r="Q311" t="s">
        <v>266</v>
      </c>
      <c r="R311" t="s">
        <v>267</v>
      </c>
      <c r="S311" t="s">
        <v>10295</v>
      </c>
      <c r="T311">
        <v>31.9</v>
      </c>
      <c r="U311" t="s">
        <v>24</v>
      </c>
      <c r="V311" t="s">
        <v>10296</v>
      </c>
      <c r="W311" t="s">
        <v>10297</v>
      </c>
      <c r="X311" t="s">
        <v>10298</v>
      </c>
      <c r="Y311" t="s">
        <v>10299</v>
      </c>
      <c r="Z311" t="str">
        <f t="shared" si="4"/>
        <v>AS-95094</v>
      </c>
    </row>
    <row r="312" spans="1:26" x14ac:dyDescent="0.3">
      <c r="A312" t="s">
        <v>10300</v>
      </c>
      <c r="B312" t="s">
        <v>8169</v>
      </c>
      <c r="C312" t="s">
        <v>264</v>
      </c>
      <c r="E312" t="s">
        <v>45</v>
      </c>
      <c r="G312">
        <v>0.21</v>
      </c>
      <c r="H312">
        <v>0.21</v>
      </c>
      <c r="I312" t="s">
        <v>24</v>
      </c>
      <c r="J312">
        <v>11.44</v>
      </c>
      <c r="K312">
        <v>65.900000000000006</v>
      </c>
      <c r="L312">
        <v>54.46</v>
      </c>
      <c r="M312" t="s">
        <v>265</v>
      </c>
      <c r="N312" t="s">
        <v>10301</v>
      </c>
      <c r="O312" t="s">
        <v>10302</v>
      </c>
      <c r="P312" t="s">
        <v>265</v>
      </c>
      <c r="Q312" t="s">
        <v>266</v>
      </c>
      <c r="R312" t="s">
        <v>267</v>
      </c>
      <c r="S312" t="s">
        <v>10303</v>
      </c>
      <c r="T312">
        <v>65.900000000000006</v>
      </c>
      <c r="U312" t="s">
        <v>24</v>
      </c>
      <c r="V312" t="s">
        <v>10304</v>
      </c>
      <c r="W312" t="s">
        <v>10305</v>
      </c>
      <c r="X312" t="s">
        <v>10306</v>
      </c>
      <c r="Y312" t="s">
        <v>10307</v>
      </c>
      <c r="Z312" t="str">
        <f t="shared" si="4"/>
        <v>AS-95867</v>
      </c>
    </row>
    <row r="313" spans="1:26" x14ac:dyDescent="0.3">
      <c r="A313" t="s">
        <v>10308</v>
      </c>
      <c r="B313" t="s">
        <v>8169</v>
      </c>
      <c r="C313" t="s">
        <v>38</v>
      </c>
      <c r="D313" t="s">
        <v>67</v>
      </c>
      <c r="E313" t="s">
        <v>41</v>
      </c>
      <c r="G313">
        <v>0.21</v>
      </c>
      <c r="H313" t="s">
        <v>270</v>
      </c>
      <c r="I313" t="s">
        <v>24</v>
      </c>
      <c r="J313" t="s">
        <v>270</v>
      </c>
      <c r="K313">
        <v>0</v>
      </c>
      <c r="L313">
        <v>0</v>
      </c>
      <c r="M313" t="s">
        <v>271</v>
      </c>
      <c r="Z313" t="str">
        <f t="shared" si="4"/>
        <v>AS-96437</v>
      </c>
    </row>
    <row r="314" spans="1:26" x14ac:dyDescent="0.3">
      <c r="A314" t="s">
        <v>10309</v>
      </c>
      <c r="B314" t="s">
        <v>8169</v>
      </c>
      <c r="C314" t="s">
        <v>264</v>
      </c>
      <c r="E314" t="s">
        <v>45</v>
      </c>
      <c r="G314">
        <v>0.21</v>
      </c>
      <c r="H314">
        <v>0.21</v>
      </c>
      <c r="I314" t="s">
        <v>24</v>
      </c>
      <c r="J314">
        <v>34.700000000000003</v>
      </c>
      <c r="K314">
        <v>199.95</v>
      </c>
      <c r="L314">
        <v>165.25</v>
      </c>
      <c r="M314" t="s">
        <v>265</v>
      </c>
      <c r="N314" t="s">
        <v>10310</v>
      </c>
      <c r="O314" t="s">
        <v>10311</v>
      </c>
      <c r="P314" t="s">
        <v>265</v>
      </c>
      <c r="Q314" t="s">
        <v>266</v>
      </c>
      <c r="R314" t="s">
        <v>267</v>
      </c>
      <c r="S314" t="s">
        <v>10312</v>
      </c>
      <c r="T314">
        <v>199.95</v>
      </c>
      <c r="U314" t="s">
        <v>24</v>
      </c>
      <c r="V314" t="s">
        <v>10313</v>
      </c>
      <c r="W314" t="s">
        <v>10314</v>
      </c>
      <c r="X314" t="s">
        <v>10315</v>
      </c>
      <c r="Y314" t="s">
        <v>10316</v>
      </c>
      <c r="Z314" t="str">
        <f t="shared" si="4"/>
        <v>AS-95116</v>
      </c>
    </row>
    <row r="315" spans="1:26" x14ac:dyDescent="0.3">
      <c r="A315" t="s">
        <v>10317</v>
      </c>
      <c r="B315" t="s">
        <v>8169</v>
      </c>
      <c r="C315" t="s">
        <v>268</v>
      </c>
      <c r="E315" t="s">
        <v>47</v>
      </c>
      <c r="G315">
        <v>0.22</v>
      </c>
      <c r="H315">
        <v>0.22</v>
      </c>
      <c r="I315" t="s">
        <v>24</v>
      </c>
      <c r="J315">
        <v>6.83</v>
      </c>
      <c r="K315">
        <v>37.9</v>
      </c>
      <c r="L315">
        <v>31.07</v>
      </c>
      <c r="M315" t="s">
        <v>83</v>
      </c>
      <c r="N315" t="s">
        <v>10318</v>
      </c>
      <c r="O315" t="s">
        <v>10319</v>
      </c>
      <c r="P315" t="s">
        <v>83</v>
      </c>
      <c r="Q315" t="s">
        <v>266</v>
      </c>
      <c r="R315" t="s">
        <v>267</v>
      </c>
      <c r="S315" t="s">
        <v>10320</v>
      </c>
      <c r="T315">
        <v>37.9</v>
      </c>
      <c r="U315" t="s">
        <v>24</v>
      </c>
      <c r="V315" t="s">
        <v>5929</v>
      </c>
      <c r="W315" t="s">
        <v>5931</v>
      </c>
      <c r="X315" t="s">
        <v>10321</v>
      </c>
      <c r="Y315" t="s">
        <v>10322</v>
      </c>
      <c r="Z315" t="str">
        <f t="shared" si="4"/>
        <v>AS-96132</v>
      </c>
    </row>
    <row r="316" spans="1:26" x14ac:dyDescent="0.3">
      <c r="A316" t="s">
        <v>10323</v>
      </c>
      <c r="B316" t="s">
        <v>8169</v>
      </c>
      <c r="C316" t="s">
        <v>264</v>
      </c>
      <c r="E316" t="s">
        <v>47</v>
      </c>
      <c r="G316">
        <v>0.22</v>
      </c>
      <c r="H316">
        <v>0.22</v>
      </c>
      <c r="I316" t="s">
        <v>24</v>
      </c>
      <c r="J316">
        <v>8.64</v>
      </c>
      <c r="K316">
        <v>47.9</v>
      </c>
      <c r="L316">
        <v>39.26</v>
      </c>
      <c r="M316" t="s">
        <v>265</v>
      </c>
      <c r="N316" t="s">
        <v>10324</v>
      </c>
      <c r="O316" t="s">
        <v>10325</v>
      </c>
      <c r="P316" t="s">
        <v>265</v>
      </c>
      <c r="Q316" t="s">
        <v>266</v>
      </c>
      <c r="R316" t="s">
        <v>267</v>
      </c>
      <c r="S316" t="s">
        <v>10326</v>
      </c>
      <c r="T316">
        <v>47.9</v>
      </c>
      <c r="U316" t="s">
        <v>24</v>
      </c>
      <c r="V316" t="s">
        <v>10327</v>
      </c>
      <c r="W316" t="s">
        <v>10328</v>
      </c>
      <c r="X316" t="s">
        <v>10329</v>
      </c>
      <c r="Y316" t="s">
        <v>10330</v>
      </c>
      <c r="Z316" t="str">
        <f t="shared" si="4"/>
        <v>AS-96658</v>
      </c>
    </row>
    <row r="317" spans="1:26" x14ac:dyDescent="0.3">
      <c r="A317" t="s">
        <v>10331</v>
      </c>
      <c r="B317" t="s">
        <v>8169</v>
      </c>
      <c r="C317" t="s">
        <v>264</v>
      </c>
      <c r="E317" t="s">
        <v>46</v>
      </c>
      <c r="G317">
        <v>0.2</v>
      </c>
      <c r="H317">
        <v>0.2</v>
      </c>
      <c r="I317" t="s">
        <v>24</v>
      </c>
      <c r="J317">
        <v>16.98</v>
      </c>
      <c r="K317">
        <v>101.9</v>
      </c>
      <c r="L317">
        <v>84.92</v>
      </c>
      <c r="M317" t="s">
        <v>265</v>
      </c>
      <c r="N317" t="s">
        <v>10332</v>
      </c>
      <c r="O317" t="s">
        <v>10333</v>
      </c>
      <c r="P317" t="s">
        <v>265</v>
      </c>
      <c r="Q317" t="s">
        <v>266</v>
      </c>
      <c r="R317" t="s">
        <v>267</v>
      </c>
      <c r="S317" t="s">
        <v>10334</v>
      </c>
      <c r="T317">
        <v>101.9</v>
      </c>
      <c r="U317" t="s">
        <v>24</v>
      </c>
      <c r="V317" t="s">
        <v>10335</v>
      </c>
      <c r="W317" t="s">
        <v>10336</v>
      </c>
      <c r="X317" t="s">
        <v>10337</v>
      </c>
      <c r="Y317" t="s">
        <v>10338</v>
      </c>
      <c r="Z317" t="str">
        <f t="shared" si="4"/>
        <v>AS-96873</v>
      </c>
    </row>
    <row r="318" spans="1:26" x14ac:dyDescent="0.3">
      <c r="A318" t="s">
        <v>10339</v>
      </c>
      <c r="B318" t="s">
        <v>8169</v>
      </c>
      <c r="C318" t="s">
        <v>38</v>
      </c>
      <c r="D318" t="s">
        <v>76</v>
      </c>
      <c r="E318" t="s">
        <v>46</v>
      </c>
      <c r="G318">
        <v>0.2</v>
      </c>
      <c r="H318" t="s">
        <v>270</v>
      </c>
      <c r="I318" t="s">
        <v>24</v>
      </c>
      <c r="J318" t="s">
        <v>270</v>
      </c>
      <c r="K318">
        <v>0</v>
      </c>
      <c r="L318">
        <v>0</v>
      </c>
      <c r="M318" t="s">
        <v>271</v>
      </c>
      <c r="Z318" t="str">
        <f t="shared" si="4"/>
        <v>AS-95121</v>
      </c>
    </row>
    <row r="319" spans="1:26" x14ac:dyDescent="0.3">
      <c r="A319" t="s">
        <v>10340</v>
      </c>
      <c r="B319" t="s">
        <v>8169</v>
      </c>
      <c r="C319" t="s">
        <v>264</v>
      </c>
      <c r="E319" t="s">
        <v>37</v>
      </c>
      <c r="G319">
        <v>0.2</v>
      </c>
      <c r="H319">
        <v>0.2</v>
      </c>
      <c r="I319" t="s">
        <v>24</v>
      </c>
      <c r="J319">
        <v>4.71</v>
      </c>
      <c r="K319">
        <v>28.26</v>
      </c>
      <c r="L319">
        <v>23.55</v>
      </c>
      <c r="M319" t="s">
        <v>265</v>
      </c>
      <c r="N319" t="s">
        <v>10341</v>
      </c>
      <c r="O319" t="s">
        <v>10342</v>
      </c>
      <c r="P319" t="s">
        <v>265</v>
      </c>
      <c r="Q319" t="s">
        <v>266</v>
      </c>
      <c r="R319" t="s">
        <v>267</v>
      </c>
      <c r="S319" t="s">
        <v>10343</v>
      </c>
      <c r="T319">
        <v>28.26</v>
      </c>
      <c r="U319" t="s">
        <v>24</v>
      </c>
      <c r="V319" t="s">
        <v>10344</v>
      </c>
      <c r="W319" t="s">
        <v>10345</v>
      </c>
      <c r="X319" t="s">
        <v>10344</v>
      </c>
      <c r="Y319" t="s">
        <v>10346</v>
      </c>
      <c r="Z319" t="str">
        <f t="shared" si="4"/>
        <v>AS-96357</v>
      </c>
    </row>
    <row r="320" spans="1:26" x14ac:dyDescent="0.3">
      <c r="A320" t="s">
        <v>10347</v>
      </c>
      <c r="B320" t="s">
        <v>8169</v>
      </c>
      <c r="C320" t="s">
        <v>264</v>
      </c>
      <c r="E320" t="s">
        <v>46</v>
      </c>
      <c r="G320">
        <v>0.2</v>
      </c>
      <c r="H320">
        <v>0.2</v>
      </c>
      <c r="I320" t="s">
        <v>24</v>
      </c>
      <c r="J320">
        <v>2.98</v>
      </c>
      <c r="K320">
        <v>17.899999999999999</v>
      </c>
      <c r="L320">
        <v>14.92</v>
      </c>
      <c r="M320" t="s">
        <v>265</v>
      </c>
      <c r="N320" t="s">
        <v>10348</v>
      </c>
      <c r="O320" t="s">
        <v>10349</v>
      </c>
      <c r="P320" t="s">
        <v>265</v>
      </c>
      <c r="Q320" t="s">
        <v>266</v>
      </c>
      <c r="R320" t="s">
        <v>267</v>
      </c>
      <c r="S320" t="s">
        <v>10350</v>
      </c>
      <c r="T320">
        <v>17.899999999999999</v>
      </c>
      <c r="U320" t="s">
        <v>24</v>
      </c>
      <c r="V320" t="s">
        <v>10351</v>
      </c>
      <c r="W320" t="s">
        <v>10352</v>
      </c>
      <c r="X320" t="s">
        <v>10353</v>
      </c>
      <c r="Y320" t="s">
        <v>10354</v>
      </c>
      <c r="Z320" t="str">
        <f t="shared" si="4"/>
        <v>AS-97105</v>
      </c>
    </row>
    <row r="321" spans="1:26" x14ac:dyDescent="0.3">
      <c r="A321" t="s">
        <v>10355</v>
      </c>
      <c r="B321" t="s">
        <v>8169</v>
      </c>
      <c r="C321" t="s">
        <v>268</v>
      </c>
      <c r="E321" t="s">
        <v>47</v>
      </c>
      <c r="G321">
        <v>0.22</v>
      </c>
      <c r="H321">
        <v>0.22</v>
      </c>
      <c r="I321" t="s">
        <v>24</v>
      </c>
      <c r="J321">
        <v>10.81</v>
      </c>
      <c r="K321">
        <v>59.95</v>
      </c>
      <c r="L321">
        <v>49.14</v>
      </c>
      <c r="M321" t="s">
        <v>83</v>
      </c>
      <c r="N321" t="s">
        <v>10356</v>
      </c>
      <c r="O321" t="s">
        <v>10357</v>
      </c>
      <c r="P321" t="s">
        <v>83</v>
      </c>
      <c r="Q321" t="s">
        <v>266</v>
      </c>
      <c r="R321" t="s">
        <v>267</v>
      </c>
      <c r="S321" t="s">
        <v>10358</v>
      </c>
      <c r="T321">
        <v>59.95</v>
      </c>
      <c r="U321" t="s">
        <v>24</v>
      </c>
      <c r="V321" t="s">
        <v>6339</v>
      </c>
      <c r="W321" t="s">
        <v>6342</v>
      </c>
      <c r="X321" t="s">
        <v>10359</v>
      </c>
      <c r="Y321" t="s">
        <v>10360</v>
      </c>
      <c r="Z321" t="str">
        <f t="shared" si="4"/>
        <v>AS-96380</v>
      </c>
    </row>
    <row r="322" spans="1:26" x14ac:dyDescent="0.3">
      <c r="A322" t="s">
        <v>10361</v>
      </c>
      <c r="B322" t="s">
        <v>8169</v>
      </c>
      <c r="C322" t="s">
        <v>264</v>
      </c>
      <c r="E322" t="s">
        <v>45</v>
      </c>
      <c r="G322">
        <v>0.21</v>
      </c>
      <c r="H322">
        <v>0.21</v>
      </c>
      <c r="I322" t="s">
        <v>24</v>
      </c>
      <c r="J322">
        <v>25.35</v>
      </c>
      <c r="K322">
        <v>146.07</v>
      </c>
      <c r="L322">
        <v>120.72</v>
      </c>
      <c r="M322" t="s">
        <v>265</v>
      </c>
      <c r="N322" t="s">
        <v>10362</v>
      </c>
      <c r="O322" t="s">
        <v>10363</v>
      </c>
      <c r="P322" t="s">
        <v>265</v>
      </c>
      <c r="Q322" t="s">
        <v>266</v>
      </c>
      <c r="R322" t="s">
        <v>267</v>
      </c>
      <c r="S322" t="s">
        <v>10364</v>
      </c>
      <c r="T322">
        <v>146.07</v>
      </c>
      <c r="U322" t="s">
        <v>24</v>
      </c>
      <c r="V322" t="s">
        <v>10365</v>
      </c>
      <c r="W322" t="s">
        <v>10366</v>
      </c>
      <c r="X322" t="s">
        <v>10367</v>
      </c>
      <c r="Y322" t="s">
        <v>10368</v>
      </c>
      <c r="Z322" t="str">
        <f t="shared" si="4"/>
        <v>AS-97032</v>
      </c>
    </row>
    <row r="323" spans="1:26" x14ac:dyDescent="0.3">
      <c r="A323" t="s">
        <v>10369</v>
      </c>
      <c r="B323" t="s">
        <v>8169</v>
      </c>
      <c r="C323" t="s">
        <v>264</v>
      </c>
      <c r="E323" t="s">
        <v>45</v>
      </c>
      <c r="G323">
        <v>0.21</v>
      </c>
      <c r="H323">
        <v>0.21</v>
      </c>
      <c r="I323" t="s">
        <v>24</v>
      </c>
      <c r="J323">
        <v>14.74</v>
      </c>
      <c r="K323">
        <v>84.95</v>
      </c>
      <c r="L323">
        <v>70.209999999999994</v>
      </c>
      <c r="M323" t="s">
        <v>265</v>
      </c>
      <c r="N323" t="s">
        <v>10370</v>
      </c>
      <c r="O323" t="s">
        <v>10371</v>
      </c>
      <c r="P323" t="s">
        <v>265</v>
      </c>
      <c r="Q323" t="s">
        <v>266</v>
      </c>
      <c r="R323" t="s">
        <v>267</v>
      </c>
      <c r="S323" t="s">
        <v>10372</v>
      </c>
      <c r="T323">
        <v>84.95</v>
      </c>
      <c r="U323" t="s">
        <v>24</v>
      </c>
      <c r="V323" t="s">
        <v>10373</v>
      </c>
      <c r="W323" t="s">
        <v>10374</v>
      </c>
      <c r="X323" t="s">
        <v>10375</v>
      </c>
      <c r="Y323" t="s">
        <v>10376</v>
      </c>
      <c r="Z323" t="str">
        <f t="shared" ref="Z323:Z386" si="5">+A323</f>
        <v>AS-95621</v>
      </c>
    </row>
    <row r="324" spans="1:26" x14ac:dyDescent="0.3">
      <c r="A324" t="s">
        <v>10377</v>
      </c>
      <c r="B324" t="s">
        <v>8169</v>
      </c>
      <c r="C324" t="s">
        <v>264</v>
      </c>
      <c r="E324" t="s">
        <v>45</v>
      </c>
      <c r="G324">
        <v>0.21</v>
      </c>
      <c r="H324">
        <v>0.21</v>
      </c>
      <c r="I324" t="s">
        <v>24</v>
      </c>
      <c r="J324">
        <v>27.76</v>
      </c>
      <c r="K324">
        <v>159.94999999999999</v>
      </c>
      <c r="L324">
        <v>132.19</v>
      </c>
      <c r="M324" t="s">
        <v>265</v>
      </c>
      <c r="N324" t="s">
        <v>10378</v>
      </c>
      <c r="O324" t="s">
        <v>10379</v>
      </c>
      <c r="P324" t="s">
        <v>265</v>
      </c>
      <c r="Q324" t="s">
        <v>266</v>
      </c>
      <c r="R324" t="s">
        <v>267</v>
      </c>
      <c r="S324" t="s">
        <v>10380</v>
      </c>
      <c r="T324">
        <v>159.94999999999999</v>
      </c>
      <c r="U324" t="s">
        <v>24</v>
      </c>
      <c r="V324" t="s">
        <v>10381</v>
      </c>
      <c r="W324" t="s">
        <v>10382</v>
      </c>
      <c r="X324" t="s">
        <v>10383</v>
      </c>
      <c r="Y324" t="s">
        <v>10384</v>
      </c>
      <c r="Z324" t="str">
        <f t="shared" si="5"/>
        <v>AS-95123</v>
      </c>
    </row>
    <row r="325" spans="1:26" x14ac:dyDescent="0.3">
      <c r="A325" t="s">
        <v>10385</v>
      </c>
      <c r="B325" t="s">
        <v>8169</v>
      </c>
      <c r="C325" t="s">
        <v>268</v>
      </c>
      <c r="E325" t="s">
        <v>42</v>
      </c>
      <c r="G325">
        <v>0.19</v>
      </c>
      <c r="H325">
        <v>0.19</v>
      </c>
      <c r="I325" t="s">
        <v>24</v>
      </c>
      <c r="J325">
        <v>7.1</v>
      </c>
      <c r="K325">
        <v>44.46</v>
      </c>
      <c r="L325">
        <v>37.36</v>
      </c>
      <c r="M325" t="s">
        <v>83</v>
      </c>
      <c r="N325" t="s">
        <v>10386</v>
      </c>
      <c r="O325" t="s">
        <v>10387</v>
      </c>
      <c r="P325" t="s">
        <v>83</v>
      </c>
      <c r="Q325" t="s">
        <v>266</v>
      </c>
      <c r="R325" t="s">
        <v>267</v>
      </c>
      <c r="S325" t="s">
        <v>10388</v>
      </c>
      <c r="T325">
        <v>44.46</v>
      </c>
      <c r="U325" t="s">
        <v>24</v>
      </c>
      <c r="V325" t="s">
        <v>3122</v>
      </c>
      <c r="W325" t="s">
        <v>3125</v>
      </c>
      <c r="X325" t="s">
        <v>10389</v>
      </c>
      <c r="Y325" t="s">
        <v>10390</v>
      </c>
      <c r="Z325" t="str">
        <f t="shared" si="5"/>
        <v>AS-94951</v>
      </c>
    </row>
    <row r="326" spans="1:26" x14ac:dyDescent="0.3">
      <c r="A326" t="s">
        <v>10391</v>
      </c>
      <c r="B326" t="s">
        <v>8169</v>
      </c>
      <c r="C326" t="s">
        <v>264</v>
      </c>
      <c r="E326" t="s">
        <v>45</v>
      </c>
      <c r="G326">
        <v>0.21</v>
      </c>
      <c r="H326">
        <v>0.21</v>
      </c>
      <c r="I326" t="s">
        <v>24</v>
      </c>
      <c r="J326">
        <v>9.2799999999999994</v>
      </c>
      <c r="K326">
        <v>53.46</v>
      </c>
      <c r="L326">
        <v>44.18</v>
      </c>
      <c r="M326" t="s">
        <v>265</v>
      </c>
      <c r="N326" t="s">
        <v>10392</v>
      </c>
      <c r="O326" t="s">
        <v>10393</v>
      </c>
      <c r="P326" t="s">
        <v>265</v>
      </c>
      <c r="Q326" t="s">
        <v>266</v>
      </c>
      <c r="R326" t="s">
        <v>267</v>
      </c>
      <c r="S326" t="s">
        <v>10394</v>
      </c>
      <c r="T326">
        <v>53.46</v>
      </c>
      <c r="U326" t="s">
        <v>24</v>
      </c>
      <c r="V326" t="s">
        <v>10395</v>
      </c>
      <c r="W326" t="s">
        <v>10396</v>
      </c>
      <c r="X326" t="s">
        <v>10397</v>
      </c>
      <c r="Y326" t="s">
        <v>10398</v>
      </c>
      <c r="Z326" t="str">
        <f t="shared" si="5"/>
        <v>AS-97183</v>
      </c>
    </row>
    <row r="327" spans="1:26" x14ac:dyDescent="0.3">
      <c r="A327" t="s">
        <v>10399</v>
      </c>
      <c r="B327" t="s">
        <v>8169</v>
      </c>
      <c r="C327" t="s">
        <v>264</v>
      </c>
      <c r="E327" t="s">
        <v>45</v>
      </c>
      <c r="G327">
        <v>0.21</v>
      </c>
      <c r="H327">
        <v>0.21</v>
      </c>
      <c r="I327" t="s">
        <v>24</v>
      </c>
      <c r="J327">
        <v>20.46</v>
      </c>
      <c r="K327">
        <v>117.9</v>
      </c>
      <c r="L327">
        <v>97.44</v>
      </c>
      <c r="M327" t="s">
        <v>265</v>
      </c>
      <c r="N327" t="s">
        <v>10400</v>
      </c>
      <c r="O327" t="s">
        <v>10401</v>
      </c>
      <c r="P327" t="s">
        <v>265</v>
      </c>
      <c r="Q327" t="s">
        <v>266</v>
      </c>
      <c r="R327" t="s">
        <v>267</v>
      </c>
      <c r="S327" t="s">
        <v>10402</v>
      </c>
      <c r="T327">
        <v>117.9</v>
      </c>
      <c r="U327" t="s">
        <v>24</v>
      </c>
      <c r="V327" t="s">
        <v>10403</v>
      </c>
      <c r="W327" t="s">
        <v>10404</v>
      </c>
      <c r="X327" t="s">
        <v>10405</v>
      </c>
      <c r="Y327" t="s">
        <v>10406</v>
      </c>
      <c r="Z327" t="str">
        <f t="shared" si="5"/>
        <v>AS-96351</v>
      </c>
    </row>
    <row r="328" spans="1:26" x14ac:dyDescent="0.3">
      <c r="A328" t="s">
        <v>10407</v>
      </c>
      <c r="B328" t="s">
        <v>8169</v>
      </c>
      <c r="C328" t="s">
        <v>268</v>
      </c>
      <c r="D328" t="s">
        <v>10408</v>
      </c>
      <c r="E328" t="s">
        <v>45</v>
      </c>
      <c r="G328">
        <v>7.0000000000000007E-2</v>
      </c>
      <c r="H328" t="s">
        <v>270</v>
      </c>
      <c r="I328" t="s">
        <v>24</v>
      </c>
      <c r="J328" t="s">
        <v>270</v>
      </c>
      <c r="K328">
        <v>0</v>
      </c>
      <c r="L328">
        <v>0</v>
      </c>
      <c r="M328" t="s">
        <v>83</v>
      </c>
      <c r="N328" t="s">
        <v>10409</v>
      </c>
      <c r="O328" t="s">
        <v>10410</v>
      </c>
      <c r="P328" t="s">
        <v>83</v>
      </c>
      <c r="Q328" t="s">
        <v>266</v>
      </c>
      <c r="R328" t="s">
        <v>267</v>
      </c>
      <c r="S328" t="s">
        <v>10411</v>
      </c>
      <c r="T328">
        <v>258.60000000000002</v>
      </c>
      <c r="U328" t="s">
        <v>24</v>
      </c>
      <c r="V328" t="s">
        <v>6041</v>
      </c>
      <c r="W328" t="s">
        <v>6043</v>
      </c>
      <c r="X328" t="s">
        <v>10412</v>
      </c>
      <c r="Y328" t="s">
        <v>10413</v>
      </c>
      <c r="Z328" t="str">
        <f t="shared" si="5"/>
        <v>AS-96185</v>
      </c>
    </row>
    <row r="329" spans="1:26" x14ac:dyDescent="0.3">
      <c r="A329" t="s">
        <v>10407</v>
      </c>
      <c r="B329" t="s">
        <v>8169</v>
      </c>
      <c r="C329" t="s">
        <v>268</v>
      </c>
      <c r="D329" t="s">
        <v>10408</v>
      </c>
      <c r="E329" t="s">
        <v>45</v>
      </c>
      <c r="G329">
        <v>7.0000000000000007E-2</v>
      </c>
      <c r="H329" t="s">
        <v>270</v>
      </c>
      <c r="I329" t="s">
        <v>24</v>
      </c>
      <c r="J329" t="s">
        <v>270</v>
      </c>
      <c r="K329">
        <v>0</v>
      </c>
      <c r="L329">
        <v>0</v>
      </c>
      <c r="M329" t="s">
        <v>83</v>
      </c>
      <c r="N329" t="s">
        <v>10409</v>
      </c>
      <c r="O329" t="s">
        <v>10414</v>
      </c>
      <c r="P329" t="s">
        <v>83</v>
      </c>
      <c r="Q329" t="s">
        <v>275</v>
      </c>
      <c r="R329" t="s">
        <v>267</v>
      </c>
      <c r="S329" t="s">
        <v>10415</v>
      </c>
      <c r="T329">
        <v>258.60000000000002</v>
      </c>
      <c r="U329" t="s">
        <v>24</v>
      </c>
      <c r="V329" t="s">
        <v>6051</v>
      </c>
      <c r="W329" t="s">
        <v>10416</v>
      </c>
      <c r="X329" t="s">
        <v>6051</v>
      </c>
      <c r="Y329" t="s">
        <v>10417</v>
      </c>
      <c r="Z329" t="str">
        <f t="shared" si="5"/>
        <v>AS-96185</v>
      </c>
    </row>
    <row r="330" spans="1:26" x14ac:dyDescent="0.3">
      <c r="A330" t="s">
        <v>10418</v>
      </c>
      <c r="B330" t="s">
        <v>8169</v>
      </c>
      <c r="C330" t="s">
        <v>264</v>
      </c>
      <c r="E330" t="s">
        <v>45</v>
      </c>
      <c r="G330">
        <v>0.21</v>
      </c>
      <c r="H330">
        <v>0.21</v>
      </c>
      <c r="I330" t="s">
        <v>24</v>
      </c>
      <c r="J330">
        <v>12.48</v>
      </c>
      <c r="K330">
        <v>71.91</v>
      </c>
      <c r="L330">
        <v>59.43</v>
      </c>
      <c r="M330" t="s">
        <v>265</v>
      </c>
      <c r="N330" t="s">
        <v>10419</v>
      </c>
      <c r="O330" t="s">
        <v>10420</v>
      </c>
      <c r="P330" t="s">
        <v>265</v>
      </c>
      <c r="Q330" t="s">
        <v>266</v>
      </c>
      <c r="R330" t="s">
        <v>267</v>
      </c>
      <c r="S330" t="s">
        <v>10421</v>
      </c>
      <c r="T330">
        <v>71.91</v>
      </c>
      <c r="U330" t="s">
        <v>24</v>
      </c>
      <c r="V330" t="s">
        <v>10422</v>
      </c>
      <c r="W330" t="s">
        <v>10423</v>
      </c>
      <c r="X330" t="s">
        <v>10424</v>
      </c>
      <c r="Y330" t="s">
        <v>10425</v>
      </c>
      <c r="Z330" t="str">
        <f t="shared" si="5"/>
        <v>AS-96994</v>
      </c>
    </row>
    <row r="331" spans="1:26" x14ac:dyDescent="0.3">
      <c r="A331" t="s">
        <v>10426</v>
      </c>
      <c r="B331" t="s">
        <v>8169</v>
      </c>
      <c r="C331" t="s">
        <v>268</v>
      </c>
      <c r="E331" t="s">
        <v>47</v>
      </c>
      <c r="G331">
        <v>0.22</v>
      </c>
      <c r="H331">
        <v>0.22</v>
      </c>
      <c r="I331" t="s">
        <v>24</v>
      </c>
      <c r="J331">
        <v>18.010000000000002</v>
      </c>
      <c r="K331">
        <v>99.9</v>
      </c>
      <c r="L331">
        <v>81.89</v>
      </c>
      <c r="M331" t="s">
        <v>83</v>
      </c>
      <c r="N331" t="s">
        <v>10427</v>
      </c>
      <c r="O331" t="s">
        <v>10428</v>
      </c>
      <c r="P331" t="s">
        <v>83</v>
      </c>
      <c r="Q331" t="s">
        <v>266</v>
      </c>
      <c r="R331" t="s">
        <v>267</v>
      </c>
      <c r="S331" t="s">
        <v>10429</v>
      </c>
      <c r="T331">
        <v>99.9</v>
      </c>
      <c r="U331" t="s">
        <v>24</v>
      </c>
      <c r="V331" t="s">
        <v>7139</v>
      </c>
      <c r="W331" t="s">
        <v>7142</v>
      </c>
      <c r="X331" t="s">
        <v>10430</v>
      </c>
      <c r="Y331" t="s">
        <v>10431</v>
      </c>
      <c r="Z331" t="str">
        <f t="shared" si="5"/>
        <v>AS-96752</v>
      </c>
    </row>
    <row r="332" spans="1:26" x14ac:dyDescent="0.3">
      <c r="A332" t="s">
        <v>10432</v>
      </c>
      <c r="B332" t="s">
        <v>8169</v>
      </c>
      <c r="C332" t="s">
        <v>264</v>
      </c>
      <c r="E332" t="s">
        <v>45</v>
      </c>
      <c r="G332">
        <v>0.21</v>
      </c>
      <c r="H332">
        <v>0.21</v>
      </c>
      <c r="I332" t="s">
        <v>24</v>
      </c>
      <c r="J332">
        <v>11.79</v>
      </c>
      <c r="K332">
        <v>67.95</v>
      </c>
      <c r="L332">
        <v>56.16</v>
      </c>
      <c r="M332" t="s">
        <v>265</v>
      </c>
      <c r="N332" t="s">
        <v>10433</v>
      </c>
      <c r="O332" t="s">
        <v>10434</v>
      </c>
      <c r="P332" t="s">
        <v>265</v>
      </c>
      <c r="Q332" t="s">
        <v>266</v>
      </c>
      <c r="R332" t="s">
        <v>267</v>
      </c>
      <c r="S332" t="s">
        <v>10435</v>
      </c>
      <c r="T332">
        <v>67.95</v>
      </c>
      <c r="U332" t="s">
        <v>24</v>
      </c>
      <c r="V332" t="s">
        <v>10436</v>
      </c>
      <c r="W332" t="s">
        <v>10437</v>
      </c>
      <c r="X332" t="s">
        <v>10438</v>
      </c>
      <c r="Y332" t="s">
        <v>10439</v>
      </c>
      <c r="Z332" t="str">
        <f t="shared" si="5"/>
        <v>AS-96524</v>
      </c>
    </row>
    <row r="333" spans="1:26" x14ac:dyDescent="0.3">
      <c r="A333" t="s">
        <v>10440</v>
      </c>
      <c r="B333" t="s">
        <v>8169</v>
      </c>
      <c r="C333" t="s">
        <v>264</v>
      </c>
      <c r="E333" t="s">
        <v>47</v>
      </c>
      <c r="G333">
        <v>0.22</v>
      </c>
      <c r="H333">
        <v>0.22</v>
      </c>
      <c r="I333" t="s">
        <v>24</v>
      </c>
      <c r="J333">
        <v>41.46</v>
      </c>
      <c r="K333">
        <v>229.9</v>
      </c>
      <c r="L333">
        <v>188.44</v>
      </c>
      <c r="M333" t="s">
        <v>265</v>
      </c>
      <c r="N333" t="s">
        <v>10441</v>
      </c>
      <c r="O333" t="s">
        <v>10442</v>
      </c>
      <c r="P333" t="s">
        <v>265</v>
      </c>
      <c r="Q333" t="s">
        <v>266</v>
      </c>
      <c r="R333" t="s">
        <v>267</v>
      </c>
      <c r="S333" t="s">
        <v>10443</v>
      </c>
      <c r="T333">
        <v>229.9</v>
      </c>
      <c r="U333" t="s">
        <v>24</v>
      </c>
      <c r="V333" t="s">
        <v>10444</v>
      </c>
      <c r="W333" t="s">
        <v>10445</v>
      </c>
      <c r="X333" t="s">
        <v>10446</v>
      </c>
      <c r="Y333" t="s">
        <v>10447</v>
      </c>
      <c r="Z333" t="str">
        <f t="shared" si="5"/>
        <v>AS-95937</v>
      </c>
    </row>
    <row r="334" spans="1:26" x14ac:dyDescent="0.3">
      <c r="A334" t="s">
        <v>10448</v>
      </c>
      <c r="B334" t="s">
        <v>8169</v>
      </c>
      <c r="C334" t="s">
        <v>264</v>
      </c>
      <c r="E334" t="s">
        <v>41</v>
      </c>
      <c r="G334">
        <v>0.21</v>
      </c>
      <c r="H334">
        <v>0.21</v>
      </c>
      <c r="I334" t="s">
        <v>24</v>
      </c>
      <c r="J334">
        <v>13.42</v>
      </c>
      <c r="K334">
        <v>77.31</v>
      </c>
      <c r="L334">
        <v>63.89</v>
      </c>
      <c r="M334" t="s">
        <v>265</v>
      </c>
      <c r="N334" t="s">
        <v>10449</v>
      </c>
      <c r="O334" t="s">
        <v>10450</v>
      </c>
      <c r="P334" t="s">
        <v>265</v>
      </c>
      <c r="Q334" t="s">
        <v>266</v>
      </c>
      <c r="R334" t="s">
        <v>267</v>
      </c>
      <c r="S334" t="s">
        <v>10451</v>
      </c>
      <c r="T334">
        <v>77.31</v>
      </c>
      <c r="U334" t="s">
        <v>24</v>
      </c>
      <c r="V334" t="s">
        <v>10452</v>
      </c>
      <c r="W334" t="s">
        <v>10453</v>
      </c>
      <c r="X334" t="s">
        <v>10452</v>
      </c>
      <c r="Y334" t="s">
        <v>10454</v>
      </c>
      <c r="Z334" t="str">
        <f t="shared" si="5"/>
        <v>AS-96631</v>
      </c>
    </row>
    <row r="335" spans="1:26" x14ac:dyDescent="0.3">
      <c r="A335" t="s">
        <v>10455</v>
      </c>
      <c r="B335" t="s">
        <v>8169</v>
      </c>
      <c r="C335" t="s">
        <v>264</v>
      </c>
      <c r="E335" t="s">
        <v>45</v>
      </c>
      <c r="G335">
        <v>0.21</v>
      </c>
      <c r="H335">
        <v>0.21</v>
      </c>
      <c r="I335" t="s">
        <v>24</v>
      </c>
      <c r="J335">
        <v>9.66</v>
      </c>
      <c r="K335">
        <v>55.67</v>
      </c>
      <c r="L335">
        <v>46.01</v>
      </c>
      <c r="M335" t="s">
        <v>265</v>
      </c>
      <c r="N335" t="s">
        <v>10456</v>
      </c>
      <c r="O335" t="s">
        <v>10457</v>
      </c>
      <c r="P335" t="s">
        <v>265</v>
      </c>
      <c r="Q335" t="s">
        <v>266</v>
      </c>
      <c r="R335" t="s">
        <v>267</v>
      </c>
      <c r="S335" t="s">
        <v>10458</v>
      </c>
      <c r="T335">
        <v>65.569999999999993</v>
      </c>
      <c r="U335" t="s">
        <v>24</v>
      </c>
      <c r="V335" t="s">
        <v>10459</v>
      </c>
      <c r="W335" t="s">
        <v>10460</v>
      </c>
      <c r="X335" t="s">
        <v>10461</v>
      </c>
      <c r="Y335" t="s">
        <v>10462</v>
      </c>
      <c r="Z335" t="str">
        <f t="shared" si="5"/>
        <v>AS-95705</v>
      </c>
    </row>
    <row r="336" spans="1:26" x14ac:dyDescent="0.3">
      <c r="A336" t="s">
        <v>10455</v>
      </c>
      <c r="B336" t="s">
        <v>8169</v>
      </c>
      <c r="C336" t="s">
        <v>264</v>
      </c>
      <c r="E336" t="s">
        <v>45</v>
      </c>
      <c r="G336">
        <v>0.21</v>
      </c>
      <c r="H336">
        <v>0.21</v>
      </c>
      <c r="I336" t="s">
        <v>24</v>
      </c>
      <c r="J336">
        <v>9.66</v>
      </c>
      <c r="K336">
        <v>55.67</v>
      </c>
      <c r="L336">
        <v>46.01</v>
      </c>
      <c r="M336" t="s">
        <v>265</v>
      </c>
      <c r="N336" t="s">
        <v>10456</v>
      </c>
      <c r="O336" t="s">
        <v>10463</v>
      </c>
      <c r="P336" t="s">
        <v>265</v>
      </c>
      <c r="Q336" t="s">
        <v>275</v>
      </c>
      <c r="R336" t="s">
        <v>267</v>
      </c>
      <c r="S336" t="s">
        <v>10464</v>
      </c>
      <c r="T336">
        <v>9.9</v>
      </c>
      <c r="U336" t="s">
        <v>24</v>
      </c>
      <c r="V336" t="s">
        <v>10465</v>
      </c>
      <c r="W336" t="s">
        <v>10466</v>
      </c>
      <c r="X336" t="s">
        <v>10465</v>
      </c>
      <c r="Y336" t="s">
        <v>10467</v>
      </c>
      <c r="Z336" t="str">
        <f t="shared" si="5"/>
        <v>AS-95705</v>
      </c>
    </row>
    <row r="337" spans="1:26" x14ac:dyDescent="0.3">
      <c r="A337" t="s">
        <v>10468</v>
      </c>
      <c r="B337" t="s">
        <v>8169</v>
      </c>
      <c r="C337" t="s">
        <v>268</v>
      </c>
      <c r="E337" t="s">
        <v>45</v>
      </c>
      <c r="G337">
        <v>0.21</v>
      </c>
      <c r="H337">
        <v>0.21</v>
      </c>
      <c r="I337" t="s">
        <v>24</v>
      </c>
      <c r="J337">
        <v>11.79</v>
      </c>
      <c r="K337">
        <v>67.95</v>
      </c>
      <c r="L337">
        <v>56.16</v>
      </c>
      <c r="M337" t="s">
        <v>83</v>
      </c>
      <c r="N337" t="s">
        <v>10469</v>
      </c>
      <c r="O337" t="s">
        <v>10470</v>
      </c>
      <c r="P337" t="s">
        <v>83</v>
      </c>
      <c r="Q337" t="s">
        <v>266</v>
      </c>
      <c r="R337" t="s">
        <v>267</v>
      </c>
      <c r="S337" t="s">
        <v>10471</v>
      </c>
      <c r="T337">
        <v>67.95</v>
      </c>
      <c r="U337" t="s">
        <v>24</v>
      </c>
      <c r="V337" t="s">
        <v>4606</v>
      </c>
      <c r="W337" t="s">
        <v>4609</v>
      </c>
      <c r="X337" t="s">
        <v>10472</v>
      </c>
      <c r="Y337" t="s">
        <v>10473</v>
      </c>
      <c r="Z337" t="str">
        <f t="shared" si="5"/>
        <v>AS-95466</v>
      </c>
    </row>
    <row r="338" spans="1:26" x14ac:dyDescent="0.3">
      <c r="A338" t="s">
        <v>10474</v>
      </c>
      <c r="B338" t="s">
        <v>8169</v>
      </c>
      <c r="C338" t="s">
        <v>268</v>
      </c>
      <c r="E338" t="s">
        <v>42</v>
      </c>
      <c r="G338">
        <v>0.19</v>
      </c>
      <c r="H338">
        <v>0.19</v>
      </c>
      <c r="I338" t="s">
        <v>24</v>
      </c>
      <c r="J338">
        <v>3.98</v>
      </c>
      <c r="K338">
        <v>24.9</v>
      </c>
      <c r="L338">
        <v>20.92</v>
      </c>
      <c r="M338" t="s">
        <v>83</v>
      </c>
      <c r="N338" t="s">
        <v>10475</v>
      </c>
      <c r="O338" t="s">
        <v>10476</v>
      </c>
      <c r="P338" t="s">
        <v>83</v>
      </c>
      <c r="Q338" t="s">
        <v>266</v>
      </c>
      <c r="R338" t="s">
        <v>267</v>
      </c>
      <c r="S338" t="s">
        <v>10477</v>
      </c>
      <c r="T338">
        <v>24.9</v>
      </c>
      <c r="U338" t="s">
        <v>24</v>
      </c>
      <c r="V338" t="s">
        <v>7318</v>
      </c>
      <c r="W338" t="s">
        <v>7321</v>
      </c>
      <c r="X338" t="s">
        <v>10478</v>
      </c>
      <c r="Y338" t="s">
        <v>10479</v>
      </c>
      <c r="Z338" t="str">
        <f t="shared" si="5"/>
        <v>AS-96868</v>
      </c>
    </row>
    <row r="339" spans="1:26" x14ac:dyDescent="0.3">
      <c r="A339" t="s">
        <v>10480</v>
      </c>
      <c r="B339" t="s">
        <v>8169</v>
      </c>
      <c r="C339" t="s">
        <v>264</v>
      </c>
      <c r="E339" t="s">
        <v>45</v>
      </c>
      <c r="G339">
        <v>0.21</v>
      </c>
      <c r="H339">
        <v>0.21</v>
      </c>
      <c r="I339" t="s">
        <v>24</v>
      </c>
      <c r="J339">
        <v>11.39</v>
      </c>
      <c r="K339">
        <v>65.61</v>
      </c>
      <c r="L339">
        <v>54.22</v>
      </c>
      <c r="M339" t="s">
        <v>265</v>
      </c>
      <c r="N339" t="s">
        <v>10481</v>
      </c>
      <c r="O339" t="s">
        <v>10482</v>
      </c>
      <c r="P339" t="s">
        <v>265</v>
      </c>
      <c r="Q339" t="s">
        <v>266</v>
      </c>
      <c r="R339" t="s">
        <v>267</v>
      </c>
      <c r="S339" t="s">
        <v>10483</v>
      </c>
      <c r="T339">
        <v>65.61</v>
      </c>
      <c r="U339" t="s">
        <v>24</v>
      </c>
      <c r="V339" t="s">
        <v>10484</v>
      </c>
      <c r="W339" t="s">
        <v>10485</v>
      </c>
      <c r="X339" t="s">
        <v>10486</v>
      </c>
      <c r="Y339" t="s">
        <v>10487</v>
      </c>
      <c r="Z339" t="str">
        <f t="shared" si="5"/>
        <v>AS-96591</v>
      </c>
    </row>
    <row r="340" spans="1:26" x14ac:dyDescent="0.3">
      <c r="A340" t="s">
        <v>10488</v>
      </c>
      <c r="B340" t="s">
        <v>8169</v>
      </c>
      <c r="C340" t="s">
        <v>264</v>
      </c>
      <c r="E340" t="s">
        <v>37</v>
      </c>
      <c r="G340">
        <v>0.2</v>
      </c>
      <c r="H340">
        <v>0.2</v>
      </c>
      <c r="I340" t="s">
        <v>24</v>
      </c>
      <c r="J340">
        <v>22.65</v>
      </c>
      <c r="K340">
        <v>135.9</v>
      </c>
      <c r="L340">
        <v>113.25</v>
      </c>
      <c r="M340" t="s">
        <v>265</v>
      </c>
      <c r="N340" t="s">
        <v>10489</v>
      </c>
      <c r="O340" t="s">
        <v>10490</v>
      </c>
      <c r="P340" t="s">
        <v>265</v>
      </c>
      <c r="Q340" t="s">
        <v>266</v>
      </c>
      <c r="R340" t="s">
        <v>267</v>
      </c>
      <c r="S340" t="s">
        <v>10491</v>
      </c>
      <c r="T340">
        <v>135.9</v>
      </c>
      <c r="U340" t="s">
        <v>24</v>
      </c>
      <c r="V340" t="s">
        <v>10492</v>
      </c>
      <c r="W340" t="s">
        <v>10493</v>
      </c>
      <c r="X340" t="s">
        <v>10494</v>
      </c>
      <c r="Y340" t="s">
        <v>10495</v>
      </c>
      <c r="Z340" t="str">
        <f t="shared" si="5"/>
        <v>AS-96525</v>
      </c>
    </row>
    <row r="341" spans="1:26" x14ac:dyDescent="0.3">
      <c r="A341" t="s">
        <v>10496</v>
      </c>
      <c r="B341" t="s">
        <v>8169</v>
      </c>
      <c r="C341" t="s">
        <v>264</v>
      </c>
      <c r="E341" t="s">
        <v>45</v>
      </c>
      <c r="G341">
        <v>0.21</v>
      </c>
      <c r="H341">
        <v>0.21</v>
      </c>
      <c r="I341" t="s">
        <v>24</v>
      </c>
      <c r="J341">
        <v>14.74</v>
      </c>
      <c r="K341">
        <v>84.95</v>
      </c>
      <c r="L341">
        <v>70.209999999999994</v>
      </c>
      <c r="M341" t="s">
        <v>265</v>
      </c>
      <c r="N341" t="s">
        <v>10497</v>
      </c>
      <c r="O341" t="s">
        <v>10498</v>
      </c>
      <c r="P341" t="s">
        <v>265</v>
      </c>
      <c r="Q341" t="s">
        <v>266</v>
      </c>
      <c r="R341" t="s">
        <v>267</v>
      </c>
      <c r="S341" t="s">
        <v>10499</v>
      </c>
      <c r="T341">
        <v>84.95</v>
      </c>
      <c r="U341" t="s">
        <v>24</v>
      </c>
      <c r="V341" t="s">
        <v>10500</v>
      </c>
      <c r="W341" t="s">
        <v>10501</v>
      </c>
      <c r="X341" t="s">
        <v>10502</v>
      </c>
      <c r="Y341" t="s">
        <v>10503</v>
      </c>
      <c r="Z341" t="str">
        <f t="shared" si="5"/>
        <v>AS-95971</v>
      </c>
    </row>
    <row r="342" spans="1:26" x14ac:dyDescent="0.3">
      <c r="A342" t="s">
        <v>10504</v>
      </c>
      <c r="B342" t="s">
        <v>8169</v>
      </c>
      <c r="C342" t="s">
        <v>264</v>
      </c>
      <c r="E342" t="s">
        <v>47</v>
      </c>
      <c r="G342">
        <v>0.22</v>
      </c>
      <c r="H342">
        <v>0.22</v>
      </c>
      <c r="I342" t="s">
        <v>24</v>
      </c>
      <c r="J342">
        <v>14.42</v>
      </c>
      <c r="K342">
        <v>79.95</v>
      </c>
      <c r="L342">
        <v>65.53</v>
      </c>
      <c r="M342" t="s">
        <v>265</v>
      </c>
      <c r="N342" t="s">
        <v>10505</v>
      </c>
      <c r="O342" t="s">
        <v>10506</v>
      </c>
      <c r="P342" t="s">
        <v>265</v>
      </c>
      <c r="Q342" t="s">
        <v>266</v>
      </c>
      <c r="R342" t="s">
        <v>267</v>
      </c>
      <c r="S342" t="s">
        <v>10507</v>
      </c>
      <c r="T342">
        <v>79.95</v>
      </c>
      <c r="U342" t="s">
        <v>24</v>
      </c>
      <c r="V342" t="s">
        <v>10508</v>
      </c>
      <c r="W342" t="s">
        <v>10509</v>
      </c>
      <c r="X342" t="s">
        <v>10510</v>
      </c>
      <c r="Y342" t="s">
        <v>10511</v>
      </c>
      <c r="Z342" t="str">
        <f t="shared" si="5"/>
        <v>AS-95738</v>
      </c>
    </row>
    <row r="343" spans="1:26" x14ac:dyDescent="0.3">
      <c r="A343" t="s">
        <v>10512</v>
      </c>
      <c r="B343" t="s">
        <v>8169</v>
      </c>
      <c r="C343" t="s">
        <v>268</v>
      </c>
      <c r="E343" t="s">
        <v>37</v>
      </c>
      <c r="G343">
        <v>0.2</v>
      </c>
      <c r="H343">
        <v>0.2</v>
      </c>
      <c r="I343" t="s">
        <v>24</v>
      </c>
      <c r="J343">
        <v>14.16</v>
      </c>
      <c r="K343">
        <v>84.95</v>
      </c>
      <c r="L343">
        <v>70.790000000000006</v>
      </c>
      <c r="M343" t="s">
        <v>83</v>
      </c>
      <c r="N343" t="s">
        <v>10513</v>
      </c>
      <c r="O343" t="s">
        <v>10514</v>
      </c>
      <c r="P343" t="s">
        <v>83</v>
      </c>
      <c r="Q343" t="s">
        <v>266</v>
      </c>
      <c r="R343" t="s">
        <v>267</v>
      </c>
      <c r="S343" t="s">
        <v>10515</v>
      </c>
      <c r="T343">
        <v>84.95</v>
      </c>
      <c r="U343" t="s">
        <v>24</v>
      </c>
      <c r="V343" t="s">
        <v>6492</v>
      </c>
      <c r="W343" t="s">
        <v>6495</v>
      </c>
      <c r="X343" t="s">
        <v>10516</v>
      </c>
      <c r="Y343" t="s">
        <v>10517</v>
      </c>
      <c r="Z343" t="str">
        <f t="shared" si="5"/>
        <v>AS-96431</v>
      </c>
    </row>
    <row r="344" spans="1:26" x14ac:dyDescent="0.3">
      <c r="A344" t="s">
        <v>10518</v>
      </c>
      <c r="B344" t="s">
        <v>8169</v>
      </c>
      <c r="C344" t="s">
        <v>264</v>
      </c>
      <c r="E344" t="s">
        <v>46</v>
      </c>
      <c r="G344">
        <v>0.2</v>
      </c>
      <c r="H344">
        <v>0.2</v>
      </c>
      <c r="I344" t="s">
        <v>24</v>
      </c>
      <c r="J344">
        <v>16.66</v>
      </c>
      <c r="K344">
        <v>99.95</v>
      </c>
      <c r="L344">
        <v>83.29</v>
      </c>
      <c r="M344" t="s">
        <v>265</v>
      </c>
      <c r="N344" t="s">
        <v>10519</v>
      </c>
      <c r="O344" t="s">
        <v>10520</v>
      </c>
      <c r="P344" t="s">
        <v>265</v>
      </c>
      <c r="Q344" t="s">
        <v>266</v>
      </c>
      <c r="R344" t="s">
        <v>267</v>
      </c>
      <c r="S344" t="s">
        <v>10521</v>
      </c>
      <c r="T344">
        <v>99.95</v>
      </c>
      <c r="U344" t="s">
        <v>24</v>
      </c>
      <c r="V344" t="s">
        <v>10522</v>
      </c>
      <c r="W344" t="s">
        <v>10523</v>
      </c>
      <c r="X344" t="s">
        <v>10524</v>
      </c>
      <c r="Y344" t="s">
        <v>10525</v>
      </c>
      <c r="Z344" t="str">
        <f t="shared" si="5"/>
        <v>AS-95767</v>
      </c>
    </row>
    <row r="345" spans="1:26" x14ac:dyDescent="0.3">
      <c r="A345" t="s">
        <v>10526</v>
      </c>
      <c r="B345" t="s">
        <v>8169</v>
      </c>
      <c r="C345" t="s">
        <v>268</v>
      </c>
      <c r="E345" t="s">
        <v>45</v>
      </c>
      <c r="G345">
        <v>0.21</v>
      </c>
      <c r="H345">
        <v>0.21</v>
      </c>
      <c r="I345" t="s">
        <v>24</v>
      </c>
      <c r="J345">
        <v>3.11</v>
      </c>
      <c r="K345">
        <v>17.899999999999999</v>
      </c>
      <c r="L345">
        <v>14.79</v>
      </c>
      <c r="M345" t="s">
        <v>83</v>
      </c>
      <c r="N345" t="s">
        <v>10527</v>
      </c>
      <c r="O345" t="s">
        <v>10528</v>
      </c>
      <c r="P345" t="s">
        <v>83</v>
      </c>
      <c r="Q345" t="s">
        <v>266</v>
      </c>
      <c r="R345" t="s">
        <v>267</v>
      </c>
      <c r="S345" t="s">
        <v>10529</v>
      </c>
      <c r="T345">
        <v>17.899999999999999</v>
      </c>
      <c r="U345" t="s">
        <v>24</v>
      </c>
      <c r="V345" t="s">
        <v>5462</v>
      </c>
      <c r="W345" t="s">
        <v>5464</v>
      </c>
      <c r="X345" t="s">
        <v>10530</v>
      </c>
      <c r="Y345" t="s">
        <v>10531</v>
      </c>
      <c r="Z345" t="str">
        <f t="shared" si="5"/>
        <v>AS-95873</v>
      </c>
    </row>
    <row r="346" spans="1:26" x14ac:dyDescent="0.3">
      <c r="A346" t="s">
        <v>10532</v>
      </c>
      <c r="B346" t="s">
        <v>8169</v>
      </c>
      <c r="C346" t="s">
        <v>272</v>
      </c>
      <c r="D346" t="s">
        <v>77</v>
      </c>
      <c r="E346" t="s">
        <v>45</v>
      </c>
      <c r="G346">
        <v>0.21</v>
      </c>
      <c r="H346">
        <v>0.21</v>
      </c>
      <c r="I346" t="s">
        <v>24</v>
      </c>
      <c r="J346">
        <v>75.19</v>
      </c>
      <c r="K346">
        <v>433.21</v>
      </c>
      <c r="L346">
        <v>358.02</v>
      </c>
      <c r="M346" t="s">
        <v>271</v>
      </c>
      <c r="N346" t="s">
        <v>10533</v>
      </c>
      <c r="O346" t="s">
        <v>10534</v>
      </c>
      <c r="P346" t="s">
        <v>273</v>
      </c>
      <c r="Q346" t="s">
        <v>266</v>
      </c>
      <c r="R346" t="s">
        <v>267</v>
      </c>
      <c r="S346" t="s">
        <v>10535</v>
      </c>
      <c r="T346">
        <v>433.21</v>
      </c>
      <c r="U346" t="s">
        <v>24</v>
      </c>
      <c r="W346" t="s">
        <v>10536</v>
      </c>
      <c r="Y346" t="s">
        <v>274</v>
      </c>
      <c r="Z346" t="str">
        <f t="shared" si="5"/>
        <v>AS-95968</v>
      </c>
    </row>
    <row r="347" spans="1:26" x14ac:dyDescent="0.3">
      <c r="A347" t="s">
        <v>10537</v>
      </c>
      <c r="B347" t="s">
        <v>8169</v>
      </c>
      <c r="C347" t="s">
        <v>268</v>
      </c>
      <c r="E347" t="s">
        <v>47</v>
      </c>
      <c r="G347">
        <v>0.22</v>
      </c>
      <c r="H347">
        <v>0.22</v>
      </c>
      <c r="I347" t="s">
        <v>24</v>
      </c>
      <c r="J347">
        <v>8.64</v>
      </c>
      <c r="K347">
        <v>47.9</v>
      </c>
      <c r="L347">
        <v>39.26</v>
      </c>
      <c r="M347" t="s">
        <v>83</v>
      </c>
      <c r="N347" t="s">
        <v>10538</v>
      </c>
      <c r="O347" t="s">
        <v>10539</v>
      </c>
      <c r="P347" t="s">
        <v>83</v>
      </c>
      <c r="Q347" t="s">
        <v>266</v>
      </c>
      <c r="R347" t="s">
        <v>269</v>
      </c>
      <c r="S347" t="s">
        <v>9802</v>
      </c>
      <c r="T347">
        <v>47.9</v>
      </c>
      <c r="U347" t="s">
        <v>24</v>
      </c>
      <c r="W347" t="s">
        <v>10540</v>
      </c>
      <c r="Y347" t="s">
        <v>10541</v>
      </c>
      <c r="Z347" t="str">
        <f t="shared" si="5"/>
        <v>AS-95317</v>
      </c>
    </row>
    <row r="348" spans="1:26" x14ac:dyDescent="0.3">
      <c r="A348" t="s">
        <v>10537</v>
      </c>
      <c r="B348" t="s">
        <v>8169</v>
      </c>
      <c r="C348" t="s">
        <v>268</v>
      </c>
      <c r="E348" t="s">
        <v>47</v>
      </c>
      <c r="G348">
        <v>0.22</v>
      </c>
      <c r="H348">
        <v>0.22</v>
      </c>
      <c r="I348" t="s">
        <v>24</v>
      </c>
      <c r="J348">
        <v>8.64</v>
      </c>
      <c r="K348">
        <v>47.9</v>
      </c>
      <c r="L348">
        <v>39.26</v>
      </c>
      <c r="M348" t="s">
        <v>83</v>
      </c>
      <c r="N348" t="s">
        <v>10538</v>
      </c>
      <c r="O348" t="s">
        <v>10542</v>
      </c>
      <c r="P348" t="s">
        <v>83</v>
      </c>
      <c r="Q348" t="s">
        <v>266</v>
      </c>
      <c r="R348" t="s">
        <v>267</v>
      </c>
      <c r="S348" t="s">
        <v>10543</v>
      </c>
      <c r="T348">
        <v>47.9</v>
      </c>
      <c r="U348" t="s">
        <v>24</v>
      </c>
      <c r="V348" t="s">
        <v>4189</v>
      </c>
      <c r="W348" t="s">
        <v>4192</v>
      </c>
      <c r="X348" t="s">
        <v>10544</v>
      </c>
      <c r="Y348" t="s">
        <v>10545</v>
      </c>
      <c r="Z348" t="str">
        <f t="shared" si="5"/>
        <v>AS-95317</v>
      </c>
    </row>
    <row r="349" spans="1:26" x14ac:dyDescent="0.3">
      <c r="A349" t="s">
        <v>10546</v>
      </c>
      <c r="B349" t="s">
        <v>8169</v>
      </c>
      <c r="C349" t="s">
        <v>38</v>
      </c>
      <c r="D349" t="s">
        <v>76</v>
      </c>
      <c r="E349" t="s">
        <v>45</v>
      </c>
      <c r="G349">
        <v>0.21</v>
      </c>
      <c r="H349" t="s">
        <v>270</v>
      </c>
      <c r="I349" t="s">
        <v>24</v>
      </c>
      <c r="J349" t="s">
        <v>270</v>
      </c>
      <c r="K349">
        <v>0</v>
      </c>
      <c r="L349">
        <v>0</v>
      </c>
      <c r="M349" t="s">
        <v>271</v>
      </c>
      <c r="Z349" t="str">
        <f t="shared" si="5"/>
        <v>AS-97113</v>
      </c>
    </row>
    <row r="350" spans="1:26" x14ac:dyDescent="0.3">
      <c r="A350" t="s">
        <v>10547</v>
      </c>
      <c r="B350" t="s">
        <v>8169</v>
      </c>
      <c r="C350" t="s">
        <v>264</v>
      </c>
      <c r="E350" t="s">
        <v>42</v>
      </c>
      <c r="G350">
        <v>0.19</v>
      </c>
      <c r="H350">
        <v>0.19</v>
      </c>
      <c r="I350" t="s">
        <v>24</v>
      </c>
      <c r="J350">
        <v>30.88</v>
      </c>
      <c r="K350">
        <v>193.41</v>
      </c>
      <c r="L350">
        <v>162.53</v>
      </c>
      <c r="M350" t="s">
        <v>265</v>
      </c>
      <c r="N350" t="s">
        <v>10548</v>
      </c>
      <c r="O350" t="s">
        <v>10549</v>
      </c>
      <c r="P350" t="s">
        <v>265</v>
      </c>
      <c r="Q350" t="s">
        <v>266</v>
      </c>
      <c r="R350" t="s">
        <v>267</v>
      </c>
      <c r="S350" t="s">
        <v>10550</v>
      </c>
      <c r="T350">
        <v>193.41</v>
      </c>
      <c r="U350" t="s">
        <v>24</v>
      </c>
      <c r="V350" t="s">
        <v>10551</v>
      </c>
      <c r="W350" t="s">
        <v>10552</v>
      </c>
      <c r="X350" t="s">
        <v>10553</v>
      </c>
      <c r="Y350" t="s">
        <v>10554</v>
      </c>
      <c r="Z350" t="str">
        <f t="shared" si="5"/>
        <v>AS-95321</v>
      </c>
    </row>
    <row r="351" spans="1:26" x14ac:dyDescent="0.3">
      <c r="A351" t="s">
        <v>10555</v>
      </c>
      <c r="B351" t="s">
        <v>8169</v>
      </c>
      <c r="C351" t="s">
        <v>268</v>
      </c>
      <c r="E351" t="s">
        <v>45</v>
      </c>
      <c r="G351">
        <v>0.21</v>
      </c>
      <c r="H351">
        <v>0.21</v>
      </c>
      <c r="I351" t="s">
        <v>24</v>
      </c>
      <c r="J351">
        <v>62.46</v>
      </c>
      <c r="K351">
        <v>359.91</v>
      </c>
      <c r="L351">
        <v>297.45</v>
      </c>
      <c r="M351" t="s">
        <v>83</v>
      </c>
      <c r="N351" t="s">
        <v>10556</v>
      </c>
      <c r="O351" t="s">
        <v>10557</v>
      </c>
      <c r="P351" t="s">
        <v>83</v>
      </c>
      <c r="Q351" t="s">
        <v>266</v>
      </c>
      <c r="R351" t="s">
        <v>267</v>
      </c>
      <c r="S351" t="s">
        <v>10558</v>
      </c>
      <c r="T351">
        <v>359.91</v>
      </c>
      <c r="U351" t="s">
        <v>24</v>
      </c>
      <c r="V351" t="s">
        <v>7581</v>
      </c>
      <c r="W351" t="s">
        <v>7584</v>
      </c>
      <c r="X351" t="s">
        <v>10559</v>
      </c>
      <c r="Y351" t="s">
        <v>10560</v>
      </c>
      <c r="Z351" t="str">
        <f t="shared" si="5"/>
        <v>AS-96976</v>
      </c>
    </row>
    <row r="352" spans="1:26" x14ac:dyDescent="0.3">
      <c r="A352" t="s">
        <v>10561</v>
      </c>
      <c r="B352" t="s">
        <v>8169</v>
      </c>
      <c r="C352" t="s">
        <v>264</v>
      </c>
      <c r="E352" t="s">
        <v>45</v>
      </c>
      <c r="G352">
        <v>0.21</v>
      </c>
      <c r="H352">
        <v>0.21</v>
      </c>
      <c r="I352" t="s">
        <v>24</v>
      </c>
      <c r="J352">
        <v>5.54</v>
      </c>
      <c r="K352">
        <v>31.9</v>
      </c>
      <c r="L352">
        <v>26.36</v>
      </c>
      <c r="M352" t="s">
        <v>265</v>
      </c>
      <c r="N352" t="s">
        <v>10562</v>
      </c>
      <c r="O352" t="s">
        <v>10563</v>
      </c>
      <c r="P352" t="s">
        <v>265</v>
      </c>
      <c r="Q352" t="s">
        <v>266</v>
      </c>
      <c r="R352" t="s">
        <v>267</v>
      </c>
      <c r="S352" t="s">
        <v>10564</v>
      </c>
      <c r="T352">
        <v>31.9</v>
      </c>
      <c r="U352" t="s">
        <v>24</v>
      </c>
      <c r="V352" t="s">
        <v>10565</v>
      </c>
      <c r="W352" t="s">
        <v>10566</v>
      </c>
      <c r="X352" t="s">
        <v>10567</v>
      </c>
      <c r="Y352" t="s">
        <v>10568</v>
      </c>
      <c r="Z352" t="str">
        <f t="shared" si="5"/>
        <v>AS-95792</v>
      </c>
    </row>
    <row r="353" spans="1:26" x14ac:dyDescent="0.3">
      <c r="A353" t="s">
        <v>10569</v>
      </c>
      <c r="B353" t="s">
        <v>8169</v>
      </c>
      <c r="C353" t="s">
        <v>264</v>
      </c>
      <c r="E353" t="s">
        <v>45</v>
      </c>
      <c r="G353">
        <v>0.21</v>
      </c>
      <c r="H353">
        <v>0.21</v>
      </c>
      <c r="I353" t="s">
        <v>24</v>
      </c>
      <c r="J353">
        <v>10.23</v>
      </c>
      <c r="K353">
        <v>58.95</v>
      </c>
      <c r="L353">
        <v>48.72</v>
      </c>
      <c r="M353" t="s">
        <v>265</v>
      </c>
      <c r="N353" t="s">
        <v>10570</v>
      </c>
      <c r="O353" t="s">
        <v>10571</v>
      </c>
      <c r="P353" t="s">
        <v>265</v>
      </c>
      <c r="Q353" t="s">
        <v>266</v>
      </c>
      <c r="R353" t="s">
        <v>267</v>
      </c>
      <c r="S353" t="s">
        <v>10572</v>
      </c>
      <c r="T353">
        <v>58.95</v>
      </c>
      <c r="U353" t="s">
        <v>24</v>
      </c>
      <c r="V353" t="s">
        <v>10573</v>
      </c>
      <c r="W353" t="s">
        <v>10574</v>
      </c>
      <c r="X353" t="s">
        <v>10575</v>
      </c>
      <c r="Y353" t="s">
        <v>10576</v>
      </c>
      <c r="Z353" t="str">
        <f t="shared" si="5"/>
        <v>AS-96509</v>
      </c>
    </row>
    <row r="354" spans="1:26" x14ac:dyDescent="0.3">
      <c r="A354" t="s">
        <v>10577</v>
      </c>
      <c r="B354" t="s">
        <v>8169</v>
      </c>
      <c r="C354" t="s">
        <v>264</v>
      </c>
      <c r="E354" t="s">
        <v>45</v>
      </c>
      <c r="G354">
        <v>0.21</v>
      </c>
      <c r="H354">
        <v>0.21</v>
      </c>
      <c r="I354" t="s">
        <v>24</v>
      </c>
      <c r="J354">
        <v>26.54</v>
      </c>
      <c r="K354">
        <v>152.91</v>
      </c>
      <c r="L354">
        <v>126.37</v>
      </c>
      <c r="M354" t="s">
        <v>265</v>
      </c>
      <c r="N354" t="s">
        <v>10578</v>
      </c>
      <c r="O354" t="s">
        <v>10579</v>
      </c>
      <c r="P354" t="s">
        <v>265</v>
      </c>
      <c r="Q354" t="s">
        <v>266</v>
      </c>
      <c r="R354" t="s">
        <v>267</v>
      </c>
      <c r="S354" t="s">
        <v>10580</v>
      </c>
      <c r="T354">
        <v>152.91</v>
      </c>
      <c r="U354" t="s">
        <v>24</v>
      </c>
      <c r="V354" t="s">
        <v>10581</v>
      </c>
      <c r="W354" t="s">
        <v>10582</v>
      </c>
      <c r="X354" t="s">
        <v>10583</v>
      </c>
      <c r="Y354" t="s">
        <v>10584</v>
      </c>
      <c r="Z354" t="str">
        <f t="shared" si="5"/>
        <v>AS-96263</v>
      </c>
    </row>
    <row r="355" spans="1:26" x14ac:dyDescent="0.3">
      <c r="A355" t="s">
        <v>10585</v>
      </c>
      <c r="B355" t="s">
        <v>8169</v>
      </c>
      <c r="C355" t="s">
        <v>264</v>
      </c>
      <c r="E355" t="s">
        <v>42</v>
      </c>
      <c r="G355">
        <v>0.19</v>
      </c>
      <c r="H355">
        <v>0.19</v>
      </c>
      <c r="I355" t="s">
        <v>24</v>
      </c>
      <c r="J355">
        <v>12.91</v>
      </c>
      <c r="K355">
        <v>80.849999999999994</v>
      </c>
      <c r="L355">
        <v>67.94</v>
      </c>
      <c r="M355" t="s">
        <v>265</v>
      </c>
      <c r="N355" t="s">
        <v>10586</v>
      </c>
      <c r="O355" t="s">
        <v>10587</v>
      </c>
      <c r="P355" t="s">
        <v>265</v>
      </c>
      <c r="Q355" t="s">
        <v>266</v>
      </c>
      <c r="R355" t="s">
        <v>267</v>
      </c>
      <c r="S355" t="s">
        <v>10588</v>
      </c>
      <c r="T355">
        <v>80.849999999999994</v>
      </c>
      <c r="U355" t="s">
        <v>24</v>
      </c>
      <c r="V355" t="s">
        <v>10589</v>
      </c>
      <c r="W355" t="s">
        <v>10590</v>
      </c>
      <c r="X355" t="s">
        <v>10591</v>
      </c>
      <c r="Y355" t="s">
        <v>10592</v>
      </c>
      <c r="Z355" t="str">
        <f t="shared" si="5"/>
        <v>AS-94940</v>
      </c>
    </row>
    <row r="356" spans="1:26" x14ac:dyDescent="0.3">
      <c r="A356" t="s">
        <v>10593</v>
      </c>
      <c r="B356" t="s">
        <v>8169</v>
      </c>
      <c r="C356" t="s">
        <v>264</v>
      </c>
      <c r="E356" t="s">
        <v>47</v>
      </c>
      <c r="G356">
        <v>0.22</v>
      </c>
      <c r="H356">
        <v>0.22</v>
      </c>
      <c r="I356" t="s">
        <v>24</v>
      </c>
      <c r="J356">
        <v>8.64</v>
      </c>
      <c r="K356">
        <v>47.9</v>
      </c>
      <c r="L356">
        <v>39.26</v>
      </c>
      <c r="M356" t="s">
        <v>265</v>
      </c>
      <c r="N356" t="s">
        <v>10594</v>
      </c>
      <c r="O356" t="s">
        <v>10595</v>
      </c>
      <c r="P356" t="s">
        <v>265</v>
      </c>
      <c r="Q356" t="s">
        <v>266</v>
      </c>
      <c r="R356" t="s">
        <v>267</v>
      </c>
      <c r="S356" t="s">
        <v>10596</v>
      </c>
      <c r="T356">
        <v>47.9</v>
      </c>
      <c r="U356" t="s">
        <v>24</v>
      </c>
      <c r="V356" t="s">
        <v>10597</v>
      </c>
      <c r="W356" t="s">
        <v>10598</v>
      </c>
      <c r="X356" t="s">
        <v>10599</v>
      </c>
      <c r="Y356" t="s">
        <v>10600</v>
      </c>
      <c r="Z356" t="str">
        <f t="shared" si="5"/>
        <v>AS-95495</v>
      </c>
    </row>
    <row r="357" spans="1:26" x14ac:dyDescent="0.3">
      <c r="A357" t="s">
        <v>10601</v>
      </c>
      <c r="B357" t="s">
        <v>8169</v>
      </c>
      <c r="C357" t="s">
        <v>264</v>
      </c>
      <c r="E357" t="s">
        <v>45</v>
      </c>
      <c r="G357">
        <v>0.21</v>
      </c>
      <c r="H357">
        <v>0.21</v>
      </c>
      <c r="I357" t="s">
        <v>24</v>
      </c>
      <c r="J357">
        <v>10.92</v>
      </c>
      <c r="K357">
        <v>62.91</v>
      </c>
      <c r="L357">
        <v>51.99</v>
      </c>
      <c r="M357" t="s">
        <v>265</v>
      </c>
      <c r="N357" t="s">
        <v>10602</v>
      </c>
      <c r="O357" t="s">
        <v>10603</v>
      </c>
      <c r="P357" t="s">
        <v>265</v>
      </c>
      <c r="Q357" t="s">
        <v>266</v>
      </c>
      <c r="R357" t="s">
        <v>267</v>
      </c>
      <c r="S357" t="s">
        <v>10604</v>
      </c>
      <c r="T357">
        <v>62.91</v>
      </c>
      <c r="U357" t="s">
        <v>24</v>
      </c>
      <c r="V357" t="s">
        <v>10605</v>
      </c>
      <c r="W357" t="s">
        <v>10606</v>
      </c>
      <c r="X357" t="s">
        <v>10607</v>
      </c>
      <c r="Y357" t="s">
        <v>10608</v>
      </c>
      <c r="Z357" t="str">
        <f t="shared" si="5"/>
        <v>AS-96725</v>
      </c>
    </row>
    <row r="358" spans="1:26" x14ac:dyDescent="0.3">
      <c r="A358" t="s">
        <v>10609</v>
      </c>
      <c r="B358" t="s">
        <v>8169</v>
      </c>
      <c r="C358" t="s">
        <v>268</v>
      </c>
      <c r="E358" t="s">
        <v>42</v>
      </c>
      <c r="G358">
        <v>0.19</v>
      </c>
      <c r="H358">
        <v>0.19</v>
      </c>
      <c r="I358" t="s">
        <v>24</v>
      </c>
      <c r="J358">
        <v>15.96</v>
      </c>
      <c r="K358">
        <v>99.95</v>
      </c>
      <c r="L358">
        <v>83.99</v>
      </c>
      <c r="M358" t="s">
        <v>83</v>
      </c>
      <c r="N358" t="s">
        <v>10610</v>
      </c>
      <c r="O358" t="s">
        <v>10611</v>
      </c>
      <c r="P358" t="s">
        <v>83</v>
      </c>
      <c r="Q358" t="s">
        <v>266</v>
      </c>
      <c r="R358" t="s">
        <v>267</v>
      </c>
      <c r="S358" t="s">
        <v>10612</v>
      </c>
      <c r="T358">
        <v>99.95</v>
      </c>
      <c r="U358" t="s">
        <v>24</v>
      </c>
      <c r="V358" t="s">
        <v>6503</v>
      </c>
      <c r="W358" t="s">
        <v>6506</v>
      </c>
      <c r="X358" t="s">
        <v>10613</v>
      </c>
      <c r="Y358" t="s">
        <v>10614</v>
      </c>
      <c r="Z358" t="str">
        <f t="shared" si="5"/>
        <v>AS-96436</v>
      </c>
    </row>
    <row r="359" spans="1:26" x14ac:dyDescent="0.3">
      <c r="A359" t="s">
        <v>10615</v>
      </c>
      <c r="B359" t="s">
        <v>8169</v>
      </c>
      <c r="C359" t="s">
        <v>264</v>
      </c>
      <c r="E359" t="s">
        <v>45</v>
      </c>
      <c r="G359">
        <v>0.21</v>
      </c>
      <c r="H359">
        <v>0.21</v>
      </c>
      <c r="I359" t="s">
        <v>24</v>
      </c>
      <c r="J359">
        <v>34.69</v>
      </c>
      <c r="K359">
        <v>199.9</v>
      </c>
      <c r="L359">
        <v>165.21</v>
      </c>
      <c r="M359" t="s">
        <v>265</v>
      </c>
      <c r="N359" t="s">
        <v>10616</v>
      </c>
      <c r="O359" t="s">
        <v>10617</v>
      </c>
      <c r="P359" t="s">
        <v>265</v>
      </c>
      <c r="Q359" t="s">
        <v>266</v>
      </c>
      <c r="R359" t="s">
        <v>267</v>
      </c>
      <c r="S359" t="s">
        <v>10618</v>
      </c>
      <c r="T359">
        <v>199.9</v>
      </c>
      <c r="U359" t="s">
        <v>24</v>
      </c>
      <c r="V359" t="s">
        <v>10619</v>
      </c>
      <c r="W359" t="s">
        <v>10620</v>
      </c>
      <c r="X359" t="s">
        <v>10621</v>
      </c>
      <c r="Y359" t="s">
        <v>10622</v>
      </c>
      <c r="Z359" t="str">
        <f t="shared" si="5"/>
        <v>AS-96395</v>
      </c>
    </row>
    <row r="360" spans="1:26" x14ac:dyDescent="0.3">
      <c r="A360" t="s">
        <v>10623</v>
      </c>
      <c r="B360" t="s">
        <v>8169</v>
      </c>
      <c r="C360" t="s">
        <v>264</v>
      </c>
      <c r="D360" t="s">
        <v>10624</v>
      </c>
      <c r="E360" t="s">
        <v>42</v>
      </c>
      <c r="G360">
        <v>0.19</v>
      </c>
      <c r="H360" t="s">
        <v>270</v>
      </c>
      <c r="I360" t="s">
        <v>24</v>
      </c>
      <c r="J360" t="s">
        <v>270</v>
      </c>
      <c r="K360">
        <v>0</v>
      </c>
      <c r="L360">
        <v>0</v>
      </c>
      <c r="M360" t="s">
        <v>265</v>
      </c>
      <c r="N360" t="s">
        <v>10625</v>
      </c>
      <c r="O360" t="s">
        <v>10626</v>
      </c>
      <c r="P360" t="s">
        <v>265</v>
      </c>
      <c r="Q360" t="s">
        <v>266</v>
      </c>
      <c r="R360" t="s">
        <v>267</v>
      </c>
      <c r="S360" t="s">
        <v>10627</v>
      </c>
      <c r="T360">
        <v>49.9</v>
      </c>
      <c r="U360" t="s">
        <v>24</v>
      </c>
      <c r="V360" t="s">
        <v>10628</v>
      </c>
      <c r="W360" t="s">
        <v>10629</v>
      </c>
      <c r="X360" t="s">
        <v>10628</v>
      </c>
      <c r="Y360" t="s">
        <v>10630</v>
      </c>
      <c r="Z360" t="str">
        <f t="shared" si="5"/>
        <v>AS-97232</v>
      </c>
    </row>
    <row r="361" spans="1:26" x14ac:dyDescent="0.3">
      <c r="A361" t="s">
        <v>10623</v>
      </c>
      <c r="B361" t="s">
        <v>8169</v>
      </c>
      <c r="C361" t="s">
        <v>264</v>
      </c>
      <c r="D361" t="s">
        <v>10624</v>
      </c>
      <c r="E361" t="s">
        <v>42</v>
      </c>
      <c r="G361">
        <v>0.19</v>
      </c>
      <c r="H361" t="s">
        <v>270</v>
      </c>
      <c r="I361" t="s">
        <v>24</v>
      </c>
      <c r="J361" t="s">
        <v>270</v>
      </c>
      <c r="K361">
        <v>0</v>
      </c>
      <c r="L361">
        <v>0</v>
      </c>
      <c r="M361" t="s">
        <v>265</v>
      </c>
      <c r="N361" t="s">
        <v>10625</v>
      </c>
      <c r="O361" t="s">
        <v>10631</v>
      </c>
      <c r="P361" t="s">
        <v>265</v>
      </c>
      <c r="Q361" t="s">
        <v>275</v>
      </c>
      <c r="R361" t="s">
        <v>267</v>
      </c>
      <c r="S361" t="s">
        <v>10632</v>
      </c>
      <c r="T361">
        <v>49.9</v>
      </c>
      <c r="U361" t="s">
        <v>24</v>
      </c>
      <c r="V361" t="s">
        <v>10633</v>
      </c>
      <c r="W361" t="s">
        <v>10634</v>
      </c>
      <c r="X361" t="s">
        <v>10633</v>
      </c>
      <c r="Y361" t="s">
        <v>10635</v>
      </c>
      <c r="Z361" t="str">
        <f t="shared" si="5"/>
        <v>AS-97232</v>
      </c>
    </row>
    <row r="362" spans="1:26" x14ac:dyDescent="0.3">
      <c r="A362" t="s">
        <v>10636</v>
      </c>
      <c r="B362" t="s">
        <v>8169</v>
      </c>
      <c r="C362" t="s">
        <v>268</v>
      </c>
      <c r="E362" t="s">
        <v>46</v>
      </c>
      <c r="G362">
        <v>0.2</v>
      </c>
      <c r="H362">
        <v>0.2</v>
      </c>
      <c r="I362" t="s">
        <v>24</v>
      </c>
      <c r="J362">
        <v>16.66</v>
      </c>
      <c r="K362">
        <v>99.95</v>
      </c>
      <c r="L362">
        <v>83.29</v>
      </c>
      <c r="M362" t="s">
        <v>83</v>
      </c>
      <c r="N362" t="s">
        <v>10637</v>
      </c>
      <c r="O362" t="s">
        <v>10638</v>
      </c>
      <c r="P362" t="s">
        <v>83</v>
      </c>
      <c r="Q362" t="s">
        <v>266</v>
      </c>
      <c r="R362" t="s">
        <v>267</v>
      </c>
      <c r="S362" t="s">
        <v>10639</v>
      </c>
      <c r="T362">
        <v>99.95</v>
      </c>
      <c r="U362" t="s">
        <v>24</v>
      </c>
      <c r="V362" t="s">
        <v>7108</v>
      </c>
      <c r="W362" t="s">
        <v>7111</v>
      </c>
      <c r="X362" t="s">
        <v>10640</v>
      </c>
      <c r="Y362" t="s">
        <v>10641</v>
      </c>
      <c r="Z362" t="str">
        <f t="shared" si="5"/>
        <v>AS-96742</v>
      </c>
    </row>
    <row r="363" spans="1:26" x14ac:dyDescent="0.3">
      <c r="A363" t="s">
        <v>10642</v>
      </c>
      <c r="B363" t="s">
        <v>8169</v>
      </c>
      <c r="C363" t="s">
        <v>264</v>
      </c>
      <c r="E363" t="s">
        <v>46</v>
      </c>
      <c r="G363">
        <v>0.2</v>
      </c>
      <c r="H363">
        <v>0.2</v>
      </c>
      <c r="I363" t="s">
        <v>24</v>
      </c>
      <c r="J363">
        <v>12.13</v>
      </c>
      <c r="K363">
        <v>72.77</v>
      </c>
      <c r="L363">
        <v>60.64</v>
      </c>
      <c r="M363" t="s">
        <v>265</v>
      </c>
      <c r="N363" t="s">
        <v>10643</v>
      </c>
      <c r="O363" t="s">
        <v>10644</v>
      </c>
      <c r="P363" t="s">
        <v>265</v>
      </c>
      <c r="Q363" t="s">
        <v>266</v>
      </c>
      <c r="R363" t="s">
        <v>267</v>
      </c>
      <c r="S363" t="s">
        <v>10645</v>
      </c>
      <c r="T363">
        <v>72.77</v>
      </c>
      <c r="U363" t="s">
        <v>24</v>
      </c>
      <c r="V363" t="s">
        <v>10646</v>
      </c>
      <c r="W363" t="s">
        <v>10647</v>
      </c>
      <c r="X363" t="s">
        <v>10648</v>
      </c>
      <c r="Y363" t="s">
        <v>10649</v>
      </c>
      <c r="Z363" t="str">
        <f t="shared" si="5"/>
        <v>AS-95535</v>
      </c>
    </row>
    <row r="364" spans="1:26" x14ac:dyDescent="0.3">
      <c r="A364" t="s">
        <v>10650</v>
      </c>
      <c r="B364" t="s">
        <v>8169</v>
      </c>
      <c r="C364" t="s">
        <v>268</v>
      </c>
      <c r="D364" t="s">
        <v>73</v>
      </c>
      <c r="E364" t="s">
        <v>47</v>
      </c>
      <c r="G364">
        <v>0.22</v>
      </c>
      <c r="H364" t="s">
        <v>270</v>
      </c>
      <c r="I364" t="s">
        <v>24</v>
      </c>
      <c r="J364" t="s">
        <v>270</v>
      </c>
      <c r="K364">
        <v>0</v>
      </c>
      <c r="L364">
        <v>0</v>
      </c>
      <c r="M364" t="s">
        <v>83</v>
      </c>
      <c r="N364" t="s">
        <v>10651</v>
      </c>
      <c r="O364" t="s">
        <v>10652</v>
      </c>
      <c r="P364" t="s">
        <v>83</v>
      </c>
      <c r="Q364" t="s">
        <v>266</v>
      </c>
      <c r="R364" t="s">
        <v>267</v>
      </c>
      <c r="S364" t="s">
        <v>10653</v>
      </c>
      <c r="T364">
        <v>58.82</v>
      </c>
      <c r="U364" t="s">
        <v>24</v>
      </c>
      <c r="V364" t="s">
        <v>4292</v>
      </c>
      <c r="W364" t="s">
        <v>4295</v>
      </c>
      <c r="X364" t="s">
        <v>10654</v>
      </c>
      <c r="Y364" t="s">
        <v>10655</v>
      </c>
      <c r="Z364" t="str">
        <f t="shared" si="5"/>
        <v>AS-95363</v>
      </c>
    </row>
    <row r="365" spans="1:26" x14ac:dyDescent="0.3">
      <c r="A365" t="s">
        <v>10650</v>
      </c>
      <c r="B365" t="s">
        <v>8169</v>
      </c>
      <c r="C365" t="s">
        <v>268</v>
      </c>
      <c r="D365" t="s">
        <v>73</v>
      </c>
      <c r="E365" t="s">
        <v>47</v>
      </c>
      <c r="G365">
        <v>0.22</v>
      </c>
      <c r="H365" t="s">
        <v>270</v>
      </c>
      <c r="I365" t="s">
        <v>24</v>
      </c>
      <c r="J365" t="s">
        <v>270</v>
      </c>
      <c r="K365">
        <v>0</v>
      </c>
      <c r="L365">
        <v>0</v>
      </c>
      <c r="M365" t="s">
        <v>83</v>
      </c>
      <c r="N365" t="s">
        <v>10651</v>
      </c>
      <c r="O365" t="s">
        <v>10656</v>
      </c>
      <c r="P365" t="s">
        <v>83</v>
      </c>
      <c r="Q365" t="s">
        <v>275</v>
      </c>
      <c r="R365" t="s">
        <v>267</v>
      </c>
      <c r="S365" t="s">
        <v>10657</v>
      </c>
      <c r="T365">
        <v>58.82</v>
      </c>
      <c r="U365" t="s">
        <v>24</v>
      </c>
      <c r="V365" t="s">
        <v>4302</v>
      </c>
      <c r="W365" t="s">
        <v>10658</v>
      </c>
      <c r="X365" t="s">
        <v>4302</v>
      </c>
      <c r="Y365" t="s">
        <v>10659</v>
      </c>
      <c r="Z365" t="str">
        <f t="shared" si="5"/>
        <v>AS-95363</v>
      </c>
    </row>
    <row r="366" spans="1:26" x14ac:dyDescent="0.3">
      <c r="A366" t="s">
        <v>10660</v>
      </c>
      <c r="B366" t="s">
        <v>8169</v>
      </c>
      <c r="C366" t="s">
        <v>264</v>
      </c>
      <c r="E366" t="s">
        <v>47</v>
      </c>
      <c r="G366">
        <v>0.22</v>
      </c>
      <c r="H366">
        <v>0.22</v>
      </c>
      <c r="I366" t="s">
        <v>24</v>
      </c>
      <c r="J366">
        <v>18.02</v>
      </c>
      <c r="K366">
        <v>99.95</v>
      </c>
      <c r="L366">
        <v>81.93</v>
      </c>
      <c r="M366" t="s">
        <v>265</v>
      </c>
      <c r="N366" t="s">
        <v>10661</v>
      </c>
      <c r="O366" t="s">
        <v>10662</v>
      </c>
      <c r="P366" t="s">
        <v>265</v>
      </c>
      <c r="Q366" t="s">
        <v>266</v>
      </c>
      <c r="R366" t="s">
        <v>267</v>
      </c>
      <c r="S366" t="s">
        <v>10663</v>
      </c>
      <c r="T366">
        <v>99.95</v>
      </c>
      <c r="U366" t="s">
        <v>24</v>
      </c>
      <c r="V366" t="s">
        <v>10664</v>
      </c>
      <c r="W366" t="s">
        <v>10665</v>
      </c>
      <c r="X366" t="s">
        <v>10666</v>
      </c>
      <c r="Y366" t="s">
        <v>10667</v>
      </c>
      <c r="Z366" t="str">
        <f t="shared" si="5"/>
        <v>AS-95844</v>
      </c>
    </row>
    <row r="367" spans="1:26" x14ac:dyDescent="0.3">
      <c r="A367" t="s">
        <v>10668</v>
      </c>
      <c r="B367" t="s">
        <v>8169</v>
      </c>
      <c r="C367" t="s">
        <v>264</v>
      </c>
      <c r="E367" t="s">
        <v>47</v>
      </c>
      <c r="G367">
        <v>0.22</v>
      </c>
      <c r="H367">
        <v>0.22</v>
      </c>
      <c r="I367" t="s">
        <v>24</v>
      </c>
      <c r="J367">
        <v>4.49</v>
      </c>
      <c r="K367">
        <v>24.9</v>
      </c>
      <c r="L367">
        <v>20.41</v>
      </c>
      <c r="M367" t="s">
        <v>265</v>
      </c>
      <c r="N367" t="s">
        <v>10669</v>
      </c>
      <c r="O367" t="s">
        <v>10670</v>
      </c>
      <c r="P367" t="s">
        <v>265</v>
      </c>
      <c r="Q367" t="s">
        <v>266</v>
      </c>
      <c r="R367" t="s">
        <v>267</v>
      </c>
      <c r="S367" t="s">
        <v>10671</v>
      </c>
      <c r="T367">
        <v>24.9</v>
      </c>
      <c r="U367" t="s">
        <v>24</v>
      </c>
      <c r="V367" t="s">
        <v>10672</v>
      </c>
      <c r="W367" t="s">
        <v>10673</v>
      </c>
      <c r="X367" t="s">
        <v>10674</v>
      </c>
      <c r="Y367" t="s">
        <v>10675</v>
      </c>
      <c r="Z367" t="str">
        <f t="shared" si="5"/>
        <v>AS-95806</v>
      </c>
    </row>
    <row r="368" spans="1:26" x14ac:dyDescent="0.3">
      <c r="A368" t="s">
        <v>10676</v>
      </c>
      <c r="B368" t="s">
        <v>8169</v>
      </c>
      <c r="C368" t="s">
        <v>38</v>
      </c>
      <c r="D368" t="s">
        <v>67</v>
      </c>
      <c r="E368" t="s">
        <v>42</v>
      </c>
      <c r="G368">
        <v>0.19</v>
      </c>
      <c r="H368" t="s">
        <v>270</v>
      </c>
      <c r="I368" t="s">
        <v>24</v>
      </c>
      <c r="J368" t="s">
        <v>270</v>
      </c>
      <c r="K368">
        <v>0</v>
      </c>
      <c r="L368">
        <v>0</v>
      </c>
      <c r="M368" t="s">
        <v>271</v>
      </c>
      <c r="Z368" t="str">
        <f t="shared" si="5"/>
        <v>AS-97136</v>
      </c>
    </row>
    <row r="369" spans="1:26" x14ac:dyDescent="0.3">
      <c r="A369" t="s">
        <v>10677</v>
      </c>
      <c r="B369" t="s">
        <v>8169</v>
      </c>
      <c r="C369" t="s">
        <v>264</v>
      </c>
      <c r="E369" t="s">
        <v>46</v>
      </c>
      <c r="G369">
        <v>0.2</v>
      </c>
      <c r="H369">
        <v>0.2</v>
      </c>
      <c r="I369" t="s">
        <v>24</v>
      </c>
      <c r="J369">
        <v>11.33</v>
      </c>
      <c r="K369">
        <v>67.95</v>
      </c>
      <c r="L369">
        <v>56.62</v>
      </c>
      <c r="M369" t="s">
        <v>265</v>
      </c>
      <c r="N369" t="s">
        <v>10678</v>
      </c>
      <c r="O369" t="s">
        <v>10679</v>
      </c>
      <c r="P369" t="s">
        <v>265</v>
      </c>
      <c r="Q369" t="s">
        <v>266</v>
      </c>
      <c r="R369" t="s">
        <v>267</v>
      </c>
      <c r="S369" t="s">
        <v>10680</v>
      </c>
      <c r="T369">
        <v>67.95</v>
      </c>
      <c r="U369" t="s">
        <v>24</v>
      </c>
      <c r="V369" t="s">
        <v>10681</v>
      </c>
      <c r="W369" t="s">
        <v>10682</v>
      </c>
      <c r="X369" t="s">
        <v>10683</v>
      </c>
      <c r="Y369" t="s">
        <v>10684</v>
      </c>
      <c r="Z369" t="str">
        <f t="shared" si="5"/>
        <v>AS-96023</v>
      </c>
    </row>
    <row r="370" spans="1:26" x14ac:dyDescent="0.3">
      <c r="A370" t="s">
        <v>10685</v>
      </c>
      <c r="B370" t="s">
        <v>8169</v>
      </c>
      <c r="C370" t="s">
        <v>268</v>
      </c>
      <c r="E370" t="s">
        <v>42</v>
      </c>
      <c r="G370">
        <v>0.19</v>
      </c>
      <c r="H370">
        <v>0.19</v>
      </c>
      <c r="I370" t="s">
        <v>24</v>
      </c>
      <c r="J370">
        <v>5.09</v>
      </c>
      <c r="K370">
        <v>31.9</v>
      </c>
      <c r="L370">
        <v>26.81</v>
      </c>
      <c r="M370" t="s">
        <v>83</v>
      </c>
      <c r="N370" t="s">
        <v>10686</v>
      </c>
      <c r="O370" t="s">
        <v>10687</v>
      </c>
      <c r="P370" t="s">
        <v>83</v>
      </c>
      <c r="Q370" t="s">
        <v>266</v>
      </c>
      <c r="R370" t="s">
        <v>267</v>
      </c>
      <c r="S370" t="s">
        <v>10688</v>
      </c>
      <c r="T370">
        <v>31.9</v>
      </c>
      <c r="U370" t="s">
        <v>24</v>
      </c>
      <c r="V370" t="s">
        <v>5595</v>
      </c>
      <c r="W370" t="s">
        <v>5598</v>
      </c>
      <c r="X370" t="s">
        <v>10689</v>
      </c>
      <c r="Y370" t="s">
        <v>10690</v>
      </c>
      <c r="Z370" t="str">
        <f t="shared" si="5"/>
        <v>AS-95943</v>
      </c>
    </row>
    <row r="371" spans="1:26" x14ac:dyDescent="0.3">
      <c r="A371" t="s">
        <v>10691</v>
      </c>
      <c r="B371" t="s">
        <v>8169</v>
      </c>
      <c r="C371" t="s">
        <v>264</v>
      </c>
      <c r="E371" t="s">
        <v>45</v>
      </c>
      <c r="G371">
        <v>0.21</v>
      </c>
      <c r="H371">
        <v>0.21</v>
      </c>
      <c r="I371" t="s">
        <v>24</v>
      </c>
      <c r="J371">
        <v>10.4</v>
      </c>
      <c r="K371">
        <v>59.9</v>
      </c>
      <c r="L371">
        <v>49.5</v>
      </c>
      <c r="M371" t="s">
        <v>265</v>
      </c>
      <c r="N371" t="s">
        <v>10692</v>
      </c>
      <c r="O371" t="s">
        <v>10693</v>
      </c>
      <c r="P371" t="s">
        <v>265</v>
      </c>
      <c r="Q371" t="s">
        <v>266</v>
      </c>
      <c r="R371" t="s">
        <v>267</v>
      </c>
      <c r="S371" t="s">
        <v>10694</v>
      </c>
      <c r="T371">
        <v>59.9</v>
      </c>
      <c r="U371" t="s">
        <v>24</v>
      </c>
      <c r="V371" t="s">
        <v>10695</v>
      </c>
      <c r="W371" t="s">
        <v>10696</v>
      </c>
      <c r="X371" t="s">
        <v>10697</v>
      </c>
      <c r="Y371" t="s">
        <v>10698</v>
      </c>
      <c r="Z371" t="str">
        <f t="shared" si="5"/>
        <v>AS-95460</v>
      </c>
    </row>
    <row r="372" spans="1:26" x14ac:dyDescent="0.3">
      <c r="A372" t="s">
        <v>10699</v>
      </c>
      <c r="B372" t="s">
        <v>8169</v>
      </c>
      <c r="C372" t="s">
        <v>268</v>
      </c>
      <c r="E372" t="s">
        <v>42</v>
      </c>
      <c r="G372">
        <v>0.19</v>
      </c>
      <c r="H372">
        <v>0.19</v>
      </c>
      <c r="I372" t="s">
        <v>24</v>
      </c>
      <c r="J372">
        <v>10.52</v>
      </c>
      <c r="K372">
        <v>65.900000000000006</v>
      </c>
      <c r="L372">
        <v>55.38</v>
      </c>
      <c r="M372" t="s">
        <v>83</v>
      </c>
      <c r="N372" t="s">
        <v>10700</v>
      </c>
      <c r="O372" t="s">
        <v>10701</v>
      </c>
      <c r="P372" t="s">
        <v>83</v>
      </c>
      <c r="Q372" t="s">
        <v>266</v>
      </c>
      <c r="R372" t="s">
        <v>267</v>
      </c>
      <c r="S372" t="s">
        <v>10702</v>
      </c>
      <c r="T372">
        <v>65.900000000000006</v>
      </c>
      <c r="U372" t="s">
        <v>24</v>
      </c>
      <c r="V372" t="s">
        <v>3433</v>
      </c>
      <c r="W372" t="s">
        <v>3436</v>
      </c>
      <c r="X372" t="s">
        <v>10703</v>
      </c>
      <c r="Y372" t="s">
        <v>10704</v>
      </c>
      <c r="Z372" t="str">
        <f t="shared" si="5"/>
        <v>AS-95076</v>
      </c>
    </row>
    <row r="373" spans="1:26" x14ac:dyDescent="0.3">
      <c r="A373" t="s">
        <v>10705</v>
      </c>
      <c r="B373" t="s">
        <v>8169</v>
      </c>
      <c r="C373" t="s">
        <v>268</v>
      </c>
      <c r="E373" t="s">
        <v>42</v>
      </c>
      <c r="G373">
        <v>0.19</v>
      </c>
      <c r="H373">
        <v>0.19</v>
      </c>
      <c r="I373" t="s">
        <v>24</v>
      </c>
      <c r="J373">
        <v>18.82</v>
      </c>
      <c r="K373">
        <v>117.9</v>
      </c>
      <c r="L373">
        <v>99.08</v>
      </c>
      <c r="M373" t="s">
        <v>83</v>
      </c>
      <c r="N373" t="s">
        <v>10706</v>
      </c>
      <c r="O373" t="s">
        <v>10707</v>
      </c>
      <c r="P373" t="s">
        <v>83</v>
      </c>
      <c r="Q373" t="s">
        <v>266</v>
      </c>
      <c r="R373" t="s">
        <v>267</v>
      </c>
      <c r="S373" t="s">
        <v>10708</v>
      </c>
      <c r="T373">
        <v>117.9</v>
      </c>
      <c r="U373" t="s">
        <v>24</v>
      </c>
      <c r="V373" t="s">
        <v>3247</v>
      </c>
      <c r="W373" t="s">
        <v>3250</v>
      </c>
      <c r="X373" t="s">
        <v>10709</v>
      </c>
      <c r="Y373" t="s">
        <v>10710</v>
      </c>
      <c r="Z373" t="str">
        <f t="shared" si="5"/>
        <v>AS-94999</v>
      </c>
    </row>
    <row r="374" spans="1:26" x14ac:dyDescent="0.3">
      <c r="A374" t="s">
        <v>10711</v>
      </c>
      <c r="B374" t="s">
        <v>8169</v>
      </c>
      <c r="C374" t="s">
        <v>268</v>
      </c>
      <c r="E374" t="s">
        <v>47</v>
      </c>
      <c r="G374">
        <v>0.22</v>
      </c>
      <c r="H374">
        <v>0.22</v>
      </c>
      <c r="I374" t="s">
        <v>24</v>
      </c>
      <c r="J374">
        <v>20.82</v>
      </c>
      <c r="K374">
        <v>115.43</v>
      </c>
      <c r="L374">
        <v>94.61</v>
      </c>
      <c r="M374" t="s">
        <v>83</v>
      </c>
      <c r="N374" t="s">
        <v>10712</v>
      </c>
      <c r="O374" t="s">
        <v>10713</v>
      </c>
      <c r="P374" t="s">
        <v>83</v>
      </c>
      <c r="Q374" t="s">
        <v>266</v>
      </c>
      <c r="R374" t="s">
        <v>267</v>
      </c>
      <c r="S374" t="s">
        <v>10714</v>
      </c>
      <c r="T374">
        <v>115.43</v>
      </c>
      <c r="U374" t="s">
        <v>24</v>
      </c>
      <c r="V374" t="s">
        <v>4057</v>
      </c>
      <c r="W374" t="s">
        <v>4060</v>
      </c>
      <c r="X374" t="s">
        <v>10715</v>
      </c>
      <c r="Y374" t="s">
        <v>10716</v>
      </c>
      <c r="Z374" t="str">
        <f t="shared" si="5"/>
        <v>AS-95266</v>
      </c>
    </row>
    <row r="375" spans="1:26" x14ac:dyDescent="0.3">
      <c r="A375" t="s">
        <v>10717</v>
      </c>
      <c r="B375" t="s">
        <v>8169</v>
      </c>
      <c r="C375" t="s">
        <v>264</v>
      </c>
      <c r="E375" t="s">
        <v>45</v>
      </c>
      <c r="G375">
        <v>0.21</v>
      </c>
      <c r="H375">
        <v>0.21</v>
      </c>
      <c r="I375" t="s">
        <v>24</v>
      </c>
      <c r="J375">
        <v>26.21</v>
      </c>
      <c r="K375">
        <v>151.02000000000001</v>
      </c>
      <c r="L375">
        <v>124.81</v>
      </c>
      <c r="M375" t="s">
        <v>265</v>
      </c>
      <c r="N375" t="s">
        <v>10718</v>
      </c>
      <c r="O375" t="s">
        <v>10719</v>
      </c>
      <c r="P375" t="s">
        <v>265</v>
      </c>
      <c r="Q375" t="s">
        <v>266</v>
      </c>
      <c r="R375" t="s">
        <v>267</v>
      </c>
      <c r="S375" t="s">
        <v>10720</v>
      </c>
      <c r="T375">
        <v>151.02000000000001</v>
      </c>
      <c r="U375" t="s">
        <v>24</v>
      </c>
      <c r="V375" t="s">
        <v>10721</v>
      </c>
      <c r="W375" t="s">
        <v>10722</v>
      </c>
      <c r="X375" t="s">
        <v>10723</v>
      </c>
      <c r="Y375" t="s">
        <v>10724</v>
      </c>
      <c r="Z375" t="str">
        <f t="shared" si="5"/>
        <v>AS-96252</v>
      </c>
    </row>
    <row r="376" spans="1:26" x14ac:dyDescent="0.3">
      <c r="A376" t="s">
        <v>10725</v>
      </c>
      <c r="B376" t="s">
        <v>8169</v>
      </c>
      <c r="C376" t="s">
        <v>268</v>
      </c>
      <c r="E376" t="s">
        <v>47</v>
      </c>
      <c r="G376">
        <v>0.22</v>
      </c>
      <c r="H376">
        <v>0.22</v>
      </c>
      <c r="I376" t="s">
        <v>24</v>
      </c>
      <c r="J376">
        <v>24.64</v>
      </c>
      <c r="K376">
        <v>136.62</v>
      </c>
      <c r="L376">
        <v>111.98</v>
      </c>
      <c r="M376" t="s">
        <v>83</v>
      </c>
      <c r="N376" t="s">
        <v>10726</v>
      </c>
      <c r="O376" t="s">
        <v>10727</v>
      </c>
      <c r="P376" t="s">
        <v>83</v>
      </c>
      <c r="Q376" t="s">
        <v>266</v>
      </c>
      <c r="R376" t="s">
        <v>267</v>
      </c>
      <c r="S376" t="s">
        <v>10728</v>
      </c>
      <c r="T376">
        <v>136.62</v>
      </c>
      <c r="U376" t="s">
        <v>24</v>
      </c>
      <c r="V376" t="s">
        <v>4243</v>
      </c>
      <c r="W376" t="s">
        <v>4246</v>
      </c>
      <c r="X376" t="s">
        <v>10729</v>
      </c>
      <c r="Y376" t="s">
        <v>10730</v>
      </c>
      <c r="Z376" t="str">
        <f t="shared" si="5"/>
        <v>AS-95336</v>
      </c>
    </row>
    <row r="377" spans="1:26" x14ac:dyDescent="0.3">
      <c r="A377" t="s">
        <v>10731</v>
      </c>
      <c r="B377" t="s">
        <v>8169</v>
      </c>
      <c r="C377" t="s">
        <v>264</v>
      </c>
      <c r="E377" t="s">
        <v>45</v>
      </c>
      <c r="G377">
        <v>0.21</v>
      </c>
      <c r="H377" t="s">
        <v>270</v>
      </c>
      <c r="I377" t="s">
        <v>24</v>
      </c>
      <c r="J377" t="s">
        <v>270</v>
      </c>
      <c r="K377">
        <v>0</v>
      </c>
      <c r="L377">
        <v>0</v>
      </c>
      <c r="M377" t="s">
        <v>265</v>
      </c>
      <c r="N377" t="s">
        <v>10732</v>
      </c>
      <c r="O377" t="s">
        <v>10733</v>
      </c>
      <c r="P377" t="s">
        <v>265</v>
      </c>
      <c r="Q377" t="s">
        <v>266</v>
      </c>
      <c r="R377" t="s">
        <v>267</v>
      </c>
      <c r="S377" t="s">
        <v>10734</v>
      </c>
      <c r="T377">
        <v>72.81</v>
      </c>
      <c r="U377" t="s">
        <v>24</v>
      </c>
      <c r="V377" t="s">
        <v>10735</v>
      </c>
      <c r="W377" t="s">
        <v>10736</v>
      </c>
      <c r="X377" t="s">
        <v>10737</v>
      </c>
      <c r="Y377" t="s">
        <v>10738</v>
      </c>
      <c r="Z377" t="str">
        <f t="shared" si="5"/>
        <v>AS-95491</v>
      </c>
    </row>
    <row r="378" spans="1:26" x14ac:dyDescent="0.3">
      <c r="A378" t="s">
        <v>10731</v>
      </c>
      <c r="B378" t="s">
        <v>8169</v>
      </c>
      <c r="C378" t="s">
        <v>264</v>
      </c>
      <c r="E378" t="s">
        <v>45</v>
      </c>
      <c r="G378">
        <v>0.21</v>
      </c>
      <c r="H378" t="s">
        <v>270</v>
      </c>
      <c r="I378" t="s">
        <v>24</v>
      </c>
      <c r="J378" t="s">
        <v>270</v>
      </c>
      <c r="K378">
        <v>0</v>
      </c>
      <c r="L378">
        <v>0</v>
      </c>
      <c r="M378" t="s">
        <v>265</v>
      </c>
      <c r="N378" t="s">
        <v>10732</v>
      </c>
      <c r="O378" t="s">
        <v>10739</v>
      </c>
      <c r="P378" t="s">
        <v>265</v>
      </c>
      <c r="Q378" t="s">
        <v>275</v>
      </c>
      <c r="R378" t="s">
        <v>267</v>
      </c>
      <c r="S378" t="s">
        <v>10740</v>
      </c>
      <c r="T378">
        <v>72.81</v>
      </c>
      <c r="U378" t="s">
        <v>24</v>
      </c>
      <c r="V378" t="s">
        <v>10741</v>
      </c>
      <c r="W378" t="s">
        <v>10742</v>
      </c>
      <c r="X378" t="s">
        <v>10741</v>
      </c>
      <c r="Y378" t="s">
        <v>10743</v>
      </c>
      <c r="Z378" t="str">
        <f t="shared" si="5"/>
        <v>AS-95491</v>
      </c>
    </row>
    <row r="379" spans="1:26" x14ac:dyDescent="0.3">
      <c r="A379" t="s">
        <v>10744</v>
      </c>
      <c r="B379" t="s">
        <v>8169</v>
      </c>
      <c r="C379" t="s">
        <v>264</v>
      </c>
      <c r="E379" t="s">
        <v>45</v>
      </c>
      <c r="G379">
        <v>0.21</v>
      </c>
      <c r="H379">
        <v>0.21</v>
      </c>
      <c r="I379" t="s">
        <v>24</v>
      </c>
      <c r="J379">
        <v>21.15</v>
      </c>
      <c r="K379">
        <v>121.85</v>
      </c>
      <c r="L379">
        <v>100.7</v>
      </c>
      <c r="M379" t="s">
        <v>265</v>
      </c>
      <c r="N379" t="s">
        <v>10745</v>
      </c>
      <c r="O379" t="s">
        <v>10746</v>
      </c>
      <c r="P379" t="s">
        <v>265</v>
      </c>
      <c r="Q379" t="s">
        <v>266</v>
      </c>
      <c r="R379" t="s">
        <v>267</v>
      </c>
      <c r="S379" t="s">
        <v>10747</v>
      </c>
      <c r="T379">
        <v>121.85</v>
      </c>
      <c r="U379" t="s">
        <v>24</v>
      </c>
      <c r="V379" t="s">
        <v>10748</v>
      </c>
      <c r="W379" t="s">
        <v>10749</v>
      </c>
      <c r="X379" t="s">
        <v>10750</v>
      </c>
      <c r="Y379" t="s">
        <v>10751</v>
      </c>
      <c r="Z379" t="str">
        <f t="shared" si="5"/>
        <v>AS-96775</v>
      </c>
    </row>
    <row r="380" spans="1:26" x14ac:dyDescent="0.3">
      <c r="A380" t="s">
        <v>10752</v>
      </c>
      <c r="B380" t="s">
        <v>8169</v>
      </c>
      <c r="C380" t="s">
        <v>264</v>
      </c>
      <c r="D380" t="s">
        <v>64</v>
      </c>
      <c r="E380" t="s">
        <v>45</v>
      </c>
      <c r="G380">
        <v>0.21</v>
      </c>
      <c r="H380" t="s">
        <v>270</v>
      </c>
      <c r="I380" t="s">
        <v>24</v>
      </c>
      <c r="J380" t="s">
        <v>270</v>
      </c>
      <c r="K380">
        <v>0</v>
      </c>
      <c r="L380">
        <v>0</v>
      </c>
      <c r="M380" t="s">
        <v>265</v>
      </c>
      <c r="N380" t="s">
        <v>10753</v>
      </c>
      <c r="O380" t="s">
        <v>10754</v>
      </c>
      <c r="P380" t="s">
        <v>265</v>
      </c>
      <c r="Q380" t="s">
        <v>266</v>
      </c>
      <c r="R380" t="s">
        <v>267</v>
      </c>
      <c r="S380" t="s">
        <v>10755</v>
      </c>
      <c r="T380">
        <v>59.31</v>
      </c>
      <c r="U380" t="s">
        <v>24</v>
      </c>
      <c r="V380" t="s">
        <v>10756</v>
      </c>
      <c r="W380" t="s">
        <v>10757</v>
      </c>
      <c r="X380" t="s">
        <v>10758</v>
      </c>
      <c r="Y380" t="s">
        <v>10759</v>
      </c>
      <c r="Z380" t="str">
        <f t="shared" si="5"/>
        <v>AS-96438</v>
      </c>
    </row>
    <row r="381" spans="1:26" x14ac:dyDescent="0.3">
      <c r="A381" t="s">
        <v>10752</v>
      </c>
      <c r="B381" t="s">
        <v>8169</v>
      </c>
      <c r="C381" t="s">
        <v>264</v>
      </c>
      <c r="D381" t="s">
        <v>64</v>
      </c>
      <c r="E381" t="s">
        <v>45</v>
      </c>
      <c r="G381">
        <v>0.21</v>
      </c>
      <c r="H381" t="s">
        <v>270</v>
      </c>
      <c r="I381" t="s">
        <v>24</v>
      </c>
      <c r="J381" t="s">
        <v>270</v>
      </c>
      <c r="K381">
        <v>0</v>
      </c>
      <c r="L381">
        <v>0</v>
      </c>
      <c r="M381" t="s">
        <v>265</v>
      </c>
      <c r="N381" t="s">
        <v>10753</v>
      </c>
      <c r="O381" t="s">
        <v>10760</v>
      </c>
      <c r="P381" t="s">
        <v>265</v>
      </c>
      <c r="Q381" t="s">
        <v>275</v>
      </c>
      <c r="R381" t="s">
        <v>267</v>
      </c>
      <c r="S381" t="s">
        <v>10761</v>
      </c>
      <c r="T381">
        <v>59.31</v>
      </c>
      <c r="U381" t="s">
        <v>24</v>
      </c>
      <c r="V381" t="s">
        <v>10762</v>
      </c>
      <c r="W381" t="s">
        <v>10763</v>
      </c>
      <c r="X381" t="s">
        <v>10762</v>
      </c>
      <c r="Y381" t="s">
        <v>10764</v>
      </c>
      <c r="Z381" t="str">
        <f t="shared" si="5"/>
        <v>AS-96438</v>
      </c>
    </row>
    <row r="382" spans="1:26" x14ac:dyDescent="0.3">
      <c r="A382" t="s">
        <v>10765</v>
      </c>
      <c r="B382" t="s">
        <v>8169</v>
      </c>
      <c r="C382" t="s">
        <v>264</v>
      </c>
      <c r="E382" t="s">
        <v>45</v>
      </c>
      <c r="G382">
        <v>0.21</v>
      </c>
      <c r="H382">
        <v>0.21</v>
      </c>
      <c r="I382" t="s">
        <v>24</v>
      </c>
      <c r="J382">
        <v>24.03</v>
      </c>
      <c r="K382">
        <v>138.47</v>
      </c>
      <c r="L382">
        <v>114.44</v>
      </c>
      <c r="M382" t="s">
        <v>265</v>
      </c>
      <c r="N382" t="s">
        <v>10766</v>
      </c>
      <c r="O382" t="s">
        <v>10767</v>
      </c>
      <c r="P382" t="s">
        <v>265</v>
      </c>
      <c r="Q382" t="s">
        <v>266</v>
      </c>
      <c r="R382" t="s">
        <v>267</v>
      </c>
      <c r="S382" t="s">
        <v>10768</v>
      </c>
      <c r="T382">
        <v>138.47</v>
      </c>
      <c r="U382" t="s">
        <v>24</v>
      </c>
      <c r="V382" t="s">
        <v>10769</v>
      </c>
      <c r="W382" t="s">
        <v>10770</v>
      </c>
      <c r="X382" t="s">
        <v>10771</v>
      </c>
      <c r="Y382" t="s">
        <v>10772</v>
      </c>
      <c r="Z382" t="str">
        <f t="shared" si="5"/>
        <v>AS-96067</v>
      </c>
    </row>
    <row r="383" spans="1:26" x14ac:dyDescent="0.3">
      <c r="A383" t="s">
        <v>10773</v>
      </c>
      <c r="B383" t="s">
        <v>8169</v>
      </c>
      <c r="C383" t="s">
        <v>264</v>
      </c>
      <c r="E383" t="s">
        <v>37</v>
      </c>
      <c r="G383">
        <v>0.2</v>
      </c>
      <c r="H383">
        <v>0.2</v>
      </c>
      <c r="I383" t="s">
        <v>24</v>
      </c>
      <c r="J383">
        <v>42.09</v>
      </c>
      <c r="K383">
        <v>252.54</v>
      </c>
      <c r="L383">
        <v>210.45</v>
      </c>
      <c r="M383" t="s">
        <v>265</v>
      </c>
      <c r="N383" t="s">
        <v>10774</v>
      </c>
      <c r="O383" t="s">
        <v>10775</v>
      </c>
      <c r="P383" t="s">
        <v>265</v>
      </c>
      <c r="Q383" t="s">
        <v>266</v>
      </c>
      <c r="R383" t="s">
        <v>267</v>
      </c>
      <c r="S383" t="s">
        <v>10776</v>
      </c>
      <c r="T383">
        <v>252.54</v>
      </c>
      <c r="U383" t="s">
        <v>24</v>
      </c>
      <c r="V383" t="s">
        <v>10777</v>
      </c>
      <c r="W383" t="s">
        <v>10778</v>
      </c>
      <c r="X383" t="s">
        <v>10779</v>
      </c>
      <c r="Y383" t="s">
        <v>10780</v>
      </c>
      <c r="Z383" t="str">
        <f t="shared" si="5"/>
        <v>AS-96326</v>
      </c>
    </row>
    <row r="384" spans="1:26" x14ac:dyDescent="0.3">
      <c r="A384" t="s">
        <v>10781</v>
      </c>
      <c r="B384" t="s">
        <v>8169</v>
      </c>
      <c r="C384" t="s">
        <v>264</v>
      </c>
      <c r="E384" t="s">
        <v>45</v>
      </c>
      <c r="G384">
        <v>0.21</v>
      </c>
      <c r="H384">
        <v>0.21</v>
      </c>
      <c r="I384" t="s">
        <v>24</v>
      </c>
      <c r="J384">
        <v>17.350000000000001</v>
      </c>
      <c r="K384">
        <v>99.95</v>
      </c>
      <c r="L384">
        <v>82.6</v>
      </c>
      <c r="M384" t="s">
        <v>265</v>
      </c>
      <c r="N384" t="s">
        <v>10782</v>
      </c>
      <c r="O384" t="s">
        <v>10783</v>
      </c>
      <c r="P384" t="s">
        <v>265</v>
      </c>
      <c r="Q384" t="s">
        <v>266</v>
      </c>
      <c r="R384" t="s">
        <v>267</v>
      </c>
      <c r="S384" t="s">
        <v>10784</v>
      </c>
      <c r="T384">
        <v>99.95</v>
      </c>
      <c r="U384" t="s">
        <v>24</v>
      </c>
      <c r="V384" t="s">
        <v>10785</v>
      </c>
      <c r="W384" t="s">
        <v>10786</v>
      </c>
      <c r="X384" t="s">
        <v>10787</v>
      </c>
      <c r="Y384" t="s">
        <v>10788</v>
      </c>
      <c r="Z384" t="str">
        <f t="shared" si="5"/>
        <v>AS-96007</v>
      </c>
    </row>
    <row r="385" spans="1:26" x14ac:dyDescent="0.3">
      <c r="A385" t="s">
        <v>10789</v>
      </c>
      <c r="B385" t="s">
        <v>8169</v>
      </c>
      <c r="C385" t="s">
        <v>268</v>
      </c>
      <c r="E385" t="s">
        <v>47</v>
      </c>
      <c r="G385">
        <v>0.22</v>
      </c>
      <c r="H385">
        <v>0.22</v>
      </c>
      <c r="I385" t="s">
        <v>24</v>
      </c>
      <c r="J385">
        <v>18.12</v>
      </c>
      <c r="K385">
        <v>100.49</v>
      </c>
      <c r="L385">
        <v>82.37</v>
      </c>
      <c r="M385" t="s">
        <v>83</v>
      </c>
      <c r="N385" t="s">
        <v>10790</v>
      </c>
      <c r="O385" t="s">
        <v>10791</v>
      </c>
      <c r="P385" t="s">
        <v>83</v>
      </c>
      <c r="Q385" t="s">
        <v>266</v>
      </c>
      <c r="R385" t="s">
        <v>267</v>
      </c>
      <c r="S385" t="s">
        <v>10792</v>
      </c>
      <c r="T385">
        <v>100.49</v>
      </c>
      <c r="U385" t="s">
        <v>24</v>
      </c>
      <c r="V385" t="s">
        <v>5674</v>
      </c>
      <c r="W385" t="s">
        <v>5676</v>
      </c>
      <c r="X385" t="s">
        <v>10793</v>
      </c>
      <c r="Y385" t="s">
        <v>10794</v>
      </c>
      <c r="Z385" t="str">
        <f t="shared" si="5"/>
        <v>AS-95972</v>
      </c>
    </row>
    <row r="386" spans="1:26" x14ac:dyDescent="0.3">
      <c r="A386" t="s">
        <v>10795</v>
      </c>
      <c r="B386" t="s">
        <v>8169</v>
      </c>
      <c r="C386" t="s">
        <v>264</v>
      </c>
      <c r="E386" t="s">
        <v>46</v>
      </c>
      <c r="G386">
        <v>0.2</v>
      </c>
      <c r="H386">
        <v>0.2</v>
      </c>
      <c r="I386" t="s">
        <v>24</v>
      </c>
      <c r="J386">
        <v>6.32</v>
      </c>
      <c r="K386">
        <v>37.9</v>
      </c>
      <c r="L386">
        <v>31.58</v>
      </c>
      <c r="M386" t="s">
        <v>265</v>
      </c>
      <c r="N386" t="s">
        <v>10796</v>
      </c>
      <c r="O386" t="s">
        <v>10797</v>
      </c>
      <c r="P386" t="s">
        <v>265</v>
      </c>
      <c r="Q386" t="s">
        <v>266</v>
      </c>
      <c r="R386" t="s">
        <v>267</v>
      </c>
      <c r="S386" t="s">
        <v>10798</v>
      </c>
      <c r="T386">
        <v>37.9</v>
      </c>
      <c r="U386" t="s">
        <v>24</v>
      </c>
      <c r="V386" t="s">
        <v>10799</v>
      </c>
      <c r="W386" t="s">
        <v>10800</v>
      </c>
      <c r="X386" t="s">
        <v>10801</v>
      </c>
      <c r="Y386" t="s">
        <v>10802</v>
      </c>
      <c r="Z386" t="str">
        <f t="shared" si="5"/>
        <v>AS-97137</v>
      </c>
    </row>
    <row r="387" spans="1:26" x14ac:dyDescent="0.3">
      <c r="A387" t="s">
        <v>10803</v>
      </c>
      <c r="B387" t="s">
        <v>8169</v>
      </c>
      <c r="C387" t="s">
        <v>264</v>
      </c>
      <c r="E387" t="s">
        <v>45</v>
      </c>
      <c r="G387">
        <v>0.21</v>
      </c>
      <c r="H387">
        <v>0.21</v>
      </c>
      <c r="I387" t="s">
        <v>24</v>
      </c>
      <c r="J387">
        <v>11.44</v>
      </c>
      <c r="K387">
        <v>65.900000000000006</v>
      </c>
      <c r="L387">
        <v>54.46</v>
      </c>
      <c r="M387" t="s">
        <v>265</v>
      </c>
      <c r="N387" t="s">
        <v>10804</v>
      </c>
      <c r="O387" t="s">
        <v>10805</v>
      </c>
      <c r="P387" t="s">
        <v>265</v>
      </c>
      <c r="Q387" t="s">
        <v>266</v>
      </c>
      <c r="R387" t="s">
        <v>267</v>
      </c>
      <c r="S387" t="s">
        <v>10806</v>
      </c>
      <c r="T387">
        <v>65.900000000000006</v>
      </c>
      <c r="U387" t="s">
        <v>24</v>
      </c>
      <c r="V387" t="s">
        <v>10807</v>
      </c>
      <c r="W387" t="s">
        <v>10808</v>
      </c>
      <c r="X387" t="s">
        <v>10809</v>
      </c>
      <c r="Y387" t="s">
        <v>10810</v>
      </c>
      <c r="Z387" t="str">
        <f t="shared" ref="Z387:Z450" si="6">+A387</f>
        <v>AS-96842</v>
      </c>
    </row>
    <row r="388" spans="1:26" x14ac:dyDescent="0.3">
      <c r="A388" t="s">
        <v>10811</v>
      </c>
      <c r="B388" t="s">
        <v>8169</v>
      </c>
      <c r="C388" t="s">
        <v>264</v>
      </c>
      <c r="E388" t="s">
        <v>45</v>
      </c>
      <c r="G388">
        <v>0.21</v>
      </c>
      <c r="H388">
        <v>0.21</v>
      </c>
      <c r="I388" t="s">
        <v>24</v>
      </c>
      <c r="J388">
        <v>8.85</v>
      </c>
      <c r="K388">
        <v>50.97</v>
      </c>
      <c r="L388">
        <v>42.12</v>
      </c>
      <c r="M388" t="s">
        <v>265</v>
      </c>
      <c r="N388" t="s">
        <v>10812</v>
      </c>
      <c r="O388" t="s">
        <v>10813</v>
      </c>
      <c r="P388" t="s">
        <v>265</v>
      </c>
      <c r="Q388" t="s">
        <v>266</v>
      </c>
      <c r="R388" t="s">
        <v>267</v>
      </c>
      <c r="S388" t="s">
        <v>10814</v>
      </c>
      <c r="T388">
        <v>50.97</v>
      </c>
      <c r="U388" t="s">
        <v>24</v>
      </c>
      <c r="V388" t="s">
        <v>10815</v>
      </c>
      <c r="W388" t="s">
        <v>10816</v>
      </c>
      <c r="X388" t="s">
        <v>10817</v>
      </c>
      <c r="Y388" t="s">
        <v>10818</v>
      </c>
      <c r="Z388" t="str">
        <f t="shared" si="6"/>
        <v>AS-97033</v>
      </c>
    </row>
    <row r="389" spans="1:26" x14ac:dyDescent="0.3">
      <c r="A389" t="s">
        <v>10819</v>
      </c>
      <c r="B389" t="s">
        <v>8169</v>
      </c>
      <c r="C389" t="s">
        <v>264</v>
      </c>
      <c r="E389" t="s">
        <v>46</v>
      </c>
      <c r="G389">
        <v>0.2</v>
      </c>
      <c r="H389">
        <v>0.2</v>
      </c>
      <c r="I389" t="s">
        <v>24</v>
      </c>
      <c r="J389">
        <v>5.32</v>
      </c>
      <c r="K389">
        <v>31.9</v>
      </c>
      <c r="L389">
        <v>26.58</v>
      </c>
      <c r="M389" t="s">
        <v>265</v>
      </c>
      <c r="N389" t="s">
        <v>10820</v>
      </c>
      <c r="O389" t="s">
        <v>10821</v>
      </c>
      <c r="P389" t="s">
        <v>265</v>
      </c>
      <c r="Q389" t="s">
        <v>266</v>
      </c>
      <c r="R389" t="s">
        <v>267</v>
      </c>
      <c r="S389" t="s">
        <v>10822</v>
      </c>
      <c r="T389">
        <v>31.9</v>
      </c>
      <c r="U389" t="s">
        <v>24</v>
      </c>
      <c r="V389" t="s">
        <v>10823</v>
      </c>
      <c r="W389" t="s">
        <v>10824</v>
      </c>
      <c r="X389" t="s">
        <v>10825</v>
      </c>
      <c r="Y389" t="s">
        <v>10826</v>
      </c>
      <c r="Z389" t="str">
        <f t="shared" si="6"/>
        <v>AS-96552</v>
      </c>
    </row>
    <row r="390" spans="1:26" x14ac:dyDescent="0.3">
      <c r="A390" t="s">
        <v>10827</v>
      </c>
      <c r="B390" t="s">
        <v>8169</v>
      </c>
      <c r="C390" t="s">
        <v>264</v>
      </c>
      <c r="E390" t="s">
        <v>45</v>
      </c>
      <c r="G390">
        <v>0.21</v>
      </c>
      <c r="H390">
        <v>0.21</v>
      </c>
      <c r="I390" t="s">
        <v>24</v>
      </c>
      <c r="J390">
        <v>14.74</v>
      </c>
      <c r="K390">
        <v>84.95</v>
      </c>
      <c r="L390">
        <v>70.209999999999994</v>
      </c>
      <c r="M390" t="s">
        <v>265</v>
      </c>
      <c r="N390" t="s">
        <v>10828</v>
      </c>
      <c r="O390" t="s">
        <v>10829</v>
      </c>
      <c r="P390" t="s">
        <v>265</v>
      </c>
      <c r="Q390" t="s">
        <v>266</v>
      </c>
      <c r="R390" t="s">
        <v>269</v>
      </c>
      <c r="S390" t="s">
        <v>10830</v>
      </c>
      <c r="T390">
        <v>84.95</v>
      </c>
      <c r="U390" t="s">
        <v>24</v>
      </c>
      <c r="V390" t="s">
        <v>10831</v>
      </c>
      <c r="W390" t="s">
        <v>10832</v>
      </c>
      <c r="X390" t="s">
        <v>10833</v>
      </c>
      <c r="Y390" t="s">
        <v>10834</v>
      </c>
      <c r="Z390" t="str">
        <f t="shared" si="6"/>
        <v>AS-96382</v>
      </c>
    </row>
    <row r="391" spans="1:26" x14ac:dyDescent="0.3">
      <c r="A391" t="s">
        <v>10827</v>
      </c>
      <c r="B391" t="s">
        <v>8169</v>
      </c>
      <c r="C391" t="s">
        <v>264</v>
      </c>
      <c r="E391" t="s">
        <v>45</v>
      </c>
      <c r="G391">
        <v>0.21</v>
      </c>
      <c r="H391">
        <v>0.21</v>
      </c>
      <c r="I391" t="s">
        <v>24</v>
      </c>
      <c r="J391">
        <v>14.74</v>
      </c>
      <c r="K391">
        <v>84.95</v>
      </c>
      <c r="L391">
        <v>70.209999999999994</v>
      </c>
      <c r="M391" t="s">
        <v>265</v>
      </c>
      <c r="N391" t="s">
        <v>10828</v>
      </c>
      <c r="O391" t="s">
        <v>10835</v>
      </c>
      <c r="P391" t="s">
        <v>265</v>
      </c>
      <c r="Q391" t="s">
        <v>266</v>
      </c>
      <c r="R391" t="s">
        <v>267</v>
      </c>
      <c r="S391" t="s">
        <v>10836</v>
      </c>
      <c r="T391">
        <v>84.95</v>
      </c>
      <c r="U391" t="s">
        <v>24</v>
      </c>
      <c r="V391" t="s">
        <v>10837</v>
      </c>
      <c r="W391" t="s">
        <v>10838</v>
      </c>
      <c r="X391" t="s">
        <v>10839</v>
      </c>
      <c r="Y391" t="s">
        <v>10840</v>
      </c>
      <c r="Z391" t="str">
        <f t="shared" si="6"/>
        <v>AS-96382</v>
      </c>
    </row>
    <row r="392" spans="1:26" x14ac:dyDescent="0.3">
      <c r="A392" t="s">
        <v>10841</v>
      </c>
      <c r="B392" t="s">
        <v>8169</v>
      </c>
      <c r="C392" t="s">
        <v>264</v>
      </c>
      <c r="E392" t="s">
        <v>46</v>
      </c>
      <c r="G392">
        <v>0.2</v>
      </c>
      <c r="H392">
        <v>0.2</v>
      </c>
      <c r="I392" t="s">
        <v>24</v>
      </c>
      <c r="J392">
        <v>11.33</v>
      </c>
      <c r="K392">
        <v>67.95</v>
      </c>
      <c r="L392">
        <v>56.62</v>
      </c>
      <c r="M392" t="s">
        <v>265</v>
      </c>
      <c r="N392" t="s">
        <v>10842</v>
      </c>
      <c r="O392" t="s">
        <v>10843</v>
      </c>
      <c r="P392" t="s">
        <v>265</v>
      </c>
      <c r="Q392" t="s">
        <v>266</v>
      </c>
      <c r="R392" t="s">
        <v>267</v>
      </c>
      <c r="S392" t="s">
        <v>10844</v>
      </c>
      <c r="T392">
        <v>67.95</v>
      </c>
      <c r="U392" t="s">
        <v>24</v>
      </c>
      <c r="V392" t="s">
        <v>10845</v>
      </c>
      <c r="W392" t="s">
        <v>10846</v>
      </c>
      <c r="X392" t="s">
        <v>10847</v>
      </c>
      <c r="Y392" t="s">
        <v>10848</v>
      </c>
      <c r="Z392" t="str">
        <f t="shared" si="6"/>
        <v>AS-96071</v>
      </c>
    </row>
    <row r="393" spans="1:26" x14ac:dyDescent="0.3">
      <c r="A393" t="s">
        <v>10849</v>
      </c>
      <c r="B393" t="s">
        <v>8169</v>
      </c>
      <c r="C393" t="s">
        <v>264</v>
      </c>
      <c r="E393" t="s">
        <v>37</v>
      </c>
      <c r="G393">
        <v>0.2</v>
      </c>
      <c r="H393">
        <v>0.2</v>
      </c>
      <c r="I393" t="s">
        <v>24</v>
      </c>
      <c r="J393">
        <v>6.32</v>
      </c>
      <c r="K393">
        <v>37.9</v>
      </c>
      <c r="L393">
        <v>31.58</v>
      </c>
      <c r="M393" t="s">
        <v>265</v>
      </c>
      <c r="N393" t="s">
        <v>10850</v>
      </c>
      <c r="O393" t="s">
        <v>10851</v>
      </c>
      <c r="P393" t="s">
        <v>265</v>
      </c>
      <c r="Q393" t="s">
        <v>266</v>
      </c>
      <c r="R393" t="s">
        <v>267</v>
      </c>
      <c r="S393" t="s">
        <v>10852</v>
      </c>
      <c r="T393">
        <v>37.9</v>
      </c>
      <c r="U393" t="s">
        <v>24</v>
      </c>
      <c r="V393" t="s">
        <v>10853</v>
      </c>
      <c r="W393" t="s">
        <v>10854</v>
      </c>
      <c r="X393" t="s">
        <v>10855</v>
      </c>
      <c r="Y393" t="s">
        <v>10856</v>
      </c>
      <c r="Z393" t="str">
        <f t="shared" si="6"/>
        <v>AS-96511</v>
      </c>
    </row>
    <row r="394" spans="1:26" x14ac:dyDescent="0.3">
      <c r="A394" t="s">
        <v>10857</v>
      </c>
      <c r="B394" t="s">
        <v>8169</v>
      </c>
      <c r="C394" t="s">
        <v>264</v>
      </c>
      <c r="E394" t="s">
        <v>47</v>
      </c>
      <c r="G394">
        <v>0.22</v>
      </c>
      <c r="H394">
        <v>0.22</v>
      </c>
      <c r="I394" t="s">
        <v>24</v>
      </c>
      <c r="J394">
        <v>5.75</v>
      </c>
      <c r="K394">
        <v>31.9</v>
      </c>
      <c r="L394">
        <v>26.15</v>
      </c>
      <c r="M394" t="s">
        <v>265</v>
      </c>
      <c r="N394" t="s">
        <v>10858</v>
      </c>
      <c r="O394" t="s">
        <v>10859</v>
      </c>
      <c r="P394" t="s">
        <v>265</v>
      </c>
      <c r="Q394" t="s">
        <v>266</v>
      </c>
      <c r="R394" t="s">
        <v>267</v>
      </c>
      <c r="S394" t="s">
        <v>10860</v>
      </c>
      <c r="T394">
        <v>31.9</v>
      </c>
      <c r="U394" t="s">
        <v>24</v>
      </c>
      <c r="V394" t="s">
        <v>10861</v>
      </c>
      <c r="W394" t="s">
        <v>10862</v>
      </c>
      <c r="X394" t="s">
        <v>10863</v>
      </c>
      <c r="Y394" t="s">
        <v>10864</v>
      </c>
      <c r="Z394" t="str">
        <f t="shared" si="6"/>
        <v>AS-95282</v>
      </c>
    </row>
    <row r="395" spans="1:26" x14ac:dyDescent="0.3">
      <c r="A395" t="s">
        <v>10865</v>
      </c>
      <c r="B395" t="s">
        <v>8169</v>
      </c>
      <c r="C395" t="s">
        <v>268</v>
      </c>
      <c r="E395" t="s">
        <v>47</v>
      </c>
      <c r="G395">
        <v>0.22</v>
      </c>
      <c r="H395">
        <v>0.22</v>
      </c>
      <c r="I395" t="s">
        <v>24</v>
      </c>
      <c r="J395">
        <v>11.5</v>
      </c>
      <c r="K395">
        <v>63.8</v>
      </c>
      <c r="L395">
        <v>52.3</v>
      </c>
      <c r="M395" t="s">
        <v>83</v>
      </c>
      <c r="N395" t="s">
        <v>10866</v>
      </c>
      <c r="O395" t="s">
        <v>10867</v>
      </c>
      <c r="P395" t="s">
        <v>83</v>
      </c>
      <c r="Q395" t="s">
        <v>266</v>
      </c>
      <c r="R395" t="s">
        <v>267</v>
      </c>
      <c r="S395" t="s">
        <v>10868</v>
      </c>
      <c r="T395">
        <v>63.8</v>
      </c>
      <c r="U395" t="s">
        <v>24</v>
      </c>
      <c r="V395" t="s">
        <v>6140</v>
      </c>
      <c r="W395" t="s">
        <v>6143</v>
      </c>
      <c r="X395" t="s">
        <v>10869</v>
      </c>
      <c r="Y395" t="s">
        <v>10870</v>
      </c>
      <c r="Z395" t="str">
        <f t="shared" si="6"/>
        <v>AS-96261</v>
      </c>
    </row>
    <row r="396" spans="1:26" x14ac:dyDescent="0.3">
      <c r="A396" t="s">
        <v>10871</v>
      </c>
      <c r="B396" t="s">
        <v>8169</v>
      </c>
      <c r="C396" t="s">
        <v>268</v>
      </c>
      <c r="E396" t="s">
        <v>45</v>
      </c>
      <c r="G396">
        <v>0.21</v>
      </c>
      <c r="H396">
        <v>0.21</v>
      </c>
      <c r="I396" t="s">
        <v>24</v>
      </c>
      <c r="J396">
        <v>20.11</v>
      </c>
      <c r="K396">
        <v>115.88</v>
      </c>
      <c r="L396">
        <v>95.77</v>
      </c>
      <c r="M396" t="s">
        <v>83</v>
      </c>
      <c r="N396" t="s">
        <v>10872</v>
      </c>
      <c r="O396" t="s">
        <v>10873</v>
      </c>
      <c r="P396" t="s">
        <v>83</v>
      </c>
      <c r="Q396" t="s">
        <v>266</v>
      </c>
      <c r="R396" t="s">
        <v>267</v>
      </c>
      <c r="S396" t="s">
        <v>10874</v>
      </c>
      <c r="T396">
        <v>115.88</v>
      </c>
      <c r="U396" t="s">
        <v>24</v>
      </c>
      <c r="V396" t="s">
        <v>6385</v>
      </c>
      <c r="W396" t="s">
        <v>6388</v>
      </c>
      <c r="X396" t="s">
        <v>10875</v>
      </c>
      <c r="Y396" t="s">
        <v>10876</v>
      </c>
      <c r="Z396" t="str">
        <f t="shared" si="6"/>
        <v>AS-96392</v>
      </c>
    </row>
    <row r="397" spans="1:26" x14ac:dyDescent="0.3">
      <c r="A397" t="s">
        <v>10877</v>
      </c>
      <c r="B397" t="s">
        <v>8169</v>
      </c>
      <c r="C397" t="s">
        <v>264</v>
      </c>
      <c r="D397" t="s">
        <v>63</v>
      </c>
      <c r="E397" t="s">
        <v>46</v>
      </c>
      <c r="G397">
        <v>0.2</v>
      </c>
      <c r="H397">
        <v>0.2</v>
      </c>
      <c r="I397" t="s">
        <v>24</v>
      </c>
      <c r="J397">
        <v>-9.06</v>
      </c>
      <c r="K397">
        <v>-54.36</v>
      </c>
      <c r="L397">
        <v>-45.3</v>
      </c>
      <c r="M397" t="s">
        <v>265</v>
      </c>
      <c r="N397" t="s">
        <v>10878</v>
      </c>
      <c r="O397" t="s">
        <v>10879</v>
      </c>
      <c r="P397" t="s">
        <v>265</v>
      </c>
      <c r="Q397" t="s">
        <v>266</v>
      </c>
      <c r="R397" t="s">
        <v>267</v>
      </c>
      <c r="S397" t="s">
        <v>10880</v>
      </c>
      <c r="T397">
        <v>59.31</v>
      </c>
      <c r="U397" t="s">
        <v>24</v>
      </c>
      <c r="V397" t="s">
        <v>10881</v>
      </c>
      <c r="W397" t="s">
        <v>10882</v>
      </c>
      <c r="X397" t="s">
        <v>10883</v>
      </c>
      <c r="Y397" t="s">
        <v>10884</v>
      </c>
      <c r="Z397" t="str">
        <f t="shared" si="6"/>
        <v>AS-91940</v>
      </c>
    </row>
    <row r="398" spans="1:26" x14ac:dyDescent="0.3">
      <c r="A398" t="s">
        <v>10877</v>
      </c>
      <c r="B398" t="s">
        <v>8169</v>
      </c>
      <c r="C398" t="s">
        <v>264</v>
      </c>
      <c r="D398" t="s">
        <v>63</v>
      </c>
      <c r="E398" t="s">
        <v>46</v>
      </c>
      <c r="G398">
        <v>0.2</v>
      </c>
      <c r="H398">
        <v>0.2</v>
      </c>
      <c r="I398" t="s">
        <v>24</v>
      </c>
      <c r="J398">
        <v>-9.06</v>
      </c>
      <c r="K398">
        <v>-54.36</v>
      </c>
      <c r="L398">
        <v>-45.3</v>
      </c>
      <c r="M398" t="s">
        <v>265</v>
      </c>
      <c r="N398" t="s">
        <v>10878</v>
      </c>
      <c r="O398" t="s">
        <v>10885</v>
      </c>
      <c r="P398" t="s">
        <v>265</v>
      </c>
      <c r="Q398" t="s">
        <v>275</v>
      </c>
      <c r="R398" t="s">
        <v>267</v>
      </c>
      <c r="S398" t="s">
        <v>10886</v>
      </c>
      <c r="T398">
        <v>54.36</v>
      </c>
      <c r="U398" t="s">
        <v>24</v>
      </c>
      <c r="V398" t="s">
        <v>10887</v>
      </c>
      <c r="W398" t="s">
        <v>10888</v>
      </c>
      <c r="X398" t="s">
        <v>10887</v>
      </c>
      <c r="Y398" t="s">
        <v>10889</v>
      </c>
      <c r="Z398" t="str">
        <f t="shared" si="6"/>
        <v>AS-91940</v>
      </c>
    </row>
    <row r="399" spans="1:26" x14ac:dyDescent="0.3">
      <c r="A399" t="s">
        <v>10890</v>
      </c>
      <c r="B399" t="s">
        <v>8169</v>
      </c>
      <c r="C399" t="s">
        <v>268</v>
      </c>
      <c r="E399" t="s">
        <v>47</v>
      </c>
      <c r="G399">
        <v>0.22</v>
      </c>
      <c r="H399">
        <v>0.22</v>
      </c>
      <c r="I399" t="s">
        <v>24</v>
      </c>
      <c r="J399">
        <v>6.29</v>
      </c>
      <c r="K399">
        <v>34.9</v>
      </c>
      <c r="L399">
        <v>28.61</v>
      </c>
      <c r="M399" t="s">
        <v>83</v>
      </c>
      <c r="N399" t="s">
        <v>10891</v>
      </c>
      <c r="O399" t="s">
        <v>10892</v>
      </c>
      <c r="P399" t="s">
        <v>83</v>
      </c>
      <c r="Q399" t="s">
        <v>266</v>
      </c>
      <c r="R399" t="s">
        <v>267</v>
      </c>
      <c r="S399" t="s">
        <v>10893</v>
      </c>
      <c r="T399">
        <v>34.9</v>
      </c>
      <c r="U399" t="s">
        <v>24</v>
      </c>
      <c r="V399" t="s">
        <v>7987</v>
      </c>
      <c r="W399" t="s">
        <v>7990</v>
      </c>
      <c r="X399" t="s">
        <v>10894</v>
      </c>
      <c r="Y399" t="s">
        <v>10895</v>
      </c>
      <c r="Z399" t="str">
        <f t="shared" si="6"/>
        <v>AS-97158</v>
      </c>
    </row>
    <row r="400" spans="1:26" x14ac:dyDescent="0.3">
      <c r="A400" t="s">
        <v>10896</v>
      </c>
      <c r="B400" t="s">
        <v>8169</v>
      </c>
      <c r="C400" t="s">
        <v>264</v>
      </c>
      <c r="E400" t="s">
        <v>45</v>
      </c>
      <c r="G400">
        <v>0.21</v>
      </c>
      <c r="H400">
        <v>0.21</v>
      </c>
      <c r="I400" t="s">
        <v>24</v>
      </c>
      <c r="J400">
        <v>27.76</v>
      </c>
      <c r="K400">
        <v>159.94999999999999</v>
      </c>
      <c r="L400">
        <v>132.19</v>
      </c>
      <c r="M400" t="s">
        <v>265</v>
      </c>
      <c r="N400" t="s">
        <v>10897</v>
      </c>
      <c r="O400" t="s">
        <v>10898</v>
      </c>
      <c r="P400" t="s">
        <v>265</v>
      </c>
      <c r="Q400" t="s">
        <v>266</v>
      </c>
      <c r="R400" t="s">
        <v>267</v>
      </c>
      <c r="S400" t="s">
        <v>10899</v>
      </c>
      <c r="T400">
        <v>159.94999999999999</v>
      </c>
      <c r="U400" t="s">
        <v>24</v>
      </c>
      <c r="V400" t="s">
        <v>10900</v>
      </c>
      <c r="W400" t="s">
        <v>10901</v>
      </c>
      <c r="X400" t="s">
        <v>10902</v>
      </c>
      <c r="Y400" t="s">
        <v>10903</v>
      </c>
      <c r="Z400" t="str">
        <f t="shared" si="6"/>
        <v>AS-96375</v>
      </c>
    </row>
    <row r="401" spans="1:26" x14ac:dyDescent="0.3">
      <c r="A401" t="s">
        <v>10904</v>
      </c>
      <c r="B401" t="s">
        <v>8169</v>
      </c>
      <c r="C401" t="s">
        <v>264</v>
      </c>
      <c r="E401" t="s">
        <v>42</v>
      </c>
      <c r="G401">
        <v>0.19</v>
      </c>
      <c r="H401">
        <v>0.19</v>
      </c>
      <c r="I401" t="s">
        <v>24</v>
      </c>
      <c r="J401">
        <v>13.56</v>
      </c>
      <c r="K401">
        <v>84.95</v>
      </c>
      <c r="L401">
        <v>71.39</v>
      </c>
      <c r="M401" t="s">
        <v>265</v>
      </c>
      <c r="N401" t="s">
        <v>10905</v>
      </c>
      <c r="O401" t="s">
        <v>10906</v>
      </c>
      <c r="P401" t="s">
        <v>265</v>
      </c>
      <c r="Q401" t="s">
        <v>266</v>
      </c>
      <c r="R401" t="s">
        <v>267</v>
      </c>
      <c r="S401" t="s">
        <v>10907</v>
      </c>
      <c r="T401">
        <v>84.95</v>
      </c>
      <c r="U401" t="s">
        <v>24</v>
      </c>
      <c r="V401" t="s">
        <v>10908</v>
      </c>
      <c r="W401" t="s">
        <v>10909</v>
      </c>
      <c r="X401" t="s">
        <v>10910</v>
      </c>
      <c r="Y401" t="s">
        <v>10911</v>
      </c>
      <c r="Z401" t="str">
        <f t="shared" si="6"/>
        <v>AS-96125</v>
      </c>
    </row>
    <row r="402" spans="1:26" x14ac:dyDescent="0.3">
      <c r="A402" t="s">
        <v>10912</v>
      </c>
      <c r="B402" t="s">
        <v>8169</v>
      </c>
      <c r="C402" t="s">
        <v>268</v>
      </c>
      <c r="E402" t="s">
        <v>42</v>
      </c>
      <c r="G402">
        <v>0.19</v>
      </c>
      <c r="H402">
        <v>0.19</v>
      </c>
      <c r="I402" t="s">
        <v>24</v>
      </c>
      <c r="J402">
        <v>4.93</v>
      </c>
      <c r="K402">
        <v>30.85</v>
      </c>
      <c r="L402">
        <v>25.92</v>
      </c>
      <c r="M402" t="s">
        <v>83</v>
      </c>
      <c r="N402" t="s">
        <v>10913</v>
      </c>
      <c r="O402" t="s">
        <v>10914</v>
      </c>
      <c r="P402" t="s">
        <v>83</v>
      </c>
      <c r="Q402" t="s">
        <v>266</v>
      </c>
      <c r="R402" t="s">
        <v>267</v>
      </c>
      <c r="S402" t="s">
        <v>10915</v>
      </c>
      <c r="T402">
        <v>30.85</v>
      </c>
      <c r="U402" t="s">
        <v>24</v>
      </c>
      <c r="V402" t="s">
        <v>8020</v>
      </c>
      <c r="W402" t="s">
        <v>8023</v>
      </c>
      <c r="X402" t="s">
        <v>10916</v>
      </c>
      <c r="Y402" t="s">
        <v>10917</v>
      </c>
      <c r="Z402" t="str">
        <f t="shared" si="6"/>
        <v>AS-97189</v>
      </c>
    </row>
    <row r="403" spans="1:26" x14ac:dyDescent="0.3">
      <c r="A403" t="s">
        <v>10918</v>
      </c>
      <c r="B403" t="s">
        <v>8169</v>
      </c>
      <c r="C403" t="s">
        <v>38</v>
      </c>
      <c r="D403" t="s">
        <v>76</v>
      </c>
      <c r="E403" t="s">
        <v>46</v>
      </c>
      <c r="G403">
        <v>0.2</v>
      </c>
      <c r="H403" t="s">
        <v>270</v>
      </c>
      <c r="I403" t="s">
        <v>24</v>
      </c>
      <c r="J403" t="s">
        <v>270</v>
      </c>
      <c r="K403">
        <v>0</v>
      </c>
      <c r="L403">
        <v>0</v>
      </c>
      <c r="M403" t="s">
        <v>271</v>
      </c>
      <c r="Z403" t="str">
        <f t="shared" si="6"/>
        <v>AS-96806</v>
      </c>
    </row>
    <row r="404" spans="1:26" x14ac:dyDescent="0.3">
      <c r="A404" t="s">
        <v>10919</v>
      </c>
      <c r="B404" t="s">
        <v>8169</v>
      </c>
      <c r="C404" t="s">
        <v>264</v>
      </c>
      <c r="E404" t="s">
        <v>45</v>
      </c>
      <c r="G404">
        <v>0.21</v>
      </c>
      <c r="H404">
        <v>0.21</v>
      </c>
      <c r="I404" t="s">
        <v>24</v>
      </c>
      <c r="J404">
        <v>3.11</v>
      </c>
      <c r="K404">
        <v>17.899999999999999</v>
      </c>
      <c r="L404">
        <v>14.79</v>
      </c>
      <c r="M404" t="s">
        <v>265</v>
      </c>
      <c r="N404" t="s">
        <v>10920</v>
      </c>
      <c r="O404" t="s">
        <v>10921</v>
      </c>
      <c r="P404" t="s">
        <v>265</v>
      </c>
      <c r="Q404" t="s">
        <v>266</v>
      </c>
      <c r="R404" t="s">
        <v>267</v>
      </c>
      <c r="S404" t="s">
        <v>10922</v>
      </c>
      <c r="T404">
        <v>17.899999999999999</v>
      </c>
      <c r="U404" t="s">
        <v>24</v>
      </c>
      <c r="V404" t="s">
        <v>10923</v>
      </c>
      <c r="W404" t="s">
        <v>10924</v>
      </c>
      <c r="X404" t="s">
        <v>10925</v>
      </c>
      <c r="Y404" t="s">
        <v>10926</v>
      </c>
      <c r="Z404" t="str">
        <f t="shared" si="6"/>
        <v>AS-96962</v>
      </c>
    </row>
    <row r="405" spans="1:26" x14ac:dyDescent="0.3">
      <c r="A405" t="s">
        <v>10927</v>
      </c>
      <c r="B405" t="s">
        <v>8169</v>
      </c>
      <c r="C405" t="s">
        <v>38</v>
      </c>
      <c r="D405" t="s">
        <v>65</v>
      </c>
      <c r="E405" t="s">
        <v>45</v>
      </c>
      <c r="G405">
        <v>0.21</v>
      </c>
      <c r="H405" t="s">
        <v>270</v>
      </c>
      <c r="I405" t="s">
        <v>24</v>
      </c>
      <c r="J405">
        <v>56.34</v>
      </c>
      <c r="K405">
        <v>324.64</v>
      </c>
      <c r="L405">
        <v>268.3</v>
      </c>
      <c r="M405" t="s">
        <v>271</v>
      </c>
      <c r="Z405" t="str">
        <f t="shared" si="6"/>
        <v>AS-95687</v>
      </c>
    </row>
    <row r="406" spans="1:26" x14ac:dyDescent="0.3">
      <c r="A406" t="s">
        <v>10928</v>
      </c>
      <c r="B406" t="s">
        <v>8169</v>
      </c>
      <c r="C406" t="s">
        <v>268</v>
      </c>
      <c r="E406" t="s">
        <v>42</v>
      </c>
      <c r="G406">
        <v>0.19</v>
      </c>
      <c r="H406">
        <v>0.19</v>
      </c>
      <c r="I406" t="s">
        <v>24</v>
      </c>
      <c r="J406">
        <v>10.85</v>
      </c>
      <c r="K406">
        <v>67.95</v>
      </c>
      <c r="L406">
        <v>57.1</v>
      </c>
      <c r="M406" t="s">
        <v>83</v>
      </c>
      <c r="N406" t="s">
        <v>10929</v>
      </c>
      <c r="O406" t="s">
        <v>10930</v>
      </c>
      <c r="P406" t="s">
        <v>83</v>
      </c>
      <c r="Q406" t="s">
        <v>266</v>
      </c>
      <c r="R406" t="s">
        <v>267</v>
      </c>
      <c r="S406" t="s">
        <v>10931</v>
      </c>
      <c r="T406">
        <v>67.95</v>
      </c>
      <c r="U406" t="s">
        <v>24</v>
      </c>
      <c r="V406" t="s">
        <v>7571</v>
      </c>
      <c r="W406" t="s">
        <v>7574</v>
      </c>
      <c r="X406" t="s">
        <v>10932</v>
      </c>
      <c r="Y406" t="s">
        <v>10933</v>
      </c>
      <c r="Z406" t="str">
        <f t="shared" si="6"/>
        <v>AS-96974</v>
      </c>
    </row>
    <row r="407" spans="1:26" x14ac:dyDescent="0.3">
      <c r="A407" t="s">
        <v>10934</v>
      </c>
      <c r="B407" t="s">
        <v>8169</v>
      </c>
      <c r="C407" t="s">
        <v>264</v>
      </c>
      <c r="E407" t="s">
        <v>45</v>
      </c>
      <c r="G407">
        <v>0.21</v>
      </c>
      <c r="H407">
        <v>0.21</v>
      </c>
      <c r="I407" t="s">
        <v>24</v>
      </c>
      <c r="J407">
        <v>13.26</v>
      </c>
      <c r="K407">
        <v>76.41</v>
      </c>
      <c r="L407">
        <v>63.15</v>
      </c>
      <c r="M407" t="s">
        <v>265</v>
      </c>
      <c r="N407" t="s">
        <v>10935</v>
      </c>
      <c r="O407" t="s">
        <v>10936</v>
      </c>
      <c r="P407" t="s">
        <v>265</v>
      </c>
      <c r="Q407" t="s">
        <v>266</v>
      </c>
      <c r="R407" t="s">
        <v>267</v>
      </c>
      <c r="S407" t="s">
        <v>10937</v>
      </c>
      <c r="T407">
        <v>76.41</v>
      </c>
      <c r="U407" t="s">
        <v>24</v>
      </c>
      <c r="V407" t="s">
        <v>10938</v>
      </c>
      <c r="W407" t="s">
        <v>10939</v>
      </c>
      <c r="X407" t="s">
        <v>10940</v>
      </c>
      <c r="Y407" t="s">
        <v>10941</v>
      </c>
      <c r="Z407" t="str">
        <f t="shared" si="6"/>
        <v>AS-95836</v>
      </c>
    </row>
    <row r="408" spans="1:26" x14ac:dyDescent="0.3">
      <c r="A408" t="s">
        <v>10942</v>
      </c>
      <c r="B408" t="s">
        <v>8169</v>
      </c>
      <c r="C408" t="s">
        <v>268</v>
      </c>
      <c r="E408" t="s">
        <v>42</v>
      </c>
      <c r="G408">
        <v>0.19</v>
      </c>
      <c r="H408">
        <v>0.19</v>
      </c>
      <c r="I408" t="s">
        <v>24</v>
      </c>
      <c r="J408">
        <v>2.86</v>
      </c>
      <c r="K408">
        <v>17.899999999999999</v>
      </c>
      <c r="L408">
        <v>15.04</v>
      </c>
      <c r="M408" t="s">
        <v>83</v>
      </c>
      <c r="N408" t="s">
        <v>10943</v>
      </c>
      <c r="O408" t="s">
        <v>10944</v>
      </c>
      <c r="P408" t="s">
        <v>83</v>
      </c>
      <c r="Q408" t="s">
        <v>266</v>
      </c>
      <c r="R408" t="s">
        <v>267</v>
      </c>
      <c r="S408" t="s">
        <v>10945</v>
      </c>
      <c r="T408">
        <v>17.899999999999999</v>
      </c>
      <c r="U408" t="s">
        <v>24</v>
      </c>
      <c r="V408" t="s">
        <v>5882</v>
      </c>
      <c r="W408" t="s">
        <v>5885</v>
      </c>
      <c r="X408" t="s">
        <v>10946</v>
      </c>
      <c r="Y408" t="s">
        <v>10947</v>
      </c>
      <c r="Z408" t="str">
        <f t="shared" si="6"/>
        <v>AS-96097</v>
      </c>
    </row>
    <row r="409" spans="1:26" x14ac:dyDescent="0.3">
      <c r="A409" t="s">
        <v>10948</v>
      </c>
      <c r="B409" t="s">
        <v>8169</v>
      </c>
      <c r="C409" t="s">
        <v>264</v>
      </c>
      <c r="E409" t="s">
        <v>45</v>
      </c>
      <c r="G409">
        <v>0.21</v>
      </c>
      <c r="H409">
        <v>0.21</v>
      </c>
      <c r="I409" t="s">
        <v>24</v>
      </c>
      <c r="J409">
        <v>6.01</v>
      </c>
      <c r="K409">
        <v>34.61</v>
      </c>
      <c r="L409">
        <v>28.6</v>
      </c>
      <c r="M409" t="s">
        <v>265</v>
      </c>
      <c r="N409" t="s">
        <v>10949</v>
      </c>
      <c r="O409" t="s">
        <v>10950</v>
      </c>
      <c r="P409" t="s">
        <v>265</v>
      </c>
      <c r="Q409" t="s">
        <v>266</v>
      </c>
      <c r="R409" t="s">
        <v>267</v>
      </c>
      <c r="S409" t="s">
        <v>10951</v>
      </c>
      <c r="T409">
        <v>34.61</v>
      </c>
      <c r="U409" t="s">
        <v>24</v>
      </c>
      <c r="V409" t="s">
        <v>10952</v>
      </c>
      <c r="W409" t="s">
        <v>10953</v>
      </c>
      <c r="X409" t="s">
        <v>10954</v>
      </c>
      <c r="Y409" t="s">
        <v>10955</v>
      </c>
      <c r="Z409" t="str">
        <f t="shared" si="6"/>
        <v>AS-94933</v>
      </c>
    </row>
    <row r="410" spans="1:26" x14ac:dyDescent="0.3">
      <c r="A410" t="s">
        <v>10956</v>
      </c>
      <c r="B410" t="s">
        <v>8169</v>
      </c>
      <c r="C410" t="s">
        <v>264</v>
      </c>
      <c r="E410" t="s">
        <v>37</v>
      </c>
      <c r="G410">
        <v>0.2</v>
      </c>
      <c r="H410">
        <v>0.2</v>
      </c>
      <c r="I410" t="s">
        <v>24</v>
      </c>
      <c r="J410">
        <v>35.14</v>
      </c>
      <c r="K410">
        <v>210.85</v>
      </c>
      <c r="L410">
        <v>175.71</v>
      </c>
      <c r="M410" t="s">
        <v>265</v>
      </c>
      <c r="N410" t="s">
        <v>10957</v>
      </c>
      <c r="O410" t="s">
        <v>10958</v>
      </c>
      <c r="P410" t="s">
        <v>265</v>
      </c>
      <c r="Q410" t="s">
        <v>266</v>
      </c>
      <c r="R410" t="s">
        <v>267</v>
      </c>
      <c r="S410" t="s">
        <v>10959</v>
      </c>
      <c r="T410">
        <v>210.85</v>
      </c>
      <c r="U410" t="s">
        <v>24</v>
      </c>
      <c r="V410" t="s">
        <v>10960</v>
      </c>
      <c r="W410" t="s">
        <v>10961</v>
      </c>
      <c r="X410" t="s">
        <v>10962</v>
      </c>
      <c r="Y410" t="s">
        <v>10963</v>
      </c>
      <c r="Z410" t="str">
        <f t="shared" si="6"/>
        <v>AS-96190</v>
      </c>
    </row>
    <row r="411" spans="1:26" x14ac:dyDescent="0.3">
      <c r="A411" t="s">
        <v>10964</v>
      </c>
      <c r="B411" t="s">
        <v>8169</v>
      </c>
      <c r="C411" t="s">
        <v>264</v>
      </c>
      <c r="D411" t="s">
        <v>66</v>
      </c>
      <c r="E411" t="s">
        <v>45</v>
      </c>
      <c r="G411">
        <v>0.21</v>
      </c>
      <c r="H411" t="s">
        <v>270</v>
      </c>
      <c r="I411" t="s">
        <v>24</v>
      </c>
      <c r="J411" t="s">
        <v>270</v>
      </c>
      <c r="K411">
        <v>0</v>
      </c>
      <c r="L411">
        <v>0</v>
      </c>
      <c r="M411" t="s">
        <v>265</v>
      </c>
      <c r="N411" t="s">
        <v>10965</v>
      </c>
      <c r="O411" t="s">
        <v>10966</v>
      </c>
      <c r="P411" t="s">
        <v>265</v>
      </c>
      <c r="Q411" t="s">
        <v>266</v>
      </c>
      <c r="R411" t="s">
        <v>267</v>
      </c>
      <c r="S411" t="s">
        <v>10967</v>
      </c>
      <c r="T411">
        <v>47.9</v>
      </c>
      <c r="U411" t="s">
        <v>24</v>
      </c>
      <c r="V411" t="s">
        <v>10968</v>
      </c>
      <c r="W411" t="s">
        <v>10969</v>
      </c>
      <c r="X411" t="s">
        <v>10970</v>
      </c>
      <c r="Y411" t="s">
        <v>10971</v>
      </c>
      <c r="Z411" t="str">
        <f t="shared" si="6"/>
        <v>AS-95724</v>
      </c>
    </row>
    <row r="412" spans="1:26" x14ac:dyDescent="0.3">
      <c r="A412" t="s">
        <v>10964</v>
      </c>
      <c r="B412" t="s">
        <v>8169</v>
      </c>
      <c r="C412" t="s">
        <v>264</v>
      </c>
      <c r="D412" t="s">
        <v>66</v>
      </c>
      <c r="E412" t="s">
        <v>45</v>
      </c>
      <c r="G412">
        <v>0.21</v>
      </c>
      <c r="H412" t="s">
        <v>270</v>
      </c>
      <c r="I412" t="s">
        <v>24</v>
      </c>
      <c r="J412" t="s">
        <v>270</v>
      </c>
      <c r="K412">
        <v>0</v>
      </c>
      <c r="L412">
        <v>0</v>
      </c>
      <c r="M412" t="s">
        <v>265</v>
      </c>
      <c r="N412" t="s">
        <v>10965</v>
      </c>
      <c r="O412" t="s">
        <v>10972</v>
      </c>
      <c r="P412" t="s">
        <v>265</v>
      </c>
      <c r="Q412" t="s">
        <v>275</v>
      </c>
      <c r="R412" t="s">
        <v>267</v>
      </c>
      <c r="S412" t="s">
        <v>10973</v>
      </c>
      <c r="T412">
        <v>47.9</v>
      </c>
      <c r="U412" t="s">
        <v>24</v>
      </c>
      <c r="V412" t="s">
        <v>10974</v>
      </c>
      <c r="W412" t="s">
        <v>10975</v>
      </c>
      <c r="X412" t="s">
        <v>10974</v>
      </c>
      <c r="Y412" t="s">
        <v>10976</v>
      </c>
      <c r="Z412" t="str">
        <f t="shared" si="6"/>
        <v>AS-95724</v>
      </c>
    </row>
    <row r="413" spans="1:26" x14ac:dyDescent="0.3">
      <c r="A413" t="s">
        <v>10977</v>
      </c>
      <c r="B413" t="s">
        <v>8169</v>
      </c>
      <c r="C413" t="s">
        <v>264</v>
      </c>
      <c r="E413" t="s">
        <v>47</v>
      </c>
      <c r="G413">
        <v>0.22</v>
      </c>
      <c r="H413">
        <v>0.22</v>
      </c>
      <c r="I413" t="s">
        <v>24</v>
      </c>
      <c r="J413">
        <v>6.29</v>
      </c>
      <c r="K413">
        <v>34.9</v>
      </c>
      <c r="L413">
        <v>28.61</v>
      </c>
      <c r="M413" t="s">
        <v>265</v>
      </c>
      <c r="N413" t="s">
        <v>10978</v>
      </c>
      <c r="O413" t="s">
        <v>10979</v>
      </c>
      <c r="P413" t="s">
        <v>265</v>
      </c>
      <c r="Q413" t="s">
        <v>266</v>
      </c>
      <c r="R413" t="s">
        <v>267</v>
      </c>
      <c r="S413" t="s">
        <v>10980</v>
      </c>
      <c r="T413">
        <v>34.9</v>
      </c>
      <c r="U413" t="s">
        <v>24</v>
      </c>
      <c r="V413" t="s">
        <v>10981</v>
      </c>
      <c r="W413" t="s">
        <v>10982</v>
      </c>
      <c r="X413" t="s">
        <v>10983</v>
      </c>
      <c r="Y413" t="s">
        <v>10984</v>
      </c>
      <c r="Z413" t="str">
        <f t="shared" si="6"/>
        <v>AS-95084</v>
      </c>
    </row>
    <row r="414" spans="1:26" x14ac:dyDescent="0.3">
      <c r="A414" t="s">
        <v>10985</v>
      </c>
      <c r="B414" t="s">
        <v>8169</v>
      </c>
      <c r="C414" t="s">
        <v>268</v>
      </c>
      <c r="E414" t="s">
        <v>42</v>
      </c>
      <c r="G414">
        <v>0.19</v>
      </c>
      <c r="H414">
        <v>0.19</v>
      </c>
      <c r="I414" t="s">
        <v>24</v>
      </c>
      <c r="J414">
        <v>16.27</v>
      </c>
      <c r="K414">
        <v>101.9</v>
      </c>
      <c r="L414">
        <v>85.63</v>
      </c>
      <c r="M414" t="s">
        <v>83</v>
      </c>
      <c r="N414" t="s">
        <v>10986</v>
      </c>
      <c r="O414" t="s">
        <v>10987</v>
      </c>
      <c r="P414" t="s">
        <v>83</v>
      </c>
      <c r="Q414" t="s">
        <v>266</v>
      </c>
      <c r="R414" t="s">
        <v>267</v>
      </c>
      <c r="S414" t="s">
        <v>10988</v>
      </c>
      <c r="T414">
        <v>101.9</v>
      </c>
      <c r="U414" t="s">
        <v>24</v>
      </c>
      <c r="V414" t="s">
        <v>4922</v>
      </c>
      <c r="W414" t="s">
        <v>4925</v>
      </c>
      <c r="X414" t="s">
        <v>10989</v>
      </c>
      <c r="Y414" t="s">
        <v>10990</v>
      </c>
      <c r="Z414" t="str">
        <f t="shared" si="6"/>
        <v>AS-95618</v>
      </c>
    </row>
    <row r="415" spans="1:26" x14ac:dyDescent="0.3">
      <c r="A415" t="s">
        <v>10991</v>
      </c>
      <c r="B415" t="s">
        <v>8169</v>
      </c>
      <c r="C415" t="s">
        <v>268</v>
      </c>
      <c r="E415" t="s">
        <v>42</v>
      </c>
      <c r="G415">
        <v>0.19</v>
      </c>
      <c r="H415">
        <v>0.19</v>
      </c>
      <c r="I415" t="s">
        <v>24</v>
      </c>
      <c r="J415">
        <v>14.2</v>
      </c>
      <c r="K415">
        <v>88.97</v>
      </c>
      <c r="L415">
        <v>74.77</v>
      </c>
      <c r="M415" t="s">
        <v>83</v>
      </c>
      <c r="N415" t="s">
        <v>10992</v>
      </c>
      <c r="O415" t="s">
        <v>10993</v>
      </c>
      <c r="P415" t="s">
        <v>83</v>
      </c>
      <c r="Q415" t="s">
        <v>266</v>
      </c>
      <c r="R415" t="s">
        <v>267</v>
      </c>
      <c r="S415" t="s">
        <v>10994</v>
      </c>
      <c r="T415">
        <v>88.97</v>
      </c>
      <c r="U415" t="s">
        <v>24</v>
      </c>
      <c r="V415" t="s">
        <v>7977</v>
      </c>
      <c r="W415" t="s">
        <v>7980</v>
      </c>
      <c r="X415" t="s">
        <v>10995</v>
      </c>
      <c r="Y415" t="s">
        <v>10996</v>
      </c>
      <c r="Z415" t="str">
        <f t="shared" si="6"/>
        <v>AS-97147</v>
      </c>
    </row>
    <row r="416" spans="1:26" x14ac:dyDescent="0.3">
      <c r="A416" t="s">
        <v>10997</v>
      </c>
      <c r="B416" t="s">
        <v>8169</v>
      </c>
      <c r="C416" t="s">
        <v>264</v>
      </c>
      <c r="E416" t="s">
        <v>45</v>
      </c>
      <c r="G416">
        <v>0.21</v>
      </c>
      <c r="H416">
        <v>0.21</v>
      </c>
      <c r="I416" t="s">
        <v>24</v>
      </c>
      <c r="J416">
        <v>3.11</v>
      </c>
      <c r="K416">
        <v>17.899999999999999</v>
      </c>
      <c r="L416">
        <v>14.79</v>
      </c>
      <c r="M416" t="s">
        <v>265</v>
      </c>
      <c r="N416" t="s">
        <v>10998</v>
      </c>
      <c r="O416" t="s">
        <v>10999</v>
      </c>
      <c r="P416" t="s">
        <v>265</v>
      </c>
      <c r="Q416" t="s">
        <v>266</v>
      </c>
      <c r="R416" t="s">
        <v>267</v>
      </c>
      <c r="S416" t="s">
        <v>11000</v>
      </c>
      <c r="T416">
        <v>17.899999999999999</v>
      </c>
      <c r="U416" t="s">
        <v>24</v>
      </c>
      <c r="V416" t="s">
        <v>11001</v>
      </c>
      <c r="W416" t="s">
        <v>11002</v>
      </c>
      <c r="X416" t="s">
        <v>11003</v>
      </c>
      <c r="Y416" t="s">
        <v>11004</v>
      </c>
      <c r="Z416" t="str">
        <f t="shared" si="6"/>
        <v>AS-97182</v>
      </c>
    </row>
    <row r="417" spans="1:26" x14ac:dyDescent="0.3">
      <c r="A417" t="s">
        <v>11005</v>
      </c>
      <c r="B417" t="s">
        <v>8169</v>
      </c>
      <c r="C417" t="s">
        <v>264</v>
      </c>
      <c r="E417" t="s">
        <v>47</v>
      </c>
      <c r="G417">
        <v>0.22</v>
      </c>
      <c r="H417">
        <v>0.22</v>
      </c>
      <c r="I417" t="s">
        <v>24</v>
      </c>
      <c r="J417">
        <v>5.56</v>
      </c>
      <c r="K417">
        <v>30.85</v>
      </c>
      <c r="L417">
        <v>25.29</v>
      </c>
      <c r="M417" t="s">
        <v>265</v>
      </c>
      <c r="N417" t="s">
        <v>11006</v>
      </c>
      <c r="O417" t="s">
        <v>11007</v>
      </c>
      <c r="P417" t="s">
        <v>265</v>
      </c>
      <c r="Q417" t="s">
        <v>266</v>
      </c>
      <c r="R417" t="s">
        <v>267</v>
      </c>
      <c r="S417" t="s">
        <v>11008</v>
      </c>
      <c r="T417">
        <v>30.85</v>
      </c>
      <c r="U417" t="s">
        <v>24</v>
      </c>
      <c r="V417" t="s">
        <v>11009</v>
      </c>
      <c r="W417" t="s">
        <v>11010</v>
      </c>
      <c r="X417" t="s">
        <v>11011</v>
      </c>
      <c r="Y417" t="s">
        <v>11012</v>
      </c>
      <c r="Z417" t="str">
        <f t="shared" si="6"/>
        <v>AS-95734</v>
      </c>
    </row>
    <row r="418" spans="1:26" x14ac:dyDescent="0.3">
      <c r="A418" t="s">
        <v>11013</v>
      </c>
      <c r="B418" t="s">
        <v>8169</v>
      </c>
      <c r="C418" t="s">
        <v>264</v>
      </c>
      <c r="E418" t="s">
        <v>47</v>
      </c>
      <c r="G418">
        <v>0.22</v>
      </c>
      <c r="H418">
        <v>0.22</v>
      </c>
      <c r="I418" t="s">
        <v>24</v>
      </c>
      <c r="J418">
        <v>11.67</v>
      </c>
      <c r="K418">
        <v>64.709999999999994</v>
      </c>
      <c r="L418">
        <v>53.04</v>
      </c>
      <c r="M418" t="s">
        <v>265</v>
      </c>
      <c r="N418" t="s">
        <v>11014</v>
      </c>
      <c r="O418" t="s">
        <v>11015</v>
      </c>
      <c r="P418" t="s">
        <v>265</v>
      </c>
      <c r="Q418" t="s">
        <v>266</v>
      </c>
      <c r="R418" t="s">
        <v>267</v>
      </c>
      <c r="S418" t="s">
        <v>11016</v>
      </c>
      <c r="T418">
        <v>64.709999999999994</v>
      </c>
      <c r="U418" t="s">
        <v>24</v>
      </c>
      <c r="V418" t="s">
        <v>11017</v>
      </c>
      <c r="W418" t="s">
        <v>11018</v>
      </c>
      <c r="X418" t="s">
        <v>11019</v>
      </c>
      <c r="Y418" t="s">
        <v>11020</v>
      </c>
      <c r="Z418" t="str">
        <f t="shared" si="6"/>
        <v>AS-97022</v>
      </c>
    </row>
    <row r="419" spans="1:26" x14ac:dyDescent="0.3">
      <c r="A419" t="s">
        <v>11021</v>
      </c>
      <c r="B419" t="s">
        <v>8169</v>
      </c>
      <c r="C419" t="s">
        <v>38</v>
      </c>
      <c r="D419" t="s">
        <v>76</v>
      </c>
      <c r="E419" t="s">
        <v>45</v>
      </c>
      <c r="G419">
        <v>0.21</v>
      </c>
      <c r="H419" t="s">
        <v>270</v>
      </c>
      <c r="I419" t="s">
        <v>24</v>
      </c>
      <c r="J419" t="s">
        <v>270</v>
      </c>
      <c r="K419">
        <v>0</v>
      </c>
      <c r="L419">
        <v>0</v>
      </c>
      <c r="M419" t="s">
        <v>271</v>
      </c>
      <c r="Z419" t="str">
        <f t="shared" si="6"/>
        <v>AS-95352</v>
      </c>
    </row>
    <row r="420" spans="1:26" x14ac:dyDescent="0.3">
      <c r="A420" t="s">
        <v>11022</v>
      </c>
      <c r="B420" t="s">
        <v>8169</v>
      </c>
      <c r="C420" t="s">
        <v>264</v>
      </c>
      <c r="E420" t="s">
        <v>45</v>
      </c>
      <c r="G420">
        <v>0.21</v>
      </c>
      <c r="H420">
        <v>0.21</v>
      </c>
      <c r="I420" t="s">
        <v>24</v>
      </c>
      <c r="J420">
        <v>9.2799999999999994</v>
      </c>
      <c r="K420">
        <v>53.46</v>
      </c>
      <c r="L420">
        <v>44.18</v>
      </c>
      <c r="M420" t="s">
        <v>265</v>
      </c>
      <c r="N420" t="s">
        <v>11023</v>
      </c>
      <c r="O420" t="s">
        <v>11024</v>
      </c>
      <c r="P420" t="s">
        <v>265</v>
      </c>
      <c r="Q420" t="s">
        <v>266</v>
      </c>
      <c r="R420" t="s">
        <v>267</v>
      </c>
      <c r="S420" t="s">
        <v>11025</v>
      </c>
      <c r="T420">
        <v>53.46</v>
      </c>
      <c r="U420" t="s">
        <v>24</v>
      </c>
      <c r="V420" t="s">
        <v>11026</v>
      </c>
      <c r="W420" t="s">
        <v>11027</v>
      </c>
      <c r="X420" t="s">
        <v>11028</v>
      </c>
      <c r="Y420" t="s">
        <v>11029</v>
      </c>
      <c r="Z420" t="str">
        <f t="shared" si="6"/>
        <v>AS-96486</v>
      </c>
    </row>
    <row r="421" spans="1:26" x14ac:dyDescent="0.3">
      <c r="A421" t="s">
        <v>11030</v>
      </c>
      <c r="B421" t="s">
        <v>8169</v>
      </c>
      <c r="C421" t="s">
        <v>264</v>
      </c>
      <c r="E421" t="s">
        <v>47</v>
      </c>
      <c r="G421">
        <v>0.22</v>
      </c>
      <c r="H421">
        <v>0.22</v>
      </c>
      <c r="I421" t="s">
        <v>24</v>
      </c>
      <c r="J421">
        <v>22.06</v>
      </c>
      <c r="K421">
        <v>122.31</v>
      </c>
      <c r="L421">
        <v>100.25</v>
      </c>
      <c r="M421" t="s">
        <v>265</v>
      </c>
      <c r="N421" t="s">
        <v>11031</v>
      </c>
      <c r="O421" t="s">
        <v>11032</v>
      </c>
      <c r="P421" t="s">
        <v>265</v>
      </c>
      <c r="Q421" t="s">
        <v>266</v>
      </c>
      <c r="R421" t="s">
        <v>267</v>
      </c>
      <c r="S421" t="s">
        <v>11033</v>
      </c>
      <c r="T421">
        <v>122.31</v>
      </c>
      <c r="U421" t="s">
        <v>24</v>
      </c>
      <c r="V421" t="s">
        <v>11034</v>
      </c>
      <c r="W421" t="s">
        <v>11035</v>
      </c>
      <c r="X421" t="s">
        <v>11036</v>
      </c>
      <c r="Y421" t="s">
        <v>11037</v>
      </c>
      <c r="Z421" t="str">
        <f t="shared" si="6"/>
        <v>AS-96324</v>
      </c>
    </row>
    <row r="422" spans="1:26" x14ac:dyDescent="0.3">
      <c r="A422" t="s">
        <v>11038</v>
      </c>
      <c r="B422" t="s">
        <v>8169</v>
      </c>
      <c r="C422" t="s">
        <v>264</v>
      </c>
      <c r="E422" t="s">
        <v>46</v>
      </c>
      <c r="G422">
        <v>0.2</v>
      </c>
      <c r="H422">
        <v>0.2</v>
      </c>
      <c r="I422" t="s">
        <v>24</v>
      </c>
      <c r="J422">
        <v>14.3</v>
      </c>
      <c r="K422">
        <v>85.8</v>
      </c>
      <c r="L422">
        <v>71.5</v>
      </c>
      <c r="M422" t="s">
        <v>265</v>
      </c>
      <c r="N422" t="s">
        <v>11039</v>
      </c>
      <c r="O422" t="s">
        <v>11040</v>
      </c>
      <c r="P422" t="s">
        <v>265</v>
      </c>
      <c r="Q422" t="s">
        <v>266</v>
      </c>
      <c r="R422" t="s">
        <v>267</v>
      </c>
      <c r="S422" t="s">
        <v>11041</v>
      </c>
      <c r="T422">
        <v>85.8</v>
      </c>
      <c r="U422" t="s">
        <v>24</v>
      </c>
      <c r="V422" t="s">
        <v>11042</v>
      </c>
      <c r="W422" t="s">
        <v>11043</v>
      </c>
      <c r="X422" t="s">
        <v>11044</v>
      </c>
      <c r="Y422" t="s">
        <v>11045</v>
      </c>
      <c r="Z422" t="str">
        <f t="shared" si="6"/>
        <v>AS-95546</v>
      </c>
    </row>
    <row r="423" spans="1:26" x14ac:dyDescent="0.3">
      <c r="A423" t="s">
        <v>11046</v>
      </c>
      <c r="B423" t="s">
        <v>8169</v>
      </c>
      <c r="C423" t="s">
        <v>264</v>
      </c>
      <c r="E423" t="s">
        <v>46</v>
      </c>
      <c r="G423">
        <v>0.2</v>
      </c>
      <c r="H423">
        <v>0.2</v>
      </c>
      <c r="I423" t="s">
        <v>24</v>
      </c>
      <c r="J423">
        <v>13.93</v>
      </c>
      <c r="K423">
        <v>83.57</v>
      </c>
      <c r="L423">
        <v>69.64</v>
      </c>
      <c r="M423" t="s">
        <v>265</v>
      </c>
      <c r="N423" t="s">
        <v>11047</v>
      </c>
      <c r="O423" t="s">
        <v>11048</v>
      </c>
      <c r="P423" t="s">
        <v>265</v>
      </c>
      <c r="Q423" t="s">
        <v>266</v>
      </c>
      <c r="R423" t="s">
        <v>267</v>
      </c>
      <c r="S423" t="s">
        <v>11049</v>
      </c>
      <c r="T423">
        <v>83.57</v>
      </c>
      <c r="U423" t="s">
        <v>24</v>
      </c>
      <c r="V423" t="s">
        <v>11050</v>
      </c>
      <c r="W423" t="s">
        <v>11051</v>
      </c>
      <c r="X423" t="s">
        <v>11052</v>
      </c>
      <c r="Y423" t="s">
        <v>11053</v>
      </c>
      <c r="Z423" t="str">
        <f t="shared" si="6"/>
        <v>AS-95355</v>
      </c>
    </row>
    <row r="424" spans="1:26" x14ac:dyDescent="0.3">
      <c r="A424" t="s">
        <v>11054</v>
      </c>
      <c r="B424" t="s">
        <v>8169</v>
      </c>
      <c r="C424" t="s">
        <v>264</v>
      </c>
      <c r="E424" t="s">
        <v>45</v>
      </c>
      <c r="G424">
        <v>0.21</v>
      </c>
      <c r="H424">
        <v>0.21</v>
      </c>
      <c r="I424" t="s">
        <v>24</v>
      </c>
      <c r="J424">
        <v>11.79</v>
      </c>
      <c r="K424">
        <v>67.95</v>
      </c>
      <c r="L424">
        <v>56.16</v>
      </c>
      <c r="M424" t="s">
        <v>265</v>
      </c>
      <c r="N424" t="s">
        <v>11055</v>
      </c>
      <c r="O424" t="s">
        <v>11056</v>
      </c>
      <c r="P424" t="s">
        <v>265</v>
      </c>
      <c r="Q424" t="s">
        <v>266</v>
      </c>
      <c r="R424" t="s">
        <v>267</v>
      </c>
      <c r="S424" t="s">
        <v>11057</v>
      </c>
      <c r="T424">
        <v>67.95</v>
      </c>
      <c r="U424" t="s">
        <v>24</v>
      </c>
      <c r="V424" t="s">
        <v>11058</v>
      </c>
      <c r="W424" t="s">
        <v>11059</v>
      </c>
      <c r="X424" t="s">
        <v>11060</v>
      </c>
      <c r="Y424" t="s">
        <v>11061</v>
      </c>
      <c r="Z424" t="str">
        <f t="shared" si="6"/>
        <v>AS-95991</v>
      </c>
    </row>
    <row r="425" spans="1:26" x14ac:dyDescent="0.3">
      <c r="A425" t="s">
        <v>11062</v>
      </c>
      <c r="B425" t="s">
        <v>8169</v>
      </c>
      <c r="C425" t="s">
        <v>268</v>
      </c>
      <c r="E425" t="s">
        <v>46</v>
      </c>
      <c r="G425">
        <v>0.2</v>
      </c>
      <c r="H425">
        <v>0.2</v>
      </c>
      <c r="I425" t="s">
        <v>24</v>
      </c>
      <c r="J425">
        <v>8.91</v>
      </c>
      <c r="K425">
        <v>53.46</v>
      </c>
      <c r="L425">
        <v>44.55</v>
      </c>
      <c r="M425" t="s">
        <v>83</v>
      </c>
      <c r="N425" t="s">
        <v>11063</v>
      </c>
      <c r="O425" t="s">
        <v>11064</v>
      </c>
      <c r="P425" t="s">
        <v>83</v>
      </c>
      <c r="Q425" t="s">
        <v>266</v>
      </c>
      <c r="R425" t="s">
        <v>267</v>
      </c>
      <c r="S425" t="s">
        <v>11065</v>
      </c>
      <c r="T425">
        <v>53.46</v>
      </c>
      <c r="U425" t="s">
        <v>24</v>
      </c>
      <c r="V425" t="s">
        <v>8159</v>
      </c>
      <c r="W425" t="s">
        <v>8162</v>
      </c>
      <c r="X425" t="s">
        <v>11066</v>
      </c>
      <c r="Y425" t="s">
        <v>11067</v>
      </c>
      <c r="Z425" t="str">
        <f t="shared" si="6"/>
        <v>AS-97248</v>
      </c>
    </row>
    <row r="426" spans="1:26" x14ac:dyDescent="0.3">
      <c r="A426" t="s">
        <v>11068</v>
      </c>
      <c r="B426" t="s">
        <v>8169</v>
      </c>
      <c r="C426" t="s">
        <v>268</v>
      </c>
      <c r="E426" t="s">
        <v>45</v>
      </c>
      <c r="G426">
        <v>0.21</v>
      </c>
      <c r="H426">
        <v>0.21</v>
      </c>
      <c r="I426" t="s">
        <v>24</v>
      </c>
      <c r="J426">
        <v>10.23</v>
      </c>
      <c r="K426">
        <v>58.95</v>
      </c>
      <c r="L426">
        <v>48.72</v>
      </c>
      <c r="M426" t="s">
        <v>83</v>
      </c>
      <c r="N426" t="s">
        <v>11069</v>
      </c>
      <c r="O426" t="s">
        <v>11070</v>
      </c>
      <c r="P426" t="s">
        <v>83</v>
      </c>
      <c r="Q426" t="s">
        <v>266</v>
      </c>
      <c r="R426" t="s">
        <v>267</v>
      </c>
      <c r="S426" t="s">
        <v>11071</v>
      </c>
      <c r="T426">
        <v>58.95</v>
      </c>
      <c r="U426" t="s">
        <v>24</v>
      </c>
      <c r="V426" t="s">
        <v>6789</v>
      </c>
      <c r="W426" t="s">
        <v>6792</v>
      </c>
      <c r="X426" t="s">
        <v>11072</v>
      </c>
      <c r="Y426" t="s">
        <v>11073</v>
      </c>
      <c r="Z426" t="str">
        <f t="shared" si="6"/>
        <v>AS-96625</v>
      </c>
    </row>
    <row r="427" spans="1:26" x14ac:dyDescent="0.3">
      <c r="A427" t="s">
        <v>11074</v>
      </c>
      <c r="B427" t="s">
        <v>8169</v>
      </c>
      <c r="C427" t="s">
        <v>268</v>
      </c>
      <c r="E427" t="s">
        <v>46</v>
      </c>
      <c r="G427">
        <v>0.2</v>
      </c>
      <c r="H427">
        <v>0.2</v>
      </c>
      <c r="I427" t="s">
        <v>24</v>
      </c>
      <c r="J427">
        <v>5.32</v>
      </c>
      <c r="K427">
        <v>31.9</v>
      </c>
      <c r="L427">
        <v>26.58</v>
      </c>
      <c r="M427" t="s">
        <v>83</v>
      </c>
      <c r="N427" t="s">
        <v>11075</v>
      </c>
      <c r="O427" t="s">
        <v>11076</v>
      </c>
      <c r="P427" t="s">
        <v>83</v>
      </c>
      <c r="Q427" t="s">
        <v>266</v>
      </c>
      <c r="R427" t="s">
        <v>267</v>
      </c>
      <c r="S427" t="s">
        <v>11077</v>
      </c>
      <c r="T427">
        <v>31.9</v>
      </c>
      <c r="U427" t="s">
        <v>24</v>
      </c>
      <c r="V427" t="s">
        <v>7484</v>
      </c>
      <c r="W427" t="s">
        <v>7487</v>
      </c>
      <c r="X427" t="s">
        <v>11078</v>
      </c>
      <c r="Y427" t="s">
        <v>11079</v>
      </c>
      <c r="Z427" t="str">
        <f t="shared" si="6"/>
        <v>AS-96937</v>
      </c>
    </row>
    <row r="428" spans="1:26" x14ac:dyDescent="0.3">
      <c r="A428" t="s">
        <v>11080</v>
      </c>
      <c r="B428" t="s">
        <v>8169</v>
      </c>
      <c r="C428" t="s">
        <v>264</v>
      </c>
      <c r="E428" t="s">
        <v>46</v>
      </c>
      <c r="G428">
        <v>0.2</v>
      </c>
      <c r="H428">
        <v>0.2</v>
      </c>
      <c r="I428" t="s">
        <v>24</v>
      </c>
      <c r="J428">
        <v>45.72</v>
      </c>
      <c r="K428">
        <v>274.32</v>
      </c>
      <c r="L428">
        <v>228.6</v>
      </c>
      <c r="M428" t="s">
        <v>265</v>
      </c>
      <c r="N428" t="s">
        <v>11081</v>
      </c>
      <c r="O428" t="s">
        <v>11082</v>
      </c>
      <c r="P428" t="s">
        <v>265</v>
      </c>
      <c r="Q428" t="s">
        <v>266</v>
      </c>
      <c r="R428" t="s">
        <v>267</v>
      </c>
      <c r="S428" t="s">
        <v>11083</v>
      </c>
      <c r="T428">
        <v>274.32</v>
      </c>
      <c r="U428" t="s">
        <v>24</v>
      </c>
      <c r="V428" t="s">
        <v>11084</v>
      </c>
      <c r="W428" t="s">
        <v>11085</v>
      </c>
      <c r="X428" t="s">
        <v>11086</v>
      </c>
      <c r="Y428" t="s">
        <v>11087</v>
      </c>
      <c r="Z428" t="str">
        <f t="shared" si="6"/>
        <v>AS-96052</v>
      </c>
    </row>
    <row r="429" spans="1:26" x14ac:dyDescent="0.3">
      <c r="A429" t="s">
        <v>11088</v>
      </c>
      <c r="B429" t="s">
        <v>8169</v>
      </c>
      <c r="C429" t="s">
        <v>264</v>
      </c>
      <c r="E429" t="s">
        <v>45</v>
      </c>
      <c r="G429">
        <v>0.21</v>
      </c>
      <c r="H429">
        <v>0.21</v>
      </c>
      <c r="I429" t="s">
        <v>24</v>
      </c>
      <c r="J429">
        <v>16.690000000000001</v>
      </c>
      <c r="K429">
        <v>96.15</v>
      </c>
      <c r="L429">
        <v>79.459999999999994</v>
      </c>
      <c r="M429" t="s">
        <v>265</v>
      </c>
      <c r="N429" t="s">
        <v>11089</v>
      </c>
      <c r="O429" t="s">
        <v>11090</v>
      </c>
      <c r="P429" t="s">
        <v>265</v>
      </c>
      <c r="Q429" t="s">
        <v>266</v>
      </c>
      <c r="R429" t="s">
        <v>267</v>
      </c>
      <c r="S429" t="s">
        <v>11091</v>
      </c>
      <c r="T429">
        <v>106.75</v>
      </c>
      <c r="U429" t="s">
        <v>24</v>
      </c>
      <c r="V429" t="s">
        <v>11092</v>
      </c>
      <c r="W429" t="s">
        <v>11093</v>
      </c>
      <c r="X429" t="s">
        <v>11094</v>
      </c>
      <c r="Y429" t="s">
        <v>11095</v>
      </c>
      <c r="Z429" t="str">
        <f t="shared" si="6"/>
        <v>AS-96977</v>
      </c>
    </row>
    <row r="430" spans="1:26" x14ac:dyDescent="0.3">
      <c r="A430" t="s">
        <v>11088</v>
      </c>
      <c r="B430" t="s">
        <v>8169</v>
      </c>
      <c r="C430" t="s">
        <v>264</v>
      </c>
      <c r="E430" t="s">
        <v>45</v>
      </c>
      <c r="G430">
        <v>0.21</v>
      </c>
      <c r="H430">
        <v>0.21</v>
      </c>
      <c r="I430" t="s">
        <v>24</v>
      </c>
      <c r="J430">
        <v>16.690000000000001</v>
      </c>
      <c r="K430">
        <v>96.15</v>
      </c>
      <c r="L430">
        <v>79.459999999999994</v>
      </c>
      <c r="M430" t="s">
        <v>265</v>
      </c>
      <c r="N430" t="s">
        <v>11089</v>
      </c>
      <c r="O430" t="s">
        <v>11096</v>
      </c>
      <c r="P430" t="s">
        <v>265</v>
      </c>
      <c r="Q430" t="s">
        <v>275</v>
      </c>
      <c r="R430" t="s">
        <v>267</v>
      </c>
      <c r="S430" t="s">
        <v>11097</v>
      </c>
      <c r="T430">
        <v>10.6</v>
      </c>
      <c r="U430" t="s">
        <v>24</v>
      </c>
      <c r="V430" t="s">
        <v>11098</v>
      </c>
      <c r="W430" t="s">
        <v>11099</v>
      </c>
      <c r="X430" t="s">
        <v>11098</v>
      </c>
      <c r="Y430" t="s">
        <v>11100</v>
      </c>
      <c r="Z430" t="str">
        <f t="shared" si="6"/>
        <v>AS-96977</v>
      </c>
    </row>
    <row r="431" spans="1:26" x14ac:dyDescent="0.3">
      <c r="A431" t="s">
        <v>11101</v>
      </c>
      <c r="B431" t="s">
        <v>8169</v>
      </c>
      <c r="C431" t="s">
        <v>268</v>
      </c>
      <c r="E431" t="s">
        <v>47</v>
      </c>
      <c r="G431">
        <v>0.22</v>
      </c>
      <c r="H431">
        <v>0.22</v>
      </c>
      <c r="I431" t="s">
        <v>24</v>
      </c>
      <c r="J431">
        <v>11.52</v>
      </c>
      <c r="K431">
        <v>63.9</v>
      </c>
      <c r="L431">
        <v>52.38</v>
      </c>
      <c r="M431" t="s">
        <v>83</v>
      </c>
      <c r="N431" t="s">
        <v>11102</v>
      </c>
      <c r="O431" t="s">
        <v>11103</v>
      </c>
      <c r="P431" t="s">
        <v>83</v>
      </c>
      <c r="Q431" t="s">
        <v>266</v>
      </c>
      <c r="R431" t="s">
        <v>267</v>
      </c>
      <c r="S431" t="s">
        <v>11104</v>
      </c>
      <c r="T431">
        <v>63.9</v>
      </c>
      <c r="U431" t="s">
        <v>24</v>
      </c>
      <c r="V431" t="s">
        <v>6617</v>
      </c>
      <c r="W431" t="s">
        <v>6620</v>
      </c>
      <c r="X431" t="s">
        <v>11105</v>
      </c>
      <c r="Y431" t="s">
        <v>11106</v>
      </c>
      <c r="Z431" t="str">
        <f t="shared" si="6"/>
        <v>AS-96493</v>
      </c>
    </row>
    <row r="432" spans="1:26" x14ac:dyDescent="0.3">
      <c r="A432" t="s">
        <v>11107</v>
      </c>
      <c r="B432" t="s">
        <v>8169</v>
      </c>
      <c r="C432" t="s">
        <v>268</v>
      </c>
      <c r="E432" t="s">
        <v>47</v>
      </c>
      <c r="G432">
        <v>0.22</v>
      </c>
      <c r="H432">
        <v>0.22</v>
      </c>
      <c r="I432" t="s">
        <v>24</v>
      </c>
      <c r="J432">
        <v>3.23</v>
      </c>
      <c r="K432">
        <v>17.899999999999999</v>
      </c>
      <c r="L432">
        <v>14.67</v>
      </c>
      <c r="M432" t="s">
        <v>83</v>
      </c>
      <c r="N432" t="s">
        <v>11108</v>
      </c>
      <c r="O432" t="s">
        <v>11109</v>
      </c>
      <c r="P432" t="s">
        <v>83</v>
      </c>
      <c r="Q432" t="s">
        <v>266</v>
      </c>
      <c r="R432" t="s">
        <v>267</v>
      </c>
      <c r="S432" t="s">
        <v>11110</v>
      </c>
      <c r="T432">
        <v>17.899999999999999</v>
      </c>
      <c r="U432" t="s">
        <v>24</v>
      </c>
      <c r="V432" t="s">
        <v>4412</v>
      </c>
      <c r="W432" t="s">
        <v>4415</v>
      </c>
      <c r="X432" t="s">
        <v>11111</v>
      </c>
      <c r="Y432" t="s">
        <v>11112</v>
      </c>
      <c r="Z432" t="str">
        <f t="shared" si="6"/>
        <v>AS-95394</v>
      </c>
    </row>
    <row r="433" spans="1:26" x14ac:dyDescent="0.3">
      <c r="A433" t="s">
        <v>11113</v>
      </c>
      <c r="B433" t="s">
        <v>8169</v>
      </c>
      <c r="C433" t="s">
        <v>268</v>
      </c>
      <c r="E433" t="s">
        <v>42</v>
      </c>
      <c r="G433">
        <v>0.19</v>
      </c>
      <c r="H433">
        <v>0.19</v>
      </c>
      <c r="I433" t="s">
        <v>24</v>
      </c>
      <c r="J433">
        <v>10.85</v>
      </c>
      <c r="K433">
        <v>67.95</v>
      </c>
      <c r="L433">
        <v>57.1</v>
      </c>
      <c r="M433" t="s">
        <v>83</v>
      </c>
      <c r="N433" t="s">
        <v>11114</v>
      </c>
      <c r="O433" t="s">
        <v>11115</v>
      </c>
      <c r="P433" t="s">
        <v>83</v>
      </c>
      <c r="Q433" t="s">
        <v>266</v>
      </c>
      <c r="R433" t="s">
        <v>267</v>
      </c>
      <c r="S433" t="s">
        <v>11116</v>
      </c>
      <c r="T433">
        <v>67.95</v>
      </c>
      <c r="U433" t="s">
        <v>24</v>
      </c>
      <c r="V433" t="s">
        <v>4466</v>
      </c>
      <c r="W433" t="s">
        <v>4469</v>
      </c>
      <c r="X433" t="s">
        <v>11117</v>
      </c>
      <c r="Y433" t="s">
        <v>11118</v>
      </c>
      <c r="Z433" t="str">
        <f t="shared" si="6"/>
        <v>AS-95414</v>
      </c>
    </row>
    <row r="434" spans="1:26" x14ac:dyDescent="0.3">
      <c r="A434" t="s">
        <v>11119</v>
      </c>
      <c r="B434" t="s">
        <v>8169</v>
      </c>
      <c r="C434" t="s">
        <v>264</v>
      </c>
      <c r="E434" t="s">
        <v>46</v>
      </c>
      <c r="G434">
        <v>0.2</v>
      </c>
      <c r="H434">
        <v>0.2</v>
      </c>
      <c r="I434" t="s">
        <v>24</v>
      </c>
      <c r="J434">
        <v>16.46</v>
      </c>
      <c r="K434">
        <v>98.75</v>
      </c>
      <c r="L434">
        <v>82.29</v>
      </c>
      <c r="M434" t="s">
        <v>265</v>
      </c>
      <c r="N434" t="s">
        <v>11120</v>
      </c>
      <c r="O434" t="s">
        <v>11121</v>
      </c>
      <c r="P434" t="s">
        <v>265</v>
      </c>
      <c r="Q434" t="s">
        <v>266</v>
      </c>
      <c r="R434" t="s">
        <v>267</v>
      </c>
      <c r="S434" t="s">
        <v>11122</v>
      </c>
      <c r="T434">
        <v>98.75</v>
      </c>
      <c r="U434" t="s">
        <v>24</v>
      </c>
      <c r="V434" t="s">
        <v>11123</v>
      </c>
      <c r="W434" t="s">
        <v>11124</v>
      </c>
      <c r="X434" t="s">
        <v>11123</v>
      </c>
      <c r="Y434" t="s">
        <v>11125</v>
      </c>
      <c r="Z434" t="str">
        <f t="shared" si="6"/>
        <v>AS-95926</v>
      </c>
    </row>
    <row r="435" spans="1:26" x14ac:dyDescent="0.3">
      <c r="A435" t="s">
        <v>11126</v>
      </c>
      <c r="B435" t="s">
        <v>8169</v>
      </c>
      <c r="C435" t="s">
        <v>264</v>
      </c>
      <c r="E435" t="s">
        <v>46</v>
      </c>
      <c r="G435">
        <v>0.2</v>
      </c>
      <c r="H435">
        <v>0.2</v>
      </c>
      <c r="I435" t="s">
        <v>24</v>
      </c>
      <c r="J435">
        <v>11.98</v>
      </c>
      <c r="K435">
        <v>71.87</v>
      </c>
      <c r="L435">
        <v>59.89</v>
      </c>
      <c r="M435" t="s">
        <v>265</v>
      </c>
      <c r="N435" t="s">
        <v>11127</v>
      </c>
      <c r="O435" t="s">
        <v>11128</v>
      </c>
      <c r="P435" t="s">
        <v>265</v>
      </c>
      <c r="Q435" t="s">
        <v>266</v>
      </c>
      <c r="R435" t="s">
        <v>267</v>
      </c>
      <c r="S435" t="s">
        <v>11129</v>
      </c>
      <c r="T435">
        <v>71.87</v>
      </c>
      <c r="U435" t="s">
        <v>24</v>
      </c>
      <c r="V435" t="s">
        <v>11130</v>
      </c>
      <c r="W435" t="s">
        <v>11131</v>
      </c>
      <c r="X435" t="s">
        <v>11132</v>
      </c>
      <c r="Y435" t="s">
        <v>11133</v>
      </c>
      <c r="Z435" t="str">
        <f t="shared" si="6"/>
        <v>AS-95026</v>
      </c>
    </row>
    <row r="436" spans="1:26" x14ac:dyDescent="0.3">
      <c r="A436" t="s">
        <v>11134</v>
      </c>
      <c r="B436" t="s">
        <v>8169</v>
      </c>
      <c r="C436" t="s">
        <v>264</v>
      </c>
      <c r="E436" t="s">
        <v>47</v>
      </c>
      <c r="G436">
        <v>0.22</v>
      </c>
      <c r="H436">
        <v>0.22</v>
      </c>
      <c r="I436" t="s">
        <v>24</v>
      </c>
      <c r="J436">
        <v>37.99</v>
      </c>
      <c r="K436">
        <v>210.65</v>
      </c>
      <c r="L436">
        <v>172.66</v>
      </c>
      <c r="M436" t="s">
        <v>265</v>
      </c>
      <c r="N436" t="s">
        <v>11135</v>
      </c>
      <c r="O436" t="s">
        <v>11136</v>
      </c>
      <c r="P436" t="s">
        <v>265</v>
      </c>
      <c r="Q436" t="s">
        <v>266</v>
      </c>
      <c r="R436" t="s">
        <v>267</v>
      </c>
      <c r="S436" t="s">
        <v>11137</v>
      </c>
      <c r="T436">
        <v>210.65</v>
      </c>
      <c r="U436" t="s">
        <v>24</v>
      </c>
      <c r="V436" t="s">
        <v>11138</v>
      </c>
      <c r="W436" t="s">
        <v>11139</v>
      </c>
      <c r="X436" t="s">
        <v>11140</v>
      </c>
      <c r="Y436" t="s">
        <v>11141</v>
      </c>
      <c r="Z436" t="str">
        <f t="shared" si="6"/>
        <v>AS-95534</v>
      </c>
    </row>
    <row r="437" spans="1:26" x14ac:dyDescent="0.3">
      <c r="A437" t="s">
        <v>11142</v>
      </c>
      <c r="B437" t="s">
        <v>8169</v>
      </c>
      <c r="C437" t="s">
        <v>264</v>
      </c>
      <c r="E437" t="s">
        <v>45</v>
      </c>
      <c r="G437">
        <v>0.21</v>
      </c>
      <c r="H437">
        <v>0.21</v>
      </c>
      <c r="I437" t="s">
        <v>24</v>
      </c>
      <c r="J437">
        <v>8.31</v>
      </c>
      <c r="K437">
        <v>47.9</v>
      </c>
      <c r="L437">
        <v>39.590000000000003</v>
      </c>
      <c r="M437" t="s">
        <v>265</v>
      </c>
      <c r="N437" t="s">
        <v>11143</v>
      </c>
      <c r="O437" t="s">
        <v>11144</v>
      </c>
      <c r="P437" t="s">
        <v>265</v>
      </c>
      <c r="Q437" t="s">
        <v>266</v>
      </c>
      <c r="R437" t="s">
        <v>267</v>
      </c>
      <c r="S437" t="s">
        <v>11145</v>
      </c>
      <c r="T437">
        <v>47.9</v>
      </c>
      <c r="U437" t="s">
        <v>24</v>
      </c>
      <c r="V437" t="s">
        <v>11146</v>
      </c>
      <c r="W437" t="s">
        <v>11147</v>
      </c>
      <c r="X437" t="s">
        <v>11146</v>
      </c>
      <c r="Y437" t="s">
        <v>11148</v>
      </c>
      <c r="Z437" t="str">
        <f t="shared" si="6"/>
        <v>AS-96594</v>
      </c>
    </row>
    <row r="438" spans="1:26" x14ac:dyDescent="0.3">
      <c r="A438" t="s">
        <v>11149</v>
      </c>
      <c r="B438" t="s">
        <v>8169</v>
      </c>
      <c r="C438" t="s">
        <v>264</v>
      </c>
      <c r="E438" t="s">
        <v>42</v>
      </c>
      <c r="G438">
        <v>0.19</v>
      </c>
      <c r="H438">
        <v>0.19</v>
      </c>
      <c r="I438" t="s">
        <v>24</v>
      </c>
      <c r="J438">
        <v>2.86</v>
      </c>
      <c r="K438">
        <v>17.899999999999999</v>
      </c>
      <c r="L438">
        <v>15.04</v>
      </c>
      <c r="M438" t="s">
        <v>265</v>
      </c>
      <c r="N438" t="s">
        <v>11150</v>
      </c>
      <c r="O438" t="s">
        <v>11151</v>
      </c>
      <c r="P438" t="s">
        <v>265</v>
      </c>
      <c r="Q438" t="s">
        <v>266</v>
      </c>
      <c r="R438" t="s">
        <v>267</v>
      </c>
      <c r="S438" t="s">
        <v>11152</v>
      </c>
      <c r="T438">
        <v>17.899999999999999</v>
      </c>
      <c r="U438" t="s">
        <v>24</v>
      </c>
      <c r="V438" t="s">
        <v>11153</v>
      </c>
      <c r="W438" t="s">
        <v>11154</v>
      </c>
      <c r="X438" t="s">
        <v>11155</v>
      </c>
      <c r="Y438" t="s">
        <v>11156</v>
      </c>
      <c r="Z438" t="str">
        <f t="shared" si="6"/>
        <v>AS-96443</v>
      </c>
    </row>
    <row r="439" spans="1:26" x14ac:dyDescent="0.3">
      <c r="A439" t="s">
        <v>11157</v>
      </c>
      <c r="B439" t="s">
        <v>8169</v>
      </c>
      <c r="C439" t="s">
        <v>264</v>
      </c>
      <c r="E439" t="s">
        <v>42</v>
      </c>
      <c r="G439">
        <v>0.19</v>
      </c>
      <c r="H439">
        <v>0.19</v>
      </c>
      <c r="I439" t="s">
        <v>24</v>
      </c>
      <c r="J439">
        <v>10.199999999999999</v>
      </c>
      <c r="K439">
        <v>63.9</v>
      </c>
      <c r="L439">
        <v>53.7</v>
      </c>
      <c r="M439" t="s">
        <v>265</v>
      </c>
      <c r="N439" t="s">
        <v>11158</v>
      </c>
      <c r="O439" t="s">
        <v>11159</v>
      </c>
      <c r="P439" t="s">
        <v>265</v>
      </c>
      <c r="Q439" t="s">
        <v>266</v>
      </c>
      <c r="R439" t="s">
        <v>267</v>
      </c>
      <c r="S439" t="s">
        <v>11160</v>
      </c>
      <c r="T439">
        <v>63.9</v>
      </c>
      <c r="U439" t="s">
        <v>24</v>
      </c>
      <c r="V439" t="s">
        <v>11161</v>
      </c>
      <c r="W439" t="s">
        <v>11162</v>
      </c>
      <c r="X439" t="s">
        <v>11163</v>
      </c>
      <c r="Y439" t="s">
        <v>11164</v>
      </c>
      <c r="Z439" t="str">
        <f t="shared" si="6"/>
        <v>AS-95831</v>
      </c>
    </row>
    <row r="440" spans="1:26" x14ac:dyDescent="0.3">
      <c r="A440" t="s">
        <v>11165</v>
      </c>
      <c r="B440" t="s">
        <v>8169</v>
      </c>
      <c r="C440" t="s">
        <v>268</v>
      </c>
      <c r="E440" t="s">
        <v>42</v>
      </c>
      <c r="G440">
        <v>0.19</v>
      </c>
      <c r="H440">
        <v>0.19</v>
      </c>
      <c r="I440" t="s">
        <v>24</v>
      </c>
      <c r="J440">
        <v>27.13</v>
      </c>
      <c r="K440">
        <v>169.9</v>
      </c>
      <c r="L440">
        <v>142.77000000000001</v>
      </c>
      <c r="M440" t="s">
        <v>83</v>
      </c>
      <c r="N440" t="s">
        <v>11166</v>
      </c>
      <c r="O440" t="s">
        <v>11167</v>
      </c>
      <c r="P440" t="s">
        <v>83</v>
      </c>
      <c r="Q440" t="s">
        <v>266</v>
      </c>
      <c r="R440" t="s">
        <v>267</v>
      </c>
      <c r="S440" t="s">
        <v>11168</v>
      </c>
      <c r="T440">
        <v>169.9</v>
      </c>
      <c r="U440" t="s">
        <v>24</v>
      </c>
      <c r="V440" t="s">
        <v>6973</v>
      </c>
      <c r="W440" t="s">
        <v>6976</v>
      </c>
      <c r="X440" t="s">
        <v>11169</v>
      </c>
      <c r="Y440" t="s">
        <v>11170</v>
      </c>
      <c r="Z440" t="str">
        <f t="shared" si="6"/>
        <v>AS-96692</v>
      </c>
    </row>
    <row r="441" spans="1:26" x14ac:dyDescent="0.3">
      <c r="A441" t="s">
        <v>11171</v>
      </c>
      <c r="B441" t="s">
        <v>8169</v>
      </c>
      <c r="C441" t="s">
        <v>264</v>
      </c>
      <c r="E441" t="s">
        <v>46</v>
      </c>
      <c r="G441">
        <v>0.2</v>
      </c>
      <c r="H441">
        <v>0.2</v>
      </c>
      <c r="I441" t="s">
        <v>24</v>
      </c>
      <c r="J441">
        <v>14.16</v>
      </c>
      <c r="K441">
        <v>84.95</v>
      </c>
      <c r="L441">
        <v>70.790000000000006</v>
      </c>
      <c r="M441" t="s">
        <v>265</v>
      </c>
      <c r="N441" t="s">
        <v>11172</v>
      </c>
      <c r="O441" t="s">
        <v>11173</v>
      </c>
      <c r="P441" t="s">
        <v>265</v>
      </c>
      <c r="Q441" t="s">
        <v>266</v>
      </c>
      <c r="R441" t="s">
        <v>267</v>
      </c>
      <c r="S441" t="s">
        <v>11174</v>
      </c>
      <c r="T441">
        <v>84.95</v>
      </c>
      <c r="U441" t="s">
        <v>24</v>
      </c>
      <c r="V441" t="s">
        <v>11175</v>
      </c>
      <c r="W441" t="s">
        <v>11176</v>
      </c>
      <c r="X441" t="s">
        <v>11177</v>
      </c>
      <c r="Y441" t="s">
        <v>11178</v>
      </c>
      <c r="Z441" t="str">
        <f t="shared" si="6"/>
        <v>AS-96578</v>
      </c>
    </row>
    <row r="442" spans="1:26" x14ac:dyDescent="0.3">
      <c r="A442" t="s">
        <v>11179</v>
      </c>
      <c r="B442" t="s">
        <v>8169</v>
      </c>
      <c r="C442" t="s">
        <v>264</v>
      </c>
      <c r="E442" t="s">
        <v>46</v>
      </c>
      <c r="G442">
        <v>0.2</v>
      </c>
      <c r="H442">
        <v>0.2</v>
      </c>
      <c r="I442" t="s">
        <v>24</v>
      </c>
      <c r="J442">
        <v>6.32</v>
      </c>
      <c r="K442">
        <v>37.9</v>
      </c>
      <c r="L442">
        <v>31.58</v>
      </c>
      <c r="M442" t="s">
        <v>265</v>
      </c>
      <c r="N442" t="s">
        <v>11180</v>
      </c>
      <c r="O442" t="s">
        <v>11181</v>
      </c>
      <c r="P442" t="s">
        <v>265</v>
      </c>
      <c r="Q442" t="s">
        <v>266</v>
      </c>
      <c r="R442" t="s">
        <v>267</v>
      </c>
      <c r="S442" t="s">
        <v>11182</v>
      </c>
      <c r="T442">
        <v>37.9</v>
      </c>
      <c r="U442" t="s">
        <v>24</v>
      </c>
      <c r="V442" t="s">
        <v>11183</v>
      </c>
      <c r="W442" t="s">
        <v>11184</v>
      </c>
      <c r="X442" t="s">
        <v>11185</v>
      </c>
      <c r="Y442" t="s">
        <v>11186</v>
      </c>
      <c r="Z442" t="str">
        <f t="shared" si="6"/>
        <v>AS-94875</v>
      </c>
    </row>
    <row r="443" spans="1:26" x14ac:dyDescent="0.3">
      <c r="A443" t="s">
        <v>11187</v>
      </c>
      <c r="B443" t="s">
        <v>8169</v>
      </c>
      <c r="C443" t="s">
        <v>264</v>
      </c>
      <c r="E443" t="s">
        <v>46</v>
      </c>
      <c r="G443">
        <v>0.2</v>
      </c>
      <c r="H443">
        <v>0.2</v>
      </c>
      <c r="I443" t="s">
        <v>24</v>
      </c>
      <c r="J443">
        <v>9.14</v>
      </c>
      <c r="K443">
        <v>54.85</v>
      </c>
      <c r="L443">
        <v>45.71</v>
      </c>
      <c r="M443" t="s">
        <v>265</v>
      </c>
      <c r="N443" t="s">
        <v>11188</v>
      </c>
      <c r="O443" t="s">
        <v>11189</v>
      </c>
      <c r="P443" t="s">
        <v>265</v>
      </c>
      <c r="Q443" t="s">
        <v>266</v>
      </c>
      <c r="R443" t="s">
        <v>267</v>
      </c>
      <c r="S443" t="s">
        <v>11190</v>
      </c>
      <c r="T443">
        <v>54.85</v>
      </c>
      <c r="U443" t="s">
        <v>24</v>
      </c>
      <c r="V443" t="s">
        <v>11191</v>
      </c>
      <c r="W443" t="s">
        <v>11192</v>
      </c>
      <c r="X443" t="s">
        <v>11193</v>
      </c>
      <c r="Y443" t="s">
        <v>11194</v>
      </c>
      <c r="Z443" t="str">
        <f t="shared" si="6"/>
        <v>AS-96773</v>
      </c>
    </row>
    <row r="444" spans="1:26" x14ac:dyDescent="0.3">
      <c r="A444" t="s">
        <v>11195</v>
      </c>
      <c r="B444" t="s">
        <v>8169</v>
      </c>
      <c r="C444" t="s">
        <v>264</v>
      </c>
      <c r="E444" t="s">
        <v>42</v>
      </c>
      <c r="G444">
        <v>0.19</v>
      </c>
      <c r="H444">
        <v>0.19</v>
      </c>
      <c r="I444" t="s">
        <v>24</v>
      </c>
      <c r="J444">
        <v>13.56</v>
      </c>
      <c r="K444">
        <v>84.95</v>
      </c>
      <c r="L444">
        <v>71.39</v>
      </c>
      <c r="M444" t="s">
        <v>265</v>
      </c>
      <c r="N444" t="s">
        <v>11196</v>
      </c>
      <c r="O444" t="s">
        <v>11197</v>
      </c>
      <c r="P444" t="s">
        <v>265</v>
      </c>
      <c r="Q444" t="s">
        <v>266</v>
      </c>
      <c r="R444" t="s">
        <v>267</v>
      </c>
      <c r="S444" t="s">
        <v>11198</v>
      </c>
      <c r="T444">
        <v>84.95</v>
      </c>
      <c r="U444" t="s">
        <v>24</v>
      </c>
      <c r="V444" t="s">
        <v>11199</v>
      </c>
      <c r="W444" t="s">
        <v>11200</v>
      </c>
      <c r="X444" t="s">
        <v>11199</v>
      </c>
      <c r="Y444" t="s">
        <v>11201</v>
      </c>
      <c r="Z444" t="str">
        <f t="shared" si="6"/>
        <v>AS-94915</v>
      </c>
    </row>
    <row r="445" spans="1:26" x14ac:dyDescent="0.3">
      <c r="A445" t="s">
        <v>11202</v>
      </c>
      <c r="B445" t="s">
        <v>8169</v>
      </c>
      <c r="C445" t="s">
        <v>38</v>
      </c>
      <c r="D445" t="s">
        <v>65</v>
      </c>
      <c r="E445" t="s">
        <v>45</v>
      </c>
      <c r="G445">
        <v>0.21</v>
      </c>
      <c r="H445" t="s">
        <v>270</v>
      </c>
      <c r="I445" t="s">
        <v>24</v>
      </c>
      <c r="J445">
        <v>1.66</v>
      </c>
      <c r="K445">
        <v>9.56</v>
      </c>
      <c r="L445">
        <v>7.9</v>
      </c>
      <c r="M445" t="s">
        <v>271</v>
      </c>
      <c r="Z445" t="str">
        <f t="shared" si="6"/>
        <v>AS-95515</v>
      </c>
    </row>
    <row r="446" spans="1:26" x14ac:dyDescent="0.3">
      <c r="A446" t="s">
        <v>11203</v>
      </c>
      <c r="B446" t="s">
        <v>8169</v>
      </c>
      <c r="C446" t="s">
        <v>264</v>
      </c>
      <c r="E446" t="s">
        <v>46</v>
      </c>
      <c r="G446">
        <v>0.2</v>
      </c>
      <c r="H446">
        <v>0.2</v>
      </c>
      <c r="I446" t="s">
        <v>24</v>
      </c>
      <c r="J446">
        <v>11.33</v>
      </c>
      <c r="K446">
        <v>67.95</v>
      </c>
      <c r="L446">
        <v>56.62</v>
      </c>
      <c r="M446" t="s">
        <v>265</v>
      </c>
      <c r="N446" t="s">
        <v>11204</v>
      </c>
      <c r="O446" t="s">
        <v>11205</v>
      </c>
      <c r="P446" t="s">
        <v>265</v>
      </c>
      <c r="Q446" t="s">
        <v>266</v>
      </c>
      <c r="R446" t="s">
        <v>269</v>
      </c>
      <c r="S446" t="s">
        <v>11206</v>
      </c>
      <c r="T446">
        <v>67.95</v>
      </c>
      <c r="U446" t="s">
        <v>24</v>
      </c>
      <c r="W446" t="s">
        <v>11207</v>
      </c>
      <c r="X446" t="s">
        <v>11208</v>
      </c>
      <c r="Y446" t="s">
        <v>11209</v>
      </c>
      <c r="Z446" t="str">
        <f t="shared" si="6"/>
        <v>AS-95647</v>
      </c>
    </row>
    <row r="447" spans="1:26" x14ac:dyDescent="0.3">
      <c r="A447" t="s">
        <v>11203</v>
      </c>
      <c r="B447" t="s">
        <v>8169</v>
      </c>
      <c r="C447" t="s">
        <v>264</v>
      </c>
      <c r="E447" t="s">
        <v>46</v>
      </c>
      <c r="G447">
        <v>0.2</v>
      </c>
      <c r="H447">
        <v>0.2</v>
      </c>
      <c r="I447" t="s">
        <v>24</v>
      </c>
      <c r="J447">
        <v>11.33</v>
      </c>
      <c r="K447">
        <v>67.95</v>
      </c>
      <c r="L447">
        <v>56.62</v>
      </c>
      <c r="M447" t="s">
        <v>265</v>
      </c>
      <c r="N447" t="s">
        <v>11204</v>
      </c>
      <c r="O447" t="s">
        <v>11210</v>
      </c>
      <c r="P447" t="s">
        <v>265</v>
      </c>
      <c r="Q447" t="s">
        <v>266</v>
      </c>
      <c r="R447" t="s">
        <v>269</v>
      </c>
      <c r="S447" t="s">
        <v>11211</v>
      </c>
      <c r="T447">
        <v>67.95</v>
      </c>
      <c r="U447" t="s">
        <v>24</v>
      </c>
      <c r="W447" t="s">
        <v>11212</v>
      </c>
      <c r="X447" t="s">
        <v>11213</v>
      </c>
      <c r="Y447" t="s">
        <v>11214</v>
      </c>
      <c r="Z447" t="str">
        <f t="shared" si="6"/>
        <v>AS-95647</v>
      </c>
    </row>
    <row r="448" spans="1:26" x14ac:dyDescent="0.3">
      <c r="A448" t="s">
        <v>11203</v>
      </c>
      <c r="B448" t="s">
        <v>8169</v>
      </c>
      <c r="C448" t="s">
        <v>264</v>
      </c>
      <c r="E448" t="s">
        <v>46</v>
      </c>
      <c r="G448">
        <v>0.2</v>
      </c>
      <c r="H448">
        <v>0.2</v>
      </c>
      <c r="I448" t="s">
        <v>24</v>
      </c>
      <c r="J448">
        <v>11.33</v>
      </c>
      <c r="K448">
        <v>67.95</v>
      </c>
      <c r="L448">
        <v>56.62</v>
      </c>
      <c r="M448" t="s">
        <v>265</v>
      </c>
      <c r="N448" t="s">
        <v>11204</v>
      </c>
      <c r="O448" t="s">
        <v>11215</v>
      </c>
      <c r="P448" t="s">
        <v>265</v>
      </c>
      <c r="Q448" t="s">
        <v>266</v>
      </c>
      <c r="R448" t="s">
        <v>267</v>
      </c>
      <c r="S448" t="s">
        <v>11216</v>
      </c>
      <c r="T448">
        <v>67.95</v>
      </c>
      <c r="U448" t="s">
        <v>24</v>
      </c>
      <c r="V448" t="s">
        <v>11217</v>
      </c>
      <c r="W448" t="s">
        <v>11218</v>
      </c>
      <c r="X448" t="s">
        <v>11219</v>
      </c>
      <c r="Y448" t="s">
        <v>11220</v>
      </c>
      <c r="Z448" t="str">
        <f t="shared" si="6"/>
        <v>AS-95647</v>
      </c>
    </row>
    <row r="449" spans="1:26" x14ac:dyDescent="0.3">
      <c r="A449" t="s">
        <v>11221</v>
      </c>
      <c r="B449" t="s">
        <v>8169</v>
      </c>
      <c r="C449" t="s">
        <v>268</v>
      </c>
      <c r="E449" t="s">
        <v>42</v>
      </c>
      <c r="G449">
        <v>0.19</v>
      </c>
      <c r="H449">
        <v>0.19</v>
      </c>
      <c r="I449" t="s">
        <v>24</v>
      </c>
      <c r="J449">
        <v>7.65</v>
      </c>
      <c r="K449">
        <v>47.9</v>
      </c>
      <c r="L449">
        <v>40.25</v>
      </c>
      <c r="M449" t="s">
        <v>83</v>
      </c>
      <c r="N449" t="s">
        <v>11222</v>
      </c>
      <c r="O449" t="s">
        <v>11223</v>
      </c>
      <c r="P449" t="s">
        <v>83</v>
      </c>
      <c r="Q449" t="s">
        <v>266</v>
      </c>
      <c r="R449" t="s">
        <v>267</v>
      </c>
      <c r="S449" t="s">
        <v>11224</v>
      </c>
      <c r="T449">
        <v>47.9</v>
      </c>
      <c r="U449" t="s">
        <v>24</v>
      </c>
      <c r="V449" t="s">
        <v>2930</v>
      </c>
      <c r="W449" t="s">
        <v>2933</v>
      </c>
      <c r="X449" t="s">
        <v>11225</v>
      </c>
      <c r="Y449" t="s">
        <v>11226</v>
      </c>
      <c r="Z449" t="str">
        <f t="shared" si="6"/>
        <v>AS-94870</v>
      </c>
    </row>
    <row r="450" spans="1:26" x14ac:dyDescent="0.3">
      <c r="A450" t="s">
        <v>11227</v>
      </c>
      <c r="B450" t="s">
        <v>8169</v>
      </c>
      <c r="C450" t="s">
        <v>264</v>
      </c>
      <c r="E450" t="s">
        <v>45</v>
      </c>
      <c r="G450">
        <v>0.21</v>
      </c>
      <c r="H450">
        <v>0.21</v>
      </c>
      <c r="I450" t="s">
        <v>24</v>
      </c>
      <c r="J450">
        <v>9</v>
      </c>
      <c r="K450">
        <v>51.85</v>
      </c>
      <c r="L450">
        <v>42.85</v>
      </c>
      <c r="M450" t="s">
        <v>265</v>
      </c>
      <c r="N450" t="s">
        <v>11228</v>
      </c>
      <c r="O450" t="s">
        <v>11229</v>
      </c>
      <c r="P450" t="s">
        <v>265</v>
      </c>
      <c r="Q450" t="s">
        <v>266</v>
      </c>
      <c r="R450" t="s">
        <v>267</v>
      </c>
      <c r="S450" t="s">
        <v>11230</v>
      </c>
      <c r="T450">
        <v>51.85</v>
      </c>
      <c r="U450" t="s">
        <v>24</v>
      </c>
      <c r="V450" t="s">
        <v>11231</v>
      </c>
      <c r="W450" t="s">
        <v>11232</v>
      </c>
      <c r="X450" t="s">
        <v>11233</v>
      </c>
      <c r="Y450" t="s">
        <v>11234</v>
      </c>
      <c r="Z450" t="str">
        <f t="shared" si="6"/>
        <v>AS-95239</v>
      </c>
    </row>
    <row r="451" spans="1:26" x14ac:dyDescent="0.3">
      <c r="A451" t="s">
        <v>11235</v>
      </c>
      <c r="B451" t="s">
        <v>8169</v>
      </c>
      <c r="C451" t="s">
        <v>264</v>
      </c>
      <c r="E451" t="s">
        <v>45</v>
      </c>
      <c r="G451">
        <v>0.21</v>
      </c>
      <c r="H451">
        <v>0.21</v>
      </c>
      <c r="I451" t="s">
        <v>24</v>
      </c>
      <c r="J451">
        <v>64.19</v>
      </c>
      <c r="K451">
        <v>369.85</v>
      </c>
      <c r="L451">
        <v>305.66000000000003</v>
      </c>
      <c r="M451" t="s">
        <v>265</v>
      </c>
      <c r="N451" t="s">
        <v>11236</v>
      </c>
      <c r="O451" t="s">
        <v>11237</v>
      </c>
      <c r="P451" t="s">
        <v>265</v>
      </c>
      <c r="Q451" t="s">
        <v>266</v>
      </c>
      <c r="R451" t="s">
        <v>267</v>
      </c>
      <c r="S451" t="s">
        <v>11238</v>
      </c>
      <c r="T451">
        <v>369.85</v>
      </c>
      <c r="U451" t="s">
        <v>24</v>
      </c>
      <c r="V451" t="s">
        <v>11239</v>
      </c>
      <c r="W451" t="s">
        <v>11240</v>
      </c>
      <c r="X451" t="s">
        <v>11241</v>
      </c>
      <c r="Y451" t="s">
        <v>11242</v>
      </c>
      <c r="Z451" t="str">
        <f t="shared" ref="Z451:Z514" si="7">+A451</f>
        <v>AS-97223</v>
      </c>
    </row>
    <row r="452" spans="1:26" x14ac:dyDescent="0.3">
      <c r="A452" t="s">
        <v>11243</v>
      </c>
      <c r="B452" t="s">
        <v>8169</v>
      </c>
      <c r="C452" t="s">
        <v>264</v>
      </c>
      <c r="E452" t="s">
        <v>45</v>
      </c>
      <c r="G452">
        <v>0.21</v>
      </c>
      <c r="H452">
        <v>0.21</v>
      </c>
      <c r="I452" t="s">
        <v>24</v>
      </c>
      <c r="J452">
        <v>10.39</v>
      </c>
      <c r="K452">
        <v>59.85</v>
      </c>
      <c r="L452">
        <v>49.46</v>
      </c>
      <c r="M452" t="s">
        <v>265</v>
      </c>
      <c r="N452" t="s">
        <v>11244</v>
      </c>
      <c r="O452" t="s">
        <v>11245</v>
      </c>
      <c r="P452" t="s">
        <v>265</v>
      </c>
      <c r="Q452" t="s">
        <v>266</v>
      </c>
      <c r="R452" t="s">
        <v>267</v>
      </c>
      <c r="S452" t="s">
        <v>11246</v>
      </c>
      <c r="T452">
        <v>59.85</v>
      </c>
      <c r="U452" t="s">
        <v>24</v>
      </c>
      <c r="V452" t="s">
        <v>11247</v>
      </c>
      <c r="W452" t="s">
        <v>11248</v>
      </c>
      <c r="X452" t="s">
        <v>11249</v>
      </c>
      <c r="Y452" t="s">
        <v>11250</v>
      </c>
      <c r="Z452" t="str">
        <f t="shared" si="7"/>
        <v>AS-96204</v>
      </c>
    </row>
    <row r="453" spans="1:26" x14ac:dyDescent="0.3">
      <c r="A453" t="s">
        <v>11251</v>
      </c>
      <c r="B453" t="s">
        <v>8169</v>
      </c>
      <c r="C453" t="s">
        <v>264</v>
      </c>
      <c r="E453" t="s">
        <v>45</v>
      </c>
      <c r="G453">
        <v>0.21</v>
      </c>
      <c r="H453">
        <v>0.21</v>
      </c>
      <c r="I453" t="s">
        <v>24</v>
      </c>
      <c r="J453">
        <v>27.76</v>
      </c>
      <c r="K453">
        <v>159.94999999999999</v>
      </c>
      <c r="L453">
        <v>132.19</v>
      </c>
      <c r="M453" t="s">
        <v>265</v>
      </c>
      <c r="N453" t="s">
        <v>11252</v>
      </c>
      <c r="O453" t="s">
        <v>11253</v>
      </c>
      <c r="P453" t="s">
        <v>265</v>
      </c>
      <c r="Q453" t="s">
        <v>266</v>
      </c>
      <c r="R453" t="s">
        <v>267</v>
      </c>
      <c r="S453" t="s">
        <v>11254</v>
      </c>
      <c r="T453">
        <v>159.94999999999999</v>
      </c>
      <c r="U453" t="s">
        <v>24</v>
      </c>
      <c r="V453" t="s">
        <v>11255</v>
      </c>
      <c r="W453" t="s">
        <v>11256</v>
      </c>
      <c r="X453" t="s">
        <v>11257</v>
      </c>
      <c r="Y453" t="s">
        <v>11258</v>
      </c>
      <c r="Z453" t="str">
        <f t="shared" si="7"/>
        <v>AS-96391</v>
      </c>
    </row>
    <row r="454" spans="1:26" x14ac:dyDescent="0.3">
      <c r="A454" t="s">
        <v>11259</v>
      </c>
      <c r="B454" t="s">
        <v>8169</v>
      </c>
      <c r="C454" t="s">
        <v>264</v>
      </c>
      <c r="E454" t="s">
        <v>47</v>
      </c>
      <c r="G454">
        <v>0.22</v>
      </c>
      <c r="H454">
        <v>0.22</v>
      </c>
      <c r="I454" t="s">
        <v>24</v>
      </c>
      <c r="J454">
        <v>9.9</v>
      </c>
      <c r="K454">
        <v>54.9</v>
      </c>
      <c r="L454">
        <v>45</v>
      </c>
      <c r="M454" t="s">
        <v>265</v>
      </c>
      <c r="N454" t="s">
        <v>11260</v>
      </c>
      <c r="O454" t="s">
        <v>11261</v>
      </c>
      <c r="P454" t="s">
        <v>265</v>
      </c>
      <c r="Q454" t="s">
        <v>266</v>
      </c>
      <c r="R454" t="s">
        <v>267</v>
      </c>
      <c r="S454" t="s">
        <v>11262</v>
      </c>
      <c r="T454">
        <v>54.9</v>
      </c>
      <c r="U454" t="s">
        <v>24</v>
      </c>
      <c r="V454" t="s">
        <v>11263</v>
      </c>
      <c r="W454" t="s">
        <v>11264</v>
      </c>
      <c r="X454" t="s">
        <v>11263</v>
      </c>
      <c r="Y454" t="s">
        <v>11265</v>
      </c>
      <c r="Z454" t="str">
        <f t="shared" si="7"/>
        <v>AS-95199</v>
      </c>
    </row>
    <row r="455" spans="1:26" x14ac:dyDescent="0.3">
      <c r="A455" t="s">
        <v>11266</v>
      </c>
      <c r="B455" t="s">
        <v>8169</v>
      </c>
      <c r="C455" t="s">
        <v>264</v>
      </c>
      <c r="E455" t="s">
        <v>42</v>
      </c>
      <c r="G455">
        <v>0.19</v>
      </c>
      <c r="H455">
        <v>0.19</v>
      </c>
      <c r="I455" t="s">
        <v>24</v>
      </c>
      <c r="J455">
        <v>4.7699999999999996</v>
      </c>
      <c r="K455">
        <v>29.9</v>
      </c>
      <c r="L455">
        <v>25.13</v>
      </c>
      <c r="M455" t="s">
        <v>265</v>
      </c>
      <c r="N455" t="s">
        <v>11267</v>
      </c>
      <c r="O455" t="s">
        <v>11268</v>
      </c>
      <c r="P455" t="s">
        <v>265</v>
      </c>
      <c r="Q455" t="s">
        <v>266</v>
      </c>
      <c r="R455" t="s">
        <v>269</v>
      </c>
      <c r="S455" t="s">
        <v>11269</v>
      </c>
      <c r="T455">
        <v>29.9</v>
      </c>
      <c r="U455" t="s">
        <v>24</v>
      </c>
      <c r="W455" t="s">
        <v>11270</v>
      </c>
      <c r="X455" t="s">
        <v>11271</v>
      </c>
      <c r="Y455" t="s">
        <v>11272</v>
      </c>
      <c r="Z455" t="str">
        <f t="shared" si="7"/>
        <v>AS-96171</v>
      </c>
    </row>
    <row r="456" spans="1:26" x14ac:dyDescent="0.3">
      <c r="A456" t="s">
        <v>11266</v>
      </c>
      <c r="B456" t="s">
        <v>8169</v>
      </c>
      <c r="C456" t="s">
        <v>264</v>
      </c>
      <c r="E456" t="s">
        <v>42</v>
      </c>
      <c r="G456">
        <v>0.19</v>
      </c>
      <c r="H456">
        <v>0.19</v>
      </c>
      <c r="I456" t="s">
        <v>24</v>
      </c>
      <c r="J456">
        <v>4.7699999999999996</v>
      </c>
      <c r="K456">
        <v>29.9</v>
      </c>
      <c r="L456">
        <v>25.13</v>
      </c>
      <c r="M456" t="s">
        <v>265</v>
      </c>
      <c r="N456" t="s">
        <v>11267</v>
      </c>
      <c r="O456" t="s">
        <v>11273</v>
      </c>
      <c r="P456" t="s">
        <v>265</v>
      </c>
      <c r="Q456" t="s">
        <v>266</v>
      </c>
      <c r="R456" t="s">
        <v>267</v>
      </c>
      <c r="S456" t="s">
        <v>11274</v>
      </c>
      <c r="T456">
        <v>29.9</v>
      </c>
      <c r="U456" t="s">
        <v>24</v>
      </c>
      <c r="V456" t="s">
        <v>11275</v>
      </c>
      <c r="W456" t="s">
        <v>11276</v>
      </c>
      <c r="X456" t="s">
        <v>11275</v>
      </c>
      <c r="Y456" t="s">
        <v>11277</v>
      </c>
      <c r="Z456" t="str">
        <f t="shared" si="7"/>
        <v>AS-96171</v>
      </c>
    </row>
    <row r="457" spans="1:26" x14ac:dyDescent="0.3">
      <c r="A457" t="s">
        <v>11278</v>
      </c>
      <c r="B457" t="s">
        <v>8169</v>
      </c>
      <c r="C457" t="s">
        <v>264</v>
      </c>
      <c r="E457" t="s">
        <v>45</v>
      </c>
      <c r="G457">
        <v>0.21</v>
      </c>
      <c r="H457">
        <v>0.21</v>
      </c>
      <c r="I457" t="s">
        <v>24</v>
      </c>
      <c r="J457">
        <v>7.78</v>
      </c>
      <c r="K457">
        <v>44.85</v>
      </c>
      <c r="L457">
        <v>37.07</v>
      </c>
      <c r="M457" t="s">
        <v>265</v>
      </c>
      <c r="N457" t="s">
        <v>11279</v>
      </c>
      <c r="O457" t="s">
        <v>11280</v>
      </c>
      <c r="P457" t="s">
        <v>265</v>
      </c>
      <c r="Q457" t="s">
        <v>266</v>
      </c>
      <c r="R457" t="s">
        <v>267</v>
      </c>
      <c r="S457" t="s">
        <v>11281</v>
      </c>
      <c r="T457">
        <v>44.85</v>
      </c>
      <c r="U457" t="s">
        <v>24</v>
      </c>
      <c r="V457" t="s">
        <v>11282</v>
      </c>
      <c r="W457" t="s">
        <v>11283</v>
      </c>
      <c r="X457" t="s">
        <v>11284</v>
      </c>
      <c r="Y457" t="s">
        <v>11285</v>
      </c>
      <c r="Z457" t="str">
        <f t="shared" si="7"/>
        <v>AS-95219</v>
      </c>
    </row>
    <row r="458" spans="1:26" x14ac:dyDescent="0.3">
      <c r="A458" t="s">
        <v>11286</v>
      </c>
      <c r="B458" t="s">
        <v>8169</v>
      </c>
      <c r="C458" t="s">
        <v>264</v>
      </c>
      <c r="E458" t="s">
        <v>47</v>
      </c>
      <c r="G458">
        <v>0.22</v>
      </c>
      <c r="H458">
        <v>0.22</v>
      </c>
      <c r="I458" t="s">
        <v>24</v>
      </c>
      <c r="J458">
        <v>8.64</v>
      </c>
      <c r="K458">
        <v>47.9</v>
      </c>
      <c r="L458">
        <v>39.26</v>
      </c>
      <c r="M458" t="s">
        <v>265</v>
      </c>
      <c r="N458" t="s">
        <v>11287</v>
      </c>
      <c r="O458" t="s">
        <v>11288</v>
      </c>
      <c r="P458" t="s">
        <v>265</v>
      </c>
      <c r="Q458" t="s">
        <v>266</v>
      </c>
      <c r="R458" t="s">
        <v>267</v>
      </c>
      <c r="S458" t="s">
        <v>11289</v>
      </c>
      <c r="T458">
        <v>47.9</v>
      </c>
      <c r="U458" t="s">
        <v>24</v>
      </c>
      <c r="V458" t="s">
        <v>11290</v>
      </c>
      <c r="W458" t="s">
        <v>11291</v>
      </c>
      <c r="X458" t="s">
        <v>11292</v>
      </c>
      <c r="Y458" t="s">
        <v>11293</v>
      </c>
      <c r="Z458" t="str">
        <f t="shared" si="7"/>
        <v>AS-95793</v>
      </c>
    </row>
    <row r="459" spans="1:26" x14ac:dyDescent="0.3">
      <c r="A459" t="s">
        <v>11294</v>
      </c>
      <c r="B459" t="s">
        <v>8169</v>
      </c>
      <c r="C459" t="s">
        <v>264</v>
      </c>
      <c r="E459" t="s">
        <v>45</v>
      </c>
      <c r="G459">
        <v>0.21</v>
      </c>
      <c r="H459">
        <v>0.21</v>
      </c>
      <c r="I459" t="s">
        <v>24</v>
      </c>
      <c r="J459">
        <v>77.2</v>
      </c>
      <c r="K459">
        <v>444.8</v>
      </c>
      <c r="L459">
        <v>367.6</v>
      </c>
      <c r="M459" t="s">
        <v>265</v>
      </c>
      <c r="N459" t="s">
        <v>11295</v>
      </c>
      <c r="O459" t="s">
        <v>11296</v>
      </c>
      <c r="P459" t="s">
        <v>265</v>
      </c>
      <c r="Q459" t="s">
        <v>266</v>
      </c>
      <c r="R459" t="s">
        <v>267</v>
      </c>
      <c r="S459" t="s">
        <v>11297</v>
      </c>
      <c r="T459">
        <v>444.8</v>
      </c>
      <c r="U459" t="s">
        <v>24</v>
      </c>
      <c r="V459" t="s">
        <v>11298</v>
      </c>
      <c r="W459" t="s">
        <v>11299</v>
      </c>
      <c r="X459" t="s">
        <v>11300</v>
      </c>
      <c r="Y459" t="s">
        <v>11301</v>
      </c>
      <c r="Z459" t="str">
        <f t="shared" si="7"/>
        <v>AS-95472</v>
      </c>
    </row>
    <row r="460" spans="1:26" x14ac:dyDescent="0.3">
      <c r="A460" t="s">
        <v>11302</v>
      </c>
      <c r="B460" t="s">
        <v>8169</v>
      </c>
      <c r="C460" t="s">
        <v>264</v>
      </c>
      <c r="E460" t="s">
        <v>45</v>
      </c>
      <c r="G460">
        <v>0.21</v>
      </c>
      <c r="H460">
        <v>0.21</v>
      </c>
      <c r="I460" t="s">
        <v>24</v>
      </c>
      <c r="J460">
        <v>28.69</v>
      </c>
      <c r="K460">
        <v>165.33</v>
      </c>
      <c r="L460">
        <v>136.63999999999999</v>
      </c>
      <c r="M460" t="s">
        <v>265</v>
      </c>
      <c r="N460" t="s">
        <v>11303</v>
      </c>
      <c r="O460" t="s">
        <v>11304</v>
      </c>
      <c r="P460" t="s">
        <v>265</v>
      </c>
      <c r="Q460" t="s">
        <v>266</v>
      </c>
      <c r="R460" t="s">
        <v>267</v>
      </c>
      <c r="S460" t="s">
        <v>11305</v>
      </c>
      <c r="T460">
        <v>165.33</v>
      </c>
      <c r="U460" t="s">
        <v>24</v>
      </c>
      <c r="V460" t="s">
        <v>11306</v>
      </c>
      <c r="W460" t="s">
        <v>11307</v>
      </c>
      <c r="X460" t="s">
        <v>11308</v>
      </c>
      <c r="Y460" t="s">
        <v>11309</v>
      </c>
      <c r="Z460" t="str">
        <f t="shared" si="7"/>
        <v>AS-94967</v>
      </c>
    </row>
    <row r="461" spans="1:26" x14ac:dyDescent="0.3">
      <c r="A461" t="s">
        <v>11310</v>
      </c>
      <c r="B461" t="s">
        <v>8169</v>
      </c>
      <c r="C461" t="s">
        <v>264</v>
      </c>
      <c r="E461" t="s">
        <v>37</v>
      </c>
      <c r="G461">
        <v>0.2</v>
      </c>
      <c r="H461">
        <v>0.2</v>
      </c>
      <c r="I461" t="s">
        <v>24</v>
      </c>
      <c r="J461">
        <v>19.649999999999999</v>
      </c>
      <c r="K461">
        <v>117.9</v>
      </c>
      <c r="L461">
        <v>98.25</v>
      </c>
      <c r="M461" t="s">
        <v>265</v>
      </c>
      <c r="N461" t="s">
        <v>11311</v>
      </c>
      <c r="O461" t="s">
        <v>11312</v>
      </c>
      <c r="P461" t="s">
        <v>265</v>
      </c>
      <c r="Q461" t="s">
        <v>266</v>
      </c>
      <c r="R461" t="s">
        <v>267</v>
      </c>
      <c r="S461" t="s">
        <v>11313</v>
      </c>
      <c r="T461">
        <v>117.9</v>
      </c>
      <c r="U461" t="s">
        <v>24</v>
      </c>
      <c r="V461" t="s">
        <v>11314</v>
      </c>
      <c r="W461" t="s">
        <v>11315</v>
      </c>
      <c r="X461" t="s">
        <v>11316</v>
      </c>
      <c r="Y461" t="s">
        <v>11317</v>
      </c>
      <c r="Z461" t="str">
        <f t="shared" si="7"/>
        <v>AS-94904</v>
      </c>
    </row>
    <row r="462" spans="1:26" x14ac:dyDescent="0.3">
      <c r="A462" t="s">
        <v>11318</v>
      </c>
      <c r="B462" t="s">
        <v>8169</v>
      </c>
      <c r="C462" t="s">
        <v>264</v>
      </c>
      <c r="E462" t="s">
        <v>46</v>
      </c>
      <c r="G462">
        <v>0.2</v>
      </c>
      <c r="H462">
        <v>0.2</v>
      </c>
      <c r="I462" t="s">
        <v>24</v>
      </c>
      <c r="J462">
        <v>4.9800000000000004</v>
      </c>
      <c r="K462">
        <v>29.9</v>
      </c>
      <c r="L462">
        <v>24.92</v>
      </c>
      <c r="M462" t="s">
        <v>265</v>
      </c>
      <c r="N462" t="s">
        <v>11319</v>
      </c>
      <c r="O462" t="s">
        <v>11320</v>
      </c>
      <c r="P462" t="s">
        <v>265</v>
      </c>
      <c r="Q462" t="s">
        <v>266</v>
      </c>
      <c r="R462" t="s">
        <v>267</v>
      </c>
      <c r="S462" t="s">
        <v>11321</v>
      </c>
      <c r="T462">
        <v>29.9</v>
      </c>
      <c r="U462" t="s">
        <v>24</v>
      </c>
      <c r="V462" t="s">
        <v>11322</v>
      </c>
      <c r="W462" t="s">
        <v>11323</v>
      </c>
      <c r="X462" t="s">
        <v>11324</v>
      </c>
      <c r="Y462" t="s">
        <v>11325</v>
      </c>
      <c r="Z462" t="str">
        <f t="shared" si="7"/>
        <v>AS-96563</v>
      </c>
    </row>
    <row r="463" spans="1:26" x14ac:dyDescent="0.3">
      <c r="A463" t="s">
        <v>11326</v>
      </c>
      <c r="B463" t="s">
        <v>8169</v>
      </c>
      <c r="C463" t="s">
        <v>268</v>
      </c>
      <c r="E463" t="s">
        <v>47</v>
      </c>
      <c r="G463">
        <v>0.22</v>
      </c>
      <c r="H463">
        <v>0.22</v>
      </c>
      <c r="I463" t="s">
        <v>24</v>
      </c>
      <c r="J463">
        <v>9.16</v>
      </c>
      <c r="K463">
        <v>50.8</v>
      </c>
      <c r="L463">
        <v>41.64</v>
      </c>
      <c r="M463" t="s">
        <v>83</v>
      </c>
      <c r="N463" t="s">
        <v>11327</v>
      </c>
      <c r="O463" t="s">
        <v>11328</v>
      </c>
      <c r="P463" t="s">
        <v>83</v>
      </c>
      <c r="Q463" t="s">
        <v>266</v>
      </c>
      <c r="R463" t="s">
        <v>267</v>
      </c>
      <c r="S463" t="s">
        <v>11329</v>
      </c>
      <c r="T463">
        <v>50.8</v>
      </c>
      <c r="U463" t="s">
        <v>24</v>
      </c>
      <c r="V463" t="s">
        <v>6206</v>
      </c>
      <c r="W463" t="s">
        <v>6209</v>
      </c>
      <c r="X463" t="s">
        <v>11330</v>
      </c>
      <c r="Y463" t="s">
        <v>11331</v>
      </c>
      <c r="Z463" t="str">
        <f t="shared" si="7"/>
        <v>AS-96281</v>
      </c>
    </row>
    <row r="464" spans="1:26" x14ac:dyDescent="0.3">
      <c r="A464" t="s">
        <v>11332</v>
      </c>
      <c r="B464" t="s">
        <v>8169</v>
      </c>
      <c r="C464" t="s">
        <v>264</v>
      </c>
      <c r="E464" t="s">
        <v>45</v>
      </c>
      <c r="G464">
        <v>0.21</v>
      </c>
      <c r="H464">
        <v>0.21</v>
      </c>
      <c r="I464" t="s">
        <v>24</v>
      </c>
      <c r="J464">
        <v>17.350000000000001</v>
      </c>
      <c r="K464">
        <v>99.95</v>
      </c>
      <c r="L464">
        <v>82.6</v>
      </c>
      <c r="M464" t="s">
        <v>265</v>
      </c>
      <c r="N464" t="s">
        <v>11333</v>
      </c>
      <c r="O464" t="s">
        <v>11334</v>
      </c>
      <c r="P464" t="s">
        <v>265</v>
      </c>
      <c r="Q464" t="s">
        <v>266</v>
      </c>
      <c r="R464" t="s">
        <v>267</v>
      </c>
      <c r="S464" t="s">
        <v>11335</v>
      </c>
      <c r="T464">
        <v>99.95</v>
      </c>
      <c r="U464" t="s">
        <v>24</v>
      </c>
      <c r="V464" t="s">
        <v>11336</v>
      </c>
      <c r="W464" t="s">
        <v>11337</v>
      </c>
      <c r="X464" t="s">
        <v>11338</v>
      </c>
      <c r="Y464" t="s">
        <v>11339</v>
      </c>
      <c r="Z464" t="str">
        <f t="shared" si="7"/>
        <v>AS-95413</v>
      </c>
    </row>
    <row r="465" spans="1:26" x14ac:dyDescent="0.3">
      <c r="A465" t="s">
        <v>11340</v>
      </c>
      <c r="B465" t="s">
        <v>8169</v>
      </c>
      <c r="C465" t="s">
        <v>264</v>
      </c>
      <c r="E465" t="s">
        <v>45</v>
      </c>
      <c r="G465">
        <v>0.21</v>
      </c>
      <c r="H465">
        <v>0.21</v>
      </c>
      <c r="I465" t="s">
        <v>24</v>
      </c>
      <c r="J465">
        <v>20.29</v>
      </c>
      <c r="K465">
        <v>116.91</v>
      </c>
      <c r="L465">
        <v>96.62</v>
      </c>
      <c r="M465" t="s">
        <v>265</v>
      </c>
      <c r="N465" t="s">
        <v>11341</v>
      </c>
      <c r="O465" t="s">
        <v>11342</v>
      </c>
      <c r="P465" t="s">
        <v>265</v>
      </c>
      <c r="Q465" t="s">
        <v>266</v>
      </c>
      <c r="R465" t="s">
        <v>267</v>
      </c>
      <c r="S465" t="s">
        <v>11343</v>
      </c>
      <c r="T465">
        <v>116.91</v>
      </c>
      <c r="U465" t="s">
        <v>24</v>
      </c>
      <c r="V465" t="s">
        <v>11344</v>
      </c>
      <c r="W465" t="s">
        <v>11345</v>
      </c>
      <c r="X465" t="s">
        <v>11346</v>
      </c>
      <c r="Y465" t="s">
        <v>11347</v>
      </c>
      <c r="Z465" t="str">
        <f t="shared" si="7"/>
        <v>AS-96849</v>
      </c>
    </row>
    <row r="466" spans="1:26" x14ac:dyDescent="0.3">
      <c r="A466" t="s">
        <v>11348</v>
      </c>
      <c r="B466" t="s">
        <v>8169</v>
      </c>
      <c r="C466" t="s">
        <v>268</v>
      </c>
      <c r="E466" t="s">
        <v>45</v>
      </c>
      <c r="G466">
        <v>0.21</v>
      </c>
      <c r="H466">
        <v>0.21</v>
      </c>
      <c r="I466" t="s">
        <v>24</v>
      </c>
      <c r="J466">
        <v>68.069999999999993</v>
      </c>
      <c r="K466">
        <v>392.18</v>
      </c>
      <c r="L466">
        <v>324.11</v>
      </c>
      <c r="M466" t="s">
        <v>83</v>
      </c>
      <c r="N466" t="s">
        <v>11349</v>
      </c>
      <c r="O466" t="s">
        <v>11350</v>
      </c>
      <c r="P466" t="s">
        <v>83</v>
      </c>
      <c r="Q466" t="s">
        <v>266</v>
      </c>
      <c r="R466" t="s">
        <v>267</v>
      </c>
      <c r="S466" t="s">
        <v>11351</v>
      </c>
      <c r="T466">
        <v>392.18</v>
      </c>
      <c r="U466" t="s">
        <v>24</v>
      </c>
      <c r="V466" t="s">
        <v>3422</v>
      </c>
      <c r="W466" t="s">
        <v>3424</v>
      </c>
      <c r="X466" t="s">
        <v>11352</v>
      </c>
      <c r="Y466" t="s">
        <v>11353</v>
      </c>
      <c r="Z466" t="str">
        <f t="shared" si="7"/>
        <v>AS-95073</v>
      </c>
    </row>
    <row r="467" spans="1:26" x14ac:dyDescent="0.3">
      <c r="A467" t="s">
        <v>11354</v>
      </c>
      <c r="B467" t="s">
        <v>8169</v>
      </c>
      <c r="C467" t="s">
        <v>264</v>
      </c>
      <c r="E467" t="s">
        <v>45</v>
      </c>
      <c r="G467">
        <v>0.21</v>
      </c>
      <c r="H467">
        <v>0.21</v>
      </c>
      <c r="I467" t="s">
        <v>24</v>
      </c>
      <c r="J467">
        <v>24.78</v>
      </c>
      <c r="K467">
        <v>142.80000000000001</v>
      </c>
      <c r="L467">
        <v>118.02</v>
      </c>
      <c r="M467" t="s">
        <v>265</v>
      </c>
      <c r="N467" t="s">
        <v>11355</v>
      </c>
      <c r="O467" t="s">
        <v>11356</v>
      </c>
      <c r="P467" t="s">
        <v>265</v>
      </c>
      <c r="Q467" t="s">
        <v>266</v>
      </c>
      <c r="R467" t="s">
        <v>267</v>
      </c>
      <c r="S467" t="s">
        <v>11357</v>
      </c>
      <c r="T467">
        <v>142.80000000000001</v>
      </c>
      <c r="U467" t="s">
        <v>24</v>
      </c>
      <c r="V467" t="s">
        <v>11358</v>
      </c>
      <c r="W467" t="s">
        <v>11359</v>
      </c>
      <c r="X467" t="s">
        <v>11360</v>
      </c>
      <c r="Y467" t="s">
        <v>11361</v>
      </c>
      <c r="Z467" t="str">
        <f t="shared" si="7"/>
        <v>AS-94881</v>
      </c>
    </row>
    <row r="468" spans="1:26" x14ac:dyDescent="0.3">
      <c r="A468" t="s">
        <v>11362</v>
      </c>
      <c r="B468" t="s">
        <v>8169</v>
      </c>
      <c r="C468" t="s">
        <v>264</v>
      </c>
      <c r="E468" t="s">
        <v>42</v>
      </c>
      <c r="G468">
        <v>0.19</v>
      </c>
      <c r="H468">
        <v>0.19</v>
      </c>
      <c r="I468" t="s">
        <v>24</v>
      </c>
      <c r="J468">
        <v>6.04</v>
      </c>
      <c r="K468">
        <v>37.85</v>
      </c>
      <c r="L468">
        <v>31.81</v>
      </c>
      <c r="M468" t="s">
        <v>265</v>
      </c>
      <c r="N468" t="s">
        <v>11363</v>
      </c>
      <c r="O468" t="s">
        <v>11364</v>
      </c>
      <c r="P468" t="s">
        <v>265</v>
      </c>
      <c r="Q468" t="s">
        <v>266</v>
      </c>
      <c r="R468" t="s">
        <v>267</v>
      </c>
      <c r="S468" t="s">
        <v>11365</v>
      </c>
      <c r="T468">
        <v>37.85</v>
      </c>
      <c r="U468" t="s">
        <v>24</v>
      </c>
      <c r="V468" t="s">
        <v>11366</v>
      </c>
      <c r="W468" t="s">
        <v>11367</v>
      </c>
      <c r="X468" t="s">
        <v>11368</v>
      </c>
      <c r="Y468" t="s">
        <v>11369</v>
      </c>
      <c r="Z468" t="str">
        <f t="shared" si="7"/>
        <v>AS-96616</v>
      </c>
    </row>
    <row r="469" spans="1:26" x14ac:dyDescent="0.3">
      <c r="A469" t="s">
        <v>11370</v>
      </c>
      <c r="B469" t="s">
        <v>8169</v>
      </c>
      <c r="C469" t="s">
        <v>264</v>
      </c>
      <c r="E469" t="s">
        <v>46</v>
      </c>
      <c r="G469">
        <v>0.2</v>
      </c>
      <c r="H469">
        <v>0.2</v>
      </c>
      <c r="I469" t="s">
        <v>24</v>
      </c>
      <c r="J469">
        <v>39.299999999999997</v>
      </c>
      <c r="K469">
        <v>235.8</v>
      </c>
      <c r="L469">
        <v>196.5</v>
      </c>
      <c r="M469" t="s">
        <v>265</v>
      </c>
      <c r="N469" t="s">
        <v>11371</v>
      </c>
      <c r="O469" t="s">
        <v>11372</v>
      </c>
      <c r="P469" t="s">
        <v>265</v>
      </c>
      <c r="Q469" t="s">
        <v>266</v>
      </c>
      <c r="R469" t="s">
        <v>267</v>
      </c>
      <c r="S469" t="s">
        <v>11373</v>
      </c>
      <c r="T469">
        <v>235.8</v>
      </c>
      <c r="U469" t="s">
        <v>24</v>
      </c>
      <c r="V469" t="s">
        <v>11374</v>
      </c>
      <c r="W469" t="s">
        <v>11375</v>
      </c>
      <c r="X469" t="s">
        <v>11376</v>
      </c>
      <c r="Y469" t="s">
        <v>11377</v>
      </c>
      <c r="Z469" t="str">
        <f t="shared" si="7"/>
        <v>AS-97053</v>
      </c>
    </row>
    <row r="470" spans="1:26" x14ac:dyDescent="0.3">
      <c r="A470" t="s">
        <v>11378</v>
      </c>
      <c r="B470" t="s">
        <v>8169</v>
      </c>
      <c r="C470" t="s">
        <v>264</v>
      </c>
      <c r="E470" t="s">
        <v>46</v>
      </c>
      <c r="G470">
        <v>0.2</v>
      </c>
      <c r="H470">
        <v>0.2</v>
      </c>
      <c r="I470" t="s">
        <v>24</v>
      </c>
      <c r="J470">
        <v>11.33</v>
      </c>
      <c r="K470">
        <v>67.95</v>
      </c>
      <c r="L470">
        <v>56.62</v>
      </c>
      <c r="M470" t="s">
        <v>265</v>
      </c>
      <c r="N470" t="s">
        <v>11379</v>
      </c>
      <c r="O470" t="s">
        <v>11380</v>
      </c>
      <c r="P470" t="s">
        <v>265</v>
      </c>
      <c r="Q470" t="s">
        <v>266</v>
      </c>
      <c r="R470" t="s">
        <v>267</v>
      </c>
      <c r="S470" t="s">
        <v>11381</v>
      </c>
      <c r="T470">
        <v>67.95</v>
      </c>
      <c r="U470" t="s">
        <v>24</v>
      </c>
      <c r="V470" t="s">
        <v>11382</v>
      </c>
      <c r="W470" t="s">
        <v>11383</v>
      </c>
      <c r="X470" t="s">
        <v>11384</v>
      </c>
      <c r="Y470" t="s">
        <v>11385</v>
      </c>
      <c r="Z470" t="str">
        <f t="shared" si="7"/>
        <v>AS-96422</v>
      </c>
    </row>
    <row r="471" spans="1:26" x14ac:dyDescent="0.3">
      <c r="A471" t="s">
        <v>11386</v>
      </c>
      <c r="B471" t="s">
        <v>8169</v>
      </c>
      <c r="C471" t="s">
        <v>268</v>
      </c>
      <c r="E471" t="s">
        <v>47</v>
      </c>
      <c r="G471">
        <v>0.22</v>
      </c>
      <c r="H471">
        <v>0.22</v>
      </c>
      <c r="I471" t="s">
        <v>24</v>
      </c>
      <c r="J471">
        <v>33.08</v>
      </c>
      <c r="K471">
        <v>183.47</v>
      </c>
      <c r="L471">
        <v>150.38999999999999</v>
      </c>
      <c r="M471" t="s">
        <v>83</v>
      </c>
      <c r="N471" t="s">
        <v>11387</v>
      </c>
      <c r="O471" t="s">
        <v>11388</v>
      </c>
      <c r="P471" t="s">
        <v>83</v>
      </c>
      <c r="Q471" t="s">
        <v>266</v>
      </c>
      <c r="R471" t="s">
        <v>267</v>
      </c>
      <c r="S471" t="s">
        <v>11389</v>
      </c>
      <c r="T471">
        <v>183.47</v>
      </c>
      <c r="U471" t="s">
        <v>24</v>
      </c>
      <c r="V471" t="s">
        <v>6761</v>
      </c>
      <c r="W471" t="s">
        <v>6763</v>
      </c>
      <c r="X471" t="s">
        <v>11390</v>
      </c>
      <c r="Y471" t="s">
        <v>11391</v>
      </c>
      <c r="Z471" t="str">
        <f t="shared" si="7"/>
        <v>AS-96611</v>
      </c>
    </row>
    <row r="472" spans="1:26" x14ac:dyDescent="0.3">
      <c r="A472" t="s">
        <v>11392</v>
      </c>
      <c r="B472" t="s">
        <v>8169</v>
      </c>
      <c r="C472" t="s">
        <v>264</v>
      </c>
      <c r="D472" t="s">
        <v>63</v>
      </c>
      <c r="E472" t="s">
        <v>42</v>
      </c>
      <c r="G472">
        <v>0.19</v>
      </c>
      <c r="H472" t="s">
        <v>270</v>
      </c>
      <c r="I472" t="s">
        <v>24</v>
      </c>
      <c r="J472" t="s">
        <v>270</v>
      </c>
      <c r="K472">
        <v>0</v>
      </c>
      <c r="L472">
        <v>0</v>
      </c>
      <c r="M472" t="s">
        <v>265</v>
      </c>
      <c r="N472" t="s">
        <v>11393</v>
      </c>
      <c r="O472" t="s">
        <v>11394</v>
      </c>
      <c r="P472" t="s">
        <v>265</v>
      </c>
      <c r="Q472" t="s">
        <v>266</v>
      </c>
      <c r="R472" t="s">
        <v>267</v>
      </c>
      <c r="S472" t="s">
        <v>11395</v>
      </c>
      <c r="T472">
        <v>31.9</v>
      </c>
      <c r="U472" t="s">
        <v>24</v>
      </c>
      <c r="V472" t="s">
        <v>11396</v>
      </c>
      <c r="W472" t="s">
        <v>11397</v>
      </c>
      <c r="X472" t="s">
        <v>11396</v>
      </c>
      <c r="Y472" t="s">
        <v>11398</v>
      </c>
      <c r="Z472" t="str">
        <f t="shared" si="7"/>
        <v>AS-96128</v>
      </c>
    </row>
    <row r="473" spans="1:26" x14ac:dyDescent="0.3">
      <c r="A473" t="s">
        <v>11392</v>
      </c>
      <c r="B473" t="s">
        <v>8169</v>
      </c>
      <c r="C473" t="s">
        <v>264</v>
      </c>
      <c r="D473" t="s">
        <v>63</v>
      </c>
      <c r="E473" t="s">
        <v>42</v>
      </c>
      <c r="G473">
        <v>0.19</v>
      </c>
      <c r="H473" t="s">
        <v>270</v>
      </c>
      <c r="I473" t="s">
        <v>24</v>
      </c>
      <c r="J473" t="s">
        <v>270</v>
      </c>
      <c r="K473">
        <v>0</v>
      </c>
      <c r="L473">
        <v>0</v>
      </c>
      <c r="M473" t="s">
        <v>265</v>
      </c>
      <c r="N473" t="s">
        <v>11393</v>
      </c>
      <c r="O473" t="s">
        <v>11399</v>
      </c>
      <c r="P473" t="s">
        <v>265</v>
      </c>
      <c r="Q473" t="s">
        <v>275</v>
      </c>
      <c r="R473" t="s">
        <v>267</v>
      </c>
      <c r="S473" t="s">
        <v>11400</v>
      </c>
      <c r="T473">
        <v>31.9</v>
      </c>
      <c r="U473" t="s">
        <v>24</v>
      </c>
      <c r="V473" t="s">
        <v>11401</v>
      </c>
      <c r="W473" t="s">
        <v>11402</v>
      </c>
      <c r="X473" t="s">
        <v>11401</v>
      </c>
      <c r="Y473" t="s">
        <v>11403</v>
      </c>
      <c r="Z473" t="str">
        <f t="shared" si="7"/>
        <v>AS-96128</v>
      </c>
    </row>
    <row r="474" spans="1:26" x14ac:dyDescent="0.3">
      <c r="A474" t="s">
        <v>11404</v>
      </c>
      <c r="B474" t="s">
        <v>8169</v>
      </c>
      <c r="C474" t="s">
        <v>268</v>
      </c>
      <c r="E474" t="s">
        <v>42</v>
      </c>
      <c r="G474">
        <v>0.19</v>
      </c>
      <c r="H474">
        <v>0.19</v>
      </c>
      <c r="I474" t="s">
        <v>24</v>
      </c>
      <c r="J474">
        <v>6.52</v>
      </c>
      <c r="K474">
        <v>40.86</v>
      </c>
      <c r="L474">
        <v>34.340000000000003</v>
      </c>
      <c r="M474" t="s">
        <v>83</v>
      </c>
      <c r="N474" t="s">
        <v>11405</v>
      </c>
      <c r="O474" t="s">
        <v>11406</v>
      </c>
      <c r="P474" t="s">
        <v>83</v>
      </c>
      <c r="Q474" t="s">
        <v>266</v>
      </c>
      <c r="R474" t="s">
        <v>267</v>
      </c>
      <c r="S474" t="s">
        <v>11407</v>
      </c>
      <c r="T474">
        <v>40.86</v>
      </c>
      <c r="U474" t="s">
        <v>24</v>
      </c>
      <c r="V474" t="s">
        <v>3213</v>
      </c>
      <c r="W474" t="s">
        <v>3216</v>
      </c>
      <c r="X474" t="s">
        <v>11408</v>
      </c>
      <c r="Y474" t="s">
        <v>11409</v>
      </c>
      <c r="Z474" t="str">
        <f t="shared" si="7"/>
        <v>AS-94985</v>
      </c>
    </row>
    <row r="475" spans="1:26" x14ac:dyDescent="0.3">
      <c r="A475" t="s">
        <v>11410</v>
      </c>
      <c r="B475" t="s">
        <v>8169</v>
      </c>
      <c r="C475" t="s">
        <v>264</v>
      </c>
      <c r="E475" t="s">
        <v>46</v>
      </c>
      <c r="G475">
        <v>0.2</v>
      </c>
      <c r="H475">
        <v>0.2</v>
      </c>
      <c r="I475" t="s">
        <v>24</v>
      </c>
      <c r="J475">
        <v>21.48</v>
      </c>
      <c r="K475">
        <v>128.85</v>
      </c>
      <c r="L475">
        <v>107.37</v>
      </c>
      <c r="M475" t="s">
        <v>265</v>
      </c>
      <c r="N475" t="s">
        <v>11411</v>
      </c>
      <c r="O475" t="s">
        <v>11412</v>
      </c>
      <c r="P475" t="s">
        <v>265</v>
      </c>
      <c r="Q475" t="s">
        <v>266</v>
      </c>
      <c r="R475" t="s">
        <v>267</v>
      </c>
      <c r="S475" t="s">
        <v>11413</v>
      </c>
      <c r="T475">
        <v>128.85</v>
      </c>
      <c r="U475" t="s">
        <v>24</v>
      </c>
      <c r="V475" t="s">
        <v>11414</v>
      </c>
      <c r="W475" t="s">
        <v>11415</v>
      </c>
      <c r="X475" t="s">
        <v>11416</v>
      </c>
      <c r="Y475" t="s">
        <v>11417</v>
      </c>
      <c r="Z475" t="str">
        <f t="shared" si="7"/>
        <v>AS-96704</v>
      </c>
    </row>
    <row r="476" spans="1:26" x14ac:dyDescent="0.3">
      <c r="A476" t="s">
        <v>11418</v>
      </c>
      <c r="B476" t="s">
        <v>8169</v>
      </c>
      <c r="C476" t="s">
        <v>38</v>
      </c>
      <c r="D476" t="s">
        <v>78</v>
      </c>
      <c r="E476" t="s">
        <v>45</v>
      </c>
      <c r="G476">
        <v>0.21</v>
      </c>
      <c r="H476" t="s">
        <v>270</v>
      </c>
      <c r="I476" t="s">
        <v>24</v>
      </c>
      <c r="J476" t="s">
        <v>270</v>
      </c>
      <c r="K476">
        <v>0</v>
      </c>
      <c r="L476">
        <v>0</v>
      </c>
      <c r="M476" t="s">
        <v>271</v>
      </c>
      <c r="Z476" t="str">
        <f t="shared" si="7"/>
        <v>AS-96454</v>
      </c>
    </row>
    <row r="477" spans="1:26" x14ac:dyDescent="0.3">
      <c r="A477" t="s">
        <v>11419</v>
      </c>
      <c r="B477" t="s">
        <v>8169</v>
      </c>
      <c r="C477" t="s">
        <v>38</v>
      </c>
      <c r="D477" t="s">
        <v>78</v>
      </c>
      <c r="E477" t="s">
        <v>45</v>
      </c>
      <c r="G477">
        <v>0.21</v>
      </c>
      <c r="H477" t="s">
        <v>270</v>
      </c>
      <c r="I477" t="s">
        <v>24</v>
      </c>
      <c r="J477" t="s">
        <v>270</v>
      </c>
      <c r="K477">
        <v>0</v>
      </c>
      <c r="L477">
        <v>0</v>
      </c>
      <c r="M477" t="s">
        <v>271</v>
      </c>
      <c r="Z477" t="str">
        <f t="shared" si="7"/>
        <v>AS-96807</v>
      </c>
    </row>
    <row r="478" spans="1:26" x14ac:dyDescent="0.3">
      <c r="A478" t="s">
        <v>355</v>
      </c>
      <c r="B478" t="s">
        <v>8169</v>
      </c>
      <c r="C478" t="s">
        <v>264</v>
      </c>
      <c r="E478" t="s">
        <v>45</v>
      </c>
      <c r="G478">
        <v>0.21</v>
      </c>
      <c r="H478">
        <v>0.21</v>
      </c>
      <c r="I478" t="s">
        <v>24</v>
      </c>
      <c r="J478">
        <v>-27.4</v>
      </c>
      <c r="K478">
        <v>-157.85</v>
      </c>
      <c r="L478">
        <v>-130.44999999999999</v>
      </c>
      <c r="M478" t="s">
        <v>265</v>
      </c>
      <c r="N478" t="s">
        <v>668</v>
      </c>
      <c r="O478" t="s">
        <v>669</v>
      </c>
      <c r="P478" t="s">
        <v>265</v>
      </c>
      <c r="Q478" t="s">
        <v>266</v>
      </c>
      <c r="R478" t="s">
        <v>267</v>
      </c>
      <c r="S478" t="s">
        <v>670</v>
      </c>
      <c r="T478">
        <v>526.19000000000005</v>
      </c>
      <c r="U478" t="s">
        <v>24</v>
      </c>
      <c r="V478" t="s">
        <v>671</v>
      </c>
      <c r="W478" t="s">
        <v>672</v>
      </c>
      <c r="X478" t="s">
        <v>673</v>
      </c>
      <c r="Y478" t="s">
        <v>11420</v>
      </c>
      <c r="Z478" t="str">
        <f t="shared" si="7"/>
        <v>AS-94755</v>
      </c>
    </row>
    <row r="479" spans="1:26" x14ac:dyDescent="0.3">
      <c r="A479" t="s">
        <v>355</v>
      </c>
      <c r="B479" t="s">
        <v>8169</v>
      </c>
      <c r="C479" t="s">
        <v>264</v>
      </c>
      <c r="E479" t="s">
        <v>45</v>
      </c>
      <c r="G479">
        <v>0.21</v>
      </c>
      <c r="H479">
        <v>0.21</v>
      </c>
      <c r="I479" t="s">
        <v>24</v>
      </c>
      <c r="J479">
        <v>-27.4</v>
      </c>
      <c r="K479">
        <v>-157.85</v>
      </c>
      <c r="L479">
        <v>-130.44999999999999</v>
      </c>
      <c r="M479" t="s">
        <v>265</v>
      </c>
      <c r="N479" t="s">
        <v>668</v>
      </c>
      <c r="O479" t="s">
        <v>11421</v>
      </c>
      <c r="P479" t="s">
        <v>265</v>
      </c>
      <c r="Q479" t="s">
        <v>275</v>
      </c>
      <c r="R479" t="s">
        <v>267</v>
      </c>
      <c r="S479" t="s">
        <v>11422</v>
      </c>
      <c r="T479">
        <v>157.85</v>
      </c>
      <c r="U479" t="s">
        <v>24</v>
      </c>
      <c r="V479" t="s">
        <v>11423</v>
      </c>
      <c r="W479" t="s">
        <v>11424</v>
      </c>
      <c r="X479" t="s">
        <v>11423</v>
      </c>
      <c r="Y479" t="s">
        <v>11425</v>
      </c>
      <c r="Z479" t="str">
        <f t="shared" si="7"/>
        <v>AS-94755</v>
      </c>
    </row>
    <row r="480" spans="1:26" x14ac:dyDescent="0.3">
      <c r="A480" t="s">
        <v>11426</v>
      </c>
      <c r="B480" t="s">
        <v>8169</v>
      </c>
      <c r="C480" t="s">
        <v>264</v>
      </c>
      <c r="E480" t="s">
        <v>45</v>
      </c>
      <c r="G480">
        <v>0.21</v>
      </c>
      <c r="H480">
        <v>0.21</v>
      </c>
      <c r="I480" t="s">
        <v>24</v>
      </c>
      <c r="J480">
        <v>19.95</v>
      </c>
      <c r="K480">
        <v>114.95</v>
      </c>
      <c r="L480">
        <v>95</v>
      </c>
      <c r="M480" t="s">
        <v>265</v>
      </c>
      <c r="N480" t="s">
        <v>11427</v>
      </c>
      <c r="O480" t="s">
        <v>11428</v>
      </c>
      <c r="P480" t="s">
        <v>265</v>
      </c>
      <c r="Q480" t="s">
        <v>266</v>
      </c>
      <c r="R480" t="s">
        <v>267</v>
      </c>
      <c r="S480" t="s">
        <v>11429</v>
      </c>
      <c r="T480">
        <v>114.95</v>
      </c>
      <c r="U480" t="s">
        <v>24</v>
      </c>
      <c r="V480" t="s">
        <v>11430</v>
      </c>
      <c r="W480" t="s">
        <v>11431</v>
      </c>
      <c r="X480" t="s">
        <v>11430</v>
      </c>
      <c r="Y480" t="s">
        <v>11432</v>
      </c>
      <c r="Z480" t="str">
        <f t="shared" si="7"/>
        <v>AS-96248</v>
      </c>
    </row>
    <row r="481" spans="1:26" x14ac:dyDescent="0.3">
      <c r="A481" t="s">
        <v>11433</v>
      </c>
      <c r="B481" t="s">
        <v>8169</v>
      </c>
      <c r="C481" t="s">
        <v>264</v>
      </c>
      <c r="E481" t="s">
        <v>47</v>
      </c>
      <c r="G481">
        <v>0.22</v>
      </c>
      <c r="H481">
        <v>0.22</v>
      </c>
      <c r="I481" t="s">
        <v>24</v>
      </c>
      <c r="J481">
        <v>12.25</v>
      </c>
      <c r="K481">
        <v>67.95</v>
      </c>
      <c r="L481">
        <v>55.7</v>
      </c>
      <c r="M481" t="s">
        <v>265</v>
      </c>
      <c r="N481" t="s">
        <v>11434</v>
      </c>
      <c r="O481" t="s">
        <v>11435</v>
      </c>
      <c r="P481" t="s">
        <v>265</v>
      </c>
      <c r="Q481" t="s">
        <v>266</v>
      </c>
      <c r="R481" t="s">
        <v>267</v>
      </c>
      <c r="S481" t="s">
        <v>11436</v>
      </c>
      <c r="T481">
        <v>67.95</v>
      </c>
      <c r="U481" t="s">
        <v>24</v>
      </c>
      <c r="V481" t="s">
        <v>11437</v>
      </c>
      <c r="W481" t="s">
        <v>11438</v>
      </c>
      <c r="X481" t="s">
        <v>11439</v>
      </c>
      <c r="Y481" t="s">
        <v>11440</v>
      </c>
      <c r="Z481" t="str">
        <f t="shared" si="7"/>
        <v>AS-96214</v>
      </c>
    </row>
    <row r="482" spans="1:26" x14ac:dyDescent="0.3">
      <c r="A482" t="s">
        <v>11441</v>
      </c>
      <c r="B482" t="s">
        <v>8169</v>
      </c>
      <c r="C482" t="s">
        <v>264</v>
      </c>
      <c r="E482" t="s">
        <v>295</v>
      </c>
      <c r="G482">
        <v>0.25</v>
      </c>
      <c r="H482">
        <v>0.25</v>
      </c>
      <c r="I482" t="s">
        <v>24</v>
      </c>
      <c r="J482">
        <v>32.17</v>
      </c>
      <c r="K482">
        <v>160.85</v>
      </c>
      <c r="L482">
        <v>128.68</v>
      </c>
      <c r="M482" t="s">
        <v>265</v>
      </c>
      <c r="N482" t="s">
        <v>11442</v>
      </c>
      <c r="O482" t="s">
        <v>11443</v>
      </c>
      <c r="P482" t="s">
        <v>265</v>
      </c>
      <c r="Q482" t="s">
        <v>266</v>
      </c>
      <c r="R482" t="s">
        <v>267</v>
      </c>
      <c r="S482" t="s">
        <v>11444</v>
      </c>
      <c r="T482">
        <v>160.85</v>
      </c>
      <c r="U482" t="s">
        <v>24</v>
      </c>
      <c r="V482" t="s">
        <v>11445</v>
      </c>
      <c r="W482" t="s">
        <v>11446</v>
      </c>
      <c r="X482" t="s">
        <v>11447</v>
      </c>
      <c r="Y482" t="s">
        <v>11448</v>
      </c>
      <c r="Z482" t="str">
        <f t="shared" si="7"/>
        <v>AS-96174</v>
      </c>
    </row>
    <row r="483" spans="1:26" x14ac:dyDescent="0.3">
      <c r="A483" t="s">
        <v>11449</v>
      </c>
      <c r="B483" t="s">
        <v>8169</v>
      </c>
      <c r="C483" t="s">
        <v>268</v>
      </c>
      <c r="E483" t="s">
        <v>45</v>
      </c>
      <c r="G483">
        <v>0.21</v>
      </c>
      <c r="H483">
        <v>0.21</v>
      </c>
      <c r="I483" t="s">
        <v>24</v>
      </c>
      <c r="J483">
        <v>20.77</v>
      </c>
      <c r="K483">
        <v>119.7</v>
      </c>
      <c r="L483">
        <v>98.93</v>
      </c>
      <c r="M483" t="s">
        <v>83</v>
      </c>
      <c r="N483" t="s">
        <v>11450</v>
      </c>
      <c r="O483" t="s">
        <v>11451</v>
      </c>
      <c r="P483" t="s">
        <v>83</v>
      </c>
      <c r="Q483" t="s">
        <v>266</v>
      </c>
      <c r="R483" t="s">
        <v>267</v>
      </c>
      <c r="S483" t="s">
        <v>11452</v>
      </c>
      <c r="T483">
        <v>119.7</v>
      </c>
      <c r="U483" t="s">
        <v>24</v>
      </c>
      <c r="V483" t="s">
        <v>7173</v>
      </c>
      <c r="W483" t="s">
        <v>7175</v>
      </c>
      <c r="X483" t="s">
        <v>11453</v>
      </c>
      <c r="Y483" t="s">
        <v>11454</v>
      </c>
      <c r="Z483" t="str">
        <f t="shared" si="7"/>
        <v>AS-96766</v>
      </c>
    </row>
    <row r="484" spans="1:26" x14ac:dyDescent="0.3">
      <c r="A484" t="s">
        <v>11455</v>
      </c>
      <c r="B484" t="s">
        <v>8169</v>
      </c>
      <c r="C484" t="s">
        <v>264</v>
      </c>
      <c r="E484" t="s">
        <v>45</v>
      </c>
      <c r="G484">
        <v>0.21</v>
      </c>
      <c r="H484">
        <v>0.21</v>
      </c>
      <c r="I484" t="s">
        <v>24</v>
      </c>
      <c r="J484">
        <v>6.57</v>
      </c>
      <c r="K484">
        <v>37.85</v>
      </c>
      <c r="L484">
        <v>31.28</v>
      </c>
      <c r="M484" t="s">
        <v>265</v>
      </c>
      <c r="N484" t="s">
        <v>11456</v>
      </c>
      <c r="O484" t="s">
        <v>11457</v>
      </c>
      <c r="P484" t="s">
        <v>265</v>
      </c>
      <c r="Q484" t="s">
        <v>266</v>
      </c>
      <c r="R484" t="s">
        <v>267</v>
      </c>
      <c r="S484" t="s">
        <v>11458</v>
      </c>
      <c r="T484">
        <v>37.85</v>
      </c>
      <c r="U484" t="s">
        <v>24</v>
      </c>
      <c r="V484" t="s">
        <v>11459</v>
      </c>
      <c r="W484" t="s">
        <v>11460</v>
      </c>
      <c r="X484" t="s">
        <v>11461</v>
      </c>
      <c r="Y484" t="s">
        <v>11462</v>
      </c>
      <c r="Z484" t="str">
        <f t="shared" si="7"/>
        <v>AS-96893</v>
      </c>
    </row>
    <row r="485" spans="1:26" x14ac:dyDescent="0.3">
      <c r="A485" t="s">
        <v>11463</v>
      </c>
      <c r="B485" t="s">
        <v>8169</v>
      </c>
      <c r="C485" t="s">
        <v>264</v>
      </c>
      <c r="E485" t="s">
        <v>46</v>
      </c>
      <c r="G485">
        <v>0.2</v>
      </c>
      <c r="H485">
        <v>0.2</v>
      </c>
      <c r="I485" t="s">
        <v>24</v>
      </c>
      <c r="J485">
        <v>4.1500000000000004</v>
      </c>
      <c r="K485">
        <v>24.9</v>
      </c>
      <c r="L485">
        <v>20.75</v>
      </c>
      <c r="M485" t="s">
        <v>265</v>
      </c>
      <c r="N485" t="s">
        <v>11464</v>
      </c>
      <c r="O485" t="s">
        <v>11465</v>
      </c>
      <c r="P485" t="s">
        <v>265</v>
      </c>
      <c r="Q485" t="s">
        <v>266</v>
      </c>
      <c r="R485" t="s">
        <v>267</v>
      </c>
      <c r="S485" t="s">
        <v>11466</v>
      </c>
      <c r="T485">
        <v>24.9</v>
      </c>
      <c r="U485" t="s">
        <v>24</v>
      </c>
      <c r="V485" t="s">
        <v>11467</v>
      </c>
      <c r="W485" t="s">
        <v>11468</v>
      </c>
      <c r="X485" t="s">
        <v>11469</v>
      </c>
      <c r="Y485" t="s">
        <v>11470</v>
      </c>
      <c r="Z485" t="str">
        <f t="shared" si="7"/>
        <v>AS-97174</v>
      </c>
    </row>
    <row r="486" spans="1:26" x14ac:dyDescent="0.3">
      <c r="A486" t="s">
        <v>11471</v>
      </c>
      <c r="B486" t="s">
        <v>8169</v>
      </c>
      <c r="C486" t="s">
        <v>264</v>
      </c>
      <c r="E486" t="s">
        <v>46</v>
      </c>
      <c r="G486">
        <v>0.2</v>
      </c>
      <c r="H486">
        <v>0.2</v>
      </c>
      <c r="I486" t="s">
        <v>24</v>
      </c>
      <c r="J486">
        <v>7.48</v>
      </c>
      <c r="K486">
        <v>44.85</v>
      </c>
      <c r="L486">
        <v>37.369999999999997</v>
      </c>
      <c r="M486" t="s">
        <v>265</v>
      </c>
      <c r="N486" t="s">
        <v>11472</v>
      </c>
      <c r="O486" t="s">
        <v>11473</v>
      </c>
      <c r="P486" t="s">
        <v>265</v>
      </c>
      <c r="Q486" t="s">
        <v>266</v>
      </c>
      <c r="R486" t="s">
        <v>267</v>
      </c>
      <c r="S486" t="s">
        <v>11474</v>
      </c>
      <c r="T486">
        <v>44.85</v>
      </c>
      <c r="U486" t="s">
        <v>24</v>
      </c>
      <c r="V486" t="s">
        <v>11475</v>
      </c>
      <c r="W486" t="s">
        <v>11476</v>
      </c>
      <c r="X486" t="s">
        <v>11477</v>
      </c>
      <c r="Y486" t="s">
        <v>11478</v>
      </c>
      <c r="Z486" t="str">
        <f t="shared" si="7"/>
        <v>AS-95010</v>
      </c>
    </row>
    <row r="487" spans="1:26" x14ac:dyDescent="0.3">
      <c r="A487" t="s">
        <v>11479</v>
      </c>
      <c r="B487" t="s">
        <v>8169</v>
      </c>
      <c r="C487" t="s">
        <v>264</v>
      </c>
      <c r="E487" t="s">
        <v>45</v>
      </c>
      <c r="G487">
        <v>0.21</v>
      </c>
      <c r="H487">
        <v>0.21</v>
      </c>
      <c r="I487" t="s">
        <v>24</v>
      </c>
      <c r="J487">
        <v>34.15</v>
      </c>
      <c r="K487">
        <v>196.79</v>
      </c>
      <c r="L487">
        <v>162.63999999999999</v>
      </c>
      <c r="M487" t="s">
        <v>265</v>
      </c>
      <c r="N487" t="s">
        <v>11480</v>
      </c>
      <c r="O487" t="s">
        <v>11481</v>
      </c>
      <c r="P487" t="s">
        <v>265</v>
      </c>
      <c r="Q487" t="s">
        <v>266</v>
      </c>
      <c r="R487" t="s">
        <v>267</v>
      </c>
      <c r="S487" t="s">
        <v>11482</v>
      </c>
      <c r="T487">
        <v>196.79</v>
      </c>
      <c r="U487" t="s">
        <v>24</v>
      </c>
      <c r="V487" t="s">
        <v>11483</v>
      </c>
      <c r="W487" t="s">
        <v>11484</v>
      </c>
      <c r="X487" t="s">
        <v>11485</v>
      </c>
      <c r="Y487" t="s">
        <v>11486</v>
      </c>
      <c r="Z487" t="str">
        <f t="shared" si="7"/>
        <v>AS-96934</v>
      </c>
    </row>
    <row r="488" spans="1:26" x14ac:dyDescent="0.3">
      <c r="A488" t="s">
        <v>11487</v>
      </c>
      <c r="B488" t="s">
        <v>8169</v>
      </c>
      <c r="C488" t="s">
        <v>264</v>
      </c>
      <c r="E488" t="s">
        <v>45</v>
      </c>
      <c r="G488">
        <v>0.21</v>
      </c>
      <c r="H488">
        <v>0.21</v>
      </c>
      <c r="I488" t="s">
        <v>24</v>
      </c>
      <c r="J488">
        <v>27.76</v>
      </c>
      <c r="K488">
        <v>159.94999999999999</v>
      </c>
      <c r="L488">
        <v>132.19</v>
      </c>
      <c r="M488" t="s">
        <v>265</v>
      </c>
      <c r="N488" t="s">
        <v>11488</v>
      </c>
      <c r="O488" t="s">
        <v>11489</v>
      </c>
      <c r="P488" t="s">
        <v>265</v>
      </c>
      <c r="Q488" t="s">
        <v>266</v>
      </c>
      <c r="R488" t="s">
        <v>267</v>
      </c>
      <c r="S488" t="s">
        <v>11490</v>
      </c>
      <c r="T488">
        <v>159.94999999999999</v>
      </c>
      <c r="U488" t="s">
        <v>24</v>
      </c>
      <c r="V488" t="s">
        <v>11491</v>
      </c>
      <c r="W488" t="s">
        <v>11492</v>
      </c>
      <c r="X488" t="s">
        <v>11493</v>
      </c>
      <c r="Y488" t="s">
        <v>11494</v>
      </c>
      <c r="Z488" t="str">
        <f t="shared" si="7"/>
        <v>AS-94975</v>
      </c>
    </row>
    <row r="489" spans="1:26" x14ac:dyDescent="0.3">
      <c r="A489" t="s">
        <v>11495</v>
      </c>
      <c r="B489" t="s">
        <v>8169</v>
      </c>
      <c r="C489" t="s">
        <v>268</v>
      </c>
      <c r="E489" t="s">
        <v>42</v>
      </c>
      <c r="G489">
        <v>0.19</v>
      </c>
      <c r="H489">
        <v>0.19</v>
      </c>
      <c r="I489" t="s">
        <v>24</v>
      </c>
      <c r="J489">
        <v>17.989999999999998</v>
      </c>
      <c r="K489">
        <v>112.7</v>
      </c>
      <c r="L489">
        <v>94.71</v>
      </c>
      <c r="M489" t="s">
        <v>83</v>
      </c>
      <c r="N489" t="s">
        <v>11496</v>
      </c>
      <c r="O489" t="s">
        <v>11497</v>
      </c>
      <c r="P489" t="s">
        <v>83</v>
      </c>
      <c r="Q489" t="s">
        <v>266</v>
      </c>
      <c r="R489" t="s">
        <v>267</v>
      </c>
      <c r="S489" t="s">
        <v>11498</v>
      </c>
      <c r="T489">
        <v>112.7</v>
      </c>
      <c r="U489" t="s">
        <v>24</v>
      </c>
      <c r="V489" t="s">
        <v>4500</v>
      </c>
      <c r="W489" t="s">
        <v>4502</v>
      </c>
      <c r="X489" t="s">
        <v>11499</v>
      </c>
      <c r="Y489" t="s">
        <v>11500</v>
      </c>
      <c r="Z489" t="str">
        <f t="shared" si="7"/>
        <v>AS-95423</v>
      </c>
    </row>
    <row r="490" spans="1:26" x14ac:dyDescent="0.3">
      <c r="A490" t="s">
        <v>11501</v>
      </c>
      <c r="B490" t="s">
        <v>8169</v>
      </c>
      <c r="C490" t="s">
        <v>268</v>
      </c>
      <c r="E490" t="s">
        <v>42</v>
      </c>
      <c r="G490">
        <v>0.19</v>
      </c>
      <c r="H490">
        <v>0.19</v>
      </c>
      <c r="I490" t="s">
        <v>24</v>
      </c>
      <c r="J490">
        <v>5.09</v>
      </c>
      <c r="K490">
        <v>31.9</v>
      </c>
      <c r="L490">
        <v>26.81</v>
      </c>
      <c r="M490" t="s">
        <v>83</v>
      </c>
      <c r="N490" t="s">
        <v>11502</v>
      </c>
      <c r="O490" t="s">
        <v>11503</v>
      </c>
      <c r="P490" t="s">
        <v>83</v>
      </c>
      <c r="Q490" t="s">
        <v>266</v>
      </c>
      <c r="R490" t="s">
        <v>267</v>
      </c>
      <c r="S490" t="s">
        <v>11504</v>
      </c>
      <c r="T490">
        <v>31.9</v>
      </c>
      <c r="U490" t="s">
        <v>24</v>
      </c>
      <c r="V490" t="s">
        <v>3037</v>
      </c>
      <c r="W490" t="s">
        <v>3040</v>
      </c>
      <c r="X490" t="s">
        <v>11505</v>
      </c>
      <c r="Y490" t="s">
        <v>11506</v>
      </c>
      <c r="Z490" t="str">
        <f t="shared" si="7"/>
        <v>AS-94919</v>
      </c>
    </row>
    <row r="491" spans="1:26" x14ac:dyDescent="0.3">
      <c r="A491" t="s">
        <v>11507</v>
      </c>
      <c r="B491" t="s">
        <v>8169</v>
      </c>
      <c r="C491" t="s">
        <v>38</v>
      </c>
      <c r="D491" t="s">
        <v>65</v>
      </c>
      <c r="E491" t="s">
        <v>45</v>
      </c>
      <c r="G491">
        <v>0.21</v>
      </c>
      <c r="H491" t="s">
        <v>270</v>
      </c>
      <c r="I491" t="s">
        <v>24</v>
      </c>
      <c r="J491">
        <v>11.8</v>
      </c>
      <c r="K491">
        <v>67.97</v>
      </c>
      <c r="L491">
        <v>56.17</v>
      </c>
      <c r="M491" t="s">
        <v>271</v>
      </c>
      <c r="Z491" t="str">
        <f t="shared" si="7"/>
        <v>AS-96224</v>
      </c>
    </row>
    <row r="492" spans="1:26" x14ac:dyDescent="0.3">
      <c r="A492" t="s">
        <v>11508</v>
      </c>
      <c r="B492" t="s">
        <v>8169</v>
      </c>
      <c r="C492" t="s">
        <v>264</v>
      </c>
      <c r="E492" t="s">
        <v>45</v>
      </c>
      <c r="G492">
        <v>0.21</v>
      </c>
      <c r="H492">
        <v>0.21</v>
      </c>
      <c r="I492" t="s">
        <v>24</v>
      </c>
      <c r="J492">
        <v>5.19</v>
      </c>
      <c r="K492">
        <v>29.9</v>
      </c>
      <c r="L492">
        <v>24.71</v>
      </c>
      <c r="M492" t="s">
        <v>265</v>
      </c>
      <c r="N492" t="s">
        <v>11509</v>
      </c>
      <c r="O492" t="s">
        <v>11510</v>
      </c>
      <c r="P492" t="s">
        <v>265</v>
      </c>
      <c r="Q492" t="s">
        <v>266</v>
      </c>
      <c r="R492" t="s">
        <v>267</v>
      </c>
      <c r="S492" t="s">
        <v>11511</v>
      </c>
      <c r="T492">
        <v>29.9</v>
      </c>
      <c r="U492" t="s">
        <v>24</v>
      </c>
      <c r="V492" t="s">
        <v>11512</v>
      </c>
      <c r="W492" t="s">
        <v>11513</v>
      </c>
      <c r="X492" t="s">
        <v>11514</v>
      </c>
      <c r="Y492" t="s">
        <v>11515</v>
      </c>
      <c r="Z492" t="str">
        <f t="shared" si="7"/>
        <v>AS-96241</v>
      </c>
    </row>
    <row r="493" spans="1:26" x14ac:dyDescent="0.3">
      <c r="A493" t="s">
        <v>11516</v>
      </c>
      <c r="B493" t="s">
        <v>8169</v>
      </c>
      <c r="C493" t="s">
        <v>264</v>
      </c>
      <c r="E493" t="s">
        <v>42</v>
      </c>
      <c r="G493">
        <v>0.19</v>
      </c>
      <c r="H493">
        <v>0.19</v>
      </c>
      <c r="I493" t="s">
        <v>24</v>
      </c>
      <c r="J493">
        <v>16.89</v>
      </c>
      <c r="K493">
        <v>105.8</v>
      </c>
      <c r="L493">
        <v>88.91</v>
      </c>
      <c r="M493" t="s">
        <v>265</v>
      </c>
      <c r="N493" t="s">
        <v>11517</v>
      </c>
      <c r="O493" t="s">
        <v>11518</v>
      </c>
      <c r="P493" t="s">
        <v>265</v>
      </c>
      <c r="Q493" t="s">
        <v>266</v>
      </c>
      <c r="R493" t="s">
        <v>267</v>
      </c>
      <c r="S493" t="s">
        <v>11519</v>
      </c>
      <c r="T493">
        <v>105.8</v>
      </c>
      <c r="U493" t="s">
        <v>24</v>
      </c>
      <c r="V493" t="s">
        <v>11520</v>
      </c>
      <c r="W493" t="s">
        <v>11521</v>
      </c>
      <c r="X493" t="s">
        <v>11520</v>
      </c>
      <c r="Y493" t="s">
        <v>11522</v>
      </c>
      <c r="Z493" t="str">
        <f t="shared" si="7"/>
        <v>AS-97171</v>
      </c>
    </row>
    <row r="494" spans="1:26" x14ac:dyDescent="0.3">
      <c r="A494" t="s">
        <v>11523</v>
      </c>
      <c r="B494" t="s">
        <v>8169</v>
      </c>
      <c r="C494" t="s">
        <v>264</v>
      </c>
      <c r="D494" t="s">
        <v>70</v>
      </c>
      <c r="E494" t="s">
        <v>45</v>
      </c>
      <c r="G494">
        <v>0.21</v>
      </c>
      <c r="H494" t="s">
        <v>270</v>
      </c>
      <c r="I494" t="s">
        <v>24</v>
      </c>
      <c r="J494" t="s">
        <v>270</v>
      </c>
      <c r="K494">
        <v>0</v>
      </c>
      <c r="L494">
        <v>0</v>
      </c>
      <c r="M494" t="s">
        <v>265</v>
      </c>
      <c r="N494" t="s">
        <v>11524</v>
      </c>
      <c r="O494" t="s">
        <v>11525</v>
      </c>
      <c r="P494" t="s">
        <v>265</v>
      </c>
      <c r="Q494" t="s">
        <v>266</v>
      </c>
      <c r="R494" t="s">
        <v>267</v>
      </c>
      <c r="S494" t="s">
        <v>11526</v>
      </c>
      <c r="T494">
        <v>37.9</v>
      </c>
      <c r="U494" t="s">
        <v>24</v>
      </c>
      <c r="V494" t="s">
        <v>11527</v>
      </c>
      <c r="W494" t="s">
        <v>11528</v>
      </c>
      <c r="X494" t="s">
        <v>11529</v>
      </c>
      <c r="Y494" t="s">
        <v>11530</v>
      </c>
      <c r="Z494" t="str">
        <f t="shared" si="7"/>
        <v>AS-95540</v>
      </c>
    </row>
    <row r="495" spans="1:26" x14ac:dyDescent="0.3">
      <c r="A495" t="s">
        <v>11523</v>
      </c>
      <c r="B495" t="s">
        <v>8169</v>
      </c>
      <c r="C495" t="s">
        <v>264</v>
      </c>
      <c r="D495" t="s">
        <v>70</v>
      </c>
      <c r="E495" t="s">
        <v>45</v>
      </c>
      <c r="G495">
        <v>0.21</v>
      </c>
      <c r="H495" t="s">
        <v>270</v>
      </c>
      <c r="I495" t="s">
        <v>24</v>
      </c>
      <c r="J495" t="s">
        <v>270</v>
      </c>
      <c r="K495">
        <v>0</v>
      </c>
      <c r="L495">
        <v>0</v>
      </c>
      <c r="M495" t="s">
        <v>265</v>
      </c>
      <c r="N495" t="s">
        <v>11524</v>
      </c>
      <c r="O495" t="s">
        <v>11531</v>
      </c>
      <c r="P495" t="s">
        <v>265</v>
      </c>
      <c r="Q495" t="s">
        <v>275</v>
      </c>
      <c r="R495" t="s">
        <v>267</v>
      </c>
      <c r="S495" t="s">
        <v>11532</v>
      </c>
      <c r="T495">
        <v>37.9</v>
      </c>
      <c r="U495" t="s">
        <v>24</v>
      </c>
      <c r="V495" t="s">
        <v>11533</v>
      </c>
      <c r="W495" t="s">
        <v>11534</v>
      </c>
      <c r="X495" t="s">
        <v>11533</v>
      </c>
      <c r="Y495" t="s">
        <v>11535</v>
      </c>
      <c r="Z495" t="str">
        <f t="shared" si="7"/>
        <v>AS-95540</v>
      </c>
    </row>
    <row r="496" spans="1:26" x14ac:dyDescent="0.3">
      <c r="A496" t="s">
        <v>11536</v>
      </c>
      <c r="B496" t="s">
        <v>8169</v>
      </c>
      <c r="C496" t="s">
        <v>268</v>
      </c>
      <c r="E496" t="s">
        <v>46</v>
      </c>
      <c r="G496">
        <v>0.2</v>
      </c>
      <c r="H496">
        <v>0.2</v>
      </c>
      <c r="I496" t="s">
        <v>24</v>
      </c>
      <c r="J496">
        <v>19.96</v>
      </c>
      <c r="K496">
        <v>119.75</v>
      </c>
      <c r="L496">
        <v>99.79</v>
      </c>
      <c r="M496" t="s">
        <v>83</v>
      </c>
      <c r="N496" t="s">
        <v>11537</v>
      </c>
      <c r="O496" t="s">
        <v>11538</v>
      </c>
      <c r="P496" t="s">
        <v>83</v>
      </c>
      <c r="Q496" t="s">
        <v>266</v>
      </c>
      <c r="R496" t="s">
        <v>267</v>
      </c>
      <c r="S496" t="s">
        <v>11539</v>
      </c>
      <c r="T496">
        <v>119.75</v>
      </c>
      <c r="U496" t="s">
        <v>24</v>
      </c>
      <c r="V496" t="s">
        <v>7296</v>
      </c>
      <c r="W496" t="s">
        <v>7298</v>
      </c>
      <c r="X496" t="s">
        <v>11540</v>
      </c>
      <c r="Y496" t="s">
        <v>11541</v>
      </c>
      <c r="Z496" t="str">
        <f t="shared" si="7"/>
        <v>AS-96864</v>
      </c>
    </row>
    <row r="497" spans="1:26" x14ac:dyDescent="0.3">
      <c r="A497" t="s">
        <v>11542</v>
      </c>
      <c r="B497" t="s">
        <v>8169</v>
      </c>
      <c r="C497" t="s">
        <v>268</v>
      </c>
      <c r="E497" t="s">
        <v>42</v>
      </c>
      <c r="G497">
        <v>0.19</v>
      </c>
      <c r="H497">
        <v>0.19</v>
      </c>
      <c r="I497" t="s">
        <v>24</v>
      </c>
      <c r="J497">
        <v>100.33</v>
      </c>
      <c r="K497">
        <v>628.4</v>
      </c>
      <c r="L497">
        <v>528.07000000000005</v>
      </c>
      <c r="M497" t="s">
        <v>83</v>
      </c>
      <c r="N497" t="s">
        <v>11543</v>
      </c>
      <c r="O497" t="s">
        <v>11544</v>
      </c>
      <c r="P497" t="s">
        <v>83</v>
      </c>
      <c r="Q497" t="s">
        <v>266</v>
      </c>
      <c r="R497" t="s">
        <v>267</v>
      </c>
      <c r="S497" t="s">
        <v>11545</v>
      </c>
      <c r="T497">
        <v>628.4</v>
      </c>
      <c r="U497" t="s">
        <v>24</v>
      </c>
      <c r="V497" t="s">
        <v>4689</v>
      </c>
      <c r="W497" t="s">
        <v>4691</v>
      </c>
      <c r="X497" t="s">
        <v>11546</v>
      </c>
      <c r="Y497" t="s">
        <v>11547</v>
      </c>
      <c r="Z497" t="str">
        <f t="shared" si="7"/>
        <v>AS-95509</v>
      </c>
    </row>
    <row r="498" spans="1:26" x14ac:dyDescent="0.3">
      <c r="A498" t="s">
        <v>11548</v>
      </c>
      <c r="B498" t="s">
        <v>8169</v>
      </c>
      <c r="C498" t="s">
        <v>268</v>
      </c>
      <c r="E498" t="s">
        <v>42</v>
      </c>
      <c r="G498">
        <v>0.19</v>
      </c>
      <c r="H498">
        <v>0.19</v>
      </c>
      <c r="I498" t="s">
        <v>24</v>
      </c>
      <c r="J498">
        <v>36.520000000000003</v>
      </c>
      <c r="K498">
        <v>228.75</v>
      </c>
      <c r="L498">
        <v>192.23</v>
      </c>
      <c r="M498" t="s">
        <v>83</v>
      </c>
      <c r="N498" t="s">
        <v>11549</v>
      </c>
      <c r="O498" t="s">
        <v>11550</v>
      </c>
      <c r="P498" t="s">
        <v>83</v>
      </c>
      <c r="Q498" t="s">
        <v>266</v>
      </c>
      <c r="R498" t="s">
        <v>267</v>
      </c>
      <c r="S498" t="s">
        <v>11551</v>
      </c>
      <c r="T498">
        <v>228.75</v>
      </c>
      <c r="U498" t="s">
        <v>24</v>
      </c>
      <c r="V498" t="s">
        <v>4773</v>
      </c>
      <c r="W498" t="s">
        <v>4776</v>
      </c>
      <c r="X498" t="s">
        <v>11552</v>
      </c>
      <c r="Y498" t="s">
        <v>11553</v>
      </c>
      <c r="Z498" t="str">
        <f t="shared" si="7"/>
        <v>AS-95530</v>
      </c>
    </row>
    <row r="499" spans="1:26" x14ac:dyDescent="0.3">
      <c r="A499" t="s">
        <v>11554</v>
      </c>
      <c r="B499" t="s">
        <v>8169</v>
      </c>
      <c r="C499" t="s">
        <v>264</v>
      </c>
      <c r="E499" t="s">
        <v>45</v>
      </c>
      <c r="G499">
        <v>0.21</v>
      </c>
      <c r="H499">
        <v>0.21</v>
      </c>
      <c r="I499" t="s">
        <v>24</v>
      </c>
      <c r="J499">
        <v>11.79</v>
      </c>
      <c r="K499">
        <v>67.95</v>
      </c>
      <c r="L499">
        <v>56.16</v>
      </c>
      <c r="M499" t="s">
        <v>265</v>
      </c>
      <c r="N499" t="s">
        <v>11555</v>
      </c>
      <c r="O499" t="s">
        <v>11556</v>
      </c>
      <c r="P499" t="s">
        <v>265</v>
      </c>
      <c r="Q499" t="s">
        <v>266</v>
      </c>
      <c r="R499" t="s">
        <v>267</v>
      </c>
      <c r="S499" t="s">
        <v>11557</v>
      </c>
      <c r="T499">
        <v>67.95</v>
      </c>
      <c r="U499" t="s">
        <v>24</v>
      </c>
      <c r="V499" t="s">
        <v>11558</v>
      </c>
      <c r="W499" t="s">
        <v>11559</v>
      </c>
      <c r="X499" t="s">
        <v>11560</v>
      </c>
      <c r="Y499" t="s">
        <v>11561</v>
      </c>
      <c r="Z499" t="str">
        <f t="shared" si="7"/>
        <v>AS-96920</v>
      </c>
    </row>
    <row r="500" spans="1:26" x14ac:dyDescent="0.3">
      <c r="A500" t="s">
        <v>11562</v>
      </c>
      <c r="B500" t="s">
        <v>8169</v>
      </c>
      <c r="C500" t="s">
        <v>264</v>
      </c>
      <c r="D500" t="s">
        <v>70</v>
      </c>
      <c r="E500" t="s">
        <v>45</v>
      </c>
      <c r="G500">
        <v>0.21</v>
      </c>
      <c r="H500" t="s">
        <v>270</v>
      </c>
      <c r="I500" t="s">
        <v>24</v>
      </c>
      <c r="J500" t="s">
        <v>270</v>
      </c>
      <c r="K500">
        <v>0</v>
      </c>
      <c r="L500">
        <v>0</v>
      </c>
      <c r="M500" t="s">
        <v>265</v>
      </c>
      <c r="N500" t="s">
        <v>11563</v>
      </c>
      <c r="O500" t="s">
        <v>11564</v>
      </c>
      <c r="P500" t="s">
        <v>265</v>
      </c>
      <c r="Q500" t="s">
        <v>266</v>
      </c>
      <c r="R500" t="s">
        <v>267</v>
      </c>
      <c r="S500" t="s">
        <v>11565</v>
      </c>
      <c r="T500">
        <v>31.9</v>
      </c>
      <c r="U500" t="s">
        <v>24</v>
      </c>
      <c r="V500" t="s">
        <v>11566</v>
      </c>
      <c r="W500" t="s">
        <v>11567</v>
      </c>
      <c r="X500" t="s">
        <v>11568</v>
      </c>
      <c r="Y500" t="s">
        <v>11569</v>
      </c>
      <c r="Z500" t="str">
        <f t="shared" si="7"/>
        <v>AS-96121</v>
      </c>
    </row>
    <row r="501" spans="1:26" x14ac:dyDescent="0.3">
      <c r="A501" t="s">
        <v>11562</v>
      </c>
      <c r="B501" t="s">
        <v>8169</v>
      </c>
      <c r="C501" t="s">
        <v>264</v>
      </c>
      <c r="D501" t="s">
        <v>70</v>
      </c>
      <c r="E501" t="s">
        <v>45</v>
      </c>
      <c r="G501">
        <v>0.21</v>
      </c>
      <c r="H501" t="s">
        <v>270</v>
      </c>
      <c r="I501" t="s">
        <v>24</v>
      </c>
      <c r="J501" t="s">
        <v>270</v>
      </c>
      <c r="K501">
        <v>0</v>
      </c>
      <c r="L501">
        <v>0</v>
      </c>
      <c r="M501" t="s">
        <v>265</v>
      </c>
      <c r="N501" t="s">
        <v>11563</v>
      </c>
      <c r="O501" t="s">
        <v>11570</v>
      </c>
      <c r="P501" t="s">
        <v>265</v>
      </c>
      <c r="Q501" t="s">
        <v>275</v>
      </c>
      <c r="R501" t="s">
        <v>267</v>
      </c>
      <c r="S501" t="s">
        <v>11571</v>
      </c>
      <c r="T501">
        <v>31.9</v>
      </c>
      <c r="U501" t="s">
        <v>24</v>
      </c>
      <c r="V501" t="s">
        <v>11572</v>
      </c>
      <c r="W501" t="s">
        <v>11573</v>
      </c>
      <c r="X501" t="s">
        <v>11572</v>
      </c>
      <c r="Y501" t="s">
        <v>11574</v>
      </c>
      <c r="Z501" t="str">
        <f t="shared" si="7"/>
        <v>AS-96121</v>
      </c>
    </row>
    <row r="502" spans="1:26" x14ac:dyDescent="0.3">
      <c r="A502" t="s">
        <v>11575</v>
      </c>
      <c r="B502" t="s">
        <v>8169</v>
      </c>
      <c r="C502" t="s">
        <v>264</v>
      </c>
      <c r="E502" t="s">
        <v>42</v>
      </c>
      <c r="G502">
        <v>0.19</v>
      </c>
      <c r="H502">
        <v>0.19</v>
      </c>
      <c r="I502" t="s">
        <v>24</v>
      </c>
      <c r="J502">
        <v>10.85</v>
      </c>
      <c r="K502">
        <v>67.95</v>
      </c>
      <c r="L502">
        <v>57.1</v>
      </c>
      <c r="M502" t="s">
        <v>265</v>
      </c>
      <c r="N502" t="s">
        <v>11576</v>
      </c>
      <c r="O502" t="s">
        <v>11577</v>
      </c>
      <c r="P502" t="s">
        <v>265</v>
      </c>
      <c r="Q502" t="s">
        <v>266</v>
      </c>
      <c r="R502" t="s">
        <v>267</v>
      </c>
      <c r="S502" t="s">
        <v>11578</v>
      </c>
      <c r="T502">
        <v>67.95</v>
      </c>
      <c r="U502" t="s">
        <v>24</v>
      </c>
      <c r="V502" t="s">
        <v>11579</v>
      </c>
      <c r="W502" t="s">
        <v>11580</v>
      </c>
      <c r="X502" t="s">
        <v>11581</v>
      </c>
      <c r="Y502" t="s">
        <v>11582</v>
      </c>
      <c r="Z502" t="str">
        <f t="shared" si="7"/>
        <v>AS-95170</v>
      </c>
    </row>
    <row r="503" spans="1:26" x14ac:dyDescent="0.3">
      <c r="A503" t="s">
        <v>11583</v>
      </c>
      <c r="B503" t="s">
        <v>8169</v>
      </c>
      <c r="C503" t="s">
        <v>38</v>
      </c>
      <c r="D503" t="s">
        <v>76</v>
      </c>
      <c r="E503" t="s">
        <v>46</v>
      </c>
      <c r="G503">
        <v>0.2</v>
      </c>
      <c r="H503" t="s">
        <v>270</v>
      </c>
      <c r="I503" t="s">
        <v>24</v>
      </c>
      <c r="J503" t="s">
        <v>270</v>
      </c>
      <c r="K503">
        <v>0</v>
      </c>
      <c r="L503">
        <v>0</v>
      </c>
      <c r="M503" t="s">
        <v>271</v>
      </c>
      <c r="Z503" t="str">
        <f t="shared" si="7"/>
        <v>AS-96970</v>
      </c>
    </row>
    <row r="504" spans="1:26" x14ac:dyDescent="0.3">
      <c r="A504" t="s">
        <v>11584</v>
      </c>
      <c r="B504" t="s">
        <v>8169</v>
      </c>
      <c r="C504" t="s">
        <v>264</v>
      </c>
      <c r="E504" t="s">
        <v>46</v>
      </c>
      <c r="G504">
        <v>0.2</v>
      </c>
      <c r="H504">
        <v>0.2</v>
      </c>
      <c r="I504" t="s">
        <v>24</v>
      </c>
      <c r="J504">
        <v>10.83</v>
      </c>
      <c r="K504">
        <v>64.95</v>
      </c>
      <c r="L504">
        <v>54.12</v>
      </c>
      <c r="M504" t="s">
        <v>265</v>
      </c>
      <c r="N504" t="s">
        <v>11585</v>
      </c>
      <c r="O504" t="s">
        <v>11586</v>
      </c>
      <c r="P504" t="s">
        <v>265</v>
      </c>
      <c r="Q504" t="s">
        <v>266</v>
      </c>
      <c r="R504" t="s">
        <v>267</v>
      </c>
      <c r="S504" t="s">
        <v>11587</v>
      </c>
      <c r="T504">
        <v>64.95</v>
      </c>
      <c r="U504" t="s">
        <v>24</v>
      </c>
      <c r="V504" t="s">
        <v>11588</v>
      </c>
      <c r="W504" t="s">
        <v>11589</v>
      </c>
      <c r="X504" t="s">
        <v>11590</v>
      </c>
      <c r="Y504" t="s">
        <v>11591</v>
      </c>
      <c r="Z504" t="str">
        <f t="shared" si="7"/>
        <v>AS-95823</v>
      </c>
    </row>
    <row r="505" spans="1:26" x14ac:dyDescent="0.3">
      <c r="A505" t="s">
        <v>11592</v>
      </c>
      <c r="B505" t="s">
        <v>8169</v>
      </c>
      <c r="C505" t="s">
        <v>264</v>
      </c>
      <c r="E505" t="s">
        <v>46</v>
      </c>
      <c r="G505">
        <v>0.2</v>
      </c>
      <c r="H505">
        <v>0.2</v>
      </c>
      <c r="I505" t="s">
        <v>24</v>
      </c>
      <c r="J505">
        <v>7.48</v>
      </c>
      <c r="K505">
        <v>44.9</v>
      </c>
      <c r="L505">
        <v>37.42</v>
      </c>
      <c r="M505" t="s">
        <v>265</v>
      </c>
      <c r="N505" t="s">
        <v>11593</v>
      </c>
      <c r="O505" t="s">
        <v>11594</v>
      </c>
      <c r="P505" t="s">
        <v>265</v>
      </c>
      <c r="Q505" t="s">
        <v>266</v>
      </c>
      <c r="R505" t="s">
        <v>267</v>
      </c>
      <c r="S505" t="s">
        <v>11595</v>
      </c>
      <c r="T505">
        <v>44.9</v>
      </c>
      <c r="U505" t="s">
        <v>24</v>
      </c>
      <c r="V505" t="s">
        <v>11596</v>
      </c>
      <c r="W505" t="s">
        <v>11597</v>
      </c>
      <c r="X505" t="s">
        <v>11598</v>
      </c>
      <c r="Y505" t="s">
        <v>11599</v>
      </c>
      <c r="Z505" t="str">
        <f t="shared" si="7"/>
        <v>AS-95508</v>
      </c>
    </row>
    <row r="506" spans="1:26" x14ac:dyDescent="0.3">
      <c r="A506" t="s">
        <v>11600</v>
      </c>
      <c r="B506" t="s">
        <v>8169</v>
      </c>
      <c r="C506" t="s">
        <v>38</v>
      </c>
      <c r="D506" t="s">
        <v>65</v>
      </c>
      <c r="E506" t="s">
        <v>45</v>
      </c>
      <c r="G506">
        <v>0.21</v>
      </c>
      <c r="H506" t="s">
        <v>270</v>
      </c>
      <c r="I506" t="s">
        <v>24</v>
      </c>
      <c r="J506">
        <v>2.08</v>
      </c>
      <c r="K506">
        <v>11.97</v>
      </c>
      <c r="L506">
        <v>9.89</v>
      </c>
      <c r="M506" t="s">
        <v>271</v>
      </c>
      <c r="Z506" t="str">
        <f t="shared" si="7"/>
        <v>AS-95118</v>
      </c>
    </row>
    <row r="507" spans="1:26" x14ac:dyDescent="0.3">
      <c r="A507" t="s">
        <v>11601</v>
      </c>
      <c r="B507" t="s">
        <v>8169</v>
      </c>
      <c r="C507" t="s">
        <v>268</v>
      </c>
      <c r="E507" t="s">
        <v>42</v>
      </c>
      <c r="G507">
        <v>0.19</v>
      </c>
      <c r="H507">
        <v>0.19</v>
      </c>
      <c r="I507" t="s">
        <v>24</v>
      </c>
      <c r="J507">
        <v>10.199999999999999</v>
      </c>
      <c r="K507">
        <v>63.9</v>
      </c>
      <c r="L507">
        <v>53.7</v>
      </c>
      <c r="M507" t="s">
        <v>83</v>
      </c>
      <c r="N507" t="s">
        <v>11602</v>
      </c>
      <c r="O507" t="s">
        <v>11603</v>
      </c>
      <c r="P507" t="s">
        <v>83</v>
      </c>
      <c r="Q507" t="s">
        <v>266</v>
      </c>
      <c r="R507" t="s">
        <v>267</v>
      </c>
      <c r="S507" t="s">
        <v>11604</v>
      </c>
      <c r="T507">
        <v>63.9</v>
      </c>
      <c r="U507" t="s">
        <v>24</v>
      </c>
      <c r="V507" t="s">
        <v>5163</v>
      </c>
      <c r="W507" t="s">
        <v>5166</v>
      </c>
      <c r="X507" t="s">
        <v>11605</v>
      </c>
      <c r="Y507" t="s">
        <v>11606</v>
      </c>
      <c r="Z507" t="str">
        <f t="shared" si="7"/>
        <v>AS-95715</v>
      </c>
    </row>
    <row r="508" spans="1:26" x14ac:dyDescent="0.3">
      <c r="A508" t="s">
        <v>11607</v>
      </c>
      <c r="B508" t="s">
        <v>8169</v>
      </c>
      <c r="C508" t="s">
        <v>264</v>
      </c>
      <c r="E508" t="s">
        <v>45</v>
      </c>
      <c r="G508">
        <v>0.21</v>
      </c>
      <c r="H508">
        <v>0.21</v>
      </c>
      <c r="I508" t="s">
        <v>24</v>
      </c>
      <c r="J508">
        <v>35.909999999999997</v>
      </c>
      <c r="K508">
        <v>206.91</v>
      </c>
      <c r="L508">
        <v>171</v>
      </c>
      <c r="M508" t="s">
        <v>265</v>
      </c>
      <c r="N508" t="s">
        <v>11608</v>
      </c>
      <c r="O508" t="s">
        <v>11609</v>
      </c>
      <c r="P508" t="s">
        <v>265</v>
      </c>
      <c r="Q508" t="s">
        <v>266</v>
      </c>
      <c r="R508" t="s">
        <v>267</v>
      </c>
      <c r="S508" t="s">
        <v>11610</v>
      </c>
      <c r="T508">
        <v>206.91</v>
      </c>
      <c r="U508" t="s">
        <v>24</v>
      </c>
      <c r="V508" t="s">
        <v>11611</v>
      </c>
      <c r="W508" t="s">
        <v>11612</v>
      </c>
      <c r="X508" t="s">
        <v>11613</v>
      </c>
      <c r="Y508" t="s">
        <v>11614</v>
      </c>
      <c r="Z508" t="str">
        <f t="shared" si="7"/>
        <v>AS-97060</v>
      </c>
    </row>
    <row r="509" spans="1:26" x14ac:dyDescent="0.3">
      <c r="A509" t="s">
        <v>11615</v>
      </c>
      <c r="B509" t="s">
        <v>8169</v>
      </c>
      <c r="C509" t="s">
        <v>264</v>
      </c>
      <c r="E509" t="s">
        <v>46</v>
      </c>
      <c r="G509">
        <v>0.2</v>
      </c>
      <c r="H509">
        <v>0.2</v>
      </c>
      <c r="I509" t="s">
        <v>24</v>
      </c>
      <c r="J509">
        <v>5.32</v>
      </c>
      <c r="K509">
        <v>31.9</v>
      </c>
      <c r="L509">
        <v>26.58</v>
      </c>
      <c r="M509" t="s">
        <v>265</v>
      </c>
      <c r="N509" t="s">
        <v>11616</v>
      </c>
      <c r="O509" t="s">
        <v>11617</v>
      </c>
      <c r="P509" t="s">
        <v>265</v>
      </c>
      <c r="Q509" t="s">
        <v>266</v>
      </c>
      <c r="R509" t="s">
        <v>267</v>
      </c>
      <c r="S509" t="s">
        <v>11618</v>
      </c>
      <c r="T509">
        <v>31.9</v>
      </c>
      <c r="U509" t="s">
        <v>24</v>
      </c>
      <c r="V509" t="s">
        <v>11619</v>
      </c>
      <c r="W509" t="s">
        <v>11620</v>
      </c>
      <c r="X509" t="s">
        <v>11621</v>
      </c>
      <c r="Y509" t="s">
        <v>11622</v>
      </c>
      <c r="Z509" t="str">
        <f t="shared" si="7"/>
        <v>AS-97199</v>
      </c>
    </row>
    <row r="510" spans="1:26" x14ac:dyDescent="0.3">
      <c r="A510" t="s">
        <v>11623</v>
      </c>
      <c r="B510" t="s">
        <v>8169</v>
      </c>
      <c r="C510" t="s">
        <v>264</v>
      </c>
      <c r="E510" t="s">
        <v>45</v>
      </c>
      <c r="G510">
        <v>0.21</v>
      </c>
      <c r="H510">
        <v>0.21</v>
      </c>
      <c r="I510" t="s">
        <v>24</v>
      </c>
      <c r="J510">
        <v>7.79</v>
      </c>
      <c r="K510">
        <v>44.9</v>
      </c>
      <c r="L510">
        <v>37.11</v>
      </c>
      <c r="M510" t="s">
        <v>265</v>
      </c>
      <c r="N510" t="s">
        <v>11624</v>
      </c>
      <c r="O510" t="s">
        <v>11625</v>
      </c>
      <c r="P510" t="s">
        <v>265</v>
      </c>
      <c r="Q510" t="s">
        <v>266</v>
      </c>
      <c r="R510" t="s">
        <v>267</v>
      </c>
      <c r="S510" t="s">
        <v>11626</v>
      </c>
      <c r="T510">
        <v>44.9</v>
      </c>
      <c r="U510" t="s">
        <v>24</v>
      </c>
      <c r="V510" t="s">
        <v>11627</v>
      </c>
      <c r="W510" t="s">
        <v>11628</v>
      </c>
      <c r="X510" t="s">
        <v>11629</v>
      </c>
      <c r="Y510" t="s">
        <v>11630</v>
      </c>
      <c r="Z510" t="str">
        <f t="shared" si="7"/>
        <v>AS-96479</v>
      </c>
    </row>
    <row r="511" spans="1:26" x14ac:dyDescent="0.3">
      <c r="A511" t="s">
        <v>11631</v>
      </c>
      <c r="B511" t="s">
        <v>8169</v>
      </c>
      <c r="C511" t="s">
        <v>264</v>
      </c>
      <c r="E511" t="s">
        <v>47</v>
      </c>
      <c r="G511">
        <v>0.22</v>
      </c>
      <c r="H511">
        <v>0.22</v>
      </c>
      <c r="I511" t="s">
        <v>24</v>
      </c>
      <c r="J511">
        <v>6.83</v>
      </c>
      <c r="K511">
        <v>37.9</v>
      </c>
      <c r="L511">
        <v>31.07</v>
      </c>
      <c r="M511" t="s">
        <v>265</v>
      </c>
      <c r="N511" t="s">
        <v>11632</v>
      </c>
      <c r="O511" t="s">
        <v>11633</v>
      </c>
      <c r="P511" t="s">
        <v>265</v>
      </c>
      <c r="Q511" t="s">
        <v>266</v>
      </c>
      <c r="R511" t="s">
        <v>267</v>
      </c>
      <c r="S511" t="s">
        <v>11634</v>
      </c>
      <c r="T511">
        <v>37.9</v>
      </c>
      <c r="U511" t="s">
        <v>24</v>
      </c>
      <c r="V511" t="s">
        <v>11635</v>
      </c>
      <c r="W511" t="s">
        <v>11636</v>
      </c>
      <c r="X511" t="s">
        <v>11637</v>
      </c>
      <c r="Y511" t="s">
        <v>11638</v>
      </c>
      <c r="Z511" t="str">
        <f t="shared" si="7"/>
        <v>AS-96353</v>
      </c>
    </row>
    <row r="512" spans="1:26" x14ac:dyDescent="0.3">
      <c r="A512" t="s">
        <v>11639</v>
      </c>
      <c r="B512" t="s">
        <v>8169</v>
      </c>
      <c r="C512" t="s">
        <v>268</v>
      </c>
      <c r="E512" t="s">
        <v>47</v>
      </c>
      <c r="G512">
        <v>0.22</v>
      </c>
      <c r="H512">
        <v>0.22</v>
      </c>
      <c r="I512" t="s">
        <v>24</v>
      </c>
      <c r="J512">
        <v>9.3000000000000007</v>
      </c>
      <c r="K512">
        <v>51.57</v>
      </c>
      <c r="L512">
        <v>42.27</v>
      </c>
      <c r="M512" t="s">
        <v>83</v>
      </c>
      <c r="N512" t="s">
        <v>11640</v>
      </c>
      <c r="O512" t="s">
        <v>11641</v>
      </c>
      <c r="P512" t="s">
        <v>83</v>
      </c>
      <c r="Q512" t="s">
        <v>266</v>
      </c>
      <c r="R512" t="s">
        <v>267</v>
      </c>
      <c r="S512" t="s">
        <v>11642</v>
      </c>
      <c r="T512">
        <v>51.57</v>
      </c>
      <c r="U512" t="s">
        <v>24</v>
      </c>
      <c r="V512" t="s">
        <v>3017</v>
      </c>
      <c r="W512" t="s">
        <v>3020</v>
      </c>
      <c r="X512" t="s">
        <v>11643</v>
      </c>
      <c r="Y512" t="s">
        <v>11644</v>
      </c>
      <c r="Z512" t="str">
        <f t="shared" si="7"/>
        <v>AS-94914</v>
      </c>
    </row>
    <row r="513" spans="1:26" x14ac:dyDescent="0.3">
      <c r="A513" t="s">
        <v>11645</v>
      </c>
      <c r="B513" t="s">
        <v>8169</v>
      </c>
      <c r="C513" t="s">
        <v>268</v>
      </c>
      <c r="E513" t="s">
        <v>42</v>
      </c>
      <c r="G513">
        <v>0.19</v>
      </c>
      <c r="H513">
        <v>0.19</v>
      </c>
      <c r="I513" t="s">
        <v>24</v>
      </c>
      <c r="J513">
        <v>10.199999999999999</v>
      </c>
      <c r="K513">
        <v>63.9</v>
      </c>
      <c r="L513">
        <v>53.7</v>
      </c>
      <c r="M513" t="s">
        <v>83</v>
      </c>
      <c r="N513" t="s">
        <v>11646</v>
      </c>
      <c r="O513" t="s">
        <v>11647</v>
      </c>
      <c r="P513" t="s">
        <v>83</v>
      </c>
      <c r="Q513" t="s">
        <v>266</v>
      </c>
      <c r="R513" t="s">
        <v>267</v>
      </c>
      <c r="S513" t="s">
        <v>11648</v>
      </c>
      <c r="T513">
        <v>63.9</v>
      </c>
      <c r="U513" t="s">
        <v>24</v>
      </c>
      <c r="V513" t="s">
        <v>6628</v>
      </c>
      <c r="W513" t="s">
        <v>6631</v>
      </c>
      <c r="X513" t="s">
        <v>11649</v>
      </c>
      <c r="Y513" t="s">
        <v>11650</v>
      </c>
      <c r="Z513" t="str">
        <f t="shared" si="7"/>
        <v>AS-96496</v>
      </c>
    </row>
    <row r="514" spans="1:26" x14ac:dyDescent="0.3">
      <c r="A514" t="s">
        <v>11651</v>
      </c>
      <c r="B514" t="s">
        <v>8169</v>
      </c>
      <c r="C514" t="s">
        <v>264</v>
      </c>
      <c r="E514" t="s">
        <v>45</v>
      </c>
      <c r="G514">
        <v>0.21</v>
      </c>
      <c r="H514">
        <v>0.21</v>
      </c>
      <c r="I514" t="s">
        <v>24</v>
      </c>
      <c r="J514">
        <v>10.199999999999999</v>
      </c>
      <c r="K514">
        <v>58.8</v>
      </c>
      <c r="L514">
        <v>48.6</v>
      </c>
      <c r="M514" t="s">
        <v>265</v>
      </c>
      <c r="N514" t="s">
        <v>11652</v>
      </c>
      <c r="O514" t="s">
        <v>11653</v>
      </c>
      <c r="P514" t="s">
        <v>265</v>
      </c>
      <c r="Q514" t="s">
        <v>266</v>
      </c>
      <c r="R514" t="s">
        <v>267</v>
      </c>
      <c r="S514" t="s">
        <v>11654</v>
      </c>
      <c r="T514">
        <v>58.8</v>
      </c>
      <c r="U514" t="s">
        <v>24</v>
      </c>
      <c r="V514" t="s">
        <v>11655</v>
      </c>
      <c r="W514" t="s">
        <v>11656</v>
      </c>
      <c r="X514" t="s">
        <v>11657</v>
      </c>
      <c r="Y514" t="s">
        <v>11658</v>
      </c>
      <c r="Z514" t="str">
        <f t="shared" si="7"/>
        <v>AS-94974</v>
      </c>
    </row>
    <row r="515" spans="1:26" x14ac:dyDescent="0.3">
      <c r="A515" t="s">
        <v>11659</v>
      </c>
      <c r="B515" t="s">
        <v>8169</v>
      </c>
      <c r="C515" t="s">
        <v>268</v>
      </c>
      <c r="E515" t="s">
        <v>42</v>
      </c>
      <c r="G515">
        <v>0.19</v>
      </c>
      <c r="H515">
        <v>0.19</v>
      </c>
      <c r="I515" t="s">
        <v>24</v>
      </c>
      <c r="J515">
        <v>17.649999999999999</v>
      </c>
      <c r="K515">
        <v>110.57</v>
      </c>
      <c r="L515">
        <v>92.92</v>
      </c>
      <c r="M515" t="s">
        <v>83</v>
      </c>
      <c r="N515" t="s">
        <v>11660</v>
      </c>
      <c r="O515" t="s">
        <v>11661</v>
      </c>
      <c r="P515" t="s">
        <v>83</v>
      </c>
      <c r="Q515" t="s">
        <v>266</v>
      </c>
      <c r="R515" t="s">
        <v>267</v>
      </c>
      <c r="S515" t="s">
        <v>11662</v>
      </c>
      <c r="T515">
        <v>110.57</v>
      </c>
      <c r="U515" t="s">
        <v>24</v>
      </c>
      <c r="V515" t="s">
        <v>2690</v>
      </c>
      <c r="W515" t="s">
        <v>2693</v>
      </c>
      <c r="X515" t="s">
        <v>11663</v>
      </c>
      <c r="Y515" t="s">
        <v>11664</v>
      </c>
      <c r="Z515" t="str">
        <f t="shared" ref="Z515:Z578" si="8">+A515</f>
        <v>AS-94820</v>
      </c>
    </row>
    <row r="516" spans="1:26" x14ac:dyDescent="0.3">
      <c r="A516" t="s">
        <v>11665</v>
      </c>
      <c r="B516" t="s">
        <v>8169</v>
      </c>
      <c r="C516" t="s">
        <v>264</v>
      </c>
      <c r="E516" t="s">
        <v>42</v>
      </c>
      <c r="G516">
        <v>0.19</v>
      </c>
      <c r="H516">
        <v>0.19</v>
      </c>
      <c r="I516" t="s">
        <v>24</v>
      </c>
      <c r="J516">
        <v>26.46</v>
      </c>
      <c r="K516">
        <v>165.7</v>
      </c>
      <c r="L516">
        <v>139.24</v>
      </c>
      <c r="M516" t="s">
        <v>265</v>
      </c>
      <c r="N516" t="s">
        <v>11666</v>
      </c>
      <c r="O516" t="s">
        <v>11667</v>
      </c>
      <c r="P516" t="s">
        <v>265</v>
      </c>
      <c r="Q516" t="s">
        <v>266</v>
      </c>
      <c r="R516" t="s">
        <v>267</v>
      </c>
      <c r="S516" t="s">
        <v>11668</v>
      </c>
      <c r="T516">
        <v>165.7</v>
      </c>
      <c r="U516" t="s">
        <v>24</v>
      </c>
      <c r="V516" t="s">
        <v>11669</v>
      </c>
      <c r="W516" t="s">
        <v>11670</v>
      </c>
      <c r="X516" t="s">
        <v>11671</v>
      </c>
      <c r="Y516" t="s">
        <v>11672</v>
      </c>
      <c r="Z516" t="str">
        <f t="shared" si="8"/>
        <v>AS-95547</v>
      </c>
    </row>
    <row r="517" spans="1:26" x14ac:dyDescent="0.3">
      <c r="A517" t="s">
        <v>11673</v>
      </c>
      <c r="B517" t="s">
        <v>8169</v>
      </c>
      <c r="C517" t="s">
        <v>264</v>
      </c>
      <c r="E517" t="s">
        <v>45</v>
      </c>
      <c r="G517">
        <v>0.21</v>
      </c>
      <c r="H517">
        <v>0.21</v>
      </c>
      <c r="I517" t="s">
        <v>24</v>
      </c>
      <c r="J517">
        <v>10.23</v>
      </c>
      <c r="K517">
        <v>58.95</v>
      </c>
      <c r="L517">
        <v>48.72</v>
      </c>
      <c r="M517" t="s">
        <v>265</v>
      </c>
      <c r="N517" t="s">
        <v>11674</v>
      </c>
      <c r="O517" t="s">
        <v>11675</v>
      </c>
      <c r="P517" t="s">
        <v>265</v>
      </c>
      <c r="Q517" t="s">
        <v>266</v>
      </c>
      <c r="R517" t="s">
        <v>267</v>
      </c>
      <c r="S517" t="s">
        <v>11676</v>
      </c>
      <c r="T517">
        <v>58.95</v>
      </c>
      <c r="U517" t="s">
        <v>24</v>
      </c>
      <c r="V517" t="s">
        <v>11677</v>
      </c>
      <c r="W517" t="s">
        <v>11678</v>
      </c>
      <c r="X517" t="s">
        <v>11679</v>
      </c>
      <c r="Y517" t="s">
        <v>11680</v>
      </c>
      <c r="Z517" t="str">
        <f t="shared" si="8"/>
        <v>AS-96329</v>
      </c>
    </row>
    <row r="518" spans="1:26" x14ac:dyDescent="0.3">
      <c r="A518" t="s">
        <v>11681</v>
      </c>
      <c r="B518" t="s">
        <v>8169</v>
      </c>
      <c r="C518" t="s">
        <v>264</v>
      </c>
      <c r="E518" t="s">
        <v>45</v>
      </c>
      <c r="G518">
        <v>0.21</v>
      </c>
      <c r="H518">
        <v>0.21</v>
      </c>
      <c r="I518" t="s">
        <v>24</v>
      </c>
      <c r="J518">
        <v>5.19</v>
      </c>
      <c r="K518">
        <v>29.9</v>
      </c>
      <c r="L518">
        <v>24.71</v>
      </c>
      <c r="M518" t="s">
        <v>265</v>
      </c>
      <c r="N518" t="s">
        <v>11682</v>
      </c>
      <c r="O518" t="s">
        <v>11683</v>
      </c>
      <c r="P518" t="s">
        <v>265</v>
      </c>
      <c r="Q518" t="s">
        <v>266</v>
      </c>
      <c r="R518" t="s">
        <v>267</v>
      </c>
      <c r="S518" t="s">
        <v>11684</v>
      </c>
      <c r="T518">
        <v>29.9</v>
      </c>
      <c r="U518" t="s">
        <v>24</v>
      </c>
      <c r="V518" t="s">
        <v>11685</v>
      </c>
      <c r="W518" t="s">
        <v>11686</v>
      </c>
      <c r="X518" t="s">
        <v>11687</v>
      </c>
      <c r="Y518" t="s">
        <v>11688</v>
      </c>
      <c r="Z518" t="str">
        <f t="shared" si="8"/>
        <v>AS-96682</v>
      </c>
    </row>
    <row r="519" spans="1:26" x14ac:dyDescent="0.3">
      <c r="A519" t="s">
        <v>11689</v>
      </c>
      <c r="B519" t="s">
        <v>8169</v>
      </c>
      <c r="C519" t="s">
        <v>264</v>
      </c>
      <c r="E519" t="s">
        <v>46</v>
      </c>
      <c r="G519">
        <v>0.2</v>
      </c>
      <c r="H519">
        <v>0.2</v>
      </c>
      <c r="I519" t="s">
        <v>24</v>
      </c>
      <c r="J519">
        <v>11.33</v>
      </c>
      <c r="K519">
        <v>67.95</v>
      </c>
      <c r="L519">
        <v>56.62</v>
      </c>
      <c r="M519" t="s">
        <v>265</v>
      </c>
      <c r="N519" t="s">
        <v>11690</v>
      </c>
      <c r="O519" t="s">
        <v>11691</v>
      </c>
      <c r="P519" t="s">
        <v>265</v>
      </c>
      <c r="Q519" t="s">
        <v>266</v>
      </c>
      <c r="R519" t="s">
        <v>267</v>
      </c>
      <c r="S519" t="s">
        <v>11692</v>
      </c>
      <c r="T519">
        <v>67.95</v>
      </c>
      <c r="U519" t="s">
        <v>24</v>
      </c>
      <c r="V519" t="s">
        <v>11693</v>
      </c>
      <c r="W519" t="s">
        <v>11694</v>
      </c>
      <c r="X519" t="s">
        <v>11695</v>
      </c>
      <c r="Y519" t="s">
        <v>11696</v>
      </c>
      <c r="Z519" t="str">
        <f t="shared" si="8"/>
        <v>AS-96088</v>
      </c>
    </row>
    <row r="520" spans="1:26" x14ac:dyDescent="0.3">
      <c r="A520" t="s">
        <v>11697</v>
      </c>
      <c r="B520" t="s">
        <v>8169</v>
      </c>
      <c r="C520" t="s">
        <v>268</v>
      </c>
      <c r="E520" t="s">
        <v>45</v>
      </c>
      <c r="G520">
        <v>0.21</v>
      </c>
      <c r="H520">
        <v>0.21</v>
      </c>
      <c r="I520" t="s">
        <v>24</v>
      </c>
      <c r="J520">
        <v>17.32</v>
      </c>
      <c r="K520">
        <v>99.8</v>
      </c>
      <c r="L520">
        <v>82.48</v>
      </c>
      <c r="M520" t="s">
        <v>83</v>
      </c>
      <c r="N520" t="s">
        <v>11698</v>
      </c>
      <c r="O520" t="s">
        <v>11699</v>
      </c>
      <c r="P520" t="s">
        <v>83</v>
      </c>
      <c r="Q520" t="s">
        <v>266</v>
      </c>
      <c r="R520" t="s">
        <v>267</v>
      </c>
      <c r="S520" t="s">
        <v>11700</v>
      </c>
      <c r="T520">
        <v>99.8</v>
      </c>
      <c r="U520" t="s">
        <v>24</v>
      </c>
      <c r="V520" t="s">
        <v>3771</v>
      </c>
      <c r="W520" t="s">
        <v>3773</v>
      </c>
      <c r="X520" t="s">
        <v>11701</v>
      </c>
      <c r="Y520" t="s">
        <v>11702</v>
      </c>
      <c r="Z520" t="str">
        <f t="shared" si="8"/>
        <v>AS-95180</v>
      </c>
    </row>
    <row r="521" spans="1:26" x14ac:dyDescent="0.3">
      <c r="A521" t="s">
        <v>11703</v>
      </c>
      <c r="B521" t="s">
        <v>8169</v>
      </c>
      <c r="C521" t="s">
        <v>264</v>
      </c>
      <c r="E521" t="s">
        <v>45</v>
      </c>
      <c r="G521">
        <v>0.21</v>
      </c>
      <c r="H521">
        <v>0.21</v>
      </c>
      <c r="I521" t="s">
        <v>24</v>
      </c>
      <c r="J521">
        <v>16.11</v>
      </c>
      <c r="K521">
        <v>92.85</v>
      </c>
      <c r="L521">
        <v>76.739999999999995</v>
      </c>
      <c r="M521" t="s">
        <v>265</v>
      </c>
      <c r="N521" t="s">
        <v>11704</v>
      </c>
      <c r="O521" t="s">
        <v>11705</v>
      </c>
      <c r="P521" t="s">
        <v>265</v>
      </c>
      <c r="Q521" t="s">
        <v>266</v>
      </c>
      <c r="R521" t="s">
        <v>267</v>
      </c>
      <c r="S521" t="s">
        <v>11706</v>
      </c>
      <c r="T521">
        <v>92.85</v>
      </c>
      <c r="U521" t="s">
        <v>24</v>
      </c>
      <c r="V521" t="s">
        <v>11707</v>
      </c>
      <c r="W521" t="s">
        <v>11708</v>
      </c>
      <c r="X521" t="s">
        <v>11709</v>
      </c>
      <c r="Y521" t="s">
        <v>11710</v>
      </c>
      <c r="Z521" t="str">
        <f t="shared" si="8"/>
        <v>AS-97075</v>
      </c>
    </row>
    <row r="522" spans="1:26" x14ac:dyDescent="0.3">
      <c r="A522" t="s">
        <v>11711</v>
      </c>
      <c r="B522" t="s">
        <v>8169</v>
      </c>
      <c r="C522" t="s">
        <v>264</v>
      </c>
      <c r="E522" t="s">
        <v>47</v>
      </c>
      <c r="G522">
        <v>0.22</v>
      </c>
      <c r="H522">
        <v>0.22</v>
      </c>
      <c r="I522" t="s">
        <v>24</v>
      </c>
      <c r="J522">
        <v>11.52</v>
      </c>
      <c r="K522">
        <v>63.9</v>
      </c>
      <c r="L522">
        <v>52.38</v>
      </c>
      <c r="M522" t="s">
        <v>265</v>
      </c>
      <c r="N522" t="s">
        <v>11712</v>
      </c>
      <c r="O522" t="s">
        <v>11713</v>
      </c>
      <c r="P522" t="s">
        <v>265</v>
      </c>
      <c r="Q522" t="s">
        <v>266</v>
      </c>
      <c r="R522" t="s">
        <v>267</v>
      </c>
      <c r="S522" t="s">
        <v>11714</v>
      </c>
      <c r="T522">
        <v>63.9</v>
      </c>
      <c r="U522" t="s">
        <v>24</v>
      </c>
      <c r="V522" t="s">
        <v>11715</v>
      </c>
      <c r="W522" t="s">
        <v>11716</v>
      </c>
      <c r="X522" t="s">
        <v>11717</v>
      </c>
      <c r="Y522" t="s">
        <v>11718</v>
      </c>
      <c r="Z522" t="str">
        <f t="shared" si="8"/>
        <v>AS-95660</v>
      </c>
    </row>
    <row r="523" spans="1:26" x14ac:dyDescent="0.3">
      <c r="A523" t="s">
        <v>11719</v>
      </c>
      <c r="B523" t="s">
        <v>8169</v>
      </c>
      <c r="C523" t="s">
        <v>264</v>
      </c>
      <c r="E523" t="s">
        <v>41</v>
      </c>
      <c r="G523">
        <v>0.21</v>
      </c>
      <c r="H523">
        <v>0.21</v>
      </c>
      <c r="I523" t="s">
        <v>24</v>
      </c>
      <c r="J523">
        <v>7.79</v>
      </c>
      <c r="K523">
        <v>44.9</v>
      </c>
      <c r="L523">
        <v>37.11</v>
      </c>
      <c r="M523" t="s">
        <v>265</v>
      </c>
      <c r="N523" t="s">
        <v>11720</v>
      </c>
      <c r="O523" t="s">
        <v>11721</v>
      </c>
      <c r="P523" t="s">
        <v>265</v>
      </c>
      <c r="Q523" t="s">
        <v>266</v>
      </c>
      <c r="R523" t="s">
        <v>267</v>
      </c>
      <c r="S523" t="s">
        <v>11722</v>
      </c>
      <c r="T523">
        <v>44.9</v>
      </c>
      <c r="U523" t="s">
        <v>24</v>
      </c>
      <c r="V523" t="s">
        <v>11723</v>
      </c>
      <c r="W523" t="s">
        <v>11724</v>
      </c>
      <c r="X523" t="s">
        <v>11725</v>
      </c>
      <c r="Y523" t="s">
        <v>11726</v>
      </c>
      <c r="Z523" t="str">
        <f t="shared" si="8"/>
        <v>AS-96757</v>
      </c>
    </row>
    <row r="524" spans="1:26" x14ac:dyDescent="0.3">
      <c r="A524" t="s">
        <v>11727</v>
      </c>
      <c r="B524" t="s">
        <v>8169</v>
      </c>
      <c r="C524" t="s">
        <v>264</v>
      </c>
      <c r="E524" t="s">
        <v>45</v>
      </c>
      <c r="G524">
        <v>0.21</v>
      </c>
      <c r="H524">
        <v>0.21</v>
      </c>
      <c r="I524" t="s">
        <v>24</v>
      </c>
      <c r="J524">
        <v>12.12</v>
      </c>
      <c r="K524">
        <v>69.849999999999994</v>
      </c>
      <c r="L524">
        <v>57.73</v>
      </c>
      <c r="M524" t="s">
        <v>265</v>
      </c>
      <c r="N524" t="s">
        <v>11728</v>
      </c>
      <c r="O524" t="s">
        <v>11729</v>
      </c>
      <c r="P524" t="s">
        <v>265</v>
      </c>
      <c r="Q524" t="s">
        <v>266</v>
      </c>
      <c r="R524" t="s">
        <v>267</v>
      </c>
      <c r="S524" t="s">
        <v>11730</v>
      </c>
      <c r="T524">
        <v>69.849999999999994</v>
      </c>
      <c r="U524" t="s">
        <v>24</v>
      </c>
      <c r="V524" t="s">
        <v>11731</v>
      </c>
      <c r="W524" t="s">
        <v>11732</v>
      </c>
      <c r="X524" t="s">
        <v>11733</v>
      </c>
      <c r="Y524" t="s">
        <v>11734</v>
      </c>
      <c r="Z524" t="str">
        <f t="shared" si="8"/>
        <v>AS-95886</v>
      </c>
    </row>
    <row r="525" spans="1:26" x14ac:dyDescent="0.3">
      <c r="A525" t="s">
        <v>11735</v>
      </c>
      <c r="B525" t="s">
        <v>8169</v>
      </c>
      <c r="C525" t="s">
        <v>264</v>
      </c>
      <c r="E525" t="s">
        <v>45</v>
      </c>
      <c r="G525">
        <v>0.21</v>
      </c>
      <c r="H525">
        <v>0.21</v>
      </c>
      <c r="I525" t="s">
        <v>24</v>
      </c>
      <c r="J525">
        <v>11.79</v>
      </c>
      <c r="K525">
        <v>67.95</v>
      </c>
      <c r="L525">
        <v>56.16</v>
      </c>
      <c r="M525" t="s">
        <v>265</v>
      </c>
      <c r="N525" t="s">
        <v>11736</v>
      </c>
      <c r="O525" t="s">
        <v>11737</v>
      </c>
      <c r="P525" t="s">
        <v>265</v>
      </c>
      <c r="Q525" t="s">
        <v>266</v>
      </c>
      <c r="R525" t="s">
        <v>269</v>
      </c>
      <c r="S525" t="s">
        <v>11738</v>
      </c>
      <c r="T525">
        <v>67.95</v>
      </c>
      <c r="U525" t="s">
        <v>24</v>
      </c>
      <c r="W525" t="s">
        <v>11739</v>
      </c>
      <c r="X525" t="s">
        <v>11740</v>
      </c>
      <c r="Y525" t="s">
        <v>11741</v>
      </c>
      <c r="Z525" t="str">
        <f t="shared" si="8"/>
        <v>AS-96830</v>
      </c>
    </row>
    <row r="526" spans="1:26" x14ac:dyDescent="0.3">
      <c r="A526" t="s">
        <v>11735</v>
      </c>
      <c r="B526" t="s">
        <v>8169</v>
      </c>
      <c r="C526" t="s">
        <v>264</v>
      </c>
      <c r="E526" t="s">
        <v>45</v>
      </c>
      <c r="G526">
        <v>0.21</v>
      </c>
      <c r="H526">
        <v>0.21</v>
      </c>
      <c r="I526" t="s">
        <v>24</v>
      </c>
      <c r="J526">
        <v>11.79</v>
      </c>
      <c r="K526">
        <v>67.95</v>
      </c>
      <c r="L526">
        <v>56.16</v>
      </c>
      <c r="M526" t="s">
        <v>265</v>
      </c>
      <c r="N526" t="s">
        <v>11736</v>
      </c>
      <c r="O526" t="s">
        <v>11742</v>
      </c>
      <c r="P526" t="s">
        <v>265</v>
      </c>
      <c r="Q526" t="s">
        <v>266</v>
      </c>
      <c r="R526" t="s">
        <v>267</v>
      </c>
      <c r="S526" t="s">
        <v>11743</v>
      </c>
      <c r="T526">
        <v>67.95</v>
      </c>
      <c r="U526" t="s">
        <v>24</v>
      </c>
      <c r="V526" t="s">
        <v>11744</v>
      </c>
      <c r="W526" t="s">
        <v>11745</v>
      </c>
      <c r="X526" t="s">
        <v>11746</v>
      </c>
      <c r="Y526" t="s">
        <v>11747</v>
      </c>
      <c r="Z526" t="str">
        <f t="shared" si="8"/>
        <v>AS-96830</v>
      </c>
    </row>
    <row r="527" spans="1:26" x14ac:dyDescent="0.3">
      <c r="A527" t="s">
        <v>11748</v>
      </c>
      <c r="B527" t="s">
        <v>8169</v>
      </c>
      <c r="C527" t="s">
        <v>264</v>
      </c>
      <c r="E527" t="s">
        <v>46</v>
      </c>
      <c r="G527">
        <v>0.2</v>
      </c>
      <c r="H527">
        <v>0.2</v>
      </c>
      <c r="I527" t="s">
        <v>24</v>
      </c>
      <c r="J527">
        <v>14.83</v>
      </c>
      <c r="K527">
        <v>88.97</v>
      </c>
      <c r="L527">
        <v>74.14</v>
      </c>
      <c r="M527" t="s">
        <v>265</v>
      </c>
      <c r="N527" t="s">
        <v>11749</v>
      </c>
      <c r="O527" t="s">
        <v>11750</v>
      </c>
      <c r="P527" t="s">
        <v>265</v>
      </c>
      <c r="Q527" t="s">
        <v>266</v>
      </c>
      <c r="R527" t="s">
        <v>267</v>
      </c>
      <c r="S527" t="s">
        <v>11751</v>
      </c>
      <c r="T527">
        <v>88.97</v>
      </c>
      <c r="U527" t="s">
        <v>24</v>
      </c>
      <c r="V527" t="s">
        <v>11752</v>
      </c>
      <c r="W527" t="s">
        <v>11753</v>
      </c>
      <c r="X527" t="s">
        <v>11754</v>
      </c>
      <c r="Y527" t="s">
        <v>11755</v>
      </c>
      <c r="Z527" t="str">
        <f t="shared" si="8"/>
        <v>AS-96529</v>
      </c>
    </row>
    <row r="528" spans="1:26" x14ac:dyDescent="0.3">
      <c r="A528" t="s">
        <v>11756</v>
      </c>
      <c r="B528" t="s">
        <v>8169</v>
      </c>
      <c r="C528" t="s">
        <v>268</v>
      </c>
      <c r="D528" t="s">
        <v>69</v>
      </c>
      <c r="E528" t="s">
        <v>45</v>
      </c>
      <c r="G528">
        <v>0.21</v>
      </c>
      <c r="H528" t="s">
        <v>270</v>
      </c>
      <c r="I528" t="s">
        <v>24</v>
      </c>
      <c r="J528" t="s">
        <v>270</v>
      </c>
      <c r="K528">
        <v>0</v>
      </c>
      <c r="L528">
        <v>0</v>
      </c>
      <c r="M528" t="s">
        <v>83</v>
      </c>
      <c r="N528" t="s">
        <v>11757</v>
      </c>
      <c r="O528" t="s">
        <v>11758</v>
      </c>
      <c r="P528" t="s">
        <v>83</v>
      </c>
      <c r="Q528" t="s">
        <v>266</v>
      </c>
      <c r="R528" t="s">
        <v>267</v>
      </c>
      <c r="S528" t="s">
        <v>11759</v>
      </c>
      <c r="T528">
        <v>77.31</v>
      </c>
      <c r="U528" t="s">
        <v>24</v>
      </c>
      <c r="V528" t="s">
        <v>6360</v>
      </c>
      <c r="W528" t="s">
        <v>6363</v>
      </c>
      <c r="X528" t="s">
        <v>11760</v>
      </c>
      <c r="Y528" t="s">
        <v>11761</v>
      </c>
      <c r="Z528" t="str">
        <f t="shared" si="8"/>
        <v>AS-96386</v>
      </c>
    </row>
    <row r="529" spans="1:26" x14ac:dyDescent="0.3">
      <c r="A529" t="s">
        <v>11756</v>
      </c>
      <c r="B529" t="s">
        <v>8169</v>
      </c>
      <c r="C529" t="s">
        <v>268</v>
      </c>
      <c r="D529" t="s">
        <v>69</v>
      </c>
      <c r="E529" t="s">
        <v>45</v>
      </c>
      <c r="G529">
        <v>0.21</v>
      </c>
      <c r="H529" t="s">
        <v>270</v>
      </c>
      <c r="I529" t="s">
        <v>24</v>
      </c>
      <c r="J529" t="s">
        <v>270</v>
      </c>
      <c r="K529">
        <v>0</v>
      </c>
      <c r="L529">
        <v>0</v>
      </c>
      <c r="M529" t="s">
        <v>83</v>
      </c>
      <c r="N529" t="s">
        <v>11757</v>
      </c>
      <c r="O529" t="s">
        <v>11762</v>
      </c>
      <c r="P529" t="s">
        <v>83</v>
      </c>
      <c r="Q529" t="s">
        <v>275</v>
      </c>
      <c r="R529" t="s">
        <v>267</v>
      </c>
      <c r="S529" t="s">
        <v>11763</v>
      </c>
      <c r="T529">
        <v>77.31</v>
      </c>
      <c r="U529" t="s">
        <v>24</v>
      </c>
      <c r="V529" t="s">
        <v>6453</v>
      </c>
      <c r="W529" t="s">
        <v>11764</v>
      </c>
      <c r="X529" t="s">
        <v>6453</v>
      </c>
      <c r="Y529" t="s">
        <v>11765</v>
      </c>
      <c r="Z529" t="str">
        <f t="shared" si="8"/>
        <v>AS-96386</v>
      </c>
    </row>
    <row r="530" spans="1:26" x14ac:dyDescent="0.3">
      <c r="A530" t="s">
        <v>11766</v>
      </c>
      <c r="B530" t="s">
        <v>8169</v>
      </c>
      <c r="C530" t="s">
        <v>264</v>
      </c>
      <c r="E530" t="s">
        <v>46</v>
      </c>
      <c r="G530">
        <v>0.2</v>
      </c>
      <c r="H530">
        <v>0.2</v>
      </c>
      <c r="I530" t="s">
        <v>24</v>
      </c>
      <c r="J530">
        <v>11.14</v>
      </c>
      <c r="K530">
        <v>66.849999999999994</v>
      </c>
      <c r="L530">
        <v>55.71</v>
      </c>
      <c r="M530" t="s">
        <v>265</v>
      </c>
      <c r="N530" t="s">
        <v>11767</v>
      </c>
      <c r="O530" t="s">
        <v>11768</v>
      </c>
      <c r="P530" t="s">
        <v>265</v>
      </c>
      <c r="Q530" t="s">
        <v>266</v>
      </c>
      <c r="R530" t="s">
        <v>267</v>
      </c>
      <c r="S530" t="s">
        <v>11769</v>
      </c>
      <c r="T530">
        <v>66.849999999999994</v>
      </c>
      <c r="U530" t="s">
        <v>24</v>
      </c>
      <c r="V530" t="s">
        <v>11770</v>
      </c>
      <c r="W530" t="s">
        <v>11771</v>
      </c>
      <c r="X530" t="s">
        <v>11772</v>
      </c>
      <c r="Y530" t="s">
        <v>11773</v>
      </c>
      <c r="Z530" t="str">
        <f t="shared" si="8"/>
        <v>AS-96219</v>
      </c>
    </row>
    <row r="531" spans="1:26" x14ac:dyDescent="0.3">
      <c r="A531" t="s">
        <v>11774</v>
      </c>
      <c r="B531" t="s">
        <v>8169</v>
      </c>
      <c r="C531" t="s">
        <v>264</v>
      </c>
      <c r="E531" t="s">
        <v>45</v>
      </c>
      <c r="G531">
        <v>0.21</v>
      </c>
      <c r="H531">
        <v>0.21</v>
      </c>
      <c r="I531" t="s">
        <v>24</v>
      </c>
      <c r="J531">
        <v>13.57</v>
      </c>
      <c r="K531">
        <v>78.17</v>
      </c>
      <c r="L531">
        <v>64.599999999999994</v>
      </c>
      <c r="M531" t="s">
        <v>265</v>
      </c>
      <c r="N531" t="s">
        <v>11775</v>
      </c>
      <c r="O531" t="s">
        <v>11776</v>
      </c>
      <c r="P531" t="s">
        <v>265</v>
      </c>
      <c r="Q531" t="s">
        <v>266</v>
      </c>
      <c r="R531" t="s">
        <v>267</v>
      </c>
      <c r="S531" t="s">
        <v>11777</v>
      </c>
      <c r="T531">
        <v>78.17</v>
      </c>
      <c r="U531" t="s">
        <v>24</v>
      </c>
      <c r="V531" t="s">
        <v>11778</v>
      </c>
      <c r="W531" t="s">
        <v>11779</v>
      </c>
      <c r="X531" t="s">
        <v>11780</v>
      </c>
      <c r="Y531" t="s">
        <v>11781</v>
      </c>
      <c r="Z531" t="str">
        <f t="shared" si="8"/>
        <v>AS-96846</v>
      </c>
    </row>
    <row r="532" spans="1:26" x14ac:dyDescent="0.3">
      <c r="A532" t="s">
        <v>11782</v>
      </c>
      <c r="B532" t="s">
        <v>8169</v>
      </c>
      <c r="C532" t="s">
        <v>268</v>
      </c>
      <c r="E532" t="s">
        <v>42</v>
      </c>
      <c r="G532">
        <v>0.19</v>
      </c>
      <c r="H532">
        <v>0.19</v>
      </c>
      <c r="I532" t="s">
        <v>24</v>
      </c>
      <c r="J532">
        <v>18.82</v>
      </c>
      <c r="K532">
        <v>117.9</v>
      </c>
      <c r="L532">
        <v>99.08</v>
      </c>
      <c r="M532" t="s">
        <v>83</v>
      </c>
      <c r="N532" t="s">
        <v>11783</v>
      </c>
      <c r="O532" t="s">
        <v>11784</v>
      </c>
      <c r="P532" t="s">
        <v>83</v>
      </c>
      <c r="Q532" t="s">
        <v>266</v>
      </c>
      <c r="R532" t="s">
        <v>267</v>
      </c>
      <c r="S532" t="s">
        <v>11785</v>
      </c>
      <c r="T532">
        <v>117.9</v>
      </c>
      <c r="U532" t="s">
        <v>24</v>
      </c>
      <c r="V532" t="s">
        <v>6809</v>
      </c>
      <c r="W532" t="s">
        <v>6812</v>
      </c>
      <c r="X532" t="s">
        <v>11786</v>
      </c>
      <c r="Y532" t="s">
        <v>11787</v>
      </c>
      <c r="Z532" t="str">
        <f t="shared" si="8"/>
        <v>AS-96633</v>
      </c>
    </row>
    <row r="533" spans="1:26" x14ac:dyDescent="0.3">
      <c r="A533" t="s">
        <v>11788</v>
      </c>
      <c r="B533" t="s">
        <v>8169</v>
      </c>
      <c r="C533" t="s">
        <v>268</v>
      </c>
      <c r="E533" t="s">
        <v>46</v>
      </c>
      <c r="G533">
        <v>0.2</v>
      </c>
      <c r="H533">
        <v>0.2</v>
      </c>
      <c r="I533" t="s">
        <v>24</v>
      </c>
      <c r="J533">
        <v>16.66</v>
      </c>
      <c r="K533">
        <v>99.95</v>
      </c>
      <c r="L533">
        <v>83.29</v>
      </c>
      <c r="M533" t="s">
        <v>83</v>
      </c>
      <c r="N533" t="s">
        <v>11789</v>
      </c>
      <c r="O533" t="s">
        <v>11790</v>
      </c>
      <c r="P533" t="s">
        <v>83</v>
      </c>
      <c r="Q533" t="s">
        <v>266</v>
      </c>
      <c r="R533" t="s">
        <v>267</v>
      </c>
      <c r="S533" t="s">
        <v>11791</v>
      </c>
      <c r="T533">
        <v>99.95</v>
      </c>
      <c r="U533" t="s">
        <v>24</v>
      </c>
      <c r="V533" t="s">
        <v>3644</v>
      </c>
      <c r="W533" t="s">
        <v>3647</v>
      </c>
      <c r="X533" t="s">
        <v>11792</v>
      </c>
      <c r="Y533" t="s">
        <v>11793</v>
      </c>
      <c r="Z533" t="str">
        <f t="shared" si="8"/>
        <v>AS-95141</v>
      </c>
    </row>
    <row r="534" spans="1:26" x14ac:dyDescent="0.3">
      <c r="A534" t="s">
        <v>394</v>
      </c>
      <c r="B534" t="s">
        <v>8169</v>
      </c>
      <c r="C534" t="s">
        <v>264</v>
      </c>
      <c r="E534" t="s">
        <v>46</v>
      </c>
      <c r="G534">
        <v>0.2</v>
      </c>
      <c r="H534">
        <v>0.2</v>
      </c>
      <c r="I534" t="s">
        <v>24</v>
      </c>
      <c r="J534">
        <v>-14.38</v>
      </c>
      <c r="K534">
        <v>-86.3</v>
      </c>
      <c r="L534">
        <v>-71.92</v>
      </c>
      <c r="M534" t="s">
        <v>265</v>
      </c>
      <c r="N534" t="s">
        <v>761</v>
      </c>
      <c r="O534" t="s">
        <v>762</v>
      </c>
      <c r="P534" t="s">
        <v>265</v>
      </c>
      <c r="Q534" t="s">
        <v>266</v>
      </c>
      <c r="R534" t="s">
        <v>267</v>
      </c>
      <c r="S534" t="s">
        <v>763</v>
      </c>
      <c r="T534">
        <v>287.91000000000003</v>
      </c>
      <c r="U534" t="s">
        <v>24</v>
      </c>
      <c r="V534" t="s">
        <v>764</v>
      </c>
      <c r="W534" t="s">
        <v>765</v>
      </c>
      <c r="X534" t="s">
        <v>766</v>
      </c>
      <c r="Y534" t="s">
        <v>11794</v>
      </c>
      <c r="Z534" t="str">
        <f t="shared" si="8"/>
        <v>AS-94311</v>
      </c>
    </row>
    <row r="535" spans="1:26" x14ac:dyDescent="0.3">
      <c r="A535" t="s">
        <v>394</v>
      </c>
      <c r="B535" t="s">
        <v>8169</v>
      </c>
      <c r="C535" t="s">
        <v>264</v>
      </c>
      <c r="E535" t="s">
        <v>46</v>
      </c>
      <c r="G535">
        <v>0.2</v>
      </c>
      <c r="H535">
        <v>0.2</v>
      </c>
      <c r="I535" t="s">
        <v>24</v>
      </c>
      <c r="J535">
        <v>-14.38</v>
      </c>
      <c r="K535">
        <v>-86.3</v>
      </c>
      <c r="L535">
        <v>-71.92</v>
      </c>
      <c r="M535" t="s">
        <v>265</v>
      </c>
      <c r="N535" t="s">
        <v>761</v>
      </c>
      <c r="O535" t="s">
        <v>11795</v>
      </c>
      <c r="P535" t="s">
        <v>265</v>
      </c>
      <c r="Q535" t="s">
        <v>275</v>
      </c>
      <c r="R535" t="s">
        <v>267</v>
      </c>
      <c r="S535" t="s">
        <v>11796</v>
      </c>
      <c r="T535">
        <v>86.3</v>
      </c>
      <c r="U535" t="s">
        <v>24</v>
      </c>
      <c r="V535" t="s">
        <v>11797</v>
      </c>
      <c r="W535" t="s">
        <v>11798</v>
      </c>
      <c r="X535" t="s">
        <v>11797</v>
      </c>
      <c r="Y535" t="s">
        <v>11799</v>
      </c>
      <c r="Z535" t="str">
        <f t="shared" si="8"/>
        <v>AS-94311</v>
      </c>
    </row>
    <row r="536" spans="1:26" x14ac:dyDescent="0.3">
      <c r="A536" t="s">
        <v>11800</v>
      </c>
      <c r="B536" t="s">
        <v>8169</v>
      </c>
      <c r="C536" t="s">
        <v>264</v>
      </c>
      <c r="E536" t="s">
        <v>45</v>
      </c>
      <c r="G536">
        <v>0.21</v>
      </c>
      <c r="H536">
        <v>0.21</v>
      </c>
      <c r="I536" t="s">
        <v>24</v>
      </c>
      <c r="J536">
        <v>6.58</v>
      </c>
      <c r="K536">
        <v>37.9</v>
      </c>
      <c r="L536">
        <v>31.32</v>
      </c>
      <c r="M536" t="s">
        <v>265</v>
      </c>
      <c r="N536" t="s">
        <v>11801</v>
      </c>
      <c r="O536" t="s">
        <v>11802</v>
      </c>
      <c r="P536" t="s">
        <v>265</v>
      </c>
      <c r="Q536" t="s">
        <v>266</v>
      </c>
      <c r="R536" t="s">
        <v>267</v>
      </c>
      <c r="S536" t="s">
        <v>11803</v>
      </c>
      <c r="T536">
        <v>37.9</v>
      </c>
      <c r="U536" t="s">
        <v>24</v>
      </c>
      <c r="V536" t="s">
        <v>11804</v>
      </c>
      <c r="W536" t="s">
        <v>11805</v>
      </c>
      <c r="X536" t="s">
        <v>11806</v>
      </c>
      <c r="Y536" t="s">
        <v>11807</v>
      </c>
      <c r="Z536" t="str">
        <f t="shared" si="8"/>
        <v>AS-94872</v>
      </c>
    </row>
    <row r="537" spans="1:26" x14ac:dyDescent="0.3">
      <c r="A537" t="s">
        <v>11808</v>
      </c>
      <c r="B537" t="s">
        <v>8169</v>
      </c>
      <c r="C537" t="s">
        <v>264</v>
      </c>
      <c r="E537" t="s">
        <v>46</v>
      </c>
      <c r="G537">
        <v>0.2</v>
      </c>
      <c r="H537">
        <v>0.2</v>
      </c>
      <c r="I537" t="s">
        <v>24</v>
      </c>
      <c r="J537">
        <v>11.33</v>
      </c>
      <c r="K537">
        <v>67.95</v>
      </c>
      <c r="L537">
        <v>56.62</v>
      </c>
      <c r="M537" t="s">
        <v>265</v>
      </c>
      <c r="N537" t="s">
        <v>11809</v>
      </c>
      <c r="O537" t="s">
        <v>11810</v>
      </c>
      <c r="P537" t="s">
        <v>265</v>
      </c>
      <c r="Q537" t="s">
        <v>266</v>
      </c>
      <c r="R537" t="s">
        <v>267</v>
      </c>
      <c r="S537" t="s">
        <v>11811</v>
      </c>
      <c r="T537">
        <v>67.95</v>
      </c>
      <c r="U537" t="s">
        <v>24</v>
      </c>
      <c r="V537" t="s">
        <v>11812</v>
      </c>
      <c r="W537" t="s">
        <v>11813</v>
      </c>
      <c r="X537" t="s">
        <v>11814</v>
      </c>
      <c r="Y537" t="s">
        <v>11815</v>
      </c>
      <c r="Z537" t="str">
        <f t="shared" si="8"/>
        <v>AS-97004</v>
      </c>
    </row>
    <row r="538" spans="1:26" x14ac:dyDescent="0.3">
      <c r="A538" t="s">
        <v>11816</v>
      </c>
      <c r="B538" t="s">
        <v>8169</v>
      </c>
      <c r="C538" t="s">
        <v>264</v>
      </c>
      <c r="E538" t="s">
        <v>45</v>
      </c>
      <c r="G538">
        <v>0.21</v>
      </c>
      <c r="H538">
        <v>0.21</v>
      </c>
      <c r="I538" t="s">
        <v>24</v>
      </c>
      <c r="J538">
        <v>13.87</v>
      </c>
      <c r="K538">
        <v>79.900000000000006</v>
      </c>
      <c r="L538">
        <v>66.03</v>
      </c>
      <c r="M538" t="s">
        <v>265</v>
      </c>
      <c r="N538" t="s">
        <v>11817</v>
      </c>
      <c r="O538" t="s">
        <v>11818</v>
      </c>
      <c r="P538" t="s">
        <v>265</v>
      </c>
      <c r="Q538" t="s">
        <v>266</v>
      </c>
      <c r="R538" t="s">
        <v>267</v>
      </c>
      <c r="S538" t="s">
        <v>11819</v>
      </c>
      <c r="T538">
        <v>79.900000000000006</v>
      </c>
      <c r="U538" t="s">
        <v>24</v>
      </c>
      <c r="V538" t="s">
        <v>11820</v>
      </c>
      <c r="W538" t="s">
        <v>11821</v>
      </c>
      <c r="X538" t="s">
        <v>11822</v>
      </c>
      <c r="Y538" t="s">
        <v>11823</v>
      </c>
      <c r="Z538" t="str">
        <f t="shared" si="8"/>
        <v>AS-95755</v>
      </c>
    </row>
    <row r="539" spans="1:26" x14ac:dyDescent="0.3">
      <c r="A539" t="s">
        <v>11824</v>
      </c>
      <c r="B539" t="s">
        <v>8169</v>
      </c>
      <c r="C539" t="s">
        <v>264</v>
      </c>
      <c r="E539" t="s">
        <v>45</v>
      </c>
      <c r="G539">
        <v>0.21</v>
      </c>
      <c r="H539">
        <v>0.21</v>
      </c>
      <c r="I539" t="s">
        <v>24</v>
      </c>
      <c r="J539">
        <v>5.35</v>
      </c>
      <c r="K539">
        <v>30.85</v>
      </c>
      <c r="L539">
        <v>25.5</v>
      </c>
      <c r="M539" t="s">
        <v>265</v>
      </c>
      <c r="N539" t="s">
        <v>11825</v>
      </c>
      <c r="O539" t="s">
        <v>11826</v>
      </c>
      <c r="P539" t="s">
        <v>265</v>
      </c>
      <c r="Q539" t="s">
        <v>266</v>
      </c>
      <c r="R539" t="s">
        <v>267</v>
      </c>
      <c r="S539" t="s">
        <v>11827</v>
      </c>
      <c r="T539">
        <v>30.85</v>
      </c>
      <c r="U539" t="s">
        <v>24</v>
      </c>
      <c r="V539" t="s">
        <v>11828</v>
      </c>
      <c r="W539" t="s">
        <v>11829</v>
      </c>
      <c r="X539" t="s">
        <v>11830</v>
      </c>
      <c r="Y539" t="s">
        <v>11831</v>
      </c>
      <c r="Z539" t="str">
        <f t="shared" si="8"/>
        <v>AS-96420</v>
      </c>
    </row>
    <row r="540" spans="1:26" x14ac:dyDescent="0.3">
      <c r="A540" t="s">
        <v>11832</v>
      </c>
      <c r="B540" t="s">
        <v>8169</v>
      </c>
      <c r="C540" t="s">
        <v>264</v>
      </c>
      <c r="E540" t="s">
        <v>45</v>
      </c>
      <c r="G540">
        <v>0.21</v>
      </c>
      <c r="H540">
        <v>0.21</v>
      </c>
      <c r="I540" t="s">
        <v>24</v>
      </c>
      <c r="J540">
        <v>8.66</v>
      </c>
      <c r="K540">
        <v>49.9</v>
      </c>
      <c r="L540">
        <v>41.24</v>
      </c>
      <c r="M540" t="s">
        <v>265</v>
      </c>
      <c r="N540" t="s">
        <v>11833</v>
      </c>
      <c r="O540" t="s">
        <v>11834</v>
      </c>
      <c r="P540" t="s">
        <v>265</v>
      </c>
      <c r="Q540" t="s">
        <v>266</v>
      </c>
      <c r="R540" t="s">
        <v>267</v>
      </c>
      <c r="S540" t="s">
        <v>11835</v>
      </c>
      <c r="T540">
        <v>49.9</v>
      </c>
      <c r="U540" t="s">
        <v>24</v>
      </c>
      <c r="V540" t="s">
        <v>11836</v>
      </c>
      <c r="W540" t="s">
        <v>11837</v>
      </c>
      <c r="X540" t="s">
        <v>11838</v>
      </c>
      <c r="Y540" t="s">
        <v>11839</v>
      </c>
      <c r="Z540" t="str">
        <f t="shared" si="8"/>
        <v>AS-95741</v>
      </c>
    </row>
    <row r="541" spans="1:26" x14ac:dyDescent="0.3">
      <c r="A541" t="s">
        <v>11840</v>
      </c>
      <c r="B541" t="s">
        <v>8169</v>
      </c>
      <c r="C541" t="s">
        <v>264</v>
      </c>
      <c r="E541" t="s">
        <v>45</v>
      </c>
      <c r="G541">
        <v>0.21</v>
      </c>
      <c r="H541">
        <v>0.21</v>
      </c>
      <c r="I541" t="s">
        <v>24</v>
      </c>
      <c r="J541">
        <v>8.65</v>
      </c>
      <c r="K541">
        <v>49.86</v>
      </c>
      <c r="L541">
        <v>41.21</v>
      </c>
      <c r="M541" t="s">
        <v>265</v>
      </c>
      <c r="N541" t="s">
        <v>11841</v>
      </c>
      <c r="O541" t="s">
        <v>11842</v>
      </c>
      <c r="P541" t="s">
        <v>265</v>
      </c>
      <c r="Q541" t="s">
        <v>266</v>
      </c>
      <c r="R541" t="s">
        <v>267</v>
      </c>
      <c r="S541" t="s">
        <v>11843</v>
      </c>
      <c r="T541">
        <v>49.86</v>
      </c>
      <c r="U541" t="s">
        <v>24</v>
      </c>
      <c r="V541" t="s">
        <v>11844</v>
      </c>
      <c r="W541" t="s">
        <v>11845</v>
      </c>
      <c r="X541" t="s">
        <v>11846</v>
      </c>
      <c r="Y541" t="s">
        <v>11847</v>
      </c>
      <c r="Z541" t="str">
        <f t="shared" si="8"/>
        <v>AS-95402</v>
      </c>
    </row>
    <row r="542" spans="1:26" x14ac:dyDescent="0.3">
      <c r="A542" t="s">
        <v>11848</v>
      </c>
      <c r="B542" t="s">
        <v>8169</v>
      </c>
      <c r="C542" t="s">
        <v>264</v>
      </c>
      <c r="E542" t="s">
        <v>45</v>
      </c>
      <c r="G542">
        <v>0.21</v>
      </c>
      <c r="H542">
        <v>0.21</v>
      </c>
      <c r="I542" t="s">
        <v>24</v>
      </c>
      <c r="J542">
        <v>34.700000000000003</v>
      </c>
      <c r="K542">
        <v>199.95</v>
      </c>
      <c r="L542">
        <v>165.25</v>
      </c>
      <c r="M542" t="s">
        <v>265</v>
      </c>
      <c r="N542" t="s">
        <v>11849</v>
      </c>
      <c r="O542" t="s">
        <v>11850</v>
      </c>
      <c r="P542" t="s">
        <v>265</v>
      </c>
      <c r="Q542" t="s">
        <v>266</v>
      </c>
      <c r="R542" t="s">
        <v>267</v>
      </c>
      <c r="S542" t="s">
        <v>11851</v>
      </c>
      <c r="T542">
        <v>199.95</v>
      </c>
      <c r="U542" t="s">
        <v>24</v>
      </c>
      <c r="V542" t="s">
        <v>11852</v>
      </c>
      <c r="W542" t="s">
        <v>11853</v>
      </c>
      <c r="X542" t="s">
        <v>11854</v>
      </c>
      <c r="Y542" t="s">
        <v>11855</v>
      </c>
      <c r="Z542" t="str">
        <f t="shared" si="8"/>
        <v>AS-95838</v>
      </c>
    </row>
    <row r="543" spans="1:26" x14ac:dyDescent="0.3">
      <c r="A543" t="s">
        <v>11856</v>
      </c>
      <c r="B543" t="s">
        <v>8169</v>
      </c>
      <c r="C543" t="s">
        <v>264</v>
      </c>
      <c r="E543" t="s">
        <v>47</v>
      </c>
      <c r="G543">
        <v>0.22</v>
      </c>
      <c r="H543">
        <v>0.22</v>
      </c>
      <c r="I543" t="s">
        <v>24</v>
      </c>
      <c r="J543">
        <v>24.79</v>
      </c>
      <c r="K543">
        <v>137.47999999999999</v>
      </c>
      <c r="L543">
        <v>112.69</v>
      </c>
      <c r="M543" t="s">
        <v>265</v>
      </c>
      <c r="N543" t="s">
        <v>11857</v>
      </c>
      <c r="O543" t="s">
        <v>11858</v>
      </c>
      <c r="P543" t="s">
        <v>265</v>
      </c>
      <c r="Q543" t="s">
        <v>266</v>
      </c>
      <c r="R543" t="s">
        <v>269</v>
      </c>
      <c r="S543" t="s">
        <v>11859</v>
      </c>
      <c r="T543">
        <v>137.47999999999999</v>
      </c>
      <c r="U543" t="s">
        <v>24</v>
      </c>
      <c r="V543" t="s">
        <v>11860</v>
      </c>
      <c r="W543" t="s">
        <v>11861</v>
      </c>
      <c r="X543" t="s">
        <v>11862</v>
      </c>
      <c r="Y543" t="s">
        <v>11863</v>
      </c>
      <c r="Z543" t="str">
        <f t="shared" si="8"/>
        <v>AS-94849</v>
      </c>
    </row>
    <row r="544" spans="1:26" x14ac:dyDescent="0.3">
      <c r="A544" t="s">
        <v>11856</v>
      </c>
      <c r="B544" t="s">
        <v>8169</v>
      </c>
      <c r="C544" t="s">
        <v>264</v>
      </c>
      <c r="E544" t="s">
        <v>47</v>
      </c>
      <c r="G544">
        <v>0.22</v>
      </c>
      <c r="H544">
        <v>0.22</v>
      </c>
      <c r="I544" t="s">
        <v>24</v>
      </c>
      <c r="J544">
        <v>24.79</v>
      </c>
      <c r="K544">
        <v>137.47999999999999</v>
      </c>
      <c r="L544">
        <v>112.69</v>
      </c>
      <c r="M544" t="s">
        <v>265</v>
      </c>
      <c r="N544" t="s">
        <v>11857</v>
      </c>
      <c r="O544" t="s">
        <v>11864</v>
      </c>
      <c r="P544" t="s">
        <v>265</v>
      </c>
      <c r="Q544" t="s">
        <v>266</v>
      </c>
      <c r="R544" t="s">
        <v>267</v>
      </c>
      <c r="S544" t="s">
        <v>11865</v>
      </c>
      <c r="T544">
        <v>137.47999999999999</v>
      </c>
      <c r="U544" t="s">
        <v>24</v>
      </c>
      <c r="V544" t="s">
        <v>11866</v>
      </c>
      <c r="W544" t="s">
        <v>11867</v>
      </c>
      <c r="X544" t="s">
        <v>11868</v>
      </c>
      <c r="Y544" t="s">
        <v>11869</v>
      </c>
      <c r="Z544" t="str">
        <f t="shared" si="8"/>
        <v>AS-94849</v>
      </c>
    </row>
    <row r="545" spans="1:26" x14ac:dyDescent="0.3">
      <c r="A545" t="s">
        <v>11870</v>
      </c>
      <c r="B545" t="s">
        <v>8169</v>
      </c>
      <c r="C545" t="s">
        <v>264</v>
      </c>
      <c r="E545" t="s">
        <v>46</v>
      </c>
      <c r="G545">
        <v>0.2</v>
      </c>
      <c r="H545">
        <v>0.2</v>
      </c>
      <c r="I545" t="s">
        <v>24</v>
      </c>
      <c r="J545">
        <v>4.1500000000000004</v>
      </c>
      <c r="K545">
        <v>24.9</v>
      </c>
      <c r="L545">
        <v>20.75</v>
      </c>
      <c r="M545" t="s">
        <v>265</v>
      </c>
      <c r="N545" t="s">
        <v>11871</v>
      </c>
      <c r="O545" t="s">
        <v>11872</v>
      </c>
      <c r="P545" t="s">
        <v>265</v>
      </c>
      <c r="Q545" t="s">
        <v>266</v>
      </c>
      <c r="R545" t="s">
        <v>267</v>
      </c>
      <c r="S545" t="s">
        <v>11873</v>
      </c>
      <c r="T545">
        <v>24.9</v>
      </c>
      <c r="U545" t="s">
        <v>24</v>
      </c>
      <c r="V545" t="s">
        <v>11874</v>
      </c>
      <c r="W545" t="s">
        <v>11875</v>
      </c>
      <c r="X545" t="s">
        <v>11876</v>
      </c>
      <c r="Y545" t="s">
        <v>11877</v>
      </c>
      <c r="Z545" t="str">
        <f t="shared" si="8"/>
        <v>AS-95745</v>
      </c>
    </row>
    <row r="546" spans="1:26" x14ac:dyDescent="0.3">
      <c r="A546" t="s">
        <v>11878</v>
      </c>
      <c r="B546" t="s">
        <v>8169</v>
      </c>
      <c r="C546" t="s">
        <v>264</v>
      </c>
      <c r="E546" t="s">
        <v>42</v>
      </c>
      <c r="G546">
        <v>0.19</v>
      </c>
      <c r="H546">
        <v>0.19</v>
      </c>
      <c r="I546" t="s">
        <v>24</v>
      </c>
      <c r="J546">
        <v>7.17</v>
      </c>
      <c r="K546">
        <v>44.9</v>
      </c>
      <c r="L546">
        <v>37.729999999999997</v>
      </c>
      <c r="M546" t="s">
        <v>265</v>
      </c>
      <c r="N546" t="s">
        <v>11879</v>
      </c>
      <c r="O546" t="s">
        <v>11880</v>
      </c>
      <c r="P546" t="s">
        <v>265</v>
      </c>
      <c r="Q546" t="s">
        <v>266</v>
      </c>
      <c r="R546" t="s">
        <v>267</v>
      </c>
      <c r="S546" t="s">
        <v>11881</v>
      </c>
      <c r="T546">
        <v>44.9</v>
      </c>
      <c r="U546" t="s">
        <v>24</v>
      </c>
      <c r="V546" t="s">
        <v>11882</v>
      </c>
      <c r="W546" t="s">
        <v>11883</v>
      </c>
      <c r="X546" t="s">
        <v>11884</v>
      </c>
      <c r="Y546" t="s">
        <v>11885</v>
      </c>
      <c r="Z546" t="str">
        <f t="shared" si="8"/>
        <v>AS-96784</v>
      </c>
    </row>
    <row r="547" spans="1:26" x14ac:dyDescent="0.3">
      <c r="A547" t="s">
        <v>11886</v>
      </c>
      <c r="B547" t="s">
        <v>8169</v>
      </c>
      <c r="C547" t="s">
        <v>264</v>
      </c>
      <c r="E547" t="s">
        <v>45</v>
      </c>
      <c r="G547">
        <v>0.21</v>
      </c>
      <c r="H547">
        <v>0.21</v>
      </c>
      <c r="I547" t="s">
        <v>24</v>
      </c>
      <c r="J547">
        <v>17.14</v>
      </c>
      <c r="K547">
        <v>98.75</v>
      </c>
      <c r="L547">
        <v>81.61</v>
      </c>
      <c r="M547" t="s">
        <v>265</v>
      </c>
      <c r="N547" t="s">
        <v>11887</v>
      </c>
      <c r="O547" t="s">
        <v>11888</v>
      </c>
      <c r="P547" t="s">
        <v>265</v>
      </c>
      <c r="Q547" t="s">
        <v>266</v>
      </c>
      <c r="R547" t="s">
        <v>269</v>
      </c>
      <c r="S547" t="s">
        <v>11889</v>
      </c>
      <c r="T547">
        <v>98.75</v>
      </c>
      <c r="U547" t="s">
        <v>24</v>
      </c>
      <c r="V547" t="s">
        <v>11890</v>
      </c>
      <c r="W547" t="s">
        <v>11891</v>
      </c>
      <c r="X547" t="s">
        <v>11892</v>
      </c>
      <c r="Y547" t="s">
        <v>11893</v>
      </c>
      <c r="Z547" t="str">
        <f t="shared" si="8"/>
        <v>AS-96182</v>
      </c>
    </row>
    <row r="548" spans="1:26" x14ac:dyDescent="0.3">
      <c r="A548" t="s">
        <v>11886</v>
      </c>
      <c r="B548" t="s">
        <v>8169</v>
      </c>
      <c r="C548" t="s">
        <v>264</v>
      </c>
      <c r="E548" t="s">
        <v>45</v>
      </c>
      <c r="G548">
        <v>0.21</v>
      </c>
      <c r="H548">
        <v>0.21</v>
      </c>
      <c r="I548" t="s">
        <v>24</v>
      </c>
      <c r="J548">
        <v>17.14</v>
      </c>
      <c r="K548">
        <v>98.75</v>
      </c>
      <c r="L548">
        <v>81.61</v>
      </c>
      <c r="M548" t="s">
        <v>265</v>
      </c>
      <c r="N548" t="s">
        <v>11887</v>
      </c>
      <c r="O548" t="s">
        <v>11894</v>
      </c>
      <c r="P548" t="s">
        <v>265</v>
      </c>
      <c r="Q548" t="s">
        <v>266</v>
      </c>
      <c r="R548" t="s">
        <v>267</v>
      </c>
      <c r="S548" t="s">
        <v>11895</v>
      </c>
      <c r="T548">
        <v>98.75</v>
      </c>
      <c r="U548" t="s">
        <v>24</v>
      </c>
      <c r="V548" t="s">
        <v>11896</v>
      </c>
      <c r="W548" t="s">
        <v>11897</v>
      </c>
      <c r="X548" t="s">
        <v>11898</v>
      </c>
      <c r="Y548" t="s">
        <v>11899</v>
      </c>
      <c r="Z548" t="str">
        <f t="shared" si="8"/>
        <v>AS-96182</v>
      </c>
    </row>
    <row r="549" spans="1:26" x14ac:dyDescent="0.3">
      <c r="A549" t="s">
        <v>11900</v>
      </c>
      <c r="B549" t="s">
        <v>8169</v>
      </c>
      <c r="C549" t="s">
        <v>264</v>
      </c>
      <c r="D549" t="s">
        <v>79</v>
      </c>
      <c r="E549" t="s">
        <v>45</v>
      </c>
      <c r="G549">
        <v>7.0000000000000007E-2</v>
      </c>
      <c r="H549">
        <v>7.0000000000000007E-2</v>
      </c>
      <c r="I549" t="s">
        <v>24</v>
      </c>
      <c r="J549">
        <v>4.45</v>
      </c>
      <c r="K549">
        <v>67.95</v>
      </c>
      <c r="L549">
        <v>63.5</v>
      </c>
      <c r="M549" t="s">
        <v>265</v>
      </c>
      <c r="N549" t="s">
        <v>11901</v>
      </c>
      <c r="O549" t="s">
        <v>11902</v>
      </c>
      <c r="P549" t="s">
        <v>265</v>
      </c>
      <c r="Q549" t="s">
        <v>266</v>
      </c>
      <c r="R549" t="s">
        <v>267</v>
      </c>
      <c r="S549" t="s">
        <v>11903</v>
      </c>
      <c r="T549">
        <v>67.95</v>
      </c>
      <c r="U549" t="s">
        <v>24</v>
      </c>
      <c r="V549" t="s">
        <v>11904</v>
      </c>
      <c r="W549" t="s">
        <v>11905</v>
      </c>
      <c r="X549" t="s">
        <v>11906</v>
      </c>
      <c r="Y549" t="s">
        <v>11907</v>
      </c>
      <c r="Z549" t="str">
        <f t="shared" si="8"/>
        <v>AS-95052</v>
      </c>
    </row>
    <row r="550" spans="1:26" x14ac:dyDescent="0.3">
      <c r="A550" t="s">
        <v>11908</v>
      </c>
      <c r="B550" t="s">
        <v>8169</v>
      </c>
      <c r="C550" t="s">
        <v>264</v>
      </c>
      <c r="E550" t="s">
        <v>45</v>
      </c>
      <c r="G550">
        <v>0.21</v>
      </c>
      <c r="H550">
        <v>0.21</v>
      </c>
      <c r="I550" t="s">
        <v>24</v>
      </c>
      <c r="J550">
        <v>7.45</v>
      </c>
      <c r="K550">
        <v>42.95</v>
      </c>
      <c r="L550">
        <v>35.5</v>
      </c>
      <c r="M550" t="s">
        <v>265</v>
      </c>
      <c r="N550" t="s">
        <v>11909</v>
      </c>
      <c r="O550" t="s">
        <v>11910</v>
      </c>
      <c r="P550" t="s">
        <v>265</v>
      </c>
      <c r="Q550" t="s">
        <v>266</v>
      </c>
      <c r="R550" t="s">
        <v>267</v>
      </c>
      <c r="S550" t="s">
        <v>11911</v>
      </c>
      <c r="T550">
        <v>42.95</v>
      </c>
      <c r="U550" t="s">
        <v>24</v>
      </c>
      <c r="V550" t="s">
        <v>11912</v>
      </c>
      <c r="W550" t="s">
        <v>11913</v>
      </c>
      <c r="X550" t="s">
        <v>11914</v>
      </c>
      <c r="Y550" t="s">
        <v>11915</v>
      </c>
      <c r="Z550" t="str">
        <f t="shared" si="8"/>
        <v>AS-94966</v>
      </c>
    </row>
    <row r="551" spans="1:26" x14ac:dyDescent="0.3">
      <c r="A551" t="s">
        <v>11916</v>
      </c>
      <c r="B551" t="s">
        <v>8169</v>
      </c>
      <c r="C551" t="s">
        <v>38</v>
      </c>
      <c r="D551" t="s">
        <v>76</v>
      </c>
      <c r="E551" t="s">
        <v>45</v>
      </c>
      <c r="G551">
        <v>0.21</v>
      </c>
      <c r="H551" t="s">
        <v>270</v>
      </c>
      <c r="I551" t="s">
        <v>24</v>
      </c>
      <c r="J551" t="s">
        <v>270</v>
      </c>
      <c r="K551">
        <v>0</v>
      </c>
      <c r="L551">
        <v>0</v>
      </c>
      <c r="M551" t="s">
        <v>271</v>
      </c>
      <c r="Z551" t="str">
        <f t="shared" si="8"/>
        <v>AS-95437</v>
      </c>
    </row>
    <row r="552" spans="1:26" x14ac:dyDescent="0.3">
      <c r="A552" t="s">
        <v>11917</v>
      </c>
      <c r="B552" t="s">
        <v>8169</v>
      </c>
      <c r="C552" t="s">
        <v>264</v>
      </c>
      <c r="E552" t="s">
        <v>47</v>
      </c>
      <c r="G552">
        <v>0.22</v>
      </c>
      <c r="H552">
        <v>0.22</v>
      </c>
      <c r="I552" t="s">
        <v>24</v>
      </c>
      <c r="J552">
        <v>10.81</v>
      </c>
      <c r="K552">
        <v>59.95</v>
      </c>
      <c r="L552">
        <v>49.14</v>
      </c>
      <c r="M552" t="s">
        <v>265</v>
      </c>
      <c r="N552" t="s">
        <v>11918</v>
      </c>
      <c r="O552" t="s">
        <v>11919</v>
      </c>
      <c r="P552" t="s">
        <v>265</v>
      </c>
      <c r="Q552" t="s">
        <v>266</v>
      </c>
      <c r="R552" t="s">
        <v>267</v>
      </c>
      <c r="S552" t="s">
        <v>11920</v>
      </c>
      <c r="T552">
        <v>59.95</v>
      </c>
      <c r="U552" t="s">
        <v>24</v>
      </c>
      <c r="V552" t="s">
        <v>11921</v>
      </c>
      <c r="W552" t="s">
        <v>11922</v>
      </c>
      <c r="X552" t="s">
        <v>11923</v>
      </c>
      <c r="Y552" t="s">
        <v>11924</v>
      </c>
      <c r="Z552" t="str">
        <f t="shared" si="8"/>
        <v>AS-96306</v>
      </c>
    </row>
    <row r="553" spans="1:26" x14ac:dyDescent="0.3">
      <c r="A553" t="s">
        <v>11925</v>
      </c>
      <c r="B553" t="s">
        <v>8169</v>
      </c>
      <c r="C553" t="s">
        <v>268</v>
      </c>
      <c r="E553" t="s">
        <v>45</v>
      </c>
      <c r="G553">
        <v>0.21</v>
      </c>
      <c r="H553">
        <v>0.21</v>
      </c>
      <c r="I553" t="s">
        <v>24</v>
      </c>
      <c r="J553">
        <v>14.91</v>
      </c>
      <c r="K553">
        <v>85.9</v>
      </c>
      <c r="L553">
        <v>70.989999999999995</v>
      </c>
      <c r="M553" t="s">
        <v>83</v>
      </c>
      <c r="N553" t="s">
        <v>11926</v>
      </c>
      <c r="O553" t="s">
        <v>11927</v>
      </c>
      <c r="P553" t="s">
        <v>83</v>
      </c>
      <c r="Q553" t="s">
        <v>266</v>
      </c>
      <c r="R553" t="s">
        <v>267</v>
      </c>
      <c r="S553" t="s">
        <v>11928</v>
      </c>
      <c r="T553">
        <v>85.9</v>
      </c>
      <c r="U553" t="s">
        <v>24</v>
      </c>
      <c r="V553" t="s">
        <v>5972</v>
      </c>
      <c r="W553" t="s">
        <v>5975</v>
      </c>
      <c r="X553" t="s">
        <v>11929</v>
      </c>
      <c r="Y553" t="s">
        <v>11930</v>
      </c>
      <c r="Z553" t="str">
        <f t="shared" si="8"/>
        <v>AS-96153</v>
      </c>
    </row>
    <row r="554" spans="1:26" x14ac:dyDescent="0.3">
      <c r="A554" t="s">
        <v>11931</v>
      </c>
      <c r="B554" t="s">
        <v>8169</v>
      </c>
      <c r="C554" t="s">
        <v>264</v>
      </c>
      <c r="E554" t="s">
        <v>45</v>
      </c>
      <c r="G554">
        <v>0.21</v>
      </c>
      <c r="H554">
        <v>0.21</v>
      </c>
      <c r="I554" t="s">
        <v>24</v>
      </c>
      <c r="J554">
        <v>3.11</v>
      </c>
      <c r="K554">
        <v>17.899999999999999</v>
      </c>
      <c r="L554">
        <v>14.79</v>
      </c>
      <c r="M554" t="s">
        <v>265</v>
      </c>
      <c r="N554" t="s">
        <v>11932</v>
      </c>
      <c r="O554" t="s">
        <v>11933</v>
      </c>
      <c r="P554" t="s">
        <v>265</v>
      </c>
      <c r="Q554" t="s">
        <v>266</v>
      </c>
      <c r="R554" t="s">
        <v>267</v>
      </c>
      <c r="S554" t="s">
        <v>11934</v>
      </c>
      <c r="T554">
        <v>17.899999999999999</v>
      </c>
      <c r="U554" t="s">
        <v>24</v>
      </c>
      <c r="V554" t="s">
        <v>11935</v>
      </c>
      <c r="W554" t="s">
        <v>11936</v>
      </c>
      <c r="X554" t="s">
        <v>11937</v>
      </c>
      <c r="Y554" t="s">
        <v>11938</v>
      </c>
      <c r="Z554" t="str">
        <f t="shared" si="8"/>
        <v>AS-96056</v>
      </c>
    </row>
    <row r="555" spans="1:26" x14ac:dyDescent="0.3">
      <c r="A555" t="s">
        <v>11939</v>
      </c>
      <c r="B555" t="s">
        <v>8169</v>
      </c>
      <c r="C555" t="s">
        <v>268</v>
      </c>
      <c r="E555" t="s">
        <v>47</v>
      </c>
      <c r="G555">
        <v>0.22</v>
      </c>
      <c r="H555">
        <v>0.22</v>
      </c>
      <c r="I555" t="s">
        <v>24</v>
      </c>
      <c r="J555">
        <v>12.15</v>
      </c>
      <c r="K555">
        <v>67.37</v>
      </c>
      <c r="L555">
        <v>55.22</v>
      </c>
      <c r="M555" t="s">
        <v>83</v>
      </c>
      <c r="N555" t="s">
        <v>11940</v>
      </c>
      <c r="O555" t="s">
        <v>11941</v>
      </c>
      <c r="P555" t="s">
        <v>83</v>
      </c>
      <c r="Q555" t="s">
        <v>266</v>
      </c>
      <c r="R555" t="s">
        <v>267</v>
      </c>
      <c r="S555" t="s">
        <v>11942</v>
      </c>
      <c r="T555">
        <v>67.37</v>
      </c>
      <c r="U555" t="s">
        <v>24</v>
      </c>
      <c r="V555" t="s">
        <v>4796</v>
      </c>
      <c r="W555" t="s">
        <v>4799</v>
      </c>
      <c r="X555" t="s">
        <v>11943</v>
      </c>
      <c r="Y555" t="s">
        <v>11944</v>
      </c>
      <c r="Z555" t="str">
        <f t="shared" si="8"/>
        <v>AS-95552</v>
      </c>
    </row>
    <row r="556" spans="1:26" x14ac:dyDescent="0.3">
      <c r="A556" t="s">
        <v>11945</v>
      </c>
      <c r="B556" t="s">
        <v>8169</v>
      </c>
      <c r="C556" t="s">
        <v>264</v>
      </c>
      <c r="E556" t="s">
        <v>47</v>
      </c>
      <c r="G556">
        <v>0.22</v>
      </c>
      <c r="H556">
        <v>0.22</v>
      </c>
      <c r="I556" t="s">
        <v>24</v>
      </c>
      <c r="J556">
        <v>15.89</v>
      </c>
      <c r="K556">
        <v>88.11</v>
      </c>
      <c r="L556">
        <v>72.22</v>
      </c>
      <c r="M556" t="s">
        <v>265</v>
      </c>
      <c r="N556" t="s">
        <v>11946</v>
      </c>
      <c r="O556" t="s">
        <v>11947</v>
      </c>
      <c r="P556" t="s">
        <v>265</v>
      </c>
      <c r="Q556" t="s">
        <v>266</v>
      </c>
      <c r="R556" t="s">
        <v>267</v>
      </c>
      <c r="S556" t="s">
        <v>11948</v>
      </c>
      <c r="T556">
        <v>88.11</v>
      </c>
      <c r="U556" t="s">
        <v>24</v>
      </c>
      <c r="V556" t="s">
        <v>11949</v>
      </c>
      <c r="W556" t="s">
        <v>11950</v>
      </c>
      <c r="X556" t="s">
        <v>11951</v>
      </c>
      <c r="Y556" t="s">
        <v>11952</v>
      </c>
      <c r="Z556" t="str">
        <f t="shared" si="8"/>
        <v>AS-95017</v>
      </c>
    </row>
    <row r="557" spans="1:26" x14ac:dyDescent="0.3">
      <c r="A557" t="s">
        <v>11953</v>
      </c>
      <c r="B557" t="s">
        <v>8169</v>
      </c>
      <c r="C557" t="s">
        <v>264</v>
      </c>
      <c r="E557" t="s">
        <v>46</v>
      </c>
      <c r="G557">
        <v>0.2</v>
      </c>
      <c r="H557">
        <v>0.2</v>
      </c>
      <c r="I557" t="s">
        <v>24</v>
      </c>
      <c r="J557">
        <v>8.32</v>
      </c>
      <c r="K557">
        <v>49.9</v>
      </c>
      <c r="L557">
        <v>41.58</v>
      </c>
      <c r="M557" t="s">
        <v>265</v>
      </c>
      <c r="N557" t="s">
        <v>11954</v>
      </c>
      <c r="O557" t="s">
        <v>11955</v>
      </c>
      <c r="P557" t="s">
        <v>265</v>
      </c>
      <c r="Q557" t="s">
        <v>266</v>
      </c>
      <c r="R557" t="s">
        <v>267</v>
      </c>
      <c r="S557" t="s">
        <v>11956</v>
      </c>
      <c r="T557">
        <v>49.9</v>
      </c>
      <c r="U557" t="s">
        <v>24</v>
      </c>
      <c r="V557" t="s">
        <v>11957</v>
      </c>
      <c r="W557" t="s">
        <v>11958</v>
      </c>
      <c r="X557" t="s">
        <v>11959</v>
      </c>
      <c r="Y557" t="s">
        <v>11960</v>
      </c>
      <c r="Z557" t="str">
        <f t="shared" si="8"/>
        <v>AS-95230</v>
      </c>
    </row>
    <row r="558" spans="1:26" x14ac:dyDescent="0.3">
      <c r="A558" t="s">
        <v>11961</v>
      </c>
      <c r="B558" t="s">
        <v>8169</v>
      </c>
      <c r="C558" t="s">
        <v>264</v>
      </c>
      <c r="E558" t="s">
        <v>37</v>
      </c>
      <c r="G558">
        <v>0.2</v>
      </c>
      <c r="H558">
        <v>0.2</v>
      </c>
      <c r="I558" t="s">
        <v>24</v>
      </c>
      <c r="J558">
        <v>11.82</v>
      </c>
      <c r="K558">
        <v>70.92</v>
      </c>
      <c r="L558">
        <v>59.1</v>
      </c>
      <c r="M558" t="s">
        <v>265</v>
      </c>
      <c r="N558" t="s">
        <v>11962</v>
      </c>
      <c r="O558" t="s">
        <v>11963</v>
      </c>
      <c r="P558" t="s">
        <v>265</v>
      </c>
      <c r="Q558" t="s">
        <v>266</v>
      </c>
      <c r="R558" t="s">
        <v>267</v>
      </c>
      <c r="S558" t="s">
        <v>11964</v>
      </c>
      <c r="T558">
        <v>79.900000000000006</v>
      </c>
      <c r="U558" t="s">
        <v>24</v>
      </c>
      <c r="V558" t="s">
        <v>11965</v>
      </c>
      <c r="W558" t="s">
        <v>11966</v>
      </c>
      <c r="X558" t="s">
        <v>11967</v>
      </c>
      <c r="Y558" t="s">
        <v>11968</v>
      </c>
      <c r="Z558" t="str">
        <f t="shared" si="8"/>
        <v>AS-95912</v>
      </c>
    </row>
    <row r="559" spans="1:26" x14ac:dyDescent="0.3">
      <c r="A559" t="s">
        <v>11961</v>
      </c>
      <c r="B559" t="s">
        <v>8169</v>
      </c>
      <c r="C559" t="s">
        <v>264</v>
      </c>
      <c r="E559" t="s">
        <v>37</v>
      </c>
      <c r="G559">
        <v>0.2</v>
      </c>
      <c r="H559">
        <v>0.2</v>
      </c>
      <c r="I559" t="s">
        <v>24</v>
      </c>
      <c r="J559">
        <v>11.82</v>
      </c>
      <c r="K559">
        <v>70.92</v>
      </c>
      <c r="L559">
        <v>59.1</v>
      </c>
      <c r="M559" t="s">
        <v>265</v>
      </c>
      <c r="N559" t="s">
        <v>11962</v>
      </c>
      <c r="O559" t="s">
        <v>11969</v>
      </c>
      <c r="P559" t="s">
        <v>265</v>
      </c>
      <c r="Q559" t="s">
        <v>275</v>
      </c>
      <c r="R559" t="s">
        <v>267</v>
      </c>
      <c r="S559" t="s">
        <v>11970</v>
      </c>
      <c r="T559">
        <v>8.98</v>
      </c>
      <c r="U559" t="s">
        <v>24</v>
      </c>
      <c r="V559" t="s">
        <v>11971</v>
      </c>
      <c r="W559" t="s">
        <v>11972</v>
      </c>
      <c r="X559" t="s">
        <v>11971</v>
      </c>
      <c r="Y559" t="s">
        <v>11973</v>
      </c>
      <c r="Z559" t="str">
        <f t="shared" si="8"/>
        <v>AS-95912</v>
      </c>
    </row>
    <row r="560" spans="1:26" x14ac:dyDescent="0.3">
      <c r="A560" t="s">
        <v>11974</v>
      </c>
      <c r="B560" t="s">
        <v>8169</v>
      </c>
      <c r="C560" t="s">
        <v>268</v>
      </c>
      <c r="E560" t="s">
        <v>42</v>
      </c>
      <c r="G560">
        <v>0.19</v>
      </c>
      <c r="H560">
        <v>0.19</v>
      </c>
      <c r="I560" t="s">
        <v>24</v>
      </c>
      <c r="J560">
        <v>18.350000000000001</v>
      </c>
      <c r="K560">
        <v>114.95</v>
      </c>
      <c r="L560">
        <v>96.6</v>
      </c>
      <c r="M560" t="s">
        <v>83</v>
      </c>
      <c r="N560" t="s">
        <v>11975</v>
      </c>
      <c r="O560" t="s">
        <v>11976</v>
      </c>
      <c r="P560" t="s">
        <v>83</v>
      </c>
      <c r="Q560" t="s">
        <v>266</v>
      </c>
      <c r="R560" t="s">
        <v>267</v>
      </c>
      <c r="S560" t="s">
        <v>11977</v>
      </c>
      <c r="T560">
        <v>114.95</v>
      </c>
      <c r="U560" t="s">
        <v>24</v>
      </c>
      <c r="V560" t="s">
        <v>7717</v>
      </c>
      <c r="W560" t="s">
        <v>7720</v>
      </c>
      <c r="X560" t="s">
        <v>11978</v>
      </c>
      <c r="Y560" t="s">
        <v>11979</v>
      </c>
      <c r="Z560" t="str">
        <f t="shared" si="8"/>
        <v>AS-97062</v>
      </c>
    </row>
    <row r="561" spans="1:26" x14ac:dyDescent="0.3">
      <c r="A561" t="s">
        <v>11980</v>
      </c>
      <c r="B561" t="s">
        <v>8169</v>
      </c>
      <c r="C561" t="s">
        <v>268</v>
      </c>
      <c r="E561" t="s">
        <v>42</v>
      </c>
      <c r="G561">
        <v>0.19</v>
      </c>
      <c r="H561">
        <v>0.19</v>
      </c>
      <c r="I561" t="s">
        <v>24</v>
      </c>
      <c r="J561">
        <v>21.97</v>
      </c>
      <c r="K561">
        <v>137.61000000000001</v>
      </c>
      <c r="L561">
        <v>115.64</v>
      </c>
      <c r="M561" t="s">
        <v>83</v>
      </c>
      <c r="N561" t="s">
        <v>11981</v>
      </c>
      <c r="O561" t="s">
        <v>11982</v>
      </c>
      <c r="P561" t="s">
        <v>83</v>
      </c>
      <c r="Q561" t="s">
        <v>266</v>
      </c>
      <c r="R561" t="s">
        <v>267</v>
      </c>
      <c r="S561" t="s">
        <v>11983</v>
      </c>
      <c r="T561">
        <v>137.61000000000001</v>
      </c>
      <c r="U561" t="s">
        <v>24</v>
      </c>
      <c r="V561" t="s">
        <v>7340</v>
      </c>
      <c r="W561" t="s">
        <v>7343</v>
      </c>
      <c r="X561" t="s">
        <v>11984</v>
      </c>
      <c r="Y561" t="s">
        <v>11985</v>
      </c>
      <c r="Z561" t="str">
        <f t="shared" si="8"/>
        <v>AS-96876</v>
      </c>
    </row>
    <row r="562" spans="1:26" x14ac:dyDescent="0.3">
      <c r="A562" t="s">
        <v>11986</v>
      </c>
      <c r="B562" t="s">
        <v>8169</v>
      </c>
      <c r="C562" t="s">
        <v>264</v>
      </c>
      <c r="E562" t="s">
        <v>46</v>
      </c>
      <c r="G562">
        <v>0.2</v>
      </c>
      <c r="H562">
        <v>0.2</v>
      </c>
      <c r="I562" t="s">
        <v>24</v>
      </c>
      <c r="J562">
        <v>6.32</v>
      </c>
      <c r="K562">
        <v>37.9</v>
      </c>
      <c r="L562">
        <v>31.58</v>
      </c>
      <c r="M562" t="s">
        <v>265</v>
      </c>
      <c r="N562" t="s">
        <v>11987</v>
      </c>
      <c r="O562" t="s">
        <v>11988</v>
      </c>
      <c r="P562" t="s">
        <v>265</v>
      </c>
      <c r="Q562" t="s">
        <v>266</v>
      </c>
      <c r="R562" t="s">
        <v>267</v>
      </c>
      <c r="S562" t="s">
        <v>11989</v>
      </c>
      <c r="T562">
        <v>37.9</v>
      </c>
      <c r="U562" t="s">
        <v>24</v>
      </c>
      <c r="V562" t="s">
        <v>11990</v>
      </c>
      <c r="W562" t="s">
        <v>11991</v>
      </c>
      <c r="X562" t="s">
        <v>11992</v>
      </c>
      <c r="Y562" t="s">
        <v>11993</v>
      </c>
      <c r="Z562" t="str">
        <f t="shared" si="8"/>
        <v>AS-95951</v>
      </c>
    </row>
    <row r="563" spans="1:26" x14ac:dyDescent="0.3">
      <c r="A563" t="s">
        <v>11994</v>
      </c>
      <c r="B563" t="s">
        <v>8169</v>
      </c>
      <c r="C563" t="s">
        <v>264</v>
      </c>
      <c r="E563" t="s">
        <v>45</v>
      </c>
      <c r="G563">
        <v>0.21</v>
      </c>
      <c r="H563">
        <v>0.21</v>
      </c>
      <c r="I563" t="s">
        <v>24</v>
      </c>
      <c r="J563">
        <v>11.06</v>
      </c>
      <c r="K563">
        <v>63.72</v>
      </c>
      <c r="L563">
        <v>52.66</v>
      </c>
      <c r="M563" t="s">
        <v>265</v>
      </c>
      <c r="N563" t="s">
        <v>11995</v>
      </c>
      <c r="O563" t="s">
        <v>11996</v>
      </c>
      <c r="P563" t="s">
        <v>265</v>
      </c>
      <c r="Q563" t="s">
        <v>266</v>
      </c>
      <c r="R563" t="s">
        <v>267</v>
      </c>
      <c r="S563" t="s">
        <v>11997</v>
      </c>
      <c r="T563">
        <v>63.72</v>
      </c>
      <c r="U563" t="s">
        <v>24</v>
      </c>
      <c r="V563" t="s">
        <v>11998</v>
      </c>
      <c r="W563" t="s">
        <v>11999</v>
      </c>
      <c r="X563" t="s">
        <v>12000</v>
      </c>
      <c r="Y563" t="s">
        <v>12001</v>
      </c>
      <c r="Z563" t="str">
        <f t="shared" si="8"/>
        <v>AS-96063</v>
      </c>
    </row>
    <row r="564" spans="1:26" x14ac:dyDescent="0.3">
      <c r="A564" t="s">
        <v>12002</v>
      </c>
      <c r="B564" t="s">
        <v>8169</v>
      </c>
      <c r="C564" t="s">
        <v>264</v>
      </c>
      <c r="E564" t="s">
        <v>47</v>
      </c>
      <c r="G564">
        <v>0.22</v>
      </c>
      <c r="H564">
        <v>0.22</v>
      </c>
      <c r="I564" t="s">
        <v>24</v>
      </c>
      <c r="J564">
        <v>8.64</v>
      </c>
      <c r="K564">
        <v>47.9</v>
      </c>
      <c r="L564">
        <v>39.26</v>
      </c>
      <c r="M564" t="s">
        <v>265</v>
      </c>
      <c r="N564" t="s">
        <v>12003</v>
      </c>
      <c r="O564" t="s">
        <v>12004</v>
      </c>
      <c r="P564" t="s">
        <v>265</v>
      </c>
      <c r="Q564" t="s">
        <v>266</v>
      </c>
      <c r="R564" t="s">
        <v>267</v>
      </c>
      <c r="S564" t="s">
        <v>12005</v>
      </c>
      <c r="T564">
        <v>47.9</v>
      </c>
      <c r="U564" t="s">
        <v>24</v>
      </c>
      <c r="V564" t="s">
        <v>12006</v>
      </c>
      <c r="W564" t="s">
        <v>12007</v>
      </c>
      <c r="X564" t="s">
        <v>12008</v>
      </c>
      <c r="Y564" t="s">
        <v>12009</v>
      </c>
      <c r="Z564" t="str">
        <f t="shared" si="8"/>
        <v>AS-96131</v>
      </c>
    </row>
    <row r="565" spans="1:26" x14ac:dyDescent="0.3">
      <c r="A565" t="s">
        <v>12010</v>
      </c>
      <c r="B565" t="s">
        <v>8169</v>
      </c>
      <c r="C565" t="s">
        <v>268</v>
      </c>
      <c r="E565" t="s">
        <v>45</v>
      </c>
      <c r="G565">
        <v>0.21</v>
      </c>
      <c r="H565">
        <v>0.21</v>
      </c>
      <c r="I565" t="s">
        <v>24</v>
      </c>
      <c r="J565">
        <v>8.66</v>
      </c>
      <c r="K565">
        <v>49.9</v>
      </c>
      <c r="L565">
        <v>41.24</v>
      </c>
      <c r="M565" t="s">
        <v>83</v>
      </c>
      <c r="N565" t="s">
        <v>12011</v>
      </c>
      <c r="O565" t="s">
        <v>12012</v>
      </c>
      <c r="P565" t="s">
        <v>83</v>
      </c>
      <c r="Q565" t="s">
        <v>266</v>
      </c>
      <c r="R565" t="s">
        <v>267</v>
      </c>
      <c r="S565" t="s">
        <v>12013</v>
      </c>
      <c r="T565">
        <v>49.9</v>
      </c>
      <c r="U565" t="s">
        <v>24</v>
      </c>
      <c r="V565" t="s">
        <v>5018</v>
      </c>
      <c r="W565" t="s">
        <v>5021</v>
      </c>
      <c r="X565" t="s">
        <v>12014</v>
      </c>
      <c r="Y565" t="s">
        <v>12015</v>
      </c>
      <c r="Z565" t="str">
        <f t="shared" si="8"/>
        <v>AS-95663</v>
      </c>
    </row>
    <row r="566" spans="1:26" x14ac:dyDescent="0.3">
      <c r="A566" t="s">
        <v>12016</v>
      </c>
      <c r="B566" t="s">
        <v>8169</v>
      </c>
      <c r="C566" t="s">
        <v>264</v>
      </c>
      <c r="E566" t="s">
        <v>45</v>
      </c>
      <c r="G566">
        <v>0.21</v>
      </c>
      <c r="H566">
        <v>0.21</v>
      </c>
      <c r="I566" t="s">
        <v>24</v>
      </c>
      <c r="J566">
        <v>5.19</v>
      </c>
      <c r="K566">
        <v>29.9</v>
      </c>
      <c r="L566">
        <v>24.71</v>
      </c>
      <c r="M566" t="s">
        <v>265</v>
      </c>
      <c r="N566" t="s">
        <v>12017</v>
      </c>
      <c r="O566" t="s">
        <v>12018</v>
      </c>
      <c r="P566" t="s">
        <v>265</v>
      </c>
      <c r="Q566" t="s">
        <v>266</v>
      </c>
      <c r="R566" t="s">
        <v>267</v>
      </c>
      <c r="S566" t="s">
        <v>12019</v>
      </c>
      <c r="T566">
        <v>29.9</v>
      </c>
      <c r="U566" t="s">
        <v>24</v>
      </c>
      <c r="V566" t="s">
        <v>12020</v>
      </c>
      <c r="W566" t="s">
        <v>12021</v>
      </c>
      <c r="X566" t="s">
        <v>12022</v>
      </c>
      <c r="Y566" t="s">
        <v>12023</v>
      </c>
      <c r="Z566" t="str">
        <f t="shared" si="8"/>
        <v>AS-96369</v>
      </c>
    </row>
    <row r="567" spans="1:26" x14ac:dyDescent="0.3">
      <c r="A567" t="s">
        <v>12024</v>
      </c>
      <c r="B567" t="s">
        <v>8169</v>
      </c>
      <c r="C567" t="s">
        <v>264</v>
      </c>
      <c r="E567" t="s">
        <v>45</v>
      </c>
      <c r="G567">
        <v>0.21</v>
      </c>
      <c r="H567">
        <v>0.21</v>
      </c>
      <c r="I567" t="s">
        <v>24</v>
      </c>
      <c r="J567">
        <v>9.35</v>
      </c>
      <c r="K567">
        <v>53.9</v>
      </c>
      <c r="L567">
        <v>44.55</v>
      </c>
      <c r="M567" t="s">
        <v>265</v>
      </c>
      <c r="N567" t="s">
        <v>12025</v>
      </c>
      <c r="O567" t="s">
        <v>12026</v>
      </c>
      <c r="P567" t="s">
        <v>265</v>
      </c>
      <c r="Q567" t="s">
        <v>266</v>
      </c>
      <c r="R567" t="s">
        <v>267</v>
      </c>
      <c r="S567" t="s">
        <v>12027</v>
      </c>
      <c r="T567">
        <v>53.9</v>
      </c>
      <c r="U567" t="s">
        <v>24</v>
      </c>
      <c r="V567" t="s">
        <v>12028</v>
      </c>
      <c r="W567" t="s">
        <v>12029</v>
      </c>
      <c r="X567" t="s">
        <v>12030</v>
      </c>
      <c r="Y567" t="s">
        <v>12031</v>
      </c>
      <c r="Z567" t="str">
        <f t="shared" si="8"/>
        <v>AS-95468</v>
      </c>
    </row>
    <row r="568" spans="1:26" x14ac:dyDescent="0.3">
      <c r="A568" t="s">
        <v>12032</v>
      </c>
      <c r="B568" t="s">
        <v>8169</v>
      </c>
      <c r="C568" t="s">
        <v>264</v>
      </c>
      <c r="E568" t="s">
        <v>45</v>
      </c>
      <c r="G568">
        <v>0.21</v>
      </c>
      <c r="H568">
        <v>0.21</v>
      </c>
      <c r="I568" t="s">
        <v>24</v>
      </c>
      <c r="J568">
        <v>122.11</v>
      </c>
      <c r="K568">
        <v>703.6</v>
      </c>
      <c r="L568">
        <v>581.49</v>
      </c>
      <c r="M568" t="s">
        <v>265</v>
      </c>
      <c r="N568" t="s">
        <v>12033</v>
      </c>
      <c r="O568" t="s">
        <v>12034</v>
      </c>
      <c r="P568" t="s">
        <v>265</v>
      </c>
      <c r="Q568" t="s">
        <v>266</v>
      </c>
      <c r="R568" t="s">
        <v>267</v>
      </c>
      <c r="S568" t="s">
        <v>12035</v>
      </c>
      <c r="T568">
        <v>703.6</v>
      </c>
      <c r="U568" t="s">
        <v>24</v>
      </c>
      <c r="V568" t="s">
        <v>12036</v>
      </c>
      <c r="W568" t="s">
        <v>12037</v>
      </c>
      <c r="X568" t="s">
        <v>12038</v>
      </c>
      <c r="Y568" t="s">
        <v>12039</v>
      </c>
      <c r="Z568" t="str">
        <f t="shared" si="8"/>
        <v>AS-96588</v>
      </c>
    </row>
    <row r="569" spans="1:26" x14ac:dyDescent="0.3">
      <c r="A569" t="s">
        <v>12040</v>
      </c>
      <c r="B569" t="s">
        <v>8169</v>
      </c>
      <c r="C569" t="s">
        <v>268</v>
      </c>
      <c r="E569" t="s">
        <v>47</v>
      </c>
      <c r="G569">
        <v>0.22</v>
      </c>
      <c r="H569">
        <v>0.22</v>
      </c>
      <c r="I569" t="s">
        <v>24</v>
      </c>
      <c r="J569">
        <v>18.02</v>
      </c>
      <c r="K569">
        <v>99.95</v>
      </c>
      <c r="L569">
        <v>81.93</v>
      </c>
      <c r="M569" t="s">
        <v>83</v>
      </c>
      <c r="N569" t="s">
        <v>12041</v>
      </c>
      <c r="O569" t="s">
        <v>12042</v>
      </c>
      <c r="P569" t="s">
        <v>83</v>
      </c>
      <c r="Q569" t="s">
        <v>266</v>
      </c>
      <c r="R569" t="s">
        <v>267</v>
      </c>
      <c r="S569" t="s">
        <v>12043</v>
      </c>
      <c r="T569">
        <v>99.95</v>
      </c>
      <c r="U569" t="s">
        <v>24</v>
      </c>
      <c r="V569" t="s">
        <v>3666</v>
      </c>
      <c r="W569" t="s">
        <v>3669</v>
      </c>
      <c r="X569" t="s">
        <v>12044</v>
      </c>
      <c r="Y569" t="s">
        <v>12045</v>
      </c>
      <c r="Z569" t="str">
        <f t="shared" si="8"/>
        <v>AS-95149</v>
      </c>
    </row>
    <row r="570" spans="1:26" x14ac:dyDescent="0.3">
      <c r="A570" t="s">
        <v>12046</v>
      </c>
      <c r="B570" t="s">
        <v>8169</v>
      </c>
      <c r="C570" t="s">
        <v>268</v>
      </c>
      <c r="E570" t="s">
        <v>45</v>
      </c>
      <c r="G570">
        <v>0.21</v>
      </c>
      <c r="H570">
        <v>0.21</v>
      </c>
      <c r="I570" t="s">
        <v>24</v>
      </c>
      <c r="J570">
        <v>10.28</v>
      </c>
      <c r="K570">
        <v>59.22</v>
      </c>
      <c r="L570">
        <v>48.94</v>
      </c>
      <c r="M570" t="s">
        <v>83</v>
      </c>
      <c r="N570" t="s">
        <v>12047</v>
      </c>
      <c r="O570" t="s">
        <v>12048</v>
      </c>
      <c r="P570" t="s">
        <v>83</v>
      </c>
      <c r="Q570" t="s">
        <v>266</v>
      </c>
      <c r="R570" t="s">
        <v>267</v>
      </c>
      <c r="S570" t="s">
        <v>12049</v>
      </c>
      <c r="T570">
        <v>59.22</v>
      </c>
      <c r="U570" t="s">
        <v>24</v>
      </c>
      <c r="V570" t="s">
        <v>8127</v>
      </c>
      <c r="W570" t="s">
        <v>8129</v>
      </c>
      <c r="X570" t="s">
        <v>12050</v>
      </c>
      <c r="Y570" t="s">
        <v>12051</v>
      </c>
      <c r="Z570" t="str">
        <f t="shared" si="8"/>
        <v>AS-97241</v>
      </c>
    </row>
    <row r="571" spans="1:26" x14ac:dyDescent="0.3">
      <c r="A571" t="s">
        <v>12052</v>
      </c>
      <c r="B571" t="s">
        <v>8169</v>
      </c>
      <c r="C571" t="s">
        <v>264</v>
      </c>
      <c r="E571" t="s">
        <v>45</v>
      </c>
      <c r="G571">
        <v>0.21</v>
      </c>
      <c r="H571">
        <v>0.21</v>
      </c>
      <c r="I571" t="s">
        <v>24</v>
      </c>
      <c r="J571">
        <v>8.1300000000000008</v>
      </c>
      <c r="K571">
        <v>46.85</v>
      </c>
      <c r="L571">
        <v>38.72</v>
      </c>
      <c r="M571" t="s">
        <v>265</v>
      </c>
      <c r="N571" t="s">
        <v>12053</v>
      </c>
      <c r="O571" t="s">
        <v>12054</v>
      </c>
      <c r="P571" t="s">
        <v>265</v>
      </c>
      <c r="Q571" t="s">
        <v>266</v>
      </c>
      <c r="R571" t="s">
        <v>267</v>
      </c>
      <c r="S571" t="s">
        <v>12055</v>
      </c>
      <c r="T571">
        <v>46.85</v>
      </c>
      <c r="U571" t="s">
        <v>24</v>
      </c>
      <c r="V571" t="s">
        <v>12056</v>
      </c>
      <c r="W571" t="s">
        <v>12057</v>
      </c>
      <c r="X571" t="s">
        <v>12058</v>
      </c>
      <c r="Y571" t="s">
        <v>12059</v>
      </c>
      <c r="Z571" t="str">
        <f t="shared" si="8"/>
        <v>AS-95794</v>
      </c>
    </row>
    <row r="572" spans="1:26" x14ac:dyDescent="0.3">
      <c r="A572" t="s">
        <v>12060</v>
      </c>
      <c r="B572" t="s">
        <v>8169</v>
      </c>
      <c r="C572" t="s">
        <v>264</v>
      </c>
      <c r="E572" t="s">
        <v>46</v>
      </c>
      <c r="G572">
        <v>0.2</v>
      </c>
      <c r="H572">
        <v>0.2</v>
      </c>
      <c r="I572" t="s">
        <v>24</v>
      </c>
      <c r="J572">
        <v>9.98</v>
      </c>
      <c r="K572">
        <v>59.9</v>
      </c>
      <c r="L572">
        <v>49.92</v>
      </c>
      <c r="M572" t="s">
        <v>265</v>
      </c>
      <c r="N572" t="s">
        <v>12061</v>
      </c>
      <c r="O572" t="s">
        <v>12062</v>
      </c>
      <c r="P572" t="s">
        <v>265</v>
      </c>
      <c r="Q572" t="s">
        <v>266</v>
      </c>
      <c r="R572" t="s">
        <v>267</v>
      </c>
      <c r="S572" t="s">
        <v>12063</v>
      </c>
      <c r="T572">
        <v>59.9</v>
      </c>
      <c r="U572" t="s">
        <v>24</v>
      </c>
      <c r="V572" t="s">
        <v>12064</v>
      </c>
      <c r="W572" t="s">
        <v>12065</v>
      </c>
      <c r="X572" t="s">
        <v>12066</v>
      </c>
      <c r="Y572" t="s">
        <v>12067</v>
      </c>
      <c r="Z572" t="str">
        <f t="shared" si="8"/>
        <v>AS-95192</v>
      </c>
    </row>
    <row r="573" spans="1:26" x14ac:dyDescent="0.3">
      <c r="A573" t="s">
        <v>12068</v>
      </c>
      <c r="B573" t="s">
        <v>8169</v>
      </c>
      <c r="C573" t="s">
        <v>268</v>
      </c>
      <c r="E573" t="s">
        <v>42</v>
      </c>
      <c r="G573">
        <v>0.19</v>
      </c>
      <c r="H573">
        <v>0.19</v>
      </c>
      <c r="I573" t="s">
        <v>24</v>
      </c>
      <c r="J573">
        <v>5.81</v>
      </c>
      <c r="K573">
        <v>36.409999999999997</v>
      </c>
      <c r="L573">
        <v>30.6</v>
      </c>
      <c r="M573" t="s">
        <v>83</v>
      </c>
      <c r="N573" t="s">
        <v>12069</v>
      </c>
      <c r="O573" t="s">
        <v>12070</v>
      </c>
      <c r="P573" t="s">
        <v>83</v>
      </c>
      <c r="Q573" t="s">
        <v>266</v>
      </c>
      <c r="R573" t="s">
        <v>267</v>
      </c>
      <c r="S573" t="s">
        <v>12071</v>
      </c>
      <c r="T573">
        <v>36.409999999999997</v>
      </c>
      <c r="U573" t="s">
        <v>24</v>
      </c>
      <c r="V573" t="s">
        <v>5451</v>
      </c>
      <c r="W573" t="s">
        <v>5454</v>
      </c>
      <c r="X573" t="s">
        <v>12072</v>
      </c>
      <c r="Y573" t="s">
        <v>12073</v>
      </c>
      <c r="Z573" t="str">
        <f t="shared" si="8"/>
        <v>AS-95869</v>
      </c>
    </row>
    <row r="574" spans="1:26" x14ac:dyDescent="0.3">
      <c r="A574" t="s">
        <v>12074</v>
      </c>
      <c r="B574" t="s">
        <v>8169</v>
      </c>
      <c r="C574" t="s">
        <v>264</v>
      </c>
      <c r="E574" t="s">
        <v>47</v>
      </c>
      <c r="G574">
        <v>0.22</v>
      </c>
      <c r="H574">
        <v>0.22</v>
      </c>
      <c r="I574" t="s">
        <v>24</v>
      </c>
      <c r="J574">
        <v>22.5</v>
      </c>
      <c r="K574">
        <v>124.75</v>
      </c>
      <c r="L574">
        <v>102.25</v>
      </c>
      <c r="M574" t="s">
        <v>265</v>
      </c>
      <c r="N574" t="s">
        <v>12075</v>
      </c>
      <c r="O574" t="s">
        <v>12076</v>
      </c>
      <c r="P574" t="s">
        <v>265</v>
      </c>
      <c r="Q574" t="s">
        <v>266</v>
      </c>
      <c r="R574" t="s">
        <v>267</v>
      </c>
      <c r="S574" t="s">
        <v>12077</v>
      </c>
      <c r="T574">
        <v>124.75</v>
      </c>
      <c r="U574" t="s">
        <v>24</v>
      </c>
      <c r="V574" t="s">
        <v>12078</v>
      </c>
      <c r="W574" t="s">
        <v>12079</v>
      </c>
      <c r="X574" t="s">
        <v>12080</v>
      </c>
      <c r="Y574" t="s">
        <v>12081</v>
      </c>
      <c r="Z574" t="str">
        <f t="shared" si="8"/>
        <v>AS-95662</v>
      </c>
    </row>
    <row r="575" spans="1:26" x14ac:dyDescent="0.3">
      <c r="A575" t="s">
        <v>12082</v>
      </c>
      <c r="B575" t="s">
        <v>8169</v>
      </c>
      <c r="C575" t="s">
        <v>38</v>
      </c>
      <c r="D575" t="s">
        <v>65</v>
      </c>
      <c r="E575" t="s">
        <v>45</v>
      </c>
      <c r="G575">
        <v>0.21</v>
      </c>
      <c r="H575" t="s">
        <v>270</v>
      </c>
      <c r="I575" t="s">
        <v>24</v>
      </c>
      <c r="J575">
        <v>4.99</v>
      </c>
      <c r="K575">
        <v>28.73</v>
      </c>
      <c r="L575">
        <v>23.74</v>
      </c>
      <c r="M575" t="s">
        <v>271</v>
      </c>
      <c r="Z575" t="str">
        <f t="shared" si="8"/>
        <v>AS-97029</v>
      </c>
    </row>
    <row r="576" spans="1:26" x14ac:dyDescent="0.3">
      <c r="A576" t="s">
        <v>12083</v>
      </c>
      <c r="B576" t="s">
        <v>8169</v>
      </c>
      <c r="C576" t="s">
        <v>264</v>
      </c>
      <c r="E576" t="s">
        <v>45</v>
      </c>
      <c r="G576">
        <v>0.21</v>
      </c>
      <c r="H576">
        <v>0.21</v>
      </c>
      <c r="I576" t="s">
        <v>24</v>
      </c>
      <c r="J576">
        <v>62.46</v>
      </c>
      <c r="K576">
        <v>359.91</v>
      </c>
      <c r="L576">
        <v>297.45</v>
      </c>
      <c r="M576" t="s">
        <v>265</v>
      </c>
      <c r="N576" t="s">
        <v>12084</v>
      </c>
      <c r="O576" t="s">
        <v>12085</v>
      </c>
      <c r="P576" t="s">
        <v>265</v>
      </c>
      <c r="Q576" t="s">
        <v>266</v>
      </c>
      <c r="R576" t="s">
        <v>267</v>
      </c>
      <c r="S576" t="s">
        <v>12086</v>
      </c>
      <c r="T576">
        <v>359.91</v>
      </c>
      <c r="U576" t="s">
        <v>24</v>
      </c>
      <c r="V576" t="s">
        <v>12087</v>
      </c>
      <c r="W576" t="s">
        <v>12088</v>
      </c>
      <c r="X576" t="s">
        <v>12089</v>
      </c>
      <c r="Y576" t="s">
        <v>12090</v>
      </c>
      <c r="Z576" t="str">
        <f t="shared" si="8"/>
        <v>AS-96585</v>
      </c>
    </row>
    <row r="577" spans="1:26" x14ac:dyDescent="0.3">
      <c r="A577" t="s">
        <v>12091</v>
      </c>
      <c r="B577" t="s">
        <v>8169</v>
      </c>
      <c r="C577" t="s">
        <v>38</v>
      </c>
      <c r="D577" t="s">
        <v>65</v>
      </c>
      <c r="E577" t="s">
        <v>45</v>
      </c>
      <c r="G577">
        <v>0.21</v>
      </c>
      <c r="H577" t="s">
        <v>270</v>
      </c>
      <c r="I577" t="s">
        <v>24</v>
      </c>
      <c r="J577">
        <v>5.55</v>
      </c>
      <c r="K577">
        <v>31.96</v>
      </c>
      <c r="L577">
        <v>26.41</v>
      </c>
      <c r="M577" t="s">
        <v>271</v>
      </c>
      <c r="Z577" t="str">
        <f t="shared" si="8"/>
        <v>AS-96043</v>
      </c>
    </row>
    <row r="578" spans="1:26" x14ac:dyDescent="0.3">
      <c r="A578" t="s">
        <v>12092</v>
      </c>
      <c r="B578" t="s">
        <v>8169</v>
      </c>
      <c r="C578" t="s">
        <v>268</v>
      </c>
      <c r="E578" t="s">
        <v>45</v>
      </c>
      <c r="G578">
        <v>0.21</v>
      </c>
      <c r="H578">
        <v>0.21</v>
      </c>
      <c r="I578" t="s">
        <v>24</v>
      </c>
      <c r="J578">
        <v>17.350000000000001</v>
      </c>
      <c r="K578">
        <v>99.95</v>
      </c>
      <c r="L578">
        <v>82.6</v>
      </c>
      <c r="M578" t="s">
        <v>83</v>
      </c>
      <c r="N578" t="s">
        <v>12093</v>
      </c>
      <c r="O578" t="s">
        <v>12094</v>
      </c>
      <c r="P578" t="s">
        <v>83</v>
      </c>
      <c r="Q578" t="s">
        <v>266</v>
      </c>
      <c r="R578" t="s">
        <v>267</v>
      </c>
      <c r="S578" t="s">
        <v>12095</v>
      </c>
      <c r="T578">
        <v>99.95</v>
      </c>
      <c r="U578" t="s">
        <v>24</v>
      </c>
      <c r="V578" t="s">
        <v>5583</v>
      </c>
      <c r="W578" t="s">
        <v>5586</v>
      </c>
      <c r="X578" t="s">
        <v>12096</v>
      </c>
      <c r="Y578" t="s">
        <v>12097</v>
      </c>
      <c r="Z578" t="str">
        <f t="shared" si="8"/>
        <v>AS-95932</v>
      </c>
    </row>
    <row r="579" spans="1:26" x14ac:dyDescent="0.3">
      <c r="A579" t="s">
        <v>12098</v>
      </c>
      <c r="B579" t="s">
        <v>8169</v>
      </c>
      <c r="C579" t="s">
        <v>268</v>
      </c>
      <c r="E579" t="s">
        <v>46</v>
      </c>
      <c r="G579">
        <v>0.2</v>
      </c>
      <c r="H579">
        <v>0.2</v>
      </c>
      <c r="I579" t="s">
        <v>24</v>
      </c>
      <c r="J579">
        <v>7.48</v>
      </c>
      <c r="K579">
        <v>44.85</v>
      </c>
      <c r="L579">
        <v>37.369999999999997</v>
      </c>
      <c r="M579" t="s">
        <v>83</v>
      </c>
      <c r="N579" t="s">
        <v>12099</v>
      </c>
      <c r="O579" t="s">
        <v>12100</v>
      </c>
      <c r="P579" t="s">
        <v>83</v>
      </c>
      <c r="Q579" t="s">
        <v>266</v>
      </c>
      <c r="R579" t="s">
        <v>267</v>
      </c>
      <c r="S579" t="s">
        <v>12101</v>
      </c>
      <c r="T579">
        <v>44.85</v>
      </c>
      <c r="U579" t="s">
        <v>24</v>
      </c>
      <c r="V579" t="s">
        <v>8081</v>
      </c>
      <c r="W579" t="s">
        <v>8084</v>
      </c>
      <c r="X579" t="s">
        <v>12102</v>
      </c>
      <c r="Y579" t="s">
        <v>12103</v>
      </c>
      <c r="Z579" t="str">
        <f t="shared" ref="Z579:Z642" si="9">+A579</f>
        <v>AS-97210</v>
      </c>
    </row>
    <row r="580" spans="1:26" x14ac:dyDescent="0.3">
      <c r="A580" t="s">
        <v>12104</v>
      </c>
      <c r="B580" t="s">
        <v>8169</v>
      </c>
      <c r="C580" t="s">
        <v>268</v>
      </c>
      <c r="E580" t="s">
        <v>42</v>
      </c>
      <c r="G580">
        <v>0.19</v>
      </c>
      <c r="H580">
        <v>0.19</v>
      </c>
      <c r="I580" t="s">
        <v>24</v>
      </c>
      <c r="J580">
        <v>18.350000000000001</v>
      </c>
      <c r="K580">
        <v>114.95</v>
      </c>
      <c r="L580">
        <v>96.6</v>
      </c>
      <c r="M580" t="s">
        <v>83</v>
      </c>
      <c r="N580" t="s">
        <v>12105</v>
      </c>
      <c r="O580" t="s">
        <v>12106</v>
      </c>
      <c r="P580" t="s">
        <v>83</v>
      </c>
      <c r="Q580" t="s">
        <v>266</v>
      </c>
      <c r="R580" t="s">
        <v>267</v>
      </c>
      <c r="S580" t="s">
        <v>12107</v>
      </c>
      <c r="T580">
        <v>114.95</v>
      </c>
      <c r="U580" t="s">
        <v>24</v>
      </c>
      <c r="V580" t="s">
        <v>4627</v>
      </c>
      <c r="W580" t="s">
        <v>4630</v>
      </c>
      <c r="X580" t="s">
        <v>12108</v>
      </c>
      <c r="Y580" t="s">
        <v>12109</v>
      </c>
      <c r="Z580" t="str">
        <f t="shared" si="9"/>
        <v>AS-95485</v>
      </c>
    </row>
    <row r="581" spans="1:26" x14ac:dyDescent="0.3">
      <c r="A581" t="s">
        <v>12110</v>
      </c>
      <c r="B581" t="s">
        <v>8169</v>
      </c>
      <c r="C581" t="s">
        <v>268</v>
      </c>
      <c r="E581" t="s">
        <v>42</v>
      </c>
      <c r="G581">
        <v>0.19</v>
      </c>
      <c r="H581">
        <v>0.19</v>
      </c>
      <c r="I581" t="s">
        <v>24</v>
      </c>
      <c r="J581">
        <v>10.52</v>
      </c>
      <c r="K581">
        <v>65.900000000000006</v>
      </c>
      <c r="L581">
        <v>55.38</v>
      </c>
      <c r="M581" t="s">
        <v>83</v>
      </c>
      <c r="N581" t="s">
        <v>12111</v>
      </c>
      <c r="O581" t="s">
        <v>12112</v>
      </c>
      <c r="P581" t="s">
        <v>83</v>
      </c>
      <c r="Q581" t="s">
        <v>266</v>
      </c>
      <c r="R581" t="s">
        <v>267</v>
      </c>
      <c r="S581" t="s">
        <v>12113</v>
      </c>
      <c r="T581">
        <v>65.900000000000006</v>
      </c>
      <c r="U581" t="s">
        <v>24</v>
      </c>
      <c r="V581" t="s">
        <v>3070</v>
      </c>
      <c r="W581" t="s">
        <v>3073</v>
      </c>
      <c r="X581" t="s">
        <v>12114</v>
      </c>
      <c r="Y581" t="s">
        <v>12115</v>
      </c>
      <c r="Z581" t="str">
        <f t="shared" si="9"/>
        <v>AS-94930</v>
      </c>
    </row>
    <row r="582" spans="1:26" x14ac:dyDescent="0.3">
      <c r="A582" t="s">
        <v>12116</v>
      </c>
      <c r="B582" t="s">
        <v>8169</v>
      </c>
      <c r="C582" t="s">
        <v>264</v>
      </c>
      <c r="E582" t="s">
        <v>42</v>
      </c>
      <c r="G582">
        <v>0.19</v>
      </c>
      <c r="H582">
        <v>0.19</v>
      </c>
      <c r="I582" t="s">
        <v>24</v>
      </c>
      <c r="J582">
        <v>6.05</v>
      </c>
      <c r="K582">
        <v>37.9</v>
      </c>
      <c r="L582">
        <v>31.85</v>
      </c>
      <c r="M582" t="s">
        <v>265</v>
      </c>
      <c r="N582" t="s">
        <v>12117</v>
      </c>
      <c r="O582" t="s">
        <v>12118</v>
      </c>
      <c r="P582" t="s">
        <v>265</v>
      </c>
      <c r="Q582" t="s">
        <v>266</v>
      </c>
      <c r="R582" t="s">
        <v>267</v>
      </c>
      <c r="S582" t="s">
        <v>12119</v>
      </c>
      <c r="T582">
        <v>37.9</v>
      </c>
      <c r="U582" t="s">
        <v>24</v>
      </c>
      <c r="V582" t="s">
        <v>12120</v>
      </c>
      <c r="W582" t="s">
        <v>12121</v>
      </c>
      <c r="X582" t="s">
        <v>12120</v>
      </c>
      <c r="Y582" t="s">
        <v>12122</v>
      </c>
      <c r="Z582" t="str">
        <f t="shared" si="9"/>
        <v>AS-96269</v>
      </c>
    </row>
    <row r="583" spans="1:26" x14ac:dyDescent="0.3">
      <c r="A583" t="s">
        <v>12123</v>
      </c>
      <c r="B583" t="s">
        <v>8169</v>
      </c>
      <c r="C583" t="s">
        <v>264</v>
      </c>
      <c r="D583" t="s">
        <v>66</v>
      </c>
      <c r="E583" t="s">
        <v>42</v>
      </c>
      <c r="G583">
        <v>0.19</v>
      </c>
      <c r="H583" t="s">
        <v>270</v>
      </c>
      <c r="I583" t="s">
        <v>24</v>
      </c>
      <c r="J583" t="s">
        <v>270</v>
      </c>
      <c r="K583">
        <v>0</v>
      </c>
      <c r="L583">
        <v>0</v>
      </c>
      <c r="M583" t="s">
        <v>265</v>
      </c>
      <c r="N583" t="s">
        <v>12124</v>
      </c>
      <c r="O583" t="s">
        <v>12125</v>
      </c>
      <c r="P583" t="s">
        <v>265</v>
      </c>
      <c r="Q583" t="s">
        <v>266</v>
      </c>
      <c r="R583" t="s">
        <v>267</v>
      </c>
      <c r="S583" t="s">
        <v>12126</v>
      </c>
      <c r="T583">
        <v>37.9</v>
      </c>
      <c r="U583" t="s">
        <v>24</v>
      </c>
      <c r="V583" t="s">
        <v>12127</v>
      </c>
      <c r="W583" t="s">
        <v>12128</v>
      </c>
      <c r="X583" t="s">
        <v>12127</v>
      </c>
      <c r="Y583" t="s">
        <v>12129</v>
      </c>
      <c r="Z583" t="str">
        <f t="shared" si="9"/>
        <v>AS-95176</v>
      </c>
    </row>
    <row r="584" spans="1:26" x14ac:dyDescent="0.3">
      <c r="A584" t="s">
        <v>12123</v>
      </c>
      <c r="B584" t="s">
        <v>8169</v>
      </c>
      <c r="C584" t="s">
        <v>264</v>
      </c>
      <c r="D584" t="s">
        <v>66</v>
      </c>
      <c r="E584" t="s">
        <v>42</v>
      </c>
      <c r="G584">
        <v>0.19</v>
      </c>
      <c r="H584" t="s">
        <v>270</v>
      </c>
      <c r="I584" t="s">
        <v>24</v>
      </c>
      <c r="J584" t="s">
        <v>270</v>
      </c>
      <c r="K584">
        <v>0</v>
      </c>
      <c r="L584">
        <v>0</v>
      </c>
      <c r="M584" t="s">
        <v>265</v>
      </c>
      <c r="N584" t="s">
        <v>12124</v>
      </c>
      <c r="O584" t="s">
        <v>12130</v>
      </c>
      <c r="P584" t="s">
        <v>265</v>
      </c>
      <c r="Q584" t="s">
        <v>275</v>
      </c>
      <c r="R584" t="s">
        <v>267</v>
      </c>
      <c r="S584" t="s">
        <v>12131</v>
      </c>
      <c r="T584">
        <v>37.9</v>
      </c>
      <c r="U584" t="s">
        <v>24</v>
      </c>
      <c r="V584" t="s">
        <v>12132</v>
      </c>
      <c r="W584" t="s">
        <v>12133</v>
      </c>
      <c r="X584" t="s">
        <v>12132</v>
      </c>
      <c r="Y584" t="s">
        <v>12134</v>
      </c>
      <c r="Z584" t="str">
        <f t="shared" si="9"/>
        <v>AS-95176</v>
      </c>
    </row>
    <row r="585" spans="1:26" x14ac:dyDescent="0.3">
      <c r="A585" t="s">
        <v>12135</v>
      </c>
      <c r="B585" t="s">
        <v>8169</v>
      </c>
      <c r="C585" t="s">
        <v>264</v>
      </c>
      <c r="E585" t="s">
        <v>45</v>
      </c>
      <c r="G585">
        <v>0.21</v>
      </c>
      <c r="H585">
        <v>0.21</v>
      </c>
      <c r="I585" t="s">
        <v>24</v>
      </c>
      <c r="J585">
        <v>52.04</v>
      </c>
      <c r="K585">
        <v>299.85000000000002</v>
      </c>
      <c r="L585">
        <v>247.81</v>
      </c>
      <c r="M585" t="s">
        <v>265</v>
      </c>
      <c r="N585" t="s">
        <v>12136</v>
      </c>
      <c r="O585" t="s">
        <v>12137</v>
      </c>
      <c r="P585" t="s">
        <v>265</v>
      </c>
      <c r="Q585" t="s">
        <v>266</v>
      </c>
      <c r="R585" t="s">
        <v>267</v>
      </c>
      <c r="S585" t="s">
        <v>12138</v>
      </c>
      <c r="T585">
        <v>299.85000000000002</v>
      </c>
      <c r="U585" t="s">
        <v>24</v>
      </c>
      <c r="V585" t="s">
        <v>12139</v>
      </c>
      <c r="W585" t="s">
        <v>12140</v>
      </c>
      <c r="X585" t="s">
        <v>12139</v>
      </c>
      <c r="Y585" t="s">
        <v>12141</v>
      </c>
      <c r="Z585" t="str">
        <f t="shared" si="9"/>
        <v>AS-96163</v>
      </c>
    </row>
    <row r="586" spans="1:26" x14ac:dyDescent="0.3">
      <c r="A586" t="s">
        <v>12142</v>
      </c>
      <c r="B586" t="s">
        <v>8169</v>
      </c>
      <c r="C586" t="s">
        <v>268</v>
      </c>
      <c r="E586" t="s">
        <v>45</v>
      </c>
      <c r="G586">
        <v>0.21</v>
      </c>
      <c r="H586">
        <v>0.21</v>
      </c>
      <c r="I586" t="s">
        <v>24</v>
      </c>
      <c r="J586">
        <v>11.79</v>
      </c>
      <c r="K586">
        <v>67.95</v>
      </c>
      <c r="L586">
        <v>56.16</v>
      </c>
      <c r="M586" t="s">
        <v>83</v>
      </c>
      <c r="N586" t="s">
        <v>12143</v>
      </c>
      <c r="O586" t="s">
        <v>12144</v>
      </c>
      <c r="P586" t="s">
        <v>83</v>
      </c>
      <c r="Q586" t="s">
        <v>266</v>
      </c>
      <c r="R586" t="s">
        <v>267</v>
      </c>
      <c r="S586" t="s">
        <v>12145</v>
      </c>
      <c r="T586">
        <v>67.95</v>
      </c>
      <c r="U586" t="s">
        <v>24</v>
      </c>
      <c r="V586" t="s">
        <v>4579</v>
      </c>
      <c r="W586" t="s">
        <v>4582</v>
      </c>
      <c r="X586" t="s">
        <v>12146</v>
      </c>
      <c r="Y586" t="s">
        <v>12147</v>
      </c>
      <c r="Z586" t="str">
        <f t="shared" si="9"/>
        <v>AS-95444</v>
      </c>
    </row>
    <row r="587" spans="1:26" x14ac:dyDescent="0.3">
      <c r="A587" t="s">
        <v>12148</v>
      </c>
      <c r="B587" t="s">
        <v>8169</v>
      </c>
      <c r="C587" t="s">
        <v>264</v>
      </c>
      <c r="E587" t="s">
        <v>45</v>
      </c>
      <c r="G587">
        <v>0.21</v>
      </c>
      <c r="H587">
        <v>0.21</v>
      </c>
      <c r="I587" t="s">
        <v>24</v>
      </c>
      <c r="J587">
        <v>15.59</v>
      </c>
      <c r="K587">
        <v>89.82</v>
      </c>
      <c r="L587">
        <v>74.23</v>
      </c>
      <c r="M587" t="s">
        <v>265</v>
      </c>
      <c r="N587" t="s">
        <v>12149</v>
      </c>
      <c r="O587" t="s">
        <v>12150</v>
      </c>
      <c r="P587" t="s">
        <v>265</v>
      </c>
      <c r="Q587" t="s">
        <v>266</v>
      </c>
      <c r="R587" t="s">
        <v>267</v>
      </c>
      <c r="S587" t="s">
        <v>12151</v>
      </c>
      <c r="T587">
        <v>89.82</v>
      </c>
      <c r="U587" t="s">
        <v>24</v>
      </c>
      <c r="V587" t="s">
        <v>12152</v>
      </c>
      <c r="W587" t="s">
        <v>12153</v>
      </c>
      <c r="X587" t="s">
        <v>12154</v>
      </c>
      <c r="Y587" t="s">
        <v>12155</v>
      </c>
      <c r="Z587" t="str">
        <f t="shared" si="9"/>
        <v>AS-95960</v>
      </c>
    </row>
    <row r="588" spans="1:26" x14ac:dyDescent="0.3">
      <c r="A588" t="s">
        <v>12156</v>
      </c>
      <c r="B588" t="s">
        <v>8169</v>
      </c>
      <c r="C588" t="s">
        <v>264</v>
      </c>
      <c r="E588" t="s">
        <v>45</v>
      </c>
      <c r="G588">
        <v>0.21</v>
      </c>
      <c r="H588">
        <v>0.21</v>
      </c>
      <c r="I588" t="s">
        <v>24</v>
      </c>
      <c r="J588">
        <v>62.91</v>
      </c>
      <c r="K588">
        <v>362.48</v>
      </c>
      <c r="L588">
        <v>299.57</v>
      </c>
      <c r="M588" t="s">
        <v>265</v>
      </c>
      <c r="N588" t="s">
        <v>12157</v>
      </c>
      <c r="O588" t="s">
        <v>12158</v>
      </c>
      <c r="P588" t="s">
        <v>265</v>
      </c>
      <c r="Q588" t="s">
        <v>266</v>
      </c>
      <c r="R588" t="s">
        <v>269</v>
      </c>
      <c r="S588" t="s">
        <v>12159</v>
      </c>
      <c r="T588">
        <v>402.75</v>
      </c>
      <c r="U588" t="s">
        <v>24</v>
      </c>
      <c r="W588" t="s">
        <v>12160</v>
      </c>
      <c r="X588" t="s">
        <v>12161</v>
      </c>
      <c r="Y588" t="s">
        <v>12162</v>
      </c>
      <c r="Z588" t="str">
        <f t="shared" si="9"/>
        <v>AS-95681</v>
      </c>
    </row>
    <row r="589" spans="1:26" x14ac:dyDescent="0.3">
      <c r="A589" t="s">
        <v>12156</v>
      </c>
      <c r="B589" t="s">
        <v>8169</v>
      </c>
      <c r="C589" t="s">
        <v>264</v>
      </c>
      <c r="E589" t="s">
        <v>45</v>
      </c>
      <c r="G589">
        <v>0.21</v>
      </c>
      <c r="H589">
        <v>0.21</v>
      </c>
      <c r="I589" t="s">
        <v>24</v>
      </c>
      <c r="J589">
        <v>62.91</v>
      </c>
      <c r="K589">
        <v>362.48</v>
      </c>
      <c r="L589">
        <v>299.57</v>
      </c>
      <c r="M589" t="s">
        <v>265</v>
      </c>
      <c r="N589" t="s">
        <v>12157</v>
      </c>
      <c r="O589" t="s">
        <v>12163</v>
      </c>
      <c r="P589" t="s">
        <v>265</v>
      </c>
      <c r="Q589" t="s">
        <v>266</v>
      </c>
      <c r="R589" t="s">
        <v>267</v>
      </c>
      <c r="S589" t="s">
        <v>12164</v>
      </c>
      <c r="T589">
        <v>362.48</v>
      </c>
      <c r="U589" t="s">
        <v>24</v>
      </c>
      <c r="V589" t="s">
        <v>12165</v>
      </c>
      <c r="W589" t="s">
        <v>12166</v>
      </c>
      <c r="X589" t="s">
        <v>12167</v>
      </c>
      <c r="Y589" t="s">
        <v>12168</v>
      </c>
      <c r="Z589" t="str">
        <f t="shared" si="9"/>
        <v>AS-95681</v>
      </c>
    </row>
    <row r="590" spans="1:26" x14ac:dyDescent="0.3">
      <c r="A590" t="s">
        <v>12169</v>
      </c>
      <c r="B590" t="s">
        <v>8169</v>
      </c>
      <c r="C590" t="s">
        <v>268</v>
      </c>
      <c r="E590" t="s">
        <v>47</v>
      </c>
      <c r="G590">
        <v>0.22</v>
      </c>
      <c r="H590">
        <v>0.22</v>
      </c>
      <c r="I590" t="s">
        <v>24</v>
      </c>
      <c r="J590">
        <v>3.23</v>
      </c>
      <c r="K590">
        <v>17.899999999999999</v>
      </c>
      <c r="L590">
        <v>14.67</v>
      </c>
      <c r="M590" t="s">
        <v>83</v>
      </c>
      <c r="N590" t="s">
        <v>12170</v>
      </c>
      <c r="O590" t="s">
        <v>12171</v>
      </c>
      <c r="P590" t="s">
        <v>83</v>
      </c>
      <c r="Q590" t="s">
        <v>266</v>
      </c>
      <c r="R590" t="s">
        <v>267</v>
      </c>
      <c r="S590" t="s">
        <v>12172</v>
      </c>
      <c r="T590">
        <v>17.899999999999999</v>
      </c>
      <c r="U590" t="s">
        <v>24</v>
      </c>
      <c r="V590" t="s">
        <v>6864</v>
      </c>
      <c r="W590" t="s">
        <v>6867</v>
      </c>
      <c r="X590" t="s">
        <v>12173</v>
      </c>
      <c r="Y590" t="s">
        <v>12174</v>
      </c>
      <c r="Z590" t="str">
        <f t="shared" si="9"/>
        <v>AS-96653</v>
      </c>
    </row>
    <row r="591" spans="1:26" x14ac:dyDescent="0.3">
      <c r="A591" t="s">
        <v>12175</v>
      </c>
      <c r="B591" t="s">
        <v>8169</v>
      </c>
      <c r="C591" t="s">
        <v>264</v>
      </c>
      <c r="E591" t="s">
        <v>42</v>
      </c>
      <c r="G591">
        <v>0.19</v>
      </c>
      <c r="H591">
        <v>0.19</v>
      </c>
      <c r="I591" t="s">
        <v>24</v>
      </c>
      <c r="J591">
        <v>10.51</v>
      </c>
      <c r="K591">
        <v>65.849999999999994</v>
      </c>
      <c r="L591">
        <v>55.34</v>
      </c>
      <c r="M591" t="s">
        <v>265</v>
      </c>
      <c r="N591" t="s">
        <v>12176</v>
      </c>
      <c r="O591" t="s">
        <v>12177</v>
      </c>
      <c r="P591" t="s">
        <v>265</v>
      </c>
      <c r="Q591" t="s">
        <v>266</v>
      </c>
      <c r="R591" t="s">
        <v>267</v>
      </c>
      <c r="S591" t="s">
        <v>12178</v>
      </c>
      <c r="T591">
        <v>65.849999999999994</v>
      </c>
      <c r="U591" t="s">
        <v>24</v>
      </c>
      <c r="V591" t="s">
        <v>12179</v>
      </c>
      <c r="W591" t="s">
        <v>12180</v>
      </c>
      <c r="X591" t="s">
        <v>12181</v>
      </c>
      <c r="Y591" t="s">
        <v>12182</v>
      </c>
      <c r="Z591" t="str">
        <f t="shared" si="9"/>
        <v>AS-95008</v>
      </c>
    </row>
    <row r="592" spans="1:26" x14ac:dyDescent="0.3">
      <c r="A592" t="s">
        <v>12183</v>
      </c>
      <c r="B592" t="s">
        <v>8169</v>
      </c>
      <c r="C592" t="s">
        <v>38</v>
      </c>
      <c r="D592" t="s">
        <v>76</v>
      </c>
      <c r="E592" t="s">
        <v>46</v>
      </c>
      <c r="G592">
        <v>0.2</v>
      </c>
      <c r="H592" t="s">
        <v>270</v>
      </c>
      <c r="I592" t="s">
        <v>24</v>
      </c>
      <c r="J592" t="s">
        <v>270</v>
      </c>
      <c r="K592">
        <v>0</v>
      </c>
      <c r="L592">
        <v>0</v>
      </c>
      <c r="M592" t="s">
        <v>271</v>
      </c>
      <c r="Z592" t="str">
        <f t="shared" si="9"/>
        <v>AS-96435</v>
      </c>
    </row>
    <row r="593" spans="1:26" x14ac:dyDescent="0.3">
      <c r="A593" t="s">
        <v>12184</v>
      </c>
      <c r="B593" t="s">
        <v>8169</v>
      </c>
      <c r="C593" t="s">
        <v>264</v>
      </c>
      <c r="E593" t="s">
        <v>45</v>
      </c>
      <c r="G593">
        <v>0.21</v>
      </c>
      <c r="H593">
        <v>0.21</v>
      </c>
      <c r="I593" t="s">
        <v>24</v>
      </c>
      <c r="J593">
        <v>11.27</v>
      </c>
      <c r="K593">
        <v>64.95</v>
      </c>
      <c r="L593">
        <v>53.68</v>
      </c>
      <c r="M593" t="s">
        <v>265</v>
      </c>
      <c r="N593" t="s">
        <v>12185</v>
      </c>
      <c r="O593" t="s">
        <v>12186</v>
      </c>
      <c r="P593" t="s">
        <v>265</v>
      </c>
      <c r="Q593" t="s">
        <v>266</v>
      </c>
      <c r="R593" t="s">
        <v>267</v>
      </c>
      <c r="S593" t="s">
        <v>12187</v>
      </c>
      <c r="T593">
        <v>64.95</v>
      </c>
      <c r="U593" t="s">
        <v>24</v>
      </c>
      <c r="V593" t="s">
        <v>12188</v>
      </c>
      <c r="W593" t="s">
        <v>12189</v>
      </c>
      <c r="X593" t="s">
        <v>12190</v>
      </c>
      <c r="Y593" t="s">
        <v>12191</v>
      </c>
      <c r="Z593" t="str">
        <f t="shared" si="9"/>
        <v>AS-97216</v>
      </c>
    </row>
    <row r="594" spans="1:26" x14ac:dyDescent="0.3">
      <c r="A594" t="s">
        <v>12192</v>
      </c>
      <c r="B594" t="s">
        <v>8169</v>
      </c>
      <c r="C594" t="s">
        <v>268</v>
      </c>
      <c r="E594" t="s">
        <v>37</v>
      </c>
      <c r="G594">
        <v>0.2</v>
      </c>
      <c r="H594">
        <v>0.2</v>
      </c>
      <c r="I594" t="s">
        <v>24</v>
      </c>
      <c r="J594">
        <v>39.64</v>
      </c>
      <c r="K594">
        <v>237.85</v>
      </c>
      <c r="L594">
        <v>198.21</v>
      </c>
      <c r="M594" t="s">
        <v>83</v>
      </c>
      <c r="N594" t="s">
        <v>12193</v>
      </c>
      <c r="O594" t="s">
        <v>12194</v>
      </c>
      <c r="P594" t="s">
        <v>83</v>
      </c>
      <c r="Q594" t="s">
        <v>266</v>
      </c>
      <c r="R594" t="s">
        <v>267</v>
      </c>
      <c r="S594" t="s">
        <v>12195</v>
      </c>
      <c r="T594">
        <v>237.85</v>
      </c>
      <c r="U594" t="s">
        <v>24</v>
      </c>
      <c r="V594" t="s">
        <v>6420</v>
      </c>
      <c r="W594" t="s">
        <v>6423</v>
      </c>
      <c r="X594" t="s">
        <v>12196</v>
      </c>
      <c r="Y594" t="s">
        <v>12197</v>
      </c>
      <c r="Z594" t="str">
        <f t="shared" si="9"/>
        <v>AS-96405</v>
      </c>
    </row>
    <row r="595" spans="1:26" x14ac:dyDescent="0.3">
      <c r="A595" t="s">
        <v>12198</v>
      </c>
      <c r="B595" t="s">
        <v>8169</v>
      </c>
      <c r="C595" t="s">
        <v>264</v>
      </c>
      <c r="E595" t="s">
        <v>45</v>
      </c>
      <c r="G595">
        <v>0.21</v>
      </c>
      <c r="H595">
        <v>0.21</v>
      </c>
      <c r="I595" t="s">
        <v>24</v>
      </c>
      <c r="J595">
        <v>11.79</v>
      </c>
      <c r="K595">
        <v>67.95</v>
      </c>
      <c r="L595">
        <v>56.16</v>
      </c>
      <c r="M595" t="s">
        <v>265</v>
      </c>
      <c r="N595" t="s">
        <v>12199</v>
      </c>
      <c r="O595" t="s">
        <v>12200</v>
      </c>
      <c r="P595" t="s">
        <v>265</v>
      </c>
      <c r="Q595" t="s">
        <v>266</v>
      </c>
      <c r="R595" t="s">
        <v>267</v>
      </c>
      <c r="S595" t="s">
        <v>12201</v>
      </c>
      <c r="T595">
        <v>67.95</v>
      </c>
      <c r="U595" t="s">
        <v>24</v>
      </c>
      <c r="V595" t="s">
        <v>12202</v>
      </c>
      <c r="W595" t="s">
        <v>12203</v>
      </c>
      <c r="X595" t="s">
        <v>12204</v>
      </c>
      <c r="Y595" t="s">
        <v>12205</v>
      </c>
      <c r="Z595" t="str">
        <f t="shared" si="9"/>
        <v>AS-96080</v>
      </c>
    </row>
    <row r="596" spans="1:26" x14ac:dyDescent="0.3">
      <c r="A596" t="s">
        <v>12206</v>
      </c>
      <c r="B596" t="s">
        <v>8169</v>
      </c>
      <c r="C596" t="s">
        <v>272</v>
      </c>
      <c r="D596" t="s">
        <v>77</v>
      </c>
      <c r="E596" t="s">
        <v>45</v>
      </c>
      <c r="G596">
        <v>0.21</v>
      </c>
      <c r="H596">
        <v>0.21</v>
      </c>
      <c r="I596" t="s">
        <v>24</v>
      </c>
      <c r="J596">
        <v>89.63</v>
      </c>
      <c r="K596">
        <v>516.46</v>
      </c>
      <c r="L596">
        <v>426.83</v>
      </c>
      <c r="M596" t="s">
        <v>271</v>
      </c>
      <c r="N596" t="s">
        <v>12207</v>
      </c>
      <c r="O596" t="s">
        <v>12208</v>
      </c>
      <c r="P596" t="s">
        <v>273</v>
      </c>
      <c r="Q596" t="s">
        <v>266</v>
      </c>
      <c r="R596" t="s">
        <v>267</v>
      </c>
      <c r="S596" t="s">
        <v>12209</v>
      </c>
      <c r="T596">
        <v>516.46</v>
      </c>
      <c r="U596" t="s">
        <v>24</v>
      </c>
      <c r="W596" t="s">
        <v>12210</v>
      </c>
      <c r="Y596" t="s">
        <v>274</v>
      </c>
      <c r="Z596" t="str">
        <f t="shared" si="9"/>
        <v>AS-96377</v>
      </c>
    </row>
    <row r="597" spans="1:26" x14ac:dyDescent="0.3">
      <c r="A597" t="s">
        <v>12211</v>
      </c>
      <c r="B597" t="s">
        <v>8169</v>
      </c>
      <c r="C597" t="s">
        <v>264</v>
      </c>
      <c r="E597" t="s">
        <v>46</v>
      </c>
      <c r="G597">
        <v>0.2</v>
      </c>
      <c r="H597">
        <v>0.2</v>
      </c>
      <c r="I597" t="s">
        <v>24</v>
      </c>
      <c r="J597">
        <v>6.32</v>
      </c>
      <c r="K597">
        <v>37.9</v>
      </c>
      <c r="L597">
        <v>31.58</v>
      </c>
      <c r="M597" t="s">
        <v>265</v>
      </c>
      <c r="N597" t="s">
        <v>12212</v>
      </c>
      <c r="O597" t="s">
        <v>12213</v>
      </c>
      <c r="P597" t="s">
        <v>265</v>
      </c>
      <c r="Q597" t="s">
        <v>266</v>
      </c>
      <c r="R597" t="s">
        <v>267</v>
      </c>
      <c r="S597" t="s">
        <v>12214</v>
      </c>
      <c r="T597">
        <v>37.9</v>
      </c>
      <c r="U597" t="s">
        <v>24</v>
      </c>
      <c r="V597" t="s">
        <v>12215</v>
      </c>
      <c r="W597" t="s">
        <v>12216</v>
      </c>
      <c r="X597" t="s">
        <v>12217</v>
      </c>
      <c r="Y597" t="s">
        <v>12218</v>
      </c>
      <c r="Z597" t="str">
        <f t="shared" si="9"/>
        <v>AS-95531</v>
      </c>
    </row>
    <row r="598" spans="1:26" x14ac:dyDescent="0.3">
      <c r="A598" t="s">
        <v>12219</v>
      </c>
      <c r="B598" t="s">
        <v>8169</v>
      </c>
      <c r="C598" t="s">
        <v>264</v>
      </c>
      <c r="E598" t="s">
        <v>46</v>
      </c>
      <c r="G598">
        <v>0.2</v>
      </c>
      <c r="H598">
        <v>0.2</v>
      </c>
      <c r="I598" t="s">
        <v>24</v>
      </c>
      <c r="J598">
        <v>9.98</v>
      </c>
      <c r="K598">
        <v>59.85</v>
      </c>
      <c r="L598">
        <v>49.87</v>
      </c>
      <c r="M598" t="s">
        <v>265</v>
      </c>
      <c r="N598" t="s">
        <v>12220</v>
      </c>
      <c r="O598" t="s">
        <v>12221</v>
      </c>
      <c r="P598" t="s">
        <v>265</v>
      </c>
      <c r="Q598" t="s">
        <v>266</v>
      </c>
      <c r="R598" t="s">
        <v>267</v>
      </c>
      <c r="S598" t="s">
        <v>12222</v>
      </c>
      <c r="T598">
        <v>59.85</v>
      </c>
      <c r="U598" t="s">
        <v>24</v>
      </c>
      <c r="V598" t="s">
        <v>12223</v>
      </c>
      <c r="W598" t="s">
        <v>12224</v>
      </c>
      <c r="X598" t="s">
        <v>12225</v>
      </c>
      <c r="Y598" t="s">
        <v>12226</v>
      </c>
      <c r="Z598" t="str">
        <f t="shared" si="9"/>
        <v>AS-96010</v>
      </c>
    </row>
    <row r="599" spans="1:26" x14ac:dyDescent="0.3">
      <c r="A599" t="s">
        <v>12227</v>
      </c>
      <c r="B599" t="s">
        <v>8169</v>
      </c>
      <c r="C599" t="s">
        <v>268</v>
      </c>
      <c r="E599" t="s">
        <v>42</v>
      </c>
      <c r="G599">
        <v>0.19</v>
      </c>
      <c r="H599">
        <v>0.19</v>
      </c>
      <c r="I599" t="s">
        <v>24</v>
      </c>
      <c r="J599">
        <v>6.05</v>
      </c>
      <c r="K599">
        <v>37.9</v>
      </c>
      <c r="L599">
        <v>31.85</v>
      </c>
      <c r="M599" t="s">
        <v>83</v>
      </c>
      <c r="N599" t="s">
        <v>12228</v>
      </c>
      <c r="O599" t="s">
        <v>12229</v>
      </c>
      <c r="P599" t="s">
        <v>83</v>
      </c>
      <c r="Q599" t="s">
        <v>266</v>
      </c>
      <c r="R599" t="s">
        <v>267</v>
      </c>
      <c r="S599" t="s">
        <v>12230</v>
      </c>
      <c r="T599">
        <v>37.9</v>
      </c>
      <c r="U599" t="s">
        <v>24</v>
      </c>
      <c r="V599" t="s">
        <v>7236</v>
      </c>
      <c r="W599" t="s">
        <v>7238</v>
      </c>
      <c r="X599" t="s">
        <v>12231</v>
      </c>
      <c r="Y599" t="s">
        <v>12232</v>
      </c>
      <c r="Z599" t="str">
        <f t="shared" si="9"/>
        <v>AS-96819</v>
      </c>
    </row>
    <row r="600" spans="1:26" x14ac:dyDescent="0.3">
      <c r="A600" t="s">
        <v>12233</v>
      </c>
      <c r="B600" t="s">
        <v>8169</v>
      </c>
      <c r="C600" t="s">
        <v>268</v>
      </c>
      <c r="E600" t="s">
        <v>42</v>
      </c>
      <c r="G600">
        <v>0.19</v>
      </c>
      <c r="H600">
        <v>0.19</v>
      </c>
      <c r="I600" t="s">
        <v>24</v>
      </c>
      <c r="J600">
        <v>9.4700000000000006</v>
      </c>
      <c r="K600">
        <v>59.31</v>
      </c>
      <c r="L600">
        <v>49.84</v>
      </c>
      <c r="M600" t="s">
        <v>83</v>
      </c>
      <c r="N600" t="s">
        <v>12234</v>
      </c>
      <c r="O600" t="s">
        <v>12235</v>
      </c>
      <c r="P600" t="s">
        <v>83</v>
      </c>
      <c r="Q600" t="s">
        <v>266</v>
      </c>
      <c r="R600" t="s">
        <v>267</v>
      </c>
      <c r="S600" t="s">
        <v>12236</v>
      </c>
      <c r="T600">
        <v>59.31</v>
      </c>
      <c r="U600" t="s">
        <v>24</v>
      </c>
      <c r="V600" t="s">
        <v>3410</v>
      </c>
      <c r="W600" t="s">
        <v>3413</v>
      </c>
      <c r="X600" t="s">
        <v>12237</v>
      </c>
      <c r="Y600" t="s">
        <v>12238</v>
      </c>
      <c r="Z600" t="str">
        <f t="shared" si="9"/>
        <v>AS-95072</v>
      </c>
    </row>
    <row r="601" spans="1:26" x14ac:dyDescent="0.3">
      <c r="A601" t="s">
        <v>12239</v>
      </c>
      <c r="B601" t="s">
        <v>8169</v>
      </c>
      <c r="C601" t="s">
        <v>264</v>
      </c>
      <c r="E601" t="s">
        <v>45</v>
      </c>
      <c r="G601">
        <v>0.21</v>
      </c>
      <c r="H601">
        <v>0.21</v>
      </c>
      <c r="I601" t="s">
        <v>24</v>
      </c>
      <c r="J601">
        <v>8.31</v>
      </c>
      <c r="K601">
        <v>47.9</v>
      </c>
      <c r="L601">
        <v>39.590000000000003</v>
      </c>
      <c r="M601" t="s">
        <v>265</v>
      </c>
      <c r="N601" t="s">
        <v>12240</v>
      </c>
      <c r="O601" t="s">
        <v>12241</v>
      </c>
      <c r="P601" t="s">
        <v>265</v>
      </c>
      <c r="Q601" t="s">
        <v>266</v>
      </c>
      <c r="R601" t="s">
        <v>267</v>
      </c>
      <c r="S601" t="s">
        <v>12242</v>
      </c>
      <c r="T601">
        <v>47.9</v>
      </c>
      <c r="U601" t="s">
        <v>24</v>
      </c>
      <c r="V601" t="s">
        <v>12243</v>
      </c>
      <c r="W601" t="s">
        <v>12244</v>
      </c>
      <c r="X601" t="s">
        <v>12245</v>
      </c>
      <c r="Y601" t="s">
        <v>12246</v>
      </c>
      <c r="Z601" t="str">
        <f t="shared" si="9"/>
        <v>AS-95246</v>
      </c>
    </row>
    <row r="602" spans="1:26" x14ac:dyDescent="0.3">
      <c r="A602" t="s">
        <v>12247</v>
      </c>
      <c r="B602" t="s">
        <v>8169</v>
      </c>
      <c r="C602" t="s">
        <v>38</v>
      </c>
      <c r="D602" t="s">
        <v>76</v>
      </c>
      <c r="E602" t="s">
        <v>47</v>
      </c>
      <c r="G602">
        <v>0.22</v>
      </c>
      <c r="H602" t="s">
        <v>270</v>
      </c>
      <c r="I602" t="s">
        <v>24</v>
      </c>
      <c r="J602" t="s">
        <v>270</v>
      </c>
      <c r="K602">
        <v>0</v>
      </c>
      <c r="L602">
        <v>0</v>
      </c>
      <c r="M602" t="s">
        <v>271</v>
      </c>
      <c r="Z602" t="str">
        <f t="shared" si="9"/>
        <v>AS-94854</v>
      </c>
    </row>
    <row r="603" spans="1:26" x14ac:dyDescent="0.3">
      <c r="A603" t="s">
        <v>12248</v>
      </c>
      <c r="B603" t="s">
        <v>8169</v>
      </c>
      <c r="C603" t="s">
        <v>264</v>
      </c>
      <c r="E603" t="s">
        <v>45</v>
      </c>
      <c r="G603">
        <v>0.21</v>
      </c>
      <c r="H603">
        <v>0.21</v>
      </c>
      <c r="I603" t="s">
        <v>24</v>
      </c>
      <c r="J603">
        <v>11.79</v>
      </c>
      <c r="K603">
        <v>67.95</v>
      </c>
      <c r="L603">
        <v>56.16</v>
      </c>
      <c r="M603" t="s">
        <v>265</v>
      </c>
      <c r="N603" t="s">
        <v>12249</v>
      </c>
      <c r="O603" t="s">
        <v>12250</v>
      </c>
      <c r="P603" t="s">
        <v>265</v>
      </c>
      <c r="Q603" t="s">
        <v>266</v>
      </c>
      <c r="R603" t="s">
        <v>267</v>
      </c>
      <c r="S603" t="s">
        <v>12251</v>
      </c>
      <c r="T603">
        <v>67.95</v>
      </c>
      <c r="U603" t="s">
        <v>24</v>
      </c>
      <c r="V603" t="s">
        <v>12252</v>
      </c>
      <c r="W603" t="s">
        <v>12253</v>
      </c>
      <c r="X603" t="s">
        <v>12254</v>
      </c>
      <c r="Y603" t="s">
        <v>12255</v>
      </c>
      <c r="Z603" t="str">
        <f t="shared" si="9"/>
        <v>AS-95874</v>
      </c>
    </row>
    <row r="604" spans="1:26" x14ac:dyDescent="0.3">
      <c r="A604" t="s">
        <v>12256</v>
      </c>
      <c r="B604" t="s">
        <v>8169</v>
      </c>
      <c r="C604" t="s">
        <v>268</v>
      </c>
      <c r="E604" t="s">
        <v>46</v>
      </c>
      <c r="G604">
        <v>0.2</v>
      </c>
      <c r="H604">
        <v>0.2</v>
      </c>
      <c r="I604" t="s">
        <v>24</v>
      </c>
      <c r="J604">
        <v>5.32</v>
      </c>
      <c r="K604">
        <v>31.9</v>
      </c>
      <c r="L604">
        <v>26.58</v>
      </c>
      <c r="M604" t="s">
        <v>83</v>
      </c>
      <c r="N604" t="s">
        <v>12257</v>
      </c>
      <c r="O604" t="s">
        <v>12258</v>
      </c>
      <c r="P604" t="s">
        <v>83</v>
      </c>
      <c r="Q604" t="s">
        <v>266</v>
      </c>
      <c r="R604" t="s">
        <v>267</v>
      </c>
      <c r="S604" t="s">
        <v>12259</v>
      </c>
      <c r="T604">
        <v>31.9</v>
      </c>
      <c r="U604" t="s">
        <v>24</v>
      </c>
      <c r="V604" t="s">
        <v>3178</v>
      </c>
      <c r="W604" t="s">
        <v>3181</v>
      </c>
      <c r="X604" t="s">
        <v>12260</v>
      </c>
      <c r="Y604" t="s">
        <v>12261</v>
      </c>
      <c r="Z604" t="str">
        <f t="shared" si="9"/>
        <v>AS-94980</v>
      </c>
    </row>
    <row r="605" spans="1:26" x14ac:dyDescent="0.3">
      <c r="A605" t="s">
        <v>12262</v>
      </c>
      <c r="B605" t="s">
        <v>8169</v>
      </c>
      <c r="C605" t="s">
        <v>264</v>
      </c>
      <c r="E605" t="s">
        <v>37</v>
      </c>
      <c r="G605">
        <v>0.2</v>
      </c>
      <c r="H605">
        <v>0.2</v>
      </c>
      <c r="I605" t="s">
        <v>24</v>
      </c>
      <c r="J605">
        <v>6.32</v>
      </c>
      <c r="K605">
        <v>37.9</v>
      </c>
      <c r="L605">
        <v>31.58</v>
      </c>
      <c r="M605" t="s">
        <v>265</v>
      </c>
      <c r="N605" t="s">
        <v>12263</v>
      </c>
      <c r="O605" t="s">
        <v>12264</v>
      </c>
      <c r="P605" t="s">
        <v>265</v>
      </c>
      <c r="Q605" t="s">
        <v>266</v>
      </c>
      <c r="R605" t="s">
        <v>267</v>
      </c>
      <c r="S605" t="s">
        <v>12265</v>
      </c>
      <c r="T605">
        <v>37.9</v>
      </c>
      <c r="U605" t="s">
        <v>24</v>
      </c>
      <c r="V605" t="s">
        <v>12266</v>
      </c>
      <c r="W605" t="s">
        <v>12267</v>
      </c>
      <c r="X605" t="s">
        <v>12268</v>
      </c>
      <c r="Y605" t="s">
        <v>12269</v>
      </c>
      <c r="Z605" t="str">
        <f t="shared" si="9"/>
        <v>AS-95147</v>
      </c>
    </row>
    <row r="606" spans="1:26" x14ac:dyDescent="0.3">
      <c r="A606" t="s">
        <v>12270</v>
      </c>
      <c r="B606" t="s">
        <v>8169</v>
      </c>
      <c r="C606" t="s">
        <v>264</v>
      </c>
      <c r="E606" t="s">
        <v>46</v>
      </c>
      <c r="G606">
        <v>0.2</v>
      </c>
      <c r="H606">
        <v>0.2</v>
      </c>
      <c r="I606" t="s">
        <v>24</v>
      </c>
      <c r="J606">
        <v>11.33</v>
      </c>
      <c r="K606">
        <v>67.95</v>
      </c>
      <c r="L606">
        <v>56.62</v>
      </c>
      <c r="M606" t="s">
        <v>265</v>
      </c>
      <c r="N606" t="s">
        <v>12271</v>
      </c>
      <c r="O606" t="s">
        <v>12272</v>
      </c>
      <c r="P606" t="s">
        <v>265</v>
      </c>
      <c r="Q606" t="s">
        <v>266</v>
      </c>
      <c r="R606" t="s">
        <v>267</v>
      </c>
      <c r="S606" t="s">
        <v>12273</v>
      </c>
      <c r="T606">
        <v>67.95</v>
      </c>
      <c r="U606" t="s">
        <v>24</v>
      </c>
      <c r="V606" t="s">
        <v>12274</v>
      </c>
      <c r="W606" t="s">
        <v>12275</v>
      </c>
      <c r="X606" t="s">
        <v>12276</v>
      </c>
      <c r="Y606" t="s">
        <v>12277</v>
      </c>
      <c r="Z606" t="str">
        <f t="shared" si="9"/>
        <v>AS-96928</v>
      </c>
    </row>
    <row r="607" spans="1:26" x14ac:dyDescent="0.3">
      <c r="A607" t="s">
        <v>12278</v>
      </c>
      <c r="B607" t="s">
        <v>8169</v>
      </c>
      <c r="C607" t="s">
        <v>264</v>
      </c>
      <c r="E607" t="s">
        <v>47</v>
      </c>
      <c r="G607">
        <v>0.22</v>
      </c>
      <c r="H607">
        <v>0.22</v>
      </c>
      <c r="I607" t="s">
        <v>24</v>
      </c>
      <c r="J607">
        <v>12.25</v>
      </c>
      <c r="K607">
        <v>67.95</v>
      </c>
      <c r="L607">
        <v>55.7</v>
      </c>
      <c r="M607" t="s">
        <v>265</v>
      </c>
      <c r="N607" t="s">
        <v>12279</v>
      </c>
      <c r="O607" t="s">
        <v>12280</v>
      </c>
      <c r="P607" t="s">
        <v>265</v>
      </c>
      <c r="Q607" t="s">
        <v>266</v>
      </c>
      <c r="R607" t="s">
        <v>267</v>
      </c>
      <c r="S607" t="s">
        <v>12281</v>
      </c>
      <c r="T607">
        <v>67.95</v>
      </c>
      <c r="U607" t="s">
        <v>24</v>
      </c>
      <c r="V607" t="s">
        <v>12282</v>
      </c>
      <c r="W607" t="s">
        <v>12283</v>
      </c>
      <c r="X607" t="s">
        <v>12284</v>
      </c>
      <c r="Y607" t="s">
        <v>12285</v>
      </c>
      <c r="Z607" t="str">
        <f t="shared" si="9"/>
        <v>AS-96256</v>
      </c>
    </row>
    <row r="608" spans="1:26" x14ac:dyDescent="0.3">
      <c r="A608" t="s">
        <v>12286</v>
      </c>
      <c r="B608" t="s">
        <v>8169</v>
      </c>
      <c r="C608" t="s">
        <v>264</v>
      </c>
      <c r="E608" t="s">
        <v>46</v>
      </c>
      <c r="G608">
        <v>0.2</v>
      </c>
      <c r="H608">
        <v>0.2</v>
      </c>
      <c r="I608" t="s">
        <v>24</v>
      </c>
      <c r="J608">
        <v>16.98</v>
      </c>
      <c r="K608">
        <v>101.9</v>
      </c>
      <c r="L608">
        <v>84.92</v>
      </c>
      <c r="M608" t="s">
        <v>265</v>
      </c>
      <c r="N608" t="s">
        <v>12287</v>
      </c>
      <c r="O608" t="s">
        <v>12288</v>
      </c>
      <c r="P608" t="s">
        <v>265</v>
      </c>
      <c r="Q608" t="s">
        <v>266</v>
      </c>
      <c r="R608" t="s">
        <v>267</v>
      </c>
      <c r="S608" t="s">
        <v>12289</v>
      </c>
      <c r="T608">
        <v>101.9</v>
      </c>
      <c r="U608" t="s">
        <v>24</v>
      </c>
      <c r="V608" t="s">
        <v>12290</v>
      </c>
      <c r="W608" t="s">
        <v>12291</v>
      </c>
      <c r="X608" t="s">
        <v>12292</v>
      </c>
      <c r="Y608" t="s">
        <v>12293</v>
      </c>
      <c r="Z608" t="str">
        <f t="shared" si="9"/>
        <v>AS-96046</v>
      </c>
    </row>
    <row r="609" spans="1:26" x14ac:dyDescent="0.3">
      <c r="A609" t="s">
        <v>12294</v>
      </c>
      <c r="B609" t="s">
        <v>8169</v>
      </c>
      <c r="C609" t="s">
        <v>268</v>
      </c>
      <c r="E609" t="s">
        <v>47</v>
      </c>
      <c r="G609">
        <v>0.22</v>
      </c>
      <c r="H609">
        <v>0.22</v>
      </c>
      <c r="I609" t="s">
        <v>24</v>
      </c>
      <c r="J609">
        <v>11.88</v>
      </c>
      <c r="K609">
        <v>65.900000000000006</v>
      </c>
      <c r="L609">
        <v>54.02</v>
      </c>
      <c r="M609" t="s">
        <v>83</v>
      </c>
      <c r="N609" t="s">
        <v>12295</v>
      </c>
      <c r="O609" t="s">
        <v>12296</v>
      </c>
      <c r="P609" t="s">
        <v>83</v>
      </c>
      <c r="Q609" t="s">
        <v>266</v>
      </c>
      <c r="R609" t="s">
        <v>267</v>
      </c>
      <c r="S609" t="s">
        <v>12297</v>
      </c>
      <c r="T609">
        <v>65.900000000000006</v>
      </c>
      <c r="U609" t="s">
        <v>24</v>
      </c>
      <c r="V609" t="s">
        <v>6729</v>
      </c>
      <c r="W609" t="s">
        <v>6732</v>
      </c>
      <c r="X609" t="s">
        <v>12298</v>
      </c>
      <c r="Y609" t="s">
        <v>12299</v>
      </c>
      <c r="Z609" t="str">
        <f t="shared" si="9"/>
        <v>AS-96569</v>
      </c>
    </row>
    <row r="610" spans="1:26" x14ac:dyDescent="0.3">
      <c r="A610" t="s">
        <v>12300</v>
      </c>
      <c r="B610" t="s">
        <v>8169</v>
      </c>
      <c r="C610" t="s">
        <v>268</v>
      </c>
      <c r="E610" t="s">
        <v>42</v>
      </c>
      <c r="G610">
        <v>0.19</v>
      </c>
      <c r="H610">
        <v>0.19</v>
      </c>
      <c r="I610" t="s">
        <v>24</v>
      </c>
      <c r="J610">
        <v>10.85</v>
      </c>
      <c r="K610">
        <v>67.95</v>
      </c>
      <c r="L610">
        <v>57.1</v>
      </c>
      <c r="M610" t="s">
        <v>83</v>
      </c>
      <c r="N610" t="s">
        <v>12301</v>
      </c>
      <c r="O610" t="s">
        <v>12302</v>
      </c>
      <c r="P610" t="s">
        <v>83</v>
      </c>
      <c r="Q610" t="s">
        <v>266</v>
      </c>
      <c r="R610" t="s">
        <v>267</v>
      </c>
      <c r="S610" t="s">
        <v>12303</v>
      </c>
      <c r="T610">
        <v>67.95</v>
      </c>
      <c r="U610" t="s">
        <v>24</v>
      </c>
      <c r="V610" t="s">
        <v>5504</v>
      </c>
      <c r="W610" t="s">
        <v>5507</v>
      </c>
      <c r="X610" t="s">
        <v>12304</v>
      </c>
      <c r="Y610" t="s">
        <v>12305</v>
      </c>
      <c r="Z610" t="str">
        <f t="shared" si="9"/>
        <v>AS-95885</v>
      </c>
    </row>
    <row r="611" spans="1:26" x14ac:dyDescent="0.3">
      <c r="A611" t="s">
        <v>12306</v>
      </c>
      <c r="B611" t="s">
        <v>8169</v>
      </c>
      <c r="C611" t="s">
        <v>264</v>
      </c>
      <c r="E611" t="s">
        <v>45</v>
      </c>
      <c r="G611">
        <v>0.21</v>
      </c>
      <c r="H611">
        <v>0.21</v>
      </c>
      <c r="I611" t="s">
        <v>24</v>
      </c>
      <c r="J611">
        <v>5.19</v>
      </c>
      <c r="K611">
        <v>29.9</v>
      </c>
      <c r="L611">
        <v>24.71</v>
      </c>
      <c r="M611" t="s">
        <v>265</v>
      </c>
      <c r="N611" t="s">
        <v>12307</v>
      </c>
      <c r="O611" t="s">
        <v>12308</v>
      </c>
      <c r="P611" t="s">
        <v>265</v>
      </c>
      <c r="Q611" t="s">
        <v>266</v>
      </c>
      <c r="R611" t="s">
        <v>267</v>
      </c>
      <c r="S611" t="s">
        <v>12309</v>
      </c>
      <c r="T611">
        <v>29.9</v>
      </c>
      <c r="U611" t="s">
        <v>24</v>
      </c>
      <c r="V611" t="s">
        <v>12310</v>
      </c>
      <c r="W611" t="s">
        <v>12311</v>
      </c>
      <c r="X611" t="s">
        <v>12312</v>
      </c>
      <c r="Y611" t="s">
        <v>12313</v>
      </c>
      <c r="Z611" t="str">
        <f t="shared" si="9"/>
        <v>AS-96623</v>
      </c>
    </row>
    <row r="612" spans="1:26" x14ac:dyDescent="0.3">
      <c r="A612" t="s">
        <v>12314</v>
      </c>
      <c r="B612" t="s">
        <v>8169</v>
      </c>
      <c r="C612" t="s">
        <v>268</v>
      </c>
      <c r="E612" t="s">
        <v>42</v>
      </c>
      <c r="G612">
        <v>0.19</v>
      </c>
      <c r="H612">
        <v>0.19</v>
      </c>
      <c r="I612" t="s">
        <v>24</v>
      </c>
      <c r="J612">
        <v>17.829999999999998</v>
      </c>
      <c r="K612">
        <v>111.7</v>
      </c>
      <c r="L612">
        <v>93.87</v>
      </c>
      <c r="M612" t="s">
        <v>83</v>
      </c>
      <c r="N612" t="s">
        <v>12315</v>
      </c>
      <c r="O612" t="s">
        <v>12316</v>
      </c>
      <c r="P612" t="s">
        <v>83</v>
      </c>
      <c r="Q612" t="s">
        <v>266</v>
      </c>
      <c r="R612" t="s">
        <v>267</v>
      </c>
      <c r="S612" t="s">
        <v>12317</v>
      </c>
      <c r="T612">
        <v>111.7</v>
      </c>
      <c r="U612" t="s">
        <v>24</v>
      </c>
      <c r="V612" t="s">
        <v>5767</v>
      </c>
      <c r="W612" t="s">
        <v>5769</v>
      </c>
      <c r="X612" t="s">
        <v>12318</v>
      </c>
      <c r="Y612" t="s">
        <v>12319</v>
      </c>
      <c r="Z612" t="str">
        <f t="shared" si="9"/>
        <v>AS-96016</v>
      </c>
    </row>
    <row r="613" spans="1:26" x14ac:dyDescent="0.3">
      <c r="A613" t="s">
        <v>12320</v>
      </c>
      <c r="B613" t="s">
        <v>8169</v>
      </c>
      <c r="C613" t="s">
        <v>268</v>
      </c>
      <c r="E613" t="s">
        <v>45</v>
      </c>
      <c r="G613">
        <v>0.21</v>
      </c>
      <c r="H613">
        <v>0.21</v>
      </c>
      <c r="I613" t="s">
        <v>24</v>
      </c>
      <c r="J613">
        <v>29.49</v>
      </c>
      <c r="K613">
        <v>169.9</v>
      </c>
      <c r="L613">
        <v>140.41</v>
      </c>
      <c r="M613" t="s">
        <v>83</v>
      </c>
      <c r="N613" t="s">
        <v>12321</v>
      </c>
      <c r="O613" t="s">
        <v>12322</v>
      </c>
      <c r="P613" t="s">
        <v>83</v>
      </c>
      <c r="Q613" t="s">
        <v>266</v>
      </c>
      <c r="R613" t="s">
        <v>267</v>
      </c>
      <c r="S613" t="s">
        <v>12323</v>
      </c>
      <c r="T613">
        <v>169.9</v>
      </c>
      <c r="U613" t="s">
        <v>24</v>
      </c>
      <c r="V613" t="s">
        <v>4487</v>
      </c>
      <c r="W613" t="s">
        <v>4490</v>
      </c>
      <c r="X613" t="s">
        <v>12324</v>
      </c>
      <c r="Y613" t="s">
        <v>12325</v>
      </c>
      <c r="Z613" t="str">
        <f t="shared" si="9"/>
        <v>AS-95421</v>
      </c>
    </row>
    <row r="614" spans="1:26" x14ac:dyDescent="0.3">
      <c r="A614" t="s">
        <v>12326</v>
      </c>
      <c r="B614" t="s">
        <v>8169</v>
      </c>
      <c r="C614" t="s">
        <v>268</v>
      </c>
      <c r="E614" t="s">
        <v>45</v>
      </c>
      <c r="G614">
        <v>0.21</v>
      </c>
      <c r="H614">
        <v>0.21</v>
      </c>
      <c r="I614" t="s">
        <v>24</v>
      </c>
      <c r="J614">
        <v>14.74</v>
      </c>
      <c r="K614">
        <v>84.95</v>
      </c>
      <c r="L614">
        <v>70.209999999999994</v>
      </c>
      <c r="M614" t="s">
        <v>83</v>
      </c>
      <c r="N614" t="s">
        <v>12327</v>
      </c>
      <c r="O614" t="s">
        <v>12328</v>
      </c>
      <c r="P614" t="s">
        <v>83</v>
      </c>
      <c r="Q614" t="s">
        <v>266</v>
      </c>
      <c r="R614" t="s">
        <v>267</v>
      </c>
      <c r="S614" t="s">
        <v>12329</v>
      </c>
      <c r="T614">
        <v>84.95</v>
      </c>
      <c r="U614" t="s">
        <v>24</v>
      </c>
      <c r="V614" t="s">
        <v>4718</v>
      </c>
      <c r="W614" t="s">
        <v>4721</v>
      </c>
      <c r="X614" t="s">
        <v>12330</v>
      </c>
      <c r="Y614" t="s">
        <v>12331</v>
      </c>
      <c r="Z614" t="str">
        <f t="shared" si="9"/>
        <v>AS-95519</v>
      </c>
    </row>
    <row r="615" spans="1:26" x14ac:dyDescent="0.3">
      <c r="A615" t="s">
        <v>12332</v>
      </c>
      <c r="B615" t="s">
        <v>8169</v>
      </c>
      <c r="C615" t="s">
        <v>264</v>
      </c>
      <c r="E615" t="s">
        <v>37</v>
      </c>
      <c r="G615">
        <v>0.2</v>
      </c>
      <c r="H615">
        <v>0.2</v>
      </c>
      <c r="I615" t="s">
        <v>24</v>
      </c>
      <c r="J615">
        <v>55.13</v>
      </c>
      <c r="K615">
        <v>330.75</v>
      </c>
      <c r="L615">
        <v>275.62</v>
      </c>
      <c r="M615" t="s">
        <v>265</v>
      </c>
      <c r="N615" t="s">
        <v>12333</v>
      </c>
      <c r="O615" t="s">
        <v>12334</v>
      </c>
      <c r="P615" t="s">
        <v>265</v>
      </c>
      <c r="Q615" t="s">
        <v>266</v>
      </c>
      <c r="R615" t="s">
        <v>267</v>
      </c>
      <c r="S615" t="s">
        <v>12335</v>
      </c>
      <c r="T615">
        <v>330.75</v>
      </c>
      <c r="U615" t="s">
        <v>24</v>
      </c>
      <c r="V615" t="s">
        <v>12336</v>
      </c>
      <c r="W615" t="s">
        <v>12337</v>
      </c>
      <c r="X615" t="s">
        <v>12338</v>
      </c>
      <c r="Y615" t="s">
        <v>12339</v>
      </c>
      <c r="Z615" t="str">
        <f t="shared" si="9"/>
        <v>AS-95807</v>
      </c>
    </row>
    <row r="616" spans="1:26" x14ac:dyDescent="0.3">
      <c r="A616" t="s">
        <v>12340</v>
      </c>
      <c r="B616" t="s">
        <v>8169</v>
      </c>
      <c r="C616" t="s">
        <v>268</v>
      </c>
      <c r="E616" t="s">
        <v>45</v>
      </c>
      <c r="G616">
        <v>0.21</v>
      </c>
      <c r="H616">
        <v>0.21</v>
      </c>
      <c r="I616" t="s">
        <v>24</v>
      </c>
      <c r="J616">
        <v>17.16</v>
      </c>
      <c r="K616">
        <v>98.85</v>
      </c>
      <c r="L616">
        <v>81.69</v>
      </c>
      <c r="M616" t="s">
        <v>83</v>
      </c>
      <c r="N616" t="s">
        <v>12341</v>
      </c>
      <c r="O616" t="s">
        <v>12342</v>
      </c>
      <c r="P616" t="s">
        <v>83</v>
      </c>
      <c r="Q616" t="s">
        <v>266</v>
      </c>
      <c r="R616" t="s">
        <v>267</v>
      </c>
      <c r="S616" t="s">
        <v>12343</v>
      </c>
      <c r="T616">
        <v>98.85</v>
      </c>
      <c r="U616" t="s">
        <v>24</v>
      </c>
      <c r="V616" t="s">
        <v>4863</v>
      </c>
      <c r="W616" t="s">
        <v>4866</v>
      </c>
      <c r="X616" t="s">
        <v>12344</v>
      </c>
      <c r="Y616" t="s">
        <v>12345</v>
      </c>
      <c r="Z616" t="str">
        <f t="shared" si="9"/>
        <v>AS-95583</v>
      </c>
    </row>
    <row r="617" spans="1:26" x14ac:dyDescent="0.3">
      <c r="A617" t="s">
        <v>12346</v>
      </c>
      <c r="B617" t="s">
        <v>8169</v>
      </c>
      <c r="C617" t="s">
        <v>264</v>
      </c>
      <c r="E617" t="s">
        <v>45</v>
      </c>
      <c r="G617">
        <v>0.21</v>
      </c>
      <c r="H617">
        <v>0.21</v>
      </c>
      <c r="I617" t="s">
        <v>24</v>
      </c>
      <c r="J617">
        <v>4.32</v>
      </c>
      <c r="K617">
        <v>24.9</v>
      </c>
      <c r="L617">
        <v>20.58</v>
      </c>
      <c r="M617" t="s">
        <v>265</v>
      </c>
      <c r="N617" t="s">
        <v>12347</v>
      </c>
      <c r="O617" t="s">
        <v>12348</v>
      </c>
      <c r="P617" t="s">
        <v>265</v>
      </c>
      <c r="Q617" t="s">
        <v>266</v>
      </c>
      <c r="R617" t="s">
        <v>267</v>
      </c>
      <c r="S617" t="s">
        <v>12349</v>
      </c>
      <c r="T617">
        <v>24.9</v>
      </c>
      <c r="U617" t="s">
        <v>24</v>
      </c>
      <c r="V617" t="s">
        <v>12350</v>
      </c>
      <c r="W617" t="s">
        <v>12351</v>
      </c>
      <c r="X617" t="s">
        <v>12352</v>
      </c>
      <c r="Y617" t="s">
        <v>12353</v>
      </c>
      <c r="Z617" t="str">
        <f t="shared" si="9"/>
        <v>AS-95075</v>
      </c>
    </row>
    <row r="618" spans="1:26" x14ac:dyDescent="0.3">
      <c r="A618" t="s">
        <v>12354</v>
      </c>
      <c r="B618" t="s">
        <v>8169</v>
      </c>
      <c r="C618" t="s">
        <v>264</v>
      </c>
      <c r="E618" t="s">
        <v>45</v>
      </c>
      <c r="G618">
        <v>0.21</v>
      </c>
      <c r="H618">
        <v>0.21</v>
      </c>
      <c r="I618" t="s">
        <v>24</v>
      </c>
      <c r="J618">
        <v>70.17</v>
      </c>
      <c r="K618">
        <v>404.3</v>
      </c>
      <c r="L618">
        <v>334.13</v>
      </c>
      <c r="M618" t="s">
        <v>265</v>
      </c>
      <c r="N618" t="s">
        <v>12355</v>
      </c>
      <c r="O618" t="s">
        <v>12356</v>
      </c>
      <c r="P618" t="s">
        <v>265</v>
      </c>
      <c r="Q618" t="s">
        <v>266</v>
      </c>
      <c r="R618" t="s">
        <v>269</v>
      </c>
      <c r="S618" t="s">
        <v>12357</v>
      </c>
      <c r="T618">
        <v>404.3</v>
      </c>
      <c r="U618" t="s">
        <v>24</v>
      </c>
      <c r="W618" t="s">
        <v>12358</v>
      </c>
      <c r="X618" t="s">
        <v>12359</v>
      </c>
      <c r="Y618" t="s">
        <v>12360</v>
      </c>
      <c r="Z618" t="str">
        <f t="shared" si="9"/>
        <v>AS-96266</v>
      </c>
    </row>
    <row r="619" spans="1:26" x14ac:dyDescent="0.3">
      <c r="A619" t="s">
        <v>12354</v>
      </c>
      <c r="B619" t="s">
        <v>8169</v>
      </c>
      <c r="C619" t="s">
        <v>264</v>
      </c>
      <c r="E619" t="s">
        <v>45</v>
      </c>
      <c r="G619">
        <v>0.21</v>
      </c>
      <c r="H619">
        <v>0.21</v>
      </c>
      <c r="I619" t="s">
        <v>24</v>
      </c>
      <c r="J619">
        <v>70.17</v>
      </c>
      <c r="K619">
        <v>404.3</v>
      </c>
      <c r="L619">
        <v>334.13</v>
      </c>
      <c r="M619" t="s">
        <v>265</v>
      </c>
      <c r="N619" t="s">
        <v>12355</v>
      </c>
      <c r="O619" t="s">
        <v>12361</v>
      </c>
      <c r="P619" t="s">
        <v>265</v>
      </c>
      <c r="Q619" t="s">
        <v>266</v>
      </c>
      <c r="R619" t="s">
        <v>267</v>
      </c>
      <c r="S619" t="s">
        <v>12362</v>
      </c>
      <c r="T619">
        <v>404.3</v>
      </c>
      <c r="U619" t="s">
        <v>24</v>
      </c>
      <c r="V619" t="s">
        <v>12363</v>
      </c>
      <c r="W619" t="s">
        <v>12364</v>
      </c>
      <c r="X619" t="s">
        <v>12365</v>
      </c>
      <c r="Y619" t="s">
        <v>12366</v>
      </c>
      <c r="Z619" t="str">
        <f t="shared" si="9"/>
        <v>AS-96266</v>
      </c>
    </row>
    <row r="620" spans="1:26" x14ac:dyDescent="0.3">
      <c r="A620" t="s">
        <v>12367</v>
      </c>
      <c r="B620" t="s">
        <v>8169</v>
      </c>
      <c r="C620" t="s">
        <v>264</v>
      </c>
      <c r="E620" t="s">
        <v>45</v>
      </c>
      <c r="G620">
        <v>0.21</v>
      </c>
      <c r="H620">
        <v>0.21</v>
      </c>
      <c r="I620" t="s">
        <v>24</v>
      </c>
      <c r="J620">
        <v>7.78</v>
      </c>
      <c r="K620">
        <v>44.85</v>
      </c>
      <c r="L620">
        <v>37.07</v>
      </c>
      <c r="M620" t="s">
        <v>265</v>
      </c>
      <c r="N620" t="s">
        <v>12368</v>
      </c>
      <c r="O620" t="s">
        <v>12369</v>
      </c>
      <c r="P620" t="s">
        <v>265</v>
      </c>
      <c r="Q620" t="s">
        <v>266</v>
      </c>
      <c r="R620" t="s">
        <v>267</v>
      </c>
      <c r="S620" t="s">
        <v>12370</v>
      </c>
      <c r="T620">
        <v>44.85</v>
      </c>
      <c r="U620" t="s">
        <v>24</v>
      </c>
      <c r="V620" t="s">
        <v>12371</v>
      </c>
      <c r="W620" t="s">
        <v>12372</v>
      </c>
      <c r="X620" t="s">
        <v>12373</v>
      </c>
      <c r="Y620" t="s">
        <v>12374</v>
      </c>
      <c r="Z620" t="str">
        <f t="shared" si="9"/>
        <v>AS-95204</v>
      </c>
    </row>
    <row r="621" spans="1:26" x14ac:dyDescent="0.3">
      <c r="A621" t="s">
        <v>12375</v>
      </c>
      <c r="B621" t="s">
        <v>8169</v>
      </c>
      <c r="C621" t="s">
        <v>264</v>
      </c>
      <c r="E621" t="s">
        <v>46</v>
      </c>
      <c r="G621">
        <v>0.2</v>
      </c>
      <c r="H621">
        <v>0.2</v>
      </c>
      <c r="I621" t="s">
        <v>24</v>
      </c>
      <c r="J621">
        <v>11.33</v>
      </c>
      <c r="K621">
        <v>67.95</v>
      </c>
      <c r="L621">
        <v>56.62</v>
      </c>
      <c r="M621" t="s">
        <v>265</v>
      </c>
      <c r="N621" t="s">
        <v>12376</v>
      </c>
      <c r="O621" t="s">
        <v>12377</v>
      </c>
      <c r="P621" t="s">
        <v>265</v>
      </c>
      <c r="Q621" t="s">
        <v>266</v>
      </c>
      <c r="R621" t="s">
        <v>267</v>
      </c>
      <c r="S621" t="s">
        <v>12378</v>
      </c>
      <c r="T621">
        <v>67.95</v>
      </c>
      <c r="U621" t="s">
        <v>24</v>
      </c>
      <c r="V621" t="s">
        <v>12379</v>
      </c>
      <c r="W621" t="s">
        <v>12380</v>
      </c>
      <c r="X621" t="s">
        <v>12381</v>
      </c>
      <c r="Y621" t="s">
        <v>12382</v>
      </c>
      <c r="Z621" t="str">
        <f t="shared" si="9"/>
        <v>AS-96911</v>
      </c>
    </row>
    <row r="622" spans="1:26" x14ac:dyDescent="0.3">
      <c r="A622" t="s">
        <v>12383</v>
      </c>
      <c r="B622" t="s">
        <v>8169</v>
      </c>
      <c r="C622" t="s">
        <v>264</v>
      </c>
      <c r="E622" t="s">
        <v>45</v>
      </c>
      <c r="G622">
        <v>0.21</v>
      </c>
      <c r="H622">
        <v>0.21</v>
      </c>
      <c r="I622" t="s">
        <v>24</v>
      </c>
      <c r="J622">
        <v>17.350000000000001</v>
      </c>
      <c r="K622">
        <v>99.95</v>
      </c>
      <c r="L622">
        <v>82.6</v>
      </c>
      <c r="M622" t="s">
        <v>265</v>
      </c>
      <c r="N622" t="s">
        <v>12384</v>
      </c>
      <c r="O622" t="s">
        <v>12385</v>
      </c>
      <c r="P622" t="s">
        <v>265</v>
      </c>
      <c r="Q622" t="s">
        <v>266</v>
      </c>
      <c r="R622" t="s">
        <v>267</v>
      </c>
      <c r="S622" t="s">
        <v>12386</v>
      </c>
      <c r="T622">
        <v>99.95</v>
      </c>
      <c r="U622" t="s">
        <v>24</v>
      </c>
      <c r="V622" t="s">
        <v>12387</v>
      </c>
      <c r="W622" t="s">
        <v>12388</v>
      </c>
      <c r="X622" t="s">
        <v>12389</v>
      </c>
      <c r="Y622" t="s">
        <v>12390</v>
      </c>
      <c r="Z622" t="str">
        <f t="shared" si="9"/>
        <v>AS-94858</v>
      </c>
    </row>
    <row r="623" spans="1:26" x14ac:dyDescent="0.3">
      <c r="A623" t="s">
        <v>12391</v>
      </c>
      <c r="B623" t="s">
        <v>8169</v>
      </c>
      <c r="C623" t="s">
        <v>268</v>
      </c>
      <c r="E623" t="s">
        <v>45</v>
      </c>
      <c r="G623">
        <v>0.21</v>
      </c>
      <c r="H623">
        <v>0.21</v>
      </c>
      <c r="I623" t="s">
        <v>24</v>
      </c>
      <c r="J623">
        <v>15.6</v>
      </c>
      <c r="K623">
        <v>89.9</v>
      </c>
      <c r="L623">
        <v>74.3</v>
      </c>
      <c r="M623" t="s">
        <v>83</v>
      </c>
      <c r="N623" t="s">
        <v>12392</v>
      </c>
      <c r="O623" t="s">
        <v>12393</v>
      </c>
      <c r="P623" t="s">
        <v>83</v>
      </c>
      <c r="Q623" t="s">
        <v>266</v>
      </c>
      <c r="R623" t="s">
        <v>267</v>
      </c>
      <c r="S623" t="s">
        <v>12394</v>
      </c>
      <c r="T623">
        <v>89.9</v>
      </c>
      <c r="U623" t="s">
        <v>24</v>
      </c>
      <c r="V623" t="s">
        <v>6170</v>
      </c>
      <c r="W623" t="s">
        <v>6173</v>
      </c>
      <c r="X623" t="s">
        <v>12395</v>
      </c>
      <c r="Y623" t="s">
        <v>12396</v>
      </c>
      <c r="Z623" t="str">
        <f t="shared" si="9"/>
        <v>AS-96268</v>
      </c>
    </row>
    <row r="624" spans="1:26" x14ac:dyDescent="0.3">
      <c r="A624" t="s">
        <v>12397</v>
      </c>
      <c r="B624" t="s">
        <v>8169</v>
      </c>
      <c r="C624" t="s">
        <v>264</v>
      </c>
      <c r="E624" t="s">
        <v>46</v>
      </c>
      <c r="G624">
        <v>0.2</v>
      </c>
      <c r="H624">
        <v>0.2</v>
      </c>
      <c r="I624" t="s">
        <v>24</v>
      </c>
      <c r="J624">
        <v>19.43</v>
      </c>
      <c r="K624">
        <v>116.55</v>
      </c>
      <c r="L624">
        <v>97.12</v>
      </c>
      <c r="M624" t="s">
        <v>265</v>
      </c>
      <c r="N624" t="s">
        <v>12398</v>
      </c>
      <c r="O624" t="s">
        <v>12399</v>
      </c>
      <c r="P624" t="s">
        <v>265</v>
      </c>
      <c r="Q624" t="s">
        <v>266</v>
      </c>
      <c r="R624" t="s">
        <v>267</v>
      </c>
      <c r="S624" t="s">
        <v>12400</v>
      </c>
      <c r="T624">
        <v>116.55</v>
      </c>
      <c r="U624" t="s">
        <v>24</v>
      </c>
      <c r="V624" t="s">
        <v>12401</v>
      </c>
      <c r="W624" t="s">
        <v>12402</v>
      </c>
      <c r="X624" t="s">
        <v>12403</v>
      </c>
      <c r="Y624" t="s">
        <v>12404</v>
      </c>
      <c r="Z624" t="str">
        <f t="shared" si="9"/>
        <v>AS-96212</v>
      </c>
    </row>
    <row r="625" spans="1:26" x14ac:dyDescent="0.3">
      <c r="A625" t="s">
        <v>12405</v>
      </c>
      <c r="B625" t="s">
        <v>8169</v>
      </c>
      <c r="C625" t="s">
        <v>268</v>
      </c>
      <c r="E625" t="s">
        <v>46</v>
      </c>
      <c r="G625">
        <v>0.2</v>
      </c>
      <c r="H625">
        <v>0.2</v>
      </c>
      <c r="I625" t="s">
        <v>24</v>
      </c>
      <c r="J625">
        <v>4.1500000000000004</v>
      </c>
      <c r="K625">
        <v>24.9</v>
      </c>
      <c r="L625">
        <v>20.75</v>
      </c>
      <c r="M625" t="s">
        <v>83</v>
      </c>
      <c r="N625" t="s">
        <v>12406</v>
      </c>
      <c r="O625" t="s">
        <v>12407</v>
      </c>
      <c r="P625" t="s">
        <v>83</v>
      </c>
      <c r="Q625" t="s">
        <v>266</v>
      </c>
      <c r="R625" t="s">
        <v>267</v>
      </c>
      <c r="S625" t="s">
        <v>12408</v>
      </c>
      <c r="T625">
        <v>24.9</v>
      </c>
      <c r="U625" t="s">
        <v>24</v>
      </c>
      <c r="V625" t="s">
        <v>6432</v>
      </c>
      <c r="W625" t="s">
        <v>6435</v>
      </c>
      <c r="X625" t="s">
        <v>12409</v>
      </c>
      <c r="Y625" t="s">
        <v>12410</v>
      </c>
      <c r="Z625" t="str">
        <f t="shared" si="9"/>
        <v>AS-96409</v>
      </c>
    </row>
    <row r="626" spans="1:26" x14ac:dyDescent="0.3">
      <c r="A626" t="s">
        <v>12411</v>
      </c>
      <c r="B626" t="s">
        <v>8169</v>
      </c>
      <c r="C626" t="s">
        <v>264</v>
      </c>
      <c r="E626" t="s">
        <v>45</v>
      </c>
      <c r="G626">
        <v>0.21</v>
      </c>
      <c r="H626">
        <v>0.21</v>
      </c>
      <c r="I626" t="s">
        <v>24</v>
      </c>
      <c r="J626">
        <v>7.09</v>
      </c>
      <c r="K626">
        <v>40.86</v>
      </c>
      <c r="L626">
        <v>33.770000000000003</v>
      </c>
      <c r="M626" t="s">
        <v>265</v>
      </c>
      <c r="N626" t="s">
        <v>12412</v>
      </c>
      <c r="O626" t="s">
        <v>12413</v>
      </c>
      <c r="P626" t="s">
        <v>265</v>
      </c>
      <c r="Q626" t="s">
        <v>266</v>
      </c>
      <c r="R626" t="s">
        <v>267</v>
      </c>
      <c r="S626" t="s">
        <v>12414</v>
      </c>
      <c r="T626">
        <v>40.86</v>
      </c>
      <c r="U626" t="s">
        <v>24</v>
      </c>
      <c r="V626" t="s">
        <v>12415</v>
      </c>
      <c r="W626" t="s">
        <v>12416</v>
      </c>
      <c r="X626" t="s">
        <v>12417</v>
      </c>
      <c r="Y626" t="s">
        <v>12418</v>
      </c>
      <c r="Z626" t="str">
        <f t="shared" si="9"/>
        <v>AS-96499</v>
      </c>
    </row>
    <row r="627" spans="1:26" x14ac:dyDescent="0.3">
      <c r="A627" t="s">
        <v>12419</v>
      </c>
      <c r="B627" t="s">
        <v>8169</v>
      </c>
      <c r="C627" t="s">
        <v>264</v>
      </c>
      <c r="E627" t="s">
        <v>46</v>
      </c>
      <c r="G627">
        <v>0.2</v>
      </c>
      <c r="H627">
        <v>0.2</v>
      </c>
      <c r="I627" t="s">
        <v>24</v>
      </c>
      <c r="J627">
        <v>6.24</v>
      </c>
      <c r="K627">
        <v>37.46</v>
      </c>
      <c r="L627">
        <v>31.22</v>
      </c>
      <c r="M627" t="s">
        <v>265</v>
      </c>
      <c r="N627" t="s">
        <v>12420</v>
      </c>
      <c r="O627" t="s">
        <v>12421</v>
      </c>
      <c r="P627" t="s">
        <v>265</v>
      </c>
      <c r="Q627" t="s">
        <v>266</v>
      </c>
      <c r="R627" t="s">
        <v>267</v>
      </c>
      <c r="S627" t="s">
        <v>12422</v>
      </c>
      <c r="T627">
        <v>53.46</v>
      </c>
      <c r="U627" t="s">
        <v>24</v>
      </c>
      <c r="V627" t="s">
        <v>12423</v>
      </c>
      <c r="W627" t="s">
        <v>12424</v>
      </c>
      <c r="X627" t="s">
        <v>12425</v>
      </c>
      <c r="Y627" t="s">
        <v>12426</v>
      </c>
      <c r="Z627" t="str">
        <f t="shared" si="9"/>
        <v>AS-95752</v>
      </c>
    </row>
    <row r="628" spans="1:26" x14ac:dyDescent="0.3">
      <c r="A628" t="s">
        <v>12419</v>
      </c>
      <c r="B628" t="s">
        <v>8169</v>
      </c>
      <c r="C628" t="s">
        <v>264</v>
      </c>
      <c r="E628" t="s">
        <v>46</v>
      </c>
      <c r="G628">
        <v>0.2</v>
      </c>
      <c r="H628">
        <v>0.2</v>
      </c>
      <c r="I628" t="s">
        <v>24</v>
      </c>
      <c r="J628">
        <v>6.24</v>
      </c>
      <c r="K628">
        <v>37.46</v>
      </c>
      <c r="L628">
        <v>31.22</v>
      </c>
      <c r="M628" t="s">
        <v>265</v>
      </c>
      <c r="N628" t="s">
        <v>12420</v>
      </c>
      <c r="O628" t="s">
        <v>12427</v>
      </c>
      <c r="P628" t="s">
        <v>265</v>
      </c>
      <c r="Q628" t="s">
        <v>275</v>
      </c>
      <c r="R628" t="s">
        <v>267</v>
      </c>
      <c r="S628" t="s">
        <v>12428</v>
      </c>
      <c r="T628">
        <v>16</v>
      </c>
      <c r="U628" t="s">
        <v>24</v>
      </c>
      <c r="V628" t="s">
        <v>12429</v>
      </c>
      <c r="W628" t="s">
        <v>12430</v>
      </c>
      <c r="X628" t="s">
        <v>12429</v>
      </c>
      <c r="Y628" t="s">
        <v>12431</v>
      </c>
      <c r="Z628" t="str">
        <f t="shared" si="9"/>
        <v>AS-95752</v>
      </c>
    </row>
    <row r="629" spans="1:26" x14ac:dyDescent="0.3">
      <c r="A629" t="s">
        <v>12432</v>
      </c>
      <c r="B629" t="s">
        <v>8169</v>
      </c>
      <c r="C629" t="s">
        <v>268</v>
      </c>
      <c r="E629" t="s">
        <v>37</v>
      </c>
      <c r="G629">
        <v>0.2</v>
      </c>
      <c r="H629">
        <v>0.2</v>
      </c>
      <c r="I629" t="s">
        <v>24</v>
      </c>
      <c r="J629">
        <v>17.690000000000001</v>
      </c>
      <c r="K629">
        <v>106.11</v>
      </c>
      <c r="L629">
        <v>88.42</v>
      </c>
      <c r="M629" t="s">
        <v>83</v>
      </c>
      <c r="N629" t="s">
        <v>12433</v>
      </c>
      <c r="O629" t="s">
        <v>12434</v>
      </c>
      <c r="P629" t="s">
        <v>83</v>
      </c>
      <c r="Q629" t="s">
        <v>266</v>
      </c>
      <c r="R629" t="s">
        <v>267</v>
      </c>
      <c r="S629" t="s">
        <v>12435</v>
      </c>
      <c r="T629">
        <v>106.11</v>
      </c>
      <c r="U629" t="s">
        <v>24</v>
      </c>
      <c r="V629" t="s">
        <v>6397</v>
      </c>
      <c r="W629" t="s">
        <v>6400</v>
      </c>
      <c r="X629" t="s">
        <v>12436</v>
      </c>
      <c r="Y629" t="s">
        <v>12437</v>
      </c>
      <c r="Z629" t="str">
        <f t="shared" si="9"/>
        <v>AS-96398</v>
      </c>
    </row>
    <row r="630" spans="1:26" x14ac:dyDescent="0.3">
      <c r="A630" t="s">
        <v>12438</v>
      </c>
      <c r="B630" t="s">
        <v>8169</v>
      </c>
      <c r="C630" t="s">
        <v>264</v>
      </c>
      <c r="D630" t="s">
        <v>75</v>
      </c>
      <c r="E630" t="s">
        <v>46</v>
      </c>
      <c r="G630">
        <v>0.2</v>
      </c>
      <c r="H630" t="s">
        <v>270</v>
      </c>
      <c r="I630" t="s">
        <v>24</v>
      </c>
      <c r="J630" t="s">
        <v>270</v>
      </c>
      <c r="K630">
        <v>0</v>
      </c>
      <c r="L630">
        <v>0</v>
      </c>
      <c r="M630" t="s">
        <v>265</v>
      </c>
      <c r="N630" t="s">
        <v>12439</v>
      </c>
      <c r="O630" t="s">
        <v>12440</v>
      </c>
      <c r="P630" t="s">
        <v>265</v>
      </c>
      <c r="Q630" t="s">
        <v>266</v>
      </c>
      <c r="R630" t="s">
        <v>267</v>
      </c>
      <c r="S630" t="s">
        <v>12441</v>
      </c>
      <c r="T630">
        <v>88.88</v>
      </c>
      <c r="U630" t="s">
        <v>24</v>
      </c>
      <c r="V630" t="s">
        <v>12442</v>
      </c>
      <c r="W630" t="s">
        <v>12443</v>
      </c>
      <c r="X630" t="s">
        <v>12442</v>
      </c>
      <c r="Y630" t="s">
        <v>12444</v>
      </c>
      <c r="Z630" t="str">
        <f t="shared" si="9"/>
        <v>AS-95921</v>
      </c>
    </row>
    <row r="631" spans="1:26" x14ac:dyDescent="0.3">
      <c r="A631" t="s">
        <v>12438</v>
      </c>
      <c r="B631" t="s">
        <v>8169</v>
      </c>
      <c r="C631" t="s">
        <v>264</v>
      </c>
      <c r="D631" t="s">
        <v>75</v>
      </c>
      <c r="E631" t="s">
        <v>46</v>
      </c>
      <c r="G631">
        <v>0.2</v>
      </c>
      <c r="H631" t="s">
        <v>270</v>
      </c>
      <c r="I631" t="s">
        <v>24</v>
      </c>
      <c r="J631" t="s">
        <v>270</v>
      </c>
      <c r="K631">
        <v>0</v>
      </c>
      <c r="L631">
        <v>0</v>
      </c>
      <c r="M631" t="s">
        <v>265</v>
      </c>
      <c r="N631" t="s">
        <v>12439</v>
      </c>
      <c r="O631" t="s">
        <v>12445</v>
      </c>
      <c r="P631" t="s">
        <v>265</v>
      </c>
      <c r="Q631" t="s">
        <v>275</v>
      </c>
      <c r="R631" t="s">
        <v>267</v>
      </c>
      <c r="S631" t="s">
        <v>12446</v>
      </c>
      <c r="T631">
        <v>88.88</v>
      </c>
      <c r="U631" t="s">
        <v>24</v>
      </c>
      <c r="V631" t="s">
        <v>12447</v>
      </c>
      <c r="W631" t="s">
        <v>12448</v>
      </c>
      <c r="X631" t="s">
        <v>12447</v>
      </c>
      <c r="Y631" t="s">
        <v>12449</v>
      </c>
      <c r="Z631" t="str">
        <f t="shared" si="9"/>
        <v>AS-95921</v>
      </c>
    </row>
    <row r="632" spans="1:26" x14ac:dyDescent="0.3">
      <c r="A632" t="s">
        <v>12450</v>
      </c>
      <c r="B632" t="s">
        <v>8169</v>
      </c>
      <c r="C632" t="s">
        <v>264</v>
      </c>
      <c r="E632" t="s">
        <v>45</v>
      </c>
      <c r="G632">
        <v>0.21</v>
      </c>
      <c r="H632">
        <v>0.21</v>
      </c>
      <c r="I632" t="s">
        <v>24</v>
      </c>
      <c r="J632">
        <v>6</v>
      </c>
      <c r="K632">
        <v>34.56</v>
      </c>
      <c r="L632">
        <v>28.56</v>
      </c>
      <c r="M632" t="s">
        <v>265</v>
      </c>
      <c r="N632" t="s">
        <v>12451</v>
      </c>
      <c r="O632" t="s">
        <v>12452</v>
      </c>
      <c r="P632" t="s">
        <v>265</v>
      </c>
      <c r="Q632" t="s">
        <v>266</v>
      </c>
      <c r="R632" t="s">
        <v>267</v>
      </c>
      <c r="S632" t="s">
        <v>12453</v>
      </c>
      <c r="T632">
        <v>49.26</v>
      </c>
      <c r="U632" t="s">
        <v>24</v>
      </c>
      <c r="V632" t="s">
        <v>12454</v>
      </c>
      <c r="W632" t="s">
        <v>12455</v>
      </c>
      <c r="X632" t="s">
        <v>12456</v>
      </c>
      <c r="Y632" t="s">
        <v>12457</v>
      </c>
      <c r="Z632" t="str">
        <f t="shared" si="9"/>
        <v>AS-94901</v>
      </c>
    </row>
    <row r="633" spans="1:26" x14ac:dyDescent="0.3">
      <c r="A633" t="s">
        <v>12450</v>
      </c>
      <c r="B633" t="s">
        <v>8169</v>
      </c>
      <c r="C633" t="s">
        <v>264</v>
      </c>
      <c r="E633" t="s">
        <v>45</v>
      </c>
      <c r="G633">
        <v>0.21</v>
      </c>
      <c r="H633">
        <v>0.21</v>
      </c>
      <c r="I633" t="s">
        <v>24</v>
      </c>
      <c r="J633">
        <v>6</v>
      </c>
      <c r="K633">
        <v>34.56</v>
      </c>
      <c r="L633">
        <v>28.56</v>
      </c>
      <c r="M633" t="s">
        <v>265</v>
      </c>
      <c r="N633" t="s">
        <v>12451</v>
      </c>
      <c r="O633" t="s">
        <v>12458</v>
      </c>
      <c r="P633" t="s">
        <v>265</v>
      </c>
      <c r="Q633" t="s">
        <v>275</v>
      </c>
      <c r="R633" t="s">
        <v>267</v>
      </c>
      <c r="S633" t="s">
        <v>12459</v>
      </c>
      <c r="T633">
        <v>14.7</v>
      </c>
      <c r="U633" t="s">
        <v>24</v>
      </c>
      <c r="V633" t="s">
        <v>12460</v>
      </c>
      <c r="W633" t="s">
        <v>12461</v>
      </c>
      <c r="X633" t="s">
        <v>12460</v>
      </c>
      <c r="Y633" t="s">
        <v>12462</v>
      </c>
      <c r="Z633" t="str">
        <f t="shared" si="9"/>
        <v>AS-94901</v>
      </c>
    </row>
    <row r="634" spans="1:26" x14ac:dyDescent="0.3">
      <c r="A634" t="s">
        <v>12463</v>
      </c>
      <c r="B634" t="s">
        <v>8169</v>
      </c>
      <c r="C634" t="s">
        <v>268</v>
      </c>
      <c r="E634" t="s">
        <v>37</v>
      </c>
      <c r="G634">
        <v>0.2</v>
      </c>
      <c r="H634">
        <v>0.2</v>
      </c>
      <c r="I634" t="s">
        <v>24</v>
      </c>
      <c r="J634">
        <v>20.68</v>
      </c>
      <c r="K634">
        <v>124.07</v>
      </c>
      <c r="L634">
        <v>103.39</v>
      </c>
      <c r="M634" t="s">
        <v>83</v>
      </c>
      <c r="N634" t="s">
        <v>12464</v>
      </c>
      <c r="O634" t="s">
        <v>12465</v>
      </c>
      <c r="P634" t="s">
        <v>83</v>
      </c>
      <c r="Q634" t="s">
        <v>266</v>
      </c>
      <c r="R634" t="s">
        <v>267</v>
      </c>
      <c r="S634" t="s">
        <v>12466</v>
      </c>
      <c r="T634">
        <v>124.07</v>
      </c>
      <c r="U634" t="s">
        <v>24</v>
      </c>
      <c r="V634" t="s">
        <v>6636</v>
      </c>
      <c r="W634" t="s">
        <v>6639</v>
      </c>
      <c r="X634" t="s">
        <v>12467</v>
      </c>
      <c r="Y634" t="s">
        <v>12468</v>
      </c>
      <c r="Z634" t="str">
        <f t="shared" si="9"/>
        <v>AS-96500</v>
      </c>
    </row>
    <row r="635" spans="1:26" x14ac:dyDescent="0.3">
      <c r="A635" t="s">
        <v>12469</v>
      </c>
      <c r="B635" t="s">
        <v>8169</v>
      </c>
      <c r="C635" t="s">
        <v>264</v>
      </c>
      <c r="E635" t="s">
        <v>46</v>
      </c>
      <c r="G635">
        <v>0.2</v>
      </c>
      <c r="H635">
        <v>0.2</v>
      </c>
      <c r="I635" t="s">
        <v>24</v>
      </c>
      <c r="J635">
        <v>5.32</v>
      </c>
      <c r="K635">
        <v>31.9</v>
      </c>
      <c r="L635">
        <v>26.58</v>
      </c>
      <c r="M635" t="s">
        <v>265</v>
      </c>
      <c r="N635" t="s">
        <v>12470</v>
      </c>
      <c r="O635" t="s">
        <v>12471</v>
      </c>
      <c r="P635" t="s">
        <v>265</v>
      </c>
      <c r="Q635" t="s">
        <v>266</v>
      </c>
      <c r="R635" t="s">
        <v>267</v>
      </c>
      <c r="S635" t="s">
        <v>12472</v>
      </c>
      <c r="T635">
        <v>31.9</v>
      </c>
      <c r="U635" t="s">
        <v>24</v>
      </c>
      <c r="V635" t="s">
        <v>12473</v>
      </c>
      <c r="W635" t="s">
        <v>12474</v>
      </c>
      <c r="X635" t="s">
        <v>12475</v>
      </c>
      <c r="Y635" t="s">
        <v>12476</v>
      </c>
      <c r="Z635" t="str">
        <f t="shared" si="9"/>
        <v>AS-96491</v>
      </c>
    </row>
    <row r="636" spans="1:26" x14ac:dyDescent="0.3">
      <c r="A636" t="s">
        <v>12477</v>
      </c>
      <c r="B636" t="s">
        <v>8169</v>
      </c>
      <c r="C636" t="s">
        <v>38</v>
      </c>
      <c r="D636" t="s">
        <v>65</v>
      </c>
      <c r="E636" t="s">
        <v>42</v>
      </c>
      <c r="G636">
        <v>0.19</v>
      </c>
      <c r="H636" t="s">
        <v>270</v>
      </c>
      <c r="I636" t="s">
        <v>24</v>
      </c>
      <c r="J636">
        <v>5.55</v>
      </c>
      <c r="K636">
        <v>31.96</v>
      </c>
      <c r="L636">
        <v>26.41</v>
      </c>
      <c r="M636" t="s">
        <v>271</v>
      </c>
      <c r="Z636" t="str">
        <f t="shared" si="9"/>
        <v>AS-96402</v>
      </c>
    </row>
    <row r="637" spans="1:26" x14ac:dyDescent="0.3">
      <c r="A637" t="s">
        <v>12478</v>
      </c>
      <c r="B637" t="s">
        <v>8169</v>
      </c>
      <c r="C637" t="s">
        <v>264</v>
      </c>
      <c r="E637" t="s">
        <v>45</v>
      </c>
      <c r="G637">
        <v>0.21</v>
      </c>
      <c r="H637">
        <v>0.21</v>
      </c>
      <c r="I637" t="s">
        <v>24</v>
      </c>
      <c r="J637">
        <v>9.2799999999999994</v>
      </c>
      <c r="K637">
        <v>53.46</v>
      </c>
      <c r="L637">
        <v>44.18</v>
      </c>
      <c r="M637" t="s">
        <v>265</v>
      </c>
      <c r="N637" t="s">
        <v>12479</v>
      </c>
      <c r="O637" t="s">
        <v>12480</v>
      </c>
      <c r="P637" t="s">
        <v>265</v>
      </c>
      <c r="Q637" t="s">
        <v>266</v>
      </c>
      <c r="R637" t="s">
        <v>267</v>
      </c>
      <c r="S637" t="s">
        <v>12481</v>
      </c>
      <c r="T637">
        <v>53.46</v>
      </c>
      <c r="U637" t="s">
        <v>24</v>
      </c>
      <c r="V637" t="s">
        <v>12482</v>
      </c>
      <c r="W637" t="s">
        <v>12483</v>
      </c>
      <c r="X637" t="s">
        <v>12484</v>
      </c>
      <c r="Y637" t="s">
        <v>12485</v>
      </c>
      <c r="Z637" t="str">
        <f t="shared" si="9"/>
        <v>AS-95847</v>
      </c>
    </row>
    <row r="638" spans="1:26" x14ac:dyDescent="0.3">
      <c r="A638" t="s">
        <v>12486</v>
      </c>
      <c r="B638" t="s">
        <v>8169</v>
      </c>
      <c r="C638" t="s">
        <v>268</v>
      </c>
      <c r="E638" t="s">
        <v>46</v>
      </c>
      <c r="G638">
        <v>0.2</v>
      </c>
      <c r="H638">
        <v>0.2</v>
      </c>
      <c r="I638" t="s">
        <v>24</v>
      </c>
      <c r="J638">
        <v>4.9800000000000004</v>
      </c>
      <c r="K638">
        <v>29.9</v>
      </c>
      <c r="L638">
        <v>24.92</v>
      </c>
      <c r="M638" t="s">
        <v>83</v>
      </c>
      <c r="N638" t="s">
        <v>12487</v>
      </c>
      <c r="O638" t="s">
        <v>12488</v>
      </c>
      <c r="P638" t="s">
        <v>83</v>
      </c>
      <c r="Q638" t="s">
        <v>266</v>
      </c>
      <c r="R638" t="s">
        <v>267</v>
      </c>
      <c r="S638" t="s">
        <v>12489</v>
      </c>
      <c r="T638">
        <v>29.9</v>
      </c>
      <c r="U638" t="s">
        <v>24</v>
      </c>
      <c r="V638" t="s">
        <v>3281</v>
      </c>
      <c r="W638" t="s">
        <v>3284</v>
      </c>
      <c r="X638" t="s">
        <v>12490</v>
      </c>
      <c r="Y638" t="s">
        <v>12491</v>
      </c>
      <c r="Z638" t="str">
        <f t="shared" si="9"/>
        <v>AS-95025</v>
      </c>
    </row>
    <row r="639" spans="1:26" x14ac:dyDescent="0.3">
      <c r="A639" t="s">
        <v>12492</v>
      </c>
      <c r="B639" t="s">
        <v>8169</v>
      </c>
      <c r="C639" t="s">
        <v>264</v>
      </c>
      <c r="E639" t="s">
        <v>45</v>
      </c>
      <c r="G639">
        <v>0.21</v>
      </c>
      <c r="H639">
        <v>0.21</v>
      </c>
      <c r="I639" t="s">
        <v>24</v>
      </c>
      <c r="J639">
        <v>5.54</v>
      </c>
      <c r="K639">
        <v>31.9</v>
      </c>
      <c r="L639">
        <v>26.36</v>
      </c>
      <c r="M639" t="s">
        <v>265</v>
      </c>
      <c r="N639" t="s">
        <v>12493</v>
      </c>
      <c r="O639" t="s">
        <v>12494</v>
      </c>
      <c r="P639" t="s">
        <v>265</v>
      </c>
      <c r="Q639" t="s">
        <v>266</v>
      </c>
      <c r="R639" t="s">
        <v>267</v>
      </c>
      <c r="S639" t="s">
        <v>12495</v>
      </c>
      <c r="T639">
        <v>31.9</v>
      </c>
      <c r="U639" t="s">
        <v>24</v>
      </c>
      <c r="V639" t="s">
        <v>12496</v>
      </c>
      <c r="W639" t="s">
        <v>12497</v>
      </c>
      <c r="X639" t="s">
        <v>12498</v>
      </c>
      <c r="Y639" t="s">
        <v>12499</v>
      </c>
      <c r="Z639" t="str">
        <f t="shared" si="9"/>
        <v>AS-96612</v>
      </c>
    </row>
    <row r="640" spans="1:26" x14ac:dyDescent="0.3">
      <c r="A640" t="s">
        <v>12500</v>
      </c>
      <c r="B640" t="s">
        <v>8169</v>
      </c>
      <c r="C640" t="s">
        <v>264</v>
      </c>
      <c r="E640" t="s">
        <v>45</v>
      </c>
      <c r="G640">
        <v>0.21</v>
      </c>
      <c r="H640">
        <v>0.21</v>
      </c>
      <c r="I640" t="s">
        <v>24</v>
      </c>
      <c r="J640">
        <v>13.27</v>
      </c>
      <c r="K640">
        <v>76.459999999999994</v>
      </c>
      <c r="L640">
        <v>63.19</v>
      </c>
      <c r="M640" t="s">
        <v>265</v>
      </c>
      <c r="N640" t="s">
        <v>12501</v>
      </c>
      <c r="O640" t="s">
        <v>12502</v>
      </c>
      <c r="P640" t="s">
        <v>265</v>
      </c>
      <c r="Q640" t="s">
        <v>266</v>
      </c>
      <c r="R640" t="s">
        <v>267</v>
      </c>
      <c r="S640" t="s">
        <v>12503</v>
      </c>
      <c r="T640">
        <v>76.459999999999994</v>
      </c>
      <c r="U640" t="s">
        <v>24</v>
      </c>
      <c r="V640" t="s">
        <v>12504</v>
      </c>
      <c r="W640" t="s">
        <v>12505</v>
      </c>
      <c r="X640" t="s">
        <v>12506</v>
      </c>
      <c r="Y640" t="s">
        <v>12507</v>
      </c>
      <c r="Z640" t="str">
        <f t="shared" si="9"/>
        <v>AS-94910</v>
      </c>
    </row>
    <row r="641" spans="1:26" x14ac:dyDescent="0.3">
      <c r="A641" t="s">
        <v>12508</v>
      </c>
      <c r="B641" t="s">
        <v>8169</v>
      </c>
      <c r="C641" t="s">
        <v>264</v>
      </c>
      <c r="E641" t="s">
        <v>46</v>
      </c>
      <c r="G641">
        <v>0.2</v>
      </c>
      <c r="H641">
        <v>0.2</v>
      </c>
      <c r="I641" t="s">
        <v>24</v>
      </c>
      <c r="J641">
        <v>11.33</v>
      </c>
      <c r="K641">
        <v>67.95</v>
      </c>
      <c r="L641">
        <v>56.62</v>
      </c>
      <c r="M641" t="s">
        <v>265</v>
      </c>
      <c r="N641" t="s">
        <v>12509</v>
      </c>
      <c r="O641" t="s">
        <v>12510</v>
      </c>
      <c r="P641" t="s">
        <v>265</v>
      </c>
      <c r="Q641" t="s">
        <v>266</v>
      </c>
      <c r="R641" t="s">
        <v>267</v>
      </c>
      <c r="S641" t="s">
        <v>12511</v>
      </c>
      <c r="T641">
        <v>67.95</v>
      </c>
      <c r="U641" t="s">
        <v>24</v>
      </c>
      <c r="V641" t="s">
        <v>12512</v>
      </c>
      <c r="W641" t="s">
        <v>12513</v>
      </c>
      <c r="X641" t="s">
        <v>12514</v>
      </c>
      <c r="Y641" t="s">
        <v>12515</v>
      </c>
      <c r="Z641" t="str">
        <f t="shared" si="9"/>
        <v>AS-96957</v>
      </c>
    </row>
    <row r="642" spans="1:26" x14ac:dyDescent="0.3">
      <c r="A642" t="s">
        <v>12516</v>
      </c>
      <c r="B642" t="s">
        <v>8169</v>
      </c>
      <c r="C642" t="s">
        <v>272</v>
      </c>
      <c r="D642" t="s">
        <v>77</v>
      </c>
      <c r="E642" t="s">
        <v>45</v>
      </c>
      <c r="G642">
        <v>0.21</v>
      </c>
      <c r="H642">
        <v>0.21</v>
      </c>
      <c r="I642" t="s">
        <v>24</v>
      </c>
      <c r="J642">
        <v>104.38</v>
      </c>
      <c r="K642">
        <v>601.41999999999996</v>
      </c>
      <c r="L642">
        <v>497.04</v>
      </c>
      <c r="M642" t="s">
        <v>271</v>
      </c>
      <c r="N642" t="s">
        <v>12517</v>
      </c>
      <c r="O642" t="s">
        <v>12518</v>
      </c>
      <c r="P642" t="s">
        <v>273</v>
      </c>
      <c r="Q642" t="s">
        <v>266</v>
      </c>
      <c r="R642" t="s">
        <v>267</v>
      </c>
      <c r="S642" t="s">
        <v>12519</v>
      </c>
      <c r="T642">
        <v>601.41999999999996</v>
      </c>
      <c r="U642" t="s">
        <v>24</v>
      </c>
      <c r="W642" t="s">
        <v>12520</v>
      </c>
      <c r="Y642" t="s">
        <v>274</v>
      </c>
      <c r="Z642" t="str">
        <f t="shared" si="9"/>
        <v>AS-96076</v>
      </c>
    </row>
    <row r="643" spans="1:26" x14ac:dyDescent="0.3">
      <c r="A643" t="s">
        <v>12521</v>
      </c>
      <c r="B643" t="s">
        <v>8169</v>
      </c>
      <c r="C643" t="s">
        <v>264</v>
      </c>
      <c r="E643" t="s">
        <v>45</v>
      </c>
      <c r="G643">
        <v>0.21</v>
      </c>
      <c r="H643">
        <v>0.21</v>
      </c>
      <c r="I643" t="s">
        <v>24</v>
      </c>
      <c r="J643">
        <v>15.44</v>
      </c>
      <c r="K643">
        <v>88.97</v>
      </c>
      <c r="L643">
        <v>73.53</v>
      </c>
      <c r="M643" t="s">
        <v>265</v>
      </c>
      <c r="N643" t="s">
        <v>12522</v>
      </c>
      <c r="O643" t="s">
        <v>12523</v>
      </c>
      <c r="P643" t="s">
        <v>265</v>
      </c>
      <c r="Q643" t="s">
        <v>266</v>
      </c>
      <c r="R643" t="s">
        <v>267</v>
      </c>
      <c r="S643" t="s">
        <v>12524</v>
      </c>
      <c r="T643">
        <v>88.97</v>
      </c>
      <c r="U643" t="s">
        <v>24</v>
      </c>
      <c r="V643" t="s">
        <v>12525</v>
      </c>
      <c r="W643" t="s">
        <v>12526</v>
      </c>
      <c r="X643" t="s">
        <v>12527</v>
      </c>
      <c r="Y643" t="s">
        <v>12528</v>
      </c>
      <c r="Z643" t="str">
        <f t="shared" ref="Z643:Z706" si="10">+A643</f>
        <v>AS-95732</v>
      </c>
    </row>
    <row r="644" spans="1:26" x14ac:dyDescent="0.3">
      <c r="A644" t="s">
        <v>12529</v>
      </c>
      <c r="B644" t="s">
        <v>8169</v>
      </c>
      <c r="C644" t="s">
        <v>268</v>
      </c>
      <c r="E644" t="s">
        <v>45</v>
      </c>
      <c r="G644">
        <v>0.21</v>
      </c>
      <c r="H644">
        <v>0.21</v>
      </c>
      <c r="I644" t="s">
        <v>24</v>
      </c>
      <c r="J644">
        <v>12.13</v>
      </c>
      <c r="K644">
        <v>69.900000000000006</v>
      </c>
      <c r="L644">
        <v>57.77</v>
      </c>
      <c r="M644" t="s">
        <v>83</v>
      </c>
      <c r="N644" t="s">
        <v>12530</v>
      </c>
      <c r="O644" t="s">
        <v>12531</v>
      </c>
      <c r="P644" t="s">
        <v>83</v>
      </c>
      <c r="Q644" t="s">
        <v>266</v>
      </c>
      <c r="R644" t="s">
        <v>267</v>
      </c>
      <c r="S644" t="s">
        <v>12532</v>
      </c>
      <c r="T644">
        <v>69.900000000000006</v>
      </c>
      <c r="U644" t="s">
        <v>24</v>
      </c>
      <c r="V644" t="s">
        <v>7813</v>
      </c>
      <c r="W644" t="s">
        <v>7816</v>
      </c>
      <c r="X644" t="s">
        <v>12533</v>
      </c>
      <c r="Y644" t="s">
        <v>12534</v>
      </c>
      <c r="Z644" t="str">
        <f t="shared" si="10"/>
        <v>AS-97088</v>
      </c>
    </row>
    <row r="645" spans="1:26" x14ac:dyDescent="0.3">
      <c r="A645" t="s">
        <v>12535</v>
      </c>
      <c r="B645" t="s">
        <v>8169</v>
      </c>
      <c r="C645" t="s">
        <v>264</v>
      </c>
      <c r="E645" t="s">
        <v>45</v>
      </c>
      <c r="G645">
        <v>0.21</v>
      </c>
      <c r="H645">
        <v>0.21</v>
      </c>
      <c r="I645" t="s">
        <v>24</v>
      </c>
      <c r="J645">
        <v>55.5</v>
      </c>
      <c r="K645">
        <v>319.8</v>
      </c>
      <c r="L645">
        <v>264.3</v>
      </c>
      <c r="M645" t="s">
        <v>265</v>
      </c>
      <c r="N645" t="s">
        <v>12536</v>
      </c>
      <c r="O645" t="s">
        <v>12537</v>
      </c>
      <c r="P645" t="s">
        <v>265</v>
      </c>
      <c r="Q645" t="s">
        <v>266</v>
      </c>
      <c r="R645" t="s">
        <v>267</v>
      </c>
      <c r="S645" t="s">
        <v>12538</v>
      </c>
      <c r="T645">
        <v>319.8</v>
      </c>
      <c r="U645" t="s">
        <v>24</v>
      </c>
      <c r="V645" t="s">
        <v>12539</v>
      </c>
      <c r="W645" t="s">
        <v>12540</v>
      </c>
      <c r="X645" t="s">
        <v>12541</v>
      </c>
      <c r="Y645" t="s">
        <v>12542</v>
      </c>
      <c r="Z645" t="str">
        <f t="shared" si="10"/>
        <v>AS-97055</v>
      </c>
    </row>
    <row r="646" spans="1:26" x14ac:dyDescent="0.3">
      <c r="A646" t="s">
        <v>12543</v>
      </c>
      <c r="B646" t="s">
        <v>8169</v>
      </c>
      <c r="C646" t="s">
        <v>264</v>
      </c>
      <c r="D646" t="s">
        <v>69</v>
      </c>
      <c r="E646" t="s">
        <v>37</v>
      </c>
      <c r="G646">
        <v>0.2</v>
      </c>
      <c r="H646" t="s">
        <v>270</v>
      </c>
      <c r="I646" t="s">
        <v>24</v>
      </c>
      <c r="J646" t="s">
        <v>270</v>
      </c>
      <c r="K646">
        <v>0</v>
      </c>
      <c r="L646">
        <v>0</v>
      </c>
      <c r="M646" t="s">
        <v>265</v>
      </c>
      <c r="N646" t="s">
        <v>12544</v>
      </c>
      <c r="O646" t="s">
        <v>12545</v>
      </c>
      <c r="P646" t="s">
        <v>265</v>
      </c>
      <c r="Q646" t="s">
        <v>266</v>
      </c>
      <c r="R646" t="s">
        <v>267</v>
      </c>
      <c r="S646" t="s">
        <v>12546</v>
      </c>
      <c r="T646">
        <v>63.9</v>
      </c>
      <c r="U646" t="s">
        <v>24</v>
      </c>
      <c r="V646" t="s">
        <v>12547</v>
      </c>
      <c r="W646" t="s">
        <v>12548</v>
      </c>
      <c r="X646" t="s">
        <v>12549</v>
      </c>
      <c r="Y646" t="s">
        <v>12550</v>
      </c>
      <c r="Z646" t="str">
        <f t="shared" si="10"/>
        <v>AS-95257</v>
      </c>
    </row>
    <row r="647" spans="1:26" x14ac:dyDescent="0.3">
      <c r="A647" t="s">
        <v>12543</v>
      </c>
      <c r="B647" t="s">
        <v>8169</v>
      </c>
      <c r="C647" t="s">
        <v>264</v>
      </c>
      <c r="D647" t="s">
        <v>69</v>
      </c>
      <c r="E647" t="s">
        <v>37</v>
      </c>
      <c r="G647">
        <v>0.2</v>
      </c>
      <c r="H647" t="s">
        <v>270</v>
      </c>
      <c r="I647" t="s">
        <v>24</v>
      </c>
      <c r="J647" t="s">
        <v>270</v>
      </c>
      <c r="K647">
        <v>0</v>
      </c>
      <c r="L647">
        <v>0</v>
      </c>
      <c r="M647" t="s">
        <v>265</v>
      </c>
      <c r="N647" t="s">
        <v>12544</v>
      </c>
      <c r="O647" t="s">
        <v>12551</v>
      </c>
      <c r="P647" t="s">
        <v>265</v>
      </c>
      <c r="Q647" t="s">
        <v>275</v>
      </c>
      <c r="R647" t="s">
        <v>267</v>
      </c>
      <c r="S647" t="s">
        <v>12552</v>
      </c>
      <c r="T647">
        <v>63.9</v>
      </c>
      <c r="U647" t="s">
        <v>24</v>
      </c>
      <c r="V647" t="s">
        <v>12553</v>
      </c>
      <c r="W647" t="s">
        <v>12554</v>
      </c>
      <c r="X647" t="s">
        <v>12553</v>
      </c>
      <c r="Y647" t="s">
        <v>12555</v>
      </c>
      <c r="Z647" t="str">
        <f t="shared" si="10"/>
        <v>AS-95257</v>
      </c>
    </row>
    <row r="648" spans="1:26" x14ac:dyDescent="0.3">
      <c r="A648" t="s">
        <v>12556</v>
      </c>
      <c r="B648" t="s">
        <v>8169</v>
      </c>
      <c r="C648" t="s">
        <v>264</v>
      </c>
      <c r="E648" t="s">
        <v>45</v>
      </c>
      <c r="G648">
        <v>0.21</v>
      </c>
      <c r="H648">
        <v>0.21</v>
      </c>
      <c r="I648" t="s">
        <v>24</v>
      </c>
      <c r="J648">
        <v>27.76</v>
      </c>
      <c r="K648">
        <v>159.94999999999999</v>
      </c>
      <c r="L648">
        <v>132.19</v>
      </c>
      <c r="M648" t="s">
        <v>265</v>
      </c>
      <c r="N648" t="s">
        <v>12557</v>
      </c>
      <c r="O648" t="s">
        <v>12558</v>
      </c>
      <c r="P648" t="s">
        <v>265</v>
      </c>
      <c r="Q648" t="s">
        <v>266</v>
      </c>
      <c r="R648" t="s">
        <v>267</v>
      </c>
      <c r="S648" t="s">
        <v>12559</v>
      </c>
      <c r="T648">
        <v>159.94999999999999</v>
      </c>
      <c r="U648" t="s">
        <v>24</v>
      </c>
      <c r="V648" t="s">
        <v>12560</v>
      </c>
      <c r="W648" t="s">
        <v>12561</v>
      </c>
      <c r="X648" t="s">
        <v>12562</v>
      </c>
      <c r="Y648" t="s">
        <v>12563</v>
      </c>
      <c r="Z648" t="str">
        <f t="shared" si="10"/>
        <v>AS-96769</v>
      </c>
    </row>
    <row r="649" spans="1:26" x14ac:dyDescent="0.3">
      <c r="A649" t="s">
        <v>12564</v>
      </c>
      <c r="B649" t="s">
        <v>8169</v>
      </c>
      <c r="C649" t="s">
        <v>264</v>
      </c>
      <c r="E649" t="s">
        <v>42</v>
      </c>
      <c r="G649">
        <v>0.19</v>
      </c>
      <c r="H649">
        <v>0.19</v>
      </c>
      <c r="I649" t="s">
        <v>24</v>
      </c>
      <c r="J649">
        <v>42.36</v>
      </c>
      <c r="K649">
        <v>265.32</v>
      </c>
      <c r="L649">
        <v>222.96</v>
      </c>
      <c r="M649" t="s">
        <v>265</v>
      </c>
      <c r="N649" t="s">
        <v>12565</v>
      </c>
      <c r="O649" t="s">
        <v>12566</v>
      </c>
      <c r="P649" t="s">
        <v>265</v>
      </c>
      <c r="Q649" t="s">
        <v>266</v>
      </c>
      <c r="R649" t="s">
        <v>267</v>
      </c>
      <c r="S649" t="s">
        <v>12567</v>
      </c>
      <c r="T649">
        <v>265.32</v>
      </c>
      <c r="U649" t="s">
        <v>24</v>
      </c>
      <c r="V649" t="s">
        <v>12568</v>
      </c>
      <c r="W649" t="s">
        <v>12569</v>
      </c>
      <c r="X649" t="s">
        <v>12570</v>
      </c>
      <c r="Y649" t="s">
        <v>12571</v>
      </c>
      <c r="Z649" t="str">
        <f t="shared" si="10"/>
        <v>AS-96668</v>
      </c>
    </row>
    <row r="650" spans="1:26" x14ac:dyDescent="0.3">
      <c r="A650" t="s">
        <v>12572</v>
      </c>
      <c r="B650" t="s">
        <v>8169</v>
      </c>
      <c r="C650" t="s">
        <v>264</v>
      </c>
      <c r="E650" t="s">
        <v>47</v>
      </c>
      <c r="G650">
        <v>0.22</v>
      </c>
      <c r="H650">
        <v>0.22</v>
      </c>
      <c r="I650" t="s">
        <v>24</v>
      </c>
      <c r="J650">
        <v>5.39</v>
      </c>
      <c r="K650">
        <v>29.9</v>
      </c>
      <c r="L650">
        <v>24.51</v>
      </c>
      <c r="M650" t="s">
        <v>265</v>
      </c>
      <c r="N650" t="s">
        <v>12573</v>
      </c>
      <c r="O650" t="s">
        <v>12574</v>
      </c>
      <c r="P650" t="s">
        <v>265</v>
      </c>
      <c r="Q650" t="s">
        <v>266</v>
      </c>
      <c r="R650" t="s">
        <v>267</v>
      </c>
      <c r="S650" t="s">
        <v>12575</v>
      </c>
      <c r="T650">
        <v>29.9</v>
      </c>
      <c r="U650" t="s">
        <v>24</v>
      </c>
      <c r="V650" t="s">
        <v>12576</v>
      </c>
      <c r="W650" t="s">
        <v>12577</v>
      </c>
      <c r="X650" t="s">
        <v>12578</v>
      </c>
      <c r="Y650" t="s">
        <v>12579</v>
      </c>
      <c r="Z650" t="str">
        <f t="shared" si="10"/>
        <v>AS-96619</v>
      </c>
    </row>
    <row r="651" spans="1:26" x14ac:dyDescent="0.3">
      <c r="A651" t="s">
        <v>12580</v>
      </c>
      <c r="B651" t="s">
        <v>8169</v>
      </c>
      <c r="C651" t="s">
        <v>264</v>
      </c>
      <c r="E651" t="s">
        <v>47</v>
      </c>
      <c r="G651">
        <v>0.22</v>
      </c>
      <c r="H651">
        <v>0.22</v>
      </c>
      <c r="I651" t="s">
        <v>24</v>
      </c>
      <c r="J651">
        <v>11.88</v>
      </c>
      <c r="K651">
        <v>65.900000000000006</v>
      </c>
      <c r="L651">
        <v>54.02</v>
      </c>
      <c r="M651" t="s">
        <v>265</v>
      </c>
      <c r="N651" t="s">
        <v>12581</v>
      </c>
      <c r="O651" t="s">
        <v>12582</v>
      </c>
      <c r="P651" t="s">
        <v>265</v>
      </c>
      <c r="Q651" t="s">
        <v>266</v>
      </c>
      <c r="R651" t="s">
        <v>267</v>
      </c>
      <c r="S651" t="s">
        <v>12583</v>
      </c>
      <c r="T651">
        <v>65.900000000000006</v>
      </c>
      <c r="U651" t="s">
        <v>24</v>
      </c>
      <c r="V651" t="s">
        <v>12584</v>
      </c>
      <c r="W651" t="s">
        <v>12585</v>
      </c>
      <c r="X651" t="s">
        <v>12586</v>
      </c>
      <c r="Y651" t="s">
        <v>12587</v>
      </c>
      <c r="Z651" t="str">
        <f t="shared" si="10"/>
        <v>AS-96840</v>
      </c>
    </row>
    <row r="652" spans="1:26" x14ac:dyDescent="0.3">
      <c r="A652" t="s">
        <v>12588</v>
      </c>
      <c r="B652" t="s">
        <v>8169</v>
      </c>
      <c r="C652" t="s">
        <v>268</v>
      </c>
      <c r="E652" t="s">
        <v>45</v>
      </c>
      <c r="G652">
        <v>0.21</v>
      </c>
      <c r="H652">
        <v>0.21</v>
      </c>
      <c r="I652" t="s">
        <v>24</v>
      </c>
      <c r="J652">
        <v>12.65</v>
      </c>
      <c r="K652">
        <v>72.900000000000006</v>
      </c>
      <c r="L652">
        <v>60.25</v>
      </c>
      <c r="M652" t="s">
        <v>83</v>
      </c>
      <c r="N652" t="s">
        <v>12589</v>
      </c>
      <c r="O652" t="s">
        <v>12590</v>
      </c>
      <c r="P652" t="s">
        <v>83</v>
      </c>
      <c r="Q652" t="s">
        <v>266</v>
      </c>
      <c r="R652" t="s">
        <v>267</v>
      </c>
      <c r="S652" t="s">
        <v>12591</v>
      </c>
      <c r="T652">
        <v>72.900000000000006</v>
      </c>
      <c r="U652" t="s">
        <v>24</v>
      </c>
      <c r="V652" t="s">
        <v>3455</v>
      </c>
      <c r="W652" t="s">
        <v>3458</v>
      </c>
      <c r="X652" t="s">
        <v>12592</v>
      </c>
      <c r="Y652" t="s">
        <v>12593</v>
      </c>
      <c r="Z652" t="str">
        <f t="shared" si="10"/>
        <v>AS-95080</v>
      </c>
    </row>
    <row r="653" spans="1:26" x14ac:dyDescent="0.3">
      <c r="A653" t="s">
        <v>12594</v>
      </c>
      <c r="B653" t="s">
        <v>8169</v>
      </c>
      <c r="C653" t="s">
        <v>264</v>
      </c>
      <c r="E653" t="s">
        <v>46</v>
      </c>
      <c r="G653">
        <v>0.2</v>
      </c>
      <c r="H653">
        <v>0.2</v>
      </c>
      <c r="I653" t="s">
        <v>24</v>
      </c>
      <c r="J653">
        <v>9.81</v>
      </c>
      <c r="K653">
        <v>58.85</v>
      </c>
      <c r="L653">
        <v>49.04</v>
      </c>
      <c r="M653" t="s">
        <v>265</v>
      </c>
      <c r="N653" t="s">
        <v>12595</v>
      </c>
      <c r="O653" t="s">
        <v>12596</v>
      </c>
      <c r="P653" t="s">
        <v>265</v>
      </c>
      <c r="Q653" t="s">
        <v>266</v>
      </c>
      <c r="R653" t="s">
        <v>267</v>
      </c>
      <c r="S653" t="s">
        <v>12597</v>
      </c>
      <c r="T653">
        <v>58.85</v>
      </c>
      <c r="U653" t="s">
        <v>24</v>
      </c>
      <c r="V653" t="s">
        <v>12598</v>
      </c>
      <c r="W653" t="s">
        <v>12599</v>
      </c>
      <c r="X653" t="s">
        <v>12600</v>
      </c>
      <c r="Y653" t="s">
        <v>12601</v>
      </c>
      <c r="Z653" t="str">
        <f t="shared" si="10"/>
        <v>AS-94866</v>
      </c>
    </row>
    <row r="654" spans="1:26" x14ac:dyDescent="0.3">
      <c r="A654" t="s">
        <v>12602</v>
      </c>
      <c r="B654" t="s">
        <v>8169</v>
      </c>
      <c r="C654" t="s">
        <v>264</v>
      </c>
      <c r="E654" t="s">
        <v>45</v>
      </c>
      <c r="G654">
        <v>0.21</v>
      </c>
      <c r="H654">
        <v>0.21</v>
      </c>
      <c r="I654" t="s">
        <v>24</v>
      </c>
      <c r="J654">
        <v>6.58</v>
      </c>
      <c r="K654">
        <v>37.9</v>
      </c>
      <c r="L654">
        <v>31.32</v>
      </c>
      <c r="M654" t="s">
        <v>265</v>
      </c>
      <c r="N654" t="s">
        <v>12603</v>
      </c>
      <c r="O654" t="s">
        <v>12604</v>
      </c>
      <c r="P654" t="s">
        <v>265</v>
      </c>
      <c r="Q654" t="s">
        <v>266</v>
      </c>
      <c r="R654" t="s">
        <v>267</v>
      </c>
      <c r="S654" t="s">
        <v>12605</v>
      </c>
      <c r="T654">
        <v>37.9</v>
      </c>
      <c r="U654" t="s">
        <v>24</v>
      </c>
      <c r="V654" t="s">
        <v>12606</v>
      </c>
      <c r="W654" t="s">
        <v>12607</v>
      </c>
      <c r="X654" t="s">
        <v>12608</v>
      </c>
      <c r="Y654" t="s">
        <v>12609</v>
      </c>
      <c r="Z654" t="str">
        <f t="shared" si="10"/>
        <v>AS-94997</v>
      </c>
    </row>
    <row r="655" spans="1:26" x14ac:dyDescent="0.3">
      <c r="A655" t="s">
        <v>12610</v>
      </c>
      <c r="B655" t="s">
        <v>8169</v>
      </c>
      <c r="C655" t="s">
        <v>268</v>
      </c>
      <c r="E655" t="s">
        <v>42</v>
      </c>
      <c r="G655">
        <v>0.19</v>
      </c>
      <c r="H655">
        <v>0.19</v>
      </c>
      <c r="I655" t="s">
        <v>24</v>
      </c>
      <c r="J655">
        <v>12.48</v>
      </c>
      <c r="K655">
        <v>78.17</v>
      </c>
      <c r="L655">
        <v>65.69</v>
      </c>
      <c r="M655" t="s">
        <v>83</v>
      </c>
      <c r="N655" t="s">
        <v>12611</v>
      </c>
      <c r="O655" t="s">
        <v>12612</v>
      </c>
      <c r="P655" t="s">
        <v>83</v>
      </c>
      <c r="Q655" t="s">
        <v>266</v>
      </c>
      <c r="R655" t="s">
        <v>267</v>
      </c>
      <c r="S655" t="s">
        <v>12613</v>
      </c>
      <c r="T655">
        <v>78.17</v>
      </c>
      <c r="U655" t="s">
        <v>24</v>
      </c>
      <c r="V655" t="s">
        <v>6768</v>
      </c>
      <c r="W655" t="s">
        <v>6771</v>
      </c>
      <c r="X655" t="s">
        <v>12614</v>
      </c>
      <c r="Y655" t="s">
        <v>12615</v>
      </c>
      <c r="Z655" t="str">
        <f t="shared" si="10"/>
        <v>AS-96613</v>
      </c>
    </row>
    <row r="656" spans="1:26" x14ac:dyDescent="0.3">
      <c r="A656" t="s">
        <v>12616</v>
      </c>
      <c r="B656" t="s">
        <v>8169</v>
      </c>
      <c r="C656" t="s">
        <v>264</v>
      </c>
      <c r="E656" t="s">
        <v>42</v>
      </c>
      <c r="G656">
        <v>0.19</v>
      </c>
      <c r="H656">
        <v>0.19</v>
      </c>
      <c r="I656" t="s">
        <v>24</v>
      </c>
      <c r="J656">
        <v>13.56</v>
      </c>
      <c r="K656">
        <v>84.95</v>
      </c>
      <c r="L656">
        <v>71.39</v>
      </c>
      <c r="M656" t="s">
        <v>265</v>
      </c>
      <c r="N656" t="s">
        <v>12617</v>
      </c>
      <c r="O656" t="s">
        <v>12618</v>
      </c>
      <c r="P656" t="s">
        <v>265</v>
      </c>
      <c r="Q656" t="s">
        <v>266</v>
      </c>
      <c r="R656" t="s">
        <v>267</v>
      </c>
      <c r="S656" t="s">
        <v>12619</v>
      </c>
      <c r="T656">
        <v>84.95</v>
      </c>
      <c r="U656" t="s">
        <v>24</v>
      </c>
      <c r="V656" t="s">
        <v>12620</v>
      </c>
      <c r="W656" t="s">
        <v>12621</v>
      </c>
      <c r="X656" t="s">
        <v>12622</v>
      </c>
      <c r="Y656" t="s">
        <v>12623</v>
      </c>
      <c r="Z656" t="str">
        <f t="shared" si="10"/>
        <v>AS-95970</v>
      </c>
    </row>
    <row r="657" spans="1:26" x14ac:dyDescent="0.3">
      <c r="A657" t="s">
        <v>12624</v>
      </c>
      <c r="B657" t="s">
        <v>8169</v>
      </c>
      <c r="C657" t="s">
        <v>268</v>
      </c>
      <c r="E657" t="s">
        <v>37</v>
      </c>
      <c r="G657">
        <v>0.2</v>
      </c>
      <c r="H657">
        <v>0.2</v>
      </c>
      <c r="I657" t="s">
        <v>24</v>
      </c>
      <c r="J657">
        <v>9.98</v>
      </c>
      <c r="K657">
        <v>59.85</v>
      </c>
      <c r="L657">
        <v>49.87</v>
      </c>
      <c r="M657" t="s">
        <v>83</v>
      </c>
      <c r="N657" t="s">
        <v>12625</v>
      </c>
      <c r="O657" t="s">
        <v>12626</v>
      </c>
      <c r="P657" t="s">
        <v>83</v>
      </c>
      <c r="Q657" t="s">
        <v>266</v>
      </c>
      <c r="R657" t="s">
        <v>267</v>
      </c>
      <c r="S657" t="s">
        <v>12627</v>
      </c>
      <c r="T657">
        <v>59.85</v>
      </c>
      <c r="U657" t="s">
        <v>24</v>
      </c>
      <c r="V657" t="s">
        <v>5318</v>
      </c>
      <c r="W657" t="s">
        <v>5321</v>
      </c>
      <c r="X657" t="s">
        <v>12628</v>
      </c>
      <c r="Y657" t="s">
        <v>12629</v>
      </c>
      <c r="Z657" t="str">
        <f t="shared" si="10"/>
        <v>AS-95796</v>
      </c>
    </row>
    <row r="658" spans="1:26" x14ac:dyDescent="0.3">
      <c r="A658" t="s">
        <v>12630</v>
      </c>
      <c r="B658" t="s">
        <v>8169</v>
      </c>
      <c r="C658" t="s">
        <v>268</v>
      </c>
      <c r="E658" t="s">
        <v>42</v>
      </c>
      <c r="G658">
        <v>0.19</v>
      </c>
      <c r="H658">
        <v>0.19</v>
      </c>
      <c r="I658" t="s">
        <v>24</v>
      </c>
      <c r="J658">
        <v>14.36</v>
      </c>
      <c r="K658">
        <v>89.91</v>
      </c>
      <c r="L658">
        <v>75.55</v>
      </c>
      <c r="M658" t="s">
        <v>83</v>
      </c>
      <c r="N658" t="s">
        <v>12631</v>
      </c>
      <c r="O658" t="s">
        <v>12632</v>
      </c>
      <c r="P658" t="s">
        <v>83</v>
      </c>
      <c r="Q658" t="s">
        <v>266</v>
      </c>
      <c r="R658" t="s">
        <v>267</v>
      </c>
      <c r="S658" t="s">
        <v>12633</v>
      </c>
      <c r="T658">
        <v>89.91</v>
      </c>
      <c r="U658" t="s">
        <v>24</v>
      </c>
      <c r="V658" t="s">
        <v>4840</v>
      </c>
      <c r="W658" t="s">
        <v>4843</v>
      </c>
      <c r="X658" t="s">
        <v>12634</v>
      </c>
      <c r="Y658" t="s">
        <v>12635</v>
      </c>
      <c r="Z658" t="str">
        <f t="shared" si="10"/>
        <v>AS-95572</v>
      </c>
    </row>
    <row r="659" spans="1:26" x14ac:dyDescent="0.3">
      <c r="A659" t="s">
        <v>12636</v>
      </c>
      <c r="B659" t="s">
        <v>8169</v>
      </c>
      <c r="C659" t="s">
        <v>264</v>
      </c>
      <c r="E659" t="s">
        <v>45</v>
      </c>
      <c r="G659">
        <v>0.21</v>
      </c>
      <c r="H659">
        <v>0.21</v>
      </c>
      <c r="I659" t="s">
        <v>24</v>
      </c>
      <c r="J659">
        <v>11.79</v>
      </c>
      <c r="K659">
        <v>67.95</v>
      </c>
      <c r="L659">
        <v>56.16</v>
      </c>
      <c r="M659" t="s">
        <v>265</v>
      </c>
      <c r="N659" t="s">
        <v>12637</v>
      </c>
      <c r="O659" t="s">
        <v>12638</v>
      </c>
      <c r="P659" t="s">
        <v>265</v>
      </c>
      <c r="Q659" t="s">
        <v>266</v>
      </c>
      <c r="R659" t="s">
        <v>267</v>
      </c>
      <c r="S659" t="s">
        <v>12639</v>
      </c>
      <c r="T659">
        <v>67.95</v>
      </c>
      <c r="U659" t="s">
        <v>24</v>
      </c>
      <c r="V659" t="s">
        <v>12640</v>
      </c>
      <c r="W659" t="s">
        <v>12641</v>
      </c>
      <c r="X659" t="s">
        <v>12642</v>
      </c>
      <c r="Y659" t="s">
        <v>12643</v>
      </c>
      <c r="Z659" t="str">
        <f t="shared" si="10"/>
        <v>AS-96686</v>
      </c>
    </row>
    <row r="660" spans="1:26" x14ac:dyDescent="0.3">
      <c r="A660" t="s">
        <v>12644</v>
      </c>
      <c r="B660" t="s">
        <v>8169</v>
      </c>
      <c r="C660" t="s">
        <v>264</v>
      </c>
      <c r="E660" t="s">
        <v>46</v>
      </c>
      <c r="G660">
        <v>0.2</v>
      </c>
      <c r="H660">
        <v>0.2</v>
      </c>
      <c r="I660" t="s">
        <v>24</v>
      </c>
      <c r="J660">
        <v>33.33</v>
      </c>
      <c r="K660">
        <v>199.95</v>
      </c>
      <c r="L660">
        <v>166.62</v>
      </c>
      <c r="M660" t="s">
        <v>265</v>
      </c>
      <c r="N660" t="s">
        <v>12645</v>
      </c>
      <c r="O660" t="s">
        <v>12646</v>
      </c>
      <c r="P660" t="s">
        <v>265</v>
      </c>
      <c r="Q660" t="s">
        <v>266</v>
      </c>
      <c r="R660" t="s">
        <v>267</v>
      </c>
      <c r="S660" t="s">
        <v>12647</v>
      </c>
      <c r="T660">
        <v>199.95</v>
      </c>
      <c r="U660" t="s">
        <v>24</v>
      </c>
      <c r="V660" t="s">
        <v>12648</v>
      </c>
      <c r="W660" t="s">
        <v>12649</v>
      </c>
      <c r="X660" t="s">
        <v>12650</v>
      </c>
      <c r="Y660" t="s">
        <v>12651</v>
      </c>
      <c r="Z660" t="str">
        <f t="shared" si="10"/>
        <v>AS-96680</v>
      </c>
    </row>
    <row r="661" spans="1:26" x14ac:dyDescent="0.3">
      <c r="A661" t="s">
        <v>12652</v>
      </c>
      <c r="B661" t="s">
        <v>8169</v>
      </c>
      <c r="C661" t="s">
        <v>264</v>
      </c>
      <c r="E661" t="s">
        <v>47</v>
      </c>
      <c r="G661">
        <v>0.22</v>
      </c>
      <c r="H661">
        <v>0.22</v>
      </c>
      <c r="I661" t="s">
        <v>24</v>
      </c>
      <c r="J661">
        <v>23.77</v>
      </c>
      <c r="K661">
        <v>131.80000000000001</v>
      </c>
      <c r="L661">
        <v>108.03</v>
      </c>
      <c r="M661" t="s">
        <v>265</v>
      </c>
      <c r="N661" t="s">
        <v>12653</v>
      </c>
      <c r="O661" t="s">
        <v>12654</v>
      </c>
      <c r="P661" t="s">
        <v>265</v>
      </c>
      <c r="Q661" t="s">
        <v>266</v>
      </c>
      <c r="R661" t="s">
        <v>267</v>
      </c>
      <c r="S661" t="s">
        <v>12655</v>
      </c>
      <c r="T661">
        <v>131.80000000000001</v>
      </c>
      <c r="U661" t="s">
        <v>24</v>
      </c>
      <c r="V661" t="s">
        <v>12656</v>
      </c>
      <c r="W661" t="s">
        <v>12657</v>
      </c>
      <c r="X661" t="s">
        <v>12658</v>
      </c>
      <c r="Y661" t="s">
        <v>12659</v>
      </c>
      <c r="Z661" t="str">
        <f t="shared" si="10"/>
        <v>AS-97064</v>
      </c>
    </row>
    <row r="662" spans="1:26" x14ac:dyDescent="0.3">
      <c r="A662" t="s">
        <v>12660</v>
      </c>
      <c r="B662" t="s">
        <v>8169</v>
      </c>
      <c r="C662" t="s">
        <v>268</v>
      </c>
      <c r="D662" t="s">
        <v>64</v>
      </c>
      <c r="E662" t="s">
        <v>42</v>
      </c>
      <c r="G662">
        <v>0.19</v>
      </c>
      <c r="H662">
        <v>0.19</v>
      </c>
      <c r="I662" t="s">
        <v>24</v>
      </c>
      <c r="J662">
        <v>43.08</v>
      </c>
      <c r="K662">
        <v>269.8</v>
      </c>
      <c r="L662">
        <v>226.72</v>
      </c>
      <c r="M662" t="s">
        <v>83</v>
      </c>
      <c r="N662" t="s">
        <v>12661</v>
      </c>
      <c r="O662" t="s">
        <v>12662</v>
      </c>
      <c r="P662" t="s">
        <v>83</v>
      </c>
      <c r="Q662" t="s">
        <v>266</v>
      </c>
      <c r="R662" t="s">
        <v>267</v>
      </c>
      <c r="S662" t="s">
        <v>12663</v>
      </c>
      <c r="T662">
        <v>269.8</v>
      </c>
      <c r="U662" t="s">
        <v>24</v>
      </c>
      <c r="V662" t="s">
        <v>7593</v>
      </c>
      <c r="W662" t="s">
        <v>7596</v>
      </c>
      <c r="X662" t="s">
        <v>12664</v>
      </c>
      <c r="Y662" t="s">
        <v>12665</v>
      </c>
      <c r="Z662" t="str">
        <f t="shared" si="10"/>
        <v>AS-96981</v>
      </c>
    </row>
    <row r="663" spans="1:26" x14ac:dyDescent="0.3">
      <c r="A663" t="s">
        <v>12666</v>
      </c>
      <c r="B663" t="s">
        <v>8169</v>
      </c>
      <c r="C663" t="s">
        <v>268</v>
      </c>
      <c r="E663" t="s">
        <v>45</v>
      </c>
      <c r="G663">
        <v>0.21</v>
      </c>
      <c r="H663">
        <v>0.21</v>
      </c>
      <c r="I663" t="s">
        <v>24</v>
      </c>
      <c r="J663">
        <v>29.82</v>
      </c>
      <c r="K663">
        <v>171.8</v>
      </c>
      <c r="L663">
        <v>141.97999999999999</v>
      </c>
      <c r="M663" t="s">
        <v>83</v>
      </c>
      <c r="N663" t="s">
        <v>12667</v>
      </c>
      <c r="O663" t="s">
        <v>12668</v>
      </c>
      <c r="P663" t="s">
        <v>83</v>
      </c>
      <c r="Q663" t="s">
        <v>266</v>
      </c>
      <c r="R663" t="s">
        <v>267</v>
      </c>
      <c r="S663" t="s">
        <v>12669</v>
      </c>
      <c r="T663">
        <v>171.8</v>
      </c>
      <c r="U663" t="s">
        <v>24</v>
      </c>
      <c r="V663" t="s">
        <v>4199</v>
      </c>
      <c r="W663" t="s">
        <v>4202</v>
      </c>
      <c r="X663" t="s">
        <v>12670</v>
      </c>
      <c r="Y663" t="s">
        <v>12671</v>
      </c>
      <c r="Z663" t="str">
        <f t="shared" si="10"/>
        <v>AS-95318</v>
      </c>
    </row>
    <row r="664" spans="1:26" x14ac:dyDescent="0.3">
      <c r="A664" t="s">
        <v>12672</v>
      </c>
      <c r="B664" t="s">
        <v>8169</v>
      </c>
      <c r="C664" t="s">
        <v>268</v>
      </c>
      <c r="D664" t="s">
        <v>73</v>
      </c>
      <c r="E664" t="s">
        <v>37</v>
      </c>
      <c r="G664">
        <v>0.2</v>
      </c>
      <c r="H664" t="s">
        <v>270</v>
      </c>
      <c r="I664" t="s">
        <v>24</v>
      </c>
      <c r="J664" t="s">
        <v>270</v>
      </c>
      <c r="K664">
        <v>0</v>
      </c>
      <c r="L664">
        <v>0</v>
      </c>
      <c r="M664" t="s">
        <v>83</v>
      </c>
      <c r="N664" t="s">
        <v>12673</v>
      </c>
      <c r="O664" t="s">
        <v>12674</v>
      </c>
      <c r="P664" t="s">
        <v>83</v>
      </c>
      <c r="Q664" t="s">
        <v>266</v>
      </c>
      <c r="R664" t="s">
        <v>267</v>
      </c>
      <c r="S664" t="s">
        <v>12675</v>
      </c>
      <c r="T664">
        <v>59.31</v>
      </c>
      <c r="U664" t="s">
        <v>24</v>
      </c>
      <c r="V664" t="s">
        <v>4255</v>
      </c>
      <c r="W664" t="s">
        <v>4258</v>
      </c>
      <c r="X664" t="s">
        <v>12676</v>
      </c>
      <c r="Y664" t="s">
        <v>12677</v>
      </c>
      <c r="Z664" t="str">
        <f t="shared" si="10"/>
        <v>AS-95342</v>
      </c>
    </row>
    <row r="665" spans="1:26" x14ac:dyDescent="0.3">
      <c r="A665" t="s">
        <v>12672</v>
      </c>
      <c r="B665" t="s">
        <v>8169</v>
      </c>
      <c r="C665" t="s">
        <v>268</v>
      </c>
      <c r="D665" t="s">
        <v>73</v>
      </c>
      <c r="E665" t="s">
        <v>37</v>
      </c>
      <c r="G665">
        <v>0.2</v>
      </c>
      <c r="H665" t="s">
        <v>270</v>
      </c>
      <c r="I665" t="s">
        <v>24</v>
      </c>
      <c r="J665" t="s">
        <v>270</v>
      </c>
      <c r="K665">
        <v>0</v>
      </c>
      <c r="L665">
        <v>0</v>
      </c>
      <c r="M665" t="s">
        <v>83</v>
      </c>
      <c r="N665" t="s">
        <v>12673</v>
      </c>
      <c r="O665" t="s">
        <v>12678</v>
      </c>
      <c r="P665" t="s">
        <v>83</v>
      </c>
      <c r="Q665" t="s">
        <v>275</v>
      </c>
      <c r="R665" t="s">
        <v>267</v>
      </c>
      <c r="S665" t="s">
        <v>12679</v>
      </c>
      <c r="T665">
        <v>59.31</v>
      </c>
      <c r="U665" t="s">
        <v>24</v>
      </c>
      <c r="V665" t="s">
        <v>4264</v>
      </c>
      <c r="W665" t="s">
        <v>12680</v>
      </c>
      <c r="X665" t="s">
        <v>4264</v>
      </c>
      <c r="Y665" t="s">
        <v>12681</v>
      </c>
      <c r="Z665" t="str">
        <f t="shared" si="10"/>
        <v>AS-95342</v>
      </c>
    </row>
    <row r="666" spans="1:26" x14ac:dyDescent="0.3">
      <c r="A666" t="s">
        <v>12682</v>
      </c>
      <c r="B666" t="s">
        <v>8169</v>
      </c>
      <c r="C666" t="s">
        <v>264</v>
      </c>
      <c r="E666" t="s">
        <v>45</v>
      </c>
      <c r="G666">
        <v>0.21</v>
      </c>
      <c r="H666">
        <v>0.21</v>
      </c>
      <c r="I666" t="s">
        <v>24</v>
      </c>
      <c r="J666">
        <v>32.93</v>
      </c>
      <c r="K666">
        <v>189.75</v>
      </c>
      <c r="L666">
        <v>156.82</v>
      </c>
      <c r="M666" t="s">
        <v>265</v>
      </c>
      <c r="N666" t="s">
        <v>12683</v>
      </c>
      <c r="O666" t="s">
        <v>12684</v>
      </c>
      <c r="P666" t="s">
        <v>265</v>
      </c>
      <c r="Q666" t="s">
        <v>266</v>
      </c>
      <c r="R666" t="s">
        <v>267</v>
      </c>
      <c r="S666" t="s">
        <v>12685</v>
      </c>
      <c r="T666">
        <v>189.75</v>
      </c>
      <c r="U666" t="s">
        <v>24</v>
      </c>
      <c r="V666" t="s">
        <v>12686</v>
      </c>
      <c r="W666" t="s">
        <v>12687</v>
      </c>
      <c r="X666" t="s">
        <v>12688</v>
      </c>
      <c r="Y666" t="s">
        <v>12689</v>
      </c>
      <c r="Z666" t="str">
        <f t="shared" si="10"/>
        <v>AS-96107</v>
      </c>
    </row>
    <row r="667" spans="1:26" x14ac:dyDescent="0.3">
      <c r="A667" t="s">
        <v>12690</v>
      </c>
      <c r="B667" t="s">
        <v>8169</v>
      </c>
      <c r="C667" t="s">
        <v>268</v>
      </c>
      <c r="E667" t="s">
        <v>42</v>
      </c>
      <c r="G667">
        <v>0.19</v>
      </c>
      <c r="H667">
        <v>0.19</v>
      </c>
      <c r="I667" t="s">
        <v>24</v>
      </c>
      <c r="J667">
        <v>4.93</v>
      </c>
      <c r="K667">
        <v>30.85</v>
      </c>
      <c r="L667">
        <v>25.92</v>
      </c>
      <c r="M667" t="s">
        <v>83</v>
      </c>
      <c r="N667" t="s">
        <v>12691</v>
      </c>
      <c r="O667" t="s">
        <v>12692</v>
      </c>
      <c r="P667" t="s">
        <v>83</v>
      </c>
      <c r="Q667" t="s">
        <v>266</v>
      </c>
      <c r="R667" t="s">
        <v>267</v>
      </c>
      <c r="S667" t="s">
        <v>12693</v>
      </c>
      <c r="T667">
        <v>30.85</v>
      </c>
      <c r="U667" t="s">
        <v>24</v>
      </c>
      <c r="V667" t="s">
        <v>4596</v>
      </c>
      <c r="W667" t="s">
        <v>4599</v>
      </c>
      <c r="X667" t="s">
        <v>12694</v>
      </c>
      <c r="Y667" t="s">
        <v>12695</v>
      </c>
      <c r="Z667" t="str">
        <f t="shared" si="10"/>
        <v>AS-95463</v>
      </c>
    </row>
    <row r="668" spans="1:26" x14ac:dyDescent="0.3">
      <c r="A668" t="s">
        <v>12696</v>
      </c>
      <c r="B668" t="s">
        <v>8169</v>
      </c>
      <c r="C668" t="s">
        <v>264</v>
      </c>
      <c r="D668" t="s">
        <v>75</v>
      </c>
      <c r="E668" t="s">
        <v>46</v>
      </c>
      <c r="G668">
        <v>0.2</v>
      </c>
      <c r="H668" t="s">
        <v>270</v>
      </c>
      <c r="I668" t="s">
        <v>24</v>
      </c>
      <c r="J668" t="s">
        <v>270</v>
      </c>
      <c r="K668">
        <v>0</v>
      </c>
      <c r="L668">
        <v>0</v>
      </c>
      <c r="M668" t="s">
        <v>265</v>
      </c>
      <c r="N668" t="s">
        <v>12697</v>
      </c>
      <c r="O668" t="s">
        <v>12698</v>
      </c>
      <c r="P668" t="s">
        <v>265</v>
      </c>
      <c r="Q668" t="s">
        <v>266</v>
      </c>
      <c r="R668" t="s">
        <v>267</v>
      </c>
      <c r="S668" t="s">
        <v>12699</v>
      </c>
      <c r="T668">
        <v>208.6</v>
      </c>
      <c r="U668" t="s">
        <v>24</v>
      </c>
      <c r="V668" t="s">
        <v>12700</v>
      </c>
      <c r="W668" t="s">
        <v>12701</v>
      </c>
      <c r="X668" t="s">
        <v>12702</v>
      </c>
      <c r="Y668" t="s">
        <v>12703</v>
      </c>
      <c r="Z668" t="str">
        <f t="shared" si="10"/>
        <v>AS-95496</v>
      </c>
    </row>
    <row r="669" spans="1:26" x14ac:dyDescent="0.3">
      <c r="A669" t="s">
        <v>12696</v>
      </c>
      <c r="B669" t="s">
        <v>8169</v>
      </c>
      <c r="C669" t="s">
        <v>264</v>
      </c>
      <c r="D669" t="s">
        <v>75</v>
      </c>
      <c r="E669" t="s">
        <v>46</v>
      </c>
      <c r="G669">
        <v>0.2</v>
      </c>
      <c r="H669" t="s">
        <v>270</v>
      </c>
      <c r="I669" t="s">
        <v>24</v>
      </c>
      <c r="J669" t="s">
        <v>270</v>
      </c>
      <c r="K669">
        <v>0</v>
      </c>
      <c r="L669">
        <v>0</v>
      </c>
      <c r="M669" t="s">
        <v>265</v>
      </c>
      <c r="N669" t="s">
        <v>12697</v>
      </c>
      <c r="O669" t="s">
        <v>12704</v>
      </c>
      <c r="P669" t="s">
        <v>265</v>
      </c>
      <c r="Q669" t="s">
        <v>275</v>
      </c>
      <c r="R669" t="s">
        <v>267</v>
      </c>
      <c r="S669" t="s">
        <v>12705</v>
      </c>
      <c r="T669">
        <v>208.6</v>
      </c>
      <c r="U669" t="s">
        <v>24</v>
      </c>
      <c r="V669" t="s">
        <v>12706</v>
      </c>
      <c r="W669" t="s">
        <v>12707</v>
      </c>
      <c r="X669" t="s">
        <v>12706</v>
      </c>
      <c r="Y669" t="s">
        <v>12708</v>
      </c>
      <c r="Z669" t="str">
        <f t="shared" si="10"/>
        <v>AS-95496</v>
      </c>
    </row>
    <row r="670" spans="1:26" x14ac:dyDescent="0.3">
      <c r="A670" t="s">
        <v>12709</v>
      </c>
      <c r="B670" t="s">
        <v>8169</v>
      </c>
      <c r="C670" t="s">
        <v>264</v>
      </c>
      <c r="E670" t="s">
        <v>46</v>
      </c>
      <c r="G670">
        <v>0.2</v>
      </c>
      <c r="H670">
        <v>0.2</v>
      </c>
      <c r="I670" t="s">
        <v>24</v>
      </c>
      <c r="J670">
        <v>9.98</v>
      </c>
      <c r="K670">
        <v>59.85</v>
      </c>
      <c r="L670">
        <v>49.87</v>
      </c>
      <c r="M670" t="s">
        <v>265</v>
      </c>
      <c r="N670" t="s">
        <v>12710</v>
      </c>
      <c r="O670" t="s">
        <v>12711</v>
      </c>
      <c r="P670" t="s">
        <v>265</v>
      </c>
      <c r="Q670" t="s">
        <v>266</v>
      </c>
      <c r="R670" t="s">
        <v>267</v>
      </c>
      <c r="S670" t="s">
        <v>12712</v>
      </c>
      <c r="T670">
        <v>59.85</v>
      </c>
      <c r="U670" t="s">
        <v>24</v>
      </c>
      <c r="V670" t="s">
        <v>12713</v>
      </c>
      <c r="W670" t="s">
        <v>12714</v>
      </c>
      <c r="X670" t="s">
        <v>12715</v>
      </c>
      <c r="Y670" t="s">
        <v>12716</v>
      </c>
      <c r="Z670" t="str">
        <f t="shared" si="10"/>
        <v>AS-96780</v>
      </c>
    </row>
    <row r="671" spans="1:26" x14ac:dyDescent="0.3">
      <c r="A671" t="s">
        <v>12717</v>
      </c>
      <c r="B671" t="s">
        <v>8169</v>
      </c>
      <c r="C671" t="s">
        <v>264</v>
      </c>
      <c r="E671" t="s">
        <v>45</v>
      </c>
      <c r="G671">
        <v>0.21</v>
      </c>
      <c r="H671">
        <v>0.21</v>
      </c>
      <c r="I671" t="s">
        <v>24</v>
      </c>
      <c r="J671">
        <v>14.74</v>
      </c>
      <c r="K671">
        <v>84.95</v>
      </c>
      <c r="L671">
        <v>70.209999999999994</v>
      </c>
      <c r="M671" t="s">
        <v>265</v>
      </c>
      <c r="N671" t="s">
        <v>12718</v>
      </c>
      <c r="O671" t="s">
        <v>12719</v>
      </c>
      <c r="P671" t="s">
        <v>265</v>
      </c>
      <c r="Q671" t="s">
        <v>266</v>
      </c>
      <c r="R671" t="s">
        <v>269</v>
      </c>
      <c r="S671" t="s">
        <v>12720</v>
      </c>
      <c r="T671">
        <v>84.95</v>
      </c>
      <c r="U671" t="s">
        <v>24</v>
      </c>
      <c r="V671" t="s">
        <v>12721</v>
      </c>
      <c r="W671" t="s">
        <v>12722</v>
      </c>
      <c r="X671" t="s">
        <v>12723</v>
      </c>
      <c r="Y671" t="s">
        <v>12724</v>
      </c>
      <c r="Z671" t="str">
        <f t="shared" si="10"/>
        <v>AS-94958</v>
      </c>
    </row>
    <row r="672" spans="1:26" x14ac:dyDescent="0.3">
      <c r="A672" t="s">
        <v>12717</v>
      </c>
      <c r="B672" t="s">
        <v>8169</v>
      </c>
      <c r="C672" t="s">
        <v>264</v>
      </c>
      <c r="E672" t="s">
        <v>45</v>
      </c>
      <c r="G672">
        <v>0.21</v>
      </c>
      <c r="H672">
        <v>0.21</v>
      </c>
      <c r="I672" t="s">
        <v>24</v>
      </c>
      <c r="J672">
        <v>14.74</v>
      </c>
      <c r="K672">
        <v>84.95</v>
      </c>
      <c r="L672">
        <v>70.209999999999994</v>
      </c>
      <c r="M672" t="s">
        <v>265</v>
      </c>
      <c r="N672" t="s">
        <v>12718</v>
      </c>
      <c r="O672" t="s">
        <v>12725</v>
      </c>
      <c r="P672" t="s">
        <v>265</v>
      </c>
      <c r="Q672" t="s">
        <v>266</v>
      </c>
      <c r="R672" t="s">
        <v>267</v>
      </c>
      <c r="S672" t="s">
        <v>12726</v>
      </c>
      <c r="T672">
        <v>84.95</v>
      </c>
      <c r="U672" t="s">
        <v>24</v>
      </c>
      <c r="V672" t="s">
        <v>12727</v>
      </c>
      <c r="W672" t="s">
        <v>12728</v>
      </c>
      <c r="X672" t="s">
        <v>12729</v>
      </c>
      <c r="Y672" t="s">
        <v>12730</v>
      </c>
      <c r="Z672" t="str">
        <f t="shared" si="10"/>
        <v>AS-94958</v>
      </c>
    </row>
    <row r="673" spans="1:26" x14ac:dyDescent="0.3">
      <c r="A673" t="s">
        <v>12731</v>
      </c>
      <c r="B673" t="s">
        <v>8169</v>
      </c>
      <c r="C673" t="s">
        <v>264</v>
      </c>
      <c r="E673" t="s">
        <v>45</v>
      </c>
      <c r="G673">
        <v>0.21</v>
      </c>
      <c r="H673">
        <v>0.21</v>
      </c>
      <c r="I673" t="s">
        <v>24</v>
      </c>
      <c r="J673">
        <v>67.91</v>
      </c>
      <c r="K673">
        <v>391.32</v>
      </c>
      <c r="L673">
        <v>323.41000000000003</v>
      </c>
      <c r="M673" t="s">
        <v>265</v>
      </c>
      <c r="N673" t="s">
        <v>12732</v>
      </c>
      <c r="O673" t="s">
        <v>12733</v>
      </c>
      <c r="P673" t="s">
        <v>265</v>
      </c>
      <c r="Q673" t="s">
        <v>266</v>
      </c>
      <c r="R673" t="s">
        <v>267</v>
      </c>
      <c r="S673" t="s">
        <v>12734</v>
      </c>
      <c r="T673">
        <v>391.32</v>
      </c>
      <c r="U673" t="s">
        <v>24</v>
      </c>
      <c r="V673" t="s">
        <v>12735</v>
      </c>
      <c r="W673" t="s">
        <v>12736</v>
      </c>
      <c r="X673" t="s">
        <v>12737</v>
      </c>
      <c r="Y673" t="s">
        <v>12738</v>
      </c>
      <c r="Z673" t="str">
        <f t="shared" si="10"/>
        <v>AS-94800</v>
      </c>
    </row>
    <row r="674" spans="1:26" x14ac:dyDescent="0.3">
      <c r="A674" t="s">
        <v>12739</v>
      </c>
      <c r="B674" t="s">
        <v>8169</v>
      </c>
      <c r="C674" t="s">
        <v>264</v>
      </c>
      <c r="E674" t="s">
        <v>45</v>
      </c>
      <c r="G674">
        <v>0.21</v>
      </c>
      <c r="H674">
        <v>0.21</v>
      </c>
      <c r="I674" t="s">
        <v>24</v>
      </c>
      <c r="J674">
        <v>11.79</v>
      </c>
      <c r="K674">
        <v>67.95</v>
      </c>
      <c r="L674">
        <v>56.16</v>
      </c>
      <c r="M674" t="s">
        <v>265</v>
      </c>
      <c r="N674" t="s">
        <v>12740</v>
      </c>
      <c r="O674" t="s">
        <v>12741</v>
      </c>
      <c r="P674" t="s">
        <v>265</v>
      </c>
      <c r="Q674" t="s">
        <v>266</v>
      </c>
      <c r="R674" t="s">
        <v>267</v>
      </c>
      <c r="S674" t="s">
        <v>12742</v>
      </c>
      <c r="T674">
        <v>67.95</v>
      </c>
      <c r="U674" t="s">
        <v>24</v>
      </c>
      <c r="V674" t="s">
        <v>12743</v>
      </c>
      <c r="W674" t="s">
        <v>12744</v>
      </c>
      <c r="X674" t="s">
        <v>12745</v>
      </c>
      <c r="Y674" t="s">
        <v>12746</v>
      </c>
      <c r="Z674" t="str">
        <f t="shared" si="10"/>
        <v>AS-95238</v>
      </c>
    </row>
    <row r="675" spans="1:26" x14ac:dyDescent="0.3">
      <c r="A675" t="s">
        <v>12747</v>
      </c>
      <c r="B675" t="s">
        <v>8169</v>
      </c>
      <c r="C675" t="s">
        <v>264</v>
      </c>
      <c r="E675" t="s">
        <v>45</v>
      </c>
      <c r="G675">
        <v>0.21</v>
      </c>
      <c r="H675">
        <v>0.21</v>
      </c>
      <c r="I675" t="s">
        <v>24</v>
      </c>
      <c r="J675">
        <v>12.46</v>
      </c>
      <c r="K675">
        <v>71.819999999999993</v>
      </c>
      <c r="L675">
        <v>59.36</v>
      </c>
      <c r="M675" t="s">
        <v>265</v>
      </c>
      <c r="N675" t="s">
        <v>12748</v>
      </c>
      <c r="O675" t="s">
        <v>12749</v>
      </c>
      <c r="P675" t="s">
        <v>265</v>
      </c>
      <c r="Q675" t="s">
        <v>266</v>
      </c>
      <c r="R675" t="s">
        <v>267</v>
      </c>
      <c r="S675" t="s">
        <v>12750</v>
      </c>
      <c r="T675">
        <v>71.819999999999993</v>
      </c>
      <c r="U675" t="s">
        <v>24</v>
      </c>
      <c r="V675" t="s">
        <v>12751</v>
      </c>
      <c r="W675" t="s">
        <v>12752</v>
      </c>
      <c r="X675" t="s">
        <v>12753</v>
      </c>
      <c r="Y675" t="s">
        <v>12754</v>
      </c>
      <c r="Z675" t="str">
        <f t="shared" si="10"/>
        <v>AS-97238</v>
      </c>
    </row>
    <row r="676" spans="1:26" x14ac:dyDescent="0.3">
      <c r="A676" t="s">
        <v>12755</v>
      </c>
      <c r="B676" t="s">
        <v>8169</v>
      </c>
      <c r="C676" t="s">
        <v>264</v>
      </c>
      <c r="E676" t="s">
        <v>37</v>
      </c>
      <c r="G676">
        <v>0.2</v>
      </c>
      <c r="H676">
        <v>0.2</v>
      </c>
      <c r="I676" t="s">
        <v>24</v>
      </c>
      <c r="J676">
        <v>6.65</v>
      </c>
      <c r="K676">
        <v>39.92</v>
      </c>
      <c r="L676">
        <v>33.270000000000003</v>
      </c>
      <c r="M676" t="s">
        <v>265</v>
      </c>
      <c r="N676" t="s">
        <v>12756</v>
      </c>
      <c r="O676" t="s">
        <v>12757</v>
      </c>
      <c r="P676" t="s">
        <v>265</v>
      </c>
      <c r="Q676" t="s">
        <v>266</v>
      </c>
      <c r="R676" t="s">
        <v>267</v>
      </c>
      <c r="S676" t="s">
        <v>12758</v>
      </c>
      <c r="T676">
        <v>39.92</v>
      </c>
      <c r="U676" t="s">
        <v>24</v>
      </c>
      <c r="V676" t="s">
        <v>12759</v>
      </c>
      <c r="W676" t="s">
        <v>12760</v>
      </c>
      <c r="X676" t="s">
        <v>12759</v>
      </c>
      <c r="Y676" t="s">
        <v>12761</v>
      </c>
      <c r="Z676" t="str">
        <f t="shared" si="10"/>
        <v>AS-95840</v>
      </c>
    </row>
    <row r="677" spans="1:26" x14ac:dyDescent="0.3">
      <c r="A677" t="s">
        <v>12762</v>
      </c>
      <c r="B677" t="s">
        <v>8169</v>
      </c>
      <c r="C677" t="s">
        <v>264</v>
      </c>
      <c r="E677" t="s">
        <v>45</v>
      </c>
      <c r="G677">
        <v>0.21</v>
      </c>
      <c r="H677">
        <v>0.21</v>
      </c>
      <c r="I677" t="s">
        <v>24</v>
      </c>
      <c r="J677">
        <v>7.79</v>
      </c>
      <c r="K677">
        <v>44.9</v>
      </c>
      <c r="L677">
        <v>37.11</v>
      </c>
      <c r="M677" t="s">
        <v>265</v>
      </c>
      <c r="N677" t="s">
        <v>12763</v>
      </c>
      <c r="O677" t="s">
        <v>12764</v>
      </c>
      <c r="P677" t="s">
        <v>265</v>
      </c>
      <c r="Q677" t="s">
        <v>266</v>
      </c>
      <c r="R677" t="s">
        <v>267</v>
      </c>
      <c r="S677" t="s">
        <v>12765</v>
      </c>
      <c r="T677">
        <v>44.9</v>
      </c>
      <c r="U677" t="s">
        <v>24</v>
      </c>
      <c r="V677" t="s">
        <v>12766</v>
      </c>
      <c r="W677" t="s">
        <v>12767</v>
      </c>
      <c r="X677" t="s">
        <v>12768</v>
      </c>
      <c r="Y677" t="s">
        <v>12769</v>
      </c>
      <c r="Z677" t="str">
        <f t="shared" si="10"/>
        <v>AS-96104</v>
      </c>
    </row>
    <row r="678" spans="1:26" x14ac:dyDescent="0.3">
      <c r="A678" t="s">
        <v>12770</v>
      </c>
      <c r="B678" t="s">
        <v>8169</v>
      </c>
      <c r="C678" t="s">
        <v>264</v>
      </c>
      <c r="E678" t="s">
        <v>46</v>
      </c>
      <c r="G678">
        <v>0.2</v>
      </c>
      <c r="H678">
        <v>0.2</v>
      </c>
      <c r="I678" t="s">
        <v>24</v>
      </c>
      <c r="J678">
        <v>14.16</v>
      </c>
      <c r="K678">
        <v>84.95</v>
      </c>
      <c r="L678">
        <v>70.790000000000006</v>
      </c>
      <c r="M678" t="s">
        <v>265</v>
      </c>
      <c r="N678" t="s">
        <v>12771</v>
      </c>
      <c r="O678" t="s">
        <v>12772</v>
      </c>
      <c r="P678" t="s">
        <v>265</v>
      </c>
      <c r="Q678" t="s">
        <v>266</v>
      </c>
      <c r="R678" t="s">
        <v>267</v>
      </c>
      <c r="S678" t="s">
        <v>12773</v>
      </c>
      <c r="T678">
        <v>84.95</v>
      </c>
      <c r="U678" t="s">
        <v>24</v>
      </c>
      <c r="V678" t="s">
        <v>12774</v>
      </c>
      <c r="W678" t="s">
        <v>12775</v>
      </c>
      <c r="X678" t="s">
        <v>12776</v>
      </c>
      <c r="Y678" t="s">
        <v>12777</v>
      </c>
      <c r="Z678" t="str">
        <f t="shared" si="10"/>
        <v>AS-96948</v>
      </c>
    </row>
    <row r="679" spans="1:26" x14ac:dyDescent="0.3">
      <c r="A679" t="s">
        <v>12778</v>
      </c>
      <c r="B679" t="s">
        <v>8169</v>
      </c>
      <c r="C679" t="s">
        <v>264</v>
      </c>
      <c r="E679" t="s">
        <v>42</v>
      </c>
      <c r="G679">
        <v>0.19</v>
      </c>
      <c r="H679">
        <v>0.19</v>
      </c>
      <c r="I679" t="s">
        <v>24</v>
      </c>
      <c r="J679">
        <v>3.98</v>
      </c>
      <c r="K679">
        <v>24.9</v>
      </c>
      <c r="L679">
        <v>20.92</v>
      </c>
      <c r="M679" t="s">
        <v>265</v>
      </c>
      <c r="N679" t="s">
        <v>12779</v>
      </c>
      <c r="O679" t="s">
        <v>12780</v>
      </c>
      <c r="P679" t="s">
        <v>265</v>
      </c>
      <c r="Q679" t="s">
        <v>266</v>
      </c>
      <c r="R679" t="s">
        <v>267</v>
      </c>
      <c r="S679" t="s">
        <v>12781</v>
      </c>
      <c r="T679">
        <v>24.9</v>
      </c>
      <c r="U679" t="s">
        <v>24</v>
      </c>
      <c r="V679" t="s">
        <v>12782</v>
      </c>
      <c r="W679" t="s">
        <v>12783</v>
      </c>
      <c r="X679" t="s">
        <v>12784</v>
      </c>
      <c r="Y679" t="s">
        <v>12785</v>
      </c>
      <c r="Z679" t="str">
        <f t="shared" si="10"/>
        <v>AS-95311</v>
      </c>
    </row>
    <row r="680" spans="1:26" x14ac:dyDescent="0.3">
      <c r="A680" t="s">
        <v>12786</v>
      </c>
      <c r="B680" t="s">
        <v>8169</v>
      </c>
      <c r="C680" t="s">
        <v>264</v>
      </c>
      <c r="E680" t="s">
        <v>45</v>
      </c>
      <c r="G680">
        <v>0.21</v>
      </c>
      <c r="H680">
        <v>0.21</v>
      </c>
      <c r="I680" t="s">
        <v>24</v>
      </c>
      <c r="J680">
        <v>9.36</v>
      </c>
      <c r="K680">
        <v>53.91</v>
      </c>
      <c r="L680">
        <v>44.55</v>
      </c>
      <c r="M680" t="s">
        <v>265</v>
      </c>
      <c r="N680" t="s">
        <v>12787</v>
      </c>
      <c r="O680" t="s">
        <v>12788</v>
      </c>
      <c r="P680" t="s">
        <v>265</v>
      </c>
      <c r="Q680" t="s">
        <v>266</v>
      </c>
      <c r="R680" t="s">
        <v>269</v>
      </c>
      <c r="S680" t="s">
        <v>12789</v>
      </c>
      <c r="T680">
        <v>53.91</v>
      </c>
      <c r="U680" t="s">
        <v>24</v>
      </c>
      <c r="V680" t="s">
        <v>12790</v>
      </c>
      <c r="W680" t="s">
        <v>12791</v>
      </c>
      <c r="X680" t="s">
        <v>12792</v>
      </c>
      <c r="Y680" t="s">
        <v>12793</v>
      </c>
      <c r="Z680" t="str">
        <f t="shared" si="10"/>
        <v>AS-94801</v>
      </c>
    </row>
    <row r="681" spans="1:26" x14ac:dyDescent="0.3">
      <c r="A681" t="s">
        <v>12786</v>
      </c>
      <c r="B681" t="s">
        <v>8169</v>
      </c>
      <c r="C681" t="s">
        <v>264</v>
      </c>
      <c r="E681" t="s">
        <v>45</v>
      </c>
      <c r="G681">
        <v>0.21</v>
      </c>
      <c r="H681">
        <v>0.21</v>
      </c>
      <c r="I681" t="s">
        <v>24</v>
      </c>
      <c r="J681">
        <v>9.36</v>
      </c>
      <c r="K681">
        <v>53.91</v>
      </c>
      <c r="L681">
        <v>44.55</v>
      </c>
      <c r="M681" t="s">
        <v>265</v>
      </c>
      <c r="N681" t="s">
        <v>12787</v>
      </c>
      <c r="O681" t="s">
        <v>12794</v>
      </c>
      <c r="P681" t="s">
        <v>265</v>
      </c>
      <c r="Q681" t="s">
        <v>266</v>
      </c>
      <c r="R681" t="s">
        <v>269</v>
      </c>
      <c r="S681" t="s">
        <v>12795</v>
      </c>
      <c r="T681">
        <v>53.91</v>
      </c>
      <c r="U681" t="s">
        <v>24</v>
      </c>
      <c r="V681" t="s">
        <v>12796</v>
      </c>
      <c r="W681" t="s">
        <v>12797</v>
      </c>
      <c r="X681" t="s">
        <v>12798</v>
      </c>
      <c r="Y681" t="s">
        <v>12799</v>
      </c>
      <c r="Z681" t="str">
        <f t="shared" si="10"/>
        <v>AS-94801</v>
      </c>
    </row>
    <row r="682" spans="1:26" x14ac:dyDescent="0.3">
      <c r="A682" t="s">
        <v>12786</v>
      </c>
      <c r="B682" t="s">
        <v>8169</v>
      </c>
      <c r="C682" t="s">
        <v>264</v>
      </c>
      <c r="E682" t="s">
        <v>45</v>
      </c>
      <c r="G682">
        <v>0.21</v>
      </c>
      <c r="H682">
        <v>0.21</v>
      </c>
      <c r="I682" t="s">
        <v>24</v>
      </c>
      <c r="J682">
        <v>9.36</v>
      </c>
      <c r="K682">
        <v>53.91</v>
      </c>
      <c r="L682">
        <v>44.55</v>
      </c>
      <c r="M682" t="s">
        <v>265</v>
      </c>
      <c r="N682" t="s">
        <v>12787</v>
      </c>
      <c r="O682" t="s">
        <v>12800</v>
      </c>
      <c r="P682" t="s">
        <v>265</v>
      </c>
      <c r="Q682" t="s">
        <v>266</v>
      </c>
      <c r="R682" t="s">
        <v>267</v>
      </c>
      <c r="S682" t="s">
        <v>12801</v>
      </c>
      <c r="T682">
        <v>53.91</v>
      </c>
      <c r="U682" t="s">
        <v>24</v>
      </c>
      <c r="V682" t="s">
        <v>12802</v>
      </c>
      <c r="W682" t="s">
        <v>12803</v>
      </c>
      <c r="X682" t="s">
        <v>12804</v>
      </c>
      <c r="Y682" t="s">
        <v>12805</v>
      </c>
      <c r="Z682" t="str">
        <f t="shared" si="10"/>
        <v>AS-94801</v>
      </c>
    </row>
    <row r="683" spans="1:26" x14ac:dyDescent="0.3">
      <c r="A683" t="s">
        <v>12806</v>
      </c>
      <c r="B683" t="s">
        <v>8169</v>
      </c>
      <c r="C683" t="s">
        <v>38</v>
      </c>
      <c r="D683" t="s">
        <v>76</v>
      </c>
      <c r="E683" t="s">
        <v>45</v>
      </c>
      <c r="G683">
        <v>0.21</v>
      </c>
      <c r="H683" t="s">
        <v>270</v>
      </c>
      <c r="I683" t="s">
        <v>24</v>
      </c>
      <c r="J683" t="s">
        <v>270</v>
      </c>
      <c r="K683">
        <v>0</v>
      </c>
      <c r="L683">
        <v>0</v>
      </c>
      <c r="M683" t="s">
        <v>271</v>
      </c>
      <c r="Z683" t="str">
        <f t="shared" si="10"/>
        <v>AS-95428</v>
      </c>
    </row>
    <row r="684" spans="1:26" x14ac:dyDescent="0.3">
      <c r="A684" t="s">
        <v>12807</v>
      </c>
      <c r="B684" t="s">
        <v>8169</v>
      </c>
      <c r="C684" t="s">
        <v>264</v>
      </c>
      <c r="E684" t="s">
        <v>45</v>
      </c>
      <c r="G684">
        <v>0.21</v>
      </c>
      <c r="H684">
        <v>0.21</v>
      </c>
      <c r="I684" t="s">
        <v>24</v>
      </c>
      <c r="J684">
        <v>9</v>
      </c>
      <c r="K684">
        <v>51.85</v>
      </c>
      <c r="L684">
        <v>42.85</v>
      </c>
      <c r="M684" t="s">
        <v>265</v>
      </c>
      <c r="N684" t="s">
        <v>12808</v>
      </c>
      <c r="O684" t="s">
        <v>12809</v>
      </c>
      <c r="P684" t="s">
        <v>265</v>
      </c>
      <c r="Q684" t="s">
        <v>266</v>
      </c>
      <c r="R684" t="s">
        <v>267</v>
      </c>
      <c r="S684" t="s">
        <v>12810</v>
      </c>
      <c r="T684">
        <v>51.85</v>
      </c>
      <c r="U684" t="s">
        <v>24</v>
      </c>
      <c r="V684" t="s">
        <v>12811</v>
      </c>
      <c r="W684" t="s">
        <v>12812</v>
      </c>
      <c r="X684" t="s">
        <v>12813</v>
      </c>
      <c r="Y684" t="s">
        <v>12814</v>
      </c>
      <c r="Z684" t="str">
        <f t="shared" si="10"/>
        <v>AS-95284</v>
      </c>
    </row>
    <row r="685" spans="1:26" x14ac:dyDescent="0.3">
      <c r="A685" t="s">
        <v>12815</v>
      </c>
      <c r="B685" t="s">
        <v>8169</v>
      </c>
      <c r="C685" t="s">
        <v>264</v>
      </c>
      <c r="E685" t="s">
        <v>45</v>
      </c>
      <c r="G685">
        <v>0.21</v>
      </c>
      <c r="H685">
        <v>0.21</v>
      </c>
      <c r="I685" t="s">
        <v>24</v>
      </c>
      <c r="J685">
        <v>11.44</v>
      </c>
      <c r="K685">
        <v>65.900000000000006</v>
      </c>
      <c r="L685">
        <v>54.46</v>
      </c>
      <c r="M685" t="s">
        <v>265</v>
      </c>
      <c r="N685" t="s">
        <v>12816</v>
      </c>
      <c r="O685" t="s">
        <v>12817</v>
      </c>
      <c r="P685" t="s">
        <v>265</v>
      </c>
      <c r="Q685" t="s">
        <v>266</v>
      </c>
      <c r="R685" t="s">
        <v>267</v>
      </c>
      <c r="S685" t="s">
        <v>12818</v>
      </c>
      <c r="T685">
        <v>65.900000000000006</v>
      </c>
      <c r="U685" t="s">
        <v>24</v>
      </c>
      <c r="V685" t="s">
        <v>12819</v>
      </c>
      <c r="W685" t="s">
        <v>12820</v>
      </c>
      <c r="X685" t="s">
        <v>12821</v>
      </c>
      <c r="Y685" t="s">
        <v>12822</v>
      </c>
      <c r="Z685" t="str">
        <f t="shared" si="10"/>
        <v>AS-95733</v>
      </c>
    </row>
    <row r="686" spans="1:26" x14ac:dyDescent="0.3">
      <c r="A686" t="s">
        <v>12823</v>
      </c>
      <c r="B686" t="s">
        <v>8169</v>
      </c>
      <c r="C686" t="s">
        <v>268</v>
      </c>
      <c r="E686" t="s">
        <v>42</v>
      </c>
      <c r="G686">
        <v>0.19</v>
      </c>
      <c r="H686">
        <v>0.19</v>
      </c>
      <c r="I686" t="s">
        <v>24</v>
      </c>
      <c r="J686">
        <v>3.98</v>
      </c>
      <c r="K686">
        <v>24.9</v>
      </c>
      <c r="L686">
        <v>20.92</v>
      </c>
      <c r="M686" t="s">
        <v>83</v>
      </c>
      <c r="N686" t="s">
        <v>12824</v>
      </c>
      <c r="O686" t="s">
        <v>12825</v>
      </c>
      <c r="P686" t="s">
        <v>83</v>
      </c>
      <c r="Q686" t="s">
        <v>266</v>
      </c>
      <c r="R686" t="s">
        <v>267</v>
      </c>
      <c r="S686" t="s">
        <v>12826</v>
      </c>
      <c r="T686">
        <v>24.9</v>
      </c>
      <c r="U686" t="s">
        <v>24</v>
      </c>
      <c r="V686" t="s">
        <v>7835</v>
      </c>
      <c r="W686" t="s">
        <v>7838</v>
      </c>
      <c r="X686" t="s">
        <v>12827</v>
      </c>
      <c r="Y686" t="s">
        <v>12828</v>
      </c>
      <c r="Z686" t="str">
        <f t="shared" si="10"/>
        <v>AS-97090</v>
      </c>
    </row>
    <row r="687" spans="1:26" x14ac:dyDescent="0.3">
      <c r="A687" t="s">
        <v>12829</v>
      </c>
      <c r="B687" t="s">
        <v>8169</v>
      </c>
      <c r="C687" t="s">
        <v>264</v>
      </c>
      <c r="E687" t="s">
        <v>45</v>
      </c>
      <c r="G687">
        <v>0.21</v>
      </c>
      <c r="H687">
        <v>0.21</v>
      </c>
      <c r="I687" t="s">
        <v>24</v>
      </c>
      <c r="J687">
        <v>20.46</v>
      </c>
      <c r="K687">
        <v>117.9</v>
      </c>
      <c r="L687">
        <v>97.44</v>
      </c>
      <c r="M687" t="s">
        <v>265</v>
      </c>
      <c r="N687" t="s">
        <v>12830</v>
      </c>
      <c r="O687" t="s">
        <v>12831</v>
      </c>
      <c r="P687" t="s">
        <v>265</v>
      </c>
      <c r="Q687" t="s">
        <v>266</v>
      </c>
      <c r="R687" t="s">
        <v>267</v>
      </c>
      <c r="S687" t="s">
        <v>12832</v>
      </c>
      <c r="T687">
        <v>117.9</v>
      </c>
      <c r="U687" t="s">
        <v>24</v>
      </c>
      <c r="V687" t="s">
        <v>12833</v>
      </c>
      <c r="W687" t="s">
        <v>12834</v>
      </c>
      <c r="X687" t="s">
        <v>12835</v>
      </c>
      <c r="Y687" t="s">
        <v>12836</v>
      </c>
      <c r="Z687" t="str">
        <f t="shared" si="10"/>
        <v>AS-95155</v>
      </c>
    </row>
    <row r="688" spans="1:26" x14ac:dyDescent="0.3">
      <c r="A688" t="s">
        <v>12837</v>
      </c>
      <c r="B688" t="s">
        <v>8169</v>
      </c>
      <c r="C688" t="s">
        <v>264</v>
      </c>
      <c r="E688" t="s">
        <v>45</v>
      </c>
      <c r="G688">
        <v>0.21</v>
      </c>
      <c r="H688">
        <v>0.21</v>
      </c>
      <c r="I688" t="s">
        <v>24</v>
      </c>
      <c r="J688">
        <v>3.11</v>
      </c>
      <c r="K688">
        <v>17.899999999999999</v>
      </c>
      <c r="L688">
        <v>14.79</v>
      </c>
      <c r="M688" t="s">
        <v>265</v>
      </c>
      <c r="N688" t="s">
        <v>12838</v>
      </c>
      <c r="O688" t="s">
        <v>12839</v>
      </c>
      <c r="P688" t="s">
        <v>265</v>
      </c>
      <c r="Q688" t="s">
        <v>266</v>
      </c>
      <c r="R688" t="s">
        <v>267</v>
      </c>
      <c r="S688" t="s">
        <v>12840</v>
      </c>
      <c r="T688">
        <v>17.899999999999999</v>
      </c>
      <c r="U688" t="s">
        <v>24</v>
      </c>
      <c r="V688" t="s">
        <v>12841</v>
      </c>
      <c r="W688" t="s">
        <v>12842</v>
      </c>
      <c r="X688" t="s">
        <v>12843</v>
      </c>
      <c r="Y688" t="s">
        <v>12844</v>
      </c>
      <c r="Z688" t="str">
        <f t="shared" si="10"/>
        <v>AS-96231</v>
      </c>
    </row>
    <row r="689" spans="1:26" x14ac:dyDescent="0.3">
      <c r="A689" t="s">
        <v>12845</v>
      </c>
      <c r="B689" t="s">
        <v>8169</v>
      </c>
      <c r="C689" t="s">
        <v>264</v>
      </c>
      <c r="E689" t="s">
        <v>45</v>
      </c>
      <c r="G689">
        <v>0.21</v>
      </c>
      <c r="H689">
        <v>0.21</v>
      </c>
      <c r="I689" t="s">
        <v>24</v>
      </c>
      <c r="J689">
        <v>10.23</v>
      </c>
      <c r="K689">
        <v>58.95</v>
      </c>
      <c r="L689">
        <v>48.72</v>
      </c>
      <c r="M689" t="s">
        <v>265</v>
      </c>
      <c r="N689" t="s">
        <v>12846</v>
      </c>
      <c r="O689" t="s">
        <v>12847</v>
      </c>
      <c r="P689" t="s">
        <v>265</v>
      </c>
      <c r="Q689" t="s">
        <v>266</v>
      </c>
      <c r="R689" t="s">
        <v>267</v>
      </c>
      <c r="S689" t="s">
        <v>12848</v>
      </c>
      <c r="T689">
        <v>58.95</v>
      </c>
      <c r="U689" t="s">
        <v>24</v>
      </c>
      <c r="V689" t="s">
        <v>12849</v>
      </c>
      <c r="W689" t="s">
        <v>12850</v>
      </c>
      <c r="X689" t="s">
        <v>12851</v>
      </c>
      <c r="Y689" t="s">
        <v>12852</v>
      </c>
      <c r="Z689" t="str">
        <f t="shared" si="10"/>
        <v>AS-95762</v>
      </c>
    </row>
    <row r="690" spans="1:26" x14ac:dyDescent="0.3">
      <c r="A690" t="s">
        <v>12853</v>
      </c>
      <c r="B690" t="s">
        <v>8169</v>
      </c>
      <c r="C690" t="s">
        <v>268</v>
      </c>
      <c r="E690" t="s">
        <v>47</v>
      </c>
      <c r="G690">
        <v>0.22</v>
      </c>
      <c r="H690">
        <v>0.22</v>
      </c>
      <c r="I690" t="s">
        <v>24</v>
      </c>
      <c r="J690">
        <v>17.02</v>
      </c>
      <c r="K690">
        <v>94.37</v>
      </c>
      <c r="L690">
        <v>77.349999999999994</v>
      </c>
      <c r="M690" t="s">
        <v>83</v>
      </c>
      <c r="N690" t="s">
        <v>12854</v>
      </c>
      <c r="O690" t="s">
        <v>12855</v>
      </c>
      <c r="P690" t="s">
        <v>83</v>
      </c>
      <c r="Q690" t="s">
        <v>266</v>
      </c>
      <c r="R690" t="s">
        <v>267</v>
      </c>
      <c r="S690" t="s">
        <v>12856</v>
      </c>
      <c r="T690">
        <v>94.37</v>
      </c>
      <c r="U690" t="s">
        <v>24</v>
      </c>
      <c r="V690" t="s">
        <v>3166</v>
      </c>
      <c r="W690" t="s">
        <v>3169</v>
      </c>
      <c r="X690" t="s">
        <v>12857</v>
      </c>
      <c r="Y690" t="s">
        <v>12858</v>
      </c>
      <c r="Z690" t="str">
        <f t="shared" si="10"/>
        <v>AS-94978</v>
      </c>
    </row>
    <row r="691" spans="1:26" x14ac:dyDescent="0.3">
      <c r="A691" t="s">
        <v>12859</v>
      </c>
      <c r="B691" t="s">
        <v>8169</v>
      </c>
      <c r="C691" t="s">
        <v>268</v>
      </c>
      <c r="E691" t="s">
        <v>45</v>
      </c>
      <c r="G691">
        <v>0.21</v>
      </c>
      <c r="H691">
        <v>0.21</v>
      </c>
      <c r="I691" t="s">
        <v>24</v>
      </c>
      <c r="J691">
        <v>17.350000000000001</v>
      </c>
      <c r="K691">
        <v>99.95</v>
      </c>
      <c r="L691">
        <v>82.6</v>
      </c>
      <c r="M691" t="s">
        <v>83</v>
      </c>
      <c r="N691" t="s">
        <v>12860</v>
      </c>
      <c r="O691" t="s">
        <v>12861</v>
      </c>
      <c r="P691" t="s">
        <v>83</v>
      </c>
      <c r="Q691" t="s">
        <v>266</v>
      </c>
      <c r="R691" t="s">
        <v>267</v>
      </c>
      <c r="S691" t="s">
        <v>12862</v>
      </c>
      <c r="T691">
        <v>99.95</v>
      </c>
      <c r="U691" t="s">
        <v>24</v>
      </c>
      <c r="V691" t="s">
        <v>6056</v>
      </c>
      <c r="W691" t="s">
        <v>6059</v>
      </c>
      <c r="X691" t="s">
        <v>12863</v>
      </c>
      <c r="Y691" t="s">
        <v>12864</v>
      </c>
      <c r="Z691" t="str">
        <f t="shared" si="10"/>
        <v>AS-96187</v>
      </c>
    </row>
    <row r="692" spans="1:26" x14ac:dyDescent="0.3">
      <c r="A692" t="s">
        <v>12865</v>
      </c>
      <c r="B692" t="s">
        <v>8169</v>
      </c>
      <c r="C692" t="s">
        <v>264</v>
      </c>
      <c r="E692" t="s">
        <v>47</v>
      </c>
      <c r="G692">
        <v>0.22</v>
      </c>
      <c r="H692">
        <v>0.22</v>
      </c>
      <c r="I692" t="s">
        <v>24</v>
      </c>
      <c r="J692">
        <v>10.85</v>
      </c>
      <c r="K692">
        <v>60.17</v>
      </c>
      <c r="L692">
        <v>49.32</v>
      </c>
      <c r="M692" t="s">
        <v>265</v>
      </c>
      <c r="N692" t="s">
        <v>12866</v>
      </c>
      <c r="O692" t="s">
        <v>12867</v>
      </c>
      <c r="P692" t="s">
        <v>265</v>
      </c>
      <c r="Q692" t="s">
        <v>266</v>
      </c>
      <c r="R692" t="s">
        <v>267</v>
      </c>
      <c r="S692" t="s">
        <v>12868</v>
      </c>
      <c r="T692">
        <v>60.17</v>
      </c>
      <c r="U692" t="s">
        <v>24</v>
      </c>
      <c r="V692" t="s">
        <v>12869</v>
      </c>
      <c r="W692" t="s">
        <v>12870</v>
      </c>
      <c r="X692" t="s">
        <v>12871</v>
      </c>
      <c r="Y692" t="s">
        <v>12872</v>
      </c>
      <c r="Z692" t="str">
        <f t="shared" si="10"/>
        <v>AS-95115</v>
      </c>
    </row>
    <row r="693" spans="1:26" x14ac:dyDescent="0.3">
      <c r="A693" t="s">
        <v>12873</v>
      </c>
      <c r="B693" t="s">
        <v>8169</v>
      </c>
      <c r="C693" t="s">
        <v>268</v>
      </c>
      <c r="D693" t="s">
        <v>70</v>
      </c>
      <c r="E693" t="s">
        <v>42</v>
      </c>
      <c r="G693">
        <v>0.19</v>
      </c>
      <c r="H693" t="s">
        <v>270</v>
      </c>
      <c r="I693" t="s">
        <v>24</v>
      </c>
      <c r="J693" t="s">
        <v>270</v>
      </c>
      <c r="K693">
        <v>0</v>
      </c>
      <c r="L693">
        <v>0</v>
      </c>
      <c r="M693" t="s">
        <v>83</v>
      </c>
      <c r="N693" t="s">
        <v>12874</v>
      </c>
      <c r="O693" t="s">
        <v>12875</v>
      </c>
      <c r="P693" t="s">
        <v>83</v>
      </c>
      <c r="Q693" t="s">
        <v>266</v>
      </c>
      <c r="R693" t="s">
        <v>267</v>
      </c>
      <c r="S693" t="s">
        <v>12876</v>
      </c>
      <c r="T693">
        <v>299.95</v>
      </c>
      <c r="U693" t="s">
        <v>24</v>
      </c>
      <c r="V693" t="s">
        <v>3524</v>
      </c>
      <c r="W693" t="s">
        <v>3527</v>
      </c>
      <c r="X693" t="s">
        <v>12877</v>
      </c>
      <c r="Y693" t="s">
        <v>12878</v>
      </c>
      <c r="Z693" t="str">
        <f t="shared" si="10"/>
        <v>AS-95107</v>
      </c>
    </row>
    <row r="694" spans="1:26" x14ac:dyDescent="0.3">
      <c r="A694" t="s">
        <v>12873</v>
      </c>
      <c r="B694" t="s">
        <v>8169</v>
      </c>
      <c r="C694" t="s">
        <v>268</v>
      </c>
      <c r="D694" t="s">
        <v>70</v>
      </c>
      <c r="E694" t="s">
        <v>42</v>
      </c>
      <c r="G694">
        <v>0.19</v>
      </c>
      <c r="H694" t="s">
        <v>270</v>
      </c>
      <c r="I694" t="s">
        <v>24</v>
      </c>
      <c r="J694" t="s">
        <v>270</v>
      </c>
      <c r="K694">
        <v>0</v>
      </c>
      <c r="L694">
        <v>0</v>
      </c>
      <c r="M694" t="s">
        <v>83</v>
      </c>
      <c r="N694" t="s">
        <v>12874</v>
      </c>
      <c r="O694" t="s">
        <v>12879</v>
      </c>
      <c r="P694" t="s">
        <v>83</v>
      </c>
      <c r="Q694" t="s">
        <v>275</v>
      </c>
      <c r="R694" t="s">
        <v>267</v>
      </c>
      <c r="S694" t="s">
        <v>12880</v>
      </c>
      <c r="T694">
        <v>299.95</v>
      </c>
      <c r="U694" t="s">
        <v>24</v>
      </c>
      <c r="V694" t="s">
        <v>3532</v>
      </c>
      <c r="W694" t="s">
        <v>12881</v>
      </c>
      <c r="X694" t="s">
        <v>3532</v>
      </c>
      <c r="Y694" t="s">
        <v>12882</v>
      </c>
      <c r="Z694" t="str">
        <f t="shared" si="10"/>
        <v>AS-95107</v>
      </c>
    </row>
    <row r="695" spans="1:26" x14ac:dyDescent="0.3">
      <c r="A695" t="s">
        <v>12883</v>
      </c>
      <c r="B695" t="s">
        <v>8169</v>
      </c>
      <c r="C695" t="s">
        <v>264</v>
      </c>
      <c r="E695" t="s">
        <v>45</v>
      </c>
      <c r="G695">
        <v>0.21</v>
      </c>
      <c r="H695">
        <v>0.21</v>
      </c>
      <c r="I695" t="s">
        <v>24</v>
      </c>
      <c r="J695">
        <v>11.44</v>
      </c>
      <c r="K695">
        <v>65.900000000000006</v>
      </c>
      <c r="L695">
        <v>54.46</v>
      </c>
      <c r="M695" t="s">
        <v>265</v>
      </c>
      <c r="N695" t="s">
        <v>12884</v>
      </c>
      <c r="O695" t="s">
        <v>12885</v>
      </c>
      <c r="P695" t="s">
        <v>265</v>
      </c>
      <c r="Q695" t="s">
        <v>266</v>
      </c>
      <c r="R695" t="s">
        <v>267</v>
      </c>
      <c r="S695" t="s">
        <v>12886</v>
      </c>
      <c r="T695">
        <v>65.900000000000006</v>
      </c>
      <c r="U695" t="s">
        <v>24</v>
      </c>
      <c r="V695" t="s">
        <v>12887</v>
      </c>
      <c r="W695" t="s">
        <v>12888</v>
      </c>
      <c r="X695" t="s">
        <v>12889</v>
      </c>
      <c r="Y695" t="s">
        <v>12890</v>
      </c>
      <c r="Z695" t="str">
        <f t="shared" si="10"/>
        <v>AS-97047</v>
      </c>
    </row>
    <row r="696" spans="1:26" x14ac:dyDescent="0.3">
      <c r="A696" t="s">
        <v>12891</v>
      </c>
      <c r="B696" t="s">
        <v>8169</v>
      </c>
      <c r="C696" t="s">
        <v>264</v>
      </c>
      <c r="E696" t="s">
        <v>47</v>
      </c>
      <c r="G696">
        <v>0.22</v>
      </c>
      <c r="H696">
        <v>0.22</v>
      </c>
      <c r="I696" t="s">
        <v>24</v>
      </c>
      <c r="J696">
        <v>14.39</v>
      </c>
      <c r="K696">
        <v>79.8</v>
      </c>
      <c r="L696">
        <v>65.41</v>
      </c>
      <c r="M696" t="s">
        <v>265</v>
      </c>
      <c r="N696" t="s">
        <v>12892</v>
      </c>
      <c r="O696" t="s">
        <v>12893</v>
      </c>
      <c r="P696" t="s">
        <v>265</v>
      </c>
      <c r="Q696" t="s">
        <v>266</v>
      </c>
      <c r="R696" t="s">
        <v>267</v>
      </c>
      <c r="S696" t="s">
        <v>12894</v>
      </c>
      <c r="T696">
        <v>79.8</v>
      </c>
      <c r="U696" t="s">
        <v>24</v>
      </c>
      <c r="V696" t="s">
        <v>12895</v>
      </c>
      <c r="W696" t="s">
        <v>12896</v>
      </c>
      <c r="X696" t="s">
        <v>12897</v>
      </c>
      <c r="Y696" t="s">
        <v>12898</v>
      </c>
      <c r="Z696" t="str">
        <f t="shared" si="10"/>
        <v>AS-94956</v>
      </c>
    </row>
    <row r="697" spans="1:26" x14ac:dyDescent="0.3">
      <c r="A697" t="s">
        <v>12899</v>
      </c>
      <c r="B697" t="s">
        <v>8169</v>
      </c>
      <c r="C697" t="s">
        <v>264</v>
      </c>
      <c r="E697" t="s">
        <v>46</v>
      </c>
      <c r="G697">
        <v>0.2</v>
      </c>
      <c r="H697">
        <v>0.2</v>
      </c>
      <c r="I697" t="s">
        <v>24</v>
      </c>
      <c r="J697">
        <v>10.65</v>
      </c>
      <c r="K697">
        <v>63.9</v>
      </c>
      <c r="L697">
        <v>53.25</v>
      </c>
      <c r="M697" t="s">
        <v>265</v>
      </c>
      <c r="N697" t="s">
        <v>12900</v>
      </c>
      <c r="O697" t="s">
        <v>12901</v>
      </c>
      <c r="P697" t="s">
        <v>265</v>
      </c>
      <c r="Q697" t="s">
        <v>266</v>
      </c>
      <c r="R697" t="s">
        <v>267</v>
      </c>
      <c r="S697" t="s">
        <v>12902</v>
      </c>
      <c r="T697">
        <v>63.9</v>
      </c>
      <c r="U697" t="s">
        <v>24</v>
      </c>
      <c r="V697" t="s">
        <v>12903</v>
      </c>
      <c r="W697" t="s">
        <v>12904</v>
      </c>
      <c r="X697" t="s">
        <v>12905</v>
      </c>
      <c r="Y697" t="s">
        <v>12906</v>
      </c>
      <c r="Z697" t="str">
        <f t="shared" si="10"/>
        <v>AS-96986</v>
      </c>
    </row>
    <row r="698" spans="1:26" x14ac:dyDescent="0.3">
      <c r="A698" t="s">
        <v>12907</v>
      </c>
      <c r="B698" t="s">
        <v>8169</v>
      </c>
      <c r="C698" t="s">
        <v>264</v>
      </c>
      <c r="E698" t="s">
        <v>42</v>
      </c>
      <c r="G698">
        <v>0.19</v>
      </c>
      <c r="H698">
        <v>0.19</v>
      </c>
      <c r="I698" t="s">
        <v>24</v>
      </c>
      <c r="J698">
        <v>15.96</v>
      </c>
      <c r="K698">
        <v>99.95</v>
      </c>
      <c r="L698">
        <v>83.99</v>
      </c>
      <c r="M698" t="s">
        <v>265</v>
      </c>
      <c r="N698" t="s">
        <v>12908</v>
      </c>
      <c r="O698" t="s">
        <v>12909</v>
      </c>
      <c r="P698" t="s">
        <v>265</v>
      </c>
      <c r="Q698" t="s">
        <v>266</v>
      </c>
      <c r="R698" t="s">
        <v>267</v>
      </c>
      <c r="S698" t="s">
        <v>12910</v>
      </c>
      <c r="T698">
        <v>99.95</v>
      </c>
      <c r="U698" t="s">
        <v>24</v>
      </c>
      <c r="V698" t="s">
        <v>12911</v>
      </c>
      <c r="W698" t="s">
        <v>12912</v>
      </c>
      <c r="X698" t="s">
        <v>12913</v>
      </c>
      <c r="Y698" t="s">
        <v>12914</v>
      </c>
      <c r="Z698" t="str">
        <f t="shared" si="10"/>
        <v>AS-96669</v>
      </c>
    </row>
    <row r="699" spans="1:26" x14ac:dyDescent="0.3">
      <c r="A699" t="s">
        <v>12915</v>
      </c>
      <c r="B699" t="s">
        <v>8169</v>
      </c>
      <c r="C699" t="s">
        <v>268</v>
      </c>
      <c r="D699" t="s">
        <v>69</v>
      </c>
      <c r="E699" t="s">
        <v>46</v>
      </c>
      <c r="G699">
        <v>0.2</v>
      </c>
      <c r="H699" t="s">
        <v>270</v>
      </c>
      <c r="I699" t="s">
        <v>24</v>
      </c>
      <c r="J699" t="s">
        <v>270</v>
      </c>
      <c r="K699">
        <v>0</v>
      </c>
      <c r="L699">
        <v>0</v>
      </c>
      <c r="M699" t="s">
        <v>83</v>
      </c>
      <c r="N699" t="s">
        <v>12916</v>
      </c>
      <c r="O699" t="s">
        <v>12917</v>
      </c>
      <c r="P699" t="s">
        <v>83</v>
      </c>
      <c r="Q699" t="s">
        <v>266</v>
      </c>
      <c r="R699" t="s">
        <v>267</v>
      </c>
      <c r="S699" t="s">
        <v>12918</v>
      </c>
      <c r="T699">
        <v>99.95</v>
      </c>
      <c r="U699" t="s">
        <v>24</v>
      </c>
      <c r="V699" t="s">
        <v>5714</v>
      </c>
      <c r="W699" t="s">
        <v>5717</v>
      </c>
      <c r="X699" t="s">
        <v>12919</v>
      </c>
      <c r="Y699" t="s">
        <v>12920</v>
      </c>
      <c r="Z699" t="str">
        <f t="shared" si="10"/>
        <v>AS-96004</v>
      </c>
    </row>
    <row r="700" spans="1:26" x14ac:dyDescent="0.3">
      <c r="A700" t="s">
        <v>12915</v>
      </c>
      <c r="B700" t="s">
        <v>8169</v>
      </c>
      <c r="C700" t="s">
        <v>268</v>
      </c>
      <c r="D700" t="s">
        <v>69</v>
      </c>
      <c r="E700" t="s">
        <v>46</v>
      </c>
      <c r="G700">
        <v>0.2</v>
      </c>
      <c r="H700" t="s">
        <v>270</v>
      </c>
      <c r="I700" t="s">
        <v>24</v>
      </c>
      <c r="J700" t="s">
        <v>270</v>
      </c>
      <c r="K700">
        <v>0</v>
      </c>
      <c r="L700">
        <v>0</v>
      </c>
      <c r="M700" t="s">
        <v>83</v>
      </c>
      <c r="N700" t="s">
        <v>12916</v>
      </c>
      <c r="O700" t="s">
        <v>12921</v>
      </c>
      <c r="P700" t="s">
        <v>83</v>
      </c>
      <c r="Q700" t="s">
        <v>275</v>
      </c>
      <c r="R700" t="s">
        <v>267</v>
      </c>
      <c r="S700" t="s">
        <v>12922</v>
      </c>
      <c r="T700">
        <v>99.95</v>
      </c>
      <c r="U700" t="s">
        <v>24</v>
      </c>
      <c r="V700" t="s">
        <v>5723</v>
      </c>
      <c r="W700" t="s">
        <v>12923</v>
      </c>
      <c r="X700" t="s">
        <v>5723</v>
      </c>
      <c r="Y700" t="s">
        <v>12924</v>
      </c>
      <c r="Z700" t="str">
        <f t="shared" si="10"/>
        <v>AS-96004</v>
      </c>
    </row>
    <row r="701" spans="1:26" x14ac:dyDescent="0.3">
      <c r="A701" t="s">
        <v>12925</v>
      </c>
      <c r="B701" t="s">
        <v>8169</v>
      </c>
      <c r="C701" t="s">
        <v>268</v>
      </c>
      <c r="E701" t="s">
        <v>47</v>
      </c>
      <c r="G701">
        <v>0.22</v>
      </c>
      <c r="H701">
        <v>0.22</v>
      </c>
      <c r="I701" t="s">
        <v>24</v>
      </c>
      <c r="J701">
        <v>15.49</v>
      </c>
      <c r="K701">
        <v>85.9</v>
      </c>
      <c r="L701">
        <v>70.41</v>
      </c>
      <c r="M701" t="s">
        <v>83</v>
      </c>
      <c r="N701" t="s">
        <v>12926</v>
      </c>
      <c r="O701" t="s">
        <v>12927</v>
      </c>
      <c r="P701" t="s">
        <v>83</v>
      </c>
      <c r="Q701" t="s">
        <v>266</v>
      </c>
      <c r="R701" t="s">
        <v>267</v>
      </c>
      <c r="S701" t="s">
        <v>12928</v>
      </c>
      <c r="T701">
        <v>85.9</v>
      </c>
      <c r="U701" t="s">
        <v>24</v>
      </c>
      <c r="V701" t="s">
        <v>4587</v>
      </c>
      <c r="W701" t="s">
        <v>4590</v>
      </c>
      <c r="X701" t="s">
        <v>12929</v>
      </c>
      <c r="Y701" t="s">
        <v>12930</v>
      </c>
      <c r="Z701" t="str">
        <f t="shared" si="10"/>
        <v>AS-95458</v>
      </c>
    </row>
    <row r="702" spans="1:26" x14ac:dyDescent="0.3">
      <c r="A702" t="s">
        <v>12931</v>
      </c>
      <c r="B702" t="s">
        <v>8169</v>
      </c>
      <c r="C702" t="s">
        <v>268</v>
      </c>
      <c r="E702" t="s">
        <v>42</v>
      </c>
      <c r="G702">
        <v>0.19</v>
      </c>
      <c r="H702">
        <v>0.19</v>
      </c>
      <c r="I702" t="s">
        <v>24</v>
      </c>
      <c r="J702">
        <v>6.05</v>
      </c>
      <c r="K702">
        <v>37.9</v>
      </c>
      <c r="L702">
        <v>31.85</v>
      </c>
      <c r="M702" t="s">
        <v>83</v>
      </c>
      <c r="N702" t="s">
        <v>12932</v>
      </c>
      <c r="O702" t="s">
        <v>12933</v>
      </c>
      <c r="P702" t="s">
        <v>83</v>
      </c>
      <c r="Q702" t="s">
        <v>266</v>
      </c>
      <c r="R702" t="s">
        <v>267</v>
      </c>
      <c r="S702" t="s">
        <v>12934</v>
      </c>
      <c r="T702">
        <v>37.9</v>
      </c>
      <c r="U702" t="s">
        <v>24</v>
      </c>
      <c r="V702" t="s">
        <v>6797</v>
      </c>
      <c r="W702" t="s">
        <v>6800</v>
      </c>
      <c r="X702" t="s">
        <v>12935</v>
      </c>
      <c r="Y702" t="s">
        <v>12936</v>
      </c>
      <c r="Z702" t="str">
        <f t="shared" si="10"/>
        <v>AS-96629</v>
      </c>
    </row>
    <row r="703" spans="1:26" x14ac:dyDescent="0.3">
      <c r="A703" t="s">
        <v>12937</v>
      </c>
      <c r="B703" t="s">
        <v>8169</v>
      </c>
      <c r="C703" t="s">
        <v>268</v>
      </c>
      <c r="E703" t="s">
        <v>45</v>
      </c>
      <c r="G703">
        <v>0.21</v>
      </c>
      <c r="H703">
        <v>0.21</v>
      </c>
      <c r="I703" t="s">
        <v>24</v>
      </c>
      <c r="J703">
        <v>5.54</v>
      </c>
      <c r="K703">
        <v>31.9</v>
      </c>
      <c r="L703">
        <v>26.36</v>
      </c>
      <c r="M703" t="s">
        <v>83</v>
      </c>
      <c r="N703" t="s">
        <v>12938</v>
      </c>
      <c r="O703" t="s">
        <v>12939</v>
      </c>
      <c r="P703" t="s">
        <v>83</v>
      </c>
      <c r="Q703" t="s">
        <v>266</v>
      </c>
      <c r="R703" t="s">
        <v>267</v>
      </c>
      <c r="S703" t="s">
        <v>12940</v>
      </c>
      <c r="T703">
        <v>31.9</v>
      </c>
      <c r="U703" t="s">
        <v>24</v>
      </c>
      <c r="V703" t="s">
        <v>5605</v>
      </c>
      <c r="W703" t="s">
        <v>5608</v>
      </c>
      <c r="X703" t="s">
        <v>12941</v>
      </c>
      <c r="Y703" t="s">
        <v>12942</v>
      </c>
      <c r="Z703" t="str">
        <f t="shared" si="10"/>
        <v>AS-95953</v>
      </c>
    </row>
    <row r="704" spans="1:26" x14ac:dyDescent="0.3">
      <c r="A704" t="s">
        <v>12943</v>
      </c>
      <c r="B704" t="s">
        <v>8169</v>
      </c>
      <c r="C704" t="s">
        <v>264</v>
      </c>
      <c r="E704" t="s">
        <v>46</v>
      </c>
      <c r="G704">
        <v>0.2</v>
      </c>
      <c r="H704">
        <v>0.2</v>
      </c>
      <c r="I704" t="s">
        <v>24</v>
      </c>
      <c r="J704">
        <v>9.98</v>
      </c>
      <c r="K704">
        <v>59.9</v>
      </c>
      <c r="L704">
        <v>49.92</v>
      </c>
      <c r="M704" t="s">
        <v>265</v>
      </c>
      <c r="N704" t="s">
        <v>12944</v>
      </c>
      <c r="O704" t="s">
        <v>12945</v>
      </c>
      <c r="P704" t="s">
        <v>265</v>
      </c>
      <c r="Q704" t="s">
        <v>266</v>
      </c>
      <c r="R704" t="s">
        <v>267</v>
      </c>
      <c r="S704" t="s">
        <v>12946</v>
      </c>
      <c r="T704">
        <v>59.9</v>
      </c>
      <c r="U704" t="s">
        <v>24</v>
      </c>
      <c r="V704" t="s">
        <v>12947</v>
      </c>
      <c r="W704" t="s">
        <v>12948</v>
      </c>
      <c r="X704" t="s">
        <v>12949</v>
      </c>
      <c r="Y704" t="s">
        <v>12950</v>
      </c>
      <c r="Z704" t="str">
        <f t="shared" si="10"/>
        <v>AS-97228</v>
      </c>
    </row>
    <row r="705" spans="1:26" x14ac:dyDescent="0.3">
      <c r="A705" t="s">
        <v>12951</v>
      </c>
      <c r="B705" t="s">
        <v>8169</v>
      </c>
      <c r="C705" t="s">
        <v>268</v>
      </c>
      <c r="E705" t="s">
        <v>47</v>
      </c>
      <c r="G705">
        <v>0.22</v>
      </c>
      <c r="H705">
        <v>0.22</v>
      </c>
      <c r="I705" t="s">
        <v>24</v>
      </c>
      <c r="J705">
        <v>19.46</v>
      </c>
      <c r="K705">
        <v>107.91</v>
      </c>
      <c r="L705">
        <v>88.45</v>
      </c>
      <c r="M705" t="s">
        <v>83</v>
      </c>
      <c r="N705" t="s">
        <v>12952</v>
      </c>
      <c r="O705" t="s">
        <v>12953</v>
      </c>
      <c r="P705" t="s">
        <v>83</v>
      </c>
      <c r="Q705" t="s">
        <v>266</v>
      </c>
      <c r="R705" t="s">
        <v>267</v>
      </c>
      <c r="S705" t="s">
        <v>12954</v>
      </c>
      <c r="T705">
        <v>107.91</v>
      </c>
      <c r="U705" t="s">
        <v>24</v>
      </c>
      <c r="V705" t="s">
        <v>5996</v>
      </c>
      <c r="W705" t="s">
        <v>5999</v>
      </c>
      <c r="X705" t="s">
        <v>12955</v>
      </c>
      <c r="Y705" t="s">
        <v>12956</v>
      </c>
      <c r="Z705" t="str">
        <f t="shared" si="10"/>
        <v>AS-96167</v>
      </c>
    </row>
    <row r="706" spans="1:26" x14ac:dyDescent="0.3">
      <c r="A706" t="s">
        <v>12957</v>
      </c>
      <c r="B706" t="s">
        <v>8169</v>
      </c>
      <c r="C706" t="s">
        <v>264</v>
      </c>
      <c r="E706" t="s">
        <v>42</v>
      </c>
      <c r="G706">
        <v>0.19</v>
      </c>
      <c r="H706">
        <v>0.19</v>
      </c>
      <c r="I706" t="s">
        <v>24</v>
      </c>
      <c r="J706">
        <v>3.98</v>
      </c>
      <c r="K706">
        <v>24.9</v>
      </c>
      <c r="L706">
        <v>20.92</v>
      </c>
      <c r="M706" t="s">
        <v>265</v>
      </c>
      <c r="N706" t="s">
        <v>12958</v>
      </c>
      <c r="O706" t="s">
        <v>12959</v>
      </c>
      <c r="P706" t="s">
        <v>265</v>
      </c>
      <c r="Q706" t="s">
        <v>266</v>
      </c>
      <c r="R706" t="s">
        <v>267</v>
      </c>
      <c r="S706" t="s">
        <v>12960</v>
      </c>
      <c r="T706">
        <v>24.9</v>
      </c>
      <c r="U706" t="s">
        <v>24</v>
      </c>
      <c r="V706" t="s">
        <v>12961</v>
      </c>
      <c r="W706" t="s">
        <v>12962</v>
      </c>
      <c r="X706" t="s">
        <v>12963</v>
      </c>
      <c r="Y706" t="s">
        <v>12964</v>
      </c>
      <c r="Z706" t="str">
        <f t="shared" si="10"/>
        <v>AS-96826</v>
      </c>
    </row>
    <row r="707" spans="1:26" x14ac:dyDescent="0.3">
      <c r="A707" t="s">
        <v>12965</v>
      </c>
      <c r="B707" t="s">
        <v>8169</v>
      </c>
      <c r="C707" t="s">
        <v>268</v>
      </c>
      <c r="E707" t="s">
        <v>42</v>
      </c>
      <c r="G707">
        <v>0.19</v>
      </c>
      <c r="H707">
        <v>0.19</v>
      </c>
      <c r="I707" t="s">
        <v>24</v>
      </c>
      <c r="J707">
        <v>4.93</v>
      </c>
      <c r="K707">
        <v>30.85</v>
      </c>
      <c r="L707">
        <v>25.92</v>
      </c>
      <c r="M707" t="s">
        <v>83</v>
      </c>
      <c r="N707" t="s">
        <v>12966</v>
      </c>
      <c r="O707" t="s">
        <v>12967</v>
      </c>
      <c r="P707" t="s">
        <v>83</v>
      </c>
      <c r="Q707" t="s">
        <v>266</v>
      </c>
      <c r="R707" t="s">
        <v>267</v>
      </c>
      <c r="S707" t="s">
        <v>12968</v>
      </c>
      <c r="T707">
        <v>30.85</v>
      </c>
      <c r="U707" t="s">
        <v>24</v>
      </c>
      <c r="V707" t="s">
        <v>7769</v>
      </c>
      <c r="W707" t="s">
        <v>7772</v>
      </c>
      <c r="X707" t="s">
        <v>12969</v>
      </c>
      <c r="Y707" t="s">
        <v>12970</v>
      </c>
      <c r="Z707" t="str">
        <f t="shared" ref="Z707:Z770" si="11">+A707</f>
        <v>AS-97081</v>
      </c>
    </row>
    <row r="708" spans="1:26" x14ac:dyDescent="0.3">
      <c r="A708" t="s">
        <v>12971</v>
      </c>
      <c r="B708" t="s">
        <v>8169</v>
      </c>
      <c r="C708" t="s">
        <v>264</v>
      </c>
      <c r="E708" t="s">
        <v>45</v>
      </c>
      <c r="G708">
        <v>0.21</v>
      </c>
      <c r="H708">
        <v>0.21</v>
      </c>
      <c r="I708" t="s">
        <v>24</v>
      </c>
      <c r="J708">
        <v>6.58</v>
      </c>
      <c r="K708">
        <v>37.9</v>
      </c>
      <c r="L708">
        <v>31.32</v>
      </c>
      <c r="M708" t="s">
        <v>265</v>
      </c>
      <c r="N708" t="s">
        <v>12972</v>
      </c>
      <c r="O708" t="s">
        <v>12973</v>
      </c>
      <c r="P708" t="s">
        <v>265</v>
      </c>
      <c r="Q708" t="s">
        <v>266</v>
      </c>
      <c r="R708" t="s">
        <v>267</v>
      </c>
      <c r="S708" t="s">
        <v>12974</v>
      </c>
      <c r="T708">
        <v>37.9</v>
      </c>
      <c r="U708" t="s">
        <v>24</v>
      </c>
      <c r="V708" t="s">
        <v>12975</v>
      </c>
      <c r="W708" t="s">
        <v>12976</v>
      </c>
      <c r="X708" t="s">
        <v>12977</v>
      </c>
      <c r="Y708" t="s">
        <v>12978</v>
      </c>
      <c r="Z708" t="str">
        <f t="shared" si="11"/>
        <v>AS-95880</v>
      </c>
    </row>
    <row r="709" spans="1:26" x14ac:dyDescent="0.3">
      <c r="A709" t="s">
        <v>12979</v>
      </c>
      <c r="B709" t="s">
        <v>8169</v>
      </c>
      <c r="C709" t="s">
        <v>268</v>
      </c>
      <c r="E709" t="s">
        <v>42</v>
      </c>
      <c r="G709">
        <v>0.19</v>
      </c>
      <c r="H709">
        <v>0.19</v>
      </c>
      <c r="I709" t="s">
        <v>24</v>
      </c>
      <c r="J709">
        <v>28.73</v>
      </c>
      <c r="K709">
        <v>179.91</v>
      </c>
      <c r="L709">
        <v>151.18</v>
      </c>
      <c r="M709" t="s">
        <v>83</v>
      </c>
      <c r="N709" t="s">
        <v>12980</v>
      </c>
      <c r="O709" t="s">
        <v>12981</v>
      </c>
      <c r="P709" t="s">
        <v>83</v>
      </c>
      <c r="Q709" t="s">
        <v>266</v>
      </c>
      <c r="R709" t="s">
        <v>267</v>
      </c>
      <c r="S709" t="s">
        <v>12982</v>
      </c>
      <c r="T709">
        <v>179.91</v>
      </c>
      <c r="U709" t="s">
        <v>24</v>
      </c>
      <c r="V709" t="s">
        <v>3144</v>
      </c>
      <c r="W709" t="s">
        <v>3147</v>
      </c>
      <c r="X709" t="s">
        <v>12983</v>
      </c>
      <c r="Y709" t="s">
        <v>12984</v>
      </c>
      <c r="Z709" t="str">
        <f t="shared" si="11"/>
        <v>AS-94954</v>
      </c>
    </row>
    <row r="710" spans="1:26" x14ac:dyDescent="0.3">
      <c r="A710" t="s">
        <v>12985</v>
      </c>
      <c r="B710" t="s">
        <v>8169</v>
      </c>
      <c r="C710" t="s">
        <v>264</v>
      </c>
      <c r="E710" t="s">
        <v>42</v>
      </c>
      <c r="G710">
        <v>0.19</v>
      </c>
      <c r="H710">
        <v>0.19</v>
      </c>
      <c r="I710" t="s">
        <v>24</v>
      </c>
      <c r="J710">
        <v>12.74</v>
      </c>
      <c r="K710">
        <v>79.8</v>
      </c>
      <c r="L710">
        <v>67.06</v>
      </c>
      <c r="M710" t="s">
        <v>265</v>
      </c>
      <c r="N710" t="s">
        <v>12986</v>
      </c>
      <c r="O710" t="s">
        <v>12987</v>
      </c>
      <c r="P710" t="s">
        <v>265</v>
      </c>
      <c r="Q710" t="s">
        <v>266</v>
      </c>
      <c r="R710" t="s">
        <v>267</v>
      </c>
      <c r="S710" t="s">
        <v>12988</v>
      </c>
      <c r="T710">
        <v>79.8</v>
      </c>
      <c r="U710" t="s">
        <v>24</v>
      </c>
      <c r="V710" t="s">
        <v>12989</v>
      </c>
      <c r="W710" t="s">
        <v>12990</v>
      </c>
      <c r="X710" t="s">
        <v>12989</v>
      </c>
      <c r="Y710" t="s">
        <v>12991</v>
      </c>
      <c r="Z710" t="str">
        <f t="shared" si="11"/>
        <v>AS-95996</v>
      </c>
    </row>
    <row r="711" spans="1:26" x14ac:dyDescent="0.3">
      <c r="A711" t="s">
        <v>12992</v>
      </c>
      <c r="B711" t="s">
        <v>8169</v>
      </c>
      <c r="C711" t="s">
        <v>264</v>
      </c>
      <c r="E711" t="s">
        <v>42</v>
      </c>
      <c r="G711">
        <v>0.19</v>
      </c>
      <c r="H711">
        <v>0.19</v>
      </c>
      <c r="I711" t="s">
        <v>24</v>
      </c>
      <c r="J711">
        <v>9.4700000000000006</v>
      </c>
      <c r="K711">
        <v>59.31</v>
      </c>
      <c r="L711">
        <v>49.84</v>
      </c>
      <c r="M711" t="s">
        <v>265</v>
      </c>
      <c r="N711" t="s">
        <v>12993</v>
      </c>
      <c r="O711" t="s">
        <v>12994</v>
      </c>
      <c r="P711" t="s">
        <v>265</v>
      </c>
      <c r="Q711" t="s">
        <v>266</v>
      </c>
      <c r="R711" t="s">
        <v>267</v>
      </c>
      <c r="S711" t="s">
        <v>12995</v>
      </c>
      <c r="T711">
        <v>59.31</v>
      </c>
      <c r="U711" t="s">
        <v>24</v>
      </c>
      <c r="V711" t="s">
        <v>12996</v>
      </c>
      <c r="W711" t="s">
        <v>12997</v>
      </c>
      <c r="X711" t="s">
        <v>12998</v>
      </c>
      <c r="Y711" t="s">
        <v>12999</v>
      </c>
      <c r="Z711" t="str">
        <f t="shared" si="11"/>
        <v>AS-96738</v>
      </c>
    </row>
    <row r="712" spans="1:26" x14ac:dyDescent="0.3">
      <c r="A712" t="s">
        <v>13000</v>
      </c>
      <c r="B712" t="s">
        <v>8169</v>
      </c>
      <c r="C712" t="s">
        <v>264</v>
      </c>
      <c r="E712" t="s">
        <v>37</v>
      </c>
      <c r="G712">
        <v>0.2</v>
      </c>
      <c r="H712">
        <v>0.2</v>
      </c>
      <c r="I712" t="s">
        <v>24</v>
      </c>
      <c r="J712">
        <v>16.64</v>
      </c>
      <c r="K712">
        <v>99.81</v>
      </c>
      <c r="L712">
        <v>83.17</v>
      </c>
      <c r="M712" t="s">
        <v>265</v>
      </c>
      <c r="N712" t="s">
        <v>13001</v>
      </c>
      <c r="O712" t="s">
        <v>13002</v>
      </c>
      <c r="P712" t="s">
        <v>265</v>
      </c>
      <c r="Q712" t="s">
        <v>266</v>
      </c>
      <c r="R712" t="s">
        <v>267</v>
      </c>
      <c r="S712" t="s">
        <v>13003</v>
      </c>
      <c r="T712">
        <v>99.81</v>
      </c>
      <c r="U712" t="s">
        <v>24</v>
      </c>
      <c r="V712" t="s">
        <v>13004</v>
      </c>
      <c r="W712" t="s">
        <v>13005</v>
      </c>
      <c r="X712" t="s">
        <v>13006</v>
      </c>
      <c r="Y712" t="s">
        <v>13007</v>
      </c>
      <c r="Z712" t="str">
        <f t="shared" si="11"/>
        <v>AS-95145</v>
      </c>
    </row>
    <row r="713" spans="1:26" x14ac:dyDescent="0.3">
      <c r="A713" t="s">
        <v>13008</v>
      </c>
      <c r="B713" t="s">
        <v>8169</v>
      </c>
      <c r="C713" t="s">
        <v>264</v>
      </c>
      <c r="D713" t="s">
        <v>63</v>
      </c>
      <c r="E713" t="s">
        <v>42</v>
      </c>
      <c r="G713">
        <v>0.19</v>
      </c>
      <c r="H713" t="s">
        <v>270</v>
      </c>
      <c r="I713" t="s">
        <v>24</v>
      </c>
      <c r="J713" t="s">
        <v>270</v>
      </c>
      <c r="K713">
        <v>0</v>
      </c>
      <c r="L713">
        <v>0</v>
      </c>
      <c r="M713" t="s">
        <v>265</v>
      </c>
      <c r="N713" t="s">
        <v>13009</v>
      </c>
      <c r="O713" t="s">
        <v>13010</v>
      </c>
      <c r="P713" t="s">
        <v>265</v>
      </c>
      <c r="Q713" t="s">
        <v>266</v>
      </c>
      <c r="R713" t="s">
        <v>267</v>
      </c>
      <c r="S713" t="s">
        <v>13011</v>
      </c>
      <c r="T713">
        <v>114.95</v>
      </c>
      <c r="U713" t="s">
        <v>24</v>
      </c>
      <c r="V713" t="s">
        <v>13012</v>
      </c>
      <c r="W713" t="s">
        <v>13013</v>
      </c>
      <c r="X713" t="s">
        <v>13014</v>
      </c>
      <c r="Y713" t="s">
        <v>13015</v>
      </c>
      <c r="Z713" t="str">
        <f t="shared" si="11"/>
        <v>AS-94794</v>
      </c>
    </row>
    <row r="714" spans="1:26" x14ac:dyDescent="0.3">
      <c r="A714" t="s">
        <v>13008</v>
      </c>
      <c r="B714" t="s">
        <v>8169</v>
      </c>
      <c r="C714" t="s">
        <v>264</v>
      </c>
      <c r="D714" t="s">
        <v>63</v>
      </c>
      <c r="E714" t="s">
        <v>42</v>
      </c>
      <c r="G714">
        <v>0.19</v>
      </c>
      <c r="H714" t="s">
        <v>270</v>
      </c>
      <c r="I714" t="s">
        <v>24</v>
      </c>
      <c r="J714" t="s">
        <v>270</v>
      </c>
      <c r="K714">
        <v>0</v>
      </c>
      <c r="L714">
        <v>0</v>
      </c>
      <c r="M714" t="s">
        <v>265</v>
      </c>
      <c r="N714" t="s">
        <v>13009</v>
      </c>
      <c r="O714" t="s">
        <v>13016</v>
      </c>
      <c r="P714" t="s">
        <v>265</v>
      </c>
      <c r="Q714" t="s">
        <v>275</v>
      </c>
      <c r="R714" t="s">
        <v>267</v>
      </c>
      <c r="S714" t="s">
        <v>13017</v>
      </c>
      <c r="T714">
        <v>114.95</v>
      </c>
      <c r="U714" t="s">
        <v>24</v>
      </c>
      <c r="V714" t="s">
        <v>13018</v>
      </c>
      <c r="W714" t="s">
        <v>13019</v>
      </c>
      <c r="X714" t="s">
        <v>13018</v>
      </c>
      <c r="Y714" t="s">
        <v>13020</v>
      </c>
      <c r="Z714" t="str">
        <f t="shared" si="11"/>
        <v>AS-94794</v>
      </c>
    </row>
    <row r="715" spans="1:26" x14ac:dyDescent="0.3">
      <c r="A715" t="s">
        <v>13021</v>
      </c>
      <c r="B715" t="s">
        <v>8169</v>
      </c>
      <c r="C715" t="s">
        <v>264</v>
      </c>
      <c r="E715" t="s">
        <v>45</v>
      </c>
      <c r="G715">
        <v>0.21</v>
      </c>
      <c r="H715">
        <v>0.21</v>
      </c>
      <c r="I715" t="s">
        <v>24</v>
      </c>
      <c r="J715">
        <v>18.36</v>
      </c>
      <c r="K715">
        <v>105.8</v>
      </c>
      <c r="L715">
        <v>87.44</v>
      </c>
      <c r="M715" t="s">
        <v>265</v>
      </c>
      <c r="N715" t="s">
        <v>13022</v>
      </c>
      <c r="O715" t="s">
        <v>13023</v>
      </c>
      <c r="P715" t="s">
        <v>265</v>
      </c>
      <c r="Q715" t="s">
        <v>266</v>
      </c>
      <c r="R715" t="s">
        <v>267</v>
      </c>
      <c r="S715" t="s">
        <v>13024</v>
      </c>
      <c r="T715">
        <v>105.8</v>
      </c>
      <c r="U715" t="s">
        <v>24</v>
      </c>
      <c r="V715" t="s">
        <v>13025</v>
      </c>
      <c r="W715" t="s">
        <v>13026</v>
      </c>
      <c r="X715" t="s">
        <v>13027</v>
      </c>
      <c r="Y715" t="s">
        <v>13028</v>
      </c>
      <c r="Z715" t="str">
        <f t="shared" si="11"/>
        <v>AS-96371</v>
      </c>
    </row>
    <row r="716" spans="1:26" x14ac:dyDescent="0.3">
      <c r="A716" t="s">
        <v>13029</v>
      </c>
      <c r="B716" t="s">
        <v>8169</v>
      </c>
      <c r="C716" t="s">
        <v>38</v>
      </c>
      <c r="D716" t="s">
        <v>76</v>
      </c>
      <c r="E716" t="s">
        <v>47</v>
      </c>
      <c r="G716">
        <v>0.22</v>
      </c>
      <c r="H716" t="s">
        <v>270</v>
      </c>
      <c r="I716" t="s">
        <v>24</v>
      </c>
      <c r="J716" t="s">
        <v>270</v>
      </c>
      <c r="K716">
        <v>0</v>
      </c>
      <c r="L716">
        <v>0</v>
      </c>
      <c r="M716" t="s">
        <v>271</v>
      </c>
      <c r="Z716" t="str">
        <f t="shared" si="11"/>
        <v>AS-95376</v>
      </c>
    </row>
    <row r="717" spans="1:26" x14ac:dyDescent="0.3">
      <c r="A717" t="s">
        <v>13030</v>
      </c>
      <c r="B717" t="s">
        <v>8169</v>
      </c>
      <c r="C717" t="s">
        <v>264</v>
      </c>
      <c r="E717" t="s">
        <v>42</v>
      </c>
      <c r="G717">
        <v>0.19</v>
      </c>
      <c r="H717">
        <v>0.19</v>
      </c>
      <c r="I717" t="s">
        <v>24</v>
      </c>
      <c r="J717">
        <v>6.05</v>
      </c>
      <c r="K717">
        <v>37.9</v>
      </c>
      <c r="L717">
        <v>31.85</v>
      </c>
      <c r="M717" t="s">
        <v>265</v>
      </c>
      <c r="N717" t="s">
        <v>13031</v>
      </c>
      <c r="O717" t="s">
        <v>13032</v>
      </c>
      <c r="P717" t="s">
        <v>265</v>
      </c>
      <c r="Q717" t="s">
        <v>266</v>
      </c>
      <c r="R717" t="s">
        <v>267</v>
      </c>
      <c r="S717" t="s">
        <v>13033</v>
      </c>
      <c r="T717">
        <v>37.9</v>
      </c>
      <c r="U717" t="s">
        <v>24</v>
      </c>
      <c r="V717" t="s">
        <v>13034</v>
      </c>
      <c r="W717" t="s">
        <v>13035</v>
      </c>
      <c r="X717" t="s">
        <v>13034</v>
      </c>
      <c r="Y717" t="s">
        <v>13036</v>
      </c>
      <c r="Z717" t="str">
        <f t="shared" si="11"/>
        <v>AS-96277</v>
      </c>
    </row>
    <row r="718" spans="1:26" x14ac:dyDescent="0.3">
      <c r="A718" t="s">
        <v>13037</v>
      </c>
      <c r="B718" t="s">
        <v>8169</v>
      </c>
      <c r="C718" t="s">
        <v>264</v>
      </c>
      <c r="E718" t="s">
        <v>45</v>
      </c>
      <c r="G718">
        <v>0.21</v>
      </c>
      <c r="H718">
        <v>0.21</v>
      </c>
      <c r="I718" t="s">
        <v>24</v>
      </c>
      <c r="J718">
        <v>4.32</v>
      </c>
      <c r="K718">
        <v>24.9</v>
      </c>
      <c r="L718">
        <v>20.58</v>
      </c>
      <c r="M718" t="s">
        <v>265</v>
      </c>
      <c r="N718" t="s">
        <v>13038</v>
      </c>
      <c r="O718" t="s">
        <v>13039</v>
      </c>
      <c r="P718" t="s">
        <v>265</v>
      </c>
      <c r="Q718" t="s">
        <v>266</v>
      </c>
      <c r="R718" t="s">
        <v>267</v>
      </c>
      <c r="S718" t="s">
        <v>13040</v>
      </c>
      <c r="T718">
        <v>24.9</v>
      </c>
      <c r="U718" t="s">
        <v>24</v>
      </c>
      <c r="V718" t="s">
        <v>13041</v>
      </c>
      <c r="W718" t="s">
        <v>13042</v>
      </c>
      <c r="X718" t="s">
        <v>13043</v>
      </c>
      <c r="Y718" t="s">
        <v>13044</v>
      </c>
      <c r="Z718" t="str">
        <f t="shared" si="11"/>
        <v>AS-96192</v>
      </c>
    </row>
    <row r="719" spans="1:26" x14ac:dyDescent="0.3">
      <c r="A719" t="s">
        <v>13045</v>
      </c>
      <c r="B719" t="s">
        <v>8169</v>
      </c>
      <c r="C719" t="s">
        <v>264</v>
      </c>
      <c r="E719" t="s">
        <v>46</v>
      </c>
      <c r="G719">
        <v>0.2</v>
      </c>
      <c r="H719">
        <v>0.2</v>
      </c>
      <c r="I719" t="s">
        <v>24</v>
      </c>
      <c r="J719">
        <v>15.29</v>
      </c>
      <c r="K719">
        <v>91.71</v>
      </c>
      <c r="L719">
        <v>76.42</v>
      </c>
      <c r="M719" t="s">
        <v>265</v>
      </c>
      <c r="N719" t="s">
        <v>13046</v>
      </c>
      <c r="O719" t="s">
        <v>13047</v>
      </c>
      <c r="P719" t="s">
        <v>265</v>
      </c>
      <c r="Q719" t="s">
        <v>266</v>
      </c>
      <c r="R719" t="s">
        <v>267</v>
      </c>
      <c r="S719" t="s">
        <v>13048</v>
      </c>
      <c r="T719">
        <v>91.71</v>
      </c>
      <c r="U719" t="s">
        <v>24</v>
      </c>
      <c r="V719" t="s">
        <v>13049</v>
      </c>
      <c r="W719" t="s">
        <v>13050</v>
      </c>
      <c r="X719" t="s">
        <v>13051</v>
      </c>
      <c r="Y719" t="s">
        <v>13052</v>
      </c>
      <c r="Z719" t="str">
        <f t="shared" si="11"/>
        <v>AS-96210</v>
      </c>
    </row>
    <row r="720" spans="1:26" x14ac:dyDescent="0.3">
      <c r="A720" t="s">
        <v>13053</v>
      </c>
      <c r="B720" t="s">
        <v>8169</v>
      </c>
      <c r="C720" t="s">
        <v>268</v>
      </c>
      <c r="D720" t="s">
        <v>70</v>
      </c>
      <c r="E720" t="s">
        <v>45</v>
      </c>
      <c r="G720">
        <v>0.21</v>
      </c>
      <c r="H720" t="s">
        <v>270</v>
      </c>
      <c r="I720" t="s">
        <v>24</v>
      </c>
      <c r="J720" t="s">
        <v>270</v>
      </c>
      <c r="K720">
        <v>0</v>
      </c>
      <c r="L720">
        <v>0</v>
      </c>
      <c r="M720" t="s">
        <v>83</v>
      </c>
      <c r="N720" t="s">
        <v>13054</v>
      </c>
      <c r="O720" t="s">
        <v>13055</v>
      </c>
      <c r="P720" t="s">
        <v>83</v>
      </c>
      <c r="Q720" t="s">
        <v>266</v>
      </c>
      <c r="R720" t="s">
        <v>267</v>
      </c>
      <c r="S720" t="s">
        <v>13056</v>
      </c>
      <c r="T720">
        <v>67.95</v>
      </c>
      <c r="U720" t="s">
        <v>24</v>
      </c>
      <c r="V720" t="s">
        <v>5177</v>
      </c>
      <c r="W720" t="s">
        <v>5180</v>
      </c>
      <c r="X720" t="s">
        <v>13057</v>
      </c>
      <c r="Y720" t="s">
        <v>13058</v>
      </c>
      <c r="Z720" t="str">
        <f t="shared" si="11"/>
        <v>AS-95718</v>
      </c>
    </row>
    <row r="721" spans="1:26" x14ac:dyDescent="0.3">
      <c r="A721" t="s">
        <v>13053</v>
      </c>
      <c r="B721" t="s">
        <v>8169</v>
      </c>
      <c r="C721" t="s">
        <v>268</v>
      </c>
      <c r="D721" t="s">
        <v>70</v>
      </c>
      <c r="E721" t="s">
        <v>45</v>
      </c>
      <c r="G721">
        <v>0.21</v>
      </c>
      <c r="H721" t="s">
        <v>270</v>
      </c>
      <c r="I721" t="s">
        <v>24</v>
      </c>
      <c r="J721" t="s">
        <v>270</v>
      </c>
      <c r="K721">
        <v>0</v>
      </c>
      <c r="L721">
        <v>0</v>
      </c>
      <c r="M721" t="s">
        <v>83</v>
      </c>
      <c r="N721" t="s">
        <v>13054</v>
      </c>
      <c r="O721" t="s">
        <v>13059</v>
      </c>
      <c r="P721" t="s">
        <v>83</v>
      </c>
      <c r="Q721" t="s">
        <v>275</v>
      </c>
      <c r="R721" t="s">
        <v>267</v>
      </c>
      <c r="S721" t="s">
        <v>13060</v>
      </c>
      <c r="T721">
        <v>67.95</v>
      </c>
      <c r="U721" t="s">
        <v>24</v>
      </c>
      <c r="V721" t="s">
        <v>5185</v>
      </c>
      <c r="W721" t="s">
        <v>13061</v>
      </c>
      <c r="X721" t="s">
        <v>5185</v>
      </c>
      <c r="Y721" t="s">
        <v>13062</v>
      </c>
      <c r="Z721" t="str">
        <f t="shared" si="11"/>
        <v>AS-95718</v>
      </c>
    </row>
    <row r="722" spans="1:26" x14ac:dyDescent="0.3">
      <c r="A722" t="s">
        <v>13063</v>
      </c>
      <c r="B722" t="s">
        <v>8169</v>
      </c>
      <c r="C722" t="s">
        <v>268</v>
      </c>
      <c r="E722" t="s">
        <v>47</v>
      </c>
      <c r="G722">
        <v>0.22</v>
      </c>
      <c r="H722">
        <v>0.22</v>
      </c>
      <c r="I722" t="s">
        <v>24</v>
      </c>
      <c r="J722">
        <v>11.49</v>
      </c>
      <c r="K722">
        <v>63.72</v>
      </c>
      <c r="L722">
        <v>52.23</v>
      </c>
      <c r="M722" t="s">
        <v>83</v>
      </c>
      <c r="N722" t="s">
        <v>13064</v>
      </c>
      <c r="O722" t="s">
        <v>13065</v>
      </c>
      <c r="P722" t="s">
        <v>83</v>
      </c>
      <c r="Q722" t="s">
        <v>266</v>
      </c>
      <c r="R722" t="s">
        <v>267</v>
      </c>
      <c r="S722" t="s">
        <v>13066</v>
      </c>
      <c r="T722">
        <v>63.72</v>
      </c>
      <c r="U722" t="s">
        <v>24</v>
      </c>
      <c r="V722" t="s">
        <v>7097</v>
      </c>
      <c r="W722" t="s">
        <v>7100</v>
      </c>
      <c r="X722" t="s">
        <v>13067</v>
      </c>
      <c r="Y722" t="s">
        <v>13068</v>
      </c>
      <c r="Z722" t="str">
        <f t="shared" si="11"/>
        <v>AS-96736</v>
      </c>
    </row>
    <row r="723" spans="1:26" x14ac:dyDescent="0.3">
      <c r="A723" t="s">
        <v>13069</v>
      </c>
      <c r="B723" t="s">
        <v>8169</v>
      </c>
      <c r="C723" t="s">
        <v>268</v>
      </c>
      <c r="E723" t="s">
        <v>46</v>
      </c>
      <c r="G723">
        <v>0.2</v>
      </c>
      <c r="H723">
        <v>0.2</v>
      </c>
      <c r="I723" t="s">
        <v>24</v>
      </c>
      <c r="J723">
        <v>4.1500000000000004</v>
      </c>
      <c r="K723">
        <v>24.9</v>
      </c>
      <c r="L723">
        <v>20.75</v>
      </c>
      <c r="M723" t="s">
        <v>83</v>
      </c>
      <c r="N723" t="s">
        <v>13070</v>
      </c>
      <c r="O723" t="s">
        <v>13071</v>
      </c>
      <c r="P723" t="s">
        <v>83</v>
      </c>
      <c r="Q723" t="s">
        <v>266</v>
      </c>
      <c r="R723" t="s">
        <v>267</v>
      </c>
      <c r="S723" t="s">
        <v>13072</v>
      </c>
      <c r="T723">
        <v>24.9</v>
      </c>
      <c r="U723" t="s">
        <v>24</v>
      </c>
      <c r="V723" t="s">
        <v>6718</v>
      </c>
      <c r="W723" t="s">
        <v>6720</v>
      </c>
      <c r="X723" t="s">
        <v>13073</v>
      </c>
      <c r="Y723" t="s">
        <v>13074</v>
      </c>
      <c r="Z723" t="str">
        <f t="shared" si="11"/>
        <v>AS-96560</v>
      </c>
    </row>
    <row r="724" spans="1:26" x14ac:dyDescent="0.3">
      <c r="A724" t="s">
        <v>13075</v>
      </c>
      <c r="B724" t="s">
        <v>8169</v>
      </c>
      <c r="C724" t="s">
        <v>264</v>
      </c>
      <c r="E724" t="s">
        <v>45</v>
      </c>
      <c r="G724">
        <v>0.21</v>
      </c>
      <c r="H724">
        <v>0.21</v>
      </c>
      <c r="I724" t="s">
        <v>24</v>
      </c>
      <c r="J724">
        <v>17.350000000000001</v>
      </c>
      <c r="K724">
        <v>99.95</v>
      </c>
      <c r="L724">
        <v>82.6</v>
      </c>
      <c r="M724" t="s">
        <v>265</v>
      </c>
      <c r="N724" t="s">
        <v>13076</v>
      </c>
      <c r="O724" t="s">
        <v>13077</v>
      </c>
      <c r="P724" t="s">
        <v>265</v>
      </c>
      <c r="Q724" t="s">
        <v>266</v>
      </c>
      <c r="R724" t="s">
        <v>267</v>
      </c>
      <c r="S724" t="s">
        <v>13078</v>
      </c>
      <c r="T724">
        <v>99.95</v>
      </c>
      <c r="U724" t="s">
        <v>24</v>
      </c>
      <c r="V724" t="s">
        <v>13079</v>
      </c>
      <c r="W724" t="s">
        <v>13080</v>
      </c>
      <c r="X724" t="s">
        <v>13081</v>
      </c>
      <c r="Y724" t="s">
        <v>13082</v>
      </c>
      <c r="Z724" t="str">
        <f t="shared" si="11"/>
        <v>AS-95137</v>
      </c>
    </row>
    <row r="725" spans="1:26" x14ac:dyDescent="0.3">
      <c r="A725" t="s">
        <v>13083</v>
      </c>
      <c r="B725" t="s">
        <v>8169</v>
      </c>
      <c r="C725" t="s">
        <v>264</v>
      </c>
      <c r="E725" t="s">
        <v>47</v>
      </c>
      <c r="G725">
        <v>0.22</v>
      </c>
      <c r="H725">
        <v>0.22</v>
      </c>
      <c r="I725" t="s">
        <v>24</v>
      </c>
      <c r="J725">
        <v>8.33</v>
      </c>
      <c r="K725">
        <v>46.22</v>
      </c>
      <c r="L725">
        <v>37.89</v>
      </c>
      <c r="M725" t="s">
        <v>265</v>
      </c>
      <c r="N725" t="s">
        <v>13084</v>
      </c>
      <c r="O725" t="s">
        <v>13085</v>
      </c>
      <c r="P725" t="s">
        <v>265</v>
      </c>
      <c r="Q725" t="s">
        <v>266</v>
      </c>
      <c r="R725" t="s">
        <v>267</v>
      </c>
      <c r="S725" t="s">
        <v>13086</v>
      </c>
      <c r="T725">
        <v>46.22</v>
      </c>
      <c r="U725" t="s">
        <v>24</v>
      </c>
      <c r="V725" t="s">
        <v>13087</v>
      </c>
      <c r="W725" t="s">
        <v>13088</v>
      </c>
      <c r="X725" t="s">
        <v>13087</v>
      </c>
      <c r="Y725" t="s">
        <v>13089</v>
      </c>
      <c r="Z725" t="str">
        <f t="shared" si="11"/>
        <v>AS-95650</v>
      </c>
    </row>
    <row r="726" spans="1:26" x14ac:dyDescent="0.3">
      <c r="A726" t="s">
        <v>13090</v>
      </c>
      <c r="B726" t="s">
        <v>8169</v>
      </c>
      <c r="C726" t="s">
        <v>268</v>
      </c>
      <c r="E726" t="s">
        <v>47</v>
      </c>
      <c r="G726">
        <v>0.22</v>
      </c>
      <c r="H726">
        <v>0.22</v>
      </c>
      <c r="I726" t="s">
        <v>24</v>
      </c>
      <c r="J726">
        <v>15.07</v>
      </c>
      <c r="K726">
        <v>83.57</v>
      </c>
      <c r="L726">
        <v>68.5</v>
      </c>
      <c r="M726" t="s">
        <v>83</v>
      </c>
      <c r="N726" t="s">
        <v>13091</v>
      </c>
      <c r="O726" t="s">
        <v>13092</v>
      </c>
      <c r="P726" t="s">
        <v>83</v>
      </c>
      <c r="Q726" t="s">
        <v>266</v>
      </c>
      <c r="R726" t="s">
        <v>267</v>
      </c>
      <c r="S726" t="s">
        <v>13093</v>
      </c>
      <c r="T726">
        <v>83.57</v>
      </c>
      <c r="U726" t="s">
        <v>24</v>
      </c>
      <c r="V726" t="s">
        <v>3488</v>
      </c>
      <c r="W726" t="s">
        <v>3491</v>
      </c>
      <c r="X726" t="s">
        <v>13094</v>
      </c>
      <c r="Y726" t="s">
        <v>13095</v>
      </c>
      <c r="Z726" t="str">
        <f t="shared" si="11"/>
        <v>AS-95097</v>
      </c>
    </row>
    <row r="727" spans="1:26" x14ac:dyDescent="0.3">
      <c r="A727" t="s">
        <v>13096</v>
      </c>
      <c r="B727" t="s">
        <v>8169</v>
      </c>
      <c r="C727" t="s">
        <v>264</v>
      </c>
      <c r="E727" t="s">
        <v>46</v>
      </c>
      <c r="G727">
        <v>0.2</v>
      </c>
      <c r="H727">
        <v>0.2</v>
      </c>
      <c r="I727" t="s">
        <v>24</v>
      </c>
      <c r="J727">
        <v>43.79</v>
      </c>
      <c r="K727">
        <v>262.75</v>
      </c>
      <c r="L727">
        <v>218.96</v>
      </c>
      <c r="M727" t="s">
        <v>265</v>
      </c>
      <c r="N727" t="s">
        <v>13097</v>
      </c>
      <c r="O727" t="s">
        <v>13098</v>
      </c>
      <c r="P727" t="s">
        <v>265</v>
      </c>
      <c r="Q727" t="s">
        <v>266</v>
      </c>
      <c r="R727" t="s">
        <v>267</v>
      </c>
      <c r="S727" t="s">
        <v>13099</v>
      </c>
      <c r="T727">
        <v>262.75</v>
      </c>
      <c r="U727" t="s">
        <v>24</v>
      </c>
      <c r="V727" t="s">
        <v>13100</v>
      </c>
      <c r="W727" t="s">
        <v>13101</v>
      </c>
      <c r="X727" t="s">
        <v>13102</v>
      </c>
      <c r="Y727" t="s">
        <v>13103</v>
      </c>
      <c r="Z727" t="str">
        <f t="shared" si="11"/>
        <v>AS-95814</v>
      </c>
    </row>
    <row r="728" spans="1:26" x14ac:dyDescent="0.3">
      <c r="A728" t="s">
        <v>13104</v>
      </c>
      <c r="B728" t="s">
        <v>8169</v>
      </c>
      <c r="C728" t="s">
        <v>264</v>
      </c>
      <c r="E728" t="s">
        <v>46</v>
      </c>
      <c r="G728">
        <v>0.2</v>
      </c>
      <c r="H728">
        <v>0.2</v>
      </c>
      <c r="I728" t="s">
        <v>24</v>
      </c>
      <c r="J728">
        <v>14.31</v>
      </c>
      <c r="K728">
        <v>85.85</v>
      </c>
      <c r="L728">
        <v>71.540000000000006</v>
      </c>
      <c r="M728" t="s">
        <v>265</v>
      </c>
      <c r="N728" t="s">
        <v>13105</v>
      </c>
      <c r="O728" t="s">
        <v>13106</v>
      </c>
      <c r="P728" t="s">
        <v>265</v>
      </c>
      <c r="Q728" t="s">
        <v>266</v>
      </c>
      <c r="R728" t="s">
        <v>267</v>
      </c>
      <c r="S728" t="s">
        <v>13107</v>
      </c>
      <c r="T728">
        <v>85.85</v>
      </c>
      <c r="U728" t="s">
        <v>24</v>
      </c>
      <c r="V728" t="s">
        <v>13108</v>
      </c>
      <c r="W728" t="s">
        <v>13109</v>
      </c>
      <c r="X728" t="s">
        <v>13110</v>
      </c>
      <c r="Y728" t="s">
        <v>13111</v>
      </c>
      <c r="Z728" t="str">
        <f t="shared" si="11"/>
        <v>AS-95872</v>
      </c>
    </row>
    <row r="729" spans="1:26" x14ac:dyDescent="0.3">
      <c r="A729" t="s">
        <v>13112</v>
      </c>
      <c r="B729" t="s">
        <v>8169</v>
      </c>
      <c r="C729" t="s">
        <v>268</v>
      </c>
      <c r="E729" t="s">
        <v>42</v>
      </c>
      <c r="G729">
        <v>0.19</v>
      </c>
      <c r="H729">
        <v>0.19</v>
      </c>
      <c r="I729" t="s">
        <v>24</v>
      </c>
      <c r="J729">
        <v>13.56</v>
      </c>
      <c r="K729">
        <v>84.95</v>
      </c>
      <c r="L729">
        <v>71.39</v>
      </c>
      <c r="M729" t="s">
        <v>83</v>
      </c>
      <c r="N729" t="s">
        <v>13113</v>
      </c>
      <c r="O729" t="s">
        <v>13114</v>
      </c>
      <c r="P729" t="s">
        <v>83</v>
      </c>
      <c r="Q729" t="s">
        <v>266</v>
      </c>
      <c r="R729" t="s">
        <v>267</v>
      </c>
      <c r="S729" t="s">
        <v>13115</v>
      </c>
      <c r="T729">
        <v>84.95</v>
      </c>
      <c r="U729" t="s">
        <v>24</v>
      </c>
      <c r="V729" t="s">
        <v>4911</v>
      </c>
      <c r="W729" t="s">
        <v>4914</v>
      </c>
      <c r="X729" t="s">
        <v>13116</v>
      </c>
      <c r="Y729" t="s">
        <v>13117</v>
      </c>
      <c r="Z729" t="str">
        <f t="shared" si="11"/>
        <v>AS-95613</v>
      </c>
    </row>
    <row r="730" spans="1:26" x14ac:dyDescent="0.3">
      <c r="A730" t="s">
        <v>13118</v>
      </c>
      <c r="B730" t="s">
        <v>8169</v>
      </c>
      <c r="C730" t="s">
        <v>264</v>
      </c>
      <c r="E730" t="s">
        <v>45</v>
      </c>
      <c r="G730">
        <v>0.21</v>
      </c>
      <c r="H730">
        <v>0.21</v>
      </c>
      <c r="I730" t="s">
        <v>24</v>
      </c>
      <c r="J730">
        <v>5.54</v>
      </c>
      <c r="K730">
        <v>31.9</v>
      </c>
      <c r="L730">
        <v>26.36</v>
      </c>
      <c r="M730" t="s">
        <v>265</v>
      </c>
      <c r="N730" t="s">
        <v>13119</v>
      </c>
      <c r="O730" t="s">
        <v>13120</v>
      </c>
      <c r="P730" t="s">
        <v>265</v>
      </c>
      <c r="Q730" t="s">
        <v>266</v>
      </c>
      <c r="R730" t="s">
        <v>267</v>
      </c>
      <c r="S730" t="s">
        <v>13121</v>
      </c>
      <c r="T730">
        <v>31.9</v>
      </c>
      <c r="U730" t="s">
        <v>24</v>
      </c>
      <c r="V730" t="s">
        <v>13122</v>
      </c>
      <c r="W730" t="s">
        <v>13123</v>
      </c>
      <c r="X730" t="s">
        <v>13124</v>
      </c>
      <c r="Y730" t="s">
        <v>13125</v>
      </c>
      <c r="Z730" t="str">
        <f t="shared" si="11"/>
        <v>AS-96082</v>
      </c>
    </row>
    <row r="731" spans="1:26" x14ac:dyDescent="0.3">
      <c r="A731" t="s">
        <v>13126</v>
      </c>
      <c r="B731" t="s">
        <v>8169</v>
      </c>
      <c r="C731" t="s">
        <v>268</v>
      </c>
      <c r="E731" t="s">
        <v>42</v>
      </c>
      <c r="G731">
        <v>0.19</v>
      </c>
      <c r="H731">
        <v>0.19</v>
      </c>
      <c r="I731" t="s">
        <v>24</v>
      </c>
      <c r="J731">
        <v>9.4</v>
      </c>
      <c r="K731">
        <v>58.86</v>
      </c>
      <c r="L731">
        <v>49.46</v>
      </c>
      <c r="M731" t="s">
        <v>83</v>
      </c>
      <c r="N731" t="s">
        <v>13127</v>
      </c>
      <c r="O731" t="s">
        <v>13128</v>
      </c>
      <c r="P731" t="s">
        <v>83</v>
      </c>
      <c r="Q731" t="s">
        <v>266</v>
      </c>
      <c r="R731" t="s">
        <v>267</v>
      </c>
      <c r="S731" t="s">
        <v>13129</v>
      </c>
      <c r="T731">
        <v>58.86</v>
      </c>
      <c r="U731" t="s">
        <v>24</v>
      </c>
      <c r="V731" t="s">
        <v>13130</v>
      </c>
      <c r="W731" t="s">
        <v>3357</v>
      </c>
      <c r="X731" t="s">
        <v>13131</v>
      </c>
      <c r="Y731" t="s">
        <v>13132</v>
      </c>
      <c r="Z731" t="str">
        <f t="shared" si="11"/>
        <v>AS-95053</v>
      </c>
    </row>
    <row r="732" spans="1:26" x14ac:dyDescent="0.3">
      <c r="A732" t="s">
        <v>13133</v>
      </c>
      <c r="B732" t="s">
        <v>8169</v>
      </c>
      <c r="C732" t="s">
        <v>264</v>
      </c>
      <c r="E732" t="s">
        <v>45</v>
      </c>
      <c r="G732">
        <v>0.21</v>
      </c>
      <c r="H732">
        <v>0.21</v>
      </c>
      <c r="I732" t="s">
        <v>24</v>
      </c>
      <c r="J732">
        <v>17.350000000000001</v>
      </c>
      <c r="K732">
        <v>99.95</v>
      </c>
      <c r="L732">
        <v>82.6</v>
      </c>
      <c r="M732" t="s">
        <v>265</v>
      </c>
      <c r="N732" t="s">
        <v>13134</v>
      </c>
      <c r="O732" t="s">
        <v>13135</v>
      </c>
      <c r="P732" t="s">
        <v>265</v>
      </c>
      <c r="Q732" t="s">
        <v>266</v>
      </c>
      <c r="R732" t="s">
        <v>269</v>
      </c>
      <c r="S732" t="s">
        <v>13136</v>
      </c>
      <c r="T732">
        <v>99.95</v>
      </c>
      <c r="U732" t="s">
        <v>24</v>
      </c>
      <c r="V732" t="s">
        <v>13137</v>
      </c>
      <c r="W732" t="s">
        <v>13138</v>
      </c>
      <c r="X732" t="s">
        <v>13139</v>
      </c>
      <c r="Y732" t="s">
        <v>13140</v>
      </c>
      <c r="Z732" t="str">
        <f t="shared" si="11"/>
        <v>AS-95285</v>
      </c>
    </row>
    <row r="733" spans="1:26" x14ac:dyDescent="0.3">
      <c r="A733" t="s">
        <v>13133</v>
      </c>
      <c r="B733" t="s">
        <v>8169</v>
      </c>
      <c r="C733" t="s">
        <v>264</v>
      </c>
      <c r="E733" t="s">
        <v>45</v>
      </c>
      <c r="G733">
        <v>0.21</v>
      </c>
      <c r="H733">
        <v>0.21</v>
      </c>
      <c r="I733" t="s">
        <v>24</v>
      </c>
      <c r="J733">
        <v>17.350000000000001</v>
      </c>
      <c r="K733">
        <v>99.95</v>
      </c>
      <c r="L733">
        <v>82.6</v>
      </c>
      <c r="M733" t="s">
        <v>265</v>
      </c>
      <c r="N733" t="s">
        <v>13134</v>
      </c>
      <c r="O733" t="s">
        <v>13141</v>
      </c>
      <c r="P733" t="s">
        <v>265</v>
      </c>
      <c r="Q733" t="s">
        <v>266</v>
      </c>
      <c r="R733" t="s">
        <v>267</v>
      </c>
      <c r="S733" t="s">
        <v>13142</v>
      </c>
      <c r="T733">
        <v>99.95</v>
      </c>
      <c r="U733" t="s">
        <v>24</v>
      </c>
      <c r="V733" t="s">
        <v>13143</v>
      </c>
      <c r="W733" t="s">
        <v>13144</v>
      </c>
      <c r="X733" t="s">
        <v>13145</v>
      </c>
      <c r="Y733" t="s">
        <v>13146</v>
      </c>
      <c r="Z733" t="str">
        <f t="shared" si="11"/>
        <v>AS-95285</v>
      </c>
    </row>
    <row r="734" spans="1:26" x14ac:dyDescent="0.3">
      <c r="A734" t="s">
        <v>13147</v>
      </c>
      <c r="B734" t="s">
        <v>8169</v>
      </c>
      <c r="C734" t="s">
        <v>268</v>
      </c>
      <c r="D734" t="s">
        <v>64</v>
      </c>
      <c r="E734" t="s">
        <v>42</v>
      </c>
      <c r="G734">
        <v>0.19</v>
      </c>
      <c r="H734">
        <v>0.19</v>
      </c>
      <c r="I734" t="s">
        <v>24</v>
      </c>
      <c r="J734">
        <v>7.97</v>
      </c>
      <c r="K734">
        <v>49.9</v>
      </c>
      <c r="L734">
        <v>41.93</v>
      </c>
      <c r="M734" t="s">
        <v>83</v>
      </c>
      <c r="N734" t="s">
        <v>13148</v>
      </c>
      <c r="O734" t="s">
        <v>13149</v>
      </c>
      <c r="P734" t="s">
        <v>83</v>
      </c>
      <c r="Q734" t="s">
        <v>266</v>
      </c>
      <c r="R734" t="s">
        <v>267</v>
      </c>
      <c r="S734" t="s">
        <v>13150</v>
      </c>
      <c r="T734">
        <v>49.9</v>
      </c>
      <c r="U734" t="s">
        <v>24</v>
      </c>
      <c r="V734" t="s">
        <v>3235</v>
      </c>
      <c r="W734" t="s">
        <v>3238</v>
      </c>
      <c r="X734" t="s">
        <v>13151</v>
      </c>
      <c r="Y734" t="s">
        <v>13152</v>
      </c>
      <c r="Z734" t="str">
        <f t="shared" si="11"/>
        <v>AS-94994</v>
      </c>
    </row>
    <row r="735" spans="1:26" x14ac:dyDescent="0.3">
      <c r="A735" t="s">
        <v>13153</v>
      </c>
      <c r="B735" t="s">
        <v>8169</v>
      </c>
      <c r="C735" t="s">
        <v>264</v>
      </c>
      <c r="E735" t="s">
        <v>45</v>
      </c>
      <c r="G735">
        <v>0.21</v>
      </c>
      <c r="H735">
        <v>0.21</v>
      </c>
      <c r="I735" t="s">
        <v>24</v>
      </c>
      <c r="J735">
        <v>22.31</v>
      </c>
      <c r="K735">
        <v>128.57</v>
      </c>
      <c r="L735">
        <v>106.26</v>
      </c>
      <c r="M735" t="s">
        <v>265</v>
      </c>
      <c r="N735" t="s">
        <v>13154</v>
      </c>
      <c r="O735" t="s">
        <v>13155</v>
      </c>
      <c r="P735" t="s">
        <v>265</v>
      </c>
      <c r="Q735" t="s">
        <v>266</v>
      </c>
      <c r="R735" t="s">
        <v>267</v>
      </c>
      <c r="S735" t="s">
        <v>13156</v>
      </c>
      <c r="T735">
        <v>128.57</v>
      </c>
      <c r="U735" t="s">
        <v>24</v>
      </c>
      <c r="V735" t="s">
        <v>13157</v>
      </c>
      <c r="W735" t="s">
        <v>13158</v>
      </c>
      <c r="X735" t="s">
        <v>13159</v>
      </c>
      <c r="Y735" t="s">
        <v>13160</v>
      </c>
      <c r="Z735" t="str">
        <f t="shared" si="11"/>
        <v>AS-96751</v>
      </c>
    </row>
    <row r="736" spans="1:26" x14ac:dyDescent="0.3">
      <c r="A736" t="s">
        <v>13161</v>
      </c>
      <c r="B736" t="s">
        <v>8169</v>
      </c>
      <c r="C736" t="s">
        <v>38</v>
      </c>
      <c r="D736" t="s">
        <v>67</v>
      </c>
      <c r="E736" t="s">
        <v>42</v>
      </c>
      <c r="G736">
        <v>0.19</v>
      </c>
      <c r="H736" t="s">
        <v>270</v>
      </c>
      <c r="I736" t="s">
        <v>24</v>
      </c>
      <c r="J736" t="s">
        <v>270</v>
      </c>
      <c r="K736">
        <v>0</v>
      </c>
      <c r="L736">
        <v>0</v>
      </c>
      <c r="M736" t="s">
        <v>271</v>
      </c>
      <c r="Z736" t="str">
        <f t="shared" si="11"/>
        <v>AS-95111</v>
      </c>
    </row>
    <row r="737" spans="1:26" x14ac:dyDescent="0.3">
      <c r="A737" t="s">
        <v>13162</v>
      </c>
      <c r="B737" t="s">
        <v>8169</v>
      </c>
      <c r="C737" t="s">
        <v>264</v>
      </c>
      <c r="E737" t="s">
        <v>37</v>
      </c>
      <c r="G737">
        <v>0.2</v>
      </c>
      <c r="H737">
        <v>0.2</v>
      </c>
      <c r="I737" t="s">
        <v>24</v>
      </c>
      <c r="J737">
        <v>6.32</v>
      </c>
      <c r="K737">
        <v>37.9</v>
      </c>
      <c r="L737">
        <v>31.58</v>
      </c>
      <c r="M737" t="s">
        <v>265</v>
      </c>
      <c r="N737" t="s">
        <v>13163</v>
      </c>
      <c r="O737" t="s">
        <v>13164</v>
      </c>
      <c r="P737" t="s">
        <v>265</v>
      </c>
      <c r="Q737" t="s">
        <v>266</v>
      </c>
      <c r="R737" t="s">
        <v>267</v>
      </c>
      <c r="S737" t="s">
        <v>13165</v>
      </c>
      <c r="T737">
        <v>37.9</v>
      </c>
      <c r="U737" t="s">
        <v>24</v>
      </c>
      <c r="V737" t="s">
        <v>13166</v>
      </c>
      <c r="W737" t="s">
        <v>13167</v>
      </c>
      <c r="X737" t="s">
        <v>13168</v>
      </c>
      <c r="Y737" t="s">
        <v>13169</v>
      </c>
      <c r="Z737" t="str">
        <f t="shared" si="11"/>
        <v>AS-96645</v>
      </c>
    </row>
    <row r="738" spans="1:26" x14ac:dyDescent="0.3">
      <c r="A738" t="s">
        <v>13170</v>
      </c>
      <c r="B738" t="s">
        <v>8169</v>
      </c>
      <c r="C738" t="s">
        <v>264</v>
      </c>
      <c r="E738" t="s">
        <v>46</v>
      </c>
      <c r="G738">
        <v>0.2</v>
      </c>
      <c r="H738">
        <v>0.2</v>
      </c>
      <c r="I738" t="s">
        <v>24</v>
      </c>
      <c r="J738">
        <v>8.32</v>
      </c>
      <c r="K738">
        <v>49.9</v>
      </c>
      <c r="L738">
        <v>41.58</v>
      </c>
      <c r="M738" t="s">
        <v>265</v>
      </c>
      <c r="N738" t="s">
        <v>13171</v>
      </c>
      <c r="O738" t="s">
        <v>13172</v>
      </c>
      <c r="P738" t="s">
        <v>265</v>
      </c>
      <c r="Q738" t="s">
        <v>266</v>
      </c>
      <c r="R738" t="s">
        <v>267</v>
      </c>
      <c r="S738" t="s">
        <v>13173</v>
      </c>
      <c r="T738">
        <v>49.9</v>
      </c>
      <c r="U738" t="s">
        <v>24</v>
      </c>
      <c r="V738" t="s">
        <v>13174</v>
      </c>
      <c r="W738" t="s">
        <v>13175</v>
      </c>
      <c r="X738" t="s">
        <v>13176</v>
      </c>
      <c r="Y738" t="s">
        <v>13177</v>
      </c>
      <c r="Z738" t="str">
        <f t="shared" si="11"/>
        <v>AS-95106</v>
      </c>
    </row>
    <row r="739" spans="1:26" x14ac:dyDescent="0.3">
      <c r="A739" t="s">
        <v>13178</v>
      </c>
      <c r="B739" t="s">
        <v>8169</v>
      </c>
      <c r="C739" t="s">
        <v>272</v>
      </c>
      <c r="D739" t="s">
        <v>77</v>
      </c>
      <c r="E739" t="s">
        <v>45</v>
      </c>
      <c r="G739">
        <v>0.21</v>
      </c>
      <c r="H739">
        <v>0.21</v>
      </c>
      <c r="I739" t="s">
        <v>24</v>
      </c>
      <c r="J739">
        <v>50.12</v>
      </c>
      <c r="K739">
        <v>288.79000000000002</v>
      </c>
      <c r="L739">
        <v>238.67</v>
      </c>
      <c r="M739" t="s">
        <v>271</v>
      </c>
      <c r="N739" t="s">
        <v>13179</v>
      </c>
      <c r="O739" t="s">
        <v>13180</v>
      </c>
      <c r="P739" t="s">
        <v>273</v>
      </c>
      <c r="Q739" t="s">
        <v>266</v>
      </c>
      <c r="R739" t="s">
        <v>267</v>
      </c>
      <c r="S739" t="s">
        <v>13181</v>
      </c>
      <c r="T739">
        <v>288.79000000000002</v>
      </c>
      <c r="U739" t="s">
        <v>24</v>
      </c>
      <c r="W739" t="s">
        <v>13182</v>
      </c>
      <c r="Y739" t="s">
        <v>274</v>
      </c>
      <c r="Z739" t="str">
        <f t="shared" si="11"/>
        <v>AS-96930</v>
      </c>
    </row>
    <row r="740" spans="1:26" x14ac:dyDescent="0.3">
      <c r="A740" t="s">
        <v>13183</v>
      </c>
      <c r="B740" t="s">
        <v>8169</v>
      </c>
      <c r="C740" t="s">
        <v>264</v>
      </c>
      <c r="E740" t="s">
        <v>45</v>
      </c>
      <c r="G740">
        <v>0.21</v>
      </c>
      <c r="H740">
        <v>0.21</v>
      </c>
      <c r="I740" t="s">
        <v>24</v>
      </c>
      <c r="J740">
        <v>12.63</v>
      </c>
      <c r="K740">
        <v>72.77</v>
      </c>
      <c r="L740">
        <v>60.14</v>
      </c>
      <c r="M740" t="s">
        <v>265</v>
      </c>
      <c r="N740" t="s">
        <v>13184</v>
      </c>
      <c r="O740" t="s">
        <v>13185</v>
      </c>
      <c r="P740" t="s">
        <v>265</v>
      </c>
      <c r="Q740" t="s">
        <v>266</v>
      </c>
      <c r="R740" t="s">
        <v>267</v>
      </c>
      <c r="S740" t="s">
        <v>13186</v>
      </c>
      <c r="T740">
        <v>72.77</v>
      </c>
      <c r="U740" t="s">
        <v>24</v>
      </c>
      <c r="V740" t="s">
        <v>13187</v>
      </c>
      <c r="W740" t="s">
        <v>13188</v>
      </c>
      <c r="X740" t="s">
        <v>13189</v>
      </c>
      <c r="Y740" t="s">
        <v>13190</v>
      </c>
      <c r="Z740" t="str">
        <f t="shared" si="11"/>
        <v>AS-95396</v>
      </c>
    </row>
    <row r="741" spans="1:26" x14ac:dyDescent="0.3">
      <c r="A741" t="s">
        <v>13191</v>
      </c>
      <c r="B741" t="s">
        <v>8169</v>
      </c>
      <c r="C741" t="s">
        <v>264</v>
      </c>
      <c r="E741" t="s">
        <v>47</v>
      </c>
      <c r="G741">
        <v>0.22</v>
      </c>
      <c r="H741">
        <v>0.22</v>
      </c>
      <c r="I741" t="s">
        <v>24</v>
      </c>
      <c r="J741">
        <v>15.32</v>
      </c>
      <c r="K741">
        <v>84.95</v>
      </c>
      <c r="L741">
        <v>69.63</v>
      </c>
      <c r="M741" t="s">
        <v>265</v>
      </c>
      <c r="N741" t="s">
        <v>13192</v>
      </c>
      <c r="O741" t="s">
        <v>13193</v>
      </c>
      <c r="P741" t="s">
        <v>265</v>
      </c>
      <c r="Q741" t="s">
        <v>266</v>
      </c>
      <c r="R741" t="s">
        <v>267</v>
      </c>
      <c r="S741" t="s">
        <v>13194</v>
      </c>
      <c r="T741">
        <v>84.95</v>
      </c>
      <c r="U741" t="s">
        <v>24</v>
      </c>
      <c r="V741" t="s">
        <v>13195</v>
      </c>
      <c r="W741" t="s">
        <v>13196</v>
      </c>
      <c r="X741" t="s">
        <v>13197</v>
      </c>
      <c r="Y741" t="s">
        <v>13198</v>
      </c>
      <c r="Z741" t="str">
        <f t="shared" si="11"/>
        <v>AS-95941</v>
      </c>
    </row>
    <row r="742" spans="1:26" x14ac:dyDescent="0.3">
      <c r="A742" t="s">
        <v>13199</v>
      </c>
      <c r="B742" t="s">
        <v>8169</v>
      </c>
      <c r="C742" t="s">
        <v>264</v>
      </c>
      <c r="E742" t="s">
        <v>47</v>
      </c>
      <c r="G742">
        <v>0.22</v>
      </c>
      <c r="H742">
        <v>0.22</v>
      </c>
      <c r="I742" t="s">
        <v>24</v>
      </c>
      <c r="J742">
        <v>9.9</v>
      </c>
      <c r="K742">
        <v>54.9</v>
      </c>
      <c r="L742">
        <v>45</v>
      </c>
      <c r="M742" t="s">
        <v>265</v>
      </c>
      <c r="N742" t="s">
        <v>13200</v>
      </c>
      <c r="O742" t="s">
        <v>13201</v>
      </c>
      <c r="P742" t="s">
        <v>265</v>
      </c>
      <c r="Q742" t="s">
        <v>266</v>
      </c>
      <c r="R742" t="s">
        <v>267</v>
      </c>
      <c r="S742" t="s">
        <v>13202</v>
      </c>
      <c r="T742">
        <v>54.9</v>
      </c>
      <c r="U742" t="s">
        <v>24</v>
      </c>
      <c r="V742" t="s">
        <v>13203</v>
      </c>
      <c r="W742" t="s">
        <v>13204</v>
      </c>
      <c r="X742" t="s">
        <v>13205</v>
      </c>
      <c r="Y742" t="s">
        <v>13206</v>
      </c>
      <c r="Z742" t="str">
        <f t="shared" si="11"/>
        <v>AS-95226</v>
      </c>
    </row>
    <row r="743" spans="1:26" x14ac:dyDescent="0.3">
      <c r="A743" t="s">
        <v>13207</v>
      </c>
      <c r="B743" t="s">
        <v>8169</v>
      </c>
      <c r="C743" t="s">
        <v>38</v>
      </c>
      <c r="D743" t="s">
        <v>76</v>
      </c>
      <c r="E743" t="s">
        <v>46</v>
      </c>
      <c r="G743">
        <v>0.2</v>
      </c>
      <c r="H743" t="s">
        <v>270</v>
      </c>
      <c r="I743" t="s">
        <v>24</v>
      </c>
      <c r="J743" t="s">
        <v>270</v>
      </c>
      <c r="K743">
        <v>0</v>
      </c>
      <c r="L743">
        <v>0</v>
      </c>
      <c r="M743" t="s">
        <v>271</v>
      </c>
      <c r="Z743" t="str">
        <f t="shared" si="11"/>
        <v>AS-96817</v>
      </c>
    </row>
    <row r="744" spans="1:26" x14ac:dyDescent="0.3">
      <c r="A744" t="s">
        <v>13208</v>
      </c>
      <c r="B744" t="s">
        <v>8169</v>
      </c>
      <c r="C744" t="s">
        <v>264</v>
      </c>
      <c r="E744" t="s">
        <v>42</v>
      </c>
      <c r="G744">
        <v>0.19</v>
      </c>
      <c r="H744">
        <v>0.19</v>
      </c>
      <c r="I744" t="s">
        <v>24</v>
      </c>
      <c r="J744">
        <v>7.97</v>
      </c>
      <c r="K744">
        <v>49.9</v>
      </c>
      <c r="L744">
        <v>41.93</v>
      </c>
      <c r="M744" t="s">
        <v>265</v>
      </c>
      <c r="N744" t="s">
        <v>13209</v>
      </c>
      <c r="O744" t="s">
        <v>13210</v>
      </c>
      <c r="P744" t="s">
        <v>265</v>
      </c>
      <c r="Q744" t="s">
        <v>266</v>
      </c>
      <c r="R744" t="s">
        <v>267</v>
      </c>
      <c r="S744" t="s">
        <v>13211</v>
      </c>
      <c r="T744">
        <v>49.9</v>
      </c>
      <c r="U744" t="s">
        <v>24</v>
      </c>
      <c r="V744" t="s">
        <v>13212</v>
      </c>
      <c r="W744" t="s">
        <v>13213</v>
      </c>
      <c r="X744" t="s">
        <v>13214</v>
      </c>
      <c r="Y744" t="s">
        <v>13215</v>
      </c>
      <c r="Z744" t="str">
        <f t="shared" si="11"/>
        <v>AS-96707</v>
      </c>
    </row>
    <row r="745" spans="1:26" x14ac:dyDescent="0.3">
      <c r="A745" t="s">
        <v>13216</v>
      </c>
      <c r="B745" t="s">
        <v>8169</v>
      </c>
      <c r="C745" t="s">
        <v>264</v>
      </c>
      <c r="E745" t="s">
        <v>45</v>
      </c>
      <c r="G745">
        <v>0.21</v>
      </c>
      <c r="H745">
        <v>0.21</v>
      </c>
      <c r="I745" t="s">
        <v>24</v>
      </c>
      <c r="J745">
        <v>10.6</v>
      </c>
      <c r="K745">
        <v>61.11</v>
      </c>
      <c r="L745">
        <v>50.51</v>
      </c>
      <c r="M745" t="s">
        <v>265</v>
      </c>
      <c r="N745" t="s">
        <v>13217</v>
      </c>
      <c r="O745" t="s">
        <v>13218</v>
      </c>
      <c r="P745" t="s">
        <v>265</v>
      </c>
      <c r="Q745" t="s">
        <v>266</v>
      </c>
      <c r="R745" t="s">
        <v>267</v>
      </c>
      <c r="S745" t="s">
        <v>13219</v>
      </c>
      <c r="T745">
        <v>61.11</v>
      </c>
      <c r="U745" t="s">
        <v>24</v>
      </c>
      <c r="V745" t="s">
        <v>13220</v>
      </c>
      <c r="W745" t="s">
        <v>13221</v>
      </c>
      <c r="X745" t="s">
        <v>13222</v>
      </c>
      <c r="Y745" t="s">
        <v>13223</v>
      </c>
      <c r="Z745" t="str">
        <f t="shared" si="11"/>
        <v>AS-96133</v>
      </c>
    </row>
    <row r="746" spans="1:26" x14ac:dyDescent="0.3">
      <c r="A746" t="s">
        <v>13224</v>
      </c>
      <c r="B746" t="s">
        <v>8169</v>
      </c>
      <c r="C746" t="s">
        <v>264</v>
      </c>
      <c r="E746" t="s">
        <v>45</v>
      </c>
      <c r="G746">
        <v>0.21</v>
      </c>
      <c r="H746">
        <v>0.21</v>
      </c>
      <c r="I746" t="s">
        <v>24</v>
      </c>
      <c r="J746">
        <v>21.85</v>
      </c>
      <c r="K746">
        <v>125.91</v>
      </c>
      <c r="L746">
        <v>104.06</v>
      </c>
      <c r="M746" t="s">
        <v>265</v>
      </c>
      <c r="N746" t="s">
        <v>13225</v>
      </c>
      <c r="O746" t="s">
        <v>13226</v>
      </c>
      <c r="P746" t="s">
        <v>265</v>
      </c>
      <c r="Q746" t="s">
        <v>266</v>
      </c>
      <c r="R746" t="s">
        <v>267</v>
      </c>
      <c r="S746" t="s">
        <v>13227</v>
      </c>
      <c r="T746">
        <v>125.91</v>
      </c>
      <c r="U746" t="s">
        <v>24</v>
      </c>
      <c r="V746" t="s">
        <v>13228</v>
      </c>
      <c r="W746" t="s">
        <v>13229</v>
      </c>
      <c r="X746" t="s">
        <v>13230</v>
      </c>
      <c r="Y746" t="s">
        <v>13231</v>
      </c>
      <c r="Z746" t="str">
        <f t="shared" si="11"/>
        <v>AS-96857</v>
      </c>
    </row>
    <row r="747" spans="1:26" x14ac:dyDescent="0.3">
      <c r="A747" t="s">
        <v>13232</v>
      </c>
      <c r="B747" t="s">
        <v>8169</v>
      </c>
      <c r="C747" t="s">
        <v>264</v>
      </c>
      <c r="E747" t="s">
        <v>37</v>
      </c>
      <c r="G747">
        <v>0.2</v>
      </c>
      <c r="H747">
        <v>0.2</v>
      </c>
      <c r="I747" t="s">
        <v>24</v>
      </c>
      <c r="J747">
        <v>9.89</v>
      </c>
      <c r="K747">
        <v>59.31</v>
      </c>
      <c r="L747">
        <v>49.42</v>
      </c>
      <c r="M747" t="s">
        <v>265</v>
      </c>
      <c r="N747" t="s">
        <v>13233</v>
      </c>
      <c r="O747" t="s">
        <v>13234</v>
      </c>
      <c r="P747" t="s">
        <v>265</v>
      </c>
      <c r="Q747" t="s">
        <v>266</v>
      </c>
      <c r="R747" t="s">
        <v>267</v>
      </c>
      <c r="S747" t="s">
        <v>13235</v>
      </c>
      <c r="T747">
        <v>59.31</v>
      </c>
      <c r="U747" t="s">
        <v>24</v>
      </c>
      <c r="V747" t="s">
        <v>13236</v>
      </c>
      <c r="W747" t="s">
        <v>13237</v>
      </c>
      <c r="X747" t="s">
        <v>13238</v>
      </c>
      <c r="Y747" t="s">
        <v>13239</v>
      </c>
      <c r="Z747" t="str">
        <f t="shared" si="11"/>
        <v>AS-95343</v>
      </c>
    </row>
    <row r="748" spans="1:26" x14ac:dyDescent="0.3">
      <c r="A748" t="s">
        <v>13240</v>
      </c>
      <c r="B748" t="s">
        <v>8169</v>
      </c>
      <c r="C748" t="s">
        <v>264</v>
      </c>
      <c r="E748" t="s">
        <v>41</v>
      </c>
      <c r="G748">
        <v>0.21</v>
      </c>
      <c r="H748">
        <v>0.21</v>
      </c>
      <c r="I748" t="s">
        <v>24</v>
      </c>
      <c r="J748">
        <v>11.79</v>
      </c>
      <c r="K748">
        <v>67.95</v>
      </c>
      <c r="L748">
        <v>56.16</v>
      </c>
      <c r="M748" t="s">
        <v>265</v>
      </c>
      <c r="N748" t="s">
        <v>13241</v>
      </c>
      <c r="O748" t="s">
        <v>13242</v>
      </c>
      <c r="P748" t="s">
        <v>265</v>
      </c>
      <c r="Q748" t="s">
        <v>266</v>
      </c>
      <c r="R748" t="s">
        <v>267</v>
      </c>
      <c r="S748" t="s">
        <v>13243</v>
      </c>
      <c r="T748">
        <v>67.95</v>
      </c>
      <c r="U748" t="s">
        <v>24</v>
      </c>
      <c r="V748" t="s">
        <v>13244</v>
      </c>
      <c r="W748" t="s">
        <v>13245</v>
      </c>
      <c r="X748" t="s">
        <v>13246</v>
      </c>
      <c r="Y748" t="s">
        <v>13247</v>
      </c>
      <c r="Z748" t="str">
        <f t="shared" si="11"/>
        <v>AS-95863</v>
      </c>
    </row>
    <row r="749" spans="1:26" x14ac:dyDescent="0.3">
      <c r="A749" t="s">
        <v>13248</v>
      </c>
      <c r="B749" t="s">
        <v>8169</v>
      </c>
      <c r="C749" t="s">
        <v>268</v>
      </c>
      <c r="E749" t="s">
        <v>45</v>
      </c>
      <c r="G749">
        <v>0.21</v>
      </c>
      <c r="H749">
        <v>0.21</v>
      </c>
      <c r="I749" t="s">
        <v>24</v>
      </c>
      <c r="J749">
        <v>6.58</v>
      </c>
      <c r="K749">
        <v>37.9</v>
      </c>
      <c r="L749">
        <v>31.32</v>
      </c>
      <c r="M749" t="s">
        <v>83</v>
      </c>
      <c r="N749" t="s">
        <v>13249</v>
      </c>
      <c r="O749" t="s">
        <v>13250</v>
      </c>
      <c r="P749" t="s">
        <v>83</v>
      </c>
      <c r="Q749" t="s">
        <v>266</v>
      </c>
      <c r="R749" t="s">
        <v>267</v>
      </c>
      <c r="S749" t="s">
        <v>13251</v>
      </c>
      <c r="T749">
        <v>37.9</v>
      </c>
      <c r="U749" t="s">
        <v>24</v>
      </c>
      <c r="V749" t="s">
        <v>4069</v>
      </c>
      <c r="W749" t="s">
        <v>4072</v>
      </c>
      <c r="X749" t="s">
        <v>13252</v>
      </c>
      <c r="Y749" t="s">
        <v>13253</v>
      </c>
      <c r="Z749" t="str">
        <f t="shared" si="11"/>
        <v>AS-95268</v>
      </c>
    </row>
    <row r="750" spans="1:26" x14ac:dyDescent="0.3">
      <c r="A750" t="s">
        <v>13254</v>
      </c>
      <c r="B750" t="s">
        <v>8169</v>
      </c>
      <c r="C750" t="s">
        <v>268</v>
      </c>
      <c r="E750" t="s">
        <v>42</v>
      </c>
      <c r="G750">
        <v>0.19</v>
      </c>
      <c r="H750">
        <v>0.19</v>
      </c>
      <c r="I750" t="s">
        <v>24</v>
      </c>
      <c r="J750">
        <v>33.659999999999997</v>
      </c>
      <c r="K750">
        <v>210.8</v>
      </c>
      <c r="L750">
        <v>177.14</v>
      </c>
      <c r="M750" t="s">
        <v>83</v>
      </c>
      <c r="N750" t="s">
        <v>13255</v>
      </c>
      <c r="O750" t="s">
        <v>13256</v>
      </c>
      <c r="P750" t="s">
        <v>83</v>
      </c>
      <c r="Q750" t="s">
        <v>266</v>
      </c>
      <c r="R750" t="s">
        <v>267</v>
      </c>
      <c r="S750" t="s">
        <v>13257</v>
      </c>
      <c r="T750">
        <v>210.8</v>
      </c>
      <c r="U750" t="s">
        <v>24</v>
      </c>
      <c r="V750" t="s">
        <v>4149</v>
      </c>
      <c r="W750" t="s">
        <v>4151</v>
      </c>
      <c r="X750" t="s">
        <v>13258</v>
      </c>
      <c r="Y750" t="s">
        <v>13259</v>
      </c>
      <c r="Z750" t="str">
        <f t="shared" si="11"/>
        <v>AS-95297</v>
      </c>
    </row>
    <row r="751" spans="1:26" x14ac:dyDescent="0.3">
      <c r="A751" t="s">
        <v>13260</v>
      </c>
      <c r="B751" t="s">
        <v>8169</v>
      </c>
      <c r="C751" t="s">
        <v>264</v>
      </c>
      <c r="E751" t="s">
        <v>42</v>
      </c>
      <c r="G751">
        <v>0.19</v>
      </c>
      <c r="H751">
        <v>0.19</v>
      </c>
      <c r="I751" t="s">
        <v>24</v>
      </c>
      <c r="J751">
        <v>7.17</v>
      </c>
      <c r="K751">
        <v>44.9</v>
      </c>
      <c r="L751">
        <v>37.729999999999997</v>
      </c>
      <c r="M751" t="s">
        <v>265</v>
      </c>
      <c r="N751" t="s">
        <v>13261</v>
      </c>
      <c r="O751" t="s">
        <v>13262</v>
      </c>
      <c r="P751" t="s">
        <v>265</v>
      </c>
      <c r="Q751" t="s">
        <v>266</v>
      </c>
      <c r="R751" t="s">
        <v>267</v>
      </c>
      <c r="S751" t="s">
        <v>13263</v>
      </c>
      <c r="T751">
        <v>44.9</v>
      </c>
      <c r="U751" t="s">
        <v>24</v>
      </c>
      <c r="V751" t="s">
        <v>13264</v>
      </c>
      <c r="W751" t="s">
        <v>13265</v>
      </c>
      <c r="X751" t="s">
        <v>13266</v>
      </c>
      <c r="Y751" t="s">
        <v>13267</v>
      </c>
      <c r="Z751" t="str">
        <f t="shared" si="11"/>
        <v>AS-95248</v>
      </c>
    </row>
    <row r="752" spans="1:26" x14ac:dyDescent="0.3">
      <c r="A752" t="s">
        <v>13268</v>
      </c>
      <c r="B752" t="s">
        <v>8169</v>
      </c>
      <c r="C752" t="s">
        <v>264</v>
      </c>
      <c r="E752" t="s">
        <v>45</v>
      </c>
      <c r="G752">
        <v>0.21</v>
      </c>
      <c r="H752">
        <v>0.21</v>
      </c>
      <c r="I752" t="s">
        <v>24</v>
      </c>
      <c r="J752">
        <v>20.45</v>
      </c>
      <c r="K752">
        <v>117.85</v>
      </c>
      <c r="L752">
        <v>97.4</v>
      </c>
      <c r="M752" t="s">
        <v>265</v>
      </c>
      <c r="N752" t="s">
        <v>13269</v>
      </c>
      <c r="O752" t="s">
        <v>13270</v>
      </c>
      <c r="P752" t="s">
        <v>265</v>
      </c>
      <c r="Q752" t="s">
        <v>266</v>
      </c>
      <c r="R752" t="s">
        <v>267</v>
      </c>
      <c r="S752" t="s">
        <v>13271</v>
      </c>
      <c r="T752">
        <v>117.85</v>
      </c>
      <c r="U752" t="s">
        <v>24</v>
      </c>
      <c r="V752" t="s">
        <v>13272</v>
      </c>
      <c r="W752" t="s">
        <v>13273</v>
      </c>
      <c r="X752" t="s">
        <v>13274</v>
      </c>
      <c r="Y752" t="s">
        <v>13275</v>
      </c>
      <c r="Z752" t="str">
        <f t="shared" si="11"/>
        <v>AS-96561</v>
      </c>
    </row>
    <row r="753" spans="1:26" x14ac:dyDescent="0.3">
      <c r="A753" t="s">
        <v>13276</v>
      </c>
      <c r="B753" t="s">
        <v>8169</v>
      </c>
      <c r="C753" t="s">
        <v>264</v>
      </c>
      <c r="E753" t="s">
        <v>37</v>
      </c>
      <c r="G753">
        <v>0.2</v>
      </c>
      <c r="H753">
        <v>0.2</v>
      </c>
      <c r="I753" t="s">
        <v>24</v>
      </c>
      <c r="J753">
        <v>13.49</v>
      </c>
      <c r="K753">
        <v>80.91</v>
      </c>
      <c r="L753">
        <v>67.42</v>
      </c>
      <c r="M753" t="s">
        <v>265</v>
      </c>
      <c r="N753" t="s">
        <v>13277</v>
      </c>
      <c r="O753" t="s">
        <v>13278</v>
      </c>
      <c r="P753" t="s">
        <v>265</v>
      </c>
      <c r="Q753" t="s">
        <v>266</v>
      </c>
      <c r="R753" t="s">
        <v>267</v>
      </c>
      <c r="S753" t="s">
        <v>13279</v>
      </c>
      <c r="T753">
        <v>80.91</v>
      </c>
      <c r="U753" t="s">
        <v>24</v>
      </c>
      <c r="V753" t="s">
        <v>13280</v>
      </c>
      <c r="W753" t="s">
        <v>13281</v>
      </c>
      <c r="X753" t="s">
        <v>13282</v>
      </c>
      <c r="Y753" t="s">
        <v>13283</v>
      </c>
      <c r="Z753" t="str">
        <f t="shared" si="11"/>
        <v>AS-94810</v>
      </c>
    </row>
    <row r="754" spans="1:26" x14ac:dyDescent="0.3">
      <c r="A754" t="s">
        <v>13284</v>
      </c>
      <c r="B754" t="s">
        <v>8169</v>
      </c>
      <c r="C754" t="s">
        <v>264</v>
      </c>
      <c r="E754" t="s">
        <v>45</v>
      </c>
      <c r="G754">
        <v>0.21</v>
      </c>
      <c r="H754">
        <v>0.21</v>
      </c>
      <c r="I754" t="s">
        <v>24</v>
      </c>
      <c r="J754">
        <v>17.350000000000001</v>
      </c>
      <c r="K754">
        <v>99.95</v>
      </c>
      <c r="L754">
        <v>82.6</v>
      </c>
      <c r="M754" t="s">
        <v>265</v>
      </c>
      <c r="N754" t="s">
        <v>13285</v>
      </c>
      <c r="O754" t="s">
        <v>13286</v>
      </c>
      <c r="P754" t="s">
        <v>265</v>
      </c>
      <c r="Q754" t="s">
        <v>266</v>
      </c>
      <c r="R754" t="s">
        <v>267</v>
      </c>
      <c r="S754" t="s">
        <v>13287</v>
      </c>
      <c r="T754">
        <v>99.95</v>
      </c>
      <c r="U754" t="s">
        <v>24</v>
      </c>
      <c r="V754" t="s">
        <v>13288</v>
      </c>
      <c r="W754" t="s">
        <v>13289</v>
      </c>
      <c r="X754" t="s">
        <v>13290</v>
      </c>
      <c r="Y754" t="s">
        <v>13291</v>
      </c>
      <c r="Z754" t="str">
        <f t="shared" si="11"/>
        <v>AS-95173</v>
      </c>
    </row>
    <row r="755" spans="1:26" x14ac:dyDescent="0.3">
      <c r="A755" t="s">
        <v>13292</v>
      </c>
      <c r="B755" t="s">
        <v>8169</v>
      </c>
      <c r="C755" t="s">
        <v>268</v>
      </c>
      <c r="E755" t="s">
        <v>47</v>
      </c>
      <c r="G755">
        <v>0.22</v>
      </c>
      <c r="H755">
        <v>0.22</v>
      </c>
      <c r="I755" t="s">
        <v>24</v>
      </c>
      <c r="J755">
        <v>12.25</v>
      </c>
      <c r="K755">
        <v>67.95</v>
      </c>
      <c r="L755">
        <v>55.7</v>
      </c>
      <c r="M755" t="s">
        <v>83</v>
      </c>
      <c r="N755" t="s">
        <v>13293</v>
      </c>
      <c r="O755" t="s">
        <v>13294</v>
      </c>
      <c r="P755" t="s">
        <v>83</v>
      </c>
      <c r="Q755" t="s">
        <v>266</v>
      </c>
      <c r="R755" t="s">
        <v>267</v>
      </c>
      <c r="S755" t="s">
        <v>13295</v>
      </c>
      <c r="T755">
        <v>67.95</v>
      </c>
      <c r="U755" t="s">
        <v>24</v>
      </c>
      <c r="V755" t="s">
        <v>2746</v>
      </c>
      <c r="W755" t="s">
        <v>2749</v>
      </c>
      <c r="X755" t="s">
        <v>13296</v>
      </c>
      <c r="Y755" t="s">
        <v>13297</v>
      </c>
      <c r="Z755" t="str">
        <f t="shared" si="11"/>
        <v>AS-94839</v>
      </c>
    </row>
    <row r="756" spans="1:26" x14ac:dyDescent="0.3">
      <c r="A756" t="s">
        <v>13298</v>
      </c>
      <c r="B756" t="s">
        <v>8169</v>
      </c>
      <c r="C756" t="s">
        <v>264</v>
      </c>
      <c r="E756" t="s">
        <v>45</v>
      </c>
      <c r="G756">
        <v>0.21</v>
      </c>
      <c r="H756">
        <v>0.21</v>
      </c>
      <c r="I756" t="s">
        <v>24</v>
      </c>
      <c r="J756">
        <v>20.46</v>
      </c>
      <c r="K756">
        <v>117.9</v>
      </c>
      <c r="L756">
        <v>97.44</v>
      </c>
      <c r="M756" t="s">
        <v>265</v>
      </c>
      <c r="N756" t="s">
        <v>13299</v>
      </c>
      <c r="O756" t="s">
        <v>13300</v>
      </c>
      <c r="P756" t="s">
        <v>265</v>
      </c>
      <c r="Q756" t="s">
        <v>266</v>
      </c>
      <c r="R756" t="s">
        <v>267</v>
      </c>
      <c r="S756" t="s">
        <v>13301</v>
      </c>
      <c r="T756">
        <v>117.9</v>
      </c>
      <c r="U756" t="s">
        <v>24</v>
      </c>
      <c r="V756" t="s">
        <v>13302</v>
      </c>
      <c r="W756" t="s">
        <v>13303</v>
      </c>
      <c r="X756" t="s">
        <v>13304</v>
      </c>
      <c r="Y756" t="s">
        <v>13305</v>
      </c>
      <c r="Z756" t="str">
        <f t="shared" si="11"/>
        <v>AS-96198</v>
      </c>
    </row>
    <row r="757" spans="1:26" x14ac:dyDescent="0.3">
      <c r="A757" t="s">
        <v>13306</v>
      </c>
      <c r="B757" t="s">
        <v>8169</v>
      </c>
      <c r="C757" t="s">
        <v>264</v>
      </c>
      <c r="D757" t="s">
        <v>63</v>
      </c>
      <c r="E757" t="s">
        <v>46</v>
      </c>
      <c r="G757">
        <v>0.2</v>
      </c>
      <c r="H757">
        <v>0.2</v>
      </c>
      <c r="I757" t="s">
        <v>24</v>
      </c>
      <c r="J757">
        <v>-16.66</v>
      </c>
      <c r="K757">
        <v>-99.95</v>
      </c>
      <c r="L757">
        <v>-83.29</v>
      </c>
      <c r="M757" t="s">
        <v>265</v>
      </c>
      <c r="N757" t="s">
        <v>13307</v>
      </c>
      <c r="O757" t="s">
        <v>13308</v>
      </c>
      <c r="P757" t="s">
        <v>265</v>
      </c>
      <c r="Q757" t="s">
        <v>266</v>
      </c>
      <c r="R757" t="s">
        <v>267</v>
      </c>
      <c r="S757" t="s">
        <v>13309</v>
      </c>
      <c r="T757">
        <v>99.95</v>
      </c>
      <c r="U757" t="s">
        <v>24</v>
      </c>
      <c r="V757" t="s">
        <v>13310</v>
      </c>
      <c r="W757" t="s">
        <v>13311</v>
      </c>
      <c r="X757" t="s">
        <v>13312</v>
      </c>
      <c r="Y757" t="s">
        <v>13313</v>
      </c>
      <c r="Z757" t="str">
        <f t="shared" si="11"/>
        <v>AS-89588</v>
      </c>
    </row>
    <row r="758" spans="1:26" x14ac:dyDescent="0.3">
      <c r="A758" t="s">
        <v>13306</v>
      </c>
      <c r="B758" t="s">
        <v>8169</v>
      </c>
      <c r="C758" t="s">
        <v>264</v>
      </c>
      <c r="D758" t="s">
        <v>63</v>
      </c>
      <c r="E758" t="s">
        <v>46</v>
      </c>
      <c r="G758">
        <v>0.2</v>
      </c>
      <c r="H758">
        <v>0.2</v>
      </c>
      <c r="I758" t="s">
        <v>24</v>
      </c>
      <c r="J758">
        <v>-16.66</v>
      </c>
      <c r="K758">
        <v>-99.95</v>
      </c>
      <c r="L758">
        <v>-83.29</v>
      </c>
      <c r="M758" t="s">
        <v>265</v>
      </c>
      <c r="N758" t="s">
        <v>13307</v>
      </c>
      <c r="O758" t="s">
        <v>13314</v>
      </c>
      <c r="P758" t="s">
        <v>265</v>
      </c>
      <c r="Q758" t="s">
        <v>275</v>
      </c>
      <c r="R758" t="s">
        <v>267</v>
      </c>
      <c r="S758" t="s">
        <v>13315</v>
      </c>
      <c r="T758">
        <v>99.95</v>
      </c>
      <c r="U758" t="s">
        <v>24</v>
      </c>
      <c r="V758" t="s">
        <v>13316</v>
      </c>
      <c r="W758" t="s">
        <v>13317</v>
      </c>
      <c r="X758" t="s">
        <v>13316</v>
      </c>
      <c r="Y758" t="s">
        <v>13318</v>
      </c>
      <c r="Z758" t="str">
        <f t="shared" si="11"/>
        <v>AS-89588</v>
      </c>
    </row>
    <row r="759" spans="1:26" x14ac:dyDescent="0.3">
      <c r="A759" t="s">
        <v>13319</v>
      </c>
      <c r="B759" t="s">
        <v>8169</v>
      </c>
      <c r="C759" t="s">
        <v>264</v>
      </c>
      <c r="E759" t="s">
        <v>45</v>
      </c>
      <c r="G759">
        <v>0.21</v>
      </c>
      <c r="H759">
        <v>0.21</v>
      </c>
      <c r="I759" t="s">
        <v>24</v>
      </c>
      <c r="J759">
        <v>13.87</v>
      </c>
      <c r="K759">
        <v>79.900000000000006</v>
      </c>
      <c r="L759">
        <v>66.03</v>
      </c>
      <c r="M759" t="s">
        <v>265</v>
      </c>
      <c r="N759" t="s">
        <v>13320</v>
      </c>
      <c r="O759" t="s">
        <v>13321</v>
      </c>
      <c r="P759" t="s">
        <v>265</v>
      </c>
      <c r="Q759" t="s">
        <v>266</v>
      </c>
      <c r="R759" t="s">
        <v>269</v>
      </c>
      <c r="S759" t="s">
        <v>13322</v>
      </c>
      <c r="T759">
        <v>79.900000000000006</v>
      </c>
      <c r="U759" t="s">
        <v>24</v>
      </c>
      <c r="V759" t="s">
        <v>13323</v>
      </c>
      <c r="W759" t="s">
        <v>13324</v>
      </c>
      <c r="X759" t="s">
        <v>13325</v>
      </c>
      <c r="Y759" t="s">
        <v>13326</v>
      </c>
      <c r="Z759" t="str">
        <f t="shared" si="11"/>
        <v>AS-95359</v>
      </c>
    </row>
    <row r="760" spans="1:26" x14ac:dyDescent="0.3">
      <c r="A760" t="s">
        <v>13319</v>
      </c>
      <c r="B760" t="s">
        <v>8169</v>
      </c>
      <c r="C760" t="s">
        <v>264</v>
      </c>
      <c r="E760" t="s">
        <v>45</v>
      </c>
      <c r="G760">
        <v>0.21</v>
      </c>
      <c r="H760">
        <v>0.21</v>
      </c>
      <c r="I760" t="s">
        <v>24</v>
      </c>
      <c r="J760">
        <v>13.87</v>
      </c>
      <c r="K760">
        <v>79.900000000000006</v>
      </c>
      <c r="L760">
        <v>66.03</v>
      </c>
      <c r="M760" t="s">
        <v>265</v>
      </c>
      <c r="N760" t="s">
        <v>13320</v>
      </c>
      <c r="O760" t="s">
        <v>13327</v>
      </c>
      <c r="P760" t="s">
        <v>265</v>
      </c>
      <c r="Q760" t="s">
        <v>266</v>
      </c>
      <c r="R760" t="s">
        <v>267</v>
      </c>
      <c r="S760" t="s">
        <v>13328</v>
      </c>
      <c r="T760">
        <v>79.900000000000006</v>
      </c>
      <c r="U760" t="s">
        <v>24</v>
      </c>
      <c r="V760" t="s">
        <v>13329</v>
      </c>
      <c r="W760" t="s">
        <v>13330</v>
      </c>
      <c r="X760" t="s">
        <v>13331</v>
      </c>
      <c r="Y760" t="s">
        <v>13332</v>
      </c>
      <c r="Z760" t="str">
        <f t="shared" si="11"/>
        <v>AS-95359</v>
      </c>
    </row>
    <row r="761" spans="1:26" x14ac:dyDescent="0.3">
      <c r="A761" t="s">
        <v>13333</v>
      </c>
      <c r="B761" t="s">
        <v>8169</v>
      </c>
      <c r="C761" t="s">
        <v>264</v>
      </c>
      <c r="D761" t="s">
        <v>71</v>
      </c>
      <c r="E761" t="s">
        <v>46</v>
      </c>
      <c r="G761">
        <v>0.2</v>
      </c>
      <c r="H761" t="s">
        <v>270</v>
      </c>
      <c r="I761" t="s">
        <v>24</v>
      </c>
      <c r="J761" t="s">
        <v>270</v>
      </c>
      <c r="K761">
        <v>0</v>
      </c>
      <c r="L761">
        <v>0</v>
      </c>
      <c r="M761" t="s">
        <v>265</v>
      </c>
      <c r="N761" t="s">
        <v>13334</v>
      </c>
      <c r="O761" t="s">
        <v>13335</v>
      </c>
      <c r="P761" t="s">
        <v>265</v>
      </c>
      <c r="Q761" t="s">
        <v>266</v>
      </c>
      <c r="R761" t="s">
        <v>267</v>
      </c>
      <c r="S761" t="s">
        <v>13336</v>
      </c>
      <c r="T761">
        <v>59.31</v>
      </c>
      <c r="U761" t="s">
        <v>24</v>
      </c>
      <c r="V761" t="s">
        <v>13337</v>
      </c>
      <c r="W761" t="s">
        <v>13338</v>
      </c>
      <c r="X761" t="s">
        <v>13339</v>
      </c>
      <c r="Y761" t="s">
        <v>13340</v>
      </c>
      <c r="Z761" t="str">
        <f t="shared" si="11"/>
        <v>AS-97139</v>
      </c>
    </row>
    <row r="762" spans="1:26" x14ac:dyDescent="0.3">
      <c r="A762" t="s">
        <v>13333</v>
      </c>
      <c r="B762" t="s">
        <v>8169</v>
      </c>
      <c r="C762" t="s">
        <v>264</v>
      </c>
      <c r="D762" t="s">
        <v>71</v>
      </c>
      <c r="E762" t="s">
        <v>46</v>
      </c>
      <c r="G762">
        <v>0.2</v>
      </c>
      <c r="H762" t="s">
        <v>270</v>
      </c>
      <c r="I762" t="s">
        <v>24</v>
      </c>
      <c r="J762" t="s">
        <v>270</v>
      </c>
      <c r="K762">
        <v>0</v>
      </c>
      <c r="L762">
        <v>0</v>
      </c>
      <c r="M762" t="s">
        <v>265</v>
      </c>
      <c r="N762" t="s">
        <v>13334</v>
      </c>
      <c r="O762" t="s">
        <v>13341</v>
      </c>
      <c r="P762" t="s">
        <v>265</v>
      </c>
      <c r="Q762" t="s">
        <v>275</v>
      </c>
      <c r="R762" t="s">
        <v>267</v>
      </c>
      <c r="S762" t="s">
        <v>13342</v>
      </c>
      <c r="T762">
        <v>59.31</v>
      </c>
      <c r="U762" t="s">
        <v>24</v>
      </c>
      <c r="V762" t="s">
        <v>13343</v>
      </c>
      <c r="W762" t="s">
        <v>13344</v>
      </c>
      <c r="X762" t="s">
        <v>13343</v>
      </c>
      <c r="Y762" t="s">
        <v>13345</v>
      </c>
      <c r="Z762" t="str">
        <f t="shared" si="11"/>
        <v>AS-97139</v>
      </c>
    </row>
    <row r="763" spans="1:26" x14ac:dyDescent="0.3">
      <c r="A763" t="s">
        <v>13346</v>
      </c>
      <c r="B763" t="s">
        <v>8169</v>
      </c>
      <c r="C763" t="s">
        <v>268</v>
      </c>
      <c r="E763" t="s">
        <v>47</v>
      </c>
      <c r="G763">
        <v>0.22</v>
      </c>
      <c r="H763">
        <v>0.22</v>
      </c>
      <c r="I763" t="s">
        <v>24</v>
      </c>
      <c r="J763">
        <v>11.52</v>
      </c>
      <c r="K763">
        <v>63.9</v>
      </c>
      <c r="L763">
        <v>52.38</v>
      </c>
      <c r="M763" t="s">
        <v>83</v>
      </c>
      <c r="N763" t="s">
        <v>13347</v>
      </c>
      <c r="O763" t="s">
        <v>13348</v>
      </c>
      <c r="P763" t="s">
        <v>83</v>
      </c>
      <c r="Q763" t="s">
        <v>266</v>
      </c>
      <c r="R763" t="s">
        <v>267</v>
      </c>
      <c r="S763" t="s">
        <v>13349</v>
      </c>
      <c r="T763">
        <v>63.9</v>
      </c>
      <c r="U763" t="s">
        <v>24</v>
      </c>
      <c r="V763" t="s">
        <v>7728</v>
      </c>
      <c r="W763" t="s">
        <v>7731</v>
      </c>
      <c r="X763" t="s">
        <v>13350</v>
      </c>
      <c r="Y763" t="s">
        <v>13351</v>
      </c>
      <c r="Z763" t="str">
        <f t="shared" si="11"/>
        <v>AS-97063</v>
      </c>
    </row>
    <row r="764" spans="1:26" x14ac:dyDescent="0.3">
      <c r="A764" t="s">
        <v>13352</v>
      </c>
      <c r="B764" t="s">
        <v>8169</v>
      </c>
      <c r="C764" t="s">
        <v>264</v>
      </c>
      <c r="E764" t="s">
        <v>45</v>
      </c>
      <c r="G764">
        <v>0.21</v>
      </c>
      <c r="H764">
        <v>0.21</v>
      </c>
      <c r="I764" t="s">
        <v>24</v>
      </c>
      <c r="J764">
        <v>20.64</v>
      </c>
      <c r="K764">
        <v>118.9</v>
      </c>
      <c r="L764">
        <v>98.26</v>
      </c>
      <c r="M764" t="s">
        <v>265</v>
      </c>
      <c r="N764" t="s">
        <v>13353</v>
      </c>
      <c r="O764" t="s">
        <v>13354</v>
      </c>
      <c r="P764" t="s">
        <v>265</v>
      </c>
      <c r="Q764" t="s">
        <v>266</v>
      </c>
      <c r="R764" t="s">
        <v>267</v>
      </c>
      <c r="S764" t="s">
        <v>13355</v>
      </c>
      <c r="T764">
        <v>118.9</v>
      </c>
      <c r="U764" t="s">
        <v>24</v>
      </c>
      <c r="V764" t="s">
        <v>13356</v>
      </c>
      <c r="W764" t="s">
        <v>13357</v>
      </c>
      <c r="X764" t="s">
        <v>13358</v>
      </c>
      <c r="Y764" t="s">
        <v>13359</v>
      </c>
      <c r="Z764" t="str">
        <f t="shared" si="11"/>
        <v>AS-96632</v>
      </c>
    </row>
    <row r="765" spans="1:26" x14ac:dyDescent="0.3">
      <c r="A765" t="s">
        <v>13360</v>
      </c>
      <c r="B765" t="s">
        <v>8169</v>
      </c>
      <c r="C765" t="s">
        <v>264</v>
      </c>
      <c r="E765" t="s">
        <v>46</v>
      </c>
      <c r="G765">
        <v>0.2</v>
      </c>
      <c r="H765">
        <v>0.2</v>
      </c>
      <c r="I765" t="s">
        <v>24</v>
      </c>
      <c r="J765">
        <v>43.12</v>
      </c>
      <c r="K765">
        <v>258.7</v>
      </c>
      <c r="L765">
        <v>215.58</v>
      </c>
      <c r="M765" t="s">
        <v>265</v>
      </c>
      <c r="N765" t="s">
        <v>13361</v>
      </c>
      <c r="O765" t="s">
        <v>13362</v>
      </c>
      <c r="P765" t="s">
        <v>265</v>
      </c>
      <c r="Q765" t="s">
        <v>266</v>
      </c>
      <c r="R765" t="s">
        <v>267</v>
      </c>
      <c r="S765" t="s">
        <v>13363</v>
      </c>
      <c r="T765">
        <v>258.7</v>
      </c>
      <c r="U765" t="s">
        <v>24</v>
      </c>
      <c r="V765" t="s">
        <v>13364</v>
      </c>
      <c r="W765" t="s">
        <v>13365</v>
      </c>
      <c r="X765" t="s">
        <v>13366</v>
      </c>
      <c r="Y765" t="s">
        <v>13367</v>
      </c>
      <c r="Z765" t="str">
        <f t="shared" si="11"/>
        <v>AS-96502</v>
      </c>
    </row>
    <row r="766" spans="1:26" x14ac:dyDescent="0.3">
      <c r="A766" t="s">
        <v>13368</v>
      </c>
      <c r="B766" t="s">
        <v>8169</v>
      </c>
      <c r="C766" t="s">
        <v>268</v>
      </c>
      <c r="E766" t="s">
        <v>45</v>
      </c>
      <c r="G766">
        <v>0.21</v>
      </c>
      <c r="H766">
        <v>0.21</v>
      </c>
      <c r="I766" t="s">
        <v>24</v>
      </c>
      <c r="J766">
        <v>9.2799999999999994</v>
      </c>
      <c r="K766">
        <v>53.46</v>
      </c>
      <c r="L766">
        <v>44.18</v>
      </c>
      <c r="M766" t="s">
        <v>83</v>
      </c>
      <c r="N766" t="s">
        <v>13369</v>
      </c>
      <c r="O766" t="s">
        <v>13370</v>
      </c>
      <c r="P766" t="s">
        <v>83</v>
      </c>
      <c r="Q766" t="s">
        <v>266</v>
      </c>
      <c r="R766" t="s">
        <v>267</v>
      </c>
      <c r="S766" t="s">
        <v>13371</v>
      </c>
      <c r="T766">
        <v>53.46</v>
      </c>
      <c r="U766" t="s">
        <v>24</v>
      </c>
      <c r="V766" t="s">
        <v>5838</v>
      </c>
      <c r="W766" t="s">
        <v>5841</v>
      </c>
      <c r="X766" t="s">
        <v>13372</v>
      </c>
      <c r="Y766" t="s">
        <v>13373</v>
      </c>
      <c r="Z766" t="str">
        <f t="shared" si="11"/>
        <v>AS-96089</v>
      </c>
    </row>
    <row r="767" spans="1:26" x14ac:dyDescent="0.3">
      <c r="A767" t="s">
        <v>13374</v>
      </c>
      <c r="B767" t="s">
        <v>8169</v>
      </c>
      <c r="C767" t="s">
        <v>264</v>
      </c>
      <c r="E767" t="s">
        <v>46</v>
      </c>
      <c r="G767">
        <v>0.2</v>
      </c>
      <c r="H767">
        <v>0.2</v>
      </c>
      <c r="I767" t="s">
        <v>24</v>
      </c>
      <c r="J767">
        <v>11.33</v>
      </c>
      <c r="K767">
        <v>67.95</v>
      </c>
      <c r="L767">
        <v>56.62</v>
      </c>
      <c r="M767" t="s">
        <v>265</v>
      </c>
      <c r="N767" t="s">
        <v>13375</v>
      </c>
      <c r="O767" t="s">
        <v>13376</v>
      </c>
      <c r="P767" t="s">
        <v>265</v>
      </c>
      <c r="Q767" t="s">
        <v>266</v>
      </c>
      <c r="R767" t="s">
        <v>267</v>
      </c>
      <c r="S767" t="s">
        <v>13377</v>
      </c>
      <c r="T767">
        <v>67.95</v>
      </c>
      <c r="U767" t="s">
        <v>24</v>
      </c>
      <c r="V767" t="s">
        <v>13378</v>
      </c>
      <c r="W767" t="s">
        <v>13379</v>
      </c>
      <c r="X767" t="s">
        <v>13380</v>
      </c>
      <c r="Y767" t="s">
        <v>13381</v>
      </c>
      <c r="Z767" t="str">
        <f t="shared" si="11"/>
        <v>AS-95892</v>
      </c>
    </row>
    <row r="768" spans="1:26" x14ac:dyDescent="0.3">
      <c r="A768" t="s">
        <v>13382</v>
      </c>
      <c r="B768" t="s">
        <v>8169</v>
      </c>
      <c r="C768" t="s">
        <v>264</v>
      </c>
      <c r="D768" t="s">
        <v>71</v>
      </c>
      <c r="E768" t="s">
        <v>46</v>
      </c>
      <c r="G768">
        <v>0.2</v>
      </c>
      <c r="H768" t="s">
        <v>270</v>
      </c>
      <c r="I768" t="s">
        <v>24</v>
      </c>
      <c r="J768" t="s">
        <v>270</v>
      </c>
      <c r="K768">
        <v>0</v>
      </c>
      <c r="L768">
        <v>0</v>
      </c>
      <c r="M768" t="s">
        <v>265</v>
      </c>
      <c r="N768" t="s">
        <v>13383</v>
      </c>
      <c r="O768" t="s">
        <v>13384</v>
      </c>
      <c r="P768" t="s">
        <v>265</v>
      </c>
      <c r="Q768" t="s">
        <v>266</v>
      </c>
      <c r="R768" t="s">
        <v>267</v>
      </c>
      <c r="S768" t="s">
        <v>13385</v>
      </c>
      <c r="T768">
        <v>122.31</v>
      </c>
      <c r="U768" t="s">
        <v>24</v>
      </c>
      <c r="V768" t="s">
        <v>13386</v>
      </c>
      <c r="W768" t="s">
        <v>13387</v>
      </c>
      <c r="X768" t="s">
        <v>13388</v>
      </c>
      <c r="Y768" t="s">
        <v>13389</v>
      </c>
      <c r="Z768" t="str">
        <f t="shared" si="11"/>
        <v>AS-95593</v>
      </c>
    </row>
    <row r="769" spans="1:26" x14ac:dyDescent="0.3">
      <c r="A769" t="s">
        <v>13382</v>
      </c>
      <c r="B769" t="s">
        <v>8169</v>
      </c>
      <c r="C769" t="s">
        <v>264</v>
      </c>
      <c r="D769" t="s">
        <v>71</v>
      </c>
      <c r="E769" t="s">
        <v>46</v>
      </c>
      <c r="G769">
        <v>0.2</v>
      </c>
      <c r="H769" t="s">
        <v>270</v>
      </c>
      <c r="I769" t="s">
        <v>24</v>
      </c>
      <c r="J769" t="s">
        <v>270</v>
      </c>
      <c r="K769">
        <v>0</v>
      </c>
      <c r="L769">
        <v>0</v>
      </c>
      <c r="M769" t="s">
        <v>265</v>
      </c>
      <c r="N769" t="s">
        <v>13383</v>
      </c>
      <c r="O769" t="s">
        <v>13390</v>
      </c>
      <c r="P769" t="s">
        <v>265</v>
      </c>
      <c r="Q769" t="s">
        <v>275</v>
      </c>
      <c r="R769" t="s">
        <v>267</v>
      </c>
      <c r="S769" t="s">
        <v>13391</v>
      </c>
      <c r="T769">
        <v>122.31</v>
      </c>
      <c r="U769" t="s">
        <v>24</v>
      </c>
      <c r="V769" t="s">
        <v>13392</v>
      </c>
      <c r="W769" t="s">
        <v>13393</v>
      </c>
      <c r="X769" t="s">
        <v>13392</v>
      </c>
      <c r="Y769" t="s">
        <v>13394</v>
      </c>
      <c r="Z769" t="str">
        <f t="shared" si="11"/>
        <v>AS-95593</v>
      </c>
    </row>
    <row r="770" spans="1:26" x14ac:dyDescent="0.3">
      <c r="A770" t="s">
        <v>13395</v>
      </c>
      <c r="B770" t="s">
        <v>8169</v>
      </c>
      <c r="C770" t="s">
        <v>264</v>
      </c>
      <c r="E770" t="s">
        <v>46</v>
      </c>
      <c r="G770">
        <v>0.2</v>
      </c>
      <c r="H770">
        <v>0.2</v>
      </c>
      <c r="I770" t="s">
        <v>24</v>
      </c>
      <c r="J770">
        <v>5.82</v>
      </c>
      <c r="K770">
        <v>34.9</v>
      </c>
      <c r="L770">
        <v>29.08</v>
      </c>
      <c r="M770" t="s">
        <v>265</v>
      </c>
      <c r="N770" t="s">
        <v>13396</v>
      </c>
      <c r="O770" t="s">
        <v>13397</v>
      </c>
      <c r="P770" t="s">
        <v>265</v>
      </c>
      <c r="Q770" t="s">
        <v>266</v>
      </c>
      <c r="R770" t="s">
        <v>267</v>
      </c>
      <c r="S770" t="s">
        <v>13398</v>
      </c>
      <c r="T770">
        <v>34.9</v>
      </c>
      <c r="U770" t="s">
        <v>24</v>
      </c>
      <c r="V770" t="s">
        <v>13399</v>
      </c>
      <c r="W770" t="s">
        <v>13400</v>
      </c>
      <c r="X770" t="s">
        <v>13401</v>
      </c>
      <c r="Y770" t="s">
        <v>13402</v>
      </c>
      <c r="Z770" t="str">
        <f t="shared" si="11"/>
        <v>AS-97129</v>
      </c>
    </row>
    <row r="771" spans="1:26" x14ac:dyDescent="0.3">
      <c r="A771" t="s">
        <v>13403</v>
      </c>
      <c r="B771" t="s">
        <v>8169</v>
      </c>
      <c r="C771" t="s">
        <v>268</v>
      </c>
      <c r="E771" t="s">
        <v>45</v>
      </c>
      <c r="G771">
        <v>0.21</v>
      </c>
      <c r="H771">
        <v>0.21</v>
      </c>
      <c r="I771" t="s">
        <v>24</v>
      </c>
      <c r="J771">
        <v>21.23</v>
      </c>
      <c r="K771">
        <v>122.31</v>
      </c>
      <c r="L771">
        <v>101.08</v>
      </c>
      <c r="M771" t="s">
        <v>83</v>
      </c>
      <c r="N771" t="s">
        <v>13404</v>
      </c>
      <c r="O771" t="s">
        <v>13405</v>
      </c>
      <c r="P771" t="s">
        <v>83</v>
      </c>
      <c r="Q771" t="s">
        <v>266</v>
      </c>
      <c r="R771" t="s">
        <v>267</v>
      </c>
      <c r="S771" t="s">
        <v>13406</v>
      </c>
      <c r="T771">
        <v>122.31</v>
      </c>
      <c r="U771" t="s">
        <v>24</v>
      </c>
      <c r="V771" t="s">
        <v>7672</v>
      </c>
      <c r="W771" t="s">
        <v>7675</v>
      </c>
      <c r="X771" t="s">
        <v>13407</v>
      </c>
      <c r="Y771" t="s">
        <v>13408</v>
      </c>
      <c r="Z771" t="str">
        <f t="shared" ref="Z771:Z834" si="12">+A771</f>
        <v>AS-97021</v>
      </c>
    </row>
    <row r="772" spans="1:26" x14ac:dyDescent="0.3">
      <c r="A772" t="s">
        <v>13409</v>
      </c>
      <c r="B772" t="s">
        <v>8169</v>
      </c>
      <c r="C772" t="s">
        <v>264</v>
      </c>
      <c r="E772" t="s">
        <v>45</v>
      </c>
      <c r="G772">
        <v>0.21</v>
      </c>
      <c r="H772">
        <v>0.21</v>
      </c>
      <c r="I772" t="s">
        <v>24</v>
      </c>
      <c r="J772">
        <v>11.27</v>
      </c>
      <c r="K772">
        <v>64.95</v>
      </c>
      <c r="L772">
        <v>53.68</v>
      </c>
      <c r="M772" t="s">
        <v>265</v>
      </c>
      <c r="N772" t="s">
        <v>13410</v>
      </c>
      <c r="O772" t="s">
        <v>13411</v>
      </c>
      <c r="P772" t="s">
        <v>265</v>
      </c>
      <c r="Q772" t="s">
        <v>266</v>
      </c>
      <c r="R772" t="s">
        <v>267</v>
      </c>
      <c r="S772" t="s">
        <v>13412</v>
      </c>
      <c r="T772">
        <v>64.95</v>
      </c>
      <c r="U772" t="s">
        <v>24</v>
      </c>
      <c r="V772" t="s">
        <v>13413</v>
      </c>
      <c r="W772" t="s">
        <v>13414</v>
      </c>
      <c r="X772" t="s">
        <v>13415</v>
      </c>
      <c r="Y772" t="s">
        <v>13416</v>
      </c>
      <c r="Z772" t="str">
        <f t="shared" si="12"/>
        <v>AS-95545</v>
      </c>
    </row>
    <row r="773" spans="1:26" x14ac:dyDescent="0.3">
      <c r="A773" t="s">
        <v>13417</v>
      </c>
      <c r="B773" t="s">
        <v>8169</v>
      </c>
      <c r="C773" t="s">
        <v>268</v>
      </c>
      <c r="E773" t="s">
        <v>37</v>
      </c>
      <c r="G773">
        <v>0.2</v>
      </c>
      <c r="H773">
        <v>0.2</v>
      </c>
      <c r="I773" t="s">
        <v>24</v>
      </c>
      <c r="J773">
        <v>16.190000000000001</v>
      </c>
      <c r="K773">
        <v>97.11</v>
      </c>
      <c r="L773">
        <v>80.92</v>
      </c>
      <c r="M773" t="s">
        <v>83</v>
      </c>
      <c r="N773" t="s">
        <v>13418</v>
      </c>
      <c r="O773" t="s">
        <v>13419</v>
      </c>
      <c r="P773" t="s">
        <v>83</v>
      </c>
      <c r="Q773" t="s">
        <v>266</v>
      </c>
      <c r="R773" t="s">
        <v>267</v>
      </c>
      <c r="S773" t="s">
        <v>13420</v>
      </c>
      <c r="T773">
        <v>97.11</v>
      </c>
      <c r="U773" t="s">
        <v>24</v>
      </c>
      <c r="V773" t="s">
        <v>3005</v>
      </c>
      <c r="W773" t="s">
        <v>3008</v>
      </c>
      <c r="X773" t="s">
        <v>13421</v>
      </c>
      <c r="Y773" t="s">
        <v>13422</v>
      </c>
      <c r="Z773" t="str">
        <f t="shared" si="12"/>
        <v>AS-94902</v>
      </c>
    </row>
    <row r="774" spans="1:26" x14ac:dyDescent="0.3">
      <c r="A774" t="s">
        <v>13423</v>
      </c>
      <c r="B774" t="s">
        <v>8169</v>
      </c>
      <c r="C774" t="s">
        <v>264</v>
      </c>
      <c r="E774" t="s">
        <v>46</v>
      </c>
      <c r="G774">
        <v>0.2</v>
      </c>
      <c r="H774">
        <v>0.2</v>
      </c>
      <c r="I774" t="s">
        <v>24</v>
      </c>
      <c r="J774">
        <v>10.48</v>
      </c>
      <c r="K774">
        <v>62.87</v>
      </c>
      <c r="L774">
        <v>52.39</v>
      </c>
      <c r="M774" t="s">
        <v>265</v>
      </c>
      <c r="N774" t="s">
        <v>13424</v>
      </c>
      <c r="O774" t="s">
        <v>13425</v>
      </c>
      <c r="P774" t="s">
        <v>265</v>
      </c>
      <c r="Q774" t="s">
        <v>266</v>
      </c>
      <c r="R774" t="s">
        <v>267</v>
      </c>
      <c r="S774" t="s">
        <v>13426</v>
      </c>
      <c r="T774">
        <v>62.87</v>
      </c>
      <c r="U774" t="s">
        <v>24</v>
      </c>
      <c r="V774" t="s">
        <v>13427</v>
      </c>
      <c r="W774" t="s">
        <v>13428</v>
      </c>
      <c r="X774" t="s">
        <v>13427</v>
      </c>
      <c r="Y774" t="s">
        <v>13429</v>
      </c>
      <c r="Z774" t="str">
        <f t="shared" si="12"/>
        <v>AS-96711</v>
      </c>
    </row>
    <row r="775" spans="1:26" x14ac:dyDescent="0.3">
      <c r="A775" t="s">
        <v>13430</v>
      </c>
      <c r="B775" t="s">
        <v>8169</v>
      </c>
      <c r="C775" t="s">
        <v>264</v>
      </c>
      <c r="E775" t="s">
        <v>45</v>
      </c>
      <c r="G775">
        <v>0.21</v>
      </c>
      <c r="H775">
        <v>0.21</v>
      </c>
      <c r="I775" t="s">
        <v>24</v>
      </c>
      <c r="J775">
        <v>34.69</v>
      </c>
      <c r="K775">
        <v>199.9</v>
      </c>
      <c r="L775">
        <v>165.21</v>
      </c>
      <c r="M775" t="s">
        <v>265</v>
      </c>
      <c r="N775" t="s">
        <v>13431</v>
      </c>
      <c r="O775" t="s">
        <v>13432</v>
      </c>
      <c r="P775" t="s">
        <v>265</v>
      </c>
      <c r="Q775" t="s">
        <v>266</v>
      </c>
      <c r="R775" t="s">
        <v>267</v>
      </c>
      <c r="S775" t="s">
        <v>13433</v>
      </c>
      <c r="T775">
        <v>199.9</v>
      </c>
      <c r="U775" t="s">
        <v>24</v>
      </c>
      <c r="V775" t="s">
        <v>13434</v>
      </c>
      <c r="W775" t="s">
        <v>13435</v>
      </c>
      <c r="X775" t="s">
        <v>13436</v>
      </c>
      <c r="Y775" t="s">
        <v>13437</v>
      </c>
      <c r="Z775" t="str">
        <f t="shared" si="12"/>
        <v>AS-97163</v>
      </c>
    </row>
    <row r="776" spans="1:26" x14ac:dyDescent="0.3">
      <c r="A776" t="s">
        <v>489</v>
      </c>
      <c r="B776" t="s">
        <v>8169</v>
      </c>
      <c r="C776" t="s">
        <v>264</v>
      </c>
      <c r="D776" t="s">
        <v>63</v>
      </c>
      <c r="E776" t="s">
        <v>46</v>
      </c>
      <c r="G776">
        <v>0.2</v>
      </c>
      <c r="H776">
        <v>0.2</v>
      </c>
      <c r="I776" t="s">
        <v>24</v>
      </c>
      <c r="J776">
        <v>-4.1500000000000004</v>
      </c>
      <c r="K776">
        <v>-24.9</v>
      </c>
      <c r="L776">
        <v>-20.75</v>
      </c>
      <c r="M776" t="s">
        <v>265</v>
      </c>
      <c r="N776" t="s">
        <v>651</v>
      </c>
      <c r="O776" t="s">
        <v>652</v>
      </c>
      <c r="P776" t="s">
        <v>265</v>
      </c>
      <c r="Q776" t="s">
        <v>266</v>
      </c>
      <c r="R776" t="s">
        <v>267</v>
      </c>
      <c r="S776" t="s">
        <v>653</v>
      </c>
      <c r="T776">
        <v>24.9</v>
      </c>
      <c r="U776" t="s">
        <v>24</v>
      </c>
      <c r="V776" t="s">
        <v>654</v>
      </c>
      <c r="W776" t="s">
        <v>655</v>
      </c>
      <c r="X776" t="s">
        <v>656</v>
      </c>
      <c r="Y776" t="s">
        <v>13438</v>
      </c>
      <c r="Z776" t="str">
        <f t="shared" si="12"/>
        <v>AS-92987</v>
      </c>
    </row>
    <row r="777" spans="1:26" x14ac:dyDescent="0.3">
      <c r="A777" t="s">
        <v>489</v>
      </c>
      <c r="B777" t="s">
        <v>8169</v>
      </c>
      <c r="C777" t="s">
        <v>264</v>
      </c>
      <c r="D777" t="s">
        <v>63</v>
      </c>
      <c r="E777" t="s">
        <v>46</v>
      </c>
      <c r="G777">
        <v>0.2</v>
      </c>
      <c r="H777">
        <v>0.2</v>
      </c>
      <c r="I777" t="s">
        <v>24</v>
      </c>
      <c r="J777">
        <v>-4.1500000000000004</v>
      </c>
      <c r="K777">
        <v>-24.9</v>
      </c>
      <c r="L777">
        <v>-20.75</v>
      </c>
      <c r="M777" t="s">
        <v>265</v>
      </c>
      <c r="N777" t="s">
        <v>651</v>
      </c>
      <c r="O777" t="s">
        <v>13439</v>
      </c>
      <c r="P777" t="s">
        <v>265</v>
      </c>
      <c r="Q777" t="s">
        <v>275</v>
      </c>
      <c r="R777" t="s">
        <v>267</v>
      </c>
      <c r="S777" t="s">
        <v>13440</v>
      </c>
      <c r="T777">
        <v>24.9</v>
      </c>
      <c r="U777" t="s">
        <v>24</v>
      </c>
      <c r="V777" t="s">
        <v>13441</v>
      </c>
      <c r="W777" t="s">
        <v>13442</v>
      </c>
      <c r="X777" t="s">
        <v>13441</v>
      </c>
      <c r="Y777" t="s">
        <v>13443</v>
      </c>
      <c r="Z777" t="str">
        <f t="shared" si="12"/>
        <v>AS-92987</v>
      </c>
    </row>
    <row r="778" spans="1:26" x14ac:dyDescent="0.3">
      <c r="A778" t="s">
        <v>13444</v>
      </c>
      <c r="B778" t="s">
        <v>8169</v>
      </c>
      <c r="C778" t="s">
        <v>264</v>
      </c>
      <c r="E778" t="s">
        <v>47</v>
      </c>
      <c r="G778">
        <v>0.22</v>
      </c>
      <c r="H778">
        <v>0.22</v>
      </c>
      <c r="I778" t="s">
        <v>24</v>
      </c>
      <c r="J778">
        <v>5.39</v>
      </c>
      <c r="K778">
        <v>29.9</v>
      </c>
      <c r="L778">
        <v>24.51</v>
      </c>
      <c r="M778" t="s">
        <v>265</v>
      </c>
      <c r="N778" t="s">
        <v>13445</v>
      </c>
      <c r="O778" t="s">
        <v>13446</v>
      </c>
      <c r="P778" t="s">
        <v>265</v>
      </c>
      <c r="Q778" t="s">
        <v>266</v>
      </c>
      <c r="R778" t="s">
        <v>267</v>
      </c>
      <c r="S778" t="s">
        <v>13447</v>
      </c>
      <c r="T778">
        <v>29.9</v>
      </c>
      <c r="U778" t="s">
        <v>24</v>
      </c>
      <c r="V778" t="s">
        <v>13448</v>
      </c>
      <c r="W778" t="s">
        <v>13449</v>
      </c>
      <c r="X778" t="s">
        <v>13450</v>
      </c>
      <c r="Y778" t="s">
        <v>13451</v>
      </c>
      <c r="Z778" t="str">
        <f t="shared" si="12"/>
        <v>AS-95331</v>
      </c>
    </row>
    <row r="779" spans="1:26" x14ac:dyDescent="0.3">
      <c r="A779" t="s">
        <v>13452</v>
      </c>
      <c r="B779" t="s">
        <v>8169</v>
      </c>
      <c r="C779" t="s">
        <v>264</v>
      </c>
      <c r="E779" t="s">
        <v>47</v>
      </c>
      <c r="G779">
        <v>0.22</v>
      </c>
      <c r="H779">
        <v>0.22</v>
      </c>
      <c r="I779" t="s">
        <v>24</v>
      </c>
      <c r="J779">
        <v>36.049999999999997</v>
      </c>
      <c r="K779">
        <v>199.9</v>
      </c>
      <c r="L779">
        <v>163.85</v>
      </c>
      <c r="M779" t="s">
        <v>265</v>
      </c>
      <c r="N779" t="s">
        <v>13453</v>
      </c>
      <c r="O779" t="s">
        <v>13454</v>
      </c>
      <c r="P779" t="s">
        <v>265</v>
      </c>
      <c r="Q779" t="s">
        <v>266</v>
      </c>
      <c r="R779" t="s">
        <v>267</v>
      </c>
      <c r="S779" t="s">
        <v>13455</v>
      </c>
      <c r="T779">
        <v>199.9</v>
      </c>
      <c r="U779" t="s">
        <v>24</v>
      </c>
      <c r="V779" t="s">
        <v>13456</v>
      </c>
      <c r="W779" t="s">
        <v>13457</v>
      </c>
      <c r="X779" t="s">
        <v>13458</v>
      </c>
      <c r="Y779" t="s">
        <v>13459</v>
      </c>
      <c r="Z779" t="str">
        <f t="shared" si="12"/>
        <v>AS-94906</v>
      </c>
    </row>
    <row r="780" spans="1:26" x14ac:dyDescent="0.3">
      <c r="A780" t="s">
        <v>13460</v>
      </c>
      <c r="B780" t="s">
        <v>8169</v>
      </c>
      <c r="C780" t="s">
        <v>264</v>
      </c>
      <c r="E780" t="s">
        <v>46</v>
      </c>
      <c r="G780">
        <v>0.2</v>
      </c>
      <c r="H780">
        <v>0.2</v>
      </c>
      <c r="I780" t="s">
        <v>24</v>
      </c>
      <c r="J780">
        <v>4.1500000000000004</v>
      </c>
      <c r="K780">
        <v>24.9</v>
      </c>
      <c r="L780">
        <v>20.75</v>
      </c>
      <c r="M780" t="s">
        <v>265</v>
      </c>
      <c r="N780" t="s">
        <v>13461</v>
      </c>
      <c r="O780" t="s">
        <v>13462</v>
      </c>
      <c r="P780" t="s">
        <v>265</v>
      </c>
      <c r="Q780" t="s">
        <v>266</v>
      </c>
      <c r="R780" t="s">
        <v>267</v>
      </c>
      <c r="S780" t="s">
        <v>13463</v>
      </c>
      <c r="T780">
        <v>24.9</v>
      </c>
      <c r="U780" t="s">
        <v>24</v>
      </c>
      <c r="V780" t="s">
        <v>13464</v>
      </c>
      <c r="W780" t="s">
        <v>13465</v>
      </c>
      <c r="X780" t="s">
        <v>13466</v>
      </c>
      <c r="Y780" t="s">
        <v>13467</v>
      </c>
      <c r="Z780" t="str">
        <f t="shared" si="12"/>
        <v>AS-95571</v>
      </c>
    </row>
    <row r="781" spans="1:26" x14ac:dyDescent="0.3">
      <c r="A781" t="s">
        <v>13468</v>
      </c>
      <c r="B781" t="s">
        <v>8169</v>
      </c>
      <c r="C781" t="s">
        <v>264</v>
      </c>
      <c r="E781" t="s">
        <v>46</v>
      </c>
      <c r="G781">
        <v>0.2</v>
      </c>
      <c r="H781">
        <v>0.2</v>
      </c>
      <c r="I781" t="s">
        <v>24</v>
      </c>
      <c r="J781">
        <v>2.98</v>
      </c>
      <c r="K781">
        <v>17.899999999999999</v>
      </c>
      <c r="L781">
        <v>14.92</v>
      </c>
      <c r="M781" t="s">
        <v>265</v>
      </c>
      <c r="N781" t="s">
        <v>13469</v>
      </c>
      <c r="O781" t="s">
        <v>13470</v>
      </c>
      <c r="P781" t="s">
        <v>265</v>
      </c>
      <c r="Q781" t="s">
        <v>266</v>
      </c>
      <c r="R781" t="s">
        <v>267</v>
      </c>
      <c r="S781" t="s">
        <v>13471</v>
      </c>
      <c r="T781">
        <v>17.899999999999999</v>
      </c>
      <c r="U781" t="s">
        <v>24</v>
      </c>
      <c r="V781" t="s">
        <v>13472</v>
      </c>
      <c r="W781" t="s">
        <v>13473</v>
      </c>
      <c r="X781" t="s">
        <v>13474</v>
      </c>
      <c r="Y781" t="s">
        <v>13475</v>
      </c>
      <c r="Z781" t="str">
        <f t="shared" si="12"/>
        <v>AS-97172</v>
      </c>
    </row>
    <row r="782" spans="1:26" x14ac:dyDescent="0.3">
      <c r="A782" t="s">
        <v>13476</v>
      </c>
      <c r="B782" t="s">
        <v>8169</v>
      </c>
      <c r="C782" t="s">
        <v>268</v>
      </c>
      <c r="E782" t="s">
        <v>46</v>
      </c>
      <c r="G782">
        <v>0.2</v>
      </c>
      <c r="H782">
        <v>0.2</v>
      </c>
      <c r="I782" t="s">
        <v>24</v>
      </c>
      <c r="J782">
        <v>6.32</v>
      </c>
      <c r="K782">
        <v>37.9</v>
      </c>
      <c r="L782">
        <v>31.58</v>
      </c>
      <c r="M782" t="s">
        <v>83</v>
      </c>
      <c r="N782" t="s">
        <v>13477</v>
      </c>
      <c r="O782" t="s">
        <v>13478</v>
      </c>
      <c r="P782" t="s">
        <v>83</v>
      </c>
      <c r="Q782" t="s">
        <v>266</v>
      </c>
      <c r="R782" t="s">
        <v>267</v>
      </c>
      <c r="S782" t="s">
        <v>13479</v>
      </c>
      <c r="T782">
        <v>37.9</v>
      </c>
      <c r="U782" t="s">
        <v>24</v>
      </c>
      <c r="V782" t="s">
        <v>5659</v>
      </c>
      <c r="W782" t="s">
        <v>5662</v>
      </c>
      <c r="X782" t="s">
        <v>13480</v>
      </c>
      <c r="Y782" t="s">
        <v>13481</v>
      </c>
      <c r="Z782" t="str">
        <f t="shared" si="12"/>
        <v>AS-95966</v>
      </c>
    </row>
    <row r="783" spans="1:26" x14ac:dyDescent="0.3">
      <c r="A783" t="s">
        <v>13482</v>
      </c>
      <c r="B783" t="s">
        <v>8169</v>
      </c>
      <c r="C783" t="s">
        <v>264</v>
      </c>
      <c r="E783" t="s">
        <v>45</v>
      </c>
      <c r="G783">
        <v>0.21</v>
      </c>
      <c r="H783">
        <v>0.21</v>
      </c>
      <c r="I783" t="s">
        <v>24</v>
      </c>
      <c r="J783">
        <v>9.2799999999999994</v>
      </c>
      <c r="K783">
        <v>53.46</v>
      </c>
      <c r="L783">
        <v>44.18</v>
      </c>
      <c r="M783" t="s">
        <v>265</v>
      </c>
      <c r="N783" t="s">
        <v>13483</v>
      </c>
      <c r="O783" t="s">
        <v>13484</v>
      </c>
      <c r="P783" t="s">
        <v>265</v>
      </c>
      <c r="Q783" t="s">
        <v>266</v>
      </c>
      <c r="R783" t="s">
        <v>267</v>
      </c>
      <c r="S783" t="s">
        <v>13485</v>
      </c>
      <c r="T783">
        <v>53.46</v>
      </c>
      <c r="U783" t="s">
        <v>24</v>
      </c>
      <c r="V783" t="s">
        <v>13486</v>
      </c>
      <c r="W783" t="s">
        <v>13487</v>
      </c>
      <c r="X783" t="s">
        <v>13488</v>
      </c>
      <c r="Y783" t="s">
        <v>13489</v>
      </c>
      <c r="Z783" t="str">
        <f t="shared" si="12"/>
        <v>AS-96282</v>
      </c>
    </row>
    <row r="784" spans="1:26" x14ac:dyDescent="0.3">
      <c r="A784" t="s">
        <v>13490</v>
      </c>
      <c r="B784" t="s">
        <v>8169</v>
      </c>
      <c r="C784" t="s">
        <v>264</v>
      </c>
      <c r="E784" t="s">
        <v>47</v>
      </c>
      <c r="G784">
        <v>0.22</v>
      </c>
      <c r="H784">
        <v>0.22</v>
      </c>
      <c r="I784" t="s">
        <v>24</v>
      </c>
      <c r="J784">
        <v>14.09</v>
      </c>
      <c r="K784">
        <v>78.17</v>
      </c>
      <c r="L784">
        <v>64.08</v>
      </c>
      <c r="M784" t="s">
        <v>265</v>
      </c>
      <c r="N784" t="s">
        <v>13491</v>
      </c>
      <c r="O784" t="s">
        <v>13492</v>
      </c>
      <c r="P784" t="s">
        <v>265</v>
      </c>
      <c r="Q784" t="s">
        <v>266</v>
      </c>
      <c r="R784" t="s">
        <v>267</v>
      </c>
      <c r="S784" t="s">
        <v>13493</v>
      </c>
      <c r="T784">
        <v>78.17</v>
      </c>
      <c r="U784" t="s">
        <v>24</v>
      </c>
      <c r="V784" t="s">
        <v>13494</v>
      </c>
      <c r="W784" t="s">
        <v>13495</v>
      </c>
      <c r="X784" t="s">
        <v>13496</v>
      </c>
      <c r="Y784" t="s">
        <v>13497</v>
      </c>
      <c r="Z784" t="str">
        <f t="shared" si="12"/>
        <v>AS-96267</v>
      </c>
    </row>
    <row r="785" spans="1:26" x14ac:dyDescent="0.3">
      <c r="A785" t="s">
        <v>13498</v>
      </c>
      <c r="B785" t="s">
        <v>8169</v>
      </c>
      <c r="C785" t="s">
        <v>268</v>
      </c>
      <c r="E785" t="s">
        <v>42</v>
      </c>
      <c r="G785">
        <v>0.19</v>
      </c>
      <c r="H785">
        <v>0.19</v>
      </c>
      <c r="I785" t="s">
        <v>24</v>
      </c>
      <c r="J785">
        <v>10.199999999999999</v>
      </c>
      <c r="K785">
        <v>63.9</v>
      </c>
      <c r="L785">
        <v>53.7</v>
      </c>
      <c r="M785" t="s">
        <v>83</v>
      </c>
      <c r="N785" t="s">
        <v>13499</v>
      </c>
      <c r="O785" t="s">
        <v>13500</v>
      </c>
      <c r="P785" t="s">
        <v>83</v>
      </c>
      <c r="Q785" t="s">
        <v>266</v>
      </c>
      <c r="R785" t="s">
        <v>267</v>
      </c>
      <c r="S785" t="s">
        <v>13501</v>
      </c>
      <c r="T785">
        <v>63.9</v>
      </c>
      <c r="U785" t="s">
        <v>24</v>
      </c>
      <c r="V785" t="s">
        <v>4003</v>
      </c>
      <c r="W785" t="s">
        <v>4006</v>
      </c>
      <c r="X785" t="s">
        <v>13502</v>
      </c>
      <c r="Y785" t="s">
        <v>13503</v>
      </c>
      <c r="Z785" t="str">
        <f t="shared" si="12"/>
        <v>AS-95241</v>
      </c>
    </row>
    <row r="786" spans="1:26" x14ac:dyDescent="0.3">
      <c r="A786" t="s">
        <v>13504</v>
      </c>
      <c r="B786" t="s">
        <v>8169</v>
      </c>
      <c r="C786" t="s">
        <v>264</v>
      </c>
      <c r="E786" t="s">
        <v>46</v>
      </c>
      <c r="G786">
        <v>0.2</v>
      </c>
      <c r="H786">
        <v>0.2</v>
      </c>
      <c r="I786" t="s">
        <v>24</v>
      </c>
      <c r="J786">
        <v>5.32</v>
      </c>
      <c r="K786">
        <v>31.9</v>
      </c>
      <c r="L786">
        <v>26.58</v>
      </c>
      <c r="M786" t="s">
        <v>265</v>
      </c>
      <c r="N786" t="s">
        <v>13505</v>
      </c>
      <c r="O786" t="s">
        <v>13506</v>
      </c>
      <c r="P786" t="s">
        <v>265</v>
      </c>
      <c r="Q786" t="s">
        <v>266</v>
      </c>
      <c r="R786" t="s">
        <v>269</v>
      </c>
      <c r="S786" t="s">
        <v>13507</v>
      </c>
      <c r="T786">
        <v>31.9</v>
      </c>
      <c r="U786" t="s">
        <v>24</v>
      </c>
      <c r="W786" t="s">
        <v>13508</v>
      </c>
      <c r="X786" t="s">
        <v>13509</v>
      </c>
      <c r="Y786" t="s">
        <v>13510</v>
      </c>
      <c r="Z786" t="str">
        <f t="shared" si="12"/>
        <v>AS-96452</v>
      </c>
    </row>
    <row r="787" spans="1:26" x14ac:dyDescent="0.3">
      <c r="A787" t="s">
        <v>13504</v>
      </c>
      <c r="B787" t="s">
        <v>8169</v>
      </c>
      <c r="C787" t="s">
        <v>264</v>
      </c>
      <c r="E787" t="s">
        <v>46</v>
      </c>
      <c r="G787">
        <v>0.2</v>
      </c>
      <c r="H787">
        <v>0.2</v>
      </c>
      <c r="I787" t="s">
        <v>24</v>
      </c>
      <c r="J787">
        <v>5.32</v>
      </c>
      <c r="K787">
        <v>31.9</v>
      </c>
      <c r="L787">
        <v>26.58</v>
      </c>
      <c r="M787" t="s">
        <v>265</v>
      </c>
      <c r="N787" t="s">
        <v>13505</v>
      </c>
      <c r="O787" t="s">
        <v>13511</v>
      </c>
      <c r="P787" t="s">
        <v>265</v>
      </c>
      <c r="Q787" t="s">
        <v>266</v>
      </c>
      <c r="R787" t="s">
        <v>267</v>
      </c>
      <c r="S787" t="s">
        <v>13512</v>
      </c>
      <c r="T787">
        <v>31.9</v>
      </c>
      <c r="U787" t="s">
        <v>24</v>
      </c>
      <c r="V787" t="s">
        <v>13513</v>
      </c>
      <c r="W787" t="s">
        <v>13514</v>
      </c>
      <c r="X787" t="s">
        <v>13515</v>
      </c>
      <c r="Y787" t="s">
        <v>13516</v>
      </c>
      <c r="Z787" t="str">
        <f t="shared" si="12"/>
        <v>AS-96452</v>
      </c>
    </row>
    <row r="788" spans="1:26" x14ac:dyDescent="0.3">
      <c r="A788" t="s">
        <v>13517</v>
      </c>
      <c r="B788" t="s">
        <v>8169</v>
      </c>
      <c r="C788" t="s">
        <v>264</v>
      </c>
      <c r="E788" t="s">
        <v>46</v>
      </c>
      <c r="G788">
        <v>0.2</v>
      </c>
      <c r="H788">
        <v>0.2</v>
      </c>
      <c r="I788" t="s">
        <v>24</v>
      </c>
      <c r="J788">
        <v>5.32</v>
      </c>
      <c r="K788">
        <v>31.9</v>
      </c>
      <c r="L788">
        <v>26.58</v>
      </c>
      <c r="M788" t="s">
        <v>265</v>
      </c>
      <c r="N788" t="s">
        <v>13518</v>
      </c>
      <c r="O788" t="s">
        <v>13519</v>
      </c>
      <c r="P788" t="s">
        <v>265</v>
      </c>
      <c r="Q788" t="s">
        <v>266</v>
      </c>
      <c r="R788" t="s">
        <v>267</v>
      </c>
      <c r="S788" t="s">
        <v>13520</v>
      </c>
      <c r="T788">
        <v>31.9</v>
      </c>
      <c r="U788" t="s">
        <v>24</v>
      </c>
      <c r="V788" t="s">
        <v>13521</v>
      </c>
      <c r="W788" t="s">
        <v>13522</v>
      </c>
      <c r="X788" t="s">
        <v>13523</v>
      </c>
      <c r="Y788" t="s">
        <v>13524</v>
      </c>
      <c r="Z788" t="str">
        <f t="shared" si="12"/>
        <v>AS-95754</v>
      </c>
    </row>
    <row r="789" spans="1:26" x14ac:dyDescent="0.3">
      <c r="A789" t="s">
        <v>13525</v>
      </c>
      <c r="B789" t="s">
        <v>8169</v>
      </c>
      <c r="C789" t="s">
        <v>264</v>
      </c>
      <c r="E789" t="s">
        <v>47</v>
      </c>
      <c r="G789">
        <v>0.22</v>
      </c>
      <c r="H789">
        <v>0.22</v>
      </c>
      <c r="I789" t="s">
        <v>24</v>
      </c>
      <c r="J789">
        <v>16.04</v>
      </c>
      <c r="K789">
        <v>88.97</v>
      </c>
      <c r="L789">
        <v>72.930000000000007</v>
      </c>
      <c r="M789" t="s">
        <v>265</v>
      </c>
      <c r="N789" t="s">
        <v>13526</v>
      </c>
      <c r="O789" t="s">
        <v>13527</v>
      </c>
      <c r="P789" t="s">
        <v>265</v>
      </c>
      <c r="Q789" t="s">
        <v>266</v>
      </c>
      <c r="R789" t="s">
        <v>267</v>
      </c>
      <c r="S789" t="s">
        <v>13528</v>
      </c>
      <c r="T789">
        <v>88.97</v>
      </c>
      <c r="U789" t="s">
        <v>24</v>
      </c>
      <c r="V789" t="s">
        <v>13529</v>
      </c>
      <c r="W789" t="s">
        <v>13530</v>
      </c>
      <c r="X789" t="s">
        <v>13531</v>
      </c>
      <c r="Y789" t="s">
        <v>13532</v>
      </c>
      <c r="Z789" t="str">
        <f t="shared" si="12"/>
        <v>AS-96652</v>
      </c>
    </row>
    <row r="790" spans="1:26" x14ac:dyDescent="0.3">
      <c r="A790" t="s">
        <v>13533</v>
      </c>
      <c r="B790" t="s">
        <v>8169</v>
      </c>
      <c r="C790" t="s">
        <v>268</v>
      </c>
      <c r="E790" t="s">
        <v>45</v>
      </c>
      <c r="G790">
        <v>0.21</v>
      </c>
      <c r="H790">
        <v>0.21</v>
      </c>
      <c r="I790" t="s">
        <v>24</v>
      </c>
      <c r="J790">
        <v>5.54</v>
      </c>
      <c r="K790">
        <v>31.9</v>
      </c>
      <c r="L790">
        <v>26.36</v>
      </c>
      <c r="M790" t="s">
        <v>83</v>
      </c>
      <c r="N790" t="s">
        <v>13534</v>
      </c>
      <c r="O790" t="s">
        <v>13535</v>
      </c>
      <c r="P790" t="s">
        <v>83</v>
      </c>
      <c r="Q790" t="s">
        <v>266</v>
      </c>
      <c r="R790" t="s">
        <v>267</v>
      </c>
      <c r="S790" t="s">
        <v>13536</v>
      </c>
      <c r="T790">
        <v>31.9</v>
      </c>
      <c r="U790" t="s">
        <v>24</v>
      </c>
      <c r="V790" t="s">
        <v>6270</v>
      </c>
      <c r="W790" t="s">
        <v>6273</v>
      </c>
      <c r="X790" t="s">
        <v>13537</v>
      </c>
      <c r="Y790" t="s">
        <v>13538</v>
      </c>
      <c r="Z790" t="str">
        <f t="shared" si="12"/>
        <v>AS-96335</v>
      </c>
    </row>
    <row r="791" spans="1:26" x14ac:dyDescent="0.3">
      <c r="A791" t="s">
        <v>13539</v>
      </c>
      <c r="B791" t="s">
        <v>8169</v>
      </c>
      <c r="C791" t="s">
        <v>264</v>
      </c>
      <c r="E791" t="s">
        <v>45</v>
      </c>
      <c r="G791">
        <v>0.21</v>
      </c>
      <c r="H791">
        <v>0.21</v>
      </c>
      <c r="I791" t="s">
        <v>24</v>
      </c>
      <c r="J791">
        <v>26.02</v>
      </c>
      <c r="K791">
        <v>149.93</v>
      </c>
      <c r="L791">
        <v>123.91</v>
      </c>
      <c r="M791" t="s">
        <v>265</v>
      </c>
      <c r="N791" t="s">
        <v>13540</v>
      </c>
      <c r="O791" t="s">
        <v>13541</v>
      </c>
      <c r="P791" t="s">
        <v>265</v>
      </c>
      <c r="Q791" t="s">
        <v>266</v>
      </c>
      <c r="R791" t="s">
        <v>267</v>
      </c>
      <c r="S791" t="s">
        <v>13542</v>
      </c>
      <c r="T791">
        <v>149.93</v>
      </c>
      <c r="U791" t="s">
        <v>24</v>
      </c>
      <c r="V791" t="s">
        <v>13543</v>
      </c>
      <c r="W791" t="s">
        <v>13544</v>
      </c>
      <c r="X791" t="s">
        <v>13545</v>
      </c>
      <c r="Y791" t="s">
        <v>13546</v>
      </c>
      <c r="Z791" t="str">
        <f t="shared" si="12"/>
        <v>AS-96836</v>
      </c>
    </row>
    <row r="792" spans="1:26" x14ac:dyDescent="0.3">
      <c r="A792" t="s">
        <v>13547</v>
      </c>
      <c r="B792" t="s">
        <v>8169</v>
      </c>
      <c r="C792" t="s">
        <v>264</v>
      </c>
      <c r="E792" t="s">
        <v>45</v>
      </c>
      <c r="G792">
        <v>0.21</v>
      </c>
      <c r="H792">
        <v>0.21</v>
      </c>
      <c r="I792" t="s">
        <v>24</v>
      </c>
      <c r="J792">
        <v>7.09</v>
      </c>
      <c r="K792">
        <v>40.86</v>
      </c>
      <c r="L792">
        <v>33.770000000000003</v>
      </c>
      <c r="M792" t="s">
        <v>265</v>
      </c>
      <c r="N792" t="s">
        <v>13548</v>
      </c>
      <c r="O792" t="s">
        <v>13549</v>
      </c>
      <c r="P792" t="s">
        <v>265</v>
      </c>
      <c r="Q792" t="s">
        <v>266</v>
      </c>
      <c r="R792" t="s">
        <v>267</v>
      </c>
      <c r="S792" t="s">
        <v>13550</v>
      </c>
      <c r="T792">
        <v>40.86</v>
      </c>
      <c r="U792" t="s">
        <v>24</v>
      </c>
      <c r="V792" t="s">
        <v>13551</v>
      </c>
      <c r="W792" t="s">
        <v>13552</v>
      </c>
      <c r="X792" t="s">
        <v>13553</v>
      </c>
      <c r="Y792" t="s">
        <v>13554</v>
      </c>
      <c r="Z792" t="str">
        <f t="shared" si="12"/>
        <v>AS-96408</v>
      </c>
    </row>
    <row r="793" spans="1:26" x14ac:dyDescent="0.3">
      <c r="A793" t="s">
        <v>13555</v>
      </c>
      <c r="B793" t="s">
        <v>8169</v>
      </c>
      <c r="C793" t="s">
        <v>264</v>
      </c>
      <c r="E793" t="s">
        <v>42</v>
      </c>
      <c r="G793">
        <v>0.19</v>
      </c>
      <c r="H793">
        <v>0.19</v>
      </c>
      <c r="I793" t="s">
        <v>24</v>
      </c>
      <c r="J793">
        <v>9.4</v>
      </c>
      <c r="K793">
        <v>58.85</v>
      </c>
      <c r="L793">
        <v>49.45</v>
      </c>
      <c r="M793" t="s">
        <v>265</v>
      </c>
      <c r="N793" t="s">
        <v>13556</v>
      </c>
      <c r="O793" t="s">
        <v>13557</v>
      </c>
      <c r="P793" t="s">
        <v>265</v>
      </c>
      <c r="Q793" t="s">
        <v>266</v>
      </c>
      <c r="R793" t="s">
        <v>267</v>
      </c>
      <c r="S793" t="s">
        <v>13558</v>
      </c>
      <c r="T793">
        <v>58.85</v>
      </c>
      <c r="U793" t="s">
        <v>24</v>
      </c>
      <c r="V793" t="s">
        <v>13559</v>
      </c>
      <c r="W793" t="s">
        <v>13560</v>
      </c>
      <c r="X793" t="s">
        <v>13561</v>
      </c>
      <c r="Y793" t="s">
        <v>13562</v>
      </c>
      <c r="Z793" t="str">
        <f t="shared" si="12"/>
        <v>AS-95887</v>
      </c>
    </row>
    <row r="794" spans="1:26" x14ac:dyDescent="0.3">
      <c r="A794" t="s">
        <v>13563</v>
      </c>
      <c r="B794" t="s">
        <v>8169</v>
      </c>
      <c r="C794" t="s">
        <v>268</v>
      </c>
      <c r="E794" t="s">
        <v>45</v>
      </c>
      <c r="G794">
        <v>0.21</v>
      </c>
      <c r="H794">
        <v>0.21</v>
      </c>
      <c r="I794" t="s">
        <v>24</v>
      </c>
      <c r="J794">
        <v>10.61</v>
      </c>
      <c r="K794">
        <v>61.11</v>
      </c>
      <c r="L794">
        <v>50.5</v>
      </c>
      <c r="M794" t="s">
        <v>83</v>
      </c>
      <c r="N794" t="s">
        <v>13564</v>
      </c>
      <c r="O794" t="s">
        <v>13565</v>
      </c>
      <c r="P794" t="s">
        <v>83</v>
      </c>
      <c r="Q794" t="s">
        <v>266</v>
      </c>
      <c r="R794" t="s">
        <v>267</v>
      </c>
      <c r="S794" t="s">
        <v>13566</v>
      </c>
      <c r="T794">
        <v>61.11</v>
      </c>
      <c r="U794" t="s">
        <v>24</v>
      </c>
      <c r="V794" t="s">
        <v>6324</v>
      </c>
      <c r="W794" t="s">
        <v>6327</v>
      </c>
      <c r="X794" t="s">
        <v>13567</v>
      </c>
      <c r="Y794" t="s">
        <v>13568</v>
      </c>
      <c r="Z794" t="str">
        <f t="shared" si="12"/>
        <v>AS-96372</v>
      </c>
    </row>
    <row r="795" spans="1:26" x14ac:dyDescent="0.3">
      <c r="A795" t="s">
        <v>13569</v>
      </c>
      <c r="B795" t="s">
        <v>8169</v>
      </c>
      <c r="C795" t="s">
        <v>268</v>
      </c>
      <c r="E795" t="s">
        <v>42</v>
      </c>
      <c r="G795">
        <v>0.19</v>
      </c>
      <c r="H795">
        <v>0.19</v>
      </c>
      <c r="I795" t="s">
        <v>24</v>
      </c>
      <c r="J795">
        <v>27.43</v>
      </c>
      <c r="K795">
        <v>171.8</v>
      </c>
      <c r="L795">
        <v>144.37</v>
      </c>
      <c r="M795" t="s">
        <v>83</v>
      </c>
      <c r="N795" t="s">
        <v>13570</v>
      </c>
      <c r="O795" t="s">
        <v>13571</v>
      </c>
      <c r="P795" t="s">
        <v>83</v>
      </c>
      <c r="Q795" t="s">
        <v>266</v>
      </c>
      <c r="R795" t="s">
        <v>267</v>
      </c>
      <c r="S795" t="s">
        <v>13572</v>
      </c>
      <c r="T795">
        <v>171.8</v>
      </c>
      <c r="U795" t="s">
        <v>24</v>
      </c>
      <c r="V795" t="s">
        <v>5420</v>
      </c>
      <c r="W795" t="s">
        <v>5423</v>
      </c>
      <c r="X795" t="s">
        <v>13573</v>
      </c>
      <c r="Y795" t="s">
        <v>13574</v>
      </c>
      <c r="Z795" t="str">
        <f t="shared" si="12"/>
        <v>AS-95852</v>
      </c>
    </row>
    <row r="796" spans="1:26" x14ac:dyDescent="0.3">
      <c r="A796" t="s">
        <v>13575</v>
      </c>
      <c r="B796" t="s">
        <v>8169</v>
      </c>
      <c r="C796" t="s">
        <v>264</v>
      </c>
      <c r="E796" t="s">
        <v>45</v>
      </c>
      <c r="G796">
        <v>0.21</v>
      </c>
      <c r="H796">
        <v>0.21</v>
      </c>
      <c r="I796" t="s">
        <v>24</v>
      </c>
      <c r="J796">
        <v>21.84</v>
      </c>
      <c r="K796">
        <v>125.82</v>
      </c>
      <c r="L796">
        <v>103.98</v>
      </c>
      <c r="M796" t="s">
        <v>265</v>
      </c>
      <c r="N796" t="s">
        <v>13576</v>
      </c>
      <c r="O796" t="s">
        <v>13577</v>
      </c>
      <c r="P796" t="s">
        <v>265</v>
      </c>
      <c r="Q796" t="s">
        <v>266</v>
      </c>
      <c r="R796" t="s">
        <v>267</v>
      </c>
      <c r="S796" t="s">
        <v>13578</v>
      </c>
      <c r="T796">
        <v>125.82</v>
      </c>
      <c r="U796" t="s">
        <v>24</v>
      </c>
      <c r="V796" t="s">
        <v>13579</v>
      </c>
      <c r="W796" t="s">
        <v>13580</v>
      </c>
      <c r="X796" t="s">
        <v>13581</v>
      </c>
      <c r="Y796" t="s">
        <v>13582</v>
      </c>
      <c r="Z796" t="str">
        <f t="shared" si="12"/>
        <v>AS-94992</v>
      </c>
    </row>
    <row r="797" spans="1:26" x14ac:dyDescent="0.3">
      <c r="A797" t="s">
        <v>13583</v>
      </c>
      <c r="B797" t="s">
        <v>8169</v>
      </c>
      <c r="C797" t="s">
        <v>264</v>
      </c>
      <c r="E797" t="s">
        <v>47</v>
      </c>
      <c r="G797">
        <v>0.22</v>
      </c>
      <c r="H797">
        <v>0.22</v>
      </c>
      <c r="I797" t="s">
        <v>24</v>
      </c>
      <c r="J797">
        <v>16.72</v>
      </c>
      <c r="K797">
        <v>92.75</v>
      </c>
      <c r="L797">
        <v>76.03</v>
      </c>
      <c r="M797" t="s">
        <v>265</v>
      </c>
      <c r="N797" t="s">
        <v>13584</v>
      </c>
      <c r="O797" t="s">
        <v>13585</v>
      </c>
      <c r="P797" t="s">
        <v>265</v>
      </c>
      <c r="Q797" t="s">
        <v>266</v>
      </c>
      <c r="R797" t="s">
        <v>267</v>
      </c>
      <c r="S797" t="s">
        <v>13586</v>
      </c>
      <c r="T797">
        <v>92.75</v>
      </c>
      <c r="U797" t="s">
        <v>24</v>
      </c>
      <c r="V797" t="s">
        <v>13587</v>
      </c>
      <c r="W797" t="s">
        <v>13588</v>
      </c>
      <c r="X797" t="s">
        <v>13589</v>
      </c>
      <c r="Y797" t="s">
        <v>13590</v>
      </c>
      <c r="Z797" t="str">
        <f t="shared" si="12"/>
        <v>AS-94924</v>
      </c>
    </row>
    <row r="798" spans="1:26" x14ac:dyDescent="0.3">
      <c r="A798" t="s">
        <v>13591</v>
      </c>
      <c r="B798" t="s">
        <v>8169</v>
      </c>
      <c r="C798" t="s">
        <v>264</v>
      </c>
      <c r="E798" t="s">
        <v>37</v>
      </c>
      <c r="G798">
        <v>0.2</v>
      </c>
      <c r="H798">
        <v>0.2</v>
      </c>
      <c r="I798" t="s">
        <v>24</v>
      </c>
      <c r="J798">
        <v>11.33</v>
      </c>
      <c r="K798">
        <v>67.95</v>
      </c>
      <c r="L798">
        <v>56.62</v>
      </c>
      <c r="M798" t="s">
        <v>265</v>
      </c>
      <c r="N798" t="s">
        <v>13592</v>
      </c>
      <c r="O798" t="s">
        <v>13593</v>
      </c>
      <c r="P798" t="s">
        <v>265</v>
      </c>
      <c r="Q798" t="s">
        <v>266</v>
      </c>
      <c r="R798" t="s">
        <v>267</v>
      </c>
      <c r="S798" t="s">
        <v>13594</v>
      </c>
      <c r="T798">
        <v>67.95</v>
      </c>
      <c r="U798" t="s">
        <v>24</v>
      </c>
      <c r="V798" t="s">
        <v>13595</v>
      </c>
      <c r="W798" t="s">
        <v>13596</v>
      </c>
      <c r="X798" t="s">
        <v>13597</v>
      </c>
      <c r="Y798" t="s">
        <v>13598</v>
      </c>
      <c r="Z798" t="str">
        <f t="shared" si="12"/>
        <v>AS-97211</v>
      </c>
    </row>
    <row r="799" spans="1:26" x14ac:dyDescent="0.3">
      <c r="A799" t="s">
        <v>13599</v>
      </c>
      <c r="B799" t="s">
        <v>8169</v>
      </c>
      <c r="C799" t="s">
        <v>264</v>
      </c>
      <c r="E799" t="s">
        <v>45</v>
      </c>
      <c r="G799">
        <v>0.21</v>
      </c>
      <c r="H799">
        <v>0.21</v>
      </c>
      <c r="I799" t="s">
        <v>24</v>
      </c>
      <c r="J799">
        <v>4.32</v>
      </c>
      <c r="K799">
        <v>24.9</v>
      </c>
      <c r="L799">
        <v>20.58</v>
      </c>
      <c r="M799" t="s">
        <v>265</v>
      </c>
      <c r="N799" t="s">
        <v>13600</v>
      </c>
      <c r="O799" t="s">
        <v>13601</v>
      </c>
      <c r="P799" t="s">
        <v>265</v>
      </c>
      <c r="Q799" t="s">
        <v>266</v>
      </c>
      <c r="R799" t="s">
        <v>267</v>
      </c>
      <c r="S799" t="s">
        <v>13602</v>
      </c>
      <c r="T799">
        <v>24.9</v>
      </c>
      <c r="U799" t="s">
        <v>24</v>
      </c>
      <c r="V799" t="s">
        <v>13603</v>
      </c>
      <c r="W799" t="s">
        <v>13604</v>
      </c>
      <c r="X799" t="s">
        <v>13605</v>
      </c>
      <c r="Y799" t="s">
        <v>13606</v>
      </c>
      <c r="Z799" t="str">
        <f t="shared" si="12"/>
        <v>AS-95624</v>
      </c>
    </row>
    <row r="800" spans="1:26" x14ac:dyDescent="0.3">
      <c r="A800" t="s">
        <v>13607</v>
      </c>
      <c r="B800" t="s">
        <v>8169</v>
      </c>
      <c r="C800" t="s">
        <v>264</v>
      </c>
      <c r="E800" t="s">
        <v>46</v>
      </c>
      <c r="G800">
        <v>0.2</v>
      </c>
      <c r="H800">
        <v>0.2</v>
      </c>
      <c r="I800" t="s">
        <v>24</v>
      </c>
      <c r="J800">
        <v>9.14</v>
      </c>
      <c r="K800">
        <v>54.85</v>
      </c>
      <c r="L800">
        <v>45.71</v>
      </c>
      <c r="M800" t="s">
        <v>265</v>
      </c>
      <c r="N800" t="s">
        <v>13608</v>
      </c>
      <c r="O800" t="s">
        <v>13609</v>
      </c>
      <c r="P800" t="s">
        <v>265</v>
      </c>
      <c r="Q800" t="s">
        <v>266</v>
      </c>
      <c r="R800" t="s">
        <v>267</v>
      </c>
      <c r="S800" t="s">
        <v>13610</v>
      </c>
      <c r="T800">
        <v>54.85</v>
      </c>
      <c r="U800" t="s">
        <v>24</v>
      </c>
      <c r="V800" t="s">
        <v>13611</v>
      </c>
      <c r="W800" t="s">
        <v>13612</v>
      </c>
      <c r="X800" t="s">
        <v>13613</v>
      </c>
      <c r="Y800" t="s">
        <v>13614</v>
      </c>
      <c r="Z800" t="str">
        <f t="shared" si="12"/>
        <v>AS-95132</v>
      </c>
    </row>
    <row r="801" spans="1:26" x14ac:dyDescent="0.3">
      <c r="A801" t="s">
        <v>13615</v>
      </c>
      <c r="B801" t="s">
        <v>8169</v>
      </c>
      <c r="C801" t="s">
        <v>264</v>
      </c>
      <c r="E801" t="s">
        <v>46</v>
      </c>
      <c r="G801">
        <v>0.2</v>
      </c>
      <c r="H801">
        <v>0.2</v>
      </c>
      <c r="I801" t="s">
        <v>24</v>
      </c>
      <c r="J801">
        <v>36.619999999999997</v>
      </c>
      <c r="K801">
        <v>219.7</v>
      </c>
      <c r="L801">
        <v>183.08</v>
      </c>
      <c r="M801" t="s">
        <v>265</v>
      </c>
      <c r="N801" t="s">
        <v>13616</v>
      </c>
      <c r="O801" t="s">
        <v>13617</v>
      </c>
      <c r="P801" t="s">
        <v>265</v>
      </c>
      <c r="Q801" t="s">
        <v>266</v>
      </c>
      <c r="R801" t="s">
        <v>267</v>
      </c>
      <c r="S801" t="s">
        <v>13618</v>
      </c>
      <c r="T801">
        <v>219.7</v>
      </c>
      <c r="U801" t="s">
        <v>24</v>
      </c>
      <c r="V801" t="s">
        <v>13619</v>
      </c>
      <c r="W801" t="s">
        <v>13620</v>
      </c>
      <c r="X801" t="s">
        <v>13621</v>
      </c>
      <c r="Y801" t="s">
        <v>13622</v>
      </c>
      <c r="Z801" t="str">
        <f t="shared" si="12"/>
        <v>AS-94841</v>
      </c>
    </row>
    <row r="802" spans="1:26" x14ac:dyDescent="0.3">
      <c r="A802" t="s">
        <v>13623</v>
      </c>
      <c r="B802" t="s">
        <v>8169</v>
      </c>
      <c r="C802" t="s">
        <v>268</v>
      </c>
      <c r="E802" t="s">
        <v>47</v>
      </c>
      <c r="G802">
        <v>0.22</v>
      </c>
      <c r="H802">
        <v>0.22</v>
      </c>
      <c r="I802" t="s">
        <v>24</v>
      </c>
      <c r="J802">
        <v>5.75</v>
      </c>
      <c r="K802">
        <v>31.9</v>
      </c>
      <c r="L802">
        <v>26.15</v>
      </c>
      <c r="M802" t="s">
        <v>83</v>
      </c>
      <c r="N802" t="s">
        <v>13624</v>
      </c>
      <c r="O802" t="s">
        <v>13625</v>
      </c>
      <c r="P802" t="s">
        <v>83</v>
      </c>
      <c r="Q802" t="s">
        <v>266</v>
      </c>
      <c r="R802" t="s">
        <v>267</v>
      </c>
      <c r="S802" t="s">
        <v>13626</v>
      </c>
      <c r="T802">
        <v>31.9</v>
      </c>
      <c r="U802" t="s">
        <v>24</v>
      </c>
      <c r="V802" t="s">
        <v>7871</v>
      </c>
      <c r="W802" t="s">
        <v>7874</v>
      </c>
      <c r="X802" t="s">
        <v>13627</v>
      </c>
      <c r="Y802" t="s">
        <v>13628</v>
      </c>
      <c r="Z802" t="str">
        <f t="shared" si="12"/>
        <v>AS-97112</v>
      </c>
    </row>
    <row r="803" spans="1:26" x14ac:dyDescent="0.3">
      <c r="A803" t="s">
        <v>13629</v>
      </c>
      <c r="B803" t="s">
        <v>8169</v>
      </c>
      <c r="C803" t="s">
        <v>268</v>
      </c>
      <c r="E803" t="s">
        <v>42</v>
      </c>
      <c r="G803">
        <v>0.19</v>
      </c>
      <c r="H803">
        <v>0.19</v>
      </c>
      <c r="I803" t="s">
        <v>24</v>
      </c>
      <c r="J803">
        <v>5.09</v>
      </c>
      <c r="K803">
        <v>31.9</v>
      </c>
      <c r="L803">
        <v>26.81</v>
      </c>
      <c r="M803" t="s">
        <v>83</v>
      </c>
      <c r="N803" t="s">
        <v>13630</v>
      </c>
      <c r="O803" t="s">
        <v>13631</v>
      </c>
      <c r="P803" t="s">
        <v>83</v>
      </c>
      <c r="Q803" t="s">
        <v>266</v>
      </c>
      <c r="R803" t="s">
        <v>267</v>
      </c>
      <c r="S803" t="s">
        <v>13632</v>
      </c>
      <c r="T803">
        <v>31.9</v>
      </c>
      <c r="U803" t="s">
        <v>24</v>
      </c>
      <c r="V803" t="s">
        <v>4876</v>
      </c>
      <c r="W803" t="s">
        <v>4879</v>
      </c>
      <c r="X803" t="s">
        <v>13633</v>
      </c>
      <c r="Y803" t="s">
        <v>13634</v>
      </c>
      <c r="Z803" t="str">
        <f t="shared" si="12"/>
        <v>AS-95586</v>
      </c>
    </row>
    <row r="804" spans="1:26" x14ac:dyDescent="0.3">
      <c r="A804" t="s">
        <v>13635</v>
      </c>
      <c r="B804" t="s">
        <v>8169</v>
      </c>
      <c r="C804" t="s">
        <v>264</v>
      </c>
      <c r="E804" t="s">
        <v>45</v>
      </c>
      <c r="G804">
        <v>0.21</v>
      </c>
      <c r="H804">
        <v>0.21</v>
      </c>
      <c r="I804" t="s">
        <v>24</v>
      </c>
      <c r="J804">
        <v>33.82</v>
      </c>
      <c r="K804">
        <v>194.85</v>
      </c>
      <c r="L804">
        <v>161.03</v>
      </c>
      <c r="M804" t="s">
        <v>265</v>
      </c>
      <c r="N804" t="s">
        <v>13636</v>
      </c>
      <c r="O804" t="s">
        <v>13637</v>
      </c>
      <c r="P804" t="s">
        <v>265</v>
      </c>
      <c r="Q804" t="s">
        <v>266</v>
      </c>
      <c r="R804" t="s">
        <v>267</v>
      </c>
      <c r="S804" t="s">
        <v>13638</v>
      </c>
      <c r="T804">
        <v>194.85</v>
      </c>
      <c r="U804" t="s">
        <v>24</v>
      </c>
      <c r="V804" t="s">
        <v>13639</v>
      </c>
      <c r="W804" t="s">
        <v>13640</v>
      </c>
      <c r="X804" t="s">
        <v>13641</v>
      </c>
      <c r="Y804" t="s">
        <v>13642</v>
      </c>
      <c r="Z804" t="str">
        <f t="shared" si="12"/>
        <v>AS-95243</v>
      </c>
    </row>
    <row r="805" spans="1:26" x14ac:dyDescent="0.3">
      <c r="A805" t="s">
        <v>13643</v>
      </c>
      <c r="B805" t="s">
        <v>8169</v>
      </c>
      <c r="C805" t="s">
        <v>264</v>
      </c>
      <c r="E805" t="s">
        <v>46</v>
      </c>
      <c r="G805">
        <v>0.2</v>
      </c>
      <c r="H805">
        <v>0.2</v>
      </c>
      <c r="I805" t="s">
        <v>24</v>
      </c>
      <c r="J805">
        <v>22.65</v>
      </c>
      <c r="K805">
        <v>135.9</v>
      </c>
      <c r="L805">
        <v>113.25</v>
      </c>
      <c r="M805" t="s">
        <v>265</v>
      </c>
      <c r="N805" t="s">
        <v>13644</v>
      </c>
      <c r="O805" t="s">
        <v>13645</v>
      </c>
      <c r="P805" t="s">
        <v>265</v>
      </c>
      <c r="Q805" t="s">
        <v>266</v>
      </c>
      <c r="R805" t="s">
        <v>267</v>
      </c>
      <c r="S805" t="s">
        <v>13646</v>
      </c>
      <c r="T805">
        <v>135.9</v>
      </c>
      <c r="U805" t="s">
        <v>24</v>
      </c>
      <c r="V805" t="s">
        <v>13647</v>
      </c>
      <c r="W805" t="s">
        <v>13648</v>
      </c>
      <c r="X805" t="s">
        <v>13649</v>
      </c>
      <c r="Y805" t="s">
        <v>13650</v>
      </c>
      <c r="Z805" t="str">
        <f t="shared" si="12"/>
        <v>AS-95594</v>
      </c>
    </row>
    <row r="806" spans="1:26" x14ac:dyDescent="0.3">
      <c r="A806" t="s">
        <v>13651</v>
      </c>
      <c r="B806" t="s">
        <v>8169</v>
      </c>
      <c r="C806" t="s">
        <v>264</v>
      </c>
      <c r="E806" t="s">
        <v>46</v>
      </c>
      <c r="G806">
        <v>0.2</v>
      </c>
      <c r="H806">
        <v>0.2</v>
      </c>
      <c r="I806" t="s">
        <v>24</v>
      </c>
      <c r="J806">
        <v>19.96</v>
      </c>
      <c r="K806">
        <v>119.75</v>
      </c>
      <c r="L806">
        <v>99.79</v>
      </c>
      <c r="M806" t="s">
        <v>265</v>
      </c>
      <c r="N806" t="s">
        <v>13652</v>
      </c>
      <c r="O806" t="s">
        <v>13653</v>
      </c>
      <c r="P806" t="s">
        <v>265</v>
      </c>
      <c r="Q806" t="s">
        <v>266</v>
      </c>
      <c r="R806" t="s">
        <v>267</v>
      </c>
      <c r="S806" t="s">
        <v>13654</v>
      </c>
      <c r="T806">
        <v>119.75</v>
      </c>
      <c r="U806" t="s">
        <v>24</v>
      </c>
      <c r="V806" t="s">
        <v>13655</v>
      </c>
      <c r="W806" t="s">
        <v>13656</v>
      </c>
      <c r="X806" t="s">
        <v>13657</v>
      </c>
      <c r="Y806" t="s">
        <v>13658</v>
      </c>
      <c r="Z806" t="str">
        <f t="shared" si="12"/>
        <v>AS-96866</v>
      </c>
    </row>
    <row r="807" spans="1:26" x14ac:dyDescent="0.3">
      <c r="A807" t="s">
        <v>13659</v>
      </c>
      <c r="B807" t="s">
        <v>8169</v>
      </c>
      <c r="C807" t="s">
        <v>264</v>
      </c>
      <c r="E807" t="s">
        <v>42</v>
      </c>
      <c r="G807">
        <v>0.19</v>
      </c>
      <c r="H807">
        <v>0.19</v>
      </c>
      <c r="I807" t="s">
        <v>24</v>
      </c>
      <c r="J807">
        <v>7.17</v>
      </c>
      <c r="K807">
        <v>44.9</v>
      </c>
      <c r="L807">
        <v>37.729999999999997</v>
      </c>
      <c r="M807" t="s">
        <v>265</v>
      </c>
      <c r="N807" t="s">
        <v>13660</v>
      </c>
      <c r="O807" t="s">
        <v>13661</v>
      </c>
      <c r="P807" t="s">
        <v>265</v>
      </c>
      <c r="Q807" t="s">
        <v>266</v>
      </c>
      <c r="R807" t="s">
        <v>267</v>
      </c>
      <c r="S807" t="s">
        <v>13662</v>
      </c>
      <c r="T807">
        <v>44.9</v>
      </c>
      <c r="U807" t="s">
        <v>24</v>
      </c>
      <c r="V807" t="s">
        <v>13663</v>
      </c>
      <c r="W807" t="s">
        <v>13664</v>
      </c>
      <c r="X807" t="s">
        <v>13663</v>
      </c>
      <c r="Y807" t="s">
        <v>13665</v>
      </c>
      <c r="Z807" t="str">
        <f t="shared" si="12"/>
        <v>AS-95773</v>
      </c>
    </row>
    <row r="808" spans="1:26" x14ac:dyDescent="0.3">
      <c r="A808" t="s">
        <v>13666</v>
      </c>
      <c r="B808" t="s">
        <v>8169</v>
      </c>
      <c r="C808" t="s">
        <v>264</v>
      </c>
      <c r="E808" t="s">
        <v>45</v>
      </c>
      <c r="G808">
        <v>0.21</v>
      </c>
      <c r="H808">
        <v>0.21</v>
      </c>
      <c r="I808" t="s">
        <v>24</v>
      </c>
      <c r="J808">
        <v>11.79</v>
      </c>
      <c r="K808">
        <v>67.95</v>
      </c>
      <c r="L808">
        <v>56.16</v>
      </c>
      <c r="M808" t="s">
        <v>265</v>
      </c>
      <c r="N808" t="s">
        <v>13667</v>
      </c>
      <c r="O808" t="s">
        <v>13668</v>
      </c>
      <c r="P808" t="s">
        <v>265</v>
      </c>
      <c r="Q808" t="s">
        <v>266</v>
      </c>
      <c r="R808" t="s">
        <v>267</v>
      </c>
      <c r="S808" t="s">
        <v>13669</v>
      </c>
      <c r="T808">
        <v>67.95</v>
      </c>
      <c r="U808" t="s">
        <v>24</v>
      </c>
      <c r="V808" t="s">
        <v>13670</v>
      </c>
      <c r="W808" t="s">
        <v>13671</v>
      </c>
      <c r="X808" t="s">
        <v>13672</v>
      </c>
      <c r="Y808" t="s">
        <v>13673</v>
      </c>
      <c r="Z808" t="str">
        <f t="shared" si="12"/>
        <v>AS-96143</v>
      </c>
    </row>
    <row r="809" spans="1:26" x14ac:dyDescent="0.3">
      <c r="A809" t="s">
        <v>13674</v>
      </c>
      <c r="B809" t="s">
        <v>8169</v>
      </c>
      <c r="C809" t="s">
        <v>268</v>
      </c>
      <c r="E809" t="s">
        <v>42</v>
      </c>
      <c r="G809">
        <v>0.19</v>
      </c>
      <c r="H809">
        <v>0.19</v>
      </c>
      <c r="I809" t="s">
        <v>24</v>
      </c>
      <c r="J809">
        <v>10.85</v>
      </c>
      <c r="K809">
        <v>67.95</v>
      </c>
      <c r="L809">
        <v>57.1</v>
      </c>
      <c r="M809" t="s">
        <v>83</v>
      </c>
      <c r="N809" t="s">
        <v>13675</v>
      </c>
      <c r="O809" t="s">
        <v>13676</v>
      </c>
      <c r="P809" t="s">
        <v>83</v>
      </c>
      <c r="Q809" t="s">
        <v>266</v>
      </c>
      <c r="R809" t="s">
        <v>267</v>
      </c>
      <c r="S809" t="s">
        <v>13677</v>
      </c>
      <c r="T809">
        <v>67.95</v>
      </c>
      <c r="U809" t="s">
        <v>24</v>
      </c>
      <c r="V809" t="s">
        <v>2712</v>
      </c>
      <c r="W809" t="s">
        <v>2715</v>
      </c>
      <c r="X809" t="s">
        <v>13678</v>
      </c>
      <c r="Y809" t="s">
        <v>13679</v>
      </c>
      <c r="Z809" t="str">
        <f t="shared" si="12"/>
        <v>AS-94822</v>
      </c>
    </row>
    <row r="810" spans="1:26" x14ac:dyDescent="0.3">
      <c r="A810" t="s">
        <v>13680</v>
      </c>
      <c r="B810" t="s">
        <v>8169</v>
      </c>
      <c r="C810" t="s">
        <v>264</v>
      </c>
      <c r="E810" t="s">
        <v>42</v>
      </c>
      <c r="G810">
        <v>0.19</v>
      </c>
      <c r="H810">
        <v>0.19</v>
      </c>
      <c r="I810" t="s">
        <v>24</v>
      </c>
      <c r="J810">
        <v>4.7699999999999996</v>
      </c>
      <c r="K810">
        <v>29.9</v>
      </c>
      <c r="L810">
        <v>25.13</v>
      </c>
      <c r="M810" t="s">
        <v>265</v>
      </c>
      <c r="N810" t="s">
        <v>13681</v>
      </c>
      <c r="O810" t="s">
        <v>13682</v>
      </c>
      <c r="P810" t="s">
        <v>265</v>
      </c>
      <c r="Q810" t="s">
        <v>266</v>
      </c>
      <c r="R810" t="s">
        <v>267</v>
      </c>
      <c r="S810" t="s">
        <v>13683</v>
      </c>
      <c r="T810">
        <v>29.9</v>
      </c>
      <c r="U810" t="s">
        <v>24</v>
      </c>
      <c r="V810" t="s">
        <v>13684</v>
      </c>
      <c r="W810" t="s">
        <v>13685</v>
      </c>
      <c r="X810" t="s">
        <v>13686</v>
      </c>
      <c r="Y810" t="s">
        <v>13687</v>
      </c>
      <c r="Z810" t="str">
        <f t="shared" si="12"/>
        <v>AS-95373</v>
      </c>
    </row>
    <row r="811" spans="1:26" x14ac:dyDescent="0.3">
      <c r="A811" t="s">
        <v>13688</v>
      </c>
      <c r="B811" t="s">
        <v>8169</v>
      </c>
      <c r="C811" t="s">
        <v>268</v>
      </c>
      <c r="E811" t="s">
        <v>42</v>
      </c>
      <c r="G811">
        <v>0.19</v>
      </c>
      <c r="H811">
        <v>0.19</v>
      </c>
      <c r="I811" t="s">
        <v>24</v>
      </c>
      <c r="J811">
        <v>2.86</v>
      </c>
      <c r="K811">
        <v>17.899999999999999</v>
      </c>
      <c r="L811">
        <v>15.04</v>
      </c>
      <c r="M811" t="s">
        <v>83</v>
      </c>
      <c r="N811" t="s">
        <v>13689</v>
      </c>
      <c r="O811" t="s">
        <v>13690</v>
      </c>
      <c r="P811" t="s">
        <v>83</v>
      </c>
      <c r="Q811" t="s">
        <v>266</v>
      </c>
      <c r="R811" t="s">
        <v>267</v>
      </c>
      <c r="S811" t="s">
        <v>13691</v>
      </c>
      <c r="T811">
        <v>17.899999999999999</v>
      </c>
      <c r="U811" t="s">
        <v>24</v>
      </c>
      <c r="V811" t="s">
        <v>6930</v>
      </c>
      <c r="W811" t="s">
        <v>6933</v>
      </c>
      <c r="X811" t="s">
        <v>13692</v>
      </c>
      <c r="Y811" t="s">
        <v>13693</v>
      </c>
      <c r="Z811" t="str">
        <f t="shared" si="12"/>
        <v>AS-96677</v>
      </c>
    </row>
    <row r="812" spans="1:26" x14ac:dyDescent="0.3">
      <c r="A812" t="s">
        <v>13694</v>
      </c>
      <c r="B812" t="s">
        <v>8169</v>
      </c>
      <c r="C812" t="s">
        <v>268</v>
      </c>
      <c r="E812" t="s">
        <v>45</v>
      </c>
      <c r="G812">
        <v>0.21</v>
      </c>
      <c r="H812">
        <v>0.21</v>
      </c>
      <c r="I812" t="s">
        <v>24</v>
      </c>
      <c r="J812">
        <v>17.350000000000001</v>
      </c>
      <c r="K812">
        <v>99.95</v>
      </c>
      <c r="L812">
        <v>82.6</v>
      </c>
      <c r="M812" t="s">
        <v>83</v>
      </c>
      <c r="N812" t="s">
        <v>13695</v>
      </c>
      <c r="O812" t="s">
        <v>13696</v>
      </c>
      <c r="P812" t="s">
        <v>83</v>
      </c>
      <c r="Q812" t="s">
        <v>266</v>
      </c>
      <c r="R812" t="s">
        <v>267</v>
      </c>
      <c r="S812" t="s">
        <v>13697</v>
      </c>
      <c r="T812">
        <v>99.95</v>
      </c>
      <c r="U812" t="s">
        <v>24</v>
      </c>
      <c r="V812" t="s">
        <v>7499</v>
      </c>
      <c r="W812" t="s">
        <v>7502</v>
      </c>
      <c r="X812" t="s">
        <v>13698</v>
      </c>
      <c r="Y812" t="s">
        <v>13699</v>
      </c>
      <c r="Z812" t="str">
        <f t="shared" si="12"/>
        <v>AS-96943</v>
      </c>
    </row>
    <row r="813" spans="1:26" x14ac:dyDescent="0.3">
      <c r="A813" t="s">
        <v>13700</v>
      </c>
      <c r="B813" t="s">
        <v>8169</v>
      </c>
      <c r="C813" t="s">
        <v>268</v>
      </c>
      <c r="E813" t="s">
        <v>42</v>
      </c>
      <c r="G813">
        <v>0.19</v>
      </c>
      <c r="H813">
        <v>0.19</v>
      </c>
      <c r="I813" t="s">
        <v>24</v>
      </c>
      <c r="J813">
        <v>6.05</v>
      </c>
      <c r="K813">
        <v>37.9</v>
      </c>
      <c r="L813">
        <v>31.85</v>
      </c>
      <c r="M813" t="s">
        <v>83</v>
      </c>
      <c r="N813" t="s">
        <v>13701</v>
      </c>
      <c r="O813" t="s">
        <v>13702</v>
      </c>
      <c r="P813" t="s">
        <v>83</v>
      </c>
      <c r="Q813" t="s">
        <v>266</v>
      </c>
      <c r="R813" t="s">
        <v>267</v>
      </c>
      <c r="S813" t="s">
        <v>13703</v>
      </c>
      <c r="T813">
        <v>37.9</v>
      </c>
      <c r="U813" t="s">
        <v>24</v>
      </c>
      <c r="V813" t="s">
        <v>2657</v>
      </c>
      <c r="W813" t="s">
        <v>2660</v>
      </c>
      <c r="X813" t="s">
        <v>13704</v>
      </c>
      <c r="Y813" t="s">
        <v>13705</v>
      </c>
      <c r="Z813" t="str">
        <f t="shared" si="12"/>
        <v>AS-94809</v>
      </c>
    </row>
    <row r="814" spans="1:26" x14ac:dyDescent="0.3">
      <c r="A814" t="s">
        <v>13706</v>
      </c>
      <c r="B814" t="s">
        <v>8169</v>
      </c>
      <c r="C814" t="s">
        <v>264</v>
      </c>
      <c r="E814" t="s">
        <v>45</v>
      </c>
      <c r="G814">
        <v>0.21</v>
      </c>
      <c r="H814">
        <v>0.21</v>
      </c>
      <c r="I814" t="s">
        <v>24</v>
      </c>
      <c r="J814">
        <v>9.18</v>
      </c>
      <c r="K814">
        <v>52.92</v>
      </c>
      <c r="L814">
        <v>43.74</v>
      </c>
      <c r="M814" t="s">
        <v>265</v>
      </c>
      <c r="N814" t="s">
        <v>13707</v>
      </c>
      <c r="O814" t="s">
        <v>13708</v>
      </c>
      <c r="P814" t="s">
        <v>265</v>
      </c>
      <c r="Q814" t="s">
        <v>266</v>
      </c>
      <c r="R814" t="s">
        <v>267</v>
      </c>
      <c r="S814" t="s">
        <v>13709</v>
      </c>
      <c r="T814">
        <v>52.92</v>
      </c>
      <c r="U814" t="s">
        <v>24</v>
      </c>
      <c r="V814" t="s">
        <v>13710</v>
      </c>
      <c r="W814" t="s">
        <v>13711</v>
      </c>
      <c r="X814" t="s">
        <v>13712</v>
      </c>
      <c r="Y814" t="s">
        <v>13713</v>
      </c>
      <c r="Z814" t="str">
        <f t="shared" si="12"/>
        <v>AS-95655</v>
      </c>
    </row>
    <row r="815" spans="1:26" x14ac:dyDescent="0.3">
      <c r="A815" t="s">
        <v>13714</v>
      </c>
      <c r="B815" t="s">
        <v>8169</v>
      </c>
      <c r="C815" t="s">
        <v>264</v>
      </c>
      <c r="E815" t="s">
        <v>45</v>
      </c>
      <c r="G815">
        <v>0.21</v>
      </c>
      <c r="H815">
        <v>0.21</v>
      </c>
      <c r="I815" t="s">
        <v>24</v>
      </c>
      <c r="J815">
        <v>11.6</v>
      </c>
      <c r="K815">
        <v>66.849999999999994</v>
      </c>
      <c r="L815">
        <v>55.25</v>
      </c>
      <c r="M815" t="s">
        <v>265</v>
      </c>
      <c r="N815" t="s">
        <v>13715</v>
      </c>
      <c r="O815" t="s">
        <v>13716</v>
      </c>
      <c r="P815" t="s">
        <v>265</v>
      </c>
      <c r="Q815" t="s">
        <v>266</v>
      </c>
      <c r="R815" t="s">
        <v>267</v>
      </c>
      <c r="S815" t="s">
        <v>13717</v>
      </c>
      <c r="T815">
        <v>66.849999999999994</v>
      </c>
      <c r="U815" t="s">
        <v>24</v>
      </c>
      <c r="V815" t="s">
        <v>13718</v>
      </c>
      <c r="W815" t="s">
        <v>13719</v>
      </c>
      <c r="X815" t="s">
        <v>13720</v>
      </c>
      <c r="Y815" t="s">
        <v>13721</v>
      </c>
      <c r="Z815" t="str">
        <f t="shared" si="12"/>
        <v>AS-97156</v>
      </c>
    </row>
    <row r="816" spans="1:26" x14ac:dyDescent="0.3">
      <c r="A816" t="s">
        <v>13722</v>
      </c>
      <c r="B816" t="s">
        <v>8169</v>
      </c>
      <c r="C816" t="s">
        <v>264</v>
      </c>
      <c r="E816" t="s">
        <v>47</v>
      </c>
      <c r="G816">
        <v>0.22</v>
      </c>
      <c r="H816">
        <v>0.22</v>
      </c>
      <c r="I816" t="s">
        <v>24</v>
      </c>
      <c r="J816">
        <v>32.44</v>
      </c>
      <c r="K816">
        <v>179.91</v>
      </c>
      <c r="L816">
        <v>147.47</v>
      </c>
      <c r="M816" t="s">
        <v>265</v>
      </c>
      <c r="N816" t="s">
        <v>13723</v>
      </c>
      <c r="O816" t="s">
        <v>13724</v>
      </c>
      <c r="P816" t="s">
        <v>265</v>
      </c>
      <c r="Q816" t="s">
        <v>266</v>
      </c>
      <c r="R816" t="s">
        <v>267</v>
      </c>
      <c r="S816" t="s">
        <v>13725</v>
      </c>
      <c r="T816">
        <v>179.91</v>
      </c>
      <c r="U816" t="s">
        <v>24</v>
      </c>
      <c r="V816" t="s">
        <v>13726</v>
      </c>
      <c r="W816" t="s">
        <v>13727</v>
      </c>
      <c r="X816" t="s">
        <v>13728</v>
      </c>
      <c r="Y816" t="s">
        <v>13729</v>
      </c>
      <c r="Z816" t="str">
        <f t="shared" si="12"/>
        <v>AS-96635</v>
      </c>
    </row>
    <row r="817" spans="1:26" x14ac:dyDescent="0.3">
      <c r="A817" t="s">
        <v>13730</v>
      </c>
      <c r="B817" t="s">
        <v>8169</v>
      </c>
      <c r="C817" t="s">
        <v>264</v>
      </c>
      <c r="E817" t="s">
        <v>46</v>
      </c>
      <c r="G817">
        <v>0.2</v>
      </c>
      <c r="H817">
        <v>0.2</v>
      </c>
      <c r="I817" t="s">
        <v>24</v>
      </c>
      <c r="J817">
        <v>8.32</v>
      </c>
      <c r="K817">
        <v>49.9</v>
      </c>
      <c r="L817">
        <v>41.58</v>
      </c>
      <c r="M817" t="s">
        <v>265</v>
      </c>
      <c r="N817" t="s">
        <v>13731</v>
      </c>
      <c r="O817" t="s">
        <v>13732</v>
      </c>
      <c r="P817" t="s">
        <v>265</v>
      </c>
      <c r="Q817" t="s">
        <v>266</v>
      </c>
      <c r="R817" t="s">
        <v>267</v>
      </c>
      <c r="S817" t="s">
        <v>13733</v>
      </c>
      <c r="T817">
        <v>49.9</v>
      </c>
      <c r="U817" t="s">
        <v>24</v>
      </c>
      <c r="V817" t="s">
        <v>13734</v>
      </c>
      <c r="W817" t="s">
        <v>13735</v>
      </c>
      <c r="X817" t="s">
        <v>13736</v>
      </c>
      <c r="Y817" t="s">
        <v>13737</v>
      </c>
      <c r="Z817" t="str">
        <f t="shared" si="12"/>
        <v>AS-95408</v>
      </c>
    </row>
    <row r="818" spans="1:26" x14ac:dyDescent="0.3">
      <c r="A818" t="s">
        <v>13738</v>
      </c>
      <c r="B818" t="s">
        <v>8169</v>
      </c>
      <c r="C818" t="s">
        <v>264</v>
      </c>
      <c r="E818" t="s">
        <v>45</v>
      </c>
      <c r="G818">
        <v>0.21</v>
      </c>
      <c r="H818">
        <v>0.21</v>
      </c>
      <c r="I818" t="s">
        <v>24</v>
      </c>
      <c r="J818">
        <v>8.67</v>
      </c>
      <c r="K818">
        <v>49.95</v>
      </c>
      <c r="L818">
        <v>41.28</v>
      </c>
      <c r="M818" t="s">
        <v>265</v>
      </c>
      <c r="N818" t="s">
        <v>13739</v>
      </c>
      <c r="O818" t="s">
        <v>13740</v>
      </c>
      <c r="P818" t="s">
        <v>265</v>
      </c>
      <c r="Q818" t="s">
        <v>266</v>
      </c>
      <c r="R818" t="s">
        <v>267</v>
      </c>
      <c r="S818" t="s">
        <v>13741</v>
      </c>
      <c r="T818">
        <v>49.95</v>
      </c>
      <c r="U818" t="s">
        <v>24</v>
      </c>
      <c r="V818" t="s">
        <v>13742</v>
      </c>
      <c r="W818" t="s">
        <v>13743</v>
      </c>
      <c r="X818" t="s">
        <v>13744</v>
      </c>
      <c r="Y818" t="s">
        <v>13745</v>
      </c>
      <c r="Z818" t="str">
        <f t="shared" si="12"/>
        <v>AS-94961</v>
      </c>
    </row>
    <row r="819" spans="1:26" x14ac:dyDescent="0.3">
      <c r="A819" t="s">
        <v>13746</v>
      </c>
      <c r="B819" t="s">
        <v>8169</v>
      </c>
      <c r="C819" t="s">
        <v>264</v>
      </c>
      <c r="E819" t="s">
        <v>37</v>
      </c>
      <c r="G819">
        <v>0.2</v>
      </c>
      <c r="H819">
        <v>0.2</v>
      </c>
      <c r="I819" t="s">
        <v>24</v>
      </c>
      <c r="J819">
        <v>14.16</v>
      </c>
      <c r="K819">
        <v>84.95</v>
      </c>
      <c r="L819">
        <v>70.790000000000006</v>
      </c>
      <c r="M819" t="s">
        <v>265</v>
      </c>
      <c r="N819" t="s">
        <v>13747</v>
      </c>
      <c r="O819" t="s">
        <v>13748</v>
      </c>
      <c r="P819" t="s">
        <v>265</v>
      </c>
      <c r="Q819" t="s">
        <v>266</v>
      </c>
      <c r="R819" t="s">
        <v>267</v>
      </c>
      <c r="S819" t="s">
        <v>13749</v>
      </c>
      <c r="T819">
        <v>84.95</v>
      </c>
      <c r="U819" t="s">
        <v>24</v>
      </c>
      <c r="V819" t="s">
        <v>13750</v>
      </c>
      <c r="W819" t="s">
        <v>13751</v>
      </c>
      <c r="X819" t="s">
        <v>13752</v>
      </c>
      <c r="Y819" t="s">
        <v>13753</v>
      </c>
      <c r="Z819" t="str">
        <f t="shared" si="12"/>
        <v>AS-95939</v>
      </c>
    </row>
    <row r="820" spans="1:26" x14ac:dyDescent="0.3">
      <c r="A820" t="s">
        <v>13754</v>
      </c>
      <c r="B820" t="s">
        <v>8169</v>
      </c>
      <c r="C820" t="s">
        <v>38</v>
      </c>
      <c r="D820" t="s">
        <v>65</v>
      </c>
      <c r="E820" t="s">
        <v>42</v>
      </c>
      <c r="G820">
        <v>0.19</v>
      </c>
      <c r="H820" t="s">
        <v>270</v>
      </c>
      <c r="I820" t="s">
        <v>24</v>
      </c>
      <c r="J820">
        <v>13.45</v>
      </c>
      <c r="K820">
        <v>77.52</v>
      </c>
      <c r="L820">
        <v>64.069999999999993</v>
      </c>
      <c r="M820" t="s">
        <v>271</v>
      </c>
      <c r="Z820" t="str">
        <f t="shared" si="12"/>
        <v>AS-96301</v>
      </c>
    </row>
    <row r="821" spans="1:26" x14ac:dyDescent="0.3">
      <c r="A821" t="s">
        <v>13755</v>
      </c>
      <c r="B821" t="s">
        <v>8169</v>
      </c>
      <c r="C821" t="s">
        <v>264</v>
      </c>
      <c r="E821" t="s">
        <v>46</v>
      </c>
      <c r="G821">
        <v>0.2</v>
      </c>
      <c r="H821">
        <v>0.2</v>
      </c>
      <c r="I821" t="s">
        <v>24</v>
      </c>
      <c r="J821">
        <v>12.13</v>
      </c>
      <c r="K821">
        <v>72.77</v>
      </c>
      <c r="L821">
        <v>60.64</v>
      </c>
      <c r="M821" t="s">
        <v>265</v>
      </c>
      <c r="N821" t="s">
        <v>13756</v>
      </c>
      <c r="O821" t="s">
        <v>13757</v>
      </c>
      <c r="P821" t="s">
        <v>265</v>
      </c>
      <c r="Q821" t="s">
        <v>266</v>
      </c>
      <c r="R821" t="s">
        <v>267</v>
      </c>
      <c r="S821" t="s">
        <v>13758</v>
      </c>
      <c r="T821">
        <v>72.77</v>
      </c>
      <c r="U821" t="s">
        <v>24</v>
      </c>
      <c r="V821" t="s">
        <v>13759</v>
      </c>
      <c r="W821" t="s">
        <v>13760</v>
      </c>
      <c r="X821" t="s">
        <v>13761</v>
      </c>
      <c r="Y821" t="s">
        <v>13762</v>
      </c>
      <c r="Z821" t="str">
        <f t="shared" si="12"/>
        <v>AS-96558</v>
      </c>
    </row>
    <row r="822" spans="1:26" x14ac:dyDescent="0.3">
      <c r="A822" t="s">
        <v>13763</v>
      </c>
      <c r="B822" t="s">
        <v>8169</v>
      </c>
      <c r="C822" t="s">
        <v>264</v>
      </c>
      <c r="D822" t="s">
        <v>72</v>
      </c>
      <c r="E822" t="s">
        <v>46</v>
      </c>
      <c r="G822">
        <v>0.2</v>
      </c>
      <c r="H822" t="s">
        <v>270</v>
      </c>
      <c r="I822" t="s">
        <v>24</v>
      </c>
      <c r="J822" t="s">
        <v>270</v>
      </c>
      <c r="K822">
        <v>0</v>
      </c>
      <c r="L822">
        <v>0</v>
      </c>
      <c r="M822" t="s">
        <v>265</v>
      </c>
      <c r="N822" t="s">
        <v>13764</v>
      </c>
      <c r="O822" t="s">
        <v>13765</v>
      </c>
      <c r="P822" t="s">
        <v>265</v>
      </c>
      <c r="Q822" t="s">
        <v>266</v>
      </c>
      <c r="R822" t="s">
        <v>267</v>
      </c>
      <c r="S822" t="s">
        <v>13766</v>
      </c>
      <c r="T822">
        <v>59.85</v>
      </c>
      <c r="U822" t="s">
        <v>24</v>
      </c>
      <c r="V822" t="s">
        <v>13767</v>
      </c>
      <c r="W822" t="s">
        <v>13768</v>
      </c>
      <c r="X822" t="s">
        <v>13769</v>
      </c>
      <c r="Y822" t="s">
        <v>13770</v>
      </c>
      <c r="Z822" t="str">
        <f t="shared" si="12"/>
        <v>AS-96696</v>
      </c>
    </row>
    <row r="823" spans="1:26" x14ac:dyDescent="0.3">
      <c r="A823" t="s">
        <v>13763</v>
      </c>
      <c r="B823" t="s">
        <v>8169</v>
      </c>
      <c r="C823" t="s">
        <v>264</v>
      </c>
      <c r="D823" t="s">
        <v>72</v>
      </c>
      <c r="E823" t="s">
        <v>46</v>
      </c>
      <c r="G823">
        <v>0.2</v>
      </c>
      <c r="H823" t="s">
        <v>270</v>
      </c>
      <c r="I823" t="s">
        <v>24</v>
      </c>
      <c r="J823" t="s">
        <v>270</v>
      </c>
      <c r="K823">
        <v>0</v>
      </c>
      <c r="L823">
        <v>0</v>
      </c>
      <c r="M823" t="s">
        <v>265</v>
      </c>
      <c r="N823" t="s">
        <v>13764</v>
      </c>
      <c r="O823" t="s">
        <v>13771</v>
      </c>
      <c r="P823" t="s">
        <v>265</v>
      </c>
      <c r="Q823" t="s">
        <v>275</v>
      </c>
      <c r="R823" t="s">
        <v>267</v>
      </c>
      <c r="S823" t="s">
        <v>13772</v>
      </c>
      <c r="T823">
        <v>59.85</v>
      </c>
      <c r="U823" t="s">
        <v>24</v>
      </c>
      <c r="V823" t="s">
        <v>13773</v>
      </c>
      <c r="W823" t="s">
        <v>13774</v>
      </c>
      <c r="X823" t="s">
        <v>13773</v>
      </c>
      <c r="Y823" t="s">
        <v>13775</v>
      </c>
      <c r="Z823" t="str">
        <f t="shared" si="12"/>
        <v>AS-96696</v>
      </c>
    </row>
    <row r="824" spans="1:26" x14ac:dyDescent="0.3">
      <c r="A824" t="s">
        <v>13776</v>
      </c>
      <c r="B824" t="s">
        <v>8169</v>
      </c>
      <c r="C824" t="s">
        <v>268</v>
      </c>
      <c r="E824" t="s">
        <v>47</v>
      </c>
      <c r="G824">
        <v>0.22</v>
      </c>
      <c r="H824">
        <v>0.22</v>
      </c>
      <c r="I824" t="s">
        <v>24</v>
      </c>
      <c r="J824">
        <v>5.39</v>
      </c>
      <c r="K824">
        <v>29.9</v>
      </c>
      <c r="L824">
        <v>24.51</v>
      </c>
      <c r="M824" t="s">
        <v>83</v>
      </c>
      <c r="N824" t="s">
        <v>13777</v>
      </c>
      <c r="O824" t="s">
        <v>13778</v>
      </c>
      <c r="P824" t="s">
        <v>83</v>
      </c>
      <c r="Q824" t="s">
        <v>266</v>
      </c>
      <c r="R824" t="s">
        <v>267</v>
      </c>
      <c r="S824" t="s">
        <v>13779</v>
      </c>
      <c r="T824">
        <v>29.9</v>
      </c>
      <c r="U824" t="s">
        <v>24</v>
      </c>
      <c r="V824" t="s">
        <v>7129</v>
      </c>
      <c r="W824" t="s">
        <v>7132</v>
      </c>
      <c r="X824" t="s">
        <v>13780</v>
      </c>
      <c r="Y824" t="s">
        <v>13781</v>
      </c>
      <c r="Z824" t="str">
        <f t="shared" si="12"/>
        <v>AS-96748</v>
      </c>
    </row>
    <row r="825" spans="1:26" x14ac:dyDescent="0.3">
      <c r="A825" t="s">
        <v>13782</v>
      </c>
      <c r="B825" t="s">
        <v>8169</v>
      </c>
      <c r="C825" t="s">
        <v>268</v>
      </c>
      <c r="E825" t="s">
        <v>46</v>
      </c>
      <c r="G825">
        <v>0.2</v>
      </c>
      <c r="H825">
        <v>0.2</v>
      </c>
      <c r="I825" t="s">
        <v>24</v>
      </c>
      <c r="J825">
        <v>5.32</v>
      </c>
      <c r="K825">
        <v>31.9</v>
      </c>
      <c r="L825">
        <v>26.58</v>
      </c>
      <c r="M825" t="s">
        <v>83</v>
      </c>
      <c r="N825" t="s">
        <v>13783</v>
      </c>
      <c r="O825" t="s">
        <v>13784</v>
      </c>
      <c r="P825" t="s">
        <v>83</v>
      </c>
      <c r="Q825" t="s">
        <v>266</v>
      </c>
      <c r="R825" t="s">
        <v>267</v>
      </c>
      <c r="S825" t="s">
        <v>13785</v>
      </c>
      <c r="T825">
        <v>31.9</v>
      </c>
      <c r="U825" t="s">
        <v>24</v>
      </c>
      <c r="V825" t="s">
        <v>5985</v>
      </c>
      <c r="W825" t="s">
        <v>5988</v>
      </c>
      <c r="X825" t="s">
        <v>13786</v>
      </c>
      <c r="Y825" t="s">
        <v>13787</v>
      </c>
      <c r="Z825" t="str">
        <f t="shared" si="12"/>
        <v>AS-96162</v>
      </c>
    </row>
    <row r="826" spans="1:26" x14ac:dyDescent="0.3">
      <c r="A826" t="s">
        <v>13788</v>
      </c>
      <c r="B826" t="s">
        <v>8169</v>
      </c>
      <c r="C826" t="s">
        <v>264</v>
      </c>
      <c r="E826" t="s">
        <v>46</v>
      </c>
      <c r="G826">
        <v>0.2</v>
      </c>
      <c r="H826">
        <v>0.2</v>
      </c>
      <c r="I826" t="s">
        <v>24</v>
      </c>
      <c r="J826">
        <v>29.24</v>
      </c>
      <c r="K826">
        <v>175.41</v>
      </c>
      <c r="L826">
        <v>146.16999999999999</v>
      </c>
      <c r="M826" t="s">
        <v>265</v>
      </c>
      <c r="N826" t="s">
        <v>13789</v>
      </c>
      <c r="O826" t="s">
        <v>13790</v>
      </c>
      <c r="P826" t="s">
        <v>265</v>
      </c>
      <c r="Q826" t="s">
        <v>266</v>
      </c>
      <c r="R826" t="s">
        <v>267</v>
      </c>
      <c r="S826" t="s">
        <v>13791</v>
      </c>
      <c r="T826">
        <v>175.41</v>
      </c>
      <c r="U826" t="s">
        <v>24</v>
      </c>
      <c r="V826" t="s">
        <v>13792</v>
      </c>
      <c r="W826" t="s">
        <v>13793</v>
      </c>
      <c r="X826" t="s">
        <v>13794</v>
      </c>
      <c r="Y826" t="s">
        <v>13795</v>
      </c>
      <c r="Z826" t="str">
        <f t="shared" si="12"/>
        <v>AS-96649</v>
      </c>
    </row>
    <row r="827" spans="1:26" x14ac:dyDescent="0.3">
      <c r="A827" t="s">
        <v>13796</v>
      </c>
      <c r="B827" t="s">
        <v>8169</v>
      </c>
      <c r="C827" t="s">
        <v>264</v>
      </c>
      <c r="E827" t="s">
        <v>47</v>
      </c>
      <c r="G827">
        <v>0.22</v>
      </c>
      <c r="H827">
        <v>0.22</v>
      </c>
      <c r="I827" t="s">
        <v>24</v>
      </c>
      <c r="J827">
        <v>10.8</v>
      </c>
      <c r="K827">
        <v>59.9</v>
      </c>
      <c r="L827">
        <v>49.1</v>
      </c>
      <c r="M827" t="s">
        <v>265</v>
      </c>
      <c r="N827" t="s">
        <v>13797</v>
      </c>
      <c r="O827" t="s">
        <v>13798</v>
      </c>
      <c r="P827" t="s">
        <v>265</v>
      </c>
      <c r="Q827" t="s">
        <v>266</v>
      </c>
      <c r="R827" t="s">
        <v>267</v>
      </c>
      <c r="S827" t="s">
        <v>13799</v>
      </c>
      <c r="T827">
        <v>59.9</v>
      </c>
      <c r="U827" t="s">
        <v>24</v>
      </c>
      <c r="V827" t="s">
        <v>13800</v>
      </c>
      <c r="W827" t="s">
        <v>13801</v>
      </c>
      <c r="X827" t="s">
        <v>13802</v>
      </c>
      <c r="Y827" t="s">
        <v>13803</v>
      </c>
      <c r="Z827" t="str">
        <f t="shared" si="12"/>
        <v>AS-96400</v>
      </c>
    </row>
    <row r="828" spans="1:26" x14ac:dyDescent="0.3">
      <c r="A828" t="s">
        <v>13804</v>
      </c>
      <c r="B828" t="s">
        <v>8169</v>
      </c>
      <c r="C828" t="s">
        <v>264</v>
      </c>
      <c r="E828" t="s">
        <v>45</v>
      </c>
      <c r="G828">
        <v>0.21</v>
      </c>
      <c r="H828">
        <v>0.21</v>
      </c>
      <c r="I828" t="s">
        <v>24</v>
      </c>
      <c r="J828">
        <v>70.430000000000007</v>
      </c>
      <c r="K828">
        <v>405.8</v>
      </c>
      <c r="L828">
        <v>335.37</v>
      </c>
      <c r="M828" t="s">
        <v>265</v>
      </c>
      <c r="N828" t="s">
        <v>13805</v>
      </c>
      <c r="O828" t="s">
        <v>13806</v>
      </c>
      <c r="P828" t="s">
        <v>265</v>
      </c>
      <c r="Q828" t="s">
        <v>266</v>
      </c>
      <c r="R828" t="s">
        <v>267</v>
      </c>
      <c r="S828" t="s">
        <v>13807</v>
      </c>
      <c r="T828">
        <v>405.8</v>
      </c>
      <c r="U828" t="s">
        <v>24</v>
      </c>
      <c r="V828" t="s">
        <v>13808</v>
      </c>
      <c r="W828" t="s">
        <v>13809</v>
      </c>
      <c r="X828" t="s">
        <v>13810</v>
      </c>
      <c r="Y828" t="s">
        <v>13811</v>
      </c>
      <c r="Z828" t="str">
        <f t="shared" si="12"/>
        <v>AS-96767</v>
      </c>
    </row>
    <row r="829" spans="1:26" x14ac:dyDescent="0.3">
      <c r="A829" t="s">
        <v>13812</v>
      </c>
      <c r="B829" t="s">
        <v>8169</v>
      </c>
      <c r="C829" t="s">
        <v>264</v>
      </c>
      <c r="E829" t="s">
        <v>46</v>
      </c>
      <c r="G829">
        <v>0.2</v>
      </c>
      <c r="H829">
        <v>0.2</v>
      </c>
      <c r="I829" t="s">
        <v>24</v>
      </c>
      <c r="J829">
        <v>11.33</v>
      </c>
      <c r="K829">
        <v>67.95</v>
      </c>
      <c r="L829">
        <v>56.62</v>
      </c>
      <c r="M829" t="s">
        <v>265</v>
      </c>
      <c r="N829" t="s">
        <v>13813</v>
      </c>
      <c r="O829" t="s">
        <v>13814</v>
      </c>
      <c r="P829" t="s">
        <v>265</v>
      </c>
      <c r="Q829" t="s">
        <v>266</v>
      </c>
      <c r="R829" t="s">
        <v>267</v>
      </c>
      <c r="S829" t="s">
        <v>13815</v>
      </c>
      <c r="T829">
        <v>67.95</v>
      </c>
      <c r="U829" t="s">
        <v>24</v>
      </c>
      <c r="V829" t="s">
        <v>13816</v>
      </c>
      <c r="W829" t="s">
        <v>13817</v>
      </c>
      <c r="X829" t="s">
        <v>13818</v>
      </c>
      <c r="Y829" t="s">
        <v>13819</v>
      </c>
      <c r="Z829" t="str">
        <f t="shared" si="12"/>
        <v>AS-96070</v>
      </c>
    </row>
    <row r="830" spans="1:26" x14ac:dyDescent="0.3">
      <c r="A830" t="s">
        <v>13820</v>
      </c>
      <c r="B830" t="s">
        <v>8169</v>
      </c>
      <c r="C830" t="s">
        <v>264</v>
      </c>
      <c r="E830" t="s">
        <v>45</v>
      </c>
      <c r="G830">
        <v>0.21</v>
      </c>
      <c r="H830">
        <v>0.21</v>
      </c>
      <c r="I830" t="s">
        <v>24</v>
      </c>
      <c r="J830">
        <v>7.09</v>
      </c>
      <c r="K830">
        <v>40.86</v>
      </c>
      <c r="L830">
        <v>33.770000000000003</v>
      </c>
      <c r="M830" t="s">
        <v>265</v>
      </c>
      <c r="N830" t="s">
        <v>13821</v>
      </c>
      <c r="O830" t="s">
        <v>13822</v>
      </c>
      <c r="P830" t="s">
        <v>265</v>
      </c>
      <c r="Q830" t="s">
        <v>266</v>
      </c>
      <c r="R830" t="s">
        <v>267</v>
      </c>
      <c r="S830" t="s">
        <v>13823</v>
      </c>
      <c r="T830">
        <v>40.86</v>
      </c>
      <c r="U830" t="s">
        <v>24</v>
      </c>
      <c r="V830" t="s">
        <v>13824</v>
      </c>
      <c r="W830" t="s">
        <v>13825</v>
      </c>
      <c r="X830" t="s">
        <v>13826</v>
      </c>
      <c r="Y830" t="s">
        <v>13827</v>
      </c>
      <c r="Z830" t="str">
        <f t="shared" si="12"/>
        <v>AS-96002</v>
      </c>
    </row>
    <row r="831" spans="1:26" x14ac:dyDescent="0.3">
      <c r="A831" t="s">
        <v>13828</v>
      </c>
      <c r="B831" t="s">
        <v>8169</v>
      </c>
      <c r="C831" t="s">
        <v>268</v>
      </c>
      <c r="E831" t="s">
        <v>46</v>
      </c>
      <c r="G831">
        <v>0.2</v>
      </c>
      <c r="H831">
        <v>0.2</v>
      </c>
      <c r="I831" t="s">
        <v>24</v>
      </c>
      <c r="J831">
        <v>17.989999999999998</v>
      </c>
      <c r="K831">
        <v>107.91</v>
      </c>
      <c r="L831">
        <v>89.92</v>
      </c>
      <c r="M831" t="s">
        <v>83</v>
      </c>
      <c r="N831" t="s">
        <v>13829</v>
      </c>
      <c r="O831" t="s">
        <v>13830</v>
      </c>
      <c r="P831" t="s">
        <v>83</v>
      </c>
      <c r="Q831" t="s">
        <v>266</v>
      </c>
      <c r="R831" t="s">
        <v>267</v>
      </c>
      <c r="S831" t="s">
        <v>13831</v>
      </c>
      <c r="T831">
        <v>107.91</v>
      </c>
      <c r="U831" t="s">
        <v>24</v>
      </c>
      <c r="V831" t="s">
        <v>8092</v>
      </c>
      <c r="W831" t="s">
        <v>8095</v>
      </c>
      <c r="X831" t="s">
        <v>13832</v>
      </c>
      <c r="Y831" t="s">
        <v>13833</v>
      </c>
      <c r="Z831" t="str">
        <f t="shared" si="12"/>
        <v>AS-97224</v>
      </c>
    </row>
    <row r="832" spans="1:26" x14ac:dyDescent="0.3">
      <c r="A832" t="s">
        <v>13834</v>
      </c>
      <c r="B832" t="s">
        <v>8169</v>
      </c>
      <c r="C832" t="s">
        <v>264</v>
      </c>
      <c r="E832" t="s">
        <v>46</v>
      </c>
      <c r="G832">
        <v>0.2</v>
      </c>
      <c r="H832">
        <v>0.2</v>
      </c>
      <c r="I832" t="s">
        <v>24</v>
      </c>
      <c r="J832">
        <v>10.65</v>
      </c>
      <c r="K832">
        <v>63.9</v>
      </c>
      <c r="L832">
        <v>53.25</v>
      </c>
      <c r="M832" t="s">
        <v>265</v>
      </c>
      <c r="N832" t="s">
        <v>13835</v>
      </c>
      <c r="O832" t="s">
        <v>13836</v>
      </c>
      <c r="P832" t="s">
        <v>265</v>
      </c>
      <c r="Q832" t="s">
        <v>266</v>
      </c>
      <c r="R832" t="s">
        <v>267</v>
      </c>
      <c r="S832" t="s">
        <v>13837</v>
      </c>
      <c r="T832">
        <v>63.9</v>
      </c>
      <c r="U832" t="s">
        <v>24</v>
      </c>
      <c r="V832" t="s">
        <v>13838</v>
      </c>
      <c r="W832" t="s">
        <v>13839</v>
      </c>
      <c r="X832" t="s">
        <v>13840</v>
      </c>
      <c r="Y832" t="s">
        <v>13841</v>
      </c>
      <c r="Z832" t="str">
        <f t="shared" si="12"/>
        <v>AS-97048</v>
      </c>
    </row>
    <row r="833" spans="1:26" x14ac:dyDescent="0.3">
      <c r="A833" t="s">
        <v>13842</v>
      </c>
      <c r="B833" t="s">
        <v>8169</v>
      </c>
      <c r="C833" t="s">
        <v>264</v>
      </c>
      <c r="E833" t="s">
        <v>47</v>
      </c>
      <c r="G833">
        <v>0.22</v>
      </c>
      <c r="H833">
        <v>0.22</v>
      </c>
      <c r="I833" t="s">
        <v>24</v>
      </c>
      <c r="J833">
        <v>6.83</v>
      </c>
      <c r="K833">
        <v>37.9</v>
      </c>
      <c r="L833">
        <v>31.07</v>
      </c>
      <c r="M833" t="s">
        <v>265</v>
      </c>
      <c r="N833" t="s">
        <v>13843</v>
      </c>
      <c r="O833" t="s">
        <v>13844</v>
      </c>
      <c r="P833" t="s">
        <v>265</v>
      </c>
      <c r="Q833" t="s">
        <v>266</v>
      </c>
      <c r="R833" t="s">
        <v>267</v>
      </c>
      <c r="S833" t="s">
        <v>13845</v>
      </c>
      <c r="T833">
        <v>37.9</v>
      </c>
      <c r="U833" t="s">
        <v>24</v>
      </c>
      <c r="V833" t="s">
        <v>13846</v>
      </c>
      <c r="W833" t="s">
        <v>13847</v>
      </c>
      <c r="X833" t="s">
        <v>13848</v>
      </c>
      <c r="Y833" t="s">
        <v>13849</v>
      </c>
      <c r="Z833" t="str">
        <f t="shared" si="12"/>
        <v>AS-97030</v>
      </c>
    </row>
    <row r="834" spans="1:26" x14ac:dyDescent="0.3">
      <c r="A834" t="s">
        <v>13850</v>
      </c>
      <c r="B834" t="s">
        <v>8169</v>
      </c>
      <c r="C834" t="s">
        <v>264</v>
      </c>
      <c r="E834" t="s">
        <v>47</v>
      </c>
      <c r="G834">
        <v>0.22</v>
      </c>
      <c r="H834">
        <v>0.22</v>
      </c>
      <c r="I834" t="s">
        <v>24</v>
      </c>
      <c r="J834">
        <v>11.86</v>
      </c>
      <c r="K834">
        <v>65.8</v>
      </c>
      <c r="L834">
        <v>53.94</v>
      </c>
      <c r="M834" t="s">
        <v>265</v>
      </c>
      <c r="N834" t="s">
        <v>13851</v>
      </c>
      <c r="O834" t="s">
        <v>13852</v>
      </c>
      <c r="P834" t="s">
        <v>265</v>
      </c>
      <c r="Q834" t="s">
        <v>266</v>
      </c>
      <c r="R834" t="s">
        <v>267</v>
      </c>
      <c r="S834" t="s">
        <v>13853</v>
      </c>
      <c r="T834">
        <v>65.8</v>
      </c>
      <c r="U834" t="s">
        <v>24</v>
      </c>
      <c r="V834" t="s">
        <v>13854</v>
      </c>
      <c r="W834" t="s">
        <v>13855</v>
      </c>
      <c r="X834" t="s">
        <v>13854</v>
      </c>
      <c r="Y834" t="s">
        <v>13856</v>
      </c>
      <c r="Z834" t="str">
        <f t="shared" si="12"/>
        <v>AS-95114</v>
      </c>
    </row>
    <row r="835" spans="1:26" x14ac:dyDescent="0.3">
      <c r="A835" t="s">
        <v>13857</v>
      </c>
      <c r="B835" t="s">
        <v>8169</v>
      </c>
      <c r="C835" t="s">
        <v>264</v>
      </c>
      <c r="E835" t="s">
        <v>46</v>
      </c>
      <c r="G835">
        <v>0.2</v>
      </c>
      <c r="H835">
        <v>0.2</v>
      </c>
      <c r="I835" t="s">
        <v>24</v>
      </c>
      <c r="J835">
        <v>30.98</v>
      </c>
      <c r="K835">
        <v>185.85</v>
      </c>
      <c r="L835">
        <v>154.87</v>
      </c>
      <c r="M835" t="s">
        <v>265</v>
      </c>
      <c r="N835" t="s">
        <v>13858</v>
      </c>
      <c r="O835" t="s">
        <v>13859</v>
      </c>
      <c r="P835" t="s">
        <v>265</v>
      </c>
      <c r="Q835" t="s">
        <v>266</v>
      </c>
      <c r="R835" t="s">
        <v>267</v>
      </c>
      <c r="S835" t="s">
        <v>13860</v>
      </c>
      <c r="T835">
        <v>185.85</v>
      </c>
      <c r="U835" t="s">
        <v>24</v>
      </c>
      <c r="V835" t="s">
        <v>13861</v>
      </c>
      <c r="W835" t="s">
        <v>13862</v>
      </c>
      <c r="X835" t="s">
        <v>13863</v>
      </c>
      <c r="Y835" t="s">
        <v>13864</v>
      </c>
      <c r="Z835" t="str">
        <f t="shared" ref="Z835:Z898" si="13">+A835</f>
        <v>AS-95020</v>
      </c>
    </row>
    <row r="836" spans="1:26" x14ac:dyDescent="0.3">
      <c r="A836" t="s">
        <v>13865</v>
      </c>
      <c r="B836" t="s">
        <v>8169</v>
      </c>
      <c r="C836" t="s">
        <v>264</v>
      </c>
      <c r="E836" t="s">
        <v>47</v>
      </c>
      <c r="G836">
        <v>0.22</v>
      </c>
      <c r="H836">
        <v>0.22</v>
      </c>
      <c r="I836" t="s">
        <v>24</v>
      </c>
      <c r="J836">
        <v>31.89</v>
      </c>
      <c r="K836">
        <v>176.85</v>
      </c>
      <c r="L836">
        <v>144.96</v>
      </c>
      <c r="M836" t="s">
        <v>265</v>
      </c>
      <c r="N836" t="s">
        <v>13866</v>
      </c>
      <c r="O836" t="s">
        <v>13867</v>
      </c>
      <c r="P836" t="s">
        <v>265</v>
      </c>
      <c r="Q836" t="s">
        <v>266</v>
      </c>
      <c r="R836" t="s">
        <v>267</v>
      </c>
      <c r="S836" t="s">
        <v>13868</v>
      </c>
      <c r="T836">
        <v>176.85</v>
      </c>
      <c r="U836" t="s">
        <v>24</v>
      </c>
      <c r="V836" t="s">
        <v>13869</v>
      </c>
      <c r="W836" t="s">
        <v>13870</v>
      </c>
      <c r="X836" t="s">
        <v>13871</v>
      </c>
      <c r="Y836" t="s">
        <v>13872</v>
      </c>
      <c r="Z836" t="str">
        <f t="shared" si="13"/>
        <v>AS-97206</v>
      </c>
    </row>
    <row r="837" spans="1:26" x14ac:dyDescent="0.3">
      <c r="A837" t="s">
        <v>13873</v>
      </c>
      <c r="B837" t="s">
        <v>8169</v>
      </c>
      <c r="C837" t="s">
        <v>268</v>
      </c>
      <c r="E837" t="s">
        <v>47</v>
      </c>
      <c r="G837">
        <v>0.22</v>
      </c>
      <c r="H837">
        <v>0.22</v>
      </c>
      <c r="I837" t="s">
        <v>24</v>
      </c>
      <c r="J837">
        <v>11.52</v>
      </c>
      <c r="K837">
        <v>63.9</v>
      </c>
      <c r="L837">
        <v>52.38</v>
      </c>
      <c r="M837" t="s">
        <v>83</v>
      </c>
      <c r="N837" t="s">
        <v>13874</v>
      </c>
      <c r="O837" t="s">
        <v>13875</v>
      </c>
      <c r="P837" t="s">
        <v>83</v>
      </c>
      <c r="Q837" t="s">
        <v>266</v>
      </c>
      <c r="R837" t="s">
        <v>267</v>
      </c>
      <c r="S837" t="s">
        <v>13876</v>
      </c>
      <c r="T837">
        <v>63.9</v>
      </c>
      <c r="U837" t="s">
        <v>24</v>
      </c>
      <c r="V837" t="s">
        <v>4106</v>
      </c>
      <c r="W837" t="s">
        <v>4109</v>
      </c>
      <c r="X837" t="s">
        <v>13877</v>
      </c>
      <c r="Y837" t="s">
        <v>13878</v>
      </c>
      <c r="Z837" t="str">
        <f t="shared" si="13"/>
        <v>AS-95291</v>
      </c>
    </row>
    <row r="838" spans="1:26" x14ac:dyDescent="0.3">
      <c r="A838" t="s">
        <v>13879</v>
      </c>
      <c r="B838" t="s">
        <v>8169</v>
      </c>
      <c r="C838" t="s">
        <v>264</v>
      </c>
      <c r="E838" t="s">
        <v>45</v>
      </c>
      <c r="G838">
        <v>0.21</v>
      </c>
      <c r="H838">
        <v>0.21</v>
      </c>
      <c r="I838" t="s">
        <v>24</v>
      </c>
      <c r="J838">
        <v>17.32</v>
      </c>
      <c r="K838">
        <v>99.81</v>
      </c>
      <c r="L838">
        <v>82.49</v>
      </c>
      <c r="M838" t="s">
        <v>265</v>
      </c>
      <c r="N838" t="s">
        <v>13880</v>
      </c>
      <c r="O838" t="s">
        <v>13881</v>
      </c>
      <c r="P838" t="s">
        <v>265</v>
      </c>
      <c r="Q838" t="s">
        <v>266</v>
      </c>
      <c r="R838" t="s">
        <v>267</v>
      </c>
      <c r="S838" t="s">
        <v>13882</v>
      </c>
      <c r="T838">
        <v>99.81</v>
      </c>
      <c r="U838" t="s">
        <v>24</v>
      </c>
      <c r="V838" t="s">
        <v>13883</v>
      </c>
      <c r="W838" t="s">
        <v>13884</v>
      </c>
      <c r="X838" t="s">
        <v>13885</v>
      </c>
      <c r="Y838" t="s">
        <v>13886</v>
      </c>
      <c r="Z838" t="str">
        <f t="shared" si="13"/>
        <v>AS-96854</v>
      </c>
    </row>
    <row r="839" spans="1:26" x14ac:dyDescent="0.3">
      <c r="A839" t="s">
        <v>13887</v>
      </c>
      <c r="B839" t="s">
        <v>8169</v>
      </c>
      <c r="C839" t="s">
        <v>264</v>
      </c>
      <c r="E839" t="s">
        <v>47</v>
      </c>
      <c r="G839">
        <v>0.22</v>
      </c>
      <c r="H839">
        <v>0.22</v>
      </c>
      <c r="I839" t="s">
        <v>24</v>
      </c>
      <c r="J839">
        <v>22.88</v>
      </c>
      <c r="K839">
        <v>126.9</v>
      </c>
      <c r="L839">
        <v>104.02</v>
      </c>
      <c r="M839" t="s">
        <v>265</v>
      </c>
      <c r="N839" t="s">
        <v>13888</v>
      </c>
      <c r="O839" t="s">
        <v>13889</v>
      </c>
      <c r="P839" t="s">
        <v>265</v>
      </c>
      <c r="Q839" t="s">
        <v>266</v>
      </c>
      <c r="R839" t="s">
        <v>267</v>
      </c>
      <c r="S839" t="s">
        <v>13890</v>
      </c>
      <c r="T839">
        <v>126.9</v>
      </c>
      <c r="U839" t="s">
        <v>24</v>
      </c>
      <c r="V839" t="s">
        <v>13891</v>
      </c>
      <c r="W839" t="s">
        <v>13892</v>
      </c>
      <c r="X839" t="s">
        <v>13893</v>
      </c>
      <c r="Y839" t="s">
        <v>13894</v>
      </c>
      <c r="Z839" t="str">
        <f t="shared" si="13"/>
        <v>AS-96684</v>
      </c>
    </row>
    <row r="840" spans="1:26" x14ac:dyDescent="0.3">
      <c r="A840" t="s">
        <v>13895</v>
      </c>
      <c r="B840" t="s">
        <v>8169</v>
      </c>
      <c r="C840" t="s">
        <v>38</v>
      </c>
      <c r="D840" t="s">
        <v>65</v>
      </c>
      <c r="E840" t="s">
        <v>46</v>
      </c>
      <c r="G840">
        <v>0.2</v>
      </c>
      <c r="H840" t="s">
        <v>270</v>
      </c>
      <c r="I840" t="s">
        <v>24</v>
      </c>
      <c r="J840">
        <v>17.48</v>
      </c>
      <c r="K840">
        <v>100.72</v>
      </c>
      <c r="L840">
        <v>83.24</v>
      </c>
      <c r="M840" t="s">
        <v>271</v>
      </c>
      <c r="Z840" t="str">
        <f t="shared" si="13"/>
        <v>AS-95730</v>
      </c>
    </row>
    <row r="841" spans="1:26" x14ac:dyDescent="0.3">
      <c r="A841" t="s">
        <v>13896</v>
      </c>
      <c r="B841" t="s">
        <v>8169</v>
      </c>
      <c r="C841" t="s">
        <v>264</v>
      </c>
      <c r="E841" t="s">
        <v>46</v>
      </c>
      <c r="G841">
        <v>0.2</v>
      </c>
      <c r="H841">
        <v>0.2</v>
      </c>
      <c r="I841" t="s">
        <v>24</v>
      </c>
      <c r="J841">
        <v>13.33</v>
      </c>
      <c r="K841">
        <v>79.95</v>
      </c>
      <c r="L841">
        <v>66.62</v>
      </c>
      <c r="M841" t="s">
        <v>265</v>
      </c>
      <c r="N841" t="s">
        <v>13897</v>
      </c>
      <c r="O841" t="s">
        <v>13898</v>
      </c>
      <c r="P841" t="s">
        <v>265</v>
      </c>
      <c r="Q841" t="s">
        <v>266</v>
      </c>
      <c r="R841" t="s">
        <v>267</v>
      </c>
      <c r="S841" t="s">
        <v>13899</v>
      </c>
      <c r="T841">
        <v>79.95</v>
      </c>
      <c r="U841" t="s">
        <v>24</v>
      </c>
      <c r="V841" t="s">
        <v>13900</v>
      </c>
      <c r="W841" t="s">
        <v>13901</v>
      </c>
      <c r="X841" t="s">
        <v>13902</v>
      </c>
      <c r="Y841" t="s">
        <v>13903</v>
      </c>
      <c r="Z841" t="str">
        <f t="shared" si="13"/>
        <v>AS-96992</v>
      </c>
    </row>
    <row r="842" spans="1:26" x14ac:dyDescent="0.3">
      <c r="A842" t="s">
        <v>13904</v>
      </c>
      <c r="B842" t="s">
        <v>8169</v>
      </c>
      <c r="C842" t="s">
        <v>264</v>
      </c>
      <c r="E842" t="s">
        <v>46</v>
      </c>
      <c r="G842">
        <v>0.2</v>
      </c>
      <c r="H842">
        <v>0.2</v>
      </c>
      <c r="I842" t="s">
        <v>24</v>
      </c>
      <c r="J842">
        <v>6.32</v>
      </c>
      <c r="K842">
        <v>37.9</v>
      </c>
      <c r="L842">
        <v>31.58</v>
      </c>
      <c r="M842" t="s">
        <v>265</v>
      </c>
      <c r="N842" t="s">
        <v>13905</v>
      </c>
      <c r="O842" t="s">
        <v>13906</v>
      </c>
      <c r="P842" t="s">
        <v>265</v>
      </c>
      <c r="Q842" t="s">
        <v>266</v>
      </c>
      <c r="R842" t="s">
        <v>269</v>
      </c>
      <c r="S842" t="s">
        <v>13907</v>
      </c>
      <c r="T842">
        <v>37.9</v>
      </c>
      <c r="U842" t="s">
        <v>24</v>
      </c>
      <c r="V842" t="s">
        <v>13908</v>
      </c>
      <c r="W842" t="s">
        <v>13909</v>
      </c>
      <c r="X842" t="s">
        <v>13910</v>
      </c>
      <c r="Y842" t="s">
        <v>13911</v>
      </c>
      <c r="Z842" t="str">
        <f t="shared" si="13"/>
        <v>AS-95310</v>
      </c>
    </row>
    <row r="843" spans="1:26" x14ac:dyDescent="0.3">
      <c r="A843" t="s">
        <v>13904</v>
      </c>
      <c r="B843" t="s">
        <v>8169</v>
      </c>
      <c r="C843" t="s">
        <v>264</v>
      </c>
      <c r="E843" t="s">
        <v>46</v>
      </c>
      <c r="G843">
        <v>0.2</v>
      </c>
      <c r="H843">
        <v>0.2</v>
      </c>
      <c r="I843" t="s">
        <v>24</v>
      </c>
      <c r="J843">
        <v>6.32</v>
      </c>
      <c r="K843">
        <v>37.9</v>
      </c>
      <c r="L843">
        <v>31.58</v>
      </c>
      <c r="M843" t="s">
        <v>265</v>
      </c>
      <c r="N843" t="s">
        <v>13905</v>
      </c>
      <c r="O843" t="s">
        <v>13912</v>
      </c>
      <c r="P843" t="s">
        <v>265</v>
      </c>
      <c r="Q843" t="s">
        <v>266</v>
      </c>
      <c r="R843" t="s">
        <v>267</v>
      </c>
      <c r="S843" t="s">
        <v>13913</v>
      </c>
      <c r="T843">
        <v>37.9</v>
      </c>
      <c r="U843" t="s">
        <v>24</v>
      </c>
      <c r="V843" t="s">
        <v>13914</v>
      </c>
      <c r="W843" t="s">
        <v>13915</v>
      </c>
      <c r="X843" t="s">
        <v>13916</v>
      </c>
      <c r="Y843" t="s">
        <v>13917</v>
      </c>
      <c r="Z843" t="str">
        <f t="shared" si="13"/>
        <v>AS-95310</v>
      </c>
    </row>
    <row r="844" spans="1:26" x14ac:dyDescent="0.3">
      <c r="A844" t="s">
        <v>13918</v>
      </c>
      <c r="B844" t="s">
        <v>8169</v>
      </c>
      <c r="C844" t="s">
        <v>38</v>
      </c>
      <c r="D844" t="s">
        <v>76</v>
      </c>
      <c r="E844" t="s">
        <v>45</v>
      </c>
      <c r="G844">
        <v>0.21</v>
      </c>
      <c r="H844" t="s">
        <v>270</v>
      </c>
      <c r="I844" t="s">
        <v>24</v>
      </c>
      <c r="J844" t="s">
        <v>270</v>
      </c>
      <c r="K844">
        <v>0</v>
      </c>
      <c r="L844">
        <v>0</v>
      </c>
      <c r="M844" t="s">
        <v>271</v>
      </c>
      <c r="Z844" t="str">
        <f t="shared" si="13"/>
        <v>AS-96390</v>
      </c>
    </row>
    <row r="845" spans="1:26" x14ac:dyDescent="0.3">
      <c r="A845" t="s">
        <v>13919</v>
      </c>
      <c r="B845" t="s">
        <v>8169</v>
      </c>
      <c r="C845" t="s">
        <v>264</v>
      </c>
      <c r="E845" t="s">
        <v>45</v>
      </c>
      <c r="G845">
        <v>0.21</v>
      </c>
      <c r="H845">
        <v>0.21</v>
      </c>
      <c r="I845" t="s">
        <v>24</v>
      </c>
      <c r="J845">
        <v>13.86</v>
      </c>
      <c r="K845">
        <v>79.849999999999994</v>
      </c>
      <c r="L845">
        <v>65.989999999999995</v>
      </c>
      <c r="M845" t="s">
        <v>265</v>
      </c>
      <c r="N845" t="s">
        <v>13920</v>
      </c>
      <c r="O845" t="s">
        <v>13921</v>
      </c>
      <c r="P845" t="s">
        <v>265</v>
      </c>
      <c r="Q845" t="s">
        <v>266</v>
      </c>
      <c r="R845" t="s">
        <v>267</v>
      </c>
      <c r="S845" t="s">
        <v>13922</v>
      </c>
      <c r="T845">
        <v>79.849999999999994</v>
      </c>
      <c r="U845" t="s">
        <v>24</v>
      </c>
      <c r="V845" t="s">
        <v>13923</v>
      </c>
      <c r="W845" t="s">
        <v>13924</v>
      </c>
      <c r="X845" t="s">
        <v>13925</v>
      </c>
      <c r="Y845" t="s">
        <v>13926</v>
      </c>
      <c r="Z845" t="str">
        <f t="shared" si="13"/>
        <v>AS-97150</v>
      </c>
    </row>
    <row r="846" spans="1:26" x14ac:dyDescent="0.3">
      <c r="A846" t="s">
        <v>13927</v>
      </c>
      <c r="B846" t="s">
        <v>8169</v>
      </c>
      <c r="C846" t="s">
        <v>264</v>
      </c>
      <c r="E846" t="s">
        <v>45</v>
      </c>
      <c r="G846">
        <v>0.21</v>
      </c>
      <c r="H846">
        <v>0.21</v>
      </c>
      <c r="I846" t="s">
        <v>24</v>
      </c>
      <c r="J846">
        <v>10.23</v>
      </c>
      <c r="K846">
        <v>58.95</v>
      </c>
      <c r="L846">
        <v>48.72</v>
      </c>
      <c r="M846" t="s">
        <v>265</v>
      </c>
      <c r="N846" t="s">
        <v>13928</v>
      </c>
      <c r="O846" t="s">
        <v>13929</v>
      </c>
      <c r="P846" t="s">
        <v>265</v>
      </c>
      <c r="Q846" t="s">
        <v>266</v>
      </c>
      <c r="R846" t="s">
        <v>267</v>
      </c>
      <c r="S846" t="s">
        <v>13930</v>
      </c>
      <c r="T846">
        <v>58.95</v>
      </c>
      <c r="U846" t="s">
        <v>24</v>
      </c>
      <c r="V846" t="s">
        <v>13931</v>
      </c>
      <c r="W846" t="s">
        <v>13932</v>
      </c>
      <c r="X846" t="s">
        <v>13933</v>
      </c>
      <c r="Y846" t="s">
        <v>13934</v>
      </c>
      <c r="Z846" t="str">
        <f t="shared" si="13"/>
        <v>AS-95078</v>
      </c>
    </row>
    <row r="847" spans="1:26" x14ac:dyDescent="0.3">
      <c r="A847" t="s">
        <v>13935</v>
      </c>
      <c r="B847" t="s">
        <v>8169</v>
      </c>
      <c r="C847" t="s">
        <v>264</v>
      </c>
      <c r="E847" t="s">
        <v>45</v>
      </c>
      <c r="G847">
        <v>0.21</v>
      </c>
      <c r="H847">
        <v>0.21</v>
      </c>
      <c r="I847" t="s">
        <v>24</v>
      </c>
      <c r="J847">
        <v>11.39</v>
      </c>
      <c r="K847">
        <v>65.61</v>
      </c>
      <c r="L847">
        <v>54.22</v>
      </c>
      <c r="M847" t="s">
        <v>265</v>
      </c>
      <c r="N847" t="s">
        <v>13936</v>
      </c>
      <c r="O847" t="s">
        <v>13937</v>
      </c>
      <c r="P847" t="s">
        <v>265</v>
      </c>
      <c r="Q847" t="s">
        <v>266</v>
      </c>
      <c r="R847" t="s">
        <v>267</v>
      </c>
      <c r="S847" t="s">
        <v>13938</v>
      </c>
      <c r="T847">
        <v>65.61</v>
      </c>
      <c r="U847" t="s">
        <v>24</v>
      </c>
      <c r="V847" t="s">
        <v>13939</v>
      </c>
      <c r="W847" t="s">
        <v>13940</v>
      </c>
      <c r="X847" t="s">
        <v>13941</v>
      </c>
      <c r="Y847" t="s">
        <v>13942</v>
      </c>
      <c r="Z847" t="str">
        <f t="shared" si="13"/>
        <v>AS-96279</v>
      </c>
    </row>
    <row r="848" spans="1:26" x14ac:dyDescent="0.3">
      <c r="A848" t="s">
        <v>13943</v>
      </c>
      <c r="B848" t="s">
        <v>8169</v>
      </c>
      <c r="C848" t="s">
        <v>268</v>
      </c>
      <c r="E848" t="s">
        <v>42</v>
      </c>
      <c r="G848">
        <v>0.19</v>
      </c>
      <c r="H848">
        <v>0.19</v>
      </c>
      <c r="I848" t="s">
        <v>24</v>
      </c>
      <c r="J848">
        <v>5.09</v>
      </c>
      <c r="K848">
        <v>31.9</v>
      </c>
      <c r="L848">
        <v>26.81</v>
      </c>
      <c r="M848" t="s">
        <v>83</v>
      </c>
      <c r="N848" t="s">
        <v>13944</v>
      </c>
      <c r="O848" t="s">
        <v>13945</v>
      </c>
      <c r="P848" t="s">
        <v>83</v>
      </c>
      <c r="Q848" t="s">
        <v>266</v>
      </c>
      <c r="R848" t="s">
        <v>267</v>
      </c>
      <c r="S848" t="s">
        <v>13946</v>
      </c>
      <c r="T848">
        <v>31.9</v>
      </c>
      <c r="U848" t="s">
        <v>24</v>
      </c>
      <c r="V848" t="s">
        <v>3312</v>
      </c>
      <c r="W848" t="s">
        <v>3315</v>
      </c>
      <c r="X848" t="s">
        <v>13947</v>
      </c>
      <c r="Y848" t="s">
        <v>13948</v>
      </c>
      <c r="Z848" t="str">
        <f t="shared" si="13"/>
        <v>AS-95038</v>
      </c>
    </row>
    <row r="849" spans="1:26" x14ac:dyDescent="0.3">
      <c r="A849" t="s">
        <v>13949</v>
      </c>
      <c r="B849" t="s">
        <v>8169</v>
      </c>
      <c r="C849" t="s">
        <v>264</v>
      </c>
      <c r="E849" t="s">
        <v>46</v>
      </c>
      <c r="G849">
        <v>0.2</v>
      </c>
      <c r="H849">
        <v>0.2</v>
      </c>
      <c r="I849" t="s">
        <v>24</v>
      </c>
      <c r="J849">
        <v>9.98</v>
      </c>
      <c r="K849">
        <v>59.85</v>
      </c>
      <c r="L849">
        <v>49.87</v>
      </c>
      <c r="M849" t="s">
        <v>265</v>
      </c>
      <c r="N849" t="s">
        <v>13950</v>
      </c>
      <c r="O849" t="s">
        <v>13951</v>
      </c>
      <c r="P849" t="s">
        <v>265</v>
      </c>
      <c r="Q849" t="s">
        <v>266</v>
      </c>
      <c r="R849" t="s">
        <v>267</v>
      </c>
      <c r="S849" t="s">
        <v>13952</v>
      </c>
      <c r="T849">
        <v>59.85</v>
      </c>
      <c r="U849" t="s">
        <v>24</v>
      </c>
      <c r="V849" t="s">
        <v>13953</v>
      </c>
      <c r="W849" t="s">
        <v>13954</v>
      </c>
      <c r="X849" t="s">
        <v>13955</v>
      </c>
      <c r="Y849" t="s">
        <v>13956</v>
      </c>
      <c r="Z849" t="str">
        <f t="shared" si="13"/>
        <v>AS-96501</v>
      </c>
    </row>
    <row r="850" spans="1:26" x14ac:dyDescent="0.3">
      <c r="A850" t="s">
        <v>13957</v>
      </c>
      <c r="B850" t="s">
        <v>8169</v>
      </c>
      <c r="C850" t="s">
        <v>268</v>
      </c>
      <c r="E850" t="s">
        <v>41</v>
      </c>
      <c r="G850">
        <v>0.21</v>
      </c>
      <c r="H850">
        <v>0.21</v>
      </c>
      <c r="I850" t="s">
        <v>24</v>
      </c>
      <c r="J850">
        <v>14.74</v>
      </c>
      <c r="K850">
        <v>84.95</v>
      </c>
      <c r="L850">
        <v>70.209999999999994</v>
      </c>
      <c r="M850" t="s">
        <v>83</v>
      </c>
      <c r="N850" t="s">
        <v>13958</v>
      </c>
      <c r="O850" t="s">
        <v>13959</v>
      </c>
      <c r="P850" t="s">
        <v>83</v>
      </c>
      <c r="Q850" t="s">
        <v>266</v>
      </c>
      <c r="R850" t="s">
        <v>267</v>
      </c>
      <c r="S850" t="s">
        <v>13960</v>
      </c>
      <c r="T850">
        <v>84.95</v>
      </c>
      <c r="U850" t="s">
        <v>24</v>
      </c>
      <c r="V850" t="s">
        <v>3387</v>
      </c>
      <c r="W850" t="s">
        <v>3390</v>
      </c>
      <c r="X850" t="s">
        <v>13961</v>
      </c>
      <c r="Y850" t="s">
        <v>13962</v>
      </c>
      <c r="Z850" t="str">
        <f t="shared" si="13"/>
        <v>AS-95065</v>
      </c>
    </row>
    <row r="851" spans="1:26" x14ac:dyDescent="0.3">
      <c r="A851" t="s">
        <v>13963</v>
      </c>
      <c r="B851" t="s">
        <v>8169</v>
      </c>
      <c r="C851" t="s">
        <v>264</v>
      </c>
      <c r="E851" t="s">
        <v>47</v>
      </c>
      <c r="G851">
        <v>0.22</v>
      </c>
      <c r="H851">
        <v>0.22</v>
      </c>
      <c r="I851" t="s">
        <v>24</v>
      </c>
      <c r="J851">
        <v>6.29</v>
      </c>
      <c r="K851">
        <v>34.9</v>
      </c>
      <c r="L851">
        <v>28.61</v>
      </c>
      <c r="M851" t="s">
        <v>265</v>
      </c>
      <c r="N851" t="s">
        <v>13964</v>
      </c>
      <c r="O851" t="s">
        <v>13965</v>
      </c>
      <c r="P851" t="s">
        <v>265</v>
      </c>
      <c r="Q851" t="s">
        <v>266</v>
      </c>
      <c r="R851" t="s">
        <v>267</v>
      </c>
      <c r="S851" t="s">
        <v>13966</v>
      </c>
      <c r="T851">
        <v>34.9</v>
      </c>
      <c r="U851" t="s">
        <v>24</v>
      </c>
      <c r="V851" t="s">
        <v>13967</v>
      </c>
      <c r="W851" t="s">
        <v>13968</v>
      </c>
      <c r="X851" t="s">
        <v>13969</v>
      </c>
      <c r="Y851" t="s">
        <v>13970</v>
      </c>
      <c r="Z851" t="str">
        <f t="shared" si="13"/>
        <v>AS-96916</v>
      </c>
    </row>
    <row r="852" spans="1:26" x14ac:dyDescent="0.3">
      <c r="A852" t="s">
        <v>13971</v>
      </c>
      <c r="B852" t="s">
        <v>8169</v>
      </c>
      <c r="C852" t="s">
        <v>264</v>
      </c>
      <c r="E852" t="s">
        <v>46</v>
      </c>
      <c r="G852">
        <v>0.2</v>
      </c>
      <c r="H852">
        <v>0.2</v>
      </c>
      <c r="I852" t="s">
        <v>24</v>
      </c>
      <c r="J852">
        <v>20.48</v>
      </c>
      <c r="K852">
        <v>122.85</v>
      </c>
      <c r="L852">
        <v>102.37</v>
      </c>
      <c r="M852" t="s">
        <v>265</v>
      </c>
      <c r="N852" t="s">
        <v>13972</v>
      </c>
      <c r="O852" t="s">
        <v>13973</v>
      </c>
      <c r="P852" t="s">
        <v>265</v>
      </c>
      <c r="Q852" t="s">
        <v>266</v>
      </c>
      <c r="R852" t="s">
        <v>267</v>
      </c>
      <c r="S852" t="s">
        <v>13974</v>
      </c>
      <c r="T852">
        <v>122.85</v>
      </c>
      <c r="U852" t="s">
        <v>24</v>
      </c>
      <c r="V852" t="s">
        <v>13975</v>
      </c>
      <c r="W852" t="s">
        <v>13976</v>
      </c>
      <c r="X852" t="s">
        <v>13977</v>
      </c>
      <c r="Y852" t="s">
        <v>13978</v>
      </c>
      <c r="Z852" t="str">
        <f t="shared" si="13"/>
        <v>AS-95582</v>
      </c>
    </row>
    <row r="853" spans="1:26" x14ac:dyDescent="0.3">
      <c r="A853" t="s">
        <v>13979</v>
      </c>
      <c r="B853" t="s">
        <v>8169</v>
      </c>
      <c r="C853" t="s">
        <v>264</v>
      </c>
      <c r="E853" t="s">
        <v>45</v>
      </c>
      <c r="G853">
        <v>0.21</v>
      </c>
      <c r="H853">
        <v>0.21</v>
      </c>
      <c r="I853" t="s">
        <v>24</v>
      </c>
      <c r="J853">
        <v>5.54</v>
      </c>
      <c r="K853">
        <v>31.9</v>
      </c>
      <c r="L853">
        <v>26.36</v>
      </c>
      <c r="M853" t="s">
        <v>265</v>
      </c>
      <c r="N853" t="s">
        <v>13980</v>
      </c>
      <c r="O853" t="s">
        <v>13981</v>
      </c>
      <c r="P853" t="s">
        <v>265</v>
      </c>
      <c r="Q853" t="s">
        <v>266</v>
      </c>
      <c r="R853" t="s">
        <v>267</v>
      </c>
      <c r="S853" t="s">
        <v>13982</v>
      </c>
      <c r="T853">
        <v>31.9</v>
      </c>
      <c r="U853" t="s">
        <v>24</v>
      </c>
      <c r="V853" t="s">
        <v>13983</v>
      </c>
      <c r="W853" t="s">
        <v>13984</v>
      </c>
      <c r="X853" t="s">
        <v>13985</v>
      </c>
      <c r="Y853" t="s">
        <v>13986</v>
      </c>
      <c r="Z853" t="str">
        <f t="shared" si="13"/>
        <v>AS-95127</v>
      </c>
    </row>
    <row r="854" spans="1:26" x14ac:dyDescent="0.3">
      <c r="A854" t="s">
        <v>13987</v>
      </c>
      <c r="B854" t="s">
        <v>8169</v>
      </c>
      <c r="C854" t="s">
        <v>268</v>
      </c>
      <c r="E854" t="s">
        <v>42</v>
      </c>
      <c r="G854">
        <v>0.19</v>
      </c>
      <c r="H854">
        <v>0.19</v>
      </c>
      <c r="I854" t="s">
        <v>24</v>
      </c>
      <c r="J854">
        <v>3.98</v>
      </c>
      <c r="K854">
        <v>24.9</v>
      </c>
      <c r="L854">
        <v>20.92</v>
      </c>
      <c r="M854" t="s">
        <v>83</v>
      </c>
      <c r="N854" t="s">
        <v>13988</v>
      </c>
      <c r="O854" t="s">
        <v>13989</v>
      </c>
      <c r="P854" t="s">
        <v>83</v>
      </c>
      <c r="Q854" t="s">
        <v>266</v>
      </c>
      <c r="R854" t="s">
        <v>267</v>
      </c>
      <c r="S854" t="s">
        <v>13990</v>
      </c>
      <c r="T854">
        <v>24.9</v>
      </c>
      <c r="U854" t="s">
        <v>24</v>
      </c>
      <c r="V854" t="s">
        <v>8116</v>
      </c>
      <c r="W854" t="s">
        <v>8119</v>
      </c>
      <c r="X854" t="s">
        <v>13991</v>
      </c>
      <c r="Y854" t="s">
        <v>13992</v>
      </c>
      <c r="Z854" t="str">
        <f t="shared" si="13"/>
        <v>AS-97236</v>
      </c>
    </row>
    <row r="855" spans="1:26" x14ac:dyDescent="0.3">
      <c r="A855" t="s">
        <v>13993</v>
      </c>
      <c r="B855" t="s">
        <v>8169</v>
      </c>
      <c r="C855" t="s">
        <v>264</v>
      </c>
      <c r="E855" t="s">
        <v>45</v>
      </c>
      <c r="G855">
        <v>0.21</v>
      </c>
      <c r="H855">
        <v>0.21</v>
      </c>
      <c r="I855" t="s">
        <v>24</v>
      </c>
      <c r="J855">
        <v>9.17</v>
      </c>
      <c r="K855">
        <v>52.85</v>
      </c>
      <c r="L855">
        <v>43.68</v>
      </c>
      <c r="M855" t="s">
        <v>265</v>
      </c>
      <c r="N855" t="s">
        <v>13994</v>
      </c>
      <c r="O855" t="s">
        <v>13995</v>
      </c>
      <c r="P855" t="s">
        <v>265</v>
      </c>
      <c r="Q855" t="s">
        <v>266</v>
      </c>
      <c r="R855" t="s">
        <v>267</v>
      </c>
      <c r="S855" t="s">
        <v>13996</v>
      </c>
      <c r="T855">
        <v>52.85</v>
      </c>
      <c r="U855" t="s">
        <v>24</v>
      </c>
      <c r="V855" t="s">
        <v>13997</v>
      </c>
      <c r="W855" t="s">
        <v>13998</v>
      </c>
      <c r="X855" t="s">
        <v>13999</v>
      </c>
      <c r="Y855" t="s">
        <v>14000</v>
      </c>
      <c r="Z855" t="str">
        <f t="shared" si="13"/>
        <v>AS-97026</v>
      </c>
    </row>
    <row r="856" spans="1:26" x14ac:dyDescent="0.3">
      <c r="A856" t="s">
        <v>14001</v>
      </c>
      <c r="B856" t="s">
        <v>8169</v>
      </c>
      <c r="C856" t="s">
        <v>264</v>
      </c>
      <c r="E856" t="s">
        <v>46</v>
      </c>
      <c r="G856">
        <v>0.2</v>
      </c>
      <c r="H856">
        <v>0.2</v>
      </c>
      <c r="I856" t="s">
        <v>24</v>
      </c>
      <c r="J856">
        <v>5.32</v>
      </c>
      <c r="K856">
        <v>31.9</v>
      </c>
      <c r="L856">
        <v>26.58</v>
      </c>
      <c r="M856" t="s">
        <v>265</v>
      </c>
      <c r="N856" t="s">
        <v>14002</v>
      </c>
      <c r="O856" t="s">
        <v>14003</v>
      </c>
      <c r="P856" t="s">
        <v>265</v>
      </c>
      <c r="Q856" t="s">
        <v>266</v>
      </c>
      <c r="R856" t="s">
        <v>267</v>
      </c>
      <c r="S856" t="s">
        <v>14004</v>
      </c>
      <c r="T856">
        <v>31.9</v>
      </c>
      <c r="U856" t="s">
        <v>24</v>
      </c>
      <c r="V856" t="s">
        <v>14005</v>
      </c>
      <c r="W856" t="s">
        <v>14006</v>
      </c>
      <c r="X856" t="s">
        <v>14007</v>
      </c>
      <c r="Y856" t="s">
        <v>14008</v>
      </c>
      <c r="Z856" t="str">
        <f t="shared" si="13"/>
        <v>AS-95217</v>
      </c>
    </row>
    <row r="857" spans="1:26" x14ac:dyDescent="0.3">
      <c r="A857" t="s">
        <v>14009</v>
      </c>
      <c r="B857" t="s">
        <v>8169</v>
      </c>
      <c r="C857" t="s">
        <v>264</v>
      </c>
      <c r="D857" t="s">
        <v>10624</v>
      </c>
      <c r="E857" t="s">
        <v>47</v>
      </c>
      <c r="G857">
        <v>0.22</v>
      </c>
      <c r="H857" t="s">
        <v>270</v>
      </c>
      <c r="I857" t="s">
        <v>24</v>
      </c>
      <c r="J857" t="s">
        <v>270</v>
      </c>
      <c r="K857">
        <v>0</v>
      </c>
      <c r="L857">
        <v>0</v>
      </c>
      <c r="M857" t="s">
        <v>265</v>
      </c>
      <c r="N857" t="s">
        <v>14010</v>
      </c>
      <c r="O857" t="s">
        <v>14011</v>
      </c>
      <c r="P857" t="s">
        <v>265</v>
      </c>
      <c r="Q857" t="s">
        <v>266</v>
      </c>
      <c r="R857" t="s">
        <v>267</v>
      </c>
      <c r="S857" t="s">
        <v>14012</v>
      </c>
      <c r="T857">
        <v>49.9</v>
      </c>
      <c r="U857" t="s">
        <v>24</v>
      </c>
      <c r="V857" t="s">
        <v>14013</v>
      </c>
      <c r="W857" t="s">
        <v>14014</v>
      </c>
      <c r="X857" t="s">
        <v>14015</v>
      </c>
      <c r="Y857" t="s">
        <v>14016</v>
      </c>
      <c r="Z857" t="str">
        <f t="shared" si="13"/>
        <v>AS-97020</v>
      </c>
    </row>
    <row r="858" spans="1:26" x14ac:dyDescent="0.3">
      <c r="A858" t="s">
        <v>14009</v>
      </c>
      <c r="B858" t="s">
        <v>8169</v>
      </c>
      <c r="C858" t="s">
        <v>264</v>
      </c>
      <c r="D858" t="s">
        <v>10624</v>
      </c>
      <c r="E858" t="s">
        <v>47</v>
      </c>
      <c r="G858">
        <v>0.22</v>
      </c>
      <c r="H858" t="s">
        <v>270</v>
      </c>
      <c r="I858" t="s">
        <v>24</v>
      </c>
      <c r="J858" t="s">
        <v>270</v>
      </c>
      <c r="K858">
        <v>0</v>
      </c>
      <c r="L858">
        <v>0</v>
      </c>
      <c r="M858" t="s">
        <v>265</v>
      </c>
      <c r="N858" t="s">
        <v>14010</v>
      </c>
      <c r="O858" t="s">
        <v>14017</v>
      </c>
      <c r="P858" t="s">
        <v>265</v>
      </c>
      <c r="Q858" t="s">
        <v>275</v>
      </c>
      <c r="R858" t="s">
        <v>267</v>
      </c>
      <c r="S858" t="s">
        <v>14018</v>
      </c>
      <c r="T858">
        <v>49.9</v>
      </c>
      <c r="U858" t="s">
        <v>24</v>
      </c>
      <c r="V858" t="s">
        <v>14019</v>
      </c>
      <c r="W858" t="s">
        <v>14020</v>
      </c>
      <c r="X858" t="s">
        <v>14019</v>
      </c>
      <c r="Y858" t="s">
        <v>14021</v>
      </c>
      <c r="Z858" t="str">
        <f t="shared" si="13"/>
        <v>AS-97020</v>
      </c>
    </row>
    <row r="859" spans="1:26" x14ac:dyDescent="0.3">
      <c r="A859" t="s">
        <v>14022</v>
      </c>
      <c r="B859" t="s">
        <v>8169</v>
      </c>
      <c r="C859" t="s">
        <v>264</v>
      </c>
      <c r="E859" t="s">
        <v>45</v>
      </c>
      <c r="G859">
        <v>0.21</v>
      </c>
      <c r="H859">
        <v>0.21</v>
      </c>
      <c r="I859" t="s">
        <v>24</v>
      </c>
      <c r="J859">
        <v>13.56</v>
      </c>
      <c r="K859">
        <v>78.12</v>
      </c>
      <c r="L859">
        <v>64.56</v>
      </c>
      <c r="M859" t="s">
        <v>265</v>
      </c>
      <c r="N859" t="s">
        <v>14023</v>
      </c>
      <c r="O859" t="s">
        <v>14024</v>
      </c>
      <c r="P859" t="s">
        <v>265</v>
      </c>
      <c r="Q859" t="s">
        <v>266</v>
      </c>
      <c r="R859" t="s">
        <v>267</v>
      </c>
      <c r="S859" t="s">
        <v>14025</v>
      </c>
      <c r="T859">
        <v>78.12</v>
      </c>
      <c r="U859" t="s">
        <v>24</v>
      </c>
      <c r="V859" t="s">
        <v>14026</v>
      </c>
      <c r="W859" t="s">
        <v>14027</v>
      </c>
      <c r="X859" t="s">
        <v>14028</v>
      </c>
      <c r="Y859" t="s">
        <v>14029</v>
      </c>
      <c r="Z859" t="str">
        <f t="shared" si="13"/>
        <v>AS-95682</v>
      </c>
    </row>
    <row r="860" spans="1:26" x14ac:dyDescent="0.3">
      <c r="A860" t="s">
        <v>14030</v>
      </c>
      <c r="B860" t="s">
        <v>8169</v>
      </c>
      <c r="C860" t="s">
        <v>264</v>
      </c>
      <c r="E860" t="s">
        <v>46</v>
      </c>
      <c r="G860">
        <v>0.2</v>
      </c>
      <c r="H860">
        <v>0.2</v>
      </c>
      <c r="I860" t="s">
        <v>24</v>
      </c>
      <c r="J860">
        <v>2.98</v>
      </c>
      <c r="K860">
        <v>17.899999999999999</v>
      </c>
      <c r="L860">
        <v>14.92</v>
      </c>
      <c r="M860" t="s">
        <v>265</v>
      </c>
      <c r="N860" t="s">
        <v>14031</v>
      </c>
      <c r="O860" t="s">
        <v>14032</v>
      </c>
      <c r="P860" t="s">
        <v>265</v>
      </c>
      <c r="Q860" t="s">
        <v>266</v>
      </c>
      <c r="R860" t="s">
        <v>267</v>
      </c>
      <c r="S860" t="s">
        <v>14033</v>
      </c>
      <c r="T860">
        <v>17.899999999999999</v>
      </c>
      <c r="U860" t="s">
        <v>24</v>
      </c>
      <c r="V860" t="s">
        <v>14034</v>
      </c>
      <c r="W860" t="s">
        <v>14035</v>
      </c>
      <c r="X860" t="s">
        <v>14036</v>
      </c>
      <c r="Y860" t="s">
        <v>14037</v>
      </c>
      <c r="Z860" t="str">
        <f t="shared" si="13"/>
        <v>AS-96379</v>
      </c>
    </row>
    <row r="861" spans="1:26" x14ac:dyDescent="0.3">
      <c r="A861" t="s">
        <v>14038</v>
      </c>
      <c r="B861" t="s">
        <v>8169</v>
      </c>
      <c r="C861" t="s">
        <v>264</v>
      </c>
      <c r="E861" t="s">
        <v>46</v>
      </c>
      <c r="G861">
        <v>0.2</v>
      </c>
      <c r="H861">
        <v>0.2</v>
      </c>
      <c r="I861" t="s">
        <v>24</v>
      </c>
      <c r="J861">
        <v>7.86</v>
      </c>
      <c r="K861">
        <v>47.16</v>
      </c>
      <c r="L861">
        <v>39.299999999999997</v>
      </c>
      <c r="M861" t="s">
        <v>265</v>
      </c>
      <c r="N861" t="s">
        <v>14039</v>
      </c>
      <c r="O861" t="s">
        <v>14040</v>
      </c>
      <c r="P861" t="s">
        <v>265</v>
      </c>
      <c r="Q861" t="s">
        <v>266</v>
      </c>
      <c r="R861" t="s">
        <v>267</v>
      </c>
      <c r="S861" t="s">
        <v>14041</v>
      </c>
      <c r="T861">
        <v>47.16</v>
      </c>
      <c r="U861" t="s">
        <v>24</v>
      </c>
      <c r="V861" t="s">
        <v>14042</v>
      </c>
      <c r="W861" t="s">
        <v>14043</v>
      </c>
      <c r="X861" t="s">
        <v>14044</v>
      </c>
      <c r="Y861" t="s">
        <v>14045</v>
      </c>
      <c r="Z861" t="str">
        <f t="shared" si="13"/>
        <v>AS-95781</v>
      </c>
    </row>
    <row r="862" spans="1:26" x14ac:dyDescent="0.3">
      <c r="A862" t="s">
        <v>14046</v>
      </c>
      <c r="B862" t="s">
        <v>8169</v>
      </c>
      <c r="C862" t="s">
        <v>268</v>
      </c>
      <c r="E862" t="s">
        <v>47</v>
      </c>
      <c r="G862">
        <v>0.22</v>
      </c>
      <c r="H862">
        <v>0.22</v>
      </c>
      <c r="I862" t="s">
        <v>24</v>
      </c>
      <c r="J862">
        <v>5.75</v>
      </c>
      <c r="K862">
        <v>31.9</v>
      </c>
      <c r="L862">
        <v>26.15</v>
      </c>
      <c r="M862" t="s">
        <v>83</v>
      </c>
      <c r="N862" t="s">
        <v>14047</v>
      </c>
      <c r="O862" t="s">
        <v>14048</v>
      </c>
      <c r="P862" t="s">
        <v>83</v>
      </c>
      <c r="Q862" t="s">
        <v>266</v>
      </c>
      <c r="R862" t="s">
        <v>267</v>
      </c>
      <c r="S862" t="s">
        <v>14049</v>
      </c>
      <c r="T862">
        <v>31.9</v>
      </c>
      <c r="U862" t="s">
        <v>24</v>
      </c>
      <c r="V862" t="s">
        <v>3881</v>
      </c>
      <c r="W862" t="s">
        <v>3883</v>
      </c>
      <c r="X862" t="s">
        <v>14050</v>
      </c>
      <c r="Y862" t="s">
        <v>14051</v>
      </c>
      <c r="Z862" t="str">
        <f t="shared" si="13"/>
        <v>AS-95208</v>
      </c>
    </row>
    <row r="863" spans="1:26" x14ac:dyDescent="0.3">
      <c r="A863" t="s">
        <v>14052</v>
      </c>
      <c r="B863" t="s">
        <v>8169</v>
      </c>
      <c r="C863" t="s">
        <v>272</v>
      </c>
      <c r="D863" t="s">
        <v>77</v>
      </c>
      <c r="E863" t="s">
        <v>45</v>
      </c>
      <c r="G863">
        <v>0.21</v>
      </c>
      <c r="H863">
        <v>0.21</v>
      </c>
      <c r="I863" t="s">
        <v>24</v>
      </c>
      <c r="J863">
        <v>114.4</v>
      </c>
      <c r="K863">
        <v>659.18</v>
      </c>
      <c r="L863">
        <v>544.78</v>
      </c>
      <c r="M863" t="s">
        <v>271</v>
      </c>
      <c r="N863" t="s">
        <v>14053</v>
      </c>
      <c r="O863" t="s">
        <v>14054</v>
      </c>
      <c r="P863" t="s">
        <v>273</v>
      </c>
      <c r="Q863" t="s">
        <v>266</v>
      </c>
      <c r="R863" t="s">
        <v>267</v>
      </c>
      <c r="S863" t="s">
        <v>14055</v>
      </c>
      <c r="T863">
        <v>659.18</v>
      </c>
      <c r="U863" t="s">
        <v>24</v>
      </c>
      <c r="W863" t="s">
        <v>14056</v>
      </c>
      <c r="Y863" t="s">
        <v>274</v>
      </c>
      <c r="Z863" t="str">
        <f t="shared" si="13"/>
        <v>AS-96990</v>
      </c>
    </row>
    <row r="864" spans="1:26" x14ac:dyDescent="0.3">
      <c r="A864" t="s">
        <v>14057</v>
      </c>
      <c r="B864" t="s">
        <v>8169</v>
      </c>
      <c r="C864" t="s">
        <v>264</v>
      </c>
      <c r="E864" t="s">
        <v>49</v>
      </c>
      <c r="G864">
        <v>0.23</v>
      </c>
      <c r="H864">
        <v>0.23</v>
      </c>
      <c r="I864" t="s">
        <v>24</v>
      </c>
      <c r="J864">
        <v>167.74</v>
      </c>
      <c r="K864">
        <v>897.05</v>
      </c>
      <c r="L864">
        <v>729.31</v>
      </c>
      <c r="M864" t="s">
        <v>265</v>
      </c>
      <c r="N864" t="s">
        <v>14058</v>
      </c>
      <c r="O864" t="s">
        <v>14059</v>
      </c>
      <c r="P864" t="s">
        <v>265</v>
      </c>
      <c r="Q864" t="s">
        <v>266</v>
      </c>
      <c r="R864" t="s">
        <v>267</v>
      </c>
      <c r="S864" t="s">
        <v>14060</v>
      </c>
      <c r="T864">
        <v>897.05</v>
      </c>
      <c r="U864" t="s">
        <v>24</v>
      </c>
      <c r="V864" t="s">
        <v>14061</v>
      </c>
      <c r="W864" t="s">
        <v>14062</v>
      </c>
      <c r="X864" t="s">
        <v>14063</v>
      </c>
      <c r="Y864" t="s">
        <v>14064</v>
      </c>
      <c r="Z864" t="str">
        <f t="shared" si="13"/>
        <v>AS-96031</v>
      </c>
    </row>
    <row r="865" spans="1:26" x14ac:dyDescent="0.3">
      <c r="A865" t="s">
        <v>14065</v>
      </c>
      <c r="B865" t="s">
        <v>8169</v>
      </c>
      <c r="C865" t="s">
        <v>268</v>
      </c>
      <c r="E865" t="s">
        <v>42</v>
      </c>
      <c r="G865">
        <v>0.19</v>
      </c>
      <c r="H865">
        <v>0.19</v>
      </c>
      <c r="I865" t="s">
        <v>24</v>
      </c>
      <c r="J865">
        <v>16.27</v>
      </c>
      <c r="K865">
        <v>101.9</v>
      </c>
      <c r="L865">
        <v>85.63</v>
      </c>
      <c r="M865" t="s">
        <v>83</v>
      </c>
      <c r="N865" t="s">
        <v>14066</v>
      </c>
      <c r="O865" t="s">
        <v>14067</v>
      </c>
      <c r="P865" t="s">
        <v>83</v>
      </c>
      <c r="Q865" t="s">
        <v>266</v>
      </c>
      <c r="R865" t="s">
        <v>267</v>
      </c>
      <c r="S865" t="s">
        <v>14068</v>
      </c>
      <c r="T865">
        <v>101.9</v>
      </c>
      <c r="U865" t="s">
        <v>24</v>
      </c>
      <c r="V865" t="s">
        <v>2824</v>
      </c>
      <c r="W865" t="s">
        <v>2827</v>
      </c>
      <c r="X865" t="s">
        <v>14069</v>
      </c>
      <c r="Y865" t="s">
        <v>14070</v>
      </c>
      <c r="Z865" t="str">
        <f t="shared" si="13"/>
        <v>AS-94860</v>
      </c>
    </row>
    <row r="866" spans="1:26" x14ac:dyDescent="0.3">
      <c r="A866" t="s">
        <v>14071</v>
      </c>
      <c r="B866" t="s">
        <v>8169</v>
      </c>
      <c r="C866" t="s">
        <v>264</v>
      </c>
      <c r="E866" t="s">
        <v>46</v>
      </c>
      <c r="G866">
        <v>0.2</v>
      </c>
      <c r="H866">
        <v>0.2</v>
      </c>
      <c r="I866" t="s">
        <v>24</v>
      </c>
      <c r="J866">
        <v>12.48</v>
      </c>
      <c r="K866">
        <v>74.849999999999994</v>
      </c>
      <c r="L866">
        <v>62.37</v>
      </c>
      <c r="M866" t="s">
        <v>265</v>
      </c>
      <c r="N866" t="s">
        <v>14072</v>
      </c>
      <c r="O866" t="s">
        <v>14073</v>
      </c>
      <c r="P866" t="s">
        <v>265</v>
      </c>
      <c r="Q866" t="s">
        <v>266</v>
      </c>
      <c r="R866" t="s">
        <v>267</v>
      </c>
      <c r="S866" t="s">
        <v>14074</v>
      </c>
      <c r="T866">
        <v>74.849999999999994</v>
      </c>
      <c r="U866" t="s">
        <v>24</v>
      </c>
      <c r="V866" t="s">
        <v>14075</v>
      </c>
      <c r="W866" t="s">
        <v>14076</v>
      </c>
      <c r="X866" t="s">
        <v>14077</v>
      </c>
      <c r="Y866" t="s">
        <v>14078</v>
      </c>
      <c r="Z866" t="str">
        <f t="shared" si="13"/>
        <v>AS-96488</v>
      </c>
    </row>
    <row r="867" spans="1:26" x14ac:dyDescent="0.3">
      <c r="A867" t="s">
        <v>14079</v>
      </c>
      <c r="B867" t="s">
        <v>8169</v>
      </c>
      <c r="C867" t="s">
        <v>38</v>
      </c>
      <c r="D867" t="s">
        <v>65</v>
      </c>
      <c r="E867" t="s">
        <v>46</v>
      </c>
      <c r="G867">
        <v>0.2</v>
      </c>
      <c r="H867" t="s">
        <v>270</v>
      </c>
      <c r="I867" t="s">
        <v>24</v>
      </c>
      <c r="J867">
        <v>4.67</v>
      </c>
      <c r="K867">
        <v>26.92</v>
      </c>
      <c r="L867">
        <v>22.25</v>
      </c>
      <c r="M867" t="s">
        <v>271</v>
      </c>
      <c r="Z867" t="str">
        <f t="shared" si="13"/>
        <v>AS-95055</v>
      </c>
    </row>
    <row r="868" spans="1:26" x14ac:dyDescent="0.3">
      <c r="A868" t="s">
        <v>14080</v>
      </c>
      <c r="B868" t="s">
        <v>8169</v>
      </c>
      <c r="C868" t="s">
        <v>38</v>
      </c>
      <c r="D868" t="s">
        <v>76</v>
      </c>
      <c r="E868" t="s">
        <v>45</v>
      </c>
      <c r="G868">
        <v>0.21</v>
      </c>
      <c r="H868" t="s">
        <v>270</v>
      </c>
      <c r="I868" t="s">
        <v>24</v>
      </c>
      <c r="J868" t="s">
        <v>270</v>
      </c>
      <c r="K868">
        <v>0</v>
      </c>
      <c r="L868">
        <v>0</v>
      </c>
      <c r="M868" t="s">
        <v>271</v>
      </c>
      <c r="Z868" t="str">
        <f t="shared" si="13"/>
        <v>AS-96814</v>
      </c>
    </row>
    <row r="869" spans="1:26" x14ac:dyDescent="0.3">
      <c r="A869" t="s">
        <v>14081</v>
      </c>
      <c r="B869" t="s">
        <v>8169</v>
      </c>
      <c r="C869" t="s">
        <v>268</v>
      </c>
      <c r="E869" t="s">
        <v>42</v>
      </c>
      <c r="G869">
        <v>0.19</v>
      </c>
      <c r="H869">
        <v>0.19</v>
      </c>
      <c r="I869" t="s">
        <v>24</v>
      </c>
      <c r="J869">
        <v>13.23</v>
      </c>
      <c r="K869">
        <v>82.85</v>
      </c>
      <c r="L869">
        <v>69.62</v>
      </c>
      <c r="M869" t="s">
        <v>83</v>
      </c>
      <c r="N869" t="s">
        <v>14082</v>
      </c>
      <c r="O869" t="s">
        <v>14083</v>
      </c>
      <c r="P869" t="s">
        <v>83</v>
      </c>
      <c r="Q869" t="s">
        <v>266</v>
      </c>
      <c r="R869" t="s">
        <v>267</v>
      </c>
      <c r="S869" t="s">
        <v>14084</v>
      </c>
      <c r="T869">
        <v>82.85</v>
      </c>
      <c r="U869" t="s">
        <v>24</v>
      </c>
      <c r="V869" t="s">
        <v>6841</v>
      </c>
      <c r="W869" t="s">
        <v>6844</v>
      </c>
      <c r="X869" t="s">
        <v>14085</v>
      </c>
      <c r="Y869" t="s">
        <v>14086</v>
      </c>
      <c r="Z869" t="str">
        <f t="shared" si="13"/>
        <v>AS-96647</v>
      </c>
    </row>
    <row r="870" spans="1:26" x14ac:dyDescent="0.3">
      <c r="A870" t="s">
        <v>14087</v>
      </c>
      <c r="B870" t="s">
        <v>8169</v>
      </c>
      <c r="C870" t="s">
        <v>264</v>
      </c>
      <c r="E870" t="s">
        <v>45</v>
      </c>
      <c r="G870">
        <v>0.21</v>
      </c>
      <c r="H870">
        <v>0.21</v>
      </c>
      <c r="I870" t="s">
        <v>24</v>
      </c>
      <c r="J870">
        <v>10.29</v>
      </c>
      <c r="K870">
        <v>59.31</v>
      </c>
      <c r="L870">
        <v>49.02</v>
      </c>
      <c r="M870" t="s">
        <v>265</v>
      </c>
      <c r="N870" t="s">
        <v>14088</v>
      </c>
      <c r="O870" t="s">
        <v>14089</v>
      </c>
      <c r="P870" t="s">
        <v>265</v>
      </c>
      <c r="Q870" t="s">
        <v>266</v>
      </c>
      <c r="R870" t="s">
        <v>267</v>
      </c>
      <c r="S870" t="s">
        <v>14090</v>
      </c>
      <c r="T870">
        <v>59.31</v>
      </c>
      <c r="U870" t="s">
        <v>24</v>
      </c>
      <c r="V870" t="s">
        <v>14091</v>
      </c>
      <c r="W870" t="s">
        <v>14092</v>
      </c>
      <c r="X870" t="s">
        <v>14093</v>
      </c>
      <c r="Y870" t="s">
        <v>14094</v>
      </c>
      <c r="Z870" t="str">
        <f t="shared" si="13"/>
        <v>AS-95286</v>
      </c>
    </row>
    <row r="871" spans="1:26" x14ac:dyDescent="0.3">
      <c r="A871" t="s">
        <v>14095</v>
      </c>
      <c r="B871" t="s">
        <v>8169</v>
      </c>
      <c r="C871" t="s">
        <v>264</v>
      </c>
      <c r="E871" t="s">
        <v>47</v>
      </c>
      <c r="G871">
        <v>0.22</v>
      </c>
      <c r="H871">
        <v>0.22</v>
      </c>
      <c r="I871" t="s">
        <v>24</v>
      </c>
      <c r="J871">
        <v>6.83</v>
      </c>
      <c r="K871">
        <v>37.9</v>
      </c>
      <c r="L871">
        <v>31.07</v>
      </c>
      <c r="M871" t="s">
        <v>265</v>
      </c>
      <c r="N871" t="s">
        <v>14096</v>
      </c>
      <c r="O871" t="s">
        <v>14097</v>
      </c>
      <c r="P871" t="s">
        <v>265</v>
      </c>
      <c r="Q871" t="s">
        <v>266</v>
      </c>
      <c r="R871" t="s">
        <v>267</v>
      </c>
      <c r="S871" t="s">
        <v>14098</v>
      </c>
      <c r="T871">
        <v>37.9</v>
      </c>
      <c r="U871" t="s">
        <v>24</v>
      </c>
      <c r="V871" t="s">
        <v>14099</v>
      </c>
      <c r="W871" t="s">
        <v>14100</v>
      </c>
      <c r="X871" t="s">
        <v>14101</v>
      </c>
      <c r="Y871" t="s">
        <v>14102</v>
      </c>
      <c r="Z871" t="str">
        <f t="shared" si="13"/>
        <v>AS-94876</v>
      </c>
    </row>
    <row r="872" spans="1:26" x14ac:dyDescent="0.3">
      <c r="A872" t="s">
        <v>14103</v>
      </c>
      <c r="B872" t="s">
        <v>8169</v>
      </c>
      <c r="C872" t="s">
        <v>268</v>
      </c>
      <c r="E872" t="s">
        <v>42</v>
      </c>
      <c r="G872">
        <v>0.19</v>
      </c>
      <c r="H872">
        <v>0.19</v>
      </c>
      <c r="I872" t="s">
        <v>24</v>
      </c>
      <c r="J872">
        <v>6.05</v>
      </c>
      <c r="K872">
        <v>37.9</v>
      </c>
      <c r="L872">
        <v>31.85</v>
      </c>
      <c r="M872" t="s">
        <v>83</v>
      </c>
      <c r="N872" t="s">
        <v>14104</v>
      </c>
      <c r="O872" t="s">
        <v>14105</v>
      </c>
      <c r="P872" t="s">
        <v>83</v>
      </c>
      <c r="Q872" t="s">
        <v>266</v>
      </c>
      <c r="R872" t="s">
        <v>267</v>
      </c>
      <c r="S872" t="s">
        <v>14106</v>
      </c>
      <c r="T872">
        <v>37.9</v>
      </c>
      <c r="U872" t="s">
        <v>24</v>
      </c>
      <c r="V872" t="s">
        <v>5285</v>
      </c>
      <c r="W872" t="s">
        <v>5288</v>
      </c>
      <c r="X872" t="s">
        <v>14107</v>
      </c>
      <c r="Y872" t="s">
        <v>14108</v>
      </c>
      <c r="Z872" t="str">
        <f t="shared" si="13"/>
        <v>AS-95768</v>
      </c>
    </row>
    <row r="873" spans="1:26" x14ac:dyDescent="0.3">
      <c r="A873" t="s">
        <v>14109</v>
      </c>
      <c r="B873" t="s">
        <v>8169</v>
      </c>
      <c r="C873" t="s">
        <v>268</v>
      </c>
      <c r="E873" t="s">
        <v>45</v>
      </c>
      <c r="G873">
        <v>0.21</v>
      </c>
      <c r="H873">
        <v>0.21</v>
      </c>
      <c r="I873" t="s">
        <v>24</v>
      </c>
      <c r="J873">
        <v>10.29</v>
      </c>
      <c r="K873">
        <v>59.27</v>
      </c>
      <c r="L873">
        <v>48.98</v>
      </c>
      <c r="M873" t="s">
        <v>83</v>
      </c>
      <c r="N873" t="s">
        <v>14110</v>
      </c>
      <c r="O873" t="s">
        <v>14111</v>
      </c>
      <c r="P873" t="s">
        <v>83</v>
      </c>
      <c r="Q873" t="s">
        <v>266</v>
      </c>
      <c r="R873" t="s">
        <v>267</v>
      </c>
      <c r="S873" t="s">
        <v>14112</v>
      </c>
      <c r="T873">
        <v>59.27</v>
      </c>
      <c r="U873" t="s">
        <v>24</v>
      </c>
      <c r="V873" t="s">
        <v>3620</v>
      </c>
      <c r="W873" t="s">
        <v>3623</v>
      </c>
      <c r="X873" t="s">
        <v>14113</v>
      </c>
      <c r="Y873" t="s">
        <v>14114</v>
      </c>
      <c r="Z873" t="str">
        <f t="shared" si="13"/>
        <v>AS-95136</v>
      </c>
    </row>
    <row r="874" spans="1:26" x14ac:dyDescent="0.3">
      <c r="A874" t="s">
        <v>14115</v>
      </c>
      <c r="B874" t="s">
        <v>8169</v>
      </c>
      <c r="C874" t="s">
        <v>264</v>
      </c>
      <c r="E874" t="s">
        <v>45</v>
      </c>
      <c r="G874">
        <v>0.21</v>
      </c>
      <c r="H874">
        <v>0.21</v>
      </c>
      <c r="I874" t="s">
        <v>24</v>
      </c>
      <c r="J874">
        <v>8.66</v>
      </c>
      <c r="K874">
        <v>49.9</v>
      </c>
      <c r="L874">
        <v>41.24</v>
      </c>
      <c r="M874" t="s">
        <v>265</v>
      </c>
      <c r="N874" t="s">
        <v>14116</v>
      </c>
      <c r="O874" t="s">
        <v>14117</v>
      </c>
      <c r="P874" t="s">
        <v>265</v>
      </c>
      <c r="Q874" t="s">
        <v>266</v>
      </c>
      <c r="R874" t="s">
        <v>267</v>
      </c>
      <c r="S874" t="s">
        <v>14118</v>
      </c>
      <c r="T874">
        <v>49.9</v>
      </c>
      <c r="U874" t="s">
        <v>24</v>
      </c>
      <c r="V874" t="s">
        <v>14119</v>
      </c>
      <c r="W874" t="s">
        <v>14120</v>
      </c>
      <c r="X874" t="s">
        <v>14121</v>
      </c>
      <c r="Y874" t="s">
        <v>14122</v>
      </c>
      <c r="Z874" t="str">
        <f t="shared" si="13"/>
        <v>AS-97110</v>
      </c>
    </row>
    <row r="875" spans="1:26" x14ac:dyDescent="0.3">
      <c r="A875" t="s">
        <v>14123</v>
      </c>
      <c r="B875" t="s">
        <v>8169</v>
      </c>
      <c r="C875" t="s">
        <v>264</v>
      </c>
      <c r="E875" t="s">
        <v>37</v>
      </c>
      <c r="G875">
        <v>0.2</v>
      </c>
      <c r="H875">
        <v>0.2</v>
      </c>
      <c r="I875" t="s">
        <v>24</v>
      </c>
      <c r="J875">
        <v>10.82</v>
      </c>
      <c r="K875">
        <v>64.900000000000006</v>
      </c>
      <c r="L875">
        <v>54.08</v>
      </c>
      <c r="M875" t="s">
        <v>265</v>
      </c>
      <c r="N875" t="s">
        <v>14124</v>
      </c>
      <c r="O875" t="s">
        <v>14125</v>
      </c>
      <c r="P875" t="s">
        <v>265</v>
      </c>
      <c r="Q875" t="s">
        <v>266</v>
      </c>
      <c r="R875" t="s">
        <v>269</v>
      </c>
      <c r="S875" t="s">
        <v>14126</v>
      </c>
      <c r="T875">
        <v>64.900000000000006</v>
      </c>
      <c r="U875" t="s">
        <v>24</v>
      </c>
      <c r="W875" t="s">
        <v>14127</v>
      </c>
      <c r="X875" t="s">
        <v>14128</v>
      </c>
      <c r="Y875" t="s">
        <v>14129</v>
      </c>
      <c r="Z875" t="str">
        <f t="shared" si="13"/>
        <v>AS-94955</v>
      </c>
    </row>
    <row r="876" spans="1:26" x14ac:dyDescent="0.3">
      <c r="A876" t="s">
        <v>14123</v>
      </c>
      <c r="B876" t="s">
        <v>8169</v>
      </c>
      <c r="C876" t="s">
        <v>264</v>
      </c>
      <c r="E876" t="s">
        <v>37</v>
      </c>
      <c r="G876">
        <v>0.2</v>
      </c>
      <c r="H876">
        <v>0.2</v>
      </c>
      <c r="I876" t="s">
        <v>24</v>
      </c>
      <c r="J876">
        <v>10.82</v>
      </c>
      <c r="K876">
        <v>64.900000000000006</v>
      </c>
      <c r="L876">
        <v>54.08</v>
      </c>
      <c r="M876" t="s">
        <v>265</v>
      </c>
      <c r="N876" t="s">
        <v>14124</v>
      </c>
      <c r="O876" t="s">
        <v>14130</v>
      </c>
      <c r="P876" t="s">
        <v>265</v>
      </c>
      <c r="Q876" t="s">
        <v>266</v>
      </c>
      <c r="R876" t="s">
        <v>267</v>
      </c>
      <c r="S876" t="s">
        <v>14131</v>
      </c>
      <c r="T876">
        <v>64.900000000000006</v>
      </c>
      <c r="U876" t="s">
        <v>24</v>
      </c>
      <c r="V876" t="s">
        <v>14132</v>
      </c>
      <c r="W876" t="s">
        <v>14133</v>
      </c>
      <c r="X876" t="s">
        <v>14134</v>
      </c>
      <c r="Y876" t="s">
        <v>14135</v>
      </c>
      <c r="Z876" t="str">
        <f t="shared" si="13"/>
        <v>AS-94955</v>
      </c>
    </row>
    <row r="877" spans="1:26" x14ac:dyDescent="0.3">
      <c r="A877" t="s">
        <v>14136</v>
      </c>
      <c r="B877" t="s">
        <v>8169</v>
      </c>
      <c r="C877" t="s">
        <v>264</v>
      </c>
      <c r="E877" t="s">
        <v>45</v>
      </c>
      <c r="G877">
        <v>0.21</v>
      </c>
      <c r="H877">
        <v>0.21</v>
      </c>
      <c r="I877" t="s">
        <v>24</v>
      </c>
      <c r="J877">
        <v>10.23</v>
      </c>
      <c r="K877">
        <v>58.95</v>
      </c>
      <c r="L877">
        <v>48.72</v>
      </c>
      <c r="M877" t="s">
        <v>265</v>
      </c>
      <c r="N877" t="s">
        <v>14137</v>
      </c>
      <c r="O877" t="s">
        <v>14138</v>
      </c>
      <c r="P877" t="s">
        <v>265</v>
      </c>
      <c r="Q877" t="s">
        <v>266</v>
      </c>
      <c r="R877" t="s">
        <v>267</v>
      </c>
      <c r="S877" t="s">
        <v>14139</v>
      </c>
      <c r="T877">
        <v>58.95</v>
      </c>
      <c r="U877" t="s">
        <v>24</v>
      </c>
      <c r="V877" t="s">
        <v>14140</v>
      </c>
      <c r="W877" t="s">
        <v>14141</v>
      </c>
      <c r="X877" t="s">
        <v>14142</v>
      </c>
      <c r="Y877" t="s">
        <v>14143</v>
      </c>
      <c r="Z877" t="str">
        <f t="shared" si="13"/>
        <v>AS-94947</v>
      </c>
    </row>
    <row r="878" spans="1:26" x14ac:dyDescent="0.3">
      <c r="A878" t="s">
        <v>14144</v>
      </c>
      <c r="B878" t="s">
        <v>8169</v>
      </c>
      <c r="C878" t="s">
        <v>264</v>
      </c>
      <c r="E878" t="s">
        <v>42</v>
      </c>
      <c r="G878">
        <v>0.19</v>
      </c>
      <c r="H878">
        <v>0.19</v>
      </c>
      <c r="I878" t="s">
        <v>24</v>
      </c>
      <c r="J878">
        <v>16.89</v>
      </c>
      <c r="K878">
        <v>105.8</v>
      </c>
      <c r="L878">
        <v>88.91</v>
      </c>
      <c r="M878" t="s">
        <v>265</v>
      </c>
      <c r="N878" t="s">
        <v>14145</v>
      </c>
      <c r="O878" t="s">
        <v>14146</v>
      </c>
      <c r="P878" t="s">
        <v>265</v>
      </c>
      <c r="Q878" t="s">
        <v>266</v>
      </c>
      <c r="R878" t="s">
        <v>267</v>
      </c>
      <c r="S878" t="s">
        <v>14147</v>
      </c>
      <c r="T878">
        <v>105.8</v>
      </c>
      <c r="U878" t="s">
        <v>24</v>
      </c>
      <c r="V878" t="s">
        <v>14148</v>
      </c>
      <c r="W878" t="s">
        <v>14149</v>
      </c>
      <c r="X878" t="s">
        <v>14150</v>
      </c>
      <c r="Y878" t="s">
        <v>14151</v>
      </c>
      <c r="Z878" t="str">
        <f t="shared" si="13"/>
        <v>AS-95934</v>
      </c>
    </row>
    <row r="879" spans="1:26" x14ac:dyDescent="0.3">
      <c r="A879" t="s">
        <v>14152</v>
      </c>
      <c r="B879" t="s">
        <v>8169</v>
      </c>
      <c r="C879" t="s">
        <v>264</v>
      </c>
      <c r="E879" t="s">
        <v>46</v>
      </c>
      <c r="G879">
        <v>0.2</v>
      </c>
      <c r="H879">
        <v>0.2</v>
      </c>
      <c r="I879" t="s">
        <v>24</v>
      </c>
      <c r="J879">
        <v>14.83</v>
      </c>
      <c r="K879">
        <v>88.97</v>
      </c>
      <c r="L879">
        <v>74.14</v>
      </c>
      <c r="M879" t="s">
        <v>265</v>
      </c>
      <c r="N879" t="s">
        <v>14153</v>
      </c>
      <c r="O879" t="s">
        <v>14154</v>
      </c>
      <c r="P879" t="s">
        <v>265</v>
      </c>
      <c r="Q879" t="s">
        <v>266</v>
      </c>
      <c r="R879" t="s">
        <v>267</v>
      </c>
      <c r="S879" t="s">
        <v>14155</v>
      </c>
      <c r="T879">
        <v>88.97</v>
      </c>
      <c r="U879" t="s">
        <v>24</v>
      </c>
      <c r="V879" t="s">
        <v>14156</v>
      </c>
      <c r="W879" t="s">
        <v>14157</v>
      </c>
      <c r="X879" t="s">
        <v>14158</v>
      </c>
      <c r="Y879" t="s">
        <v>14159</v>
      </c>
      <c r="Z879" t="str">
        <f t="shared" si="13"/>
        <v>AS-96118</v>
      </c>
    </row>
    <row r="880" spans="1:26" x14ac:dyDescent="0.3">
      <c r="A880" t="s">
        <v>14160</v>
      </c>
      <c r="B880" t="s">
        <v>8169</v>
      </c>
      <c r="C880" t="s">
        <v>264</v>
      </c>
      <c r="E880" t="s">
        <v>45</v>
      </c>
      <c r="G880">
        <v>0.21</v>
      </c>
      <c r="H880">
        <v>0.21</v>
      </c>
      <c r="I880" t="s">
        <v>24</v>
      </c>
      <c r="J880">
        <v>14.91</v>
      </c>
      <c r="K880">
        <v>85.9</v>
      </c>
      <c r="L880">
        <v>70.989999999999995</v>
      </c>
      <c r="M880" t="s">
        <v>265</v>
      </c>
      <c r="N880" t="s">
        <v>14161</v>
      </c>
      <c r="O880" t="s">
        <v>14162</v>
      </c>
      <c r="P880" t="s">
        <v>265</v>
      </c>
      <c r="Q880" t="s">
        <v>266</v>
      </c>
      <c r="R880" t="s">
        <v>267</v>
      </c>
      <c r="S880" t="s">
        <v>14163</v>
      </c>
      <c r="T880">
        <v>85.9</v>
      </c>
      <c r="U880" t="s">
        <v>24</v>
      </c>
      <c r="V880" t="s">
        <v>14164</v>
      </c>
      <c r="W880" t="s">
        <v>14165</v>
      </c>
      <c r="X880" t="s">
        <v>14166</v>
      </c>
      <c r="Y880" t="s">
        <v>14167</v>
      </c>
      <c r="Z880" t="str">
        <f t="shared" si="13"/>
        <v>AS-95723</v>
      </c>
    </row>
    <row r="881" spans="1:26" x14ac:dyDescent="0.3">
      <c r="A881" t="s">
        <v>14168</v>
      </c>
      <c r="B881" t="s">
        <v>8169</v>
      </c>
      <c r="C881" t="s">
        <v>264</v>
      </c>
      <c r="E881" t="s">
        <v>45</v>
      </c>
      <c r="G881">
        <v>0.21</v>
      </c>
      <c r="H881">
        <v>0.21</v>
      </c>
      <c r="I881" t="s">
        <v>24</v>
      </c>
      <c r="J881">
        <v>35.44</v>
      </c>
      <c r="K881">
        <v>204.21</v>
      </c>
      <c r="L881">
        <v>168.77</v>
      </c>
      <c r="M881" t="s">
        <v>265</v>
      </c>
      <c r="N881" t="s">
        <v>14169</v>
      </c>
      <c r="O881" t="s">
        <v>14170</v>
      </c>
      <c r="P881" t="s">
        <v>265</v>
      </c>
      <c r="Q881" t="s">
        <v>266</v>
      </c>
      <c r="R881" t="s">
        <v>267</v>
      </c>
      <c r="S881" t="s">
        <v>14171</v>
      </c>
      <c r="T881">
        <v>204.21</v>
      </c>
      <c r="U881" t="s">
        <v>24</v>
      </c>
      <c r="V881" t="s">
        <v>14172</v>
      </c>
      <c r="W881" t="s">
        <v>14173</v>
      </c>
      <c r="X881" t="s">
        <v>14174</v>
      </c>
      <c r="Y881" t="s">
        <v>14175</v>
      </c>
      <c r="Z881" t="str">
        <f t="shared" si="13"/>
        <v>AS-96777</v>
      </c>
    </row>
    <row r="882" spans="1:26" x14ac:dyDescent="0.3">
      <c r="A882" t="s">
        <v>14176</v>
      </c>
      <c r="B882" t="s">
        <v>8169</v>
      </c>
      <c r="C882" t="s">
        <v>268</v>
      </c>
      <c r="E882" t="s">
        <v>37</v>
      </c>
      <c r="G882">
        <v>0.2</v>
      </c>
      <c r="H882">
        <v>0.2</v>
      </c>
      <c r="I882" t="s">
        <v>24</v>
      </c>
      <c r="J882">
        <v>13.33</v>
      </c>
      <c r="K882">
        <v>79.95</v>
      </c>
      <c r="L882">
        <v>66.62</v>
      </c>
      <c r="M882" t="s">
        <v>83</v>
      </c>
      <c r="N882" t="s">
        <v>14177</v>
      </c>
      <c r="O882" t="s">
        <v>14178</v>
      </c>
      <c r="P882" t="s">
        <v>83</v>
      </c>
      <c r="Q882" t="s">
        <v>266</v>
      </c>
      <c r="R882" t="s">
        <v>267</v>
      </c>
      <c r="S882" t="s">
        <v>14179</v>
      </c>
      <c r="T882">
        <v>79.95</v>
      </c>
      <c r="U882" t="s">
        <v>24</v>
      </c>
      <c r="V882" t="s">
        <v>6996</v>
      </c>
      <c r="W882" t="s">
        <v>6999</v>
      </c>
      <c r="X882" t="s">
        <v>14180</v>
      </c>
      <c r="Y882" t="s">
        <v>14181</v>
      </c>
      <c r="Z882" t="str">
        <f t="shared" si="13"/>
        <v>AS-96698</v>
      </c>
    </row>
    <row r="883" spans="1:26" x14ac:dyDescent="0.3">
      <c r="A883" t="s">
        <v>14182</v>
      </c>
      <c r="B883" t="s">
        <v>8169</v>
      </c>
      <c r="C883" t="s">
        <v>264</v>
      </c>
      <c r="E883" t="s">
        <v>45</v>
      </c>
      <c r="G883">
        <v>0.21</v>
      </c>
      <c r="H883">
        <v>0.21</v>
      </c>
      <c r="I883" t="s">
        <v>24</v>
      </c>
      <c r="J883">
        <v>12.46</v>
      </c>
      <c r="K883">
        <v>71.819999999999993</v>
      </c>
      <c r="L883">
        <v>59.36</v>
      </c>
      <c r="M883" t="s">
        <v>265</v>
      </c>
      <c r="N883" t="s">
        <v>14183</v>
      </c>
      <c r="O883" t="s">
        <v>14184</v>
      </c>
      <c r="P883" t="s">
        <v>265</v>
      </c>
      <c r="Q883" t="s">
        <v>266</v>
      </c>
      <c r="R883" t="s">
        <v>267</v>
      </c>
      <c r="S883" t="s">
        <v>14185</v>
      </c>
      <c r="T883">
        <v>71.819999999999993</v>
      </c>
      <c r="U883" t="s">
        <v>24</v>
      </c>
      <c r="V883" t="s">
        <v>14186</v>
      </c>
      <c r="W883" t="s">
        <v>14187</v>
      </c>
      <c r="X883" t="s">
        <v>14188</v>
      </c>
      <c r="Y883" t="s">
        <v>14189</v>
      </c>
      <c r="Z883" t="str">
        <f t="shared" si="13"/>
        <v>AS-97041</v>
      </c>
    </row>
    <row r="884" spans="1:26" x14ac:dyDescent="0.3">
      <c r="A884" t="s">
        <v>14190</v>
      </c>
      <c r="B884" t="s">
        <v>8169</v>
      </c>
      <c r="C884" t="s">
        <v>264</v>
      </c>
      <c r="E884" t="s">
        <v>42</v>
      </c>
      <c r="G884">
        <v>0.19</v>
      </c>
      <c r="H884">
        <v>0.19</v>
      </c>
      <c r="I884" t="s">
        <v>24</v>
      </c>
      <c r="J884">
        <v>16.75</v>
      </c>
      <c r="K884">
        <v>104.9</v>
      </c>
      <c r="L884">
        <v>88.15</v>
      </c>
      <c r="M884" t="s">
        <v>265</v>
      </c>
      <c r="N884" t="s">
        <v>14191</v>
      </c>
      <c r="O884" t="s">
        <v>14192</v>
      </c>
      <c r="P884" t="s">
        <v>265</v>
      </c>
      <c r="Q884" t="s">
        <v>266</v>
      </c>
      <c r="R884" t="s">
        <v>267</v>
      </c>
      <c r="S884" t="s">
        <v>14193</v>
      </c>
      <c r="T884">
        <v>104.9</v>
      </c>
      <c r="U884" t="s">
        <v>24</v>
      </c>
      <c r="V884" t="s">
        <v>14194</v>
      </c>
      <c r="W884" t="s">
        <v>14195</v>
      </c>
      <c r="X884" t="s">
        <v>14196</v>
      </c>
      <c r="Y884" t="s">
        <v>14197</v>
      </c>
      <c r="Z884" t="str">
        <f t="shared" si="13"/>
        <v>AS-96105</v>
      </c>
    </row>
    <row r="885" spans="1:26" x14ac:dyDescent="0.3">
      <c r="A885" t="s">
        <v>14198</v>
      </c>
      <c r="B885" t="s">
        <v>8169</v>
      </c>
      <c r="C885" t="s">
        <v>264</v>
      </c>
      <c r="D885" t="s">
        <v>64</v>
      </c>
      <c r="E885" t="s">
        <v>37</v>
      </c>
      <c r="G885">
        <v>0.2</v>
      </c>
      <c r="H885">
        <v>0.2</v>
      </c>
      <c r="I885" t="s">
        <v>24</v>
      </c>
      <c r="J885">
        <v>0.83</v>
      </c>
      <c r="K885">
        <v>4.95</v>
      </c>
      <c r="L885">
        <v>4.12</v>
      </c>
      <c r="M885" t="s">
        <v>265</v>
      </c>
      <c r="N885" t="s">
        <v>14199</v>
      </c>
      <c r="O885" t="s">
        <v>14200</v>
      </c>
      <c r="P885" t="s">
        <v>265</v>
      </c>
      <c r="Q885" t="s">
        <v>266</v>
      </c>
      <c r="R885" t="s">
        <v>269</v>
      </c>
      <c r="S885" t="s">
        <v>14201</v>
      </c>
      <c r="T885">
        <v>37.9</v>
      </c>
      <c r="U885" t="s">
        <v>24</v>
      </c>
      <c r="V885" t="s">
        <v>14202</v>
      </c>
      <c r="W885" t="s">
        <v>14203</v>
      </c>
      <c r="X885" t="s">
        <v>14204</v>
      </c>
      <c r="Y885" t="s">
        <v>14205</v>
      </c>
      <c r="Z885" t="str">
        <f t="shared" si="13"/>
        <v>AS-96259</v>
      </c>
    </row>
    <row r="886" spans="1:26" x14ac:dyDescent="0.3">
      <c r="A886" t="s">
        <v>14198</v>
      </c>
      <c r="B886" t="s">
        <v>8169</v>
      </c>
      <c r="C886" t="s">
        <v>264</v>
      </c>
      <c r="D886" t="s">
        <v>64</v>
      </c>
      <c r="E886" t="s">
        <v>37</v>
      </c>
      <c r="G886">
        <v>0.2</v>
      </c>
      <c r="H886">
        <v>0.2</v>
      </c>
      <c r="I886" t="s">
        <v>24</v>
      </c>
      <c r="J886">
        <v>0.83</v>
      </c>
      <c r="K886">
        <v>4.95</v>
      </c>
      <c r="L886">
        <v>4.12</v>
      </c>
      <c r="M886" t="s">
        <v>265</v>
      </c>
      <c r="N886" t="s">
        <v>14199</v>
      </c>
      <c r="O886" t="s">
        <v>14206</v>
      </c>
      <c r="P886" t="s">
        <v>265</v>
      </c>
      <c r="Q886" t="s">
        <v>266</v>
      </c>
      <c r="R886" t="s">
        <v>269</v>
      </c>
      <c r="S886" t="s">
        <v>14207</v>
      </c>
      <c r="T886">
        <v>37.9</v>
      </c>
      <c r="U886" t="s">
        <v>24</v>
      </c>
      <c r="V886" t="s">
        <v>14208</v>
      </c>
      <c r="W886" t="s">
        <v>14209</v>
      </c>
      <c r="X886" t="s">
        <v>14210</v>
      </c>
      <c r="Y886" t="s">
        <v>14211</v>
      </c>
      <c r="Z886" t="str">
        <f t="shared" si="13"/>
        <v>AS-96259</v>
      </c>
    </row>
    <row r="887" spans="1:26" x14ac:dyDescent="0.3">
      <c r="A887" t="s">
        <v>14198</v>
      </c>
      <c r="B887" t="s">
        <v>8169</v>
      </c>
      <c r="C887" t="s">
        <v>264</v>
      </c>
      <c r="D887" t="s">
        <v>64</v>
      </c>
      <c r="E887" t="s">
        <v>37</v>
      </c>
      <c r="G887">
        <v>0.2</v>
      </c>
      <c r="H887">
        <v>0.2</v>
      </c>
      <c r="I887" t="s">
        <v>24</v>
      </c>
      <c r="J887">
        <v>0.83</v>
      </c>
      <c r="K887">
        <v>4.95</v>
      </c>
      <c r="L887">
        <v>4.12</v>
      </c>
      <c r="M887" t="s">
        <v>265</v>
      </c>
      <c r="N887" t="s">
        <v>14199</v>
      </c>
      <c r="O887" t="s">
        <v>14212</v>
      </c>
      <c r="P887" t="s">
        <v>265</v>
      </c>
      <c r="Q887" t="s">
        <v>266</v>
      </c>
      <c r="R887" t="s">
        <v>267</v>
      </c>
      <c r="S887" t="s">
        <v>14213</v>
      </c>
      <c r="T887">
        <v>37.9</v>
      </c>
      <c r="U887" t="s">
        <v>24</v>
      </c>
      <c r="V887" t="s">
        <v>14214</v>
      </c>
      <c r="W887" t="s">
        <v>14215</v>
      </c>
      <c r="X887" t="s">
        <v>14216</v>
      </c>
      <c r="Y887" t="s">
        <v>14217</v>
      </c>
      <c r="Z887" t="str">
        <f t="shared" si="13"/>
        <v>AS-96259</v>
      </c>
    </row>
    <row r="888" spans="1:26" x14ac:dyDescent="0.3">
      <c r="A888" t="s">
        <v>14198</v>
      </c>
      <c r="B888" t="s">
        <v>8169</v>
      </c>
      <c r="C888" t="s">
        <v>264</v>
      </c>
      <c r="D888" t="s">
        <v>64</v>
      </c>
      <c r="E888" t="s">
        <v>37</v>
      </c>
      <c r="G888">
        <v>0.2</v>
      </c>
      <c r="H888">
        <v>0.2</v>
      </c>
      <c r="I888" t="s">
        <v>24</v>
      </c>
      <c r="J888">
        <v>0.83</v>
      </c>
      <c r="K888">
        <v>4.95</v>
      </c>
      <c r="L888">
        <v>4.12</v>
      </c>
      <c r="M888" t="s">
        <v>265</v>
      </c>
      <c r="N888" t="s">
        <v>14199</v>
      </c>
      <c r="O888" t="s">
        <v>14218</v>
      </c>
      <c r="P888" t="s">
        <v>265</v>
      </c>
      <c r="Q888" t="s">
        <v>275</v>
      </c>
      <c r="R888" t="s">
        <v>267</v>
      </c>
      <c r="S888" t="s">
        <v>14219</v>
      </c>
      <c r="T888">
        <v>32.950000000000003</v>
      </c>
      <c r="U888" t="s">
        <v>24</v>
      </c>
      <c r="V888" t="s">
        <v>14220</v>
      </c>
      <c r="W888" t="s">
        <v>14221</v>
      </c>
      <c r="X888" t="s">
        <v>14220</v>
      </c>
      <c r="Y888" t="s">
        <v>14222</v>
      </c>
      <c r="Z888" t="str">
        <f t="shared" si="13"/>
        <v>AS-96259</v>
      </c>
    </row>
    <row r="889" spans="1:26" x14ac:dyDescent="0.3">
      <c r="A889" t="s">
        <v>14223</v>
      </c>
      <c r="B889" t="s">
        <v>8169</v>
      </c>
      <c r="C889" t="s">
        <v>264</v>
      </c>
      <c r="E889" t="s">
        <v>42</v>
      </c>
      <c r="G889">
        <v>0.19</v>
      </c>
      <c r="H889">
        <v>0.19</v>
      </c>
      <c r="I889" t="s">
        <v>24</v>
      </c>
      <c r="J889">
        <v>18.350000000000001</v>
      </c>
      <c r="K889">
        <v>114.95</v>
      </c>
      <c r="L889">
        <v>96.6</v>
      </c>
      <c r="M889" t="s">
        <v>265</v>
      </c>
      <c r="N889" t="s">
        <v>14224</v>
      </c>
      <c r="O889" t="s">
        <v>14225</v>
      </c>
      <c r="P889" t="s">
        <v>265</v>
      </c>
      <c r="Q889" t="s">
        <v>266</v>
      </c>
      <c r="R889" t="s">
        <v>267</v>
      </c>
      <c r="S889" t="s">
        <v>14226</v>
      </c>
      <c r="T889">
        <v>114.95</v>
      </c>
      <c r="U889" t="s">
        <v>24</v>
      </c>
      <c r="V889" t="s">
        <v>14227</v>
      </c>
      <c r="W889" t="s">
        <v>14228</v>
      </c>
      <c r="X889" t="s">
        <v>14227</v>
      </c>
      <c r="Y889" t="s">
        <v>14229</v>
      </c>
      <c r="Z889" t="str">
        <f t="shared" si="13"/>
        <v>AS-95225</v>
      </c>
    </row>
    <row r="890" spans="1:26" x14ac:dyDescent="0.3">
      <c r="A890" t="s">
        <v>14230</v>
      </c>
      <c r="B890" t="s">
        <v>8169</v>
      </c>
      <c r="C890" t="s">
        <v>268</v>
      </c>
      <c r="E890" t="s">
        <v>47</v>
      </c>
      <c r="G890">
        <v>0.22</v>
      </c>
      <c r="H890">
        <v>0.22</v>
      </c>
      <c r="I890" t="s">
        <v>24</v>
      </c>
      <c r="J890">
        <v>16.04</v>
      </c>
      <c r="K890">
        <v>88.97</v>
      </c>
      <c r="L890">
        <v>72.930000000000007</v>
      </c>
      <c r="M890" t="s">
        <v>83</v>
      </c>
      <c r="N890" t="s">
        <v>14231</v>
      </c>
      <c r="O890" t="s">
        <v>14232</v>
      </c>
      <c r="P890" t="s">
        <v>83</v>
      </c>
      <c r="Q890" t="s">
        <v>266</v>
      </c>
      <c r="R890" t="s">
        <v>267</v>
      </c>
      <c r="S890" t="s">
        <v>14233</v>
      </c>
      <c r="T890">
        <v>88.97</v>
      </c>
      <c r="U890" t="s">
        <v>24</v>
      </c>
      <c r="V890" t="s">
        <v>7063</v>
      </c>
      <c r="W890" t="s">
        <v>7066</v>
      </c>
      <c r="X890" t="s">
        <v>14234</v>
      </c>
      <c r="Y890" t="s">
        <v>14235</v>
      </c>
      <c r="Z890" t="str">
        <f t="shared" si="13"/>
        <v>AS-96718</v>
      </c>
    </row>
    <row r="891" spans="1:26" x14ac:dyDescent="0.3">
      <c r="A891" t="s">
        <v>14236</v>
      </c>
      <c r="B891" t="s">
        <v>8169</v>
      </c>
      <c r="C891" t="s">
        <v>268</v>
      </c>
      <c r="E891" t="s">
        <v>42</v>
      </c>
      <c r="G891">
        <v>0.19</v>
      </c>
      <c r="H891">
        <v>0.19</v>
      </c>
      <c r="I891" t="s">
        <v>24</v>
      </c>
      <c r="J891">
        <v>10.52</v>
      </c>
      <c r="K891">
        <v>65.900000000000006</v>
      </c>
      <c r="L891">
        <v>55.38</v>
      </c>
      <c r="M891" t="s">
        <v>83</v>
      </c>
      <c r="N891" t="s">
        <v>14237</v>
      </c>
      <c r="O891" t="s">
        <v>14238</v>
      </c>
      <c r="P891" t="s">
        <v>83</v>
      </c>
      <c r="Q891" t="s">
        <v>266</v>
      </c>
      <c r="R891" t="s">
        <v>267</v>
      </c>
      <c r="S891" t="s">
        <v>14239</v>
      </c>
      <c r="T891">
        <v>65.900000000000006</v>
      </c>
      <c r="U891" t="s">
        <v>24</v>
      </c>
      <c r="V891" t="s">
        <v>4677</v>
      </c>
      <c r="W891" t="s">
        <v>4680</v>
      </c>
      <c r="X891" t="s">
        <v>14240</v>
      </c>
      <c r="Y891" t="s">
        <v>14241</v>
      </c>
      <c r="Z891" t="str">
        <f t="shared" si="13"/>
        <v>AS-95505</v>
      </c>
    </row>
    <row r="892" spans="1:26" x14ac:dyDescent="0.3">
      <c r="A892" t="s">
        <v>14242</v>
      </c>
      <c r="B892" t="s">
        <v>8169</v>
      </c>
      <c r="C892" t="s">
        <v>264</v>
      </c>
      <c r="E892" t="s">
        <v>45</v>
      </c>
      <c r="G892">
        <v>0.21</v>
      </c>
      <c r="H892">
        <v>0.21</v>
      </c>
      <c r="I892" t="s">
        <v>24</v>
      </c>
      <c r="J892">
        <v>8.82</v>
      </c>
      <c r="K892">
        <v>50.8</v>
      </c>
      <c r="L892">
        <v>41.98</v>
      </c>
      <c r="M892" t="s">
        <v>265</v>
      </c>
      <c r="N892" t="s">
        <v>14243</v>
      </c>
      <c r="O892" t="s">
        <v>14244</v>
      </c>
      <c r="P892" t="s">
        <v>265</v>
      </c>
      <c r="Q892" t="s">
        <v>266</v>
      </c>
      <c r="R892" t="s">
        <v>267</v>
      </c>
      <c r="S892" t="s">
        <v>14245</v>
      </c>
      <c r="T892">
        <v>50.8</v>
      </c>
      <c r="U892" t="s">
        <v>24</v>
      </c>
      <c r="V892" t="s">
        <v>14246</v>
      </c>
      <c r="W892" t="s">
        <v>14247</v>
      </c>
      <c r="X892" t="s">
        <v>14248</v>
      </c>
      <c r="Y892" t="s">
        <v>14249</v>
      </c>
      <c r="Z892" t="str">
        <f t="shared" si="13"/>
        <v>AS-96798</v>
      </c>
    </row>
    <row r="893" spans="1:26" x14ac:dyDescent="0.3">
      <c r="A893" t="s">
        <v>14250</v>
      </c>
      <c r="B893" t="s">
        <v>8169</v>
      </c>
      <c r="C893" t="s">
        <v>264</v>
      </c>
      <c r="E893" t="s">
        <v>45</v>
      </c>
      <c r="G893">
        <v>0.21</v>
      </c>
      <c r="H893">
        <v>0.21</v>
      </c>
      <c r="I893" t="s">
        <v>24</v>
      </c>
      <c r="J893">
        <v>4.32</v>
      </c>
      <c r="K893">
        <v>24.9</v>
      </c>
      <c r="L893">
        <v>20.58</v>
      </c>
      <c r="M893" t="s">
        <v>265</v>
      </c>
      <c r="N893" t="s">
        <v>14251</v>
      </c>
      <c r="O893" t="s">
        <v>14252</v>
      </c>
      <c r="P893" t="s">
        <v>265</v>
      </c>
      <c r="Q893" t="s">
        <v>266</v>
      </c>
      <c r="R893" t="s">
        <v>267</v>
      </c>
      <c r="S893" t="s">
        <v>14253</v>
      </c>
      <c r="T893">
        <v>24.9</v>
      </c>
      <c r="U893" t="s">
        <v>24</v>
      </c>
      <c r="V893" t="s">
        <v>14254</v>
      </c>
      <c r="W893" t="s">
        <v>14255</v>
      </c>
      <c r="X893" t="s">
        <v>14256</v>
      </c>
      <c r="Y893" t="s">
        <v>14257</v>
      </c>
      <c r="Z893" t="str">
        <f t="shared" si="13"/>
        <v>AS-96789</v>
      </c>
    </row>
    <row r="894" spans="1:26" x14ac:dyDescent="0.3">
      <c r="A894" t="s">
        <v>14258</v>
      </c>
      <c r="B894" t="s">
        <v>8169</v>
      </c>
      <c r="C894" t="s">
        <v>264</v>
      </c>
      <c r="E894" t="s">
        <v>37</v>
      </c>
      <c r="G894">
        <v>0.2</v>
      </c>
      <c r="H894">
        <v>0.2</v>
      </c>
      <c r="I894" t="s">
        <v>24</v>
      </c>
      <c r="J894">
        <v>5.32</v>
      </c>
      <c r="K894">
        <v>31.9</v>
      </c>
      <c r="L894">
        <v>26.58</v>
      </c>
      <c r="M894" t="s">
        <v>265</v>
      </c>
      <c r="N894" t="s">
        <v>14259</v>
      </c>
      <c r="O894" t="s">
        <v>14260</v>
      </c>
      <c r="P894" t="s">
        <v>265</v>
      </c>
      <c r="Q894" t="s">
        <v>266</v>
      </c>
      <c r="R894" t="s">
        <v>267</v>
      </c>
      <c r="S894" t="s">
        <v>14261</v>
      </c>
      <c r="T894">
        <v>31.9</v>
      </c>
      <c r="U894" t="s">
        <v>24</v>
      </c>
      <c r="V894" t="s">
        <v>14262</v>
      </c>
      <c r="W894" t="s">
        <v>14263</v>
      </c>
      <c r="X894" t="s">
        <v>14262</v>
      </c>
      <c r="Y894" t="s">
        <v>14264</v>
      </c>
      <c r="Z894" t="str">
        <f t="shared" si="13"/>
        <v>AS-96601</v>
      </c>
    </row>
    <row r="895" spans="1:26" x14ac:dyDescent="0.3">
      <c r="A895" t="s">
        <v>14265</v>
      </c>
      <c r="B895" t="s">
        <v>8169</v>
      </c>
      <c r="C895" t="s">
        <v>264</v>
      </c>
      <c r="E895" t="s">
        <v>45</v>
      </c>
      <c r="G895">
        <v>0.21</v>
      </c>
      <c r="H895">
        <v>0.21</v>
      </c>
      <c r="I895" t="s">
        <v>24</v>
      </c>
      <c r="J895">
        <v>23.59</v>
      </c>
      <c r="K895">
        <v>135.9</v>
      </c>
      <c r="L895">
        <v>112.31</v>
      </c>
      <c r="M895" t="s">
        <v>265</v>
      </c>
      <c r="N895" t="s">
        <v>14266</v>
      </c>
      <c r="O895" t="s">
        <v>14267</v>
      </c>
      <c r="P895" t="s">
        <v>265</v>
      </c>
      <c r="Q895" t="s">
        <v>266</v>
      </c>
      <c r="R895" t="s">
        <v>267</v>
      </c>
      <c r="S895" t="s">
        <v>14268</v>
      </c>
      <c r="T895">
        <v>135.9</v>
      </c>
      <c r="U895" t="s">
        <v>24</v>
      </c>
      <c r="V895" t="s">
        <v>14269</v>
      </c>
      <c r="W895" t="s">
        <v>14270</v>
      </c>
      <c r="X895" t="s">
        <v>14271</v>
      </c>
      <c r="Y895" t="s">
        <v>14272</v>
      </c>
      <c r="Z895" t="str">
        <f t="shared" si="13"/>
        <v>AS-95313</v>
      </c>
    </row>
    <row r="896" spans="1:26" x14ac:dyDescent="0.3">
      <c r="A896" t="s">
        <v>14273</v>
      </c>
      <c r="B896" t="s">
        <v>8169</v>
      </c>
      <c r="C896" t="s">
        <v>264</v>
      </c>
      <c r="E896" t="s">
        <v>46</v>
      </c>
      <c r="G896">
        <v>0.2</v>
      </c>
      <c r="H896">
        <v>0.2</v>
      </c>
      <c r="I896" t="s">
        <v>24</v>
      </c>
      <c r="J896">
        <v>7.48</v>
      </c>
      <c r="K896">
        <v>44.9</v>
      </c>
      <c r="L896">
        <v>37.42</v>
      </c>
      <c r="M896" t="s">
        <v>265</v>
      </c>
      <c r="N896" t="s">
        <v>14274</v>
      </c>
      <c r="O896" t="s">
        <v>14275</v>
      </c>
      <c r="P896" t="s">
        <v>265</v>
      </c>
      <c r="Q896" t="s">
        <v>266</v>
      </c>
      <c r="R896" t="s">
        <v>267</v>
      </c>
      <c r="S896" t="s">
        <v>14276</v>
      </c>
      <c r="T896">
        <v>44.9</v>
      </c>
      <c r="U896" t="s">
        <v>24</v>
      </c>
      <c r="V896" t="s">
        <v>14277</v>
      </c>
      <c r="W896" t="s">
        <v>14278</v>
      </c>
      <c r="X896" t="s">
        <v>14279</v>
      </c>
      <c r="Y896" t="s">
        <v>14280</v>
      </c>
      <c r="Z896" t="str">
        <f t="shared" si="13"/>
        <v>AS-97212</v>
      </c>
    </row>
    <row r="897" spans="1:26" x14ac:dyDescent="0.3">
      <c r="A897" t="s">
        <v>370</v>
      </c>
      <c r="B897" t="s">
        <v>8169</v>
      </c>
      <c r="C897" t="s">
        <v>264</v>
      </c>
      <c r="D897" t="s">
        <v>64</v>
      </c>
      <c r="E897" t="s">
        <v>45</v>
      </c>
      <c r="G897">
        <v>0.21</v>
      </c>
      <c r="H897">
        <v>0.21</v>
      </c>
      <c r="I897" t="s">
        <v>24</v>
      </c>
      <c r="J897">
        <v>-17.350000000000001</v>
      </c>
      <c r="K897">
        <v>-99.95</v>
      </c>
      <c r="L897">
        <v>-82.6</v>
      </c>
      <c r="M897" t="s">
        <v>265</v>
      </c>
      <c r="N897" t="s">
        <v>707</v>
      </c>
      <c r="O897" t="s">
        <v>708</v>
      </c>
      <c r="P897" t="s">
        <v>265</v>
      </c>
      <c r="Q897" t="s">
        <v>266</v>
      </c>
      <c r="R897" t="s">
        <v>267</v>
      </c>
      <c r="S897" t="s">
        <v>709</v>
      </c>
      <c r="T897">
        <v>99.95</v>
      </c>
      <c r="U897" t="s">
        <v>24</v>
      </c>
      <c r="V897" t="s">
        <v>710</v>
      </c>
      <c r="W897" t="s">
        <v>711</v>
      </c>
      <c r="X897" t="s">
        <v>712</v>
      </c>
      <c r="Y897" t="s">
        <v>14281</v>
      </c>
      <c r="Z897" t="str">
        <f t="shared" si="13"/>
        <v>AS-94565</v>
      </c>
    </row>
    <row r="898" spans="1:26" x14ac:dyDescent="0.3">
      <c r="A898" t="s">
        <v>370</v>
      </c>
      <c r="B898" t="s">
        <v>8169</v>
      </c>
      <c r="C898" t="s">
        <v>264</v>
      </c>
      <c r="D898" t="s">
        <v>64</v>
      </c>
      <c r="E898" t="s">
        <v>45</v>
      </c>
      <c r="G898">
        <v>0.21</v>
      </c>
      <c r="H898">
        <v>0.21</v>
      </c>
      <c r="I898" t="s">
        <v>24</v>
      </c>
      <c r="J898">
        <v>-17.350000000000001</v>
      </c>
      <c r="K898">
        <v>-99.95</v>
      </c>
      <c r="L898">
        <v>-82.6</v>
      </c>
      <c r="M898" t="s">
        <v>265</v>
      </c>
      <c r="N898" t="s">
        <v>707</v>
      </c>
      <c r="O898" t="s">
        <v>14282</v>
      </c>
      <c r="P898" t="s">
        <v>265</v>
      </c>
      <c r="Q898" t="s">
        <v>275</v>
      </c>
      <c r="R898" t="s">
        <v>267</v>
      </c>
      <c r="S898" t="s">
        <v>14283</v>
      </c>
      <c r="T898">
        <v>99.95</v>
      </c>
      <c r="U898" t="s">
        <v>24</v>
      </c>
      <c r="V898" t="s">
        <v>14284</v>
      </c>
      <c r="W898" t="s">
        <v>14285</v>
      </c>
      <c r="X898" t="s">
        <v>14284</v>
      </c>
      <c r="Y898" t="s">
        <v>14286</v>
      </c>
      <c r="Z898" t="str">
        <f t="shared" si="13"/>
        <v>AS-94565</v>
      </c>
    </row>
    <row r="899" spans="1:26" x14ac:dyDescent="0.3">
      <c r="A899" t="s">
        <v>14287</v>
      </c>
      <c r="B899" t="s">
        <v>8169</v>
      </c>
      <c r="C899" t="s">
        <v>264</v>
      </c>
      <c r="E899" t="s">
        <v>45</v>
      </c>
      <c r="G899">
        <v>0.21</v>
      </c>
      <c r="H899">
        <v>0.21</v>
      </c>
      <c r="I899" t="s">
        <v>24</v>
      </c>
      <c r="J899">
        <v>17.350000000000001</v>
      </c>
      <c r="K899">
        <v>99.95</v>
      </c>
      <c r="L899">
        <v>82.6</v>
      </c>
      <c r="M899" t="s">
        <v>265</v>
      </c>
      <c r="N899" t="s">
        <v>14288</v>
      </c>
      <c r="O899" t="s">
        <v>14289</v>
      </c>
      <c r="P899" t="s">
        <v>265</v>
      </c>
      <c r="Q899" t="s">
        <v>266</v>
      </c>
      <c r="R899" t="s">
        <v>267</v>
      </c>
      <c r="S899" t="s">
        <v>14290</v>
      </c>
      <c r="T899">
        <v>99.95</v>
      </c>
      <c r="U899" t="s">
        <v>24</v>
      </c>
      <c r="V899" t="s">
        <v>14291</v>
      </c>
      <c r="W899" t="s">
        <v>14292</v>
      </c>
      <c r="X899" t="s">
        <v>14293</v>
      </c>
      <c r="Y899" t="s">
        <v>14294</v>
      </c>
      <c r="Z899" t="str">
        <f t="shared" ref="Z899:Z962" si="14">+A899</f>
        <v>AS-96292</v>
      </c>
    </row>
    <row r="900" spans="1:26" x14ac:dyDescent="0.3">
      <c r="A900" t="s">
        <v>14295</v>
      </c>
      <c r="B900" t="s">
        <v>8169</v>
      </c>
      <c r="C900" t="s">
        <v>264</v>
      </c>
      <c r="E900" t="s">
        <v>37</v>
      </c>
      <c r="G900">
        <v>0.2</v>
      </c>
      <c r="H900">
        <v>0.2</v>
      </c>
      <c r="I900" t="s">
        <v>24</v>
      </c>
      <c r="J900">
        <v>14.98</v>
      </c>
      <c r="K900">
        <v>89.9</v>
      </c>
      <c r="L900">
        <v>74.92</v>
      </c>
      <c r="M900" t="s">
        <v>265</v>
      </c>
      <c r="N900" t="s">
        <v>14296</v>
      </c>
      <c r="O900" t="s">
        <v>14297</v>
      </c>
      <c r="P900" t="s">
        <v>265</v>
      </c>
      <c r="Q900" t="s">
        <v>266</v>
      </c>
      <c r="R900" t="s">
        <v>267</v>
      </c>
      <c r="S900" t="s">
        <v>14298</v>
      </c>
      <c r="T900">
        <v>89.9</v>
      </c>
      <c r="U900" t="s">
        <v>24</v>
      </c>
      <c r="V900" t="s">
        <v>14299</v>
      </c>
      <c r="W900" t="s">
        <v>14300</v>
      </c>
      <c r="X900" t="s">
        <v>14301</v>
      </c>
      <c r="Y900" t="s">
        <v>14302</v>
      </c>
      <c r="Z900" t="str">
        <f t="shared" si="14"/>
        <v>AS-95483</v>
      </c>
    </row>
    <row r="901" spans="1:26" x14ac:dyDescent="0.3">
      <c r="A901" t="s">
        <v>14303</v>
      </c>
      <c r="B901" t="s">
        <v>8169</v>
      </c>
      <c r="C901" t="s">
        <v>264</v>
      </c>
      <c r="E901" t="s">
        <v>46</v>
      </c>
      <c r="G901">
        <v>0.2</v>
      </c>
      <c r="H901">
        <v>0.2</v>
      </c>
      <c r="I901" t="s">
        <v>24</v>
      </c>
      <c r="J901">
        <v>4.1500000000000004</v>
      </c>
      <c r="K901">
        <v>24.9</v>
      </c>
      <c r="L901">
        <v>20.75</v>
      </c>
      <c r="M901" t="s">
        <v>265</v>
      </c>
      <c r="N901" t="s">
        <v>14304</v>
      </c>
      <c r="O901" t="s">
        <v>14305</v>
      </c>
      <c r="P901" t="s">
        <v>265</v>
      </c>
      <c r="Q901" t="s">
        <v>266</v>
      </c>
      <c r="R901" t="s">
        <v>267</v>
      </c>
      <c r="S901" t="s">
        <v>14306</v>
      </c>
      <c r="T901">
        <v>24.9</v>
      </c>
      <c r="U901" t="s">
        <v>24</v>
      </c>
      <c r="V901" t="s">
        <v>14307</v>
      </c>
      <c r="W901" t="s">
        <v>14308</v>
      </c>
      <c r="X901" t="s">
        <v>14309</v>
      </c>
      <c r="Y901" t="s">
        <v>14310</v>
      </c>
      <c r="Z901" t="str">
        <f t="shared" si="14"/>
        <v>AS-95037</v>
      </c>
    </row>
    <row r="902" spans="1:26" x14ac:dyDescent="0.3">
      <c r="A902" t="s">
        <v>14311</v>
      </c>
      <c r="B902" t="s">
        <v>8169</v>
      </c>
      <c r="C902" t="s">
        <v>264</v>
      </c>
      <c r="D902" t="s">
        <v>64</v>
      </c>
      <c r="E902" t="s">
        <v>45</v>
      </c>
      <c r="G902">
        <v>0.21</v>
      </c>
      <c r="H902" t="s">
        <v>270</v>
      </c>
      <c r="I902" t="s">
        <v>24</v>
      </c>
      <c r="J902" t="s">
        <v>270</v>
      </c>
      <c r="K902">
        <v>0</v>
      </c>
      <c r="L902">
        <v>0</v>
      </c>
      <c r="M902" t="s">
        <v>265</v>
      </c>
      <c r="N902" t="s">
        <v>14312</v>
      </c>
      <c r="O902" t="s">
        <v>14313</v>
      </c>
      <c r="P902" t="s">
        <v>265</v>
      </c>
      <c r="Q902" t="s">
        <v>266</v>
      </c>
      <c r="R902" t="s">
        <v>267</v>
      </c>
      <c r="S902" t="s">
        <v>14314</v>
      </c>
      <c r="T902">
        <v>58.95</v>
      </c>
      <c r="U902" t="s">
        <v>24</v>
      </c>
      <c r="V902" t="s">
        <v>14315</v>
      </c>
      <c r="W902" t="s">
        <v>14316</v>
      </c>
      <c r="X902" t="s">
        <v>14317</v>
      </c>
      <c r="Y902" t="s">
        <v>14318</v>
      </c>
      <c r="Z902" t="str">
        <f t="shared" si="14"/>
        <v>AS-95191</v>
      </c>
    </row>
    <row r="903" spans="1:26" x14ac:dyDescent="0.3">
      <c r="A903" t="s">
        <v>14311</v>
      </c>
      <c r="B903" t="s">
        <v>8169</v>
      </c>
      <c r="C903" t="s">
        <v>264</v>
      </c>
      <c r="D903" t="s">
        <v>64</v>
      </c>
      <c r="E903" t="s">
        <v>45</v>
      </c>
      <c r="G903">
        <v>0.21</v>
      </c>
      <c r="H903" t="s">
        <v>270</v>
      </c>
      <c r="I903" t="s">
        <v>24</v>
      </c>
      <c r="J903" t="s">
        <v>270</v>
      </c>
      <c r="K903">
        <v>0</v>
      </c>
      <c r="L903">
        <v>0</v>
      </c>
      <c r="M903" t="s">
        <v>265</v>
      </c>
      <c r="N903" t="s">
        <v>14312</v>
      </c>
      <c r="O903" t="s">
        <v>14319</v>
      </c>
      <c r="P903" t="s">
        <v>265</v>
      </c>
      <c r="Q903" t="s">
        <v>275</v>
      </c>
      <c r="R903" t="s">
        <v>267</v>
      </c>
      <c r="S903" t="s">
        <v>14320</v>
      </c>
      <c r="T903">
        <v>58.95</v>
      </c>
      <c r="U903" t="s">
        <v>24</v>
      </c>
      <c r="V903" t="s">
        <v>14321</v>
      </c>
      <c r="W903" t="s">
        <v>14322</v>
      </c>
      <c r="X903" t="s">
        <v>14321</v>
      </c>
      <c r="Y903" t="s">
        <v>14323</v>
      </c>
      <c r="Z903" t="str">
        <f t="shared" si="14"/>
        <v>AS-95191</v>
      </c>
    </row>
    <row r="904" spans="1:26" x14ac:dyDescent="0.3">
      <c r="A904" t="s">
        <v>14324</v>
      </c>
      <c r="B904" t="s">
        <v>8169</v>
      </c>
      <c r="C904" t="s">
        <v>264</v>
      </c>
      <c r="E904" t="s">
        <v>45</v>
      </c>
      <c r="G904">
        <v>0.21</v>
      </c>
      <c r="H904">
        <v>0.21</v>
      </c>
      <c r="I904" t="s">
        <v>24</v>
      </c>
      <c r="J904">
        <v>27.75</v>
      </c>
      <c r="K904">
        <v>159.9</v>
      </c>
      <c r="L904">
        <v>132.15</v>
      </c>
      <c r="M904" t="s">
        <v>265</v>
      </c>
      <c r="N904" t="s">
        <v>14325</v>
      </c>
      <c r="O904" t="s">
        <v>14326</v>
      </c>
      <c r="P904" t="s">
        <v>265</v>
      </c>
      <c r="Q904" t="s">
        <v>266</v>
      </c>
      <c r="R904" t="s">
        <v>267</v>
      </c>
      <c r="S904" t="s">
        <v>14327</v>
      </c>
      <c r="T904">
        <v>159.9</v>
      </c>
      <c r="U904" t="s">
        <v>24</v>
      </c>
      <c r="V904" t="s">
        <v>14328</v>
      </c>
      <c r="W904" t="s">
        <v>14329</v>
      </c>
      <c r="X904" t="s">
        <v>14330</v>
      </c>
      <c r="Y904" t="s">
        <v>14331</v>
      </c>
      <c r="Z904" t="str">
        <f t="shared" si="14"/>
        <v>AS-96811</v>
      </c>
    </row>
    <row r="905" spans="1:26" x14ac:dyDescent="0.3">
      <c r="A905" t="s">
        <v>14332</v>
      </c>
      <c r="B905" t="s">
        <v>8169</v>
      </c>
      <c r="C905" t="s">
        <v>264</v>
      </c>
      <c r="E905" t="s">
        <v>46</v>
      </c>
      <c r="G905">
        <v>0.2</v>
      </c>
      <c r="H905">
        <v>0.2</v>
      </c>
      <c r="I905" t="s">
        <v>24</v>
      </c>
      <c r="J905">
        <v>4.1500000000000004</v>
      </c>
      <c r="K905">
        <v>24.9</v>
      </c>
      <c r="L905">
        <v>20.75</v>
      </c>
      <c r="M905" t="s">
        <v>265</v>
      </c>
      <c r="N905" t="s">
        <v>14333</v>
      </c>
      <c r="O905" t="s">
        <v>14334</v>
      </c>
      <c r="P905" t="s">
        <v>265</v>
      </c>
      <c r="Q905" t="s">
        <v>266</v>
      </c>
      <c r="R905" t="s">
        <v>267</v>
      </c>
      <c r="S905" t="s">
        <v>14335</v>
      </c>
      <c r="T905">
        <v>24.9</v>
      </c>
      <c r="U905" t="s">
        <v>24</v>
      </c>
      <c r="V905" t="s">
        <v>14336</v>
      </c>
      <c r="W905" t="s">
        <v>14337</v>
      </c>
      <c r="X905" t="s">
        <v>14338</v>
      </c>
      <c r="Y905" t="s">
        <v>14339</v>
      </c>
      <c r="Z905" t="str">
        <f t="shared" si="14"/>
        <v>AS-96134</v>
      </c>
    </row>
    <row r="906" spans="1:26" x14ac:dyDescent="0.3">
      <c r="A906" t="s">
        <v>14340</v>
      </c>
      <c r="B906" t="s">
        <v>8169</v>
      </c>
      <c r="C906" t="s">
        <v>264</v>
      </c>
      <c r="E906" t="s">
        <v>42</v>
      </c>
      <c r="G906">
        <v>0.19</v>
      </c>
      <c r="H906">
        <v>0.19</v>
      </c>
      <c r="I906" t="s">
        <v>24</v>
      </c>
      <c r="J906">
        <v>5.09</v>
      </c>
      <c r="K906">
        <v>31.9</v>
      </c>
      <c r="L906">
        <v>26.81</v>
      </c>
      <c r="M906" t="s">
        <v>265</v>
      </c>
      <c r="N906" t="s">
        <v>14341</v>
      </c>
      <c r="O906" t="s">
        <v>14342</v>
      </c>
      <c r="P906" t="s">
        <v>265</v>
      </c>
      <c r="Q906" t="s">
        <v>266</v>
      </c>
      <c r="R906" t="s">
        <v>267</v>
      </c>
      <c r="S906" t="s">
        <v>14343</v>
      </c>
      <c r="T906">
        <v>31.9</v>
      </c>
      <c r="U906" t="s">
        <v>24</v>
      </c>
      <c r="V906" t="s">
        <v>14344</v>
      </c>
      <c r="W906" t="s">
        <v>14345</v>
      </c>
      <c r="X906" t="s">
        <v>14344</v>
      </c>
      <c r="Y906" t="s">
        <v>14346</v>
      </c>
      <c r="Z906" t="str">
        <f t="shared" si="14"/>
        <v>AS-97082</v>
      </c>
    </row>
    <row r="907" spans="1:26" x14ac:dyDescent="0.3">
      <c r="A907" t="s">
        <v>14347</v>
      </c>
      <c r="B907" t="s">
        <v>8169</v>
      </c>
      <c r="C907" t="s">
        <v>264</v>
      </c>
      <c r="E907" t="s">
        <v>45</v>
      </c>
      <c r="G907">
        <v>0.21</v>
      </c>
      <c r="H907">
        <v>0.21</v>
      </c>
      <c r="I907" t="s">
        <v>24</v>
      </c>
      <c r="J907">
        <v>21.21</v>
      </c>
      <c r="K907">
        <v>122.22</v>
      </c>
      <c r="L907">
        <v>101.01</v>
      </c>
      <c r="M907" t="s">
        <v>265</v>
      </c>
      <c r="N907" t="s">
        <v>14348</v>
      </c>
      <c r="O907" t="s">
        <v>14349</v>
      </c>
      <c r="P907" t="s">
        <v>265</v>
      </c>
      <c r="Q907" t="s">
        <v>266</v>
      </c>
      <c r="R907" t="s">
        <v>267</v>
      </c>
      <c r="S907" t="s">
        <v>14350</v>
      </c>
      <c r="T907">
        <v>122.22</v>
      </c>
      <c r="U907" t="s">
        <v>24</v>
      </c>
      <c r="V907" t="s">
        <v>14351</v>
      </c>
      <c r="W907" t="s">
        <v>14352</v>
      </c>
      <c r="X907" t="s">
        <v>14353</v>
      </c>
      <c r="Y907" t="s">
        <v>14354</v>
      </c>
      <c r="Z907" t="str">
        <f t="shared" si="14"/>
        <v>AS-96239</v>
      </c>
    </row>
    <row r="908" spans="1:26" x14ac:dyDescent="0.3">
      <c r="A908" t="s">
        <v>14355</v>
      </c>
      <c r="B908" t="s">
        <v>8169</v>
      </c>
      <c r="C908" t="s">
        <v>264</v>
      </c>
      <c r="D908" t="s">
        <v>64</v>
      </c>
      <c r="E908" t="s">
        <v>45</v>
      </c>
      <c r="G908">
        <v>0.21</v>
      </c>
      <c r="H908">
        <v>0.21</v>
      </c>
      <c r="I908" t="s">
        <v>24</v>
      </c>
      <c r="J908">
        <v>19.489999999999998</v>
      </c>
      <c r="K908">
        <v>112.28</v>
      </c>
      <c r="L908">
        <v>92.79</v>
      </c>
      <c r="M908" t="s">
        <v>265</v>
      </c>
      <c r="N908" t="s">
        <v>14356</v>
      </c>
      <c r="O908" t="s">
        <v>14357</v>
      </c>
      <c r="P908" t="s">
        <v>265</v>
      </c>
      <c r="Q908" t="s">
        <v>266</v>
      </c>
      <c r="R908" t="s">
        <v>267</v>
      </c>
      <c r="S908" t="s">
        <v>14358</v>
      </c>
      <c r="T908">
        <v>112.28</v>
      </c>
      <c r="U908" t="s">
        <v>24</v>
      </c>
      <c r="V908" t="s">
        <v>14359</v>
      </c>
      <c r="W908" t="s">
        <v>14360</v>
      </c>
      <c r="X908" t="s">
        <v>14361</v>
      </c>
      <c r="Y908" t="s">
        <v>14362</v>
      </c>
      <c r="Z908" t="str">
        <f t="shared" si="14"/>
        <v>AS-96567</v>
      </c>
    </row>
    <row r="909" spans="1:26" x14ac:dyDescent="0.3">
      <c r="A909" t="s">
        <v>14363</v>
      </c>
      <c r="B909" t="s">
        <v>8169</v>
      </c>
      <c r="C909" t="s">
        <v>264</v>
      </c>
      <c r="E909" t="s">
        <v>47</v>
      </c>
      <c r="G909">
        <v>0.22</v>
      </c>
      <c r="H909">
        <v>0.22</v>
      </c>
      <c r="I909" t="s">
        <v>24</v>
      </c>
      <c r="J909">
        <v>14.42</v>
      </c>
      <c r="K909">
        <v>79.95</v>
      </c>
      <c r="L909">
        <v>65.53</v>
      </c>
      <c r="M909" t="s">
        <v>265</v>
      </c>
      <c r="N909" t="s">
        <v>14364</v>
      </c>
      <c r="O909" t="s">
        <v>14365</v>
      </c>
      <c r="P909" t="s">
        <v>265</v>
      </c>
      <c r="Q909" t="s">
        <v>266</v>
      </c>
      <c r="R909" t="s">
        <v>267</v>
      </c>
      <c r="S909" t="s">
        <v>14366</v>
      </c>
      <c r="T909">
        <v>79.95</v>
      </c>
      <c r="U909" t="s">
        <v>24</v>
      </c>
      <c r="V909" t="s">
        <v>14367</v>
      </c>
      <c r="W909" t="s">
        <v>14368</v>
      </c>
      <c r="X909" t="s">
        <v>14369</v>
      </c>
      <c r="Y909" t="s">
        <v>14370</v>
      </c>
      <c r="Z909" t="str">
        <f t="shared" si="14"/>
        <v>AS-95464</v>
      </c>
    </row>
    <row r="910" spans="1:26" x14ac:dyDescent="0.3">
      <c r="A910" t="s">
        <v>14371</v>
      </c>
      <c r="B910" t="s">
        <v>8169</v>
      </c>
      <c r="C910" t="s">
        <v>264</v>
      </c>
      <c r="E910" t="s">
        <v>42</v>
      </c>
      <c r="G910">
        <v>0.19</v>
      </c>
      <c r="H910">
        <v>0.19</v>
      </c>
      <c r="I910" t="s">
        <v>24</v>
      </c>
      <c r="J910">
        <v>13.56</v>
      </c>
      <c r="K910">
        <v>84.95</v>
      </c>
      <c r="L910">
        <v>71.39</v>
      </c>
      <c r="M910" t="s">
        <v>265</v>
      </c>
      <c r="N910" t="s">
        <v>14372</v>
      </c>
      <c r="O910" t="s">
        <v>14373</v>
      </c>
      <c r="P910" t="s">
        <v>265</v>
      </c>
      <c r="Q910" t="s">
        <v>266</v>
      </c>
      <c r="R910" t="s">
        <v>267</v>
      </c>
      <c r="S910" t="s">
        <v>14374</v>
      </c>
      <c r="T910">
        <v>84.95</v>
      </c>
      <c r="U910" t="s">
        <v>24</v>
      </c>
      <c r="V910" t="s">
        <v>14375</v>
      </c>
      <c r="W910" t="s">
        <v>14376</v>
      </c>
      <c r="X910" t="s">
        <v>14375</v>
      </c>
      <c r="Y910" t="s">
        <v>14377</v>
      </c>
      <c r="Z910" t="str">
        <f t="shared" si="14"/>
        <v>AS-95029</v>
      </c>
    </row>
    <row r="911" spans="1:26" x14ac:dyDescent="0.3">
      <c r="A911" t="s">
        <v>14378</v>
      </c>
      <c r="B911" t="s">
        <v>8169</v>
      </c>
      <c r="C911" t="s">
        <v>264</v>
      </c>
      <c r="E911" t="s">
        <v>46</v>
      </c>
      <c r="G911">
        <v>0.2</v>
      </c>
      <c r="H911">
        <v>0.2</v>
      </c>
      <c r="I911" t="s">
        <v>24</v>
      </c>
      <c r="J911">
        <v>29.38</v>
      </c>
      <c r="K911">
        <v>176.27</v>
      </c>
      <c r="L911">
        <v>146.88999999999999</v>
      </c>
      <c r="M911" t="s">
        <v>265</v>
      </c>
      <c r="N911" t="s">
        <v>14379</v>
      </c>
      <c r="O911" t="s">
        <v>14380</v>
      </c>
      <c r="P911" t="s">
        <v>265</v>
      </c>
      <c r="Q911" t="s">
        <v>266</v>
      </c>
      <c r="R911" t="s">
        <v>267</v>
      </c>
      <c r="S911" t="s">
        <v>14381</v>
      </c>
      <c r="T911">
        <v>176.27</v>
      </c>
      <c r="U911" t="s">
        <v>24</v>
      </c>
      <c r="V911" t="s">
        <v>14382</v>
      </c>
      <c r="W911" t="s">
        <v>14383</v>
      </c>
      <c r="X911" t="s">
        <v>14382</v>
      </c>
      <c r="Y911" t="s">
        <v>14384</v>
      </c>
      <c r="Z911" t="str">
        <f t="shared" si="14"/>
        <v>AS-97214</v>
      </c>
    </row>
    <row r="912" spans="1:26" x14ac:dyDescent="0.3">
      <c r="A912" t="s">
        <v>14385</v>
      </c>
      <c r="B912" t="s">
        <v>8169</v>
      </c>
      <c r="C912" t="s">
        <v>264</v>
      </c>
      <c r="E912" t="s">
        <v>41</v>
      </c>
      <c r="G912">
        <v>0.21</v>
      </c>
      <c r="H912">
        <v>0.21</v>
      </c>
      <c r="I912" t="s">
        <v>24</v>
      </c>
      <c r="J912">
        <v>15.75</v>
      </c>
      <c r="K912">
        <v>90.72</v>
      </c>
      <c r="L912">
        <v>74.97</v>
      </c>
      <c r="M912" t="s">
        <v>265</v>
      </c>
      <c r="N912" t="s">
        <v>14386</v>
      </c>
      <c r="O912" t="s">
        <v>14387</v>
      </c>
      <c r="P912" t="s">
        <v>265</v>
      </c>
      <c r="Q912" t="s">
        <v>266</v>
      </c>
      <c r="R912" t="s">
        <v>267</v>
      </c>
      <c r="S912" t="s">
        <v>14388</v>
      </c>
      <c r="T912">
        <v>90.72</v>
      </c>
      <c r="U912" t="s">
        <v>24</v>
      </c>
      <c r="V912" t="s">
        <v>14389</v>
      </c>
      <c r="W912" t="s">
        <v>14390</v>
      </c>
      <c r="X912" t="s">
        <v>14391</v>
      </c>
      <c r="Y912" t="s">
        <v>14392</v>
      </c>
      <c r="Z912" t="str">
        <f t="shared" si="14"/>
        <v>AS-95631</v>
      </c>
    </row>
    <row r="913" spans="1:26" x14ac:dyDescent="0.3">
      <c r="A913" t="s">
        <v>14393</v>
      </c>
      <c r="B913" t="s">
        <v>8169</v>
      </c>
      <c r="C913" t="s">
        <v>264</v>
      </c>
      <c r="E913" t="s">
        <v>37</v>
      </c>
      <c r="G913">
        <v>0.2</v>
      </c>
      <c r="H913">
        <v>0.2</v>
      </c>
      <c r="I913" t="s">
        <v>24</v>
      </c>
      <c r="J913">
        <v>6.32</v>
      </c>
      <c r="K913">
        <v>37.9</v>
      </c>
      <c r="L913">
        <v>31.58</v>
      </c>
      <c r="M913" t="s">
        <v>265</v>
      </c>
      <c r="N913" t="s">
        <v>14394</v>
      </c>
      <c r="O913" t="s">
        <v>14395</v>
      </c>
      <c r="P913" t="s">
        <v>265</v>
      </c>
      <c r="Q913" t="s">
        <v>266</v>
      </c>
      <c r="R913" t="s">
        <v>267</v>
      </c>
      <c r="S913" t="s">
        <v>14396</v>
      </c>
      <c r="T913">
        <v>37.9</v>
      </c>
      <c r="U913" t="s">
        <v>24</v>
      </c>
      <c r="V913" t="s">
        <v>14397</v>
      </c>
      <c r="W913" t="s">
        <v>14398</v>
      </c>
      <c r="X913" t="s">
        <v>14399</v>
      </c>
      <c r="Y913" t="s">
        <v>14400</v>
      </c>
      <c r="Z913" t="str">
        <f t="shared" si="14"/>
        <v>AS-95351</v>
      </c>
    </row>
    <row r="914" spans="1:26" x14ac:dyDescent="0.3">
      <c r="A914" t="s">
        <v>14401</v>
      </c>
      <c r="B914" t="s">
        <v>8169</v>
      </c>
      <c r="C914" t="s">
        <v>264</v>
      </c>
      <c r="E914" t="s">
        <v>37</v>
      </c>
      <c r="G914">
        <v>0.2</v>
      </c>
      <c r="H914">
        <v>0.2</v>
      </c>
      <c r="I914" t="s">
        <v>24</v>
      </c>
      <c r="J914">
        <v>13.8</v>
      </c>
      <c r="K914">
        <v>82.8</v>
      </c>
      <c r="L914">
        <v>69</v>
      </c>
      <c r="M914" t="s">
        <v>265</v>
      </c>
      <c r="N914" t="s">
        <v>14402</v>
      </c>
      <c r="O914" t="s">
        <v>14403</v>
      </c>
      <c r="P914" t="s">
        <v>265</v>
      </c>
      <c r="Q914" t="s">
        <v>266</v>
      </c>
      <c r="R914" t="s">
        <v>267</v>
      </c>
      <c r="S914" t="s">
        <v>14404</v>
      </c>
      <c r="T914">
        <v>82.8</v>
      </c>
      <c r="U914" t="s">
        <v>24</v>
      </c>
      <c r="V914" t="s">
        <v>14405</v>
      </c>
      <c r="W914" t="s">
        <v>14406</v>
      </c>
      <c r="X914" t="s">
        <v>14407</v>
      </c>
      <c r="Y914" t="s">
        <v>14408</v>
      </c>
      <c r="Z914" t="str">
        <f t="shared" si="14"/>
        <v>AS-96691</v>
      </c>
    </row>
    <row r="915" spans="1:26" x14ac:dyDescent="0.3">
      <c r="A915" t="s">
        <v>14409</v>
      </c>
      <c r="B915" t="s">
        <v>8169</v>
      </c>
      <c r="C915" t="s">
        <v>268</v>
      </c>
      <c r="E915" t="s">
        <v>294</v>
      </c>
      <c r="G915">
        <v>0.17</v>
      </c>
      <c r="H915">
        <v>0.17</v>
      </c>
      <c r="I915" t="s">
        <v>24</v>
      </c>
      <c r="J915">
        <v>2.6</v>
      </c>
      <c r="K915">
        <v>17.899999999999999</v>
      </c>
      <c r="L915">
        <v>15.3</v>
      </c>
      <c r="M915" t="s">
        <v>83</v>
      </c>
      <c r="N915" t="s">
        <v>14410</v>
      </c>
      <c r="O915" t="s">
        <v>14411</v>
      </c>
      <c r="P915" t="s">
        <v>83</v>
      </c>
      <c r="Q915" t="s">
        <v>266</v>
      </c>
      <c r="R915" t="s">
        <v>267</v>
      </c>
      <c r="S915" t="s">
        <v>14412</v>
      </c>
      <c r="T915">
        <v>17.899999999999999</v>
      </c>
      <c r="U915" t="s">
        <v>24</v>
      </c>
      <c r="V915" t="s">
        <v>6068</v>
      </c>
      <c r="W915" t="s">
        <v>6070</v>
      </c>
      <c r="X915" t="s">
        <v>14413</v>
      </c>
      <c r="Y915" t="s">
        <v>14414</v>
      </c>
      <c r="Z915" t="str">
        <f t="shared" si="14"/>
        <v>AS-96215</v>
      </c>
    </row>
    <row r="916" spans="1:26" x14ac:dyDescent="0.3">
      <c r="A916" t="s">
        <v>14415</v>
      </c>
      <c r="B916" t="s">
        <v>8169</v>
      </c>
      <c r="C916" t="s">
        <v>264</v>
      </c>
      <c r="E916" t="s">
        <v>46</v>
      </c>
      <c r="G916">
        <v>0.2</v>
      </c>
      <c r="H916">
        <v>0.2</v>
      </c>
      <c r="I916" t="s">
        <v>24</v>
      </c>
      <c r="J916">
        <v>9.99</v>
      </c>
      <c r="K916">
        <v>59.95</v>
      </c>
      <c r="L916">
        <v>49.96</v>
      </c>
      <c r="M916" t="s">
        <v>265</v>
      </c>
      <c r="N916" t="s">
        <v>14416</v>
      </c>
      <c r="O916" t="s">
        <v>14417</v>
      </c>
      <c r="P916" t="s">
        <v>265</v>
      </c>
      <c r="Q916" t="s">
        <v>266</v>
      </c>
      <c r="R916" t="s">
        <v>267</v>
      </c>
      <c r="S916" t="s">
        <v>14418</v>
      </c>
      <c r="T916">
        <v>59.95</v>
      </c>
      <c r="U916" t="s">
        <v>24</v>
      </c>
      <c r="V916" t="s">
        <v>14419</v>
      </c>
      <c r="W916" t="s">
        <v>14420</v>
      </c>
      <c r="X916" t="s">
        <v>14421</v>
      </c>
      <c r="Y916" t="s">
        <v>14422</v>
      </c>
      <c r="Z916" t="str">
        <f t="shared" si="14"/>
        <v>AS-95614</v>
      </c>
    </row>
    <row r="917" spans="1:26" x14ac:dyDescent="0.3">
      <c r="A917" t="s">
        <v>14423</v>
      </c>
      <c r="B917" t="s">
        <v>8169</v>
      </c>
      <c r="C917" t="s">
        <v>264</v>
      </c>
      <c r="E917" t="s">
        <v>45</v>
      </c>
      <c r="G917">
        <v>0.21</v>
      </c>
      <c r="H917">
        <v>0.21</v>
      </c>
      <c r="I917" t="s">
        <v>24</v>
      </c>
      <c r="J917">
        <v>6.93</v>
      </c>
      <c r="K917">
        <v>39.92</v>
      </c>
      <c r="L917">
        <v>32.99</v>
      </c>
      <c r="M917" t="s">
        <v>265</v>
      </c>
      <c r="N917" t="s">
        <v>14424</v>
      </c>
      <c r="O917" t="s">
        <v>14425</v>
      </c>
      <c r="P917" t="s">
        <v>265</v>
      </c>
      <c r="Q917" t="s">
        <v>266</v>
      </c>
      <c r="R917" t="s">
        <v>267</v>
      </c>
      <c r="S917" t="s">
        <v>14426</v>
      </c>
      <c r="T917">
        <v>39.92</v>
      </c>
      <c r="U917" t="s">
        <v>24</v>
      </c>
      <c r="V917" t="s">
        <v>14427</v>
      </c>
      <c r="W917" t="s">
        <v>14428</v>
      </c>
      <c r="X917" t="s">
        <v>14429</v>
      </c>
      <c r="Y917" t="s">
        <v>14430</v>
      </c>
      <c r="Z917" t="str">
        <f t="shared" si="14"/>
        <v>AS-95100</v>
      </c>
    </row>
    <row r="918" spans="1:26" x14ac:dyDescent="0.3">
      <c r="A918" t="s">
        <v>14431</v>
      </c>
      <c r="B918" t="s">
        <v>8169</v>
      </c>
      <c r="C918" t="s">
        <v>268</v>
      </c>
      <c r="E918" t="s">
        <v>42</v>
      </c>
      <c r="G918">
        <v>0.19</v>
      </c>
      <c r="H918">
        <v>0.19</v>
      </c>
      <c r="I918" t="s">
        <v>24</v>
      </c>
      <c r="J918">
        <v>16.5</v>
      </c>
      <c r="K918">
        <v>103.37</v>
      </c>
      <c r="L918">
        <v>86.87</v>
      </c>
      <c r="M918" t="s">
        <v>83</v>
      </c>
      <c r="N918" t="s">
        <v>14432</v>
      </c>
      <c r="O918" t="s">
        <v>14433</v>
      </c>
      <c r="P918" t="s">
        <v>83</v>
      </c>
      <c r="Q918" t="s">
        <v>266</v>
      </c>
      <c r="R918" t="s">
        <v>267</v>
      </c>
      <c r="S918" t="s">
        <v>14434</v>
      </c>
      <c r="T918">
        <v>103.37</v>
      </c>
      <c r="U918" t="s">
        <v>24</v>
      </c>
      <c r="V918" t="s">
        <v>7462</v>
      </c>
      <c r="W918" t="s">
        <v>7465</v>
      </c>
      <c r="X918" t="s">
        <v>14435</v>
      </c>
      <c r="Y918" t="s">
        <v>14436</v>
      </c>
      <c r="Z918" t="str">
        <f t="shared" si="14"/>
        <v>AS-96932</v>
      </c>
    </row>
    <row r="919" spans="1:26" x14ac:dyDescent="0.3">
      <c r="A919" t="s">
        <v>14437</v>
      </c>
      <c r="B919" t="s">
        <v>8169</v>
      </c>
      <c r="C919" t="s">
        <v>264</v>
      </c>
      <c r="E919" t="s">
        <v>45</v>
      </c>
      <c r="G919">
        <v>0.21</v>
      </c>
      <c r="H919">
        <v>0.21</v>
      </c>
      <c r="I919" t="s">
        <v>24</v>
      </c>
      <c r="J919">
        <v>10.23</v>
      </c>
      <c r="K919">
        <v>58.95</v>
      </c>
      <c r="L919">
        <v>48.72</v>
      </c>
      <c r="M919" t="s">
        <v>265</v>
      </c>
      <c r="N919" t="s">
        <v>14438</v>
      </c>
      <c r="O919" t="s">
        <v>14439</v>
      </c>
      <c r="P919" t="s">
        <v>265</v>
      </c>
      <c r="Q919" t="s">
        <v>266</v>
      </c>
      <c r="R919" t="s">
        <v>267</v>
      </c>
      <c r="S919" t="s">
        <v>14440</v>
      </c>
      <c r="T919">
        <v>58.95</v>
      </c>
      <c r="U919" t="s">
        <v>24</v>
      </c>
      <c r="V919" t="s">
        <v>14441</v>
      </c>
      <c r="W919" t="s">
        <v>14442</v>
      </c>
      <c r="X919" t="s">
        <v>14443</v>
      </c>
      <c r="Y919" t="s">
        <v>14444</v>
      </c>
      <c r="Z919" t="str">
        <f t="shared" si="14"/>
        <v>AS-95628</v>
      </c>
    </row>
    <row r="920" spans="1:26" x14ac:dyDescent="0.3">
      <c r="A920" t="s">
        <v>14445</v>
      </c>
      <c r="B920" t="s">
        <v>8169</v>
      </c>
      <c r="C920" t="s">
        <v>264</v>
      </c>
      <c r="D920" t="s">
        <v>71</v>
      </c>
      <c r="E920" t="s">
        <v>45</v>
      </c>
      <c r="G920">
        <v>0.21</v>
      </c>
      <c r="H920" t="s">
        <v>270</v>
      </c>
      <c r="I920" t="s">
        <v>24</v>
      </c>
      <c r="J920" t="s">
        <v>270</v>
      </c>
      <c r="K920">
        <v>0</v>
      </c>
      <c r="L920">
        <v>0</v>
      </c>
      <c r="M920" t="s">
        <v>265</v>
      </c>
      <c r="N920" t="s">
        <v>14446</v>
      </c>
      <c r="O920" t="s">
        <v>14447</v>
      </c>
      <c r="P920" t="s">
        <v>265</v>
      </c>
      <c r="Q920" t="s">
        <v>266</v>
      </c>
      <c r="R920" t="s">
        <v>267</v>
      </c>
      <c r="S920" t="s">
        <v>14448</v>
      </c>
      <c r="T920">
        <v>40.86</v>
      </c>
      <c r="U920" t="s">
        <v>24</v>
      </c>
      <c r="V920" t="s">
        <v>14449</v>
      </c>
      <c r="W920" t="s">
        <v>14450</v>
      </c>
      <c r="X920" t="s">
        <v>14449</v>
      </c>
      <c r="Y920" t="s">
        <v>14451</v>
      </c>
      <c r="Z920" t="str">
        <f t="shared" si="14"/>
        <v>AS-95475</v>
      </c>
    </row>
    <row r="921" spans="1:26" x14ac:dyDescent="0.3">
      <c r="A921" t="s">
        <v>14445</v>
      </c>
      <c r="B921" t="s">
        <v>8169</v>
      </c>
      <c r="C921" t="s">
        <v>264</v>
      </c>
      <c r="D921" t="s">
        <v>71</v>
      </c>
      <c r="E921" t="s">
        <v>45</v>
      </c>
      <c r="G921">
        <v>0.21</v>
      </c>
      <c r="H921" t="s">
        <v>270</v>
      </c>
      <c r="I921" t="s">
        <v>24</v>
      </c>
      <c r="J921" t="s">
        <v>270</v>
      </c>
      <c r="K921">
        <v>0</v>
      </c>
      <c r="L921">
        <v>0</v>
      </c>
      <c r="M921" t="s">
        <v>265</v>
      </c>
      <c r="N921" t="s">
        <v>14446</v>
      </c>
      <c r="O921" t="s">
        <v>14452</v>
      </c>
      <c r="P921" t="s">
        <v>265</v>
      </c>
      <c r="Q921" t="s">
        <v>275</v>
      </c>
      <c r="R921" t="s">
        <v>267</v>
      </c>
      <c r="S921" t="s">
        <v>14453</v>
      </c>
      <c r="T921">
        <v>40.86</v>
      </c>
      <c r="U921" t="s">
        <v>24</v>
      </c>
      <c r="V921" t="s">
        <v>14454</v>
      </c>
      <c r="W921" t="s">
        <v>14455</v>
      </c>
      <c r="X921" t="s">
        <v>14454</v>
      </c>
      <c r="Y921" t="s">
        <v>14456</v>
      </c>
      <c r="Z921" t="str">
        <f t="shared" si="14"/>
        <v>AS-95475</v>
      </c>
    </row>
    <row r="922" spans="1:26" x14ac:dyDescent="0.3">
      <c r="A922" t="s">
        <v>14457</v>
      </c>
      <c r="B922" t="s">
        <v>8169</v>
      </c>
      <c r="C922" t="s">
        <v>268</v>
      </c>
      <c r="E922" t="s">
        <v>45</v>
      </c>
      <c r="G922">
        <v>0.21</v>
      </c>
      <c r="H922">
        <v>0.21</v>
      </c>
      <c r="I922" t="s">
        <v>24</v>
      </c>
      <c r="J922">
        <v>5.19</v>
      </c>
      <c r="K922">
        <v>29.9</v>
      </c>
      <c r="L922">
        <v>24.71</v>
      </c>
      <c r="M922" t="s">
        <v>83</v>
      </c>
      <c r="N922" t="s">
        <v>14458</v>
      </c>
      <c r="O922" t="s">
        <v>14459</v>
      </c>
      <c r="P922" t="s">
        <v>83</v>
      </c>
      <c r="Q922" t="s">
        <v>266</v>
      </c>
      <c r="R922" t="s">
        <v>267</v>
      </c>
      <c r="S922" t="s">
        <v>14460</v>
      </c>
      <c r="T922">
        <v>29.9</v>
      </c>
      <c r="U922" t="s">
        <v>24</v>
      </c>
      <c r="V922" t="s">
        <v>3598</v>
      </c>
      <c r="W922" t="s">
        <v>3601</v>
      </c>
      <c r="X922" t="s">
        <v>14461</v>
      </c>
      <c r="Y922" t="s">
        <v>14462</v>
      </c>
      <c r="Z922" t="str">
        <f t="shared" si="14"/>
        <v>AS-95131</v>
      </c>
    </row>
    <row r="923" spans="1:26" x14ac:dyDescent="0.3">
      <c r="A923" t="s">
        <v>14463</v>
      </c>
      <c r="B923" t="s">
        <v>8169</v>
      </c>
      <c r="C923" t="s">
        <v>268</v>
      </c>
      <c r="E923" t="s">
        <v>42</v>
      </c>
      <c r="G923">
        <v>0.19</v>
      </c>
      <c r="H923">
        <v>0.19</v>
      </c>
      <c r="I923" t="s">
        <v>24</v>
      </c>
      <c r="J923">
        <v>9.4700000000000006</v>
      </c>
      <c r="K923">
        <v>59.31</v>
      </c>
      <c r="L923">
        <v>49.84</v>
      </c>
      <c r="M923" t="s">
        <v>83</v>
      </c>
      <c r="N923" t="s">
        <v>14464</v>
      </c>
      <c r="O923" t="s">
        <v>14465</v>
      </c>
      <c r="P923" t="s">
        <v>83</v>
      </c>
      <c r="Q923" t="s">
        <v>266</v>
      </c>
      <c r="R923" t="s">
        <v>267</v>
      </c>
      <c r="S923" t="s">
        <v>14466</v>
      </c>
      <c r="T923">
        <v>59.31</v>
      </c>
      <c r="U923" t="s">
        <v>24</v>
      </c>
      <c r="V923" t="s">
        <v>4521</v>
      </c>
      <c r="W923" t="s">
        <v>4524</v>
      </c>
      <c r="X923" t="s">
        <v>14467</v>
      </c>
      <c r="Y923" t="s">
        <v>14468</v>
      </c>
      <c r="Z923" t="str">
        <f t="shared" si="14"/>
        <v>AS-95427</v>
      </c>
    </row>
    <row r="924" spans="1:26" x14ac:dyDescent="0.3">
      <c r="A924" t="s">
        <v>14469</v>
      </c>
      <c r="B924" t="s">
        <v>8169</v>
      </c>
      <c r="C924" t="s">
        <v>268</v>
      </c>
      <c r="E924" t="s">
        <v>45</v>
      </c>
      <c r="G924">
        <v>0.21</v>
      </c>
      <c r="H924">
        <v>0.21</v>
      </c>
      <c r="I924" t="s">
        <v>24</v>
      </c>
      <c r="J924">
        <v>17.170000000000002</v>
      </c>
      <c r="K924">
        <v>98.91</v>
      </c>
      <c r="L924">
        <v>81.739999999999995</v>
      </c>
      <c r="M924" t="s">
        <v>83</v>
      </c>
      <c r="N924" t="s">
        <v>14470</v>
      </c>
      <c r="O924" t="s">
        <v>14471</v>
      </c>
      <c r="P924" t="s">
        <v>83</v>
      </c>
      <c r="Q924" t="s">
        <v>266</v>
      </c>
      <c r="R924" t="s">
        <v>267</v>
      </c>
      <c r="S924" t="s">
        <v>14472</v>
      </c>
      <c r="T924">
        <v>98.91</v>
      </c>
      <c r="U924" t="s">
        <v>24</v>
      </c>
      <c r="V924" t="s">
        <v>4423</v>
      </c>
      <c r="W924" t="s">
        <v>4426</v>
      </c>
      <c r="X924" t="s">
        <v>14473</v>
      </c>
      <c r="Y924" t="s">
        <v>14474</v>
      </c>
      <c r="Z924" t="str">
        <f t="shared" si="14"/>
        <v>AS-95398</v>
      </c>
    </row>
    <row r="925" spans="1:26" x14ac:dyDescent="0.3">
      <c r="A925" t="s">
        <v>14475</v>
      </c>
      <c r="B925" t="s">
        <v>8169</v>
      </c>
      <c r="C925" t="s">
        <v>268</v>
      </c>
      <c r="E925" t="s">
        <v>46</v>
      </c>
      <c r="G925">
        <v>0.2</v>
      </c>
      <c r="H925">
        <v>0.2</v>
      </c>
      <c r="I925" t="s">
        <v>24</v>
      </c>
      <c r="J925">
        <v>4.1500000000000004</v>
      </c>
      <c r="K925">
        <v>24.9</v>
      </c>
      <c r="L925">
        <v>20.75</v>
      </c>
      <c r="M925" t="s">
        <v>83</v>
      </c>
      <c r="N925" t="s">
        <v>14476</v>
      </c>
      <c r="O925" t="s">
        <v>14477</v>
      </c>
      <c r="P925" t="s">
        <v>83</v>
      </c>
      <c r="Q925" t="s">
        <v>266</v>
      </c>
      <c r="R925" t="s">
        <v>267</v>
      </c>
      <c r="S925" t="s">
        <v>14478</v>
      </c>
      <c r="T925">
        <v>24.9</v>
      </c>
      <c r="U925" t="s">
        <v>24</v>
      </c>
      <c r="V925" t="s">
        <v>6594</v>
      </c>
      <c r="W925" t="s">
        <v>6597</v>
      </c>
      <c r="X925" t="s">
        <v>14479</v>
      </c>
      <c r="Y925" t="s">
        <v>14480</v>
      </c>
      <c r="Z925" t="str">
        <f t="shared" si="14"/>
        <v>AS-96469</v>
      </c>
    </row>
    <row r="926" spans="1:26" x14ac:dyDescent="0.3">
      <c r="A926" t="s">
        <v>14481</v>
      </c>
      <c r="B926" t="s">
        <v>8169</v>
      </c>
      <c r="C926" t="s">
        <v>264</v>
      </c>
      <c r="E926" t="s">
        <v>46</v>
      </c>
      <c r="G926">
        <v>0.2</v>
      </c>
      <c r="H926">
        <v>0.2</v>
      </c>
      <c r="I926" t="s">
        <v>24</v>
      </c>
      <c r="J926">
        <v>16.66</v>
      </c>
      <c r="K926">
        <v>99.95</v>
      </c>
      <c r="L926">
        <v>83.29</v>
      </c>
      <c r="M926" t="s">
        <v>265</v>
      </c>
      <c r="N926" t="s">
        <v>14482</v>
      </c>
      <c r="O926" t="s">
        <v>14483</v>
      </c>
      <c r="P926" t="s">
        <v>265</v>
      </c>
      <c r="Q926" t="s">
        <v>266</v>
      </c>
      <c r="R926" t="s">
        <v>267</v>
      </c>
      <c r="S926" t="s">
        <v>14484</v>
      </c>
      <c r="T926">
        <v>99.95</v>
      </c>
      <c r="U926" t="s">
        <v>24</v>
      </c>
      <c r="V926" t="s">
        <v>14485</v>
      </c>
      <c r="W926" t="s">
        <v>14486</v>
      </c>
      <c r="X926" t="s">
        <v>14487</v>
      </c>
      <c r="Y926" t="s">
        <v>14488</v>
      </c>
      <c r="Z926" t="str">
        <f t="shared" si="14"/>
        <v>AS-96412</v>
      </c>
    </row>
    <row r="927" spans="1:26" x14ac:dyDescent="0.3">
      <c r="A927" t="s">
        <v>14489</v>
      </c>
      <c r="B927" t="s">
        <v>8169</v>
      </c>
      <c r="C927" t="s">
        <v>268</v>
      </c>
      <c r="E927" t="s">
        <v>45</v>
      </c>
      <c r="G927">
        <v>0.21</v>
      </c>
      <c r="H927">
        <v>0.21</v>
      </c>
      <c r="I927" t="s">
        <v>24</v>
      </c>
      <c r="J927">
        <v>9.36</v>
      </c>
      <c r="K927">
        <v>53.91</v>
      </c>
      <c r="L927">
        <v>44.55</v>
      </c>
      <c r="M927" t="s">
        <v>83</v>
      </c>
      <c r="N927" t="s">
        <v>14490</v>
      </c>
      <c r="O927" t="s">
        <v>14491</v>
      </c>
      <c r="P927" t="s">
        <v>83</v>
      </c>
      <c r="Q927" t="s">
        <v>266</v>
      </c>
      <c r="R927" t="s">
        <v>267</v>
      </c>
      <c r="S927" t="s">
        <v>14492</v>
      </c>
      <c r="T927">
        <v>53.91</v>
      </c>
      <c r="U927" t="s">
        <v>24</v>
      </c>
      <c r="V927" t="s">
        <v>5800</v>
      </c>
      <c r="W927" t="s">
        <v>5803</v>
      </c>
      <c r="X927" t="s">
        <v>14493</v>
      </c>
      <c r="Y927" t="s">
        <v>14494</v>
      </c>
      <c r="Z927" t="str">
        <f t="shared" si="14"/>
        <v>AS-96040</v>
      </c>
    </row>
    <row r="928" spans="1:26" x14ac:dyDescent="0.3">
      <c r="A928" t="s">
        <v>14495</v>
      </c>
      <c r="B928" t="s">
        <v>8169</v>
      </c>
      <c r="C928" t="s">
        <v>264</v>
      </c>
      <c r="E928" t="s">
        <v>37</v>
      </c>
      <c r="G928">
        <v>0.2</v>
      </c>
      <c r="H928">
        <v>0.2</v>
      </c>
      <c r="I928" t="s">
        <v>24</v>
      </c>
      <c r="J928">
        <v>6.32</v>
      </c>
      <c r="K928">
        <v>37.9</v>
      </c>
      <c r="L928">
        <v>31.58</v>
      </c>
      <c r="M928" t="s">
        <v>265</v>
      </c>
      <c r="N928" t="s">
        <v>14496</v>
      </c>
      <c r="O928" t="s">
        <v>14497</v>
      </c>
      <c r="P928" t="s">
        <v>265</v>
      </c>
      <c r="Q928" t="s">
        <v>266</v>
      </c>
      <c r="R928" t="s">
        <v>267</v>
      </c>
      <c r="S928" t="s">
        <v>14498</v>
      </c>
      <c r="T928">
        <v>37.9</v>
      </c>
      <c r="U928" t="s">
        <v>24</v>
      </c>
      <c r="V928" t="s">
        <v>14499</v>
      </c>
      <c r="W928" t="s">
        <v>14500</v>
      </c>
      <c r="X928" t="s">
        <v>14501</v>
      </c>
      <c r="Y928" t="s">
        <v>14502</v>
      </c>
      <c r="Z928" t="str">
        <f t="shared" si="14"/>
        <v>AS-97095</v>
      </c>
    </row>
    <row r="929" spans="1:26" x14ac:dyDescent="0.3">
      <c r="A929" t="s">
        <v>14503</v>
      </c>
      <c r="B929" t="s">
        <v>8169</v>
      </c>
      <c r="C929" t="s">
        <v>264</v>
      </c>
      <c r="E929" t="s">
        <v>45</v>
      </c>
      <c r="G929">
        <v>0.21</v>
      </c>
      <c r="H929">
        <v>0.21</v>
      </c>
      <c r="I929" t="s">
        <v>24</v>
      </c>
      <c r="J929">
        <v>39.53</v>
      </c>
      <c r="K929">
        <v>227.74</v>
      </c>
      <c r="L929">
        <v>188.21</v>
      </c>
      <c r="M929" t="s">
        <v>265</v>
      </c>
      <c r="N929" t="s">
        <v>14504</v>
      </c>
      <c r="O929" t="s">
        <v>14505</v>
      </c>
      <c r="P929" t="s">
        <v>265</v>
      </c>
      <c r="Q929" t="s">
        <v>266</v>
      </c>
      <c r="R929" t="s">
        <v>267</v>
      </c>
      <c r="S929" t="s">
        <v>14506</v>
      </c>
      <c r="T929">
        <v>227.74</v>
      </c>
      <c r="U929" t="s">
        <v>24</v>
      </c>
      <c r="V929" t="s">
        <v>14507</v>
      </c>
      <c r="W929" t="s">
        <v>14508</v>
      </c>
      <c r="X929" t="s">
        <v>14509</v>
      </c>
      <c r="Y929" t="s">
        <v>14510</v>
      </c>
      <c r="Z929" t="str">
        <f t="shared" si="14"/>
        <v>AS-97036</v>
      </c>
    </row>
    <row r="930" spans="1:26" x14ac:dyDescent="0.3">
      <c r="A930" t="s">
        <v>14511</v>
      </c>
      <c r="B930" t="s">
        <v>8169</v>
      </c>
      <c r="C930" t="s">
        <v>264</v>
      </c>
      <c r="D930" t="s">
        <v>70</v>
      </c>
      <c r="E930" t="s">
        <v>45</v>
      </c>
      <c r="G930">
        <v>0.21</v>
      </c>
      <c r="H930" t="s">
        <v>270</v>
      </c>
      <c r="I930" t="s">
        <v>24</v>
      </c>
      <c r="J930" t="s">
        <v>270</v>
      </c>
      <c r="K930">
        <v>0</v>
      </c>
      <c r="L930">
        <v>0</v>
      </c>
      <c r="M930" t="s">
        <v>265</v>
      </c>
      <c r="N930" t="s">
        <v>14512</v>
      </c>
      <c r="O930" t="s">
        <v>14513</v>
      </c>
      <c r="P930" t="s">
        <v>265</v>
      </c>
      <c r="Q930" t="s">
        <v>266</v>
      </c>
      <c r="R930" t="s">
        <v>267</v>
      </c>
      <c r="S930" t="s">
        <v>14514</v>
      </c>
      <c r="T930">
        <v>52.9</v>
      </c>
      <c r="U930" t="s">
        <v>24</v>
      </c>
      <c r="V930" t="s">
        <v>14515</v>
      </c>
      <c r="W930" t="s">
        <v>14516</v>
      </c>
      <c r="X930" t="s">
        <v>14515</v>
      </c>
      <c r="Y930" t="s">
        <v>14517</v>
      </c>
      <c r="Z930" t="str">
        <f t="shared" si="14"/>
        <v>AS-96506</v>
      </c>
    </row>
    <row r="931" spans="1:26" x14ac:dyDescent="0.3">
      <c r="A931" t="s">
        <v>14511</v>
      </c>
      <c r="B931" t="s">
        <v>8169</v>
      </c>
      <c r="C931" t="s">
        <v>264</v>
      </c>
      <c r="D931" t="s">
        <v>70</v>
      </c>
      <c r="E931" t="s">
        <v>45</v>
      </c>
      <c r="G931">
        <v>0.21</v>
      </c>
      <c r="H931" t="s">
        <v>270</v>
      </c>
      <c r="I931" t="s">
        <v>24</v>
      </c>
      <c r="J931" t="s">
        <v>270</v>
      </c>
      <c r="K931">
        <v>0</v>
      </c>
      <c r="L931">
        <v>0</v>
      </c>
      <c r="M931" t="s">
        <v>265</v>
      </c>
      <c r="N931" t="s">
        <v>14512</v>
      </c>
      <c r="O931" t="s">
        <v>14518</v>
      </c>
      <c r="P931" t="s">
        <v>265</v>
      </c>
      <c r="Q931" t="s">
        <v>275</v>
      </c>
      <c r="R931" t="s">
        <v>267</v>
      </c>
      <c r="S931" t="s">
        <v>14519</v>
      </c>
      <c r="T931">
        <v>52.9</v>
      </c>
      <c r="U931" t="s">
        <v>24</v>
      </c>
      <c r="V931" t="s">
        <v>14520</v>
      </c>
      <c r="W931" t="s">
        <v>14521</v>
      </c>
      <c r="X931" t="s">
        <v>14520</v>
      </c>
      <c r="Y931" t="s">
        <v>14522</v>
      </c>
      <c r="Z931" t="str">
        <f t="shared" si="14"/>
        <v>AS-96506</v>
      </c>
    </row>
    <row r="932" spans="1:26" x14ac:dyDescent="0.3">
      <c r="A932" t="s">
        <v>14523</v>
      </c>
      <c r="B932" t="s">
        <v>8169</v>
      </c>
      <c r="C932" t="s">
        <v>264</v>
      </c>
      <c r="E932" t="s">
        <v>45</v>
      </c>
      <c r="G932">
        <v>0.21</v>
      </c>
      <c r="H932">
        <v>0.21</v>
      </c>
      <c r="I932" t="s">
        <v>24</v>
      </c>
      <c r="J932">
        <v>14.91</v>
      </c>
      <c r="K932">
        <v>85.9</v>
      </c>
      <c r="L932">
        <v>70.989999999999995</v>
      </c>
      <c r="M932" t="s">
        <v>265</v>
      </c>
      <c r="N932" t="s">
        <v>14524</v>
      </c>
      <c r="O932" t="s">
        <v>14525</v>
      </c>
      <c r="P932" t="s">
        <v>265</v>
      </c>
      <c r="Q932" t="s">
        <v>266</v>
      </c>
      <c r="R932" t="s">
        <v>267</v>
      </c>
      <c r="S932" t="s">
        <v>14526</v>
      </c>
      <c r="T932">
        <v>85.9</v>
      </c>
      <c r="U932" t="s">
        <v>24</v>
      </c>
      <c r="V932" t="s">
        <v>14527</v>
      </c>
      <c r="W932" t="s">
        <v>14528</v>
      </c>
      <c r="X932" t="s">
        <v>14529</v>
      </c>
      <c r="Y932" t="s">
        <v>14530</v>
      </c>
      <c r="Z932" t="str">
        <f t="shared" si="14"/>
        <v>AS-95915</v>
      </c>
    </row>
    <row r="933" spans="1:26" x14ac:dyDescent="0.3">
      <c r="A933" t="s">
        <v>14531</v>
      </c>
      <c r="B933" t="s">
        <v>8169</v>
      </c>
      <c r="C933" t="s">
        <v>264</v>
      </c>
      <c r="E933" t="s">
        <v>46</v>
      </c>
      <c r="G933">
        <v>0.2</v>
      </c>
      <c r="H933">
        <v>0.2</v>
      </c>
      <c r="I933" t="s">
        <v>24</v>
      </c>
      <c r="J933">
        <v>10.56</v>
      </c>
      <c r="K933">
        <v>63.36</v>
      </c>
      <c r="L933">
        <v>52.8</v>
      </c>
      <c r="M933" t="s">
        <v>265</v>
      </c>
      <c r="N933" t="s">
        <v>14532</v>
      </c>
      <c r="O933" t="s">
        <v>14533</v>
      </c>
      <c r="P933" t="s">
        <v>265</v>
      </c>
      <c r="Q933" t="s">
        <v>266</v>
      </c>
      <c r="R933" t="s">
        <v>267</v>
      </c>
      <c r="S933" t="s">
        <v>14534</v>
      </c>
      <c r="T933">
        <v>63.36</v>
      </c>
      <c r="U933" t="s">
        <v>24</v>
      </c>
      <c r="V933" t="s">
        <v>14535</v>
      </c>
      <c r="W933" t="s">
        <v>14536</v>
      </c>
      <c r="X933" t="s">
        <v>14537</v>
      </c>
      <c r="Y933" t="s">
        <v>14538</v>
      </c>
      <c r="Z933" t="str">
        <f t="shared" si="14"/>
        <v>AS-96276</v>
      </c>
    </row>
    <row r="934" spans="1:26" x14ac:dyDescent="0.3">
      <c r="A934" t="s">
        <v>14539</v>
      </c>
      <c r="B934" t="s">
        <v>8169</v>
      </c>
      <c r="C934" t="s">
        <v>264</v>
      </c>
      <c r="E934" t="s">
        <v>45</v>
      </c>
      <c r="G934">
        <v>0.21</v>
      </c>
      <c r="H934">
        <v>0.21</v>
      </c>
      <c r="I934" t="s">
        <v>24</v>
      </c>
      <c r="J934">
        <v>28.05</v>
      </c>
      <c r="K934">
        <v>161.6</v>
      </c>
      <c r="L934">
        <v>133.55000000000001</v>
      </c>
      <c r="M934" t="s">
        <v>265</v>
      </c>
      <c r="N934" t="s">
        <v>14540</v>
      </c>
      <c r="O934" t="s">
        <v>14541</v>
      </c>
      <c r="P934" t="s">
        <v>265</v>
      </c>
      <c r="Q934" t="s">
        <v>266</v>
      </c>
      <c r="R934" t="s">
        <v>267</v>
      </c>
      <c r="S934" t="s">
        <v>14542</v>
      </c>
      <c r="T934">
        <v>161.6</v>
      </c>
      <c r="U934" t="s">
        <v>24</v>
      </c>
      <c r="V934" t="s">
        <v>14543</v>
      </c>
      <c r="W934" t="s">
        <v>14544</v>
      </c>
      <c r="X934" t="s">
        <v>14545</v>
      </c>
      <c r="Y934" t="s">
        <v>14546</v>
      </c>
      <c r="Z934" t="str">
        <f t="shared" si="14"/>
        <v>AS-96972</v>
      </c>
    </row>
    <row r="935" spans="1:26" x14ac:dyDescent="0.3">
      <c r="A935" t="s">
        <v>14547</v>
      </c>
      <c r="B935" t="s">
        <v>8169</v>
      </c>
      <c r="C935" t="s">
        <v>264</v>
      </c>
      <c r="E935" t="s">
        <v>45</v>
      </c>
      <c r="G935">
        <v>0.21</v>
      </c>
      <c r="H935">
        <v>0.21</v>
      </c>
      <c r="I935" t="s">
        <v>24</v>
      </c>
      <c r="J935">
        <v>5.19</v>
      </c>
      <c r="K935">
        <v>29.9</v>
      </c>
      <c r="L935">
        <v>24.71</v>
      </c>
      <c r="M935" t="s">
        <v>265</v>
      </c>
      <c r="N935" t="s">
        <v>14548</v>
      </c>
      <c r="O935" t="s">
        <v>14549</v>
      </c>
      <c r="P935" t="s">
        <v>265</v>
      </c>
      <c r="Q935" t="s">
        <v>266</v>
      </c>
      <c r="R935" t="s">
        <v>267</v>
      </c>
      <c r="S935" t="s">
        <v>14550</v>
      </c>
      <c r="T935">
        <v>29.9</v>
      </c>
      <c r="U935" t="s">
        <v>24</v>
      </c>
      <c r="V935" t="s">
        <v>14551</v>
      </c>
      <c r="W935" t="s">
        <v>14552</v>
      </c>
      <c r="X935" t="s">
        <v>14553</v>
      </c>
      <c r="Y935" t="s">
        <v>14554</v>
      </c>
      <c r="Z935" t="str">
        <f t="shared" si="14"/>
        <v>AS-95271</v>
      </c>
    </row>
    <row r="936" spans="1:26" x14ac:dyDescent="0.3">
      <c r="A936" t="s">
        <v>14555</v>
      </c>
      <c r="B936" t="s">
        <v>8169</v>
      </c>
      <c r="C936" t="s">
        <v>268</v>
      </c>
      <c r="E936" t="s">
        <v>42</v>
      </c>
      <c r="G936">
        <v>0.19</v>
      </c>
      <c r="H936">
        <v>0.19</v>
      </c>
      <c r="I936" t="s">
        <v>24</v>
      </c>
      <c r="J936">
        <v>8.5399999999999991</v>
      </c>
      <c r="K936">
        <v>53.46</v>
      </c>
      <c r="L936">
        <v>44.92</v>
      </c>
      <c r="M936" t="s">
        <v>83</v>
      </c>
      <c r="N936" t="s">
        <v>14556</v>
      </c>
      <c r="O936" t="s">
        <v>14557</v>
      </c>
      <c r="P936" t="s">
        <v>83</v>
      </c>
      <c r="Q936" t="s">
        <v>266</v>
      </c>
      <c r="R936" t="s">
        <v>267</v>
      </c>
      <c r="S936" t="s">
        <v>14558</v>
      </c>
      <c r="T936">
        <v>53.46</v>
      </c>
      <c r="U936" t="s">
        <v>24</v>
      </c>
      <c r="V936" t="s">
        <v>8137</v>
      </c>
      <c r="W936" t="s">
        <v>8140</v>
      </c>
      <c r="X936" t="s">
        <v>14559</v>
      </c>
      <c r="Y936" t="s">
        <v>14560</v>
      </c>
      <c r="Z936" t="str">
        <f t="shared" si="14"/>
        <v>AS-97245</v>
      </c>
    </row>
    <row r="937" spans="1:26" x14ac:dyDescent="0.3">
      <c r="A937" t="s">
        <v>14561</v>
      </c>
      <c r="B937" t="s">
        <v>8169</v>
      </c>
      <c r="C937" t="s">
        <v>264</v>
      </c>
      <c r="E937" t="s">
        <v>47</v>
      </c>
      <c r="G937">
        <v>0.22</v>
      </c>
      <c r="H937">
        <v>0.22</v>
      </c>
      <c r="I937" t="s">
        <v>24</v>
      </c>
      <c r="J937">
        <v>38.72</v>
      </c>
      <c r="K937">
        <v>214.75</v>
      </c>
      <c r="L937">
        <v>176.03</v>
      </c>
      <c r="M937" t="s">
        <v>265</v>
      </c>
      <c r="N937" t="s">
        <v>14562</v>
      </c>
      <c r="O937" t="s">
        <v>14563</v>
      </c>
      <c r="P937" t="s">
        <v>265</v>
      </c>
      <c r="Q937" t="s">
        <v>266</v>
      </c>
      <c r="R937" t="s">
        <v>267</v>
      </c>
      <c r="S937" t="s">
        <v>14564</v>
      </c>
      <c r="T937">
        <v>214.75</v>
      </c>
      <c r="U937" t="s">
        <v>24</v>
      </c>
      <c r="V937" t="s">
        <v>14565</v>
      </c>
      <c r="W937" t="s">
        <v>14566</v>
      </c>
      <c r="X937" t="s">
        <v>14567</v>
      </c>
      <c r="Y937" t="s">
        <v>14568</v>
      </c>
      <c r="Z937" t="str">
        <f t="shared" si="14"/>
        <v>AS-96820</v>
      </c>
    </row>
    <row r="938" spans="1:26" x14ac:dyDescent="0.3">
      <c r="A938" t="s">
        <v>14569</v>
      </c>
      <c r="B938" t="s">
        <v>8169</v>
      </c>
      <c r="C938" t="s">
        <v>264</v>
      </c>
      <c r="E938" t="s">
        <v>45</v>
      </c>
      <c r="G938">
        <v>0.21</v>
      </c>
      <c r="H938">
        <v>0.21</v>
      </c>
      <c r="I938" t="s">
        <v>24</v>
      </c>
      <c r="J938">
        <v>-9.6999999999999993</v>
      </c>
      <c r="K938">
        <v>-55.9</v>
      </c>
      <c r="L938">
        <v>-46.2</v>
      </c>
      <c r="M938" t="s">
        <v>265</v>
      </c>
      <c r="N938" t="s">
        <v>14570</v>
      </c>
      <c r="O938" t="s">
        <v>14571</v>
      </c>
      <c r="P938" t="s">
        <v>265</v>
      </c>
      <c r="Q938" t="s">
        <v>266</v>
      </c>
      <c r="R938" t="s">
        <v>267</v>
      </c>
      <c r="S938" t="s">
        <v>14572</v>
      </c>
      <c r="T938">
        <v>186.32</v>
      </c>
      <c r="U938" t="s">
        <v>24</v>
      </c>
      <c r="V938" t="s">
        <v>14573</v>
      </c>
      <c r="W938" t="s">
        <v>14574</v>
      </c>
      <c r="X938" t="s">
        <v>14575</v>
      </c>
      <c r="Y938" t="s">
        <v>14576</v>
      </c>
      <c r="Z938" t="str">
        <f t="shared" si="14"/>
        <v>AS-90740</v>
      </c>
    </row>
    <row r="939" spans="1:26" x14ac:dyDescent="0.3">
      <c r="A939" t="s">
        <v>14569</v>
      </c>
      <c r="B939" t="s">
        <v>8169</v>
      </c>
      <c r="C939" t="s">
        <v>264</v>
      </c>
      <c r="E939" t="s">
        <v>45</v>
      </c>
      <c r="G939">
        <v>0.21</v>
      </c>
      <c r="H939">
        <v>0.21</v>
      </c>
      <c r="I939" t="s">
        <v>24</v>
      </c>
      <c r="J939">
        <v>-9.6999999999999993</v>
      </c>
      <c r="K939">
        <v>-55.9</v>
      </c>
      <c r="L939">
        <v>-46.2</v>
      </c>
      <c r="M939" t="s">
        <v>265</v>
      </c>
      <c r="N939" t="s">
        <v>14570</v>
      </c>
      <c r="O939" t="s">
        <v>14577</v>
      </c>
      <c r="P939" t="s">
        <v>265</v>
      </c>
      <c r="Q939" t="s">
        <v>275</v>
      </c>
      <c r="R939" t="s">
        <v>267</v>
      </c>
      <c r="S939" t="s">
        <v>14578</v>
      </c>
      <c r="T939">
        <v>55.9</v>
      </c>
      <c r="U939" t="s">
        <v>24</v>
      </c>
      <c r="V939" t="s">
        <v>14579</v>
      </c>
      <c r="W939" t="s">
        <v>14580</v>
      </c>
      <c r="X939" t="s">
        <v>14579</v>
      </c>
      <c r="Y939" t="s">
        <v>14581</v>
      </c>
      <c r="Z939" t="str">
        <f t="shared" si="14"/>
        <v>AS-90740</v>
      </c>
    </row>
    <row r="940" spans="1:26" x14ac:dyDescent="0.3">
      <c r="A940" t="s">
        <v>14582</v>
      </c>
      <c r="B940" t="s">
        <v>8169</v>
      </c>
      <c r="C940" t="s">
        <v>264</v>
      </c>
      <c r="E940" t="s">
        <v>46</v>
      </c>
      <c r="G940">
        <v>0.2</v>
      </c>
      <c r="H940">
        <v>0.2</v>
      </c>
      <c r="I940" t="s">
        <v>24</v>
      </c>
      <c r="J940">
        <v>8.32</v>
      </c>
      <c r="K940">
        <v>49.9</v>
      </c>
      <c r="L940">
        <v>41.58</v>
      </c>
      <c r="M940" t="s">
        <v>265</v>
      </c>
      <c r="N940" t="s">
        <v>14583</v>
      </c>
      <c r="O940" t="s">
        <v>14584</v>
      </c>
      <c r="P940" t="s">
        <v>265</v>
      </c>
      <c r="Q940" t="s">
        <v>266</v>
      </c>
      <c r="R940" t="s">
        <v>267</v>
      </c>
      <c r="S940" t="s">
        <v>14585</v>
      </c>
      <c r="T940">
        <v>49.9</v>
      </c>
      <c r="U940" t="s">
        <v>24</v>
      </c>
      <c r="V940" t="s">
        <v>14586</v>
      </c>
      <c r="W940" t="s">
        <v>14587</v>
      </c>
      <c r="X940" t="s">
        <v>14588</v>
      </c>
      <c r="Y940" t="s">
        <v>14589</v>
      </c>
      <c r="Z940" t="str">
        <f t="shared" si="14"/>
        <v>AS-96678</v>
      </c>
    </row>
    <row r="941" spans="1:26" x14ac:dyDescent="0.3">
      <c r="A941" t="s">
        <v>14590</v>
      </c>
      <c r="B941" t="s">
        <v>8169</v>
      </c>
      <c r="C941" t="s">
        <v>264</v>
      </c>
      <c r="E941" t="s">
        <v>42</v>
      </c>
      <c r="G941">
        <v>0.19</v>
      </c>
      <c r="H941">
        <v>0.19</v>
      </c>
      <c r="I941" t="s">
        <v>24</v>
      </c>
      <c r="J941">
        <v>27.53</v>
      </c>
      <c r="K941">
        <v>172.41</v>
      </c>
      <c r="L941">
        <v>144.88</v>
      </c>
      <c r="M941" t="s">
        <v>265</v>
      </c>
      <c r="N941" t="s">
        <v>14591</v>
      </c>
      <c r="O941" t="s">
        <v>14592</v>
      </c>
      <c r="P941" t="s">
        <v>265</v>
      </c>
      <c r="Q941" t="s">
        <v>266</v>
      </c>
      <c r="R941" t="s">
        <v>267</v>
      </c>
      <c r="S941" t="s">
        <v>14593</v>
      </c>
      <c r="T941">
        <v>206.91</v>
      </c>
      <c r="U941" t="s">
        <v>24</v>
      </c>
      <c r="V941" t="s">
        <v>14594</v>
      </c>
      <c r="W941" t="s">
        <v>14595</v>
      </c>
      <c r="X941" t="s">
        <v>14596</v>
      </c>
      <c r="Y941" t="s">
        <v>14597</v>
      </c>
      <c r="Z941" t="str">
        <f t="shared" si="14"/>
        <v>AS-96321</v>
      </c>
    </row>
    <row r="942" spans="1:26" x14ac:dyDescent="0.3">
      <c r="A942" t="s">
        <v>14590</v>
      </c>
      <c r="B942" t="s">
        <v>8169</v>
      </c>
      <c r="C942" t="s">
        <v>264</v>
      </c>
      <c r="E942" t="s">
        <v>42</v>
      </c>
      <c r="G942">
        <v>0.19</v>
      </c>
      <c r="H942">
        <v>0.19</v>
      </c>
      <c r="I942" t="s">
        <v>24</v>
      </c>
      <c r="J942">
        <v>27.53</v>
      </c>
      <c r="K942">
        <v>172.41</v>
      </c>
      <c r="L942">
        <v>144.88</v>
      </c>
      <c r="M942" t="s">
        <v>265</v>
      </c>
      <c r="N942" t="s">
        <v>14591</v>
      </c>
      <c r="O942" t="s">
        <v>14598</v>
      </c>
      <c r="P942" t="s">
        <v>265</v>
      </c>
      <c r="Q942" t="s">
        <v>275</v>
      </c>
      <c r="R942" t="s">
        <v>267</v>
      </c>
      <c r="S942" t="s">
        <v>14599</v>
      </c>
      <c r="T942">
        <v>34.5</v>
      </c>
      <c r="U942" t="s">
        <v>24</v>
      </c>
      <c r="V942" t="s">
        <v>14600</v>
      </c>
      <c r="W942" t="s">
        <v>14601</v>
      </c>
      <c r="X942" t="s">
        <v>14600</v>
      </c>
      <c r="Y942" t="s">
        <v>14602</v>
      </c>
      <c r="Z942" t="str">
        <f t="shared" si="14"/>
        <v>AS-96321</v>
      </c>
    </row>
    <row r="943" spans="1:26" x14ac:dyDescent="0.3">
      <c r="A943" t="s">
        <v>14603</v>
      </c>
      <c r="B943" t="s">
        <v>8169</v>
      </c>
      <c r="C943" t="s">
        <v>264</v>
      </c>
      <c r="E943" t="s">
        <v>45</v>
      </c>
      <c r="G943">
        <v>0.21</v>
      </c>
      <c r="H943">
        <v>0.21</v>
      </c>
      <c r="I943" t="s">
        <v>24</v>
      </c>
      <c r="J943">
        <v>29.49</v>
      </c>
      <c r="K943">
        <v>169.9</v>
      </c>
      <c r="L943">
        <v>140.41</v>
      </c>
      <c r="M943" t="s">
        <v>265</v>
      </c>
      <c r="N943" t="s">
        <v>14604</v>
      </c>
      <c r="O943" t="s">
        <v>14605</v>
      </c>
      <c r="P943" t="s">
        <v>265</v>
      </c>
      <c r="Q943" t="s">
        <v>266</v>
      </c>
      <c r="R943" t="s">
        <v>267</v>
      </c>
      <c r="S943" t="s">
        <v>14606</v>
      </c>
      <c r="T943">
        <v>169.9</v>
      </c>
      <c r="U943" t="s">
        <v>24</v>
      </c>
      <c r="V943" t="s">
        <v>14607</v>
      </c>
      <c r="W943" t="s">
        <v>14608</v>
      </c>
      <c r="X943" t="s">
        <v>14609</v>
      </c>
      <c r="Y943" t="s">
        <v>14610</v>
      </c>
      <c r="Z943" t="str">
        <f t="shared" si="14"/>
        <v>AS-95897</v>
      </c>
    </row>
    <row r="944" spans="1:26" x14ac:dyDescent="0.3">
      <c r="A944" t="s">
        <v>14611</v>
      </c>
      <c r="B944" t="s">
        <v>8169</v>
      </c>
      <c r="C944" t="s">
        <v>268</v>
      </c>
      <c r="E944" t="s">
        <v>45</v>
      </c>
      <c r="G944">
        <v>0.21</v>
      </c>
      <c r="H944">
        <v>0.21</v>
      </c>
      <c r="I944" t="s">
        <v>24</v>
      </c>
      <c r="J944">
        <v>11.79</v>
      </c>
      <c r="K944">
        <v>67.95</v>
      </c>
      <c r="L944">
        <v>56.16</v>
      </c>
      <c r="M944" t="s">
        <v>83</v>
      </c>
      <c r="N944" t="s">
        <v>14612</v>
      </c>
      <c r="O944" t="s">
        <v>14613</v>
      </c>
      <c r="P944" t="s">
        <v>83</v>
      </c>
      <c r="Q944" t="s">
        <v>266</v>
      </c>
      <c r="R944" t="s">
        <v>267</v>
      </c>
      <c r="S944" t="s">
        <v>14614</v>
      </c>
      <c r="T944">
        <v>67.95</v>
      </c>
      <c r="U944" t="s">
        <v>24</v>
      </c>
      <c r="V944" t="s">
        <v>5199</v>
      </c>
      <c r="W944" t="s">
        <v>5201</v>
      </c>
      <c r="X944" t="s">
        <v>14615</v>
      </c>
      <c r="Y944" t="s">
        <v>14616</v>
      </c>
      <c r="Z944" t="str">
        <f t="shared" si="14"/>
        <v>AS-95720</v>
      </c>
    </row>
    <row r="945" spans="1:26" x14ac:dyDescent="0.3">
      <c r="A945" t="s">
        <v>14617</v>
      </c>
      <c r="B945" t="s">
        <v>8169</v>
      </c>
      <c r="C945" t="s">
        <v>268</v>
      </c>
      <c r="E945" t="s">
        <v>42</v>
      </c>
      <c r="G945">
        <v>0.19</v>
      </c>
      <c r="H945">
        <v>0.19</v>
      </c>
      <c r="I945" t="s">
        <v>24</v>
      </c>
      <c r="J945">
        <v>6.05</v>
      </c>
      <c r="K945">
        <v>37.9</v>
      </c>
      <c r="L945">
        <v>31.85</v>
      </c>
      <c r="M945" t="s">
        <v>83</v>
      </c>
      <c r="N945" t="s">
        <v>14618</v>
      </c>
      <c r="O945" t="s">
        <v>14619</v>
      </c>
      <c r="P945" t="s">
        <v>83</v>
      </c>
      <c r="Q945" t="s">
        <v>266</v>
      </c>
      <c r="R945" t="s">
        <v>267</v>
      </c>
      <c r="S945" t="s">
        <v>14620</v>
      </c>
      <c r="T945">
        <v>37.9</v>
      </c>
      <c r="U945" t="s">
        <v>24</v>
      </c>
      <c r="V945" t="s">
        <v>7217</v>
      </c>
      <c r="W945" t="s">
        <v>7219</v>
      </c>
      <c r="X945" t="s">
        <v>14621</v>
      </c>
      <c r="Y945" t="s">
        <v>14622</v>
      </c>
      <c r="Z945" t="str">
        <f t="shared" si="14"/>
        <v>AS-96808</v>
      </c>
    </row>
    <row r="946" spans="1:26" x14ac:dyDescent="0.3">
      <c r="A946" t="s">
        <v>14623</v>
      </c>
      <c r="B946" t="s">
        <v>8169</v>
      </c>
      <c r="C946" t="s">
        <v>264</v>
      </c>
      <c r="E946" t="s">
        <v>46</v>
      </c>
      <c r="G946">
        <v>0.2</v>
      </c>
      <c r="H946">
        <v>0.2</v>
      </c>
      <c r="I946" t="s">
        <v>24</v>
      </c>
      <c r="J946">
        <v>6.32</v>
      </c>
      <c r="K946">
        <v>37.9</v>
      </c>
      <c r="L946">
        <v>31.58</v>
      </c>
      <c r="M946" t="s">
        <v>265</v>
      </c>
      <c r="N946" t="s">
        <v>14624</v>
      </c>
      <c r="O946" t="s">
        <v>14625</v>
      </c>
      <c r="P946" t="s">
        <v>265</v>
      </c>
      <c r="Q946" t="s">
        <v>266</v>
      </c>
      <c r="R946" t="s">
        <v>267</v>
      </c>
      <c r="S946" t="s">
        <v>14626</v>
      </c>
      <c r="T946">
        <v>37.9</v>
      </c>
      <c r="U946" t="s">
        <v>24</v>
      </c>
      <c r="V946" t="s">
        <v>14627</v>
      </c>
      <c r="W946" t="s">
        <v>14628</v>
      </c>
      <c r="X946" t="s">
        <v>14629</v>
      </c>
      <c r="Y946" t="s">
        <v>14630</v>
      </c>
      <c r="Z946" t="str">
        <f t="shared" si="14"/>
        <v>AS-95294</v>
      </c>
    </row>
    <row r="947" spans="1:26" x14ac:dyDescent="0.3">
      <c r="A947" t="s">
        <v>14631</v>
      </c>
      <c r="B947" t="s">
        <v>8169</v>
      </c>
      <c r="C947" t="s">
        <v>264</v>
      </c>
      <c r="E947" t="s">
        <v>47</v>
      </c>
      <c r="G947">
        <v>0.22</v>
      </c>
      <c r="H947">
        <v>0.22</v>
      </c>
      <c r="I947" t="s">
        <v>24</v>
      </c>
      <c r="J947">
        <v>10.79</v>
      </c>
      <c r="K947">
        <v>59.85</v>
      </c>
      <c r="L947">
        <v>49.06</v>
      </c>
      <c r="M947" t="s">
        <v>265</v>
      </c>
      <c r="N947" t="s">
        <v>14632</v>
      </c>
      <c r="O947" t="s">
        <v>14633</v>
      </c>
      <c r="P947" t="s">
        <v>265</v>
      </c>
      <c r="Q947" t="s">
        <v>266</v>
      </c>
      <c r="R947" t="s">
        <v>267</v>
      </c>
      <c r="S947" t="s">
        <v>14634</v>
      </c>
      <c r="T947">
        <v>59.85</v>
      </c>
      <c r="U947" t="s">
        <v>24</v>
      </c>
      <c r="V947" t="s">
        <v>14635</v>
      </c>
      <c r="W947" t="s">
        <v>14636</v>
      </c>
      <c r="X947" t="s">
        <v>14637</v>
      </c>
      <c r="Y947" t="s">
        <v>14638</v>
      </c>
      <c r="Z947" t="str">
        <f t="shared" si="14"/>
        <v>AS-96723</v>
      </c>
    </row>
    <row r="948" spans="1:26" x14ac:dyDescent="0.3">
      <c r="A948" t="s">
        <v>14639</v>
      </c>
      <c r="B948" t="s">
        <v>8169</v>
      </c>
      <c r="C948" t="s">
        <v>264</v>
      </c>
      <c r="E948" t="s">
        <v>46</v>
      </c>
      <c r="G948">
        <v>0.2</v>
      </c>
      <c r="H948">
        <v>0.2</v>
      </c>
      <c r="I948" t="s">
        <v>24</v>
      </c>
      <c r="J948">
        <v>5.32</v>
      </c>
      <c r="K948">
        <v>31.9</v>
      </c>
      <c r="L948">
        <v>26.58</v>
      </c>
      <c r="M948" t="s">
        <v>265</v>
      </c>
      <c r="N948" t="s">
        <v>14640</v>
      </c>
      <c r="O948" t="s">
        <v>14641</v>
      </c>
      <c r="P948" t="s">
        <v>265</v>
      </c>
      <c r="Q948" t="s">
        <v>266</v>
      </c>
      <c r="R948" t="s">
        <v>267</v>
      </c>
      <c r="S948" t="s">
        <v>14642</v>
      </c>
      <c r="T948">
        <v>31.9</v>
      </c>
      <c r="U948" t="s">
        <v>24</v>
      </c>
      <c r="V948" t="s">
        <v>14643</v>
      </c>
      <c r="W948" t="s">
        <v>14644</v>
      </c>
      <c r="X948" t="s">
        <v>14645</v>
      </c>
      <c r="Y948" t="s">
        <v>14646</v>
      </c>
      <c r="Z948" t="str">
        <f t="shared" si="14"/>
        <v>AS-96166</v>
      </c>
    </row>
    <row r="949" spans="1:26" x14ac:dyDescent="0.3">
      <c r="A949" t="s">
        <v>14647</v>
      </c>
      <c r="B949" t="s">
        <v>8169</v>
      </c>
      <c r="C949" t="s">
        <v>268</v>
      </c>
      <c r="E949" t="s">
        <v>42</v>
      </c>
      <c r="G949">
        <v>0.19</v>
      </c>
      <c r="H949">
        <v>0.19</v>
      </c>
      <c r="I949" t="s">
        <v>24</v>
      </c>
      <c r="J949">
        <v>7.97</v>
      </c>
      <c r="K949">
        <v>49.9</v>
      </c>
      <c r="L949">
        <v>41.93</v>
      </c>
      <c r="M949" t="s">
        <v>83</v>
      </c>
      <c r="N949" t="s">
        <v>14648</v>
      </c>
      <c r="O949" t="s">
        <v>14649</v>
      </c>
      <c r="P949" t="s">
        <v>83</v>
      </c>
      <c r="Q949" t="s">
        <v>266</v>
      </c>
      <c r="R949" t="s">
        <v>267</v>
      </c>
      <c r="S949" t="s">
        <v>14650</v>
      </c>
      <c r="T949">
        <v>49.9</v>
      </c>
      <c r="U949" t="s">
        <v>24</v>
      </c>
      <c r="V949" t="s">
        <v>7999</v>
      </c>
      <c r="W949" t="s">
        <v>8001</v>
      </c>
      <c r="X949" t="s">
        <v>14651</v>
      </c>
      <c r="Y949" t="s">
        <v>14652</v>
      </c>
      <c r="Z949" t="str">
        <f t="shared" si="14"/>
        <v>AS-97162</v>
      </c>
    </row>
    <row r="950" spans="1:26" x14ac:dyDescent="0.3">
      <c r="A950" t="s">
        <v>14653</v>
      </c>
      <c r="B950" t="s">
        <v>8169</v>
      </c>
      <c r="C950" t="s">
        <v>264</v>
      </c>
      <c r="E950" t="s">
        <v>45</v>
      </c>
      <c r="G950">
        <v>0.21</v>
      </c>
      <c r="H950">
        <v>0.21</v>
      </c>
      <c r="I950" t="s">
        <v>24</v>
      </c>
      <c r="J950">
        <v>5.35</v>
      </c>
      <c r="K950">
        <v>30.85</v>
      </c>
      <c r="L950">
        <v>25.5</v>
      </c>
      <c r="M950" t="s">
        <v>265</v>
      </c>
      <c r="N950" t="s">
        <v>14654</v>
      </c>
      <c r="O950" t="s">
        <v>14655</v>
      </c>
      <c r="P950" t="s">
        <v>265</v>
      </c>
      <c r="Q950" t="s">
        <v>266</v>
      </c>
      <c r="R950" t="s">
        <v>267</v>
      </c>
      <c r="S950" t="s">
        <v>14656</v>
      </c>
      <c r="T950">
        <v>30.85</v>
      </c>
      <c r="U950" t="s">
        <v>24</v>
      </c>
      <c r="V950" t="s">
        <v>14657</v>
      </c>
      <c r="W950" t="s">
        <v>14658</v>
      </c>
      <c r="X950" t="s">
        <v>14659</v>
      </c>
      <c r="Y950" t="s">
        <v>14660</v>
      </c>
      <c r="Z950" t="str">
        <f t="shared" si="14"/>
        <v>AS-95304</v>
      </c>
    </row>
    <row r="951" spans="1:26" x14ac:dyDescent="0.3">
      <c r="A951" t="s">
        <v>14661</v>
      </c>
      <c r="B951" t="s">
        <v>8169</v>
      </c>
      <c r="C951" t="s">
        <v>264</v>
      </c>
      <c r="D951" t="s">
        <v>77</v>
      </c>
      <c r="E951" t="s">
        <v>46</v>
      </c>
      <c r="G951">
        <v>0.2</v>
      </c>
      <c r="H951">
        <v>0.2</v>
      </c>
      <c r="I951" t="s">
        <v>24</v>
      </c>
      <c r="J951">
        <v>162.74</v>
      </c>
      <c r="K951">
        <v>976.41</v>
      </c>
      <c r="L951">
        <v>813.67</v>
      </c>
      <c r="M951" t="s">
        <v>265</v>
      </c>
      <c r="N951" t="s">
        <v>14662</v>
      </c>
      <c r="O951" t="s">
        <v>14663</v>
      </c>
      <c r="P951" t="s">
        <v>265</v>
      </c>
      <c r="Q951" t="s">
        <v>266</v>
      </c>
      <c r="R951" t="s">
        <v>267</v>
      </c>
      <c r="S951" t="s">
        <v>14664</v>
      </c>
      <c r="T951">
        <v>976.41</v>
      </c>
      <c r="U951" t="s">
        <v>24</v>
      </c>
      <c r="V951" t="s">
        <v>14665</v>
      </c>
      <c r="W951" t="s">
        <v>14666</v>
      </c>
      <c r="X951" t="s">
        <v>14667</v>
      </c>
      <c r="Y951" t="s">
        <v>14668</v>
      </c>
      <c r="Z951" t="str">
        <f t="shared" si="14"/>
        <v>AS-95465</v>
      </c>
    </row>
    <row r="952" spans="1:26" x14ac:dyDescent="0.3">
      <c r="A952" t="s">
        <v>14669</v>
      </c>
      <c r="B952" t="s">
        <v>8169</v>
      </c>
      <c r="C952" t="s">
        <v>264</v>
      </c>
      <c r="D952" t="s">
        <v>14670</v>
      </c>
      <c r="E952" t="s">
        <v>45</v>
      </c>
      <c r="G952">
        <v>0.21</v>
      </c>
      <c r="H952">
        <v>0.21</v>
      </c>
      <c r="I952" t="s">
        <v>24</v>
      </c>
      <c r="J952">
        <v>-1047.22</v>
      </c>
      <c r="K952">
        <v>-6033.96</v>
      </c>
      <c r="L952">
        <v>-4986.74</v>
      </c>
      <c r="M952" t="s">
        <v>265</v>
      </c>
      <c r="N952" t="s">
        <v>14671</v>
      </c>
      <c r="O952" t="s">
        <v>14672</v>
      </c>
      <c r="P952" t="s">
        <v>265</v>
      </c>
      <c r="Q952" t="s">
        <v>266</v>
      </c>
      <c r="R952" t="s">
        <v>269</v>
      </c>
      <c r="S952" t="s">
        <v>14673</v>
      </c>
      <c r="T952">
        <v>6033.96</v>
      </c>
      <c r="U952" t="s">
        <v>24</v>
      </c>
      <c r="W952" t="s">
        <v>14674</v>
      </c>
      <c r="X952" t="s">
        <v>14675</v>
      </c>
      <c r="Y952" t="s">
        <v>14676</v>
      </c>
      <c r="Z952" t="str">
        <f t="shared" si="14"/>
        <v>AS-91342</v>
      </c>
    </row>
    <row r="953" spans="1:26" x14ac:dyDescent="0.3">
      <c r="A953" t="s">
        <v>14669</v>
      </c>
      <c r="B953" t="s">
        <v>8169</v>
      </c>
      <c r="C953" t="s">
        <v>264</v>
      </c>
      <c r="D953" t="s">
        <v>14670</v>
      </c>
      <c r="E953" t="s">
        <v>45</v>
      </c>
      <c r="G953">
        <v>0.21</v>
      </c>
      <c r="H953">
        <v>0.21</v>
      </c>
      <c r="I953" t="s">
        <v>24</v>
      </c>
      <c r="J953">
        <v>-1047.22</v>
      </c>
      <c r="K953">
        <v>-6033.96</v>
      </c>
      <c r="L953">
        <v>-4986.74</v>
      </c>
      <c r="M953" t="s">
        <v>265</v>
      </c>
      <c r="N953" t="s">
        <v>14671</v>
      </c>
      <c r="O953" t="s">
        <v>14677</v>
      </c>
      <c r="P953" t="s">
        <v>265</v>
      </c>
      <c r="Q953" t="s">
        <v>266</v>
      </c>
      <c r="R953" t="s">
        <v>267</v>
      </c>
      <c r="S953" t="s">
        <v>14678</v>
      </c>
      <c r="T953">
        <v>6033.96</v>
      </c>
      <c r="U953" t="s">
        <v>24</v>
      </c>
      <c r="V953" t="s">
        <v>14679</v>
      </c>
      <c r="W953" t="s">
        <v>14680</v>
      </c>
      <c r="X953" t="s">
        <v>14681</v>
      </c>
      <c r="Y953" t="s">
        <v>14682</v>
      </c>
      <c r="Z953" t="str">
        <f t="shared" si="14"/>
        <v>AS-91342</v>
      </c>
    </row>
    <row r="954" spans="1:26" x14ac:dyDescent="0.3">
      <c r="A954" t="s">
        <v>14669</v>
      </c>
      <c r="B954" t="s">
        <v>8169</v>
      </c>
      <c r="C954" t="s">
        <v>264</v>
      </c>
      <c r="D954" t="s">
        <v>14670</v>
      </c>
      <c r="E954" t="s">
        <v>45</v>
      </c>
      <c r="G954">
        <v>0.21</v>
      </c>
      <c r="H954">
        <v>0.21</v>
      </c>
      <c r="I954" t="s">
        <v>24</v>
      </c>
      <c r="J954">
        <v>-1047.22</v>
      </c>
      <c r="K954">
        <v>-6033.96</v>
      </c>
      <c r="L954">
        <v>-4986.74</v>
      </c>
      <c r="M954" t="s">
        <v>265</v>
      </c>
      <c r="N954" t="s">
        <v>14671</v>
      </c>
      <c r="O954" t="s">
        <v>14683</v>
      </c>
      <c r="P954" t="s">
        <v>265</v>
      </c>
      <c r="Q954" t="s">
        <v>275</v>
      </c>
      <c r="R954" t="s">
        <v>267</v>
      </c>
      <c r="S954" t="s">
        <v>14684</v>
      </c>
      <c r="T954">
        <v>6033.96</v>
      </c>
      <c r="U954" t="s">
        <v>24</v>
      </c>
      <c r="V954" t="s">
        <v>14685</v>
      </c>
      <c r="W954" t="s">
        <v>14686</v>
      </c>
      <c r="X954" t="s">
        <v>14685</v>
      </c>
      <c r="Y954" t="s">
        <v>14687</v>
      </c>
      <c r="Z954" t="str">
        <f t="shared" si="14"/>
        <v>AS-91342</v>
      </c>
    </row>
    <row r="955" spans="1:26" x14ac:dyDescent="0.3">
      <c r="A955" t="s">
        <v>14688</v>
      </c>
      <c r="B955" t="s">
        <v>8169</v>
      </c>
      <c r="C955" t="s">
        <v>264</v>
      </c>
      <c r="E955" t="s">
        <v>45</v>
      </c>
      <c r="G955">
        <v>0.21</v>
      </c>
      <c r="H955">
        <v>0.21</v>
      </c>
      <c r="I955" t="s">
        <v>24</v>
      </c>
      <c r="J955">
        <v>3.11</v>
      </c>
      <c r="K955">
        <v>17.899999999999999</v>
      </c>
      <c r="L955">
        <v>14.79</v>
      </c>
      <c r="M955" t="s">
        <v>265</v>
      </c>
      <c r="N955" t="s">
        <v>14689</v>
      </c>
      <c r="O955" t="s">
        <v>14690</v>
      </c>
      <c r="P955" t="s">
        <v>265</v>
      </c>
      <c r="Q955" t="s">
        <v>266</v>
      </c>
      <c r="R955" t="s">
        <v>267</v>
      </c>
      <c r="S955" t="s">
        <v>14691</v>
      </c>
      <c r="T955">
        <v>17.899999999999999</v>
      </c>
      <c r="U955" t="s">
        <v>24</v>
      </c>
      <c r="V955" t="s">
        <v>14692</v>
      </c>
      <c r="W955" t="s">
        <v>14693</v>
      </c>
      <c r="X955" t="s">
        <v>14694</v>
      </c>
      <c r="Y955" t="s">
        <v>14695</v>
      </c>
      <c r="Z955" t="str">
        <f t="shared" si="14"/>
        <v>AS-95348</v>
      </c>
    </row>
    <row r="956" spans="1:26" x14ac:dyDescent="0.3">
      <c r="A956" t="s">
        <v>14696</v>
      </c>
      <c r="B956" t="s">
        <v>8169</v>
      </c>
      <c r="C956" t="s">
        <v>268</v>
      </c>
      <c r="E956" t="s">
        <v>42</v>
      </c>
      <c r="G956">
        <v>0.19</v>
      </c>
      <c r="H956">
        <v>0.19</v>
      </c>
      <c r="I956" t="s">
        <v>24</v>
      </c>
      <c r="J956">
        <v>3.68</v>
      </c>
      <c r="K956">
        <v>23.05</v>
      </c>
      <c r="L956">
        <v>19.37</v>
      </c>
      <c r="M956" t="s">
        <v>83</v>
      </c>
      <c r="N956" t="s">
        <v>14697</v>
      </c>
      <c r="O956" t="s">
        <v>14698</v>
      </c>
      <c r="P956" t="s">
        <v>83</v>
      </c>
      <c r="Q956" t="s">
        <v>266</v>
      </c>
      <c r="R956" t="s">
        <v>267</v>
      </c>
      <c r="S956" t="s">
        <v>14699</v>
      </c>
      <c r="T956">
        <v>32.950000000000003</v>
      </c>
      <c r="U956" t="s">
        <v>24</v>
      </c>
      <c r="V956" t="s">
        <v>4087</v>
      </c>
      <c r="W956" t="s">
        <v>4089</v>
      </c>
      <c r="X956" t="s">
        <v>14700</v>
      </c>
      <c r="Y956" t="s">
        <v>14701</v>
      </c>
      <c r="Z956" t="str">
        <f t="shared" si="14"/>
        <v>AS-95274</v>
      </c>
    </row>
    <row r="957" spans="1:26" x14ac:dyDescent="0.3">
      <c r="A957" t="s">
        <v>14696</v>
      </c>
      <c r="B957" t="s">
        <v>8169</v>
      </c>
      <c r="C957" t="s">
        <v>268</v>
      </c>
      <c r="E957" t="s">
        <v>42</v>
      </c>
      <c r="G957">
        <v>0.19</v>
      </c>
      <c r="H957">
        <v>0.19</v>
      </c>
      <c r="I957" t="s">
        <v>24</v>
      </c>
      <c r="J957">
        <v>3.68</v>
      </c>
      <c r="K957">
        <v>23.05</v>
      </c>
      <c r="L957">
        <v>19.37</v>
      </c>
      <c r="M957" t="s">
        <v>83</v>
      </c>
      <c r="N957" t="s">
        <v>14697</v>
      </c>
      <c r="O957" t="s">
        <v>14702</v>
      </c>
      <c r="P957" t="s">
        <v>83</v>
      </c>
      <c r="Q957" t="s">
        <v>275</v>
      </c>
      <c r="R957" t="s">
        <v>267</v>
      </c>
      <c r="S957" t="s">
        <v>14703</v>
      </c>
      <c r="T957">
        <v>9.9</v>
      </c>
      <c r="U957" t="s">
        <v>24</v>
      </c>
      <c r="V957" t="s">
        <v>7212</v>
      </c>
      <c r="W957" t="s">
        <v>14704</v>
      </c>
      <c r="X957" t="s">
        <v>7212</v>
      </c>
      <c r="Y957" t="s">
        <v>14705</v>
      </c>
      <c r="Z957" t="str">
        <f t="shared" si="14"/>
        <v>AS-95274</v>
      </c>
    </row>
    <row r="958" spans="1:26" x14ac:dyDescent="0.3">
      <c r="A958" t="s">
        <v>14706</v>
      </c>
      <c r="B958" t="s">
        <v>8169</v>
      </c>
      <c r="C958" t="s">
        <v>264</v>
      </c>
      <c r="E958" t="s">
        <v>46</v>
      </c>
      <c r="G958">
        <v>0.2</v>
      </c>
      <c r="H958">
        <v>0.2</v>
      </c>
      <c r="I958" t="s">
        <v>24</v>
      </c>
      <c r="J958">
        <v>39.42</v>
      </c>
      <c r="K958">
        <v>236.52</v>
      </c>
      <c r="L958">
        <v>197.1</v>
      </c>
      <c r="M958" t="s">
        <v>265</v>
      </c>
      <c r="N958" t="s">
        <v>14707</v>
      </c>
      <c r="O958" t="s">
        <v>14708</v>
      </c>
      <c r="P958" t="s">
        <v>265</v>
      </c>
      <c r="Q958" t="s">
        <v>266</v>
      </c>
      <c r="R958" t="s">
        <v>267</v>
      </c>
      <c r="S958" t="s">
        <v>14709</v>
      </c>
      <c r="T958">
        <v>236.52</v>
      </c>
      <c r="U958" t="s">
        <v>24</v>
      </c>
      <c r="V958" t="s">
        <v>14710</v>
      </c>
      <c r="W958" t="s">
        <v>14711</v>
      </c>
      <c r="X958" t="s">
        <v>14712</v>
      </c>
      <c r="Y958" t="s">
        <v>14713</v>
      </c>
      <c r="Z958" t="str">
        <f t="shared" si="14"/>
        <v>AS-95269</v>
      </c>
    </row>
    <row r="959" spans="1:26" x14ac:dyDescent="0.3">
      <c r="A959" t="s">
        <v>14714</v>
      </c>
      <c r="B959" t="s">
        <v>8169</v>
      </c>
      <c r="C959" t="s">
        <v>264</v>
      </c>
      <c r="E959" t="s">
        <v>47</v>
      </c>
      <c r="G959">
        <v>0.22</v>
      </c>
      <c r="H959">
        <v>0.22</v>
      </c>
      <c r="I959" t="s">
        <v>24</v>
      </c>
      <c r="J959">
        <v>3.23</v>
      </c>
      <c r="K959">
        <v>17.899999999999999</v>
      </c>
      <c r="L959">
        <v>14.67</v>
      </c>
      <c r="M959" t="s">
        <v>265</v>
      </c>
      <c r="N959" t="s">
        <v>14715</v>
      </c>
      <c r="O959" t="s">
        <v>14716</v>
      </c>
      <c r="P959" t="s">
        <v>265</v>
      </c>
      <c r="Q959" t="s">
        <v>266</v>
      </c>
      <c r="R959" t="s">
        <v>267</v>
      </c>
      <c r="S959" t="s">
        <v>14717</v>
      </c>
      <c r="T959">
        <v>17.899999999999999</v>
      </c>
      <c r="U959" t="s">
        <v>24</v>
      </c>
      <c r="V959" t="s">
        <v>14718</v>
      </c>
      <c r="W959" t="s">
        <v>14719</v>
      </c>
      <c r="X959" t="s">
        <v>14720</v>
      </c>
      <c r="Y959" t="s">
        <v>14721</v>
      </c>
      <c r="Z959" t="str">
        <f t="shared" si="14"/>
        <v>AS-96699</v>
      </c>
    </row>
    <row r="960" spans="1:26" x14ac:dyDescent="0.3">
      <c r="A960" t="s">
        <v>14722</v>
      </c>
      <c r="B960" t="s">
        <v>8169</v>
      </c>
      <c r="C960" t="s">
        <v>264</v>
      </c>
      <c r="E960" t="s">
        <v>45</v>
      </c>
      <c r="G960">
        <v>0.21</v>
      </c>
      <c r="H960">
        <v>0.21</v>
      </c>
      <c r="I960" t="s">
        <v>24</v>
      </c>
      <c r="J960">
        <v>20.29</v>
      </c>
      <c r="K960">
        <v>116.91</v>
      </c>
      <c r="L960">
        <v>96.62</v>
      </c>
      <c r="M960" t="s">
        <v>265</v>
      </c>
      <c r="N960" t="s">
        <v>14723</v>
      </c>
      <c r="O960" t="s">
        <v>14724</v>
      </c>
      <c r="P960" t="s">
        <v>265</v>
      </c>
      <c r="Q960" t="s">
        <v>266</v>
      </c>
      <c r="R960" t="s">
        <v>267</v>
      </c>
      <c r="S960" t="s">
        <v>14725</v>
      </c>
      <c r="T960">
        <v>116.91</v>
      </c>
      <c r="U960" t="s">
        <v>24</v>
      </c>
      <c r="V960" t="s">
        <v>14726</v>
      </c>
      <c r="W960" t="s">
        <v>14727</v>
      </c>
      <c r="X960" t="s">
        <v>14728</v>
      </c>
      <c r="Y960" t="s">
        <v>14729</v>
      </c>
      <c r="Z960" t="str">
        <f t="shared" si="14"/>
        <v>AS-95615</v>
      </c>
    </row>
    <row r="961" spans="1:26" x14ac:dyDescent="0.3">
      <c r="A961" t="s">
        <v>14730</v>
      </c>
      <c r="B961" t="s">
        <v>8169</v>
      </c>
      <c r="C961" t="s">
        <v>264</v>
      </c>
      <c r="E961" t="s">
        <v>45</v>
      </c>
      <c r="G961">
        <v>0.21</v>
      </c>
      <c r="H961">
        <v>0.21</v>
      </c>
      <c r="I961" t="s">
        <v>24</v>
      </c>
      <c r="J961">
        <v>26.54</v>
      </c>
      <c r="K961">
        <v>152.91</v>
      </c>
      <c r="L961">
        <v>126.37</v>
      </c>
      <c r="M961" t="s">
        <v>265</v>
      </c>
      <c r="N961" t="s">
        <v>14731</v>
      </c>
      <c r="O961" t="s">
        <v>14732</v>
      </c>
      <c r="P961" t="s">
        <v>265</v>
      </c>
      <c r="Q961" t="s">
        <v>266</v>
      </c>
      <c r="R961" t="s">
        <v>267</v>
      </c>
      <c r="S961" t="s">
        <v>14733</v>
      </c>
      <c r="T961">
        <v>152.91</v>
      </c>
      <c r="U961" t="s">
        <v>24</v>
      </c>
      <c r="V961" t="s">
        <v>14734</v>
      </c>
      <c r="W961" t="s">
        <v>14735</v>
      </c>
      <c r="X961" t="s">
        <v>14734</v>
      </c>
      <c r="Y961" t="s">
        <v>14736</v>
      </c>
      <c r="Z961" t="str">
        <f t="shared" si="14"/>
        <v>AS-96795</v>
      </c>
    </row>
    <row r="962" spans="1:26" x14ac:dyDescent="0.3">
      <c r="A962" t="s">
        <v>14737</v>
      </c>
      <c r="B962" t="s">
        <v>8169</v>
      </c>
      <c r="C962" t="s">
        <v>268</v>
      </c>
      <c r="E962" t="s">
        <v>42</v>
      </c>
      <c r="G962">
        <v>0.19</v>
      </c>
      <c r="H962">
        <v>0.19</v>
      </c>
      <c r="I962" t="s">
        <v>24</v>
      </c>
      <c r="J962">
        <v>10.83</v>
      </c>
      <c r="K962">
        <v>67.8</v>
      </c>
      <c r="L962">
        <v>56.97</v>
      </c>
      <c r="M962" t="s">
        <v>83</v>
      </c>
      <c r="N962" t="s">
        <v>14738</v>
      </c>
      <c r="O962" t="s">
        <v>14739</v>
      </c>
      <c r="P962" t="s">
        <v>83</v>
      </c>
      <c r="Q962" t="s">
        <v>266</v>
      </c>
      <c r="R962" t="s">
        <v>267</v>
      </c>
      <c r="S962" t="s">
        <v>14740</v>
      </c>
      <c r="T962">
        <v>67.8</v>
      </c>
      <c r="U962" t="s">
        <v>24</v>
      </c>
      <c r="V962" t="s">
        <v>6102</v>
      </c>
      <c r="W962" t="s">
        <v>6105</v>
      </c>
      <c r="X962" t="s">
        <v>14741</v>
      </c>
      <c r="Y962" t="s">
        <v>14742</v>
      </c>
      <c r="Z962" t="str">
        <f t="shared" si="14"/>
        <v>AS-96243</v>
      </c>
    </row>
    <row r="963" spans="1:26" x14ac:dyDescent="0.3">
      <c r="A963" t="s">
        <v>14743</v>
      </c>
      <c r="B963" t="s">
        <v>8169</v>
      </c>
      <c r="C963" t="s">
        <v>264</v>
      </c>
      <c r="E963" t="s">
        <v>42</v>
      </c>
      <c r="G963">
        <v>0.19</v>
      </c>
      <c r="H963">
        <v>0.19</v>
      </c>
      <c r="I963" t="s">
        <v>24</v>
      </c>
      <c r="J963">
        <v>7.65</v>
      </c>
      <c r="K963">
        <v>47.9</v>
      </c>
      <c r="L963">
        <v>40.25</v>
      </c>
      <c r="M963" t="s">
        <v>265</v>
      </c>
      <c r="N963" t="s">
        <v>14744</v>
      </c>
      <c r="O963" t="s">
        <v>14745</v>
      </c>
      <c r="P963" t="s">
        <v>265</v>
      </c>
      <c r="Q963" t="s">
        <v>266</v>
      </c>
      <c r="R963" t="s">
        <v>267</v>
      </c>
      <c r="S963" t="s">
        <v>14746</v>
      </c>
      <c r="T963">
        <v>47.9</v>
      </c>
      <c r="U963" t="s">
        <v>24</v>
      </c>
      <c r="V963" t="s">
        <v>14747</v>
      </c>
      <c r="W963" t="s">
        <v>14748</v>
      </c>
      <c r="X963" t="s">
        <v>14749</v>
      </c>
      <c r="Y963" t="s">
        <v>14750</v>
      </c>
      <c r="Z963" t="str">
        <f t="shared" ref="Z963:Z1026" si="15">+A963</f>
        <v>AS-95922</v>
      </c>
    </row>
    <row r="964" spans="1:26" x14ac:dyDescent="0.3">
      <c r="A964" t="s">
        <v>14751</v>
      </c>
      <c r="B964" t="s">
        <v>8169</v>
      </c>
      <c r="C964" t="s">
        <v>264</v>
      </c>
      <c r="E964" t="s">
        <v>45</v>
      </c>
      <c r="G964">
        <v>0.21</v>
      </c>
      <c r="H964">
        <v>0.21</v>
      </c>
      <c r="I964" t="s">
        <v>24</v>
      </c>
      <c r="J964">
        <v>6.58</v>
      </c>
      <c r="K964">
        <v>37.9</v>
      </c>
      <c r="L964">
        <v>31.32</v>
      </c>
      <c r="M964" t="s">
        <v>265</v>
      </c>
      <c r="N964" t="s">
        <v>14752</v>
      </c>
      <c r="O964" t="s">
        <v>14753</v>
      </c>
      <c r="P964" t="s">
        <v>265</v>
      </c>
      <c r="Q964" t="s">
        <v>266</v>
      </c>
      <c r="R964" t="s">
        <v>267</v>
      </c>
      <c r="S964" t="s">
        <v>14754</v>
      </c>
      <c r="T964">
        <v>37.9</v>
      </c>
      <c r="U964" t="s">
        <v>24</v>
      </c>
      <c r="V964" t="s">
        <v>14755</v>
      </c>
      <c r="W964" t="s">
        <v>14756</v>
      </c>
      <c r="X964" t="s">
        <v>14757</v>
      </c>
      <c r="Y964" t="s">
        <v>14758</v>
      </c>
      <c r="Z964" t="str">
        <f t="shared" si="15"/>
        <v>AS-95958</v>
      </c>
    </row>
    <row r="965" spans="1:26" x14ac:dyDescent="0.3">
      <c r="A965" t="s">
        <v>14759</v>
      </c>
      <c r="B965" t="s">
        <v>8169</v>
      </c>
      <c r="C965" t="s">
        <v>264</v>
      </c>
      <c r="E965" t="s">
        <v>45</v>
      </c>
      <c r="G965">
        <v>0.21</v>
      </c>
      <c r="H965">
        <v>0.21</v>
      </c>
      <c r="I965" t="s">
        <v>24</v>
      </c>
      <c r="J965">
        <v>11.27</v>
      </c>
      <c r="K965">
        <v>64.95</v>
      </c>
      <c r="L965">
        <v>53.68</v>
      </c>
      <c r="M965" t="s">
        <v>265</v>
      </c>
      <c r="N965" t="s">
        <v>14760</v>
      </c>
      <c r="O965" t="s">
        <v>14761</v>
      </c>
      <c r="P965" t="s">
        <v>265</v>
      </c>
      <c r="Q965" t="s">
        <v>266</v>
      </c>
      <c r="R965" t="s">
        <v>267</v>
      </c>
      <c r="S965" t="s">
        <v>14762</v>
      </c>
      <c r="T965">
        <v>64.95</v>
      </c>
      <c r="U965" t="s">
        <v>24</v>
      </c>
      <c r="V965" t="s">
        <v>14763</v>
      </c>
      <c r="W965" t="s">
        <v>14764</v>
      </c>
      <c r="X965" t="s">
        <v>14765</v>
      </c>
      <c r="Y965" t="s">
        <v>14766</v>
      </c>
      <c r="Z965" t="str">
        <f t="shared" si="15"/>
        <v>AS-95476</v>
      </c>
    </row>
    <row r="966" spans="1:26" x14ac:dyDescent="0.3">
      <c r="A966" t="s">
        <v>14767</v>
      </c>
      <c r="B966" t="s">
        <v>8169</v>
      </c>
      <c r="C966" t="s">
        <v>268</v>
      </c>
      <c r="E966" t="s">
        <v>47</v>
      </c>
      <c r="G966">
        <v>0.22</v>
      </c>
      <c r="H966">
        <v>0.22</v>
      </c>
      <c r="I966" t="s">
        <v>24</v>
      </c>
      <c r="J966">
        <v>18.02</v>
      </c>
      <c r="K966">
        <v>99.95</v>
      </c>
      <c r="L966">
        <v>81.93</v>
      </c>
      <c r="M966" t="s">
        <v>83</v>
      </c>
      <c r="N966" t="s">
        <v>14768</v>
      </c>
      <c r="O966" t="s">
        <v>14769</v>
      </c>
      <c r="P966" t="s">
        <v>83</v>
      </c>
      <c r="Q966" t="s">
        <v>266</v>
      </c>
      <c r="R966" t="s">
        <v>267</v>
      </c>
      <c r="S966" t="s">
        <v>14770</v>
      </c>
      <c r="T966">
        <v>99.95</v>
      </c>
      <c r="U966" t="s">
        <v>24</v>
      </c>
      <c r="V966" t="s">
        <v>7706</v>
      </c>
      <c r="W966" t="s">
        <v>7709</v>
      </c>
      <c r="X966" t="s">
        <v>14771</v>
      </c>
      <c r="Y966" t="s">
        <v>14772</v>
      </c>
      <c r="Z966" t="str">
        <f t="shared" si="15"/>
        <v>AS-97050</v>
      </c>
    </row>
    <row r="967" spans="1:26" x14ac:dyDescent="0.3">
      <c r="A967" t="s">
        <v>14773</v>
      </c>
      <c r="B967" t="s">
        <v>8169</v>
      </c>
      <c r="C967" t="s">
        <v>38</v>
      </c>
      <c r="D967" t="s">
        <v>65</v>
      </c>
      <c r="E967" t="s">
        <v>49</v>
      </c>
      <c r="G967">
        <v>0.23</v>
      </c>
      <c r="H967" t="s">
        <v>270</v>
      </c>
      <c r="I967" t="s">
        <v>24</v>
      </c>
      <c r="J967">
        <v>9.56</v>
      </c>
      <c r="K967">
        <v>55.06</v>
      </c>
      <c r="L967">
        <v>45.5</v>
      </c>
      <c r="M967" t="s">
        <v>271</v>
      </c>
      <c r="Z967" t="str">
        <f t="shared" si="15"/>
        <v>AS-95494</v>
      </c>
    </row>
    <row r="968" spans="1:26" x14ac:dyDescent="0.3">
      <c r="A968" t="s">
        <v>14774</v>
      </c>
      <c r="B968" t="s">
        <v>8169</v>
      </c>
      <c r="C968" t="s">
        <v>264</v>
      </c>
      <c r="E968" t="s">
        <v>45</v>
      </c>
      <c r="G968">
        <v>0.21</v>
      </c>
      <c r="H968">
        <v>0.21</v>
      </c>
      <c r="I968" t="s">
        <v>24</v>
      </c>
      <c r="J968">
        <v>6.57</v>
      </c>
      <c r="K968">
        <v>37.85</v>
      </c>
      <c r="L968">
        <v>31.28</v>
      </c>
      <c r="M968" t="s">
        <v>265</v>
      </c>
      <c r="N968" t="s">
        <v>14775</v>
      </c>
      <c r="O968" t="s">
        <v>14776</v>
      </c>
      <c r="P968" t="s">
        <v>265</v>
      </c>
      <c r="Q968" t="s">
        <v>266</v>
      </c>
      <c r="R968" t="s">
        <v>267</v>
      </c>
      <c r="S968" t="s">
        <v>14777</v>
      </c>
      <c r="T968">
        <v>37.85</v>
      </c>
      <c r="U968" t="s">
        <v>24</v>
      </c>
      <c r="V968" t="s">
        <v>14778</v>
      </c>
      <c r="W968" t="s">
        <v>14779</v>
      </c>
      <c r="X968" t="s">
        <v>14780</v>
      </c>
      <c r="Y968" t="s">
        <v>14781</v>
      </c>
      <c r="Z968" t="str">
        <f t="shared" si="15"/>
        <v>AS-96912</v>
      </c>
    </row>
    <row r="969" spans="1:26" x14ac:dyDescent="0.3">
      <c r="A969" t="s">
        <v>14782</v>
      </c>
      <c r="B969" t="s">
        <v>8169</v>
      </c>
      <c r="C969" t="s">
        <v>268</v>
      </c>
      <c r="E969" t="s">
        <v>47</v>
      </c>
      <c r="G969">
        <v>0.22</v>
      </c>
      <c r="H969">
        <v>0.22</v>
      </c>
      <c r="I969" t="s">
        <v>24</v>
      </c>
      <c r="J969">
        <v>20.73</v>
      </c>
      <c r="K969">
        <v>114.95</v>
      </c>
      <c r="L969">
        <v>94.22</v>
      </c>
      <c r="M969" t="s">
        <v>83</v>
      </c>
      <c r="N969" t="s">
        <v>14783</v>
      </c>
      <c r="O969" t="s">
        <v>14784</v>
      </c>
      <c r="P969" t="s">
        <v>83</v>
      </c>
      <c r="Q969" t="s">
        <v>266</v>
      </c>
      <c r="R969" t="s">
        <v>267</v>
      </c>
      <c r="S969" t="s">
        <v>14785</v>
      </c>
      <c r="T969">
        <v>114.95</v>
      </c>
      <c r="U969" t="s">
        <v>24</v>
      </c>
      <c r="V969" t="s">
        <v>7201</v>
      </c>
      <c r="W969" t="s">
        <v>7204</v>
      </c>
      <c r="X969" t="s">
        <v>14786</v>
      </c>
      <c r="Y969" t="s">
        <v>14787</v>
      </c>
      <c r="Z969" t="str">
        <f t="shared" si="15"/>
        <v>AS-96797</v>
      </c>
    </row>
    <row r="970" spans="1:26" x14ac:dyDescent="0.3">
      <c r="A970" t="s">
        <v>14788</v>
      </c>
      <c r="B970" t="s">
        <v>8169</v>
      </c>
      <c r="C970" t="s">
        <v>264</v>
      </c>
      <c r="E970" t="s">
        <v>46</v>
      </c>
      <c r="G970">
        <v>0.2</v>
      </c>
      <c r="H970">
        <v>0.2</v>
      </c>
      <c r="I970" t="s">
        <v>24</v>
      </c>
      <c r="J970">
        <v>9.98</v>
      </c>
      <c r="K970">
        <v>59.9</v>
      </c>
      <c r="L970">
        <v>49.92</v>
      </c>
      <c r="M970" t="s">
        <v>265</v>
      </c>
      <c r="N970" t="s">
        <v>14789</v>
      </c>
      <c r="O970" t="s">
        <v>14790</v>
      </c>
      <c r="P970" t="s">
        <v>265</v>
      </c>
      <c r="Q970" t="s">
        <v>266</v>
      </c>
      <c r="R970" t="s">
        <v>267</v>
      </c>
      <c r="S970" t="s">
        <v>14791</v>
      </c>
      <c r="T970">
        <v>59.9</v>
      </c>
      <c r="U970" t="s">
        <v>24</v>
      </c>
      <c r="V970" t="s">
        <v>14792</v>
      </c>
      <c r="W970" t="s">
        <v>14793</v>
      </c>
      <c r="X970" t="s">
        <v>14794</v>
      </c>
      <c r="Y970" t="s">
        <v>14795</v>
      </c>
      <c r="Z970" t="str">
        <f t="shared" si="15"/>
        <v>AS-95216</v>
      </c>
    </row>
    <row r="971" spans="1:26" x14ac:dyDescent="0.3">
      <c r="A971" t="s">
        <v>14796</v>
      </c>
      <c r="B971" t="s">
        <v>8169</v>
      </c>
      <c r="C971" t="s">
        <v>264</v>
      </c>
      <c r="E971" t="s">
        <v>45</v>
      </c>
      <c r="G971">
        <v>0.21</v>
      </c>
      <c r="H971">
        <v>0.21</v>
      </c>
      <c r="I971" t="s">
        <v>24</v>
      </c>
      <c r="J971">
        <v>7.78</v>
      </c>
      <c r="K971">
        <v>44.85</v>
      </c>
      <c r="L971">
        <v>37.07</v>
      </c>
      <c r="M971" t="s">
        <v>265</v>
      </c>
      <c r="N971" t="s">
        <v>14797</v>
      </c>
      <c r="O971" t="s">
        <v>14798</v>
      </c>
      <c r="P971" t="s">
        <v>265</v>
      </c>
      <c r="Q971" t="s">
        <v>266</v>
      </c>
      <c r="R971" t="s">
        <v>267</v>
      </c>
      <c r="S971" t="s">
        <v>14799</v>
      </c>
      <c r="T971">
        <v>44.85</v>
      </c>
      <c r="U971" t="s">
        <v>24</v>
      </c>
      <c r="V971" t="s">
        <v>14800</v>
      </c>
      <c r="W971" t="s">
        <v>14801</v>
      </c>
      <c r="X971" t="s">
        <v>14802</v>
      </c>
      <c r="Y971" t="s">
        <v>14803</v>
      </c>
      <c r="Z971" t="str">
        <f t="shared" si="15"/>
        <v>AS-97145</v>
      </c>
    </row>
    <row r="972" spans="1:26" x14ac:dyDescent="0.3">
      <c r="A972" t="s">
        <v>14804</v>
      </c>
      <c r="B972" t="s">
        <v>8169</v>
      </c>
      <c r="C972" t="s">
        <v>38</v>
      </c>
      <c r="D972" t="s">
        <v>65</v>
      </c>
      <c r="E972" t="s">
        <v>49</v>
      </c>
      <c r="G972">
        <v>0.23</v>
      </c>
      <c r="H972" t="s">
        <v>270</v>
      </c>
      <c r="I972" t="s">
        <v>24</v>
      </c>
      <c r="J972">
        <v>10.41</v>
      </c>
      <c r="K972">
        <v>59.96</v>
      </c>
      <c r="L972">
        <v>49.55</v>
      </c>
      <c r="M972" t="s">
        <v>271</v>
      </c>
      <c r="Z972" t="str">
        <f t="shared" si="15"/>
        <v>AS-96891</v>
      </c>
    </row>
    <row r="973" spans="1:26" x14ac:dyDescent="0.3">
      <c r="A973" t="s">
        <v>14805</v>
      </c>
      <c r="B973" t="s">
        <v>8169</v>
      </c>
      <c r="C973" t="s">
        <v>268</v>
      </c>
      <c r="E973" t="s">
        <v>45</v>
      </c>
      <c r="G973">
        <v>0.21</v>
      </c>
      <c r="H973">
        <v>0.21</v>
      </c>
      <c r="I973" t="s">
        <v>24</v>
      </c>
      <c r="J973">
        <v>11.79</v>
      </c>
      <c r="K973">
        <v>67.95</v>
      </c>
      <c r="L973">
        <v>56.16</v>
      </c>
      <c r="M973" t="s">
        <v>83</v>
      </c>
      <c r="N973" t="s">
        <v>14806</v>
      </c>
      <c r="O973" t="s">
        <v>14807</v>
      </c>
      <c r="P973" t="s">
        <v>83</v>
      </c>
      <c r="Q973" t="s">
        <v>266</v>
      </c>
      <c r="R973" t="s">
        <v>267</v>
      </c>
      <c r="S973" t="s">
        <v>14808</v>
      </c>
      <c r="T973">
        <v>67.95</v>
      </c>
      <c r="U973" t="s">
        <v>24</v>
      </c>
      <c r="V973" t="s">
        <v>6558</v>
      </c>
      <c r="W973" t="s">
        <v>6561</v>
      </c>
      <c r="X973" t="s">
        <v>14809</v>
      </c>
      <c r="Y973" t="s">
        <v>14810</v>
      </c>
      <c r="Z973" t="str">
        <f t="shared" si="15"/>
        <v>AS-96463</v>
      </c>
    </row>
    <row r="974" spans="1:26" x14ac:dyDescent="0.3">
      <c r="A974" t="s">
        <v>14811</v>
      </c>
      <c r="B974" t="s">
        <v>8169</v>
      </c>
      <c r="C974" t="s">
        <v>268</v>
      </c>
      <c r="E974" t="s">
        <v>45</v>
      </c>
      <c r="G974">
        <v>0.21</v>
      </c>
      <c r="H974">
        <v>0.21</v>
      </c>
      <c r="I974" t="s">
        <v>24</v>
      </c>
      <c r="J974">
        <v>20.78</v>
      </c>
      <c r="K974">
        <v>119.75</v>
      </c>
      <c r="L974">
        <v>98.97</v>
      </c>
      <c r="M974" t="s">
        <v>83</v>
      </c>
      <c r="N974" t="s">
        <v>14812</v>
      </c>
      <c r="O974" t="s">
        <v>14813</v>
      </c>
      <c r="P974" t="s">
        <v>83</v>
      </c>
      <c r="Q974" t="s">
        <v>266</v>
      </c>
      <c r="R974" t="s">
        <v>267</v>
      </c>
      <c r="S974" t="s">
        <v>14814</v>
      </c>
      <c r="T974">
        <v>119.75</v>
      </c>
      <c r="U974" t="s">
        <v>24</v>
      </c>
      <c r="V974" t="s">
        <v>6853</v>
      </c>
      <c r="W974" t="s">
        <v>6856</v>
      </c>
      <c r="X974" t="s">
        <v>14815</v>
      </c>
      <c r="Y974" t="s">
        <v>14816</v>
      </c>
      <c r="Z974" t="str">
        <f t="shared" si="15"/>
        <v>AS-96648</v>
      </c>
    </row>
    <row r="975" spans="1:26" x14ac:dyDescent="0.3">
      <c r="A975" t="s">
        <v>14817</v>
      </c>
      <c r="B975" t="s">
        <v>8169</v>
      </c>
      <c r="C975" t="s">
        <v>264</v>
      </c>
      <c r="E975" t="s">
        <v>45</v>
      </c>
      <c r="G975">
        <v>0.21</v>
      </c>
      <c r="H975">
        <v>0.21</v>
      </c>
      <c r="I975" t="s">
        <v>24</v>
      </c>
      <c r="J975">
        <v>17.350000000000001</v>
      </c>
      <c r="K975">
        <v>99.95</v>
      </c>
      <c r="L975">
        <v>82.6</v>
      </c>
      <c r="M975" t="s">
        <v>265</v>
      </c>
      <c r="N975" t="s">
        <v>14818</v>
      </c>
      <c r="O975" t="s">
        <v>14819</v>
      </c>
      <c r="P975" t="s">
        <v>265</v>
      </c>
      <c r="Q975" t="s">
        <v>266</v>
      </c>
      <c r="R975" t="s">
        <v>267</v>
      </c>
      <c r="S975" t="s">
        <v>14820</v>
      </c>
      <c r="T975">
        <v>99.95</v>
      </c>
      <c r="U975" t="s">
        <v>24</v>
      </c>
      <c r="V975" t="s">
        <v>14821</v>
      </c>
      <c r="W975" t="s">
        <v>14822</v>
      </c>
      <c r="X975" t="s">
        <v>14823</v>
      </c>
      <c r="Y975" t="s">
        <v>14824</v>
      </c>
      <c r="Z975" t="str">
        <f t="shared" si="15"/>
        <v>AS-95938</v>
      </c>
    </row>
    <row r="976" spans="1:26" x14ac:dyDescent="0.3">
      <c r="A976" t="s">
        <v>14825</v>
      </c>
      <c r="B976" t="s">
        <v>8169</v>
      </c>
      <c r="C976" t="s">
        <v>264</v>
      </c>
      <c r="E976" t="s">
        <v>47</v>
      </c>
      <c r="G976">
        <v>0.22</v>
      </c>
      <c r="H976">
        <v>0.22</v>
      </c>
      <c r="I976" t="s">
        <v>24</v>
      </c>
      <c r="J976">
        <v>14.88</v>
      </c>
      <c r="K976">
        <v>82.53</v>
      </c>
      <c r="L976">
        <v>67.650000000000006</v>
      </c>
      <c r="M976" t="s">
        <v>265</v>
      </c>
      <c r="N976" t="s">
        <v>14826</v>
      </c>
      <c r="O976" t="s">
        <v>14827</v>
      </c>
      <c r="P976" t="s">
        <v>265</v>
      </c>
      <c r="Q976" t="s">
        <v>266</v>
      </c>
      <c r="R976" t="s">
        <v>267</v>
      </c>
      <c r="S976" t="s">
        <v>14828</v>
      </c>
      <c r="T976">
        <v>82.53</v>
      </c>
      <c r="U976" t="s">
        <v>24</v>
      </c>
      <c r="V976" t="s">
        <v>14829</v>
      </c>
      <c r="W976" t="s">
        <v>14830</v>
      </c>
      <c r="X976" t="s">
        <v>14831</v>
      </c>
      <c r="Y976" t="s">
        <v>14832</v>
      </c>
      <c r="Z976" t="str">
        <f t="shared" si="15"/>
        <v>AS-96523</v>
      </c>
    </row>
    <row r="977" spans="1:26" x14ac:dyDescent="0.3">
      <c r="A977" t="s">
        <v>14833</v>
      </c>
      <c r="B977" t="s">
        <v>8169</v>
      </c>
      <c r="C977" t="s">
        <v>264</v>
      </c>
      <c r="E977" t="s">
        <v>45</v>
      </c>
      <c r="G977">
        <v>0.21</v>
      </c>
      <c r="H977">
        <v>0.21</v>
      </c>
      <c r="I977" t="s">
        <v>24</v>
      </c>
      <c r="J977">
        <v>11.69</v>
      </c>
      <c r="K977">
        <v>67.37</v>
      </c>
      <c r="L977">
        <v>55.68</v>
      </c>
      <c r="M977" t="s">
        <v>265</v>
      </c>
      <c r="N977" t="s">
        <v>14834</v>
      </c>
      <c r="O977" t="s">
        <v>14835</v>
      </c>
      <c r="P977" t="s">
        <v>265</v>
      </c>
      <c r="Q977" t="s">
        <v>266</v>
      </c>
      <c r="R977" t="s">
        <v>267</v>
      </c>
      <c r="S977" t="s">
        <v>14836</v>
      </c>
      <c r="T977">
        <v>67.37</v>
      </c>
      <c r="U977" t="s">
        <v>24</v>
      </c>
      <c r="V977" t="s">
        <v>14837</v>
      </c>
      <c r="W977" t="s">
        <v>14838</v>
      </c>
      <c r="X977" t="s">
        <v>14839</v>
      </c>
      <c r="Y977" t="s">
        <v>14840</v>
      </c>
      <c r="Z977" t="str">
        <f t="shared" si="15"/>
        <v>AS-95098</v>
      </c>
    </row>
    <row r="978" spans="1:26" x14ac:dyDescent="0.3">
      <c r="A978" t="s">
        <v>14841</v>
      </c>
      <c r="B978" t="s">
        <v>8169</v>
      </c>
      <c r="C978" t="s">
        <v>264</v>
      </c>
      <c r="E978" t="s">
        <v>45</v>
      </c>
      <c r="G978">
        <v>0.21</v>
      </c>
      <c r="H978">
        <v>0.21</v>
      </c>
      <c r="I978" t="s">
        <v>24</v>
      </c>
      <c r="J978">
        <v>11.43</v>
      </c>
      <c r="K978">
        <v>65.849999999999994</v>
      </c>
      <c r="L978">
        <v>54.42</v>
      </c>
      <c r="M978" t="s">
        <v>265</v>
      </c>
      <c r="N978" t="s">
        <v>14842</v>
      </c>
      <c r="O978" t="s">
        <v>14843</v>
      </c>
      <c r="P978" t="s">
        <v>265</v>
      </c>
      <c r="Q978" t="s">
        <v>266</v>
      </c>
      <c r="R978" t="s">
        <v>267</v>
      </c>
      <c r="S978" t="s">
        <v>14844</v>
      </c>
      <c r="T978">
        <v>65.849999999999994</v>
      </c>
      <c r="U978" t="s">
        <v>24</v>
      </c>
      <c r="V978" t="s">
        <v>14845</v>
      </c>
      <c r="W978" t="s">
        <v>14846</v>
      </c>
      <c r="X978" t="s">
        <v>14847</v>
      </c>
      <c r="Y978" t="s">
        <v>14848</v>
      </c>
      <c r="Z978" t="str">
        <f t="shared" si="15"/>
        <v>AS-95737</v>
      </c>
    </row>
    <row r="979" spans="1:26" x14ac:dyDescent="0.3">
      <c r="A979" t="s">
        <v>14849</v>
      </c>
      <c r="B979" t="s">
        <v>8169</v>
      </c>
      <c r="C979" t="s">
        <v>264</v>
      </c>
      <c r="E979" t="s">
        <v>46</v>
      </c>
      <c r="G979">
        <v>0.2</v>
      </c>
      <c r="H979">
        <v>0.2</v>
      </c>
      <c r="I979" t="s">
        <v>24</v>
      </c>
      <c r="J979">
        <v>11.33</v>
      </c>
      <c r="K979">
        <v>67.95</v>
      </c>
      <c r="L979">
        <v>56.62</v>
      </c>
      <c r="M979" t="s">
        <v>265</v>
      </c>
      <c r="N979" t="s">
        <v>14850</v>
      </c>
      <c r="O979" t="s">
        <v>14851</v>
      </c>
      <c r="P979" t="s">
        <v>265</v>
      </c>
      <c r="Q979" t="s">
        <v>266</v>
      </c>
      <c r="R979" t="s">
        <v>267</v>
      </c>
      <c r="S979" t="s">
        <v>14852</v>
      </c>
      <c r="T979">
        <v>67.95</v>
      </c>
      <c r="U979" t="s">
        <v>24</v>
      </c>
      <c r="V979" t="s">
        <v>14853</v>
      </c>
      <c r="W979" t="s">
        <v>14854</v>
      </c>
      <c r="X979" t="s">
        <v>14855</v>
      </c>
      <c r="Y979" t="s">
        <v>14856</v>
      </c>
      <c r="Z979" t="str">
        <f t="shared" si="15"/>
        <v>AS-95410</v>
      </c>
    </row>
    <row r="980" spans="1:26" x14ac:dyDescent="0.3">
      <c r="A980" t="s">
        <v>14857</v>
      </c>
      <c r="B980" t="s">
        <v>8169</v>
      </c>
      <c r="C980" t="s">
        <v>268</v>
      </c>
      <c r="E980" t="s">
        <v>47</v>
      </c>
      <c r="G980">
        <v>0.22</v>
      </c>
      <c r="H980">
        <v>0.22</v>
      </c>
      <c r="I980" t="s">
        <v>24</v>
      </c>
      <c r="J980">
        <v>13.93</v>
      </c>
      <c r="K980">
        <v>77.27</v>
      </c>
      <c r="L980">
        <v>63.34</v>
      </c>
      <c r="M980" t="s">
        <v>83</v>
      </c>
      <c r="N980" t="s">
        <v>14858</v>
      </c>
      <c r="O980" t="s">
        <v>14859</v>
      </c>
      <c r="P980" t="s">
        <v>83</v>
      </c>
      <c r="Q980" t="s">
        <v>266</v>
      </c>
      <c r="R980" t="s">
        <v>267</v>
      </c>
      <c r="S980" t="s">
        <v>14860</v>
      </c>
      <c r="T980">
        <v>77.27</v>
      </c>
      <c r="U980" t="s">
        <v>24</v>
      </c>
      <c r="V980" t="s">
        <v>3958</v>
      </c>
      <c r="W980" t="s">
        <v>3961</v>
      </c>
      <c r="X980" t="s">
        <v>14861</v>
      </c>
      <c r="Y980" t="s">
        <v>14862</v>
      </c>
      <c r="Z980" t="str">
        <f t="shared" si="15"/>
        <v>AS-95233</v>
      </c>
    </row>
    <row r="981" spans="1:26" x14ac:dyDescent="0.3">
      <c r="A981" t="s">
        <v>14863</v>
      </c>
      <c r="B981" t="s">
        <v>8169</v>
      </c>
      <c r="C981" t="s">
        <v>264</v>
      </c>
      <c r="E981" t="s">
        <v>47</v>
      </c>
      <c r="G981">
        <v>0.22</v>
      </c>
      <c r="H981">
        <v>0.22</v>
      </c>
      <c r="I981" t="s">
        <v>24</v>
      </c>
      <c r="J981">
        <v>4.49</v>
      </c>
      <c r="K981">
        <v>24.9</v>
      </c>
      <c r="L981">
        <v>20.41</v>
      </c>
      <c r="M981" t="s">
        <v>265</v>
      </c>
      <c r="N981" t="s">
        <v>14864</v>
      </c>
      <c r="O981" t="s">
        <v>14865</v>
      </c>
      <c r="P981" t="s">
        <v>265</v>
      </c>
      <c r="Q981" t="s">
        <v>266</v>
      </c>
      <c r="R981" t="s">
        <v>267</v>
      </c>
      <c r="S981" t="s">
        <v>14866</v>
      </c>
      <c r="T981">
        <v>24.9</v>
      </c>
      <c r="U981" t="s">
        <v>24</v>
      </c>
      <c r="V981" t="s">
        <v>14867</v>
      </c>
      <c r="W981" t="s">
        <v>14868</v>
      </c>
      <c r="X981" t="s">
        <v>14869</v>
      </c>
      <c r="Y981" t="s">
        <v>14870</v>
      </c>
      <c r="Z981" t="str">
        <f t="shared" si="15"/>
        <v>AS-96191</v>
      </c>
    </row>
    <row r="982" spans="1:26" x14ac:dyDescent="0.3">
      <c r="A982" t="s">
        <v>14871</v>
      </c>
      <c r="B982" t="s">
        <v>8169</v>
      </c>
      <c r="C982" t="s">
        <v>272</v>
      </c>
      <c r="D982" t="s">
        <v>77</v>
      </c>
      <c r="E982" t="s">
        <v>45</v>
      </c>
      <c r="G982">
        <v>0.21</v>
      </c>
      <c r="H982">
        <v>0.21</v>
      </c>
      <c r="I982" t="s">
        <v>24</v>
      </c>
      <c r="J982">
        <v>100.24</v>
      </c>
      <c r="K982">
        <v>577.58000000000004</v>
      </c>
      <c r="L982">
        <v>477.34</v>
      </c>
      <c r="M982" t="s">
        <v>271</v>
      </c>
      <c r="N982" t="s">
        <v>14872</v>
      </c>
      <c r="O982" t="s">
        <v>14873</v>
      </c>
      <c r="P982" t="s">
        <v>273</v>
      </c>
      <c r="Q982" t="s">
        <v>266</v>
      </c>
      <c r="R982" t="s">
        <v>267</v>
      </c>
      <c r="S982" t="s">
        <v>14874</v>
      </c>
      <c r="T982">
        <v>577.58000000000004</v>
      </c>
      <c r="U982" t="s">
        <v>24</v>
      </c>
      <c r="W982" t="s">
        <v>14875</v>
      </c>
      <c r="Y982" t="s">
        <v>274</v>
      </c>
      <c r="Z982" t="str">
        <f t="shared" si="15"/>
        <v>AS-96373</v>
      </c>
    </row>
    <row r="983" spans="1:26" x14ac:dyDescent="0.3">
      <c r="A983" t="s">
        <v>14876</v>
      </c>
      <c r="B983" t="s">
        <v>8169</v>
      </c>
      <c r="C983" t="s">
        <v>272</v>
      </c>
      <c r="D983" t="s">
        <v>77</v>
      </c>
      <c r="E983" t="s">
        <v>45</v>
      </c>
      <c r="G983">
        <v>0.21</v>
      </c>
      <c r="H983">
        <v>0.21</v>
      </c>
      <c r="I983" t="s">
        <v>24</v>
      </c>
      <c r="J983">
        <v>390.3</v>
      </c>
      <c r="K983">
        <v>2248.88</v>
      </c>
      <c r="L983">
        <v>1858.58</v>
      </c>
      <c r="M983" t="s">
        <v>271</v>
      </c>
      <c r="N983" t="s">
        <v>14877</v>
      </c>
      <c r="O983" t="s">
        <v>14878</v>
      </c>
      <c r="P983" t="s">
        <v>273</v>
      </c>
      <c r="Q983" t="s">
        <v>266</v>
      </c>
      <c r="R983" t="s">
        <v>267</v>
      </c>
      <c r="S983" t="s">
        <v>14879</v>
      </c>
      <c r="T983">
        <v>2248.88</v>
      </c>
      <c r="U983" t="s">
        <v>24</v>
      </c>
      <c r="W983" t="s">
        <v>14880</v>
      </c>
      <c r="Y983" t="s">
        <v>274</v>
      </c>
      <c r="Z983" t="str">
        <f t="shared" si="15"/>
        <v>AS-95908</v>
      </c>
    </row>
    <row r="984" spans="1:26" x14ac:dyDescent="0.3">
      <c r="A984" t="s">
        <v>14881</v>
      </c>
      <c r="B984" t="s">
        <v>8169</v>
      </c>
      <c r="C984" t="s">
        <v>264</v>
      </c>
      <c r="E984" t="s">
        <v>45</v>
      </c>
      <c r="G984">
        <v>0.21</v>
      </c>
      <c r="H984">
        <v>0.21</v>
      </c>
      <c r="I984" t="s">
        <v>24</v>
      </c>
      <c r="J984">
        <v>42.81</v>
      </c>
      <c r="K984">
        <v>246.65</v>
      </c>
      <c r="L984">
        <v>203.84</v>
      </c>
      <c r="M984" t="s">
        <v>265</v>
      </c>
      <c r="N984" t="s">
        <v>14882</v>
      </c>
      <c r="O984" t="s">
        <v>14883</v>
      </c>
      <c r="P984" t="s">
        <v>265</v>
      </c>
      <c r="Q984" t="s">
        <v>266</v>
      </c>
      <c r="R984" t="s">
        <v>267</v>
      </c>
      <c r="S984" t="s">
        <v>14884</v>
      </c>
      <c r="T984">
        <v>246.65</v>
      </c>
      <c r="U984" t="s">
        <v>24</v>
      </c>
      <c r="V984" t="s">
        <v>14885</v>
      </c>
      <c r="W984" t="s">
        <v>14886</v>
      </c>
      <c r="X984" t="s">
        <v>14885</v>
      </c>
      <c r="Y984" t="s">
        <v>14887</v>
      </c>
      <c r="Z984" t="str">
        <f t="shared" si="15"/>
        <v>AS-95430</v>
      </c>
    </row>
    <row r="985" spans="1:26" x14ac:dyDescent="0.3">
      <c r="A985" t="s">
        <v>14888</v>
      </c>
      <c r="B985" t="s">
        <v>8169</v>
      </c>
      <c r="C985" t="s">
        <v>264</v>
      </c>
      <c r="E985" t="s">
        <v>45</v>
      </c>
      <c r="G985">
        <v>0.21</v>
      </c>
      <c r="H985">
        <v>0.21</v>
      </c>
      <c r="I985" t="s">
        <v>24</v>
      </c>
      <c r="J985">
        <v>9.35</v>
      </c>
      <c r="K985">
        <v>53.9</v>
      </c>
      <c r="L985">
        <v>44.55</v>
      </c>
      <c r="M985" t="s">
        <v>265</v>
      </c>
      <c r="N985" t="s">
        <v>14889</v>
      </c>
      <c r="O985" t="s">
        <v>14890</v>
      </c>
      <c r="P985" t="s">
        <v>265</v>
      </c>
      <c r="Q985" t="s">
        <v>266</v>
      </c>
      <c r="R985" t="s">
        <v>267</v>
      </c>
      <c r="S985" t="s">
        <v>14891</v>
      </c>
      <c r="T985">
        <v>53.9</v>
      </c>
      <c r="U985" t="s">
        <v>24</v>
      </c>
      <c r="V985" t="s">
        <v>14892</v>
      </c>
      <c r="W985" t="s">
        <v>14893</v>
      </c>
      <c r="X985" t="s">
        <v>14894</v>
      </c>
      <c r="Y985" t="s">
        <v>14895</v>
      </c>
      <c r="Z985" t="str">
        <f t="shared" si="15"/>
        <v>AS-96827</v>
      </c>
    </row>
    <row r="986" spans="1:26" x14ac:dyDescent="0.3">
      <c r="A986" t="s">
        <v>14896</v>
      </c>
      <c r="B986" t="s">
        <v>8169</v>
      </c>
      <c r="C986" t="s">
        <v>264</v>
      </c>
      <c r="E986" t="s">
        <v>37</v>
      </c>
      <c r="G986">
        <v>0.2</v>
      </c>
      <c r="H986">
        <v>0.2</v>
      </c>
      <c r="I986" t="s">
        <v>24</v>
      </c>
      <c r="J986">
        <v>33.29</v>
      </c>
      <c r="K986">
        <v>199.75</v>
      </c>
      <c r="L986">
        <v>166.46</v>
      </c>
      <c r="M986" t="s">
        <v>265</v>
      </c>
      <c r="N986" t="s">
        <v>14897</v>
      </c>
      <c r="O986" t="s">
        <v>14898</v>
      </c>
      <c r="P986" t="s">
        <v>265</v>
      </c>
      <c r="Q986" t="s">
        <v>266</v>
      </c>
      <c r="R986" t="s">
        <v>267</v>
      </c>
      <c r="S986" t="s">
        <v>14899</v>
      </c>
      <c r="T986">
        <v>199.75</v>
      </c>
      <c r="U986" t="s">
        <v>24</v>
      </c>
      <c r="V986" t="s">
        <v>14900</v>
      </c>
      <c r="W986" t="s">
        <v>14901</v>
      </c>
      <c r="X986" t="s">
        <v>14902</v>
      </c>
      <c r="Y986" t="s">
        <v>14903</v>
      </c>
      <c r="Z986" t="str">
        <f t="shared" si="15"/>
        <v>AS-96433</v>
      </c>
    </row>
    <row r="987" spans="1:26" x14ac:dyDescent="0.3">
      <c r="A987" t="s">
        <v>14904</v>
      </c>
      <c r="B987" t="s">
        <v>8169</v>
      </c>
      <c r="C987" t="s">
        <v>264</v>
      </c>
      <c r="E987" t="s">
        <v>45</v>
      </c>
      <c r="G987">
        <v>0.21</v>
      </c>
      <c r="H987">
        <v>0.21</v>
      </c>
      <c r="I987" t="s">
        <v>24</v>
      </c>
      <c r="J987">
        <v>10.61</v>
      </c>
      <c r="K987">
        <v>61.11</v>
      </c>
      <c r="L987">
        <v>50.5</v>
      </c>
      <c r="M987" t="s">
        <v>265</v>
      </c>
      <c r="N987" t="s">
        <v>14905</v>
      </c>
      <c r="O987" t="s">
        <v>14906</v>
      </c>
      <c r="P987" t="s">
        <v>265</v>
      </c>
      <c r="Q987" t="s">
        <v>266</v>
      </c>
      <c r="R987" t="s">
        <v>267</v>
      </c>
      <c r="S987" t="s">
        <v>14907</v>
      </c>
      <c r="T987">
        <v>61.11</v>
      </c>
      <c r="U987" t="s">
        <v>24</v>
      </c>
      <c r="V987" t="s">
        <v>14908</v>
      </c>
      <c r="W987" t="s">
        <v>14909</v>
      </c>
      <c r="X987" t="s">
        <v>14910</v>
      </c>
      <c r="Y987" t="s">
        <v>14911</v>
      </c>
      <c r="Z987" t="str">
        <f t="shared" si="15"/>
        <v>AS-95418</v>
      </c>
    </row>
    <row r="988" spans="1:26" x14ac:dyDescent="0.3">
      <c r="A988" t="s">
        <v>14912</v>
      </c>
      <c r="B988" t="s">
        <v>8169</v>
      </c>
      <c r="C988" t="s">
        <v>264</v>
      </c>
      <c r="E988" t="s">
        <v>42</v>
      </c>
      <c r="G988">
        <v>0.19</v>
      </c>
      <c r="H988">
        <v>0.19</v>
      </c>
      <c r="I988" t="s">
        <v>24</v>
      </c>
      <c r="J988">
        <v>6.05</v>
      </c>
      <c r="K988">
        <v>37.9</v>
      </c>
      <c r="L988">
        <v>31.85</v>
      </c>
      <c r="M988" t="s">
        <v>265</v>
      </c>
      <c r="N988" t="s">
        <v>14913</v>
      </c>
      <c r="O988" t="s">
        <v>14914</v>
      </c>
      <c r="P988" t="s">
        <v>265</v>
      </c>
      <c r="Q988" t="s">
        <v>266</v>
      </c>
      <c r="R988" t="s">
        <v>267</v>
      </c>
      <c r="S988" t="s">
        <v>14915</v>
      </c>
      <c r="T988">
        <v>37.9</v>
      </c>
      <c r="U988" t="s">
        <v>24</v>
      </c>
      <c r="V988" t="s">
        <v>14916</v>
      </c>
      <c r="W988" t="s">
        <v>14917</v>
      </c>
      <c r="X988" t="s">
        <v>14918</v>
      </c>
      <c r="Y988" t="s">
        <v>14919</v>
      </c>
      <c r="Z988" t="str">
        <f t="shared" si="15"/>
        <v>AS-94900</v>
      </c>
    </row>
    <row r="989" spans="1:26" x14ac:dyDescent="0.3">
      <c r="A989" t="s">
        <v>14920</v>
      </c>
      <c r="B989" t="s">
        <v>8169</v>
      </c>
      <c r="C989" t="s">
        <v>38</v>
      </c>
      <c r="D989" t="s">
        <v>14921</v>
      </c>
      <c r="E989" t="s">
        <v>45</v>
      </c>
      <c r="G989">
        <v>0.21</v>
      </c>
      <c r="H989" t="s">
        <v>270</v>
      </c>
      <c r="I989" t="s">
        <v>24</v>
      </c>
      <c r="J989">
        <v>0</v>
      </c>
      <c r="K989">
        <v>0</v>
      </c>
      <c r="L989">
        <v>0</v>
      </c>
      <c r="M989" t="s">
        <v>271</v>
      </c>
      <c r="Z989" t="str">
        <f t="shared" si="15"/>
        <v>AS-95456</v>
      </c>
    </row>
    <row r="990" spans="1:26" x14ac:dyDescent="0.3">
      <c r="A990" t="s">
        <v>14922</v>
      </c>
      <c r="B990" t="s">
        <v>8169</v>
      </c>
      <c r="C990" t="s">
        <v>268</v>
      </c>
      <c r="E990" t="s">
        <v>37</v>
      </c>
      <c r="G990">
        <v>0.2</v>
      </c>
      <c r="H990">
        <v>0.2</v>
      </c>
      <c r="I990" t="s">
        <v>24</v>
      </c>
      <c r="J990">
        <v>17.46</v>
      </c>
      <c r="K990">
        <v>104.75</v>
      </c>
      <c r="L990">
        <v>87.29</v>
      </c>
      <c r="M990" t="s">
        <v>83</v>
      </c>
      <c r="N990" t="s">
        <v>14923</v>
      </c>
      <c r="O990" t="s">
        <v>14924</v>
      </c>
      <c r="P990" t="s">
        <v>83</v>
      </c>
      <c r="Q990" t="s">
        <v>266</v>
      </c>
      <c r="R990" t="s">
        <v>267</v>
      </c>
      <c r="S990" t="s">
        <v>14925</v>
      </c>
      <c r="T990">
        <v>104.75</v>
      </c>
      <c r="U990" t="s">
        <v>24</v>
      </c>
      <c r="V990" t="s">
        <v>7119</v>
      </c>
      <c r="W990" t="s">
        <v>7122</v>
      </c>
      <c r="X990" t="s">
        <v>14926</v>
      </c>
      <c r="Y990" t="s">
        <v>14927</v>
      </c>
      <c r="Z990" t="str">
        <f t="shared" si="15"/>
        <v>AS-96747</v>
      </c>
    </row>
    <row r="991" spans="1:26" x14ac:dyDescent="0.3">
      <c r="A991" t="s">
        <v>14928</v>
      </c>
      <c r="B991" t="s">
        <v>8169</v>
      </c>
      <c r="C991" t="s">
        <v>264</v>
      </c>
      <c r="E991" t="s">
        <v>45</v>
      </c>
      <c r="G991">
        <v>0.21</v>
      </c>
      <c r="H991">
        <v>0.21</v>
      </c>
      <c r="I991" t="s">
        <v>24</v>
      </c>
      <c r="J991">
        <v>21.23</v>
      </c>
      <c r="K991">
        <v>122.31</v>
      </c>
      <c r="L991">
        <v>101.08</v>
      </c>
      <c r="M991" t="s">
        <v>265</v>
      </c>
      <c r="N991" t="s">
        <v>14929</v>
      </c>
      <c r="O991" t="s">
        <v>14930</v>
      </c>
      <c r="P991" t="s">
        <v>265</v>
      </c>
      <c r="Q991" t="s">
        <v>266</v>
      </c>
      <c r="R991" t="s">
        <v>267</v>
      </c>
      <c r="S991" t="s">
        <v>14931</v>
      </c>
      <c r="T991">
        <v>122.31</v>
      </c>
      <c r="U991" t="s">
        <v>24</v>
      </c>
      <c r="V991" t="s">
        <v>14932</v>
      </c>
      <c r="W991" t="s">
        <v>14933</v>
      </c>
      <c r="X991" t="s">
        <v>14934</v>
      </c>
      <c r="Y991" t="s">
        <v>14935</v>
      </c>
      <c r="Z991" t="str">
        <f t="shared" si="15"/>
        <v>AS-94845</v>
      </c>
    </row>
    <row r="992" spans="1:26" x14ac:dyDescent="0.3">
      <c r="A992" t="s">
        <v>14936</v>
      </c>
      <c r="B992" t="s">
        <v>8169</v>
      </c>
      <c r="C992" t="s">
        <v>268</v>
      </c>
      <c r="E992" t="s">
        <v>46</v>
      </c>
      <c r="G992">
        <v>0.2</v>
      </c>
      <c r="H992">
        <v>0.2</v>
      </c>
      <c r="I992" t="s">
        <v>24</v>
      </c>
      <c r="J992">
        <v>4.9800000000000004</v>
      </c>
      <c r="K992">
        <v>29.9</v>
      </c>
      <c r="L992">
        <v>24.92</v>
      </c>
      <c r="M992" t="s">
        <v>83</v>
      </c>
      <c r="N992" t="s">
        <v>14937</v>
      </c>
      <c r="O992" t="s">
        <v>14938</v>
      </c>
      <c r="P992" t="s">
        <v>83</v>
      </c>
      <c r="Q992" t="s">
        <v>266</v>
      </c>
      <c r="R992" t="s">
        <v>267</v>
      </c>
      <c r="S992" t="s">
        <v>14939</v>
      </c>
      <c r="T992">
        <v>29.9</v>
      </c>
      <c r="U992" t="s">
        <v>24</v>
      </c>
      <c r="V992" t="s">
        <v>3835</v>
      </c>
      <c r="W992" t="s">
        <v>3838</v>
      </c>
      <c r="X992" t="s">
        <v>14940</v>
      </c>
      <c r="Y992" t="s">
        <v>14941</v>
      </c>
      <c r="Z992" t="str">
        <f t="shared" si="15"/>
        <v>AS-95198</v>
      </c>
    </row>
    <row r="993" spans="1:26" x14ac:dyDescent="0.3">
      <c r="A993" t="s">
        <v>14942</v>
      </c>
      <c r="B993" t="s">
        <v>8169</v>
      </c>
      <c r="C993" t="s">
        <v>264</v>
      </c>
      <c r="E993" t="s">
        <v>42</v>
      </c>
      <c r="G993">
        <v>0.19</v>
      </c>
      <c r="H993">
        <v>0.19</v>
      </c>
      <c r="I993" t="s">
        <v>24</v>
      </c>
      <c r="J993">
        <v>15.96</v>
      </c>
      <c r="K993">
        <v>99.95</v>
      </c>
      <c r="L993">
        <v>83.99</v>
      </c>
      <c r="M993" t="s">
        <v>265</v>
      </c>
      <c r="N993" t="s">
        <v>14943</v>
      </c>
      <c r="O993" t="s">
        <v>14944</v>
      </c>
      <c r="P993" t="s">
        <v>265</v>
      </c>
      <c r="Q993" t="s">
        <v>266</v>
      </c>
      <c r="R993" t="s">
        <v>267</v>
      </c>
      <c r="S993" t="s">
        <v>14945</v>
      </c>
      <c r="T993">
        <v>99.95</v>
      </c>
      <c r="U993" t="s">
        <v>24</v>
      </c>
      <c r="V993" t="s">
        <v>14946</v>
      </c>
      <c r="W993" t="s">
        <v>14947</v>
      </c>
      <c r="X993" t="s">
        <v>14948</v>
      </c>
      <c r="Y993" t="s">
        <v>14949</v>
      </c>
      <c r="Z993" t="str">
        <f t="shared" si="15"/>
        <v>AS-96147</v>
      </c>
    </row>
    <row r="994" spans="1:26" x14ac:dyDescent="0.3">
      <c r="A994" t="s">
        <v>14950</v>
      </c>
      <c r="B994" t="s">
        <v>8169</v>
      </c>
      <c r="C994" t="s">
        <v>264</v>
      </c>
      <c r="E994" t="s">
        <v>45</v>
      </c>
      <c r="G994">
        <v>0.21</v>
      </c>
      <c r="H994">
        <v>0.21</v>
      </c>
      <c r="I994" t="s">
        <v>24</v>
      </c>
      <c r="J994">
        <v>11.44</v>
      </c>
      <c r="K994">
        <v>65.900000000000006</v>
      </c>
      <c r="L994">
        <v>54.46</v>
      </c>
      <c r="M994" t="s">
        <v>265</v>
      </c>
      <c r="N994" t="s">
        <v>14951</v>
      </c>
      <c r="O994" t="s">
        <v>14952</v>
      </c>
      <c r="P994" t="s">
        <v>265</v>
      </c>
      <c r="Q994" t="s">
        <v>266</v>
      </c>
      <c r="R994" t="s">
        <v>267</v>
      </c>
      <c r="S994" t="s">
        <v>14953</v>
      </c>
      <c r="T994">
        <v>65.900000000000006</v>
      </c>
      <c r="U994" t="s">
        <v>24</v>
      </c>
      <c r="V994" t="s">
        <v>14954</v>
      </c>
      <c r="W994" t="s">
        <v>14955</v>
      </c>
      <c r="X994" t="s">
        <v>14956</v>
      </c>
      <c r="Y994" t="s">
        <v>14957</v>
      </c>
      <c r="Z994" t="str">
        <f t="shared" si="15"/>
        <v>AS-95956</v>
      </c>
    </row>
    <row r="995" spans="1:26" x14ac:dyDescent="0.3">
      <c r="A995" t="s">
        <v>14958</v>
      </c>
      <c r="B995" t="s">
        <v>8169</v>
      </c>
      <c r="C995" t="s">
        <v>264</v>
      </c>
      <c r="E995" t="s">
        <v>46</v>
      </c>
      <c r="G995">
        <v>0.2</v>
      </c>
      <c r="H995">
        <v>0.2</v>
      </c>
      <c r="I995" t="s">
        <v>24</v>
      </c>
      <c r="J995">
        <v>5.32</v>
      </c>
      <c r="K995">
        <v>31.9</v>
      </c>
      <c r="L995">
        <v>26.58</v>
      </c>
      <c r="M995" t="s">
        <v>265</v>
      </c>
      <c r="N995" t="s">
        <v>14959</v>
      </c>
      <c r="O995" t="s">
        <v>14960</v>
      </c>
      <c r="P995" t="s">
        <v>265</v>
      </c>
      <c r="Q995" t="s">
        <v>266</v>
      </c>
      <c r="R995" t="s">
        <v>267</v>
      </c>
      <c r="S995" t="s">
        <v>14961</v>
      </c>
      <c r="T995">
        <v>31.9</v>
      </c>
      <c r="U995" t="s">
        <v>24</v>
      </c>
      <c r="V995" t="s">
        <v>14962</v>
      </c>
      <c r="W995" t="s">
        <v>14963</v>
      </c>
      <c r="X995" t="s">
        <v>14964</v>
      </c>
      <c r="Y995" t="s">
        <v>14965</v>
      </c>
      <c r="Z995" t="str">
        <f t="shared" si="15"/>
        <v>AS-95409</v>
      </c>
    </row>
    <row r="996" spans="1:26" x14ac:dyDescent="0.3">
      <c r="A996" t="s">
        <v>14966</v>
      </c>
      <c r="B996" t="s">
        <v>8169</v>
      </c>
      <c r="C996" t="s">
        <v>268</v>
      </c>
      <c r="E996" t="s">
        <v>46</v>
      </c>
      <c r="G996">
        <v>0.2</v>
      </c>
      <c r="H996">
        <v>0.2</v>
      </c>
      <c r="I996" t="s">
        <v>24</v>
      </c>
      <c r="J996">
        <v>14.16</v>
      </c>
      <c r="K996">
        <v>84.95</v>
      </c>
      <c r="L996">
        <v>70.790000000000006</v>
      </c>
      <c r="M996" t="s">
        <v>83</v>
      </c>
      <c r="N996" t="s">
        <v>14967</v>
      </c>
      <c r="O996" t="s">
        <v>14968</v>
      </c>
      <c r="P996" t="s">
        <v>83</v>
      </c>
      <c r="Q996" t="s">
        <v>266</v>
      </c>
      <c r="R996" t="s">
        <v>267</v>
      </c>
      <c r="S996" t="s">
        <v>14969</v>
      </c>
      <c r="T996">
        <v>84.95</v>
      </c>
      <c r="U996" t="s">
        <v>24</v>
      </c>
      <c r="V996" t="s">
        <v>5726</v>
      </c>
      <c r="W996" t="s">
        <v>5728</v>
      </c>
      <c r="X996" t="s">
        <v>14970</v>
      </c>
      <c r="Y996" t="s">
        <v>14971</v>
      </c>
      <c r="Z996" t="str">
        <f t="shared" si="15"/>
        <v>AS-96005</v>
      </c>
    </row>
    <row r="997" spans="1:26" x14ac:dyDescent="0.3">
      <c r="A997" t="s">
        <v>14972</v>
      </c>
      <c r="B997" t="s">
        <v>8169</v>
      </c>
      <c r="C997" t="s">
        <v>38</v>
      </c>
      <c r="D997" t="s">
        <v>76</v>
      </c>
      <c r="E997" t="s">
        <v>45</v>
      </c>
      <c r="G997">
        <v>0.21</v>
      </c>
      <c r="H997" t="s">
        <v>270</v>
      </c>
      <c r="I997" t="s">
        <v>24</v>
      </c>
      <c r="J997" t="s">
        <v>270</v>
      </c>
      <c r="K997">
        <v>0</v>
      </c>
      <c r="L997">
        <v>0</v>
      </c>
      <c r="M997" t="s">
        <v>271</v>
      </c>
      <c r="Z997" t="str">
        <f t="shared" si="15"/>
        <v>AS-95815</v>
      </c>
    </row>
    <row r="998" spans="1:26" x14ac:dyDescent="0.3">
      <c r="A998" t="s">
        <v>14973</v>
      </c>
      <c r="B998" t="s">
        <v>8169</v>
      </c>
      <c r="C998" t="s">
        <v>264</v>
      </c>
      <c r="E998" t="s">
        <v>37</v>
      </c>
      <c r="G998">
        <v>0.2</v>
      </c>
      <c r="H998">
        <v>0.2</v>
      </c>
      <c r="I998" t="s">
        <v>24</v>
      </c>
      <c r="J998">
        <v>21.13</v>
      </c>
      <c r="K998">
        <v>126.75</v>
      </c>
      <c r="L998">
        <v>105.62</v>
      </c>
      <c r="M998" t="s">
        <v>265</v>
      </c>
      <c r="N998" t="s">
        <v>14974</v>
      </c>
      <c r="O998" t="s">
        <v>14975</v>
      </c>
      <c r="P998" t="s">
        <v>265</v>
      </c>
      <c r="Q998" t="s">
        <v>266</v>
      </c>
      <c r="R998" t="s">
        <v>267</v>
      </c>
      <c r="S998" t="s">
        <v>14976</v>
      </c>
      <c r="T998">
        <v>126.75</v>
      </c>
      <c r="U998" t="s">
        <v>24</v>
      </c>
      <c r="V998" t="s">
        <v>14977</v>
      </c>
      <c r="W998" t="s">
        <v>14978</v>
      </c>
      <c r="X998" t="s">
        <v>14979</v>
      </c>
      <c r="Y998" t="s">
        <v>14980</v>
      </c>
      <c r="Z998" t="str">
        <f t="shared" si="15"/>
        <v>AS-96750</v>
      </c>
    </row>
    <row r="999" spans="1:26" x14ac:dyDescent="0.3">
      <c r="A999" t="s">
        <v>14981</v>
      </c>
      <c r="B999" t="s">
        <v>8169</v>
      </c>
      <c r="C999" t="s">
        <v>264</v>
      </c>
      <c r="E999" t="s">
        <v>45</v>
      </c>
      <c r="G999">
        <v>0.21</v>
      </c>
      <c r="H999">
        <v>0.21</v>
      </c>
      <c r="I999" t="s">
        <v>24</v>
      </c>
      <c r="J999">
        <v>9.36</v>
      </c>
      <c r="K999">
        <v>53.91</v>
      </c>
      <c r="L999">
        <v>44.55</v>
      </c>
      <c r="M999" t="s">
        <v>265</v>
      </c>
      <c r="N999" t="s">
        <v>14982</v>
      </c>
      <c r="O999" t="s">
        <v>14983</v>
      </c>
      <c r="P999" t="s">
        <v>265</v>
      </c>
      <c r="Q999" t="s">
        <v>266</v>
      </c>
      <c r="R999" t="s">
        <v>267</v>
      </c>
      <c r="S999" t="s">
        <v>14984</v>
      </c>
      <c r="T999">
        <v>53.91</v>
      </c>
      <c r="U999" t="s">
        <v>24</v>
      </c>
      <c r="V999" t="s">
        <v>14985</v>
      </c>
      <c r="W999" t="s">
        <v>14986</v>
      </c>
      <c r="X999" t="s">
        <v>14987</v>
      </c>
      <c r="Y999" t="s">
        <v>14988</v>
      </c>
      <c r="Z999" t="str">
        <f t="shared" si="15"/>
        <v>AS-95489</v>
      </c>
    </row>
    <row r="1000" spans="1:26" x14ac:dyDescent="0.3">
      <c r="A1000" t="s">
        <v>14989</v>
      </c>
      <c r="B1000" t="s">
        <v>8169</v>
      </c>
      <c r="C1000" t="s">
        <v>264</v>
      </c>
      <c r="E1000" t="s">
        <v>45</v>
      </c>
      <c r="G1000">
        <v>0.21</v>
      </c>
      <c r="H1000">
        <v>0.21</v>
      </c>
      <c r="I1000" t="s">
        <v>24</v>
      </c>
      <c r="J1000">
        <v>14.65</v>
      </c>
      <c r="K1000">
        <v>84.42</v>
      </c>
      <c r="L1000">
        <v>69.77</v>
      </c>
      <c r="M1000" t="s">
        <v>265</v>
      </c>
      <c r="N1000" t="s">
        <v>14990</v>
      </c>
      <c r="O1000" t="s">
        <v>14991</v>
      </c>
      <c r="P1000" t="s">
        <v>265</v>
      </c>
      <c r="Q1000" t="s">
        <v>266</v>
      </c>
      <c r="R1000" t="s">
        <v>267</v>
      </c>
      <c r="S1000" t="s">
        <v>14992</v>
      </c>
      <c r="T1000">
        <v>84.42</v>
      </c>
      <c r="U1000" t="s">
        <v>24</v>
      </c>
      <c r="V1000" t="s">
        <v>14993</v>
      </c>
      <c r="W1000" t="s">
        <v>14994</v>
      </c>
      <c r="X1000" t="s">
        <v>14995</v>
      </c>
      <c r="Y1000" t="s">
        <v>14996</v>
      </c>
      <c r="Z1000" t="str">
        <f t="shared" si="15"/>
        <v>AS-95422</v>
      </c>
    </row>
    <row r="1001" spans="1:26" x14ac:dyDescent="0.3">
      <c r="A1001" t="s">
        <v>14997</v>
      </c>
      <c r="B1001" t="s">
        <v>8169</v>
      </c>
      <c r="C1001" t="s">
        <v>264</v>
      </c>
      <c r="E1001" t="s">
        <v>47</v>
      </c>
      <c r="G1001">
        <v>0.22</v>
      </c>
      <c r="H1001">
        <v>0.22</v>
      </c>
      <c r="I1001" t="s">
        <v>24</v>
      </c>
      <c r="J1001">
        <v>90.86</v>
      </c>
      <c r="K1001">
        <v>503.87</v>
      </c>
      <c r="L1001">
        <v>413.01</v>
      </c>
      <c r="M1001" t="s">
        <v>265</v>
      </c>
      <c r="N1001" t="s">
        <v>14998</v>
      </c>
      <c r="O1001" t="s">
        <v>14999</v>
      </c>
      <c r="P1001" t="s">
        <v>265</v>
      </c>
      <c r="Q1001" t="s">
        <v>266</v>
      </c>
      <c r="R1001" t="s">
        <v>267</v>
      </c>
      <c r="S1001" t="s">
        <v>15000</v>
      </c>
      <c r="T1001">
        <v>503.87</v>
      </c>
      <c r="U1001" t="s">
        <v>24</v>
      </c>
      <c r="V1001" t="s">
        <v>15001</v>
      </c>
      <c r="W1001" t="s">
        <v>15002</v>
      </c>
      <c r="X1001" t="s">
        <v>15003</v>
      </c>
      <c r="Y1001" t="s">
        <v>15004</v>
      </c>
      <c r="Z1001" t="str">
        <f t="shared" si="15"/>
        <v>AS-96197</v>
      </c>
    </row>
    <row r="1002" spans="1:26" x14ac:dyDescent="0.3">
      <c r="A1002" t="s">
        <v>15005</v>
      </c>
      <c r="B1002" t="s">
        <v>8169</v>
      </c>
      <c r="C1002" t="s">
        <v>264</v>
      </c>
      <c r="E1002" t="s">
        <v>45</v>
      </c>
      <c r="G1002">
        <v>0.21</v>
      </c>
      <c r="H1002">
        <v>0.21</v>
      </c>
      <c r="I1002" t="s">
        <v>24</v>
      </c>
      <c r="J1002">
        <v>10.29</v>
      </c>
      <c r="K1002">
        <v>59.31</v>
      </c>
      <c r="L1002">
        <v>49.02</v>
      </c>
      <c r="M1002" t="s">
        <v>265</v>
      </c>
      <c r="N1002" t="s">
        <v>15006</v>
      </c>
      <c r="O1002" t="s">
        <v>15007</v>
      </c>
      <c r="P1002" t="s">
        <v>265</v>
      </c>
      <c r="Q1002" t="s">
        <v>266</v>
      </c>
      <c r="R1002" t="s">
        <v>267</v>
      </c>
      <c r="S1002" t="s">
        <v>15008</v>
      </c>
      <c r="T1002">
        <v>59.31</v>
      </c>
      <c r="U1002" t="s">
        <v>24</v>
      </c>
      <c r="V1002" t="s">
        <v>15009</v>
      </c>
      <c r="W1002" t="s">
        <v>15010</v>
      </c>
      <c r="X1002" t="s">
        <v>15011</v>
      </c>
      <c r="Y1002" t="s">
        <v>15012</v>
      </c>
      <c r="Z1002" t="str">
        <f t="shared" si="15"/>
        <v>AS-95479</v>
      </c>
    </row>
    <row r="1003" spans="1:26" x14ac:dyDescent="0.3">
      <c r="A1003" t="s">
        <v>15013</v>
      </c>
      <c r="B1003" t="s">
        <v>8169</v>
      </c>
      <c r="C1003" t="s">
        <v>264</v>
      </c>
      <c r="D1003" t="s">
        <v>69</v>
      </c>
      <c r="E1003" t="s">
        <v>45</v>
      </c>
      <c r="G1003">
        <v>0.21</v>
      </c>
      <c r="H1003" t="s">
        <v>270</v>
      </c>
      <c r="I1003" t="s">
        <v>24</v>
      </c>
      <c r="J1003" t="s">
        <v>270</v>
      </c>
      <c r="K1003">
        <v>0</v>
      </c>
      <c r="L1003">
        <v>0</v>
      </c>
      <c r="M1003" t="s">
        <v>265</v>
      </c>
      <c r="N1003" t="s">
        <v>15014</v>
      </c>
      <c r="O1003" t="s">
        <v>15015</v>
      </c>
      <c r="P1003" t="s">
        <v>265</v>
      </c>
      <c r="Q1003" t="s">
        <v>266</v>
      </c>
      <c r="R1003" t="s">
        <v>267</v>
      </c>
      <c r="S1003" t="s">
        <v>15016</v>
      </c>
      <c r="T1003">
        <v>56.14</v>
      </c>
      <c r="U1003" t="s">
        <v>24</v>
      </c>
      <c r="V1003" t="s">
        <v>15017</v>
      </c>
      <c r="W1003" t="s">
        <v>15018</v>
      </c>
      <c r="X1003" t="s">
        <v>15019</v>
      </c>
      <c r="Y1003" t="s">
        <v>15020</v>
      </c>
      <c r="Z1003" t="str">
        <f t="shared" si="15"/>
        <v>AS-95542</v>
      </c>
    </row>
    <row r="1004" spans="1:26" x14ac:dyDescent="0.3">
      <c r="A1004" t="s">
        <v>15013</v>
      </c>
      <c r="B1004" t="s">
        <v>8169</v>
      </c>
      <c r="C1004" t="s">
        <v>264</v>
      </c>
      <c r="D1004" t="s">
        <v>69</v>
      </c>
      <c r="E1004" t="s">
        <v>45</v>
      </c>
      <c r="G1004">
        <v>0.21</v>
      </c>
      <c r="H1004" t="s">
        <v>270</v>
      </c>
      <c r="I1004" t="s">
        <v>24</v>
      </c>
      <c r="J1004" t="s">
        <v>270</v>
      </c>
      <c r="K1004">
        <v>0</v>
      </c>
      <c r="L1004">
        <v>0</v>
      </c>
      <c r="M1004" t="s">
        <v>265</v>
      </c>
      <c r="N1004" t="s">
        <v>15014</v>
      </c>
      <c r="O1004" t="s">
        <v>15021</v>
      </c>
      <c r="P1004" t="s">
        <v>265</v>
      </c>
      <c r="Q1004" t="s">
        <v>275</v>
      </c>
      <c r="R1004" t="s">
        <v>267</v>
      </c>
      <c r="S1004" t="s">
        <v>15022</v>
      </c>
      <c r="T1004">
        <v>56.14</v>
      </c>
      <c r="U1004" t="s">
        <v>24</v>
      </c>
      <c r="V1004" t="s">
        <v>15023</v>
      </c>
      <c r="W1004" t="s">
        <v>15024</v>
      </c>
      <c r="X1004" t="s">
        <v>15023</v>
      </c>
      <c r="Y1004" t="s">
        <v>15025</v>
      </c>
      <c r="Z1004" t="str">
        <f t="shared" si="15"/>
        <v>AS-95542</v>
      </c>
    </row>
    <row r="1005" spans="1:26" x14ac:dyDescent="0.3">
      <c r="A1005" t="s">
        <v>15026</v>
      </c>
      <c r="B1005" t="s">
        <v>8169</v>
      </c>
      <c r="C1005" t="s">
        <v>268</v>
      </c>
      <c r="E1005" t="s">
        <v>45</v>
      </c>
      <c r="G1005">
        <v>0.21</v>
      </c>
      <c r="H1005">
        <v>0.21</v>
      </c>
      <c r="I1005" t="s">
        <v>24</v>
      </c>
      <c r="J1005">
        <v>31.53</v>
      </c>
      <c r="K1005">
        <v>181.7</v>
      </c>
      <c r="L1005">
        <v>150.16999999999999</v>
      </c>
      <c r="M1005" t="s">
        <v>83</v>
      </c>
      <c r="N1005" t="s">
        <v>15027</v>
      </c>
      <c r="O1005" t="s">
        <v>15028</v>
      </c>
      <c r="P1005" t="s">
        <v>83</v>
      </c>
      <c r="Q1005" t="s">
        <v>266</v>
      </c>
      <c r="R1005" t="s">
        <v>267</v>
      </c>
      <c r="S1005" t="s">
        <v>15029</v>
      </c>
      <c r="T1005">
        <v>181.7</v>
      </c>
      <c r="U1005" t="s">
        <v>24</v>
      </c>
      <c r="V1005" t="s">
        <v>6302</v>
      </c>
      <c r="W1005" t="s">
        <v>6304</v>
      </c>
      <c r="X1005" t="s">
        <v>15030</v>
      </c>
      <c r="Y1005" t="s">
        <v>15031</v>
      </c>
      <c r="Z1005" t="str">
        <f t="shared" si="15"/>
        <v>AS-96363</v>
      </c>
    </row>
    <row r="1006" spans="1:26" x14ac:dyDescent="0.3">
      <c r="A1006" t="s">
        <v>15032</v>
      </c>
      <c r="B1006" t="s">
        <v>8169</v>
      </c>
      <c r="C1006" t="s">
        <v>264</v>
      </c>
      <c r="E1006" t="s">
        <v>42</v>
      </c>
      <c r="G1006">
        <v>0.19</v>
      </c>
      <c r="H1006">
        <v>0.19</v>
      </c>
      <c r="I1006" t="s">
        <v>24</v>
      </c>
      <c r="J1006">
        <v>10.84</v>
      </c>
      <c r="K1006">
        <v>67.900000000000006</v>
      </c>
      <c r="L1006">
        <v>57.06</v>
      </c>
      <c r="M1006" t="s">
        <v>265</v>
      </c>
      <c r="N1006" t="s">
        <v>15033</v>
      </c>
      <c r="O1006" t="s">
        <v>15034</v>
      </c>
      <c r="P1006" t="s">
        <v>265</v>
      </c>
      <c r="Q1006" t="s">
        <v>266</v>
      </c>
      <c r="R1006" t="s">
        <v>267</v>
      </c>
      <c r="S1006" t="s">
        <v>15035</v>
      </c>
      <c r="T1006">
        <v>67.900000000000006</v>
      </c>
      <c r="U1006" t="s">
        <v>24</v>
      </c>
      <c r="V1006" t="s">
        <v>15036</v>
      </c>
      <c r="W1006" t="s">
        <v>15037</v>
      </c>
      <c r="X1006" t="s">
        <v>15036</v>
      </c>
      <c r="Y1006" t="s">
        <v>15038</v>
      </c>
      <c r="Z1006" t="str">
        <f t="shared" si="15"/>
        <v>AS-94976</v>
      </c>
    </row>
    <row r="1007" spans="1:26" x14ac:dyDescent="0.3">
      <c r="A1007" t="s">
        <v>15039</v>
      </c>
      <c r="B1007" t="s">
        <v>8169</v>
      </c>
      <c r="C1007" t="s">
        <v>264</v>
      </c>
      <c r="E1007" t="s">
        <v>46</v>
      </c>
      <c r="G1007">
        <v>0.2</v>
      </c>
      <c r="H1007">
        <v>0.2</v>
      </c>
      <c r="I1007" t="s">
        <v>24</v>
      </c>
      <c r="J1007">
        <v>13.13</v>
      </c>
      <c r="K1007">
        <v>78.75</v>
      </c>
      <c r="L1007">
        <v>65.62</v>
      </c>
      <c r="M1007" t="s">
        <v>265</v>
      </c>
      <c r="N1007" t="s">
        <v>15040</v>
      </c>
      <c r="O1007" t="s">
        <v>15041</v>
      </c>
      <c r="P1007" t="s">
        <v>265</v>
      </c>
      <c r="Q1007" t="s">
        <v>266</v>
      </c>
      <c r="R1007" t="s">
        <v>267</v>
      </c>
      <c r="S1007" t="s">
        <v>15042</v>
      </c>
      <c r="T1007">
        <v>78.75</v>
      </c>
      <c r="U1007" t="s">
        <v>24</v>
      </c>
      <c r="V1007" t="s">
        <v>15043</v>
      </c>
      <c r="W1007" t="s">
        <v>15044</v>
      </c>
      <c r="X1007" t="s">
        <v>15045</v>
      </c>
      <c r="Y1007" t="s">
        <v>15046</v>
      </c>
      <c r="Z1007" t="str">
        <f t="shared" si="15"/>
        <v>AS-96796</v>
      </c>
    </row>
    <row r="1008" spans="1:26" x14ac:dyDescent="0.3">
      <c r="A1008" t="s">
        <v>15047</v>
      </c>
      <c r="B1008" t="s">
        <v>8169</v>
      </c>
      <c r="C1008" t="s">
        <v>264</v>
      </c>
      <c r="E1008" t="s">
        <v>45</v>
      </c>
      <c r="G1008">
        <v>0.21</v>
      </c>
      <c r="H1008">
        <v>0.21</v>
      </c>
      <c r="I1008" t="s">
        <v>24</v>
      </c>
      <c r="J1008">
        <v>8.66</v>
      </c>
      <c r="K1008">
        <v>49.9</v>
      </c>
      <c r="L1008">
        <v>41.24</v>
      </c>
      <c r="M1008" t="s">
        <v>265</v>
      </c>
      <c r="N1008" t="s">
        <v>15048</v>
      </c>
      <c r="O1008" t="s">
        <v>15049</v>
      </c>
      <c r="P1008" t="s">
        <v>265</v>
      </c>
      <c r="Q1008" t="s">
        <v>266</v>
      </c>
      <c r="R1008" t="s">
        <v>267</v>
      </c>
      <c r="S1008" t="s">
        <v>15050</v>
      </c>
      <c r="T1008">
        <v>49.9</v>
      </c>
      <c r="U1008" t="s">
        <v>24</v>
      </c>
      <c r="V1008" t="s">
        <v>15051</v>
      </c>
      <c r="W1008" t="s">
        <v>15052</v>
      </c>
      <c r="X1008" t="s">
        <v>15053</v>
      </c>
      <c r="Y1008" t="s">
        <v>15054</v>
      </c>
      <c r="Z1008" t="str">
        <f t="shared" si="15"/>
        <v>AS-96867</v>
      </c>
    </row>
    <row r="1009" spans="1:26" x14ac:dyDescent="0.3">
      <c r="A1009" t="s">
        <v>15055</v>
      </c>
      <c r="B1009" t="s">
        <v>8169</v>
      </c>
      <c r="C1009" t="s">
        <v>264</v>
      </c>
      <c r="D1009" t="s">
        <v>77</v>
      </c>
      <c r="E1009" t="s">
        <v>45</v>
      </c>
      <c r="G1009">
        <v>0.21</v>
      </c>
      <c r="H1009">
        <v>0.21</v>
      </c>
      <c r="I1009" t="s">
        <v>24</v>
      </c>
      <c r="J1009">
        <v>8.66</v>
      </c>
      <c r="K1009">
        <v>49.9</v>
      </c>
      <c r="L1009">
        <v>41.24</v>
      </c>
      <c r="M1009" t="s">
        <v>265</v>
      </c>
      <c r="N1009" t="s">
        <v>15056</v>
      </c>
      <c r="O1009" t="s">
        <v>15057</v>
      </c>
      <c r="P1009" t="s">
        <v>265</v>
      </c>
      <c r="Q1009" t="s">
        <v>266</v>
      </c>
      <c r="R1009" t="s">
        <v>267</v>
      </c>
      <c r="S1009" t="s">
        <v>15058</v>
      </c>
      <c r="T1009">
        <v>49.9</v>
      </c>
      <c r="U1009" t="s">
        <v>24</v>
      </c>
      <c r="V1009" t="s">
        <v>15059</v>
      </c>
      <c r="W1009" t="s">
        <v>15060</v>
      </c>
      <c r="X1009" t="s">
        <v>15061</v>
      </c>
      <c r="Y1009" t="s">
        <v>15062</v>
      </c>
      <c r="Z1009" t="str">
        <f t="shared" si="15"/>
        <v>AS-95977</v>
      </c>
    </row>
    <row r="1010" spans="1:26" x14ac:dyDescent="0.3">
      <c r="A1010" t="s">
        <v>15063</v>
      </c>
      <c r="B1010" t="s">
        <v>8169</v>
      </c>
      <c r="C1010" t="s">
        <v>264</v>
      </c>
      <c r="E1010" t="s">
        <v>45</v>
      </c>
      <c r="G1010">
        <v>0.21</v>
      </c>
      <c r="H1010">
        <v>0.21</v>
      </c>
      <c r="I1010" t="s">
        <v>24</v>
      </c>
      <c r="J1010">
        <v>8.31</v>
      </c>
      <c r="K1010">
        <v>47.9</v>
      </c>
      <c r="L1010">
        <v>39.590000000000003</v>
      </c>
      <c r="M1010" t="s">
        <v>265</v>
      </c>
      <c r="N1010" t="s">
        <v>15064</v>
      </c>
      <c r="O1010" t="s">
        <v>15065</v>
      </c>
      <c r="P1010" t="s">
        <v>265</v>
      </c>
      <c r="Q1010" t="s">
        <v>266</v>
      </c>
      <c r="R1010" t="s">
        <v>267</v>
      </c>
      <c r="S1010" t="s">
        <v>15066</v>
      </c>
      <c r="T1010">
        <v>47.9</v>
      </c>
      <c r="U1010" t="s">
        <v>24</v>
      </c>
      <c r="V1010" t="s">
        <v>15067</v>
      </c>
      <c r="W1010" t="s">
        <v>15068</v>
      </c>
      <c r="X1010" t="s">
        <v>15069</v>
      </c>
      <c r="Y1010" t="s">
        <v>15070</v>
      </c>
      <c r="Z1010" t="str">
        <f t="shared" si="15"/>
        <v>AS-95019</v>
      </c>
    </row>
    <row r="1011" spans="1:26" x14ac:dyDescent="0.3">
      <c r="A1011" t="s">
        <v>15071</v>
      </c>
      <c r="B1011" t="s">
        <v>8169</v>
      </c>
      <c r="C1011" t="s">
        <v>264</v>
      </c>
      <c r="E1011" t="s">
        <v>45</v>
      </c>
      <c r="G1011">
        <v>0.21</v>
      </c>
      <c r="H1011">
        <v>0.21</v>
      </c>
      <c r="I1011" t="s">
        <v>24</v>
      </c>
      <c r="J1011">
        <v>19.95</v>
      </c>
      <c r="K1011">
        <v>114.95</v>
      </c>
      <c r="L1011">
        <v>95</v>
      </c>
      <c r="M1011" t="s">
        <v>265</v>
      </c>
      <c r="N1011" t="s">
        <v>15072</v>
      </c>
      <c r="O1011" t="s">
        <v>15073</v>
      </c>
      <c r="P1011" t="s">
        <v>265</v>
      </c>
      <c r="Q1011" t="s">
        <v>266</v>
      </c>
      <c r="R1011" t="s">
        <v>267</v>
      </c>
      <c r="S1011" t="s">
        <v>15074</v>
      </c>
      <c r="T1011">
        <v>114.95</v>
      </c>
      <c r="U1011" t="s">
        <v>24</v>
      </c>
      <c r="V1011" t="s">
        <v>15075</v>
      </c>
      <c r="W1011" t="s">
        <v>15076</v>
      </c>
      <c r="X1011" t="s">
        <v>15077</v>
      </c>
      <c r="Y1011" t="s">
        <v>15078</v>
      </c>
      <c r="Z1011" t="str">
        <f t="shared" si="15"/>
        <v>AS-94942</v>
      </c>
    </row>
    <row r="1012" spans="1:26" x14ac:dyDescent="0.3">
      <c r="A1012" t="s">
        <v>15079</v>
      </c>
      <c r="B1012" t="s">
        <v>8169</v>
      </c>
      <c r="C1012" t="s">
        <v>264</v>
      </c>
      <c r="D1012" t="s">
        <v>63</v>
      </c>
      <c r="E1012" t="s">
        <v>45</v>
      </c>
      <c r="G1012">
        <v>0.21</v>
      </c>
      <c r="H1012" t="s">
        <v>270</v>
      </c>
      <c r="I1012" t="s">
        <v>24</v>
      </c>
      <c r="J1012" t="s">
        <v>270</v>
      </c>
      <c r="K1012">
        <v>0</v>
      </c>
      <c r="L1012">
        <v>0</v>
      </c>
      <c r="M1012" t="s">
        <v>265</v>
      </c>
      <c r="N1012" t="s">
        <v>15080</v>
      </c>
      <c r="O1012" t="s">
        <v>15081</v>
      </c>
      <c r="P1012" t="s">
        <v>265</v>
      </c>
      <c r="Q1012" t="s">
        <v>266</v>
      </c>
      <c r="R1012" t="s">
        <v>267</v>
      </c>
      <c r="S1012" t="s">
        <v>15082</v>
      </c>
      <c r="T1012">
        <v>52.9</v>
      </c>
      <c r="U1012" t="s">
        <v>24</v>
      </c>
      <c r="V1012" t="s">
        <v>15083</v>
      </c>
      <c r="W1012" t="s">
        <v>15084</v>
      </c>
      <c r="X1012" t="s">
        <v>15085</v>
      </c>
      <c r="Y1012" t="s">
        <v>15086</v>
      </c>
      <c r="Z1012" t="str">
        <f t="shared" si="15"/>
        <v>AS-96508</v>
      </c>
    </row>
    <row r="1013" spans="1:26" x14ac:dyDescent="0.3">
      <c r="A1013" t="s">
        <v>15079</v>
      </c>
      <c r="B1013" t="s">
        <v>8169</v>
      </c>
      <c r="C1013" t="s">
        <v>264</v>
      </c>
      <c r="D1013" t="s">
        <v>63</v>
      </c>
      <c r="E1013" t="s">
        <v>45</v>
      </c>
      <c r="G1013">
        <v>0.21</v>
      </c>
      <c r="H1013" t="s">
        <v>270</v>
      </c>
      <c r="I1013" t="s">
        <v>24</v>
      </c>
      <c r="J1013" t="s">
        <v>270</v>
      </c>
      <c r="K1013">
        <v>0</v>
      </c>
      <c r="L1013">
        <v>0</v>
      </c>
      <c r="M1013" t="s">
        <v>265</v>
      </c>
      <c r="N1013" t="s">
        <v>15080</v>
      </c>
      <c r="O1013" t="s">
        <v>15087</v>
      </c>
      <c r="P1013" t="s">
        <v>265</v>
      </c>
      <c r="Q1013" t="s">
        <v>275</v>
      </c>
      <c r="R1013" t="s">
        <v>267</v>
      </c>
      <c r="S1013" t="s">
        <v>15088</v>
      </c>
      <c r="T1013">
        <v>52.9</v>
      </c>
      <c r="U1013" t="s">
        <v>24</v>
      </c>
      <c r="V1013" t="s">
        <v>15089</v>
      </c>
      <c r="W1013" t="s">
        <v>15090</v>
      </c>
      <c r="X1013" t="s">
        <v>15089</v>
      </c>
      <c r="Y1013" t="s">
        <v>15091</v>
      </c>
      <c r="Z1013" t="str">
        <f t="shared" si="15"/>
        <v>AS-96508</v>
      </c>
    </row>
    <row r="1014" spans="1:26" x14ac:dyDescent="0.3">
      <c r="A1014" t="s">
        <v>15092</v>
      </c>
      <c r="B1014" t="s">
        <v>8169</v>
      </c>
      <c r="C1014" t="s">
        <v>264</v>
      </c>
      <c r="E1014" t="s">
        <v>45</v>
      </c>
      <c r="G1014">
        <v>0.21</v>
      </c>
      <c r="H1014">
        <v>0.21</v>
      </c>
      <c r="I1014" t="s">
        <v>24</v>
      </c>
      <c r="J1014">
        <v>23.59</v>
      </c>
      <c r="K1014">
        <v>135.9</v>
      </c>
      <c r="L1014">
        <v>112.31</v>
      </c>
      <c r="M1014" t="s">
        <v>265</v>
      </c>
      <c r="N1014" t="s">
        <v>15093</v>
      </c>
      <c r="O1014" t="s">
        <v>15094</v>
      </c>
      <c r="P1014" t="s">
        <v>265</v>
      </c>
      <c r="Q1014" t="s">
        <v>266</v>
      </c>
      <c r="R1014" t="s">
        <v>269</v>
      </c>
      <c r="S1014" t="s">
        <v>15095</v>
      </c>
      <c r="T1014">
        <v>135.9</v>
      </c>
      <c r="U1014" t="s">
        <v>24</v>
      </c>
      <c r="V1014" t="s">
        <v>15096</v>
      </c>
      <c r="W1014" t="s">
        <v>15097</v>
      </c>
      <c r="X1014" t="s">
        <v>15098</v>
      </c>
      <c r="Y1014" t="s">
        <v>15099</v>
      </c>
      <c r="Z1014" t="str">
        <f t="shared" si="15"/>
        <v>AS-95707</v>
      </c>
    </row>
    <row r="1015" spans="1:26" x14ac:dyDescent="0.3">
      <c r="A1015" t="s">
        <v>15092</v>
      </c>
      <c r="B1015" t="s">
        <v>8169</v>
      </c>
      <c r="C1015" t="s">
        <v>264</v>
      </c>
      <c r="E1015" t="s">
        <v>45</v>
      </c>
      <c r="G1015">
        <v>0.21</v>
      </c>
      <c r="H1015">
        <v>0.21</v>
      </c>
      <c r="I1015" t="s">
        <v>24</v>
      </c>
      <c r="J1015">
        <v>23.59</v>
      </c>
      <c r="K1015">
        <v>135.9</v>
      </c>
      <c r="L1015">
        <v>112.31</v>
      </c>
      <c r="M1015" t="s">
        <v>265</v>
      </c>
      <c r="N1015" t="s">
        <v>15093</v>
      </c>
      <c r="O1015" t="s">
        <v>15100</v>
      </c>
      <c r="P1015" t="s">
        <v>265</v>
      </c>
      <c r="Q1015" t="s">
        <v>266</v>
      </c>
      <c r="R1015" t="s">
        <v>267</v>
      </c>
      <c r="S1015" t="s">
        <v>15101</v>
      </c>
      <c r="T1015">
        <v>135.9</v>
      </c>
      <c r="U1015" t="s">
        <v>24</v>
      </c>
      <c r="V1015" t="s">
        <v>15102</v>
      </c>
      <c r="W1015" t="s">
        <v>15103</v>
      </c>
      <c r="X1015" t="s">
        <v>15104</v>
      </c>
      <c r="Y1015" t="s">
        <v>15105</v>
      </c>
      <c r="Z1015" t="str">
        <f t="shared" si="15"/>
        <v>AS-95707</v>
      </c>
    </row>
    <row r="1016" spans="1:26" x14ac:dyDescent="0.3">
      <c r="A1016" t="s">
        <v>15106</v>
      </c>
      <c r="B1016" t="s">
        <v>8169</v>
      </c>
      <c r="C1016" t="s">
        <v>268</v>
      </c>
      <c r="E1016" t="s">
        <v>47</v>
      </c>
      <c r="G1016">
        <v>0.22</v>
      </c>
      <c r="H1016">
        <v>0.22</v>
      </c>
      <c r="I1016" t="s">
        <v>24</v>
      </c>
      <c r="J1016">
        <v>12.61</v>
      </c>
      <c r="K1016">
        <v>69.930000000000007</v>
      </c>
      <c r="L1016">
        <v>57.32</v>
      </c>
      <c r="M1016" t="s">
        <v>83</v>
      </c>
      <c r="N1016" t="s">
        <v>15107</v>
      </c>
      <c r="O1016" t="s">
        <v>15108</v>
      </c>
      <c r="P1016" t="s">
        <v>83</v>
      </c>
      <c r="Q1016" t="s">
        <v>266</v>
      </c>
      <c r="R1016" t="s">
        <v>267</v>
      </c>
      <c r="S1016" t="s">
        <v>15109</v>
      </c>
      <c r="T1016">
        <v>69.930000000000007</v>
      </c>
      <c r="U1016" t="s">
        <v>24</v>
      </c>
      <c r="V1016" t="s">
        <v>4617</v>
      </c>
      <c r="W1016" t="s">
        <v>4619</v>
      </c>
      <c r="X1016" t="s">
        <v>15110</v>
      </c>
      <c r="Y1016" t="s">
        <v>15111</v>
      </c>
      <c r="Z1016" t="str">
        <f t="shared" si="15"/>
        <v>AS-95477</v>
      </c>
    </row>
    <row r="1017" spans="1:26" x14ac:dyDescent="0.3">
      <c r="A1017" t="s">
        <v>15112</v>
      </c>
      <c r="B1017" t="s">
        <v>8169</v>
      </c>
      <c r="C1017" t="s">
        <v>264</v>
      </c>
      <c r="E1017" t="s">
        <v>47</v>
      </c>
      <c r="G1017">
        <v>0.22</v>
      </c>
      <c r="H1017">
        <v>0.22</v>
      </c>
      <c r="I1017" t="s">
        <v>24</v>
      </c>
      <c r="J1017">
        <v>4.49</v>
      </c>
      <c r="K1017">
        <v>24.9</v>
      </c>
      <c r="L1017">
        <v>20.41</v>
      </c>
      <c r="M1017" t="s">
        <v>265</v>
      </c>
      <c r="N1017" t="s">
        <v>15113</v>
      </c>
      <c r="O1017" t="s">
        <v>15114</v>
      </c>
      <c r="P1017" t="s">
        <v>265</v>
      </c>
      <c r="Q1017" t="s">
        <v>266</v>
      </c>
      <c r="R1017" t="s">
        <v>267</v>
      </c>
      <c r="S1017" t="s">
        <v>15115</v>
      </c>
      <c r="T1017">
        <v>24.9</v>
      </c>
      <c r="U1017" t="s">
        <v>24</v>
      </c>
      <c r="V1017" t="s">
        <v>15116</v>
      </c>
      <c r="W1017" t="s">
        <v>15117</v>
      </c>
      <c r="X1017" t="s">
        <v>15116</v>
      </c>
      <c r="Y1017" t="s">
        <v>15118</v>
      </c>
      <c r="Z1017" t="str">
        <f t="shared" si="15"/>
        <v>AS-94983</v>
      </c>
    </row>
    <row r="1018" spans="1:26" x14ac:dyDescent="0.3">
      <c r="A1018" t="s">
        <v>15119</v>
      </c>
      <c r="B1018" t="s">
        <v>8169</v>
      </c>
      <c r="C1018" t="s">
        <v>264</v>
      </c>
      <c r="E1018" t="s">
        <v>45</v>
      </c>
      <c r="G1018">
        <v>0.21</v>
      </c>
      <c r="H1018">
        <v>0.21</v>
      </c>
      <c r="I1018" t="s">
        <v>24</v>
      </c>
      <c r="J1018">
        <v>10.39</v>
      </c>
      <c r="K1018">
        <v>59.85</v>
      </c>
      <c r="L1018">
        <v>49.46</v>
      </c>
      <c r="M1018" t="s">
        <v>265</v>
      </c>
      <c r="N1018" t="s">
        <v>15120</v>
      </c>
      <c r="O1018" t="s">
        <v>15121</v>
      </c>
      <c r="P1018" t="s">
        <v>265</v>
      </c>
      <c r="Q1018" t="s">
        <v>266</v>
      </c>
      <c r="R1018" t="s">
        <v>267</v>
      </c>
      <c r="S1018" t="s">
        <v>15122</v>
      </c>
      <c r="T1018">
        <v>59.85</v>
      </c>
      <c r="U1018" t="s">
        <v>24</v>
      </c>
      <c r="V1018" t="s">
        <v>15123</v>
      </c>
      <c r="W1018" t="s">
        <v>15124</v>
      </c>
      <c r="X1018" t="s">
        <v>15125</v>
      </c>
      <c r="Y1018" t="s">
        <v>15126</v>
      </c>
      <c r="Z1018" t="str">
        <f t="shared" si="15"/>
        <v>AS-95404</v>
      </c>
    </row>
    <row r="1019" spans="1:26" x14ac:dyDescent="0.3">
      <c r="A1019" t="s">
        <v>15127</v>
      </c>
      <c r="B1019" t="s">
        <v>8169</v>
      </c>
      <c r="C1019" t="s">
        <v>264</v>
      </c>
      <c r="E1019" t="s">
        <v>45</v>
      </c>
      <c r="G1019">
        <v>0.21</v>
      </c>
      <c r="H1019">
        <v>0.21</v>
      </c>
      <c r="I1019" t="s">
        <v>24</v>
      </c>
      <c r="J1019">
        <v>34.69</v>
      </c>
      <c r="K1019">
        <v>199.9</v>
      </c>
      <c r="L1019">
        <v>165.21</v>
      </c>
      <c r="M1019" t="s">
        <v>265</v>
      </c>
      <c r="N1019" t="s">
        <v>15128</v>
      </c>
      <c r="O1019" t="s">
        <v>15129</v>
      </c>
      <c r="P1019" t="s">
        <v>265</v>
      </c>
      <c r="Q1019" t="s">
        <v>266</v>
      </c>
      <c r="R1019" t="s">
        <v>267</v>
      </c>
      <c r="S1019" t="s">
        <v>15130</v>
      </c>
      <c r="T1019">
        <v>199.9</v>
      </c>
      <c r="U1019" t="s">
        <v>24</v>
      </c>
      <c r="V1019" t="s">
        <v>15131</v>
      </c>
      <c r="W1019" t="s">
        <v>15132</v>
      </c>
      <c r="X1019" t="s">
        <v>15133</v>
      </c>
      <c r="Y1019" t="s">
        <v>15134</v>
      </c>
      <c r="Z1019" t="str">
        <f t="shared" si="15"/>
        <v>AS-96434</v>
      </c>
    </row>
    <row r="1020" spans="1:26" x14ac:dyDescent="0.3">
      <c r="A1020" t="s">
        <v>15135</v>
      </c>
      <c r="B1020" t="s">
        <v>8169</v>
      </c>
      <c r="C1020" t="s">
        <v>264</v>
      </c>
      <c r="D1020" t="s">
        <v>71</v>
      </c>
      <c r="E1020" t="s">
        <v>45</v>
      </c>
      <c r="G1020">
        <v>0.21</v>
      </c>
      <c r="H1020" t="s">
        <v>270</v>
      </c>
      <c r="I1020" t="s">
        <v>24</v>
      </c>
      <c r="J1020" t="s">
        <v>270</v>
      </c>
      <c r="K1020">
        <v>0</v>
      </c>
      <c r="L1020">
        <v>0</v>
      </c>
      <c r="M1020" t="s">
        <v>265</v>
      </c>
      <c r="N1020" t="s">
        <v>15136</v>
      </c>
      <c r="O1020" t="s">
        <v>15137</v>
      </c>
      <c r="P1020" t="s">
        <v>265</v>
      </c>
      <c r="Q1020" t="s">
        <v>266</v>
      </c>
      <c r="R1020" t="s">
        <v>267</v>
      </c>
      <c r="S1020" t="s">
        <v>15138</v>
      </c>
      <c r="T1020">
        <v>58.95</v>
      </c>
      <c r="U1020" t="s">
        <v>24</v>
      </c>
      <c r="V1020" t="s">
        <v>15139</v>
      </c>
      <c r="W1020" t="s">
        <v>15140</v>
      </c>
      <c r="X1020" t="s">
        <v>15141</v>
      </c>
      <c r="Y1020" t="s">
        <v>15142</v>
      </c>
      <c r="Z1020" t="str">
        <f t="shared" si="15"/>
        <v>AS-95190</v>
      </c>
    </row>
    <row r="1021" spans="1:26" x14ac:dyDescent="0.3">
      <c r="A1021" t="s">
        <v>15135</v>
      </c>
      <c r="B1021" t="s">
        <v>8169</v>
      </c>
      <c r="C1021" t="s">
        <v>264</v>
      </c>
      <c r="D1021" t="s">
        <v>71</v>
      </c>
      <c r="E1021" t="s">
        <v>45</v>
      </c>
      <c r="G1021">
        <v>0.21</v>
      </c>
      <c r="H1021" t="s">
        <v>270</v>
      </c>
      <c r="I1021" t="s">
        <v>24</v>
      </c>
      <c r="J1021" t="s">
        <v>270</v>
      </c>
      <c r="K1021">
        <v>0</v>
      </c>
      <c r="L1021">
        <v>0</v>
      </c>
      <c r="M1021" t="s">
        <v>265</v>
      </c>
      <c r="N1021" t="s">
        <v>15136</v>
      </c>
      <c r="O1021" t="s">
        <v>15143</v>
      </c>
      <c r="P1021" t="s">
        <v>265</v>
      </c>
      <c r="Q1021" t="s">
        <v>275</v>
      </c>
      <c r="R1021" t="s">
        <v>267</v>
      </c>
      <c r="S1021" t="s">
        <v>15144</v>
      </c>
      <c r="T1021">
        <v>58.95</v>
      </c>
      <c r="U1021" t="s">
        <v>24</v>
      </c>
      <c r="V1021" t="s">
        <v>15145</v>
      </c>
      <c r="W1021" t="s">
        <v>15146</v>
      </c>
      <c r="X1021" t="s">
        <v>15145</v>
      </c>
      <c r="Y1021" t="s">
        <v>15147</v>
      </c>
      <c r="Z1021" t="str">
        <f t="shared" si="15"/>
        <v>AS-95190</v>
      </c>
    </row>
    <row r="1022" spans="1:26" x14ac:dyDescent="0.3">
      <c r="A1022" t="s">
        <v>15148</v>
      </c>
      <c r="B1022" t="s">
        <v>8169</v>
      </c>
      <c r="C1022" t="s">
        <v>264</v>
      </c>
      <c r="E1022" t="s">
        <v>46</v>
      </c>
      <c r="G1022">
        <v>0.2</v>
      </c>
      <c r="H1022">
        <v>0.2</v>
      </c>
      <c r="I1022" t="s">
        <v>24</v>
      </c>
      <c r="J1022">
        <v>10.19</v>
      </c>
      <c r="K1022">
        <v>61.11</v>
      </c>
      <c r="L1022">
        <v>50.92</v>
      </c>
      <c r="M1022" t="s">
        <v>265</v>
      </c>
      <c r="N1022" t="s">
        <v>15149</v>
      </c>
      <c r="O1022" t="s">
        <v>15150</v>
      </c>
      <c r="P1022" t="s">
        <v>265</v>
      </c>
      <c r="Q1022" t="s">
        <v>266</v>
      </c>
      <c r="R1022" t="s">
        <v>267</v>
      </c>
      <c r="S1022" t="s">
        <v>15151</v>
      </c>
      <c r="T1022">
        <v>61.11</v>
      </c>
      <c r="U1022" t="s">
        <v>24</v>
      </c>
      <c r="V1022" t="s">
        <v>15152</v>
      </c>
      <c r="W1022" t="s">
        <v>15153</v>
      </c>
      <c r="X1022" t="s">
        <v>15154</v>
      </c>
      <c r="Y1022" t="s">
        <v>15155</v>
      </c>
      <c r="Z1022" t="str">
        <f t="shared" si="15"/>
        <v>AS-95150</v>
      </c>
    </row>
    <row r="1023" spans="1:26" x14ac:dyDescent="0.3">
      <c r="A1023" t="s">
        <v>15156</v>
      </c>
      <c r="B1023" t="s">
        <v>8169</v>
      </c>
      <c r="C1023" t="s">
        <v>268</v>
      </c>
      <c r="E1023" t="s">
        <v>42</v>
      </c>
      <c r="G1023">
        <v>0.19</v>
      </c>
      <c r="H1023">
        <v>0.19</v>
      </c>
      <c r="I1023" t="s">
        <v>24</v>
      </c>
      <c r="J1023">
        <v>47.88</v>
      </c>
      <c r="K1023">
        <v>299.85000000000002</v>
      </c>
      <c r="L1023">
        <v>251.97</v>
      </c>
      <c r="M1023" t="s">
        <v>83</v>
      </c>
      <c r="N1023" t="s">
        <v>15157</v>
      </c>
      <c r="O1023" t="s">
        <v>15158</v>
      </c>
      <c r="P1023" t="s">
        <v>83</v>
      </c>
      <c r="Q1023" t="s">
        <v>266</v>
      </c>
      <c r="R1023" t="s">
        <v>267</v>
      </c>
      <c r="S1023" t="s">
        <v>15159</v>
      </c>
      <c r="T1023">
        <v>299.85000000000002</v>
      </c>
      <c r="U1023" t="s">
        <v>24</v>
      </c>
      <c r="V1023" t="s">
        <v>3632</v>
      </c>
      <c r="W1023" t="s">
        <v>3635</v>
      </c>
      <c r="X1023" t="s">
        <v>15160</v>
      </c>
      <c r="Y1023" t="s">
        <v>15161</v>
      </c>
      <c r="Z1023" t="str">
        <f t="shared" si="15"/>
        <v>AS-95140</v>
      </c>
    </row>
    <row r="1024" spans="1:26" x14ac:dyDescent="0.3">
      <c r="A1024" t="s">
        <v>15162</v>
      </c>
      <c r="B1024" t="s">
        <v>8169</v>
      </c>
      <c r="C1024" t="s">
        <v>264</v>
      </c>
      <c r="E1024" t="s">
        <v>46</v>
      </c>
      <c r="G1024">
        <v>0.2</v>
      </c>
      <c r="H1024">
        <v>0.2</v>
      </c>
      <c r="I1024" t="s">
        <v>24</v>
      </c>
      <c r="J1024">
        <v>2.98</v>
      </c>
      <c r="K1024">
        <v>17.899999999999999</v>
      </c>
      <c r="L1024">
        <v>14.92</v>
      </c>
      <c r="M1024" t="s">
        <v>265</v>
      </c>
      <c r="N1024" t="s">
        <v>15163</v>
      </c>
      <c r="O1024" t="s">
        <v>15164</v>
      </c>
      <c r="P1024" t="s">
        <v>265</v>
      </c>
      <c r="Q1024" t="s">
        <v>266</v>
      </c>
      <c r="R1024" t="s">
        <v>267</v>
      </c>
      <c r="S1024" t="s">
        <v>15165</v>
      </c>
      <c r="T1024">
        <v>17.899999999999999</v>
      </c>
      <c r="U1024" t="s">
        <v>24</v>
      </c>
      <c r="V1024" t="s">
        <v>15166</v>
      </c>
      <c r="W1024" t="s">
        <v>15167</v>
      </c>
      <c r="X1024" t="s">
        <v>15168</v>
      </c>
      <c r="Y1024" t="s">
        <v>15169</v>
      </c>
      <c r="Z1024" t="str">
        <f t="shared" si="15"/>
        <v>AS-95518</v>
      </c>
    </row>
    <row r="1025" spans="1:26" x14ac:dyDescent="0.3">
      <c r="A1025" t="s">
        <v>15170</v>
      </c>
      <c r="B1025" t="s">
        <v>8169</v>
      </c>
      <c r="C1025" t="s">
        <v>264</v>
      </c>
      <c r="E1025" t="s">
        <v>46</v>
      </c>
      <c r="G1025">
        <v>0.2</v>
      </c>
      <c r="H1025">
        <v>0.2</v>
      </c>
      <c r="I1025" t="s">
        <v>24</v>
      </c>
      <c r="J1025">
        <v>3.15</v>
      </c>
      <c r="K1025">
        <v>18.899999999999999</v>
      </c>
      <c r="L1025">
        <v>15.75</v>
      </c>
      <c r="M1025" t="s">
        <v>265</v>
      </c>
      <c r="N1025" t="s">
        <v>15171</v>
      </c>
      <c r="O1025" t="s">
        <v>15172</v>
      </c>
      <c r="P1025" t="s">
        <v>265</v>
      </c>
      <c r="Q1025" t="s">
        <v>266</v>
      </c>
      <c r="R1025" t="s">
        <v>267</v>
      </c>
      <c r="S1025" t="s">
        <v>15173</v>
      </c>
      <c r="T1025">
        <v>18.899999999999999</v>
      </c>
      <c r="U1025" t="s">
        <v>24</v>
      </c>
      <c r="V1025" t="s">
        <v>15174</v>
      </c>
      <c r="W1025" t="s">
        <v>15175</v>
      </c>
      <c r="X1025" t="s">
        <v>15176</v>
      </c>
      <c r="Y1025" t="s">
        <v>15177</v>
      </c>
      <c r="Z1025" t="str">
        <f t="shared" si="15"/>
        <v>AS-96599</v>
      </c>
    </row>
    <row r="1026" spans="1:26" x14ac:dyDescent="0.3">
      <c r="A1026" t="s">
        <v>15178</v>
      </c>
      <c r="B1026" t="s">
        <v>8169</v>
      </c>
      <c r="C1026" t="s">
        <v>264</v>
      </c>
      <c r="E1026" t="s">
        <v>46</v>
      </c>
      <c r="G1026">
        <v>0.2</v>
      </c>
      <c r="H1026">
        <v>0.2</v>
      </c>
      <c r="I1026" t="s">
        <v>24</v>
      </c>
      <c r="J1026">
        <v>21.14</v>
      </c>
      <c r="K1026">
        <v>126.85</v>
      </c>
      <c r="L1026">
        <v>105.71</v>
      </c>
      <c r="M1026" t="s">
        <v>265</v>
      </c>
      <c r="N1026" t="s">
        <v>15179</v>
      </c>
      <c r="O1026" t="s">
        <v>15180</v>
      </c>
      <c r="P1026" t="s">
        <v>265</v>
      </c>
      <c r="Q1026" t="s">
        <v>266</v>
      </c>
      <c r="R1026" t="s">
        <v>267</v>
      </c>
      <c r="S1026" t="s">
        <v>15181</v>
      </c>
      <c r="T1026">
        <v>126.85</v>
      </c>
      <c r="U1026" t="s">
        <v>24</v>
      </c>
      <c r="V1026" t="s">
        <v>15182</v>
      </c>
      <c r="W1026" t="s">
        <v>15183</v>
      </c>
      <c r="X1026" t="s">
        <v>15184</v>
      </c>
      <c r="Y1026" t="s">
        <v>15185</v>
      </c>
      <c r="Z1026" t="str">
        <f t="shared" si="15"/>
        <v>AS-96413</v>
      </c>
    </row>
    <row r="1027" spans="1:26" x14ac:dyDescent="0.3">
      <c r="A1027" t="s">
        <v>15186</v>
      </c>
      <c r="B1027" t="s">
        <v>8169</v>
      </c>
      <c r="C1027" t="s">
        <v>264</v>
      </c>
      <c r="E1027" t="s">
        <v>46</v>
      </c>
      <c r="G1027">
        <v>0.2</v>
      </c>
      <c r="H1027">
        <v>0.2</v>
      </c>
      <c r="I1027" t="s">
        <v>24</v>
      </c>
      <c r="J1027">
        <v>14.16</v>
      </c>
      <c r="K1027">
        <v>84.95</v>
      </c>
      <c r="L1027">
        <v>70.790000000000006</v>
      </c>
      <c r="M1027" t="s">
        <v>265</v>
      </c>
      <c r="N1027" t="s">
        <v>15187</v>
      </c>
      <c r="O1027" t="s">
        <v>15188</v>
      </c>
      <c r="P1027" t="s">
        <v>265</v>
      </c>
      <c r="Q1027" t="s">
        <v>266</v>
      </c>
      <c r="R1027" t="s">
        <v>267</v>
      </c>
      <c r="S1027" t="s">
        <v>15189</v>
      </c>
      <c r="T1027">
        <v>84.95</v>
      </c>
      <c r="U1027" t="s">
        <v>24</v>
      </c>
      <c r="V1027" t="s">
        <v>15190</v>
      </c>
      <c r="W1027" t="s">
        <v>15191</v>
      </c>
      <c r="X1027" t="s">
        <v>15192</v>
      </c>
      <c r="Y1027" t="s">
        <v>15193</v>
      </c>
      <c r="Z1027" t="str">
        <f t="shared" ref="Z1027:Z1090" si="16">+A1027</f>
        <v>AS-95189</v>
      </c>
    </row>
    <row r="1028" spans="1:26" x14ac:dyDescent="0.3">
      <c r="A1028" t="s">
        <v>15194</v>
      </c>
      <c r="B1028" t="s">
        <v>8169</v>
      </c>
      <c r="C1028" t="s">
        <v>264</v>
      </c>
      <c r="E1028" t="s">
        <v>45</v>
      </c>
      <c r="G1028">
        <v>0.21</v>
      </c>
      <c r="H1028">
        <v>0.21</v>
      </c>
      <c r="I1028" t="s">
        <v>24</v>
      </c>
      <c r="J1028">
        <v>9.18</v>
      </c>
      <c r="K1028">
        <v>52.9</v>
      </c>
      <c r="L1028">
        <v>43.72</v>
      </c>
      <c r="M1028" t="s">
        <v>265</v>
      </c>
      <c r="N1028" t="s">
        <v>15195</v>
      </c>
      <c r="O1028" t="s">
        <v>15196</v>
      </c>
      <c r="P1028" t="s">
        <v>265</v>
      </c>
      <c r="Q1028" t="s">
        <v>266</v>
      </c>
      <c r="R1028" t="s">
        <v>267</v>
      </c>
      <c r="S1028" t="s">
        <v>15197</v>
      </c>
      <c r="T1028">
        <v>52.9</v>
      </c>
      <c r="U1028" t="s">
        <v>24</v>
      </c>
      <c r="V1028" t="s">
        <v>15198</v>
      </c>
      <c r="W1028" t="s">
        <v>15199</v>
      </c>
      <c r="X1028" t="s">
        <v>15200</v>
      </c>
      <c r="Y1028" t="s">
        <v>15201</v>
      </c>
      <c r="Z1028" t="str">
        <f t="shared" si="16"/>
        <v>AS-95553</v>
      </c>
    </row>
    <row r="1029" spans="1:26" x14ac:dyDescent="0.3">
      <c r="A1029" t="s">
        <v>15202</v>
      </c>
      <c r="B1029" t="s">
        <v>8169</v>
      </c>
      <c r="C1029" t="s">
        <v>268</v>
      </c>
      <c r="E1029" t="s">
        <v>42</v>
      </c>
      <c r="G1029">
        <v>0.19</v>
      </c>
      <c r="H1029">
        <v>0.19</v>
      </c>
      <c r="I1029" t="s">
        <v>24</v>
      </c>
      <c r="J1029">
        <v>6.05</v>
      </c>
      <c r="K1029">
        <v>37.9</v>
      </c>
      <c r="L1029">
        <v>31.85</v>
      </c>
      <c r="M1029" t="s">
        <v>83</v>
      </c>
      <c r="N1029" t="s">
        <v>15203</v>
      </c>
      <c r="O1029" t="s">
        <v>15204</v>
      </c>
      <c r="P1029" t="s">
        <v>83</v>
      </c>
      <c r="Q1029" t="s">
        <v>266</v>
      </c>
      <c r="R1029" t="s">
        <v>267</v>
      </c>
      <c r="S1029" t="s">
        <v>15205</v>
      </c>
      <c r="T1029">
        <v>37.9</v>
      </c>
      <c r="U1029" t="s">
        <v>24</v>
      </c>
      <c r="V1029" t="s">
        <v>5639</v>
      </c>
      <c r="W1029" t="s">
        <v>5641</v>
      </c>
      <c r="X1029" t="s">
        <v>15206</v>
      </c>
      <c r="Y1029" t="s">
        <v>15207</v>
      </c>
      <c r="Z1029" t="str">
        <f t="shared" si="16"/>
        <v>AS-95961</v>
      </c>
    </row>
    <row r="1030" spans="1:26" x14ac:dyDescent="0.3">
      <c r="A1030" t="s">
        <v>15208</v>
      </c>
      <c r="B1030" t="s">
        <v>8169</v>
      </c>
      <c r="C1030" t="s">
        <v>268</v>
      </c>
      <c r="E1030" t="s">
        <v>42</v>
      </c>
      <c r="G1030">
        <v>0.19</v>
      </c>
      <c r="H1030">
        <v>0.19</v>
      </c>
      <c r="I1030" t="s">
        <v>24</v>
      </c>
      <c r="J1030">
        <v>21.04</v>
      </c>
      <c r="K1030">
        <v>131.80000000000001</v>
      </c>
      <c r="L1030">
        <v>110.76</v>
      </c>
      <c r="M1030" t="s">
        <v>83</v>
      </c>
      <c r="N1030" t="s">
        <v>15209</v>
      </c>
      <c r="O1030" t="s">
        <v>15210</v>
      </c>
      <c r="P1030" t="s">
        <v>83</v>
      </c>
      <c r="Q1030" t="s">
        <v>266</v>
      </c>
      <c r="R1030" t="s">
        <v>267</v>
      </c>
      <c r="S1030" t="s">
        <v>15211</v>
      </c>
      <c r="T1030">
        <v>131.80000000000001</v>
      </c>
      <c r="U1030" t="s">
        <v>24</v>
      </c>
      <c r="V1030" t="s">
        <v>4476</v>
      </c>
      <c r="W1030" t="s">
        <v>4479</v>
      </c>
      <c r="X1030" t="s">
        <v>15212</v>
      </c>
      <c r="Y1030" t="s">
        <v>15213</v>
      </c>
      <c r="Z1030" t="str">
        <f t="shared" si="16"/>
        <v>AS-95417</v>
      </c>
    </row>
    <row r="1031" spans="1:26" x14ac:dyDescent="0.3">
      <c r="A1031" t="s">
        <v>15214</v>
      </c>
      <c r="B1031" t="s">
        <v>8169</v>
      </c>
      <c r="C1031" t="s">
        <v>264</v>
      </c>
      <c r="E1031" t="s">
        <v>46</v>
      </c>
      <c r="G1031">
        <v>0.2</v>
      </c>
      <c r="H1031">
        <v>0.2</v>
      </c>
      <c r="I1031" t="s">
        <v>24</v>
      </c>
      <c r="J1031">
        <v>16.66</v>
      </c>
      <c r="K1031">
        <v>99.95</v>
      </c>
      <c r="L1031">
        <v>83.29</v>
      </c>
      <c r="M1031" t="s">
        <v>265</v>
      </c>
      <c r="N1031" t="s">
        <v>15215</v>
      </c>
      <c r="O1031" t="s">
        <v>15216</v>
      </c>
      <c r="P1031" t="s">
        <v>265</v>
      </c>
      <c r="Q1031" t="s">
        <v>266</v>
      </c>
      <c r="R1031" t="s">
        <v>267</v>
      </c>
      <c r="S1031" t="s">
        <v>15217</v>
      </c>
      <c r="T1031">
        <v>99.95</v>
      </c>
      <c r="U1031" t="s">
        <v>24</v>
      </c>
      <c r="V1031" t="s">
        <v>15218</v>
      </c>
      <c r="W1031" t="s">
        <v>15219</v>
      </c>
      <c r="X1031" t="s">
        <v>15220</v>
      </c>
      <c r="Y1031" t="s">
        <v>15221</v>
      </c>
      <c r="Z1031" t="str">
        <f t="shared" si="16"/>
        <v>AS-95011</v>
      </c>
    </row>
    <row r="1032" spans="1:26" x14ac:dyDescent="0.3">
      <c r="A1032" t="s">
        <v>15222</v>
      </c>
      <c r="B1032" t="s">
        <v>8169</v>
      </c>
      <c r="C1032" t="s">
        <v>268</v>
      </c>
      <c r="E1032" t="s">
        <v>42</v>
      </c>
      <c r="G1032">
        <v>0.19</v>
      </c>
      <c r="H1032">
        <v>0.19</v>
      </c>
      <c r="I1032" t="s">
        <v>24</v>
      </c>
      <c r="J1032">
        <v>4.93</v>
      </c>
      <c r="K1032">
        <v>30.85</v>
      </c>
      <c r="L1032">
        <v>25.92</v>
      </c>
      <c r="M1032" t="s">
        <v>83</v>
      </c>
      <c r="N1032" t="s">
        <v>15223</v>
      </c>
      <c r="O1032" t="s">
        <v>15224</v>
      </c>
      <c r="P1032" t="s">
        <v>83</v>
      </c>
      <c r="Q1032" t="s">
        <v>266</v>
      </c>
      <c r="R1032" t="s">
        <v>267</v>
      </c>
      <c r="S1032" t="s">
        <v>15225</v>
      </c>
      <c r="T1032">
        <v>30.85</v>
      </c>
      <c r="U1032" t="s">
        <v>24</v>
      </c>
      <c r="V1032" t="s">
        <v>3729</v>
      </c>
      <c r="W1032" t="s">
        <v>3731</v>
      </c>
      <c r="X1032" t="s">
        <v>15226</v>
      </c>
      <c r="Y1032" t="s">
        <v>15227</v>
      </c>
      <c r="Z1032" t="str">
        <f t="shared" si="16"/>
        <v>AS-95163</v>
      </c>
    </row>
    <row r="1033" spans="1:26" x14ac:dyDescent="0.3">
      <c r="A1033" t="s">
        <v>15228</v>
      </c>
      <c r="B1033" t="s">
        <v>8169</v>
      </c>
      <c r="C1033" t="s">
        <v>264</v>
      </c>
      <c r="E1033" t="s">
        <v>47</v>
      </c>
      <c r="G1033">
        <v>0.22</v>
      </c>
      <c r="H1033">
        <v>0.22</v>
      </c>
      <c r="I1033" t="s">
        <v>24</v>
      </c>
      <c r="J1033">
        <v>5.39</v>
      </c>
      <c r="K1033">
        <v>29.9</v>
      </c>
      <c r="L1033">
        <v>24.51</v>
      </c>
      <c r="M1033" t="s">
        <v>265</v>
      </c>
      <c r="N1033" t="s">
        <v>15229</v>
      </c>
      <c r="O1033" t="s">
        <v>15230</v>
      </c>
      <c r="P1033" t="s">
        <v>265</v>
      </c>
      <c r="Q1033" t="s">
        <v>266</v>
      </c>
      <c r="R1033" t="s">
        <v>267</v>
      </c>
      <c r="S1033" t="s">
        <v>15231</v>
      </c>
      <c r="T1033">
        <v>29.9</v>
      </c>
      <c r="U1033" t="s">
        <v>24</v>
      </c>
      <c r="V1033" t="s">
        <v>15232</v>
      </c>
      <c r="W1033" t="s">
        <v>15233</v>
      </c>
      <c r="X1033" t="s">
        <v>15234</v>
      </c>
      <c r="Y1033" t="s">
        <v>15235</v>
      </c>
      <c r="Z1033" t="str">
        <f t="shared" si="16"/>
        <v>AS-95692</v>
      </c>
    </row>
    <row r="1034" spans="1:26" x14ac:dyDescent="0.3">
      <c r="A1034" t="s">
        <v>15236</v>
      </c>
      <c r="B1034" t="s">
        <v>8169</v>
      </c>
      <c r="C1034" t="s">
        <v>264</v>
      </c>
      <c r="E1034" t="s">
        <v>46</v>
      </c>
      <c r="G1034">
        <v>0.2</v>
      </c>
      <c r="H1034">
        <v>0.2</v>
      </c>
      <c r="I1034" t="s">
        <v>24</v>
      </c>
      <c r="J1034">
        <v>11.33</v>
      </c>
      <c r="K1034">
        <v>67.95</v>
      </c>
      <c r="L1034">
        <v>56.62</v>
      </c>
      <c r="M1034" t="s">
        <v>265</v>
      </c>
      <c r="N1034" t="s">
        <v>15237</v>
      </c>
      <c r="O1034" t="s">
        <v>15238</v>
      </c>
      <c r="P1034" t="s">
        <v>265</v>
      </c>
      <c r="Q1034" t="s">
        <v>266</v>
      </c>
      <c r="R1034" t="s">
        <v>267</v>
      </c>
      <c r="S1034" t="s">
        <v>15239</v>
      </c>
      <c r="T1034">
        <v>67.95</v>
      </c>
      <c r="U1034" t="s">
        <v>24</v>
      </c>
      <c r="V1034" t="s">
        <v>15240</v>
      </c>
      <c r="W1034" t="s">
        <v>15241</v>
      </c>
      <c r="X1034" t="s">
        <v>15242</v>
      </c>
      <c r="Y1034" t="s">
        <v>15243</v>
      </c>
      <c r="Z1034" t="str">
        <f t="shared" si="16"/>
        <v>AS-95341</v>
      </c>
    </row>
    <row r="1035" spans="1:26" x14ac:dyDescent="0.3">
      <c r="A1035" t="s">
        <v>15244</v>
      </c>
      <c r="B1035" t="s">
        <v>8169</v>
      </c>
      <c r="C1035" t="s">
        <v>268</v>
      </c>
      <c r="E1035" t="s">
        <v>45</v>
      </c>
      <c r="G1035">
        <v>0.21</v>
      </c>
      <c r="H1035">
        <v>0.21</v>
      </c>
      <c r="I1035" t="s">
        <v>24</v>
      </c>
      <c r="J1035">
        <v>5.54</v>
      </c>
      <c r="K1035">
        <v>31.9</v>
      </c>
      <c r="L1035">
        <v>26.36</v>
      </c>
      <c r="M1035" t="s">
        <v>83</v>
      </c>
      <c r="N1035" t="s">
        <v>15245</v>
      </c>
      <c r="O1035" t="s">
        <v>15246</v>
      </c>
      <c r="P1035" t="s">
        <v>83</v>
      </c>
      <c r="Q1035" t="s">
        <v>266</v>
      </c>
      <c r="R1035" t="s">
        <v>267</v>
      </c>
      <c r="S1035" t="s">
        <v>15247</v>
      </c>
      <c r="T1035">
        <v>31.9</v>
      </c>
      <c r="U1035" t="s">
        <v>24</v>
      </c>
      <c r="V1035" t="s">
        <v>6708</v>
      </c>
      <c r="W1035" t="s">
        <v>6711</v>
      </c>
      <c r="X1035" t="s">
        <v>15248</v>
      </c>
      <c r="Y1035" t="s">
        <v>15249</v>
      </c>
      <c r="Z1035" t="str">
        <f t="shared" si="16"/>
        <v>AS-96556</v>
      </c>
    </row>
    <row r="1036" spans="1:26" x14ac:dyDescent="0.3">
      <c r="A1036" t="s">
        <v>15250</v>
      </c>
      <c r="B1036" t="s">
        <v>8169</v>
      </c>
      <c r="C1036" t="s">
        <v>264</v>
      </c>
      <c r="E1036" t="s">
        <v>42</v>
      </c>
      <c r="G1036">
        <v>0.19</v>
      </c>
      <c r="H1036">
        <v>0.19</v>
      </c>
      <c r="I1036" t="s">
        <v>24</v>
      </c>
      <c r="J1036">
        <v>31.92</v>
      </c>
      <c r="K1036">
        <v>199.9</v>
      </c>
      <c r="L1036">
        <v>167.98</v>
      </c>
      <c r="M1036" t="s">
        <v>265</v>
      </c>
      <c r="N1036" t="s">
        <v>15251</v>
      </c>
      <c r="O1036" t="s">
        <v>15252</v>
      </c>
      <c r="P1036" t="s">
        <v>265</v>
      </c>
      <c r="Q1036" t="s">
        <v>266</v>
      </c>
      <c r="R1036" t="s">
        <v>267</v>
      </c>
      <c r="S1036" t="s">
        <v>15253</v>
      </c>
      <c r="T1036">
        <v>199.9</v>
      </c>
      <c r="U1036" t="s">
        <v>24</v>
      </c>
      <c r="V1036" t="s">
        <v>15254</v>
      </c>
      <c r="W1036" t="s">
        <v>15255</v>
      </c>
      <c r="X1036" t="s">
        <v>15256</v>
      </c>
      <c r="Y1036" t="s">
        <v>15257</v>
      </c>
      <c r="Z1036" t="str">
        <f t="shared" si="16"/>
        <v>AS-95138</v>
      </c>
    </row>
    <row r="1037" spans="1:26" x14ac:dyDescent="0.3">
      <c r="A1037" t="s">
        <v>15258</v>
      </c>
      <c r="B1037" t="s">
        <v>8169</v>
      </c>
      <c r="C1037" t="s">
        <v>268</v>
      </c>
      <c r="E1037" t="s">
        <v>42</v>
      </c>
      <c r="G1037">
        <v>0.19</v>
      </c>
      <c r="H1037">
        <v>0.19</v>
      </c>
      <c r="I1037" t="s">
        <v>24</v>
      </c>
      <c r="J1037">
        <v>11.63</v>
      </c>
      <c r="K1037">
        <v>72.849999999999994</v>
      </c>
      <c r="L1037">
        <v>61.22</v>
      </c>
      <c r="M1037" t="s">
        <v>83</v>
      </c>
      <c r="N1037" t="s">
        <v>15259</v>
      </c>
      <c r="O1037" t="s">
        <v>15260</v>
      </c>
      <c r="P1037" t="s">
        <v>83</v>
      </c>
      <c r="Q1037" t="s">
        <v>266</v>
      </c>
      <c r="R1037" t="s">
        <v>267</v>
      </c>
      <c r="S1037" t="s">
        <v>15261</v>
      </c>
      <c r="T1037">
        <v>72.849999999999994</v>
      </c>
      <c r="U1037" t="s">
        <v>24</v>
      </c>
      <c r="V1037" t="s">
        <v>3709</v>
      </c>
      <c r="W1037" t="s">
        <v>3712</v>
      </c>
      <c r="X1037" t="s">
        <v>15262</v>
      </c>
      <c r="Y1037" t="s">
        <v>15263</v>
      </c>
      <c r="Z1037" t="str">
        <f t="shared" si="16"/>
        <v>AS-95157</v>
      </c>
    </row>
    <row r="1038" spans="1:26" x14ac:dyDescent="0.3">
      <c r="A1038" t="s">
        <v>15264</v>
      </c>
      <c r="B1038" t="s">
        <v>8169</v>
      </c>
      <c r="C1038" t="s">
        <v>264</v>
      </c>
      <c r="D1038" t="s">
        <v>75</v>
      </c>
      <c r="E1038" t="s">
        <v>42</v>
      </c>
      <c r="G1038">
        <v>0.19</v>
      </c>
      <c r="H1038" t="s">
        <v>270</v>
      </c>
      <c r="I1038" t="s">
        <v>24</v>
      </c>
      <c r="J1038" t="s">
        <v>270</v>
      </c>
      <c r="K1038">
        <v>0</v>
      </c>
      <c r="L1038">
        <v>0</v>
      </c>
      <c r="M1038" t="s">
        <v>265</v>
      </c>
      <c r="N1038" t="s">
        <v>15265</v>
      </c>
      <c r="O1038" t="s">
        <v>15266</v>
      </c>
      <c r="P1038" t="s">
        <v>265</v>
      </c>
      <c r="Q1038" t="s">
        <v>266</v>
      </c>
      <c r="R1038" t="s">
        <v>267</v>
      </c>
      <c r="S1038" t="s">
        <v>15267</v>
      </c>
      <c r="T1038">
        <v>287.91000000000003</v>
      </c>
      <c r="U1038" t="s">
        <v>24</v>
      </c>
      <c r="V1038" t="s">
        <v>15268</v>
      </c>
      <c r="W1038" t="s">
        <v>15269</v>
      </c>
      <c r="X1038" t="s">
        <v>15268</v>
      </c>
      <c r="Y1038" t="s">
        <v>15270</v>
      </c>
      <c r="Z1038" t="str">
        <f t="shared" si="16"/>
        <v>AS-96733</v>
      </c>
    </row>
    <row r="1039" spans="1:26" x14ac:dyDescent="0.3">
      <c r="A1039" t="s">
        <v>15264</v>
      </c>
      <c r="B1039" t="s">
        <v>8169</v>
      </c>
      <c r="C1039" t="s">
        <v>264</v>
      </c>
      <c r="D1039" t="s">
        <v>75</v>
      </c>
      <c r="E1039" t="s">
        <v>42</v>
      </c>
      <c r="G1039">
        <v>0.19</v>
      </c>
      <c r="H1039" t="s">
        <v>270</v>
      </c>
      <c r="I1039" t="s">
        <v>24</v>
      </c>
      <c r="J1039" t="s">
        <v>270</v>
      </c>
      <c r="K1039">
        <v>0</v>
      </c>
      <c r="L1039">
        <v>0</v>
      </c>
      <c r="M1039" t="s">
        <v>265</v>
      </c>
      <c r="N1039" t="s">
        <v>15265</v>
      </c>
      <c r="O1039" t="s">
        <v>15271</v>
      </c>
      <c r="P1039" t="s">
        <v>265</v>
      </c>
      <c r="Q1039" t="s">
        <v>275</v>
      </c>
      <c r="R1039" t="s">
        <v>267</v>
      </c>
      <c r="S1039" t="s">
        <v>15272</v>
      </c>
      <c r="T1039">
        <v>287.91000000000003</v>
      </c>
      <c r="U1039" t="s">
        <v>24</v>
      </c>
      <c r="V1039" t="s">
        <v>15273</v>
      </c>
      <c r="W1039" t="s">
        <v>15274</v>
      </c>
      <c r="X1039" t="s">
        <v>15273</v>
      </c>
      <c r="Y1039" t="s">
        <v>15275</v>
      </c>
      <c r="Z1039" t="str">
        <f t="shared" si="16"/>
        <v>AS-96733</v>
      </c>
    </row>
    <row r="1040" spans="1:26" x14ac:dyDescent="0.3">
      <c r="A1040" t="s">
        <v>15276</v>
      </c>
      <c r="B1040" t="s">
        <v>8169</v>
      </c>
      <c r="C1040" t="s">
        <v>264</v>
      </c>
      <c r="E1040" t="s">
        <v>47</v>
      </c>
      <c r="G1040">
        <v>0.22</v>
      </c>
      <c r="H1040">
        <v>0.22</v>
      </c>
      <c r="I1040" t="s">
        <v>24</v>
      </c>
      <c r="J1040">
        <v>5.39</v>
      </c>
      <c r="K1040">
        <v>29.9</v>
      </c>
      <c r="L1040">
        <v>24.51</v>
      </c>
      <c r="M1040" t="s">
        <v>265</v>
      </c>
      <c r="N1040" t="s">
        <v>15277</v>
      </c>
      <c r="O1040" t="s">
        <v>15278</v>
      </c>
      <c r="P1040" t="s">
        <v>265</v>
      </c>
      <c r="Q1040" t="s">
        <v>266</v>
      </c>
      <c r="R1040" t="s">
        <v>267</v>
      </c>
      <c r="S1040" t="s">
        <v>15279</v>
      </c>
      <c r="T1040">
        <v>29.9</v>
      </c>
      <c r="U1040" t="s">
        <v>24</v>
      </c>
      <c r="V1040" t="s">
        <v>15280</v>
      </c>
      <c r="W1040" t="s">
        <v>15281</v>
      </c>
      <c r="X1040" t="s">
        <v>15282</v>
      </c>
      <c r="Y1040" t="s">
        <v>15283</v>
      </c>
      <c r="Z1040" t="str">
        <f t="shared" si="16"/>
        <v>AS-95891</v>
      </c>
    </row>
    <row r="1041" spans="1:26" x14ac:dyDescent="0.3">
      <c r="A1041" t="s">
        <v>15284</v>
      </c>
      <c r="B1041" t="s">
        <v>8169</v>
      </c>
      <c r="C1041" t="s">
        <v>264</v>
      </c>
      <c r="D1041" t="s">
        <v>72</v>
      </c>
      <c r="E1041" t="s">
        <v>42</v>
      </c>
      <c r="G1041">
        <v>0.19</v>
      </c>
      <c r="H1041" t="s">
        <v>270</v>
      </c>
      <c r="I1041" t="s">
        <v>24</v>
      </c>
      <c r="J1041" t="s">
        <v>270</v>
      </c>
      <c r="K1041">
        <v>0</v>
      </c>
      <c r="L1041">
        <v>0</v>
      </c>
      <c r="M1041" t="s">
        <v>265</v>
      </c>
      <c r="N1041" t="s">
        <v>15285</v>
      </c>
      <c r="O1041" t="s">
        <v>15286</v>
      </c>
      <c r="P1041" t="s">
        <v>265</v>
      </c>
      <c r="Q1041" t="s">
        <v>266</v>
      </c>
      <c r="R1041" t="s">
        <v>267</v>
      </c>
      <c r="S1041" t="s">
        <v>15287</v>
      </c>
      <c r="T1041">
        <v>24.9</v>
      </c>
      <c r="U1041" t="s">
        <v>24</v>
      </c>
      <c r="V1041" t="s">
        <v>15288</v>
      </c>
      <c r="W1041" t="s">
        <v>15289</v>
      </c>
      <c r="X1041" t="s">
        <v>15288</v>
      </c>
      <c r="Y1041" t="s">
        <v>15290</v>
      </c>
      <c r="Z1041" t="str">
        <f t="shared" si="16"/>
        <v>AS-96343</v>
      </c>
    </row>
    <row r="1042" spans="1:26" x14ac:dyDescent="0.3">
      <c r="A1042" t="s">
        <v>15284</v>
      </c>
      <c r="B1042" t="s">
        <v>8169</v>
      </c>
      <c r="C1042" t="s">
        <v>264</v>
      </c>
      <c r="D1042" t="s">
        <v>72</v>
      </c>
      <c r="E1042" t="s">
        <v>42</v>
      </c>
      <c r="G1042">
        <v>0.19</v>
      </c>
      <c r="H1042" t="s">
        <v>270</v>
      </c>
      <c r="I1042" t="s">
        <v>24</v>
      </c>
      <c r="J1042" t="s">
        <v>270</v>
      </c>
      <c r="K1042">
        <v>0</v>
      </c>
      <c r="L1042">
        <v>0</v>
      </c>
      <c r="M1042" t="s">
        <v>265</v>
      </c>
      <c r="N1042" t="s">
        <v>15285</v>
      </c>
      <c r="O1042" t="s">
        <v>15291</v>
      </c>
      <c r="P1042" t="s">
        <v>265</v>
      </c>
      <c r="Q1042" t="s">
        <v>275</v>
      </c>
      <c r="R1042" t="s">
        <v>267</v>
      </c>
      <c r="S1042" t="s">
        <v>15292</v>
      </c>
      <c r="T1042">
        <v>24.9</v>
      </c>
      <c r="U1042" t="s">
        <v>24</v>
      </c>
      <c r="V1042" t="s">
        <v>15293</v>
      </c>
      <c r="W1042" t="s">
        <v>15294</v>
      </c>
      <c r="X1042" t="s">
        <v>15293</v>
      </c>
      <c r="Y1042" t="s">
        <v>15295</v>
      </c>
      <c r="Z1042" t="str">
        <f t="shared" si="16"/>
        <v>AS-96343</v>
      </c>
    </row>
    <row r="1043" spans="1:26" x14ac:dyDescent="0.3">
      <c r="A1043" t="s">
        <v>15296</v>
      </c>
      <c r="B1043" t="s">
        <v>8169</v>
      </c>
      <c r="C1043" t="s">
        <v>264</v>
      </c>
      <c r="E1043" t="s">
        <v>47</v>
      </c>
      <c r="G1043">
        <v>0.22</v>
      </c>
      <c r="H1043">
        <v>0.22</v>
      </c>
      <c r="I1043" t="s">
        <v>24</v>
      </c>
      <c r="J1043">
        <v>6.83</v>
      </c>
      <c r="K1043">
        <v>37.9</v>
      </c>
      <c r="L1043">
        <v>31.07</v>
      </c>
      <c r="M1043" t="s">
        <v>265</v>
      </c>
      <c r="N1043" t="s">
        <v>15297</v>
      </c>
      <c r="O1043" t="s">
        <v>15298</v>
      </c>
      <c r="P1043" t="s">
        <v>265</v>
      </c>
      <c r="Q1043" t="s">
        <v>266</v>
      </c>
      <c r="R1043" t="s">
        <v>267</v>
      </c>
      <c r="S1043" t="s">
        <v>15299</v>
      </c>
      <c r="T1043">
        <v>37.9</v>
      </c>
      <c r="U1043" t="s">
        <v>24</v>
      </c>
      <c r="V1043" t="s">
        <v>15300</v>
      </c>
      <c r="W1043" t="s">
        <v>15301</v>
      </c>
      <c r="X1043" t="s">
        <v>15302</v>
      </c>
      <c r="Y1043" t="s">
        <v>15303</v>
      </c>
      <c r="Z1043" t="str">
        <f t="shared" si="16"/>
        <v>AS-96101</v>
      </c>
    </row>
    <row r="1044" spans="1:26" x14ac:dyDescent="0.3">
      <c r="A1044" t="s">
        <v>15304</v>
      </c>
      <c r="B1044" t="s">
        <v>8169</v>
      </c>
      <c r="C1044" t="s">
        <v>264</v>
      </c>
      <c r="E1044" t="s">
        <v>45</v>
      </c>
      <c r="G1044">
        <v>0.21</v>
      </c>
      <c r="H1044">
        <v>0.21</v>
      </c>
      <c r="I1044" t="s">
        <v>24</v>
      </c>
      <c r="J1044">
        <v>23.59</v>
      </c>
      <c r="K1044">
        <v>135.9</v>
      </c>
      <c r="L1044">
        <v>112.31</v>
      </c>
      <c r="M1044" t="s">
        <v>265</v>
      </c>
      <c r="N1044" t="s">
        <v>15305</v>
      </c>
      <c r="O1044" t="s">
        <v>15306</v>
      </c>
      <c r="P1044" t="s">
        <v>265</v>
      </c>
      <c r="Q1044" t="s">
        <v>266</v>
      </c>
      <c r="R1044" t="s">
        <v>267</v>
      </c>
      <c r="S1044" t="s">
        <v>15307</v>
      </c>
      <c r="T1044">
        <v>135.9</v>
      </c>
      <c r="U1044" t="s">
        <v>24</v>
      </c>
      <c r="V1044" t="s">
        <v>15308</v>
      </c>
      <c r="W1044" t="s">
        <v>15309</v>
      </c>
      <c r="X1044" t="s">
        <v>15310</v>
      </c>
      <c r="Y1044" t="s">
        <v>15311</v>
      </c>
      <c r="Z1044" t="str">
        <f t="shared" si="16"/>
        <v>AS-95469</v>
      </c>
    </row>
    <row r="1045" spans="1:26" x14ac:dyDescent="0.3">
      <c r="A1045" t="s">
        <v>15312</v>
      </c>
      <c r="B1045" t="s">
        <v>8169</v>
      </c>
      <c r="C1045" t="s">
        <v>264</v>
      </c>
      <c r="E1045" t="s">
        <v>45</v>
      </c>
      <c r="G1045">
        <v>0.21</v>
      </c>
      <c r="H1045">
        <v>0.21</v>
      </c>
      <c r="I1045" t="s">
        <v>24</v>
      </c>
      <c r="J1045">
        <v>4.32</v>
      </c>
      <c r="K1045">
        <v>24.9</v>
      </c>
      <c r="L1045">
        <v>20.58</v>
      </c>
      <c r="M1045" t="s">
        <v>265</v>
      </c>
      <c r="N1045" t="s">
        <v>15313</v>
      </c>
      <c r="O1045" t="s">
        <v>15314</v>
      </c>
      <c r="P1045" t="s">
        <v>265</v>
      </c>
      <c r="Q1045" t="s">
        <v>266</v>
      </c>
      <c r="R1045" t="s">
        <v>267</v>
      </c>
      <c r="S1045" t="s">
        <v>15315</v>
      </c>
      <c r="T1045">
        <v>24.9</v>
      </c>
      <c r="U1045" t="s">
        <v>24</v>
      </c>
      <c r="V1045" t="s">
        <v>15316</v>
      </c>
      <c r="W1045" t="s">
        <v>15317</v>
      </c>
      <c r="X1045" t="s">
        <v>15318</v>
      </c>
      <c r="Y1045" t="s">
        <v>15319</v>
      </c>
      <c r="Z1045" t="str">
        <f t="shared" si="16"/>
        <v>AS-96385</v>
      </c>
    </row>
    <row r="1046" spans="1:26" x14ac:dyDescent="0.3">
      <c r="A1046" t="s">
        <v>15320</v>
      </c>
      <c r="B1046" t="s">
        <v>8169</v>
      </c>
      <c r="C1046" t="s">
        <v>264</v>
      </c>
      <c r="E1046" t="s">
        <v>45</v>
      </c>
      <c r="G1046">
        <v>0.21</v>
      </c>
      <c r="H1046">
        <v>0.21</v>
      </c>
      <c r="I1046" t="s">
        <v>24</v>
      </c>
      <c r="J1046">
        <v>49.97</v>
      </c>
      <c r="K1046">
        <v>287.91000000000003</v>
      </c>
      <c r="L1046">
        <v>237.94</v>
      </c>
      <c r="M1046" t="s">
        <v>265</v>
      </c>
      <c r="N1046" t="s">
        <v>15321</v>
      </c>
      <c r="O1046" t="s">
        <v>15322</v>
      </c>
      <c r="P1046" t="s">
        <v>265</v>
      </c>
      <c r="Q1046" t="s">
        <v>266</v>
      </c>
      <c r="R1046" t="s">
        <v>267</v>
      </c>
      <c r="S1046" t="s">
        <v>15323</v>
      </c>
      <c r="T1046">
        <v>287.91000000000003</v>
      </c>
      <c r="U1046" t="s">
        <v>24</v>
      </c>
      <c r="V1046" t="s">
        <v>15324</v>
      </c>
      <c r="W1046" t="s">
        <v>15325</v>
      </c>
      <c r="X1046" t="s">
        <v>15326</v>
      </c>
      <c r="Y1046" t="s">
        <v>15327</v>
      </c>
      <c r="Z1046" t="str">
        <f t="shared" si="16"/>
        <v>AS-94868</v>
      </c>
    </row>
    <row r="1047" spans="1:26" x14ac:dyDescent="0.3">
      <c r="A1047" t="s">
        <v>15328</v>
      </c>
      <c r="B1047" t="s">
        <v>8169</v>
      </c>
      <c r="C1047" t="s">
        <v>264</v>
      </c>
      <c r="E1047" t="s">
        <v>45</v>
      </c>
      <c r="G1047">
        <v>0.21</v>
      </c>
      <c r="H1047">
        <v>0.21</v>
      </c>
      <c r="I1047" t="s">
        <v>24</v>
      </c>
      <c r="J1047">
        <v>22.33</v>
      </c>
      <c r="K1047">
        <v>128.65</v>
      </c>
      <c r="L1047">
        <v>106.32</v>
      </c>
      <c r="M1047" t="s">
        <v>265</v>
      </c>
      <c r="N1047" t="s">
        <v>15329</v>
      </c>
      <c r="O1047" t="s">
        <v>15330</v>
      </c>
      <c r="P1047" t="s">
        <v>265</v>
      </c>
      <c r="Q1047" t="s">
        <v>266</v>
      </c>
      <c r="R1047" t="s">
        <v>267</v>
      </c>
      <c r="S1047" t="s">
        <v>15331</v>
      </c>
      <c r="T1047">
        <v>128.65</v>
      </c>
      <c r="U1047" t="s">
        <v>24</v>
      </c>
      <c r="V1047" t="s">
        <v>15332</v>
      </c>
      <c r="W1047" t="s">
        <v>15333</v>
      </c>
      <c r="X1047" t="s">
        <v>15334</v>
      </c>
      <c r="Y1047" t="s">
        <v>15335</v>
      </c>
      <c r="Z1047" t="str">
        <f t="shared" si="16"/>
        <v>AS-97024</v>
      </c>
    </row>
    <row r="1048" spans="1:26" x14ac:dyDescent="0.3">
      <c r="A1048" t="s">
        <v>15336</v>
      </c>
      <c r="B1048" t="s">
        <v>8169</v>
      </c>
      <c r="C1048" t="s">
        <v>264</v>
      </c>
      <c r="D1048" t="s">
        <v>64</v>
      </c>
      <c r="E1048" t="s">
        <v>47</v>
      </c>
      <c r="G1048">
        <v>0.22</v>
      </c>
      <c r="H1048" t="s">
        <v>270</v>
      </c>
      <c r="I1048" t="s">
        <v>24</v>
      </c>
      <c r="J1048" t="s">
        <v>270</v>
      </c>
      <c r="K1048">
        <v>0</v>
      </c>
      <c r="L1048">
        <v>0</v>
      </c>
      <c r="M1048" t="s">
        <v>265</v>
      </c>
      <c r="N1048" t="s">
        <v>15337</v>
      </c>
      <c r="O1048" t="s">
        <v>15338</v>
      </c>
      <c r="P1048" t="s">
        <v>265</v>
      </c>
      <c r="Q1048" t="s">
        <v>266</v>
      </c>
      <c r="R1048" t="s">
        <v>267</v>
      </c>
      <c r="S1048" t="s">
        <v>15339</v>
      </c>
      <c r="T1048">
        <v>67.95</v>
      </c>
      <c r="U1048" t="s">
        <v>24</v>
      </c>
      <c r="V1048" t="s">
        <v>15340</v>
      </c>
      <c r="W1048" t="s">
        <v>15341</v>
      </c>
      <c r="X1048" t="s">
        <v>15342</v>
      </c>
      <c r="Y1048" t="s">
        <v>15343</v>
      </c>
      <c r="Z1048" t="str">
        <f t="shared" si="16"/>
        <v>AS-95645</v>
      </c>
    </row>
    <row r="1049" spans="1:26" x14ac:dyDescent="0.3">
      <c r="A1049" t="s">
        <v>15336</v>
      </c>
      <c r="B1049" t="s">
        <v>8169</v>
      </c>
      <c r="C1049" t="s">
        <v>264</v>
      </c>
      <c r="D1049" t="s">
        <v>64</v>
      </c>
      <c r="E1049" t="s">
        <v>47</v>
      </c>
      <c r="G1049">
        <v>0.22</v>
      </c>
      <c r="H1049" t="s">
        <v>270</v>
      </c>
      <c r="I1049" t="s">
        <v>24</v>
      </c>
      <c r="J1049" t="s">
        <v>270</v>
      </c>
      <c r="K1049">
        <v>0</v>
      </c>
      <c r="L1049">
        <v>0</v>
      </c>
      <c r="M1049" t="s">
        <v>265</v>
      </c>
      <c r="N1049" t="s">
        <v>15337</v>
      </c>
      <c r="O1049" t="s">
        <v>15344</v>
      </c>
      <c r="P1049" t="s">
        <v>265</v>
      </c>
      <c r="Q1049" t="s">
        <v>275</v>
      </c>
      <c r="R1049" t="s">
        <v>267</v>
      </c>
      <c r="S1049" t="s">
        <v>15345</v>
      </c>
      <c r="T1049">
        <v>67.95</v>
      </c>
      <c r="U1049" t="s">
        <v>24</v>
      </c>
      <c r="V1049" t="s">
        <v>15346</v>
      </c>
      <c r="W1049" t="s">
        <v>15347</v>
      </c>
      <c r="X1049" t="s">
        <v>15346</v>
      </c>
      <c r="Y1049" t="s">
        <v>15348</v>
      </c>
      <c r="Z1049" t="str">
        <f t="shared" si="16"/>
        <v>AS-95645</v>
      </c>
    </row>
    <row r="1050" spans="1:26" x14ac:dyDescent="0.3">
      <c r="A1050" t="s">
        <v>15349</v>
      </c>
      <c r="B1050" t="s">
        <v>8169</v>
      </c>
      <c r="C1050" t="s">
        <v>264</v>
      </c>
      <c r="E1050" t="s">
        <v>46</v>
      </c>
      <c r="G1050">
        <v>0.2</v>
      </c>
      <c r="H1050">
        <v>0.2</v>
      </c>
      <c r="I1050" t="s">
        <v>24</v>
      </c>
      <c r="J1050">
        <v>11.33</v>
      </c>
      <c r="K1050">
        <v>67.95</v>
      </c>
      <c r="L1050">
        <v>56.62</v>
      </c>
      <c r="M1050" t="s">
        <v>265</v>
      </c>
      <c r="N1050" t="s">
        <v>15350</v>
      </c>
      <c r="O1050" t="s">
        <v>15351</v>
      </c>
      <c r="P1050" t="s">
        <v>265</v>
      </c>
      <c r="Q1050" t="s">
        <v>266</v>
      </c>
      <c r="R1050" t="s">
        <v>267</v>
      </c>
      <c r="S1050" t="s">
        <v>15352</v>
      </c>
      <c r="T1050">
        <v>67.95</v>
      </c>
      <c r="U1050" t="s">
        <v>24</v>
      </c>
      <c r="V1050" t="s">
        <v>15353</v>
      </c>
      <c r="W1050" t="s">
        <v>15354</v>
      </c>
      <c r="X1050" t="s">
        <v>15355</v>
      </c>
      <c r="Y1050" t="s">
        <v>15356</v>
      </c>
      <c r="Z1050" t="str">
        <f t="shared" si="16"/>
        <v>AS-96946</v>
      </c>
    </row>
    <row r="1051" spans="1:26" x14ac:dyDescent="0.3">
      <c r="A1051" t="s">
        <v>15357</v>
      </c>
      <c r="B1051" t="s">
        <v>8169</v>
      </c>
      <c r="C1051" t="s">
        <v>264</v>
      </c>
      <c r="E1051" t="s">
        <v>47</v>
      </c>
      <c r="G1051">
        <v>0.22</v>
      </c>
      <c r="H1051">
        <v>0.22</v>
      </c>
      <c r="I1051" t="s">
        <v>24</v>
      </c>
      <c r="J1051">
        <v>14.42</v>
      </c>
      <c r="K1051">
        <v>79.95</v>
      </c>
      <c r="L1051">
        <v>65.53</v>
      </c>
      <c r="M1051" t="s">
        <v>265</v>
      </c>
      <c r="N1051" t="s">
        <v>15358</v>
      </c>
      <c r="O1051" t="s">
        <v>15359</v>
      </c>
      <c r="P1051" t="s">
        <v>265</v>
      </c>
      <c r="Q1051" t="s">
        <v>266</v>
      </c>
      <c r="R1051" t="s">
        <v>267</v>
      </c>
      <c r="S1051" t="s">
        <v>15360</v>
      </c>
      <c r="T1051">
        <v>79.95</v>
      </c>
      <c r="U1051" t="s">
        <v>24</v>
      </c>
      <c r="V1051" t="s">
        <v>15361</v>
      </c>
      <c r="W1051" t="s">
        <v>15362</v>
      </c>
      <c r="X1051" t="s">
        <v>15363</v>
      </c>
      <c r="Y1051" t="s">
        <v>15364</v>
      </c>
      <c r="Z1051" t="str">
        <f t="shared" si="16"/>
        <v>AS-96530</v>
      </c>
    </row>
    <row r="1052" spans="1:26" x14ac:dyDescent="0.3">
      <c r="A1052" t="s">
        <v>15365</v>
      </c>
      <c r="B1052" t="s">
        <v>8169</v>
      </c>
      <c r="C1052" t="s">
        <v>264</v>
      </c>
      <c r="E1052" t="s">
        <v>46</v>
      </c>
      <c r="G1052">
        <v>0.2</v>
      </c>
      <c r="H1052">
        <v>0.2</v>
      </c>
      <c r="I1052" t="s">
        <v>24</v>
      </c>
      <c r="J1052">
        <v>66.12</v>
      </c>
      <c r="K1052">
        <v>396.7</v>
      </c>
      <c r="L1052">
        <v>330.58</v>
      </c>
      <c r="M1052" t="s">
        <v>265</v>
      </c>
      <c r="N1052" t="s">
        <v>15366</v>
      </c>
      <c r="O1052" t="s">
        <v>15367</v>
      </c>
      <c r="P1052" t="s">
        <v>265</v>
      </c>
      <c r="Q1052" t="s">
        <v>266</v>
      </c>
      <c r="R1052" t="s">
        <v>267</v>
      </c>
      <c r="S1052" t="s">
        <v>15368</v>
      </c>
      <c r="T1052">
        <v>396.7</v>
      </c>
      <c r="U1052" t="s">
        <v>24</v>
      </c>
      <c r="V1052" t="s">
        <v>15369</v>
      </c>
      <c r="W1052" t="s">
        <v>15370</v>
      </c>
      <c r="X1052" t="s">
        <v>15371</v>
      </c>
      <c r="Y1052" t="s">
        <v>15372</v>
      </c>
      <c r="Z1052" t="str">
        <f t="shared" si="16"/>
        <v>AS-95516</v>
      </c>
    </row>
    <row r="1053" spans="1:26" x14ac:dyDescent="0.3">
      <c r="A1053" t="s">
        <v>15373</v>
      </c>
      <c r="B1053" t="s">
        <v>8169</v>
      </c>
      <c r="C1053" t="s">
        <v>268</v>
      </c>
      <c r="E1053" t="s">
        <v>47</v>
      </c>
      <c r="G1053">
        <v>0.22</v>
      </c>
      <c r="H1053">
        <v>0.22</v>
      </c>
      <c r="I1053" t="s">
        <v>24</v>
      </c>
      <c r="J1053">
        <v>33.630000000000003</v>
      </c>
      <c r="K1053">
        <v>186.48</v>
      </c>
      <c r="L1053">
        <v>152.85</v>
      </c>
      <c r="M1053" t="s">
        <v>83</v>
      </c>
      <c r="N1053" t="s">
        <v>15374</v>
      </c>
      <c r="O1053" t="s">
        <v>15375</v>
      </c>
      <c r="P1053" t="s">
        <v>83</v>
      </c>
      <c r="Q1053" t="s">
        <v>266</v>
      </c>
      <c r="R1053" t="s">
        <v>267</v>
      </c>
      <c r="S1053" t="s">
        <v>15376</v>
      </c>
      <c r="T1053">
        <v>186.48</v>
      </c>
      <c r="U1053" t="s">
        <v>24</v>
      </c>
      <c r="V1053" t="s">
        <v>4079</v>
      </c>
      <c r="W1053" t="s">
        <v>4081</v>
      </c>
      <c r="X1053" t="s">
        <v>15377</v>
      </c>
      <c r="Y1053" t="s">
        <v>15378</v>
      </c>
      <c r="Z1053" t="str">
        <f t="shared" si="16"/>
        <v>AS-95273</v>
      </c>
    </row>
    <row r="1054" spans="1:26" x14ac:dyDescent="0.3">
      <c r="A1054" t="s">
        <v>15379</v>
      </c>
      <c r="B1054" t="s">
        <v>8169</v>
      </c>
      <c r="C1054" t="s">
        <v>264</v>
      </c>
      <c r="E1054" t="s">
        <v>47</v>
      </c>
      <c r="G1054">
        <v>0.22</v>
      </c>
      <c r="H1054">
        <v>0.22</v>
      </c>
      <c r="I1054" t="s">
        <v>24</v>
      </c>
      <c r="J1054">
        <v>33.07</v>
      </c>
      <c r="K1054">
        <v>183.38</v>
      </c>
      <c r="L1054">
        <v>150.31</v>
      </c>
      <c r="M1054" t="s">
        <v>265</v>
      </c>
      <c r="N1054" t="s">
        <v>15380</v>
      </c>
      <c r="O1054" t="s">
        <v>15381</v>
      </c>
      <c r="P1054" t="s">
        <v>265</v>
      </c>
      <c r="Q1054" t="s">
        <v>266</v>
      </c>
      <c r="R1054" t="s">
        <v>269</v>
      </c>
      <c r="S1054" t="s">
        <v>15382</v>
      </c>
      <c r="T1054">
        <v>183.38</v>
      </c>
      <c r="U1054" t="s">
        <v>24</v>
      </c>
      <c r="V1054" t="s">
        <v>15383</v>
      </c>
      <c r="W1054" t="s">
        <v>15384</v>
      </c>
      <c r="X1054" t="s">
        <v>15385</v>
      </c>
      <c r="Y1054" t="s">
        <v>15386</v>
      </c>
      <c r="Z1054" t="str">
        <f t="shared" si="16"/>
        <v>AS-96734</v>
      </c>
    </row>
    <row r="1055" spans="1:26" x14ac:dyDescent="0.3">
      <c r="A1055" t="s">
        <v>15379</v>
      </c>
      <c r="B1055" t="s">
        <v>8169</v>
      </c>
      <c r="C1055" t="s">
        <v>264</v>
      </c>
      <c r="E1055" t="s">
        <v>47</v>
      </c>
      <c r="G1055">
        <v>0.22</v>
      </c>
      <c r="H1055">
        <v>0.22</v>
      </c>
      <c r="I1055" t="s">
        <v>24</v>
      </c>
      <c r="J1055">
        <v>33.07</v>
      </c>
      <c r="K1055">
        <v>183.38</v>
      </c>
      <c r="L1055">
        <v>150.31</v>
      </c>
      <c r="M1055" t="s">
        <v>265</v>
      </c>
      <c r="N1055" t="s">
        <v>15380</v>
      </c>
      <c r="O1055" t="s">
        <v>15387</v>
      </c>
      <c r="P1055" t="s">
        <v>265</v>
      </c>
      <c r="Q1055" t="s">
        <v>266</v>
      </c>
      <c r="R1055" t="s">
        <v>267</v>
      </c>
      <c r="S1055" t="s">
        <v>15388</v>
      </c>
      <c r="T1055">
        <v>183.38</v>
      </c>
      <c r="U1055" t="s">
        <v>24</v>
      </c>
      <c r="V1055" t="s">
        <v>15389</v>
      </c>
      <c r="W1055" t="s">
        <v>15390</v>
      </c>
      <c r="X1055" t="s">
        <v>15391</v>
      </c>
      <c r="Y1055" t="s">
        <v>15392</v>
      </c>
      <c r="Z1055" t="str">
        <f t="shared" si="16"/>
        <v>AS-96734</v>
      </c>
    </row>
    <row r="1056" spans="1:26" x14ac:dyDescent="0.3">
      <c r="A1056" t="s">
        <v>15393</v>
      </c>
      <c r="B1056" t="s">
        <v>8169</v>
      </c>
      <c r="C1056" t="s">
        <v>264</v>
      </c>
      <c r="E1056" t="s">
        <v>46</v>
      </c>
      <c r="G1056">
        <v>0.2</v>
      </c>
      <c r="H1056">
        <v>0.2</v>
      </c>
      <c r="I1056" t="s">
        <v>24</v>
      </c>
      <c r="J1056">
        <v>9.89</v>
      </c>
      <c r="K1056">
        <v>59.31</v>
      </c>
      <c r="L1056">
        <v>49.42</v>
      </c>
      <c r="M1056" t="s">
        <v>265</v>
      </c>
      <c r="N1056" t="s">
        <v>15394</v>
      </c>
      <c r="O1056" t="s">
        <v>15395</v>
      </c>
      <c r="P1056" t="s">
        <v>265</v>
      </c>
      <c r="Q1056" t="s">
        <v>266</v>
      </c>
      <c r="R1056" t="s">
        <v>267</v>
      </c>
      <c r="S1056" t="s">
        <v>15396</v>
      </c>
      <c r="T1056">
        <v>59.31</v>
      </c>
      <c r="U1056" t="s">
        <v>24</v>
      </c>
      <c r="V1056" t="s">
        <v>15397</v>
      </c>
      <c r="W1056" t="s">
        <v>15398</v>
      </c>
      <c r="X1056" t="s">
        <v>15399</v>
      </c>
      <c r="Y1056" t="s">
        <v>15400</v>
      </c>
      <c r="Z1056" t="str">
        <f t="shared" si="16"/>
        <v>AS-95661</v>
      </c>
    </row>
    <row r="1057" spans="1:26" x14ac:dyDescent="0.3">
      <c r="A1057" t="s">
        <v>15401</v>
      </c>
      <c r="B1057" t="s">
        <v>8169</v>
      </c>
      <c r="C1057" t="s">
        <v>264</v>
      </c>
      <c r="E1057" t="s">
        <v>45</v>
      </c>
      <c r="G1057">
        <v>0.21</v>
      </c>
      <c r="H1057">
        <v>0.21</v>
      </c>
      <c r="I1057" t="s">
        <v>24</v>
      </c>
      <c r="J1057">
        <v>4.32</v>
      </c>
      <c r="K1057">
        <v>24.9</v>
      </c>
      <c r="L1057">
        <v>20.58</v>
      </c>
      <c r="M1057" t="s">
        <v>265</v>
      </c>
      <c r="N1057" t="s">
        <v>15402</v>
      </c>
      <c r="O1057" t="s">
        <v>15403</v>
      </c>
      <c r="P1057" t="s">
        <v>265</v>
      </c>
      <c r="Q1057" t="s">
        <v>266</v>
      </c>
      <c r="R1057" t="s">
        <v>267</v>
      </c>
      <c r="S1057" t="s">
        <v>15404</v>
      </c>
      <c r="T1057">
        <v>24.9</v>
      </c>
      <c r="U1057" t="s">
        <v>24</v>
      </c>
      <c r="V1057" t="s">
        <v>15405</v>
      </c>
      <c r="W1057" t="s">
        <v>15406</v>
      </c>
      <c r="X1057" t="s">
        <v>15407</v>
      </c>
      <c r="Y1057" t="s">
        <v>15408</v>
      </c>
      <c r="Z1057" t="str">
        <f t="shared" si="16"/>
        <v>AS-95502</v>
      </c>
    </row>
    <row r="1058" spans="1:26" x14ac:dyDescent="0.3">
      <c r="A1058" t="s">
        <v>15409</v>
      </c>
      <c r="B1058" t="s">
        <v>8169</v>
      </c>
      <c r="C1058" t="s">
        <v>264</v>
      </c>
      <c r="E1058" t="s">
        <v>42</v>
      </c>
      <c r="G1058">
        <v>0.19</v>
      </c>
      <c r="H1058">
        <v>0.19</v>
      </c>
      <c r="I1058" t="s">
        <v>24</v>
      </c>
      <c r="J1058">
        <v>16.22</v>
      </c>
      <c r="K1058">
        <v>101.61</v>
      </c>
      <c r="L1058">
        <v>85.39</v>
      </c>
      <c r="M1058" t="s">
        <v>265</v>
      </c>
      <c r="N1058" t="s">
        <v>15410</v>
      </c>
      <c r="O1058" t="s">
        <v>15411</v>
      </c>
      <c r="P1058" t="s">
        <v>265</v>
      </c>
      <c r="Q1058" t="s">
        <v>266</v>
      </c>
      <c r="R1058" t="s">
        <v>267</v>
      </c>
      <c r="S1058" t="s">
        <v>15412</v>
      </c>
      <c r="T1058">
        <v>101.61</v>
      </c>
      <c r="U1058" t="s">
        <v>24</v>
      </c>
      <c r="V1058" t="s">
        <v>15413</v>
      </c>
      <c r="W1058" t="s">
        <v>15414</v>
      </c>
      <c r="X1058" t="s">
        <v>15415</v>
      </c>
      <c r="Y1058" t="s">
        <v>15416</v>
      </c>
      <c r="Z1058" t="str">
        <f t="shared" si="16"/>
        <v>AS-95093</v>
      </c>
    </row>
    <row r="1059" spans="1:26" x14ac:dyDescent="0.3">
      <c r="A1059" t="s">
        <v>15417</v>
      </c>
      <c r="B1059" t="s">
        <v>8169</v>
      </c>
      <c r="C1059" t="s">
        <v>264</v>
      </c>
      <c r="E1059" t="s">
        <v>45</v>
      </c>
      <c r="G1059">
        <v>0.21</v>
      </c>
      <c r="H1059">
        <v>0.21</v>
      </c>
      <c r="I1059" t="s">
        <v>24</v>
      </c>
      <c r="J1059">
        <v>22.02</v>
      </c>
      <c r="K1059">
        <v>126.9</v>
      </c>
      <c r="L1059">
        <v>104.88</v>
      </c>
      <c r="M1059" t="s">
        <v>265</v>
      </c>
      <c r="N1059" t="s">
        <v>15418</v>
      </c>
      <c r="O1059" t="s">
        <v>15419</v>
      </c>
      <c r="P1059" t="s">
        <v>265</v>
      </c>
      <c r="Q1059" t="s">
        <v>266</v>
      </c>
      <c r="R1059" t="s">
        <v>267</v>
      </c>
      <c r="S1059" t="s">
        <v>15420</v>
      </c>
      <c r="T1059">
        <v>126.9</v>
      </c>
      <c r="U1059" t="s">
        <v>24</v>
      </c>
      <c r="V1059" t="s">
        <v>15421</v>
      </c>
      <c r="W1059" t="s">
        <v>15422</v>
      </c>
      <c r="X1059" t="s">
        <v>15423</v>
      </c>
      <c r="Y1059" t="s">
        <v>15424</v>
      </c>
      <c r="Z1059" t="str">
        <f t="shared" si="16"/>
        <v>AS-96254</v>
      </c>
    </row>
    <row r="1060" spans="1:26" x14ac:dyDescent="0.3">
      <c r="A1060" t="s">
        <v>15425</v>
      </c>
      <c r="B1060" t="s">
        <v>8169</v>
      </c>
      <c r="C1060" t="s">
        <v>268</v>
      </c>
      <c r="E1060" t="s">
        <v>42</v>
      </c>
      <c r="G1060">
        <v>0.19</v>
      </c>
      <c r="H1060">
        <v>0.19</v>
      </c>
      <c r="I1060" t="s">
        <v>24</v>
      </c>
      <c r="J1060">
        <v>22.09</v>
      </c>
      <c r="K1060">
        <v>138.38</v>
      </c>
      <c r="L1060">
        <v>116.29</v>
      </c>
      <c r="M1060" t="s">
        <v>83</v>
      </c>
      <c r="N1060" t="s">
        <v>15426</v>
      </c>
      <c r="O1060" t="s">
        <v>15427</v>
      </c>
      <c r="P1060" t="s">
        <v>83</v>
      </c>
      <c r="Q1060" t="s">
        <v>266</v>
      </c>
      <c r="R1060" t="s">
        <v>267</v>
      </c>
      <c r="S1060" t="s">
        <v>15428</v>
      </c>
      <c r="T1060">
        <v>138.38</v>
      </c>
      <c r="U1060" t="s">
        <v>24</v>
      </c>
      <c r="V1060" t="s">
        <v>5757</v>
      </c>
      <c r="W1060" t="s">
        <v>5759</v>
      </c>
      <c r="X1060" t="s">
        <v>15429</v>
      </c>
      <c r="Y1060" t="s">
        <v>15430</v>
      </c>
      <c r="Z1060" t="str">
        <f t="shared" si="16"/>
        <v>AS-96011</v>
      </c>
    </row>
    <row r="1061" spans="1:26" x14ac:dyDescent="0.3">
      <c r="A1061" t="s">
        <v>15431</v>
      </c>
      <c r="B1061" t="s">
        <v>8169</v>
      </c>
      <c r="C1061" t="s">
        <v>264</v>
      </c>
      <c r="E1061" t="s">
        <v>46</v>
      </c>
      <c r="G1061">
        <v>0.2</v>
      </c>
      <c r="H1061">
        <v>0.2</v>
      </c>
      <c r="I1061" t="s">
        <v>24</v>
      </c>
      <c r="J1061">
        <v>13.49</v>
      </c>
      <c r="K1061">
        <v>80.91</v>
      </c>
      <c r="L1061">
        <v>67.42</v>
      </c>
      <c r="M1061" t="s">
        <v>265</v>
      </c>
      <c r="N1061" t="s">
        <v>15432</v>
      </c>
      <c r="O1061" t="s">
        <v>15433</v>
      </c>
      <c r="P1061" t="s">
        <v>265</v>
      </c>
      <c r="Q1061" t="s">
        <v>266</v>
      </c>
      <c r="R1061" t="s">
        <v>269</v>
      </c>
      <c r="S1061" t="s">
        <v>15434</v>
      </c>
      <c r="T1061">
        <v>80.91</v>
      </c>
      <c r="U1061" t="s">
        <v>24</v>
      </c>
      <c r="V1061" t="s">
        <v>15435</v>
      </c>
      <c r="W1061" t="s">
        <v>15436</v>
      </c>
      <c r="X1061" t="s">
        <v>15437</v>
      </c>
      <c r="Y1061" t="s">
        <v>15438</v>
      </c>
      <c r="Z1061" t="str">
        <f t="shared" si="16"/>
        <v>AS-97073</v>
      </c>
    </row>
    <row r="1062" spans="1:26" x14ac:dyDescent="0.3">
      <c r="A1062" t="s">
        <v>15431</v>
      </c>
      <c r="B1062" t="s">
        <v>8169</v>
      </c>
      <c r="C1062" t="s">
        <v>264</v>
      </c>
      <c r="E1062" t="s">
        <v>46</v>
      </c>
      <c r="G1062">
        <v>0.2</v>
      </c>
      <c r="H1062">
        <v>0.2</v>
      </c>
      <c r="I1062" t="s">
        <v>24</v>
      </c>
      <c r="J1062">
        <v>13.49</v>
      </c>
      <c r="K1062">
        <v>80.91</v>
      </c>
      <c r="L1062">
        <v>67.42</v>
      </c>
      <c r="M1062" t="s">
        <v>265</v>
      </c>
      <c r="N1062" t="s">
        <v>15432</v>
      </c>
      <c r="O1062" t="s">
        <v>15439</v>
      </c>
      <c r="P1062" t="s">
        <v>265</v>
      </c>
      <c r="Q1062" t="s">
        <v>266</v>
      </c>
      <c r="R1062" t="s">
        <v>269</v>
      </c>
      <c r="S1062" t="s">
        <v>15440</v>
      </c>
      <c r="T1062">
        <v>80.91</v>
      </c>
      <c r="U1062" t="s">
        <v>24</v>
      </c>
      <c r="V1062" t="s">
        <v>15441</v>
      </c>
      <c r="W1062" t="s">
        <v>15442</v>
      </c>
      <c r="X1062" t="s">
        <v>15443</v>
      </c>
      <c r="Y1062" t="s">
        <v>15444</v>
      </c>
      <c r="Z1062" t="str">
        <f t="shared" si="16"/>
        <v>AS-97073</v>
      </c>
    </row>
    <row r="1063" spans="1:26" x14ac:dyDescent="0.3">
      <c r="A1063" t="s">
        <v>15431</v>
      </c>
      <c r="B1063" t="s">
        <v>8169</v>
      </c>
      <c r="C1063" t="s">
        <v>264</v>
      </c>
      <c r="E1063" t="s">
        <v>46</v>
      </c>
      <c r="G1063">
        <v>0.2</v>
      </c>
      <c r="H1063">
        <v>0.2</v>
      </c>
      <c r="I1063" t="s">
        <v>24</v>
      </c>
      <c r="J1063">
        <v>13.49</v>
      </c>
      <c r="K1063">
        <v>80.91</v>
      </c>
      <c r="L1063">
        <v>67.42</v>
      </c>
      <c r="M1063" t="s">
        <v>265</v>
      </c>
      <c r="N1063" t="s">
        <v>15432</v>
      </c>
      <c r="O1063" t="s">
        <v>15445</v>
      </c>
      <c r="P1063" t="s">
        <v>265</v>
      </c>
      <c r="Q1063" t="s">
        <v>266</v>
      </c>
      <c r="R1063" t="s">
        <v>267</v>
      </c>
      <c r="S1063" t="s">
        <v>15446</v>
      </c>
      <c r="T1063">
        <v>80.91</v>
      </c>
      <c r="U1063" t="s">
        <v>24</v>
      </c>
      <c r="V1063" t="s">
        <v>15447</v>
      </c>
      <c r="W1063" t="s">
        <v>15448</v>
      </c>
      <c r="X1063" t="s">
        <v>15449</v>
      </c>
      <c r="Y1063" t="s">
        <v>15450</v>
      </c>
      <c r="Z1063" t="str">
        <f t="shared" si="16"/>
        <v>AS-97073</v>
      </c>
    </row>
    <row r="1064" spans="1:26" x14ac:dyDescent="0.3">
      <c r="A1064" t="s">
        <v>15451</v>
      </c>
      <c r="B1064" t="s">
        <v>8169</v>
      </c>
      <c r="C1064" t="s">
        <v>264</v>
      </c>
      <c r="E1064" t="s">
        <v>45</v>
      </c>
      <c r="G1064">
        <v>0.21</v>
      </c>
      <c r="H1064">
        <v>0.21</v>
      </c>
      <c r="I1064" t="s">
        <v>24</v>
      </c>
      <c r="J1064">
        <v>7.79</v>
      </c>
      <c r="K1064">
        <v>44.9</v>
      </c>
      <c r="L1064">
        <v>37.11</v>
      </c>
      <c r="M1064" t="s">
        <v>265</v>
      </c>
      <c r="N1064" t="s">
        <v>15452</v>
      </c>
      <c r="O1064" t="s">
        <v>15453</v>
      </c>
      <c r="P1064" t="s">
        <v>265</v>
      </c>
      <c r="Q1064" t="s">
        <v>266</v>
      </c>
      <c r="R1064" t="s">
        <v>267</v>
      </c>
      <c r="S1064" t="s">
        <v>15454</v>
      </c>
      <c r="T1064">
        <v>44.9</v>
      </c>
      <c r="U1064" t="s">
        <v>24</v>
      </c>
      <c r="V1064" t="s">
        <v>15455</v>
      </c>
      <c r="W1064" t="s">
        <v>15456</v>
      </c>
      <c r="X1064" t="s">
        <v>15457</v>
      </c>
      <c r="Y1064" t="s">
        <v>15458</v>
      </c>
      <c r="Z1064" t="str">
        <f t="shared" si="16"/>
        <v>AS-96383</v>
      </c>
    </row>
    <row r="1065" spans="1:26" x14ac:dyDescent="0.3">
      <c r="A1065" t="s">
        <v>15459</v>
      </c>
      <c r="B1065" t="s">
        <v>8169</v>
      </c>
      <c r="C1065" t="s">
        <v>38</v>
      </c>
      <c r="D1065" t="s">
        <v>14921</v>
      </c>
      <c r="E1065" t="s">
        <v>45</v>
      </c>
      <c r="G1065">
        <v>0.21</v>
      </c>
      <c r="H1065" t="s">
        <v>270</v>
      </c>
      <c r="I1065" t="s">
        <v>24</v>
      </c>
      <c r="J1065">
        <v>0</v>
      </c>
      <c r="K1065">
        <v>0</v>
      </c>
      <c r="L1065">
        <v>0</v>
      </c>
      <c r="M1065" t="s">
        <v>271</v>
      </c>
      <c r="Z1065" t="str">
        <f t="shared" si="16"/>
        <v>AS-95812</v>
      </c>
    </row>
    <row r="1066" spans="1:26" x14ac:dyDescent="0.3">
      <c r="A1066" t="s">
        <v>15460</v>
      </c>
      <c r="B1066" t="s">
        <v>8169</v>
      </c>
      <c r="C1066" t="s">
        <v>264</v>
      </c>
      <c r="E1066" t="s">
        <v>46</v>
      </c>
      <c r="G1066">
        <v>0.2</v>
      </c>
      <c r="H1066">
        <v>0.2</v>
      </c>
      <c r="I1066" t="s">
        <v>24</v>
      </c>
      <c r="J1066">
        <v>4.1500000000000004</v>
      </c>
      <c r="K1066">
        <v>24.9</v>
      </c>
      <c r="L1066">
        <v>20.75</v>
      </c>
      <c r="M1066" t="s">
        <v>265</v>
      </c>
      <c r="N1066" t="s">
        <v>15461</v>
      </c>
      <c r="O1066" t="s">
        <v>15462</v>
      </c>
      <c r="P1066" t="s">
        <v>265</v>
      </c>
      <c r="Q1066" t="s">
        <v>266</v>
      </c>
      <c r="R1066" t="s">
        <v>267</v>
      </c>
      <c r="S1066" t="s">
        <v>15463</v>
      </c>
      <c r="T1066">
        <v>24.9</v>
      </c>
      <c r="U1066" t="s">
        <v>24</v>
      </c>
      <c r="V1066" t="s">
        <v>15464</v>
      </c>
      <c r="W1066" t="s">
        <v>15465</v>
      </c>
      <c r="X1066" t="s">
        <v>15466</v>
      </c>
      <c r="Y1066" t="s">
        <v>15467</v>
      </c>
      <c r="Z1066" t="str">
        <f t="shared" si="16"/>
        <v>AS-96774</v>
      </c>
    </row>
    <row r="1067" spans="1:26" x14ac:dyDescent="0.3">
      <c r="A1067" t="s">
        <v>15468</v>
      </c>
      <c r="B1067" t="s">
        <v>8169</v>
      </c>
      <c r="C1067" t="s">
        <v>38</v>
      </c>
      <c r="D1067" t="s">
        <v>76</v>
      </c>
      <c r="E1067" t="s">
        <v>45</v>
      </c>
      <c r="G1067">
        <v>0.21</v>
      </c>
      <c r="H1067" t="s">
        <v>270</v>
      </c>
      <c r="I1067" t="s">
        <v>24</v>
      </c>
      <c r="J1067" t="s">
        <v>270</v>
      </c>
      <c r="K1067">
        <v>0</v>
      </c>
      <c r="L1067">
        <v>0</v>
      </c>
      <c r="M1067" t="s">
        <v>271</v>
      </c>
      <c r="Z1067" t="str">
        <f t="shared" si="16"/>
        <v>AS-95354</v>
      </c>
    </row>
    <row r="1068" spans="1:26" x14ac:dyDescent="0.3">
      <c r="A1068" t="s">
        <v>15469</v>
      </c>
      <c r="B1068" t="s">
        <v>8169</v>
      </c>
      <c r="C1068" t="s">
        <v>264</v>
      </c>
      <c r="D1068" t="s">
        <v>64</v>
      </c>
      <c r="E1068" t="s">
        <v>45</v>
      </c>
      <c r="G1068">
        <v>0.21</v>
      </c>
      <c r="H1068">
        <v>0.21</v>
      </c>
      <c r="I1068" t="s">
        <v>24</v>
      </c>
      <c r="J1068">
        <v>18.37</v>
      </c>
      <c r="K1068">
        <v>105.85</v>
      </c>
      <c r="L1068">
        <v>87.48</v>
      </c>
      <c r="M1068" t="s">
        <v>265</v>
      </c>
      <c r="N1068" t="s">
        <v>15470</v>
      </c>
      <c r="O1068" t="s">
        <v>15471</v>
      </c>
      <c r="P1068" t="s">
        <v>265</v>
      </c>
      <c r="Q1068" t="s">
        <v>266</v>
      </c>
      <c r="R1068" t="s">
        <v>267</v>
      </c>
      <c r="S1068" t="s">
        <v>15472</v>
      </c>
      <c r="T1068">
        <v>105.85</v>
      </c>
      <c r="U1068" t="s">
        <v>24</v>
      </c>
      <c r="V1068" t="s">
        <v>15473</v>
      </c>
      <c r="W1068" t="s">
        <v>15474</v>
      </c>
      <c r="X1068" t="s">
        <v>15475</v>
      </c>
      <c r="Y1068" t="s">
        <v>15476</v>
      </c>
      <c r="Z1068" t="str">
        <f t="shared" si="16"/>
        <v>AS-95557</v>
      </c>
    </row>
    <row r="1069" spans="1:26" x14ac:dyDescent="0.3">
      <c r="A1069" t="s">
        <v>15477</v>
      </c>
      <c r="B1069" t="s">
        <v>8169</v>
      </c>
      <c r="C1069" t="s">
        <v>264</v>
      </c>
      <c r="E1069" t="s">
        <v>45</v>
      </c>
      <c r="G1069">
        <v>0.21</v>
      </c>
      <c r="H1069">
        <v>0.21</v>
      </c>
      <c r="I1069" t="s">
        <v>24</v>
      </c>
      <c r="J1069">
        <v>7.79</v>
      </c>
      <c r="K1069">
        <v>44.9</v>
      </c>
      <c r="L1069">
        <v>37.11</v>
      </c>
      <c r="M1069" t="s">
        <v>265</v>
      </c>
      <c r="N1069" t="s">
        <v>15478</v>
      </c>
      <c r="O1069" t="s">
        <v>15479</v>
      </c>
      <c r="P1069" t="s">
        <v>265</v>
      </c>
      <c r="Q1069" t="s">
        <v>266</v>
      </c>
      <c r="R1069" t="s">
        <v>267</v>
      </c>
      <c r="S1069" t="s">
        <v>15480</v>
      </c>
      <c r="T1069">
        <v>44.9</v>
      </c>
      <c r="U1069" t="s">
        <v>24</v>
      </c>
      <c r="V1069" t="s">
        <v>15481</v>
      </c>
      <c r="W1069" t="s">
        <v>15482</v>
      </c>
      <c r="X1069" t="s">
        <v>15483</v>
      </c>
      <c r="Y1069" t="s">
        <v>15484</v>
      </c>
      <c r="Z1069" t="str">
        <f t="shared" si="16"/>
        <v>AS-94896</v>
      </c>
    </row>
    <row r="1070" spans="1:26" x14ac:dyDescent="0.3">
      <c r="A1070" t="s">
        <v>15485</v>
      </c>
      <c r="B1070" t="s">
        <v>8169</v>
      </c>
      <c r="C1070" t="s">
        <v>264</v>
      </c>
      <c r="E1070" t="s">
        <v>42</v>
      </c>
      <c r="G1070">
        <v>0.19</v>
      </c>
      <c r="H1070">
        <v>0.19</v>
      </c>
      <c r="I1070" t="s">
        <v>24</v>
      </c>
      <c r="J1070">
        <v>3.98</v>
      </c>
      <c r="K1070">
        <v>24.9</v>
      </c>
      <c r="L1070">
        <v>20.92</v>
      </c>
      <c r="M1070" t="s">
        <v>265</v>
      </c>
      <c r="N1070" t="s">
        <v>15486</v>
      </c>
      <c r="O1070" t="s">
        <v>15487</v>
      </c>
      <c r="P1070" t="s">
        <v>265</v>
      </c>
      <c r="Q1070" t="s">
        <v>266</v>
      </c>
      <c r="R1070" t="s">
        <v>267</v>
      </c>
      <c r="S1070" t="s">
        <v>15488</v>
      </c>
      <c r="T1070">
        <v>24.9</v>
      </c>
      <c r="U1070" t="s">
        <v>24</v>
      </c>
      <c r="V1070" t="s">
        <v>15489</v>
      </c>
      <c r="W1070" t="s">
        <v>15490</v>
      </c>
      <c r="X1070" t="s">
        <v>15491</v>
      </c>
      <c r="Y1070" t="s">
        <v>15492</v>
      </c>
      <c r="Z1070" t="str">
        <f t="shared" si="16"/>
        <v>AS-96339</v>
      </c>
    </row>
    <row r="1071" spans="1:26" x14ac:dyDescent="0.3">
      <c r="A1071" t="s">
        <v>15493</v>
      </c>
      <c r="B1071" t="s">
        <v>8169</v>
      </c>
      <c r="C1071" t="s">
        <v>264</v>
      </c>
      <c r="E1071" t="s">
        <v>47</v>
      </c>
      <c r="G1071">
        <v>0.22</v>
      </c>
      <c r="H1071">
        <v>0.22</v>
      </c>
      <c r="I1071" t="s">
        <v>24</v>
      </c>
      <c r="J1071">
        <v>6.29</v>
      </c>
      <c r="K1071">
        <v>34.9</v>
      </c>
      <c r="L1071">
        <v>28.61</v>
      </c>
      <c r="M1071" t="s">
        <v>265</v>
      </c>
      <c r="N1071" t="s">
        <v>15494</v>
      </c>
      <c r="O1071" t="s">
        <v>15495</v>
      </c>
      <c r="P1071" t="s">
        <v>265</v>
      </c>
      <c r="Q1071" t="s">
        <v>266</v>
      </c>
      <c r="R1071" t="s">
        <v>267</v>
      </c>
      <c r="S1071" t="s">
        <v>15496</v>
      </c>
      <c r="T1071">
        <v>34.9</v>
      </c>
      <c r="U1071" t="s">
        <v>24</v>
      </c>
      <c r="V1071" t="s">
        <v>15497</v>
      </c>
      <c r="W1071" t="s">
        <v>15498</v>
      </c>
      <c r="X1071" t="s">
        <v>15499</v>
      </c>
      <c r="Y1071" t="s">
        <v>15500</v>
      </c>
      <c r="Z1071" t="str">
        <f t="shared" si="16"/>
        <v>AS-95607</v>
      </c>
    </row>
    <row r="1072" spans="1:26" x14ac:dyDescent="0.3">
      <c r="A1072" t="s">
        <v>15501</v>
      </c>
      <c r="B1072" t="s">
        <v>8169</v>
      </c>
      <c r="C1072" t="s">
        <v>264</v>
      </c>
      <c r="E1072" t="s">
        <v>46</v>
      </c>
      <c r="G1072">
        <v>0.2</v>
      </c>
      <c r="H1072">
        <v>0.2</v>
      </c>
      <c r="I1072" t="s">
        <v>24</v>
      </c>
      <c r="J1072">
        <v>38.32</v>
      </c>
      <c r="K1072">
        <v>229.9</v>
      </c>
      <c r="L1072">
        <v>191.58</v>
      </c>
      <c r="M1072" t="s">
        <v>265</v>
      </c>
      <c r="N1072" t="s">
        <v>15502</v>
      </c>
      <c r="O1072" t="s">
        <v>15503</v>
      </c>
      <c r="P1072" t="s">
        <v>265</v>
      </c>
      <c r="Q1072" t="s">
        <v>266</v>
      </c>
      <c r="R1072" t="s">
        <v>267</v>
      </c>
      <c r="S1072" t="s">
        <v>15504</v>
      </c>
      <c r="T1072">
        <v>229.9</v>
      </c>
      <c r="U1072" t="s">
        <v>24</v>
      </c>
      <c r="V1072" t="s">
        <v>15505</v>
      </c>
      <c r="W1072" t="s">
        <v>15506</v>
      </c>
      <c r="X1072" t="s">
        <v>15507</v>
      </c>
      <c r="Y1072" t="s">
        <v>15508</v>
      </c>
      <c r="Z1072" t="str">
        <f t="shared" si="16"/>
        <v>AS-95370</v>
      </c>
    </row>
    <row r="1073" spans="1:26" x14ac:dyDescent="0.3">
      <c r="A1073" t="s">
        <v>15509</v>
      </c>
      <c r="B1073" t="s">
        <v>8169</v>
      </c>
      <c r="C1073" t="s">
        <v>264</v>
      </c>
      <c r="E1073" t="s">
        <v>47</v>
      </c>
      <c r="G1073">
        <v>0.22</v>
      </c>
      <c r="H1073">
        <v>0.22</v>
      </c>
      <c r="I1073" t="s">
        <v>24</v>
      </c>
      <c r="J1073">
        <v>9</v>
      </c>
      <c r="K1073">
        <v>49.9</v>
      </c>
      <c r="L1073">
        <v>40.9</v>
      </c>
      <c r="M1073" t="s">
        <v>265</v>
      </c>
      <c r="N1073" t="s">
        <v>15510</v>
      </c>
      <c r="O1073" t="s">
        <v>15511</v>
      </c>
      <c r="P1073" t="s">
        <v>265</v>
      </c>
      <c r="Q1073" t="s">
        <v>266</v>
      </c>
      <c r="R1073" t="s">
        <v>267</v>
      </c>
      <c r="S1073" t="s">
        <v>15512</v>
      </c>
      <c r="T1073">
        <v>49.9</v>
      </c>
      <c r="U1073" t="s">
        <v>24</v>
      </c>
      <c r="V1073" t="s">
        <v>15513</v>
      </c>
      <c r="W1073" t="s">
        <v>15514</v>
      </c>
      <c r="X1073" t="s">
        <v>15515</v>
      </c>
      <c r="Y1073" t="s">
        <v>15516</v>
      </c>
      <c r="Z1073" t="str">
        <f t="shared" si="16"/>
        <v>AS-95227</v>
      </c>
    </row>
    <row r="1074" spans="1:26" x14ac:dyDescent="0.3">
      <c r="A1074" t="s">
        <v>15517</v>
      </c>
      <c r="B1074" t="s">
        <v>8169</v>
      </c>
      <c r="C1074" t="s">
        <v>268</v>
      </c>
      <c r="D1074" t="s">
        <v>73</v>
      </c>
      <c r="E1074" t="s">
        <v>42</v>
      </c>
      <c r="G1074">
        <v>0.19</v>
      </c>
      <c r="H1074" t="s">
        <v>270</v>
      </c>
      <c r="I1074" t="s">
        <v>24</v>
      </c>
      <c r="J1074" t="s">
        <v>270</v>
      </c>
      <c r="K1074">
        <v>0</v>
      </c>
      <c r="L1074">
        <v>0</v>
      </c>
      <c r="M1074" t="s">
        <v>83</v>
      </c>
      <c r="N1074" t="s">
        <v>15518</v>
      </c>
      <c r="O1074" t="s">
        <v>15519</v>
      </c>
      <c r="P1074" t="s">
        <v>83</v>
      </c>
      <c r="Q1074" t="s">
        <v>266</v>
      </c>
      <c r="R1074" t="s">
        <v>267</v>
      </c>
      <c r="S1074" t="s">
        <v>15520</v>
      </c>
      <c r="T1074">
        <v>76.37</v>
      </c>
      <c r="U1074" t="s">
        <v>24</v>
      </c>
      <c r="V1074" t="s">
        <v>3988</v>
      </c>
      <c r="W1074" t="s">
        <v>3991</v>
      </c>
      <c r="X1074" t="s">
        <v>15521</v>
      </c>
      <c r="Y1074" t="s">
        <v>15522</v>
      </c>
      <c r="Z1074" t="str">
        <f t="shared" si="16"/>
        <v>AS-95236</v>
      </c>
    </row>
    <row r="1075" spans="1:26" x14ac:dyDescent="0.3">
      <c r="A1075" t="s">
        <v>15517</v>
      </c>
      <c r="B1075" t="s">
        <v>8169</v>
      </c>
      <c r="C1075" t="s">
        <v>268</v>
      </c>
      <c r="D1075" t="s">
        <v>73</v>
      </c>
      <c r="E1075" t="s">
        <v>42</v>
      </c>
      <c r="G1075">
        <v>0.19</v>
      </c>
      <c r="H1075" t="s">
        <v>270</v>
      </c>
      <c r="I1075" t="s">
        <v>24</v>
      </c>
      <c r="J1075" t="s">
        <v>270</v>
      </c>
      <c r="K1075">
        <v>0</v>
      </c>
      <c r="L1075">
        <v>0</v>
      </c>
      <c r="M1075" t="s">
        <v>83</v>
      </c>
      <c r="N1075" t="s">
        <v>15518</v>
      </c>
      <c r="O1075" t="s">
        <v>15523</v>
      </c>
      <c r="P1075" t="s">
        <v>83</v>
      </c>
      <c r="Q1075" t="s">
        <v>275</v>
      </c>
      <c r="R1075" t="s">
        <v>267</v>
      </c>
      <c r="S1075" t="s">
        <v>15524</v>
      </c>
      <c r="T1075">
        <v>76.37</v>
      </c>
      <c r="U1075" t="s">
        <v>24</v>
      </c>
      <c r="V1075" t="s">
        <v>3998</v>
      </c>
      <c r="W1075" t="s">
        <v>15525</v>
      </c>
      <c r="X1075" t="s">
        <v>3998</v>
      </c>
      <c r="Y1075" t="s">
        <v>15526</v>
      </c>
      <c r="Z1075" t="str">
        <f t="shared" si="16"/>
        <v>AS-95236</v>
      </c>
    </row>
    <row r="1076" spans="1:26" x14ac:dyDescent="0.3">
      <c r="A1076" t="s">
        <v>15527</v>
      </c>
      <c r="B1076" t="s">
        <v>8169</v>
      </c>
      <c r="C1076" t="s">
        <v>264</v>
      </c>
      <c r="E1076" t="s">
        <v>45</v>
      </c>
      <c r="G1076">
        <v>0.21</v>
      </c>
      <c r="H1076">
        <v>0.21</v>
      </c>
      <c r="I1076" t="s">
        <v>24</v>
      </c>
      <c r="J1076">
        <v>225.42</v>
      </c>
      <c r="K1076">
        <v>1298.8399999999999</v>
      </c>
      <c r="L1076">
        <v>1073.42</v>
      </c>
      <c r="M1076" t="s">
        <v>265</v>
      </c>
      <c r="N1076" t="s">
        <v>15528</v>
      </c>
      <c r="O1076" t="s">
        <v>15529</v>
      </c>
      <c r="P1076" t="s">
        <v>265</v>
      </c>
      <c r="Q1076" t="s">
        <v>266</v>
      </c>
      <c r="R1076" t="s">
        <v>267</v>
      </c>
      <c r="S1076" t="s">
        <v>15530</v>
      </c>
      <c r="T1076">
        <v>1298.8399999999999</v>
      </c>
      <c r="U1076" t="s">
        <v>24</v>
      </c>
      <c r="V1076" t="s">
        <v>15531</v>
      </c>
      <c r="W1076" t="s">
        <v>15532</v>
      </c>
      <c r="X1076" t="s">
        <v>15533</v>
      </c>
      <c r="Y1076" t="s">
        <v>15534</v>
      </c>
      <c r="Z1076" t="str">
        <f t="shared" si="16"/>
        <v>AS-95350</v>
      </c>
    </row>
    <row r="1077" spans="1:26" x14ac:dyDescent="0.3">
      <c r="A1077" t="s">
        <v>15535</v>
      </c>
      <c r="B1077" t="s">
        <v>8169</v>
      </c>
      <c r="C1077" t="s">
        <v>264</v>
      </c>
      <c r="E1077" t="s">
        <v>47</v>
      </c>
      <c r="G1077">
        <v>0.22</v>
      </c>
      <c r="H1077">
        <v>0.22</v>
      </c>
      <c r="I1077" t="s">
        <v>24</v>
      </c>
      <c r="J1077">
        <v>12.25</v>
      </c>
      <c r="K1077">
        <v>67.95</v>
      </c>
      <c r="L1077">
        <v>55.7</v>
      </c>
      <c r="M1077" t="s">
        <v>265</v>
      </c>
      <c r="N1077" t="s">
        <v>15536</v>
      </c>
      <c r="O1077" t="s">
        <v>15537</v>
      </c>
      <c r="P1077" t="s">
        <v>265</v>
      </c>
      <c r="Q1077" t="s">
        <v>266</v>
      </c>
      <c r="R1077" t="s">
        <v>267</v>
      </c>
      <c r="S1077" t="s">
        <v>15538</v>
      </c>
      <c r="T1077">
        <v>67.95</v>
      </c>
      <c r="U1077" t="s">
        <v>24</v>
      </c>
      <c r="V1077" t="s">
        <v>15539</v>
      </c>
      <c r="W1077" t="s">
        <v>15540</v>
      </c>
      <c r="X1077" t="s">
        <v>15541</v>
      </c>
      <c r="Y1077" t="s">
        <v>15542</v>
      </c>
      <c r="Z1077" t="str">
        <f t="shared" si="16"/>
        <v>AS-97058</v>
      </c>
    </row>
    <row r="1078" spans="1:26" x14ac:dyDescent="0.3">
      <c r="A1078" t="s">
        <v>15543</v>
      </c>
      <c r="B1078" t="s">
        <v>8169</v>
      </c>
      <c r="C1078" t="s">
        <v>264</v>
      </c>
      <c r="D1078" t="s">
        <v>68</v>
      </c>
      <c r="E1078" t="s">
        <v>45</v>
      </c>
      <c r="G1078">
        <v>0.21</v>
      </c>
      <c r="H1078" t="s">
        <v>270</v>
      </c>
      <c r="I1078" t="s">
        <v>24</v>
      </c>
      <c r="J1078" t="s">
        <v>270</v>
      </c>
      <c r="K1078">
        <v>0</v>
      </c>
      <c r="L1078">
        <v>0</v>
      </c>
      <c r="M1078" t="s">
        <v>265</v>
      </c>
      <c r="N1078" t="s">
        <v>15544</v>
      </c>
      <c r="O1078" t="s">
        <v>15545</v>
      </c>
      <c r="P1078" t="s">
        <v>265</v>
      </c>
      <c r="Q1078" t="s">
        <v>266</v>
      </c>
      <c r="R1078" t="s">
        <v>267</v>
      </c>
      <c r="S1078" t="s">
        <v>15546</v>
      </c>
      <c r="T1078">
        <v>49.86</v>
      </c>
      <c r="U1078" t="s">
        <v>24</v>
      </c>
      <c r="V1078" t="s">
        <v>15547</v>
      </c>
      <c r="W1078" t="s">
        <v>15548</v>
      </c>
      <c r="X1078" t="s">
        <v>15549</v>
      </c>
      <c r="Y1078" t="s">
        <v>15550</v>
      </c>
      <c r="Z1078" t="str">
        <f t="shared" si="16"/>
        <v>AS-96030</v>
      </c>
    </row>
    <row r="1079" spans="1:26" x14ac:dyDescent="0.3">
      <c r="A1079" t="s">
        <v>15543</v>
      </c>
      <c r="B1079" t="s">
        <v>8169</v>
      </c>
      <c r="C1079" t="s">
        <v>264</v>
      </c>
      <c r="D1079" t="s">
        <v>68</v>
      </c>
      <c r="E1079" t="s">
        <v>45</v>
      </c>
      <c r="G1079">
        <v>0.21</v>
      </c>
      <c r="H1079" t="s">
        <v>270</v>
      </c>
      <c r="I1079" t="s">
        <v>24</v>
      </c>
      <c r="J1079" t="s">
        <v>270</v>
      </c>
      <c r="K1079">
        <v>0</v>
      </c>
      <c r="L1079">
        <v>0</v>
      </c>
      <c r="M1079" t="s">
        <v>265</v>
      </c>
      <c r="N1079" t="s">
        <v>15544</v>
      </c>
      <c r="O1079" t="s">
        <v>15551</v>
      </c>
      <c r="P1079" t="s">
        <v>265</v>
      </c>
      <c r="Q1079" t="s">
        <v>275</v>
      </c>
      <c r="R1079" t="s">
        <v>267</v>
      </c>
      <c r="S1079" t="s">
        <v>15552</v>
      </c>
      <c r="T1079">
        <v>49.86</v>
      </c>
      <c r="U1079" t="s">
        <v>24</v>
      </c>
      <c r="V1079" t="s">
        <v>15553</v>
      </c>
      <c r="W1079" t="s">
        <v>15554</v>
      </c>
      <c r="X1079" t="s">
        <v>15553</v>
      </c>
      <c r="Y1079" t="s">
        <v>15555</v>
      </c>
      <c r="Z1079" t="str">
        <f t="shared" si="16"/>
        <v>AS-96030</v>
      </c>
    </row>
    <row r="1080" spans="1:26" x14ac:dyDescent="0.3">
      <c r="A1080" t="s">
        <v>15556</v>
      </c>
      <c r="B1080" t="s">
        <v>8169</v>
      </c>
      <c r="C1080" t="s">
        <v>264</v>
      </c>
      <c r="E1080" t="s">
        <v>46</v>
      </c>
      <c r="G1080">
        <v>0.2</v>
      </c>
      <c r="H1080">
        <v>0.2</v>
      </c>
      <c r="I1080" t="s">
        <v>24</v>
      </c>
      <c r="J1080">
        <v>7.48</v>
      </c>
      <c r="K1080">
        <v>44.9</v>
      </c>
      <c r="L1080">
        <v>37.42</v>
      </c>
      <c r="M1080" t="s">
        <v>265</v>
      </c>
      <c r="N1080" t="s">
        <v>15557</v>
      </c>
      <c r="O1080" t="s">
        <v>15558</v>
      </c>
      <c r="P1080" t="s">
        <v>265</v>
      </c>
      <c r="Q1080" t="s">
        <v>266</v>
      </c>
      <c r="R1080" t="s">
        <v>267</v>
      </c>
      <c r="S1080" t="s">
        <v>15559</v>
      </c>
      <c r="T1080">
        <v>44.9</v>
      </c>
      <c r="U1080" t="s">
        <v>24</v>
      </c>
      <c r="V1080" t="s">
        <v>15560</v>
      </c>
      <c r="W1080" t="s">
        <v>15561</v>
      </c>
      <c r="X1080" t="s">
        <v>15562</v>
      </c>
      <c r="Y1080" t="s">
        <v>15563</v>
      </c>
      <c r="Z1080" t="str">
        <f t="shared" si="16"/>
        <v>AS-95395</v>
      </c>
    </row>
    <row r="1081" spans="1:26" x14ac:dyDescent="0.3">
      <c r="A1081" t="s">
        <v>15564</v>
      </c>
      <c r="B1081" t="s">
        <v>8169</v>
      </c>
      <c r="C1081" t="s">
        <v>264</v>
      </c>
      <c r="E1081" t="s">
        <v>42</v>
      </c>
      <c r="G1081">
        <v>0.19</v>
      </c>
      <c r="H1081">
        <v>0.19</v>
      </c>
      <c r="I1081" t="s">
        <v>24</v>
      </c>
      <c r="J1081">
        <v>6.05</v>
      </c>
      <c r="K1081">
        <v>37.9</v>
      </c>
      <c r="L1081">
        <v>31.85</v>
      </c>
      <c r="M1081" t="s">
        <v>265</v>
      </c>
      <c r="N1081" t="s">
        <v>15565</v>
      </c>
      <c r="O1081" t="s">
        <v>15566</v>
      </c>
      <c r="P1081" t="s">
        <v>265</v>
      </c>
      <c r="Q1081" t="s">
        <v>266</v>
      </c>
      <c r="R1081" t="s">
        <v>267</v>
      </c>
      <c r="S1081" t="s">
        <v>15567</v>
      </c>
      <c r="T1081">
        <v>37.9</v>
      </c>
      <c r="U1081" t="s">
        <v>24</v>
      </c>
      <c r="V1081" t="s">
        <v>15568</v>
      </c>
      <c r="W1081" t="s">
        <v>15569</v>
      </c>
      <c r="X1081" t="s">
        <v>15570</v>
      </c>
      <c r="Y1081" t="s">
        <v>15571</v>
      </c>
      <c r="Z1081" t="str">
        <f t="shared" si="16"/>
        <v>AS-96216</v>
      </c>
    </row>
    <row r="1082" spans="1:26" x14ac:dyDescent="0.3">
      <c r="A1082" t="s">
        <v>15572</v>
      </c>
      <c r="B1082" t="s">
        <v>8169</v>
      </c>
      <c r="C1082" t="s">
        <v>264</v>
      </c>
      <c r="E1082" t="s">
        <v>42</v>
      </c>
      <c r="G1082">
        <v>0.19</v>
      </c>
      <c r="H1082">
        <v>0.19</v>
      </c>
      <c r="I1082" t="s">
        <v>24</v>
      </c>
      <c r="J1082">
        <v>7.65</v>
      </c>
      <c r="K1082">
        <v>47.9</v>
      </c>
      <c r="L1082">
        <v>40.25</v>
      </c>
      <c r="M1082" t="s">
        <v>265</v>
      </c>
      <c r="N1082" t="s">
        <v>15573</v>
      </c>
      <c r="O1082" t="s">
        <v>15574</v>
      </c>
      <c r="P1082" t="s">
        <v>265</v>
      </c>
      <c r="Q1082" t="s">
        <v>266</v>
      </c>
      <c r="R1082" t="s">
        <v>267</v>
      </c>
      <c r="S1082" t="s">
        <v>15575</v>
      </c>
      <c r="T1082">
        <v>47.9</v>
      </c>
      <c r="U1082" t="s">
        <v>24</v>
      </c>
      <c r="V1082" t="s">
        <v>15576</v>
      </c>
      <c r="W1082" t="s">
        <v>15577</v>
      </c>
      <c r="X1082" t="s">
        <v>15578</v>
      </c>
      <c r="Y1082" t="s">
        <v>15579</v>
      </c>
      <c r="Z1082" t="str">
        <f t="shared" si="16"/>
        <v>AS-95538</v>
      </c>
    </row>
    <row r="1083" spans="1:26" x14ac:dyDescent="0.3">
      <c r="A1083" t="s">
        <v>15580</v>
      </c>
      <c r="B1083" t="s">
        <v>8169</v>
      </c>
      <c r="C1083" t="s">
        <v>264</v>
      </c>
      <c r="E1083" t="s">
        <v>45</v>
      </c>
      <c r="G1083">
        <v>0.21</v>
      </c>
      <c r="H1083">
        <v>0.21</v>
      </c>
      <c r="I1083" t="s">
        <v>24</v>
      </c>
      <c r="J1083">
        <v>5.54</v>
      </c>
      <c r="K1083">
        <v>31.9</v>
      </c>
      <c r="L1083">
        <v>26.36</v>
      </c>
      <c r="M1083" t="s">
        <v>265</v>
      </c>
      <c r="N1083" t="s">
        <v>15581</v>
      </c>
      <c r="O1083" t="s">
        <v>15582</v>
      </c>
      <c r="P1083" t="s">
        <v>265</v>
      </c>
      <c r="Q1083" t="s">
        <v>266</v>
      </c>
      <c r="R1083" t="s">
        <v>267</v>
      </c>
      <c r="S1083" t="s">
        <v>15583</v>
      </c>
      <c r="T1083">
        <v>31.9</v>
      </c>
      <c r="U1083" t="s">
        <v>24</v>
      </c>
      <c r="V1083" t="s">
        <v>15584</v>
      </c>
      <c r="W1083" t="s">
        <v>15585</v>
      </c>
      <c r="X1083" t="s">
        <v>15586</v>
      </c>
      <c r="Y1083" t="s">
        <v>15587</v>
      </c>
      <c r="Z1083" t="str">
        <f t="shared" si="16"/>
        <v>AS-95656</v>
      </c>
    </row>
    <row r="1084" spans="1:26" x14ac:dyDescent="0.3">
      <c r="A1084" t="s">
        <v>15588</v>
      </c>
      <c r="B1084" t="s">
        <v>8169</v>
      </c>
      <c r="C1084" t="s">
        <v>264</v>
      </c>
      <c r="E1084" t="s">
        <v>46</v>
      </c>
      <c r="G1084">
        <v>0.2</v>
      </c>
      <c r="H1084">
        <v>0.2</v>
      </c>
      <c r="I1084" t="s">
        <v>24</v>
      </c>
      <c r="J1084">
        <v>5.14</v>
      </c>
      <c r="K1084">
        <v>30.85</v>
      </c>
      <c r="L1084">
        <v>25.71</v>
      </c>
      <c r="M1084" t="s">
        <v>265</v>
      </c>
      <c r="N1084" t="s">
        <v>15589</v>
      </c>
      <c r="O1084" t="s">
        <v>15590</v>
      </c>
      <c r="P1084" t="s">
        <v>265</v>
      </c>
      <c r="Q1084" t="s">
        <v>266</v>
      </c>
      <c r="R1084" t="s">
        <v>267</v>
      </c>
      <c r="S1084" t="s">
        <v>15591</v>
      </c>
      <c r="T1084">
        <v>30.85</v>
      </c>
      <c r="U1084" t="s">
        <v>24</v>
      </c>
      <c r="V1084" t="s">
        <v>15592</v>
      </c>
      <c r="W1084" t="s">
        <v>15593</v>
      </c>
      <c r="X1084" t="s">
        <v>15594</v>
      </c>
      <c r="Y1084" t="s">
        <v>15595</v>
      </c>
      <c r="Z1084" t="str">
        <f t="shared" si="16"/>
        <v>AS-96327</v>
      </c>
    </row>
    <row r="1085" spans="1:26" x14ac:dyDescent="0.3">
      <c r="A1085" t="s">
        <v>15596</v>
      </c>
      <c r="B1085" t="s">
        <v>8169</v>
      </c>
      <c r="C1085" t="s">
        <v>264</v>
      </c>
      <c r="E1085" t="s">
        <v>46</v>
      </c>
      <c r="G1085">
        <v>0.2</v>
      </c>
      <c r="H1085">
        <v>0.2</v>
      </c>
      <c r="I1085" t="s">
        <v>24</v>
      </c>
      <c r="J1085">
        <v>16.48</v>
      </c>
      <c r="K1085">
        <v>98.85</v>
      </c>
      <c r="L1085">
        <v>82.37</v>
      </c>
      <c r="M1085" t="s">
        <v>265</v>
      </c>
      <c r="N1085" t="s">
        <v>15597</v>
      </c>
      <c r="O1085" t="s">
        <v>15598</v>
      </c>
      <c r="P1085" t="s">
        <v>265</v>
      </c>
      <c r="Q1085" t="s">
        <v>266</v>
      </c>
      <c r="R1085" t="s">
        <v>267</v>
      </c>
      <c r="S1085" t="s">
        <v>15599</v>
      </c>
      <c r="T1085">
        <v>98.85</v>
      </c>
      <c r="U1085" t="s">
        <v>24</v>
      </c>
      <c r="V1085" t="s">
        <v>15600</v>
      </c>
      <c r="W1085" t="s">
        <v>15601</v>
      </c>
      <c r="X1085" t="s">
        <v>15602</v>
      </c>
      <c r="Y1085" t="s">
        <v>15603</v>
      </c>
      <c r="Z1085" t="str">
        <f t="shared" si="16"/>
        <v>AS-97056</v>
      </c>
    </row>
    <row r="1086" spans="1:26" x14ac:dyDescent="0.3">
      <c r="A1086" t="s">
        <v>15604</v>
      </c>
      <c r="B1086" t="s">
        <v>8169</v>
      </c>
      <c r="C1086" t="s">
        <v>268</v>
      </c>
      <c r="E1086" t="s">
        <v>45</v>
      </c>
      <c r="G1086">
        <v>0.21</v>
      </c>
      <c r="H1086">
        <v>0.21</v>
      </c>
      <c r="I1086" t="s">
        <v>24</v>
      </c>
      <c r="J1086">
        <v>14.74</v>
      </c>
      <c r="K1086">
        <v>84.95</v>
      </c>
      <c r="L1086">
        <v>70.209999999999994</v>
      </c>
      <c r="M1086" t="s">
        <v>83</v>
      </c>
      <c r="N1086" t="s">
        <v>15605</v>
      </c>
      <c r="O1086" t="s">
        <v>15606</v>
      </c>
      <c r="P1086" t="s">
        <v>83</v>
      </c>
      <c r="Q1086" t="s">
        <v>266</v>
      </c>
      <c r="R1086" t="s">
        <v>267</v>
      </c>
      <c r="S1086" t="s">
        <v>15607</v>
      </c>
      <c r="T1086">
        <v>84.95</v>
      </c>
      <c r="U1086" t="s">
        <v>24</v>
      </c>
      <c r="V1086" t="s">
        <v>3082</v>
      </c>
      <c r="W1086" t="s">
        <v>3085</v>
      </c>
      <c r="X1086" t="s">
        <v>15608</v>
      </c>
      <c r="Y1086" t="s">
        <v>15609</v>
      </c>
      <c r="Z1086" t="str">
        <f t="shared" si="16"/>
        <v>AS-94935</v>
      </c>
    </row>
    <row r="1087" spans="1:26" x14ac:dyDescent="0.3">
      <c r="A1087" t="s">
        <v>15610</v>
      </c>
      <c r="B1087" t="s">
        <v>8169</v>
      </c>
      <c r="C1087" t="s">
        <v>264</v>
      </c>
      <c r="E1087" t="s">
        <v>45</v>
      </c>
      <c r="G1087">
        <v>0.21</v>
      </c>
      <c r="H1087">
        <v>0.21</v>
      </c>
      <c r="I1087" t="s">
        <v>24</v>
      </c>
      <c r="J1087">
        <v>14.04</v>
      </c>
      <c r="K1087">
        <v>80.91</v>
      </c>
      <c r="L1087">
        <v>66.87</v>
      </c>
      <c r="M1087" t="s">
        <v>265</v>
      </c>
      <c r="N1087" t="s">
        <v>15611</v>
      </c>
      <c r="O1087" t="s">
        <v>15612</v>
      </c>
      <c r="P1087" t="s">
        <v>265</v>
      </c>
      <c r="Q1087" t="s">
        <v>266</v>
      </c>
      <c r="R1087" t="s">
        <v>267</v>
      </c>
      <c r="S1087" t="s">
        <v>15613</v>
      </c>
      <c r="T1087">
        <v>80.91</v>
      </c>
      <c r="U1087" t="s">
        <v>24</v>
      </c>
      <c r="V1087" t="s">
        <v>15614</v>
      </c>
      <c r="W1087" t="s">
        <v>15615</v>
      </c>
      <c r="X1087" t="s">
        <v>15616</v>
      </c>
      <c r="Y1087" t="s">
        <v>15617</v>
      </c>
      <c r="Z1087" t="str">
        <f t="shared" si="16"/>
        <v>AS-97187</v>
      </c>
    </row>
    <row r="1088" spans="1:26" x14ac:dyDescent="0.3">
      <c r="A1088" t="s">
        <v>15618</v>
      </c>
      <c r="B1088" t="s">
        <v>8169</v>
      </c>
      <c r="C1088" t="s">
        <v>268</v>
      </c>
      <c r="E1088" t="s">
        <v>45</v>
      </c>
      <c r="G1088">
        <v>0.21</v>
      </c>
      <c r="H1088">
        <v>0.21</v>
      </c>
      <c r="I1088" t="s">
        <v>24</v>
      </c>
      <c r="J1088">
        <v>11.79</v>
      </c>
      <c r="K1088">
        <v>67.95</v>
      </c>
      <c r="L1088">
        <v>56.16</v>
      </c>
      <c r="M1088" t="s">
        <v>83</v>
      </c>
      <c r="N1088" t="s">
        <v>15619</v>
      </c>
      <c r="O1088" t="s">
        <v>15620</v>
      </c>
      <c r="P1088" t="s">
        <v>83</v>
      </c>
      <c r="Q1088" t="s">
        <v>266</v>
      </c>
      <c r="R1088" t="s">
        <v>267</v>
      </c>
      <c r="S1088" t="s">
        <v>15621</v>
      </c>
      <c r="T1088">
        <v>67.95</v>
      </c>
      <c r="U1088" t="s">
        <v>24</v>
      </c>
      <c r="V1088" t="s">
        <v>3929</v>
      </c>
      <c r="W1088" t="s">
        <v>3931</v>
      </c>
      <c r="X1088" t="s">
        <v>15622</v>
      </c>
      <c r="Y1088" t="s">
        <v>15623</v>
      </c>
      <c r="Z1088" t="str">
        <f t="shared" si="16"/>
        <v>AS-95221</v>
      </c>
    </row>
    <row r="1089" spans="1:26" x14ac:dyDescent="0.3">
      <c r="A1089" t="s">
        <v>15624</v>
      </c>
      <c r="B1089" t="s">
        <v>8169</v>
      </c>
      <c r="C1089" t="s">
        <v>264</v>
      </c>
      <c r="E1089" t="s">
        <v>45</v>
      </c>
      <c r="G1089">
        <v>0.21</v>
      </c>
      <c r="H1089">
        <v>0.21</v>
      </c>
      <c r="I1089" t="s">
        <v>24</v>
      </c>
      <c r="J1089">
        <v>6.58</v>
      </c>
      <c r="K1089">
        <v>37.9</v>
      </c>
      <c r="L1089">
        <v>31.32</v>
      </c>
      <c r="M1089" t="s">
        <v>265</v>
      </c>
      <c r="N1089" t="s">
        <v>15625</v>
      </c>
      <c r="O1089" t="s">
        <v>15626</v>
      </c>
      <c r="P1089" t="s">
        <v>265</v>
      </c>
      <c r="Q1089" t="s">
        <v>266</v>
      </c>
      <c r="R1089" t="s">
        <v>267</v>
      </c>
      <c r="S1089" t="s">
        <v>15627</v>
      </c>
      <c r="T1089">
        <v>37.9</v>
      </c>
      <c r="U1089" t="s">
        <v>24</v>
      </c>
      <c r="V1089" t="s">
        <v>15628</v>
      </c>
      <c r="W1089" t="s">
        <v>15629</v>
      </c>
      <c r="X1089" t="s">
        <v>15630</v>
      </c>
      <c r="Y1089" t="s">
        <v>15631</v>
      </c>
      <c r="Z1089" t="str">
        <f t="shared" si="16"/>
        <v>AS-96621</v>
      </c>
    </row>
    <row r="1090" spans="1:26" x14ac:dyDescent="0.3">
      <c r="A1090" t="s">
        <v>15632</v>
      </c>
      <c r="B1090" t="s">
        <v>8169</v>
      </c>
      <c r="C1090" t="s">
        <v>264</v>
      </c>
      <c r="E1090" t="s">
        <v>45</v>
      </c>
      <c r="G1090">
        <v>0.21</v>
      </c>
      <c r="H1090">
        <v>0.21</v>
      </c>
      <c r="I1090" t="s">
        <v>24</v>
      </c>
      <c r="J1090">
        <v>5.35</v>
      </c>
      <c r="K1090">
        <v>30.85</v>
      </c>
      <c r="L1090">
        <v>25.5</v>
      </c>
      <c r="M1090" t="s">
        <v>265</v>
      </c>
      <c r="N1090" t="s">
        <v>15633</v>
      </c>
      <c r="O1090" t="s">
        <v>15634</v>
      </c>
      <c r="P1090" t="s">
        <v>265</v>
      </c>
      <c r="Q1090" t="s">
        <v>266</v>
      </c>
      <c r="R1090" t="s">
        <v>267</v>
      </c>
      <c r="S1090" t="s">
        <v>15635</v>
      </c>
      <c r="T1090">
        <v>30.85</v>
      </c>
      <c r="U1090" t="s">
        <v>24</v>
      </c>
      <c r="V1090" t="s">
        <v>15636</v>
      </c>
      <c r="W1090" t="s">
        <v>15637</v>
      </c>
      <c r="X1090" t="s">
        <v>15638</v>
      </c>
      <c r="Y1090" t="s">
        <v>15639</v>
      </c>
      <c r="Z1090" t="str">
        <f t="shared" si="16"/>
        <v>AS-95848</v>
      </c>
    </row>
    <row r="1091" spans="1:26" x14ac:dyDescent="0.3">
      <c r="A1091" t="s">
        <v>15640</v>
      </c>
      <c r="B1091" t="s">
        <v>8169</v>
      </c>
      <c r="C1091" t="s">
        <v>264</v>
      </c>
      <c r="E1091" t="s">
        <v>45</v>
      </c>
      <c r="G1091">
        <v>0.21</v>
      </c>
      <c r="H1091">
        <v>0.21</v>
      </c>
      <c r="I1091" t="s">
        <v>24</v>
      </c>
      <c r="J1091">
        <v>5.19</v>
      </c>
      <c r="K1091">
        <v>29.9</v>
      </c>
      <c r="L1091">
        <v>24.71</v>
      </c>
      <c r="M1091" t="s">
        <v>265</v>
      </c>
      <c r="N1091" t="s">
        <v>15641</v>
      </c>
      <c r="O1091" t="s">
        <v>15642</v>
      </c>
      <c r="P1091" t="s">
        <v>265</v>
      </c>
      <c r="Q1091" t="s">
        <v>266</v>
      </c>
      <c r="R1091" t="s">
        <v>267</v>
      </c>
      <c r="S1091" t="s">
        <v>15643</v>
      </c>
      <c r="T1091">
        <v>29.9</v>
      </c>
      <c r="U1091" t="s">
        <v>24</v>
      </c>
      <c r="V1091" t="s">
        <v>15644</v>
      </c>
      <c r="W1091" t="s">
        <v>15645</v>
      </c>
      <c r="X1091" t="s">
        <v>15646</v>
      </c>
      <c r="Y1091" t="s">
        <v>15647</v>
      </c>
      <c r="Z1091" t="str">
        <f t="shared" ref="Z1091:Z1154" si="17">+A1091</f>
        <v>AS-95712</v>
      </c>
    </row>
    <row r="1092" spans="1:26" x14ac:dyDescent="0.3">
      <c r="A1092" t="s">
        <v>15648</v>
      </c>
      <c r="B1092" t="s">
        <v>8169</v>
      </c>
      <c r="C1092" t="s">
        <v>268</v>
      </c>
      <c r="E1092" t="s">
        <v>42</v>
      </c>
      <c r="G1092">
        <v>0.19</v>
      </c>
      <c r="H1092">
        <v>0.19</v>
      </c>
      <c r="I1092" t="s">
        <v>24</v>
      </c>
      <c r="J1092">
        <v>5.09</v>
      </c>
      <c r="K1092">
        <v>31.9</v>
      </c>
      <c r="L1092">
        <v>26.81</v>
      </c>
      <c r="M1092" t="s">
        <v>83</v>
      </c>
      <c r="N1092" t="s">
        <v>15649</v>
      </c>
      <c r="O1092" t="s">
        <v>15650</v>
      </c>
      <c r="P1092" t="s">
        <v>83</v>
      </c>
      <c r="Q1092" t="s">
        <v>266</v>
      </c>
      <c r="R1092" t="s">
        <v>267</v>
      </c>
      <c r="S1092" t="s">
        <v>15651</v>
      </c>
      <c r="T1092">
        <v>31.9</v>
      </c>
      <c r="U1092" t="s">
        <v>24</v>
      </c>
      <c r="V1092" t="s">
        <v>6671</v>
      </c>
      <c r="W1092" t="s">
        <v>6674</v>
      </c>
      <c r="X1092" t="s">
        <v>15652</v>
      </c>
      <c r="Y1092" t="s">
        <v>15653</v>
      </c>
      <c r="Z1092" t="str">
        <f t="shared" si="17"/>
        <v>AS-96545</v>
      </c>
    </row>
    <row r="1093" spans="1:26" x14ac:dyDescent="0.3">
      <c r="A1093" t="s">
        <v>15654</v>
      </c>
      <c r="B1093" t="s">
        <v>8169</v>
      </c>
      <c r="C1093" t="s">
        <v>264</v>
      </c>
      <c r="E1093" t="s">
        <v>37</v>
      </c>
      <c r="G1093">
        <v>0.2</v>
      </c>
      <c r="H1093">
        <v>0.2</v>
      </c>
      <c r="I1093" t="s">
        <v>24</v>
      </c>
      <c r="J1093">
        <v>10.83</v>
      </c>
      <c r="K1093">
        <v>64.95</v>
      </c>
      <c r="L1093">
        <v>54.12</v>
      </c>
      <c r="M1093" t="s">
        <v>265</v>
      </c>
      <c r="N1093" t="s">
        <v>15655</v>
      </c>
      <c r="O1093" t="s">
        <v>15656</v>
      </c>
      <c r="P1093" t="s">
        <v>265</v>
      </c>
      <c r="Q1093" t="s">
        <v>266</v>
      </c>
      <c r="R1093" t="s">
        <v>267</v>
      </c>
      <c r="S1093" t="s">
        <v>15657</v>
      </c>
      <c r="T1093">
        <v>64.95</v>
      </c>
      <c r="U1093" t="s">
        <v>24</v>
      </c>
      <c r="V1093" t="s">
        <v>15658</v>
      </c>
      <c r="W1093" t="s">
        <v>15659</v>
      </c>
      <c r="X1093" t="s">
        <v>15660</v>
      </c>
      <c r="Y1093" t="s">
        <v>15661</v>
      </c>
      <c r="Z1093" t="str">
        <f t="shared" si="17"/>
        <v>AS-95454</v>
      </c>
    </row>
    <row r="1094" spans="1:26" x14ac:dyDescent="0.3">
      <c r="A1094" t="s">
        <v>15662</v>
      </c>
      <c r="B1094" t="s">
        <v>8169</v>
      </c>
      <c r="C1094" t="s">
        <v>268</v>
      </c>
      <c r="E1094" t="s">
        <v>47</v>
      </c>
      <c r="G1094">
        <v>0.22</v>
      </c>
      <c r="H1094">
        <v>0.22</v>
      </c>
      <c r="I1094" t="s">
        <v>24</v>
      </c>
      <c r="J1094">
        <v>10.61</v>
      </c>
      <c r="K1094">
        <v>58.82</v>
      </c>
      <c r="L1094">
        <v>48.21</v>
      </c>
      <c r="M1094" t="s">
        <v>83</v>
      </c>
      <c r="N1094" t="s">
        <v>15663</v>
      </c>
      <c r="O1094" t="s">
        <v>15664</v>
      </c>
      <c r="P1094" t="s">
        <v>83</v>
      </c>
      <c r="Q1094" t="s">
        <v>266</v>
      </c>
      <c r="R1094" t="s">
        <v>267</v>
      </c>
      <c r="S1094" t="s">
        <v>15665</v>
      </c>
      <c r="T1094">
        <v>58.82</v>
      </c>
      <c r="U1094" t="s">
        <v>24</v>
      </c>
      <c r="V1094" t="s">
        <v>7881</v>
      </c>
      <c r="W1094" t="s">
        <v>7884</v>
      </c>
      <c r="X1094" t="s">
        <v>15666</v>
      </c>
      <c r="Y1094" t="s">
        <v>15667</v>
      </c>
      <c r="Z1094" t="str">
        <f t="shared" si="17"/>
        <v>AS-97115</v>
      </c>
    </row>
    <row r="1095" spans="1:26" x14ac:dyDescent="0.3">
      <c r="A1095" t="s">
        <v>15668</v>
      </c>
      <c r="B1095" t="s">
        <v>8169</v>
      </c>
      <c r="C1095" t="s">
        <v>264</v>
      </c>
      <c r="E1095" t="s">
        <v>45</v>
      </c>
      <c r="G1095">
        <v>0.21</v>
      </c>
      <c r="H1095">
        <v>0.21</v>
      </c>
      <c r="I1095" t="s">
        <v>24</v>
      </c>
      <c r="J1095">
        <v>12.31</v>
      </c>
      <c r="K1095">
        <v>70.92</v>
      </c>
      <c r="L1095">
        <v>58.61</v>
      </c>
      <c r="M1095" t="s">
        <v>265</v>
      </c>
      <c r="N1095" t="s">
        <v>15669</v>
      </c>
      <c r="O1095" t="s">
        <v>15670</v>
      </c>
      <c r="P1095" t="s">
        <v>265</v>
      </c>
      <c r="Q1095" t="s">
        <v>266</v>
      </c>
      <c r="R1095" t="s">
        <v>267</v>
      </c>
      <c r="S1095" t="s">
        <v>10122</v>
      </c>
      <c r="T1095">
        <v>70.92</v>
      </c>
      <c r="U1095" t="s">
        <v>24</v>
      </c>
      <c r="V1095" t="s">
        <v>15671</v>
      </c>
      <c r="W1095" t="s">
        <v>15672</v>
      </c>
      <c r="X1095" t="s">
        <v>15673</v>
      </c>
      <c r="Y1095" t="s">
        <v>15674</v>
      </c>
      <c r="Z1095" t="str">
        <f t="shared" si="17"/>
        <v>AS-96226</v>
      </c>
    </row>
    <row r="1096" spans="1:26" x14ac:dyDescent="0.3">
      <c r="A1096" t="s">
        <v>15675</v>
      </c>
      <c r="B1096" t="s">
        <v>8169</v>
      </c>
      <c r="C1096" t="s">
        <v>268</v>
      </c>
      <c r="E1096" t="s">
        <v>45</v>
      </c>
      <c r="G1096">
        <v>0.21</v>
      </c>
      <c r="H1096">
        <v>0.21</v>
      </c>
      <c r="I1096" t="s">
        <v>24</v>
      </c>
      <c r="J1096">
        <v>13.26</v>
      </c>
      <c r="K1096">
        <v>76.400000000000006</v>
      </c>
      <c r="L1096">
        <v>63.14</v>
      </c>
      <c r="M1096" t="s">
        <v>83</v>
      </c>
      <c r="N1096" t="s">
        <v>15676</v>
      </c>
      <c r="O1096" t="s">
        <v>15677</v>
      </c>
      <c r="P1096" t="s">
        <v>83</v>
      </c>
      <c r="Q1096" t="s">
        <v>266</v>
      </c>
      <c r="R1096" t="s">
        <v>267</v>
      </c>
      <c r="S1096" t="s">
        <v>15678</v>
      </c>
      <c r="T1096">
        <v>89.9</v>
      </c>
      <c r="U1096" t="s">
        <v>24</v>
      </c>
      <c r="V1096" t="s">
        <v>3780</v>
      </c>
      <c r="W1096" t="s">
        <v>3783</v>
      </c>
      <c r="X1096" t="s">
        <v>15679</v>
      </c>
      <c r="Y1096" t="s">
        <v>15680</v>
      </c>
      <c r="Z1096" t="str">
        <f t="shared" si="17"/>
        <v>AS-95183</v>
      </c>
    </row>
    <row r="1097" spans="1:26" x14ac:dyDescent="0.3">
      <c r="A1097" t="s">
        <v>15675</v>
      </c>
      <c r="B1097" t="s">
        <v>8169</v>
      </c>
      <c r="C1097" t="s">
        <v>268</v>
      </c>
      <c r="E1097" t="s">
        <v>45</v>
      </c>
      <c r="G1097">
        <v>0.21</v>
      </c>
      <c r="H1097">
        <v>0.21</v>
      </c>
      <c r="I1097" t="s">
        <v>24</v>
      </c>
      <c r="J1097">
        <v>13.26</v>
      </c>
      <c r="K1097">
        <v>76.400000000000006</v>
      </c>
      <c r="L1097">
        <v>63.14</v>
      </c>
      <c r="M1097" t="s">
        <v>83</v>
      </c>
      <c r="N1097" t="s">
        <v>15676</v>
      </c>
      <c r="O1097" t="s">
        <v>15681</v>
      </c>
      <c r="P1097" t="s">
        <v>83</v>
      </c>
      <c r="Q1097" t="s">
        <v>275</v>
      </c>
      <c r="R1097" t="s">
        <v>267</v>
      </c>
      <c r="S1097" t="s">
        <v>15682</v>
      </c>
      <c r="T1097">
        <v>13.5</v>
      </c>
      <c r="U1097" t="s">
        <v>24</v>
      </c>
      <c r="V1097" t="s">
        <v>6513</v>
      </c>
      <c r="W1097" t="s">
        <v>15683</v>
      </c>
      <c r="X1097" t="s">
        <v>6513</v>
      </c>
      <c r="Y1097" t="s">
        <v>15684</v>
      </c>
      <c r="Z1097" t="str">
        <f t="shared" si="17"/>
        <v>AS-95183</v>
      </c>
    </row>
    <row r="1098" spans="1:26" x14ac:dyDescent="0.3">
      <c r="A1098" t="s">
        <v>396</v>
      </c>
      <c r="B1098" t="s">
        <v>8169</v>
      </c>
      <c r="C1098" t="s">
        <v>264</v>
      </c>
      <c r="E1098" t="s">
        <v>42</v>
      </c>
      <c r="G1098">
        <v>0.19</v>
      </c>
      <c r="H1098">
        <v>0.19</v>
      </c>
      <c r="I1098" t="s">
        <v>24</v>
      </c>
      <c r="J1098">
        <v>-1.29</v>
      </c>
      <c r="K1098">
        <v>-8.1</v>
      </c>
      <c r="L1098">
        <v>-6.81</v>
      </c>
      <c r="M1098" t="s">
        <v>265</v>
      </c>
      <c r="N1098" t="s">
        <v>621</v>
      </c>
      <c r="O1098" t="s">
        <v>622</v>
      </c>
      <c r="P1098" t="s">
        <v>265</v>
      </c>
      <c r="Q1098" t="s">
        <v>266</v>
      </c>
      <c r="R1098" t="s">
        <v>267</v>
      </c>
      <c r="S1098" t="s">
        <v>623</v>
      </c>
      <c r="T1098">
        <v>80.91</v>
      </c>
      <c r="U1098" t="s">
        <v>24</v>
      </c>
      <c r="V1098" t="s">
        <v>624</v>
      </c>
      <c r="W1098" t="s">
        <v>625</v>
      </c>
      <c r="X1098" t="s">
        <v>626</v>
      </c>
      <c r="Y1098" t="s">
        <v>15685</v>
      </c>
      <c r="Z1098" t="str">
        <f t="shared" si="17"/>
        <v>AS-94284</v>
      </c>
    </row>
    <row r="1099" spans="1:26" x14ac:dyDescent="0.3">
      <c r="A1099" t="s">
        <v>396</v>
      </c>
      <c r="B1099" t="s">
        <v>8169</v>
      </c>
      <c r="C1099" t="s">
        <v>264</v>
      </c>
      <c r="E1099" t="s">
        <v>42</v>
      </c>
      <c r="G1099">
        <v>0.19</v>
      </c>
      <c r="H1099">
        <v>0.19</v>
      </c>
      <c r="I1099" t="s">
        <v>24</v>
      </c>
      <c r="J1099">
        <v>-1.29</v>
      </c>
      <c r="K1099">
        <v>-8.1</v>
      </c>
      <c r="L1099">
        <v>-6.81</v>
      </c>
      <c r="M1099" t="s">
        <v>265</v>
      </c>
      <c r="N1099" t="s">
        <v>621</v>
      </c>
      <c r="O1099" t="s">
        <v>15686</v>
      </c>
      <c r="P1099" t="s">
        <v>265</v>
      </c>
      <c r="Q1099" t="s">
        <v>275</v>
      </c>
      <c r="R1099" t="s">
        <v>267</v>
      </c>
      <c r="S1099" t="s">
        <v>15687</v>
      </c>
      <c r="T1099">
        <v>8.1</v>
      </c>
      <c r="U1099" t="s">
        <v>24</v>
      </c>
      <c r="V1099" t="s">
        <v>15688</v>
      </c>
      <c r="W1099" t="s">
        <v>15689</v>
      </c>
      <c r="X1099" t="s">
        <v>15688</v>
      </c>
      <c r="Y1099" t="s">
        <v>15690</v>
      </c>
      <c r="Z1099" t="str">
        <f t="shared" si="17"/>
        <v>AS-94284</v>
      </c>
    </row>
    <row r="1100" spans="1:26" x14ac:dyDescent="0.3">
      <c r="A1100" t="s">
        <v>15691</v>
      </c>
      <c r="B1100" t="s">
        <v>8169</v>
      </c>
      <c r="C1100" t="s">
        <v>264</v>
      </c>
      <c r="D1100" t="s">
        <v>69</v>
      </c>
      <c r="E1100" t="s">
        <v>42</v>
      </c>
      <c r="G1100">
        <v>0.19</v>
      </c>
      <c r="H1100" t="s">
        <v>270</v>
      </c>
      <c r="I1100" t="s">
        <v>24</v>
      </c>
      <c r="J1100" t="s">
        <v>270</v>
      </c>
      <c r="K1100">
        <v>0</v>
      </c>
      <c r="L1100">
        <v>0</v>
      </c>
      <c r="M1100" t="s">
        <v>265</v>
      </c>
      <c r="N1100" t="s">
        <v>15692</v>
      </c>
      <c r="O1100" t="s">
        <v>15693</v>
      </c>
      <c r="P1100" t="s">
        <v>265</v>
      </c>
      <c r="Q1100" t="s">
        <v>266</v>
      </c>
      <c r="R1100" t="s">
        <v>267</v>
      </c>
      <c r="S1100" t="s">
        <v>15694</v>
      </c>
      <c r="T1100">
        <v>109.8</v>
      </c>
      <c r="U1100" t="s">
        <v>24</v>
      </c>
      <c r="V1100" t="s">
        <v>15695</v>
      </c>
      <c r="W1100" t="s">
        <v>15696</v>
      </c>
      <c r="X1100" t="s">
        <v>15697</v>
      </c>
      <c r="Y1100" t="s">
        <v>15698</v>
      </c>
      <c r="Z1100" t="str">
        <f t="shared" si="17"/>
        <v>AS-94968</v>
      </c>
    </row>
    <row r="1101" spans="1:26" x14ac:dyDescent="0.3">
      <c r="A1101" t="s">
        <v>15691</v>
      </c>
      <c r="B1101" t="s">
        <v>8169</v>
      </c>
      <c r="C1101" t="s">
        <v>264</v>
      </c>
      <c r="D1101" t="s">
        <v>69</v>
      </c>
      <c r="E1101" t="s">
        <v>42</v>
      </c>
      <c r="G1101">
        <v>0.19</v>
      </c>
      <c r="H1101" t="s">
        <v>270</v>
      </c>
      <c r="I1101" t="s">
        <v>24</v>
      </c>
      <c r="J1101" t="s">
        <v>270</v>
      </c>
      <c r="K1101">
        <v>0</v>
      </c>
      <c r="L1101">
        <v>0</v>
      </c>
      <c r="M1101" t="s">
        <v>265</v>
      </c>
      <c r="N1101" t="s">
        <v>15692</v>
      </c>
      <c r="O1101" t="s">
        <v>15699</v>
      </c>
      <c r="P1101" t="s">
        <v>265</v>
      </c>
      <c r="Q1101" t="s">
        <v>275</v>
      </c>
      <c r="R1101" t="s">
        <v>267</v>
      </c>
      <c r="S1101" t="s">
        <v>15700</v>
      </c>
      <c r="T1101">
        <v>109.8</v>
      </c>
      <c r="U1101" t="s">
        <v>24</v>
      </c>
      <c r="V1101" t="s">
        <v>15701</v>
      </c>
      <c r="W1101" t="s">
        <v>15702</v>
      </c>
      <c r="X1101" t="s">
        <v>15701</v>
      </c>
      <c r="Y1101" t="s">
        <v>15703</v>
      </c>
      <c r="Z1101" t="str">
        <f t="shared" si="17"/>
        <v>AS-94968</v>
      </c>
    </row>
    <row r="1102" spans="1:26" x14ac:dyDescent="0.3">
      <c r="A1102" t="s">
        <v>15704</v>
      </c>
      <c r="B1102" t="s">
        <v>8169</v>
      </c>
      <c r="C1102" t="s">
        <v>264</v>
      </c>
      <c r="E1102" t="s">
        <v>45</v>
      </c>
      <c r="G1102">
        <v>0.21</v>
      </c>
      <c r="H1102">
        <v>0.21</v>
      </c>
      <c r="I1102" t="s">
        <v>24</v>
      </c>
      <c r="J1102">
        <v>10.199999999999999</v>
      </c>
      <c r="K1102">
        <v>58.8</v>
      </c>
      <c r="L1102">
        <v>48.6</v>
      </c>
      <c r="M1102" t="s">
        <v>265</v>
      </c>
      <c r="N1102" t="s">
        <v>15705</v>
      </c>
      <c r="O1102" t="s">
        <v>15706</v>
      </c>
      <c r="P1102" t="s">
        <v>265</v>
      </c>
      <c r="Q1102" t="s">
        <v>266</v>
      </c>
      <c r="R1102" t="s">
        <v>267</v>
      </c>
      <c r="S1102" t="s">
        <v>15707</v>
      </c>
      <c r="T1102">
        <v>58.8</v>
      </c>
      <c r="U1102" t="s">
        <v>24</v>
      </c>
      <c r="V1102" t="s">
        <v>15708</v>
      </c>
      <c r="W1102" t="s">
        <v>15709</v>
      </c>
      <c r="X1102" t="s">
        <v>15710</v>
      </c>
      <c r="Y1102" t="s">
        <v>15711</v>
      </c>
      <c r="Z1102" t="str">
        <f t="shared" si="17"/>
        <v>AS-95902</v>
      </c>
    </row>
    <row r="1103" spans="1:26" x14ac:dyDescent="0.3">
      <c r="A1103" t="s">
        <v>15712</v>
      </c>
      <c r="B1103" t="s">
        <v>8169</v>
      </c>
      <c r="C1103" t="s">
        <v>268</v>
      </c>
      <c r="D1103" t="s">
        <v>64</v>
      </c>
      <c r="E1103" t="s">
        <v>47</v>
      </c>
      <c r="G1103">
        <v>0.22</v>
      </c>
      <c r="H1103" t="s">
        <v>270</v>
      </c>
      <c r="I1103" t="s">
        <v>24</v>
      </c>
      <c r="J1103" t="s">
        <v>270</v>
      </c>
      <c r="K1103">
        <v>0</v>
      </c>
      <c r="L1103">
        <v>0</v>
      </c>
      <c r="M1103" t="s">
        <v>83</v>
      </c>
      <c r="N1103" t="s">
        <v>15713</v>
      </c>
      <c r="O1103" t="s">
        <v>15714</v>
      </c>
      <c r="P1103" t="s">
        <v>83</v>
      </c>
      <c r="Q1103" t="s">
        <v>266</v>
      </c>
      <c r="R1103" t="s">
        <v>267</v>
      </c>
      <c r="S1103" t="s">
        <v>15715</v>
      </c>
      <c r="T1103">
        <v>77.31</v>
      </c>
      <c r="U1103" t="s">
        <v>24</v>
      </c>
      <c r="V1103" t="s">
        <v>3555</v>
      </c>
      <c r="W1103" t="s">
        <v>3558</v>
      </c>
      <c r="X1103" t="s">
        <v>15716</v>
      </c>
      <c r="Y1103" t="s">
        <v>15717</v>
      </c>
      <c r="Z1103" t="str">
        <f t="shared" si="17"/>
        <v>AS-95117</v>
      </c>
    </row>
    <row r="1104" spans="1:26" x14ac:dyDescent="0.3">
      <c r="A1104" t="s">
        <v>15712</v>
      </c>
      <c r="B1104" t="s">
        <v>8169</v>
      </c>
      <c r="C1104" t="s">
        <v>268</v>
      </c>
      <c r="D1104" t="s">
        <v>64</v>
      </c>
      <c r="E1104" t="s">
        <v>47</v>
      </c>
      <c r="G1104">
        <v>0.22</v>
      </c>
      <c r="H1104" t="s">
        <v>270</v>
      </c>
      <c r="I1104" t="s">
        <v>24</v>
      </c>
      <c r="J1104" t="s">
        <v>270</v>
      </c>
      <c r="K1104">
        <v>0</v>
      </c>
      <c r="L1104">
        <v>0</v>
      </c>
      <c r="M1104" t="s">
        <v>83</v>
      </c>
      <c r="N1104" t="s">
        <v>15713</v>
      </c>
      <c r="O1104" t="s">
        <v>15718</v>
      </c>
      <c r="P1104" t="s">
        <v>83</v>
      </c>
      <c r="Q1104" t="s">
        <v>275</v>
      </c>
      <c r="R1104" t="s">
        <v>267</v>
      </c>
      <c r="S1104" t="s">
        <v>15719</v>
      </c>
      <c r="T1104">
        <v>77.31</v>
      </c>
      <c r="U1104" t="s">
        <v>24</v>
      </c>
      <c r="V1104" t="s">
        <v>5445</v>
      </c>
      <c r="W1104" t="s">
        <v>15720</v>
      </c>
      <c r="X1104" t="s">
        <v>5445</v>
      </c>
      <c r="Y1104" t="s">
        <v>15721</v>
      </c>
      <c r="Z1104" t="str">
        <f t="shared" si="17"/>
        <v>AS-95117</v>
      </c>
    </row>
    <row r="1105" spans="1:26" x14ac:dyDescent="0.3">
      <c r="A1105" t="s">
        <v>15722</v>
      </c>
      <c r="B1105" t="s">
        <v>8169</v>
      </c>
      <c r="C1105" t="s">
        <v>264</v>
      </c>
      <c r="E1105" t="s">
        <v>45</v>
      </c>
      <c r="G1105">
        <v>0.21</v>
      </c>
      <c r="H1105">
        <v>0.21</v>
      </c>
      <c r="I1105" t="s">
        <v>24</v>
      </c>
      <c r="J1105">
        <v>17.350000000000001</v>
      </c>
      <c r="K1105">
        <v>99.95</v>
      </c>
      <c r="L1105">
        <v>82.6</v>
      </c>
      <c r="M1105" t="s">
        <v>265</v>
      </c>
      <c r="N1105" t="s">
        <v>15723</v>
      </c>
      <c r="O1105" t="s">
        <v>15724</v>
      </c>
      <c r="P1105" t="s">
        <v>265</v>
      </c>
      <c r="Q1105" t="s">
        <v>266</v>
      </c>
      <c r="R1105" t="s">
        <v>267</v>
      </c>
      <c r="S1105" t="s">
        <v>15725</v>
      </c>
      <c r="T1105">
        <v>99.95</v>
      </c>
      <c r="U1105" t="s">
        <v>24</v>
      </c>
      <c r="V1105" t="s">
        <v>15726</v>
      </c>
      <c r="W1105" t="s">
        <v>15727</v>
      </c>
      <c r="X1105" t="s">
        <v>15728</v>
      </c>
      <c r="Y1105" t="s">
        <v>15729</v>
      </c>
      <c r="Z1105" t="str">
        <f t="shared" si="17"/>
        <v>AS-96636</v>
      </c>
    </row>
    <row r="1106" spans="1:26" x14ac:dyDescent="0.3">
      <c r="A1106" t="s">
        <v>15730</v>
      </c>
      <c r="B1106" t="s">
        <v>8169</v>
      </c>
      <c r="C1106" t="s">
        <v>264</v>
      </c>
      <c r="D1106" t="s">
        <v>64</v>
      </c>
      <c r="E1106" t="s">
        <v>42</v>
      </c>
      <c r="G1106">
        <v>0.19</v>
      </c>
      <c r="H1106" t="s">
        <v>270</v>
      </c>
      <c r="I1106" t="s">
        <v>24</v>
      </c>
      <c r="J1106" t="s">
        <v>270</v>
      </c>
      <c r="K1106">
        <v>0</v>
      </c>
      <c r="L1106">
        <v>0</v>
      </c>
      <c r="M1106" t="s">
        <v>265</v>
      </c>
      <c r="N1106" t="s">
        <v>15731</v>
      </c>
      <c r="O1106" t="s">
        <v>15732</v>
      </c>
      <c r="P1106" t="s">
        <v>265</v>
      </c>
      <c r="Q1106" t="s">
        <v>266</v>
      </c>
      <c r="R1106" t="s">
        <v>267</v>
      </c>
      <c r="S1106" t="s">
        <v>15733</v>
      </c>
      <c r="T1106">
        <v>99.95</v>
      </c>
      <c r="U1106" t="s">
        <v>24</v>
      </c>
      <c r="V1106" t="s">
        <v>15734</v>
      </c>
      <c r="W1106" t="s">
        <v>15735</v>
      </c>
      <c r="X1106" t="s">
        <v>15734</v>
      </c>
      <c r="Y1106" t="s">
        <v>15736</v>
      </c>
      <c r="Z1106" t="str">
        <f t="shared" si="17"/>
        <v>AS-95014</v>
      </c>
    </row>
    <row r="1107" spans="1:26" x14ac:dyDescent="0.3">
      <c r="A1107" t="s">
        <v>15730</v>
      </c>
      <c r="B1107" t="s">
        <v>8169</v>
      </c>
      <c r="C1107" t="s">
        <v>264</v>
      </c>
      <c r="D1107" t="s">
        <v>64</v>
      </c>
      <c r="E1107" t="s">
        <v>42</v>
      </c>
      <c r="G1107">
        <v>0.19</v>
      </c>
      <c r="H1107" t="s">
        <v>270</v>
      </c>
      <c r="I1107" t="s">
        <v>24</v>
      </c>
      <c r="J1107" t="s">
        <v>270</v>
      </c>
      <c r="K1107">
        <v>0</v>
      </c>
      <c r="L1107">
        <v>0</v>
      </c>
      <c r="M1107" t="s">
        <v>265</v>
      </c>
      <c r="N1107" t="s">
        <v>15731</v>
      </c>
      <c r="O1107" t="s">
        <v>15737</v>
      </c>
      <c r="P1107" t="s">
        <v>265</v>
      </c>
      <c r="Q1107" t="s">
        <v>275</v>
      </c>
      <c r="R1107" t="s">
        <v>267</v>
      </c>
      <c r="S1107" t="s">
        <v>15738</v>
      </c>
      <c r="T1107">
        <v>99.95</v>
      </c>
      <c r="U1107" t="s">
        <v>24</v>
      </c>
      <c r="V1107" t="s">
        <v>15739</v>
      </c>
      <c r="W1107" t="s">
        <v>15740</v>
      </c>
      <c r="X1107" t="s">
        <v>15739</v>
      </c>
      <c r="Y1107" t="s">
        <v>15741</v>
      </c>
      <c r="Z1107" t="str">
        <f t="shared" si="17"/>
        <v>AS-95014</v>
      </c>
    </row>
    <row r="1108" spans="1:26" x14ac:dyDescent="0.3">
      <c r="A1108" t="s">
        <v>15742</v>
      </c>
      <c r="B1108" t="s">
        <v>8169</v>
      </c>
      <c r="C1108" t="s">
        <v>264</v>
      </c>
      <c r="E1108" t="s">
        <v>46</v>
      </c>
      <c r="G1108">
        <v>0.2</v>
      </c>
      <c r="H1108">
        <v>0.2</v>
      </c>
      <c r="I1108" t="s">
        <v>24</v>
      </c>
      <c r="J1108">
        <v>14.16</v>
      </c>
      <c r="K1108">
        <v>84.95</v>
      </c>
      <c r="L1108">
        <v>70.790000000000006</v>
      </c>
      <c r="M1108" t="s">
        <v>265</v>
      </c>
      <c r="N1108" t="s">
        <v>15743</v>
      </c>
      <c r="O1108" t="s">
        <v>15744</v>
      </c>
      <c r="P1108" t="s">
        <v>265</v>
      </c>
      <c r="Q1108" t="s">
        <v>266</v>
      </c>
      <c r="R1108" t="s">
        <v>267</v>
      </c>
      <c r="S1108" t="s">
        <v>15745</v>
      </c>
      <c r="T1108">
        <v>84.95</v>
      </c>
      <c r="U1108" t="s">
        <v>24</v>
      </c>
      <c r="V1108" t="s">
        <v>15746</v>
      </c>
      <c r="W1108" t="s">
        <v>15747</v>
      </c>
      <c r="X1108" t="s">
        <v>15748</v>
      </c>
      <c r="Y1108" t="s">
        <v>15749</v>
      </c>
      <c r="Z1108" t="str">
        <f t="shared" si="17"/>
        <v>AS-96988</v>
      </c>
    </row>
    <row r="1109" spans="1:26" x14ac:dyDescent="0.3">
      <c r="A1109" t="s">
        <v>15750</v>
      </c>
      <c r="B1109" t="s">
        <v>8169</v>
      </c>
      <c r="C1109" t="s">
        <v>264</v>
      </c>
      <c r="E1109" t="s">
        <v>46</v>
      </c>
      <c r="G1109">
        <v>0.2</v>
      </c>
      <c r="H1109">
        <v>0.2</v>
      </c>
      <c r="I1109" t="s">
        <v>24</v>
      </c>
      <c r="J1109">
        <v>5.32</v>
      </c>
      <c r="K1109">
        <v>31.9</v>
      </c>
      <c r="L1109">
        <v>26.58</v>
      </c>
      <c r="M1109" t="s">
        <v>265</v>
      </c>
      <c r="N1109" t="s">
        <v>15751</v>
      </c>
      <c r="O1109" t="s">
        <v>15752</v>
      </c>
      <c r="P1109" t="s">
        <v>265</v>
      </c>
      <c r="Q1109" t="s">
        <v>266</v>
      </c>
      <c r="R1109" t="s">
        <v>267</v>
      </c>
      <c r="S1109" t="s">
        <v>15753</v>
      </c>
      <c r="T1109">
        <v>31.9</v>
      </c>
      <c r="U1109" t="s">
        <v>24</v>
      </c>
      <c r="V1109" t="s">
        <v>15754</v>
      </c>
      <c r="W1109" t="s">
        <v>15755</v>
      </c>
      <c r="X1109" t="s">
        <v>15756</v>
      </c>
      <c r="Y1109" t="s">
        <v>15757</v>
      </c>
      <c r="Z1109" t="str">
        <f t="shared" si="17"/>
        <v>AS-97132</v>
      </c>
    </row>
    <row r="1110" spans="1:26" x14ac:dyDescent="0.3">
      <c r="A1110" t="s">
        <v>15758</v>
      </c>
      <c r="B1110" t="s">
        <v>8169</v>
      </c>
      <c r="C1110" t="s">
        <v>264</v>
      </c>
      <c r="E1110" t="s">
        <v>45</v>
      </c>
      <c r="G1110">
        <v>0.21</v>
      </c>
      <c r="H1110">
        <v>0.21</v>
      </c>
      <c r="I1110" t="s">
        <v>24</v>
      </c>
      <c r="J1110">
        <v>5.54</v>
      </c>
      <c r="K1110">
        <v>31.9</v>
      </c>
      <c r="L1110">
        <v>26.36</v>
      </c>
      <c r="M1110" t="s">
        <v>265</v>
      </c>
      <c r="N1110" t="s">
        <v>15759</v>
      </c>
      <c r="O1110" t="s">
        <v>15760</v>
      </c>
      <c r="P1110" t="s">
        <v>265</v>
      </c>
      <c r="Q1110" t="s">
        <v>266</v>
      </c>
      <c r="R1110" t="s">
        <v>267</v>
      </c>
      <c r="S1110" t="s">
        <v>15761</v>
      </c>
      <c r="T1110">
        <v>31.9</v>
      </c>
      <c r="U1110" t="s">
        <v>24</v>
      </c>
      <c r="V1110" t="s">
        <v>15762</v>
      </c>
      <c r="W1110" t="s">
        <v>15763</v>
      </c>
      <c r="X1110" t="s">
        <v>15764</v>
      </c>
      <c r="Y1110" t="s">
        <v>15765</v>
      </c>
      <c r="Z1110" t="str">
        <f t="shared" si="17"/>
        <v>AS-96753</v>
      </c>
    </row>
    <row r="1111" spans="1:26" x14ac:dyDescent="0.3">
      <c r="A1111" t="s">
        <v>15766</v>
      </c>
      <c r="B1111" t="s">
        <v>8169</v>
      </c>
      <c r="C1111" t="s">
        <v>264</v>
      </c>
      <c r="E1111" t="s">
        <v>46</v>
      </c>
      <c r="G1111">
        <v>0.2</v>
      </c>
      <c r="H1111">
        <v>0.2</v>
      </c>
      <c r="I1111" t="s">
        <v>24</v>
      </c>
      <c r="J1111">
        <v>8.32</v>
      </c>
      <c r="K1111">
        <v>49.9</v>
      </c>
      <c r="L1111">
        <v>41.58</v>
      </c>
      <c r="M1111" t="s">
        <v>265</v>
      </c>
      <c r="N1111" t="s">
        <v>15767</v>
      </c>
      <c r="O1111" t="s">
        <v>15768</v>
      </c>
      <c r="P1111" t="s">
        <v>265</v>
      </c>
      <c r="Q1111" t="s">
        <v>266</v>
      </c>
      <c r="R1111" t="s">
        <v>267</v>
      </c>
      <c r="S1111" t="s">
        <v>15769</v>
      </c>
      <c r="T1111">
        <v>49.9</v>
      </c>
      <c r="U1111" t="s">
        <v>24</v>
      </c>
      <c r="V1111" t="s">
        <v>15770</v>
      </c>
      <c r="W1111" t="s">
        <v>15771</v>
      </c>
      <c r="X1111" t="s">
        <v>15772</v>
      </c>
      <c r="Y1111" t="s">
        <v>15773</v>
      </c>
      <c r="Z1111" t="str">
        <f t="shared" si="17"/>
        <v>AS-95389</v>
      </c>
    </row>
    <row r="1112" spans="1:26" x14ac:dyDescent="0.3">
      <c r="A1112" t="s">
        <v>15774</v>
      </c>
      <c r="B1112" t="s">
        <v>8169</v>
      </c>
      <c r="C1112" t="s">
        <v>264</v>
      </c>
      <c r="E1112" t="s">
        <v>47</v>
      </c>
      <c r="G1112">
        <v>0.22</v>
      </c>
      <c r="H1112">
        <v>0.22</v>
      </c>
      <c r="I1112" t="s">
        <v>24</v>
      </c>
      <c r="J1112">
        <v>17.82</v>
      </c>
      <c r="K1112">
        <v>98.85</v>
      </c>
      <c r="L1112">
        <v>81.03</v>
      </c>
      <c r="M1112" t="s">
        <v>265</v>
      </c>
      <c r="N1112" t="s">
        <v>15775</v>
      </c>
      <c r="O1112" t="s">
        <v>15776</v>
      </c>
      <c r="P1112" t="s">
        <v>265</v>
      </c>
      <c r="Q1112" t="s">
        <v>266</v>
      </c>
      <c r="R1112" t="s">
        <v>267</v>
      </c>
      <c r="S1112" t="s">
        <v>15777</v>
      </c>
      <c r="T1112">
        <v>98.85</v>
      </c>
      <c r="U1112" t="s">
        <v>24</v>
      </c>
      <c r="V1112" t="s">
        <v>15778</v>
      </c>
      <c r="W1112" t="s">
        <v>15779</v>
      </c>
      <c r="X1112" t="s">
        <v>15780</v>
      </c>
      <c r="Y1112" t="s">
        <v>15781</v>
      </c>
      <c r="Z1112" t="str">
        <f t="shared" si="17"/>
        <v>AS-95784</v>
      </c>
    </row>
    <row r="1113" spans="1:26" x14ac:dyDescent="0.3">
      <c r="A1113" t="s">
        <v>15782</v>
      </c>
      <c r="B1113" t="s">
        <v>8169</v>
      </c>
      <c r="C1113" t="s">
        <v>264</v>
      </c>
      <c r="E1113" t="s">
        <v>45</v>
      </c>
      <c r="G1113">
        <v>0.21</v>
      </c>
      <c r="H1113">
        <v>0.21</v>
      </c>
      <c r="I1113" t="s">
        <v>24</v>
      </c>
      <c r="J1113">
        <v>5.0199999999999996</v>
      </c>
      <c r="K1113">
        <v>28.95</v>
      </c>
      <c r="L1113">
        <v>23.93</v>
      </c>
      <c r="M1113" t="s">
        <v>265</v>
      </c>
      <c r="N1113" t="s">
        <v>15783</v>
      </c>
      <c r="O1113" t="s">
        <v>15784</v>
      </c>
      <c r="P1113" t="s">
        <v>265</v>
      </c>
      <c r="Q1113" t="s">
        <v>266</v>
      </c>
      <c r="R1113" t="s">
        <v>267</v>
      </c>
      <c r="S1113" t="s">
        <v>15785</v>
      </c>
      <c r="T1113">
        <v>28.95</v>
      </c>
      <c r="U1113" t="s">
        <v>24</v>
      </c>
      <c r="V1113" t="s">
        <v>15786</v>
      </c>
      <c r="W1113" t="s">
        <v>15787</v>
      </c>
      <c r="X1113" t="s">
        <v>15788</v>
      </c>
      <c r="Y1113" t="s">
        <v>15789</v>
      </c>
      <c r="Z1113" t="str">
        <f t="shared" si="17"/>
        <v>AS-97173</v>
      </c>
    </row>
    <row r="1114" spans="1:26" x14ac:dyDescent="0.3">
      <c r="A1114" t="s">
        <v>15790</v>
      </c>
      <c r="B1114" t="s">
        <v>8169</v>
      </c>
      <c r="C1114" t="s">
        <v>264</v>
      </c>
      <c r="E1114" t="s">
        <v>47</v>
      </c>
      <c r="G1114">
        <v>0.22</v>
      </c>
      <c r="H1114">
        <v>0.22</v>
      </c>
      <c r="I1114" t="s">
        <v>24</v>
      </c>
      <c r="J1114">
        <v>11.43</v>
      </c>
      <c r="K1114">
        <v>63.41</v>
      </c>
      <c r="L1114">
        <v>51.98</v>
      </c>
      <c r="M1114" t="s">
        <v>265</v>
      </c>
      <c r="N1114" t="s">
        <v>15791</v>
      </c>
      <c r="O1114" t="s">
        <v>15792</v>
      </c>
      <c r="P1114" t="s">
        <v>265</v>
      </c>
      <c r="Q1114" t="s">
        <v>266</v>
      </c>
      <c r="R1114" t="s">
        <v>267</v>
      </c>
      <c r="S1114" t="s">
        <v>15793</v>
      </c>
      <c r="T1114">
        <v>63.41</v>
      </c>
      <c r="U1114" t="s">
        <v>24</v>
      </c>
      <c r="V1114" t="s">
        <v>15794</v>
      </c>
      <c r="W1114" t="s">
        <v>15795</v>
      </c>
      <c r="X1114" t="s">
        <v>15796</v>
      </c>
      <c r="Y1114" t="s">
        <v>15797</v>
      </c>
      <c r="Z1114" t="str">
        <f t="shared" si="17"/>
        <v>AS-95197</v>
      </c>
    </row>
    <row r="1115" spans="1:26" x14ac:dyDescent="0.3">
      <c r="A1115" t="s">
        <v>15798</v>
      </c>
      <c r="B1115" t="s">
        <v>8169</v>
      </c>
      <c r="C1115" t="s">
        <v>268</v>
      </c>
      <c r="E1115" t="s">
        <v>42</v>
      </c>
      <c r="G1115">
        <v>0.19</v>
      </c>
      <c r="H1115">
        <v>0.19</v>
      </c>
      <c r="I1115" t="s">
        <v>24</v>
      </c>
      <c r="J1115">
        <v>3.98</v>
      </c>
      <c r="K1115">
        <v>24.9</v>
      </c>
      <c r="L1115">
        <v>20.92</v>
      </c>
      <c r="M1115" t="s">
        <v>83</v>
      </c>
      <c r="N1115" t="s">
        <v>15799</v>
      </c>
      <c r="O1115" t="s">
        <v>15800</v>
      </c>
      <c r="P1115" t="s">
        <v>83</v>
      </c>
      <c r="Q1115" t="s">
        <v>266</v>
      </c>
      <c r="R1115" t="s">
        <v>267</v>
      </c>
      <c r="S1115" t="s">
        <v>15801</v>
      </c>
      <c r="T1115">
        <v>24.9</v>
      </c>
      <c r="U1115" t="s">
        <v>24</v>
      </c>
      <c r="V1115" t="s">
        <v>4658</v>
      </c>
      <c r="W1115" t="s">
        <v>4661</v>
      </c>
      <c r="X1115" t="s">
        <v>15802</v>
      </c>
      <c r="Y1115" t="s">
        <v>15803</v>
      </c>
      <c r="Z1115" t="str">
        <f t="shared" si="17"/>
        <v>AS-95492</v>
      </c>
    </row>
    <row r="1116" spans="1:26" x14ac:dyDescent="0.3">
      <c r="A1116" t="s">
        <v>15804</v>
      </c>
      <c r="B1116" t="s">
        <v>8169</v>
      </c>
      <c r="C1116" t="s">
        <v>264</v>
      </c>
      <c r="E1116" t="s">
        <v>45</v>
      </c>
      <c r="G1116">
        <v>0.21</v>
      </c>
      <c r="H1116">
        <v>0.21</v>
      </c>
      <c r="I1116" t="s">
        <v>24</v>
      </c>
      <c r="J1116">
        <v>5.19</v>
      </c>
      <c r="K1116">
        <v>29.9</v>
      </c>
      <c r="L1116">
        <v>24.71</v>
      </c>
      <c r="M1116" t="s">
        <v>265</v>
      </c>
      <c r="N1116" t="s">
        <v>15805</v>
      </c>
      <c r="O1116" t="s">
        <v>15806</v>
      </c>
      <c r="P1116" t="s">
        <v>265</v>
      </c>
      <c r="Q1116" t="s">
        <v>266</v>
      </c>
      <c r="R1116" t="s">
        <v>267</v>
      </c>
      <c r="S1116" t="s">
        <v>15807</v>
      </c>
      <c r="T1116">
        <v>29.9</v>
      </c>
      <c r="U1116" t="s">
        <v>24</v>
      </c>
      <c r="V1116" t="s">
        <v>15808</v>
      </c>
      <c r="W1116" t="s">
        <v>15809</v>
      </c>
      <c r="X1116" t="s">
        <v>15810</v>
      </c>
      <c r="Y1116" t="s">
        <v>15811</v>
      </c>
      <c r="Z1116" t="str">
        <f t="shared" si="17"/>
        <v>AS-94817</v>
      </c>
    </row>
    <row r="1117" spans="1:26" x14ac:dyDescent="0.3">
      <c r="A1117" t="s">
        <v>15812</v>
      </c>
      <c r="B1117" t="s">
        <v>8169</v>
      </c>
      <c r="C1117" t="s">
        <v>264</v>
      </c>
      <c r="E1117" t="s">
        <v>45</v>
      </c>
      <c r="G1117">
        <v>0.21</v>
      </c>
      <c r="H1117">
        <v>0.21</v>
      </c>
      <c r="I1117" t="s">
        <v>24</v>
      </c>
      <c r="J1117">
        <v>13.42</v>
      </c>
      <c r="K1117">
        <v>77.31</v>
      </c>
      <c r="L1117">
        <v>63.89</v>
      </c>
      <c r="M1117" t="s">
        <v>265</v>
      </c>
      <c r="N1117" t="s">
        <v>15813</v>
      </c>
      <c r="O1117" t="s">
        <v>15814</v>
      </c>
      <c r="P1117" t="s">
        <v>265</v>
      </c>
      <c r="Q1117" t="s">
        <v>266</v>
      </c>
      <c r="R1117" t="s">
        <v>267</v>
      </c>
      <c r="S1117" t="s">
        <v>15815</v>
      </c>
      <c r="T1117">
        <v>77.31</v>
      </c>
      <c r="U1117" t="s">
        <v>24</v>
      </c>
      <c r="V1117" t="s">
        <v>15816</v>
      </c>
      <c r="W1117" t="s">
        <v>15817</v>
      </c>
      <c r="X1117" t="s">
        <v>15818</v>
      </c>
      <c r="Y1117" t="s">
        <v>15819</v>
      </c>
      <c r="Z1117" t="str">
        <f t="shared" si="17"/>
        <v>AS-95828</v>
      </c>
    </row>
    <row r="1118" spans="1:26" x14ac:dyDescent="0.3">
      <c r="A1118" t="s">
        <v>15820</v>
      </c>
      <c r="B1118" t="s">
        <v>8169</v>
      </c>
      <c r="C1118" t="s">
        <v>264</v>
      </c>
      <c r="E1118" t="s">
        <v>45</v>
      </c>
      <c r="G1118">
        <v>0.21</v>
      </c>
      <c r="H1118">
        <v>0.21</v>
      </c>
      <c r="I1118" t="s">
        <v>24</v>
      </c>
      <c r="J1118">
        <v>27.22</v>
      </c>
      <c r="K1118">
        <v>156.85</v>
      </c>
      <c r="L1118">
        <v>129.63</v>
      </c>
      <c r="M1118" t="s">
        <v>265</v>
      </c>
      <c r="N1118" t="s">
        <v>15821</v>
      </c>
      <c r="O1118" t="s">
        <v>15822</v>
      </c>
      <c r="P1118" t="s">
        <v>265</v>
      </c>
      <c r="Q1118" t="s">
        <v>266</v>
      </c>
      <c r="R1118" t="s">
        <v>267</v>
      </c>
      <c r="S1118" t="s">
        <v>15823</v>
      </c>
      <c r="T1118">
        <v>156.85</v>
      </c>
      <c r="U1118" t="s">
        <v>24</v>
      </c>
      <c r="V1118" t="s">
        <v>15824</v>
      </c>
      <c r="W1118" t="s">
        <v>15825</v>
      </c>
      <c r="X1118" t="s">
        <v>15826</v>
      </c>
      <c r="Y1118" t="s">
        <v>15827</v>
      </c>
      <c r="Z1118" t="str">
        <f t="shared" si="17"/>
        <v>AS-96189</v>
      </c>
    </row>
    <row r="1119" spans="1:26" x14ac:dyDescent="0.3">
      <c r="A1119" t="s">
        <v>15828</v>
      </c>
      <c r="B1119" t="s">
        <v>8169</v>
      </c>
      <c r="C1119" t="s">
        <v>268</v>
      </c>
      <c r="E1119" t="s">
        <v>42</v>
      </c>
      <c r="G1119">
        <v>0.19</v>
      </c>
      <c r="H1119">
        <v>0.19</v>
      </c>
      <c r="I1119" t="s">
        <v>24</v>
      </c>
      <c r="J1119">
        <v>7.97</v>
      </c>
      <c r="K1119">
        <v>49.9</v>
      </c>
      <c r="L1119">
        <v>41.93</v>
      </c>
      <c r="M1119" t="s">
        <v>83</v>
      </c>
      <c r="N1119" t="s">
        <v>15829</v>
      </c>
      <c r="O1119" t="s">
        <v>15830</v>
      </c>
      <c r="P1119" t="s">
        <v>83</v>
      </c>
      <c r="Q1119" t="s">
        <v>266</v>
      </c>
      <c r="R1119" t="s">
        <v>267</v>
      </c>
      <c r="S1119" t="s">
        <v>15831</v>
      </c>
      <c r="T1119">
        <v>49.9</v>
      </c>
      <c r="U1119" t="s">
        <v>24</v>
      </c>
      <c r="V1119" t="s">
        <v>6985</v>
      </c>
      <c r="W1119" t="s">
        <v>6988</v>
      </c>
      <c r="X1119" t="s">
        <v>15832</v>
      </c>
      <c r="Y1119" t="s">
        <v>15833</v>
      </c>
      <c r="Z1119" t="str">
        <f t="shared" si="17"/>
        <v>AS-96693</v>
      </c>
    </row>
    <row r="1120" spans="1:26" x14ac:dyDescent="0.3">
      <c r="A1120" t="s">
        <v>15834</v>
      </c>
      <c r="B1120" t="s">
        <v>8169</v>
      </c>
      <c r="C1120" t="s">
        <v>264</v>
      </c>
      <c r="E1120" t="s">
        <v>45</v>
      </c>
      <c r="G1120">
        <v>0.21</v>
      </c>
      <c r="H1120">
        <v>0.21</v>
      </c>
      <c r="I1120" t="s">
        <v>24</v>
      </c>
      <c r="J1120">
        <v>15.92</v>
      </c>
      <c r="K1120">
        <v>91.71</v>
      </c>
      <c r="L1120">
        <v>75.790000000000006</v>
      </c>
      <c r="M1120" t="s">
        <v>265</v>
      </c>
      <c r="N1120" t="s">
        <v>15835</v>
      </c>
      <c r="O1120" t="s">
        <v>15836</v>
      </c>
      <c r="P1120" t="s">
        <v>265</v>
      </c>
      <c r="Q1120" t="s">
        <v>266</v>
      </c>
      <c r="R1120" t="s">
        <v>267</v>
      </c>
      <c r="S1120" t="s">
        <v>15837</v>
      </c>
      <c r="T1120">
        <v>91.71</v>
      </c>
      <c r="U1120" t="s">
        <v>24</v>
      </c>
      <c r="V1120" t="s">
        <v>15838</v>
      </c>
      <c r="W1120" t="s">
        <v>15839</v>
      </c>
      <c r="X1120" t="s">
        <v>15840</v>
      </c>
      <c r="Y1120" t="s">
        <v>15841</v>
      </c>
      <c r="Z1120" t="str">
        <f t="shared" si="17"/>
        <v>AS-95710</v>
      </c>
    </row>
    <row r="1121" spans="1:26" x14ac:dyDescent="0.3">
      <c r="A1121" t="s">
        <v>15842</v>
      </c>
      <c r="B1121" t="s">
        <v>8169</v>
      </c>
      <c r="C1121" t="s">
        <v>264</v>
      </c>
      <c r="E1121" t="s">
        <v>47</v>
      </c>
      <c r="G1121">
        <v>0.22</v>
      </c>
      <c r="H1121">
        <v>0.22</v>
      </c>
      <c r="I1121" t="s">
        <v>24</v>
      </c>
      <c r="J1121">
        <v>48.13</v>
      </c>
      <c r="K1121">
        <v>266.89999999999998</v>
      </c>
      <c r="L1121">
        <v>218.77</v>
      </c>
      <c r="M1121" t="s">
        <v>265</v>
      </c>
      <c r="N1121" t="s">
        <v>15843</v>
      </c>
      <c r="O1121" t="s">
        <v>15844</v>
      </c>
      <c r="P1121" t="s">
        <v>265</v>
      </c>
      <c r="Q1121" t="s">
        <v>266</v>
      </c>
      <c r="R1121" t="s">
        <v>267</v>
      </c>
      <c r="S1121" t="s">
        <v>15845</v>
      </c>
      <c r="T1121">
        <v>266.89999999999998</v>
      </c>
      <c r="U1121" t="s">
        <v>24</v>
      </c>
      <c r="V1121" t="s">
        <v>15846</v>
      </c>
      <c r="W1121" t="s">
        <v>15847</v>
      </c>
      <c r="X1121" t="s">
        <v>15846</v>
      </c>
      <c r="Y1121" t="s">
        <v>15848</v>
      </c>
      <c r="Z1121" t="str">
        <f t="shared" si="17"/>
        <v>AS-96225</v>
      </c>
    </row>
    <row r="1122" spans="1:26" x14ac:dyDescent="0.3">
      <c r="A1122" t="s">
        <v>15849</v>
      </c>
      <c r="B1122" t="s">
        <v>8169</v>
      </c>
      <c r="C1122" t="s">
        <v>264</v>
      </c>
      <c r="E1122" t="s">
        <v>47</v>
      </c>
      <c r="G1122">
        <v>0.22</v>
      </c>
      <c r="H1122">
        <v>0.22</v>
      </c>
      <c r="I1122" t="s">
        <v>24</v>
      </c>
      <c r="J1122">
        <v>31.89</v>
      </c>
      <c r="K1122">
        <v>176.85</v>
      </c>
      <c r="L1122">
        <v>144.96</v>
      </c>
      <c r="M1122" t="s">
        <v>265</v>
      </c>
      <c r="N1122" t="s">
        <v>15850</v>
      </c>
      <c r="O1122" t="s">
        <v>15851</v>
      </c>
      <c r="P1122" t="s">
        <v>265</v>
      </c>
      <c r="Q1122" t="s">
        <v>266</v>
      </c>
      <c r="R1122" t="s">
        <v>269</v>
      </c>
      <c r="S1122" t="s">
        <v>15852</v>
      </c>
      <c r="T1122">
        <v>176.85</v>
      </c>
      <c r="U1122" t="s">
        <v>24</v>
      </c>
      <c r="V1122" t="s">
        <v>15853</v>
      </c>
      <c r="W1122" t="s">
        <v>15854</v>
      </c>
      <c r="X1122" t="s">
        <v>15855</v>
      </c>
      <c r="Y1122" t="s">
        <v>15856</v>
      </c>
      <c r="Z1122" t="str">
        <f t="shared" si="17"/>
        <v>AS-96172</v>
      </c>
    </row>
    <row r="1123" spans="1:26" x14ac:dyDescent="0.3">
      <c r="A1123" t="s">
        <v>15849</v>
      </c>
      <c r="B1123" t="s">
        <v>8169</v>
      </c>
      <c r="C1123" t="s">
        <v>264</v>
      </c>
      <c r="E1123" t="s">
        <v>47</v>
      </c>
      <c r="G1123">
        <v>0.22</v>
      </c>
      <c r="H1123">
        <v>0.22</v>
      </c>
      <c r="I1123" t="s">
        <v>24</v>
      </c>
      <c r="J1123">
        <v>31.89</v>
      </c>
      <c r="K1123">
        <v>176.85</v>
      </c>
      <c r="L1123">
        <v>144.96</v>
      </c>
      <c r="M1123" t="s">
        <v>265</v>
      </c>
      <c r="N1123" t="s">
        <v>15850</v>
      </c>
      <c r="O1123" t="s">
        <v>15857</v>
      </c>
      <c r="P1123" t="s">
        <v>265</v>
      </c>
      <c r="Q1123" t="s">
        <v>266</v>
      </c>
      <c r="R1123" t="s">
        <v>267</v>
      </c>
      <c r="S1123" t="s">
        <v>15858</v>
      </c>
      <c r="T1123">
        <v>176.85</v>
      </c>
      <c r="U1123" t="s">
        <v>24</v>
      </c>
      <c r="V1123" t="s">
        <v>15859</v>
      </c>
      <c r="W1123" t="s">
        <v>15860</v>
      </c>
      <c r="X1123" t="s">
        <v>15861</v>
      </c>
      <c r="Y1123" t="s">
        <v>15862</v>
      </c>
      <c r="Z1123" t="str">
        <f t="shared" si="17"/>
        <v>AS-96172</v>
      </c>
    </row>
    <row r="1124" spans="1:26" x14ac:dyDescent="0.3">
      <c r="A1124" t="s">
        <v>15863</v>
      </c>
      <c r="B1124" t="s">
        <v>8169</v>
      </c>
      <c r="C1124" t="s">
        <v>264</v>
      </c>
      <c r="E1124" t="s">
        <v>45</v>
      </c>
      <c r="G1124">
        <v>0.21</v>
      </c>
      <c r="H1124">
        <v>0.21</v>
      </c>
      <c r="I1124" t="s">
        <v>24</v>
      </c>
      <c r="J1124">
        <v>18.72</v>
      </c>
      <c r="K1124">
        <v>107.85</v>
      </c>
      <c r="L1124">
        <v>89.13</v>
      </c>
      <c r="M1124" t="s">
        <v>265</v>
      </c>
      <c r="N1124" t="s">
        <v>15864</v>
      </c>
      <c r="O1124" t="s">
        <v>15865</v>
      </c>
      <c r="P1124" t="s">
        <v>265</v>
      </c>
      <c r="Q1124" t="s">
        <v>266</v>
      </c>
      <c r="R1124" t="s">
        <v>267</v>
      </c>
      <c r="S1124" t="s">
        <v>15866</v>
      </c>
      <c r="T1124">
        <v>107.85</v>
      </c>
      <c r="U1124" t="s">
        <v>24</v>
      </c>
      <c r="V1124" t="s">
        <v>15867</v>
      </c>
      <c r="W1124" t="s">
        <v>15868</v>
      </c>
      <c r="X1124" t="s">
        <v>15869</v>
      </c>
      <c r="Y1124" t="s">
        <v>15870</v>
      </c>
      <c r="Z1124" t="str">
        <f t="shared" si="17"/>
        <v>AS-96600</v>
      </c>
    </row>
    <row r="1125" spans="1:26" x14ac:dyDescent="0.3">
      <c r="A1125" t="s">
        <v>15871</v>
      </c>
      <c r="B1125" t="s">
        <v>8169</v>
      </c>
      <c r="C1125" t="s">
        <v>264</v>
      </c>
      <c r="E1125" t="s">
        <v>42</v>
      </c>
      <c r="G1125">
        <v>0.19</v>
      </c>
      <c r="H1125">
        <v>0.19</v>
      </c>
      <c r="I1125" t="s">
        <v>24</v>
      </c>
      <c r="J1125">
        <v>3.98</v>
      </c>
      <c r="K1125">
        <v>24.9</v>
      </c>
      <c r="L1125">
        <v>20.92</v>
      </c>
      <c r="M1125" t="s">
        <v>265</v>
      </c>
      <c r="N1125" t="s">
        <v>15872</v>
      </c>
      <c r="O1125" t="s">
        <v>15873</v>
      </c>
      <c r="P1125" t="s">
        <v>265</v>
      </c>
      <c r="Q1125" t="s">
        <v>266</v>
      </c>
      <c r="R1125" t="s">
        <v>267</v>
      </c>
      <c r="S1125" t="s">
        <v>15874</v>
      </c>
      <c r="T1125">
        <v>24.9</v>
      </c>
      <c r="U1125" t="s">
        <v>24</v>
      </c>
      <c r="V1125" t="s">
        <v>15875</v>
      </c>
      <c r="W1125" t="s">
        <v>15876</v>
      </c>
      <c r="X1125" t="s">
        <v>15877</v>
      </c>
      <c r="Y1125" t="s">
        <v>15878</v>
      </c>
      <c r="Z1125" t="str">
        <f t="shared" si="17"/>
        <v>AS-95064</v>
      </c>
    </row>
    <row r="1126" spans="1:26" x14ac:dyDescent="0.3">
      <c r="A1126" t="s">
        <v>15879</v>
      </c>
      <c r="B1126" t="s">
        <v>8169</v>
      </c>
      <c r="C1126" t="s">
        <v>268</v>
      </c>
      <c r="E1126" t="s">
        <v>42</v>
      </c>
      <c r="G1126">
        <v>0.19</v>
      </c>
      <c r="H1126">
        <v>0.19</v>
      </c>
      <c r="I1126" t="s">
        <v>24</v>
      </c>
      <c r="J1126">
        <v>10.199999999999999</v>
      </c>
      <c r="K1126">
        <v>63.9</v>
      </c>
      <c r="L1126">
        <v>53.7</v>
      </c>
      <c r="M1126" t="s">
        <v>83</v>
      </c>
      <c r="N1126" t="s">
        <v>15880</v>
      </c>
      <c r="O1126" t="s">
        <v>15881</v>
      </c>
      <c r="P1126" t="s">
        <v>83</v>
      </c>
      <c r="Q1126" t="s">
        <v>266</v>
      </c>
      <c r="R1126" t="s">
        <v>267</v>
      </c>
      <c r="S1126" t="s">
        <v>15882</v>
      </c>
      <c r="T1126">
        <v>63.9</v>
      </c>
      <c r="U1126" t="s">
        <v>24</v>
      </c>
      <c r="V1126" t="s">
        <v>4160</v>
      </c>
      <c r="W1126" t="s">
        <v>4163</v>
      </c>
      <c r="X1126" t="s">
        <v>15883</v>
      </c>
      <c r="Y1126" t="s">
        <v>15884</v>
      </c>
      <c r="Z1126" t="str">
        <f t="shared" si="17"/>
        <v>AS-95299</v>
      </c>
    </row>
    <row r="1127" spans="1:26" x14ac:dyDescent="0.3">
      <c r="A1127" t="s">
        <v>15885</v>
      </c>
      <c r="B1127" t="s">
        <v>8169</v>
      </c>
      <c r="C1127" t="s">
        <v>268</v>
      </c>
      <c r="E1127" t="s">
        <v>42</v>
      </c>
      <c r="G1127">
        <v>0.19</v>
      </c>
      <c r="H1127">
        <v>0.19</v>
      </c>
      <c r="I1127" t="s">
        <v>24</v>
      </c>
      <c r="J1127">
        <v>25.34</v>
      </c>
      <c r="K1127">
        <v>158.69999999999999</v>
      </c>
      <c r="L1127">
        <v>133.36000000000001</v>
      </c>
      <c r="M1127" t="s">
        <v>83</v>
      </c>
      <c r="N1127" t="s">
        <v>15886</v>
      </c>
      <c r="O1127" t="s">
        <v>15887</v>
      </c>
      <c r="P1127" t="s">
        <v>83</v>
      </c>
      <c r="Q1127" t="s">
        <v>266</v>
      </c>
      <c r="R1127" t="s">
        <v>267</v>
      </c>
      <c r="S1127" t="s">
        <v>15888</v>
      </c>
      <c r="T1127">
        <v>158.69999999999999</v>
      </c>
      <c r="U1127" t="s">
        <v>24</v>
      </c>
      <c r="V1127" t="s">
        <v>7934</v>
      </c>
      <c r="W1127" t="s">
        <v>7936</v>
      </c>
      <c r="X1127" t="s">
        <v>15889</v>
      </c>
      <c r="Y1127" t="s">
        <v>15890</v>
      </c>
      <c r="Z1127" t="str">
        <f t="shared" si="17"/>
        <v>AS-97133</v>
      </c>
    </row>
    <row r="1128" spans="1:26" x14ac:dyDescent="0.3">
      <c r="A1128" t="s">
        <v>15891</v>
      </c>
      <c r="B1128" t="s">
        <v>8169</v>
      </c>
      <c r="C1128" t="s">
        <v>264</v>
      </c>
      <c r="E1128" t="s">
        <v>45</v>
      </c>
      <c r="G1128">
        <v>0.21</v>
      </c>
      <c r="H1128">
        <v>0.21</v>
      </c>
      <c r="I1128" t="s">
        <v>24</v>
      </c>
      <c r="J1128">
        <v>11.69</v>
      </c>
      <c r="K1128">
        <v>67.37</v>
      </c>
      <c r="L1128">
        <v>55.68</v>
      </c>
      <c r="M1128" t="s">
        <v>265</v>
      </c>
      <c r="N1128" t="s">
        <v>15892</v>
      </c>
      <c r="O1128" t="s">
        <v>15893</v>
      </c>
      <c r="P1128" t="s">
        <v>265</v>
      </c>
      <c r="Q1128" t="s">
        <v>266</v>
      </c>
      <c r="R1128" t="s">
        <v>267</v>
      </c>
      <c r="S1128" t="s">
        <v>15894</v>
      </c>
      <c r="T1128">
        <v>67.37</v>
      </c>
      <c r="U1128" t="s">
        <v>24</v>
      </c>
      <c r="V1128" t="s">
        <v>15895</v>
      </c>
      <c r="W1128" t="s">
        <v>15896</v>
      </c>
      <c r="X1128" t="s">
        <v>15897</v>
      </c>
      <c r="Y1128" t="s">
        <v>15898</v>
      </c>
      <c r="Z1128" t="str">
        <f t="shared" si="17"/>
        <v>AS-96419</v>
      </c>
    </row>
    <row r="1129" spans="1:26" x14ac:dyDescent="0.3">
      <c r="A1129" t="s">
        <v>15899</v>
      </c>
      <c r="B1129" t="s">
        <v>8169</v>
      </c>
      <c r="C1129" t="s">
        <v>264</v>
      </c>
      <c r="E1129" t="s">
        <v>46</v>
      </c>
      <c r="G1129">
        <v>0.2</v>
      </c>
      <c r="H1129">
        <v>0.2</v>
      </c>
      <c r="I1129" t="s">
        <v>24</v>
      </c>
      <c r="J1129">
        <v>13.19</v>
      </c>
      <c r="K1129">
        <v>79.11</v>
      </c>
      <c r="L1129">
        <v>65.92</v>
      </c>
      <c r="M1129" t="s">
        <v>265</v>
      </c>
      <c r="N1129" t="s">
        <v>15900</v>
      </c>
      <c r="O1129" t="s">
        <v>15901</v>
      </c>
      <c r="P1129" t="s">
        <v>265</v>
      </c>
      <c r="Q1129" t="s">
        <v>266</v>
      </c>
      <c r="R1129" t="s">
        <v>267</v>
      </c>
      <c r="S1129" t="s">
        <v>15902</v>
      </c>
      <c r="T1129">
        <v>79.11</v>
      </c>
      <c r="U1129" t="s">
        <v>24</v>
      </c>
      <c r="V1129" t="s">
        <v>15903</v>
      </c>
      <c r="W1129" t="s">
        <v>15904</v>
      </c>
      <c r="X1129" t="s">
        <v>15905</v>
      </c>
      <c r="Y1129" t="s">
        <v>15906</v>
      </c>
      <c r="Z1129" t="str">
        <f t="shared" si="17"/>
        <v>AS-96799</v>
      </c>
    </row>
    <row r="1130" spans="1:26" x14ac:dyDescent="0.3">
      <c r="A1130" t="s">
        <v>15907</v>
      </c>
      <c r="B1130" t="s">
        <v>8169</v>
      </c>
      <c r="C1130" t="s">
        <v>264</v>
      </c>
      <c r="E1130" t="s">
        <v>47</v>
      </c>
      <c r="G1130">
        <v>0.22</v>
      </c>
      <c r="H1130">
        <v>0.22</v>
      </c>
      <c r="I1130" t="s">
        <v>24</v>
      </c>
      <c r="J1130">
        <v>19.14</v>
      </c>
      <c r="K1130">
        <v>106.11</v>
      </c>
      <c r="L1130">
        <v>86.97</v>
      </c>
      <c r="M1130" t="s">
        <v>265</v>
      </c>
      <c r="N1130" t="s">
        <v>15908</v>
      </c>
      <c r="O1130" t="s">
        <v>15909</v>
      </c>
      <c r="P1130" t="s">
        <v>265</v>
      </c>
      <c r="Q1130" t="s">
        <v>266</v>
      </c>
      <c r="R1130" t="s">
        <v>267</v>
      </c>
      <c r="S1130" t="s">
        <v>15910</v>
      </c>
      <c r="T1130">
        <v>106.11</v>
      </c>
      <c r="U1130" t="s">
        <v>24</v>
      </c>
      <c r="V1130" t="s">
        <v>15911</v>
      </c>
      <c r="W1130" t="s">
        <v>15912</v>
      </c>
      <c r="X1130" t="s">
        <v>15913</v>
      </c>
      <c r="Y1130" t="s">
        <v>15914</v>
      </c>
      <c r="Z1130" t="str">
        <f t="shared" si="17"/>
        <v>AS-96108</v>
      </c>
    </row>
    <row r="1131" spans="1:26" x14ac:dyDescent="0.3">
      <c r="A1131" t="s">
        <v>15915</v>
      </c>
      <c r="B1131" t="s">
        <v>8169</v>
      </c>
      <c r="C1131" t="s">
        <v>264</v>
      </c>
      <c r="E1131" t="s">
        <v>47</v>
      </c>
      <c r="G1131">
        <v>0.22</v>
      </c>
      <c r="H1131">
        <v>0.22</v>
      </c>
      <c r="I1131" t="s">
        <v>24</v>
      </c>
      <c r="J1131">
        <v>16.21</v>
      </c>
      <c r="K1131">
        <v>89.91</v>
      </c>
      <c r="L1131">
        <v>73.7</v>
      </c>
      <c r="M1131" t="s">
        <v>265</v>
      </c>
      <c r="N1131" t="s">
        <v>15916</v>
      </c>
      <c r="O1131" t="s">
        <v>15917</v>
      </c>
      <c r="P1131" t="s">
        <v>265</v>
      </c>
      <c r="Q1131" t="s">
        <v>266</v>
      </c>
      <c r="R1131" t="s">
        <v>267</v>
      </c>
      <c r="S1131" t="s">
        <v>15918</v>
      </c>
      <c r="T1131">
        <v>89.91</v>
      </c>
      <c r="U1131" t="s">
        <v>24</v>
      </c>
      <c r="V1131" t="s">
        <v>15919</v>
      </c>
      <c r="W1131" t="s">
        <v>15920</v>
      </c>
      <c r="X1131" t="s">
        <v>15921</v>
      </c>
      <c r="Y1131" t="s">
        <v>15922</v>
      </c>
      <c r="Z1131" t="str">
        <f t="shared" si="17"/>
        <v>AS-95031</v>
      </c>
    </row>
    <row r="1132" spans="1:26" x14ac:dyDescent="0.3">
      <c r="A1132" t="s">
        <v>15923</v>
      </c>
      <c r="B1132" t="s">
        <v>8169</v>
      </c>
      <c r="C1132" t="s">
        <v>268</v>
      </c>
      <c r="E1132" t="s">
        <v>46</v>
      </c>
      <c r="G1132">
        <v>0.2</v>
      </c>
      <c r="H1132">
        <v>0.2</v>
      </c>
      <c r="I1132" t="s">
        <v>24</v>
      </c>
      <c r="J1132">
        <v>9.14</v>
      </c>
      <c r="K1132">
        <v>54.85</v>
      </c>
      <c r="L1132">
        <v>45.71</v>
      </c>
      <c r="M1132" t="s">
        <v>83</v>
      </c>
      <c r="N1132" t="s">
        <v>15924</v>
      </c>
      <c r="O1132" t="s">
        <v>15925</v>
      </c>
      <c r="P1132" t="s">
        <v>83</v>
      </c>
      <c r="Q1132" t="s">
        <v>266</v>
      </c>
      <c r="R1132" t="s">
        <v>267</v>
      </c>
      <c r="S1132" t="s">
        <v>15926</v>
      </c>
      <c r="T1132">
        <v>54.85</v>
      </c>
      <c r="U1132" t="s">
        <v>24</v>
      </c>
      <c r="V1132" t="s">
        <v>3823</v>
      </c>
      <c r="W1132" t="s">
        <v>3826</v>
      </c>
      <c r="X1132" t="s">
        <v>15927</v>
      </c>
      <c r="Y1132" t="s">
        <v>15928</v>
      </c>
      <c r="Z1132" t="str">
        <f t="shared" si="17"/>
        <v>AS-95195</v>
      </c>
    </row>
    <row r="1133" spans="1:26" x14ac:dyDescent="0.3">
      <c r="A1133" t="s">
        <v>15929</v>
      </c>
      <c r="B1133" t="s">
        <v>8169</v>
      </c>
      <c r="C1133" t="s">
        <v>264</v>
      </c>
      <c r="E1133" t="s">
        <v>46</v>
      </c>
      <c r="G1133">
        <v>0.2</v>
      </c>
      <c r="H1133">
        <v>0.2</v>
      </c>
      <c r="I1133" t="s">
        <v>24</v>
      </c>
      <c r="J1133">
        <v>20.39</v>
      </c>
      <c r="K1133">
        <v>122.31</v>
      </c>
      <c r="L1133">
        <v>101.92</v>
      </c>
      <c r="M1133" t="s">
        <v>265</v>
      </c>
      <c r="N1133" t="s">
        <v>15930</v>
      </c>
      <c r="O1133" t="s">
        <v>15931</v>
      </c>
      <c r="P1133" t="s">
        <v>265</v>
      </c>
      <c r="Q1133" t="s">
        <v>266</v>
      </c>
      <c r="R1133" t="s">
        <v>267</v>
      </c>
      <c r="S1133" t="s">
        <v>15932</v>
      </c>
      <c r="T1133">
        <v>122.31</v>
      </c>
      <c r="U1133" t="s">
        <v>24</v>
      </c>
      <c r="V1133" t="s">
        <v>15933</v>
      </c>
      <c r="W1133" t="s">
        <v>15934</v>
      </c>
      <c r="X1133" t="s">
        <v>15935</v>
      </c>
      <c r="Y1133" t="s">
        <v>15936</v>
      </c>
      <c r="Z1133" t="str">
        <f t="shared" si="17"/>
        <v>AS-96909</v>
      </c>
    </row>
    <row r="1134" spans="1:26" x14ac:dyDescent="0.3">
      <c r="A1134" t="s">
        <v>15937</v>
      </c>
      <c r="B1134" t="s">
        <v>8169</v>
      </c>
      <c r="C1134" t="s">
        <v>264</v>
      </c>
      <c r="E1134" t="s">
        <v>46</v>
      </c>
      <c r="G1134">
        <v>0.2</v>
      </c>
      <c r="H1134">
        <v>0.2</v>
      </c>
      <c r="I1134" t="s">
        <v>24</v>
      </c>
      <c r="J1134">
        <v>5.32</v>
      </c>
      <c r="K1134">
        <v>31.9</v>
      </c>
      <c r="L1134">
        <v>26.58</v>
      </c>
      <c r="M1134" t="s">
        <v>265</v>
      </c>
      <c r="N1134" t="s">
        <v>15938</v>
      </c>
      <c r="O1134" t="s">
        <v>15939</v>
      </c>
      <c r="P1134" t="s">
        <v>265</v>
      </c>
      <c r="Q1134" t="s">
        <v>266</v>
      </c>
      <c r="R1134" t="s">
        <v>267</v>
      </c>
      <c r="S1134" t="s">
        <v>15940</v>
      </c>
      <c r="T1134">
        <v>31.9</v>
      </c>
      <c r="U1134" t="s">
        <v>24</v>
      </c>
      <c r="V1134" t="s">
        <v>15941</v>
      </c>
      <c r="W1134" t="s">
        <v>15942</v>
      </c>
      <c r="X1134" t="s">
        <v>15943</v>
      </c>
      <c r="Y1134" t="s">
        <v>15944</v>
      </c>
      <c r="Z1134" t="str">
        <f t="shared" si="17"/>
        <v>AS-96596</v>
      </c>
    </row>
    <row r="1135" spans="1:26" x14ac:dyDescent="0.3">
      <c r="A1135" t="s">
        <v>15945</v>
      </c>
      <c r="B1135" t="s">
        <v>8169</v>
      </c>
      <c r="C1135" t="s">
        <v>264</v>
      </c>
      <c r="E1135" t="s">
        <v>47</v>
      </c>
      <c r="G1135">
        <v>0.22</v>
      </c>
      <c r="H1135">
        <v>0.22</v>
      </c>
      <c r="I1135" t="s">
        <v>24</v>
      </c>
      <c r="J1135">
        <v>5.75</v>
      </c>
      <c r="K1135">
        <v>31.9</v>
      </c>
      <c r="L1135">
        <v>26.15</v>
      </c>
      <c r="M1135" t="s">
        <v>265</v>
      </c>
      <c r="N1135" t="s">
        <v>15946</v>
      </c>
      <c r="O1135" t="s">
        <v>15947</v>
      </c>
      <c r="P1135" t="s">
        <v>265</v>
      </c>
      <c r="Q1135" t="s">
        <v>266</v>
      </c>
      <c r="R1135" t="s">
        <v>267</v>
      </c>
      <c r="S1135" t="s">
        <v>15948</v>
      </c>
      <c r="T1135">
        <v>31.9</v>
      </c>
      <c r="U1135" t="s">
        <v>24</v>
      </c>
      <c r="V1135" t="s">
        <v>15949</v>
      </c>
      <c r="W1135" t="s">
        <v>15950</v>
      </c>
      <c r="X1135" t="s">
        <v>15951</v>
      </c>
      <c r="Y1135" t="s">
        <v>15952</v>
      </c>
      <c r="Z1135" t="str">
        <f t="shared" si="17"/>
        <v>AS-97000</v>
      </c>
    </row>
    <row r="1136" spans="1:26" x14ac:dyDescent="0.3">
      <c r="A1136" t="s">
        <v>15953</v>
      </c>
      <c r="B1136" t="s">
        <v>8169</v>
      </c>
      <c r="C1136" t="s">
        <v>264</v>
      </c>
      <c r="E1136" t="s">
        <v>45</v>
      </c>
      <c r="G1136">
        <v>0.21</v>
      </c>
      <c r="H1136">
        <v>0.21</v>
      </c>
      <c r="I1136" t="s">
        <v>24</v>
      </c>
      <c r="J1136">
        <v>10.4</v>
      </c>
      <c r="K1136">
        <v>59.93</v>
      </c>
      <c r="L1136">
        <v>49.53</v>
      </c>
      <c r="M1136" t="s">
        <v>265</v>
      </c>
      <c r="N1136" t="s">
        <v>15954</v>
      </c>
      <c r="O1136" t="s">
        <v>15955</v>
      </c>
      <c r="P1136" t="s">
        <v>265</v>
      </c>
      <c r="Q1136" t="s">
        <v>266</v>
      </c>
      <c r="R1136" t="s">
        <v>267</v>
      </c>
      <c r="S1136" t="s">
        <v>15956</v>
      </c>
      <c r="T1136">
        <v>59.93</v>
      </c>
      <c r="U1136" t="s">
        <v>24</v>
      </c>
      <c r="V1136" t="s">
        <v>15957</v>
      </c>
      <c r="W1136" t="s">
        <v>15958</v>
      </c>
      <c r="X1136" t="s">
        <v>15959</v>
      </c>
      <c r="Y1136" t="s">
        <v>15960</v>
      </c>
      <c r="Z1136" t="str">
        <f t="shared" si="17"/>
        <v>AS-96319</v>
      </c>
    </row>
    <row r="1137" spans="1:26" x14ac:dyDescent="0.3">
      <c r="A1137" t="s">
        <v>15961</v>
      </c>
      <c r="B1137" t="s">
        <v>8169</v>
      </c>
      <c r="C1137" t="s">
        <v>264</v>
      </c>
      <c r="E1137" t="s">
        <v>45</v>
      </c>
      <c r="G1137">
        <v>0.21</v>
      </c>
      <c r="H1137">
        <v>0.21</v>
      </c>
      <c r="I1137" t="s">
        <v>24</v>
      </c>
      <c r="J1137">
        <v>46.05</v>
      </c>
      <c r="K1137">
        <v>265.32</v>
      </c>
      <c r="L1137">
        <v>219.27</v>
      </c>
      <c r="M1137" t="s">
        <v>265</v>
      </c>
      <c r="N1137" t="s">
        <v>15962</v>
      </c>
      <c r="O1137" t="s">
        <v>15963</v>
      </c>
      <c r="P1137" t="s">
        <v>265</v>
      </c>
      <c r="Q1137" t="s">
        <v>266</v>
      </c>
      <c r="R1137" t="s">
        <v>267</v>
      </c>
      <c r="S1137" t="s">
        <v>15964</v>
      </c>
      <c r="T1137">
        <v>265.32</v>
      </c>
      <c r="U1137" t="s">
        <v>24</v>
      </c>
      <c r="V1137" t="s">
        <v>15965</v>
      </c>
      <c r="W1137" t="s">
        <v>15966</v>
      </c>
      <c r="X1137" t="s">
        <v>15967</v>
      </c>
      <c r="Y1137" t="s">
        <v>15968</v>
      </c>
      <c r="Z1137" t="str">
        <f t="shared" si="17"/>
        <v>AS-96061</v>
      </c>
    </row>
    <row r="1138" spans="1:26" x14ac:dyDescent="0.3">
      <c r="A1138" t="s">
        <v>15969</v>
      </c>
      <c r="B1138" t="s">
        <v>8169</v>
      </c>
      <c r="C1138" t="s">
        <v>264</v>
      </c>
      <c r="D1138" t="s">
        <v>70</v>
      </c>
      <c r="E1138" t="s">
        <v>46</v>
      </c>
      <c r="G1138">
        <v>0.2</v>
      </c>
      <c r="H1138" t="s">
        <v>270</v>
      </c>
      <c r="I1138" t="s">
        <v>24</v>
      </c>
      <c r="J1138" t="s">
        <v>270</v>
      </c>
      <c r="K1138">
        <v>0</v>
      </c>
      <c r="L1138">
        <v>0</v>
      </c>
      <c r="M1138" t="s">
        <v>265</v>
      </c>
      <c r="N1138" t="s">
        <v>15970</v>
      </c>
      <c r="O1138" t="s">
        <v>15971</v>
      </c>
      <c r="P1138" t="s">
        <v>265</v>
      </c>
      <c r="Q1138" t="s">
        <v>266</v>
      </c>
      <c r="R1138" t="s">
        <v>267</v>
      </c>
      <c r="S1138" t="s">
        <v>15972</v>
      </c>
      <c r="T1138">
        <v>37.9</v>
      </c>
      <c r="U1138" t="s">
        <v>24</v>
      </c>
      <c r="V1138" t="s">
        <v>15973</v>
      </c>
      <c r="W1138" t="s">
        <v>15974</v>
      </c>
      <c r="X1138" t="s">
        <v>15975</v>
      </c>
      <c r="Y1138" t="s">
        <v>15976</v>
      </c>
      <c r="Z1138" t="str">
        <f t="shared" si="17"/>
        <v>AS-96180</v>
      </c>
    </row>
    <row r="1139" spans="1:26" x14ac:dyDescent="0.3">
      <c r="A1139" t="s">
        <v>15969</v>
      </c>
      <c r="B1139" t="s">
        <v>8169</v>
      </c>
      <c r="C1139" t="s">
        <v>264</v>
      </c>
      <c r="D1139" t="s">
        <v>70</v>
      </c>
      <c r="E1139" t="s">
        <v>46</v>
      </c>
      <c r="G1139">
        <v>0.2</v>
      </c>
      <c r="H1139" t="s">
        <v>270</v>
      </c>
      <c r="I1139" t="s">
        <v>24</v>
      </c>
      <c r="J1139" t="s">
        <v>270</v>
      </c>
      <c r="K1139">
        <v>0</v>
      </c>
      <c r="L1139">
        <v>0</v>
      </c>
      <c r="M1139" t="s">
        <v>265</v>
      </c>
      <c r="N1139" t="s">
        <v>15970</v>
      </c>
      <c r="O1139" t="s">
        <v>15977</v>
      </c>
      <c r="P1139" t="s">
        <v>265</v>
      </c>
      <c r="Q1139" t="s">
        <v>275</v>
      </c>
      <c r="R1139" t="s">
        <v>267</v>
      </c>
      <c r="S1139" t="s">
        <v>15978</v>
      </c>
      <c r="T1139">
        <v>37.9</v>
      </c>
      <c r="U1139" t="s">
        <v>24</v>
      </c>
      <c r="V1139" t="s">
        <v>15979</v>
      </c>
      <c r="W1139" t="s">
        <v>15980</v>
      </c>
      <c r="X1139" t="s">
        <v>15979</v>
      </c>
      <c r="Y1139" t="s">
        <v>15981</v>
      </c>
      <c r="Z1139" t="str">
        <f t="shared" si="17"/>
        <v>AS-96180</v>
      </c>
    </row>
    <row r="1140" spans="1:26" x14ac:dyDescent="0.3">
      <c r="A1140" t="s">
        <v>15982</v>
      </c>
      <c r="B1140" t="s">
        <v>8169</v>
      </c>
      <c r="C1140" t="s">
        <v>264</v>
      </c>
      <c r="E1140" t="s">
        <v>45</v>
      </c>
      <c r="G1140">
        <v>0.21</v>
      </c>
      <c r="H1140">
        <v>0.21</v>
      </c>
      <c r="I1140" t="s">
        <v>24</v>
      </c>
      <c r="J1140">
        <v>33.4</v>
      </c>
      <c r="K1140">
        <v>192.45</v>
      </c>
      <c r="L1140">
        <v>159.05000000000001</v>
      </c>
      <c r="M1140" t="s">
        <v>265</v>
      </c>
      <c r="N1140" t="s">
        <v>15983</v>
      </c>
      <c r="O1140" t="s">
        <v>15984</v>
      </c>
      <c r="P1140" t="s">
        <v>265</v>
      </c>
      <c r="Q1140" t="s">
        <v>266</v>
      </c>
      <c r="R1140" t="s">
        <v>267</v>
      </c>
      <c r="S1140" t="s">
        <v>15985</v>
      </c>
      <c r="T1140">
        <v>242.82</v>
      </c>
      <c r="U1140" t="s">
        <v>24</v>
      </c>
      <c r="V1140" t="s">
        <v>15986</v>
      </c>
      <c r="W1140" t="s">
        <v>15987</v>
      </c>
      <c r="X1140" t="s">
        <v>15986</v>
      </c>
      <c r="Y1140" t="s">
        <v>15988</v>
      </c>
      <c r="Z1140" t="str">
        <f t="shared" si="17"/>
        <v>AS-95598</v>
      </c>
    </row>
    <row r="1141" spans="1:26" x14ac:dyDescent="0.3">
      <c r="A1141" t="s">
        <v>15982</v>
      </c>
      <c r="B1141" t="s">
        <v>8169</v>
      </c>
      <c r="C1141" t="s">
        <v>264</v>
      </c>
      <c r="E1141" t="s">
        <v>45</v>
      </c>
      <c r="G1141">
        <v>0.21</v>
      </c>
      <c r="H1141">
        <v>0.21</v>
      </c>
      <c r="I1141" t="s">
        <v>24</v>
      </c>
      <c r="J1141">
        <v>33.4</v>
      </c>
      <c r="K1141">
        <v>192.45</v>
      </c>
      <c r="L1141">
        <v>159.05000000000001</v>
      </c>
      <c r="M1141" t="s">
        <v>265</v>
      </c>
      <c r="N1141" t="s">
        <v>15983</v>
      </c>
      <c r="O1141" t="s">
        <v>15989</v>
      </c>
      <c r="P1141" t="s">
        <v>265</v>
      </c>
      <c r="Q1141" t="s">
        <v>275</v>
      </c>
      <c r="R1141" t="s">
        <v>267</v>
      </c>
      <c r="S1141" t="s">
        <v>15990</v>
      </c>
      <c r="T1141">
        <v>50.37</v>
      </c>
      <c r="U1141" t="s">
        <v>24</v>
      </c>
      <c r="V1141" t="s">
        <v>15991</v>
      </c>
      <c r="W1141" t="s">
        <v>15992</v>
      </c>
      <c r="X1141" t="s">
        <v>15991</v>
      </c>
      <c r="Y1141" t="s">
        <v>15993</v>
      </c>
      <c r="Z1141" t="str">
        <f t="shared" si="17"/>
        <v>AS-95598</v>
      </c>
    </row>
    <row r="1142" spans="1:26" x14ac:dyDescent="0.3">
      <c r="A1142" t="s">
        <v>15994</v>
      </c>
      <c r="B1142" t="s">
        <v>8169</v>
      </c>
      <c r="C1142" t="s">
        <v>38</v>
      </c>
      <c r="D1142" t="s">
        <v>65</v>
      </c>
      <c r="E1142" t="s">
        <v>49</v>
      </c>
      <c r="G1142">
        <v>0.23</v>
      </c>
      <c r="H1142" t="s">
        <v>270</v>
      </c>
      <c r="I1142" t="s">
        <v>24</v>
      </c>
      <c r="J1142">
        <v>5.55</v>
      </c>
      <c r="K1142">
        <v>31.96</v>
      </c>
      <c r="L1142">
        <v>26.41</v>
      </c>
      <c r="M1142" t="s">
        <v>271</v>
      </c>
      <c r="Z1142" t="str">
        <f t="shared" si="17"/>
        <v>AS-95866</v>
      </c>
    </row>
    <row r="1143" spans="1:26" x14ac:dyDescent="0.3">
      <c r="A1143" t="s">
        <v>476</v>
      </c>
      <c r="B1143" t="s">
        <v>8169</v>
      </c>
      <c r="C1143" t="s">
        <v>264</v>
      </c>
      <c r="D1143" t="s">
        <v>68</v>
      </c>
      <c r="E1143" t="s">
        <v>45</v>
      </c>
      <c r="G1143">
        <v>0.21</v>
      </c>
      <c r="H1143">
        <v>0.21</v>
      </c>
      <c r="I1143" t="s">
        <v>24</v>
      </c>
      <c r="J1143">
        <v>-14.74</v>
      </c>
      <c r="K1143">
        <v>-84.95</v>
      </c>
      <c r="L1143">
        <v>-70.209999999999994</v>
      </c>
      <c r="M1143" t="s">
        <v>265</v>
      </c>
      <c r="N1143" t="s">
        <v>645</v>
      </c>
      <c r="O1143" t="s">
        <v>646</v>
      </c>
      <c r="P1143" t="s">
        <v>265</v>
      </c>
      <c r="Q1143" t="s">
        <v>266</v>
      </c>
      <c r="R1143" t="s">
        <v>267</v>
      </c>
      <c r="S1143" t="s">
        <v>647</v>
      </c>
      <c r="T1143">
        <v>84.95</v>
      </c>
      <c r="U1143" t="s">
        <v>24</v>
      </c>
      <c r="V1143" t="s">
        <v>648</v>
      </c>
      <c r="W1143" t="s">
        <v>649</v>
      </c>
      <c r="X1143" t="s">
        <v>650</v>
      </c>
      <c r="Y1143" t="s">
        <v>15995</v>
      </c>
      <c r="Z1143" t="str">
        <f t="shared" si="17"/>
        <v>AS-93190</v>
      </c>
    </row>
    <row r="1144" spans="1:26" x14ac:dyDescent="0.3">
      <c r="A1144" t="s">
        <v>476</v>
      </c>
      <c r="B1144" t="s">
        <v>8169</v>
      </c>
      <c r="C1144" t="s">
        <v>264</v>
      </c>
      <c r="D1144" t="s">
        <v>68</v>
      </c>
      <c r="E1144" t="s">
        <v>45</v>
      </c>
      <c r="G1144">
        <v>0.21</v>
      </c>
      <c r="H1144">
        <v>0.21</v>
      </c>
      <c r="I1144" t="s">
        <v>24</v>
      </c>
      <c r="J1144">
        <v>-14.74</v>
      </c>
      <c r="K1144">
        <v>-84.95</v>
      </c>
      <c r="L1144">
        <v>-70.209999999999994</v>
      </c>
      <c r="M1144" t="s">
        <v>265</v>
      </c>
      <c r="N1144" t="s">
        <v>645</v>
      </c>
      <c r="O1144" t="s">
        <v>15996</v>
      </c>
      <c r="P1144" t="s">
        <v>265</v>
      </c>
      <c r="Q1144" t="s">
        <v>275</v>
      </c>
      <c r="R1144" t="s">
        <v>267</v>
      </c>
      <c r="S1144" t="s">
        <v>15997</v>
      </c>
      <c r="T1144">
        <v>84.95</v>
      </c>
      <c r="U1144" t="s">
        <v>24</v>
      </c>
      <c r="V1144" t="s">
        <v>15998</v>
      </c>
      <c r="W1144" t="s">
        <v>15999</v>
      </c>
      <c r="X1144" t="s">
        <v>15998</v>
      </c>
      <c r="Y1144" t="s">
        <v>16000</v>
      </c>
      <c r="Z1144" t="str">
        <f t="shared" si="17"/>
        <v>AS-93190</v>
      </c>
    </row>
    <row r="1145" spans="1:26" x14ac:dyDescent="0.3">
      <c r="A1145" t="s">
        <v>16001</v>
      </c>
      <c r="B1145" t="s">
        <v>8169</v>
      </c>
      <c r="C1145" t="s">
        <v>264</v>
      </c>
      <c r="E1145" t="s">
        <v>46</v>
      </c>
      <c r="G1145">
        <v>0.2</v>
      </c>
      <c r="H1145">
        <v>0.2</v>
      </c>
      <c r="I1145" t="s">
        <v>24</v>
      </c>
      <c r="J1145">
        <v>4.1500000000000004</v>
      </c>
      <c r="K1145">
        <v>24.9</v>
      </c>
      <c r="L1145">
        <v>20.75</v>
      </c>
      <c r="M1145" t="s">
        <v>265</v>
      </c>
      <c r="N1145" t="s">
        <v>16002</v>
      </c>
      <c r="O1145" t="s">
        <v>16003</v>
      </c>
      <c r="P1145" t="s">
        <v>265</v>
      </c>
      <c r="Q1145" t="s">
        <v>266</v>
      </c>
      <c r="R1145" t="s">
        <v>267</v>
      </c>
      <c r="S1145" t="s">
        <v>16004</v>
      </c>
      <c r="T1145">
        <v>24.9</v>
      </c>
      <c r="U1145" t="s">
        <v>24</v>
      </c>
      <c r="V1145" t="s">
        <v>16005</v>
      </c>
      <c r="W1145" t="s">
        <v>16006</v>
      </c>
      <c r="X1145" t="s">
        <v>16007</v>
      </c>
      <c r="Y1145" t="s">
        <v>16008</v>
      </c>
      <c r="Z1145" t="str">
        <f t="shared" si="17"/>
        <v>AS-95845</v>
      </c>
    </row>
    <row r="1146" spans="1:26" x14ac:dyDescent="0.3">
      <c r="A1146" t="s">
        <v>16009</v>
      </c>
      <c r="B1146" t="s">
        <v>8169</v>
      </c>
      <c r="C1146" t="s">
        <v>264</v>
      </c>
      <c r="E1146" t="s">
        <v>45</v>
      </c>
      <c r="G1146">
        <v>0.21</v>
      </c>
      <c r="H1146">
        <v>0.21</v>
      </c>
      <c r="I1146" t="s">
        <v>24</v>
      </c>
      <c r="J1146">
        <v>10.210000000000001</v>
      </c>
      <c r="K1146">
        <v>58.85</v>
      </c>
      <c r="L1146">
        <v>48.64</v>
      </c>
      <c r="M1146" t="s">
        <v>265</v>
      </c>
      <c r="N1146" t="s">
        <v>16010</v>
      </c>
      <c r="O1146" t="s">
        <v>16011</v>
      </c>
      <c r="P1146" t="s">
        <v>265</v>
      </c>
      <c r="Q1146" t="s">
        <v>266</v>
      </c>
      <c r="R1146" t="s">
        <v>267</v>
      </c>
      <c r="S1146" t="s">
        <v>16012</v>
      </c>
      <c r="T1146">
        <v>58.85</v>
      </c>
      <c r="U1146" t="s">
        <v>24</v>
      </c>
      <c r="V1146" t="s">
        <v>16013</v>
      </c>
      <c r="W1146" t="s">
        <v>16014</v>
      </c>
      <c r="X1146" t="s">
        <v>16015</v>
      </c>
      <c r="Y1146" t="s">
        <v>16016</v>
      </c>
      <c r="Z1146" t="str">
        <f t="shared" si="17"/>
        <v>AS-96482</v>
      </c>
    </row>
    <row r="1147" spans="1:26" x14ac:dyDescent="0.3">
      <c r="A1147" t="s">
        <v>16017</v>
      </c>
      <c r="B1147" t="s">
        <v>8169</v>
      </c>
      <c r="C1147" t="s">
        <v>268</v>
      </c>
      <c r="E1147" t="s">
        <v>42</v>
      </c>
      <c r="G1147">
        <v>0.19</v>
      </c>
      <c r="H1147">
        <v>0.19</v>
      </c>
      <c r="I1147" t="s">
        <v>24</v>
      </c>
      <c r="J1147">
        <v>12.76</v>
      </c>
      <c r="K1147">
        <v>79.900000000000006</v>
      </c>
      <c r="L1147">
        <v>67.14</v>
      </c>
      <c r="M1147" t="s">
        <v>83</v>
      </c>
      <c r="N1147" t="s">
        <v>16018</v>
      </c>
      <c r="O1147" t="s">
        <v>16019</v>
      </c>
      <c r="P1147" t="s">
        <v>83</v>
      </c>
      <c r="Q1147" t="s">
        <v>266</v>
      </c>
      <c r="R1147" t="s">
        <v>267</v>
      </c>
      <c r="S1147" t="s">
        <v>16020</v>
      </c>
      <c r="T1147">
        <v>79.900000000000006</v>
      </c>
      <c r="U1147" t="s">
        <v>24</v>
      </c>
      <c r="V1147" t="s">
        <v>8042</v>
      </c>
      <c r="W1147" t="s">
        <v>8045</v>
      </c>
      <c r="X1147" t="s">
        <v>16021</v>
      </c>
      <c r="Y1147" t="s">
        <v>16022</v>
      </c>
      <c r="Z1147" t="str">
        <f t="shared" si="17"/>
        <v>AS-97193</v>
      </c>
    </row>
    <row r="1148" spans="1:26" x14ac:dyDescent="0.3">
      <c r="A1148" t="s">
        <v>16023</v>
      </c>
      <c r="B1148" t="s">
        <v>8169</v>
      </c>
      <c r="C1148" t="s">
        <v>264</v>
      </c>
      <c r="E1148" t="s">
        <v>45</v>
      </c>
      <c r="G1148">
        <v>0.21</v>
      </c>
      <c r="H1148">
        <v>0.21</v>
      </c>
      <c r="I1148" t="s">
        <v>24</v>
      </c>
      <c r="J1148">
        <v>52.04</v>
      </c>
      <c r="K1148">
        <v>299.85000000000002</v>
      </c>
      <c r="L1148">
        <v>247.81</v>
      </c>
      <c r="M1148" t="s">
        <v>265</v>
      </c>
      <c r="N1148" t="s">
        <v>16024</v>
      </c>
      <c r="O1148" t="s">
        <v>16025</v>
      </c>
      <c r="P1148" t="s">
        <v>265</v>
      </c>
      <c r="Q1148" t="s">
        <v>266</v>
      </c>
      <c r="R1148" t="s">
        <v>269</v>
      </c>
      <c r="S1148" t="s">
        <v>16026</v>
      </c>
      <c r="T1148">
        <v>299.85000000000002</v>
      </c>
      <c r="U1148" t="s">
        <v>24</v>
      </c>
      <c r="W1148" t="s">
        <v>16027</v>
      </c>
      <c r="X1148" t="s">
        <v>16028</v>
      </c>
      <c r="Y1148" t="s">
        <v>16029</v>
      </c>
      <c r="Z1148" t="str">
        <f t="shared" si="17"/>
        <v>AS-96639</v>
      </c>
    </row>
    <row r="1149" spans="1:26" x14ac:dyDescent="0.3">
      <c r="A1149" t="s">
        <v>16023</v>
      </c>
      <c r="B1149" t="s">
        <v>8169</v>
      </c>
      <c r="C1149" t="s">
        <v>264</v>
      </c>
      <c r="E1149" t="s">
        <v>45</v>
      </c>
      <c r="G1149">
        <v>0.21</v>
      </c>
      <c r="H1149">
        <v>0.21</v>
      </c>
      <c r="I1149" t="s">
        <v>24</v>
      </c>
      <c r="J1149">
        <v>52.04</v>
      </c>
      <c r="K1149">
        <v>299.85000000000002</v>
      </c>
      <c r="L1149">
        <v>247.81</v>
      </c>
      <c r="M1149" t="s">
        <v>265</v>
      </c>
      <c r="N1149" t="s">
        <v>16024</v>
      </c>
      <c r="O1149" t="s">
        <v>16030</v>
      </c>
      <c r="P1149" t="s">
        <v>265</v>
      </c>
      <c r="Q1149" t="s">
        <v>266</v>
      </c>
      <c r="R1149" t="s">
        <v>267</v>
      </c>
      <c r="S1149" t="s">
        <v>16031</v>
      </c>
      <c r="T1149">
        <v>299.85000000000002</v>
      </c>
      <c r="U1149" t="s">
        <v>24</v>
      </c>
      <c r="V1149" t="s">
        <v>16032</v>
      </c>
      <c r="W1149" t="s">
        <v>16033</v>
      </c>
      <c r="X1149" t="s">
        <v>16034</v>
      </c>
      <c r="Y1149" t="s">
        <v>16035</v>
      </c>
      <c r="Z1149" t="str">
        <f t="shared" si="17"/>
        <v>AS-96639</v>
      </c>
    </row>
    <row r="1150" spans="1:26" x14ac:dyDescent="0.3">
      <c r="A1150" t="s">
        <v>16036</v>
      </c>
      <c r="B1150" t="s">
        <v>8169</v>
      </c>
      <c r="C1150" t="s">
        <v>268</v>
      </c>
      <c r="D1150" t="s">
        <v>64</v>
      </c>
      <c r="E1150" t="s">
        <v>42</v>
      </c>
      <c r="G1150">
        <v>0.19</v>
      </c>
      <c r="H1150" t="s">
        <v>270</v>
      </c>
      <c r="I1150" t="s">
        <v>24</v>
      </c>
      <c r="J1150" t="s">
        <v>270</v>
      </c>
      <c r="K1150">
        <v>0</v>
      </c>
      <c r="L1150">
        <v>0</v>
      </c>
      <c r="M1150" t="s">
        <v>83</v>
      </c>
      <c r="N1150" t="s">
        <v>16037</v>
      </c>
      <c r="O1150" t="s">
        <v>16038</v>
      </c>
      <c r="P1150" t="s">
        <v>83</v>
      </c>
      <c r="Q1150" t="s">
        <v>266</v>
      </c>
      <c r="R1150" t="s">
        <v>267</v>
      </c>
      <c r="S1150" t="s">
        <v>16039</v>
      </c>
      <c r="T1150">
        <v>84.95</v>
      </c>
      <c r="U1150" t="s">
        <v>24</v>
      </c>
      <c r="V1150" t="s">
        <v>5210</v>
      </c>
      <c r="W1150" t="s">
        <v>5213</v>
      </c>
      <c r="X1150" t="s">
        <v>16040</v>
      </c>
      <c r="Y1150" t="s">
        <v>16041</v>
      </c>
      <c r="Z1150" t="str">
        <f t="shared" si="17"/>
        <v>AS-95739</v>
      </c>
    </row>
    <row r="1151" spans="1:26" x14ac:dyDescent="0.3">
      <c r="A1151" t="s">
        <v>16036</v>
      </c>
      <c r="B1151" t="s">
        <v>8169</v>
      </c>
      <c r="C1151" t="s">
        <v>268</v>
      </c>
      <c r="D1151" t="s">
        <v>64</v>
      </c>
      <c r="E1151" t="s">
        <v>42</v>
      </c>
      <c r="G1151">
        <v>0.19</v>
      </c>
      <c r="H1151" t="s">
        <v>270</v>
      </c>
      <c r="I1151" t="s">
        <v>24</v>
      </c>
      <c r="J1151" t="s">
        <v>270</v>
      </c>
      <c r="K1151">
        <v>0</v>
      </c>
      <c r="L1151">
        <v>0</v>
      </c>
      <c r="M1151" t="s">
        <v>83</v>
      </c>
      <c r="N1151" t="s">
        <v>16037</v>
      </c>
      <c r="O1151" t="s">
        <v>16042</v>
      </c>
      <c r="P1151" t="s">
        <v>83</v>
      </c>
      <c r="Q1151" t="s">
        <v>275</v>
      </c>
      <c r="R1151" t="s">
        <v>267</v>
      </c>
      <c r="S1151" t="s">
        <v>16043</v>
      </c>
      <c r="T1151">
        <v>84.95</v>
      </c>
      <c r="U1151" t="s">
        <v>24</v>
      </c>
      <c r="V1151" t="s">
        <v>6380</v>
      </c>
      <c r="W1151" t="s">
        <v>16044</v>
      </c>
      <c r="X1151" t="s">
        <v>6380</v>
      </c>
      <c r="Y1151" t="s">
        <v>16045</v>
      </c>
      <c r="Z1151" t="str">
        <f t="shared" si="17"/>
        <v>AS-95739</v>
      </c>
    </row>
    <row r="1152" spans="1:26" x14ac:dyDescent="0.3">
      <c r="A1152" t="s">
        <v>16046</v>
      </c>
      <c r="B1152" t="s">
        <v>8169</v>
      </c>
      <c r="C1152" t="s">
        <v>264</v>
      </c>
      <c r="E1152" t="s">
        <v>46</v>
      </c>
      <c r="G1152">
        <v>0.2</v>
      </c>
      <c r="H1152">
        <v>0.2</v>
      </c>
      <c r="I1152" t="s">
        <v>24</v>
      </c>
      <c r="J1152">
        <v>19.489999999999998</v>
      </c>
      <c r="K1152">
        <v>116.91</v>
      </c>
      <c r="L1152">
        <v>97.42</v>
      </c>
      <c r="M1152" t="s">
        <v>265</v>
      </c>
      <c r="N1152" t="s">
        <v>16047</v>
      </c>
      <c r="O1152" t="s">
        <v>16048</v>
      </c>
      <c r="P1152" t="s">
        <v>265</v>
      </c>
      <c r="Q1152" t="s">
        <v>266</v>
      </c>
      <c r="R1152" t="s">
        <v>267</v>
      </c>
      <c r="S1152" t="s">
        <v>16049</v>
      </c>
      <c r="T1152">
        <v>116.91</v>
      </c>
      <c r="U1152" t="s">
        <v>24</v>
      </c>
      <c r="V1152" t="s">
        <v>16050</v>
      </c>
      <c r="W1152" t="s">
        <v>16051</v>
      </c>
      <c r="X1152" t="s">
        <v>16052</v>
      </c>
      <c r="Y1152" t="s">
        <v>16053</v>
      </c>
      <c r="Z1152" t="str">
        <f t="shared" si="17"/>
        <v>AS-95676</v>
      </c>
    </row>
    <row r="1153" spans="1:26" x14ac:dyDescent="0.3">
      <c r="A1153" t="s">
        <v>16054</v>
      </c>
      <c r="B1153" t="s">
        <v>8169</v>
      </c>
      <c r="C1153" t="s">
        <v>264</v>
      </c>
      <c r="E1153" t="s">
        <v>42</v>
      </c>
      <c r="G1153">
        <v>0.19</v>
      </c>
      <c r="H1153">
        <v>0.19</v>
      </c>
      <c r="I1153" t="s">
        <v>24</v>
      </c>
      <c r="J1153">
        <v>15.96</v>
      </c>
      <c r="K1153">
        <v>99.95</v>
      </c>
      <c r="L1153">
        <v>83.99</v>
      </c>
      <c r="M1153" t="s">
        <v>265</v>
      </c>
      <c r="N1153" t="s">
        <v>16055</v>
      </c>
      <c r="O1153" t="s">
        <v>16056</v>
      </c>
      <c r="P1153" t="s">
        <v>265</v>
      </c>
      <c r="Q1153" t="s">
        <v>266</v>
      </c>
      <c r="R1153" t="s">
        <v>267</v>
      </c>
      <c r="S1153" t="s">
        <v>16057</v>
      </c>
      <c r="T1153">
        <v>99.95</v>
      </c>
      <c r="U1153" t="s">
        <v>24</v>
      </c>
      <c r="V1153" t="s">
        <v>16058</v>
      </c>
      <c r="W1153" t="s">
        <v>16059</v>
      </c>
      <c r="X1153" t="s">
        <v>16060</v>
      </c>
      <c r="Y1153" t="s">
        <v>16061</v>
      </c>
      <c r="Z1153" t="str">
        <f t="shared" si="17"/>
        <v>AS-95871</v>
      </c>
    </row>
    <row r="1154" spans="1:26" x14ac:dyDescent="0.3">
      <c r="A1154" t="s">
        <v>16062</v>
      </c>
      <c r="B1154" t="s">
        <v>8169</v>
      </c>
      <c r="C1154" t="s">
        <v>268</v>
      </c>
      <c r="E1154" t="s">
        <v>42</v>
      </c>
      <c r="G1154">
        <v>0.19</v>
      </c>
      <c r="H1154">
        <v>0.19</v>
      </c>
      <c r="I1154" t="s">
        <v>24</v>
      </c>
      <c r="J1154">
        <v>4.93</v>
      </c>
      <c r="K1154">
        <v>30.85</v>
      </c>
      <c r="L1154">
        <v>25.92</v>
      </c>
      <c r="M1154" t="s">
        <v>83</v>
      </c>
      <c r="N1154" t="s">
        <v>16063</v>
      </c>
      <c r="O1154" t="s">
        <v>16064</v>
      </c>
      <c r="P1154" t="s">
        <v>83</v>
      </c>
      <c r="Q1154" t="s">
        <v>266</v>
      </c>
      <c r="R1154" t="s">
        <v>267</v>
      </c>
      <c r="S1154" t="s">
        <v>16065</v>
      </c>
      <c r="T1154">
        <v>30.85</v>
      </c>
      <c r="U1154" t="s">
        <v>24</v>
      </c>
      <c r="V1154" t="s">
        <v>4117</v>
      </c>
      <c r="W1154" t="s">
        <v>4120</v>
      </c>
      <c r="X1154" t="s">
        <v>16066</v>
      </c>
      <c r="Y1154" t="s">
        <v>16067</v>
      </c>
      <c r="Z1154" t="str">
        <f t="shared" si="17"/>
        <v>AS-95292</v>
      </c>
    </row>
    <row r="1155" spans="1:26" x14ac:dyDescent="0.3">
      <c r="A1155" t="s">
        <v>16068</v>
      </c>
      <c r="B1155" t="s">
        <v>8169</v>
      </c>
      <c r="C1155" t="s">
        <v>268</v>
      </c>
      <c r="E1155" t="s">
        <v>46</v>
      </c>
      <c r="G1155">
        <v>0.2</v>
      </c>
      <c r="H1155">
        <v>0.2</v>
      </c>
      <c r="I1155" t="s">
        <v>24</v>
      </c>
      <c r="J1155">
        <v>10.83</v>
      </c>
      <c r="K1155">
        <v>64.95</v>
      </c>
      <c r="L1155">
        <v>54.12</v>
      </c>
      <c r="M1155" t="s">
        <v>83</v>
      </c>
      <c r="N1155" t="s">
        <v>16069</v>
      </c>
      <c r="O1155" t="s">
        <v>16070</v>
      </c>
      <c r="P1155" t="s">
        <v>83</v>
      </c>
      <c r="Q1155" t="s">
        <v>266</v>
      </c>
      <c r="R1155" t="s">
        <v>267</v>
      </c>
      <c r="S1155" t="s">
        <v>16071</v>
      </c>
      <c r="T1155">
        <v>64.95</v>
      </c>
      <c r="U1155" t="s">
        <v>24</v>
      </c>
      <c r="V1155" t="s">
        <v>6896</v>
      </c>
      <c r="W1155" t="s">
        <v>6899</v>
      </c>
      <c r="X1155" t="s">
        <v>16072</v>
      </c>
      <c r="Y1155" t="s">
        <v>16073</v>
      </c>
      <c r="Z1155" t="str">
        <f t="shared" ref="Z1155:Z1218" si="18">+A1155</f>
        <v>AS-96664</v>
      </c>
    </row>
    <row r="1156" spans="1:26" x14ac:dyDescent="0.3">
      <c r="A1156" t="s">
        <v>16074</v>
      </c>
      <c r="B1156" t="s">
        <v>8169</v>
      </c>
      <c r="C1156" t="s">
        <v>264</v>
      </c>
      <c r="E1156" t="s">
        <v>42</v>
      </c>
      <c r="G1156">
        <v>0.19</v>
      </c>
      <c r="H1156">
        <v>0.19</v>
      </c>
      <c r="I1156" t="s">
        <v>24</v>
      </c>
      <c r="J1156">
        <v>13.56</v>
      </c>
      <c r="K1156">
        <v>84.95</v>
      </c>
      <c r="L1156">
        <v>71.39</v>
      </c>
      <c r="M1156" t="s">
        <v>265</v>
      </c>
      <c r="N1156" t="s">
        <v>16075</v>
      </c>
      <c r="O1156" t="s">
        <v>16076</v>
      </c>
      <c r="P1156" t="s">
        <v>265</v>
      </c>
      <c r="Q1156" t="s">
        <v>266</v>
      </c>
      <c r="R1156" t="s">
        <v>267</v>
      </c>
      <c r="S1156" t="s">
        <v>16077</v>
      </c>
      <c r="T1156">
        <v>84.95</v>
      </c>
      <c r="U1156" t="s">
        <v>24</v>
      </c>
      <c r="V1156" t="s">
        <v>16078</v>
      </c>
      <c r="W1156" t="s">
        <v>16079</v>
      </c>
      <c r="X1156" t="s">
        <v>16080</v>
      </c>
      <c r="Y1156" t="s">
        <v>16081</v>
      </c>
      <c r="Z1156" t="str">
        <f t="shared" si="18"/>
        <v>AS-96661</v>
      </c>
    </row>
    <row r="1157" spans="1:26" x14ac:dyDescent="0.3">
      <c r="A1157" t="s">
        <v>16082</v>
      </c>
      <c r="B1157" t="s">
        <v>8169</v>
      </c>
      <c r="C1157" t="s">
        <v>264</v>
      </c>
      <c r="E1157" t="s">
        <v>47</v>
      </c>
      <c r="G1157">
        <v>0.22</v>
      </c>
      <c r="H1157">
        <v>0.22</v>
      </c>
      <c r="I1157" t="s">
        <v>24</v>
      </c>
      <c r="J1157">
        <v>11.71</v>
      </c>
      <c r="K1157">
        <v>64.95</v>
      </c>
      <c r="L1157">
        <v>53.24</v>
      </c>
      <c r="M1157" t="s">
        <v>265</v>
      </c>
      <c r="N1157" t="s">
        <v>16083</v>
      </c>
      <c r="O1157" t="s">
        <v>16084</v>
      </c>
      <c r="P1157" t="s">
        <v>265</v>
      </c>
      <c r="Q1157" t="s">
        <v>266</v>
      </c>
      <c r="R1157" t="s">
        <v>267</v>
      </c>
      <c r="S1157" t="s">
        <v>16085</v>
      </c>
      <c r="T1157">
        <v>64.95</v>
      </c>
      <c r="U1157" t="s">
        <v>24</v>
      </c>
      <c r="V1157" t="s">
        <v>16086</v>
      </c>
      <c r="W1157" t="s">
        <v>16087</v>
      </c>
      <c r="X1157" t="s">
        <v>16088</v>
      </c>
      <c r="Y1157" t="s">
        <v>16089</v>
      </c>
      <c r="Z1157" t="str">
        <f t="shared" si="18"/>
        <v>AS-95890</v>
      </c>
    </row>
    <row r="1158" spans="1:26" x14ac:dyDescent="0.3">
      <c r="A1158" t="s">
        <v>16090</v>
      </c>
      <c r="B1158" t="s">
        <v>8169</v>
      </c>
      <c r="C1158" t="s">
        <v>264</v>
      </c>
      <c r="D1158" t="s">
        <v>72</v>
      </c>
      <c r="E1158" t="s">
        <v>42</v>
      </c>
      <c r="G1158">
        <v>0.19</v>
      </c>
      <c r="H1158" t="s">
        <v>270</v>
      </c>
      <c r="I1158" t="s">
        <v>24</v>
      </c>
      <c r="J1158" t="s">
        <v>270</v>
      </c>
      <c r="K1158">
        <v>0</v>
      </c>
      <c r="L1158">
        <v>0</v>
      </c>
      <c r="M1158" t="s">
        <v>265</v>
      </c>
      <c r="N1158" t="s">
        <v>16091</v>
      </c>
      <c r="O1158" t="s">
        <v>16092</v>
      </c>
      <c r="P1158" t="s">
        <v>265</v>
      </c>
      <c r="Q1158" t="s">
        <v>266</v>
      </c>
      <c r="R1158" t="s">
        <v>267</v>
      </c>
      <c r="S1158" t="s">
        <v>16093</v>
      </c>
      <c r="T1158">
        <v>29.9</v>
      </c>
      <c r="U1158" t="s">
        <v>24</v>
      </c>
      <c r="V1158" t="s">
        <v>16094</v>
      </c>
      <c r="W1158" t="s">
        <v>16095</v>
      </c>
      <c r="X1158" t="s">
        <v>16096</v>
      </c>
      <c r="Y1158" t="s">
        <v>16097</v>
      </c>
      <c r="Z1158" t="str">
        <f t="shared" si="18"/>
        <v>AS-95194</v>
      </c>
    </row>
    <row r="1159" spans="1:26" x14ac:dyDescent="0.3">
      <c r="A1159" t="s">
        <v>16090</v>
      </c>
      <c r="B1159" t="s">
        <v>8169</v>
      </c>
      <c r="C1159" t="s">
        <v>264</v>
      </c>
      <c r="D1159" t="s">
        <v>72</v>
      </c>
      <c r="E1159" t="s">
        <v>42</v>
      </c>
      <c r="G1159">
        <v>0.19</v>
      </c>
      <c r="H1159" t="s">
        <v>270</v>
      </c>
      <c r="I1159" t="s">
        <v>24</v>
      </c>
      <c r="J1159" t="s">
        <v>270</v>
      </c>
      <c r="K1159">
        <v>0</v>
      </c>
      <c r="L1159">
        <v>0</v>
      </c>
      <c r="M1159" t="s">
        <v>265</v>
      </c>
      <c r="N1159" t="s">
        <v>16091</v>
      </c>
      <c r="O1159" t="s">
        <v>16098</v>
      </c>
      <c r="P1159" t="s">
        <v>265</v>
      </c>
      <c r="Q1159" t="s">
        <v>275</v>
      </c>
      <c r="R1159" t="s">
        <v>267</v>
      </c>
      <c r="S1159" t="s">
        <v>16099</v>
      </c>
      <c r="T1159">
        <v>29.9</v>
      </c>
      <c r="U1159" t="s">
        <v>24</v>
      </c>
      <c r="V1159" t="s">
        <v>16100</v>
      </c>
      <c r="W1159" t="s">
        <v>16101</v>
      </c>
      <c r="X1159" t="s">
        <v>16100</v>
      </c>
      <c r="Y1159" t="s">
        <v>16102</v>
      </c>
      <c r="Z1159" t="str">
        <f t="shared" si="18"/>
        <v>AS-95194</v>
      </c>
    </row>
    <row r="1160" spans="1:26" x14ac:dyDescent="0.3">
      <c r="A1160" t="s">
        <v>16103</v>
      </c>
      <c r="B1160" t="s">
        <v>8169</v>
      </c>
      <c r="C1160" t="s">
        <v>268</v>
      </c>
      <c r="E1160" t="s">
        <v>45</v>
      </c>
      <c r="G1160">
        <v>0.21</v>
      </c>
      <c r="H1160">
        <v>0.21</v>
      </c>
      <c r="I1160" t="s">
        <v>24</v>
      </c>
      <c r="J1160">
        <v>10.44</v>
      </c>
      <c r="K1160">
        <v>60.17</v>
      </c>
      <c r="L1160">
        <v>49.73</v>
      </c>
      <c r="M1160" t="s">
        <v>83</v>
      </c>
      <c r="N1160" t="s">
        <v>16104</v>
      </c>
      <c r="O1160" t="s">
        <v>16105</v>
      </c>
      <c r="P1160" t="s">
        <v>83</v>
      </c>
      <c r="Q1160" t="s">
        <v>266</v>
      </c>
      <c r="R1160" t="s">
        <v>267</v>
      </c>
      <c r="S1160" t="s">
        <v>16106</v>
      </c>
      <c r="T1160">
        <v>60.17</v>
      </c>
      <c r="U1160" t="s">
        <v>24</v>
      </c>
      <c r="V1160" t="s">
        <v>6442</v>
      </c>
      <c r="W1160" t="s">
        <v>6445</v>
      </c>
      <c r="X1160" t="s">
        <v>16107</v>
      </c>
      <c r="Y1160" t="s">
        <v>16108</v>
      </c>
      <c r="Z1160" t="str">
        <f t="shared" si="18"/>
        <v>AS-96411</v>
      </c>
    </row>
    <row r="1161" spans="1:26" x14ac:dyDescent="0.3">
      <c r="A1161" t="s">
        <v>16109</v>
      </c>
      <c r="B1161" t="s">
        <v>8169</v>
      </c>
      <c r="C1161" t="s">
        <v>264</v>
      </c>
      <c r="E1161" t="s">
        <v>46</v>
      </c>
      <c r="G1161">
        <v>0.2</v>
      </c>
      <c r="H1161">
        <v>0.2</v>
      </c>
      <c r="I1161" t="s">
        <v>24</v>
      </c>
      <c r="J1161">
        <v>6.32</v>
      </c>
      <c r="K1161">
        <v>37.9</v>
      </c>
      <c r="L1161">
        <v>31.58</v>
      </c>
      <c r="M1161" t="s">
        <v>265</v>
      </c>
      <c r="N1161" t="s">
        <v>16110</v>
      </c>
      <c r="O1161" t="s">
        <v>16111</v>
      </c>
      <c r="P1161" t="s">
        <v>265</v>
      </c>
      <c r="Q1161" t="s">
        <v>266</v>
      </c>
      <c r="R1161" t="s">
        <v>267</v>
      </c>
      <c r="S1161" t="s">
        <v>16112</v>
      </c>
      <c r="T1161">
        <v>37.9</v>
      </c>
      <c r="U1161" t="s">
        <v>24</v>
      </c>
      <c r="V1161" t="s">
        <v>16113</v>
      </c>
      <c r="W1161" t="s">
        <v>16114</v>
      </c>
      <c r="X1161" t="s">
        <v>16115</v>
      </c>
      <c r="Y1161" t="s">
        <v>16116</v>
      </c>
      <c r="Z1161" t="str">
        <f t="shared" si="18"/>
        <v>AS-95406</v>
      </c>
    </row>
    <row r="1162" spans="1:26" x14ac:dyDescent="0.3">
      <c r="A1162" t="s">
        <v>16117</v>
      </c>
      <c r="B1162" t="s">
        <v>8169</v>
      </c>
      <c r="C1162" t="s">
        <v>264</v>
      </c>
      <c r="E1162" t="s">
        <v>47</v>
      </c>
      <c r="G1162">
        <v>0.22</v>
      </c>
      <c r="H1162">
        <v>0.22</v>
      </c>
      <c r="I1162" t="s">
        <v>24</v>
      </c>
      <c r="J1162">
        <v>20.73</v>
      </c>
      <c r="K1162">
        <v>114.95</v>
      </c>
      <c r="L1162">
        <v>94.22</v>
      </c>
      <c r="M1162" t="s">
        <v>265</v>
      </c>
      <c r="N1162" t="s">
        <v>16118</v>
      </c>
      <c r="O1162" t="s">
        <v>16119</v>
      </c>
      <c r="P1162" t="s">
        <v>265</v>
      </c>
      <c r="Q1162" t="s">
        <v>266</v>
      </c>
      <c r="R1162" t="s">
        <v>267</v>
      </c>
      <c r="S1162" t="s">
        <v>16120</v>
      </c>
      <c r="T1162">
        <v>114.95</v>
      </c>
      <c r="U1162" t="s">
        <v>24</v>
      </c>
      <c r="V1162" t="s">
        <v>16121</v>
      </c>
      <c r="W1162" t="s">
        <v>16122</v>
      </c>
      <c r="X1162" t="s">
        <v>16123</v>
      </c>
      <c r="Y1162" t="s">
        <v>16124</v>
      </c>
      <c r="Z1162" t="str">
        <f t="shared" si="18"/>
        <v>AS-96559</v>
      </c>
    </row>
    <row r="1163" spans="1:26" x14ac:dyDescent="0.3">
      <c r="A1163" t="s">
        <v>16125</v>
      </c>
      <c r="B1163" t="s">
        <v>8169</v>
      </c>
      <c r="C1163" t="s">
        <v>264</v>
      </c>
      <c r="E1163" t="s">
        <v>45</v>
      </c>
      <c r="G1163">
        <v>0.21</v>
      </c>
      <c r="H1163">
        <v>0.21</v>
      </c>
      <c r="I1163" t="s">
        <v>24</v>
      </c>
      <c r="J1163">
        <v>13.73</v>
      </c>
      <c r="K1163">
        <v>79.11</v>
      </c>
      <c r="L1163">
        <v>65.38</v>
      </c>
      <c r="M1163" t="s">
        <v>265</v>
      </c>
      <c r="N1163" t="s">
        <v>16126</v>
      </c>
      <c r="O1163" t="s">
        <v>16127</v>
      </c>
      <c r="P1163" t="s">
        <v>265</v>
      </c>
      <c r="Q1163" t="s">
        <v>266</v>
      </c>
      <c r="R1163" t="s">
        <v>267</v>
      </c>
      <c r="S1163" t="s">
        <v>16128</v>
      </c>
      <c r="T1163">
        <v>87.9</v>
      </c>
      <c r="U1163" t="s">
        <v>24</v>
      </c>
      <c r="V1163" t="s">
        <v>16129</v>
      </c>
      <c r="W1163" t="s">
        <v>16130</v>
      </c>
      <c r="X1163" t="s">
        <v>16131</v>
      </c>
      <c r="Y1163" t="s">
        <v>16132</v>
      </c>
      <c r="Z1163" t="str">
        <f t="shared" si="18"/>
        <v>AS-97074</v>
      </c>
    </row>
    <row r="1164" spans="1:26" x14ac:dyDescent="0.3">
      <c r="A1164" t="s">
        <v>16125</v>
      </c>
      <c r="B1164" t="s">
        <v>8169</v>
      </c>
      <c r="C1164" t="s">
        <v>264</v>
      </c>
      <c r="E1164" t="s">
        <v>45</v>
      </c>
      <c r="G1164">
        <v>0.21</v>
      </c>
      <c r="H1164">
        <v>0.21</v>
      </c>
      <c r="I1164" t="s">
        <v>24</v>
      </c>
      <c r="J1164">
        <v>13.73</v>
      </c>
      <c r="K1164">
        <v>79.11</v>
      </c>
      <c r="L1164">
        <v>65.38</v>
      </c>
      <c r="M1164" t="s">
        <v>265</v>
      </c>
      <c r="N1164" t="s">
        <v>16126</v>
      </c>
      <c r="O1164" t="s">
        <v>16133</v>
      </c>
      <c r="P1164" t="s">
        <v>265</v>
      </c>
      <c r="Q1164" t="s">
        <v>275</v>
      </c>
      <c r="R1164" t="s">
        <v>267</v>
      </c>
      <c r="S1164" t="s">
        <v>16134</v>
      </c>
      <c r="T1164">
        <v>8.7899999999999991</v>
      </c>
      <c r="U1164" t="s">
        <v>24</v>
      </c>
      <c r="V1164" t="s">
        <v>16135</v>
      </c>
      <c r="W1164" t="s">
        <v>16136</v>
      </c>
      <c r="X1164" t="s">
        <v>16135</v>
      </c>
      <c r="Y1164" t="s">
        <v>16137</v>
      </c>
      <c r="Z1164" t="str">
        <f t="shared" si="18"/>
        <v>AS-97074</v>
      </c>
    </row>
    <row r="1165" spans="1:26" x14ac:dyDescent="0.3">
      <c r="A1165" t="s">
        <v>16138</v>
      </c>
      <c r="B1165" t="s">
        <v>8169</v>
      </c>
      <c r="C1165" t="s">
        <v>264</v>
      </c>
      <c r="E1165" t="s">
        <v>45</v>
      </c>
      <c r="G1165">
        <v>0.21</v>
      </c>
      <c r="H1165">
        <v>0.21</v>
      </c>
      <c r="I1165" t="s">
        <v>24</v>
      </c>
      <c r="J1165">
        <v>93.66</v>
      </c>
      <c r="K1165">
        <v>539.65</v>
      </c>
      <c r="L1165">
        <v>445.99</v>
      </c>
      <c r="M1165" t="s">
        <v>265</v>
      </c>
      <c r="N1165" t="s">
        <v>16139</v>
      </c>
      <c r="O1165" t="s">
        <v>16140</v>
      </c>
      <c r="P1165" t="s">
        <v>265</v>
      </c>
      <c r="Q1165" t="s">
        <v>266</v>
      </c>
      <c r="R1165" t="s">
        <v>267</v>
      </c>
      <c r="S1165" t="s">
        <v>16141</v>
      </c>
      <c r="T1165">
        <v>539.65</v>
      </c>
      <c r="U1165" t="s">
        <v>24</v>
      </c>
      <c r="V1165" t="s">
        <v>16142</v>
      </c>
      <c r="W1165" t="s">
        <v>16143</v>
      </c>
      <c r="X1165" t="s">
        <v>16144</v>
      </c>
      <c r="Y1165" t="s">
        <v>16145</v>
      </c>
      <c r="Z1165" t="str">
        <f t="shared" si="18"/>
        <v>AS-96055</v>
      </c>
    </row>
    <row r="1166" spans="1:26" x14ac:dyDescent="0.3">
      <c r="A1166" t="s">
        <v>16146</v>
      </c>
      <c r="B1166" t="s">
        <v>8169</v>
      </c>
      <c r="C1166" t="s">
        <v>264</v>
      </c>
      <c r="D1166" t="s">
        <v>70</v>
      </c>
      <c r="E1166" t="s">
        <v>47</v>
      </c>
      <c r="G1166">
        <v>0.22</v>
      </c>
      <c r="H1166" t="s">
        <v>270</v>
      </c>
      <c r="I1166" t="s">
        <v>24</v>
      </c>
      <c r="J1166" t="s">
        <v>270</v>
      </c>
      <c r="K1166">
        <v>0</v>
      </c>
      <c r="L1166">
        <v>0</v>
      </c>
      <c r="M1166" t="s">
        <v>265</v>
      </c>
      <c r="N1166" t="s">
        <v>16147</v>
      </c>
      <c r="O1166" t="s">
        <v>16148</v>
      </c>
      <c r="P1166" t="s">
        <v>265</v>
      </c>
      <c r="Q1166" t="s">
        <v>266</v>
      </c>
      <c r="R1166" t="s">
        <v>267</v>
      </c>
      <c r="S1166" t="s">
        <v>16149</v>
      </c>
      <c r="T1166">
        <v>135.9</v>
      </c>
      <c r="U1166" t="s">
        <v>24</v>
      </c>
      <c r="V1166" t="s">
        <v>16150</v>
      </c>
      <c r="W1166" t="s">
        <v>16151</v>
      </c>
      <c r="X1166" t="s">
        <v>16152</v>
      </c>
      <c r="Y1166" t="s">
        <v>16153</v>
      </c>
      <c r="Z1166" t="str">
        <f t="shared" si="18"/>
        <v>AS-95603</v>
      </c>
    </row>
    <row r="1167" spans="1:26" x14ac:dyDescent="0.3">
      <c r="A1167" t="s">
        <v>16146</v>
      </c>
      <c r="B1167" t="s">
        <v>8169</v>
      </c>
      <c r="C1167" t="s">
        <v>264</v>
      </c>
      <c r="D1167" t="s">
        <v>70</v>
      </c>
      <c r="E1167" t="s">
        <v>47</v>
      </c>
      <c r="G1167">
        <v>0.22</v>
      </c>
      <c r="H1167" t="s">
        <v>270</v>
      </c>
      <c r="I1167" t="s">
        <v>24</v>
      </c>
      <c r="J1167" t="s">
        <v>270</v>
      </c>
      <c r="K1167">
        <v>0</v>
      </c>
      <c r="L1167">
        <v>0</v>
      </c>
      <c r="M1167" t="s">
        <v>265</v>
      </c>
      <c r="N1167" t="s">
        <v>16147</v>
      </c>
      <c r="O1167" t="s">
        <v>16154</v>
      </c>
      <c r="P1167" t="s">
        <v>265</v>
      </c>
      <c r="Q1167" t="s">
        <v>275</v>
      </c>
      <c r="R1167" t="s">
        <v>267</v>
      </c>
      <c r="S1167" t="s">
        <v>16155</v>
      </c>
      <c r="T1167">
        <v>135.9</v>
      </c>
      <c r="U1167" t="s">
        <v>24</v>
      </c>
      <c r="V1167" t="s">
        <v>16156</v>
      </c>
      <c r="W1167" t="s">
        <v>16157</v>
      </c>
      <c r="X1167" t="s">
        <v>16156</v>
      </c>
      <c r="Y1167" t="s">
        <v>16158</v>
      </c>
      <c r="Z1167" t="str">
        <f t="shared" si="18"/>
        <v>AS-95603</v>
      </c>
    </row>
    <row r="1168" spans="1:26" x14ac:dyDescent="0.3">
      <c r="A1168" t="s">
        <v>16159</v>
      </c>
      <c r="B1168" t="s">
        <v>8169</v>
      </c>
      <c r="C1168" t="s">
        <v>38</v>
      </c>
      <c r="D1168" t="s">
        <v>67</v>
      </c>
      <c r="E1168" t="s">
        <v>46</v>
      </c>
      <c r="G1168">
        <v>0.2</v>
      </c>
      <c r="H1168" t="s">
        <v>270</v>
      </c>
      <c r="I1168" t="s">
        <v>24</v>
      </c>
      <c r="J1168" t="s">
        <v>270</v>
      </c>
      <c r="K1168">
        <v>0</v>
      </c>
      <c r="L1168">
        <v>0</v>
      </c>
      <c r="M1168" t="s">
        <v>271</v>
      </c>
      <c r="Z1168" t="str">
        <f t="shared" si="18"/>
        <v>AS-95439</v>
      </c>
    </row>
    <row r="1169" spans="1:26" x14ac:dyDescent="0.3">
      <c r="A1169" t="s">
        <v>16160</v>
      </c>
      <c r="B1169" t="s">
        <v>8169</v>
      </c>
      <c r="C1169" t="s">
        <v>268</v>
      </c>
      <c r="E1169" t="s">
        <v>46</v>
      </c>
      <c r="G1169">
        <v>0.2</v>
      </c>
      <c r="H1169">
        <v>0.2</v>
      </c>
      <c r="I1169" t="s">
        <v>24</v>
      </c>
      <c r="J1169">
        <v>5.14</v>
      </c>
      <c r="K1169">
        <v>30.85</v>
      </c>
      <c r="L1169">
        <v>25.71</v>
      </c>
      <c r="M1169" t="s">
        <v>83</v>
      </c>
      <c r="N1169" t="s">
        <v>16161</v>
      </c>
      <c r="O1169" t="s">
        <v>16162</v>
      </c>
      <c r="P1169" t="s">
        <v>83</v>
      </c>
      <c r="Q1169" t="s">
        <v>266</v>
      </c>
      <c r="R1169" t="s">
        <v>267</v>
      </c>
      <c r="S1169" t="s">
        <v>16163</v>
      </c>
      <c r="T1169">
        <v>30.85</v>
      </c>
      <c r="U1169" t="s">
        <v>24</v>
      </c>
      <c r="V1169" t="s">
        <v>5849</v>
      </c>
      <c r="W1169" t="s">
        <v>5852</v>
      </c>
      <c r="X1169" t="s">
        <v>16164</v>
      </c>
      <c r="Y1169" t="s">
        <v>16165</v>
      </c>
      <c r="Z1169" t="str">
        <f t="shared" si="18"/>
        <v>AS-96092</v>
      </c>
    </row>
    <row r="1170" spans="1:26" x14ac:dyDescent="0.3">
      <c r="A1170" t="s">
        <v>16166</v>
      </c>
      <c r="B1170" t="s">
        <v>8169</v>
      </c>
      <c r="C1170" t="s">
        <v>264</v>
      </c>
      <c r="E1170" t="s">
        <v>46</v>
      </c>
      <c r="G1170">
        <v>0.2</v>
      </c>
      <c r="H1170">
        <v>0.2</v>
      </c>
      <c r="I1170" t="s">
        <v>24</v>
      </c>
      <c r="J1170">
        <v>10.65</v>
      </c>
      <c r="K1170">
        <v>63.9</v>
      </c>
      <c r="L1170">
        <v>53.25</v>
      </c>
      <c r="M1170" t="s">
        <v>265</v>
      </c>
      <c r="N1170" t="s">
        <v>16167</v>
      </c>
      <c r="O1170" t="s">
        <v>16168</v>
      </c>
      <c r="P1170" t="s">
        <v>265</v>
      </c>
      <c r="Q1170" t="s">
        <v>266</v>
      </c>
      <c r="R1170" t="s">
        <v>267</v>
      </c>
      <c r="S1170" t="s">
        <v>16169</v>
      </c>
      <c r="T1170">
        <v>63.9</v>
      </c>
      <c r="U1170" t="s">
        <v>24</v>
      </c>
      <c r="V1170" t="s">
        <v>16170</v>
      </c>
      <c r="W1170" t="s">
        <v>16171</v>
      </c>
      <c r="X1170" t="s">
        <v>16172</v>
      </c>
      <c r="Y1170" t="s">
        <v>16173</v>
      </c>
      <c r="Z1170" t="str">
        <f t="shared" si="18"/>
        <v>AS-96102</v>
      </c>
    </row>
    <row r="1171" spans="1:26" x14ac:dyDescent="0.3">
      <c r="A1171" t="s">
        <v>16174</v>
      </c>
      <c r="B1171" t="s">
        <v>8169</v>
      </c>
      <c r="C1171" t="s">
        <v>268</v>
      </c>
      <c r="E1171" t="s">
        <v>45</v>
      </c>
      <c r="G1171">
        <v>0.21</v>
      </c>
      <c r="H1171">
        <v>0.21</v>
      </c>
      <c r="I1171" t="s">
        <v>24</v>
      </c>
      <c r="J1171">
        <v>11.79</v>
      </c>
      <c r="K1171">
        <v>67.95</v>
      </c>
      <c r="L1171">
        <v>56.16</v>
      </c>
      <c r="M1171" t="s">
        <v>83</v>
      </c>
      <c r="N1171" t="s">
        <v>16175</v>
      </c>
      <c r="O1171" t="s">
        <v>16176</v>
      </c>
      <c r="P1171" t="s">
        <v>83</v>
      </c>
      <c r="Q1171" t="s">
        <v>266</v>
      </c>
      <c r="R1171" t="s">
        <v>267</v>
      </c>
      <c r="S1171" t="s">
        <v>16177</v>
      </c>
      <c r="T1171">
        <v>67.95</v>
      </c>
      <c r="U1171" t="s">
        <v>24</v>
      </c>
      <c r="V1171" t="s">
        <v>5268</v>
      </c>
      <c r="W1171" t="s">
        <v>5269</v>
      </c>
      <c r="X1171" t="s">
        <v>16178</v>
      </c>
      <c r="Y1171" t="s">
        <v>16179</v>
      </c>
      <c r="Z1171" t="str">
        <f t="shared" si="18"/>
        <v>AS-95753</v>
      </c>
    </row>
    <row r="1172" spans="1:26" x14ac:dyDescent="0.3">
      <c r="A1172" t="s">
        <v>16180</v>
      </c>
      <c r="B1172" t="s">
        <v>8169</v>
      </c>
      <c r="C1172" t="s">
        <v>268</v>
      </c>
      <c r="E1172" t="s">
        <v>46</v>
      </c>
      <c r="G1172">
        <v>0.2</v>
      </c>
      <c r="H1172">
        <v>0.2</v>
      </c>
      <c r="I1172" t="s">
        <v>24</v>
      </c>
      <c r="J1172">
        <v>8.91</v>
      </c>
      <c r="K1172">
        <v>53.46</v>
      </c>
      <c r="L1172">
        <v>44.55</v>
      </c>
      <c r="M1172" t="s">
        <v>83</v>
      </c>
      <c r="N1172" t="s">
        <v>16181</v>
      </c>
      <c r="O1172" t="s">
        <v>16182</v>
      </c>
      <c r="P1172" t="s">
        <v>83</v>
      </c>
      <c r="Q1172" t="s">
        <v>266</v>
      </c>
      <c r="R1172" t="s">
        <v>267</v>
      </c>
      <c r="S1172" t="s">
        <v>16183</v>
      </c>
      <c r="T1172">
        <v>53.46</v>
      </c>
      <c r="U1172" t="s">
        <v>24</v>
      </c>
      <c r="V1172" t="s">
        <v>4219</v>
      </c>
      <c r="W1172" t="s">
        <v>4222</v>
      </c>
      <c r="X1172" t="s">
        <v>16184</v>
      </c>
      <c r="Y1172" t="s">
        <v>16185</v>
      </c>
      <c r="Z1172" t="str">
        <f t="shared" si="18"/>
        <v>AS-95330</v>
      </c>
    </row>
    <row r="1173" spans="1:26" x14ac:dyDescent="0.3">
      <c r="A1173" t="s">
        <v>16186</v>
      </c>
      <c r="B1173" t="s">
        <v>8169</v>
      </c>
      <c r="C1173" t="s">
        <v>264</v>
      </c>
      <c r="E1173" t="s">
        <v>45</v>
      </c>
      <c r="G1173">
        <v>0.21</v>
      </c>
      <c r="H1173">
        <v>0.21</v>
      </c>
      <c r="I1173" t="s">
        <v>24</v>
      </c>
      <c r="J1173">
        <v>5.19</v>
      </c>
      <c r="K1173">
        <v>29.9</v>
      </c>
      <c r="L1173">
        <v>24.71</v>
      </c>
      <c r="M1173" t="s">
        <v>265</v>
      </c>
      <c r="N1173" t="s">
        <v>16187</v>
      </c>
      <c r="O1173" t="s">
        <v>16188</v>
      </c>
      <c r="P1173" t="s">
        <v>265</v>
      </c>
      <c r="Q1173" t="s">
        <v>266</v>
      </c>
      <c r="R1173" t="s">
        <v>267</v>
      </c>
      <c r="S1173" t="s">
        <v>16189</v>
      </c>
      <c r="T1173">
        <v>29.9</v>
      </c>
      <c r="U1173" t="s">
        <v>24</v>
      </c>
      <c r="V1173" t="s">
        <v>16190</v>
      </c>
      <c r="W1173" t="s">
        <v>16191</v>
      </c>
      <c r="X1173" t="s">
        <v>16192</v>
      </c>
      <c r="Y1173" t="s">
        <v>16193</v>
      </c>
      <c r="Z1173" t="str">
        <f t="shared" si="18"/>
        <v>AS-95865</v>
      </c>
    </row>
    <row r="1174" spans="1:26" x14ac:dyDescent="0.3">
      <c r="A1174" t="s">
        <v>16194</v>
      </c>
      <c r="B1174" t="s">
        <v>8169</v>
      </c>
      <c r="C1174" t="s">
        <v>264</v>
      </c>
      <c r="E1174" t="s">
        <v>45</v>
      </c>
      <c r="G1174">
        <v>0.21</v>
      </c>
      <c r="H1174">
        <v>0.21</v>
      </c>
      <c r="I1174" t="s">
        <v>24</v>
      </c>
      <c r="J1174">
        <v>38.81</v>
      </c>
      <c r="K1174">
        <v>223.65</v>
      </c>
      <c r="L1174">
        <v>184.84</v>
      </c>
      <c r="M1174" t="s">
        <v>265</v>
      </c>
      <c r="N1174" t="s">
        <v>16195</v>
      </c>
      <c r="O1174" t="s">
        <v>16196</v>
      </c>
      <c r="P1174" t="s">
        <v>265</v>
      </c>
      <c r="Q1174" t="s">
        <v>266</v>
      </c>
      <c r="R1174" t="s">
        <v>267</v>
      </c>
      <c r="S1174" t="s">
        <v>16197</v>
      </c>
      <c r="T1174">
        <v>223.65</v>
      </c>
      <c r="U1174" t="s">
        <v>24</v>
      </c>
      <c r="V1174" t="s">
        <v>16198</v>
      </c>
      <c r="W1174" t="s">
        <v>16199</v>
      </c>
      <c r="X1174" t="s">
        <v>16200</v>
      </c>
      <c r="Y1174" t="s">
        <v>16201</v>
      </c>
      <c r="Z1174" t="str">
        <f t="shared" si="18"/>
        <v>AS-95827</v>
      </c>
    </row>
    <row r="1175" spans="1:26" x14ac:dyDescent="0.3">
      <c r="A1175" t="s">
        <v>16202</v>
      </c>
      <c r="B1175" t="s">
        <v>8169</v>
      </c>
      <c r="C1175" t="s">
        <v>264</v>
      </c>
      <c r="E1175" t="s">
        <v>47</v>
      </c>
      <c r="G1175">
        <v>0.22</v>
      </c>
      <c r="H1175">
        <v>0.22</v>
      </c>
      <c r="I1175" t="s">
        <v>24</v>
      </c>
      <c r="J1175">
        <v>11.02</v>
      </c>
      <c r="K1175">
        <v>61.11</v>
      </c>
      <c r="L1175">
        <v>50.09</v>
      </c>
      <c r="M1175" t="s">
        <v>265</v>
      </c>
      <c r="N1175" t="s">
        <v>16203</v>
      </c>
      <c r="O1175" t="s">
        <v>16204</v>
      </c>
      <c r="P1175" t="s">
        <v>265</v>
      </c>
      <c r="Q1175" t="s">
        <v>266</v>
      </c>
      <c r="R1175" t="s">
        <v>267</v>
      </c>
      <c r="S1175" t="s">
        <v>16205</v>
      </c>
      <c r="T1175">
        <v>61.11</v>
      </c>
      <c r="U1175" t="s">
        <v>24</v>
      </c>
      <c r="V1175" t="s">
        <v>16206</v>
      </c>
      <c r="W1175" t="s">
        <v>16207</v>
      </c>
      <c r="X1175" t="s">
        <v>16208</v>
      </c>
      <c r="Y1175" t="s">
        <v>16209</v>
      </c>
      <c r="Z1175" t="str">
        <f t="shared" si="18"/>
        <v>AS-94859</v>
      </c>
    </row>
    <row r="1176" spans="1:26" x14ac:dyDescent="0.3">
      <c r="A1176" t="s">
        <v>16210</v>
      </c>
      <c r="B1176" t="s">
        <v>8169</v>
      </c>
      <c r="C1176" t="s">
        <v>264</v>
      </c>
      <c r="E1176" t="s">
        <v>45</v>
      </c>
      <c r="G1176">
        <v>0.21</v>
      </c>
      <c r="H1176">
        <v>0.21</v>
      </c>
      <c r="I1176" t="s">
        <v>24</v>
      </c>
      <c r="J1176">
        <v>5.19</v>
      </c>
      <c r="K1176">
        <v>29.9</v>
      </c>
      <c r="L1176">
        <v>24.71</v>
      </c>
      <c r="M1176" t="s">
        <v>265</v>
      </c>
      <c r="N1176" t="s">
        <v>16211</v>
      </c>
      <c r="O1176" t="s">
        <v>16212</v>
      </c>
      <c r="P1176" t="s">
        <v>265</v>
      </c>
      <c r="Q1176" t="s">
        <v>266</v>
      </c>
      <c r="R1176" t="s">
        <v>267</v>
      </c>
      <c r="S1176" t="s">
        <v>16213</v>
      </c>
      <c r="T1176">
        <v>29.9</v>
      </c>
      <c r="U1176" t="s">
        <v>24</v>
      </c>
      <c r="V1176" t="s">
        <v>16214</v>
      </c>
      <c r="W1176" t="s">
        <v>16215</v>
      </c>
      <c r="X1176" t="s">
        <v>16216</v>
      </c>
      <c r="Y1176" t="s">
        <v>16217</v>
      </c>
      <c r="Z1176" t="str">
        <f t="shared" si="18"/>
        <v>AS-96459</v>
      </c>
    </row>
    <row r="1177" spans="1:26" x14ac:dyDescent="0.3">
      <c r="A1177" t="s">
        <v>16218</v>
      </c>
      <c r="B1177" t="s">
        <v>8169</v>
      </c>
      <c r="C1177" t="s">
        <v>268</v>
      </c>
      <c r="E1177" t="s">
        <v>46</v>
      </c>
      <c r="G1177">
        <v>0.2</v>
      </c>
      <c r="H1177">
        <v>0.2</v>
      </c>
      <c r="I1177" t="s">
        <v>24</v>
      </c>
      <c r="J1177">
        <v>14.07</v>
      </c>
      <c r="K1177">
        <v>84.42</v>
      </c>
      <c r="L1177">
        <v>70.349999999999994</v>
      </c>
      <c r="M1177" t="s">
        <v>83</v>
      </c>
      <c r="N1177" t="s">
        <v>16219</v>
      </c>
      <c r="O1177" t="s">
        <v>16220</v>
      </c>
      <c r="P1177" t="s">
        <v>83</v>
      </c>
      <c r="Q1177" t="s">
        <v>266</v>
      </c>
      <c r="R1177" t="s">
        <v>267</v>
      </c>
      <c r="S1177" t="s">
        <v>16221</v>
      </c>
      <c r="T1177">
        <v>84.42</v>
      </c>
      <c r="U1177" t="s">
        <v>24</v>
      </c>
      <c r="V1177" t="s">
        <v>7858</v>
      </c>
      <c r="W1177" t="s">
        <v>7861</v>
      </c>
      <c r="X1177" t="s">
        <v>16222</v>
      </c>
      <c r="Y1177" t="s">
        <v>16223</v>
      </c>
      <c r="Z1177" t="str">
        <f t="shared" si="18"/>
        <v>AS-97097</v>
      </c>
    </row>
    <row r="1178" spans="1:26" x14ac:dyDescent="0.3">
      <c r="A1178" t="s">
        <v>16224</v>
      </c>
      <c r="B1178" t="s">
        <v>8169</v>
      </c>
      <c r="C1178" t="s">
        <v>264</v>
      </c>
      <c r="E1178" t="s">
        <v>45</v>
      </c>
      <c r="G1178">
        <v>0.21</v>
      </c>
      <c r="H1178">
        <v>0.21</v>
      </c>
      <c r="I1178" t="s">
        <v>24</v>
      </c>
      <c r="J1178">
        <v>163.41999999999999</v>
      </c>
      <c r="K1178">
        <v>941.58</v>
      </c>
      <c r="L1178">
        <v>778.16</v>
      </c>
      <c r="M1178" t="s">
        <v>265</v>
      </c>
      <c r="N1178" t="s">
        <v>16225</v>
      </c>
      <c r="O1178" t="s">
        <v>16226</v>
      </c>
      <c r="P1178" t="s">
        <v>265</v>
      </c>
      <c r="Q1178" t="s">
        <v>266</v>
      </c>
      <c r="R1178" t="s">
        <v>267</v>
      </c>
      <c r="S1178" t="s">
        <v>16227</v>
      </c>
      <c r="T1178">
        <v>941.58</v>
      </c>
      <c r="U1178" t="s">
        <v>24</v>
      </c>
      <c r="V1178" t="s">
        <v>16228</v>
      </c>
      <c r="W1178" t="s">
        <v>16229</v>
      </c>
      <c r="X1178" t="s">
        <v>16230</v>
      </c>
      <c r="Y1178" t="s">
        <v>16231</v>
      </c>
      <c r="Z1178" t="str">
        <f t="shared" si="18"/>
        <v>AS-96610</v>
      </c>
    </row>
    <row r="1179" spans="1:26" x14ac:dyDescent="0.3">
      <c r="A1179" t="s">
        <v>16232</v>
      </c>
      <c r="B1179" t="s">
        <v>8169</v>
      </c>
      <c r="C1179" t="s">
        <v>268</v>
      </c>
      <c r="E1179" t="s">
        <v>42</v>
      </c>
      <c r="G1179">
        <v>0.19</v>
      </c>
      <c r="H1179">
        <v>0.19</v>
      </c>
      <c r="I1179" t="s">
        <v>24</v>
      </c>
      <c r="J1179">
        <v>25.8</v>
      </c>
      <c r="K1179">
        <v>161.6</v>
      </c>
      <c r="L1179">
        <v>135.80000000000001</v>
      </c>
      <c r="M1179" t="s">
        <v>83</v>
      </c>
      <c r="N1179" t="s">
        <v>16233</v>
      </c>
      <c r="O1179" t="s">
        <v>16234</v>
      </c>
      <c r="P1179" t="s">
        <v>83</v>
      </c>
      <c r="Q1179" t="s">
        <v>266</v>
      </c>
      <c r="R1179" t="s">
        <v>267</v>
      </c>
      <c r="S1179" t="s">
        <v>16235</v>
      </c>
      <c r="T1179">
        <v>161.6</v>
      </c>
      <c r="U1179" t="s">
        <v>24</v>
      </c>
      <c r="V1179" t="s">
        <v>6919</v>
      </c>
      <c r="W1179" t="s">
        <v>6921</v>
      </c>
      <c r="X1179" t="s">
        <v>16236</v>
      </c>
      <c r="Y1179" t="s">
        <v>16237</v>
      </c>
      <c r="Z1179" t="str">
        <f t="shared" si="18"/>
        <v>AS-96675</v>
      </c>
    </row>
    <row r="1180" spans="1:26" x14ac:dyDescent="0.3">
      <c r="A1180" t="s">
        <v>16238</v>
      </c>
      <c r="B1180" t="s">
        <v>8169</v>
      </c>
      <c r="C1180" t="s">
        <v>264</v>
      </c>
      <c r="E1180" t="s">
        <v>45</v>
      </c>
      <c r="G1180">
        <v>0.21</v>
      </c>
      <c r="H1180">
        <v>0.21</v>
      </c>
      <c r="I1180" t="s">
        <v>24</v>
      </c>
      <c r="J1180">
        <v>13.42</v>
      </c>
      <c r="K1180">
        <v>77.31</v>
      </c>
      <c r="L1180">
        <v>63.89</v>
      </c>
      <c r="M1180" t="s">
        <v>265</v>
      </c>
      <c r="N1180" t="s">
        <v>16239</v>
      </c>
      <c r="O1180" t="s">
        <v>16240</v>
      </c>
      <c r="P1180" t="s">
        <v>265</v>
      </c>
      <c r="Q1180" t="s">
        <v>266</v>
      </c>
      <c r="R1180" t="s">
        <v>267</v>
      </c>
      <c r="S1180" t="s">
        <v>16241</v>
      </c>
      <c r="T1180">
        <v>77.31</v>
      </c>
      <c r="U1180" t="s">
        <v>24</v>
      </c>
      <c r="V1180" t="s">
        <v>16242</v>
      </c>
      <c r="W1180" t="s">
        <v>16243</v>
      </c>
      <c r="X1180" t="s">
        <v>16244</v>
      </c>
      <c r="Y1180" t="s">
        <v>16245</v>
      </c>
      <c r="Z1180" t="str">
        <f t="shared" si="18"/>
        <v>AS-95416</v>
      </c>
    </row>
    <row r="1181" spans="1:26" x14ac:dyDescent="0.3">
      <c r="A1181" t="s">
        <v>16246</v>
      </c>
      <c r="B1181" t="s">
        <v>8169</v>
      </c>
      <c r="C1181" t="s">
        <v>264</v>
      </c>
      <c r="E1181" t="s">
        <v>46</v>
      </c>
      <c r="G1181">
        <v>0.2</v>
      </c>
      <c r="H1181">
        <v>0.2</v>
      </c>
      <c r="I1181" t="s">
        <v>24</v>
      </c>
      <c r="J1181">
        <v>21.65</v>
      </c>
      <c r="K1181">
        <v>129.9</v>
      </c>
      <c r="L1181">
        <v>108.25</v>
      </c>
      <c r="M1181" t="s">
        <v>265</v>
      </c>
      <c r="N1181" t="s">
        <v>16247</v>
      </c>
      <c r="O1181" t="s">
        <v>16248</v>
      </c>
      <c r="P1181" t="s">
        <v>265</v>
      </c>
      <c r="Q1181" t="s">
        <v>266</v>
      </c>
      <c r="R1181" t="s">
        <v>267</v>
      </c>
      <c r="S1181" t="s">
        <v>16249</v>
      </c>
      <c r="T1181">
        <v>129.9</v>
      </c>
      <c r="U1181" t="s">
        <v>24</v>
      </c>
      <c r="V1181" t="s">
        <v>16250</v>
      </c>
      <c r="W1181" t="s">
        <v>16251</v>
      </c>
      <c r="X1181" t="s">
        <v>16252</v>
      </c>
      <c r="Y1181" t="s">
        <v>16253</v>
      </c>
      <c r="Z1181" t="str">
        <f t="shared" si="18"/>
        <v>AS-96580</v>
      </c>
    </row>
    <row r="1182" spans="1:26" x14ac:dyDescent="0.3">
      <c r="A1182" t="s">
        <v>16254</v>
      </c>
      <c r="B1182" t="s">
        <v>8169</v>
      </c>
      <c r="C1182" t="s">
        <v>264</v>
      </c>
      <c r="E1182" t="s">
        <v>45</v>
      </c>
      <c r="G1182">
        <v>0.21</v>
      </c>
      <c r="H1182">
        <v>0.21</v>
      </c>
      <c r="I1182" t="s">
        <v>24</v>
      </c>
      <c r="J1182">
        <v>6.58</v>
      </c>
      <c r="K1182">
        <v>37.9</v>
      </c>
      <c r="L1182">
        <v>31.32</v>
      </c>
      <c r="M1182" t="s">
        <v>265</v>
      </c>
      <c r="N1182" t="s">
        <v>16255</v>
      </c>
      <c r="O1182" t="s">
        <v>16256</v>
      </c>
      <c r="P1182" t="s">
        <v>265</v>
      </c>
      <c r="Q1182" t="s">
        <v>266</v>
      </c>
      <c r="R1182" t="s">
        <v>267</v>
      </c>
      <c r="S1182" t="s">
        <v>16257</v>
      </c>
      <c r="T1182">
        <v>37.9</v>
      </c>
      <c r="U1182" t="s">
        <v>24</v>
      </c>
      <c r="V1182" t="s">
        <v>16258</v>
      </c>
      <c r="W1182" t="s">
        <v>16259</v>
      </c>
      <c r="X1182" t="s">
        <v>16260</v>
      </c>
      <c r="Y1182" t="s">
        <v>16261</v>
      </c>
      <c r="Z1182" t="str">
        <f t="shared" si="18"/>
        <v>AS-96476</v>
      </c>
    </row>
    <row r="1183" spans="1:26" x14ac:dyDescent="0.3">
      <c r="A1183" t="s">
        <v>16262</v>
      </c>
      <c r="B1183" t="s">
        <v>8169</v>
      </c>
      <c r="C1183" t="s">
        <v>268</v>
      </c>
      <c r="E1183" t="s">
        <v>47</v>
      </c>
      <c r="G1183">
        <v>0.22</v>
      </c>
      <c r="H1183">
        <v>0.22</v>
      </c>
      <c r="I1183" t="s">
        <v>24</v>
      </c>
      <c r="J1183">
        <v>22.06</v>
      </c>
      <c r="K1183">
        <v>122.31</v>
      </c>
      <c r="L1183">
        <v>100.25</v>
      </c>
      <c r="M1183" t="s">
        <v>83</v>
      </c>
      <c r="N1183" t="s">
        <v>16263</v>
      </c>
      <c r="O1183" t="s">
        <v>16264</v>
      </c>
      <c r="P1183" t="s">
        <v>83</v>
      </c>
      <c r="Q1183" t="s">
        <v>266</v>
      </c>
      <c r="R1183" t="s">
        <v>267</v>
      </c>
      <c r="S1183" t="s">
        <v>16265</v>
      </c>
      <c r="T1183">
        <v>122.31</v>
      </c>
      <c r="U1183" t="s">
        <v>24</v>
      </c>
      <c r="V1183" t="s">
        <v>7393</v>
      </c>
      <c r="W1183" t="s">
        <v>7396</v>
      </c>
      <c r="X1183" t="s">
        <v>16266</v>
      </c>
      <c r="Y1183" t="s">
        <v>16267</v>
      </c>
      <c r="Z1183" t="str">
        <f t="shared" si="18"/>
        <v>AS-96883</v>
      </c>
    </row>
    <row r="1184" spans="1:26" x14ac:dyDescent="0.3">
      <c r="A1184" t="s">
        <v>16268</v>
      </c>
      <c r="B1184" t="s">
        <v>8169</v>
      </c>
      <c r="C1184" t="s">
        <v>268</v>
      </c>
      <c r="E1184" t="s">
        <v>42</v>
      </c>
      <c r="G1184">
        <v>0.19</v>
      </c>
      <c r="H1184">
        <v>0.19</v>
      </c>
      <c r="I1184" t="s">
        <v>24</v>
      </c>
      <c r="J1184">
        <v>13.2</v>
      </c>
      <c r="K1184">
        <v>82.67</v>
      </c>
      <c r="L1184">
        <v>69.47</v>
      </c>
      <c r="M1184" t="s">
        <v>83</v>
      </c>
      <c r="N1184" t="s">
        <v>16269</v>
      </c>
      <c r="O1184" t="s">
        <v>16270</v>
      </c>
      <c r="P1184" t="s">
        <v>83</v>
      </c>
      <c r="Q1184" t="s">
        <v>266</v>
      </c>
      <c r="R1184" t="s">
        <v>267</v>
      </c>
      <c r="S1184" t="s">
        <v>16271</v>
      </c>
      <c r="T1184">
        <v>82.67</v>
      </c>
      <c r="U1184" t="s">
        <v>24</v>
      </c>
      <c r="V1184" t="s">
        <v>6830</v>
      </c>
      <c r="W1184" t="s">
        <v>6833</v>
      </c>
      <c r="X1184" t="s">
        <v>16272</v>
      </c>
      <c r="Y1184" t="s">
        <v>16273</v>
      </c>
      <c r="Z1184" t="str">
        <f t="shared" si="18"/>
        <v>AS-96644</v>
      </c>
    </row>
    <row r="1185" spans="1:26" x14ac:dyDescent="0.3">
      <c r="A1185" t="s">
        <v>16274</v>
      </c>
      <c r="B1185" t="s">
        <v>8169</v>
      </c>
      <c r="C1185" t="s">
        <v>264</v>
      </c>
      <c r="E1185" t="s">
        <v>45</v>
      </c>
      <c r="G1185">
        <v>0.21</v>
      </c>
      <c r="H1185">
        <v>0.21</v>
      </c>
      <c r="I1185" t="s">
        <v>24</v>
      </c>
      <c r="J1185">
        <v>11.79</v>
      </c>
      <c r="K1185">
        <v>67.95</v>
      </c>
      <c r="L1185">
        <v>56.16</v>
      </c>
      <c r="M1185" t="s">
        <v>265</v>
      </c>
      <c r="N1185" t="s">
        <v>16275</v>
      </c>
      <c r="O1185" t="s">
        <v>16276</v>
      </c>
      <c r="P1185" t="s">
        <v>265</v>
      </c>
      <c r="Q1185" t="s">
        <v>266</v>
      </c>
      <c r="R1185" t="s">
        <v>267</v>
      </c>
      <c r="S1185" t="s">
        <v>16277</v>
      </c>
      <c r="T1185">
        <v>67.95</v>
      </c>
      <c r="U1185" t="s">
        <v>24</v>
      </c>
      <c r="V1185" t="s">
        <v>16278</v>
      </c>
      <c r="W1185" t="s">
        <v>16279</v>
      </c>
      <c r="X1185" t="s">
        <v>16280</v>
      </c>
      <c r="Y1185" t="s">
        <v>16281</v>
      </c>
      <c r="Z1185" t="str">
        <f t="shared" si="18"/>
        <v>AS-96526</v>
      </c>
    </row>
    <row r="1186" spans="1:26" x14ac:dyDescent="0.3">
      <c r="A1186" t="s">
        <v>16282</v>
      </c>
      <c r="B1186" t="s">
        <v>8169</v>
      </c>
      <c r="C1186" t="s">
        <v>268</v>
      </c>
      <c r="E1186" t="s">
        <v>47</v>
      </c>
      <c r="G1186">
        <v>0.22</v>
      </c>
      <c r="H1186">
        <v>0.22</v>
      </c>
      <c r="I1186" t="s">
        <v>24</v>
      </c>
      <c r="J1186">
        <v>6.83</v>
      </c>
      <c r="K1186">
        <v>37.9</v>
      </c>
      <c r="L1186">
        <v>31.07</v>
      </c>
      <c r="M1186" t="s">
        <v>83</v>
      </c>
      <c r="N1186" t="s">
        <v>16283</v>
      </c>
      <c r="O1186" t="s">
        <v>16284</v>
      </c>
      <c r="P1186" t="s">
        <v>83</v>
      </c>
      <c r="Q1186" t="s">
        <v>266</v>
      </c>
      <c r="R1186" t="s">
        <v>267</v>
      </c>
      <c r="S1186" t="s">
        <v>16285</v>
      </c>
      <c r="T1186">
        <v>37.9</v>
      </c>
      <c r="U1186" t="s">
        <v>24</v>
      </c>
      <c r="V1186" t="s">
        <v>7416</v>
      </c>
      <c r="W1186" t="s">
        <v>7419</v>
      </c>
      <c r="X1186" t="s">
        <v>16286</v>
      </c>
      <c r="Y1186" t="s">
        <v>16287</v>
      </c>
      <c r="Z1186" t="str">
        <f t="shared" si="18"/>
        <v>AS-96895</v>
      </c>
    </row>
    <row r="1187" spans="1:26" x14ac:dyDescent="0.3">
      <c r="A1187" t="s">
        <v>16288</v>
      </c>
      <c r="B1187" t="s">
        <v>8169</v>
      </c>
      <c r="C1187" t="s">
        <v>268</v>
      </c>
      <c r="E1187" t="s">
        <v>42</v>
      </c>
      <c r="G1187">
        <v>0.19</v>
      </c>
      <c r="H1187">
        <v>0.19</v>
      </c>
      <c r="I1187" t="s">
        <v>24</v>
      </c>
      <c r="J1187">
        <v>11.79</v>
      </c>
      <c r="K1187">
        <v>73.849999999999994</v>
      </c>
      <c r="L1187">
        <v>62.06</v>
      </c>
      <c r="M1187" t="s">
        <v>83</v>
      </c>
      <c r="N1187" t="s">
        <v>16289</v>
      </c>
      <c r="O1187" t="s">
        <v>16290</v>
      </c>
      <c r="P1187" t="s">
        <v>83</v>
      </c>
      <c r="Q1187" t="s">
        <v>266</v>
      </c>
      <c r="R1187" t="s">
        <v>267</v>
      </c>
      <c r="S1187" t="s">
        <v>16291</v>
      </c>
      <c r="T1187">
        <v>73.849999999999994</v>
      </c>
      <c r="U1187" t="s">
        <v>24</v>
      </c>
      <c r="V1187" t="s">
        <v>4389</v>
      </c>
      <c r="W1187" t="s">
        <v>4392</v>
      </c>
      <c r="X1187" t="s">
        <v>16292</v>
      </c>
      <c r="Y1187" t="s">
        <v>16293</v>
      </c>
      <c r="Z1187" t="str">
        <f t="shared" si="18"/>
        <v>AS-95387</v>
      </c>
    </row>
    <row r="1188" spans="1:26" x14ac:dyDescent="0.3">
      <c r="A1188" t="s">
        <v>16294</v>
      </c>
      <c r="B1188" t="s">
        <v>8169</v>
      </c>
      <c r="C1188" t="s">
        <v>264</v>
      </c>
      <c r="D1188" t="s">
        <v>71</v>
      </c>
      <c r="E1188" t="s">
        <v>47</v>
      </c>
      <c r="G1188">
        <v>0.22</v>
      </c>
      <c r="H1188" t="s">
        <v>270</v>
      </c>
      <c r="I1188" t="s">
        <v>24</v>
      </c>
      <c r="J1188" t="s">
        <v>270</v>
      </c>
      <c r="K1188">
        <v>0</v>
      </c>
      <c r="L1188">
        <v>0</v>
      </c>
      <c r="M1188" t="s">
        <v>265</v>
      </c>
      <c r="N1188" t="s">
        <v>16295</v>
      </c>
      <c r="O1188" t="s">
        <v>16296</v>
      </c>
      <c r="P1188" t="s">
        <v>265</v>
      </c>
      <c r="Q1188" t="s">
        <v>266</v>
      </c>
      <c r="R1188" t="s">
        <v>267</v>
      </c>
      <c r="S1188" t="s">
        <v>16297</v>
      </c>
      <c r="T1188">
        <v>59.22</v>
      </c>
      <c r="U1188" t="s">
        <v>24</v>
      </c>
      <c r="V1188" t="s">
        <v>16298</v>
      </c>
      <c r="W1188" t="s">
        <v>16299</v>
      </c>
      <c r="X1188" t="s">
        <v>16298</v>
      </c>
      <c r="Y1188" t="s">
        <v>16300</v>
      </c>
      <c r="Z1188" t="str">
        <f t="shared" si="18"/>
        <v>AS-95112</v>
      </c>
    </row>
    <row r="1189" spans="1:26" x14ac:dyDescent="0.3">
      <c r="A1189" t="s">
        <v>16294</v>
      </c>
      <c r="B1189" t="s">
        <v>8169</v>
      </c>
      <c r="C1189" t="s">
        <v>264</v>
      </c>
      <c r="D1189" t="s">
        <v>71</v>
      </c>
      <c r="E1189" t="s">
        <v>47</v>
      </c>
      <c r="G1189">
        <v>0.22</v>
      </c>
      <c r="H1189" t="s">
        <v>270</v>
      </c>
      <c r="I1189" t="s">
        <v>24</v>
      </c>
      <c r="J1189" t="s">
        <v>270</v>
      </c>
      <c r="K1189">
        <v>0</v>
      </c>
      <c r="L1189">
        <v>0</v>
      </c>
      <c r="M1189" t="s">
        <v>265</v>
      </c>
      <c r="N1189" t="s">
        <v>16295</v>
      </c>
      <c r="O1189" t="s">
        <v>16301</v>
      </c>
      <c r="P1189" t="s">
        <v>265</v>
      </c>
      <c r="Q1189" t="s">
        <v>275</v>
      </c>
      <c r="R1189" t="s">
        <v>267</v>
      </c>
      <c r="S1189" t="s">
        <v>16302</v>
      </c>
      <c r="T1189">
        <v>59.22</v>
      </c>
      <c r="U1189" t="s">
        <v>24</v>
      </c>
      <c r="V1189" t="s">
        <v>16303</v>
      </c>
      <c r="W1189" t="s">
        <v>16304</v>
      </c>
      <c r="X1189" t="s">
        <v>16303</v>
      </c>
      <c r="Y1189" t="s">
        <v>16305</v>
      </c>
      <c r="Z1189" t="str">
        <f t="shared" si="18"/>
        <v>AS-95112</v>
      </c>
    </row>
    <row r="1190" spans="1:26" x14ac:dyDescent="0.3">
      <c r="A1190" t="s">
        <v>16306</v>
      </c>
      <c r="B1190" t="s">
        <v>8169</v>
      </c>
      <c r="C1190" t="s">
        <v>268</v>
      </c>
      <c r="E1190" t="s">
        <v>42</v>
      </c>
      <c r="G1190">
        <v>0.19</v>
      </c>
      <c r="H1190">
        <v>0.19</v>
      </c>
      <c r="I1190" t="s">
        <v>24</v>
      </c>
      <c r="J1190">
        <v>10.85</v>
      </c>
      <c r="K1190">
        <v>67.95</v>
      </c>
      <c r="L1190">
        <v>57.1</v>
      </c>
      <c r="M1190" t="s">
        <v>83</v>
      </c>
      <c r="N1190" t="s">
        <v>16307</v>
      </c>
      <c r="O1190" t="s">
        <v>16308</v>
      </c>
      <c r="P1190" t="s">
        <v>83</v>
      </c>
      <c r="Q1190" t="s">
        <v>266</v>
      </c>
      <c r="R1190" t="s">
        <v>267</v>
      </c>
      <c r="S1190" t="s">
        <v>16309</v>
      </c>
      <c r="T1190">
        <v>67.95</v>
      </c>
      <c r="U1190" t="s">
        <v>24</v>
      </c>
      <c r="V1190" t="s">
        <v>5051</v>
      </c>
      <c r="W1190" t="s">
        <v>5053</v>
      </c>
      <c r="X1190" t="s">
        <v>16310</v>
      </c>
      <c r="Y1190" t="s">
        <v>16311</v>
      </c>
      <c r="Z1190" t="str">
        <f t="shared" si="18"/>
        <v>AS-95667</v>
      </c>
    </row>
    <row r="1191" spans="1:26" x14ac:dyDescent="0.3">
      <c r="A1191" t="s">
        <v>373</v>
      </c>
      <c r="B1191" t="s">
        <v>8169</v>
      </c>
      <c r="C1191" t="s">
        <v>264</v>
      </c>
      <c r="D1191" t="s">
        <v>293</v>
      </c>
      <c r="E1191" t="s">
        <v>37</v>
      </c>
      <c r="G1191">
        <v>0.2</v>
      </c>
      <c r="H1191">
        <v>0.2</v>
      </c>
      <c r="I1191" t="s">
        <v>24</v>
      </c>
      <c r="J1191">
        <v>-12.88</v>
      </c>
      <c r="K1191">
        <v>-77.260000000000005</v>
      </c>
      <c r="L1191">
        <v>-64.38</v>
      </c>
      <c r="M1191" t="s">
        <v>265</v>
      </c>
      <c r="N1191" t="s">
        <v>737</v>
      </c>
      <c r="O1191" t="s">
        <v>738</v>
      </c>
      <c r="P1191" t="s">
        <v>265</v>
      </c>
      <c r="Q1191" t="s">
        <v>266</v>
      </c>
      <c r="R1191" t="s">
        <v>267</v>
      </c>
      <c r="S1191" t="s">
        <v>739</v>
      </c>
      <c r="T1191">
        <v>185.13</v>
      </c>
      <c r="U1191" t="s">
        <v>24</v>
      </c>
      <c r="V1191" t="s">
        <v>740</v>
      </c>
      <c r="W1191" t="s">
        <v>741</v>
      </c>
      <c r="X1191" t="s">
        <v>742</v>
      </c>
      <c r="Y1191" t="s">
        <v>16312</v>
      </c>
      <c r="Z1191" t="str">
        <f t="shared" si="18"/>
        <v>AS-94493</v>
      </c>
    </row>
    <row r="1192" spans="1:26" x14ac:dyDescent="0.3">
      <c r="A1192" t="s">
        <v>373</v>
      </c>
      <c r="B1192" t="s">
        <v>8169</v>
      </c>
      <c r="C1192" t="s">
        <v>264</v>
      </c>
      <c r="D1192" t="s">
        <v>293</v>
      </c>
      <c r="E1192" t="s">
        <v>37</v>
      </c>
      <c r="G1192">
        <v>0.2</v>
      </c>
      <c r="H1192">
        <v>0.2</v>
      </c>
      <c r="I1192" t="s">
        <v>24</v>
      </c>
      <c r="J1192">
        <v>-12.88</v>
      </c>
      <c r="K1192">
        <v>-77.260000000000005</v>
      </c>
      <c r="L1192">
        <v>-64.38</v>
      </c>
      <c r="M1192" t="s">
        <v>265</v>
      </c>
      <c r="N1192" t="s">
        <v>737</v>
      </c>
      <c r="O1192" t="s">
        <v>16313</v>
      </c>
      <c r="P1192" t="s">
        <v>265</v>
      </c>
      <c r="Q1192" t="s">
        <v>275</v>
      </c>
      <c r="R1192" t="s">
        <v>267</v>
      </c>
      <c r="S1192" t="s">
        <v>16314</v>
      </c>
      <c r="T1192">
        <v>77.260000000000005</v>
      </c>
      <c r="U1192" t="s">
        <v>24</v>
      </c>
      <c r="V1192" t="s">
        <v>16315</v>
      </c>
      <c r="W1192" t="s">
        <v>16316</v>
      </c>
      <c r="X1192" t="s">
        <v>16315</v>
      </c>
      <c r="Y1192" t="s">
        <v>16317</v>
      </c>
      <c r="Z1192" t="str">
        <f t="shared" si="18"/>
        <v>AS-94493</v>
      </c>
    </row>
    <row r="1193" spans="1:26" x14ac:dyDescent="0.3">
      <c r="A1193" t="s">
        <v>16318</v>
      </c>
      <c r="B1193" t="s">
        <v>8169</v>
      </c>
      <c r="C1193" t="s">
        <v>264</v>
      </c>
      <c r="E1193" t="s">
        <v>46</v>
      </c>
      <c r="G1193">
        <v>0.2</v>
      </c>
      <c r="H1193">
        <v>0.2</v>
      </c>
      <c r="I1193" t="s">
        <v>24</v>
      </c>
      <c r="J1193">
        <v>6.32</v>
      </c>
      <c r="K1193">
        <v>37.9</v>
      </c>
      <c r="L1193">
        <v>31.58</v>
      </c>
      <c r="M1193" t="s">
        <v>265</v>
      </c>
      <c r="N1193" t="s">
        <v>16319</v>
      </c>
      <c r="O1193" t="s">
        <v>16320</v>
      </c>
      <c r="P1193" t="s">
        <v>265</v>
      </c>
      <c r="Q1193" t="s">
        <v>266</v>
      </c>
      <c r="R1193" t="s">
        <v>267</v>
      </c>
      <c r="S1193" t="s">
        <v>16321</v>
      </c>
      <c r="T1193">
        <v>37.9</v>
      </c>
      <c r="U1193" t="s">
        <v>24</v>
      </c>
      <c r="V1193" t="s">
        <v>16322</v>
      </c>
      <c r="W1193" t="s">
        <v>16323</v>
      </c>
      <c r="X1193" t="s">
        <v>16324</v>
      </c>
      <c r="Y1193" t="s">
        <v>16325</v>
      </c>
      <c r="Z1193" t="str">
        <f t="shared" si="18"/>
        <v>AS-96123</v>
      </c>
    </row>
    <row r="1194" spans="1:26" x14ac:dyDescent="0.3">
      <c r="A1194" t="s">
        <v>16326</v>
      </c>
      <c r="B1194" t="s">
        <v>8169</v>
      </c>
      <c r="C1194" t="s">
        <v>264</v>
      </c>
      <c r="E1194" t="s">
        <v>47</v>
      </c>
      <c r="G1194">
        <v>0.22</v>
      </c>
      <c r="H1194">
        <v>0.22</v>
      </c>
      <c r="I1194" t="s">
        <v>24</v>
      </c>
      <c r="J1194">
        <v>7.19</v>
      </c>
      <c r="K1194">
        <v>39.9</v>
      </c>
      <c r="L1194">
        <v>32.71</v>
      </c>
      <c r="M1194" t="s">
        <v>265</v>
      </c>
      <c r="N1194" t="s">
        <v>16327</v>
      </c>
      <c r="O1194" t="s">
        <v>16328</v>
      </c>
      <c r="P1194" t="s">
        <v>265</v>
      </c>
      <c r="Q1194" t="s">
        <v>266</v>
      </c>
      <c r="R1194" t="s">
        <v>267</v>
      </c>
      <c r="S1194" t="s">
        <v>16329</v>
      </c>
      <c r="T1194">
        <v>39.9</v>
      </c>
      <c r="U1194" t="s">
        <v>24</v>
      </c>
      <c r="V1194" t="s">
        <v>16330</v>
      </c>
      <c r="W1194" t="s">
        <v>16331</v>
      </c>
      <c r="X1194" t="s">
        <v>16332</v>
      </c>
      <c r="Y1194" t="s">
        <v>16333</v>
      </c>
      <c r="Z1194" t="str">
        <f t="shared" si="18"/>
        <v>AS-96835</v>
      </c>
    </row>
    <row r="1195" spans="1:26" x14ac:dyDescent="0.3">
      <c r="A1195" t="s">
        <v>16334</v>
      </c>
      <c r="B1195" t="s">
        <v>8169</v>
      </c>
      <c r="C1195" t="s">
        <v>268</v>
      </c>
      <c r="E1195" t="s">
        <v>42</v>
      </c>
      <c r="G1195">
        <v>0.19</v>
      </c>
      <c r="H1195">
        <v>0.19</v>
      </c>
      <c r="I1195" t="s">
        <v>24</v>
      </c>
      <c r="J1195">
        <v>7.16</v>
      </c>
      <c r="K1195">
        <v>44.85</v>
      </c>
      <c r="L1195">
        <v>37.69</v>
      </c>
      <c r="M1195" t="s">
        <v>83</v>
      </c>
      <c r="N1195" t="s">
        <v>16335</v>
      </c>
      <c r="O1195" t="s">
        <v>16336</v>
      </c>
      <c r="P1195" t="s">
        <v>83</v>
      </c>
      <c r="Q1195" t="s">
        <v>266</v>
      </c>
      <c r="R1195" t="s">
        <v>267</v>
      </c>
      <c r="S1195" t="s">
        <v>16337</v>
      </c>
      <c r="T1195">
        <v>44.85</v>
      </c>
      <c r="U1195" t="s">
        <v>24</v>
      </c>
      <c r="V1195" t="s">
        <v>6250</v>
      </c>
      <c r="W1195" t="s">
        <v>6253</v>
      </c>
      <c r="X1195" t="s">
        <v>16338</v>
      </c>
      <c r="Y1195" t="s">
        <v>16339</v>
      </c>
      <c r="Z1195" t="str">
        <f t="shared" si="18"/>
        <v>AS-96330</v>
      </c>
    </row>
    <row r="1196" spans="1:26" x14ac:dyDescent="0.3">
      <c r="A1196" t="s">
        <v>16340</v>
      </c>
      <c r="B1196" t="s">
        <v>8169</v>
      </c>
      <c r="C1196" t="s">
        <v>38</v>
      </c>
      <c r="D1196" t="s">
        <v>65</v>
      </c>
      <c r="E1196" t="s">
        <v>47</v>
      </c>
      <c r="G1196">
        <v>0.22</v>
      </c>
      <c r="H1196" t="s">
        <v>270</v>
      </c>
      <c r="I1196" t="s">
        <v>24</v>
      </c>
      <c r="J1196">
        <v>6.64</v>
      </c>
      <c r="K1196">
        <v>38.24</v>
      </c>
      <c r="L1196">
        <v>31.6</v>
      </c>
      <c r="M1196" t="s">
        <v>271</v>
      </c>
      <c r="Z1196" t="str">
        <f t="shared" si="18"/>
        <v>AS-96113</v>
      </c>
    </row>
    <row r="1197" spans="1:26" x14ac:dyDescent="0.3">
      <c r="A1197" t="s">
        <v>16341</v>
      </c>
      <c r="B1197" t="s">
        <v>8169</v>
      </c>
      <c r="C1197" t="s">
        <v>268</v>
      </c>
      <c r="E1197" t="s">
        <v>46</v>
      </c>
      <c r="G1197">
        <v>0.2</v>
      </c>
      <c r="H1197">
        <v>0.2</v>
      </c>
      <c r="I1197" t="s">
        <v>24</v>
      </c>
      <c r="J1197">
        <v>7.98</v>
      </c>
      <c r="K1197">
        <v>47.9</v>
      </c>
      <c r="L1197">
        <v>39.92</v>
      </c>
      <c r="M1197" t="s">
        <v>83</v>
      </c>
      <c r="N1197" t="s">
        <v>16342</v>
      </c>
      <c r="O1197" t="s">
        <v>16343</v>
      </c>
      <c r="P1197" t="s">
        <v>83</v>
      </c>
      <c r="Q1197" t="s">
        <v>266</v>
      </c>
      <c r="R1197" t="s">
        <v>267</v>
      </c>
      <c r="S1197" t="s">
        <v>16344</v>
      </c>
      <c r="T1197">
        <v>47.9</v>
      </c>
      <c r="U1197" t="s">
        <v>24</v>
      </c>
      <c r="V1197" t="s">
        <v>4996</v>
      </c>
      <c r="W1197" t="s">
        <v>4999</v>
      </c>
      <c r="X1197" t="s">
        <v>16345</v>
      </c>
      <c r="Y1197" t="s">
        <v>16346</v>
      </c>
      <c r="Z1197" t="str">
        <f t="shared" si="18"/>
        <v>AS-95649</v>
      </c>
    </row>
    <row r="1198" spans="1:26" x14ac:dyDescent="0.3">
      <c r="A1198" t="s">
        <v>16347</v>
      </c>
      <c r="B1198" t="s">
        <v>8169</v>
      </c>
      <c r="C1198" t="s">
        <v>264</v>
      </c>
      <c r="E1198" t="s">
        <v>45</v>
      </c>
      <c r="G1198">
        <v>0.21</v>
      </c>
      <c r="H1198">
        <v>0.21</v>
      </c>
      <c r="I1198" t="s">
        <v>24</v>
      </c>
      <c r="J1198">
        <v>14.03</v>
      </c>
      <c r="K1198">
        <v>80.849999999999994</v>
      </c>
      <c r="L1198">
        <v>66.819999999999993</v>
      </c>
      <c r="M1198" t="s">
        <v>265</v>
      </c>
      <c r="N1198" t="s">
        <v>16348</v>
      </c>
      <c r="O1198" t="s">
        <v>16349</v>
      </c>
      <c r="P1198" t="s">
        <v>265</v>
      </c>
      <c r="Q1198" t="s">
        <v>266</v>
      </c>
      <c r="R1198" t="s">
        <v>267</v>
      </c>
      <c r="S1198" t="s">
        <v>16350</v>
      </c>
      <c r="T1198">
        <v>80.849999999999994</v>
      </c>
      <c r="U1198" t="s">
        <v>24</v>
      </c>
      <c r="V1198" t="s">
        <v>16351</v>
      </c>
      <c r="W1198" t="s">
        <v>16352</v>
      </c>
      <c r="X1198" t="s">
        <v>16353</v>
      </c>
      <c r="Y1198" t="s">
        <v>16354</v>
      </c>
      <c r="Z1198" t="str">
        <f t="shared" si="18"/>
        <v>AS-96273</v>
      </c>
    </row>
    <row r="1199" spans="1:26" x14ac:dyDescent="0.3">
      <c r="A1199" t="s">
        <v>16355</v>
      </c>
      <c r="B1199" t="s">
        <v>8169</v>
      </c>
      <c r="C1199" t="s">
        <v>268</v>
      </c>
      <c r="E1199" t="s">
        <v>42</v>
      </c>
      <c r="G1199">
        <v>0.19</v>
      </c>
      <c r="H1199">
        <v>0.19</v>
      </c>
      <c r="I1199" t="s">
        <v>24</v>
      </c>
      <c r="J1199">
        <v>10.199999999999999</v>
      </c>
      <c r="K1199">
        <v>63.9</v>
      </c>
      <c r="L1199">
        <v>53.7</v>
      </c>
      <c r="M1199" t="s">
        <v>83</v>
      </c>
      <c r="N1199" t="s">
        <v>16356</v>
      </c>
      <c r="O1199" t="s">
        <v>16357</v>
      </c>
      <c r="P1199" t="s">
        <v>83</v>
      </c>
      <c r="Q1199" t="s">
        <v>266</v>
      </c>
      <c r="R1199" t="s">
        <v>267</v>
      </c>
      <c r="S1199" t="s">
        <v>16358</v>
      </c>
      <c r="T1199">
        <v>63.9</v>
      </c>
      <c r="U1199" t="s">
        <v>24</v>
      </c>
      <c r="V1199" t="s">
        <v>2813</v>
      </c>
      <c r="W1199" t="s">
        <v>2816</v>
      </c>
      <c r="X1199" t="s">
        <v>16359</v>
      </c>
      <c r="Y1199" t="s">
        <v>16360</v>
      </c>
      <c r="Z1199" t="str">
        <f t="shared" si="18"/>
        <v>AS-94856</v>
      </c>
    </row>
    <row r="1200" spans="1:26" x14ac:dyDescent="0.3">
      <c r="A1200" t="s">
        <v>16361</v>
      </c>
      <c r="B1200" t="s">
        <v>8169</v>
      </c>
      <c r="C1200" t="s">
        <v>38</v>
      </c>
      <c r="D1200" t="s">
        <v>65</v>
      </c>
      <c r="E1200" t="s">
        <v>45</v>
      </c>
      <c r="G1200">
        <v>0.21</v>
      </c>
      <c r="H1200" t="s">
        <v>270</v>
      </c>
      <c r="I1200" t="s">
        <v>24</v>
      </c>
      <c r="J1200">
        <v>9.44</v>
      </c>
      <c r="K1200">
        <v>54.37</v>
      </c>
      <c r="L1200">
        <v>44.93</v>
      </c>
      <c r="M1200" t="s">
        <v>271</v>
      </c>
      <c r="Z1200" t="str">
        <f t="shared" si="18"/>
        <v>AS-95397</v>
      </c>
    </row>
    <row r="1201" spans="1:26" x14ac:dyDescent="0.3">
      <c r="A1201" t="s">
        <v>16362</v>
      </c>
      <c r="B1201" t="s">
        <v>8169</v>
      </c>
      <c r="C1201" t="s">
        <v>264</v>
      </c>
      <c r="E1201" t="s">
        <v>45</v>
      </c>
      <c r="G1201">
        <v>0.21</v>
      </c>
      <c r="H1201">
        <v>0.21</v>
      </c>
      <c r="I1201" t="s">
        <v>24</v>
      </c>
      <c r="J1201">
        <v>13.73</v>
      </c>
      <c r="K1201">
        <v>79.11</v>
      </c>
      <c r="L1201">
        <v>65.38</v>
      </c>
      <c r="M1201" t="s">
        <v>265</v>
      </c>
      <c r="N1201" t="s">
        <v>16363</v>
      </c>
      <c r="O1201" t="s">
        <v>16364</v>
      </c>
      <c r="P1201" t="s">
        <v>265</v>
      </c>
      <c r="Q1201" t="s">
        <v>266</v>
      </c>
      <c r="R1201" t="s">
        <v>267</v>
      </c>
      <c r="S1201" t="s">
        <v>16365</v>
      </c>
      <c r="T1201">
        <v>79.11</v>
      </c>
      <c r="U1201" t="s">
        <v>24</v>
      </c>
      <c r="V1201" t="s">
        <v>16366</v>
      </c>
      <c r="W1201" t="s">
        <v>16367</v>
      </c>
      <c r="X1201" t="s">
        <v>16368</v>
      </c>
      <c r="Y1201" t="s">
        <v>16369</v>
      </c>
      <c r="Z1201" t="str">
        <f t="shared" si="18"/>
        <v>AS-95992</v>
      </c>
    </row>
    <row r="1202" spans="1:26" x14ac:dyDescent="0.3">
      <c r="A1202" t="s">
        <v>16370</v>
      </c>
      <c r="B1202" t="s">
        <v>8169</v>
      </c>
      <c r="C1202" t="s">
        <v>264</v>
      </c>
      <c r="E1202" t="s">
        <v>46</v>
      </c>
      <c r="G1202">
        <v>0.2</v>
      </c>
      <c r="H1202">
        <v>0.2</v>
      </c>
      <c r="I1202" t="s">
        <v>24</v>
      </c>
      <c r="J1202">
        <v>18.32</v>
      </c>
      <c r="K1202">
        <v>109.9</v>
      </c>
      <c r="L1202">
        <v>91.58</v>
      </c>
      <c r="M1202" t="s">
        <v>265</v>
      </c>
      <c r="N1202" t="s">
        <v>16371</v>
      </c>
      <c r="O1202" t="s">
        <v>16372</v>
      </c>
      <c r="P1202" t="s">
        <v>265</v>
      </c>
      <c r="Q1202" t="s">
        <v>266</v>
      </c>
      <c r="R1202" t="s">
        <v>267</v>
      </c>
      <c r="S1202" t="s">
        <v>16373</v>
      </c>
      <c r="T1202">
        <v>109.9</v>
      </c>
      <c r="U1202" t="s">
        <v>24</v>
      </c>
      <c r="V1202" t="s">
        <v>16374</v>
      </c>
      <c r="W1202" t="s">
        <v>16375</v>
      </c>
      <c r="X1202" t="s">
        <v>16376</v>
      </c>
      <c r="Y1202" t="s">
        <v>16377</v>
      </c>
      <c r="Z1202" t="str">
        <f t="shared" si="18"/>
        <v>AS-96368</v>
      </c>
    </row>
    <row r="1203" spans="1:26" x14ac:dyDescent="0.3">
      <c r="A1203" t="s">
        <v>16378</v>
      </c>
      <c r="B1203" t="s">
        <v>8169</v>
      </c>
      <c r="C1203" t="s">
        <v>264</v>
      </c>
      <c r="E1203" t="s">
        <v>45</v>
      </c>
      <c r="G1203">
        <v>0.21</v>
      </c>
      <c r="H1203">
        <v>0.21</v>
      </c>
      <c r="I1203" t="s">
        <v>24</v>
      </c>
      <c r="J1203">
        <v>7.6</v>
      </c>
      <c r="K1203">
        <v>43.8</v>
      </c>
      <c r="L1203">
        <v>36.200000000000003</v>
      </c>
      <c r="M1203" t="s">
        <v>265</v>
      </c>
      <c r="N1203" t="s">
        <v>16379</v>
      </c>
      <c r="O1203" t="s">
        <v>16380</v>
      </c>
      <c r="P1203" t="s">
        <v>265</v>
      </c>
      <c r="Q1203" t="s">
        <v>266</v>
      </c>
      <c r="R1203" t="s">
        <v>267</v>
      </c>
      <c r="S1203" t="s">
        <v>16381</v>
      </c>
      <c r="T1203">
        <v>43.8</v>
      </c>
      <c r="U1203" t="s">
        <v>24</v>
      </c>
      <c r="V1203" t="s">
        <v>16382</v>
      </c>
      <c r="W1203" t="s">
        <v>16383</v>
      </c>
      <c r="X1203" t="s">
        <v>16384</v>
      </c>
      <c r="Y1203" t="s">
        <v>16385</v>
      </c>
      <c r="Z1203" t="str">
        <f t="shared" si="18"/>
        <v>AS-97037</v>
      </c>
    </row>
    <row r="1204" spans="1:26" x14ac:dyDescent="0.3">
      <c r="A1204" t="s">
        <v>16386</v>
      </c>
      <c r="B1204" t="s">
        <v>8169</v>
      </c>
      <c r="C1204" t="s">
        <v>264</v>
      </c>
      <c r="E1204" t="s">
        <v>46</v>
      </c>
      <c r="G1204">
        <v>0.2</v>
      </c>
      <c r="H1204">
        <v>0.2</v>
      </c>
      <c r="I1204" t="s">
        <v>24</v>
      </c>
      <c r="J1204">
        <v>16.82</v>
      </c>
      <c r="K1204">
        <v>100.9</v>
      </c>
      <c r="L1204">
        <v>84.08</v>
      </c>
      <c r="M1204" t="s">
        <v>265</v>
      </c>
      <c r="N1204" t="s">
        <v>16387</v>
      </c>
      <c r="O1204" t="s">
        <v>16388</v>
      </c>
      <c r="P1204" t="s">
        <v>265</v>
      </c>
      <c r="Q1204" t="s">
        <v>266</v>
      </c>
      <c r="R1204" t="s">
        <v>267</v>
      </c>
      <c r="S1204" t="s">
        <v>16389</v>
      </c>
      <c r="T1204">
        <v>100.9</v>
      </c>
      <c r="U1204" t="s">
        <v>24</v>
      </c>
      <c r="V1204" t="s">
        <v>16390</v>
      </c>
      <c r="W1204" t="s">
        <v>16391</v>
      </c>
      <c r="X1204" t="s">
        <v>16392</v>
      </c>
      <c r="Y1204" t="s">
        <v>16393</v>
      </c>
      <c r="Z1204" t="str">
        <f t="shared" si="18"/>
        <v>AS-97076</v>
      </c>
    </row>
    <row r="1205" spans="1:26" x14ac:dyDescent="0.3">
      <c r="A1205" t="s">
        <v>16394</v>
      </c>
      <c r="B1205" t="s">
        <v>8169</v>
      </c>
      <c r="C1205" t="s">
        <v>38</v>
      </c>
      <c r="D1205" t="s">
        <v>76</v>
      </c>
      <c r="E1205" t="s">
        <v>45</v>
      </c>
      <c r="G1205">
        <v>0.21</v>
      </c>
      <c r="H1205" t="s">
        <v>270</v>
      </c>
      <c r="I1205" t="s">
        <v>24</v>
      </c>
      <c r="J1205" t="s">
        <v>270</v>
      </c>
      <c r="K1205">
        <v>0</v>
      </c>
      <c r="L1205">
        <v>0</v>
      </c>
      <c r="M1205" t="s">
        <v>271</v>
      </c>
      <c r="Z1205" t="str">
        <f t="shared" si="18"/>
        <v>AS-95443</v>
      </c>
    </row>
    <row r="1206" spans="1:26" x14ac:dyDescent="0.3">
      <c r="A1206" t="s">
        <v>16395</v>
      </c>
      <c r="B1206" t="s">
        <v>8169</v>
      </c>
      <c r="C1206" t="s">
        <v>264</v>
      </c>
      <c r="E1206" t="s">
        <v>46</v>
      </c>
      <c r="G1206">
        <v>0.2</v>
      </c>
      <c r="H1206">
        <v>0.2</v>
      </c>
      <c r="I1206" t="s">
        <v>24</v>
      </c>
      <c r="J1206">
        <v>15.47</v>
      </c>
      <c r="K1206">
        <v>92.8</v>
      </c>
      <c r="L1206">
        <v>77.33</v>
      </c>
      <c r="M1206" t="s">
        <v>265</v>
      </c>
      <c r="N1206" t="s">
        <v>16396</v>
      </c>
      <c r="O1206" t="s">
        <v>16397</v>
      </c>
      <c r="P1206" t="s">
        <v>265</v>
      </c>
      <c r="Q1206" t="s">
        <v>266</v>
      </c>
      <c r="R1206" t="s">
        <v>267</v>
      </c>
      <c r="S1206" t="s">
        <v>16398</v>
      </c>
      <c r="T1206">
        <v>92.8</v>
      </c>
      <c r="U1206" t="s">
        <v>24</v>
      </c>
      <c r="V1206" t="s">
        <v>16399</v>
      </c>
      <c r="W1206" t="s">
        <v>16400</v>
      </c>
      <c r="X1206" t="s">
        <v>16401</v>
      </c>
      <c r="Y1206" t="s">
        <v>16402</v>
      </c>
      <c r="Z1206" t="str">
        <f t="shared" si="18"/>
        <v>AS-96149</v>
      </c>
    </row>
    <row r="1207" spans="1:26" x14ac:dyDescent="0.3">
      <c r="A1207" t="s">
        <v>16403</v>
      </c>
      <c r="B1207" t="s">
        <v>8169</v>
      </c>
      <c r="C1207" t="s">
        <v>264</v>
      </c>
      <c r="E1207" t="s">
        <v>46</v>
      </c>
      <c r="G1207">
        <v>0.2</v>
      </c>
      <c r="H1207">
        <v>0.2</v>
      </c>
      <c r="I1207" t="s">
        <v>24</v>
      </c>
      <c r="J1207">
        <v>2.98</v>
      </c>
      <c r="K1207">
        <v>17.899999999999999</v>
      </c>
      <c r="L1207">
        <v>14.92</v>
      </c>
      <c r="M1207" t="s">
        <v>265</v>
      </c>
      <c r="N1207" t="s">
        <v>16404</v>
      </c>
      <c r="O1207" t="s">
        <v>16405</v>
      </c>
      <c r="P1207" t="s">
        <v>265</v>
      </c>
      <c r="Q1207" t="s">
        <v>266</v>
      </c>
      <c r="R1207" t="s">
        <v>267</v>
      </c>
      <c r="S1207" t="s">
        <v>16406</v>
      </c>
      <c r="T1207">
        <v>17.899999999999999</v>
      </c>
      <c r="U1207" t="s">
        <v>24</v>
      </c>
      <c r="V1207" t="s">
        <v>16407</v>
      </c>
      <c r="W1207" t="s">
        <v>16408</v>
      </c>
      <c r="X1207" t="s">
        <v>16409</v>
      </c>
      <c r="Y1207" t="s">
        <v>16410</v>
      </c>
      <c r="Z1207" t="str">
        <f t="shared" si="18"/>
        <v>AS-96927</v>
      </c>
    </row>
    <row r="1208" spans="1:26" x14ac:dyDescent="0.3">
      <c r="A1208" t="s">
        <v>16411</v>
      </c>
      <c r="B1208" t="s">
        <v>8169</v>
      </c>
      <c r="C1208" t="s">
        <v>264</v>
      </c>
      <c r="E1208" t="s">
        <v>45</v>
      </c>
      <c r="G1208">
        <v>0.21</v>
      </c>
      <c r="H1208">
        <v>0.21</v>
      </c>
      <c r="I1208" t="s">
        <v>24</v>
      </c>
      <c r="J1208">
        <v>24.26</v>
      </c>
      <c r="K1208">
        <v>139.80000000000001</v>
      </c>
      <c r="L1208">
        <v>115.54</v>
      </c>
      <c r="M1208" t="s">
        <v>265</v>
      </c>
      <c r="N1208" t="s">
        <v>16412</v>
      </c>
      <c r="O1208" t="s">
        <v>16413</v>
      </c>
      <c r="P1208" t="s">
        <v>265</v>
      </c>
      <c r="Q1208" t="s">
        <v>266</v>
      </c>
      <c r="R1208" t="s">
        <v>267</v>
      </c>
      <c r="S1208" t="s">
        <v>16414</v>
      </c>
      <c r="T1208">
        <v>139.80000000000001</v>
      </c>
      <c r="U1208" t="s">
        <v>24</v>
      </c>
      <c r="V1208" t="s">
        <v>16415</v>
      </c>
      <c r="W1208" t="s">
        <v>16416</v>
      </c>
      <c r="X1208" t="s">
        <v>16417</v>
      </c>
      <c r="Y1208" t="s">
        <v>16418</v>
      </c>
      <c r="Z1208" t="str">
        <f t="shared" si="18"/>
        <v>AS-94925</v>
      </c>
    </row>
    <row r="1209" spans="1:26" x14ac:dyDescent="0.3">
      <c r="A1209" t="s">
        <v>16419</v>
      </c>
      <c r="B1209" t="s">
        <v>8169</v>
      </c>
      <c r="C1209" t="s">
        <v>38</v>
      </c>
      <c r="D1209" t="s">
        <v>65</v>
      </c>
      <c r="E1209" t="s">
        <v>45</v>
      </c>
      <c r="G1209">
        <v>0.21</v>
      </c>
      <c r="H1209" t="s">
        <v>270</v>
      </c>
      <c r="I1209" t="s">
        <v>24</v>
      </c>
      <c r="J1209">
        <v>5.55</v>
      </c>
      <c r="K1209">
        <v>31.96</v>
      </c>
      <c r="L1209">
        <v>26.41</v>
      </c>
      <c r="M1209" t="s">
        <v>271</v>
      </c>
      <c r="Z1209" t="str">
        <f t="shared" si="18"/>
        <v>AS-96890</v>
      </c>
    </row>
    <row r="1210" spans="1:26" x14ac:dyDescent="0.3">
      <c r="A1210" t="s">
        <v>16420</v>
      </c>
      <c r="B1210" t="s">
        <v>8169</v>
      </c>
      <c r="C1210" t="s">
        <v>268</v>
      </c>
      <c r="E1210" t="s">
        <v>42</v>
      </c>
      <c r="G1210">
        <v>0.19</v>
      </c>
      <c r="H1210">
        <v>0.19</v>
      </c>
      <c r="I1210" t="s">
        <v>24</v>
      </c>
      <c r="J1210">
        <v>7.65</v>
      </c>
      <c r="K1210">
        <v>47.9</v>
      </c>
      <c r="L1210">
        <v>40.25</v>
      </c>
      <c r="M1210" t="s">
        <v>83</v>
      </c>
      <c r="N1210" t="s">
        <v>16421</v>
      </c>
      <c r="O1210" t="s">
        <v>16422</v>
      </c>
      <c r="P1210" t="s">
        <v>83</v>
      </c>
      <c r="Q1210" t="s">
        <v>266</v>
      </c>
      <c r="R1210" t="s">
        <v>267</v>
      </c>
      <c r="S1210" t="s">
        <v>16423</v>
      </c>
      <c r="T1210">
        <v>47.9</v>
      </c>
      <c r="U1210" t="s">
        <v>24</v>
      </c>
      <c r="V1210" t="s">
        <v>7383</v>
      </c>
      <c r="W1210" t="s">
        <v>7385</v>
      </c>
      <c r="X1210" t="s">
        <v>16424</v>
      </c>
      <c r="Y1210" t="s">
        <v>16425</v>
      </c>
      <c r="Z1210" t="str">
        <f t="shared" si="18"/>
        <v>AS-96881</v>
      </c>
    </row>
    <row r="1211" spans="1:26" x14ac:dyDescent="0.3">
      <c r="A1211" t="s">
        <v>16426</v>
      </c>
      <c r="B1211" t="s">
        <v>8169</v>
      </c>
      <c r="C1211" t="s">
        <v>264</v>
      </c>
      <c r="E1211" t="s">
        <v>45</v>
      </c>
      <c r="G1211">
        <v>0.21</v>
      </c>
      <c r="H1211">
        <v>0.21</v>
      </c>
      <c r="I1211" t="s">
        <v>24</v>
      </c>
      <c r="J1211">
        <v>15.42</v>
      </c>
      <c r="K1211">
        <v>88.88</v>
      </c>
      <c r="L1211">
        <v>73.459999999999994</v>
      </c>
      <c r="M1211" t="s">
        <v>265</v>
      </c>
      <c r="N1211" t="s">
        <v>16427</v>
      </c>
      <c r="O1211" t="s">
        <v>16428</v>
      </c>
      <c r="P1211" t="s">
        <v>265</v>
      </c>
      <c r="Q1211" t="s">
        <v>266</v>
      </c>
      <c r="R1211" t="s">
        <v>267</v>
      </c>
      <c r="S1211" t="s">
        <v>16429</v>
      </c>
      <c r="T1211">
        <v>88.88</v>
      </c>
      <c r="U1211" t="s">
        <v>24</v>
      </c>
      <c r="V1211" t="s">
        <v>16430</v>
      </c>
      <c r="W1211" t="s">
        <v>16431</v>
      </c>
      <c r="X1211" t="s">
        <v>16432</v>
      </c>
      <c r="Y1211" t="s">
        <v>16433</v>
      </c>
      <c r="Z1211" t="str">
        <f t="shared" si="18"/>
        <v>AS-96770</v>
      </c>
    </row>
    <row r="1212" spans="1:26" x14ac:dyDescent="0.3">
      <c r="A1212" t="s">
        <v>16434</v>
      </c>
      <c r="B1212" t="s">
        <v>8169</v>
      </c>
      <c r="C1212" t="s">
        <v>268</v>
      </c>
      <c r="E1212" t="s">
        <v>42</v>
      </c>
      <c r="G1212">
        <v>0.19</v>
      </c>
      <c r="H1212">
        <v>0.19</v>
      </c>
      <c r="I1212" t="s">
        <v>24</v>
      </c>
      <c r="J1212">
        <v>13.56</v>
      </c>
      <c r="K1212">
        <v>84.95</v>
      </c>
      <c r="L1212">
        <v>71.39</v>
      </c>
      <c r="M1212" t="s">
        <v>83</v>
      </c>
      <c r="N1212" t="s">
        <v>16435</v>
      </c>
      <c r="O1212" t="s">
        <v>16436</v>
      </c>
      <c r="P1212" t="s">
        <v>83</v>
      </c>
      <c r="Q1212" t="s">
        <v>266</v>
      </c>
      <c r="R1212" t="s">
        <v>267</v>
      </c>
      <c r="S1212" t="s">
        <v>16437</v>
      </c>
      <c r="T1212">
        <v>84.95</v>
      </c>
      <c r="U1212" t="s">
        <v>24</v>
      </c>
      <c r="V1212" t="s">
        <v>2779</v>
      </c>
      <c r="W1212" t="s">
        <v>2782</v>
      </c>
      <c r="X1212" t="s">
        <v>16438</v>
      </c>
      <c r="Y1212" t="s">
        <v>16439</v>
      </c>
      <c r="Z1212" t="str">
        <f t="shared" si="18"/>
        <v>AS-94843</v>
      </c>
    </row>
    <row r="1213" spans="1:26" x14ac:dyDescent="0.3">
      <c r="A1213" t="s">
        <v>16440</v>
      </c>
      <c r="B1213" t="s">
        <v>8169</v>
      </c>
      <c r="C1213" t="s">
        <v>264</v>
      </c>
      <c r="E1213" t="s">
        <v>45</v>
      </c>
      <c r="G1213">
        <v>0.21</v>
      </c>
      <c r="H1213">
        <v>0.21</v>
      </c>
      <c r="I1213" t="s">
        <v>24</v>
      </c>
      <c r="J1213">
        <v>31.84</v>
      </c>
      <c r="K1213">
        <v>183.47</v>
      </c>
      <c r="L1213">
        <v>151.63</v>
      </c>
      <c r="M1213" t="s">
        <v>265</v>
      </c>
      <c r="N1213" t="s">
        <v>16441</v>
      </c>
      <c r="O1213" t="s">
        <v>16442</v>
      </c>
      <c r="P1213" t="s">
        <v>265</v>
      </c>
      <c r="Q1213" t="s">
        <v>266</v>
      </c>
      <c r="R1213" t="s">
        <v>267</v>
      </c>
      <c r="S1213" t="s">
        <v>16443</v>
      </c>
      <c r="T1213">
        <v>183.47</v>
      </c>
      <c r="U1213" t="s">
        <v>24</v>
      </c>
      <c r="V1213" t="s">
        <v>16444</v>
      </c>
      <c r="W1213" t="s">
        <v>16445</v>
      </c>
      <c r="X1213" t="s">
        <v>16444</v>
      </c>
      <c r="Y1213" t="s">
        <v>16446</v>
      </c>
      <c r="Z1213" t="str">
        <f t="shared" si="18"/>
        <v>AS-96370</v>
      </c>
    </row>
    <row r="1214" spans="1:26" x14ac:dyDescent="0.3">
      <c r="A1214" t="s">
        <v>16447</v>
      </c>
      <c r="B1214" t="s">
        <v>8169</v>
      </c>
      <c r="C1214" t="s">
        <v>264</v>
      </c>
      <c r="E1214" t="s">
        <v>45</v>
      </c>
      <c r="G1214">
        <v>0.21</v>
      </c>
      <c r="H1214">
        <v>0.21</v>
      </c>
      <c r="I1214" t="s">
        <v>24</v>
      </c>
      <c r="J1214">
        <v>12.99</v>
      </c>
      <c r="K1214">
        <v>74.849999999999994</v>
      </c>
      <c r="L1214">
        <v>61.86</v>
      </c>
      <c r="M1214" t="s">
        <v>265</v>
      </c>
      <c r="N1214" t="s">
        <v>16448</v>
      </c>
      <c r="O1214" t="s">
        <v>16449</v>
      </c>
      <c r="P1214" t="s">
        <v>265</v>
      </c>
      <c r="Q1214" t="s">
        <v>266</v>
      </c>
      <c r="R1214" t="s">
        <v>267</v>
      </c>
      <c r="S1214" t="s">
        <v>16450</v>
      </c>
      <c r="T1214">
        <v>74.849999999999994</v>
      </c>
      <c r="U1214" t="s">
        <v>24</v>
      </c>
      <c r="V1214" t="s">
        <v>16451</v>
      </c>
      <c r="W1214" t="s">
        <v>16452</v>
      </c>
      <c r="X1214" t="s">
        <v>16453</v>
      </c>
      <c r="Y1214" t="s">
        <v>16454</v>
      </c>
      <c r="Z1214" t="str">
        <f t="shared" si="18"/>
        <v>AS-95090</v>
      </c>
    </row>
    <row r="1215" spans="1:26" x14ac:dyDescent="0.3">
      <c r="A1215" t="s">
        <v>16455</v>
      </c>
      <c r="B1215" t="s">
        <v>8169</v>
      </c>
      <c r="C1215" t="s">
        <v>264</v>
      </c>
      <c r="D1215" t="s">
        <v>16456</v>
      </c>
      <c r="E1215" t="s">
        <v>45</v>
      </c>
      <c r="G1215">
        <v>0.21</v>
      </c>
      <c r="H1215">
        <v>0.21</v>
      </c>
      <c r="I1215" t="s">
        <v>24</v>
      </c>
      <c r="J1215">
        <v>-1.69</v>
      </c>
      <c r="K1215">
        <v>-9.7200000000000006</v>
      </c>
      <c r="L1215">
        <v>-8.0299999999999994</v>
      </c>
      <c r="M1215" t="s">
        <v>265</v>
      </c>
      <c r="N1215" t="s">
        <v>16457</v>
      </c>
      <c r="O1215" t="s">
        <v>16458</v>
      </c>
      <c r="P1215" t="s">
        <v>265</v>
      </c>
      <c r="Q1215" t="s">
        <v>266</v>
      </c>
      <c r="R1215" t="s">
        <v>267</v>
      </c>
      <c r="S1215" t="s">
        <v>16459</v>
      </c>
      <c r="T1215">
        <v>245.81</v>
      </c>
      <c r="U1215" t="s">
        <v>24</v>
      </c>
      <c r="V1215" t="s">
        <v>16460</v>
      </c>
      <c r="W1215" t="s">
        <v>16461</v>
      </c>
      <c r="X1215" t="s">
        <v>16462</v>
      </c>
      <c r="Y1215" t="s">
        <v>16463</v>
      </c>
      <c r="Z1215" t="str">
        <f t="shared" si="18"/>
        <v>AS-89528</v>
      </c>
    </row>
    <row r="1216" spans="1:26" x14ac:dyDescent="0.3">
      <c r="A1216" t="s">
        <v>16455</v>
      </c>
      <c r="B1216" t="s">
        <v>8169</v>
      </c>
      <c r="C1216" t="s">
        <v>264</v>
      </c>
      <c r="D1216" t="s">
        <v>16456</v>
      </c>
      <c r="E1216" t="s">
        <v>45</v>
      </c>
      <c r="G1216">
        <v>0.21</v>
      </c>
      <c r="H1216">
        <v>0.21</v>
      </c>
      <c r="I1216" t="s">
        <v>24</v>
      </c>
      <c r="J1216">
        <v>-1.69</v>
      </c>
      <c r="K1216">
        <v>-9.7200000000000006</v>
      </c>
      <c r="L1216">
        <v>-8.0299999999999994</v>
      </c>
      <c r="M1216" t="s">
        <v>265</v>
      </c>
      <c r="N1216" t="s">
        <v>16457</v>
      </c>
      <c r="O1216" t="s">
        <v>16464</v>
      </c>
      <c r="P1216" t="s">
        <v>265</v>
      </c>
      <c r="Q1216" t="s">
        <v>275</v>
      </c>
      <c r="R1216" t="s">
        <v>267</v>
      </c>
      <c r="S1216" t="s">
        <v>16465</v>
      </c>
      <c r="T1216">
        <v>9.7200000000000006</v>
      </c>
      <c r="U1216" t="s">
        <v>24</v>
      </c>
      <c r="V1216" t="s">
        <v>16466</v>
      </c>
      <c r="W1216" t="s">
        <v>16467</v>
      </c>
      <c r="X1216" t="s">
        <v>16466</v>
      </c>
      <c r="Y1216" t="s">
        <v>16468</v>
      </c>
      <c r="Z1216" t="str">
        <f t="shared" si="18"/>
        <v>AS-89528</v>
      </c>
    </row>
    <row r="1217" spans="1:26" x14ac:dyDescent="0.3">
      <c r="A1217" t="s">
        <v>16469</v>
      </c>
      <c r="B1217" t="s">
        <v>8169</v>
      </c>
      <c r="C1217" t="s">
        <v>268</v>
      </c>
      <c r="E1217" t="s">
        <v>47</v>
      </c>
      <c r="G1217">
        <v>0.22</v>
      </c>
      <c r="H1217">
        <v>0.22</v>
      </c>
      <c r="I1217" t="s">
        <v>24</v>
      </c>
      <c r="J1217">
        <v>35.5</v>
      </c>
      <c r="K1217">
        <v>196.88</v>
      </c>
      <c r="L1217">
        <v>161.38</v>
      </c>
      <c r="M1217" t="s">
        <v>83</v>
      </c>
      <c r="N1217" t="s">
        <v>16470</v>
      </c>
      <c r="O1217" t="s">
        <v>16471</v>
      </c>
      <c r="P1217" t="s">
        <v>83</v>
      </c>
      <c r="Q1217" t="s">
        <v>266</v>
      </c>
      <c r="R1217" t="s">
        <v>267</v>
      </c>
      <c r="S1217" t="s">
        <v>16472</v>
      </c>
      <c r="T1217">
        <v>196.88</v>
      </c>
      <c r="U1217" t="s">
        <v>24</v>
      </c>
      <c r="V1217" t="s">
        <v>3566</v>
      </c>
      <c r="W1217" t="s">
        <v>3568</v>
      </c>
      <c r="X1217" t="s">
        <v>16473</v>
      </c>
      <c r="Y1217" t="s">
        <v>16474</v>
      </c>
      <c r="Z1217" t="str">
        <f t="shared" si="18"/>
        <v>AS-95128</v>
      </c>
    </row>
    <row r="1218" spans="1:26" x14ac:dyDescent="0.3">
      <c r="A1218" t="s">
        <v>16475</v>
      </c>
      <c r="B1218" t="s">
        <v>8169</v>
      </c>
      <c r="C1218" t="s">
        <v>264</v>
      </c>
      <c r="E1218" t="s">
        <v>45</v>
      </c>
      <c r="G1218">
        <v>0.21</v>
      </c>
      <c r="H1218">
        <v>0.21</v>
      </c>
      <c r="I1218" t="s">
        <v>24</v>
      </c>
      <c r="J1218">
        <v>25.3</v>
      </c>
      <c r="K1218">
        <v>145.80000000000001</v>
      </c>
      <c r="L1218">
        <v>120.5</v>
      </c>
      <c r="M1218" t="s">
        <v>265</v>
      </c>
      <c r="N1218" t="s">
        <v>16476</v>
      </c>
      <c r="O1218" t="s">
        <v>16477</v>
      </c>
      <c r="P1218" t="s">
        <v>265</v>
      </c>
      <c r="Q1218" t="s">
        <v>266</v>
      </c>
      <c r="R1218" t="s">
        <v>267</v>
      </c>
      <c r="S1218" t="s">
        <v>16478</v>
      </c>
      <c r="T1218">
        <v>145.80000000000001</v>
      </c>
      <c r="U1218" t="s">
        <v>24</v>
      </c>
      <c r="V1218" t="s">
        <v>16479</v>
      </c>
      <c r="W1218" t="s">
        <v>16480</v>
      </c>
      <c r="X1218" t="s">
        <v>16481</v>
      </c>
      <c r="Y1218" t="s">
        <v>16482</v>
      </c>
      <c r="Z1218" t="str">
        <f t="shared" si="18"/>
        <v>AS-96284</v>
      </c>
    </row>
    <row r="1219" spans="1:26" x14ac:dyDescent="0.3">
      <c r="A1219" t="s">
        <v>16483</v>
      </c>
      <c r="B1219" t="s">
        <v>8169</v>
      </c>
      <c r="C1219" t="s">
        <v>264</v>
      </c>
      <c r="D1219" t="s">
        <v>69</v>
      </c>
      <c r="E1219" t="s">
        <v>42</v>
      </c>
      <c r="G1219">
        <v>0.19</v>
      </c>
      <c r="H1219" t="s">
        <v>270</v>
      </c>
      <c r="I1219" t="s">
        <v>24</v>
      </c>
      <c r="J1219" t="s">
        <v>270</v>
      </c>
      <c r="K1219">
        <v>0</v>
      </c>
      <c r="L1219">
        <v>0</v>
      </c>
      <c r="M1219" t="s">
        <v>265</v>
      </c>
      <c r="N1219" t="s">
        <v>16484</v>
      </c>
      <c r="O1219" t="s">
        <v>16485</v>
      </c>
      <c r="P1219" t="s">
        <v>265</v>
      </c>
      <c r="Q1219" t="s">
        <v>266</v>
      </c>
      <c r="R1219" t="s">
        <v>267</v>
      </c>
      <c r="S1219" t="s">
        <v>16486</v>
      </c>
      <c r="T1219">
        <v>37.9</v>
      </c>
      <c r="U1219" t="s">
        <v>24</v>
      </c>
      <c r="V1219" t="s">
        <v>16487</v>
      </c>
      <c r="W1219" t="s">
        <v>16488</v>
      </c>
      <c r="X1219" t="s">
        <v>16489</v>
      </c>
      <c r="Y1219" t="s">
        <v>16490</v>
      </c>
      <c r="Z1219" t="str">
        <f t="shared" ref="Z1219:Z1282" si="19">+A1219</f>
        <v>AS-96719</v>
      </c>
    </row>
    <row r="1220" spans="1:26" x14ac:dyDescent="0.3">
      <c r="A1220" t="s">
        <v>16483</v>
      </c>
      <c r="B1220" t="s">
        <v>8169</v>
      </c>
      <c r="C1220" t="s">
        <v>264</v>
      </c>
      <c r="D1220" t="s">
        <v>69</v>
      </c>
      <c r="E1220" t="s">
        <v>42</v>
      </c>
      <c r="G1220">
        <v>0.19</v>
      </c>
      <c r="H1220" t="s">
        <v>270</v>
      </c>
      <c r="I1220" t="s">
        <v>24</v>
      </c>
      <c r="J1220" t="s">
        <v>270</v>
      </c>
      <c r="K1220">
        <v>0</v>
      </c>
      <c r="L1220">
        <v>0</v>
      </c>
      <c r="M1220" t="s">
        <v>265</v>
      </c>
      <c r="N1220" t="s">
        <v>16484</v>
      </c>
      <c r="O1220" t="s">
        <v>16491</v>
      </c>
      <c r="P1220" t="s">
        <v>265</v>
      </c>
      <c r="Q1220" t="s">
        <v>275</v>
      </c>
      <c r="R1220" t="s">
        <v>267</v>
      </c>
      <c r="S1220" t="s">
        <v>16492</v>
      </c>
      <c r="T1220">
        <v>37.9</v>
      </c>
      <c r="U1220" t="s">
        <v>24</v>
      </c>
      <c r="V1220" t="s">
        <v>16493</v>
      </c>
      <c r="W1220" t="s">
        <v>16494</v>
      </c>
      <c r="X1220" t="s">
        <v>16493</v>
      </c>
      <c r="Y1220" t="s">
        <v>16495</v>
      </c>
      <c r="Z1220" t="str">
        <f t="shared" si="19"/>
        <v>AS-96719</v>
      </c>
    </row>
    <row r="1221" spans="1:26" x14ac:dyDescent="0.3">
      <c r="A1221" t="s">
        <v>16496</v>
      </c>
      <c r="B1221" t="s">
        <v>8169</v>
      </c>
      <c r="C1221" t="s">
        <v>264</v>
      </c>
      <c r="E1221" t="s">
        <v>45</v>
      </c>
      <c r="G1221">
        <v>0.21</v>
      </c>
      <c r="H1221">
        <v>0.21</v>
      </c>
      <c r="I1221" t="s">
        <v>24</v>
      </c>
      <c r="J1221">
        <v>68.680000000000007</v>
      </c>
      <c r="K1221">
        <v>395.69</v>
      </c>
      <c r="L1221">
        <v>327.01</v>
      </c>
      <c r="M1221" t="s">
        <v>265</v>
      </c>
      <c r="N1221" t="s">
        <v>16497</v>
      </c>
      <c r="O1221" t="s">
        <v>16498</v>
      </c>
      <c r="P1221" t="s">
        <v>265</v>
      </c>
      <c r="Q1221" t="s">
        <v>266</v>
      </c>
      <c r="R1221" t="s">
        <v>267</v>
      </c>
      <c r="S1221" t="s">
        <v>16499</v>
      </c>
      <c r="T1221">
        <v>395.69</v>
      </c>
      <c r="U1221" t="s">
        <v>24</v>
      </c>
      <c r="V1221" t="s">
        <v>16500</v>
      </c>
      <c r="W1221" t="s">
        <v>16501</v>
      </c>
      <c r="X1221" t="s">
        <v>16502</v>
      </c>
      <c r="Y1221" t="s">
        <v>16503</v>
      </c>
      <c r="Z1221" t="str">
        <f t="shared" si="19"/>
        <v>AS-96537</v>
      </c>
    </row>
    <row r="1222" spans="1:26" x14ac:dyDescent="0.3">
      <c r="A1222" t="s">
        <v>16504</v>
      </c>
      <c r="B1222" t="s">
        <v>8169</v>
      </c>
      <c r="C1222" t="s">
        <v>38</v>
      </c>
      <c r="D1222" t="s">
        <v>65</v>
      </c>
      <c r="E1222" t="s">
        <v>45</v>
      </c>
      <c r="G1222">
        <v>0.21</v>
      </c>
      <c r="H1222" t="s">
        <v>270</v>
      </c>
      <c r="I1222" t="s">
        <v>24</v>
      </c>
      <c r="J1222">
        <v>17.48</v>
      </c>
      <c r="K1222">
        <v>100.72</v>
      </c>
      <c r="L1222">
        <v>83.24</v>
      </c>
      <c r="M1222" t="s">
        <v>271</v>
      </c>
      <c r="Z1222" t="str">
        <f t="shared" si="19"/>
        <v>AS-96401</v>
      </c>
    </row>
    <row r="1223" spans="1:26" x14ac:dyDescent="0.3">
      <c r="A1223" t="s">
        <v>16505</v>
      </c>
      <c r="B1223" t="s">
        <v>8169</v>
      </c>
      <c r="C1223" t="s">
        <v>268</v>
      </c>
      <c r="E1223" t="s">
        <v>42</v>
      </c>
      <c r="G1223">
        <v>0.19</v>
      </c>
      <c r="H1223">
        <v>0.19</v>
      </c>
      <c r="I1223" t="s">
        <v>24</v>
      </c>
      <c r="J1223">
        <v>3.98</v>
      </c>
      <c r="K1223">
        <v>24.9</v>
      </c>
      <c r="L1223">
        <v>20.92</v>
      </c>
      <c r="M1223" t="s">
        <v>83</v>
      </c>
      <c r="N1223" t="s">
        <v>16506</v>
      </c>
      <c r="O1223" t="s">
        <v>16507</v>
      </c>
      <c r="P1223" t="s">
        <v>83</v>
      </c>
      <c r="Q1223" t="s">
        <v>266</v>
      </c>
      <c r="R1223" t="s">
        <v>267</v>
      </c>
      <c r="S1223" t="s">
        <v>16508</v>
      </c>
      <c r="T1223">
        <v>24.9</v>
      </c>
      <c r="U1223" t="s">
        <v>24</v>
      </c>
      <c r="V1223" t="s">
        <v>5471</v>
      </c>
      <c r="W1223" t="s">
        <v>5474</v>
      </c>
      <c r="X1223" t="s">
        <v>16509</v>
      </c>
      <c r="Y1223" t="s">
        <v>16510</v>
      </c>
      <c r="Z1223" t="str">
        <f t="shared" si="19"/>
        <v>AS-95878</v>
      </c>
    </row>
    <row r="1224" spans="1:26" x14ac:dyDescent="0.3">
      <c r="A1224" t="s">
        <v>16511</v>
      </c>
      <c r="B1224" t="s">
        <v>8169</v>
      </c>
      <c r="C1224" t="s">
        <v>264</v>
      </c>
      <c r="E1224" t="s">
        <v>45</v>
      </c>
      <c r="G1224">
        <v>0.21</v>
      </c>
      <c r="H1224">
        <v>0.21</v>
      </c>
      <c r="I1224" t="s">
        <v>24</v>
      </c>
      <c r="J1224">
        <v>8.31</v>
      </c>
      <c r="K1224">
        <v>47.9</v>
      </c>
      <c r="L1224">
        <v>39.590000000000003</v>
      </c>
      <c r="M1224" t="s">
        <v>265</v>
      </c>
      <c r="N1224" t="s">
        <v>16512</v>
      </c>
      <c r="O1224" t="s">
        <v>16513</v>
      </c>
      <c r="P1224" t="s">
        <v>265</v>
      </c>
      <c r="Q1224" t="s">
        <v>266</v>
      </c>
      <c r="R1224" t="s">
        <v>267</v>
      </c>
      <c r="S1224" t="s">
        <v>16514</v>
      </c>
      <c r="T1224">
        <v>47.9</v>
      </c>
      <c r="U1224" t="s">
        <v>24</v>
      </c>
      <c r="V1224" t="s">
        <v>16515</v>
      </c>
      <c r="W1224" t="s">
        <v>16516</v>
      </c>
      <c r="X1224" t="s">
        <v>16517</v>
      </c>
      <c r="Y1224" t="s">
        <v>16518</v>
      </c>
      <c r="Z1224" t="str">
        <f t="shared" si="19"/>
        <v>AS-96553</v>
      </c>
    </row>
    <row r="1225" spans="1:26" x14ac:dyDescent="0.3">
      <c r="A1225" t="s">
        <v>16519</v>
      </c>
      <c r="B1225" t="s">
        <v>8169</v>
      </c>
      <c r="C1225" t="s">
        <v>264</v>
      </c>
      <c r="E1225" t="s">
        <v>42</v>
      </c>
      <c r="G1225">
        <v>0.19</v>
      </c>
      <c r="H1225">
        <v>0.19</v>
      </c>
      <c r="I1225" t="s">
        <v>24</v>
      </c>
      <c r="J1225">
        <v>4.7699999999999996</v>
      </c>
      <c r="K1225">
        <v>29.9</v>
      </c>
      <c r="L1225">
        <v>25.13</v>
      </c>
      <c r="M1225" t="s">
        <v>265</v>
      </c>
      <c r="N1225" t="s">
        <v>16520</v>
      </c>
      <c r="O1225" t="s">
        <v>16521</v>
      </c>
      <c r="P1225" t="s">
        <v>265</v>
      </c>
      <c r="Q1225" t="s">
        <v>266</v>
      </c>
      <c r="R1225" t="s">
        <v>267</v>
      </c>
      <c r="S1225" t="s">
        <v>16522</v>
      </c>
      <c r="T1225">
        <v>29.9</v>
      </c>
      <c r="U1225" t="s">
        <v>24</v>
      </c>
      <c r="V1225" t="s">
        <v>16523</v>
      </c>
      <c r="W1225" t="s">
        <v>16524</v>
      </c>
      <c r="X1225" t="s">
        <v>16525</v>
      </c>
      <c r="Y1225" t="s">
        <v>16526</v>
      </c>
      <c r="Z1225" t="str">
        <f t="shared" si="19"/>
        <v>AS-95222</v>
      </c>
    </row>
    <row r="1226" spans="1:26" x14ac:dyDescent="0.3">
      <c r="A1226" t="s">
        <v>16527</v>
      </c>
      <c r="B1226" t="s">
        <v>8169</v>
      </c>
      <c r="C1226" t="s">
        <v>264</v>
      </c>
      <c r="E1226" t="s">
        <v>37</v>
      </c>
      <c r="G1226">
        <v>0.2</v>
      </c>
      <c r="H1226">
        <v>0.2</v>
      </c>
      <c r="I1226" t="s">
        <v>24</v>
      </c>
      <c r="J1226">
        <v>18.48</v>
      </c>
      <c r="K1226">
        <v>110.9</v>
      </c>
      <c r="L1226">
        <v>92.42</v>
      </c>
      <c r="M1226" t="s">
        <v>265</v>
      </c>
      <c r="N1226" t="s">
        <v>16528</v>
      </c>
      <c r="O1226" t="s">
        <v>16529</v>
      </c>
      <c r="P1226" t="s">
        <v>265</v>
      </c>
      <c r="Q1226" t="s">
        <v>266</v>
      </c>
      <c r="R1226" t="s">
        <v>267</v>
      </c>
      <c r="S1226" t="s">
        <v>16530</v>
      </c>
      <c r="T1226">
        <v>110.9</v>
      </c>
      <c r="U1226" t="s">
        <v>24</v>
      </c>
      <c r="V1226" t="s">
        <v>16531</v>
      </c>
      <c r="W1226" t="s">
        <v>16532</v>
      </c>
      <c r="X1226" t="s">
        <v>16531</v>
      </c>
      <c r="Y1226" t="s">
        <v>16533</v>
      </c>
      <c r="Z1226" t="str">
        <f t="shared" si="19"/>
        <v>AS-96126</v>
      </c>
    </row>
    <row r="1227" spans="1:26" x14ac:dyDescent="0.3">
      <c r="A1227" t="s">
        <v>16534</v>
      </c>
      <c r="B1227" t="s">
        <v>8169</v>
      </c>
      <c r="C1227" t="s">
        <v>264</v>
      </c>
      <c r="E1227" t="s">
        <v>45</v>
      </c>
      <c r="G1227">
        <v>0.21</v>
      </c>
      <c r="H1227">
        <v>0.21</v>
      </c>
      <c r="I1227" t="s">
        <v>24</v>
      </c>
      <c r="J1227">
        <v>7.78</v>
      </c>
      <c r="K1227">
        <v>44.85</v>
      </c>
      <c r="L1227">
        <v>37.07</v>
      </c>
      <c r="M1227" t="s">
        <v>265</v>
      </c>
      <c r="N1227" t="s">
        <v>16535</v>
      </c>
      <c r="O1227" t="s">
        <v>16536</v>
      </c>
      <c r="P1227" t="s">
        <v>265</v>
      </c>
      <c r="Q1227" t="s">
        <v>266</v>
      </c>
      <c r="R1227" t="s">
        <v>267</v>
      </c>
      <c r="S1227" t="s">
        <v>16537</v>
      </c>
      <c r="T1227">
        <v>44.85</v>
      </c>
      <c r="U1227" t="s">
        <v>24</v>
      </c>
      <c r="V1227" t="s">
        <v>16538</v>
      </c>
      <c r="W1227" t="s">
        <v>16539</v>
      </c>
      <c r="X1227" t="s">
        <v>16540</v>
      </c>
      <c r="Y1227" t="s">
        <v>16541</v>
      </c>
      <c r="Z1227" t="str">
        <f t="shared" si="19"/>
        <v>AS-96041</v>
      </c>
    </row>
    <row r="1228" spans="1:26" x14ac:dyDescent="0.3">
      <c r="A1228" t="s">
        <v>16542</v>
      </c>
      <c r="B1228" t="s">
        <v>8169</v>
      </c>
      <c r="C1228" t="s">
        <v>38</v>
      </c>
      <c r="D1228" t="s">
        <v>65</v>
      </c>
      <c r="E1228" t="s">
        <v>46</v>
      </c>
      <c r="G1228">
        <v>0.2</v>
      </c>
      <c r="H1228" t="s">
        <v>270</v>
      </c>
      <c r="I1228" t="s">
        <v>24</v>
      </c>
      <c r="J1228">
        <v>10.41</v>
      </c>
      <c r="K1228">
        <v>59.96</v>
      </c>
      <c r="L1228">
        <v>49.55</v>
      </c>
      <c r="M1228" t="s">
        <v>271</v>
      </c>
      <c r="Z1228" t="str">
        <f t="shared" si="19"/>
        <v>AS-95686</v>
      </c>
    </row>
    <row r="1229" spans="1:26" x14ac:dyDescent="0.3">
      <c r="A1229" t="s">
        <v>16543</v>
      </c>
      <c r="B1229" t="s">
        <v>8169</v>
      </c>
      <c r="C1229" t="s">
        <v>276</v>
      </c>
      <c r="E1229" t="s">
        <v>45</v>
      </c>
      <c r="G1229">
        <v>0.21</v>
      </c>
      <c r="H1229">
        <v>0.21</v>
      </c>
      <c r="I1229" t="s">
        <v>24</v>
      </c>
      <c r="J1229">
        <v>29.48</v>
      </c>
      <c r="K1229">
        <v>169.85</v>
      </c>
      <c r="L1229">
        <v>140.37</v>
      </c>
      <c r="M1229" t="s">
        <v>83</v>
      </c>
      <c r="N1229" t="s">
        <v>16544</v>
      </c>
      <c r="O1229" t="s">
        <v>16545</v>
      </c>
      <c r="P1229" t="s">
        <v>265</v>
      </c>
      <c r="Q1229" t="s">
        <v>266</v>
      </c>
      <c r="R1229" t="s">
        <v>269</v>
      </c>
      <c r="S1229" t="s">
        <v>16546</v>
      </c>
      <c r="T1229">
        <v>169.85</v>
      </c>
      <c r="U1229" t="s">
        <v>24</v>
      </c>
      <c r="V1229" t="s">
        <v>16547</v>
      </c>
      <c r="W1229" t="s">
        <v>16548</v>
      </c>
      <c r="X1229" t="s">
        <v>16549</v>
      </c>
      <c r="Y1229" t="s">
        <v>16550</v>
      </c>
      <c r="Z1229" t="str">
        <f t="shared" si="19"/>
        <v>AS-97019</v>
      </c>
    </row>
    <row r="1230" spans="1:26" x14ac:dyDescent="0.3">
      <c r="A1230" t="s">
        <v>16543</v>
      </c>
      <c r="B1230" t="s">
        <v>8169</v>
      </c>
      <c r="C1230" t="s">
        <v>276</v>
      </c>
      <c r="E1230" t="s">
        <v>45</v>
      </c>
      <c r="G1230">
        <v>0.21</v>
      </c>
      <c r="H1230">
        <v>0.21</v>
      </c>
      <c r="I1230" t="s">
        <v>24</v>
      </c>
      <c r="J1230">
        <v>29.48</v>
      </c>
      <c r="K1230">
        <v>169.85</v>
      </c>
      <c r="L1230">
        <v>140.37</v>
      </c>
      <c r="M1230" t="s">
        <v>83</v>
      </c>
      <c r="N1230" t="s">
        <v>16544</v>
      </c>
      <c r="O1230" t="s">
        <v>16551</v>
      </c>
      <c r="P1230" t="s">
        <v>83</v>
      </c>
      <c r="Q1230" t="s">
        <v>266</v>
      </c>
      <c r="R1230" t="s">
        <v>267</v>
      </c>
      <c r="S1230" t="s">
        <v>16552</v>
      </c>
      <c r="T1230">
        <v>169.85</v>
      </c>
      <c r="U1230" t="s">
        <v>24</v>
      </c>
      <c r="V1230" t="s">
        <v>7660</v>
      </c>
      <c r="W1230" t="s">
        <v>7663</v>
      </c>
      <c r="X1230" t="s">
        <v>16553</v>
      </c>
      <c r="Y1230" t="s">
        <v>16554</v>
      </c>
      <c r="Z1230" t="str">
        <f t="shared" si="19"/>
        <v>AS-97019</v>
      </c>
    </row>
    <row r="1231" spans="1:26" x14ac:dyDescent="0.3">
      <c r="A1231" t="s">
        <v>16555</v>
      </c>
      <c r="B1231" t="s">
        <v>8169</v>
      </c>
      <c r="C1231" t="s">
        <v>264</v>
      </c>
      <c r="E1231" t="s">
        <v>46</v>
      </c>
      <c r="G1231">
        <v>0.2</v>
      </c>
      <c r="H1231">
        <v>0.2</v>
      </c>
      <c r="I1231" t="s">
        <v>24</v>
      </c>
      <c r="J1231">
        <v>5.32</v>
      </c>
      <c r="K1231">
        <v>31.9</v>
      </c>
      <c r="L1231">
        <v>26.58</v>
      </c>
      <c r="M1231" t="s">
        <v>265</v>
      </c>
      <c r="N1231" t="s">
        <v>16556</v>
      </c>
      <c r="O1231" t="s">
        <v>16557</v>
      </c>
      <c r="P1231" t="s">
        <v>265</v>
      </c>
      <c r="Q1231" t="s">
        <v>266</v>
      </c>
      <c r="R1231" t="s">
        <v>267</v>
      </c>
      <c r="S1231" t="s">
        <v>16558</v>
      </c>
      <c r="T1231">
        <v>31.9</v>
      </c>
      <c r="U1231" t="s">
        <v>24</v>
      </c>
      <c r="V1231" t="s">
        <v>16559</v>
      </c>
      <c r="W1231" t="s">
        <v>16560</v>
      </c>
      <c r="X1231" t="s">
        <v>16561</v>
      </c>
      <c r="Y1231" t="s">
        <v>16562</v>
      </c>
      <c r="Z1231" t="str">
        <f t="shared" si="19"/>
        <v>AS-96470</v>
      </c>
    </row>
    <row r="1232" spans="1:26" x14ac:dyDescent="0.3">
      <c r="A1232" t="s">
        <v>16563</v>
      </c>
      <c r="B1232" t="s">
        <v>8169</v>
      </c>
      <c r="C1232" t="s">
        <v>264</v>
      </c>
      <c r="E1232" t="s">
        <v>46</v>
      </c>
      <c r="G1232">
        <v>0.2</v>
      </c>
      <c r="H1232">
        <v>0.2</v>
      </c>
      <c r="I1232" t="s">
        <v>24</v>
      </c>
      <c r="J1232">
        <v>2.98</v>
      </c>
      <c r="K1232">
        <v>17.899999999999999</v>
      </c>
      <c r="L1232">
        <v>14.92</v>
      </c>
      <c r="M1232" t="s">
        <v>265</v>
      </c>
      <c r="N1232" t="s">
        <v>16564</v>
      </c>
      <c r="O1232" t="s">
        <v>16565</v>
      </c>
      <c r="P1232" t="s">
        <v>265</v>
      </c>
      <c r="Q1232" t="s">
        <v>266</v>
      </c>
      <c r="R1232" t="s">
        <v>267</v>
      </c>
      <c r="S1232" t="s">
        <v>16566</v>
      </c>
      <c r="T1232">
        <v>17.899999999999999</v>
      </c>
      <c r="U1232" t="s">
        <v>24</v>
      </c>
      <c r="V1232" t="s">
        <v>16567</v>
      </c>
      <c r="W1232" t="s">
        <v>16568</v>
      </c>
      <c r="X1232" t="s">
        <v>16569</v>
      </c>
      <c r="Y1232" t="s">
        <v>16570</v>
      </c>
      <c r="Z1232" t="str">
        <f t="shared" si="19"/>
        <v>AS-95525</v>
      </c>
    </row>
    <row r="1233" spans="1:26" x14ac:dyDescent="0.3">
      <c r="A1233" t="s">
        <v>16571</v>
      </c>
      <c r="B1233" t="s">
        <v>8169</v>
      </c>
      <c r="C1233" t="s">
        <v>264</v>
      </c>
      <c r="E1233" t="s">
        <v>46</v>
      </c>
      <c r="G1233">
        <v>0.2</v>
      </c>
      <c r="H1233">
        <v>0.2</v>
      </c>
      <c r="I1233" t="s">
        <v>24</v>
      </c>
      <c r="J1233">
        <v>16.66</v>
      </c>
      <c r="K1233">
        <v>99.95</v>
      </c>
      <c r="L1233">
        <v>83.29</v>
      </c>
      <c r="M1233" t="s">
        <v>265</v>
      </c>
      <c r="N1233" t="s">
        <v>16572</v>
      </c>
      <c r="O1233" t="s">
        <v>16573</v>
      </c>
      <c r="P1233" t="s">
        <v>265</v>
      </c>
      <c r="Q1233" t="s">
        <v>266</v>
      </c>
      <c r="R1233" t="s">
        <v>267</v>
      </c>
      <c r="S1233" t="s">
        <v>16574</v>
      </c>
      <c r="T1233">
        <v>99.95</v>
      </c>
      <c r="U1233" t="s">
        <v>24</v>
      </c>
      <c r="V1233" t="s">
        <v>16575</v>
      </c>
      <c r="W1233" t="s">
        <v>16576</v>
      </c>
      <c r="X1233" t="s">
        <v>16577</v>
      </c>
      <c r="Y1233" t="s">
        <v>16578</v>
      </c>
      <c r="Z1233" t="str">
        <f t="shared" si="19"/>
        <v>AS-96480</v>
      </c>
    </row>
    <row r="1234" spans="1:26" x14ac:dyDescent="0.3">
      <c r="A1234" t="s">
        <v>16579</v>
      </c>
      <c r="B1234" t="s">
        <v>8169</v>
      </c>
      <c r="C1234" t="s">
        <v>264</v>
      </c>
      <c r="E1234" t="s">
        <v>46</v>
      </c>
      <c r="G1234">
        <v>0.2</v>
      </c>
      <c r="H1234">
        <v>0.2</v>
      </c>
      <c r="I1234" t="s">
        <v>24</v>
      </c>
      <c r="J1234">
        <v>4.1500000000000004</v>
      </c>
      <c r="K1234">
        <v>24.9</v>
      </c>
      <c r="L1234">
        <v>20.75</v>
      </c>
      <c r="M1234" t="s">
        <v>265</v>
      </c>
      <c r="N1234" t="s">
        <v>16580</v>
      </c>
      <c r="O1234" t="s">
        <v>16581</v>
      </c>
      <c r="P1234" t="s">
        <v>265</v>
      </c>
      <c r="Q1234" t="s">
        <v>266</v>
      </c>
      <c r="R1234" t="s">
        <v>267</v>
      </c>
      <c r="S1234" t="s">
        <v>16582</v>
      </c>
      <c r="T1234">
        <v>24.9</v>
      </c>
      <c r="U1234" t="s">
        <v>24</v>
      </c>
      <c r="V1234" t="s">
        <v>16583</v>
      </c>
      <c r="W1234" t="s">
        <v>16584</v>
      </c>
      <c r="X1234" t="s">
        <v>16585</v>
      </c>
      <c r="Y1234" t="s">
        <v>16586</v>
      </c>
      <c r="Z1234" t="str">
        <f t="shared" si="19"/>
        <v>AS-96283</v>
      </c>
    </row>
    <row r="1235" spans="1:26" x14ac:dyDescent="0.3">
      <c r="A1235" t="s">
        <v>16587</v>
      </c>
      <c r="B1235" t="s">
        <v>8169</v>
      </c>
      <c r="C1235" t="s">
        <v>268</v>
      </c>
      <c r="E1235" t="s">
        <v>42</v>
      </c>
      <c r="G1235">
        <v>0.19</v>
      </c>
      <c r="H1235">
        <v>0.19</v>
      </c>
      <c r="I1235" t="s">
        <v>24</v>
      </c>
      <c r="J1235">
        <v>10.34</v>
      </c>
      <c r="K1235">
        <v>64.75</v>
      </c>
      <c r="L1235">
        <v>54.41</v>
      </c>
      <c r="M1235" t="s">
        <v>83</v>
      </c>
      <c r="N1235" t="s">
        <v>16588</v>
      </c>
      <c r="O1235" t="s">
        <v>16589</v>
      </c>
      <c r="P1235" t="s">
        <v>83</v>
      </c>
      <c r="Q1235" t="s">
        <v>266</v>
      </c>
      <c r="R1235" t="s">
        <v>267</v>
      </c>
      <c r="S1235" t="s">
        <v>16590</v>
      </c>
      <c r="T1235">
        <v>64.75</v>
      </c>
      <c r="U1235" t="s">
        <v>24</v>
      </c>
      <c r="V1235" t="s">
        <v>4171</v>
      </c>
      <c r="W1235" t="s">
        <v>4174</v>
      </c>
      <c r="X1235" t="s">
        <v>16591</v>
      </c>
      <c r="Y1235" t="s">
        <v>16592</v>
      </c>
      <c r="Z1235" t="str">
        <f t="shared" si="19"/>
        <v>AS-95300</v>
      </c>
    </row>
    <row r="1236" spans="1:26" x14ac:dyDescent="0.3">
      <c r="A1236" t="s">
        <v>16593</v>
      </c>
      <c r="B1236" t="s">
        <v>8169</v>
      </c>
      <c r="C1236" t="s">
        <v>264</v>
      </c>
      <c r="E1236" t="s">
        <v>45</v>
      </c>
      <c r="G1236">
        <v>0.21</v>
      </c>
      <c r="H1236">
        <v>0.21</v>
      </c>
      <c r="I1236" t="s">
        <v>24</v>
      </c>
      <c r="J1236">
        <v>12.17</v>
      </c>
      <c r="K1236">
        <v>70.11</v>
      </c>
      <c r="L1236">
        <v>57.94</v>
      </c>
      <c r="M1236" t="s">
        <v>265</v>
      </c>
      <c r="N1236" t="s">
        <v>16594</v>
      </c>
      <c r="O1236" t="s">
        <v>16595</v>
      </c>
      <c r="P1236" t="s">
        <v>265</v>
      </c>
      <c r="Q1236" t="s">
        <v>266</v>
      </c>
      <c r="R1236" t="s">
        <v>269</v>
      </c>
      <c r="S1236" t="s">
        <v>16596</v>
      </c>
      <c r="T1236">
        <v>70.11</v>
      </c>
      <c r="U1236" t="s">
        <v>24</v>
      </c>
      <c r="W1236" t="s">
        <v>16597</v>
      </c>
      <c r="X1236" t="s">
        <v>16598</v>
      </c>
      <c r="Y1236" t="s">
        <v>16599</v>
      </c>
      <c r="Z1236" t="str">
        <f t="shared" si="19"/>
        <v>AS-95864</v>
      </c>
    </row>
    <row r="1237" spans="1:26" x14ac:dyDescent="0.3">
      <c r="A1237" t="s">
        <v>16593</v>
      </c>
      <c r="B1237" t="s">
        <v>8169</v>
      </c>
      <c r="C1237" t="s">
        <v>264</v>
      </c>
      <c r="E1237" t="s">
        <v>45</v>
      </c>
      <c r="G1237">
        <v>0.21</v>
      </c>
      <c r="H1237">
        <v>0.21</v>
      </c>
      <c r="I1237" t="s">
        <v>24</v>
      </c>
      <c r="J1237">
        <v>12.17</v>
      </c>
      <c r="K1237">
        <v>70.11</v>
      </c>
      <c r="L1237">
        <v>57.94</v>
      </c>
      <c r="M1237" t="s">
        <v>265</v>
      </c>
      <c r="N1237" t="s">
        <v>16594</v>
      </c>
      <c r="O1237" t="s">
        <v>16600</v>
      </c>
      <c r="P1237" t="s">
        <v>265</v>
      </c>
      <c r="Q1237" t="s">
        <v>266</v>
      </c>
      <c r="R1237" t="s">
        <v>267</v>
      </c>
      <c r="S1237" t="s">
        <v>16601</v>
      </c>
      <c r="T1237">
        <v>70.11</v>
      </c>
      <c r="U1237" t="s">
        <v>24</v>
      </c>
      <c r="V1237" t="s">
        <v>16602</v>
      </c>
      <c r="W1237" t="s">
        <v>16603</v>
      </c>
      <c r="X1237" t="s">
        <v>16604</v>
      </c>
      <c r="Y1237" t="s">
        <v>16605</v>
      </c>
      <c r="Z1237" t="str">
        <f t="shared" si="19"/>
        <v>AS-95864</v>
      </c>
    </row>
    <row r="1238" spans="1:26" x14ac:dyDescent="0.3">
      <c r="A1238" t="s">
        <v>16606</v>
      </c>
      <c r="B1238" t="s">
        <v>8169</v>
      </c>
      <c r="C1238" t="s">
        <v>268</v>
      </c>
      <c r="E1238" t="s">
        <v>42</v>
      </c>
      <c r="G1238">
        <v>0.19</v>
      </c>
      <c r="H1238">
        <v>0.19</v>
      </c>
      <c r="I1238" t="s">
        <v>24</v>
      </c>
      <c r="J1238">
        <v>31.92</v>
      </c>
      <c r="K1238">
        <v>199.95</v>
      </c>
      <c r="L1238">
        <v>168.03</v>
      </c>
      <c r="M1238" t="s">
        <v>83</v>
      </c>
      <c r="N1238" t="s">
        <v>16607</v>
      </c>
      <c r="O1238" t="s">
        <v>16608</v>
      </c>
      <c r="P1238" t="s">
        <v>83</v>
      </c>
      <c r="Q1238" t="s">
        <v>266</v>
      </c>
      <c r="R1238" t="s">
        <v>267</v>
      </c>
      <c r="S1238" t="s">
        <v>16609</v>
      </c>
      <c r="T1238">
        <v>199.95</v>
      </c>
      <c r="U1238" t="s">
        <v>24</v>
      </c>
      <c r="V1238" t="s">
        <v>8031</v>
      </c>
      <c r="W1238" t="s">
        <v>8034</v>
      </c>
      <c r="X1238" t="s">
        <v>16610</v>
      </c>
      <c r="Y1238" t="s">
        <v>16611</v>
      </c>
      <c r="Z1238" t="str">
        <f t="shared" si="19"/>
        <v>AS-97190</v>
      </c>
    </row>
    <row r="1239" spans="1:26" x14ac:dyDescent="0.3">
      <c r="A1239" t="s">
        <v>16612</v>
      </c>
      <c r="B1239" t="s">
        <v>8169</v>
      </c>
      <c r="C1239" t="s">
        <v>268</v>
      </c>
      <c r="E1239" t="s">
        <v>42</v>
      </c>
      <c r="G1239">
        <v>0.19</v>
      </c>
      <c r="H1239">
        <v>0.19</v>
      </c>
      <c r="I1239" t="s">
        <v>24</v>
      </c>
      <c r="J1239">
        <v>6.05</v>
      </c>
      <c r="K1239">
        <v>37.9</v>
      </c>
      <c r="L1239">
        <v>31.85</v>
      </c>
      <c r="M1239" t="s">
        <v>83</v>
      </c>
      <c r="N1239" t="s">
        <v>16613</v>
      </c>
      <c r="O1239" t="s">
        <v>16614</v>
      </c>
      <c r="P1239" t="s">
        <v>83</v>
      </c>
      <c r="Q1239" t="s">
        <v>266</v>
      </c>
      <c r="R1239" t="s">
        <v>267</v>
      </c>
      <c r="S1239" t="s">
        <v>16615</v>
      </c>
      <c r="T1239">
        <v>37.9</v>
      </c>
      <c r="U1239" t="s">
        <v>24</v>
      </c>
      <c r="V1239" t="s">
        <v>3028</v>
      </c>
      <c r="W1239" t="s">
        <v>3030</v>
      </c>
      <c r="X1239" t="s">
        <v>16616</v>
      </c>
      <c r="Y1239" t="s">
        <v>16617</v>
      </c>
      <c r="Z1239" t="str">
        <f t="shared" si="19"/>
        <v>AS-94918</v>
      </c>
    </row>
    <row r="1240" spans="1:26" x14ac:dyDescent="0.3">
      <c r="A1240" t="s">
        <v>16618</v>
      </c>
      <c r="B1240" t="s">
        <v>8169</v>
      </c>
      <c r="C1240" t="s">
        <v>264</v>
      </c>
      <c r="E1240" t="s">
        <v>45</v>
      </c>
      <c r="G1240">
        <v>0.21</v>
      </c>
      <c r="H1240">
        <v>0.21</v>
      </c>
      <c r="I1240" t="s">
        <v>24</v>
      </c>
      <c r="J1240">
        <v>16.39</v>
      </c>
      <c r="K1240">
        <v>94.41</v>
      </c>
      <c r="L1240">
        <v>78.02</v>
      </c>
      <c r="M1240" t="s">
        <v>265</v>
      </c>
      <c r="N1240" t="s">
        <v>16619</v>
      </c>
      <c r="O1240" t="s">
        <v>16620</v>
      </c>
      <c r="P1240" t="s">
        <v>265</v>
      </c>
      <c r="Q1240" t="s">
        <v>266</v>
      </c>
      <c r="R1240" t="s">
        <v>267</v>
      </c>
      <c r="S1240" t="s">
        <v>16621</v>
      </c>
      <c r="T1240">
        <v>94.41</v>
      </c>
      <c r="U1240" t="s">
        <v>24</v>
      </c>
      <c r="V1240" t="s">
        <v>16622</v>
      </c>
      <c r="W1240" t="s">
        <v>16623</v>
      </c>
      <c r="X1240" t="s">
        <v>16624</v>
      </c>
      <c r="Y1240" t="s">
        <v>16625</v>
      </c>
      <c r="Z1240" t="str">
        <f t="shared" si="19"/>
        <v>AS-95510</v>
      </c>
    </row>
    <row r="1241" spans="1:26" x14ac:dyDescent="0.3">
      <c r="A1241" t="s">
        <v>16626</v>
      </c>
      <c r="B1241" t="s">
        <v>8169</v>
      </c>
      <c r="C1241" t="s">
        <v>264</v>
      </c>
      <c r="E1241" t="s">
        <v>46</v>
      </c>
      <c r="G1241">
        <v>0.2</v>
      </c>
      <c r="H1241">
        <v>0.2</v>
      </c>
      <c r="I1241" t="s">
        <v>24</v>
      </c>
      <c r="J1241">
        <v>11.33</v>
      </c>
      <c r="K1241">
        <v>67.95</v>
      </c>
      <c r="L1241">
        <v>56.62</v>
      </c>
      <c r="M1241" t="s">
        <v>265</v>
      </c>
      <c r="N1241" t="s">
        <v>16627</v>
      </c>
      <c r="O1241" t="s">
        <v>16628</v>
      </c>
      <c r="P1241" t="s">
        <v>265</v>
      </c>
      <c r="Q1241" t="s">
        <v>266</v>
      </c>
      <c r="R1241" t="s">
        <v>267</v>
      </c>
      <c r="S1241" t="s">
        <v>16629</v>
      </c>
      <c r="T1241">
        <v>67.95</v>
      </c>
      <c r="U1241" t="s">
        <v>24</v>
      </c>
      <c r="V1241" t="s">
        <v>16630</v>
      </c>
      <c r="W1241" t="s">
        <v>16631</v>
      </c>
      <c r="X1241" t="s">
        <v>16630</v>
      </c>
      <c r="Y1241" t="s">
        <v>16632</v>
      </c>
      <c r="Z1241" t="str">
        <f t="shared" si="19"/>
        <v>AS-96099</v>
      </c>
    </row>
    <row r="1242" spans="1:26" x14ac:dyDescent="0.3">
      <c r="A1242" t="s">
        <v>16633</v>
      </c>
      <c r="B1242" t="s">
        <v>8169</v>
      </c>
      <c r="C1242" t="s">
        <v>264</v>
      </c>
      <c r="E1242" t="s">
        <v>45</v>
      </c>
      <c r="G1242">
        <v>0.21</v>
      </c>
      <c r="H1242">
        <v>0.21</v>
      </c>
      <c r="I1242" t="s">
        <v>24</v>
      </c>
      <c r="J1242">
        <v>4.32</v>
      </c>
      <c r="K1242">
        <v>24.9</v>
      </c>
      <c r="L1242">
        <v>20.58</v>
      </c>
      <c r="M1242" t="s">
        <v>265</v>
      </c>
      <c r="N1242" t="s">
        <v>16634</v>
      </c>
      <c r="O1242" t="s">
        <v>16635</v>
      </c>
      <c r="P1242" t="s">
        <v>265</v>
      </c>
      <c r="Q1242" t="s">
        <v>266</v>
      </c>
      <c r="R1242" t="s">
        <v>267</v>
      </c>
      <c r="S1242" t="s">
        <v>16636</v>
      </c>
      <c r="T1242">
        <v>24.9</v>
      </c>
      <c r="U1242" t="s">
        <v>24</v>
      </c>
      <c r="V1242" t="s">
        <v>16637</v>
      </c>
      <c r="W1242" t="s">
        <v>16638</v>
      </c>
      <c r="X1242" t="s">
        <v>16639</v>
      </c>
      <c r="Y1242" t="s">
        <v>16640</v>
      </c>
      <c r="Z1242" t="str">
        <f t="shared" si="19"/>
        <v>AS-94931</v>
      </c>
    </row>
    <row r="1243" spans="1:26" x14ac:dyDescent="0.3">
      <c r="A1243" t="s">
        <v>16641</v>
      </c>
      <c r="B1243" t="s">
        <v>8169</v>
      </c>
      <c r="C1243" t="s">
        <v>264</v>
      </c>
      <c r="E1243" t="s">
        <v>45</v>
      </c>
      <c r="G1243">
        <v>0.21</v>
      </c>
      <c r="H1243">
        <v>0.21</v>
      </c>
      <c r="I1243" t="s">
        <v>24</v>
      </c>
      <c r="J1243">
        <v>5.54</v>
      </c>
      <c r="K1243">
        <v>31.9</v>
      </c>
      <c r="L1243">
        <v>26.36</v>
      </c>
      <c r="M1243" t="s">
        <v>265</v>
      </c>
      <c r="N1243" t="s">
        <v>16642</v>
      </c>
      <c r="O1243" t="s">
        <v>16643</v>
      </c>
      <c r="P1243" t="s">
        <v>265</v>
      </c>
      <c r="Q1243" t="s">
        <v>266</v>
      </c>
      <c r="R1243" t="s">
        <v>267</v>
      </c>
      <c r="S1243" t="s">
        <v>16644</v>
      </c>
      <c r="T1243">
        <v>31.9</v>
      </c>
      <c r="U1243" t="s">
        <v>24</v>
      </c>
      <c r="V1243" t="s">
        <v>16645</v>
      </c>
      <c r="W1243" t="s">
        <v>16646</v>
      </c>
      <c r="X1243" t="s">
        <v>16647</v>
      </c>
      <c r="Y1243" t="s">
        <v>16648</v>
      </c>
      <c r="Z1243" t="str">
        <f t="shared" si="19"/>
        <v>AS-96122</v>
      </c>
    </row>
    <row r="1244" spans="1:26" x14ac:dyDescent="0.3">
      <c r="A1244" t="s">
        <v>16649</v>
      </c>
      <c r="B1244" t="s">
        <v>8169</v>
      </c>
      <c r="C1244" t="s">
        <v>264</v>
      </c>
      <c r="E1244" t="s">
        <v>46</v>
      </c>
      <c r="G1244">
        <v>0.2</v>
      </c>
      <c r="H1244">
        <v>0.2</v>
      </c>
      <c r="I1244" t="s">
        <v>24</v>
      </c>
      <c r="J1244">
        <v>10.65</v>
      </c>
      <c r="K1244">
        <v>63.9</v>
      </c>
      <c r="L1244">
        <v>53.25</v>
      </c>
      <c r="M1244" t="s">
        <v>265</v>
      </c>
      <c r="N1244" t="s">
        <v>16650</v>
      </c>
      <c r="O1244" t="s">
        <v>16651</v>
      </c>
      <c r="P1244" t="s">
        <v>265</v>
      </c>
      <c r="Q1244" t="s">
        <v>266</v>
      </c>
      <c r="R1244" t="s">
        <v>267</v>
      </c>
      <c r="S1244" t="s">
        <v>16652</v>
      </c>
      <c r="T1244">
        <v>63.9</v>
      </c>
      <c r="U1244" t="s">
        <v>24</v>
      </c>
      <c r="V1244" t="s">
        <v>16653</v>
      </c>
      <c r="W1244" t="s">
        <v>16654</v>
      </c>
      <c r="X1244" t="s">
        <v>16655</v>
      </c>
      <c r="Y1244" t="s">
        <v>16656</v>
      </c>
      <c r="Z1244" t="str">
        <f t="shared" si="19"/>
        <v>AS-94959</v>
      </c>
    </row>
    <row r="1245" spans="1:26" x14ac:dyDescent="0.3">
      <c r="A1245" t="s">
        <v>16657</v>
      </c>
      <c r="B1245" t="s">
        <v>8169</v>
      </c>
      <c r="C1245" t="s">
        <v>268</v>
      </c>
      <c r="E1245" t="s">
        <v>42</v>
      </c>
      <c r="G1245">
        <v>0.19</v>
      </c>
      <c r="H1245">
        <v>0.19</v>
      </c>
      <c r="I1245" t="s">
        <v>24</v>
      </c>
      <c r="J1245">
        <v>15.96</v>
      </c>
      <c r="K1245">
        <v>99.95</v>
      </c>
      <c r="L1245">
        <v>83.99</v>
      </c>
      <c r="M1245" t="s">
        <v>83</v>
      </c>
      <c r="N1245" t="s">
        <v>16658</v>
      </c>
      <c r="O1245" t="s">
        <v>16659</v>
      </c>
      <c r="P1245" t="s">
        <v>83</v>
      </c>
      <c r="Q1245" t="s">
        <v>266</v>
      </c>
      <c r="R1245" t="s">
        <v>267</v>
      </c>
      <c r="S1245" t="s">
        <v>16660</v>
      </c>
      <c r="T1245">
        <v>99.95</v>
      </c>
      <c r="U1245" t="s">
        <v>24</v>
      </c>
      <c r="V1245" t="s">
        <v>6313</v>
      </c>
      <c r="W1245" t="s">
        <v>6316</v>
      </c>
      <c r="X1245" t="s">
        <v>16661</v>
      </c>
      <c r="Y1245" t="s">
        <v>16662</v>
      </c>
      <c r="Z1245" t="str">
        <f t="shared" si="19"/>
        <v>AS-96367</v>
      </c>
    </row>
    <row r="1246" spans="1:26" x14ac:dyDescent="0.3">
      <c r="A1246" t="s">
        <v>16663</v>
      </c>
      <c r="B1246" t="s">
        <v>8169</v>
      </c>
      <c r="C1246" t="s">
        <v>264</v>
      </c>
      <c r="E1246" t="s">
        <v>42</v>
      </c>
      <c r="G1246">
        <v>0.19</v>
      </c>
      <c r="H1246">
        <v>0.19</v>
      </c>
      <c r="I1246" t="s">
        <v>24</v>
      </c>
      <c r="J1246">
        <v>5.09</v>
      </c>
      <c r="K1246">
        <v>31.9</v>
      </c>
      <c r="L1246">
        <v>26.81</v>
      </c>
      <c r="M1246" t="s">
        <v>265</v>
      </c>
      <c r="N1246" t="s">
        <v>16664</v>
      </c>
      <c r="O1246" t="s">
        <v>16665</v>
      </c>
      <c r="P1246" t="s">
        <v>265</v>
      </c>
      <c r="Q1246" t="s">
        <v>266</v>
      </c>
      <c r="R1246" t="s">
        <v>267</v>
      </c>
      <c r="S1246" t="s">
        <v>16666</v>
      </c>
      <c r="T1246">
        <v>31.9</v>
      </c>
      <c r="U1246" t="s">
        <v>24</v>
      </c>
      <c r="V1246" t="s">
        <v>16667</v>
      </c>
      <c r="W1246" t="s">
        <v>16668</v>
      </c>
      <c r="X1246" t="s">
        <v>16667</v>
      </c>
      <c r="Y1246" t="s">
        <v>16669</v>
      </c>
      <c r="Z1246" t="str">
        <f t="shared" si="19"/>
        <v>AS-94926</v>
      </c>
    </row>
    <row r="1247" spans="1:26" x14ac:dyDescent="0.3">
      <c r="A1247" t="s">
        <v>16670</v>
      </c>
      <c r="B1247" t="s">
        <v>8169</v>
      </c>
      <c r="C1247" t="s">
        <v>264</v>
      </c>
      <c r="E1247" t="s">
        <v>45</v>
      </c>
      <c r="G1247">
        <v>0.21</v>
      </c>
      <c r="H1247">
        <v>0.21</v>
      </c>
      <c r="I1247" t="s">
        <v>24</v>
      </c>
      <c r="J1247">
        <v>10.44</v>
      </c>
      <c r="K1247">
        <v>60.17</v>
      </c>
      <c r="L1247">
        <v>49.73</v>
      </c>
      <c r="M1247" t="s">
        <v>265</v>
      </c>
      <c r="N1247" t="s">
        <v>16671</v>
      </c>
      <c r="O1247" t="s">
        <v>16672</v>
      </c>
      <c r="P1247" t="s">
        <v>265</v>
      </c>
      <c r="Q1247" t="s">
        <v>266</v>
      </c>
      <c r="R1247" t="s">
        <v>267</v>
      </c>
      <c r="S1247" t="s">
        <v>16673</v>
      </c>
      <c r="T1247">
        <v>60.17</v>
      </c>
      <c r="U1247" t="s">
        <v>24</v>
      </c>
      <c r="V1247" t="s">
        <v>16674</v>
      </c>
      <c r="W1247" t="s">
        <v>16675</v>
      </c>
      <c r="X1247" t="s">
        <v>16676</v>
      </c>
      <c r="Y1247" t="s">
        <v>16677</v>
      </c>
      <c r="Z1247" t="str">
        <f t="shared" si="19"/>
        <v>AS-96794</v>
      </c>
    </row>
    <row r="1248" spans="1:26" x14ac:dyDescent="0.3">
      <c r="A1248" t="s">
        <v>16678</v>
      </c>
      <c r="B1248" t="s">
        <v>8169</v>
      </c>
      <c r="C1248" t="s">
        <v>264</v>
      </c>
      <c r="E1248" t="s">
        <v>46</v>
      </c>
      <c r="G1248">
        <v>0.2</v>
      </c>
      <c r="H1248">
        <v>0.2</v>
      </c>
      <c r="I1248" t="s">
        <v>24</v>
      </c>
      <c r="J1248">
        <v>9.81</v>
      </c>
      <c r="K1248">
        <v>58.85</v>
      </c>
      <c r="L1248">
        <v>49.04</v>
      </c>
      <c r="M1248" t="s">
        <v>265</v>
      </c>
      <c r="N1248" t="s">
        <v>16679</v>
      </c>
      <c r="O1248" t="s">
        <v>16680</v>
      </c>
      <c r="P1248" t="s">
        <v>265</v>
      </c>
      <c r="Q1248" t="s">
        <v>266</v>
      </c>
      <c r="R1248" t="s">
        <v>267</v>
      </c>
      <c r="S1248" t="s">
        <v>16681</v>
      </c>
      <c r="T1248">
        <v>58.85</v>
      </c>
      <c r="U1248" t="s">
        <v>24</v>
      </c>
      <c r="V1248" t="s">
        <v>16682</v>
      </c>
      <c r="W1248" t="s">
        <v>16683</v>
      </c>
      <c r="X1248" t="s">
        <v>16684</v>
      </c>
      <c r="Y1248" t="s">
        <v>16685</v>
      </c>
      <c r="Z1248" t="str">
        <f t="shared" si="19"/>
        <v>AS-97135</v>
      </c>
    </row>
    <row r="1249" spans="1:26" x14ac:dyDescent="0.3">
      <c r="A1249" t="s">
        <v>16686</v>
      </c>
      <c r="B1249" t="s">
        <v>8169</v>
      </c>
      <c r="C1249" t="s">
        <v>264</v>
      </c>
      <c r="E1249" t="s">
        <v>46</v>
      </c>
      <c r="G1249">
        <v>0.2</v>
      </c>
      <c r="H1249">
        <v>0.2</v>
      </c>
      <c r="I1249" t="s">
        <v>24</v>
      </c>
      <c r="J1249">
        <v>5.32</v>
      </c>
      <c r="K1249">
        <v>31.9</v>
      </c>
      <c r="L1249">
        <v>26.58</v>
      </c>
      <c r="M1249" t="s">
        <v>265</v>
      </c>
      <c r="N1249" t="s">
        <v>16687</v>
      </c>
      <c r="O1249" t="s">
        <v>16688</v>
      </c>
      <c r="P1249" t="s">
        <v>265</v>
      </c>
      <c r="Q1249" t="s">
        <v>266</v>
      </c>
      <c r="R1249" t="s">
        <v>269</v>
      </c>
      <c r="S1249" t="s">
        <v>16689</v>
      </c>
      <c r="T1249">
        <v>31.9</v>
      </c>
      <c r="U1249" t="s">
        <v>24</v>
      </c>
      <c r="V1249" t="s">
        <v>16690</v>
      </c>
      <c r="W1249" t="s">
        <v>16691</v>
      </c>
      <c r="X1249" t="s">
        <v>16690</v>
      </c>
      <c r="Y1249" t="s">
        <v>16692</v>
      </c>
      <c r="Z1249" t="str">
        <f t="shared" si="19"/>
        <v>AS-96695</v>
      </c>
    </row>
    <row r="1250" spans="1:26" x14ac:dyDescent="0.3">
      <c r="A1250" t="s">
        <v>16686</v>
      </c>
      <c r="B1250" t="s">
        <v>8169</v>
      </c>
      <c r="C1250" t="s">
        <v>264</v>
      </c>
      <c r="E1250" t="s">
        <v>46</v>
      </c>
      <c r="G1250">
        <v>0.2</v>
      </c>
      <c r="H1250">
        <v>0.2</v>
      </c>
      <c r="I1250" t="s">
        <v>24</v>
      </c>
      <c r="J1250">
        <v>5.32</v>
      </c>
      <c r="K1250">
        <v>31.9</v>
      </c>
      <c r="L1250">
        <v>26.58</v>
      </c>
      <c r="M1250" t="s">
        <v>265</v>
      </c>
      <c r="N1250" t="s">
        <v>16687</v>
      </c>
      <c r="O1250" t="s">
        <v>16693</v>
      </c>
      <c r="P1250" t="s">
        <v>265</v>
      </c>
      <c r="Q1250" t="s">
        <v>266</v>
      </c>
      <c r="R1250" t="s">
        <v>267</v>
      </c>
      <c r="S1250" t="s">
        <v>16694</v>
      </c>
      <c r="T1250">
        <v>31.9</v>
      </c>
      <c r="U1250" t="s">
        <v>24</v>
      </c>
      <c r="V1250" t="s">
        <v>16695</v>
      </c>
      <c r="W1250" t="s">
        <v>16696</v>
      </c>
      <c r="X1250" t="s">
        <v>16695</v>
      </c>
      <c r="Y1250" t="s">
        <v>16697</v>
      </c>
      <c r="Z1250" t="str">
        <f t="shared" si="19"/>
        <v>AS-96695</v>
      </c>
    </row>
    <row r="1251" spans="1:26" x14ac:dyDescent="0.3">
      <c r="A1251" t="s">
        <v>16698</v>
      </c>
      <c r="B1251" t="s">
        <v>8169</v>
      </c>
      <c r="C1251" t="s">
        <v>268</v>
      </c>
      <c r="E1251" t="s">
        <v>42</v>
      </c>
      <c r="G1251">
        <v>0.19</v>
      </c>
      <c r="H1251">
        <v>0.19</v>
      </c>
      <c r="I1251" t="s">
        <v>24</v>
      </c>
      <c r="J1251">
        <v>3.98</v>
      </c>
      <c r="K1251">
        <v>24.9</v>
      </c>
      <c r="L1251">
        <v>20.92</v>
      </c>
      <c r="M1251" t="s">
        <v>83</v>
      </c>
      <c r="N1251" t="s">
        <v>16699</v>
      </c>
      <c r="O1251" t="s">
        <v>16700</v>
      </c>
      <c r="P1251" t="s">
        <v>83</v>
      </c>
      <c r="Q1251" t="s">
        <v>266</v>
      </c>
      <c r="R1251" t="s">
        <v>267</v>
      </c>
      <c r="S1251" t="s">
        <v>16701</v>
      </c>
      <c r="T1251">
        <v>24.9</v>
      </c>
      <c r="U1251" t="s">
        <v>24</v>
      </c>
      <c r="V1251" t="s">
        <v>6217</v>
      </c>
      <c r="W1251" t="s">
        <v>6219</v>
      </c>
      <c r="X1251" t="s">
        <v>16702</v>
      </c>
      <c r="Y1251" t="s">
        <v>16703</v>
      </c>
      <c r="Z1251" t="str">
        <f t="shared" si="19"/>
        <v>AS-96305</v>
      </c>
    </row>
    <row r="1252" spans="1:26" x14ac:dyDescent="0.3">
      <c r="A1252" t="s">
        <v>16704</v>
      </c>
      <c r="B1252" t="s">
        <v>8169</v>
      </c>
      <c r="C1252" t="s">
        <v>264</v>
      </c>
      <c r="E1252" t="s">
        <v>42</v>
      </c>
      <c r="G1252">
        <v>0.19</v>
      </c>
      <c r="H1252">
        <v>0.19</v>
      </c>
      <c r="I1252" t="s">
        <v>24</v>
      </c>
      <c r="J1252">
        <v>6.05</v>
      </c>
      <c r="K1252">
        <v>37.9</v>
      </c>
      <c r="L1252">
        <v>31.85</v>
      </c>
      <c r="M1252" t="s">
        <v>265</v>
      </c>
      <c r="N1252" t="s">
        <v>16705</v>
      </c>
      <c r="O1252" t="s">
        <v>16706</v>
      </c>
      <c r="P1252" t="s">
        <v>265</v>
      </c>
      <c r="Q1252" t="s">
        <v>266</v>
      </c>
      <c r="R1252" t="s">
        <v>267</v>
      </c>
      <c r="S1252" t="s">
        <v>16707</v>
      </c>
      <c r="T1252">
        <v>37.9</v>
      </c>
      <c r="U1252" t="s">
        <v>24</v>
      </c>
      <c r="V1252" t="s">
        <v>16708</v>
      </c>
      <c r="W1252" t="s">
        <v>16709</v>
      </c>
      <c r="X1252" t="s">
        <v>16708</v>
      </c>
      <c r="Y1252" t="s">
        <v>16710</v>
      </c>
      <c r="Z1252" t="str">
        <f t="shared" si="19"/>
        <v>AS-95882</v>
      </c>
    </row>
    <row r="1253" spans="1:26" x14ac:dyDescent="0.3">
      <c r="A1253" t="s">
        <v>16711</v>
      </c>
      <c r="B1253" t="s">
        <v>8169</v>
      </c>
      <c r="C1253" t="s">
        <v>264</v>
      </c>
      <c r="E1253" t="s">
        <v>45</v>
      </c>
      <c r="G1253">
        <v>0.21</v>
      </c>
      <c r="H1253">
        <v>0.21</v>
      </c>
      <c r="I1253" t="s">
        <v>24</v>
      </c>
      <c r="J1253">
        <v>9.74</v>
      </c>
      <c r="K1253">
        <v>56.14</v>
      </c>
      <c r="L1253">
        <v>46.4</v>
      </c>
      <c r="M1253" t="s">
        <v>265</v>
      </c>
      <c r="N1253" t="s">
        <v>16712</v>
      </c>
      <c r="O1253" t="s">
        <v>16713</v>
      </c>
      <c r="P1253" t="s">
        <v>265</v>
      </c>
      <c r="Q1253" t="s">
        <v>266</v>
      </c>
      <c r="R1253" t="s">
        <v>267</v>
      </c>
      <c r="S1253" t="s">
        <v>16714</v>
      </c>
      <c r="T1253">
        <v>56.14</v>
      </c>
      <c r="U1253" t="s">
        <v>24</v>
      </c>
      <c r="V1253" t="s">
        <v>16715</v>
      </c>
      <c r="W1253" t="s">
        <v>16716</v>
      </c>
      <c r="X1253" t="s">
        <v>16717</v>
      </c>
      <c r="Y1253" t="s">
        <v>16718</v>
      </c>
      <c r="Z1253" t="str">
        <f t="shared" si="19"/>
        <v>AS-95543</v>
      </c>
    </row>
    <row r="1254" spans="1:26" x14ac:dyDescent="0.3">
      <c r="A1254" t="s">
        <v>16719</v>
      </c>
      <c r="B1254" t="s">
        <v>8169</v>
      </c>
      <c r="C1254" t="s">
        <v>38</v>
      </c>
      <c r="D1254" t="s">
        <v>76</v>
      </c>
      <c r="E1254" t="s">
        <v>47</v>
      </c>
      <c r="G1254">
        <v>0.22</v>
      </c>
      <c r="H1254" t="s">
        <v>270</v>
      </c>
      <c r="I1254" t="s">
        <v>24</v>
      </c>
      <c r="J1254" t="s">
        <v>270</v>
      </c>
      <c r="K1254">
        <v>0</v>
      </c>
      <c r="L1254">
        <v>0</v>
      </c>
      <c r="M1254" t="s">
        <v>271</v>
      </c>
      <c r="Z1254" t="str">
        <f t="shared" si="19"/>
        <v>AS-95451</v>
      </c>
    </row>
    <row r="1255" spans="1:26" x14ac:dyDescent="0.3">
      <c r="A1255" t="s">
        <v>16720</v>
      </c>
      <c r="B1255" t="s">
        <v>8169</v>
      </c>
      <c r="C1255" t="s">
        <v>264</v>
      </c>
      <c r="E1255" t="s">
        <v>42</v>
      </c>
      <c r="G1255">
        <v>0.19</v>
      </c>
      <c r="H1255">
        <v>0.19</v>
      </c>
      <c r="I1255" t="s">
        <v>24</v>
      </c>
      <c r="J1255">
        <v>14.98</v>
      </c>
      <c r="K1255">
        <v>93.8</v>
      </c>
      <c r="L1255">
        <v>78.819999999999993</v>
      </c>
      <c r="M1255" t="s">
        <v>265</v>
      </c>
      <c r="N1255" t="s">
        <v>16721</v>
      </c>
      <c r="O1255" t="s">
        <v>16722</v>
      </c>
      <c r="P1255" t="s">
        <v>265</v>
      </c>
      <c r="Q1255" t="s">
        <v>266</v>
      </c>
      <c r="R1255" t="s">
        <v>267</v>
      </c>
      <c r="S1255" t="s">
        <v>16723</v>
      </c>
      <c r="T1255">
        <v>93.8</v>
      </c>
      <c r="U1255" t="s">
        <v>24</v>
      </c>
      <c r="V1255" t="s">
        <v>16724</v>
      </c>
      <c r="W1255" t="s">
        <v>16725</v>
      </c>
      <c r="X1255" t="s">
        <v>16724</v>
      </c>
      <c r="Y1255" t="s">
        <v>16726</v>
      </c>
      <c r="Z1255" t="str">
        <f t="shared" si="19"/>
        <v>AS-96285</v>
      </c>
    </row>
    <row r="1256" spans="1:26" x14ac:dyDescent="0.3">
      <c r="A1256" t="s">
        <v>16727</v>
      </c>
      <c r="B1256" t="s">
        <v>8169</v>
      </c>
      <c r="C1256" t="s">
        <v>264</v>
      </c>
      <c r="E1256" t="s">
        <v>45</v>
      </c>
      <c r="G1256">
        <v>0.21</v>
      </c>
      <c r="H1256">
        <v>0.21</v>
      </c>
      <c r="I1256" t="s">
        <v>24</v>
      </c>
      <c r="J1256">
        <v>11.42</v>
      </c>
      <c r="K1256">
        <v>65.8</v>
      </c>
      <c r="L1256">
        <v>54.38</v>
      </c>
      <c r="M1256" t="s">
        <v>265</v>
      </c>
      <c r="N1256" t="s">
        <v>16728</v>
      </c>
      <c r="O1256" t="s">
        <v>16729</v>
      </c>
      <c r="P1256" t="s">
        <v>265</v>
      </c>
      <c r="Q1256" t="s">
        <v>266</v>
      </c>
      <c r="R1256" t="s">
        <v>267</v>
      </c>
      <c r="S1256" t="s">
        <v>16730</v>
      </c>
      <c r="T1256">
        <v>65.8</v>
      </c>
      <c r="U1256" t="s">
        <v>24</v>
      </c>
      <c r="V1256" t="s">
        <v>16731</v>
      </c>
      <c r="W1256" t="s">
        <v>16732</v>
      </c>
      <c r="X1256" t="s">
        <v>16733</v>
      </c>
      <c r="Y1256" t="s">
        <v>16734</v>
      </c>
      <c r="Z1256" t="str">
        <f t="shared" si="19"/>
        <v>AS-96015</v>
      </c>
    </row>
    <row r="1257" spans="1:26" x14ac:dyDescent="0.3">
      <c r="A1257" t="s">
        <v>16735</v>
      </c>
      <c r="B1257" t="s">
        <v>8169</v>
      </c>
      <c r="C1257" t="s">
        <v>264</v>
      </c>
      <c r="E1257" t="s">
        <v>45</v>
      </c>
      <c r="G1257">
        <v>0.21</v>
      </c>
      <c r="H1257">
        <v>0.21</v>
      </c>
      <c r="I1257" t="s">
        <v>24</v>
      </c>
      <c r="J1257">
        <v>4.32</v>
      </c>
      <c r="K1257">
        <v>24.9</v>
      </c>
      <c r="L1257">
        <v>20.58</v>
      </c>
      <c r="M1257" t="s">
        <v>265</v>
      </c>
      <c r="N1257" t="s">
        <v>16736</v>
      </c>
      <c r="O1257" t="s">
        <v>16737</v>
      </c>
      <c r="P1257" t="s">
        <v>265</v>
      </c>
      <c r="Q1257" t="s">
        <v>266</v>
      </c>
      <c r="R1257" t="s">
        <v>267</v>
      </c>
      <c r="S1257" t="s">
        <v>16738</v>
      </c>
      <c r="T1257">
        <v>24.9</v>
      </c>
      <c r="U1257" t="s">
        <v>24</v>
      </c>
      <c r="V1257" t="s">
        <v>16739</v>
      </c>
      <c r="W1257" t="s">
        <v>16740</v>
      </c>
      <c r="X1257" t="s">
        <v>16741</v>
      </c>
      <c r="Y1257" t="s">
        <v>16742</v>
      </c>
      <c r="Z1257" t="str">
        <f t="shared" si="19"/>
        <v>AS-94945</v>
      </c>
    </row>
    <row r="1258" spans="1:26" x14ac:dyDescent="0.3">
      <c r="A1258" t="s">
        <v>16743</v>
      </c>
      <c r="B1258" t="s">
        <v>8169</v>
      </c>
      <c r="C1258" t="s">
        <v>268</v>
      </c>
      <c r="E1258" t="s">
        <v>46</v>
      </c>
      <c r="G1258">
        <v>0.2</v>
      </c>
      <c r="H1258">
        <v>0.2</v>
      </c>
      <c r="I1258" t="s">
        <v>24</v>
      </c>
      <c r="J1258">
        <v>20.39</v>
      </c>
      <c r="K1258">
        <v>122.31</v>
      </c>
      <c r="L1258">
        <v>101.92</v>
      </c>
      <c r="M1258" t="s">
        <v>83</v>
      </c>
      <c r="N1258" t="s">
        <v>16744</v>
      </c>
      <c r="O1258" t="s">
        <v>16745</v>
      </c>
      <c r="P1258" t="s">
        <v>83</v>
      </c>
      <c r="Q1258" t="s">
        <v>266</v>
      </c>
      <c r="R1258" t="s">
        <v>267</v>
      </c>
      <c r="S1258" t="s">
        <v>16746</v>
      </c>
      <c r="T1258">
        <v>122.31</v>
      </c>
      <c r="U1258" t="s">
        <v>24</v>
      </c>
      <c r="V1258" t="s">
        <v>5694</v>
      </c>
      <c r="W1258" t="s">
        <v>5697</v>
      </c>
      <c r="X1258" t="s">
        <v>16747</v>
      </c>
      <c r="Y1258" t="s">
        <v>16748</v>
      </c>
      <c r="Z1258" t="str">
        <f t="shared" si="19"/>
        <v>AS-95982</v>
      </c>
    </row>
    <row r="1259" spans="1:26" x14ac:dyDescent="0.3">
      <c r="A1259" t="s">
        <v>534</v>
      </c>
      <c r="B1259" t="s">
        <v>8169</v>
      </c>
      <c r="C1259" t="s">
        <v>264</v>
      </c>
      <c r="E1259" t="s">
        <v>45</v>
      </c>
      <c r="G1259">
        <v>0.21</v>
      </c>
      <c r="H1259">
        <v>0.21</v>
      </c>
      <c r="I1259" t="s">
        <v>24</v>
      </c>
      <c r="J1259">
        <v>-7.79</v>
      </c>
      <c r="K1259">
        <v>-44.91</v>
      </c>
      <c r="L1259">
        <v>-37.119999999999997</v>
      </c>
      <c r="M1259" t="s">
        <v>265</v>
      </c>
      <c r="N1259" t="s">
        <v>713</v>
      </c>
      <c r="O1259" t="s">
        <v>714</v>
      </c>
      <c r="P1259" t="s">
        <v>265</v>
      </c>
      <c r="Q1259" t="s">
        <v>266</v>
      </c>
      <c r="R1259" t="s">
        <v>267</v>
      </c>
      <c r="S1259" t="s">
        <v>715</v>
      </c>
      <c r="T1259">
        <v>49.86</v>
      </c>
      <c r="U1259" t="s">
        <v>24</v>
      </c>
      <c r="V1259" t="s">
        <v>716</v>
      </c>
      <c r="W1259" t="s">
        <v>717</v>
      </c>
      <c r="X1259" t="s">
        <v>718</v>
      </c>
      <c r="Y1259" t="s">
        <v>16749</v>
      </c>
      <c r="Z1259" t="str">
        <f t="shared" si="19"/>
        <v>AS-92324</v>
      </c>
    </row>
    <row r="1260" spans="1:26" x14ac:dyDescent="0.3">
      <c r="A1260" t="s">
        <v>534</v>
      </c>
      <c r="B1260" t="s">
        <v>8169</v>
      </c>
      <c r="C1260" t="s">
        <v>264</v>
      </c>
      <c r="E1260" t="s">
        <v>45</v>
      </c>
      <c r="G1260">
        <v>0.21</v>
      </c>
      <c r="H1260">
        <v>0.21</v>
      </c>
      <c r="I1260" t="s">
        <v>24</v>
      </c>
      <c r="J1260">
        <v>-7.79</v>
      </c>
      <c r="K1260">
        <v>-44.91</v>
      </c>
      <c r="L1260">
        <v>-37.119999999999997</v>
      </c>
      <c r="M1260" t="s">
        <v>265</v>
      </c>
      <c r="N1260" t="s">
        <v>713</v>
      </c>
      <c r="O1260" t="s">
        <v>16750</v>
      </c>
      <c r="P1260" t="s">
        <v>265</v>
      </c>
      <c r="Q1260" t="s">
        <v>275</v>
      </c>
      <c r="R1260" t="s">
        <v>267</v>
      </c>
      <c r="S1260" t="s">
        <v>16751</v>
      </c>
      <c r="T1260">
        <v>44.91</v>
      </c>
      <c r="U1260" t="s">
        <v>24</v>
      </c>
      <c r="V1260" t="s">
        <v>16752</v>
      </c>
      <c r="W1260" t="s">
        <v>16753</v>
      </c>
      <c r="X1260" t="s">
        <v>16752</v>
      </c>
      <c r="Y1260" t="s">
        <v>16754</v>
      </c>
      <c r="Z1260" t="str">
        <f t="shared" si="19"/>
        <v>AS-92324</v>
      </c>
    </row>
    <row r="1261" spans="1:26" x14ac:dyDescent="0.3">
      <c r="A1261" t="s">
        <v>16755</v>
      </c>
      <c r="B1261" t="s">
        <v>8169</v>
      </c>
      <c r="C1261" t="s">
        <v>264</v>
      </c>
      <c r="E1261" t="s">
        <v>37</v>
      </c>
      <c r="G1261">
        <v>0.2</v>
      </c>
      <c r="H1261">
        <v>0.2</v>
      </c>
      <c r="I1261" t="s">
        <v>24</v>
      </c>
      <c r="J1261">
        <v>13.49</v>
      </c>
      <c r="K1261">
        <v>80.91</v>
      </c>
      <c r="L1261">
        <v>67.42</v>
      </c>
      <c r="M1261" t="s">
        <v>265</v>
      </c>
      <c r="N1261" t="s">
        <v>16756</v>
      </c>
      <c r="O1261" t="s">
        <v>16757</v>
      </c>
      <c r="P1261" t="s">
        <v>265</v>
      </c>
      <c r="Q1261" t="s">
        <v>266</v>
      </c>
      <c r="R1261" t="s">
        <v>267</v>
      </c>
      <c r="S1261" t="s">
        <v>16758</v>
      </c>
      <c r="T1261">
        <v>80.91</v>
      </c>
      <c r="U1261" t="s">
        <v>24</v>
      </c>
      <c r="V1261" t="s">
        <v>16759</v>
      </c>
      <c r="W1261" t="s">
        <v>16760</v>
      </c>
      <c r="X1261" t="s">
        <v>16761</v>
      </c>
      <c r="Y1261" t="s">
        <v>16762</v>
      </c>
      <c r="Z1261" t="str">
        <f t="shared" si="19"/>
        <v>AS-95091</v>
      </c>
    </row>
    <row r="1262" spans="1:26" x14ac:dyDescent="0.3">
      <c r="A1262" t="s">
        <v>16763</v>
      </c>
      <c r="B1262" t="s">
        <v>8169</v>
      </c>
      <c r="C1262" t="s">
        <v>264</v>
      </c>
      <c r="D1262" t="s">
        <v>16764</v>
      </c>
      <c r="E1262" t="s">
        <v>45</v>
      </c>
      <c r="G1262">
        <v>0.21</v>
      </c>
      <c r="H1262" t="s">
        <v>270</v>
      </c>
      <c r="I1262" t="s">
        <v>24</v>
      </c>
      <c r="J1262" t="s">
        <v>270</v>
      </c>
      <c r="K1262">
        <v>0</v>
      </c>
      <c r="L1262">
        <v>0</v>
      </c>
      <c r="M1262" t="s">
        <v>265</v>
      </c>
      <c r="N1262" t="s">
        <v>16765</v>
      </c>
      <c r="O1262" t="s">
        <v>16766</v>
      </c>
      <c r="P1262" t="s">
        <v>265</v>
      </c>
      <c r="Q1262" t="s">
        <v>266</v>
      </c>
      <c r="R1262" t="s">
        <v>267</v>
      </c>
      <c r="S1262" t="s">
        <v>16767</v>
      </c>
      <c r="T1262">
        <v>241.07</v>
      </c>
      <c r="U1262" t="s">
        <v>24</v>
      </c>
      <c r="V1262" t="s">
        <v>16768</v>
      </c>
      <c r="W1262" t="s">
        <v>16769</v>
      </c>
      <c r="X1262" t="s">
        <v>16770</v>
      </c>
      <c r="Y1262" t="s">
        <v>16771</v>
      </c>
      <c r="Z1262" t="str">
        <f t="shared" si="19"/>
        <v>AS-97209</v>
      </c>
    </row>
    <row r="1263" spans="1:26" x14ac:dyDescent="0.3">
      <c r="A1263" t="s">
        <v>16763</v>
      </c>
      <c r="B1263" t="s">
        <v>8169</v>
      </c>
      <c r="C1263" t="s">
        <v>264</v>
      </c>
      <c r="D1263" t="s">
        <v>16764</v>
      </c>
      <c r="E1263" t="s">
        <v>45</v>
      </c>
      <c r="G1263">
        <v>0.21</v>
      </c>
      <c r="H1263" t="s">
        <v>270</v>
      </c>
      <c r="I1263" t="s">
        <v>24</v>
      </c>
      <c r="J1263" t="s">
        <v>270</v>
      </c>
      <c r="K1263">
        <v>0</v>
      </c>
      <c r="L1263">
        <v>0</v>
      </c>
      <c r="M1263" t="s">
        <v>265</v>
      </c>
      <c r="N1263" t="s">
        <v>16765</v>
      </c>
      <c r="O1263" t="s">
        <v>16772</v>
      </c>
      <c r="P1263" t="s">
        <v>265</v>
      </c>
      <c r="Q1263" t="s">
        <v>275</v>
      </c>
      <c r="R1263" t="s">
        <v>267</v>
      </c>
      <c r="S1263" t="s">
        <v>16773</v>
      </c>
      <c r="T1263">
        <v>241.07</v>
      </c>
      <c r="U1263" t="s">
        <v>24</v>
      </c>
      <c r="V1263" t="s">
        <v>16774</v>
      </c>
      <c r="W1263" t="s">
        <v>16775</v>
      </c>
      <c r="X1263" t="s">
        <v>16774</v>
      </c>
      <c r="Y1263" t="s">
        <v>16776</v>
      </c>
      <c r="Z1263" t="str">
        <f t="shared" si="19"/>
        <v>AS-97209</v>
      </c>
    </row>
    <row r="1264" spans="1:26" x14ac:dyDescent="0.3">
      <c r="A1264" t="s">
        <v>16777</v>
      </c>
      <c r="B1264" t="s">
        <v>8169</v>
      </c>
      <c r="C1264" t="s">
        <v>268</v>
      </c>
      <c r="E1264" t="s">
        <v>47</v>
      </c>
      <c r="G1264">
        <v>0.22</v>
      </c>
      <c r="H1264">
        <v>0.22</v>
      </c>
      <c r="I1264" t="s">
        <v>24</v>
      </c>
      <c r="J1264">
        <v>4.49</v>
      </c>
      <c r="K1264">
        <v>24.9</v>
      </c>
      <c r="L1264">
        <v>20.41</v>
      </c>
      <c r="M1264" t="s">
        <v>83</v>
      </c>
      <c r="N1264" t="s">
        <v>16778</v>
      </c>
      <c r="O1264" t="s">
        <v>16779</v>
      </c>
      <c r="P1264" t="s">
        <v>83</v>
      </c>
      <c r="Q1264" t="s">
        <v>266</v>
      </c>
      <c r="R1264" t="s">
        <v>267</v>
      </c>
      <c r="S1264" t="s">
        <v>16780</v>
      </c>
      <c r="T1264">
        <v>24.9</v>
      </c>
      <c r="U1264" t="s">
        <v>24</v>
      </c>
      <c r="V1264" t="s">
        <v>7352</v>
      </c>
      <c r="W1264" t="s">
        <v>7355</v>
      </c>
      <c r="X1264" t="s">
        <v>16781</v>
      </c>
      <c r="Y1264" t="s">
        <v>16782</v>
      </c>
      <c r="Z1264" t="str">
        <f t="shared" si="19"/>
        <v>AS-96877</v>
      </c>
    </row>
    <row r="1265" spans="1:26" x14ac:dyDescent="0.3">
      <c r="A1265" t="s">
        <v>16783</v>
      </c>
      <c r="B1265" t="s">
        <v>8169</v>
      </c>
      <c r="C1265" t="s">
        <v>264</v>
      </c>
      <c r="E1265" t="s">
        <v>47</v>
      </c>
      <c r="G1265">
        <v>0.22</v>
      </c>
      <c r="H1265">
        <v>0.22</v>
      </c>
      <c r="I1265" t="s">
        <v>24</v>
      </c>
      <c r="J1265">
        <v>16.04</v>
      </c>
      <c r="K1265">
        <v>88.92</v>
      </c>
      <c r="L1265">
        <v>72.88</v>
      </c>
      <c r="M1265" t="s">
        <v>265</v>
      </c>
      <c r="N1265" t="s">
        <v>16784</v>
      </c>
      <c r="O1265" t="s">
        <v>16785</v>
      </c>
      <c r="P1265" t="s">
        <v>265</v>
      </c>
      <c r="Q1265" t="s">
        <v>266</v>
      </c>
      <c r="R1265" t="s">
        <v>267</v>
      </c>
      <c r="S1265" t="s">
        <v>16786</v>
      </c>
      <c r="T1265">
        <v>88.92</v>
      </c>
      <c r="U1265" t="s">
        <v>24</v>
      </c>
      <c r="V1265" t="s">
        <v>16787</v>
      </c>
      <c r="W1265" t="s">
        <v>16788</v>
      </c>
      <c r="X1265" t="s">
        <v>16789</v>
      </c>
      <c r="Y1265" t="s">
        <v>16790</v>
      </c>
      <c r="Z1265" t="str">
        <f t="shared" si="19"/>
        <v>AS-96963</v>
      </c>
    </row>
    <row r="1266" spans="1:26" x14ac:dyDescent="0.3">
      <c r="A1266" t="s">
        <v>16791</v>
      </c>
      <c r="B1266" t="s">
        <v>8169</v>
      </c>
      <c r="C1266" t="s">
        <v>264</v>
      </c>
      <c r="E1266" t="s">
        <v>42</v>
      </c>
      <c r="G1266">
        <v>0.19</v>
      </c>
      <c r="H1266">
        <v>0.19</v>
      </c>
      <c r="I1266" t="s">
        <v>24</v>
      </c>
      <c r="J1266">
        <v>14.2</v>
      </c>
      <c r="K1266">
        <v>88.97</v>
      </c>
      <c r="L1266">
        <v>74.77</v>
      </c>
      <c r="M1266" t="s">
        <v>265</v>
      </c>
      <c r="N1266" t="s">
        <v>16792</v>
      </c>
      <c r="O1266" t="s">
        <v>16793</v>
      </c>
      <c r="P1266" t="s">
        <v>265</v>
      </c>
      <c r="Q1266" t="s">
        <v>266</v>
      </c>
      <c r="R1266" t="s">
        <v>267</v>
      </c>
      <c r="S1266" t="s">
        <v>16794</v>
      </c>
      <c r="T1266">
        <v>88.97</v>
      </c>
      <c r="U1266" t="s">
        <v>24</v>
      </c>
      <c r="V1266" t="s">
        <v>16795</v>
      </c>
      <c r="W1266" t="s">
        <v>16796</v>
      </c>
      <c r="X1266" t="s">
        <v>16795</v>
      </c>
      <c r="Y1266" t="s">
        <v>16797</v>
      </c>
      <c r="Z1266" t="str">
        <f t="shared" si="19"/>
        <v>AS-96208</v>
      </c>
    </row>
    <row r="1267" spans="1:26" x14ac:dyDescent="0.3">
      <c r="A1267" t="s">
        <v>16798</v>
      </c>
      <c r="B1267" t="s">
        <v>8169</v>
      </c>
      <c r="C1267" t="s">
        <v>264</v>
      </c>
      <c r="E1267" t="s">
        <v>45</v>
      </c>
      <c r="G1267">
        <v>0.21</v>
      </c>
      <c r="H1267">
        <v>0.21</v>
      </c>
      <c r="I1267" t="s">
        <v>24</v>
      </c>
      <c r="J1267">
        <v>17.350000000000001</v>
      </c>
      <c r="K1267">
        <v>99.95</v>
      </c>
      <c r="L1267">
        <v>82.6</v>
      </c>
      <c r="M1267" t="s">
        <v>265</v>
      </c>
      <c r="N1267" t="s">
        <v>16799</v>
      </c>
      <c r="O1267" t="s">
        <v>16800</v>
      </c>
      <c r="P1267" t="s">
        <v>265</v>
      </c>
      <c r="Q1267" t="s">
        <v>266</v>
      </c>
      <c r="R1267" t="s">
        <v>267</v>
      </c>
      <c r="S1267" t="s">
        <v>16801</v>
      </c>
      <c r="T1267">
        <v>99.95</v>
      </c>
      <c r="U1267" t="s">
        <v>24</v>
      </c>
      <c r="V1267" t="s">
        <v>16802</v>
      </c>
      <c r="W1267" t="s">
        <v>16803</v>
      </c>
      <c r="X1267" t="s">
        <v>16804</v>
      </c>
      <c r="Y1267" t="s">
        <v>16805</v>
      </c>
      <c r="Z1267" t="str">
        <f t="shared" si="19"/>
        <v>AS-96729</v>
      </c>
    </row>
    <row r="1268" spans="1:26" x14ac:dyDescent="0.3">
      <c r="A1268" t="s">
        <v>16806</v>
      </c>
      <c r="B1268" t="s">
        <v>8169</v>
      </c>
      <c r="C1268" t="s">
        <v>268</v>
      </c>
      <c r="E1268" t="s">
        <v>42</v>
      </c>
      <c r="G1268">
        <v>0.19</v>
      </c>
      <c r="H1268">
        <v>0.19</v>
      </c>
      <c r="I1268" t="s">
        <v>24</v>
      </c>
      <c r="J1268">
        <v>6.99</v>
      </c>
      <c r="K1268">
        <v>43.8</v>
      </c>
      <c r="L1268">
        <v>36.81</v>
      </c>
      <c r="M1268" t="s">
        <v>83</v>
      </c>
      <c r="N1268" t="s">
        <v>16807</v>
      </c>
      <c r="O1268" t="s">
        <v>16808</v>
      </c>
      <c r="P1268" t="s">
        <v>83</v>
      </c>
      <c r="Q1268" t="s">
        <v>266</v>
      </c>
      <c r="R1268" t="s">
        <v>267</v>
      </c>
      <c r="S1268" t="s">
        <v>16809</v>
      </c>
      <c r="T1268">
        <v>43.8</v>
      </c>
      <c r="U1268" t="s">
        <v>24</v>
      </c>
      <c r="V1268" t="s">
        <v>4741</v>
      </c>
      <c r="W1268" t="s">
        <v>4744</v>
      </c>
      <c r="X1268" t="s">
        <v>16810</v>
      </c>
      <c r="Y1268" t="s">
        <v>16811</v>
      </c>
      <c r="Z1268" t="str">
        <f t="shared" si="19"/>
        <v>AS-95524</v>
      </c>
    </row>
    <row r="1269" spans="1:26" x14ac:dyDescent="0.3">
      <c r="A1269" t="s">
        <v>16812</v>
      </c>
      <c r="B1269" t="s">
        <v>8169</v>
      </c>
      <c r="C1269" t="s">
        <v>268</v>
      </c>
      <c r="E1269" t="s">
        <v>47</v>
      </c>
      <c r="G1269">
        <v>0.22</v>
      </c>
      <c r="H1269">
        <v>0.22</v>
      </c>
      <c r="I1269" t="s">
        <v>24</v>
      </c>
      <c r="J1269">
        <v>7.37</v>
      </c>
      <c r="K1269">
        <v>40.86</v>
      </c>
      <c r="L1269">
        <v>33.49</v>
      </c>
      <c r="M1269" t="s">
        <v>83</v>
      </c>
      <c r="N1269" t="s">
        <v>16813</v>
      </c>
      <c r="O1269" t="s">
        <v>16814</v>
      </c>
      <c r="P1269" t="s">
        <v>83</v>
      </c>
      <c r="Q1269" t="s">
        <v>266</v>
      </c>
      <c r="R1269" t="s">
        <v>267</v>
      </c>
      <c r="S1269" t="s">
        <v>16815</v>
      </c>
      <c r="T1269">
        <v>40.86</v>
      </c>
      <c r="U1269" t="s">
        <v>24</v>
      </c>
      <c r="V1269" t="s">
        <v>5918</v>
      </c>
      <c r="W1269" t="s">
        <v>5921</v>
      </c>
      <c r="X1269" t="s">
        <v>16816</v>
      </c>
      <c r="Y1269" t="s">
        <v>16817</v>
      </c>
      <c r="Z1269" t="str">
        <f t="shared" si="19"/>
        <v>AS-96124</v>
      </c>
    </row>
    <row r="1270" spans="1:26" x14ac:dyDescent="0.3">
      <c r="A1270" t="s">
        <v>16818</v>
      </c>
      <c r="B1270" t="s">
        <v>8169</v>
      </c>
      <c r="C1270" t="s">
        <v>264</v>
      </c>
      <c r="E1270" t="s">
        <v>42</v>
      </c>
      <c r="G1270">
        <v>0.19</v>
      </c>
      <c r="H1270">
        <v>0.19</v>
      </c>
      <c r="I1270" t="s">
        <v>24</v>
      </c>
      <c r="J1270">
        <v>15.95</v>
      </c>
      <c r="K1270">
        <v>99.9</v>
      </c>
      <c r="L1270">
        <v>83.95</v>
      </c>
      <c r="M1270" t="s">
        <v>265</v>
      </c>
      <c r="N1270" t="s">
        <v>16819</v>
      </c>
      <c r="O1270" t="s">
        <v>16820</v>
      </c>
      <c r="P1270" t="s">
        <v>265</v>
      </c>
      <c r="Q1270" t="s">
        <v>266</v>
      </c>
      <c r="R1270" t="s">
        <v>267</v>
      </c>
      <c r="S1270" t="s">
        <v>16821</v>
      </c>
      <c r="T1270">
        <v>99.9</v>
      </c>
      <c r="U1270" t="s">
        <v>24</v>
      </c>
      <c r="V1270" t="s">
        <v>16822</v>
      </c>
      <c r="W1270" t="s">
        <v>16823</v>
      </c>
      <c r="X1270" t="s">
        <v>16822</v>
      </c>
      <c r="Y1270" t="s">
        <v>16824</v>
      </c>
      <c r="Z1270" t="str">
        <f t="shared" si="19"/>
        <v>AS-96034</v>
      </c>
    </row>
    <row r="1271" spans="1:26" x14ac:dyDescent="0.3">
      <c r="A1271" t="s">
        <v>16825</v>
      </c>
      <c r="B1271" t="s">
        <v>8169</v>
      </c>
      <c r="C1271" t="s">
        <v>268</v>
      </c>
      <c r="E1271" t="s">
        <v>42</v>
      </c>
      <c r="G1271">
        <v>0.19</v>
      </c>
      <c r="H1271">
        <v>0.19</v>
      </c>
      <c r="I1271" t="s">
        <v>24</v>
      </c>
      <c r="J1271">
        <v>18.350000000000001</v>
      </c>
      <c r="K1271">
        <v>114.95</v>
      </c>
      <c r="L1271">
        <v>96.6</v>
      </c>
      <c r="M1271" t="s">
        <v>83</v>
      </c>
      <c r="N1271" t="s">
        <v>16826</v>
      </c>
      <c r="O1271" t="s">
        <v>16827</v>
      </c>
      <c r="P1271" t="s">
        <v>83</v>
      </c>
      <c r="Q1271" t="s">
        <v>266</v>
      </c>
      <c r="R1271" t="s">
        <v>267</v>
      </c>
      <c r="S1271" t="s">
        <v>16828</v>
      </c>
      <c r="T1271">
        <v>114.95</v>
      </c>
      <c r="U1271" t="s">
        <v>24</v>
      </c>
      <c r="V1271" t="s">
        <v>2757</v>
      </c>
      <c r="W1271" t="s">
        <v>2760</v>
      </c>
      <c r="X1271" t="s">
        <v>16829</v>
      </c>
      <c r="Y1271" t="s">
        <v>16830</v>
      </c>
      <c r="Z1271" t="str">
        <f t="shared" si="19"/>
        <v>AS-94840</v>
      </c>
    </row>
    <row r="1272" spans="1:26" x14ac:dyDescent="0.3">
      <c r="A1272" t="s">
        <v>16831</v>
      </c>
      <c r="B1272" t="s">
        <v>8169</v>
      </c>
      <c r="C1272" t="s">
        <v>264</v>
      </c>
      <c r="E1272" t="s">
        <v>45</v>
      </c>
      <c r="G1272">
        <v>0.21</v>
      </c>
      <c r="H1272">
        <v>0.21</v>
      </c>
      <c r="I1272" t="s">
        <v>24</v>
      </c>
      <c r="J1272">
        <v>90.39</v>
      </c>
      <c r="K1272">
        <v>520.79999999999995</v>
      </c>
      <c r="L1272">
        <v>430.41</v>
      </c>
      <c r="M1272" t="s">
        <v>265</v>
      </c>
      <c r="N1272" t="s">
        <v>16832</v>
      </c>
      <c r="O1272" t="s">
        <v>16833</v>
      </c>
      <c r="P1272" t="s">
        <v>265</v>
      </c>
      <c r="Q1272" t="s">
        <v>266</v>
      </c>
      <c r="R1272" t="s">
        <v>267</v>
      </c>
      <c r="S1272" t="s">
        <v>16834</v>
      </c>
      <c r="T1272">
        <v>520.79999999999995</v>
      </c>
      <c r="U1272" t="s">
        <v>24</v>
      </c>
      <c r="V1272" t="s">
        <v>16835</v>
      </c>
      <c r="W1272" t="s">
        <v>16836</v>
      </c>
      <c r="X1272" t="s">
        <v>16837</v>
      </c>
      <c r="Y1272" t="s">
        <v>16838</v>
      </c>
      <c r="Z1272" t="str">
        <f t="shared" si="19"/>
        <v>AS-96001</v>
      </c>
    </row>
    <row r="1273" spans="1:26" x14ac:dyDescent="0.3">
      <c r="A1273" t="s">
        <v>16839</v>
      </c>
      <c r="B1273" t="s">
        <v>8169</v>
      </c>
      <c r="C1273" t="s">
        <v>268</v>
      </c>
      <c r="E1273" t="s">
        <v>42</v>
      </c>
      <c r="G1273">
        <v>0.19</v>
      </c>
      <c r="H1273">
        <v>0.19</v>
      </c>
      <c r="I1273" t="s">
        <v>24</v>
      </c>
      <c r="J1273">
        <v>5.09</v>
      </c>
      <c r="K1273">
        <v>31.9</v>
      </c>
      <c r="L1273">
        <v>26.81</v>
      </c>
      <c r="M1273" t="s">
        <v>83</v>
      </c>
      <c r="N1273" t="s">
        <v>16840</v>
      </c>
      <c r="O1273" t="s">
        <v>16841</v>
      </c>
      <c r="P1273" t="s">
        <v>83</v>
      </c>
      <c r="Q1273" t="s">
        <v>266</v>
      </c>
      <c r="R1273" t="s">
        <v>267</v>
      </c>
      <c r="S1273" t="s">
        <v>16842</v>
      </c>
      <c r="T1273">
        <v>31.9</v>
      </c>
      <c r="U1273" t="s">
        <v>24</v>
      </c>
      <c r="V1273" t="s">
        <v>5684</v>
      </c>
      <c r="W1273" t="s">
        <v>5687</v>
      </c>
      <c r="X1273" t="s">
        <v>16843</v>
      </c>
      <c r="Y1273" t="s">
        <v>16844</v>
      </c>
      <c r="Z1273" t="str">
        <f t="shared" si="19"/>
        <v>AS-95978</v>
      </c>
    </row>
    <row r="1274" spans="1:26" x14ac:dyDescent="0.3">
      <c r="A1274" t="s">
        <v>16845</v>
      </c>
      <c r="B1274" t="s">
        <v>8169</v>
      </c>
      <c r="C1274" t="s">
        <v>264</v>
      </c>
      <c r="E1274" t="s">
        <v>37</v>
      </c>
      <c r="G1274">
        <v>0.2</v>
      </c>
      <c r="H1274">
        <v>0.2</v>
      </c>
      <c r="I1274" t="s">
        <v>24</v>
      </c>
      <c r="J1274">
        <v>14.23</v>
      </c>
      <c r="K1274">
        <v>85.37</v>
      </c>
      <c r="L1274">
        <v>71.14</v>
      </c>
      <c r="M1274" t="s">
        <v>265</v>
      </c>
      <c r="N1274" t="s">
        <v>16846</v>
      </c>
      <c r="O1274" t="s">
        <v>16847</v>
      </c>
      <c r="P1274" t="s">
        <v>265</v>
      </c>
      <c r="Q1274" t="s">
        <v>266</v>
      </c>
      <c r="R1274" t="s">
        <v>267</v>
      </c>
      <c r="S1274" t="s">
        <v>16848</v>
      </c>
      <c r="T1274">
        <v>85.37</v>
      </c>
      <c r="U1274" t="s">
        <v>24</v>
      </c>
      <c r="V1274" t="s">
        <v>16849</v>
      </c>
      <c r="W1274" t="s">
        <v>16850</v>
      </c>
      <c r="X1274" t="s">
        <v>16851</v>
      </c>
      <c r="Y1274" t="s">
        <v>16852</v>
      </c>
      <c r="Z1274" t="str">
        <f t="shared" si="19"/>
        <v>AS-95196</v>
      </c>
    </row>
    <row r="1275" spans="1:26" x14ac:dyDescent="0.3">
      <c r="A1275" t="s">
        <v>16853</v>
      </c>
      <c r="B1275" t="s">
        <v>8169</v>
      </c>
      <c r="C1275" t="s">
        <v>264</v>
      </c>
      <c r="E1275" t="s">
        <v>46</v>
      </c>
      <c r="G1275">
        <v>0.2</v>
      </c>
      <c r="H1275">
        <v>0.2</v>
      </c>
      <c r="I1275" t="s">
        <v>24</v>
      </c>
      <c r="J1275">
        <v>8.4700000000000006</v>
      </c>
      <c r="K1275">
        <v>50.8</v>
      </c>
      <c r="L1275">
        <v>42.33</v>
      </c>
      <c r="M1275" t="s">
        <v>265</v>
      </c>
      <c r="N1275" t="s">
        <v>16854</v>
      </c>
      <c r="O1275" t="s">
        <v>16855</v>
      </c>
      <c r="P1275" t="s">
        <v>265</v>
      </c>
      <c r="Q1275" t="s">
        <v>266</v>
      </c>
      <c r="R1275" t="s">
        <v>267</v>
      </c>
      <c r="S1275" t="s">
        <v>16856</v>
      </c>
      <c r="T1275">
        <v>50.8</v>
      </c>
      <c r="U1275" t="s">
        <v>24</v>
      </c>
      <c r="V1275" t="s">
        <v>16857</v>
      </c>
      <c r="W1275" t="s">
        <v>16858</v>
      </c>
      <c r="X1275" t="s">
        <v>16859</v>
      </c>
      <c r="Y1275" t="s">
        <v>16860</v>
      </c>
      <c r="Z1275" t="str">
        <f t="shared" si="19"/>
        <v>AS-95877</v>
      </c>
    </row>
    <row r="1276" spans="1:26" x14ac:dyDescent="0.3">
      <c r="A1276" t="s">
        <v>16861</v>
      </c>
      <c r="B1276" t="s">
        <v>8169</v>
      </c>
      <c r="C1276" t="s">
        <v>264</v>
      </c>
      <c r="E1276" t="s">
        <v>46</v>
      </c>
      <c r="G1276">
        <v>0.2</v>
      </c>
      <c r="H1276">
        <v>0.2</v>
      </c>
      <c r="I1276" t="s">
        <v>24</v>
      </c>
      <c r="J1276">
        <v>9.89</v>
      </c>
      <c r="K1276">
        <v>59.31</v>
      </c>
      <c r="L1276">
        <v>49.42</v>
      </c>
      <c r="M1276" t="s">
        <v>265</v>
      </c>
      <c r="N1276" t="s">
        <v>16862</v>
      </c>
      <c r="O1276" t="s">
        <v>16863</v>
      </c>
      <c r="P1276" t="s">
        <v>265</v>
      </c>
      <c r="Q1276" t="s">
        <v>266</v>
      </c>
      <c r="R1276" t="s">
        <v>267</v>
      </c>
      <c r="S1276" t="s">
        <v>16864</v>
      </c>
      <c r="T1276">
        <v>59.31</v>
      </c>
      <c r="U1276" t="s">
        <v>24</v>
      </c>
      <c r="V1276" t="s">
        <v>16865</v>
      </c>
      <c r="W1276" t="s">
        <v>16866</v>
      </c>
      <c r="X1276" t="s">
        <v>16867</v>
      </c>
      <c r="Y1276" t="s">
        <v>16868</v>
      </c>
      <c r="Z1276" t="str">
        <f t="shared" si="19"/>
        <v>AS-96900</v>
      </c>
    </row>
    <row r="1277" spans="1:26" x14ac:dyDescent="0.3">
      <c r="A1277" t="s">
        <v>16869</v>
      </c>
      <c r="B1277" t="s">
        <v>8169</v>
      </c>
      <c r="C1277" t="s">
        <v>264</v>
      </c>
      <c r="D1277" t="s">
        <v>79</v>
      </c>
      <c r="E1277" t="s">
        <v>45</v>
      </c>
      <c r="G1277">
        <v>7.0000000000000007E-2</v>
      </c>
      <c r="H1277">
        <v>7.0000000000000007E-2</v>
      </c>
      <c r="I1277" t="s">
        <v>24</v>
      </c>
      <c r="J1277">
        <v>1.96</v>
      </c>
      <c r="K1277">
        <v>29.9</v>
      </c>
      <c r="L1277">
        <v>27.94</v>
      </c>
      <c r="M1277" t="s">
        <v>265</v>
      </c>
      <c r="N1277" t="s">
        <v>16870</v>
      </c>
      <c r="O1277" t="s">
        <v>16871</v>
      </c>
      <c r="P1277" t="s">
        <v>265</v>
      </c>
      <c r="Q1277" t="s">
        <v>266</v>
      </c>
      <c r="R1277" t="s">
        <v>267</v>
      </c>
      <c r="S1277" t="s">
        <v>16872</v>
      </c>
      <c r="T1277">
        <v>29.9</v>
      </c>
      <c r="U1277" t="s">
        <v>24</v>
      </c>
      <c r="V1277" t="s">
        <v>16873</v>
      </c>
      <c r="W1277" t="s">
        <v>16874</v>
      </c>
      <c r="X1277" t="s">
        <v>16875</v>
      </c>
      <c r="Y1277" t="s">
        <v>16876</v>
      </c>
      <c r="Z1277" t="str">
        <f t="shared" si="19"/>
        <v>AS-96720</v>
      </c>
    </row>
    <row r="1278" spans="1:26" x14ac:dyDescent="0.3">
      <c r="A1278" t="s">
        <v>16877</v>
      </c>
      <c r="B1278" t="s">
        <v>8169</v>
      </c>
      <c r="C1278" t="s">
        <v>264</v>
      </c>
      <c r="D1278" t="s">
        <v>64</v>
      </c>
      <c r="E1278" t="s">
        <v>46</v>
      </c>
      <c r="G1278">
        <v>0.2</v>
      </c>
      <c r="H1278">
        <v>0.2</v>
      </c>
      <c r="I1278" t="s">
        <v>24</v>
      </c>
      <c r="J1278">
        <v>4.9800000000000004</v>
      </c>
      <c r="K1278">
        <v>29.9</v>
      </c>
      <c r="L1278">
        <v>24.92</v>
      </c>
      <c r="M1278" t="s">
        <v>265</v>
      </c>
      <c r="N1278" t="s">
        <v>16878</v>
      </c>
      <c r="O1278" t="s">
        <v>16879</v>
      </c>
      <c r="P1278" t="s">
        <v>265</v>
      </c>
      <c r="Q1278" t="s">
        <v>266</v>
      </c>
      <c r="R1278" t="s">
        <v>267</v>
      </c>
      <c r="S1278" t="s">
        <v>16880</v>
      </c>
      <c r="T1278">
        <v>29.9</v>
      </c>
      <c r="U1278" t="s">
        <v>24</v>
      </c>
      <c r="V1278" t="s">
        <v>16881</v>
      </c>
      <c r="W1278" t="s">
        <v>16882</v>
      </c>
      <c r="X1278" t="s">
        <v>16883</v>
      </c>
      <c r="Y1278" t="s">
        <v>16884</v>
      </c>
      <c r="Z1278" t="str">
        <f t="shared" si="19"/>
        <v>AS-96341</v>
      </c>
    </row>
    <row r="1279" spans="1:26" x14ac:dyDescent="0.3">
      <c r="A1279" t="s">
        <v>16885</v>
      </c>
      <c r="B1279" t="s">
        <v>8169</v>
      </c>
      <c r="C1279" t="s">
        <v>264</v>
      </c>
      <c r="E1279" t="s">
        <v>46</v>
      </c>
      <c r="G1279">
        <v>0.2</v>
      </c>
      <c r="H1279">
        <v>0.2</v>
      </c>
      <c r="I1279" t="s">
        <v>24</v>
      </c>
      <c r="J1279">
        <v>8.32</v>
      </c>
      <c r="K1279">
        <v>49.9</v>
      </c>
      <c r="L1279">
        <v>41.58</v>
      </c>
      <c r="M1279" t="s">
        <v>265</v>
      </c>
      <c r="N1279" t="s">
        <v>16886</v>
      </c>
      <c r="O1279" t="s">
        <v>16887</v>
      </c>
      <c r="P1279" t="s">
        <v>265</v>
      </c>
      <c r="Q1279" t="s">
        <v>266</v>
      </c>
      <c r="R1279" t="s">
        <v>267</v>
      </c>
      <c r="S1279" t="s">
        <v>16888</v>
      </c>
      <c r="T1279">
        <v>49.9</v>
      </c>
      <c r="U1279" t="s">
        <v>24</v>
      </c>
      <c r="V1279" t="s">
        <v>16889</v>
      </c>
      <c r="W1279" t="s">
        <v>16890</v>
      </c>
      <c r="X1279" t="s">
        <v>16891</v>
      </c>
      <c r="Y1279" t="s">
        <v>16892</v>
      </c>
      <c r="Z1279" t="str">
        <f t="shared" si="19"/>
        <v>AS-96255</v>
      </c>
    </row>
    <row r="1280" spans="1:26" x14ac:dyDescent="0.3">
      <c r="A1280" t="s">
        <v>16893</v>
      </c>
      <c r="B1280" t="s">
        <v>8169</v>
      </c>
      <c r="C1280" t="s">
        <v>264</v>
      </c>
      <c r="D1280" t="s">
        <v>63</v>
      </c>
      <c r="E1280" t="s">
        <v>42</v>
      </c>
      <c r="G1280">
        <v>0.19</v>
      </c>
      <c r="H1280" t="s">
        <v>270</v>
      </c>
      <c r="I1280" t="s">
        <v>24</v>
      </c>
      <c r="J1280" t="s">
        <v>270</v>
      </c>
      <c r="K1280">
        <v>0</v>
      </c>
      <c r="L1280">
        <v>0</v>
      </c>
      <c r="M1280" t="s">
        <v>265</v>
      </c>
      <c r="N1280" t="s">
        <v>16894</v>
      </c>
      <c r="O1280" t="s">
        <v>16895</v>
      </c>
      <c r="P1280" t="s">
        <v>265</v>
      </c>
      <c r="Q1280" t="s">
        <v>266</v>
      </c>
      <c r="R1280" t="s">
        <v>267</v>
      </c>
      <c r="S1280" t="s">
        <v>16896</v>
      </c>
      <c r="T1280">
        <v>84.95</v>
      </c>
      <c r="U1280" t="s">
        <v>24</v>
      </c>
      <c r="V1280" t="s">
        <v>16897</v>
      </c>
      <c r="W1280" t="s">
        <v>16898</v>
      </c>
      <c r="X1280" t="s">
        <v>16897</v>
      </c>
      <c r="Y1280" t="s">
        <v>16899</v>
      </c>
      <c r="Z1280" t="str">
        <f t="shared" si="19"/>
        <v>AS-95973</v>
      </c>
    </row>
    <row r="1281" spans="1:26" x14ac:dyDescent="0.3">
      <c r="A1281" t="s">
        <v>16893</v>
      </c>
      <c r="B1281" t="s">
        <v>8169</v>
      </c>
      <c r="C1281" t="s">
        <v>264</v>
      </c>
      <c r="D1281" t="s">
        <v>63</v>
      </c>
      <c r="E1281" t="s">
        <v>42</v>
      </c>
      <c r="G1281">
        <v>0.19</v>
      </c>
      <c r="H1281" t="s">
        <v>270</v>
      </c>
      <c r="I1281" t="s">
        <v>24</v>
      </c>
      <c r="J1281" t="s">
        <v>270</v>
      </c>
      <c r="K1281">
        <v>0</v>
      </c>
      <c r="L1281">
        <v>0</v>
      </c>
      <c r="M1281" t="s">
        <v>265</v>
      </c>
      <c r="N1281" t="s">
        <v>16894</v>
      </c>
      <c r="O1281" t="s">
        <v>16900</v>
      </c>
      <c r="P1281" t="s">
        <v>265</v>
      </c>
      <c r="Q1281" t="s">
        <v>275</v>
      </c>
      <c r="R1281" t="s">
        <v>267</v>
      </c>
      <c r="S1281" t="s">
        <v>16901</v>
      </c>
      <c r="T1281">
        <v>84.95</v>
      </c>
      <c r="U1281" t="s">
        <v>24</v>
      </c>
      <c r="V1281" t="s">
        <v>16902</v>
      </c>
      <c r="W1281" t="s">
        <v>16903</v>
      </c>
      <c r="X1281" t="s">
        <v>16902</v>
      </c>
      <c r="Y1281" t="s">
        <v>16904</v>
      </c>
      <c r="Z1281" t="str">
        <f t="shared" si="19"/>
        <v>AS-95973</v>
      </c>
    </row>
    <row r="1282" spans="1:26" x14ac:dyDescent="0.3">
      <c r="A1282" t="s">
        <v>16905</v>
      </c>
      <c r="B1282" t="s">
        <v>8169</v>
      </c>
      <c r="C1282" t="s">
        <v>264</v>
      </c>
      <c r="E1282" t="s">
        <v>46</v>
      </c>
      <c r="G1282">
        <v>0.2</v>
      </c>
      <c r="H1282">
        <v>0.2</v>
      </c>
      <c r="I1282" t="s">
        <v>24</v>
      </c>
      <c r="J1282">
        <v>5.32</v>
      </c>
      <c r="K1282">
        <v>31.9</v>
      </c>
      <c r="L1282">
        <v>26.58</v>
      </c>
      <c r="M1282" t="s">
        <v>265</v>
      </c>
      <c r="N1282" t="s">
        <v>16906</v>
      </c>
      <c r="O1282" t="s">
        <v>16907</v>
      </c>
      <c r="P1282" t="s">
        <v>265</v>
      </c>
      <c r="Q1282" t="s">
        <v>266</v>
      </c>
      <c r="R1282" t="s">
        <v>267</v>
      </c>
      <c r="S1282" t="s">
        <v>16908</v>
      </c>
      <c r="T1282">
        <v>31.9</v>
      </c>
      <c r="U1282" t="s">
        <v>24</v>
      </c>
      <c r="V1282" t="s">
        <v>16909</v>
      </c>
      <c r="W1282" t="s">
        <v>16910</v>
      </c>
      <c r="X1282" t="s">
        <v>16911</v>
      </c>
      <c r="Y1282" t="s">
        <v>16912</v>
      </c>
      <c r="Z1282" t="str">
        <f t="shared" si="19"/>
        <v>AS-95289</v>
      </c>
    </row>
    <row r="1283" spans="1:26" x14ac:dyDescent="0.3">
      <c r="A1283" t="s">
        <v>16913</v>
      </c>
      <c r="B1283" t="s">
        <v>8169</v>
      </c>
      <c r="C1283" t="s">
        <v>264</v>
      </c>
      <c r="E1283" t="s">
        <v>45</v>
      </c>
      <c r="G1283">
        <v>0.21</v>
      </c>
      <c r="H1283">
        <v>0.21</v>
      </c>
      <c r="I1283" t="s">
        <v>24</v>
      </c>
      <c r="J1283">
        <v>17.350000000000001</v>
      </c>
      <c r="K1283">
        <v>99.95</v>
      </c>
      <c r="L1283">
        <v>82.6</v>
      </c>
      <c r="M1283" t="s">
        <v>265</v>
      </c>
      <c r="N1283" t="s">
        <v>16914</v>
      </c>
      <c r="O1283" t="s">
        <v>16915</v>
      </c>
      <c r="P1283" t="s">
        <v>265</v>
      </c>
      <c r="Q1283" t="s">
        <v>266</v>
      </c>
      <c r="R1283" t="s">
        <v>267</v>
      </c>
      <c r="S1283" t="s">
        <v>16916</v>
      </c>
      <c r="T1283">
        <v>99.95</v>
      </c>
      <c r="U1283" t="s">
        <v>24</v>
      </c>
      <c r="V1283" t="s">
        <v>16917</v>
      </c>
      <c r="W1283" t="s">
        <v>16918</v>
      </c>
      <c r="X1283" t="s">
        <v>16919</v>
      </c>
      <c r="Y1283" t="s">
        <v>16920</v>
      </c>
      <c r="Z1283" t="str">
        <f t="shared" ref="Z1283:Z1346" si="20">+A1283</f>
        <v>AS-96983</v>
      </c>
    </row>
    <row r="1284" spans="1:26" x14ac:dyDescent="0.3">
      <c r="A1284" t="s">
        <v>16921</v>
      </c>
      <c r="B1284" t="s">
        <v>8169</v>
      </c>
      <c r="C1284" t="s">
        <v>268</v>
      </c>
      <c r="E1284" t="s">
        <v>42</v>
      </c>
      <c r="G1284">
        <v>0.19</v>
      </c>
      <c r="H1284">
        <v>0.19</v>
      </c>
      <c r="I1284" t="s">
        <v>24</v>
      </c>
      <c r="J1284">
        <v>7.16</v>
      </c>
      <c r="K1284">
        <v>44.85</v>
      </c>
      <c r="L1284">
        <v>37.69</v>
      </c>
      <c r="M1284" t="s">
        <v>83</v>
      </c>
      <c r="N1284" t="s">
        <v>16922</v>
      </c>
      <c r="O1284" t="s">
        <v>16923</v>
      </c>
      <c r="P1284" t="s">
        <v>83</v>
      </c>
      <c r="Q1284" t="s">
        <v>266</v>
      </c>
      <c r="R1284" t="s">
        <v>267</v>
      </c>
      <c r="S1284" t="s">
        <v>16924</v>
      </c>
      <c r="T1284">
        <v>44.85</v>
      </c>
      <c r="U1284" t="s">
        <v>24</v>
      </c>
      <c r="V1284" t="s">
        <v>7801</v>
      </c>
      <c r="W1284" t="s">
        <v>7804</v>
      </c>
      <c r="X1284" t="s">
        <v>16925</v>
      </c>
      <c r="Y1284" t="s">
        <v>16926</v>
      </c>
      <c r="Z1284" t="str">
        <f t="shared" si="20"/>
        <v>AS-97087</v>
      </c>
    </row>
    <row r="1285" spans="1:26" x14ac:dyDescent="0.3">
      <c r="A1285" t="s">
        <v>16927</v>
      </c>
      <c r="B1285" t="s">
        <v>8169</v>
      </c>
      <c r="C1285" t="s">
        <v>268</v>
      </c>
      <c r="E1285" t="s">
        <v>46</v>
      </c>
      <c r="G1285">
        <v>0.2</v>
      </c>
      <c r="H1285">
        <v>0.2</v>
      </c>
      <c r="I1285" t="s">
        <v>24</v>
      </c>
      <c r="J1285">
        <v>9.98</v>
      </c>
      <c r="K1285">
        <v>59.85</v>
      </c>
      <c r="L1285">
        <v>49.87</v>
      </c>
      <c r="M1285" t="s">
        <v>83</v>
      </c>
      <c r="N1285" t="s">
        <v>16928</v>
      </c>
      <c r="O1285" t="s">
        <v>16929</v>
      </c>
      <c r="P1285" t="s">
        <v>83</v>
      </c>
      <c r="Q1285" t="s">
        <v>266</v>
      </c>
      <c r="R1285" t="s">
        <v>267</v>
      </c>
      <c r="S1285" t="s">
        <v>16930</v>
      </c>
      <c r="T1285">
        <v>59.85</v>
      </c>
      <c r="U1285" t="s">
        <v>24</v>
      </c>
      <c r="V1285" t="s">
        <v>5492</v>
      </c>
      <c r="W1285" t="s">
        <v>5495</v>
      </c>
      <c r="X1285" t="s">
        <v>16931</v>
      </c>
      <c r="Y1285" t="s">
        <v>16932</v>
      </c>
      <c r="Z1285" t="str">
        <f t="shared" si="20"/>
        <v>AS-95883</v>
      </c>
    </row>
    <row r="1286" spans="1:26" x14ac:dyDescent="0.3">
      <c r="A1286" t="s">
        <v>16933</v>
      </c>
      <c r="B1286" t="s">
        <v>8169</v>
      </c>
      <c r="C1286" t="s">
        <v>264</v>
      </c>
      <c r="E1286" t="s">
        <v>45</v>
      </c>
      <c r="G1286">
        <v>0.21</v>
      </c>
      <c r="H1286">
        <v>0.21</v>
      </c>
      <c r="I1286" t="s">
        <v>24</v>
      </c>
      <c r="J1286">
        <v>11.09</v>
      </c>
      <c r="K1286">
        <v>63.9</v>
      </c>
      <c r="L1286">
        <v>52.81</v>
      </c>
      <c r="M1286" t="s">
        <v>265</v>
      </c>
      <c r="N1286" t="s">
        <v>16934</v>
      </c>
      <c r="O1286" t="s">
        <v>16935</v>
      </c>
      <c r="P1286" t="s">
        <v>265</v>
      </c>
      <c r="Q1286" t="s">
        <v>266</v>
      </c>
      <c r="R1286" t="s">
        <v>267</v>
      </c>
      <c r="S1286" t="s">
        <v>16936</v>
      </c>
      <c r="T1286">
        <v>63.9</v>
      </c>
      <c r="U1286" t="s">
        <v>24</v>
      </c>
      <c r="V1286" t="s">
        <v>16937</v>
      </c>
      <c r="W1286" t="s">
        <v>16938</v>
      </c>
      <c r="X1286" t="s">
        <v>16939</v>
      </c>
      <c r="Y1286" t="s">
        <v>16940</v>
      </c>
      <c r="Z1286" t="str">
        <f t="shared" si="20"/>
        <v>AS-95802</v>
      </c>
    </row>
    <row r="1287" spans="1:26" x14ac:dyDescent="0.3">
      <c r="A1287" t="s">
        <v>16941</v>
      </c>
      <c r="B1287" t="s">
        <v>8169</v>
      </c>
      <c r="C1287" t="s">
        <v>264</v>
      </c>
      <c r="E1287" t="s">
        <v>45</v>
      </c>
      <c r="G1287">
        <v>0.21</v>
      </c>
      <c r="H1287">
        <v>0.21</v>
      </c>
      <c r="I1287" t="s">
        <v>24</v>
      </c>
      <c r="J1287">
        <v>16.11</v>
      </c>
      <c r="K1287">
        <v>92.8</v>
      </c>
      <c r="L1287">
        <v>76.69</v>
      </c>
      <c r="M1287" t="s">
        <v>265</v>
      </c>
      <c r="N1287" t="s">
        <v>16942</v>
      </c>
      <c r="O1287" t="s">
        <v>16943</v>
      </c>
      <c r="P1287" t="s">
        <v>265</v>
      </c>
      <c r="Q1287" t="s">
        <v>266</v>
      </c>
      <c r="R1287" t="s">
        <v>267</v>
      </c>
      <c r="S1287" t="s">
        <v>16944</v>
      </c>
      <c r="T1287">
        <v>92.8</v>
      </c>
      <c r="U1287" t="s">
        <v>24</v>
      </c>
      <c r="V1287" t="s">
        <v>16945</v>
      </c>
      <c r="W1287" t="s">
        <v>16946</v>
      </c>
      <c r="X1287" t="s">
        <v>16947</v>
      </c>
      <c r="Y1287" t="s">
        <v>16948</v>
      </c>
      <c r="Z1287" t="str">
        <f t="shared" si="20"/>
        <v>AS-97068</v>
      </c>
    </row>
    <row r="1288" spans="1:26" x14ac:dyDescent="0.3">
      <c r="A1288" t="s">
        <v>16949</v>
      </c>
      <c r="B1288" t="s">
        <v>8169</v>
      </c>
      <c r="C1288" t="s">
        <v>264</v>
      </c>
      <c r="E1288" t="s">
        <v>45</v>
      </c>
      <c r="G1288">
        <v>0.21</v>
      </c>
      <c r="H1288">
        <v>0.21</v>
      </c>
      <c r="I1288" t="s">
        <v>24</v>
      </c>
      <c r="J1288">
        <v>27.76</v>
      </c>
      <c r="K1288">
        <v>159.94999999999999</v>
      </c>
      <c r="L1288">
        <v>132.19</v>
      </c>
      <c r="M1288" t="s">
        <v>265</v>
      </c>
      <c r="N1288" t="s">
        <v>16950</v>
      </c>
      <c r="O1288" t="s">
        <v>16951</v>
      </c>
      <c r="P1288" t="s">
        <v>265</v>
      </c>
      <c r="Q1288" t="s">
        <v>266</v>
      </c>
      <c r="R1288" t="s">
        <v>267</v>
      </c>
      <c r="S1288" t="s">
        <v>16952</v>
      </c>
      <c r="T1288">
        <v>159.94999999999999</v>
      </c>
      <c r="U1288" t="s">
        <v>24</v>
      </c>
      <c r="V1288" t="s">
        <v>16953</v>
      </c>
      <c r="W1288" t="s">
        <v>16954</v>
      </c>
      <c r="X1288" t="s">
        <v>16955</v>
      </c>
      <c r="Y1288" t="s">
        <v>16956</v>
      </c>
      <c r="Z1288" t="str">
        <f t="shared" si="20"/>
        <v>AS-96017</v>
      </c>
    </row>
    <row r="1289" spans="1:26" x14ac:dyDescent="0.3">
      <c r="A1289" t="s">
        <v>16957</v>
      </c>
      <c r="B1289" t="s">
        <v>8169</v>
      </c>
      <c r="C1289" t="s">
        <v>268</v>
      </c>
      <c r="E1289" t="s">
        <v>47</v>
      </c>
      <c r="G1289">
        <v>0.22</v>
      </c>
      <c r="H1289">
        <v>0.22</v>
      </c>
      <c r="I1289" t="s">
        <v>24</v>
      </c>
      <c r="J1289">
        <v>6.82</v>
      </c>
      <c r="K1289">
        <v>37.85</v>
      </c>
      <c r="L1289">
        <v>31.03</v>
      </c>
      <c r="M1289" t="s">
        <v>83</v>
      </c>
      <c r="N1289" t="s">
        <v>16958</v>
      </c>
      <c r="O1289" t="s">
        <v>16959</v>
      </c>
      <c r="P1289" t="s">
        <v>83</v>
      </c>
      <c r="Q1289" t="s">
        <v>266</v>
      </c>
      <c r="R1289" t="s">
        <v>267</v>
      </c>
      <c r="S1289" t="s">
        <v>16960</v>
      </c>
      <c r="T1289">
        <v>37.85</v>
      </c>
      <c r="U1289" t="s">
        <v>24</v>
      </c>
      <c r="V1289" t="s">
        <v>4366</v>
      </c>
      <c r="W1289" t="s">
        <v>4369</v>
      </c>
      <c r="X1289" t="s">
        <v>16961</v>
      </c>
      <c r="Y1289" t="s">
        <v>16962</v>
      </c>
      <c r="Z1289" t="str">
        <f t="shared" si="20"/>
        <v>AS-95381</v>
      </c>
    </row>
    <row r="1290" spans="1:26" x14ac:dyDescent="0.3">
      <c r="A1290" t="s">
        <v>16963</v>
      </c>
      <c r="B1290" t="s">
        <v>8169</v>
      </c>
      <c r="C1290" t="s">
        <v>268</v>
      </c>
      <c r="E1290" t="s">
        <v>46</v>
      </c>
      <c r="G1290">
        <v>0.2</v>
      </c>
      <c r="H1290">
        <v>0.2</v>
      </c>
      <c r="I1290" t="s">
        <v>24</v>
      </c>
      <c r="J1290">
        <v>11.33</v>
      </c>
      <c r="K1290">
        <v>67.95</v>
      </c>
      <c r="L1290">
        <v>56.62</v>
      </c>
      <c r="M1290" t="s">
        <v>83</v>
      </c>
      <c r="N1290" t="s">
        <v>16964</v>
      </c>
      <c r="O1290" t="s">
        <v>16965</v>
      </c>
      <c r="P1290" t="s">
        <v>83</v>
      </c>
      <c r="Q1290" t="s">
        <v>266</v>
      </c>
      <c r="R1290" t="s">
        <v>267</v>
      </c>
      <c r="S1290" t="s">
        <v>16966</v>
      </c>
      <c r="T1290">
        <v>67.95</v>
      </c>
      <c r="U1290" t="s">
        <v>24</v>
      </c>
      <c r="V1290" t="s">
        <v>7945</v>
      </c>
      <c r="W1290" t="s">
        <v>7948</v>
      </c>
      <c r="X1290" t="s">
        <v>16967</v>
      </c>
      <c r="Y1290" t="s">
        <v>16968</v>
      </c>
      <c r="Z1290" t="str">
        <f t="shared" si="20"/>
        <v>AS-97143</v>
      </c>
    </row>
    <row r="1291" spans="1:26" x14ac:dyDescent="0.3">
      <c r="A1291" t="s">
        <v>16969</v>
      </c>
      <c r="B1291" t="s">
        <v>8169</v>
      </c>
      <c r="C1291" t="s">
        <v>268</v>
      </c>
      <c r="E1291" t="s">
        <v>42</v>
      </c>
      <c r="G1291">
        <v>0.19</v>
      </c>
      <c r="H1291">
        <v>0.19</v>
      </c>
      <c r="I1291" t="s">
        <v>24</v>
      </c>
      <c r="J1291">
        <v>3.98</v>
      </c>
      <c r="K1291">
        <v>24.9</v>
      </c>
      <c r="L1291">
        <v>20.92</v>
      </c>
      <c r="M1291" t="s">
        <v>83</v>
      </c>
      <c r="N1291" t="s">
        <v>16970</v>
      </c>
      <c r="O1291" t="s">
        <v>16971</v>
      </c>
      <c r="P1291" t="s">
        <v>83</v>
      </c>
      <c r="Q1291" t="s">
        <v>266</v>
      </c>
      <c r="R1291" t="s">
        <v>267</v>
      </c>
      <c r="S1291" t="s">
        <v>16972</v>
      </c>
      <c r="T1291">
        <v>24.9</v>
      </c>
      <c r="U1291" t="s">
        <v>24</v>
      </c>
      <c r="V1291" t="s">
        <v>2801</v>
      </c>
      <c r="W1291" t="s">
        <v>2804</v>
      </c>
      <c r="X1291" t="s">
        <v>16973</v>
      </c>
      <c r="Y1291" t="s">
        <v>16974</v>
      </c>
      <c r="Z1291" t="str">
        <f t="shared" si="20"/>
        <v>AS-94852</v>
      </c>
    </row>
    <row r="1292" spans="1:26" x14ac:dyDescent="0.3">
      <c r="A1292" t="s">
        <v>16975</v>
      </c>
      <c r="B1292" t="s">
        <v>8169</v>
      </c>
      <c r="C1292" t="s">
        <v>264</v>
      </c>
      <c r="E1292" t="s">
        <v>46</v>
      </c>
      <c r="G1292">
        <v>0.2</v>
      </c>
      <c r="H1292">
        <v>0.2</v>
      </c>
      <c r="I1292" t="s">
        <v>24</v>
      </c>
      <c r="J1292">
        <v>9.98</v>
      </c>
      <c r="K1292">
        <v>59.9</v>
      </c>
      <c r="L1292">
        <v>49.92</v>
      </c>
      <c r="M1292" t="s">
        <v>265</v>
      </c>
      <c r="N1292" t="s">
        <v>16976</v>
      </c>
      <c r="O1292" t="s">
        <v>16977</v>
      </c>
      <c r="P1292" t="s">
        <v>265</v>
      </c>
      <c r="Q1292" t="s">
        <v>266</v>
      </c>
      <c r="R1292" t="s">
        <v>267</v>
      </c>
      <c r="S1292" t="s">
        <v>16978</v>
      </c>
      <c r="T1292">
        <v>59.9</v>
      </c>
      <c r="U1292" t="s">
        <v>24</v>
      </c>
      <c r="V1292" t="s">
        <v>16979</v>
      </c>
      <c r="W1292" t="s">
        <v>16980</v>
      </c>
      <c r="X1292" t="s">
        <v>16979</v>
      </c>
      <c r="Y1292" t="s">
        <v>16981</v>
      </c>
      <c r="Z1292" t="str">
        <f t="shared" si="20"/>
        <v>AS-95690</v>
      </c>
    </row>
    <row r="1293" spans="1:26" x14ac:dyDescent="0.3">
      <c r="A1293" t="s">
        <v>16982</v>
      </c>
      <c r="B1293" t="s">
        <v>8169</v>
      </c>
      <c r="C1293" t="s">
        <v>264</v>
      </c>
      <c r="E1293" t="s">
        <v>45</v>
      </c>
      <c r="G1293">
        <v>0.21</v>
      </c>
      <c r="H1293">
        <v>0.21</v>
      </c>
      <c r="I1293" t="s">
        <v>24</v>
      </c>
      <c r="J1293">
        <v>17.350000000000001</v>
      </c>
      <c r="K1293">
        <v>99.95</v>
      </c>
      <c r="L1293">
        <v>82.6</v>
      </c>
      <c r="M1293" t="s">
        <v>265</v>
      </c>
      <c r="N1293" t="s">
        <v>16983</v>
      </c>
      <c r="O1293" t="s">
        <v>16984</v>
      </c>
      <c r="P1293" t="s">
        <v>265</v>
      </c>
      <c r="Q1293" t="s">
        <v>266</v>
      </c>
      <c r="R1293" t="s">
        <v>269</v>
      </c>
      <c r="S1293" t="s">
        <v>16985</v>
      </c>
      <c r="T1293">
        <v>99.95</v>
      </c>
      <c r="U1293" t="s">
        <v>24</v>
      </c>
      <c r="V1293" t="s">
        <v>16986</v>
      </c>
      <c r="W1293" t="s">
        <v>16987</v>
      </c>
      <c r="X1293" t="s">
        <v>16988</v>
      </c>
      <c r="Y1293" t="s">
        <v>16989</v>
      </c>
      <c r="Z1293" t="str">
        <f t="shared" si="20"/>
        <v>AS-96084</v>
      </c>
    </row>
    <row r="1294" spans="1:26" x14ac:dyDescent="0.3">
      <c r="A1294" t="s">
        <v>16982</v>
      </c>
      <c r="B1294" t="s">
        <v>8169</v>
      </c>
      <c r="C1294" t="s">
        <v>264</v>
      </c>
      <c r="E1294" t="s">
        <v>45</v>
      </c>
      <c r="G1294">
        <v>0.21</v>
      </c>
      <c r="H1294">
        <v>0.21</v>
      </c>
      <c r="I1294" t="s">
        <v>24</v>
      </c>
      <c r="J1294">
        <v>17.350000000000001</v>
      </c>
      <c r="K1294">
        <v>99.95</v>
      </c>
      <c r="L1294">
        <v>82.6</v>
      </c>
      <c r="M1294" t="s">
        <v>265</v>
      </c>
      <c r="N1294" t="s">
        <v>16983</v>
      </c>
      <c r="O1294" t="s">
        <v>16990</v>
      </c>
      <c r="P1294" t="s">
        <v>265</v>
      </c>
      <c r="Q1294" t="s">
        <v>266</v>
      </c>
      <c r="R1294" t="s">
        <v>267</v>
      </c>
      <c r="S1294" t="s">
        <v>16991</v>
      </c>
      <c r="T1294">
        <v>99.95</v>
      </c>
      <c r="U1294" t="s">
        <v>24</v>
      </c>
      <c r="V1294" t="s">
        <v>16992</v>
      </c>
      <c r="W1294" t="s">
        <v>16993</v>
      </c>
      <c r="X1294" t="s">
        <v>16994</v>
      </c>
      <c r="Y1294" t="s">
        <v>16995</v>
      </c>
      <c r="Z1294" t="str">
        <f t="shared" si="20"/>
        <v>AS-96084</v>
      </c>
    </row>
    <row r="1295" spans="1:26" x14ac:dyDescent="0.3">
      <c r="A1295" t="s">
        <v>16996</v>
      </c>
      <c r="B1295" t="s">
        <v>8169</v>
      </c>
      <c r="C1295" t="s">
        <v>264</v>
      </c>
      <c r="E1295" t="s">
        <v>45</v>
      </c>
      <c r="G1295">
        <v>0.21</v>
      </c>
      <c r="H1295">
        <v>0.21</v>
      </c>
      <c r="I1295" t="s">
        <v>24</v>
      </c>
      <c r="J1295">
        <v>16.100000000000001</v>
      </c>
      <c r="K1295">
        <v>92.75</v>
      </c>
      <c r="L1295">
        <v>76.650000000000006</v>
      </c>
      <c r="M1295" t="s">
        <v>265</v>
      </c>
      <c r="N1295" t="s">
        <v>16997</v>
      </c>
      <c r="O1295" t="s">
        <v>16998</v>
      </c>
      <c r="P1295" t="s">
        <v>265</v>
      </c>
      <c r="Q1295" t="s">
        <v>266</v>
      </c>
      <c r="R1295" t="s">
        <v>267</v>
      </c>
      <c r="S1295" t="s">
        <v>16999</v>
      </c>
      <c r="T1295">
        <v>92.75</v>
      </c>
      <c r="U1295" t="s">
        <v>24</v>
      </c>
      <c r="V1295" t="s">
        <v>17000</v>
      </c>
      <c r="W1295" t="s">
        <v>17001</v>
      </c>
      <c r="X1295" t="s">
        <v>17002</v>
      </c>
      <c r="Y1295" t="s">
        <v>17003</v>
      </c>
      <c r="Z1295" t="str">
        <f t="shared" si="20"/>
        <v>AS-95320</v>
      </c>
    </row>
    <row r="1296" spans="1:26" x14ac:dyDescent="0.3">
      <c r="A1296" t="s">
        <v>17004</v>
      </c>
      <c r="B1296" t="s">
        <v>8169</v>
      </c>
      <c r="C1296" t="s">
        <v>268</v>
      </c>
      <c r="E1296" t="s">
        <v>42</v>
      </c>
      <c r="G1296">
        <v>0.19</v>
      </c>
      <c r="H1296">
        <v>0.19</v>
      </c>
      <c r="I1296" t="s">
        <v>24</v>
      </c>
      <c r="J1296">
        <v>4.7699999999999996</v>
      </c>
      <c r="K1296">
        <v>29.9</v>
      </c>
      <c r="L1296">
        <v>25.13</v>
      </c>
      <c r="M1296" t="s">
        <v>83</v>
      </c>
      <c r="N1296" t="s">
        <v>17005</v>
      </c>
      <c r="O1296" t="s">
        <v>17006</v>
      </c>
      <c r="P1296" t="s">
        <v>83</v>
      </c>
      <c r="Q1296" t="s">
        <v>266</v>
      </c>
      <c r="R1296" t="s">
        <v>267</v>
      </c>
      <c r="S1296" t="s">
        <v>17007</v>
      </c>
      <c r="T1296">
        <v>29.9</v>
      </c>
      <c r="U1296" t="s">
        <v>24</v>
      </c>
      <c r="V1296" t="s">
        <v>3322</v>
      </c>
      <c r="W1296" t="s">
        <v>3325</v>
      </c>
      <c r="X1296" t="s">
        <v>17008</v>
      </c>
      <c r="Y1296" t="s">
        <v>17009</v>
      </c>
      <c r="Z1296" t="str">
        <f t="shared" si="20"/>
        <v>AS-95042</v>
      </c>
    </row>
    <row r="1297" spans="1:26" x14ac:dyDescent="0.3">
      <c r="A1297" t="s">
        <v>17010</v>
      </c>
      <c r="B1297" t="s">
        <v>8169</v>
      </c>
      <c r="C1297" t="s">
        <v>264</v>
      </c>
      <c r="E1297" t="s">
        <v>46</v>
      </c>
      <c r="G1297">
        <v>0.2</v>
      </c>
      <c r="H1297">
        <v>0.2</v>
      </c>
      <c r="I1297" t="s">
        <v>24</v>
      </c>
      <c r="J1297">
        <v>10.65</v>
      </c>
      <c r="K1297">
        <v>63.9</v>
      </c>
      <c r="L1297">
        <v>53.25</v>
      </c>
      <c r="M1297" t="s">
        <v>265</v>
      </c>
      <c r="N1297" t="s">
        <v>17011</v>
      </c>
      <c r="O1297" t="s">
        <v>17012</v>
      </c>
      <c r="P1297" t="s">
        <v>265</v>
      </c>
      <c r="Q1297" t="s">
        <v>266</v>
      </c>
      <c r="R1297" t="s">
        <v>267</v>
      </c>
      <c r="S1297" t="s">
        <v>17013</v>
      </c>
      <c r="T1297">
        <v>63.9</v>
      </c>
      <c r="U1297" t="s">
        <v>24</v>
      </c>
      <c r="V1297" t="s">
        <v>17014</v>
      </c>
      <c r="W1297" t="s">
        <v>17015</v>
      </c>
      <c r="X1297" t="s">
        <v>17016</v>
      </c>
      <c r="Y1297" t="s">
        <v>17017</v>
      </c>
      <c r="Z1297" t="str">
        <f t="shared" si="20"/>
        <v>AS-94844</v>
      </c>
    </row>
    <row r="1298" spans="1:26" x14ac:dyDescent="0.3">
      <c r="A1298" t="s">
        <v>17018</v>
      </c>
      <c r="B1298" t="s">
        <v>8169</v>
      </c>
      <c r="C1298" t="s">
        <v>38</v>
      </c>
      <c r="D1298" t="s">
        <v>17019</v>
      </c>
      <c r="E1298" t="s">
        <v>42</v>
      </c>
      <c r="G1298">
        <v>0.19</v>
      </c>
      <c r="H1298" t="s">
        <v>270</v>
      </c>
      <c r="I1298" t="s">
        <v>24</v>
      </c>
      <c r="J1298" t="s">
        <v>270</v>
      </c>
      <c r="K1298">
        <v>0</v>
      </c>
      <c r="L1298">
        <v>0</v>
      </c>
      <c r="M1298" t="s">
        <v>271</v>
      </c>
      <c r="Z1298" t="str">
        <f t="shared" si="20"/>
        <v>AS-95975</v>
      </c>
    </row>
    <row r="1299" spans="1:26" x14ac:dyDescent="0.3">
      <c r="A1299" t="s">
        <v>17020</v>
      </c>
      <c r="B1299" t="s">
        <v>8169</v>
      </c>
      <c r="C1299" t="s">
        <v>268</v>
      </c>
      <c r="E1299" t="s">
        <v>45</v>
      </c>
      <c r="G1299">
        <v>0.21</v>
      </c>
      <c r="H1299">
        <v>0.21</v>
      </c>
      <c r="I1299" t="s">
        <v>24</v>
      </c>
      <c r="J1299">
        <v>5.54</v>
      </c>
      <c r="K1299">
        <v>31.9</v>
      </c>
      <c r="L1299">
        <v>26.36</v>
      </c>
      <c r="M1299" t="s">
        <v>83</v>
      </c>
      <c r="N1299" t="s">
        <v>17021</v>
      </c>
      <c r="O1299" t="s">
        <v>17022</v>
      </c>
      <c r="P1299" t="s">
        <v>83</v>
      </c>
      <c r="Q1299" t="s">
        <v>266</v>
      </c>
      <c r="R1299" t="s">
        <v>267</v>
      </c>
      <c r="S1299" t="s">
        <v>17023</v>
      </c>
      <c r="T1299">
        <v>31.9</v>
      </c>
      <c r="U1299" t="s">
        <v>24</v>
      </c>
      <c r="V1299" t="s">
        <v>4510</v>
      </c>
      <c r="W1299" t="s">
        <v>4513</v>
      </c>
      <c r="X1299" t="s">
        <v>17024</v>
      </c>
      <c r="Y1299" t="s">
        <v>17025</v>
      </c>
      <c r="Z1299" t="str">
        <f t="shared" si="20"/>
        <v>AS-95424</v>
      </c>
    </row>
    <row r="1300" spans="1:26" x14ac:dyDescent="0.3">
      <c r="A1300" t="s">
        <v>17026</v>
      </c>
      <c r="B1300" t="s">
        <v>8169</v>
      </c>
      <c r="C1300" t="s">
        <v>264</v>
      </c>
      <c r="E1300" t="s">
        <v>47</v>
      </c>
      <c r="G1300">
        <v>0.22</v>
      </c>
      <c r="H1300">
        <v>0.22</v>
      </c>
      <c r="I1300" t="s">
        <v>24</v>
      </c>
      <c r="J1300">
        <v>11.71</v>
      </c>
      <c r="K1300">
        <v>64.95</v>
      </c>
      <c r="L1300">
        <v>53.24</v>
      </c>
      <c r="M1300" t="s">
        <v>265</v>
      </c>
      <c r="N1300" t="s">
        <v>17027</v>
      </c>
      <c r="O1300" t="s">
        <v>17028</v>
      </c>
      <c r="P1300" t="s">
        <v>265</v>
      </c>
      <c r="Q1300" t="s">
        <v>266</v>
      </c>
      <c r="R1300" t="s">
        <v>267</v>
      </c>
      <c r="S1300" t="s">
        <v>17029</v>
      </c>
      <c r="T1300">
        <v>64.95</v>
      </c>
      <c r="U1300" t="s">
        <v>24</v>
      </c>
      <c r="V1300" t="s">
        <v>17030</v>
      </c>
      <c r="W1300" t="s">
        <v>17031</v>
      </c>
      <c r="X1300" t="s">
        <v>17032</v>
      </c>
      <c r="Y1300" t="s">
        <v>17033</v>
      </c>
      <c r="Z1300" t="str">
        <f t="shared" si="20"/>
        <v>AS-96570</v>
      </c>
    </row>
    <row r="1301" spans="1:26" x14ac:dyDescent="0.3">
      <c r="A1301" t="s">
        <v>17034</v>
      </c>
      <c r="B1301" t="s">
        <v>8169</v>
      </c>
      <c r="C1301" t="s">
        <v>264</v>
      </c>
      <c r="E1301" t="s">
        <v>46</v>
      </c>
      <c r="G1301">
        <v>0.2</v>
      </c>
      <c r="H1301">
        <v>0.2</v>
      </c>
      <c r="I1301" t="s">
        <v>24</v>
      </c>
      <c r="J1301">
        <v>7.48</v>
      </c>
      <c r="K1301">
        <v>44.9</v>
      </c>
      <c r="L1301">
        <v>37.42</v>
      </c>
      <c r="M1301" t="s">
        <v>265</v>
      </c>
      <c r="N1301" t="s">
        <v>17035</v>
      </c>
      <c r="O1301" t="s">
        <v>17036</v>
      </c>
      <c r="P1301" t="s">
        <v>265</v>
      </c>
      <c r="Q1301" t="s">
        <v>266</v>
      </c>
      <c r="R1301" t="s">
        <v>267</v>
      </c>
      <c r="S1301" t="s">
        <v>17037</v>
      </c>
      <c r="T1301">
        <v>44.9</v>
      </c>
      <c r="U1301" t="s">
        <v>24</v>
      </c>
      <c r="V1301" t="s">
        <v>17038</v>
      </c>
      <c r="W1301" t="s">
        <v>17039</v>
      </c>
      <c r="X1301" t="s">
        <v>17040</v>
      </c>
      <c r="Y1301" t="s">
        <v>17041</v>
      </c>
      <c r="Z1301" t="str">
        <f t="shared" si="20"/>
        <v>AS-97122</v>
      </c>
    </row>
    <row r="1302" spans="1:26" x14ac:dyDescent="0.3">
      <c r="A1302" t="s">
        <v>17042</v>
      </c>
      <c r="B1302" t="s">
        <v>8169</v>
      </c>
      <c r="C1302" t="s">
        <v>264</v>
      </c>
      <c r="E1302" t="s">
        <v>42</v>
      </c>
      <c r="G1302">
        <v>0.19</v>
      </c>
      <c r="H1302">
        <v>0.19</v>
      </c>
      <c r="I1302" t="s">
        <v>24</v>
      </c>
      <c r="J1302">
        <v>33.04</v>
      </c>
      <c r="K1302">
        <v>206.91</v>
      </c>
      <c r="L1302">
        <v>173.87</v>
      </c>
      <c r="M1302" t="s">
        <v>265</v>
      </c>
      <c r="N1302" t="s">
        <v>17043</v>
      </c>
      <c r="O1302" t="s">
        <v>17044</v>
      </c>
      <c r="P1302" t="s">
        <v>265</v>
      </c>
      <c r="Q1302" t="s">
        <v>266</v>
      </c>
      <c r="R1302" t="s">
        <v>267</v>
      </c>
      <c r="S1302" t="s">
        <v>17045</v>
      </c>
      <c r="T1302">
        <v>206.91</v>
      </c>
      <c r="U1302" t="s">
        <v>24</v>
      </c>
      <c r="V1302" t="s">
        <v>17046</v>
      </c>
      <c r="W1302" t="s">
        <v>17047</v>
      </c>
      <c r="X1302" t="s">
        <v>17048</v>
      </c>
      <c r="Y1302" t="s">
        <v>17049</v>
      </c>
      <c r="Z1302" t="str">
        <f t="shared" si="20"/>
        <v>AS-96593</v>
      </c>
    </row>
    <row r="1303" spans="1:26" x14ac:dyDescent="0.3">
      <c r="A1303" t="s">
        <v>17050</v>
      </c>
      <c r="B1303" t="s">
        <v>8169</v>
      </c>
      <c r="C1303" t="s">
        <v>268</v>
      </c>
      <c r="E1303" t="s">
        <v>42</v>
      </c>
      <c r="G1303">
        <v>0.19</v>
      </c>
      <c r="H1303">
        <v>0.19</v>
      </c>
      <c r="I1303" t="s">
        <v>24</v>
      </c>
      <c r="J1303">
        <v>7.17</v>
      </c>
      <c r="K1303">
        <v>44.9</v>
      </c>
      <c r="L1303">
        <v>37.729999999999997</v>
      </c>
      <c r="M1303" t="s">
        <v>83</v>
      </c>
      <c r="N1303" t="s">
        <v>17051</v>
      </c>
      <c r="O1303" t="s">
        <v>17052</v>
      </c>
      <c r="P1303" t="s">
        <v>83</v>
      </c>
      <c r="Q1303" t="s">
        <v>266</v>
      </c>
      <c r="R1303" t="s">
        <v>267</v>
      </c>
      <c r="S1303" t="s">
        <v>17053</v>
      </c>
      <c r="T1303">
        <v>44.9</v>
      </c>
      <c r="U1303" t="s">
        <v>24</v>
      </c>
      <c r="V1303" t="s">
        <v>4095</v>
      </c>
      <c r="W1303" t="s">
        <v>4098</v>
      </c>
      <c r="X1303" t="s">
        <v>17054</v>
      </c>
      <c r="Y1303" t="s">
        <v>17055</v>
      </c>
      <c r="Z1303" t="str">
        <f t="shared" si="20"/>
        <v>AS-95277</v>
      </c>
    </row>
    <row r="1304" spans="1:26" x14ac:dyDescent="0.3">
      <c r="A1304" t="s">
        <v>17056</v>
      </c>
      <c r="B1304" t="s">
        <v>8169</v>
      </c>
      <c r="C1304" t="s">
        <v>268</v>
      </c>
      <c r="E1304" t="s">
        <v>45</v>
      </c>
      <c r="G1304">
        <v>0.21</v>
      </c>
      <c r="H1304">
        <v>0.21</v>
      </c>
      <c r="I1304" t="s">
        <v>24</v>
      </c>
      <c r="J1304">
        <v>5.54</v>
      </c>
      <c r="K1304">
        <v>31.9</v>
      </c>
      <c r="L1304">
        <v>26.36</v>
      </c>
      <c r="M1304" t="s">
        <v>83</v>
      </c>
      <c r="N1304" t="s">
        <v>17057</v>
      </c>
      <c r="O1304" t="s">
        <v>17058</v>
      </c>
      <c r="P1304" t="s">
        <v>83</v>
      </c>
      <c r="Q1304" t="s">
        <v>266</v>
      </c>
      <c r="R1304" t="s">
        <v>267</v>
      </c>
      <c r="S1304" t="s">
        <v>17059</v>
      </c>
      <c r="T1304">
        <v>31.9</v>
      </c>
      <c r="U1304" t="s">
        <v>24</v>
      </c>
      <c r="V1304" t="s">
        <v>6030</v>
      </c>
      <c r="W1304" t="s">
        <v>6033</v>
      </c>
      <c r="X1304" t="s">
        <v>17060</v>
      </c>
      <c r="Y1304" t="s">
        <v>17061</v>
      </c>
      <c r="Z1304" t="str">
        <f t="shared" si="20"/>
        <v>AS-96181</v>
      </c>
    </row>
    <row r="1305" spans="1:26" x14ac:dyDescent="0.3">
      <c r="A1305" t="s">
        <v>17062</v>
      </c>
      <c r="B1305" t="s">
        <v>8169</v>
      </c>
      <c r="C1305" t="s">
        <v>264</v>
      </c>
      <c r="E1305" t="s">
        <v>45</v>
      </c>
      <c r="G1305">
        <v>0.21</v>
      </c>
      <c r="H1305">
        <v>0.21</v>
      </c>
      <c r="I1305" t="s">
        <v>24</v>
      </c>
      <c r="J1305">
        <v>32.229999999999997</v>
      </c>
      <c r="K1305">
        <v>185.7</v>
      </c>
      <c r="L1305">
        <v>153.47</v>
      </c>
      <c r="M1305" t="s">
        <v>265</v>
      </c>
      <c r="N1305" t="s">
        <v>17063</v>
      </c>
      <c r="O1305" t="s">
        <v>17064</v>
      </c>
      <c r="P1305" t="s">
        <v>265</v>
      </c>
      <c r="Q1305" t="s">
        <v>266</v>
      </c>
      <c r="R1305" t="s">
        <v>267</v>
      </c>
      <c r="S1305" t="s">
        <v>17065</v>
      </c>
      <c r="T1305">
        <v>185.7</v>
      </c>
      <c r="U1305" t="s">
        <v>24</v>
      </c>
      <c r="V1305" t="s">
        <v>17066</v>
      </c>
      <c r="W1305" t="s">
        <v>17067</v>
      </c>
      <c r="X1305" t="s">
        <v>17068</v>
      </c>
      <c r="Y1305" t="s">
        <v>17069</v>
      </c>
      <c r="Z1305" t="str">
        <f t="shared" si="20"/>
        <v>AS-96154</v>
      </c>
    </row>
    <row r="1306" spans="1:26" x14ac:dyDescent="0.3">
      <c r="A1306" t="s">
        <v>17070</v>
      </c>
      <c r="B1306" t="s">
        <v>8169</v>
      </c>
      <c r="C1306" t="s">
        <v>268</v>
      </c>
      <c r="E1306" t="s">
        <v>42</v>
      </c>
      <c r="G1306">
        <v>0.19</v>
      </c>
      <c r="H1306">
        <v>0.19</v>
      </c>
      <c r="I1306" t="s">
        <v>24</v>
      </c>
      <c r="J1306">
        <v>10.85</v>
      </c>
      <c r="K1306">
        <v>67.95</v>
      </c>
      <c r="L1306">
        <v>57.1</v>
      </c>
      <c r="M1306" t="s">
        <v>83</v>
      </c>
      <c r="N1306" t="s">
        <v>17071</v>
      </c>
      <c r="O1306" t="s">
        <v>17072</v>
      </c>
      <c r="P1306" t="s">
        <v>83</v>
      </c>
      <c r="Q1306" t="s">
        <v>266</v>
      </c>
      <c r="R1306" t="s">
        <v>267</v>
      </c>
      <c r="S1306" t="s">
        <v>17073</v>
      </c>
      <c r="T1306">
        <v>67.95</v>
      </c>
      <c r="U1306" t="s">
        <v>24</v>
      </c>
      <c r="V1306" t="s">
        <v>5130</v>
      </c>
      <c r="W1306" t="s">
        <v>5132</v>
      </c>
      <c r="X1306" t="s">
        <v>17074</v>
      </c>
      <c r="Y1306" t="s">
        <v>17075</v>
      </c>
      <c r="Z1306" t="str">
        <f t="shared" si="20"/>
        <v>AS-95703</v>
      </c>
    </row>
    <row r="1307" spans="1:26" x14ac:dyDescent="0.3">
      <c r="A1307" t="s">
        <v>17076</v>
      </c>
      <c r="B1307" t="s">
        <v>8169</v>
      </c>
      <c r="C1307" t="s">
        <v>268</v>
      </c>
      <c r="E1307" t="s">
        <v>42</v>
      </c>
      <c r="G1307">
        <v>0.19</v>
      </c>
      <c r="H1307">
        <v>0.19</v>
      </c>
      <c r="I1307" t="s">
        <v>24</v>
      </c>
      <c r="J1307">
        <v>5.09</v>
      </c>
      <c r="K1307">
        <v>31.9</v>
      </c>
      <c r="L1307">
        <v>26.81</v>
      </c>
      <c r="M1307" t="s">
        <v>83</v>
      </c>
      <c r="N1307" t="s">
        <v>17077</v>
      </c>
      <c r="O1307" t="s">
        <v>17078</v>
      </c>
      <c r="P1307" t="s">
        <v>83</v>
      </c>
      <c r="Q1307" t="s">
        <v>266</v>
      </c>
      <c r="R1307" t="s">
        <v>267</v>
      </c>
      <c r="S1307" t="s">
        <v>17079</v>
      </c>
      <c r="T1307">
        <v>31.9</v>
      </c>
      <c r="U1307" t="s">
        <v>24</v>
      </c>
      <c r="V1307" t="s">
        <v>5814</v>
      </c>
      <c r="W1307" t="s">
        <v>5816</v>
      </c>
      <c r="X1307" t="s">
        <v>17080</v>
      </c>
      <c r="Y1307" t="s">
        <v>17081</v>
      </c>
      <c r="Z1307" t="str">
        <f t="shared" si="20"/>
        <v>AS-96045</v>
      </c>
    </row>
    <row r="1308" spans="1:26" x14ac:dyDescent="0.3">
      <c r="A1308" t="s">
        <v>17082</v>
      </c>
      <c r="B1308" t="s">
        <v>8169</v>
      </c>
      <c r="C1308" t="s">
        <v>264</v>
      </c>
      <c r="E1308" t="s">
        <v>46</v>
      </c>
      <c r="G1308">
        <v>0.2</v>
      </c>
      <c r="H1308">
        <v>0.2</v>
      </c>
      <c r="I1308" t="s">
        <v>24</v>
      </c>
      <c r="J1308">
        <v>13.3</v>
      </c>
      <c r="K1308">
        <v>79.8</v>
      </c>
      <c r="L1308">
        <v>66.5</v>
      </c>
      <c r="M1308" t="s">
        <v>265</v>
      </c>
      <c r="N1308" t="s">
        <v>17083</v>
      </c>
      <c r="O1308" t="s">
        <v>17084</v>
      </c>
      <c r="P1308" t="s">
        <v>265</v>
      </c>
      <c r="Q1308" t="s">
        <v>266</v>
      </c>
      <c r="R1308" t="s">
        <v>267</v>
      </c>
      <c r="S1308" t="s">
        <v>17085</v>
      </c>
      <c r="T1308">
        <v>79.8</v>
      </c>
      <c r="U1308" t="s">
        <v>24</v>
      </c>
      <c r="V1308" t="s">
        <v>17086</v>
      </c>
      <c r="W1308" t="s">
        <v>17087</v>
      </c>
      <c r="X1308" t="s">
        <v>17088</v>
      </c>
      <c r="Y1308" t="s">
        <v>17089</v>
      </c>
      <c r="Z1308" t="str">
        <f t="shared" si="20"/>
        <v>AS-96303</v>
      </c>
    </row>
    <row r="1309" spans="1:26" x14ac:dyDescent="0.3">
      <c r="A1309" t="s">
        <v>17090</v>
      </c>
      <c r="B1309" t="s">
        <v>8169</v>
      </c>
      <c r="C1309" t="s">
        <v>268</v>
      </c>
      <c r="E1309" t="s">
        <v>42</v>
      </c>
      <c r="G1309">
        <v>0.19</v>
      </c>
      <c r="H1309">
        <v>0.19</v>
      </c>
      <c r="I1309" t="s">
        <v>24</v>
      </c>
      <c r="J1309">
        <v>11.31</v>
      </c>
      <c r="K1309">
        <v>70.849999999999994</v>
      </c>
      <c r="L1309">
        <v>59.54</v>
      </c>
      <c r="M1309" t="s">
        <v>83</v>
      </c>
      <c r="N1309" t="s">
        <v>17091</v>
      </c>
      <c r="O1309" t="s">
        <v>17092</v>
      </c>
      <c r="P1309" t="s">
        <v>83</v>
      </c>
      <c r="Q1309" t="s">
        <v>266</v>
      </c>
      <c r="R1309" t="s">
        <v>267</v>
      </c>
      <c r="S1309" t="s">
        <v>17093</v>
      </c>
      <c r="T1309">
        <v>70.849999999999994</v>
      </c>
      <c r="U1309" t="s">
        <v>24</v>
      </c>
      <c r="V1309" t="s">
        <v>4729</v>
      </c>
      <c r="W1309" t="s">
        <v>4732</v>
      </c>
      <c r="X1309" t="s">
        <v>17094</v>
      </c>
      <c r="Y1309" t="s">
        <v>17095</v>
      </c>
      <c r="Z1309" t="str">
        <f t="shared" si="20"/>
        <v>AS-95521</v>
      </c>
    </row>
    <row r="1310" spans="1:26" x14ac:dyDescent="0.3">
      <c r="A1310" t="s">
        <v>17096</v>
      </c>
      <c r="B1310" t="s">
        <v>8169</v>
      </c>
      <c r="C1310" t="s">
        <v>38</v>
      </c>
      <c r="D1310" t="s">
        <v>76</v>
      </c>
      <c r="E1310" t="s">
        <v>46</v>
      </c>
      <c r="G1310">
        <v>0.2</v>
      </c>
      <c r="H1310" t="s">
        <v>270</v>
      </c>
      <c r="I1310" t="s">
        <v>24</v>
      </c>
      <c r="J1310" t="s">
        <v>270</v>
      </c>
      <c r="K1310">
        <v>0</v>
      </c>
      <c r="L1310">
        <v>0</v>
      </c>
      <c r="M1310" t="s">
        <v>271</v>
      </c>
      <c r="Z1310" t="str">
        <f t="shared" si="20"/>
        <v>AS-95432</v>
      </c>
    </row>
    <row r="1311" spans="1:26" x14ac:dyDescent="0.3">
      <c r="A1311" t="s">
        <v>17097</v>
      </c>
      <c r="B1311" t="s">
        <v>8169</v>
      </c>
      <c r="C1311" t="s">
        <v>268</v>
      </c>
      <c r="E1311" t="s">
        <v>47</v>
      </c>
      <c r="G1311">
        <v>0.22</v>
      </c>
      <c r="H1311">
        <v>0.22</v>
      </c>
      <c r="I1311" t="s">
        <v>24</v>
      </c>
      <c r="J1311">
        <v>54.09</v>
      </c>
      <c r="K1311">
        <v>299.95</v>
      </c>
      <c r="L1311">
        <v>245.86</v>
      </c>
      <c r="M1311" t="s">
        <v>83</v>
      </c>
      <c r="N1311" t="s">
        <v>17098</v>
      </c>
      <c r="O1311" t="s">
        <v>17099</v>
      </c>
      <c r="P1311" t="s">
        <v>83</v>
      </c>
      <c r="Q1311" t="s">
        <v>266</v>
      </c>
      <c r="R1311" t="s">
        <v>267</v>
      </c>
      <c r="S1311" t="s">
        <v>17100</v>
      </c>
      <c r="T1311">
        <v>299.95</v>
      </c>
      <c r="U1311" t="s">
        <v>24</v>
      </c>
      <c r="V1311" t="s">
        <v>3900</v>
      </c>
      <c r="W1311" t="s">
        <v>3903</v>
      </c>
      <c r="X1311" t="s">
        <v>17101</v>
      </c>
      <c r="Y1311" t="s">
        <v>17102</v>
      </c>
      <c r="Z1311" t="str">
        <f t="shared" si="20"/>
        <v>AS-95210</v>
      </c>
    </row>
    <row r="1312" spans="1:26" x14ac:dyDescent="0.3">
      <c r="A1312" t="s">
        <v>17103</v>
      </c>
      <c r="B1312" t="s">
        <v>8169</v>
      </c>
      <c r="C1312" t="s">
        <v>264</v>
      </c>
      <c r="E1312" t="s">
        <v>45</v>
      </c>
      <c r="G1312">
        <v>0.21</v>
      </c>
      <c r="H1312">
        <v>0.21</v>
      </c>
      <c r="I1312" t="s">
        <v>24</v>
      </c>
      <c r="J1312">
        <v>4.32</v>
      </c>
      <c r="K1312">
        <v>24.9</v>
      </c>
      <c r="L1312">
        <v>20.58</v>
      </c>
      <c r="M1312" t="s">
        <v>265</v>
      </c>
      <c r="N1312" t="s">
        <v>17104</v>
      </c>
      <c r="O1312" t="s">
        <v>17105</v>
      </c>
      <c r="P1312" t="s">
        <v>265</v>
      </c>
      <c r="Q1312" t="s">
        <v>266</v>
      </c>
      <c r="R1312" t="s">
        <v>267</v>
      </c>
      <c r="S1312" t="s">
        <v>17106</v>
      </c>
      <c r="T1312">
        <v>24.9</v>
      </c>
      <c r="U1312" t="s">
        <v>24</v>
      </c>
      <c r="V1312" t="s">
        <v>17107</v>
      </c>
      <c r="W1312" t="s">
        <v>17108</v>
      </c>
      <c r="X1312" t="s">
        <v>17109</v>
      </c>
      <c r="Y1312" t="s">
        <v>17110</v>
      </c>
      <c r="Z1312" t="str">
        <f t="shared" si="20"/>
        <v>AS-95680</v>
      </c>
    </row>
    <row r="1313" spans="1:26" x14ac:dyDescent="0.3">
      <c r="A1313" t="s">
        <v>17111</v>
      </c>
      <c r="B1313" t="s">
        <v>8169</v>
      </c>
      <c r="C1313" t="s">
        <v>264</v>
      </c>
      <c r="E1313" t="s">
        <v>45</v>
      </c>
      <c r="G1313">
        <v>0.21</v>
      </c>
      <c r="H1313">
        <v>0.21</v>
      </c>
      <c r="I1313" t="s">
        <v>24</v>
      </c>
      <c r="J1313">
        <v>25.67</v>
      </c>
      <c r="K1313">
        <v>147.9</v>
      </c>
      <c r="L1313">
        <v>122.23</v>
      </c>
      <c r="M1313" t="s">
        <v>265</v>
      </c>
      <c r="N1313" t="s">
        <v>17112</v>
      </c>
      <c r="O1313" t="s">
        <v>17113</v>
      </c>
      <c r="P1313" t="s">
        <v>265</v>
      </c>
      <c r="Q1313" t="s">
        <v>266</v>
      </c>
      <c r="R1313" t="s">
        <v>267</v>
      </c>
      <c r="S1313" t="s">
        <v>17114</v>
      </c>
      <c r="T1313">
        <v>147.9</v>
      </c>
      <c r="U1313" t="s">
        <v>24</v>
      </c>
      <c r="V1313" t="s">
        <v>17115</v>
      </c>
      <c r="W1313" t="s">
        <v>17116</v>
      </c>
      <c r="X1313" t="s">
        <v>17115</v>
      </c>
      <c r="Y1313" t="s">
        <v>17117</v>
      </c>
      <c r="Z1313" t="str">
        <f t="shared" si="20"/>
        <v>AS-96586</v>
      </c>
    </row>
    <row r="1314" spans="1:26" x14ac:dyDescent="0.3">
      <c r="A1314" t="s">
        <v>17118</v>
      </c>
      <c r="B1314" t="s">
        <v>8169</v>
      </c>
      <c r="C1314" t="s">
        <v>264</v>
      </c>
      <c r="E1314" t="s">
        <v>46</v>
      </c>
      <c r="G1314">
        <v>0.2</v>
      </c>
      <c r="H1314">
        <v>0.2</v>
      </c>
      <c r="I1314" t="s">
        <v>24</v>
      </c>
      <c r="J1314">
        <v>7.98</v>
      </c>
      <c r="K1314">
        <v>47.9</v>
      </c>
      <c r="L1314">
        <v>39.92</v>
      </c>
      <c r="M1314" t="s">
        <v>265</v>
      </c>
      <c r="N1314" t="s">
        <v>17119</v>
      </c>
      <c r="O1314" t="s">
        <v>17120</v>
      </c>
      <c r="P1314" t="s">
        <v>265</v>
      </c>
      <c r="Q1314" t="s">
        <v>266</v>
      </c>
      <c r="R1314" t="s">
        <v>267</v>
      </c>
      <c r="S1314" t="s">
        <v>17121</v>
      </c>
      <c r="T1314">
        <v>47.9</v>
      </c>
      <c r="U1314" t="s">
        <v>24</v>
      </c>
      <c r="V1314" t="s">
        <v>17122</v>
      </c>
      <c r="W1314" t="s">
        <v>17123</v>
      </c>
      <c r="X1314" t="s">
        <v>17124</v>
      </c>
      <c r="Y1314" t="s">
        <v>17125</v>
      </c>
      <c r="Z1314" t="str">
        <f t="shared" si="20"/>
        <v>AS-95825</v>
      </c>
    </row>
    <row r="1315" spans="1:26" x14ac:dyDescent="0.3">
      <c r="A1315" t="s">
        <v>17126</v>
      </c>
      <c r="B1315" t="s">
        <v>8169</v>
      </c>
      <c r="C1315" t="s">
        <v>38</v>
      </c>
      <c r="D1315" t="s">
        <v>76</v>
      </c>
      <c r="E1315" t="s">
        <v>46</v>
      </c>
      <c r="G1315">
        <v>0.2</v>
      </c>
      <c r="H1315" t="s">
        <v>270</v>
      </c>
      <c r="I1315" t="s">
        <v>24</v>
      </c>
      <c r="J1315" t="s">
        <v>270</v>
      </c>
      <c r="K1315">
        <v>0</v>
      </c>
      <c r="L1315">
        <v>0</v>
      </c>
      <c r="M1315" t="s">
        <v>271</v>
      </c>
      <c r="Z1315" t="str">
        <f t="shared" si="20"/>
        <v>AS-95976</v>
      </c>
    </row>
    <row r="1316" spans="1:26" x14ac:dyDescent="0.3">
      <c r="A1316" t="s">
        <v>17127</v>
      </c>
      <c r="B1316" t="s">
        <v>8169</v>
      </c>
      <c r="C1316" t="s">
        <v>264</v>
      </c>
      <c r="E1316" t="s">
        <v>45</v>
      </c>
      <c r="G1316">
        <v>0.21</v>
      </c>
      <c r="H1316">
        <v>0.21</v>
      </c>
      <c r="I1316" t="s">
        <v>24</v>
      </c>
      <c r="J1316">
        <v>8.31</v>
      </c>
      <c r="K1316">
        <v>47.9</v>
      </c>
      <c r="L1316">
        <v>39.590000000000003</v>
      </c>
      <c r="M1316" t="s">
        <v>265</v>
      </c>
      <c r="N1316" t="s">
        <v>17128</v>
      </c>
      <c r="O1316" t="s">
        <v>17129</v>
      </c>
      <c r="P1316" t="s">
        <v>265</v>
      </c>
      <c r="Q1316" t="s">
        <v>266</v>
      </c>
      <c r="R1316" t="s">
        <v>267</v>
      </c>
      <c r="S1316" t="s">
        <v>17130</v>
      </c>
      <c r="T1316">
        <v>47.9</v>
      </c>
      <c r="U1316" t="s">
        <v>24</v>
      </c>
      <c r="V1316" t="s">
        <v>17131</v>
      </c>
      <c r="W1316" t="s">
        <v>17132</v>
      </c>
      <c r="X1316" t="s">
        <v>17133</v>
      </c>
      <c r="Y1316" t="s">
        <v>17134</v>
      </c>
      <c r="Z1316" t="str">
        <f t="shared" si="20"/>
        <v>AS-95929</v>
      </c>
    </row>
    <row r="1317" spans="1:26" x14ac:dyDescent="0.3">
      <c r="A1317" t="s">
        <v>17135</v>
      </c>
      <c r="B1317" t="s">
        <v>8169</v>
      </c>
      <c r="C1317" t="s">
        <v>264</v>
      </c>
      <c r="E1317" t="s">
        <v>45</v>
      </c>
      <c r="G1317">
        <v>0.21</v>
      </c>
      <c r="H1317">
        <v>0.21</v>
      </c>
      <c r="I1317" t="s">
        <v>24</v>
      </c>
      <c r="J1317">
        <v>8.9499999999999993</v>
      </c>
      <c r="K1317">
        <v>51.57</v>
      </c>
      <c r="L1317">
        <v>42.62</v>
      </c>
      <c r="M1317" t="s">
        <v>265</v>
      </c>
      <c r="N1317" t="s">
        <v>17136</v>
      </c>
      <c r="O1317" t="s">
        <v>17137</v>
      </c>
      <c r="P1317" t="s">
        <v>265</v>
      </c>
      <c r="Q1317" t="s">
        <v>266</v>
      </c>
      <c r="R1317" t="s">
        <v>267</v>
      </c>
      <c r="S1317" t="s">
        <v>17138</v>
      </c>
      <c r="T1317">
        <v>51.57</v>
      </c>
      <c r="U1317" t="s">
        <v>24</v>
      </c>
      <c r="V1317" t="s">
        <v>17139</v>
      </c>
      <c r="W1317" t="s">
        <v>17140</v>
      </c>
      <c r="X1317" t="s">
        <v>17141</v>
      </c>
      <c r="Y1317" t="s">
        <v>17142</v>
      </c>
      <c r="Z1317" t="str">
        <f t="shared" si="20"/>
        <v>AS-96787</v>
      </c>
    </row>
    <row r="1318" spans="1:26" x14ac:dyDescent="0.3">
      <c r="A1318" t="s">
        <v>17143</v>
      </c>
      <c r="B1318" t="s">
        <v>8169</v>
      </c>
      <c r="C1318" t="s">
        <v>264</v>
      </c>
      <c r="E1318" t="s">
        <v>45</v>
      </c>
      <c r="G1318">
        <v>0.21</v>
      </c>
      <c r="H1318">
        <v>0.21</v>
      </c>
      <c r="I1318" t="s">
        <v>24</v>
      </c>
      <c r="J1318">
        <v>11.44</v>
      </c>
      <c r="K1318">
        <v>65.900000000000006</v>
      </c>
      <c r="L1318">
        <v>54.46</v>
      </c>
      <c r="M1318" t="s">
        <v>265</v>
      </c>
      <c r="N1318" t="s">
        <v>17144</v>
      </c>
      <c r="O1318" t="s">
        <v>17145</v>
      </c>
      <c r="P1318" t="s">
        <v>265</v>
      </c>
      <c r="Q1318" t="s">
        <v>266</v>
      </c>
      <c r="R1318" t="s">
        <v>267</v>
      </c>
      <c r="S1318" t="s">
        <v>17146</v>
      </c>
      <c r="T1318">
        <v>65.900000000000006</v>
      </c>
      <c r="U1318" t="s">
        <v>24</v>
      </c>
      <c r="V1318" t="s">
        <v>17147</v>
      </c>
      <c r="W1318" t="s">
        <v>17148</v>
      </c>
      <c r="X1318" t="s">
        <v>17149</v>
      </c>
      <c r="Y1318" t="s">
        <v>17150</v>
      </c>
      <c r="Z1318" t="str">
        <f t="shared" si="20"/>
        <v>AS-95166</v>
      </c>
    </row>
    <row r="1319" spans="1:26" x14ac:dyDescent="0.3">
      <c r="A1319" t="s">
        <v>17151</v>
      </c>
      <c r="B1319" t="s">
        <v>8169</v>
      </c>
      <c r="C1319" t="s">
        <v>264</v>
      </c>
      <c r="E1319" t="s">
        <v>46</v>
      </c>
      <c r="G1319">
        <v>0.2</v>
      </c>
      <c r="H1319">
        <v>0.2</v>
      </c>
      <c r="I1319" t="s">
        <v>24</v>
      </c>
      <c r="J1319">
        <v>9.15</v>
      </c>
      <c r="K1319">
        <v>54.9</v>
      </c>
      <c r="L1319">
        <v>45.75</v>
      </c>
      <c r="M1319" t="s">
        <v>265</v>
      </c>
      <c r="N1319" t="s">
        <v>17152</v>
      </c>
      <c r="O1319" t="s">
        <v>17153</v>
      </c>
      <c r="P1319" t="s">
        <v>265</v>
      </c>
      <c r="Q1319" t="s">
        <v>266</v>
      </c>
      <c r="R1319" t="s">
        <v>267</v>
      </c>
      <c r="S1319" t="s">
        <v>17154</v>
      </c>
      <c r="T1319">
        <v>54.9</v>
      </c>
      <c r="U1319" t="s">
        <v>24</v>
      </c>
      <c r="V1319" t="s">
        <v>17155</v>
      </c>
      <c r="W1319" t="s">
        <v>17156</v>
      </c>
      <c r="X1319" t="s">
        <v>17157</v>
      </c>
      <c r="Y1319" t="s">
        <v>17158</v>
      </c>
      <c r="Z1319" t="str">
        <f t="shared" si="20"/>
        <v>AS-96562</v>
      </c>
    </row>
    <row r="1320" spans="1:26" x14ac:dyDescent="0.3">
      <c r="A1320" t="s">
        <v>17159</v>
      </c>
      <c r="B1320" t="s">
        <v>8169</v>
      </c>
      <c r="C1320" t="s">
        <v>264</v>
      </c>
      <c r="E1320" t="s">
        <v>47</v>
      </c>
      <c r="G1320">
        <v>0.22</v>
      </c>
      <c r="H1320">
        <v>0.22</v>
      </c>
      <c r="I1320" t="s">
        <v>24</v>
      </c>
      <c r="J1320">
        <v>17.170000000000002</v>
      </c>
      <c r="K1320">
        <v>95.22</v>
      </c>
      <c r="L1320">
        <v>78.05</v>
      </c>
      <c r="M1320" t="s">
        <v>265</v>
      </c>
      <c r="N1320" t="s">
        <v>17160</v>
      </c>
      <c r="O1320" t="s">
        <v>17161</v>
      </c>
      <c r="P1320" t="s">
        <v>265</v>
      </c>
      <c r="Q1320" t="s">
        <v>266</v>
      </c>
      <c r="R1320" t="s">
        <v>267</v>
      </c>
      <c r="S1320" t="s">
        <v>17162</v>
      </c>
      <c r="T1320">
        <v>95.22</v>
      </c>
      <c r="U1320" t="s">
        <v>24</v>
      </c>
      <c r="V1320" t="s">
        <v>17163</v>
      </c>
      <c r="W1320" t="s">
        <v>17164</v>
      </c>
      <c r="X1320" t="s">
        <v>17165</v>
      </c>
      <c r="Y1320" t="s">
        <v>17166</v>
      </c>
      <c r="Z1320" t="str">
        <f t="shared" si="20"/>
        <v>AS-95789</v>
      </c>
    </row>
    <row r="1321" spans="1:26" x14ac:dyDescent="0.3">
      <c r="A1321" t="s">
        <v>17167</v>
      </c>
      <c r="B1321" t="s">
        <v>8169</v>
      </c>
      <c r="C1321" t="s">
        <v>38</v>
      </c>
      <c r="D1321" t="s">
        <v>67</v>
      </c>
      <c r="E1321" t="s">
        <v>42</v>
      </c>
      <c r="G1321">
        <v>0.19</v>
      </c>
      <c r="H1321" t="s">
        <v>270</v>
      </c>
      <c r="I1321" t="s">
        <v>24</v>
      </c>
      <c r="J1321" t="s">
        <v>270</v>
      </c>
      <c r="K1321">
        <v>0</v>
      </c>
      <c r="L1321">
        <v>0</v>
      </c>
      <c r="M1321" t="s">
        <v>271</v>
      </c>
      <c r="Z1321" t="str">
        <f t="shared" si="20"/>
        <v>AS-96050</v>
      </c>
    </row>
    <row r="1322" spans="1:26" x14ac:dyDescent="0.3">
      <c r="A1322" t="s">
        <v>17168</v>
      </c>
      <c r="B1322" t="s">
        <v>8169</v>
      </c>
      <c r="C1322" t="s">
        <v>264</v>
      </c>
      <c r="E1322" t="s">
        <v>45</v>
      </c>
      <c r="G1322">
        <v>0.21</v>
      </c>
      <c r="H1322">
        <v>0.21</v>
      </c>
      <c r="I1322" t="s">
        <v>24</v>
      </c>
      <c r="J1322">
        <v>3.11</v>
      </c>
      <c r="K1322">
        <v>17.899999999999999</v>
      </c>
      <c r="L1322">
        <v>14.79</v>
      </c>
      <c r="M1322" t="s">
        <v>265</v>
      </c>
      <c r="N1322" t="s">
        <v>17169</v>
      </c>
      <c r="O1322" t="s">
        <v>17170</v>
      </c>
      <c r="P1322" t="s">
        <v>265</v>
      </c>
      <c r="Q1322" t="s">
        <v>266</v>
      </c>
      <c r="R1322" t="s">
        <v>267</v>
      </c>
      <c r="S1322" t="s">
        <v>17171</v>
      </c>
      <c r="T1322">
        <v>17.899999999999999</v>
      </c>
      <c r="U1322" t="s">
        <v>24</v>
      </c>
      <c r="V1322" t="s">
        <v>17172</v>
      </c>
      <c r="W1322" t="s">
        <v>17173</v>
      </c>
      <c r="X1322" t="s">
        <v>17174</v>
      </c>
      <c r="Y1322" t="s">
        <v>17175</v>
      </c>
      <c r="Z1322" t="str">
        <f t="shared" si="20"/>
        <v>AS-96054</v>
      </c>
    </row>
    <row r="1323" spans="1:26" x14ac:dyDescent="0.3">
      <c r="A1323" t="s">
        <v>17176</v>
      </c>
      <c r="B1323" t="s">
        <v>8169</v>
      </c>
      <c r="C1323" t="s">
        <v>264</v>
      </c>
      <c r="E1323" t="s">
        <v>45</v>
      </c>
      <c r="G1323">
        <v>0.21</v>
      </c>
      <c r="H1323">
        <v>0.21</v>
      </c>
      <c r="I1323" t="s">
        <v>24</v>
      </c>
      <c r="J1323">
        <v>20.29</v>
      </c>
      <c r="K1323">
        <v>116.91</v>
      </c>
      <c r="L1323">
        <v>96.62</v>
      </c>
      <c r="M1323" t="s">
        <v>265</v>
      </c>
      <c r="N1323" t="s">
        <v>17177</v>
      </c>
      <c r="O1323" t="s">
        <v>17178</v>
      </c>
      <c r="P1323" t="s">
        <v>265</v>
      </c>
      <c r="Q1323" t="s">
        <v>266</v>
      </c>
      <c r="R1323" t="s">
        <v>267</v>
      </c>
      <c r="S1323" t="s">
        <v>17179</v>
      </c>
      <c r="T1323">
        <v>116.91</v>
      </c>
      <c r="U1323" t="s">
        <v>24</v>
      </c>
      <c r="V1323" t="s">
        <v>17180</v>
      </c>
      <c r="W1323" t="s">
        <v>17181</v>
      </c>
      <c r="X1323" t="s">
        <v>17182</v>
      </c>
      <c r="Y1323" t="s">
        <v>17183</v>
      </c>
      <c r="Z1323" t="str">
        <f t="shared" si="20"/>
        <v>AS-96150</v>
      </c>
    </row>
    <row r="1324" spans="1:26" x14ac:dyDescent="0.3">
      <c r="A1324" t="s">
        <v>17184</v>
      </c>
      <c r="B1324" t="s">
        <v>8169</v>
      </c>
      <c r="C1324" t="s">
        <v>268</v>
      </c>
      <c r="E1324" t="s">
        <v>42</v>
      </c>
      <c r="G1324">
        <v>0.19</v>
      </c>
      <c r="H1324">
        <v>0.19</v>
      </c>
      <c r="I1324" t="s">
        <v>24</v>
      </c>
      <c r="J1324">
        <v>6.05</v>
      </c>
      <c r="K1324">
        <v>37.9</v>
      </c>
      <c r="L1324">
        <v>31.85</v>
      </c>
      <c r="M1324" t="s">
        <v>83</v>
      </c>
      <c r="N1324" t="s">
        <v>17185</v>
      </c>
      <c r="O1324" t="s">
        <v>17186</v>
      </c>
      <c r="P1324" t="s">
        <v>83</v>
      </c>
      <c r="Q1324" t="s">
        <v>266</v>
      </c>
      <c r="R1324" t="s">
        <v>267</v>
      </c>
      <c r="S1324" t="s">
        <v>17187</v>
      </c>
      <c r="T1324">
        <v>37.9</v>
      </c>
      <c r="U1324" t="s">
        <v>24</v>
      </c>
      <c r="V1324" t="s">
        <v>4668</v>
      </c>
      <c r="W1324" t="s">
        <v>4670</v>
      </c>
      <c r="X1324" t="s">
        <v>17188</v>
      </c>
      <c r="Y1324" t="s">
        <v>17189</v>
      </c>
      <c r="Z1324" t="str">
        <f t="shared" si="20"/>
        <v>AS-95504</v>
      </c>
    </row>
    <row r="1325" spans="1:26" x14ac:dyDescent="0.3">
      <c r="A1325" t="s">
        <v>17190</v>
      </c>
      <c r="B1325" t="s">
        <v>8169</v>
      </c>
      <c r="C1325" t="s">
        <v>264</v>
      </c>
      <c r="E1325" t="s">
        <v>45</v>
      </c>
      <c r="G1325">
        <v>0.21</v>
      </c>
      <c r="H1325">
        <v>0.21</v>
      </c>
      <c r="I1325" t="s">
        <v>24</v>
      </c>
      <c r="J1325">
        <v>11.44</v>
      </c>
      <c r="K1325">
        <v>65.900000000000006</v>
      </c>
      <c r="L1325">
        <v>54.46</v>
      </c>
      <c r="M1325" t="s">
        <v>265</v>
      </c>
      <c r="N1325" t="s">
        <v>17191</v>
      </c>
      <c r="O1325" t="s">
        <v>17192</v>
      </c>
      <c r="P1325" t="s">
        <v>265</v>
      </c>
      <c r="Q1325" t="s">
        <v>266</v>
      </c>
      <c r="R1325" t="s">
        <v>267</v>
      </c>
      <c r="S1325" t="s">
        <v>17193</v>
      </c>
      <c r="T1325">
        <v>65.900000000000006</v>
      </c>
      <c r="U1325" t="s">
        <v>24</v>
      </c>
      <c r="V1325" t="s">
        <v>17194</v>
      </c>
      <c r="W1325" t="s">
        <v>17195</v>
      </c>
      <c r="X1325" t="s">
        <v>17196</v>
      </c>
      <c r="Y1325" t="s">
        <v>17197</v>
      </c>
      <c r="Z1325" t="str">
        <f t="shared" si="20"/>
        <v>AS-95256</v>
      </c>
    </row>
    <row r="1326" spans="1:26" x14ac:dyDescent="0.3">
      <c r="A1326" t="s">
        <v>17198</v>
      </c>
      <c r="B1326" t="s">
        <v>8169</v>
      </c>
      <c r="C1326" t="s">
        <v>264</v>
      </c>
      <c r="E1326" t="s">
        <v>45</v>
      </c>
      <c r="G1326">
        <v>0.21</v>
      </c>
      <c r="H1326">
        <v>0.21</v>
      </c>
      <c r="I1326" t="s">
        <v>24</v>
      </c>
      <c r="J1326">
        <v>14.03</v>
      </c>
      <c r="K1326">
        <v>80.849999999999994</v>
      </c>
      <c r="L1326">
        <v>66.819999999999993</v>
      </c>
      <c r="M1326" t="s">
        <v>265</v>
      </c>
      <c r="N1326" t="s">
        <v>17199</v>
      </c>
      <c r="O1326" t="s">
        <v>17200</v>
      </c>
      <c r="P1326" t="s">
        <v>265</v>
      </c>
      <c r="Q1326" t="s">
        <v>266</v>
      </c>
      <c r="R1326" t="s">
        <v>267</v>
      </c>
      <c r="S1326" t="s">
        <v>17201</v>
      </c>
      <c r="T1326">
        <v>80.849999999999994</v>
      </c>
      <c r="U1326" t="s">
        <v>24</v>
      </c>
      <c r="V1326" t="s">
        <v>17202</v>
      </c>
      <c r="W1326" t="s">
        <v>17203</v>
      </c>
      <c r="X1326" t="s">
        <v>17204</v>
      </c>
      <c r="Y1326" t="s">
        <v>17205</v>
      </c>
      <c r="Z1326" t="str">
        <f t="shared" si="20"/>
        <v>AS-95704</v>
      </c>
    </row>
    <row r="1327" spans="1:26" x14ac:dyDescent="0.3">
      <c r="A1327" t="s">
        <v>17206</v>
      </c>
      <c r="B1327" t="s">
        <v>8169</v>
      </c>
      <c r="C1327" t="s">
        <v>264</v>
      </c>
      <c r="E1327" t="s">
        <v>45</v>
      </c>
      <c r="G1327">
        <v>0.21</v>
      </c>
      <c r="H1327">
        <v>0.21</v>
      </c>
      <c r="I1327" t="s">
        <v>24</v>
      </c>
      <c r="J1327">
        <v>10.130000000000001</v>
      </c>
      <c r="K1327">
        <v>58.37</v>
      </c>
      <c r="L1327">
        <v>48.24</v>
      </c>
      <c r="M1327" t="s">
        <v>265</v>
      </c>
      <c r="N1327" t="s">
        <v>17207</v>
      </c>
      <c r="O1327" t="s">
        <v>17208</v>
      </c>
      <c r="P1327" t="s">
        <v>265</v>
      </c>
      <c r="Q1327" t="s">
        <v>266</v>
      </c>
      <c r="R1327" t="s">
        <v>267</v>
      </c>
      <c r="S1327" t="s">
        <v>17209</v>
      </c>
      <c r="T1327">
        <v>58.37</v>
      </c>
      <c r="U1327" t="s">
        <v>24</v>
      </c>
      <c r="V1327" t="s">
        <v>17210</v>
      </c>
      <c r="W1327" t="s">
        <v>17211</v>
      </c>
      <c r="X1327" t="s">
        <v>17212</v>
      </c>
      <c r="Y1327" t="s">
        <v>17213</v>
      </c>
      <c r="Z1327" t="str">
        <f t="shared" si="20"/>
        <v>AS-96966</v>
      </c>
    </row>
    <row r="1328" spans="1:26" x14ac:dyDescent="0.3">
      <c r="A1328" t="s">
        <v>17214</v>
      </c>
      <c r="B1328" t="s">
        <v>8169</v>
      </c>
      <c r="C1328" t="s">
        <v>268</v>
      </c>
      <c r="E1328" t="s">
        <v>47</v>
      </c>
      <c r="G1328">
        <v>0.22</v>
      </c>
      <c r="H1328">
        <v>0.22</v>
      </c>
      <c r="I1328" t="s">
        <v>24</v>
      </c>
      <c r="J1328">
        <v>11.71</v>
      </c>
      <c r="K1328">
        <v>64.95</v>
      </c>
      <c r="L1328">
        <v>53.24</v>
      </c>
      <c r="M1328" t="s">
        <v>83</v>
      </c>
      <c r="N1328" t="s">
        <v>17215</v>
      </c>
      <c r="O1328" t="s">
        <v>17216</v>
      </c>
      <c r="P1328" t="s">
        <v>83</v>
      </c>
      <c r="Q1328" t="s">
        <v>266</v>
      </c>
      <c r="R1328" t="s">
        <v>267</v>
      </c>
      <c r="S1328" t="s">
        <v>17217</v>
      </c>
      <c r="T1328">
        <v>64.95</v>
      </c>
      <c r="U1328" t="s">
        <v>24</v>
      </c>
      <c r="V1328" t="s">
        <v>4127</v>
      </c>
      <c r="W1328" t="s">
        <v>4130</v>
      </c>
      <c r="X1328" t="s">
        <v>17218</v>
      </c>
      <c r="Y1328" t="s">
        <v>17219</v>
      </c>
      <c r="Z1328" t="str">
        <f t="shared" si="20"/>
        <v>AS-95295</v>
      </c>
    </row>
    <row r="1329" spans="1:26" x14ac:dyDescent="0.3">
      <c r="A1329" t="s">
        <v>17220</v>
      </c>
      <c r="B1329" t="s">
        <v>8169</v>
      </c>
      <c r="C1329" t="s">
        <v>264</v>
      </c>
      <c r="E1329" t="s">
        <v>45</v>
      </c>
      <c r="G1329">
        <v>0.21</v>
      </c>
      <c r="H1329">
        <v>0.21</v>
      </c>
      <c r="I1329" t="s">
        <v>24</v>
      </c>
      <c r="J1329">
        <v>17.690000000000001</v>
      </c>
      <c r="K1329">
        <v>101.93</v>
      </c>
      <c r="L1329">
        <v>84.24</v>
      </c>
      <c r="M1329" t="s">
        <v>265</v>
      </c>
      <c r="N1329" t="s">
        <v>17221</v>
      </c>
      <c r="O1329" t="s">
        <v>17222</v>
      </c>
      <c r="P1329" t="s">
        <v>265</v>
      </c>
      <c r="Q1329" t="s">
        <v>266</v>
      </c>
      <c r="R1329" t="s">
        <v>267</v>
      </c>
      <c r="S1329" t="s">
        <v>17223</v>
      </c>
      <c r="T1329">
        <v>101.93</v>
      </c>
      <c r="U1329" t="s">
        <v>24</v>
      </c>
      <c r="V1329" t="s">
        <v>17224</v>
      </c>
      <c r="W1329" t="s">
        <v>17225</v>
      </c>
      <c r="X1329" t="s">
        <v>17226</v>
      </c>
      <c r="Y1329" t="s">
        <v>17227</v>
      </c>
      <c r="Z1329" t="str">
        <f t="shared" si="20"/>
        <v>AS-96597</v>
      </c>
    </row>
    <row r="1330" spans="1:26" x14ac:dyDescent="0.3">
      <c r="A1330" t="s">
        <v>17228</v>
      </c>
      <c r="B1330" t="s">
        <v>8169</v>
      </c>
      <c r="C1330" t="s">
        <v>264</v>
      </c>
      <c r="E1330" t="s">
        <v>46</v>
      </c>
      <c r="G1330">
        <v>0.2</v>
      </c>
      <c r="H1330">
        <v>0.2</v>
      </c>
      <c r="I1330" t="s">
        <v>24</v>
      </c>
      <c r="J1330">
        <v>5.32</v>
      </c>
      <c r="K1330">
        <v>31.9</v>
      </c>
      <c r="L1330">
        <v>26.58</v>
      </c>
      <c r="M1330" t="s">
        <v>265</v>
      </c>
      <c r="N1330" t="s">
        <v>17229</v>
      </c>
      <c r="O1330" t="s">
        <v>17230</v>
      </c>
      <c r="P1330" t="s">
        <v>265</v>
      </c>
      <c r="Q1330" t="s">
        <v>266</v>
      </c>
      <c r="R1330" t="s">
        <v>267</v>
      </c>
      <c r="S1330" t="s">
        <v>17231</v>
      </c>
      <c r="T1330">
        <v>31.9</v>
      </c>
      <c r="U1330" t="s">
        <v>24</v>
      </c>
      <c r="V1330" t="s">
        <v>17232</v>
      </c>
      <c r="W1330" t="s">
        <v>17233</v>
      </c>
      <c r="X1330" t="s">
        <v>17234</v>
      </c>
      <c r="Y1330" t="s">
        <v>17235</v>
      </c>
      <c r="Z1330" t="str">
        <f t="shared" si="20"/>
        <v>AS-96393</v>
      </c>
    </row>
    <row r="1331" spans="1:26" x14ac:dyDescent="0.3">
      <c r="A1331" t="s">
        <v>17236</v>
      </c>
      <c r="B1331" t="s">
        <v>8169</v>
      </c>
      <c r="C1331" t="s">
        <v>264</v>
      </c>
      <c r="E1331" t="s">
        <v>45</v>
      </c>
      <c r="G1331">
        <v>0.21</v>
      </c>
      <c r="H1331">
        <v>0.21</v>
      </c>
      <c r="I1331" t="s">
        <v>24</v>
      </c>
      <c r="J1331">
        <v>23.7</v>
      </c>
      <c r="K1331">
        <v>136.58000000000001</v>
      </c>
      <c r="L1331">
        <v>112.88</v>
      </c>
      <c r="M1331" t="s">
        <v>265</v>
      </c>
      <c r="N1331" t="s">
        <v>17237</v>
      </c>
      <c r="O1331" t="s">
        <v>17238</v>
      </c>
      <c r="P1331" t="s">
        <v>265</v>
      </c>
      <c r="Q1331" t="s">
        <v>266</v>
      </c>
      <c r="R1331" t="s">
        <v>267</v>
      </c>
      <c r="S1331" t="s">
        <v>17239</v>
      </c>
      <c r="T1331">
        <v>136.58000000000001</v>
      </c>
      <c r="U1331" t="s">
        <v>24</v>
      </c>
      <c r="V1331" t="s">
        <v>17240</v>
      </c>
      <c r="W1331" t="s">
        <v>17241</v>
      </c>
      <c r="X1331" t="s">
        <v>17242</v>
      </c>
      <c r="Y1331" t="s">
        <v>17243</v>
      </c>
      <c r="Z1331" t="str">
        <f t="shared" si="20"/>
        <v>AS-96761</v>
      </c>
    </row>
    <row r="1332" spans="1:26" x14ac:dyDescent="0.3">
      <c r="A1332" t="s">
        <v>17244</v>
      </c>
      <c r="B1332" t="s">
        <v>8169</v>
      </c>
      <c r="C1332" t="s">
        <v>268</v>
      </c>
      <c r="E1332" t="s">
        <v>45</v>
      </c>
      <c r="G1332">
        <v>0.21</v>
      </c>
      <c r="H1332">
        <v>0.21</v>
      </c>
      <c r="I1332" t="s">
        <v>24</v>
      </c>
      <c r="J1332">
        <v>29.65</v>
      </c>
      <c r="K1332">
        <v>170.85</v>
      </c>
      <c r="L1332">
        <v>141.19999999999999</v>
      </c>
      <c r="M1332" t="s">
        <v>83</v>
      </c>
      <c r="N1332" t="s">
        <v>17245</v>
      </c>
      <c r="O1332" t="s">
        <v>17246</v>
      </c>
      <c r="P1332" t="s">
        <v>83</v>
      </c>
      <c r="Q1332" t="s">
        <v>266</v>
      </c>
      <c r="R1332" t="s">
        <v>267</v>
      </c>
      <c r="S1332" t="s">
        <v>17247</v>
      </c>
      <c r="T1332">
        <v>170.85</v>
      </c>
      <c r="U1332" t="s">
        <v>24</v>
      </c>
      <c r="V1332" t="s">
        <v>5571</v>
      </c>
      <c r="W1332" t="s">
        <v>5574</v>
      </c>
      <c r="X1332" t="s">
        <v>17248</v>
      </c>
      <c r="Y1332" t="s">
        <v>17249</v>
      </c>
      <c r="Z1332" t="str">
        <f t="shared" si="20"/>
        <v>AS-95928</v>
      </c>
    </row>
    <row r="1333" spans="1:26" x14ac:dyDescent="0.3">
      <c r="A1333" t="s">
        <v>17250</v>
      </c>
      <c r="B1333" t="s">
        <v>8169</v>
      </c>
      <c r="C1333" t="s">
        <v>264</v>
      </c>
      <c r="E1333" t="s">
        <v>46</v>
      </c>
      <c r="G1333">
        <v>0.2</v>
      </c>
      <c r="H1333">
        <v>0.2</v>
      </c>
      <c r="I1333" t="s">
        <v>24</v>
      </c>
      <c r="J1333">
        <v>26.8</v>
      </c>
      <c r="K1333">
        <v>160.80000000000001</v>
      </c>
      <c r="L1333">
        <v>134</v>
      </c>
      <c r="M1333" t="s">
        <v>265</v>
      </c>
      <c r="N1333" t="s">
        <v>17251</v>
      </c>
      <c r="O1333" t="s">
        <v>17252</v>
      </c>
      <c r="P1333" t="s">
        <v>265</v>
      </c>
      <c r="Q1333" t="s">
        <v>266</v>
      </c>
      <c r="R1333" t="s">
        <v>267</v>
      </c>
      <c r="S1333" t="s">
        <v>17253</v>
      </c>
      <c r="T1333">
        <v>160.80000000000001</v>
      </c>
      <c r="U1333" t="s">
        <v>24</v>
      </c>
      <c r="V1333" t="s">
        <v>17254</v>
      </c>
      <c r="W1333" t="s">
        <v>17255</v>
      </c>
      <c r="X1333" t="s">
        <v>17256</v>
      </c>
      <c r="Y1333" t="s">
        <v>17257</v>
      </c>
      <c r="Z1333" t="str">
        <f t="shared" si="20"/>
        <v>AS-96853</v>
      </c>
    </row>
    <row r="1334" spans="1:26" x14ac:dyDescent="0.3">
      <c r="A1334" t="s">
        <v>17258</v>
      </c>
      <c r="B1334" t="s">
        <v>8169</v>
      </c>
      <c r="C1334" t="s">
        <v>264</v>
      </c>
      <c r="D1334" t="s">
        <v>68</v>
      </c>
      <c r="E1334" t="s">
        <v>45</v>
      </c>
      <c r="G1334">
        <v>0.21</v>
      </c>
      <c r="H1334" t="s">
        <v>270</v>
      </c>
      <c r="I1334" t="s">
        <v>24</v>
      </c>
      <c r="J1334" t="s">
        <v>270</v>
      </c>
      <c r="K1334">
        <v>0</v>
      </c>
      <c r="L1334">
        <v>0</v>
      </c>
      <c r="M1334" t="s">
        <v>265</v>
      </c>
      <c r="N1334" t="s">
        <v>17259</v>
      </c>
      <c r="O1334" t="s">
        <v>17260</v>
      </c>
      <c r="P1334" t="s">
        <v>265</v>
      </c>
      <c r="Q1334" t="s">
        <v>266</v>
      </c>
      <c r="R1334" t="s">
        <v>267</v>
      </c>
      <c r="S1334" t="s">
        <v>17261</v>
      </c>
      <c r="T1334">
        <v>58.95</v>
      </c>
      <c r="U1334" t="s">
        <v>24</v>
      </c>
      <c r="V1334" t="s">
        <v>17262</v>
      </c>
      <c r="W1334" t="s">
        <v>17263</v>
      </c>
      <c r="X1334" t="s">
        <v>17264</v>
      </c>
      <c r="Y1334" t="s">
        <v>17265</v>
      </c>
      <c r="Z1334" t="str">
        <f t="shared" si="20"/>
        <v>AS-95480</v>
      </c>
    </row>
    <row r="1335" spans="1:26" x14ac:dyDescent="0.3">
      <c r="A1335" t="s">
        <v>17258</v>
      </c>
      <c r="B1335" t="s">
        <v>8169</v>
      </c>
      <c r="C1335" t="s">
        <v>264</v>
      </c>
      <c r="D1335" t="s">
        <v>68</v>
      </c>
      <c r="E1335" t="s">
        <v>45</v>
      </c>
      <c r="G1335">
        <v>0.21</v>
      </c>
      <c r="H1335" t="s">
        <v>270</v>
      </c>
      <c r="I1335" t="s">
        <v>24</v>
      </c>
      <c r="J1335" t="s">
        <v>270</v>
      </c>
      <c r="K1335">
        <v>0</v>
      </c>
      <c r="L1335">
        <v>0</v>
      </c>
      <c r="M1335" t="s">
        <v>265</v>
      </c>
      <c r="N1335" t="s">
        <v>17259</v>
      </c>
      <c r="O1335" t="s">
        <v>17266</v>
      </c>
      <c r="P1335" t="s">
        <v>265</v>
      </c>
      <c r="Q1335" t="s">
        <v>275</v>
      </c>
      <c r="R1335" t="s">
        <v>267</v>
      </c>
      <c r="S1335" t="s">
        <v>17267</v>
      </c>
      <c r="T1335">
        <v>58.95</v>
      </c>
      <c r="U1335" t="s">
        <v>24</v>
      </c>
      <c r="V1335" t="s">
        <v>17268</v>
      </c>
      <c r="W1335" t="s">
        <v>17269</v>
      </c>
      <c r="X1335" t="s">
        <v>17268</v>
      </c>
      <c r="Y1335" t="s">
        <v>17270</v>
      </c>
      <c r="Z1335" t="str">
        <f t="shared" si="20"/>
        <v>AS-95480</v>
      </c>
    </row>
    <row r="1336" spans="1:26" x14ac:dyDescent="0.3">
      <c r="A1336" t="s">
        <v>17271</v>
      </c>
      <c r="B1336" t="s">
        <v>8169</v>
      </c>
      <c r="C1336" t="s">
        <v>268</v>
      </c>
      <c r="E1336" t="s">
        <v>46</v>
      </c>
      <c r="G1336">
        <v>0.2</v>
      </c>
      <c r="H1336">
        <v>0.2</v>
      </c>
      <c r="I1336" t="s">
        <v>24</v>
      </c>
      <c r="J1336">
        <v>2.98</v>
      </c>
      <c r="K1336">
        <v>17.899999999999999</v>
      </c>
      <c r="L1336">
        <v>14.92</v>
      </c>
      <c r="M1336" t="s">
        <v>83</v>
      </c>
      <c r="N1336" t="s">
        <v>17272</v>
      </c>
      <c r="O1336" t="s">
        <v>17273</v>
      </c>
      <c r="P1336" t="s">
        <v>83</v>
      </c>
      <c r="Q1336" t="s">
        <v>266</v>
      </c>
      <c r="R1336" t="s">
        <v>267</v>
      </c>
      <c r="S1336" t="s">
        <v>17274</v>
      </c>
      <c r="T1336">
        <v>17.899999999999999</v>
      </c>
      <c r="U1336" t="s">
        <v>24</v>
      </c>
      <c r="V1336" t="s">
        <v>6292</v>
      </c>
      <c r="W1336" t="s">
        <v>6294</v>
      </c>
      <c r="X1336" t="s">
        <v>17275</v>
      </c>
      <c r="Y1336" t="s">
        <v>17276</v>
      </c>
      <c r="Z1336" t="str">
        <f t="shared" si="20"/>
        <v>AS-96358</v>
      </c>
    </row>
    <row r="1337" spans="1:26" x14ac:dyDescent="0.3">
      <c r="A1337" t="s">
        <v>17277</v>
      </c>
      <c r="B1337" t="s">
        <v>8169</v>
      </c>
      <c r="C1337" t="s">
        <v>264</v>
      </c>
      <c r="E1337" t="s">
        <v>45</v>
      </c>
      <c r="G1337">
        <v>0.21</v>
      </c>
      <c r="H1337">
        <v>0.21</v>
      </c>
      <c r="I1337" t="s">
        <v>24</v>
      </c>
      <c r="J1337">
        <v>8.31</v>
      </c>
      <c r="K1337">
        <v>47.9</v>
      </c>
      <c r="L1337">
        <v>39.590000000000003</v>
      </c>
      <c r="M1337" t="s">
        <v>265</v>
      </c>
      <c r="N1337" t="s">
        <v>17278</v>
      </c>
      <c r="O1337" t="s">
        <v>17279</v>
      </c>
      <c r="P1337" t="s">
        <v>265</v>
      </c>
      <c r="Q1337" t="s">
        <v>266</v>
      </c>
      <c r="R1337" t="s">
        <v>267</v>
      </c>
      <c r="S1337" t="s">
        <v>17280</v>
      </c>
      <c r="T1337">
        <v>47.9</v>
      </c>
      <c r="U1337" t="s">
        <v>24</v>
      </c>
      <c r="V1337" t="s">
        <v>17281</v>
      </c>
      <c r="W1337" t="s">
        <v>17282</v>
      </c>
      <c r="X1337" t="s">
        <v>17283</v>
      </c>
      <c r="Y1337" t="s">
        <v>17284</v>
      </c>
      <c r="Z1337" t="str">
        <f t="shared" si="20"/>
        <v>AS-96673</v>
      </c>
    </row>
    <row r="1338" spans="1:26" x14ac:dyDescent="0.3">
      <c r="A1338" t="s">
        <v>17285</v>
      </c>
      <c r="B1338" t="s">
        <v>8169</v>
      </c>
      <c r="C1338" t="s">
        <v>272</v>
      </c>
      <c r="D1338" t="s">
        <v>77</v>
      </c>
      <c r="E1338" t="s">
        <v>45</v>
      </c>
      <c r="G1338">
        <v>0.21</v>
      </c>
      <c r="H1338">
        <v>0.21</v>
      </c>
      <c r="I1338" t="s">
        <v>24</v>
      </c>
      <c r="J1338">
        <v>69.59</v>
      </c>
      <c r="K1338">
        <v>400.95</v>
      </c>
      <c r="L1338">
        <v>331.36</v>
      </c>
      <c r="M1338" t="s">
        <v>271</v>
      </c>
      <c r="N1338" t="s">
        <v>17286</v>
      </c>
      <c r="O1338" t="s">
        <v>17287</v>
      </c>
      <c r="P1338" t="s">
        <v>273</v>
      </c>
      <c r="Q1338" t="s">
        <v>266</v>
      </c>
      <c r="R1338" t="s">
        <v>267</v>
      </c>
      <c r="S1338" t="s">
        <v>17288</v>
      </c>
      <c r="T1338">
        <v>400.95</v>
      </c>
      <c r="U1338" t="s">
        <v>24</v>
      </c>
      <c r="W1338" t="s">
        <v>17289</v>
      </c>
      <c r="Y1338" t="s">
        <v>274</v>
      </c>
      <c r="Z1338" t="str">
        <f t="shared" si="20"/>
        <v>AS-96456</v>
      </c>
    </row>
    <row r="1339" spans="1:26" x14ac:dyDescent="0.3">
      <c r="A1339" t="s">
        <v>17290</v>
      </c>
      <c r="B1339" t="s">
        <v>8169</v>
      </c>
      <c r="C1339" t="s">
        <v>264</v>
      </c>
      <c r="E1339" t="s">
        <v>45</v>
      </c>
      <c r="G1339">
        <v>0.21</v>
      </c>
      <c r="H1339">
        <v>0.21</v>
      </c>
      <c r="I1339" t="s">
        <v>24</v>
      </c>
      <c r="J1339">
        <v>21.23</v>
      </c>
      <c r="K1339">
        <v>122.31</v>
      </c>
      <c r="L1339">
        <v>101.08</v>
      </c>
      <c r="M1339" t="s">
        <v>265</v>
      </c>
      <c r="N1339" t="s">
        <v>17291</v>
      </c>
      <c r="O1339" t="s">
        <v>17292</v>
      </c>
      <c r="P1339" t="s">
        <v>265</v>
      </c>
      <c r="Q1339" t="s">
        <v>266</v>
      </c>
      <c r="R1339" t="s">
        <v>267</v>
      </c>
      <c r="S1339" t="s">
        <v>17293</v>
      </c>
      <c r="T1339">
        <v>122.31</v>
      </c>
      <c r="U1339" t="s">
        <v>24</v>
      </c>
      <c r="V1339" t="s">
        <v>17294</v>
      </c>
      <c r="W1339" t="s">
        <v>17295</v>
      </c>
      <c r="X1339" t="s">
        <v>17296</v>
      </c>
      <c r="Y1339" t="s">
        <v>17297</v>
      </c>
      <c r="Z1339" t="str">
        <f t="shared" si="20"/>
        <v>AS-95875</v>
      </c>
    </row>
    <row r="1340" spans="1:26" x14ac:dyDescent="0.3">
      <c r="A1340" t="s">
        <v>17298</v>
      </c>
      <c r="B1340" t="s">
        <v>8169</v>
      </c>
      <c r="C1340" t="s">
        <v>268</v>
      </c>
      <c r="D1340" t="s">
        <v>64</v>
      </c>
      <c r="E1340" t="s">
        <v>42</v>
      </c>
      <c r="G1340">
        <v>0.19</v>
      </c>
      <c r="H1340" t="s">
        <v>270</v>
      </c>
      <c r="I1340" t="s">
        <v>24</v>
      </c>
      <c r="J1340" t="s">
        <v>270</v>
      </c>
      <c r="K1340">
        <v>0</v>
      </c>
      <c r="L1340">
        <v>0</v>
      </c>
      <c r="M1340" t="s">
        <v>83</v>
      </c>
      <c r="N1340" t="s">
        <v>17299</v>
      </c>
      <c r="O1340" t="s">
        <v>17300</v>
      </c>
      <c r="P1340" t="s">
        <v>83</v>
      </c>
      <c r="Q1340" t="s">
        <v>266</v>
      </c>
      <c r="R1340" t="s">
        <v>267</v>
      </c>
      <c r="S1340" t="s">
        <v>17301</v>
      </c>
      <c r="T1340">
        <v>72.849999999999994</v>
      </c>
      <c r="U1340" t="s">
        <v>24</v>
      </c>
      <c r="V1340" t="s">
        <v>3102</v>
      </c>
      <c r="W1340" t="s">
        <v>3105</v>
      </c>
      <c r="X1340" t="s">
        <v>17302</v>
      </c>
      <c r="Y1340" t="s">
        <v>17303</v>
      </c>
      <c r="Z1340" t="str">
        <f t="shared" si="20"/>
        <v>AS-94948</v>
      </c>
    </row>
    <row r="1341" spans="1:26" x14ac:dyDescent="0.3">
      <c r="A1341" t="s">
        <v>17298</v>
      </c>
      <c r="B1341" t="s">
        <v>8169</v>
      </c>
      <c r="C1341" t="s">
        <v>268</v>
      </c>
      <c r="D1341" t="s">
        <v>64</v>
      </c>
      <c r="E1341" t="s">
        <v>42</v>
      </c>
      <c r="G1341">
        <v>0.19</v>
      </c>
      <c r="H1341" t="s">
        <v>270</v>
      </c>
      <c r="I1341" t="s">
        <v>24</v>
      </c>
      <c r="J1341" t="s">
        <v>270</v>
      </c>
      <c r="K1341">
        <v>0</v>
      </c>
      <c r="L1341">
        <v>0</v>
      </c>
      <c r="M1341" t="s">
        <v>83</v>
      </c>
      <c r="N1341" t="s">
        <v>17299</v>
      </c>
      <c r="O1341" t="s">
        <v>17304</v>
      </c>
      <c r="P1341" t="s">
        <v>83</v>
      </c>
      <c r="Q1341" t="s">
        <v>275</v>
      </c>
      <c r="R1341" t="s">
        <v>267</v>
      </c>
      <c r="S1341" t="s">
        <v>17305</v>
      </c>
      <c r="T1341">
        <v>72.849999999999994</v>
      </c>
      <c r="U1341" t="s">
        <v>24</v>
      </c>
      <c r="V1341" t="s">
        <v>6239</v>
      </c>
      <c r="W1341" t="s">
        <v>17306</v>
      </c>
      <c r="X1341" t="s">
        <v>6239</v>
      </c>
      <c r="Y1341" t="s">
        <v>17307</v>
      </c>
      <c r="Z1341" t="str">
        <f t="shared" si="20"/>
        <v>AS-94948</v>
      </c>
    </row>
    <row r="1342" spans="1:26" x14ac:dyDescent="0.3">
      <c r="A1342" t="s">
        <v>17308</v>
      </c>
      <c r="B1342" t="s">
        <v>8169</v>
      </c>
      <c r="C1342" t="s">
        <v>264</v>
      </c>
      <c r="E1342" t="s">
        <v>46</v>
      </c>
      <c r="G1342">
        <v>0.2</v>
      </c>
      <c r="H1342">
        <v>0.2</v>
      </c>
      <c r="I1342" t="s">
        <v>24</v>
      </c>
      <c r="J1342">
        <v>8.76</v>
      </c>
      <c r="K1342">
        <v>52.56</v>
      </c>
      <c r="L1342">
        <v>43.8</v>
      </c>
      <c r="M1342" t="s">
        <v>265</v>
      </c>
      <c r="N1342" t="s">
        <v>17309</v>
      </c>
      <c r="O1342" t="s">
        <v>17310</v>
      </c>
      <c r="P1342" t="s">
        <v>265</v>
      </c>
      <c r="Q1342" t="s">
        <v>266</v>
      </c>
      <c r="R1342" t="s">
        <v>269</v>
      </c>
      <c r="S1342" t="s">
        <v>17311</v>
      </c>
      <c r="T1342">
        <v>52.56</v>
      </c>
      <c r="U1342" t="s">
        <v>24</v>
      </c>
      <c r="V1342" t="s">
        <v>17312</v>
      </c>
      <c r="W1342" t="s">
        <v>17313</v>
      </c>
      <c r="X1342" t="s">
        <v>17314</v>
      </c>
      <c r="Y1342" t="s">
        <v>17315</v>
      </c>
      <c r="Z1342" t="str">
        <f t="shared" si="20"/>
        <v>AS-96536</v>
      </c>
    </row>
    <row r="1343" spans="1:26" x14ac:dyDescent="0.3">
      <c r="A1343" t="s">
        <v>17308</v>
      </c>
      <c r="B1343" t="s">
        <v>8169</v>
      </c>
      <c r="C1343" t="s">
        <v>264</v>
      </c>
      <c r="E1343" t="s">
        <v>46</v>
      </c>
      <c r="G1343">
        <v>0.2</v>
      </c>
      <c r="H1343">
        <v>0.2</v>
      </c>
      <c r="I1343" t="s">
        <v>24</v>
      </c>
      <c r="J1343">
        <v>8.76</v>
      </c>
      <c r="K1343">
        <v>52.56</v>
      </c>
      <c r="L1343">
        <v>43.8</v>
      </c>
      <c r="M1343" t="s">
        <v>265</v>
      </c>
      <c r="N1343" t="s">
        <v>17309</v>
      </c>
      <c r="O1343" t="s">
        <v>17316</v>
      </c>
      <c r="P1343" t="s">
        <v>265</v>
      </c>
      <c r="Q1343" t="s">
        <v>266</v>
      </c>
      <c r="R1343" t="s">
        <v>267</v>
      </c>
      <c r="S1343" t="s">
        <v>17317</v>
      </c>
      <c r="T1343">
        <v>52.56</v>
      </c>
      <c r="U1343" t="s">
        <v>24</v>
      </c>
      <c r="V1343" t="s">
        <v>17318</v>
      </c>
      <c r="W1343" t="s">
        <v>17319</v>
      </c>
      <c r="X1343" t="s">
        <v>17320</v>
      </c>
      <c r="Y1343" t="s">
        <v>17321</v>
      </c>
      <c r="Z1343" t="str">
        <f t="shared" si="20"/>
        <v>AS-96536</v>
      </c>
    </row>
    <row r="1344" spans="1:26" x14ac:dyDescent="0.3">
      <c r="A1344" t="s">
        <v>17322</v>
      </c>
      <c r="B1344" t="s">
        <v>8169</v>
      </c>
      <c r="C1344" t="s">
        <v>264</v>
      </c>
      <c r="E1344" t="s">
        <v>47</v>
      </c>
      <c r="G1344">
        <v>0.22</v>
      </c>
      <c r="H1344">
        <v>0.22</v>
      </c>
      <c r="I1344" t="s">
        <v>24</v>
      </c>
      <c r="J1344">
        <v>4.49</v>
      </c>
      <c r="K1344">
        <v>24.9</v>
      </c>
      <c r="L1344">
        <v>20.41</v>
      </c>
      <c r="M1344" t="s">
        <v>265</v>
      </c>
      <c r="N1344" t="s">
        <v>17323</v>
      </c>
      <c r="O1344" t="s">
        <v>17324</v>
      </c>
      <c r="P1344" t="s">
        <v>265</v>
      </c>
      <c r="Q1344" t="s">
        <v>266</v>
      </c>
      <c r="R1344" t="s">
        <v>267</v>
      </c>
      <c r="S1344" t="s">
        <v>17325</v>
      </c>
      <c r="T1344">
        <v>24.9</v>
      </c>
      <c r="U1344" t="s">
        <v>24</v>
      </c>
      <c r="V1344" t="s">
        <v>17326</v>
      </c>
      <c r="W1344" t="s">
        <v>17327</v>
      </c>
      <c r="X1344" t="s">
        <v>17328</v>
      </c>
      <c r="Y1344" t="s">
        <v>17329</v>
      </c>
      <c r="Z1344" t="str">
        <f t="shared" si="20"/>
        <v>AS-95888</v>
      </c>
    </row>
    <row r="1345" spans="1:26" x14ac:dyDescent="0.3">
      <c r="A1345" t="s">
        <v>17330</v>
      </c>
      <c r="B1345" t="s">
        <v>8169</v>
      </c>
      <c r="C1345" t="s">
        <v>264</v>
      </c>
      <c r="E1345" t="s">
        <v>46</v>
      </c>
      <c r="G1345">
        <v>0.2</v>
      </c>
      <c r="H1345">
        <v>0.2</v>
      </c>
      <c r="I1345" t="s">
        <v>24</v>
      </c>
      <c r="J1345">
        <v>20.39</v>
      </c>
      <c r="K1345">
        <v>122.31</v>
      </c>
      <c r="L1345">
        <v>101.92</v>
      </c>
      <c r="M1345" t="s">
        <v>265</v>
      </c>
      <c r="N1345" t="s">
        <v>17331</v>
      </c>
      <c r="O1345" t="s">
        <v>17332</v>
      </c>
      <c r="P1345" t="s">
        <v>265</v>
      </c>
      <c r="Q1345" t="s">
        <v>266</v>
      </c>
      <c r="R1345" t="s">
        <v>267</v>
      </c>
      <c r="S1345" t="s">
        <v>17333</v>
      </c>
      <c r="T1345">
        <v>122.31</v>
      </c>
      <c r="U1345" t="s">
        <v>24</v>
      </c>
      <c r="V1345" t="s">
        <v>17334</v>
      </c>
      <c r="W1345" t="s">
        <v>17335</v>
      </c>
      <c r="X1345" t="s">
        <v>17336</v>
      </c>
      <c r="Y1345" t="s">
        <v>17337</v>
      </c>
      <c r="Z1345" t="str">
        <f t="shared" si="20"/>
        <v>AS-96168</v>
      </c>
    </row>
    <row r="1346" spans="1:26" x14ac:dyDescent="0.3">
      <c r="A1346" t="s">
        <v>17338</v>
      </c>
      <c r="B1346" t="s">
        <v>8169</v>
      </c>
      <c r="C1346" t="s">
        <v>264</v>
      </c>
      <c r="D1346" t="s">
        <v>69</v>
      </c>
      <c r="E1346" t="s">
        <v>42</v>
      </c>
      <c r="G1346">
        <v>0.19</v>
      </c>
      <c r="H1346" t="s">
        <v>270</v>
      </c>
      <c r="I1346" t="s">
        <v>24</v>
      </c>
      <c r="J1346" t="s">
        <v>270</v>
      </c>
      <c r="K1346">
        <v>0</v>
      </c>
      <c r="L1346">
        <v>0</v>
      </c>
      <c r="M1346" t="s">
        <v>265</v>
      </c>
      <c r="N1346" t="s">
        <v>17339</v>
      </c>
      <c r="O1346" t="s">
        <v>17340</v>
      </c>
      <c r="P1346" t="s">
        <v>265</v>
      </c>
      <c r="Q1346" t="s">
        <v>266</v>
      </c>
      <c r="R1346" t="s">
        <v>267</v>
      </c>
      <c r="S1346" t="s">
        <v>17341</v>
      </c>
      <c r="T1346">
        <v>54.85</v>
      </c>
      <c r="U1346" t="s">
        <v>24</v>
      </c>
      <c r="V1346" t="s">
        <v>17342</v>
      </c>
      <c r="W1346" t="s">
        <v>17343</v>
      </c>
      <c r="X1346" t="s">
        <v>17342</v>
      </c>
      <c r="Y1346" t="s">
        <v>17344</v>
      </c>
      <c r="Z1346" t="str">
        <f t="shared" si="20"/>
        <v>AS-94973</v>
      </c>
    </row>
    <row r="1347" spans="1:26" x14ac:dyDescent="0.3">
      <c r="A1347" t="s">
        <v>17338</v>
      </c>
      <c r="B1347" t="s">
        <v>8169</v>
      </c>
      <c r="C1347" t="s">
        <v>264</v>
      </c>
      <c r="D1347" t="s">
        <v>69</v>
      </c>
      <c r="E1347" t="s">
        <v>42</v>
      </c>
      <c r="G1347">
        <v>0.19</v>
      </c>
      <c r="H1347" t="s">
        <v>270</v>
      </c>
      <c r="I1347" t="s">
        <v>24</v>
      </c>
      <c r="J1347" t="s">
        <v>270</v>
      </c>
      <c r="K1347">
        <v>0</v>
      </c>
      <c r="L1347">
        <v>0</v>
      </c>
      <c r="M1347" t="s">
        <v>265</v>
      </c>
      <c r="N1347" t="s">
        <v>17339</v>
      </c>
      <c r="O1347" t="s">
        <v>17345</v>
      </c>
      <c r="P1347" t="s">
        <v>265</v>
      </c>
      <c r="Q1347" t="s">
        <v>275</v>
      </c>
      <c r="R1347" t="s">
        <v>267</v>
      </c>
      <c r="S1347" t="s">
        <v>17346</v>
      </c>
      <c r="T1347">
        <v>54.85</v>
      </c>
      <c r="U1347" t="s">
        <v>24</v>
      </c>
      <c r="V1347" t="s">
        <v>17347</v>
      </c>
      <c r="W1347" t="s">
        <v>17348</v>
      </c>
      <c r="X1347" t="s">
        <v>17347</v>
      </c>
      <c r="Y1347" t="s">
        <v>17349</v>
      </c>
      <c r="Z1347" t="str">
        <f t="shared" ref="Z1347:Z1410" si="21">+A1347</f>
        <v>AS-94973</v>
      </c>
    </row>
    <row r="1348" spans="1:26" x14ac:dyDescent="0.3">
      <c r="A1348" t="s">
        <v>17350</v>
      </c>
      <c r="B1348" t="s">
        <v>8169</v>
      </c>
      <c r="C1348" t="s">
        <v>264</v>
      </c>
      <c r="E1348" t="s">
        <v>46</v>
      </c>
      <c r="G1348">
        <v>0.2</v>
      </c>
      <c r="H1348">
        <v>0.2</v>
      </c>
      <c r="I1348" t="s">
        <v>24</v>
      </c>
      <c r="J1348">
        <v>9.99</v>
      </c>
      <c r="K1348">
        <v>59.95</v>
      </c>
      <c r="L1348">
        <v>49.96</v>
      </c>
      <c r="M1348" t="s">
        <v>265</v>
      </c>
      <c r="N1348" t="s">
        <v>17351</v>
      </c>
      <c r="O1348" t="s">
        <v>17352</v>
      </c>
      <c r="P1348" t="s">
        <v>265</v>
      </c>
      <c r="Q1348" t="s">
        <v>266</v>
      </c>
      <c r="R1348" t="s">
        <v>267</v>
      </c>
      <c r="S1348" t="s">
        <v>17353</v>
      </c>
      <c r="T1348">
        <v>59.95</v>
      </c>
      <c r="U1348" t="s">
        <v>24</v>
      </c>
      <c r="V1348" t="s">
        <v>17354</v>
      </c>
      <c r="W1348" t="s">
        <v>17355</v>
      </c>
      <c r="X1348" t="s">
        <v>17356</v>
      </c>
      <c r="Y1348" t="s">
        <v>17357</v>
      </c>
      <c r="Z1348" t="str">
        <f t="shared" si="21"/>
        <v>AS-96851</v>
      </c>
    </row>
    <row r="1349" spans="1:26" x14ac:dyDescent="0.3">
      <c r="A1349" t="s">
        <v>17358</v>
      </c>
      <c r="B1349" t="s">
        <v>8169</v>
      </c>
      <c r="C1349" t="s">
        <v>268</v>
      </c>
      <c r="E1349" t="s">
        <v>47</v>
      </c>
      <c r="G1349">
        <v>0.22</v>
      </c>
      <c r="H1349">
        <v>0.22</v>
      </c>
      <c r="I1349" t="s">
        <v>24</v>
      </c>
      <c r="J1349">
        <v>9.9</v>
      </c>
      <c r="K1349">
        <v>54.9</v>
      </c>
      <c r="L1349">
        <v>45</v>
      </c>
      <c r="M1349" t="s">
        <v>83</v>
      </c>
      <c r="N1349" t="s">
        <v>17359</v>
      </c>
      <c r="O1349" t="s">
        <v>17360</v>
      </c>
      <c r="P1349" t="s">
        <v>83</v>
      </c>
      <c r="Q1349" t="s">
        <v>266</v>
      </c>
      <c r="R1349" t="s">
        <v>267</v>
      </c>
      <c r="S1349" t="s">
        <v>17361</v>
      </c>
      <c r="T1349">
        <v>54.9</v>
      </c>
      <c r="U1349" t="s">
        <v>24</v>
      </c>
      <c r="V1349" t="s">
        <v>3749</v>
      </c>
      <c r="W1349" t="s">
        <v>3752</v>
      </c>
      <c r="X1349" t="s">
        <v>17362</v>
      </c>
      <c r="Y1349" t="s">
        <v>17363</v>
      </c>
      <c r="Z1349" t="str">
        <f t="shared" si="21"/>
        <v>AS-95174</v>
      </c>
    </row>
    <row r="1350" spans="1:26" x14ac:dyDescent="0.3">
      <c r="A1350" t="s">
        <v>17364</v>
      </c>
      <c r="B1350" t="s">
        <v>8169</v>
      </c>
      <c r="C1350" t="s">
        <v>264</v>
      </c>
      <c r="E1350" t="s">
        <v>42</v>
      </c>
      <c r="G1350">
        <v>0.19</v>
      </c>
      <c r="H1350">
        <v>0.19</v>
      </c>
      <c r="I1350" t="s">
        <v>24</v>
      </c>
      <c r="J1350">
        <v>44.36</v>
      </c>
      <c r="K1350">
        <v>277.83</v>
      </c>
      <c r="L1350">
        <v>233.47</v>
      </c>
      <c r="M1350" t="s">
        <v>265</v>
      </c>
      <c r="N1350" t="s">
        <v>17365</v>
      </c>
      <c r="O1350" t="s">
        <v>17366</v>
      </c>
      <c r="P1350" t="s">
        <v>265</v>
      </c>
      <c r="Q1350" t="s">
        <v>266</v>
      </c>
      <c r="R1350" t="s">
        <v>267</v>
      </c>
      <c r="S1350" t="s">
        <v>17367</v>
      </c>
      <c r="T1350">
        <v>277.83</v>
      </c>
      <c r="U1350" t="s">
        <v>24</v>
      </c>
      <c r="V1350" t="s">
        <v>17368</v>
      </c>
      <c r="W1350" t="s">
        <v>17369</v>
      </c>
      <c r="X1350" t="s">
        <v>17368</v>
      </c>
      <c r="Y1350" t="s">
        <v>17370</v>
      </c>
      <c r="Z1350" t="str">
        <f t="shared" si="21"/>
        <v>AS-94905</v>
      </c>
    </row>
    <row r="1351" spans="1:26" x14ac:dyDescent="0.3">
      <c r="A1351" t="s">
        <v>17371</v>
      </c>
      <c r="B1351" t="s">
        <v>8169</v>
      </c>
      <c r="C1351" t="s">
        <v>264</v>
      </c>
      <c r="E1351" t="s">
        <v>47</v>
      </c>
      <c r="G1351">
        <v>0.22</v>
      </c>
      <c r="H1351">
        <v>0.22</v>
      </c>
      <c r="I1351" t="s">
        <v>24</v>
      </c>
      <c r="J1351">
        <v>21.26</v>
      </c>
      <c r="K1351">
        <v>117.9</v>
      </c>
      <c r="L1351">
        <v>96.64</v>
      </c>
      <c r="M1351" t="s">
        <v>265</v>
      </c>
      <c r="N1351" t="s">
        <v>17372</v>
      </c>
      <c r="O1351" t="s">
        <v>17373</v>
      </c>
      <c r="P1351" t="s">
        <v>265</v>
      </c>
      <c r="Q1351" t="s">
        <v>266</v>
      </c>
      <c r="R1351" t="s">
        <v>267</v>
      </c>
      <c r="S1351" t="s">
        <v>17374</v>
      </c>
      <c r="T1351">
        <v>117.9</v>
      </c>
      <c r="U1351" t="s">
        <v>24</v>
      </c>
      <c r="V1351" t="s">
        <v>17375</v>
      </c>
      <c r="W1351" t="s">
        <v>17376</v>
      </c>
      <c r="X1351" t="s">
        <v>17377</v>
      </c>
      <c r="Y1351" t="s">
        <v>17378</v>
      </c>
      <c r="Z1351" t="str">
        <f t="shared" si="21"/>
        <v>AS-96743</v>
      </c>
    </row>
    <row r="1352" spans="1:26" x14ac:dyDescent="0.3">
      <c r="A1352" t="s">
        <v>17379</v>
      </c>
      <c r="B1352" t="s">
        <v>8169</v>
      </c>
      <c r="C1352" t="s">
        <v>264</v>
      </c>
      <c r="D1352" t="s">
        <v>71</v>
      </c>
      <c r="E1352" t="s">
        <v>45</v>
      </c>
      <c r="G1352">
        <v>0.21</v>
      </c>
      <c r="H1352" t="s">
        <v>270</v>
      </c>
      <c r="I1352" t="s">
        <v>24</v>
      </c>
      <c r="J1352" t="s">
        <v>270</v>
      </c>
      <c r="K1352">
        <v>0</v>
      </c>
      <c r="L1352">
        <v>0</v>
      </c>
      <c r="M1352" t="s">
        <v>265</v>
      </c>
      <c r="N1352" t="s">
        <v>17380</v>
      </c>
      <c r="O1352" t="s">
        <v>17381</v>
      </c>
      <c r="P1352" t="s">
        <v>265</v>
      </c>
      <c r="Q1352" t="s">
        <v>266</v>
      </c>
      <c r="R1352" t="s">
        <v>267</v>
      </c>
      <c r="S1352" t="s">
        <v>17382</v>
      </c>
      <c r="T1352">
        <v>29.9</v>
      </c>
      <c r="U1352" t="s">
        <v>24</v>
      </c>
      <c r="V1352" t="s">
        <v>17383</v>
      </c>
      <c r="W1352" t="s">
        <v>17384</v>
      </c>
      <c r="X1352" t="s">
        <v>17385</v>
      </c>
      <c r="Y1352" t="s">
        <v>17386</v>
      </c>
      <c r="Z1352" t="str">
        <f t="shared" si="21"/>
        <v>AS-94803</v>
      </c>
    </row>
    <row r="1353" spans="1:26" x14ac:dyDescent="0.3">
      <c r="A1353" t="s">
        <v>17379</v>
      </c>
      <c r="B1353" t="s">
        <v>8169</v>
      </c>
      <c r="C1353" t="s">
        <v>264</v>
      </c>
      <c r="D1353" t="s">
        <v>71</v>
      </c>
      <c r="E1353" t="s">
        <v>45</v>
      </c>
      <c r="G1353">
        <v>0.21</v>
      </c>
      <c r="H1353" t="s">
        <v>270</v>
      </c>
      <c r="I1353" t="s">
        <v>24</v>
      </c>
      <c r="J1353" t="s">
        <v>270</v>
      </c>
      <c r="K1353">
        <v>0</v>
      </c>
      <c r="L1353">
        <v>0</v>
      </c>
      <c r="M1353" t="s">
        <v>265</v>
      </c>
      <c r="N1353" t="s">
        <v>17380</v>
      </c>
      <c r="O1353" t="s">
        <v>17387</v>
      </c>
      <c r="P1353" t="s">
        <v>265</v>
      </c>
      <c r="Q1353" t="s">
        <v>275</v>
      </c>
      <c r="R1353" t="s">
        <v>267</v>
      </c>
      <c r="S1353" t="s">
        <v>17388</v>
      </c>
      <c r="T1353">
        <v>29.9</v>
      </c>
      <c r="U1353" t="s">
        <v>24</v>
      </c>
      <c r="V1353" t="s">
        <v>17389</v>
      </c>
      <c r="W1353" t="s">
        <v>17390</v>
      </c>
      <c r="X1353" t="s">
        <v>17389</v>
      </c>
      <c r="Y1353" t="s">
        <v>17391</v>
      </c>
      <c r="Z1353" t="str">
        <f t="shared" si="21"/>
        <v>AS-94803</v>
      </c>
    </row>
    <row r="1354" spans="1:26" x14ac:dyDescent="0.3">
      <c r="A1354" t="s">
        <v>17392</v>
      </c>
      <c r="B1354" t="s">
        <v>8169</v>
      </c>
      <c r="C1354" t="s">
        <v>268</v>
      </c>
      <c r="E1354" t="s">
        <v>42</v>
      </c>
      <c r="G1354">
        <v>0.19</v>
      </c>
      <c r="H1354">
        <v>0.19</v>
      </c>
      <c r="I1354" t="s">
        <v>24</v>
      </c>
      <c r="J1354">
        <v>5.57</v>
      </c>
      <c r="K1354">
        <v>34.9</v>
      </c>
      <c r="L1354">
        <v>29.33</v>
      </c>
      <c r="M1354" t="s">
        <v>83</v>
      </c>
      <c r="N1354" t="s">
        <v>17393</v>
      </c>
      <c r="O1354" t="s">
        <v>17394</v>
      </c>
      <c r="P1354" t="s">
        <v>83</v>
      </c>
      <c r="Q1354" t="s">
        <v>266</v>
      </c>
      <c r="R1354" t="s">
        <v>267</v>
      </c>
      <c r="S1354" t="s">
        <v>17395</v>
      </c>
      <c r="T1354">
        <v>34.9</v>
      </c>
      <c r="U1354" t="s">
        <v>24</v>
      </c>
      <c r="V1354" t="s">
        <v>7473</v>
      </c>
      <c r="W1354" t="s">
        <v>7476</v>
      </c>
      <c r="X1354" t="s">
        <v>17396</v>
      </c>
      <c r="Y1354" t="s">
        <v>17397</v>
      </c>
      <c r="Z1354" t="str">
        <f t="shared" si="21"/>
        <v>AS-96936</v>
      </c>
    </row>
    <row r="1355" spans="1:26" x14ac:dyDescent="0.3">
      <c r="A1355" t="s">
        <v>17398</v>
      </c>
      <c r="B1355" t="s">
        <v>8169</v>
      </c>
      <c r="C1355" t="s">
        <v>264</v>
      </c>
      <c r="E1355" t="s">
        <v>42</v>
      </c>
      <c r="G1355">
        <v>0.19</v>
      </c>
      <c r="H1355">
        <v>0.19</v>
      </c>
      <c r="I1355" t="s">
        <v>24</v>
      </c>
      <c r="J1355">
        <v>7.65</v>
      </c>
      <c r="K1355">
        <v>47.9</v>
      </c>
      <c r="L1355">
        <v>40.25</v>
      </c>
      <c r="M1355" t="s">
        <v>265</v>
      </c>
      <c r="N1355" t="s">
        <v>17399</v>
      </c>
      <c r="O1355" t="s">
        <v>17400</v>
      </c>
      <c r="P1355" t="s">
        <v>265</v>
      </c>
      <c r="Q1355" t="s">
        <v>266</v>
      </c>
      <c r="R1355" t="s">
        <v>267</v>
      </c>
      <c r="S1355" t="s">
        <v>17401</v>
      </c>
      <c r="T1355">
        <v>47.9</v>
      </c>
      <c r="U1355" t="s">
        <v>24</v>
      </c>
      <c r="V1355" t="s">
        <v>17402</v>
      </c>
      <c r="W1355" t="s">
        <v>17403</v>
      </c>
      <c r="X1355" t="s">
        <v>17402</v>
      </c>
      <c r="Y1355" t="s">
        <v>17404</v>
      </c>
      <c r="Z1355" t="str">
        <f t="shared" si="21"/>
        <v>AS-96467</v>
      </c>
    </row>
    <row r="1356" spans="1:26" x14ac:dyDescent="0.3">
      <c r="A1356" t="s">
        <v>17405</v>
      </c>
      <c r="B1356" t="s">
        <v>8169</v>
      </c>
      <c r="C1356" t="s">
        <v>268</v>
      </c>
      <c r="E1356" t="s">
        <v>46</v>
      </c>
      <c r="G1356">
        <v>0.2</v>
      </c>
      <c r="H1356">
        <v>0.2</v>
      </c>
      <c r="I1356" t="s">
        <v>24</v>
      </c>
      <c r="J1356">
        <v>4.1500000000000004</v>
      </c>
      <c r="K1356">
        <v>24.9</v>
      </c>
      <c r="L1356">
        <v>20.75</v>
      </c>
      <c r="M1356" t="s">
        <v>83</v>
      </c>
      <c r="N1356" t="s">
        <v>17406</v>
      </c>
      <c r="O1356" t="s">
        <v>17407</v>
      </c>
      <c r="P1356" t="s">
        <v>83</v>
      </c>
      <c r="Q1356" t="s">
        <v>266</v>
      </c>
      <c r="R1356" t="s">
        <v>267</v>
      </c>
      <c r="S1356" t="s">
        <v>17408</v>
      </c>
      <c r="T1356">
        <v>24.9</v>
      </c>
      <c r="U1356" t="s">
        <v>24</v>
      </c>
      <c r="V1356" t="s">
        <v>7493</v>
      </c>
      <c r="W1356" t="s">
        <v>7494</v>
      </c>
      <c r="X1356" t="s">
        <v>17409</v>
      </c>
      <c r="Y1356" t="s">
        <v>17410</v>
      </c>
      <c r="Z1356" t="str">
        <f t="shared" si="21"/>
        <v>AS-96941</v>
      </c>
    </row>
    <row r="1357" spans="1:26" x14ac:dyDescent="0.3">
      <c r="A1357" t="s">
        <v>17411</v>
      </c>
      <c r="B1357" t="s">
        <v>8169</v>
      </c>
      <c r="C1357" t="s">
        <v>268</v>
      </c>
      <c r="E1357" t="s">
        <v>45</v>
      </c>
      <c r="G1357">
        <v>0.21</v>
      </c>
      <c r="H1357">
        <v>0.21</v>
      </c>
      <c r="I1357" t="s">
        <v>24</v>
      </c>
      <c r="J1357">
        <v>11.85</v>
      </c>
      <c r="K1357">
        <v>68.31</v>
      </c>
      <c r="L1357">
        <v>56.46</v>
      </c>
      <c r="M1357" t="s">
        <v>83</v>
      </c>
      <c r="N1357" t="s">
        <v>17412</v>
      </c>
      <c r="O1357" t="s">
        <v>17413</v>
      </c>
      <c r="P1357" t="s">
        <v>83</v>
      </c>
      <c r="Q1357" t="s">
        <v>266</v>
      </c>
      <c r="R1357" t="s">
        <v>267</v>
      </c>
      <c r="S1357" t="s">
        <v>17414</v>
      </c>
      <c r="T1357">
        <v>68.31</v>
      </c>
      <c r="U1357" t="s">
        <v>24</v>
      </c>
      <c r="V1357" t="s">
        <v>7748</v>
      </c>
      <c r="W1357" t="s">
        <v>7751</v>
      </c>
      <c r="X1357" t="s">
        <v>17415</v>
      </c>
      <c r="Y1357" t="s">
        <v>17416</v>
      </c>
      <c r="Z1357" t="str">
        <f t="shared" si="21"/>
        <v>AS-97078</v>
      </c>
    </row>
    <row r="1358" spans="1:26" x14ac:dyDescent="0.3">
      <c r="A1358" t="s">
        <v>17417</v>
      </c>
      <c r="B1358" t="s">
        <v>8169</v>
      </c>
      <c r="C1358" t="s">
        <v>264</v>
      </c>
      <c r="E1358" t="s">
        <v>46</v>
      </c>
      <c r="G1358">
        <v>0.2</v>
      </c>
      <c r="H1358">
        <v>0.2</v>
      </c>
      <c r="I1358" t="s">
        <v>24</v>
      </c>
      <c r="J1358">
        <v>4.1500000000000004</v>
      </c>
      <c r="K1358">
        <v>24.9</v>
      </c>
      <c r="L1358">
        <v>20.75</v>
      </c>
      <c r="M1358" t="s">
        <v>265</v>
      </c>
      <c r="N1358" t="s">
        <v>17418</v>
      </c>
      <c r="O1358" t="s">
        <v>17419</v>
      </c>
      <c r="P1358" t="s">
        <v>265</v>
      </c>
      <c r="Q1358" t="s">
        <v>266</v>
      </c>
      <c r="R1358" t="s">
        <v>267</v>
      </c>
      <c r="S1358" t="s">
        <v>17420</v>
      </c>
      <c r="T1358">
        <v>24.9</v>
      </c>
      <c r="U1358" t="s">
        <v>24</v>
      </c>
      <c r="V1358" t="s">
        <v>17421</v>
      </c>
      <c r="W1358" t="s">
        <v>17422</v>
      </c>
      <c r="X1358" t="s">
        <v>17423</v>
      </c>
      <c r="Y1358" t="s">
        <v>17424</v>
      </c>
      <c r="Z1358" t="str">
        <f t="shared" si="21"/>
        <v>AS-95279</v>
      </c>
    </row>
    <row r="1359" spans="1:26" x14ac:dyDescent="0.3">
      <c r="A1359" t="s">
        <v>17425</v>
      </c>
      <c r="B1359" t="s">
        <v>8169</v>
      </c>
      <c r="C1359" t="s">
        <v>268</v>
      </c>
      <c r="E1359" t="s">
        <v>46</v>
      </c>
      <c r="G1359">
        <v>0.2</v>
      </c>
      <c r="H1359">
        <v>0.2</v>
      </c>
      <c r="I1359" t="s">
        <v>24</v>
      </c>
      <c r="J1359">
        <v>-2.97</v>
      </c>
      <c r="K1359">
        <v>-17.8</v>
      </c>
      <c r="L1359">
        <v>-14.83</v>
      </c>
      <c r="M1359" t="s">
        <v>83</v>
      </c>
      <c r="N1359" t="s">
        <v>17426</v>
      </c>
      <c r="O1359" t="s">
        <v>17427</v>
      </c>
      <c r="P1359" t="s">
        <v>83</v>
      </c>
      <c r="Q1359" t="s">
        <v>266</v>
      </c>
      <c r="R1359" t="s">
        <v>267</v>
      </c>
      <c r="S1359" t="s">
        <v>17428</v>
      </c>
      <c r="T1359">
        <v>59.31</v>
      </c>
      <c r="U1359" t="s">
        <v>24</v>
      </c>
      <c r="V1359" t="s">
        <v>5380</v>
      </c>
      <c r="W1359" t="s">
        <v>5381</v>
      </c>
      <c r="X1359" t="s">
        <v>17429</v>
      </c>
      <c r="Y1359" t="s">
        <v>17430</v>
      </c>
      <c r="Z1359" t="str">
        <f t="shared" si="21"/>
        <v>AS-90749</v>
      </c>
    </row>
    <row r="1360" spans="1:26" x14ac:dyDescent="0.3">
      <c r="A1360" t="s">
        <v>17425</v>
      </c>
      <c r="B1360" t="s">
        <v>8169</v>
      </c>
      <c r="C1360" t="s">
        <v>268</v>
      </c>
      <c r="E1360" t="s">
        <v>46</v>
      </c>
      <c r="G1360">
        <v>0.2</v>
      </c>
      <c r="H1360">
        <v>0.2</v>
      </c>
      <c r="I1360" t="s">
        <v>24</v>
      </c>
      <c r="J1360">
        <v>-2.97</v>
      </c>
      <c r="K1360">
        <v>-17.8</v>
      </c>
      <c r="L1360">
        <v>-14.83</v>
      </c>
      <c r="M1360" t="s">
        <v>83</v>
      </c>
      <c r="N1360" t="s">
        <v>17426</v>
      </c>
      <c r="O1360" t="s">
        <v>17431</v>
      </c>
      <c r="P1360" t="s">
        <v>83</v>
      </c>
      <c r="Q1360" t="s">
        <v>275</v>
      </c>
      <c r="R1360" t="s">
        <v>267</v>
      </c>
      <c r="S1360" t="s">
        <v>17432</v>
      </c>
      <c r="T1360">
        <v>17.8</v>
      </c>
      <c r="U1360" t="s">
        <v>24</v>
      </c>
      <c r="V1360" t="s">
        <v>5378</v>
      </c>
      <c r="W1360" t="s">
        <v>17433</v>
      </c>
      <c r="X1360" t="s">
        <v>5378</v>
      </c>
      <c r="Y1360" t="s">
        <v>17434</v>
      </c>
      <c r="Z1360" t="str">
        <f t="shared" si="21"/>
        <v>AS-90749</v>
      </c>
    </row>
    <row r="1361" spans="1:26" x14ac:dyDescent="0.3">
      <c r="A1361" t="s">
        <v>17435</v>
      </c>
      <c r="B1361" t="s">
        <v>8169</v>
      </c>
      <c r="C1361" t="s">
        <v>264</v>
      </c>
      <c r="E1361" t="s">
        <v>42</v>
      </c>
      <c r="G1361">
        <v>0.19</v>
      </c>
      <c r="H1361">
        <v>0.19</v>
      </c>
      <c r="I1361" t="s">
        <v>24</v>
      </c>
      <c r="J1361">
        <v>5.09</v>
      </c>
      <c r="K1361">
        <v>31.9</v>
      </c>
      <c r="L1361">
        <v>26.81</v>
      </c>
      <c r="M1361" t="s">
        <v>265</v>
      </c>
      <c r="N1361" t="s">
        <v>17436</v>
      </c>
      <c r="O1361" t="s">
        <v>17437</v>
      </c>
      <c r="P1361" t="s">
        <v>265</v>
      </c>
      <c r="Q1361" t="s">
        <v>266</v>
      </c>
      <c r="R1361" t="s">
        <v>267</v>
      </c>
      <c r="S1361" t="s">
        <v>17438</v>
      </c>
      <c r="T1361">
        <v>31.9</v>
      </c>
      <c r="U1361" t="s">
        <v>24</v>
      </c>
      <c r="V1361" t="s">
        <v>17439</v>
      </c>
      <c r="W1361" t="s">
        <v>17440</v>
      </c>
      <c r="X1361" t="s">
        <v>17439</v>
      </c>
      <c r="Y1361" t="s">
        <v>17441</v>
      </c>
      <c r="Z1361" t="str">
        <f t="shared" si="21"/>
        <v>AS-97217</v>
      </c>
    </row>
    <row r="1362" spans="1:26" x14ac:dyDescent="0.3">
      <c r="A1362" t="s">
        <v>17442</v>
      </c>
      <c r="B1362" t="s">
        <v>8169</v>
      </c>
      <c r="C1362" t="s">
        <v>264</v>
      </c>
      <c r="E1362" t="s">
        <v>46</v>
      </c>
      <c r="G1362">
        <v>0.2</v>
      </c>
      <c r="H1362">
        <v>0.2</v>
      </c>
      <c r="I1362" t="s">
        <v>24</v>
      </c>
      <c r="J1362">
        <v>11.33</v>
      </c>
      <c r="K1362">
        <v>67.95</v>
      </c>
      <c r="L1362">
        <v>56.62</v>
      </c>
      <c r="M1362" t="s">
        <v>265</v>
      </c>
      <c r="N1362" t="s">
        <v>17443</v>
      </c>
      <c r="O1362" t="s">
        <v>17444</v>
      </c>
      <c r="P1362" t="s">
        <v>265</v>
      </c>
      <c r="Q1362" t="s">
        <v>266</v>
      </c>
      <c r="R1362" t="s">
        <v>267</v>
      </c>
      <c r="S1362" t="s">
        <v>17445</v>
      </c>
      <c r="T1362">
        <v>67.95</v>
      </c>
      <c r="U1362" t="s">
        <v>24</v>
      </c>
      <c r="V1362" t="s">
        <v>17446</v>
      </c>
      <c r="W1362" t="s">
        <v>17447</v>
      </c>
      <c r="X1362" t="s">
        <v>17448</v>
      </c>
      <c r="Y1362" t="s">
        <v>17449</v>
      </c>
      <c r="Z1362" t="str">
        <f t="shared" si="21"/>
        <v>AS-96090</v>
      </c>
    </row>
    <row r="1363" spans="1:26" x14ac:dyDescent="0.3">
      <c r="A1363" t="s">
        <v>17450</v>
      </c>
      <c r="B1363" t="s">
        <v>8169</v>
      </c>
      <c r="C1363" t="s">
        <v>268</v>
      </c>
      <c r="E1363" t="s">
        <v>47</v>
      </c>
      <c r="G1363">
        <v>0.22</v>
      </c>
      <c r="H1363">
        <v>0.22</v>
      </c>
      <c r="I1363" t="s">
        <v>24</v>
      </c>
      <c r="J1363">
        <v>4.49</v>
      </c>
      <c r="K1363">
        <v>24.9</v>
      </c>
      <c r="L1363">
        <v>20.41</v>
      </c>
      <c r="M1363" t="s">
        <v>83</v>
      </c>
      <c r="N1363" t="s">
        <v>17451</v>
      </c>
      <c r="O1363" t="s">
        <v>17452</v>
      </c>
      <c r="P1363" t="s">
        <v>83</v>
      </c>
      <c r="Q1363" t="s">
        <v>266</v>
      </c>
      <c r="R1363" t="s">
        <v>267</v>
      </c>
      <c r="S1363" t="s">
        <v>17453</v>
      </c>
      <c r="T1363">
        <v>24.9</v>
      </c>
      <c r="U1363" t="s">
        <v>24</v>
      </c>
      <c r="V1363" t="s">
        <v>8062</v>
      </c>
      <c r="W1363" t="s">
        <v>8064</v>
      </c>
      <c r="X1363" t="s">
        <v>17454</v>
      </c>
      <c r="Y1363" t="s">
        <v>17455</v>
      </c>
      <c r="Z1363" t="str">
        <f t="shared" si="21"/>
        <v>AS-97204</v>
      </c>
    </row>
    <row r="1364" spans="1:26" x14ac:dyDescent="0.3">
      <c r="A1364" t="s">
        <v>17456</v>
      </c>
      <c r="B1364" t="s">
        <v>8169</v>
      </c>
      <c r="C1364" t="s">
        <v>264</v>
      </c>
      <c r="E1364" t="s">
        <v>42</v>
      </c>
      <c r="G1364">
        <v>0.19</v>
      </c>
      <c r="H1364">
        <v>0.19</v>
      </c>
      <c r="I1364" t="s">
        <v>24</v>
      </c>
      <c r="J1364">
        <v>7.16</v>
      </c>
      <c r="K1364">
        <v>44.85</v>
      </c>
      <c r="L1364">
        <v>37.69</v>
      </c>
      <c r="M1364" t="s">
        <v>265</v>
      </c>
      <c r="N1364" t="s">
        <v>17457</v>
      </c>
      <c r="O1364" t="s">
        <v>17458</v>
      </c>
      <c r="P1364" t="s">
        <v>265</v>
      </c>
      <c r="Q1364" t="s">
        <v>266</v>
      </c>
      <c r="R1364" t="s">
        <v>267</v>
      </c>
      <c r="S1364" t="s">
        <v>17459</v>
      </c>
      <c r="T1364">
        <v>44.85</v>
      </c>
      <c r="U1364" t="s">
        <v>24</v>
      </c>
      <c r="V1364" t="s">
        <v>17460</v>
      </c>
      <c r="W1364" t="s">
        <v>17461</v>
      </c>
      <c r="X1364" t="s">
        <v>17462</v>
      </c>
      <c r="Y1364" t="s">
        <v>17463</v>
      </c>
      <c r="Z1364" t="str">
        <f t="shared" si="21"/>
        <v>AS-95689</v>
      </c>
    </row>
    <row r="1365" spans="1:26" x14ac:dyDescent="0.3">
      <c r="A1365" t="s">
        <v>17464</v>
      </c>
      <c r="B1365" t="s">
        <v>8169</v>
      </c>
      <c r="C1365" t="s">
        <v>264</v>
      </c>
      <c r="D1365" t="s">
        <v>77</v>
      </c>
      <c r="E1365" t="s">
        <v>45</v>
      </c>
      <c r="G1365">
        <v>0.21</v>
      </c>
      <c r="H1365">
        <v>0.21</v>
      </c>
      <c r="I1365" t="s">
        <v>24</v>
      </c>
      <c r="J1365">
        <v>37.450000000000003</v>
      </c>
      <c r="K1365">
        <v>215.78</v>
      </c>
      <c r="L1365">
        <v>178.33</v>
      </c>
      <c r="M1365" t="s">
        <v>265</v>
      </c>
      <c r="N1365" t="s">
        <v>17465</v>
      </c>
      <c r="O1365" t="s">
        <v>17466</v>
      </c>
      <c r="P1365" t="s">
        <v>265</v>
      </c>
      <c r="Q1365" t="s">
        <v>266</v>
      </c>
      <c r="R1365" t="s">
        <v>267</v>
      </c>
      <c r="S1365" t="s">
        <v>17467</v>
      </c>
      <c r="T1365">
        <v>215.78</v>
      </c>
      <c r="U1365" t="s">
        <v>24</v>
      </c>
      <c r="V1365" t="s">
        <v>17468</v>
      </c>
      <c r="W1365" t="s">
        <v>17469</v>
      </c>
      <c r="X1365" t="s">
        <v>17470</v>
      </c>
      <c r="Y1365" t="s">
        <v>17471</v>
      </c>
      <c r="Z1365" t="str">
        <f t="shared" si="21"/>
        <v>AS-96903</v>
      </c>
    </row>
    <row r="1366" spans="1:26" x14ac:dyDescent="0.3">
      <c r="A1366" t="s">
        <v>17472</v>
      </c>
      <c r="B1366" t="s">
        <v>8169</v>
      </c>
      <c r="C1366" t="s">
        <v>268</v>
      </c>
      <c r="E1366" t="s">
        <v>42</v>
      </c>
      <c r="G1366">
        <v>0.19</v>
      </c>
      <c r="H1366">
        <v>0.19</v>
      </c>
      <c r="I1366" t="s">
        <v>24</v>
      </c>
      <c r="J1366">
        <v>20.93</v>
      </c>
      <c r="K1366">
        <v>131.09</v>
      </c>
      <c r="L1366">
        <v>110.16</v>
      </c>
      <c r="M1366" t="s">
        <v>83</v>
      </c>
      <c r="N1366" t="s">
        <v>17473</v>
      </c>
      <c r="O1366" t="s">
        <v>17474</v>
      </c>
      <c r="P1366" t="s">
        <v>83</v>
      </c>
      <c r="Q1366" t="s">
        <v>266</v>
      </c>
      <c r="R1366" t="s">
        <v>267</v>
      </c>
      <c r="S1366" t="s">
        <v>17475</v>
      </c>
      <c r="T1366">
        <v>131.09</v>
      </c>
      <c r="U1366" t="s">
        <v>24</v>
      </c>
      <c r="V1366" t="s">
        <v>7561</v>
      </c>
      <c r="W1366" t="s">
        <v>7563</v>
      </c>
      <c r="X1366" t="s">
        <v>17476</v>
      </c>
      <c r="Y1366" t="s">
        <v>17477</v>
      </c>
      <c r="Z1366" t="str">
        <f t="shared" si="21"/>
        <v>AS-96973</v>
      </c>
    </row>
    <row r="1367" spans="1:26" x14ac:dyDescent="0.3">
      <c r="A1367" t="s">
        <v>17478</v>
      </c>
      <c r="B1367" t="s">
        <v>8169</v>
      </c>
      <c r="C1367" t="s">
        <v>268</v>
      </c>
      <c r="E1367" t="s">
        <v>47</v>
      </c>
      <c r="G1367">
        <v>0.22</v>
      </c>
      <c r="H1367">
        <v>0.22</v>
      </c>
      <c r="I1367" t="s">
        <v>24</v>
      </c>
      <c r="J1367">
        <v>5.0999999999999996</v>
      </c>
      <c r="K1367">
        <v>28.26</v>
      </c>
      <c r="L1367">
        <v>23.16</v>
      </c>
      <c r="M1367" t="s">
        <v>83</v>
      </c>
      <c r="N1367" t="s">
        <v>17479</v>
      </c>
      <c r="O1367" t="s">
        <v>17480</v>
      </c>
      <c r="P1367" t="s">
        <v>83</v>
      </c>
      <c r="Q1367" t="s">
        <v>266</v>
      </c>
      <c r="R1367" t="s">
        <v>267</v>
      </c>
      <c r="S1367" t="s">
        <v>17481</v>
      </c>
      <c r="T1367">
        <v>28.26</v>
      </c>
      <c r="U1367" t="s">
        <v>24</v>
      </c>
      <c r="V1367" t="s">
        <v>5220</v>
      </c>
      <c r="W1367" t="s">
        <v>5223</v>
      </c>
      <c r="X1367" t="s">
        <v>17482</v>
      </c>
      <c r="Y1367" t="s">
        <v>17483</v>
      </c>
      <c r="Z1367" t="str">
        <f t="shared" si="21"/>
        <v>AS-95740</v>
      </c>
    </row>
    <row r="1368" spans="1:26" x14ac:dyDescent="0.3">
      <c r="A1368" t="s">
        <v>17484</v>
      </c>
      <c r="B1368" t="s">
        <v>8169</v>
      </c>
      <c r="C1368" t="s">
        <v>264</v>
      </c>
      <c r="E1368" t="s">
        <v>47</v>
      </c>
      <c r="G1368">
        <v>0.22</v>
      </c>
      <c r="H1368">
        <v>0.22</v>
      </c>
      <c r="I1368" t="s">
        <v>24</v>
      </c>
      <c r="J1368">
        <v>9.3000000000000007</v>
      </c>
      <c r="K1368">
        <v>51.57</v>
      </c>
      <c r="L1368">
        <v>42.27</v>
      </c>
      <c r="M1368" t="s">
        <v>265</v>
      </c>
      <c r="N1368" t="s">
        <v>17485</v>
      </c>
      <c r="O1368" t="s">
        <v>17486</v>
      </c>
      <c r="P1368" t="s">
        <v>265</v>
      </c>
      <c r="Q1368" t="s">
        <v>266</v>
      </c>
      <c r="R1368" t="s">
        <v>267</v>
      </c>
      <c r="S1368" t="s">
        <v>17487</v>
      </c>
      <c r="T1368">
        <v>51.57</v>
      </c>
      <c r="U1368" t="s">
        <v>24</v>
      </c>
      <c r="V1368" t="s">
        <v>17488</v>
      </c>
      <c r="W1368" t="s">
        <v>17489</v>
      </c>
      <c r="X1368" t="s">
        <v>17490</v>
      </c>
      <c r="Y1368" t="s">
        <v>17491</v>
      </c>
      <c r="Z1368" t="str">
        <f t="shared" si="21"/>
        <v>AS-96044</v>
      </c>
    </row>
    <row r="1369" spans="1:26" x14ac:dyDescent="0.3">
      <c r="A1369" t="s">
        <v>17492</v>
      </c>
      <c r="B1369" t="s">
        <v>8169</v>
      </c>
      <c r="C1369" t="s">
        <v>264</v>
      </c>
      <c r="E1369" t="s">
        <v>294</v>
      </c>
      <c r="G1369">
        <v>0.17</v>
      </c>
      <c r="H1369">
        <v>0.17</v>
      </c>
      <c r="I1369" t="s">
        <v>24</v>
      </c>
      <c r="J1369">
        <v>9.8699999999999992</v>
      </c>
      <c r="K1369">
        <v>67.95</v>
      </c>
      <c r="L1369">
        <v>58.08</v>
      </c>
      <c r="M1369" t="s">
        <v>265</v>
      </c>
      <c r="N1369" t="s">
        <v>17493</v>
      </c>
      <c r="O1369" t="s">
        <v>17494</v>
      </c>
      <c r="P1369" t="s">
        <v>265</v>
      </c>
      <c r="Q1369" t="s">
        <v>266</v>
      </c>
      <c r="R1369" t="s">
        <v>267</v>
      </c>
      <c r="S1369" t="s">
        <v>17495</v>
      </c>
      <c r="T1369">
        <v>67.95</v>
      </c>
      <c r="U1369" t="s">
        <v>24</v>
      </c>
      <c r="V1369" t="s">
        <v>17496</v>
      </c>
      <c r="W1369" t="s">
        <v>17497</v>
      </c>
      <c r="X1369" t="s">
        <v>17498</v>
      </c>
      <c r="Y1369" t="s">
        <v>17499</v>
      </c>
      <c r="Z1369" t="str">
        <f t="shared" si="21"/>
        <v>AS-95185</v>
      </c>
    </row>
    <row r="1370" spans="1:26" x14ac:dyDescent="0.3">
      <c r="A1370" t="s">
        <v>17500</v>
      </c>
      <c r="B1370" t="s">
        <v>8169</v>
      </c>
      <c r="C1370" t="s">
        <v>264</v>
      </c>
      <c r="E1370" t="s">
        <v>47</v>
      </c>
      <c r="G1370">
        <v>0.22</v>
      </c>
      <c r="H1370">
        <v>0.22</v>
      </c>
      <c r="I1370" t="s">
        <v>24</v>
      </c>
      <c r="J1370">
        <v>11.88</v>
      </c>
      <c r="K1370">
        <v>65.900000000000006</v>
      </c>
      <c r="L1370">
        <v>54.02</v>
      </c>
      <c r="M1370" t="s">
        <v>265</v>
      </c>
      <c r="N1370" t="s">
        <v>17501</v>
      </c>
      <c r="O1370" t="s">
        <v>17502</v>
      </c>
      <c r="P1370" t="s">
        <v>265</v>
      </c>
      <c r="Q1370" t="s">
        <v>266</v>
      </c>
      <c r="R1370" t="s">
        <v>267</v>
      </c>
      <c r="S1370" t="s">
        <v>17503</v>
      </c>
      <c r="T1370">
        <v>65.900000000000006</v>
      </c>
      <c r="U1370" t="s">
        <v>24</v>
      </c>
      <c r="V1370" t="s">
        <v>17504</v>
      </c>
      <c r="W1370" t="s">
        <v>17505</v>
      </c>
      <c r="X1370" t="s">
        <v>17506</v>
      </c>
      <c r="Y1370" t="s">
        <v>17507</v>
      </c>
      <c r="Z1370" t="str">
        <f t="shared" si="21"/>
        <v>AS-95364</v>
      </c>
    </row>
    <row r="1371" spans="1:26" x14ac:dyDescent="0.3">
      <c r="A1371" t="s">
        <v>17508</v>
      </c>
      <c r="B1371" t="s">
        <v>8169</v>
      </c>
      <c r="C1371" t="s">
        <v>264</v>
      </c>
      <c r="E1371" t="s">
        <v>47</v>
      </c>
      <c r="G1371">
        <v>0.22</v>
      </c>
      <c r="H1371">
        <v>0.22</v>
      </c>
      <c r="I1371" t="s">
        <v>24</v>
      </c>
      <c r="J1371">
        <v>36.76</v>
      </c>
      <c r="K1371">
        <v>203.85</v>
      </c>
      <c r="L1371">
        <v>167.09</v>
      </c>
      <c r="M1371" t="s">
        <v>265</v>
      </c>
      <c r="N1371" t="s">
        <v>17509</v>
      </c>
      <c r="O1371" t="s">
        <v>17510</v>
      </c>
      <c r="P1371" t="s">
        <v>265</v>
      </c>
      <c r="Q1371" t="s">
        <v>266</v>
      </c>
      <c r="R1371" t="s">
        <v>267</v>
      </c>
      <c r="S1371" t="s">
        <v>17511</v>
      </c>
      <c r="T1371">
        <v>203.85</v>
      </c>
      <c r="U1371" t="s">
        <v>24</v>
      </c>
      <c r="V1371" t="s">
        <v>17512</v>
      </c>
      <c r="W1371" t="s">
        <v>17513</v>
      </c>
      <c r="X1371" t="s">
        <v>17514</v>
      </c>
      <c r="Y1371" t="s">
        <v>17515</v>
      </c>
      <c r="Z1371" t="str">
        <f t="shared" si="21"/>
        <v>AS-94986</v>
      </c>
    </row>
    <row r="1372" spans="1:26" x14ac:dyDescent="0.3">
      <c r="A1372" t="s">
        <v>17516</v>
      </c>
      <c r="B1372" t="s">
        <v>8169</v>
      </c>
      <c r="C1372" t="s">
        <v>264</v>
      </c>
      <c r="E1372" t="s">
        <v>45</v>
      </c>
      <c r="G1372">
        <v>0.21</v>
      </c>
      <c r="H1372">
        <v>0.21</v>
      </c>
      <c r="I1372" t="s">
        <v>24</v>
      </c>
      <c r="J1372">
        <v>19.95</v>
      </c>
      <c r="K1372">
        <v>114.95</v>
      </c>
      <c r="L1372">
        <v>95</v>
      </c>
      <c r="M1372" t="s">
        <v>265</v>
      </c>
      <c r="N1372" t="s">
        <v>17517</v>
      </c>
      <c r="O1372" t="s">
        <v>17518</v>
      </c>
      <c r="P1372" t="s">
        <v>265</v>
      </c>
      <c r="Q1372" t="s">
        <v>266</v>
      </c>
      <c r="R1372" t="s">
        <v>267</v>
      </c>
      <c r="S1372" t="s">
        <v>17519</v>
      </c>
      <c r="T1372">
        <v>114.95</v>
      </c>
      <c r="U1372" t="s">
        <v>24</v>
      </c>
      <c r="V1372" t="s">
        <v>17520</v>
      </c>
      <c r="W1372" t="s">
        <v>17521</v>
      </c>
      <c r="X1372" t="s">
        <v>17522</v>
      </c>
      <c r="Y1372" t="s">
        <v>17523</v>
      </c>
      <c r="Z1372" t="str">
        <f t="shared" si="21"/>
        <v>AS-96651</v>
      </c>
    </row>
    <row r="1373" spans="1:26" x14ac:dyDescent="0.3">
      <c r="A1373" t="s">
        <v>17524</v>
      </c>
      <c r="B1373" t="s">
        <v>8169</v>
      </c>
      <c r="C1373" t="s">
        <v>264</v>
      </c>
      <c r="E1373" t="s">
        <v>46</v>
      </c>
      <c r="G1373">
        <v>0.2</v>
      </c>
      <c r="H1373">
        <v>0.2</v>
      </c>
      <c r="I1373" t="s">
        <v>24</v>
      </c>
      <c r="J1373">
        <v>10.64</v>
      </c>
      <c r="K1373">
        <v>63.81</v>
      </c>
      <c r="L1373">
        <v>53.17</v>
      </c>
      <c r="M1373" t="s">
        <v>265</v>
      </c>
      <c r="N1373" t="s">
        <v>17525</v>
      </c>
      <c r="O1373" t="s">
        <v>17526</v>
      </c>
      <c r="P1373" t="s">
        <v>265</v>
      </c>
      <c r="Q1373" t="s">
        <v>266</v>
      </c>
      <c r="R1373" t="s">
        <v>267</v>
      </c>
      <c r="S1373" t="s">
        <v>17527</v>
      </c>
      <c r="T1373">
        <v>63.81</v>
      </c>
      <c r="U1373" t="s">
        <v>24</v>
      </c>
      <c r="V1373" t="s">
        <v>17528</v>
      </c>
      <c r="W1373" t="s">
        <v>17529</v>
      </c>
      <c r="X1373" t="s">
        <v>17530</v>
      </c>
      <c r="Y1373" t="s">
        <v>17531</v>
      </c>
      <c r="Z1373" t="str">
        <f t="shared" si="21"/>
        <v>AS-96309</v>
      </c>
    </row>
    <row r="1374" spans="1:26" x14ac:dyDescent="0.3">
      <c r="A1374" t="s">
        <v>17532</v>
      </c>
      <c r="B1374" t="s">
        <v>8169</v>
      </c>
      <c r="C1374" t="s">
        <v>268</v>
      </c>
      <c r="E1374" t="s">
        <v>42</v>
      </c>
      <c r="G1374">
        <v>0.19</v>
      </c>
      <c r="H1374">
        <v>0.19</v>
      </c>
      <c r="I1374" t="s">
        <v>24</v>
      </c>
      <c r="J1374">
        <v>6.05</v>
      </c>
      <c r="K1374">
        <v>37.9</v>
      </c>
      <c r="L1374">
        <v>31.85</v>
      </c>
      <c r="M1374" t="s">
        <v>83</v>
      </c>
      <c r="N1374" t="s">
        <v>17533</v>
      </c>
      <c r="O1374" t="s">
        <v>17534</v>
      </c>
      <c r="P1374" t="s">
        <v>83</v>
      </c>
      <c r="Q1374" t="s">
        <v>266</v>
      </c>
      <c r="R1374" t="s">
        <v>267</v>
      </c>
      <c r="S1374" t="s">
        <v>17535</v>
      </c>
      <c r="T1374">
        <v>37.9</v>
      </c>
      <c r="U1374" t="s">
        <v>24</v>
      </c>
      <c r="V1374" t="s">
        <v>2789</v>
      </c>
      <c r="W1374" t="s">
        <v>2792</v>
      </c>
      <c r="X1374" t="s">
        <v>17536</v>
      </c>
      <c r="Y1374" t="s">
        <v>17537</v>
      </c>
      <c r="Z1374" t="str">
        <f t="shared" si="21"/>
        <v>AS-94847</v>
      </c>
    </row>
    <row r="1375" spans="1:26" x14ac:dyDescent="0.3">
      <c r="A1375" t="s">
        <v>17538</v>
      </c>
      <c r="B1375" t="s">
        <v>8169</v>
      </c>
      <c r="C1375" t="s">
        <v>268</v>
      </c>
      <c r="E1375" t="s">
        <v>45</v>
      </c>
      <c r="G1375">
        <v>0.21</v>
      </c>
      <c r="H1375">
        <v>0.21</v>
      </c>
      <c r="I1375" t="s">
        <v>24</v>
      </c>
      <c r="J1375">
        <v>24.96</v>
      </c>
      <c r="K1375">
        <v>143.80000000000001</v>
      </c>
      <c r="L1375">
        <v>118.84</v>
      </c>
      <c r="M1375" t="s">
        <v>83</v>
      </c>
      <c r="N1375" t="s">
        <v>17539</v>
      </c>
      <c r="O1375" t="s">
        <v>17540</v>
      </c>
      <c r="P1375" t="s">
        <v>83</v>
      </c>
      <c r="Q1375" t="s">
        <v>266</v>
      </c>
      <c r="R1375" t="s">
        <v>267</v>
      </c>
      <c r="S1375" t="s">
        <v>17541</v>
      </c>
      <c r="T1375">
        <v>143.80000000000001</v>
      </c>
      <c r="U1375" t="s">
        <v>24</v>
      </c>
      <c r="V1375" t="s">
        <v>6963</v>
      </c>
      <c r="W1375" t="s">
        <v>6965</v>
      </c>
      <c r="X1375" t="s">
        <v>17542</v>
      </c>
      <c r="Y1375" t="s">
        <v>17543</v>
      </c>
      <c r="Z1375" t="str">
        <f t="shared" si="21"/>
        <v>AS-96687</v>
      </c>
    </row>
    <row r="1376" spans="1:26" x14ac:dyDescent="0.3">
      <c r="A1376" t="s">
        <v>17544</v>
      </c>
      <c r="B1376" t="s">
        <v>8169</v>
      </c>
      <c r="C1376" t="s">
        <v>264</v>
      </c>
      <c r="E1376" t="s">
        <v>37</v>
      </c>
      <c r="G1376">
        <v>0.2</v>
      </c>
      <c r="H1376">
        <v>0.2</v>
      </c>
      <c r="I1376" t="s">
        <v>24</v>
      </c>
      <c r="J1376">
        <v>19.16</v>
      </c>
      <c r="K1376">
        <v>114.95</v>
      </c>
      <c r="L1376">
        <v>95.79</v>
      </c>
      <c r="M1376" t="s">
        <v>265</v>
      </c>
      <c r="N1376" t="s">
        <v>17545</v>
      </c>
      <c r="O1376" t="s">
        <v>17546</v>
      </c>
      <c r="P1376" t="s">
        <v>265</v>
      </c>
      <c r="Q1376" t="s">
        <v>266</v>
      </c>
      <c r="R1376" t="s">
        <v>267</v>
      </c>
      <c r="S1376" t="s">
        <v>17547</v>
      </c>
      <c r="T1376">
        <v>114.95</v>
      </c>
      <c r="U1376" t="s">
        <v>24</v>
      </c>
      <c r="V1376" t="s">
        <v>17548</v>
      </c>
      <c r="W1376" t="s">
        <v>17549</v>
      </c>
      <c r="X1376" t="s">
        <v>17550</v>
      </c>
      <c r="Y1376" t="s">
        <v>17551</v>
      </c>
      <c r="Z1376" t="str">
        <f t="shared" si="21"/>
        <v>AS-96490</v>
      </c>
    </row>
    <row r="1377" spans="1:26" x14ac:dyDescent="0.3">
      <c r="A1377" t="s">
        <v>17552</v>
      </c>
      <c r="B1377" t="s">
        <v>8169</v>
      </c>
      <c r="C1377" t="s">
        <v>268</v>
      </c>
      <c r="E1377" t="s">
        <v>42</v>
      </c>
      <c r="G1377">
        <v>0.19</v>
      </c>
      <c r="H1377">
        <v>0.19</v>
      </c>
      <c r="I1377" t="s">
        <v>24</v>
      </c>
      <c r="J1377">
        <v>20.079999999999998</v>
      </c>
      <c r="K1377">
        <v>125.75</v>
      </c>
      <c r="L1377">
        <v>105.67</v>
      </c>
      <c r="M1377" t="s">
        <v>83</v>
      </c>
      <c r="N1377" t="s">
        <v>17553</v>
      </c>
      <c r="O1377" t="s">
        <v>17554</v>
      </c>
      <c r="P1377" t="s">
        <v>83</v>
      </c>
      <c r="Q1377" t="s">
        <v>266</v>
      </c>
      <c r="R1377" t="s">
        <v>267</v>
      </c>
      <c r="S1377" t="s">
        <v>17555</v>
      </c>
      <c r="T1377">
        <v>125.75</v>
      </c>
      <c r="U1377" t="s">
        <v>24</v>
      </c>
      <c r="V1377" t="s">
        <v>4344</v>
      </c>
      <c r="W1377" t="s">
        <v>4346</v>
      </c>
      <c r="X1377" t="s">
        <v>17556</v>
      </c>
      <c r="Y1377" t="s">
        <v>17557</v>
      </c>
      <c r="Z1377" t="str">
        <f t="shared" si="21"/>
        <v>AS-95377</v>
      </c>
    </row>
    <row r="1378" spans="1:26" x14ac:dyDescent="0.3">
      <c r="A1378" t="s">
        <v>17558</v>
      </c>
      <c r="B1378" t="s">
        <v>8169</v>
      </c>
      <c r="C1378" t="s">
        <v>268</v>
      </c>
      <c r="E1378" t="s">
        <v>47</v>
      </c>
      <c r="G1378">
        <v>0.22</v>
      </c>
      <c r="H1378">
        <v>0.22</v>
      </c>
      <c r="I1378" t="s">
        <v>24</v>
      </c>
      <c r="J1378">
        <v>12.25</v>
      </c>
      <c r="K1378">
        <v>67.95</v>
      </c>
      <c r="L1378">
        <v>55.7</v>
      </c>
      <c r="M1378" t="s">
        <v>83</v>
      </c>
      <c r="N1378" t="s">
        <v>17559</v>
      </c>
      <c r="O1378" t="s">
        <v>17560</v>
      </c>
      <c r="P1378" t="s">
        <v>83</v>
      </c>
      <c r="Q1378" t="s">
        <v>266</v>
      </c>
      <c r="R1378" t="s">
        <v>267</v>
      </c>
      <c r="S1378" t="s">
        <v>17561</v>
      </c>
      <c r="T1378">
        <v>67.95</v>
      </c>
      <c r="U1378" t="s">
        <v>24</v>
      </c>
      <c r="V1378" t="s">
        <v>6526</v>
      </c>
      <c r="W1378" t="s">
        <v>6528</v>
      </c>
      <c r="X1378" t="s">
        <v>17562</v>
      </c>
      <c r="Y1378" t="s">
        <v>17563</v>
      </c>
      <c r="Z1378" t="str">
        <f t="shared" si="21"/>
        <v>AS-96455</v>
      </c>
    </row>
    <row r="1379" spans="1:26" x14ac:dyDescent="0.3">
      <c r="A1379" t="s">
        <v>17564</v>
      </c>
      <c r="B1379" t="s">
        <v>8169</v>
      </c>
      <c r="C1379" t="s">
        <v>264</v>
      </c>
      <c r="E1379" t="s">
        <v>46</v>
      </c>
      <c r="G1379">
        <v>0.2</v>
      </c>
      <c r="H1379">
        <v>0.2</v>
      </c>
      <c r="I1379" t="s">
        <v>24</v>
      </c>
      <c r="J1379">
        <v>2.98</v>
      </c>
      <c r="K1379">
        <v>17.899999999999999</v>
      </c>
      <c r="L1379">
        <v>14.92</v>
      </c>
      <c r="M1379" t="s">
        <v>265</v>
      </c>
      <c r="N1379" t="s">
        <v>17565</v>
      </c>
      <c r="O1379" t="s">
        <v>17566</v>
      </c>
      <c r="P1379" t="s">
        <v>265</v>
      </c>
      <c r="Q1379" t="s">
        <v>266</v>
      </c>
      <c r="R1379" t="s">
        <v>267</v>
      </c>
      <c r="S1379" t="s">
        <v>17567</v>
      </c>
      <c r="T1379">
        <v>17.899999999999999</v>
      </c>
      <c r="U1379" t="s">
        <v>24</v>
      </c>
      <c r="V1379" t="s">
        <v>17568</v>
      </c>
      <c r="W1379" t="s">
        <v>17569</v>
      </c>
      <c r="X1379" t="s">
        <v>17570</v>
      </c>
      <c r="Y1379" t="s">
        <v>17571</v>
      </c>
      <c r="Z1379" t="str">
        <f t="shared" si="21"/>
        <v>AS-96424</v>
      </c>
    </row>
    <row r="1380" spans="1:26" x14ac:dyDescent="0.3">
      <c r="A1380" t="s">
        <v>17572</v>
      </c>
      <c r="B1380" t="s">
        <v>8169</v>
      </c>
      <c r="C1380" t="s">
        <v>268</v>
      </c>
      <c r="E1380" t="s">
        <v>47</v>
      </c>
      <c r="G1380">
        <v>0.22</v>
      </c>
      <c r="H1380">
        <v>0.22</v>
      </c>
      <c r="I1380" t="s">
        <v>24</v>
      </c>
      <c r="J1380">
        <v>15.32</v>
      </c>
      <c r="K1380">
        <v>84.95</v>
      </c>
      <c r="L1380">
        <v>69.63</v>
      </c>
      <c r="M1380" t="s">
        <v>83</v>
      </c>
      <c r="N1380" t="s">
        <v>17573</v>
      </c>
      <c r="O1380" t="s">
        <v>17574</v>
      </c>
      <c r="P1380" t="s">
        <v>83</v>
      </c>
      <c r="Q1380" t="s">
        <v>266</v>
      </c>
      <c r="R1380" t="s">
        <v>267</v>
      </c>
      <c r="S1380" t="s">
        <v>17575</v>
      </c>
      <c r="T1380">
        <v>84.95</v>
      </c>
      <c r="U1380" t="s">
        <v>24</v>
      </c>
      <c r="V1380" t="s">
        <v>5790</v>
      </c>
      <c r="W1380" t="s">
        <v>5793</v>
      </c>
      <c r="X1380" t="s">
        <v>17576</v>
      </c>
      <c r="Y1380" t="s">
        <v>17577</v>
      </c>
      <c r="Z1380" t="str">
        <f t="shared" si="21"/>
        <v>AS-96035</v>
      </c>
    </row>
    <row r="1381" spans="1:26" x14ac:dyDescent="0.3">
      <c r="A1381" t="s">
        <v>17578</v>
      </c>
      <c r="B1381" t="s">
        <v>8169</v>
      </c>
      <c r="C1381" t="s">
        <v>264</v>
      </c>
      <c r="E1381" t="s">
        <v>45</v>
      </c>
      <c r="G1381">
        <v>0.21</v>
      </c>
      <c r="H1381">
        <v>0.21</v>
      </c>
      <c r="I1381" t="s">
        <v>24</v>
      </c>
      <c r="J1381">
        <v>14.74</v>
      </c>
      <c r="K1381">
        <v>84.95</v>
      </c>
      <c r="L1381">
        <v>70.209999999999994</v>
      </c>
      <c r="M1381" t="s">
        <v>265</v>
      </c>
      <c r="N1381" t="s">
        <v>17579</v>
      </c>
      <c r="O1381" t="s">
        <v>17580</v>
      </c>
      <c r="P1381" t="s">
        <v>265</v>
      </c>
      <c r="Q1381" t="s">
        <v>266</v>
      </c>
      <c r="R1381" t="s">
        <v>267</v>
      </c>
      <c r="S1381" t="s">
        <v>17581</v>
      </c>
      <c r="T1381">
        <v>84.95</v>
      </c>
      <c r="U1381" t="s">
        <v>24</v>
      </c>
      <c r="V1381" t="s">
        <v>17582</v>
      </c>
      <c r="W1381" t="s">
        <v>17583</v>
      </c>
      <c r="X1381" t="s">
        <v>17584</v>
      </c>
      <c r="Y1381" t="s">
        <v>17585</v>
      </c>
      <c r="Z1381" t="str">
        <f t="shared" si="21"/>
        <v>AS-97175</v>
      </c>
    </row>
    <row r="1382" spans="1:26" x14ac:dyDescent="0.3">
      <c r="A1382" t="s">
        <v>17586</v>
      </c>
      <c r="B1382" t="s">
        <v>8169</v>
      </c>
      <c r="C1382" t="s">
        <v>268</v>
      </c>
      <c r="E1382" t="s">
        <v>42</v>
      </c>
      <c r="G1382">
        <v>0.19</v>
      </c>
      <c r="H1382">
        <v>0.19</v>
      </c>
      <c r="I1382" t="s">
        <v>24</v>
      </c>
      <c r="J1382">
        <v>4.7699999999999996</v>
      </c>
      <c r="K1382">
        <v>29.9</v>
      </c>
      <c r="L1382">
        <v>25.13</v>
      </c>
      <c r="M1382" t="s">
        <v>83</v>
      </c>
      <c r="N1382" t="s">
        <v>17587</v>
      </c>
      <c r="O1382" t="s">
        <v>17588</v>
      </c>
      <c r="P1382" t="s">
        <v>83</v>
      </c>
      <c r="Q1382" t="s">
        <v>266</v>
      </c>
      <c r="R1382" t="s">
        <v>267</v>
      </c>
      <c r="S1382" t="s">
        <v>17589</v>
      </c>
      <c r="T1382">
        <v>29.9</v>
      </c>
      <c r="U1382" t="s">
        <v>24</v>
      </c>
      <c r="V1382" t="s">
        <v>7362</v>
      </c>
      <c r="W1382" t="s">
        <v>7365</v>
      </c>
      <c r="X1382" t="s">
        <v>17590</v>
      </c>
      <c r="Y1382" t="s">
        <v>17591</v>
      </c>
      <c r="Z1382" t="str">
        <f t="shared" si="21"/>
        <v>AS-96878</v>
      </c>
    </row>
    <row r="1383" spans="1:26" x14ac:dyDescent="0.3">
      <c r="A1383" t="s">
        <v>17592</v>
      </c>
      <c r="B1383" t="s">
        <v>8169</v>
      </c>
      <c r="C1383" t="s">
        <v>264</v>
      </c>
      <c r="E1383" t="s">
        <v>42</v>
      </c>
      <c r="G1383">
        <v>0.19</v>
      </c>
      <c r="H1383">
        <v>0.19</v>
      </c>
      <c r="I1383" t="s">
        <v>24</v>
      </c>
      <c r="J1383">
        <v>10.85</v>
      </c>
      <c r="K1383">
        <v>67.95</v>
      </c>
      <c r="L1383">
        <v>57.1</v>
      </c>
      <c r="M1383" t="s">
        <v>265</v>
      </c>
      <c r="N1383" t="s">
        <v>17593</v>
      </c>
      <c r="O1383" t="s">
        <v>17594</v>
      </c>
      <c r="P1383" t="s">
        <v>265</v>
      </c>
      <c r="Q1383" t="s">
        <v>266</v>
      </c>
      <c r="R1383" t="s">
        <v>267</v>
      </c>
      <c r="S1383" t="s">
        <v>17595</v>
      </c>
      <c r="T1383">
        <v>67.95</v>
      </c>
      <c r="U1383" t="s">
        <v>24</v>
      </c>
      <c r="V1383" t="s">
        <v>17596</v>
      </c>
      <c r="W1383" t="s">
        <v>17597</v>
      </c>
      <c r="X1383" t="s">
        <v>17598</v>
      </c>
      <c r="Y1383" t="s">
        <v>17599</v>
      </c>
      <c r="Z1383" t="str">
        <f t="shared" si="21"/>
        <v>AS-97080</v>
      </c>
    </row>
    <row r="1384" spans="1:26" x14ac:dyDescent="0.3">
      <c r="A1384" t="s">
        <v>17600</v>
      </c>
      <c r="B1384" t="s">
        <v>8169</v>
      </c>
      <c r="C1384" t="s">
        <v>264</v>
      </c>
      <c r="E1384" t="s">
        <v>46</v>
      </c>
      <c r="G1384">
        <v>0.2</v>
      </c>
      <c r="H1384">
        <v>0.2</v>
      </c>
      <c r="I1384" t="s">
        <v>24</v>
      </c>
      <c r="J1384">
        <v>4.1500000000000004</v>
      </c>
      <c r="K1384">
        <v>24.9</v>
      </c>
      <c r="L1384">
        <v>20.75</v>
      </c>
      <c r="M1384" t="s">
        <v>265</v>
      </c>
      <c r="N1384" t="s">
        <v>17601</v>
      </c>
      <c r="O1384" t="s">
        <v>17602</v>
      </c>
      <c r="P1384" t="s">
        <v>265</v>
      </c>
      <c r="Q1384" t="s">
        <v>266</v>
      </c>
      <c r="R1384" t="s">
        <v>267</v>
      </c>
      <c r="S1384" t="s">
        <v>17603</v>
      </c>
      <c r="T1384">
        <v>24.9</v>
      </c>
      <c r="U1384" t="s">
        <v>24</v>
      </c>
      <c r="V1384" t="s">
        <v>17604</v>
      </c>
      <c r="W1384" t="s">
        <v>17605</v>
      </c>
      <c r="X1384" t="s">
        <v>17606</v>
      </c>
      <c r="Y1384" t="s">
        <v>17607</v>
      </c>
      <c r="Z1384" t="str">
        <f t="shared" si="21"/>
        <v>AS-97043</v>
      </c>
    </row>
    <row r="1385" spans="1:26" x14ac:dyDescent="0.3">
      <c r="A1385" t="s">
        <v>17608</v>
      </c>
      <c r="B1385" t="s">
        <v>8169</v>
      </c>
      <c r="C1385" t="s">
        <v>38</v>
      </c>
      <c r="D1385" t="s">
        <v>65</v>
      </c>
      <c r="E1385" t="s">
        <v>42</v>
      </c>
      <c r="G1385">
        <v>0.19</v>
      </c>
      <c r="H1385" t="s">
        <v>270</v>
      </c>
      <c r="I1385" t="s">
        <v>24</v>
      </c>
      <c r="J1385">
        <v>5.55</v>
      </c>
      <c r="K1385">
        <v>31.96</v>
      </c>
      <c r="L1385">
        <v>26.41</v>
      </c>
      <c r="M1385" t="s">
        <v>271</v>
      </c>
      <c r="Z1385" t="str">
        <f t="shared" si="21"/>
        <v>AS-95809</v>
      </c>
    </row>
    <row r="1386" spans="1:26" x14ac:dyDescent="0.3">
      <c r="A1386" t="s">
        <v>17609</v>
      </c>
      <c r="B1386" t="s">
        <v>8169</v>
      </c>
      <c r="C1386" t="s">
        <v>264</v>
      </c>
      <c r="E1386" t="s">
        <v>37</v>
      </c>
      <c r="G1386">
        <v>0.2</v>
      </c>
      <c r="H1386">
        <v>0.2</v>
      </c>
      <c r="I1386" t="s">
        <v>24</v>
      </c>
      <c r="J1386">
        <v>10.76</v>
      </c>
      <c r="K1386">
        <v>64.58</v>
      </c>
      <c r="L1386">
        <v>53.82</v>
      </c>
      <c r="M1386" t="s">
        <v>265</v>
      </c>
      <c r="N1386" t="s">
        <v>17610</v>
      </c>
      <c r="O1386" t="s">
        <v>17611</v>
      </c>
      <c r="P1386" t="s">
        <v>265</v>
      </c>
      <c r="Q1386" t="s">
        <v>266</v>
      </c>
      <c r="R1386" t="s">
        <v>267</v>
      </c>
      <c r="S1386" t="s">
        <v>17612</v>
      </c>
      <c r="T1386">
        <v>64.58</v>
      </c>
      <c r="U1386" t="s">
        <v>24</v>
      </c>
      <c r="V1386" t="s">
        <v>17613</v>
      </c>
      <c r="W1386" t="s">
        <v>17614</v>
      </c>
      <c r="X1386" t="s">
        <v>17615</v>
      </c>
      <c r="Y1386" t="s">
        <v>17616</v>
      </c>
      <c r="Z1386" t="str">
        <f t="shared" si="21"/>
        <v>AS-95868</v>
      </c>
    </row>
    <row r="1387" spans="1:26" x14ac:dyDescent="0.3">
      <c r="A1387" t="s">
        <v>17617</v>
      </c>
      <c r="B1387" t="s">
        <v>8169</v>
      </c>
      <c r="C1387" t="s">
        <v>264</v>
      </c>
      <c r="E1387" t="s">
        <v>47</v>
      </c>
      <c r="G1387">
        <v>0.22</v>
      </c>
      <c r="H1387">
        <v>0.22</v>
      </c>
      <c r="I1387" t="s">
        <v>24</v>
      </c>
      <c r="J1387">
        <v>13.14</v>
      </c>
      <c r="K1387">
        <v>72.849999999999994</v>
      </c>
      <c r="L1387">
        <v>59.71</v>
      </c>
      <c r="M1387" t="s">
        <v>265</v>
      </c>
      <c r="N1387" t="s">
        <v>17618</v>
      </c>
      <c r="O1387" t="s">
        <v>17619</v>
      </c>
      <c r="P1387" t="s">
        <v>265</v>
      </c>
      <c r="Q1387" t="s">
        <v>266</v>
      </c>
      <c r="R1387" t="s">
        <v>267</v>
      </c>
      <c r="S1387" t="s">
        <v>17620</v>
      </c>
      <c r="T1387">
        <v>72.849999999999994</v>
      </c>
      <c r="U1387" t="s">
        <v>24</v>
      </c>
      <c r="V1387" t="s">
        <v>17621</v>
      </c>
      <c r="W1387" t="s">
        <v>17622</v>
      </c>
      <c r="X1387" t="s">
        <v>17623</v>
      </c>
      <c r="Y1387" t="s">
        <v>17624</v>
      </c>
      <c r="Z1387" t="str">
        <f t="shared" si="21"/>
        <v>AS-94991</v>
      </c>
    </row>
    <row r="1388" spans="1:26" x14ac:dyDescent="0.3">
      <c r="A1388" t="s">
        <v>17625</v>
      </c>
      <c r="B1388" t="s">
        <v>8169</v>
      </c>
      <c r="C1388" t="s">
        <v>264</v>
      </c>
      <c r="E1388" t="s">
        <v>45</v>
      </c>
      <c r="G1388">
        <v>0.21</v>
      </c>
      <c r="H1388">
        <v>0.21</v>
      </c>
      <c r="I1388" t="s">
        <v>24</v>
      </c>
      <c r="J1388">
        <v>8.31</v>
      </c>
      <c r="K1388">
        <v>47.9</v>
      </c>
      <c r="L1388">
        <v>39.590000000000003</v>
      </c>
      <c r="M1388" t="s">
        <v>265</v>
      </c>
      <c r="N1388" t="s">
        <v>17626</v>
      </c>
      <c r="O1388" t="s">
        <v>17627</v>
      </c>
      <c r="P1388" t="s">
        <v>265</v>
      </c>
      <c r="Q1388" t="s">
        <v>266</v>
      </c>
      <c r="R1388" t="s">
        <v>267</v>
      </c>
      <c r="S1388" t="s">
        <v>17628</v>
      </c>
      <c r="T1388">
        <v>47.9</v>
      </c>
      <c r="U1388" t="s">
        <v>24</v>
      </c>
      <c r="V1388" t="s">
        <v>17629</v>
      </c>
      <c r="W1388" t="s">
        <v>17630</v>
      </c>
      <c r="X1388" t="s">
        <v>17631</v>
      </c>
      <c r="Y1388" t="s">
        <v>17632</v>
      </c>
      <c r="Z1388" t="str">
        <f t="shared" si="21"/>
        <v>AS-96961</v>
      </c>
    </row>
    <row r="1389" spans="1:26" x14ac:dyDescent="0.3">
      <c r="A1389" t="s">
        <v>17633</v>
      </c>
      <c r="B1389" t="s">
        <v>8169</v>
      </c>
      <c r="C1389" t="s">
        <v>268</v>
      </c>
      <c r="E1389" t="s">
        <v>47</v>
      </c>
      <c r="G1389">
        <v>0.22</v>
      </c>
      <c r="H1389">
        <v>0.22</v>
      </c>
      <c r="I1389" t="s">
        <v>24</v>
      </c>
      <c r="J1389">
        <v>12.25</v>
      </c>
      <c r="K1389">
        <v>67.95</v>
      </c>
      <c r="L1389">
        <v>55.7</v>
      </c>
      <c r="M1389" t="s">
        <v>83</v>
      </c>
      <c r="N1389" t="s">
        <v>17634</v>
      </c>
      <c r="O1389" t="s">
        <v>17635</v>
      </c>
      <c r="P1389" t="s">
        <v>83</v>
      </c>
      <c r="Q1389" t="s">
        <v>266</v>
      </c>
      <c r="R1389" t="s">
        <v>267</v>
      </c>
      <c r="S1389" t="s">
        <v>17636</v>
      </c>
      <c r="T1389">
        <v>67.95</v>
      </c>
      <c r="U1389" t="s">
        <v>24</v>
      </c>
      <c r="V1389" t="s">
        <v>6007</v>
      </c>
      <c r="W1389" t="s">
        <v>6010</v>
      </c>
      <c r="X1389" t="s">
        <v>17637</v>
      </c>
      <c r="Y1389" t="s">
        <v>17638</v>
      </c>
      <c r="Z1389" t="str">
        <f t="shared" si="21"/>
        <v>AS-96177</v>
      </c>
    </row>
    <row r="1390" spans="1:26" x14ac:dyDescent="0.3">
      <c r="A1390" t="s">
        <v>17639</v>
      </c>
      <c r="B1390" t="s">
        <v>8169</v>
      </c>
      <c r="C1390" t="s">
        <v>268</v>
      </c>
      <c r="E1390" t="s">
        <v>42</v>
      </c>
      <c r="G1390">
        <v>0.19</v>
      </c>
      <c r="H1390">
        <v>0.19</v>
      </c>
      <c r="I1390" t="s">
        <v>24</v>
      </c>
      <c r="J1390">
        <v>10.85</v>
      </c>
      <c r="K1390">
        <v>67.95</v>
      </c>
      <c r="L1390">
        <v>57.1</v>
      </c>
      <c r="M1390" t="s">
        <v>83</v>
      </c>
      <c r="N1390" t="s">
        <v>17640</v>
      </c>
      <c r="O1390" t="s">
        <v>17641</v>
      </c>
      <c r="P1390" t="s">
        <v>83</v>
      </c>
      <c r="Q1390" t="s">
        <v>266</v>
      </c>
      <c r="R1390" t="s">
        <v>267</v>
      </c>
      <c r="S1390" t="s">
        <v>17642</v>
      </c>
      <c r="T1390">
        <v>67.95</v>
      </c>
      <c r="U1390" t="s">
        <v>24</v>
      </c>
      <c r="V1390" t="s">
        <v>3846</v>
      </c>
      <c r="W1390" t="s">
        <v>3849</v>
      </c>
      <c r="X1390" t="s">
        <v>17643</v>
      </c>
      <c r="Y1390" t="s">
        <v>17644</v>
      </c>
      <c r="Z1390" t="str">
        <f t="shared" si="21"/>
        <v>AS-95200</v>
      </c>
    </row>
    <row r="1391" spans="1:26" x14ac:dyDescent="0.3">
      <c r="A1391" t="s">
        <v>17645</v>
      </c>
      <c r="B1391" t="s">
        <v>8169</v>
      </c>
      <c r="C1391" t="s">
        <v>264</v>
      </c>
      <c r="E1391" t="s">
        <v>45</v>
      </c>
      <c r="G1391">
        <v>0.21</v>
      </c>
      <c r="H1391">
        <v>0.21</v>
      </c>
      <c r="I1391" t="s">
        <v>24</v>
      </c>
      <c r="J1391">
        <v>9.66</v>
      </c>
      <c r="K1391">
        <v>55.67</v>
      </c>
      <c r="L1391">
        <v>46.01</v>
      </c>
      <c r="M1391" t="s">
        <v>265</v>
      </c>
      <c r="N1391" t="s">
        <v>17646</v>
      </c>
      <c r="O1391" t="s">
        <v>17647</v>
      </c>
      <c r="P1391" t="s">
        <v>265</v>
      </c>
      <c r="Q1391" t="s">
        <v>266</v>
      </c>
      <c r="R1391" t="s">
        <v>267</v>
      </c>
      <c r="S1391" t="s">
        <v>17648</v>
      </c>
      <c r="T1391">
        <v>55.67</v>
      </c>
      <c r="U1391" t="s">
        <v>24</v>
      </c>
      <c r="V1391" t="s">
        <v>17649</v>
      </c>
      <c r="W1391" t="s">
        <v>17650</v>
      </c>
      <c r="X1391" t="s">
        <v>17651</v>
      </c>
      <c r="Y1391" t="s">
        <v>17652</v>
      </c>
      <c r="Z1391" t="str">
        <f t="shared" si="21"/>
        <v>AS-95202</v>
      </c>
    </row>
    <row r="1392" spans="1:26" x14ac:dyDescent="0.3">
      <c r="A1392" t="s">
        <v>17653</v>
      </c>
      <c r="B1392" t="s">
        <v>8169</v>
      </c>
      <c r="C1392" t="s">
        <v>38</v>
      </c>
      <c r="D1392" t="s">
        <v>14921</v>
      </c>
      <c r="E1392" t="s">
        <v>45</v>
      </c>
      <c r="G1392">
        <v>0.21</v>
      </c>
      <c r="H1392" t="s">
        <v>270</v>
      </c>
      <c r="I1392" t="s">
        <v>24</v>
      </c>
      <c r="J1392">
        <v>0</v>
      </c>
      <c r="K1392">
        <v>0</v>
      </c>
      <c r="L1392">
        <v>0</v>
      </c>
      <c r="M1392" t="s">
        <v>271</v>
      </c>
      <c r="Z1392" t="str">
        <f t="shared" si="21"/>
        <v>AS-95134</v>
      </c>
    </row>
    <row r="1393" spans="1:26" x14ac:dyDescent="0.3">
      <c r="A1393" t="s">
        <v>17654</v>
      </c>
      <c r="B1393" t="s">
        <v>8169</v>
      </c>
      <c r="C1393" t="s">
        <v>264</v>
      </c>
      <c r="E1393" t="s">
        <v>42</v>
      </c>
      <c r="G1393">
        <v>0.19</v>
      </c>
      <c r="H1393">
        <v>0.19</v>
      </c>
      <c r="I1393" t="s">
        <v>24</v>
      </c>
      <c r="J1393">
        <v>8.77</v>
      </c>
      <c r="K1393">
        <v>54.9</v>
      </c>
      <c r="L1393">
        <v>46.13</v>
      </c>
      <c r="M1393" t="s">
        <v>265</v>
      </c>
      <c r="N1393" t="s">
        <v>17655</v>
      </c>
      <c r="O1393" t="s">
        <v>17656</v>
      </c>
      <c r="P1393" t="s">
        <v>265</v>
      </c>
      <c r="Q1393" t="s">
        <v>266</v>
      </c>
      <c r="R1393" t="s">
        <v>267</v>
      </c>
      <c r="S1393" t="s">
        <v>17657</v>
      </c>
      <c r="T1393">
        <v>54.9</v>
      </c>
      <c r="U1393" t="s">
        <v>24</v>
      </c>
      <c r="V1393" t="s">
        <v>17658</v>
      </c>
      <c r="W1393" t="s">
        <v>17659</v>
      </c>
      <c r="X1393" t="s">
        <v>17658</v>
      </c>
      <c r="Y1393" t="s">
        <v>17660</v>
      </c>
      <c r="Z1393" t="str">
        <f t="shared" si="21"/>
        <v>AS-96238</v>
      </c>
    </row>
    <row r="1394" spans="1:26" x14ac:dyDescent="0.3">
      <c r="A1394" t="s">
        <v>17661</v>
      </c>
      <c r="B1394" t="s">
        <v>8169</v>
      </c>
      <c r="C1394" t="s">
        <v>268</v>
      </c>
      <c r="E1394" t="s">
        <v>47</v>
      </c>
      <c r="G1394">
        <v>0.22</v>
      </c>
      <c r="H1394">
        <v>0.22</v>
      </c>
      <c r="I1394" t="s">
        <v>24</v>
      </c>
      <c r="J1394">
        <v>21.26</v>
      </c>
      <c r="K1394">
        <v>117.9</v>
      </c>
      <c r="L1394">
        <v>96.64</v>
      </c>
      <c r="M1394" t="s">
        <v>83</v>
      </c>
      <c r="N1394" t="s">
        <v>17662</v>
      </c>
      <c r="O1394" t="s">
        <v>17663</v>
      </c>
      <c r="P1394" t="s">
        <v>83</v>
      </c>
      <c r="Q1394" t="s">
        <v>266</v>
      </c>
      <c r="R1394" t="s">
        <v>267</v>
      </c>
      <c r="S1394" t="s">
        <v>17664</v>
      </c>
      <c r="T1394">
        <v>117.9</v>
      </c>
      <c r="U1394" t="s">
        <v>24</v>
      </c>
      <c r="V1394" t="s">
        <v>5365</v>
      </c>
      <c r="W1394" t="s">
        <v>5368</v>
      </c>
      <c r="X1394" t="s">
        <v>17665</v>
      </c>
      <c r="Y1394" t="s">
        <v>17666</v>
      </c>
      <c r="Z1394" t="str">
        <f t="shared" si="21"/>
        <v>AS-95830</v>
      </c>
    </row>
    <row r="1395" spans="1:26" x14ac:dyDescent="0.3">
      <c r="A1395" t="s">
        <v>17667</v>
      </c>
      <c r="B1395" t="s">
        <v>8169</v>
      </c>
      <c r="C1395" t="s">
        <v>268</v>
      </c>
      <c r="E1395" t="s">
        <v>45</v>
      </c>
      <c r="G1395">
        <v>0.21</v>
      </c>
      <c r="H1395">
        <v>0.21</v>
      </c>
      <c r="I1395" t="s">
        <v>24</v>
      </c>
      <c r="J1395">
        <v>17.16</v>
      </c>
      <c r="K1395">
        <v>98.85</v>
      </c>
      <c r="L1395">
        <v>81.69</v>
      </c>
      <c r="M1395" t="s">
        <v>83</v>
      </c>
      <c r="N1395" t="s">
        <v>17668</v>
      </c>
      <c r="O1395" t="s">
        <v>17669</v>
      </c>
      <c r="P1395" t="s">
        <v>83</v>
      </c>
      <c r="Q1395" t="s">
        <v>266</v>
      </c>
      <c r="R1395" t="s">
        <v>267</v>
      </c>
      <c r="S1395" t="s">
        <v>17670</v>
      </c>
      <c r="T1395">
        <v>98.85</v>
      </c>
      <c r="U1395" t="s">
        <v>24</v>
      </c>
      <c r="V1395" t="s">
        <v>3059</v>
      </c>
      <c r="W1395" t="s">
        <v>3062</v>
      </c>
      <c r="X1395" t="s">
        <v>17671</v>
      </c>
      <c r="Y1395" t="s">
        <v>17672</v>
      </c>
      <c r="Z1395" t="str">
        <f t="shared" si="21"/>
        <v>AS-94927</v>
      </c>
    </row>
    <row r="1396" spans="1:26" x14ac:dyDescent="0.3">
      <c r="A1396" t="s">
        <v>17673</v>
      </c>
      <c r="B1396" t="s">
        <v>8169</v>
      </c>
      <c r="C1396" t="s">
        <v>268</v>
      </c>
      <c r="E1396" t="s">
        <v>45</v>
      </c>
      <c r="G1396">
        <v>0.21</v>
      </c>
      <c r="H1396">
        <v>0.21</v>
      </c>
      <c r="I1396" t="s">
        <v>24</v>
      </c>
      <c r="J1396">
        <v>21.86</v>
      </c>
      <c r="K1396">
        <v>125.96</v>
      </c>
      <c r="L1396">
        <v>104.1</v>
      </c>
      <c r="M1396" t="s">
        <v>83</v>
      </c>
      <c r="N1396" t="s">
        <v>17674</v>
      </c>
      <c r="O1396" t="s">
        <v>17675</v>
      </c>
      <c r="P1396" t="s">
        <v>83</v>
      </c>
      <c r="Q1396" t="s">
        <v>266</v>
      </c>
      <c r="R1396" t="s">
        <v>267</v>
      </c>
      <c r="S1396" t="s">
        <v>17676</v>
      </c>
      <c r="T1396">
        <v>179.96</v>
      </c>
      <c r="U1396" t="s">
        <v>24</v>
      </c>
      <c r="V1396" t="s">
        <v>4700</v>
      </c>
      <c r="W1396" t="s">
        <v>4703</v>
      </c>
      <c r="X1396" t="s">
        <v>17677</v>
      </c>
      <c r="Y1396" t="s">
        <v>17678</v>
      </c>
      <c r="Z1396" t="str">
        <f t="shared" si="21"/>
        <v>AS-95511</v>
      </c>
    </row>
    <row r="1397" spans="1:26" x14ac:dyDescent="0.3">
      <c r="A1397" t="s">
        <v>17673</v>
      </c>
      <c r="B1397" t="s">
        <v>8169</v>
      </c>
      <c r="C1397" t="s">
        <v>268</v>
      </c>
      <c r="E1397" t="s">
        <v>45</v>
      </c>
      <c r="G1397">
        <v>0.21</v>
      </c>
      <c r="H1397">
        <v>0.21</v>
      </c>
      <c r="I1397" t="s">
        <v>24</v>
      </c>
      <c r="J1397">
        <v>21.86</v>
      </c>
      <c r="K1397">
        <v>125.96</v>
      </c>
      <c r="L1397">
        <v>104.1</v>
      </c>
      <c r="M1397" t="s">
        <v>83</v>
      </c>
      <c r="N1397" t="s">
        <v>17674</v>
      </c>
      <c r="O1397" t="s">
        <v>17679</v>
      </c>
      <c r="P1397" t="s">
        <v>83</v>
      </c>
      <c r="Q1397" t="s">
        <v>275</v>
      </c>
      <c r="R1397" t="s">
        <v>267</v>
      </c>
      <c r="S1397" t="s">
        <v>17680</v>
      </c>
      <c r="T1397">
        <v>54</v>
      </c>
      <c r="U1397" t="s">
        <v>24</v>
      </c>
      <c r="V1397" t="s">
        <v>6645</v>
      </c>
      <c r="W1397" t="s">
        <v>17681</v>
      </c>
      <c r="X1397" t="s">
        <v>6645</v>
      </c>
      <c r="Y1397" t="s">
        <v>17682</v>
      </c>
      <c r="Z1397" t="str">
        <f t="shared" si="21"/>
        <v>AS-95511</v>
      </c>
    </row>
    <row r="1398" spans="1:26" x14ac:dyDescent="0.3">
      <c r="A1398" t="s">
        <v>17683</v>
      </c>
      <c r="B1398" t="s">
        <v>8169</v>
      </c>
      <c r="C1398" t="s">
        <v>264</v>
      </c>
      <c r="E1398" t="s">
        <v>45</v>
      </c>
      <c r="G1398">
        <v>0.21</v>
      </c>
      <c r="H1398">
        <v>0.21</v>
      </c>
      <c r="I1398" t="s">
        <v>24</v>
      </c>
      <c r="J1398">
        <v>9.2799999999999994</v>
      </c>
      <c r="K1398">
        <v>53.46</v>
      </c>
      <c r="L1398">
        <v>44.18</v>
      </c>
      <c r="M1398" t="s">
        <v>265</v>
      </c>
      <c r="N1398" t="s">
        <v>17684</v>
      </c>
      <c r="O1398" t="s">
        <v>17685</v>
      </c>
      <c r="P1398" t="s">
        <v>265</v>
      </c>
      <c r="Q1398" t="s">
        <v>266</v>
      </c>
      <c r="R1398" t="s">
        <v>267</v>
      </c>
      <c r="S1398" t="s">
        <v>17686</v>
      </c>
      <c r="T1398">
        <v>53.46</v>
      </c>
      <c r="U1398" t="s">
        <v>24</v>
      </c>
      <c r="V1398" t="s">
        <v>17687</v>
      </c>
      <c r="W1398" t="s">
        <v>17688</v>
      </c>
      <c r="X1398" t="s">
        <v>17689</v>
      </c>
      <c r="Y1398" t="s">
        <v>17690</v>
      </c>
      <c r="Z1398" t="str">
        <f t="shared" si="21"/>
        <v>AS-96236</v>
      </c>
    </row>
    <row r="1399" spans="1:26" x14ac:dyDescent="0.3">
      <c r="A1399" t="s">
        <v>17691</v>
      </c>
      <c r="B1399" t="s">
        <v>8169</v>
      </c>
      <c r="C1399" t="s">
        <v>264</v>
      </c>
      <c r="E1399" t="s">
        <v>46</v>
      </c>
      <c r="G1399">
        <v>0.2</v>
      </c>
      <c r="H1399">
        <v>0.2</v>
      </c>
      <c r="I1399" t="s">
        <v>24</v>
      </c>
      <c r="J1399">
        <v>2.98</v>
      </c>
      <c r="K1399">
        <v>17.899999999999999</v>
      </c>
      <c r="L1399">
        <v>14.92</v>
      </c>
      <c r="M1399" t="s">
        <v>265</v>
      </c>
      <c r="N1399" t="s">
        <v>17692</v>
      </c>
      <c r="O1399" t="s">
        <v>17693</v>
      </c>
      <c r="P1399" t="s">
        <v>265</v>
      </c>
      <c r="Q1399" t="s">
        <v>266</v>
      </c>
      <c r="R1399" t="s">
        <v>269</v>
      </c>
      <c r="S1399" t="s">
        <v>17694</v>
      </c>
      <c r="T1399">
        <v>17.899999999999999</v>
      </c>
      <c r="U1399" t="s">
        <v>24</v>
      </c>
      <c r="V1399" t="s">
        <v>17695</v>
      </c>
      <c r="W1399" t="s">
        <v>17696</v>
      </c>
      <c r="X1399" t="s">
        <v>17697</v>
      </c>
      <c r="Y1399" t="s">
        <v>17698</v>
      </c>
      <c r="Z1399" t="str">
        <f t="shared" si="21"/>
        <v>AS-96347</v>
      </c>
    </row>
    <row r="1400" spans="1:26" x14ac:dyDescent="0.3">
      <c r="A1400" t="s">
        <v>17691</v>
      </c>
      <c r="B1400" t="s">
        <v>8169</v>
      </c>
      <c r="C1400" t="s">
        <v>264</v>
      </c>
      <c r="E1400" t="s">
        <v>46</v>
      </c>
      <c r="G1400">
        <v>0.2</v>
      </c>
      <c r="H1400">
        <v>0.2</v>
      </c>
      <c r="I1400" t="s">
        <v>24</v>
      </c>
      <c r="J1400">
        <v>2.98</v>
      </c>
      <c r="K1400">
        <v>17.899999999999999</v>
      </c>
      <c r="L1400">
        <v>14.92</v>
      </c>
      <c r="M1400" t="s">
        <v>265</v>
      </c>
      <c r="N1400" t="s">
        <v>17692</v>
      </c>
      <c r="O1400" t="s">
        <v>17699</v>
      </c>
      <c r="P1400" t="s">
        <v>265</v>
      </c>
      <c r="Q1400" t="s">
        <v>266</v>
      </c>
      <c r="R1400" t="s">
        <v>267</v>
      </c>
      <c r="S1400" t="s">
        <v>17700</v>
      </c>
      <c r="T1400">
        <v>17.899999999999999</v>
      </c>
      <c r="U1400" t="s">
        <v>24</v>
      </c>
      <c r="V1400" t="s">
        <v>17701</v>
      </c>
      <c r="W1400" t="s">
        <v>17702</v>
      </c>
      <c r="X1400" t="s">
        <v>17703</v>
      </c>
      <c r="Y1400" t="s">
        <v>17704</v>
      </c>
      <c r="Z1400" t="str">
        <f t="shared" si="21"/>
        <v>AS-96347</v>
      </c>
    </row>
    <row r="1401" spans="1:26" x14ac:dyDescent="0.3">
      <c r="A1401" t="s">
        <v>17705</v>
      </c>
      <c r="B1401" t="s">
        <v>8169</v>
      </c>
      <c r="C1401" t="s">
        <v>264</v>
      </c>
      <c r="E1401" t="s">
        <v>45</v>
      </c>
      <c r="G1401">
        <v>0.21</v>
      </c>
      <c r="H1401">
        <v>0.21</v>
      </c>
      <c r="I1401" t="s">
        <v>24</v>
      </c>
      <c r="J1401">
        <v>26.54</v>
      </c>
      <c r="K1401">
        <v>152.91</v>
      </c>
      <c r="L1401">
        <v>126.37</v>
      </c>
      <c r="M1401" t="s">
        <v>265</v>
      </c>
      <c r="N1401" t="s">
        <v>17706</v>
      </c>
      <c r="O1401" t="s">
        <v>17707</v>
      </c>
      <c r="P1401" t="s">
        <v>265</v>
      </c>
      <c r="Q1401" t="s">
        <v>266</v>
      </c>
      <c r="R1401" t="s">
        <v>267</v>
      </c>
      <c r="S1401" t="s">
        <v>17708</v>
      </c>
      <c r="T1401">
        <v>152.91</v>
      </c>
      <c r="U1401" t="s">
        <v>24</v>
      </c>
      <c r="V1401" t="s">
        <v>17709</v>
      </c>
      <c r="W1401" t="s">
        <v>17710</v>
      </c>
      <c r="X1401" t="s">
        <v>17711</v>
      </c>
      <c r="Y1401" t="s">
        <v>17712</v>
      </c>
      <c r="Z1401" t="str">
        <f t="shared" si="21"/>
        <v>AS-96129</v>
      </c>
    </row>
    <row r="1402" spans="1:26" x14ac:dyDescent="0.3">
      <c r="A1402" t="s">
        <v>17713</v>
      </c>
      <c r="B1402" t="s">
        <v>8169</v>
      </c>
      <c r="C1402" t="s">
        <v>264</v>
      </c>
      <c r="E1402" t="s">
        <v>45</v>
      </c>
      <c r="G1402">
        <v>0.21</v>
      </c>
      <c r="H1402">
        <v>0.21</v>
      </c>
      <c r="I1402" t="s">
        <v>24</v>
      </c>
      <c r="J1402">
        <v>20.8</v>
      </c>
      <c r="K1402">
        <v>119.85</v>
      </c>
      <c r="L1402">
        <v>99.05</v>
      </c>
      <c r="M1402" t="s">
        <v>265</v>
      </c>
      <c r="N1402" t="s">
        <v>17714</v>
      </c>
      <c r="O1402" t="s">
        <v>17715</v>
      </c>
      <c r="P1402" t="s">
        <v>265</v>
      </c>
      <c r="Q1402" t="s">
        <v>266</v>
      </c>
      <c r="R1402" t="s">
        <v>267</v>
      </c>
      <c r="S1402" t="s">
        <v>17716</v>
      </c>
      <c r="T1402">
        <v>119.85</v>
      </c>
      <c r="U1402" t="s">
        <v>24</v>
      </c>
      <c r="V1402" t="s">
        <v>17717</v>
      </c>
      <c r="W1402" t="s">
        <v>17718</v>
      </c>
      <c r="X1402" t="s">
        <v>17719</v>
      </c>
      <c r="Y1402" t="s">
        <v>17720</v>
      </c>
      <c r="Z1402" t="str">
        <f t="shared" si="21"/>
        <v>AS-95453</v>
      </c>
    </row>
    <row r="1403" spans="1:26" x14ac:dyDescent="0.3">
      <c r="A1403" t="s">
        <v>17721</v>
      </c>
      <c r="B1403" t="s">
        <v>8169</v>
      </c>
      <c r="C1403" t="s">
        <v>264</v>
      </c>
      <c r="E1403" t="s">
        <v>45</v>
      </c>
      <c r="G1403">
        <v>0.21</v>
      </c>
      <c r="H1403">
        <v>0.21</v>
      </c>
      <c r="I1403" t="s">
        <v>24</v>
      </c>
      <c r="J1403">
        <v>5.54</v>
      </c>
      <c r="K1403">
        <v>31.9</v>
      </c>
      <c r="L1403">
        <v>26.36</v>
      </c>
      <c r="M1403" t="s">
        <v>265</v>
      </c>
      <c r="N1403" t="s">
        <v>17722</v>
      </c>
      <c r="O1403" t="s">
        <v>17723</v>
      </c>
      <c r="P1403" t="s">
        <v>265</v>
      </c>
      <c r="Q1403" t="s">
        <v>266</v>
      </c>
      <c r="R1403" t="s">
        <v>267</v>
      </c>
      <c r="S1403" t="s">
        <v>17724</v>
      </c>
      <c r="T1403">
        <v>31.9</v>
      </c>
      <c r="U1403" t="s">
        <v>24</v>
      </c>
      <c r="V1403" t="s">
        <v>17725</v>
      </c>
      <c r="W1403" t="s">
        <v>17726</v>
      </c>
      <c r="X1403" t="s">
        <v>17727</v>
      </c>
      <c r="Y1403" t="s">
        <v>17728</v>
      </c>
      <c r="Z1403" t="str">
        <f t="shared" si="21"/>
        <v>AS-96429</v>
      </c>
    </row>
    <row r="1404" spans="1:26" x14ac:dyDescent="0.3">
      <c r="A1404" t="s">
        <v>507</v>
      </c>
      <c r="B1404" t="s">
        <v>8169</v>
      </c>
      <c r="C1404" t="s">
        <v>264</v>
      </c>
      <c r="D1404" t="s">
        <v>64</v>
      </c>
      <c r="E1404" t="s">
        <v>46</v>
      </c>
      <c r="G1404">
        <v>0.2</v>
      </c>
      <c r="H1404">
        <v>0.2</v>
      </c>
      <c r="I1404" t="s">
        <v>24</v>
      </c>
      <c r="J1404">
        <v>-4.49</v>
      </c>
      <c r="K1404">
        <v>-26.95</v>
      </c>
      <c r="L1404">
        <v>-22.46</v>
      </c>
      <c r="M1404" t="s">
        <v>265</v>
      </c>
      <c r="N1404" t="s">
        <v>657</v>
      </c>
      <c r="O1404" t="s">
        <v>658</v>
      </c>
      <c r="P1404" t="s">
        <v>265</v>
      </c>
      <c r="Q1404" t="s">
        <v>266</v>
      </c>
      <c r="R1404" t="s">
        <v>267</v>
      </c>
      <c r="S1404" t="s">
        <v>659</v>
      </c>
      <c r="T1404">
        <v>31.9</v>
      </c>
      <c r="U1404" t="s">
        <v>24</v>
      </c>
      <c r="V1404" t="s">
        <v>660</v>
      </c>
      <c r="W1404" t="s">
        <v>661</v>
      </c>
      <c r="X1404" t="s">
        <v>662</v>
      </c>
      <c r="Y1404" t="s">
        <v>17729</v>
      </c>
      <c r="Z1404" t="str">
        <f t="shared" si="21"/>
        <v>AS-92628</v>
      </c>
    </row>
    <row r="1405" spans="1:26" x14ac:dyDescent="0.3">
      <c r="A1405" t="s">
        <v>507</v>
      </c>
      <c r="B1405" t="s">
        <v>8169</v>
      </c>
      <c r="C1405" t="s">
        <v>264</v>
      </c>
      <c r="D1405" t="s">
        <v>64</v>
      </c>
      <c r="E1405" t="s">
        <v>46</v>
      </c>
      <c r="G1405">
        <v>0.2</v>
      </c>
      <c r="H1405">
        <v>0.2</v>
      </c>
      <c r="I1405" t="s">
        <v>24</v>
      </c>
      <c r="J1405">
        <v>-4.49</v>
      </c>
      <c r="K1405">
        <v>-26.95</v>
      </c>
      <c r="L1405">
        <v>-22.46</v>
      </c>
      <c r="M1405" t="s">
        <v>265</v>
      </c>
      <c r="N1405" t="s">
        <v>657</v>
      </c>
      <c r="O1405" t="s">
        <v>17730</v>
      </c>
      <c r="P1405" t="s">
        <v>265</v>
      </c>
      <c r="Q1405" t="s">
        <v>275</v>
      </c>
      <c r="R1405" t="s">
        <v>267</v>
      </c>
      <c r="S1405" t="s">
        <v>17731</v>
      </c>
      <c r="T1405">
        <v>26.95</v>
      </c>
      <c r="U1405" t="s">
        <v>24</v>
      </c>
      <c r="V1405" t="s">
        <v>17732</v>
      </c>
      <c r="W1405" t="s">
        <v>17733</v>
      </c>
      <c r="X1405" t="s">
        <v>17732</v>
      </c>
      <c r="Y1405" t="s">
        <v>17734</v>
      </c>
      <c r="Z1405" t="str">
        <f t="shared" si="21"/>
        <v>AS-92628</v>
      </c>
    </row>
    <row r="1406" spans="1:26" x14ac:dyDescent="0.3">
      <c r="A1406" t="s">
        <v>17735</v>
      </c>
      <c r="B1406" t="s">
        <v>8169</v>
      </c>
      <c r="C1406" t="s">
        <v>264</v>
      </c>
      <c r="E1406" t="s">
        <v>45</v>
      </c>
      <c r="G1406">
        <v>0.21</v>
      </c>
      <c r="H1406">
        <v>0.21</v>
      </c>
      <c r="I1406" t="s">
        <v>24</v>
      </c>
      <c r="J1406">
        <v>17.309999999999999</v>
      </c>
      <c r="K1406">
        <v>99.75</v>
      </c>
      <c r="L1406">
        <v>82.44</v>
      </c>
      <c r="M1406" t="s">
        <v>265</v>
      </c>
      <c r="N1406" t="s">
        <v>17736</v>
      </c>
      <c r="O1406" t="s">
        <v>17737</v>
      </c>
      <c r="P1406" t="s">
        <v>265</v>
      </c>
      <c r="Q1406" t="s">
        <v>266</v>
      </c>
      <c r="R1406" t="s">
        <v>267</v>
      </c>
      <c r="S1406" t="s">
        <v>17738</v>
      </c>
      <c r="T1406">
        <v>99.75</v>
      </c>
      <c r="U1406" t="s">
        <v>24</v>
      </c>
      <c r="V1406" t="s">
        <v>17739</v>
      </c>
      <c r="W1406" t="s">
        <v>17740</v>
      </c>
      <c r="X1406" t="s">
        <v>17741</v>
      </c>
      <c r="Y1406" t="s">
        <v>17742</v>
      </c>
      <c r="Z1406" t="str">
        <f t="shared" si="21"/>
        <v>AS-97246</v>
      </c>
    </row>
    <row r="1407" spans="1:26" x14ac:dyDescent="0.3">
      <c r="A1407" t="s">
        <v>17743</v>
      </c>
      <c r="B1407" t="s">
        <v>8169</v>
      </c>
      <c r="C1407" t="s">
        <v>264</v>
      </c>
      <c r="E1407" t="s">
        <v>37</v>
      </c>
      <c r="G1407">
        <v>0.2</v>
      </c>
      <c r="H1407">
        <v>0.2</v>
      </c>
      <c r="I1407" t="s">
        <v>24</v>
      </c>
      <c r="J1407">
        <v>9.89</v>
      </c>
      <c r="K1407">
        <v>59.31</v>
      </c>
      <c r="L1407">
        <v>49.42</v>
      </c>
      <c r="M1407" t="s">
        <v>265</v>
      </c>
      <c r="N1407" t="s">
        <v>17744</v>
      </c>
      <c r="O1407" t="s">
        <v>17745</v>
      </c>
      <c r="P1407" t="s">
        <v>265</v>
      </c>
      <c r="Q1407" t="s">
        <v>266</v>
      </c>
      <c r="R1407" t="s">
        <v>267</v>
      </c>
      <c r="S1407" t="s">
        <v>17746</v>
      </c>
      <c r="T1407">
        <v>59.31</v>
      </c>
      <c r="U1407" t="s">
        <v>24</v>
      </c>
      <c r="V1407" t="s">
        <v>17747</v>
      </c>
      <c r="W1407" t="s">
        <v>17748</v>
      </c>
      <c r="X1407" t="s">
        <v>17749</v>
      </c>
      <c r="Y1407" t="s">
        <v>17750</v>
      </c>
      <c r="Z1407" t="str">
        <f t="shared" si="21"/>
        <v>AS-97010</v>
      </c>
    </row>
    <row r="1408" spans="1:26" x14ac:dyDescent="0.3">
      <c r="A1408" t="s">
        <v>17751</v>
      </c>
      <c r="B1408" t="s">
        <v>8169</v>
      </c>
      <c r="C1408" t="s">
        <v>264</v>
      </c>
      <c r="E1408" t="s">
        <v>45</v>
      </c>
      <c r="G1408">
        <v>0.21</v>
      </c>
      <c r="H1408">
        <v>0.21</v>
      </c>
      <c r="I1408" t="s">
        <v>24</v>
      </c>
      <c r="J1408">
        <v>26.54</v>
      </c>
      <c r="K1408">
        <v>152.91</v>
      </c>
      <c r="L1408">
        <v>126.37</v>
      </c>
      <c r="M1408" t="s">
        <v>265</v>
      </c>
      <c r="N1408" t="s">
        <v>17752</v>
      </c>
      <c r="O1408" t="s">
        <v>17753</v>
      </c>
      <c r="P1408" t="s">
        <v>265</v>
      </c>
      <c r="Q1408" t="s">
        <v>266</v>
      </c>
      <c r="R1408" t="s">
        <v>267</v>
      </c>
      <c r="S1408" t="s">
        <v>17754</v>
      </c>
      <c r="T1408">
        <v>152.91</v>
      </c>
      <c r="U1408" t="s">
        <v>24</v>
      </c>
      <c r="V1408" t="s">
        <v>17755</v>
      </c>
      <c r="W1408" t="s">
        <v>17756</v>
      </c>
      <c r="X1408" t="s">
        <v>17757</v>
      </c>
      <c r="Y1408" t="s">
        <v>17758</v>
      </c>
      <c r="Z1408" t="str">
        <f t="shared" si="21"/>
        <v>AS-95532</v>
      </c>
    </row>
    <row r="1409" spans="1:26" x14ac:dyDescent="0.3">
      <c r="A1409" t="s">
        <v>17759</v>
      </c>
      <c r="B1409" t="s">
        <v>8169</v>
      </c>
      <c r="C1409" t="s">
        <v>268</v>
      </c>
      <c r="E1409" t="s">
        <v>45</v>
      </c>
      <c r="G1409">
        <v>0.21</v>
      </c>
      <c r="H1409">
        <v>0.21</v>
      </c>
      <c r="I1409" t="s">
        <v>24</v>
      </c>
      <c r="J1409">
        <v>13.88</v>
      </c>
      <c r="K1409">
        <v>79.95</v>
      </c>
      <c r="L1409">
        <v>66.069999999999993</v>
      </c>
      <c r="M1409" t="s">
        <v>83</v>
      </c>
      <c r="N1409" t="s">
        <v>17760</v>
      </c>
      <c r="O1409" t="s">
        <v>17761</v>
      </c>
      <c r="P1409" t="s">
        <v>83</v>
      </c>
      <c r="Q1409" t="s">
        <v>266</v>
      </c>
      <c r="R1409" t="s">
        <v>267</v>
      </c>
      <c r="S1409" t="s">
        <v>17762</v>
      </c>
      <c r="T1409">
        <v>79.95</v>
      </c>
      <c r="U1409" t="s">
        <v>24</v>
      </c>
      <c r="V1409" t="s">
        <v>4138</v>
      </c>
      <c r="W1409" t="s">
        <v>4141</v>
      </c>
      <c r="X1409" t="s">
        <v>17763</v>
      </c>
      <c r="Y1409" t="s">
        <v>17764</v>
      </c>
      <c r="Z1409" t="str">
        <f t="shared" si="21"/>
        <v>AS-95296</v>
      </c>
    </row>
    <row r="1410" spans="1:26" x14ac:dyDescent="0.3">
      <c r="A1410" t="s">
        <v>17765</v>
      </c>
      <c r="B1410" t="s">
        <v>8169</v>
      </c>
      <c r="C1410" t="s">
        <v>264</v>
      </c>
      <c r="D1410" t="s">
        <v>14670</v>
      </c>
      <c r="E1410" t="s">
        <v>45</v>
      </c>
      <c r="G1410">
        <v>0.21</v>
      </c>
      <c r="H1410">
        <v>0.21</v>
      </c>
      <c r="I1410" t="s">
        <v>24</v>
      </c>
      <c r="J1410">
        <v>-632.1</v>
      </c>
      <c r="K1410">
        <v>-3642.12</v>
      </c>
      <c r="L1410">
        <v>-3010.02</v>
      </c>
      <c r="M1410" t="s">
        <v>265</v>
      </c>
      <c r="N1410" t="s">
        <v>17766</v>
      </c>
      <c r="O1410" t="s">
        <v>17767</v>
      </c>
      <c r="P1410" t="s">
        <v>265</v>
      </c>
      <c r="Q1410" t="s">
        <v>266</v>
      </c>
      <c r="R1410" t="s">
        <v>267</v>
      </c>
      <c r="S1410" t="s">
        <v>17768</v>
      </c>
      <c r="T1410">
        <v>3642.12</v>
      </c>
      <c r="U1410" t="s">
        <v>24</v>
      </c>
      <c r="V1410" t="s">
        <v>17769</v>
      </c>
      <c r="W1410" t="s">
        <v>17770</v>
      </c>
      <c r="X1410" t="s">
        <v>17771</v>
      </c>
      <c r="Y1410" t="s">
        <v>17772</v>
      </c>
      <c r="Z1410" t="str">
        <f t="shared" si="21"/>
        <v>AS-91496</v>
      </c>
    </row>
    <row r="1411" spans="1:26" x14ac:dyDescent="0.3">
      <c r="A1411" t="s">
        <v>17765</v>
      </c>
      <c r="B1411" t="s">
        <v>8169</v>
      </c>
      <c r="C1411" t="s">
        <v>264</v>
      </c>
      <c r="D1411" t="s">
        <v>14670</v>
      </c>
      <c r="E1411" t="s">
        <v>45</v>
      </c>
      <c r="G1411">
        <v>0.21</v>
      </c>
      <c r="H1411">
        <v>0.21</v>
      </c>
      <c r="I1411" t="s">
        <v>24</v>
      </c>
      <c r="J1411">
        <v>-632.1</v>
      </c>
      <c r="K1411">
        <v>-3642.12</v>
      </c>
      <c r="L1411">
        <v>-3010.02</v>
      </c>
      <c r="M1411" t="s">
        <v>265</v>
      </c>
      <c r="N1411" t="s">
        <v>17766</v>
      </c>
      <c r="O1411" t="s">
        <v>17773</v>
      </c>
      <c r="P1411" t="s">
        <v>265</v>
      </c>
      <c r="Q1411" t="s">
        <v>275</v>
      </c>
      <c r="R1411" t="s">
        <v>267</v>
      </c>
      <c r="S1411" t="s">
        <v>17774</v>
      </c>
      <c r="T1411">
        <v>3642.12</v>
      </c>
      <c r="U1411" t="s">
        <v>24</v>
      </c>
      <c r="V1411" t="s">
        <v>17775</v>
      </c>
      <c r="W1411" t="s">
        <v>17776</v>
      </c>
      <c r="X1411" t="s">
        <v>17775</v>
      </c>
      <c r="Y1411" t="s">
        <v>17777</v>
      </c>
      <c r="Z1411" t="str">
        <f t="shared" ref="Z1411:Z1474" si="22">+A1411</f>
        <v>AS-91496</v>
      </c>
    </row>
    <row r="1412" spans="1:26" x14ac:dyDescent="0.3">
      <c r="A1412" t="s">
        <v>17778</v>
      </c>
      <c r="B1412" t="s">
        <v>8169</v>
      </c>
      <c r="C1412" t="s">
        <v>264</v>
      </c>
      <c r="E1412" t="s">
        <v>45</v>
      </c>
      <c r="G1412">
        <v>0.21</v>
      </c>
      <c r="H1412">
        <v>0.21</v>
      </c>
      <c r="I1412" t="s">
        <v>24</v>
      </c>
      <c r="J1412">
        <v>180.74</v>
      </c>
      <c r="K1412">
        <v>1041.4000000000001</v>
      </c>
      <c r="L1412">
        <v>860.66</v>
      </c>
      <c r="M1412" t="s">
        <v>265</v>
      </c>
      <c r="N1412" t="s">
        <v>17779</v>
      </c>
      <c r="O1412" t="s">
        <v>17780</v>
      </c>
      <c r="P1412" t="s">
        <v>265</v>
      </c>
      <c r="Q1412" t="s">
        <v>266</v>
      </c>
      <c r="R1412" t="s">
        <v>267</v>
      </c>
      <c r="S1412" t="s">
        <v>17781</v>
      </c>
      <c r="T1412">
        <v>1041.4000000000001</v>
      </c>
      <c r="U1412" t="s">
        <v>24</v>
      </c>
      <c r="V1412" t="s">
        <v>17782</v>
      </c>
      <c r="W1412" t="s">
        <v>17783</v>
      </c>
      <c r="X1412" t="s">
        <v>17784</v>
      </c>
      <c r="Y1412" t="s">
        <v>17785</v>
      </c>
      <c r="Z1412" t="str">
        <f t="shared" si="22"/>
        <v>AS-96521</v>
      </c>
    </row>
    <row r="1413" spans="1:26" x14ac:dyDescent="0.3">
      <c r="A1413" t="s">
        <v>17786</v>
      </c>
      <c r="B1413" t="s">
        <v>8169</v>
      </c>
      <c r="C1413" t="s">
        <v>264</v>
      </c>
      <c r="E1413" t="s">
        <v>46</v>
      </c>
      <c r="G1413">
        <v>0.2</v>
      </c>
      <c r="H1413">
        <v>0.2</v>
      </c>
      <c r="I1413" t="s">
        <v>24</v>
      </c>
      <c r="J1413">
        <v>26.32</v>
      </c>
      <c r="K1413">
        <v>157.9</v>
      </c>
      <c r="L1413">
        <v>131.58000000000001</v>
      </c>
      <c r="M1413" t="s">
        <v>265</v>
      </c>
      <c r="N1413" t="s">
        <v>17787</v>
      </c>
      <c r="O1413" t="s">
        <v>17788</v>
      </c>
      <c r="P1413" t="s">
        <v>265</v>
      </c>
      <c r="Q1413" t="s">
        <v>266</v>
      </c>
      <c r="R1413" t="s">
        <v>267</v>
      </c>
      <c r="S1413" t="s">
        <v>17789</v>
      </c>
      <c r="T1413">
        <v>157.9</v>
      </c>
      <c r="U1413" t="s">
        <v>24</v>
      </c>
      <c r="V1413" t="s">
        <v>17790</v>
      </c>
      <c r="W1413" t="s">
        <v>17791</v>
      </c>
      <c r="X1413" t="s">
        <v>17792</v>
      </c>
      <c r="Y1413" t="s">
        <v>17793</v>
      </c>
      <c r="Z1413" t="str">
        <f t="shared" si="22"/>
        <v>AS-96397</v>
      </c>
    </row>
    <row r="1414" spans="1:26" x14ac:dyDescent="0.3">
      <c r="A1414" t="s">
        <v>17794</v>
      </c>
      <c r="B1414" t="s">
        <v>8169</v>
      </c>
      <c r="C1414" t="s">
        <v>264</v>
      </c>
      <c r="E1414" t="s">
        <v>45</v>
      </c>
      <c r="G1414">
        <v>0.21</v>
      </c>
      <c r="H1414">
        <v>0.21</v>
      </c>
      <c r="I1414" t="s">
        <v>24</v>
      </c>
      <c r="J1414">
        <v>16.28</v>
      </c>
      <c r="K1414">
        <v>93.8</v>
      </c>
      <c r="L1414">
        <v>77.52</v>
      </c>
      <c r="M1414" t="s">
        <v>265</v>
      </c>
      <c r="N1414" t="s">
        <v>17795</v>
      </c>
      <c r="O1414" t="s">
        <v>17796</v>
      </c>
      <c r="P1414" t="s">
        <v>265</v>
      </c>
      <c r="Q1414" t="s">
        <v>266</v>
      </c>
      <c r="R1414" t="s">
        <v>267</v>
      </c>
      <c r="S1414" t="s">
        <v>17797</v>
      </c>
      <c r="T1414">
        <v>93.8</v>
      </c>
      <c r="U1414" t="s">
        <v>24</v>
      </c>
      <c r="V1414" t="s">
        <v>17798</v>
      </c>
      <c r="W1414" t="s">
        <v>17799</v>
      </c>
      <c r="X1414" t="s">
        <v>17800</v>
      </c>
      <c r="Y1414" t="s">
        <v>17801</v>
      </c>
      <c r="Z1414" t="str">
        <f t="shared" si="22"/>
        <v>AS-97119</v>
      </c>
    </row>
    <row r="1415" spans="1:26" x14ac:dyDescent="0.3">
      <c r="A1415" t="s">
        <v>17802</v>
      </c>
      <c r="B1415" t="s">
        <v>8169</v>
      </c>
      <c r="C1415" t="s">
        <v>264</v>
      </c>
      <c r="E1415" t="s">
        <v>45</v>
      </c>
      <c r="G1415">
        <v>0.21</v>
      </c>
      <c r="H1415">
        <v>0.21</v>
      </c>
      <c r="I1415" t="s">
        <v>24</v>
      </c>
      <c r="J1415">
        <v>52.06</v>
      </c>
      <c r="K1415">
        <v>299.95</v>
      </c>
      <c r="L1415">
        <v>247.89</v>
      </c>
      <c r="M1415" t="s">
        <v>265</v>
      </c>
      <c r="N1415" t="s">
        <v>17803</v>
      </c>
      <c r="O1415" t="s">
        <v>17804</v>
      </c>
      <c r="P1415" t="s">
        <v>265</v>
      </c>
      <c r="Q1415" t="s">
        <v>266</v>
      </c>
      <c r="R1415" t="s">
        <v>267</v>
      </c>
      <c r="S1415" t="s">
        <v>17805</v>
      </c>
      <c r="T1415">
        <v>299.95</v>
      </c>
      <c r="U1415" t="s">
        <v>24</v>
      </c>
      <c r="V1415" t="s">
        <v>17806</v>
      </c>
      <c r="W1415" t="s">
        <v>17807</v>
      </c>
      <c r="X1415" t="s">
        <v>17808</v>
      </c>
      <c r="Y1415" t="s">
        <v>17809</v>
      </c>
      <c r="Z1415" t="str">
        <f t="shared" si="22"/>
        <v>AS-96885</v>
      </c>
    </row>
    <row r="1416" spans="1:26" x14ac:dyDescent="0.3">
      <c r="A1416" t="s">
        <v>17810</v>
      </c>
      <c r="B1416" t="s">
        <v>8169</v>
      </c>
      <c r="C1416" t="s">
        <v>268</v>
      </c>
      <c r="E1416" t="s">
        <v>47</v>
      </c>
      <c r="G1416">
        <v>0.22</v>
      </c>
      <c r="H1416">
        <v>0.22</v>
      </c>
      <c r="I1416" t="s">
        <v>24</v>
      </c>
      <c r="J1416">
        <v>12.25</v>
      </c>
      <c r="K1416">
        <v>67.95</v>
      </c>
      <c r="L1416">
        <v>55.7</v>
      </c>
      <c r="M1416" t="s">
        <v>83</v>
      </c>
      <c r="N1416" t="s">
        <v>17811</v>
      </c>
      <c r="O1416" t="s">
        <v>17812</v>
      </c>
      <c r="P1416" t="s">
        <v>83</v>
      </c>
      <c r="Q1416" t="s">
        <v>266</v>
      </c>
      <c r="R1416" t="s">
        <v>267</v>
      </c>
      <c r="S1416" t="s">
        <v>17813</v>
      </c>
      <c r="T1416">
        <v>67.95</v>
      </c>
      <c r="U1416" t="s">
        <v>24</v>
      </c>
      <c r="V1416" t="s">
        <v>7307</v>
      </c>
      <c r="W1416" t="s">
        <v>7310</v>
      </c>
      <c r="X1416" t="s">
        <v>17814</v>
      </c>
      <c r="Y1416" t="s">
        <v>17815</v>
      </c>
      <c r="Z1416" t="str">
        <f t="shared" si="22"/>
        <v>AS-96865</v>
      </c>
    </row>
    <row r="1417" spans="1:26" x14ac:dyDescent="0.3">
      <c r="A1417" t="s">
        <v>17816</v>
      </c>
      <c r="B1417" t="s">
        <v>8169</v>
      </c>
      <c r="C1417" t="s">
        <v>264</v>
      </c>
      <c r="E1417" t="s">
        <v>46</v>
      </c>
      <c r="G1417">
        <v>0.2</v>
      </c>
      <c r="H1417">
        <v>0.2</v>
      </c>
      <c r="I1417" t="s">
        <v>24</v>
      </c>
      <c r="J1417">
        <v>6.32</v>
      </c>
      <c r="K1417">
        <v>37.9</v>
      </c>
      <c r="L1417">
        <v>31.58</v>
      </c>
      <c r="M1417" t="s">
        <v>265</v>
      </c>
      <c r="N1417" t="s">
        <v>17817</v>
      </c>
      <c r="O1417" t="s">
        <v>17818</v>
      </c>
      <c r="P1417" t="s">
        <v>265</v>
      </c>
      <c r="Q1417" t="s">
        <v>266</v>
      </c>
      <c r="R1417" t="s">
        <v>267</v>
      </c>
      <c r="S1417" t="s">
        <v>17819</v>
      </c>
      <c r="T1417">
        <v>37.9</v>
      </c>
      <c r="U1417" t="s">
        <v>24</v>
      </c>
      <c r="V1417" t="s">
        <v>17820</v>
      </c>
      <c r="W1417" t="s">
        <v>17821</v>
      </c>
      <c r="X1417" t="s">
        <v>17822</v>
      </c>
      <c r="Y1417" t="s">
        <v>17823</v>
      </c>
      <c r="Z1417" t="str">
        <f t="shared" si="22"/>
        <v>AS-96474</v>
      </c>
    </row>
    <row r="1418" spans="1:26" x14ac:dyDescent="0.3">
      <c r="A1418" t="s">
        <v>17824</v>
      </c>
      <c r="B1418" t="s">
        <v>8169</v>
      </c>
      <c r="C1418" t="s">
        <v>264</v>
      </c>
      <c r="E1418" t="s">
        <v>45</v>
      </c>
      <c r="G1418">
        <v>0.21</v>
      </c>
      <c r="H1418">
        <v>0.21</v>
      </c>
      <c r="I1418" t="s">
        <v>24</v>
      </c>
      <c r="J1418">
        <v>13.68</v>
      </c>
      <c r="K1418">
        <v>78.8</v>
      </c>
      <c r="L1418">
        <v>65.12</v>
      </c>
      <c r="M1418" t="s">
        <v>265</v>
      </c>
      <c r="N1418" t="s">
        <v>17825</v>
      </c>
      <c r="O1418" t="s">
        <v>17826</v>
      </c>
      <c r="P1418" t="s">
        <v>265</v>
      </c>
      <c r="Q1418" t="s">
        <v>266</v>
      </c>
      <c r="R1418" t="s">
        <v>267</v>
      </c>
      <c r="S1418" t="s">
        <v>17827</v>
      </c>
      <c r="T1418">
        <v>78.8</v>
      </c>
      <c r="U1418" t="s">
        <v>24</v>
      </c>
      <c r="V1418" t="s">
        <v>17828</v>
      </c>
      <c r="W1418" t="s">
        <v>17829</v>
      </c>
      <c r="X1418" t="s">
        <v>17830</v>
      </c>
      <c r="Y1418" t="s">
        <v>17831</v>
      </c>
      <c r="Z1418" t="str">
        <f t="shared" si="22"/>
        <v>AS-96715</v>
      </c>
    </row>
    <row r="1419" spans="1:26" x14ac:dyDescent="0.3">
      <c r="A1419" t="s">
        <v>17832</v>
      </c>
      <c r="B1419" t="s">
        <v>8169</v>
      </c>
      <c r="C1419" t="s">
        <v>264</v>
      </c>
      <c r="E1419" t="s">
        <v>45</v>
      </c>
      <c r="G1419">
        <v>0.21</v>
      </c>
      <c r="H1419">
        <v>0.21</v>
      </c>
      <c r="I1419" t="s">
        <v>24</v>
      </c>
      <c r="J1419">
        <v>35.380000000000003</v>
      </c>
      <c r="K1419">
        <v>203.85</v>
      </c>
      <c r="L1419">
        <v>168.47</v>
      </c>
      <c r="M1419" t="s">
        <v>265</v>
      </c>
      <c r="N1419" t="s">
        <v>17833</v>
      </c>
      <c r="O1419" t="s">
        <v>17834</v>
      </c>
      <c r="P1419" t="s">
        <v>265</v>
      </c>
      <c r="Q1419" t="s">
        <v>266</v>
      </c>
      <c r="R1419" t="s">
        <v>267</v>
      </c>
      <c r="S1419" t="s">
        <v>17835</v>
      </c>
      <c r="T1419">
        <v>203.85</v>
      </c>
      <c r="U1419" t="s">
        <v>24</v>
      </c>
      <c r="V1419" t="s">
        <v>17836</v>
      </c>
      <c r="W1419" t="s">
        <v>17837</v>
      </c>
      <c r="X1419" t="s">
        <v>17838</v>
      </c>
      <c r="Y1419" t="s">
        <v>17839</v>
      </c>
      <c r="Z1419" t="str">
        <f t="shared" si="22"/>
        <v>AS-95945</v>
      </c>
    </row>
    <row r="1420" spans="1:26" x14ac:dyDescent="0.3">
      <c r="A1420" t="s">
        <v>17840</v>
      </c>
      <c r="B1420" t="s">
        <v>8169</v>
      </c>
      <c r="C1420" t="s">
        <v>264</v>
      </c>
      <c r="E1420" t="s">
        <v>46</v>
      </c>
      <c r="G1420">
        <v>0.2</v>
      </c>
      <c r="H1420">
        <v>0.2</v>
      </c>
      <c r="I1420" t="s">
        <v>24</v>
      </c>
      <c r="J1420">
        <v>10.93</v>
      </c>
      <c r="K1420">
        <v>65.569999999999993</v>
      </c>
      <c r="L1420">
        <v>54.64</v>
      </c>
      <c r="M1420" t="s">
        <v>265</v>
      </c>
      <c r="N1420" t="s">
        <v>17841</v>
      </c>
      <c r="O1420" t="s">
        <v>17842</v>
      </c>
      <c r="P1420" t="s">
        <v>265</v>
      </c>
      <c r="Q1420" t="s">
        <v>266</v>
      </c>
      <c r="R1420" t="s">
        <v>267</v>
      </c>
      <c r="S1420" t="s">
        <v>17843</v>
      </c>
      <c r="T1420">
        <v>65.569999999999993</v>
      </c>
      <c r="U1420" t="s">
        <v>24</v>
      </c>
      <c r="V1420" t="s">
        <v>17844</v>
      </c>
      <c r="W1420" t="s">
        <v>17845</v>
      </c>
      <c r="X1420" t="s">
        <v>17846</v>
      </c>
      <c r="Y1420" t="s">
        <v>17847</v>
      </c>
      <c r="Z1420" t="str">
        <f t="shared" si="22"/>
        <v>AS-96307</v>
      </c>
    </row>
    <row r="1421" spans="1:26" x14ac:dyDescent="0.3">
      <c r="A1421" t="s">
        <v>17848</v>
      </c>
      <c r="B1421" t="s">
        <v>8169</v>
      </c>
      <c r="C1421" t="s">
        <v>264</v>
      </c>
      <c r="E1421" t="s">
        <v>47</v>
      </c>
      <c r="G1421">
        <v>0.22</v>
      </c>
      <c r="H1421">
        <v>0.22</v>
      </c>
      <c r="I1421" t="s">
        <v>24</v>
      </c>
      <c r="J1421">
        <v>5.75</v>
      </c>
      <c r="K1421">
        <v>31.9</v>
      </c>
      <c r="L1421">
        <v>26.15</v>
      </c>
      <c r="M1421" t="s">
        <v>265</v>
      </c>
      <c r="N1421" t="s">
        <v>17849</v>
      </c>
      <c r="O1421" t="s">
        <v>17850</v>
      </c>
      <c r="P1421" t="s">
        <v>265</v>
      </c>
      <c r="Q1421" t="s">
        <v>266</v>
      </c>
      <c r="R1421" t="s">
        <v>267</v>
      </c>
      <c r="S1421" t="s">
        <v>17851</v>
      </c>
      <c r="T1421">
        <v>31.9</v>
      </c>
      <c r="U1421" t="s">
        <v>24</v>
      </c>
      <c r="V1421" t="s">
        <v>17852</v>
      </c>
      <c r="W1421" t="s">
        <v>17853</v>
      </c>
      <c r="X1421" t="s">
        <v>17854</v>
      </c>
      <c r="Y1421" t="s">
        <v>17855</v>
      </c>
      <c r="Z1421" t="str">
        <f t="shared" si="22"/>
        <v>AS-96251</v>
      </c>
    </row>
    <row r="1422" spans="1:26" x14ac:dyDescent="0.3">
      <c r="A1422" t="s">
        <v>17856</v>
      </c>
      <c r="B1422" t="s">
        <v>8169</v>
      </c>
      <c r="C1422" t="s">
        <v>268</v>
      </c>
      <c r="E1422" t="s">
        <v>46</v>
      </c>
      <c r="G1422">
        <v>0.2</v>
      </c>
      <c r="H1422">
        <v>0.2</v>
      </c>
      <c r="I1422" t="s">
        <v>24</v>
      </c>
      <c r="J1422">
        <v>4.1500000000000004</v>
      </c>
      <c r="K1422">
        <v>24.9</v>
      </c>
      <c r="L1422">
        <v>20.75</v>
      </c>
      <c r="M1422" t="s">
        <v>83</v>
      </c>
      <c r="N1422" t="s">
        <v>17857</v>
      </c>
      <c r="O1422" t="s">
        <v>17858</v>
      </c>
      <c r="P1422" t="s">
        <v>83</v>
      </c>
      <c r="Q1422" t="s">
        <v>266</v>
      </c>
      <c r="R1422" t="s">
        <v>267</v>
      </c>
      <c r="S1422" t="s">
        <v>17859</v>
      </c>
      <c r="T1422">
        <v>24.9</v>
      </c>
      <c r="U1422" t="s">
        <v>24</v>
      </c>
      <c r="V1422" t="s">
        <v>5113</v>
      </c>
      <c r="W1422" t="s">
        <v>5114</v>
      </c>
      <c r="X1422" t="s">
        <v>17860</v>
      </c>
      <c r="Y1422" t="s">
        <v>17861</v>
      </c>
      <c r="Z1422" t="str">
        <f t="shared" si="22"/>
        <v>AS-95698</v>
      </c>
    </row>
    <row r="1423" spans="1:26" x14ac:dyDescent="0.3">
      <c r="A1423" t="s">
        <v>17862</v>
      </c>
      <c r="B1423" t="s">
        <v>8169</v>
      </c>
      <c r="C1423" t="s">
        <v>264</v>
      </c>
      <c r="E1423" t="s">
        <v>46</v>
      </c>
      <c r="G1423">
        <v>0.2</v>
      </c>
      <c r="H1423">
        <v>0.2</v>
      </c>
      <c r="I1423" t="s">
        <v>24</v>
      </c>
      <c r="J1423">
        <v>19.649999999999999</v>
      </c>
      <c r="K1423">
        <v>117.9</v>
      </c>
      <c r="L1423">
        <v>98.25</v>
      </c>
      <c r="M1423" t="s">
        <v>265</v>
      </c>
      <c r="N1423" t="s">
        <v>17863</v>
      </c>
      <c r="O1423" t="s">
        <v>17864</v>
      </c>
      <c r="P1423" t="s">
        <v>265</v>
      </c>
      <c r="Q1423" t="s">
        <v>266</v>
      </c>
      <c r="R1423" t="s">
        <v>267</v>
      </c>
      <c r="S1423" t="s">
        <v>17865</v>
      </c>
      <c r="T1423">
        <v>117.9</v>
      </c>
      <c r="U1423" t="s">
        <v>24</v>
      </c>
      <c r="V1423" t="s">
        <v>17866</v>
      </c>
      <c r="W1423" t="s">
        <v>17867</v>
      </c>
      <c r="X1423" t="s">
        <v>17868</v>
      </c>
      <c r="Y1423" t="s">
        <v>17869</v>
      </c>
      <c r="Z1423" t="str">
        <f t="shared" si="22"/>
        <v>AS-96690</v>
      </c>
    </row>
    <row r="1424" spans="1:26" x14ac:dyDescent="0.3">
      <c r="A1424" t="s">
        <v>17870</v>
      </c>
      <c r="B1424" t="s">
        <v>8169</v>
      </c>
      <c r="C1424" t="s">
        <v>268</v>
      </c>
      <c r="E1424" t="s">
        <v>42</v>
      </c>
      <c r="G1424">
        <v>0.19</v>
      </c>
      <c r="H1424">
        <v>0.19</v>
      </c>
      <c r="I1424" t="s">
        <v>24</v>
      </c>
      <c r="J1424">
        <v>7.97</v>
      </c>
      <c r="K1424">
        <v>49.9</v>
      </c>
      <c r="L1424">
        <v>41.93</v>
      </c>
      <c r="M1424" t="s">
        <v>83</v>
      </c>
      <c r="N1424" t="s">
        <v>17871</v>
      </c>
      <c r="O1424" t="s">
        <v>17872</v>
      </c>
      <c r="P1424" t="s">
        <v>83</v>
      </c>
      <c r="Q1424" t="s">
        <v>266</v>
      </c>
      <c r="R1424" t="s">
        <v>267</v>
      </c>
      <c r="S1424" t="s">
        <v>17873</v>
      </c>
      <c r="T1424">
        <v>49.9</v>
      </c>
      <c r="U1424" t="s">
        <v>24</v>
      </c>
      <c r="V1424" t="s">
        <v>3980</v>
      </c>
      <c r="W1424" t="s">
        <v>3982</v>
      </c>
      <c r="X1424" t="s">
        <v>17874</v>
      </c>
      <c r="Y1424" t="s">
        <v>17875</v>
      </c>
      <c r="Z1424" t="str">
        <f t="shared" si="22"/>
        <v>AS-95235</v>
      </c>
    </row>
    <row r="1425" spans="1:26" x14ac:dyDescent="0.3">
      <c r="A1425" t="s">
        <v>17876</v>
      </c>
      <c r="B1425" t="s">
        <v>8169</v>
      </c>
      <c r="C1425" t="s">
        <v>264</v>
      </c>
      <c r="E1425" t="s">
        <v>46</v>
      </c>
      <c r="G1425">
        <v>0.2</v>
      </c>
      <c r="H1425">
        <v>0.2</v>
      </c>
      <c r="I1425" t="s">
        <v>24</v>
      </c>
      <c r="J1425">
        <v>2.98</v>
      </c>
      <c r="K1425">
        <v>17.899999999999999</v>
      </c>
      <c r="L1425">
        <v>14.92</v>
      </c>
      <c r="M1425" t="s">
        <v>265</v>
      </c>
      <c r="N1425" t="s">
        <v>17877</v>
      </c>
      <c r="O1425" t="s">
        <v>17878</v>
      </c>
      <c r="P1425" t="s">
        <v>265</v>
      </c>
      <c r="Q1425" t="s">
        <v>266</v>
      </c>
      <c r="R1425" t="s">
        <v>267</v>
      </c>
      <c r="S1425" t="s">
        <v>17879</v>
      </c>
      <c r="T1425">
        <v>17.899999999999999</v>
      </c>
      <c r="U1425" t="s">
        <v>24</v>
      </c>
      <c r="V1425" t="s">
        <v>17880</v>
      </c>
      <c r="W1425" t="s">
        <v>17881</v>
      </c>
      <c r="X1425" t="s">
        <v>17882</v>
      </c>
      <c r="Y1425" t="s">
        <v>17883</v>
      </c>
      <c r="Z1425" t="str">
        <f t="shared" si="22"/>
        <v>AS-96206</v>
      </c>
    </row>
    <row r="1426" spans="1:26" x14ac:dyDescent="0.3">
      <c r="A1426" t="s">
        <v>17884</v>
      </c>
      <c r="B1426" t="s">
        <v>8169</v>
      </c>
      <c r="C1426" t="s">
        <v>264</v>
      </c>
      <c r="E1426" t="s">
        <v>45</v>
      </c>
      <c r="G1426">
        <v>0.21</v>
      </c>
      <c r="H1426">
        <v>0.21</v>
      </c>
      <c r="I1426" t="s">
        <v>24</v>
      </c>
      <c r="J1426">
        <v>6.92</v>
      </c>
      <c r="K1426">
        <v>39.9</v>
      </c>
      <c r="L1426">
        <v>32.979999999999997</v>
      </c>
      <c r="M1426" t="s">
        <v>265</v>
      </c>
      <c r="N1426" t="s">
        <v>17885</v>
      </c>
      <c r="O1426" t="s">
        <v>17886</v>
      </c>
      <c r="P1426" t="s">
        <v>265</v>
      </c>
      <c r="Q1426" t="s">
        <v>266</v>
      </c>
      <c r="R1426" t="s">
        <v>267</v>
      </c>
      <c r="S1426" t="s">
        <v>17887</v>
      </c>
      <c r="T1426">
        <v>39.9</v>
      </c>
      <c r="U1426" t="s">
        <v>24</v>
      </c>
      <c r="V1426" t="s">
        <v>17888</v>
      </c>
      <c r="W1426" t="s">
        <v>17889</v>
      </c>
      <c r="X1426" t="s">
        <v>17890</v>
      </c>
      <c r="Y1426" t="s">
        <v>17891</v>
      </c>
      <c r="Z1426" t="str">
        <f t="shared" si="22"/>
        <v>AS-95551</v>
      </c>
    </row>
    <row r="1427" spans="1:26" x14ac:dyDescent="0.3">
      <c r="A1427" t="s">
        <v>17892</v>
      </c>
      <c r="B1427" t="s">
        <v>8169</v>
      </c>
      <c r="C1427" t="s">
        <v>268</v>
      </c>
      <c r="E1427" t="s">
        <v>42</v>
      </c>
      <c r="G1427">
        <v>0.19</v>
      </c>
      <c r="H1427">
        <v>0.19</v>
      </c>
      <c r="I1427" t="s">
        <v>24</v>
      </c>
      <c r="J1427">
        <v>3.98</v>
      </c>
      <c r="K1427">
        <v>24.9</v>
      </c>
      <c r="L1427">
        <v>20.92</v>
      </c>
      <c r="M1427" t="s">
        <v>83</v>
      </c>
      <c r="N1427" t="s">
        <v>17893</v>
      </c>
      <c r="O1427" t="s">
        <v>17894</v>
      </c>
      <c r="P1427" t="s">
        <v>83</v>
      </c>
      <c r="Q1427" t="s">
        <v>266</v>
      </c>
      <c r="R1427" t="s">
        <v>267</v>
      </c>
      <c r="S1427" t="s">
        <v>17895</v>
      </c>
      <c r="T1427">
        <v>24.9</v>
      </c>
      <c r="U1427" t="s">
        <v>24</v>
      </c>
      <c r="V1427" t="s">
        <v>3890</v>
      </c>
      <c r="W1427" t="s">
        <v>3893</v>
      </c>
      <c r="X1427" t="s">
        <v>17896</v>
      </c>
      <c r="Y1427" t="s">
        <v>17897</v>
      </c>
      <c r="Z1427" t="str">
        <f t="shared" si="22"/>
        <v>AS-95209</v>
      </c>
    </row>
    <row r="1428" spans="1:26" x14ac:dyDescent="0.3">
      <c r="A1428" t="s">
        <v>17898</v>
      </c>
      <c r="B1428" t="s">
        <v>8169</v>
      </c>
      <c r="C1428" t="s">
        <v>264</v>
      </c>
      <c r="E1428" t="s">
        <v>45</v>
      </c>
      <c r="G1428">
        <v>0.21</v>
      </c>
      <c r="H1428">
        <v>0.21</v>
      </c>
      <c r="I1428" t="s">
        <v>24</v>
      </c>
      <c r="J1428">
        <v>40.54</v>
      </c>
      <c r="K1428">
        <v>233.6</v>
      </c>
      <c r="L1428">
        <v>193.06</v>
      </c>
      <c r="M1428" t="s">
        <v>265</v>
      </c>
      <c r="N1428" t="s">
        <v>17899</v>
      </c>
      <c r="O1428" t="s">
        <v>17900</v>
      </c>
      <c r="P1428" t="s">
        <v>265</v>
      </c>
      <c r="Q1428" t="s">
        <v>266</v>
      </c>
      <c r="R1428" t="s">
        <v>267</v>
      </c>
      <c r="S1428" t="s">
        <v>17901</v>
      </c>
      <c r="T1428">
        <v>233.6</v>
      </c>
      <c r="U1428" t="s">
        <v>24</v>
      </c>
      <c r="V1428" t="s">
        <v>17902</v>
      </c>
      <c r="W1428" t="s">
        <v>17903</v>
      </c>
      <c r="X1428" t="s">
        <v>17904</v>
      </c>
      <c r="Y1428" t="s">
        <v>17905</v>
      </c>
      <c r="Z1428" t="str">
        <f t="shared" si="22"/>
        <v>AS-96792</v>
      </c>
    </row>
    <row r="1429" spans="1:26" x14ac:dyDescent="0.3">
      <c r="A1429" t="s">
        <v>17906</v>
      </c>
      <c r="B1429" t="s">
        <v>8169</v>
      </c>
      <c r="C1429" t="s">
        <v>264</v>
      </c>
      <c r="E1429" t="s">
        <v>46</v>
      </c>
      <c r="G1429">
        <v>0.2</v>
      </c>
      <c r="H1429">
        <v>0.2</v>
      </c>
      <c r="I1429" t="s">
        <v>24</v>
      </c>
      <c r="J1429">
        <v>26.83</v>
      </c>
      <c r="K1429">
        <v>160.97</v>
      </c>
      <c r="L1429">
        <v>134.13999999999999</v>
      </c>
      <c r="M1429" t="s">
        <v>265</v>
      </c>
      <c r="N1429" t="s">
        <v>17907</v>
      </c>
      <c r="O1429" t="s">
        <v>17908</v>
      </c>
      <c r="P1429" t="s">
        <v>265</v>
      </c>
      <c r="Q1429" t="s">
        <v>266</v>
      </c>
      <c r="R1429" t="s">
        <v>267</v>
      </c>
      <c r="S1429" t="s">
        <v>17909</v>
      </c>
      <c r="T1429">
        <v>160.97</v>
      </c>
      <c r="U1429" t="s">
        <v>24</v>
      </c>
      <c r="V1429" t="s">
        <v>17910</v>
      </c>
      <c r="W1429" t="s">
        <v>17911</v>
      </c>
      <c r="X1429" t="s">
        <v>17912</v>
      </c>
      <c r="Y1429" t="s">
        <v>17913</v>
      </c>
      <c r="Z1429" t="str">
        <f t="shared" si="22"/>
        <v>AS-96576</v>
      </c>
    </row>
    <row r="1430" spans="1:26" x14ac:dyDescent="0.3">
      <c r="A1430" t="s">
        <v>17914</v>
      </c>
      <c r="B1430" t="s">
        <v>8169</v>
      </c>
      <c r="C1430" t="s">
        <v>264</v>
      </c>
      <c r="E1430" t="s">
        <v>42</v>
      </c>
      <c r="G1430">
        <v>0.19</v>
      </c>
      <c r="H1430">
        <v>0.19</v>
      </c>
      <c r="I1430" t="s">
        <v>24</v>
      </c>
      <c r="J1430">
        <v>6.52</v>
      </c>
      <c r="K1430">
        <v>40.86</v>
      </c>
      <c r="L1430">
        <v>34.340000000000003</v>
      </c>
      <c r="M1430" t="s">
        <v>265</v>
      </c>
      <c r="N1430" t="s">
        <v>17915</v>
      </c>
      <c r="O1430" t="s">
        <v>17916</v>
      </c>
      <c r="P1430" t="s">
        <v>265</v>
      </c>
      <c r="Q1430" t="s">
        <v>266</v>
      </c>
      <c r="R1430" t="s">
        <v>267</v>
      </c>
      <c r="S1430" t="s">
        <v>17917</v>
      </c>
      <c r="T1430">
        <v>40.86</v>
      </c>
      <c r="U1430" t="s">
        <v>24</v>
      </c>
      <c r="V1430" t="s">
        <v>17918</v>
      </c>
      <c r="W1430" t="s">
        <v>17919</v>
      </c>
      <c r="X1430" t="s">
        <v>17920</v>
      </c>
      <c r="Y1430" t="s">
        <v>17921</v>
      </c>
      <c r="Z1430" t="str">
        <f t="shared" si="22"/>
        <v>AS-95691</v>
      </c>
    </row>
    <row r="1431" spans="1:26" x14ac:dyDescent="0.3">
      <c r="A1431" t="s">
        <v>17922</v>
      </c>
      <c r="B1431" t="s">
        <v>8169</v>
      </c>
      <c r="C1431" t="s">
        <v>38</v>
      </c>
      <c r="D1431" t="s">
        <v>76</v>
      </c>
      <c r="E1431" t="s">
        <v>46</v>
      </c>
      <c r="G1431">
        <v>0.2</v>
      </c>
      <c r="H1431" t="s">
        <v>270</v>
      </c>
      <c r="I1431" t="s">
        <v>24</v>
      </c>
      <c r="J1431" t="s">
        <v>270</v>
      </c>
      <c r="K1431">
        <v>0</v>
      </c>
      <c r="L1431">
        <v>0</v>
      </c>
      <c r="M1431" t="s">
        <v>271</v>
      </c>
      <c r="Z1431" t="str">
        <f t="shared" si="22"/>
        <v>AS-95813</v>
      </c>
    </row>
    <row r="1432" spans="1:26" x14ac:dyDescent="0.3">
      <c r="A1432" t="s">
        <v>17923</v>
      </c>
      <c r="B1432" t="s">
        <v>8169</v>
      </c>
      <c r="C1432" t="s">
        <v>264</v>
      </c>
      <c r="E1432" t="s">
        <v>45</v>
      </c>
      <c r="G1432">
        <v>0.21</v>
      </c>
      <c r="H1432">
        <v>0.21</v>
      </c>
      <c r="I1432" t="s">
        <v>24</v>
      </c>
      <c r="J1432">
        <v>31.16</v>
      </c>
      <c r="K1432">
        <v>179.55</v>
      </c>
      <c r="L1432">
        <v>148.38999999999999</v>
      </c>
      <c r="M1432" t="s">
        <v>265</v>
      </c>
      <c r="N1432" t="s">
        <v>17924</v>
      </c>
      <c r="O1432" t="s">
        <v>17925</v>
      </c>
      <c r="P1432" t="s">
        <v>265</v>
      </c>
      <c r="Q1432" t="s">
        <v>266</v>
      </c>
      <c r="R1432" t="s">
        <v>267</v>
      </c>
      <c r="S1432" t="s">
        <v>17926</v>
      </c>
      <c r="T1432">
        <v>179.55</v>
      </c>
      <c r="U1432" t="s">
        <v>24</v>
      </c>
      <c r="V1432" t="s">
        <v>17927</v>
      </c>
      <c r="W1432" t="s">
        <v>17928</v>
      </c>
      <c r="X1432" t="s">
        <v>17929</v>
      </c>
      <c r="Y1432" t="s">
        <v>17930</v>
      </c>
      <c r="Z1432" t="str">
        <f t="shared" si="22"/>
        <v>AS-95254</v>
      </c>
    </row>
    <row r="1433" spans="1:26" x14ac:dyDescent="0.3">
      <c r="A1433" t="s">
        <v>17931</v>
      </c>
      <c r="B1433" t="s">
        <v>8169</v>
      </c>
      <c r="C1433" t="s">
        <v>264</v>
      </c>
      <c r="E1433" t="s">
        <v>46</v>
      </c>
      <c r="G1433">
        <v>0.2</v>
      </c>
      <c r="H1433">
        <v>0.2</v>
      </c>
      <c r="I1433" t="s">
        <v>24</v>
      </c>
      <c r="J1433">
        <v>5.32</v>
      </c>
      <c r="K1433">
        <v>31.9</v>
      </c>
      <c r="L1433">
        <v>26.58</v>
      </c>
      <c r="M1433" t="s">
        <v>265</v>
      </c>
      <c r="N1433" t="s">
        <v>17932</v>
      </c>
      <c r="O1433" t="s">
        <v>17933</v>
      </c>
      <c r="P1433" t="s">
        <v>265</v>
      </c>
      <c r="Q1433" t="s">
        <v>266</v>
      </c>
      <c r="R1433" t="s">
        <v>267</v>
      </c>
      <c r="S1433" t="s">
        <v>17934</v>
      </c>
      <c r="T1433">
        <v>31.9</v>
      </c>
      <c r="U1433" t="s">
        <v>24</v>
      </c>
      <c r="V1433" t="s">
        <v>17935</v>
      </c>
      <c r="W1433" t="s">
        <v>17936</v>
      </c>
      <c r="X1433" t="s">
        <v>17937</v>
      </c>
      <c r="Y1433" t="s">
        <v>17938</v>
      </c>
      <c r="Z1433" t="str">
        <f t="shared" si="22"/>
        <v>AS-95046</v>
      </c>
    </row>
    <row r="1434" spans="1:26" x14ac:dyDescent="0.3">
      <c r="A1434" t="s">
        <v>17939</v>
      </c>
      <c r="B1434" t="s">
        <v>8169</v>
      </c>
      <c r="C1434" t="s">
        <v>264</v>
      </c>
      <c r="E1434" t="s">
        <v>45</v>
      </c>
      <c r="G1434">
        <v>0.21</v>
      </c>
      <c r="H1434">
        <v>0.21</v>
      </c>
      <c r="I1434" t="s">
        <v>24</v>
      </c>
      <c r="J1434">
        <v>9.35</v>
      </c>
      <c r="K1434">
        <v>53.87</v>
      </c>
      <c r="L1434">
        <v>44.52</v>
      </c>
      <c r="M1434" t="s">
        <v>265</v>
      </c>
      <c r="N1434" t="s">
        <v>17940</v>
      </c>
      <c r="O1434" t="s">
        <v>17941</v>
      </c>
      <c r="P1434" t="s">
        <v>265</v>
      </c>
      <c r="Q1434" t="s">
        <v>266</v>
      </c>
      <c r="R1434" t="s">
        <v>267</v>
      </c>
      <c r="S1434" t="s">
        <v>17942</v>
      </c>
      <c r="T1434">
        <v>53.87</v>
      </c>
      <c r="U1434" t="s">
        <v>24</v>
      </c>
      <c r="V1434" t="s">
        <v>17943</v>
      </c>
      <c r="W1434" t="s">
        <v>17944</v>
      </c>
      <c r="X1434" t="s">
        <v>17945</v>
      </c>
      <c r="Y1434" t="s">
        <v>17946</v>
      </c>
      <c r="Z1434" t="str">
        <f t="shared" si="22"/>
        <v>AS-96028</v>
      </c>
    </row>
    <row r="1435" spans="1:26" x14ac:dyDescent="0.3">
      <c r="A1435" t="s">
        <v>17947</v>
      </c>
      <c r="B1435" t="s">
        <v>8169</v>
      </c>
      <c r="C1435" t="s">
        <v>264</v>
      </c>
      <c r="E1435" t="s">
        <v>45</v>
      </c>
      <c r="G1435">
        <v>0.21</v>
      </c>
      <c r="H1435">
        <v>0.21</v>
      </c>
      <c r="I1435" t="s">
        <v>24</v>
      </c>
      <c r="J1435">
        <v>10.23</v>
      </c>
      <c r="K1435">
        <v>58.95</v>
      </c>
      <c r="L1435">
        <v>48.72</v>
      </c>
      <c r="M1435" t="s">
        <v>265</v>
      </c>
      <c r="N1435" t="s">
        <v>17948</v>
      </c>
      <c r="O1435" t="s">
        <v>17949</v>
      </c>
      <c r="P1435" t="s">
        <v>265</v>
      </c>
      <c r="Q1435" t="s">
        <v>266</v>
      </c>
      <c r="R1435" t="s">
        <v>267</v>
      </c>
      <c r="S1435" t="s">
        <v>17950</v>
      </c>
      <c r="T1435">
        <v>58.95</v>
      </c>
      <c r="U1435" t="s">
        <v>24</v>
      </c>
      <c r="V1435" t="s">
        <v>17951</v>
      </c>
      <c r="W1435" t="s">
        <v>17952</v>
      </c>
      <c r="X1435" t="s">
        <v>17953</v>
      </c>
      <c r="Y1435" t="s">
        <v>17954</v>
      </c>
      <c r="Z1435" t="str">
        <f t="shared" si="22"/>
        <v>AS-96183</v>
      </c>
    </row>
    <row r="1436" spans="1:26" x14ac:dyDescent="0.3">
      <c r="A1436" t="s">
        <v>17955</v>
      </c>
      <c r="B1436" t="s">
        <v>8169</v>
      </c>
      <c r="C1436" t="s">
        <v>268</v>
      </c>
      <c r="E1436" t="s">
        <v>45</v>
      </c>
      <c r="G1436">
        <v>0.21</v>
      </c>
      <c r="H1436">
        <v>0.21</v>
      </c>
      <c r="I1436" t="s">
        <v>24</v>
      </c>
      <c r="J1436">
        <v>9.18</v>
      </c>
      <c r="K1436">
        <v>52.9</v>
      </c>
      <c r="L1436">
        <v>43.72</v>
      </c>
      <c r="M1436" t="s">
        <v>83</v>
      </c>
      <c r="N1436" t="s">
        <v>17956</v>
      </c>
      <c r="O1436" t="s">
        <v>17957</v>
      </c>
      <c r="P1436" t="s">
        <v>83</v>
      </c>
      <c r="Q1436" t="s">
        <v>266</v>
      </c>
      <c r="R1436" t="s">
        <v>267</v>
      </c>
      <c r="S1436" t="s">
        <v>17958</v>
      </c>
      <c r="T1436">
        <v>52.9</v>
      </c>
      <c r="U1436" t="s">
        <v>24</v>
      </c>
      <c r="V1436" t="s">
        <v>4355</v>
      </c>
      <c r="W1436" t="s">
        <v>4358</v>
      </c>
      <c r="X1436" t="s">
        <v>17959</v>
      </c>
      <c r="Y1436" t="s">
        <v>17960</v>
      </c>
      <c r="Z1436" t="str">
        <f t="shared" si="22"/>
        <v>AS-95380</v>
      </c>
    </row>
    <row r="1437" spans="1:26" x14ac:dyDescent="0.3">
      <c r="A1437" t="s">
        <v>17961</v>
      </c>
      <c r="B1437" t="s">
        <v>8169</v>
      </c>
      <c r="C1437" t="s">
        <v>264</v>
      </c>
      <c r="E1437" t="s">
        <v>46</v>
      </c>
      <c r="G1437">
        <v>0.2</v>
      </c>
      <c r="H1437">
        <v>0.2</v>
      </c>
      <c r="I1437" t="s">
        <v>24</v>
      </c>
      <c r="J1437">
        <v>19.190000000000001</v>
      </c>
      <c r="K1437">
        <v>115.11</v>
      </c>
      <c r="L1437">
        <v>95.92</v>
      </c>
      <c r="M1437" t="s">
        <v>265</v>
      </c>
      <c r="N1437" t="s">
        <v>17962</v>
      </c>
      <c r="O1437" t="s">
        <v>17963</v>
      </c>
      <c r="P1437" t="s">
        <v>265</v>
      </c>
      <c r="Q1437" t="s">
        <v>266</v>
      </c>
      <c r="R1437" t="s">
        <v>267</v>
      </c>
      <c r="S1437" t="s">
        <v>17964</v>
      </c>
      <c r="T1437">
        <v>115.11</v>
      </c>
      <c r="U1437" t="s">
        <v>24</v>
      </c>
      <c r="V1437" t="s">
        <v>17965</v>
      </c>
      <c r="W1437" t="s">
        <v>17966</v>
      </c>
      <c r="X1437" t="s">
        <v>17967</v>
      </c>
      <c r="Y1437" t="s">
        <v>17968</v>
      </c>
      <c r="Z1437" t="str">
        <f t="shared" si="22"/>
        <v>AS-95744</v>
      </c>
    </row>
    <row r="1438" spans="1:26" x14ac:dyDescent="0.3">
      <c r="A1438" t="s">
        <v>17969</v>
      </c>
      <c r="B1438" t="s">
        <v>8169</v>
      </c>
      <c r="C1438" t="s">
        <v>264</v>
      </c>
      <c r="E1438" t="s">
        <v>47</v>
      </c>
      <c r="G1438">
        <v>0.22</v>
      </c>
      <c r="H1438">
        <v>0.22</v>
      </c>
      <c r="I1438" t="s">
        <v>24</v>
      </c>
      <c r="J1438">
        <v>11.33</v>
      </c>
      <c r="K1438">
        <v>62.85</v>
      </c>
      <c r="L1438">
        <v>51.52</v>
      </c>
      <c r="M1438" t="s">
        <v>265</v>
      </c>
      <c r="N1438" t="s">
        <v>17970</v>
      </c>
      <c r="O1438" t="s">
        <v>17971</v>
      </c>
      <c r="P1438" t="s">
        <v>265</v>
      </c>
      <c r="Q1438" t="s">
        <v>266</v>
      </c>
      <c r="R1438" t="s">
        <v>267</v>
      </c>
      <c r="S1438" t="s">
        <v>17972</v>
      </c>
      <c r="T1438">
        <v>62.85</v>
      </c>
      <c r="U1438" t="s">
        <v>24</v>
      </c>
      <c r="V1438" t="s">
        <v>17973</v>
      </c>
      <c r="W1438" t="s">
        <v>17974</v>
      </c>
      <c r="X1438" t="s">
        <v>17975</v>
      </c>
      <c r="Y1438" t="s">
        <v>17976</v>
      </c>
      <c r="Z1438" t="str">
        <f t="shared" si="22"/>
        <v>AS-95664</v>
      </c>
    </row>
    <row r="1439" spans="1:26" x14ac:dyDescent="0.3">
      <c r="A1439" t="s">
        <v>17977</v>
      </c>
      <c r="B1439" t="s">
        <v>8169</v>
      </c>
      <c r="C1439" t="s">
        <v>268</v>
      </c>
      <c r="E1439" t="s">
        <v>37</v>
      </c>
      <c r="G1439">
        <v>0.2</v>
      </c>
      <c r="H1439">
        <v>0.2</v>
      </c>
      <c r="I1439" t="s">
        <v>24</v>
      </c>
      <c r="J1439">
        <v>6.31</v>
      </c>
      <c r="K1439">
        <v>37.85</v>
      </c>
      <c r="L1439">
        <v>31.54</v>
      </c>
      <c r="M1439" t="s">
        <v>83</v>
      </c>
      <c r="N1439" t="s">
        <v>17978</v>
      </c>
      <c r="O1439" t="s">
        <v>17979</v>
      </c>
      <c r="P1439" t="s">
        <v>83</v>
      </c>
      <c r="Q1439" t="s">
        <v>266</v>
      </c>
      <c r="R1439" t="s">
        <v>267</v>
      </c>
      <c r="S1439" t="s">
        <v>17980</v>
      </c>
      <c r="T1439">
        <v>37.85</v>
      </c>
      <c r="U1439" t="s">
        <v>24</v>
      </c>
      <c r="V1439" t="s">
        <v>7615</v>
      </c>
      <c r="W1439" t="s">
        <v>7618</v>
      </c>
      <c r="X1439" t="s">
        <v>17981</v>
      </c>
      <c r="Y1439" t="s">
        <v>17982</v>
      </c>
      <c r="Z1439" t="str">
        <f t="shared" si="22"/>
        <v>AS-96987</v>
      </c>
    </row>
    <row r="1440" spans="1:26" x14ac:dyDescent="0.3">
      <c r="A1440" t="s">
        <v>17983</v>
      </c>
      <c r="B1440" t="s">
        <v>8169</v>
      </c>
      <c r="C1440" t="s">
        <v>264</v>
      </c>
      <c r="E1440" t="s">
        <v>46</v>
      </c>
      <c r="G1440">
        <v>0.2</v>
      </c>
      <c r="H1440">
        <v>0.2</v>
      </c>
      <c r="I1440" t="s">
        <v>24</v>
      </c>
      <c r="J1440">
        <v>6.32</v>
      </c>
      <c r="K1440">
        <v>37.9</v>
      </c>
      <c r="L1440">
        <v>31.58</v>
      </c>
      <c r="M1440" t="s">
        <v>265</v>
      </c>
      <c r="N1440" t="s">
        <v>17984</v>
      </c>
      <c r="O1440" t="s">
        <v>17985</v>
      </c>
      <c r="P1440" t="s">
        <v>265</v>
      </c>
      <c r="Q1440" t="s">
        <v>266</v>
      </c>
      <c r="R1440" t="s">
        <v>267</v>
      </c>
      <c r="S1440" t="s">
        <v>17986</v>
      </c>
      <c r="T1440">
        <v>37.9</v>
      </c>
      <c r="U1440" t="s">
        <v>24</v>
      </c>
      <c r="V1440" t="s">
        <v>17987</v>
      </c>
      <c r="W1440" t="s">
        <v>17988</v>
      </c>
      <c r="X1440" t="s">
        <v>17989</v>
      </c>
      <c r="Y1440" t="s">
        <v>17990</v>
      </c>
      <c r="Z1440" t="str">
        <f t="shared" si="22"/>
        <v>AS-97152</v>
      </c>
    </row>
    <row r="1441" spans="1:26" x14ac:dyDescent="0.3">
      <c r="A1441" t="s">
        <v>17991</v>
      </c>
      <c r="B1441" t="s">
        <v>8169</v>
      </c>
      <c r="C1441" t="s">
        <v>264</v>
      </c>
      <c r="E1441" t="s">
        <v>46</v>
      </c>
      <c r="G1441">
        <v>0.2</v>
      </c>
      <c r="H1441">
        <v>0.2</v>
      </c>
      <c r="I1441" t="s">
        <v>24</v>
      </c>
      <c r="J1441">
        <v>10.18</v>
      </c>
      <c r="K1441">
        <v>61.07</v>
      </c>
      <c r="L1441">
        <v>50.89</v>
      </c>
      <c r="M1441" t="s">
        <v>265</v>
      </c>
      <c r="N1441" t="s">
        <v>17992</v>
      </c>
      <c r="O1441" t="s">
        <v>17993</v>
      </c>
      <c r="P1441" t="s">
        <v>265</v>
      </c>
      <c r="Q1441" t="s">
        <v>266</v>
      </c>
      <c r="R1441" t="s">
        <v>267</v>
      </c>
      <c r="S1441" t="s">
        <v>17994</v>
      </c>
      <c r="T1441">
        <v>61.07</v>
      </c>
      <c r="U1441" t="s">
        <v>24</v>
      </c>
      <c r="V1441" t="s">
        <v>17995</v>
      </c>
      <c r="W1441" t="s">
        <v>17996</v>
      </c>
      <c r="X1441" t="s">
        <v>17997</v>
      </c>
      <c r="Y1441" t="s">
        <v>17998</v>
      </c>
      <c r="Z1441" t="str">
        <f t="shared" si="22"/>
        <v>AS-96300</v>
      </c>
    </row>
    <row r="1442" spans="1:26" x14ac:dyDescent="0.3">
      <c r="A1442" t="s">
        <v>17999</v>
      </c>
      <c r="B1442" t="s">
        <v>8169</v>
      </c>
      <c r="C1442" t="s">
        <v>264</v>
      </c>
      <c r="E1442" t="s">
        <v>46</v>
      </c>
      <c r="G1442">
        <v>0.2</v>
      </c>
      <c r="H1442">
        <v>0.2</v>
      </c>
      <c r="I1442" t="s">
        <v>24</v>
      </c>
      <c r="J1442">
        <v>5.32</v>
      </c>
      <c r="K1442">
        <v>31.9</v>
      </c>
      <c r="L1442">
        <v>26.58</v>
      </c>
      <c r="M1442" t="s">
        <v>265</v>
      </c>
      <c r="N1442" t="s">
        <v>18000</v>
      </c>
      <c r="O1442" t="s">
        <v>18001</v>
      </c>
      <c r="P1442" t="s">
        <v>265</v>
      </c>
      <c r="Q1442" t="s">
        <v>266</v>
      </c>
      <c r="R1442" t="s">
        <v>267</v>
      </c>
      <c r="S1442" t="s">
        <v>18002</v>
      </c>
      <c r="T1442">
        <v>31.9</v>
      </c>
      <c r="U1442" t="s">
        <v>24</v>
      </c>
      <c r="V1442" t="s">
        <v>18003</v>
      </c>
      <c r="W1442" t="s">
        <v>18004</v>
      </c>
      <c r="X1442" t="s">
        <v>18005</v>
      </c>
      <c r="Y1442" t="s">
        <v>18006</v>
      </c>
      <c r="Z1442" t="str">
        <f t="shared" si="22"/>
        <v>AS-95751</v>
      </c>
    </row>
    <row r="1443" spans="1:26" x14ac:dyDescent="0.3">
      <c r="A1443" t="s">
        <v>18007</v>
      </c>
      <c r="B1443" t="s">
        <v>8169</v>
      </c>
      <c r="C1443" t="s">
        <v>264</v>
      </c>
      <c r="E1443" t="s">
        <v>47</v>
      </c>
      <c r="G1443">
        <v>0.22</v>
      </c>
      <c r="H1443">
        <v>0.22</v>
      </c>
      <c r="I1443" t="s">
        <v>24</v>
      </c>
      <c r="J1443">
        <v>19.12</v>
      </c>
      <c r="K1443">
        <v>106.02</v>
      </c>
      <c r="L1443">
        <v>86.9</v>
      </c>
      <c r="M1443" t="s">
        <v>265</v>
      </c>
      <c r="N1443" t="s">
        <v>18008</v>
      </c>
      <c r="O1443" t="s">
        <v>18009</v>
      </c>
      <c r="P1443" t="s">
        <v>265</v>
      </c>
      <c r="Q1443" t="s">
        <v>266</v>
      </c>
      <c r="R1443" t="s">
        <v>267</v>
      </c>
      <c r="S1443" t="s">
        <v>18010</v>
      </c>
      <c r="T1443">
        <v>106.02</v>
      </c>
      <c r="U1443" t="s">
        <v>24</v>
      </c>
      <c r="V1443" t="s">
        <v>18011</v>
      </c>
      <c r="W1443" t="s">
        <v>18012</v>
      </c>
      <c r="X1443" t="s">
        <v>18013</v>
      </c>
      <c r="Y1443" t="s">
        <v>18014</v>
      </c>
      <c r="Z1443" t="str">
        <f t="shared" si="22"/>
        <v>AS-96472</v>
      </c>
    </row>
    <row r="1444" spans="1:26" x14ac:dyDescent="0.3">
      <c r="A1444" t="s">
        <v>18015</v>
      </c>
      <c r="B1444" t="s">
        <v>8169</v>
      </c>
      <c r="C1444" t="s">
        <v>268</v>
      </c>
      <c r="E1444" t="s">
        <v>46</v>
      </c>
      <c r="G1444">
        <v>0.2</v>
      </c>
      <c r="H1444">
        <v>0.2</v>
      </c>
      <c r="I1444" t="s">
        <v>24</v>
      </c>
      <c r="J1444">
        <v>6.32</v>
      </c>
      <c r="K1444">
        <v>37.9</v>
      </c>
      <c r="L1444">
        <v>31.58</v>
      </c>
      <c r="M1444" t="s">
        <v>83</v>
      </c>
      <c r="N1444" t="s">
        <v>18016</v>
      </c>
      <c r="O1444" t="s">
        <v>18017</v>
      </c>
      <c r="P1444" t="s">
        <v>83</v>
      </c>
      <c r="Q1444" t="s">
        <v>266</v>
      </c>
      <c r="R1444" t="s">
        <v>267</v>
      </c>
      <c r="S1444" t="s">
        <v>18018</v>
      </c>
      <c r="T1444">
        <v>37.9</v>
      </c>
      <c r="U1444" t="s">
        <v>24</v>
      </c>
      <c r="V1444" t="s">
        <v>6584</v>
      </c>
      <c r="W1444" t="s">
        <v>6586</v>
      </c>
      <c r="X1444" t="s">
        <v>18019</v>
      </c>
      <c r="Y1444" t="s">
        <v>18020</v>
      </c>
      <c r="Z1444" t="str">
        <f t="shared" si="22"/>
        <v>AS-96466</v>
      </c>
    </row>
    <row r="1445" spans="1:26" x14ac:dyDescent="0.3">
      <c r="A1445" t="s">
        <v>18021</v>
      </c>
      <c r="B1445" t="s">
        <v>8169</v>
      </c>
      <c r="C1445" t="s">
        <v>268</v>
      </c>
      <c r="E1445" t="s">
        <v>47</v>
      </c>
      <c r="G1445">
        <v>0.22</v>
      </c>
      <c r="H1445">
        <v>0.22</v>
      </c>
      <c r="I1445" t="s">
        <v>24</v>
      </c>
      <c r="J1445">
        <v>21.08</v>
      </c>
      <c r="K1445">
        <v>116.91</v>
      </c>
      <c r="L1445">
        <v>95.83</v>
      </c>
      <c r="M1445" t="s">
        <v>83</v>
      </c>
      <c r="N1445" t="s">
        <v>18022</v>
      </c>
      <c r="O1445" t="s">
        <v>18023</v>
      </c>
      <c r="P1445" t="s">
        <v>83</v>
      </c>
      <c r="Q1445" t="s">
        <v>266</v>
      </c>
      <c r="R1445" t="s">
        <v>267</v>
      </c>
      <c r="S1445" t="s">
        <v>18024</v>
      </c>
      <c r="T1445">
        <v>116.91</v>
      </c>
      <c r="U1445" t="s">
        <v>24</v>
      </c>
      <c r="V1445" t="s">
        <v>6741</v>
      </c>
      <c r="W1445" t="s">
        <v>6744</v>
      </c>
      <c r="X1445" t="s">
        <v>18025</v>
      </c>
      <c r="Y1445" t="s">
        <v>18026</v>
      </c>
      <c r="Z1445" t="str">
        <f t="shared" si="22"/>
        <v>AS-96590</v>
      </c>
    </row>
    <row r="1446" spans="1:26" x14ac:dyDescent="0.3">
      <c r="A1446" t="s">
        <v>18027</v>
      </c>
      <c r="B1446" t="s">
        <v>8169</v>
      </c>
      <c r="C1446" t="s">
        <v>264</v>
      </c>
      <c r="E1446" t="s">
        <v>47</v>
      </c>
      <c r="G1446">
        <v>0.22</v>
      </c>
      <c r="H1446">
        <v>0.22</v>
      </c>
      <c r="I1446" t="s">
        <v>24</v>
      </c>
      <c r="J1446">
        <v>9.4700000000000006</v>
      </c>
      <c r="K1446">
        <v>52.52</v>
      </c>
      <c r="L1446">
        <v>43.05</v>
      </c>
      <c r="M1446" t="s">
        <v>265</v>
      </c>
      <c r="N1446" t="s">
        <v>18028</v>
      </c>
      <c r="O1446" t="s">
        <v>18029</v>
      </c>
      <c r="P1446" t="s">
        <v>265</v>
      </c>
      <c r="Q1446" t="s">
        <v>266</v>
      </c>
      <c r="R1446" t="s">
        <v>267</v>
      </c>
      <c r="S1446" t="s">
        <v>18030</v>
      </c>
      <c r="T1446">
        <v>52.52</v>
      </c>
      <c r="U1446" t="s">
        <v>24</v>
      </c>
      <c r="V1446" t="s">
        <v>18031</v>
      </c>
      <c r="W1446" t="s">
        <v>18032</v>
      </c>
      <c r="X1446" t="s">
        <v>18033</v>
      </c>
      <c r="Y1446" t="s">
        <v>18034</v>
      </c>
      <c r="Z1446" t="str">
        <f t="shared" si="22"/>
        <v>AS-95264</v>
      </c>
    </row>
    <row r="1447" spans="1:26" x14ac:dyDescent="0.3">
      <c r="A1447" t="s">
        <v>18035</v>
      </c>
      <c r="B1447" t="s">
        <v>8169</v>
      </c>
      <c r="C1447" t="s">
        <v>268</v>
      </c>
      <c r="E1447" t="s">
        <v>37</v>
      </c>
      <c r="G1447">
        <v>0.2</v>
      </c>
      <c r="H1447">
        <v>0.2</v>
      </c>
      <c r="I1447" t="s">
        <v>24</v>
      </c>
      <c r="J1447">
        <v>4.1500000000000004</v>
      </c>
      <c r="K1447">
        <v>24.9</v>
      </c>
      <c r="L1447">
        <v>20.75</v>
      </c>
      <c r="M1447" t="s">
        <v>83</v>
      </c>
      <c r="N1447" t="s">
        <v>18036</v>
      </c>
      <c r="O1447" t="s">
        <v>18037</v>
      </c>
      <c r="P1447" t="s">
        <v>83</v>
      </c>
      <c r="Q1447" t="s">
        <v>266</v>
      </c>
      <c r="R1447" t="s">
        <v>267</v>
      </c>
      <c r="S1447" t="s">
        <v>18038</v>
      </c>
      <c r="T1447">
        <v>24.9</v>
      </c>
      <c r="U1447" t="s">
        <v>24</v>
      </c>
      <c r="V1447" t="s">
        <v>4955</v>
      </c>
      <c r="W1447" t="s">
        <v>4958</v>
      </c>
      <c r="X1447" t="s">
        <v>18039</v>
      </c>
      <c r="Y1447" t="s">
        <v>18040</v>
      </c>
      <c r="Z1447" t="str">
        <f t="shared" si="22"/>
        <v>AS-95626</v>
      </c>
    </row>
    <row r="1448" spans="1:26" x14ac:dyDescent="0.3">
      <c r="A1448" t="s">
        <v>18041</v>
      </c>
      <c r="B1448" t="s">
        <v>8169</v>
      </c>
      <c r="C1448" t="s">
        <v>264</v>
      </c>
      <c r="E1448" t="s">
        <v>45</v>
      </c>
      <c r="G1448">
        <v>0.21</v>
      </c>
      <c r="H1448">
        <v>0.21</v>
      </c>
      <c r="I1448" t="s">
        <v>24</v>
      </c>
      <c r="J1448">
        <v>9.35</v>
      </c>
      <c r="K1448">
        <v>53.9</v>
      </c>
      <c r="L1448">
        <v>44.55</v>
      </c>
      <c r="M1448" t="s">
        <v>265</v>
      </c>
      <c r="N1448" t="s">
        <v>18042</v>
      </c>
      <c r="O1448" t="s">
        <v>18043</v>
      </c>
      <c r="P1448" t="s">
        <v>265</v>
      </c>
      <c r="Q1448" t="s">
        <v>266</v>
      </c>
      <c r="R1448" t="s">
        <v>267</v>
      </c>
      <c r="S1448" t="s">
        <v>18044</v>
      </c>
      <c r="T1448">
        <v>53.9</v>
      </c>
      <c r="U1448" t="s">
        <v>24</v>
      </c>
      <c r="V1448" t="s">
        <v>18045</v>
      </c>
      <c r="W1448" t="s">
        <v>18046</v>
      </c>
      <c r="X1448" t="s">
        <v>18047</v>
      </c>
      <c r="Y1448" t="s">
        <v>18048</v>
      </c>
      <c r="Z1448" t="str">
        <f t="shared" si="22"/>
        <v>AS-95946</v>
      </c>
    </row>
    <row r="1449" spans="1:26" x14ac:dyDescent="0.3">
      <c r="A1449" t="s">
        <v>18049</v>
      </c>
      <c r="B1449" t="s">
        <v>8169</v>
      </c>
      <c r="C1449" t="s">
        <v>38</v>
      </c>
      <c r="D1449" t="s">
        <v>65</v>
      </c>
      <c r="E1449" t="s">
        <v>45</v>
      </c>
      <c r="G1449">
        <v>0.21</v>
      </c>
      <c r="H1449" t="s">
        <v>270</v>
      </c>
      <c r="I1449" t="s">
        <v>24</v>
      </c>
      <c r="J1449">
        <v>1.66</v>
      </c>
      <c r="K1449">
        <v>9.56</v>
      </c>
      <c r="L1449">
        <v>7.9</v>
      </c>
      <c r="M1449" t="s">
        <v>271</v>
      </c>
      <c r="Z1449" t="str">
        <f t="shared" si="22"/>
        <v>AS-95964</v>
      </c>
    </row>
    <row r="1450" spans="1:26" x14ac:dyDescent="0.3">
      <c r="A1450" t="s">
        <v>18050</v>
      </c>
      <c r="B1450" t="s">
        <v>8169</v>
      </c>
      <c r="C1450" t="s">
        <v>268</v>
      </c>
      <c r="E1450" t="s">
        <v>46</v>
      </c>
      <c r="G1450">
        <v>0.2</v>
      </c>
      <c r="H1450">
        <v>0.2</v>
      </c>
      <c r="I1450" t="s">
        <v>24</v>
      </c>
      <c r="J1450">
        <v>6.32</v>
      </c>
      <c r="K1450">
        <v>37.9</v>
      </c>
      <c r="L1450">
        <v>31.58</v>
      </c>
      <c r="M1450" t="s">
        <v>83</v>
      </c>
      <c r="N1450" t="s">
        <v>18051</v>
      </c>
      <c r="O1450" t="s">
        <v>18052</v>
      </c>
      <c r="P1450" t="s">
        <v>83</v>
      </c>
      <c r="Q1450" t="s">
        <v>266</v>
      </c>
      <c r="R1450" t="s">
        <v>267</v>
      </c>
      <c r="S1450" t="s">
        <v>18053</v>
      </c>
      <c r="T1450">
        <v>37.9</v>
      </c>
      <c r="U1450" t="s">
        <v>24</v>
      </c>
      <c r="V1450" t="s">
        <v>3224</v>
      </c>
      <c r="W1450" t="s">
        <v>3227</v>
      </c>
      <c r="X1450" t="s">
        <v>18054</v>
      </c>
      <c r="Y1450" t="s">
        <v>18055</v>
      </c>
      <c r="Z1450" t="str">
        <f t="shared" si="22"/>
        <v>AS-94989</v>
      </c>
    </row>
    <row r="1451" spans="1:26" x14ac:dyDescent="0.3">
      <c r="A1451" t="s">
        <v>18056</v>
      </c>
      <c r="B1451" t="s">
        <v>8169</v>
      </c>
      <c r="C1451" t="s">
        <v>264</v>
      </c>
      <c r="E1451" t="s">
        <v>46</v>
      </c>
      <c r="G1451">
        <v>0.2</v>
      </c>
      <c r="H1451">
        <v>0.2</v>
      </c>
      <c r="I1451" t="s">
        <v>24</v>
      </c>
      <c r="J1451">
        <v>8.32</v>
      </c>
      <c r="K1451">
        <v>49.9</v>
      </c>
      <c r="L1451">
        <v>41.58</v>
      </c>
      <c r="M1451" t="s">
        <v>265</v>
      </c>
      <c r="N1451" t="s">
        <v>18057</v>
      </c>
      <c r="O1451" t="s">
        <v>18058</v>
      </c>
      <c r="P1451" t="s">
        <v>265</v>
      </c>
      <c r="Q1451" t="s">
        <v>266</v>
      </c>
      <c r="R1451" t="s">
        <v>267</v>
      </c>
      <c r="S1451" t="s">
        <v>18059</v>
      </c>
      <c r="T1451">
        <v>49.9</v>
      </c>
      <c r="U1451" t="s">
        <v>24</v>
      </c>
      <c r="V1451" t="s">
        <v>18060</v>
      </c>
      <c r="W1451" t="s">
        <v>18061</v>
      </c>
      <c r="X1451" t="s">
        <v>18060</v>
      </c>
      <c r="Y1451" t="s">
        <v>18062</v>
      </c>
      <c r="Z1451" t="str">
        <f t="shared" si="22"/>
        <v>AS-97002</v>
      </c>
    </row>
    <row r="1452" spans="1:26" x14ac:dyDescent="0.3">
      <c r="A1452" t="s">
        <v>18063</v>
      </c>
      <c r="B1452" t="s">
        <v>8169</v>
      </c>
      <c r="C1452" t="s">
        <v>264</v>
      </c>
      <c r="E1452" t="s">
        <v>46</v>
      </c>
      <c r="G1452">
        <v>0.2</v>
      </c>
      <c r="H1452">
        <v>0.2</v>
      </c>
      <c r="I1452" t="s">
        <v>24</v>
      </c>
      <c r="J1452">
        <v>5.32</v>
      </c>
      <c r="K1452">
        <v>31.9</v>
      </c>
      <c r="L1452">
        <v>26.58</v>
      </c>
      <c r="M1452" t="s">
        <v>265</v>
      </c>
      <c r="N1452" t="s">
        <v>18064</v>
      </c>
      <c r="O1452" t="s">
        <v>18065</v>
      </c>
      <c r="P1452" t="s">
        <v>265</v>
      </c>
      <c r="Q1452" t="s">
        <v>266</v>
      </c>
      <c r="R1452" t="s">
        <v>267</v>
      </c>
      <c r="S1452" t="s">
        <v>18066</v>
      </c>
      <c r="T1452">
        <v>31.9</v>
      </c>
      <c r="U1452" t="s">
        <v>24</v>
      </c>
      <c r="V1452" t="s">
        <v>18067</v>
      </c>
      <c r="W1452" t="s">
        <v>18068</v>
      </c>
      <c r="X1452" t="s">
        <v>18069</v>
      </c>
      <c r="Y1452" t="s">
        <v>18070</v>
      </c>
      <c r="Z1452" t="str">
        <f t="shared" si="22"/>
        <v>AS-94823</v>
      </c>
    </row>
    <row r="1453" spans="1:26" x14ac:dyDescent="0.3">
      <c r="A1453" t="s">
        <v>18071</v>
      </c>
      <c r="B1453" t="s">
        <v>8169</v>
      </c>
      <c r="C1453" t="s">
        <v>268</v>
      </c>
      <c r="E1453" t="s">
        <v>45</v>
      </c>
      <c r="G1453">
        <v>0.21</v>
      </c>
      <c r="H1453">
        <v>0.21</v>
      </c>
      <c r="I1453" t="s">
        <v>24</v>
      </c>
      <c r="J1453">
        <v>23.59</v>
      </c>
      <c r="K1453">
        <v>135.9</v>
      </c>
      <c r="L1453">
        <v>112.31</v>
      </c>
      <c r="M1453" t="s">
        <v>83</v>
      </c>
      <c r="N1453" t="s">
        <v>18072</v>
      </c>
      <c r="O1453" t="s">
        <v>18073</v>
      </c>
      <c r="P1453" t="s">
        <v>83</v>
      </c>
      <c r="Q1453" t="s">
        <v>266</v>
      </c>
      <c r="R1453" t="s">
        <v>267</v>
      </c>
      <c r="S1453" t="s">
        <v>18074</v>
      </c>
      <c r="T1453">
        <v>135.9</v>
      </c>
      <c r="U1453" t="s">
        <v>24</v>
      </c>
      <c r="V1453" t="s">
        <v>3365</v>
      </c>
      <c r="W1453" t="s">
        <v>3368</v>
      </c>
      <c r="X1453" t="s">
        <v>18075</v>
      </c>
      <c r="Y1453" t="s">
        <v>18076</v>
      </c>
      <c r="Z1453" t="str">
        <f t="shared" si="22"/>
        <v>AS-95062</v>
      </c>
    </row>
    <row r="1454" spans="1:26" x14ac:dyDescent="0.3">
      <c r="A1454" t="s">
        <v>18077</v>
      </c>
      <c r="B1454" t="s">
        <v>8169</v>
      </c>
      <c r="C1454" t="s">
        <v>264</v>
      </c>
      <c r="E1454" t="s">
        <v>45</v>
      </c>
      <c r="G1454">
        <v>0.21</v>
      </c>
      <c r="H1454">
        <v>0.21</v>
      </c>
      <c r="I1454" t="s">
        <v>24</v>
      </c>
      <c r="J1454">
        <v>11.79</v>
      </c>
      <c r="K1454">
        <v>67.95</v>
      </c>
      <c r="L1454">
        <v>56.16</v>
      </c>
      <c r="M1454" t="s">
        <v>265</v>
      </c>
      <c r="N1454" t="s">
        <v>18078</v>
      </c>
      <c r="O1454" t="s">
        <v>18079</v>
      </c>
      <c r="P1454" t="s">
        <v>265</v>
      </c>
      <c r="Q1454" t="s">
        <v>266</v>
      </c>
      <c r="R1454" t="s">
        <v>267</v>
      </c>
      <c r="S1454" t="s">
        <v>18080</v>
      </c>
      <c r="T1454">
        <v>67.95</v>
      </c>
      <c r="U1454" t="s">
        <v>24</v>
      </c>
      <c r="V1454" t="s">
        <v>18081</v>
      </c>
      <c r="W1454" t="s">
        <v>18082</v>
      </c>
      <c r="X1454" t="s">
        <v>18083</v>
      </c>
      <c r="Y1454" t="s">
        <v>18084</v>
      </c>
      <c r="Z1454" t="str">
        <f t="shared" si="22"/>
        <v>AS-96127</v>
      </c>
    </row>
    <row r="1455" spans="1:26" x14ac:dyDescent="0.3">
      <c r="A1455" t="s">
        <v>18085</v>
      </c>
      <c r="B1455" t="s">
        <v>8169</v>
      </c>
      <c r="C1455" t="s">
        <v>264</v>
      </c>
      <c r="E1455" t="s">
        <v>45</v>
      </c>
      <c r="G1455">
        <v>0.21</v>
      </c>
      <c r="H1455">
        <v>0.21</v>
      </c>
      <c r="I1455" t="s">
        <v>24</v>
      </c>
      <c r="J1455">
        <v>19.95</v>
      </c>
      <c r="K1455">
        <v>114.95</v>
      </c>
      <c r="L1455">
        <v>95</v>
      </c>
      <c r="M1455" t="s">
        <v>265</v>
      </c>
      <c r="N1455" t="s">
        <v>18086</v>
      </c>
      <c r="O1455" t="s">
        <v>18087</v>
      </c>
      <c r="P1455" t="s">
        <v>265</v>
      </c>
      <c r="Q1455" t="s">
        <v>266</v>
      </c>
      <c r="R1455" t="s">
        <v>269</v>
      </c>
      <c r="S1455" t="s">
        <v>18088</v>
      </c>
      <c r="T1455">
        <v>114.95</v>
      </c>
      <c r="U1455" t="s">
        <v>24</v>
      </c>
      <c r="V1455" t="s">
        <v>18089</v>
      </c>
      <c r="W1455" t="s">
        <v>18090</v>
      </c>
      <c r="X1455" t="s">
        <v>18091</v>
      </c>
      <c r="Y1455" t="s">
        <v>18092</v>
      </c>
      <c r="Z1455" t="str">
        <f t="shared" si="22"/>
        <v>AS-96387</v>
      </c>
    </row>
    <row r="1456" spans="1:26" x14ac:dyDescent="0.3">
      <c r="A1456" t="s">
        <v>18085</v>
      </c>
      <c r="B1456" t="s">
        <v>8169</v>
      </c>
      <c r="C1456" t="s">
        <v>264</v>
      </c>
      <c r="E1456" t="s">
        <v>45</v>
      </c>
      <c r="G1456">
        <v>0.21</v>
      </c>
      <c r="H1456">
        <v>0.21</v>
      </c>
      <c r="I1456" t="s">
        <v>24</v>
      </c>
      <c r="J1456">
        <v>19.95</v>
      </c>
      <c r="K1456">
        <v>114.95</v>
      </c>
      <c r="L1456">
        <v>95</v>
      </c>
      <c r="M1456" t="s">
        <v>265</v>
      </c>
      <c r="N1456" t="s">
        <v>18086</v>
      </c>
      <c r="O1456" t="s">
        <v>18093</v>
      </c>
      <c r="P1456" t="s">
        <v>265</v>
      </c>
      <c r="Q1456" t="s">
        <v>266</v>
      </c>
      <c r="R1456" t="s">
        <v>269</v>
      </c>
      <c r="S1456" t="s">
        <v>18094</v>
      </c>
      <c r="T1456">
        <v>114.95</v>
      </c>
      <c r="U1456" t="s">
        <v>24</v>
      </c>
      <c r="W1456" t="s">
        <v>18095</v>
      </c>
      <c r="X1456" t="s">
        <v>18096</v>
      </c>
      <c r="Y1456" t="s">
        <v>18097</v>
      </c>
      <c r="Z1456" t="str">
        <f t="shared" si="22"/>
        <v>AS-96387</v>
      </c>
    </row>
    <row r="1457" spans="1:26" x14ac:dyDescent="0.3">
      <c r="A1457" t="s">
        <v>18085</v>
      </c>
      <c r="B1457" t="s">
        <v>8169</v>
      </c>
      <c r="C1457" t="s">
        <v>264</v>
      </c>
      <c r="E1457" t="s">
        <v>45</v>
      </c>
      <c r="G1457">
        <v>0.21</v>
      </c>
      <c r="H1457">
        <v>0.21</v>
      </c>
      <c r="I1457" t="s">
        <v>24</v>
      </c>
      <c r="J1457">
        <v>19.95</v>
      </c>
      <c r="K1457">
        <v>114.95</v>
      </c>
      <c r="L1457">
        <v>95</v>
      </c>
      <c r="M1457" t="s">
        <v>265</v>
      </c>
      <c r="N1457" t="s">
        <v>18086</v>
      </c>
      <c r="O1457" t="s">
        <v>18098</v>
      </c>
      <c r="P1457" t="s">
        <v>265</v>
      </c>
      <c r="Q1457" t="s">
        <v>266</v>
      </c>
      <c r="R1457" t="s">
        <v>267</v>
      </c>
      <c r="S1457" t="s">
        <v>18099</v>
      </c>
      <c r="T1457">
        <v>114.95</v>
      </c>
      <c r="U1457" t="s">
        <v>24</v>
      </c>
      <c r="V1457" t="s">
        <v>18100</v>
      </c>
      <c r="W1457" t="s">
        <v>18101</v>
      </c>
      <c r="X1457" t="s">
        <v>18102</v>
      </c>
      <c r="Y1457" t="s">
        <v>18103</v>
      </c>
      <c r="Z1457" t="str">
        <f t="shared" si="22"/>
        <v>AS-96387</v>
      </c>
    </row>
    <row r="1458" spans="1:26" x14ac:dyDescent="0.3">
      <c r="A1458" t="s">
        <v>18104</v>
      </c>
      <c r="B1458" t="s">
        <v>8169</v>
      </c>
      <c r="C1458" t="s">
        <v>264</v>
      </c>
      <c r="E1458" t="s">
        <v>45</v>
      </c>
      <c r="G1458">
        <v>0.21</v>
      </c>
      <c r="H1458">
        <v>0.21</v>
      </c>
      <c r="I1458" t="s">
        <v>24</v>
      </c>
      <c r="J1458">
        <v>8.31</v>
      </c>
      <c r="K1458">
        <v>47.9</v>
      </c>
      <c r="L1458">
        <v>39.590000000000003</v>
      </c>
      <c r="M1458" t="s">
        <v>265</v>
      </c>
      <c r="N1458" t="s">
        <v>18105</v>
      </c>
      <c r="O1458" t="s">
        <v>18106</v>
      </c>
      <c r="P1458" t="s">
        <v>265</v>
      </c>
      <c r="Q1458" t="s">
        <v>266</v>
      </c>
      <c r="R1458" t="s">
        <v>267</v>
      </c>
      <c r="S1458" t="s">
        <v>18107</v>
      </c>
      <c r="T1458">
        <v>47.9</v>
      </c>
      <c r="U1458" t="s">
        <v>24</v>
      </c>
      <c r="V1458" t="s">
        <v>18108</v>
      </c>
      <c r="W1458" t="s">
        <v>18109</v>
      </c>
      <c r="X1458" t="s">
        <v>18110</v>
      </c>
      <c r="Y1458" t="s">
        <v>18111</v>
      </c>
      <c r="Z1458" t="str">
        <f t="shared" si="22"/>
        <v>AS-96551</v>
      </c>
    </row>
    <row r="1459" spans="1:26" x14ac:dyDescent="0.3">
      <c r="A1459" t="s">
        <v>18112</v>
      </c>
      <c r="B1459" t="s">
        <v>8169</v>
      </c>
      <c r="C1459" t="s">
        <v>264</v>
      </c>
      <c r="E1459" t="s">
        <v>45</v>
      </c>
      <c r="G1459">
        <v>0.21</v>
      </c>
      <c r="H1459">
        <v>0.21</v>
      </c>
      <c r="I1459" t="s">
        <v>24</v>
      </c>
      <c r="J1459">
        <v>11.78</v>
      </c>
      <c r="K1459">
        <v>67.900000000000006</v>
      </c>
      <c r="L1459">
        <v>56.12</v>
      </c>
      <c r="M1459" t="s">
        <v>265</v>
      </c>
      <c r="N1459" t="s">
        <v>18113</v>
      </c>
      <c r="O1459" t="s">
        <v>18114</v>
      </c>
      <c r="P1459" t="s">
        <v>265</v>
      </c>
      <c r="Q1459" t="s">
        <v>266</v>
      </c>
      <c r="R1459" t="s">
        <v>267</v>
      </c>
      <c r="S1459" t="s">
        <v>18115</v>
      </c>
      <c r="T1459">
        <v>67.900000000000006</v>
      </c>
      <c r="U1459" t="s">
        <v>24</v>
      </c>
      <c r="V1459" t="s">
        <v>18116</v>
      </c>
      <c r="W1459" t="s">
        <v>18117</v>
      </c>
      <c r="X1459" t="s">
        <v>18118</v>
      </c>
      <c r="Y1459" t="s">
        <v>18119</v>
      </c>
      <c r="Z1459" t="str">
        <f t="shared" si="22"/>
        <v>AS-96514</v>
      </c>
    </row>
    <row r="1460" spans="1:26" x14ac:dyDescent="0.3">
      <c r="A1460" t="s">
        <v>18120</v>
      </c>
      <c r="B1460" t="s">
        <v>8169</v>
      </c>
      <c r="C1460" t="s">
        <v>264</v>
      </c>
      <c r="E1460" t="s">
        <v>46</v>
      </c>
      <c r="G1460">
        <v>0.2</v>
      </c>
      <c r="H1460">
        <v>0.2</v>
      </c>
      <c r="I1460" t="s">
        <v>24</v>
      </c>
      <c r="J1460">
        <v>53.06</v>
      </c>
      <c r="K1460">
        <v>318.33</v>
      </c>
      <c r="L1460">
        <v>265.27</v>
      </c>
      <c r="M1460" t="s">
        <v>265</v>
      </c>
      <c r="N1460" t="s">
        <v>18121</v>
      </c>
      <c r="O1460" t="s">
        <v>18122</v>
      </c>
      <c r="P1460" t="s">
        <v>265</v>
      </c>
      <c r="Q1460" t="s">
        <v>266</v>
      </c>
      <c r="R1460" t="s">
        <v>267</v>
      </c>
      <c r="S1460" t="s">
        <v>18123</v>
      </c>
      <c r="T1460">
        <v>318.33</v>
      </c>
      <c r="U1460" t="s">
        <v>24</v>
      </c>
      <c r="V1460" t="s">
        <v>18124</v>
      </c>
      <c r="W1460" t="s">
        <v>18125</v>
      </c>
      <c r="X1460" t="s">
        <v>18126</v>
      </c>
      <c r="Y1460" t="s">
        <v>18127</v>
      </c>
      <c r="Z1460" t="str">
        <f t="shared" si="22"/>
        <v>AS-95032</v>
      </c>
    </row>
    <row r="1461" spans="1:26" x14ac:dyDescent="0.3">
      <c r="A1461" t="s">
        <v>18128</v>
      </c>
      <c r="B1461" t="s">
        <v>8169</v>
      </c>
      <c r="C1461" t="s">
        <v>268</v>
      </c>
      <c r="E1461" t="s">
        <v>45</v>
      </c>
      <c r="G1461">
        <v>0.21</v>
      </c>
      <c r="H1461">
        <v>0.21</v>
      </c>
      <c r="I1461" t="s">
        <v>24</v>
      </c>
      <c r="J1461">
        <v>13.42</v>
      </c>
      <c r="K1461">
        <v>77.31</v>
      </c>
      <c r="L1461">
        <v>63.89</v>
      </c>
      <c r="M1461" t="s">
        <v>83</v>
      </c>
      <c r="N1461" t="s">
        <v>18129</v>
      </c>
      <c r="O1461" t="s">
        <v>18130</v>
      </c>
      <c r="P1461" t="s">
        <v>83</v>
      </c>
      <c r="Q1461" t="s">
        <v>266</v>
      </c>
      <c r="R1461" t="s">
        <v>267</v>
      </c>
      <c r="S1461" t="s">
        <v>18131</v>
      </c>
      <c r="T1461">
        <v>77.31</v>
      </c>
      <c r="U1461" t="s">
        <v>24</v>
      </c>
      <c r="V1461" t="s">
        <v>6516</v>
      </c>
      <c r="W1461" t="s">
        <v>6518</v>
      </c>
      <c r="X1461" t="s">
        <v>18132</v>
      </c>
      <c r="Y1461" t="s">
        <v>18133</v>
      </c>
      <c r="Z1461" t="str">
        <f t="shared" si="22"/>
        <v>AS-96444</v>
      </c>
    </row>
    <row r="1462" spans="1:26" x14ac:dyDescent="0.3">
      <c r="A1462" t="s">
        <v>18134</v>
      </c>
      <c r="B1462" t="s">
        <v>8169</v>
      </c>
      <c r="C1462" t="s">
        <v>264</v>
      </c>
      <c r="E1462" t="s">
        <v>46</v>
      </c>
      <c r="G1462">
        <v>0.2</v>
      </c>
      <c r="H1462">
        <v>0.2</v>
      </c>
      <c r="I1462" t="s">
        <v>24</v>
      </c>
      <c r="J1462">
        <v>6.48</v>
      </c>
      <c r="K1462">
        <v>38.869999999999997</v>
      </c>
      <c r="L1462">
        <v>32.39</v>
      </c>
      <c r="M1462" t="s">
        <v>265</v>
      </c>
      <c r="N1462" t="s">
        <v>18135</v>
      </c>
      <c r="O1462" t="s">
        <v>18136</v>
      </c>
      <c r="P1462" t="s">
        <v>265</v>
      </c>
      <c r="Q1462" t="s">
        <v>266</v>
      </c>
      <c r="R1462" t="s">
        <v>267</v>
      </c>
      <c r="S1462" t="s">
        <v>18137</v>
      </c>
      <c r="T1462">
        <v>38.869999999999997</v>
      </c>
      <c r="U1462" t="s">
        <v>24</v>
      </c>
      <c r="V1462" t="s">
        <v>18138</v>
      </c>
      <c r="W1462" t="s">
        <v>18139</v>
      </c>
      <c r="X1462" t="s">
        <v>18140</v>
      </c>
      <c r="Y1462" t="s">
        <v>18141</v>
      </c>
      <c r="Z1462" t="str">
        <f t="shared" si="22"/>
        <v>AS-97239</v>
      </c>
    </row>
    <row r="1463" spans="1:26" x14ac:dyDescent="0.3">
      <c r="A1463" t="s">
        <v>18142</v>
      </c>
      <c r="B1463" t="s">
        <v>8169</v>
      </c>
      <c r="C1463" t="s">
        <v>264</v>
      </c>
      <c r="E1463" t="s">
        <v>42</v>
      </c>
      <c r="G1463">
        <v>0.19</v>
      </c>
      <c r="H1463">
        <v>0.19</v>
      </c>
      <c r="I1463" t="s">
        <v>24</v>
      </c>
      <c r="J1463">
        <v>24.56</v>
      </c>
      <c r="K1463">
        <v>153.80000000000001</v>
      </c>
      <c r="L1463">
        <v>129.24</v>
      </c>
      <c r="M1463" t="s">
        <v>265</v>
      </c>
      <c r="N1463" t="s">
        <v>18143</v>
      </c>
      <c r="O1463" t="s">
        <v>18144</v>
      </c>
      <c r="P1463" t="s">
        <v>265</v>
      </c>
      <c r="Q1463" t="s">
        <v>266</v>
      </c>
      <c r="R1463" t="s">
        <v>267</v>
      </c>
      <c r="S1463" t="s">
        <v>18145</v>
      </c>
      <c r="T1463">
        <v>153.80000000000001</v>
      </c>
      <c r="U1463" t="s">
        <v>24</v>
      </c>
      <c r="V1463" t="s">
        <v>18146</v>
      </c>
      <c r="W1463" t="s">
        <v>18147</v>
      </c>
      <c r="X1463" t="s">
        <v>18148</v>
      </c>
      <c r="Y1463" t="s">
        <v>18149</v>
      </c>
      <c r="Z1463" t="str">
        <f t="shared" si="22"/>
        <v>AS-94932</v>
      </c>
    </row>
    <row r="1464" spans="1:26" x14ac:dyDescent="0.3">
      <c r="A1464" t="s">
        <v>18150</v>
      </c>
      <c r="B1464" t="s">
        <v>8169</v>
      </c>
      <c r="C1464" t="s">
        <v>264</v>
      </c>
      <c r="D1464" t="s">
        <v>71</v>
      </c>
      <c r="E1464" t="s">
        <v>47</v>
      </c>
      <c r="G1464">
        <v>0.22</v>
      </c>
      <c r="H1464" t="s">
        <v>270</v>
      </c>
      <c r="I1464" t="s">
        <v>24</v>
      </c>
      <c r="J1464" t="s">
        <v>270</v>
      </c>
      <c r="K1464">
        <v>0</v>
      </c>
      <c r="L1464">
        <v>0</v>
      </c>
      <c r="M1464" t="s">
        <v>265</v>
      </c>
      <c r="N1464" t="s">
        <v>18151</v>
      </c>
      <c r="O1464" t="s">
        <v>18152</v>
      </c>
      <c r="P1464" t="s">
        <v>265</v>
      </c>
      <c r="Q1464" t="s">
        <v>266</v>
      </c>
      <c r="R1464" t="s">
        <v>267</v>
      </c>
      <c r="S1464" t="s">
        <v>18153</v>
      </c>
      <c r="T1464">
        <v>47.9</v>
      </c>
      <c r="U1464" t="s">
        <v>24</v>
      </c>
      <c r="V1464" t="s">
        <v>18154</v>
      </c>
      <c r="W1464" t="s">
        <v>18155</v>
      </c>
      <c r="X1464" t="s">
        <v>18156</v>
      </c>
      <c r="Y1464" t="s">
        <v>18157</v>
      </c>
      <c r="Z1464" t="str">
        <f t="shared" si="22"/>
        <v>AS-97071</v>
      </c>
    </row>
    <row r="1465" spans="1:26" x14ac:dyDescent="0.3">
      <c r="A1465" t="s">
        <v>18150</v>
      </c>
      <c r="B1465" t="s">
        <v>8169</v>
      </c>
      <c r="C1465" t="s">
        <v>264</v>
      </c>
      <c r="D1465" t="s">
        <v>71</v>
      </c>
      <c r="E1465" t="s">
        <v>47</v>
      </c>
      <c r="G1465">
        <v>0.22</v>
      </c>
      <c r="H1465" t="s">
        <v>270</v>
      </c>
      <c r="I1465" t="s">
        <v>24</v>
      </c>
      <c r="J1465" t="s">
        <v>270</v>
      </c>
      <c r="K1465">
        <v>0</v>
      </c>
      <c r="L1465">
        <v>0</v>
      </c>
      <c r="M1465" t="s">
        <v>265</v>
      </c>
      <c r="N1465" t="s">
        <v>18151</v>
      </c>
      <c r="O1465" t="s">
        <v>18158</v>
      </c>
      <c r="P1465" t="s">
        <v>265</v>
      </c>
      <c r="Q1465" t="s">
        <v>275</v>
      </c>
      <c r="R1465" t="s">
        <v>267</v>
      </c>
      <c r="S1465" t="s">
        <v>18159</v>
      </c>
      <c r="T1465">
        <v>47.9</v>
      </c>
      <c r="U1465" t="s">
        <v>24</v>
      </c>
      <c r="V1465" t="s">
        <v>18160</v>
      </c>
      <c r="W1465" t="s">
        <v>18161</v>
      </c>
      <c r="X1465" t="s">
        <v>18160</v>
      </c>
      <c r="Y1465" t="s">
        <v>18162</v>
      </c>
      <c r="Z1465" t="str">
        <f t="shared" si="22"/>
        <v>AS-97071</v>
      </c>
    </row>
    <row r="1466" spans="1:26" x14ac:dyDescent="0.3">
      <c r="A1466" t="s">
        <v>18163</v>
      </c>
      <c r="B1466" t="s">
        <v>8169</v>
      </c>
      <c r="C1466" t="s">
        <v>264</v>
      </c>
      <c r="D1466" t="s">
        <v>69</v>
      </c>
      <c r="E1466" t="s">
        <v>46</v>
      </c>
      <c r="G1466">
        <v>0.2</v>
      </c>
      <c r="H1466" t="s">
        <v>270</v>
      </c>
      <c r="I1466" t="s">
        <v>24</v>
      </c>
      <c r="J1466" t="s">
        <v>270</v>
      </c>
      <c r="K1466">
        <v>0</v>
      </c>
      <c r="L1466">
        <v>0</v>
      </c>
      <c r="M1466" t="s">
        <v>265</v>
      </c>
      <c r="N1466" t="s">
        <v>18164</v>
      </c>
      <c r="O1466" t="s">
        <v>18165</v>
      </c>
      <c r="P1466" t="s">
        <v>265</v>
      </c>
      <c r="Q1466" t="s">
        <v>266</v>
      </c>
      <c r="R1466" t="s">
        <v>267</v>
      </c>
      <c r="S1466" t="s">
        <v>18166</v>
      </c>
      <c r="T1466">
        <v>17.899999999999999</v>
      </c>
      <c r="U1466" t="s">
        <v>24</v>
      </c>
      <c r="V1466" t="s">
        <v>18167</v>
      </c>
      <c r="W1466" t="s">
        <v>18168</v>
      </c>
      <c r="X1466" t="s">
        <v>18169</v>
      </c>
      <c r="Y1466" t="s">
        <v>18170</v>
      </c>
      <c r="Z1466" t="str">
        <f t="shared" si="22"/>
        <v>AS-96602</v>
      </c>
    </row>
    <row r="1467" spans="1:26" x14ac:dyDescent="0.3">
      <c r="A1467" t="s">
        <v>18163</v>
      </c>
      <c r="B1467" t="s">
        <v>8169</v>
      </c>
      <c r="C1467" t="s">
        <v>264</v>
      </c>
      <c r="D1467" t="s">
        <v>69</v>
      </c>
      <c r="E1467" t="s">
        <v>46</v>
      </c>
      <c r="G1467">
        <v>0.2</v>
      </c>
      <c r="H1467" t="s">
        <v>270</v>
      </c>
      <c r="I1467" t="s">
        <v>24</v>
      </c>
      <c r="J1467" t="s">
        <v>270</v>
      </c>
      <c r="K1467">
        <v>0</v>
      </c>
      <c r="L1467">
        <v>0</v>
      </c>
      <c r="M1467" t="s">
        <v>265</v>
      </c>
      <c r="N1467" t="s">
        <v>18164</v>
      </c>
      <c r="O1467" t="s">
        <v>18171</v>
      </c>
      <c r="P1467" t="s">
        <v>265</v>
      </c>
      <c r="Q1467" t="s">
        <v>275</v>
      </c>
      <c r="R1467" t="s">
        <v>267</v>
      </c>
      <c r="S1467" t="s">
        <v>18172</v>
      </c>
      <c r="T1467">
        <v>17.899999999999999</v>
      </c>
      <c r="U1467" t="s">
        <v>24</v>
      </c>
      <c r="V1467" t="s">
        <v>18173</v>
      </c>
      <c r="W1467" t="s">
        <v>18174</v>
      </c>
      <c r="X1467" t="s">
        <v>18173</v>
      </c>
      <c r="Y1467" t="s">
        <v>18175</v>
      </c>
      <c r="Z1467" t="str">
        <f t="shared" si="22"/>
        <v>AS-96602</v>
      </c>
    </row>
    <row r="1468" spans="1:26" x14ac:dyDescent="0.3">
      <c r="A1468" t="s">
        <v>18176</v>
      </c>
      <c r="B1468" t="s">
        <v>8169</v>
      </c>
      <c r="C1468" t="s">
        <v>264</v>
      </c>
      <c r="E1468" t="s">
        <v>45</v>
      </c>
      <c r="G1468">
        <v>0.21</v>
      </c>
      <c r="H1468">
        <v>0.21</v>
      </c>
      <c r="I1468" t="s">
        <v>24</v>
      </c>
      <c r="J1468">
        <v>17.690000000000001</v>
      </c>
      <c r="K1468">
        <v>101.93</v>
      </c>
      <c r="L1468">
        <v>84.24</v>
      </c>
      <c r="M1468" t="s">
        <v>265</v>
      </c>
      <c r="N1468" t="s">
        <v>18177</v>
      </c>
      <c r="O1468" t="s">
        <v>18178</v>
      </c>
      <c r="P1468" t="s">
        <v>265</v>
      </c>
      <c r="Q1468" t="s">
        <v>266</v>
      </c>
      <c r="R1468" t="s">
        <v>269</v>
      </c>
      <c r="S1468" t="s">
        <v>18179</v>
      </c>
      <c r="T1468">
        <v>101.93</v>
      </c>
      <c r="U1468" t="s">
        <v>24</v>
      </c>
      <c r="V1468" t="s">
        <v>18180</v>
      </c>
      <c r="W1468" t="s">
        <v>18181</v>
      </c>
      <c r="X1468" t="s">
        <v>18182</v>
      </c>
      <c r="Y1468" t="s">
        <v>18183</v>
      </c>
      <c r="Z1468" t="str">
        <f t="shared" si="22"/>
        <v>AS-96518</v>
      </c>
    </row>
    <row r="1469" spans="1:26" x14ac:dyDescent="0.3">
      <c r="A1469" t="s">
        <v>18176</v>
      </c>
      <c r="B1469" t="s">
        <v>8169</v>
      </c>
      <c r="C1469" t="s">
        <v>264</v>
      </c>
      <c r="E1469" t="s">
        <v>45</v>
      </c>
      <c r="G1469">
        <v>0.21</v>
      </c>
      <c r="H1469">
        <v>0.21</v>
      </c>
      <c r="I1469" t="s">
        <v>24</v>
      </c>
      <c r="J1469">
        <v>17.690000000000001</v>
      </c>
      <c r="K1469">
        <v>101.93</v>
      </c>
      <c r="L1469">
        <v>84.24</v>
      </c>
      <c r="M1469" t="s">
        <v>265</v>
      </c>
      <c r="N1469" t="s">
        <v>18177</v>
      </c>
      <c r="O1469" t="s">
        <v>18184</v>
      </c>
      <c r="P1469" t="s">
        <v>265</v>
      </c>
      <c r="Q1469" t="s">
        <v>266</v>
      </c>
      <c r="R1469" t="s">
        <v>267</v>
      </c>
      <c r="S1469" t="s">
        <v>18185</v>
      </c>
      <c r="T1469">
        <v>101.93</v>
      </c>
      <c r="U1469" t="s">
        <v>24</v>
      </c>
      <c r="V1469" t="s">
        <v>18186</v>
      </c>
      <c r="W1469" t="s">
        <v>18187</v>
      </c>
      <c r="X1469" t="s">
        <v>18188</v>
      </c>
      <c r="Y1469" t="s">
        <v>18189</v>
      </c>
      <c r="Z1469" t="str">
        <f t="shared" si="22"/>
        <v>AS-96518</v>
      </c>
    </row>
    <row r="1470" spans="1:26" x14ac:dyDescent="0.3">
      <c r="A1470" t="s">
        <v>18190</v>
      </c>
      <c r="B1470" t="s">
        <v>8169</v>
      </c>
      <c r="C1470" t="s">
        <v>264</v>
      </c>
      <c r="E1470" t="s">
        <v>45</v>
      </c>
      <c r="G1470">
        <v>0.21</v>
      </c>
      <c r="H1470">
        <v>0.21</v>
      </c>
      <c r="I1470" t="s">
        <v>24</v>
      </c>
      <c r="J1470">
        <v>9.35</v>
      </c>
      <c r="K1470">
        <v>53.87</v>
      </c>
      <c r="L1470">
        <v>44.52</v>
      </c>
      <c r="M1470" t="s">
        <v>265</v>
      </c>
      <c r="N1470" t="s">
        <v>18191</v>
      </c>
      <c r="O1470" t="s">
        <v>18192</v>
      </c>
      <c r="P1470" t="s">
        <v>265</v>
      </c>
      <c r="Q1470" t="s">
        <v>266</v>
      </c>
      <c r="R1470" t="s">
        <v>267</v>
      </c>
      <c r="S1470" t="s">
        <v>18193</v>
      </c>
      <c r="T1470">
        <v>53.87</v>
      </c>
      <c r="U1470" t="s">
        <v>24</v>
      </c>
      <c r="V1470" t="s">
        <v>18194</v>
      </c>
      <c r="W1470" t="s">
        <v>18195</v>
      </c>
      <c r="X1470" t="s">
        <v>18196</v>
      </c>
      <c r="Y1470" t="s">
        <v>18197</v>
      </c>
      <c r="Z1470" t="str">
        <f t="shared" si="22"/>
        <v>AS-95633</v>
      </c>
    </row>
    <row r="1471" spans="1:26" x14ac:dyDescent="0.3">
      <c r="A1471" t="s">
        <v>18198</v>
      </c>
      <c r="B1471" t="s">
        <v>8169</v>
      </c>
      <c r="C1471" t="s">
        <v>268</v>
      </c>
      <c r="E1471" t="s">
        <v>42</v>
      </c>
      <c r="G1471">
        <v>0.19</v>
      </c>
      <c r="H1471">
        <v>0.19</v>
      </c>
      <c r="I1471" t="s">
        <v>24</v>
      </c>
      <c r="J1471">
        <v>3.98</v>
      </c>
      <c r="K1471">
        <v>24.9</v>
      </c>
      <c r="L1471">
        <v>20.92</v>
      </c>
      <c r="M1471" t="s">
        <v>83</v>
      </c>
      <c r="N1471" t="s">
        <v>18199</v>
      </c>
      <c r="O1471" t="s">
        <v>18200</v>
      </c>
      <c r="P1471" t="s">
        <v>83</v>
      </c>
      <c r="Q1471" t="s">
        <v>266</v>
      </c>
      <c r="R1471" t="s">
        <v>267</v>
      </c>
      <c r="S1471" t="s">
        <v>18201</v>
      </c>
      <c r="T1471">
        <v>24.9</v>
      </c>
      <c r="U1471" t="s">
        <v>24</v>
      </c>
      <c r="V1471" t="s">
        <v>4378</v>
      </c>
      <c r="W1471" t="s">
        <v>4381</v>
      </c>
      <c r="X1471" t="s">
        <v>18202</v>
      </c>
      <c r="Y1471" t="s">
        <v>18203</v>
      </c>
      <c r="Z1471" t="str">
        <f t="shared" si="22"/>
        <v>AS-95384</v>
      </c>
    </row>
    <row r="1472" spans="1:26" x14ac:dyDescent="0.3">
      <c r="A1472" t="s">
        <v>18204</v>
      </c>
      <c r="B1472" t="s">
        <v>8169</v>
      </c>
      <c r="C1472" t="s">
        <v>264</v>
      </c>
      <c r="D1472" t="s">
        <v>77</v>
      </c>
      <c r="E1472" t="s">
        <v>45</v>
      </c>
      <c r="G1472">
        <v>0.21</v>
      </c>
      <c r="H1472">
        <v>0.21</v>
      </c>
      <c r="I1472" t="s">
        <v>24</v>
      </c>
      <c r="J1472">
        <v>15.03</v>
      </c>
      <c r="K1472">
        <v>86.62</v>
      </c>
      <c r="L1472">
        <v>71.59</v>
      </c>
      <c r="M1472" t="s">
        <v>265</v>
      </c>
      <c r="N1472" t="s">
        <v>18205</v>
      </c>
      <c r="O1472" t="s">
        <v>18206</v>
      </c>
      <c r="P1472" t="s">
        <v>265</v>
      </c>
      <c r="Q1472" t="s">
        <v>266</v>
      </c>
      <c r="R1472" t="s">
        <v>267</v>
      </c>
      <c r="S1472" t="s">
        <v>18207</v>
      </c>
      <c r="T1472">
        <v>86.62</v>
      </c>
      <c r="U1472" t="s">
        <v>24</v>
      </c>
      <c r="V1472" t="s">
        <v>18208</v>
      </c>
      <c r="W1472" t="s">
        <v>18209</v>
      </c>
      <c r="X1472" t="s">
        <v>18210</v>
      </c>
      <c r="Y1472" t="s">
        <v>18211</v>
      </c>
      <c r="Z1472" t="str">
        <f t="shared" si="22"/>
        <v>AS-96965</v>
      </c>
    </row>
    <row r="1473" spans="1:26" x14ac:dyDescent="0.3">
      <c r="A1473" t="s">
        <v>18212</v>
      </c>
      <c r="B1473" t="s">
        <v>8169</v>
      </c>
      <c r="C1473" t="s">
        <v>268</v>
      </c>
      <c r="E1473" t="s">
        <v>42</v>
      </c>
      <c r="G1473">
        <v>0.19</v>
      </c>
      <c r="H1473">
        <v>0.19</v>
      </c>
      <c r="I1473" t="s">
        <v>24</v>
      </c>
      <c r="J1473">
        <v>3.98</v>
      </c>
      <c r="K1473">
        <v>24.9</v>
      </c>
      <c r="L1473">
        <v>20.92</v>
      </c>
      <c r="M1473" t="s">
        <v>83</v>
      </c>
      <c r="N1473" t="s">
        <v>18213</v>
      </c>
      <c r="O1473" t="s">
        <v>18214</v>
      </c>
      <c r="P1473" t="s">
        <v>83</v>
      </c>
      <c r="Q1473" t="s">
        <v>266</v>
      </c>
      <c r="R1473" t="s">
        <v>267</v>
      </c>
      <c r="S1473" t="s">
        <v>18215</v>
      </c>
      <c r="T1473">
        <v>24.9</v>
      </c>
      <c r="U1473" t="s">
        <v>24</v>
      </c>
      <c r="V1473" t="s">
        <v>7329</v>
      </c>
      <c r="W1473" t="s">
        <v>7332</v>
      </c>
      <c r="X1473" t="s">
        <v>18216</v>
      </c>
      <c r="Y1473" t="s">
        <v>18217</v>
      </c>
      <c r="Z1473" t="str">
        <f t="shared" si="22"/>
        <v>AS-96869</v>
      </c>
    </row>
    <row r="1474" spans="1:26" x14ac:dyDescent="0.3">
      <c r="A1474" t="s">
        <v>18218</v>
      </c>
      <c r="B1474" t="s">
        <v>8169</v>
      </c>
      <c r="C1474" t="s">
        <v>264</v>
      </c>
      <c r="E1474" t="s">
        <v>47</v>
      </c>
      <c r="G1474">
        <v>0.22</v>
      </c>
      <c r="H1474">
        <v>0.22</v>
      </c>
      <c r="I1474" t="s">
        <v>24</v>
      </c>
      <c r="J1474">
        <v>18.02</v>
      </c>
      <c r="K1474">
        <v>99.95</v>
      </c>
      <c r="L1474">
        <v>81.93</v>
      </c>
      <c r="M1474" t="s">
        <v>265</v>
      </c>
      <c r="N1474" t="s">
        <v>18219</v>
      </c>
      <c r="O1474" t="s">
        <v>18220</v>
      </c>
      <c r="P1474" t="s">
        <v>265</v>
      </c>
      <c r="Q1474" t="s">
        <v>266</v>
      </c>
      <c r="R1474" t="s">
        <v>267</v>
      </c>
      <c r="S1474" t="s">
        <v>18221</v>
      </c>
      <c r="T1474">
        <v>99.95</v>
      </c>
      <c r="U1474" t="s">
        <v>24</v>
      </c>
      <c r="V1474" t="s">
        <v>18222</v>
      </c>
      <c r="W1474" t="s">
        <v>18223</v>
      </c>
      <c r="X1474" t="s">
        <v>18224</v>
      </c>
      <c r="Y1474" t="s">
        <v>18225</v>
      </c>
      <c r="Z1474" t="str">
        <f t="shared" si="22"/>
        <v>AS-96544</v>
      </c>
    </row>
    <row r="1475" spans="1:26" x14ac:dyDescent="0.3">
      <c r="A1475" t="s">
        <v>18226</v>
      </c>
      <c r="B1475" t="s">
        <v>8169</v>
      </c>
      <c r="C1475" t="s">
        <v>264</v>
      </c>
      <c r="E1475" t="s">
        <v>47</v>
      </c>
      <c r="G1475">
        <v>0.22</v>
      </c>
      <c r="H1475">
        <v>0.22</v>
      </c>
      <c r="I1475" t="s">
        <v>24</v>
      </c>
      <c r="J1475">
        <v>6.83</v>
      </c>
      <c r="K1475">
        <v>37.9</v>
      </c>
      <c r="L1475">
        <v>31.07</v>
      </c>
      <c r="M1475" t="s">
        <v>265</v>
      </c>
      <c r="N1475" t="s">
        <v>18227</v>
      </c>
      <c r="O1475" t="s">
        <v>18228</v>
      </c>
      <c r="P1475" t="s">
        <v>265</v>
      </c>
      <c r="Q1475" t="s">
        <v>266</v>
      </c>
      <c r="R1475" t="s">
        <v>267</v>
      </c>
      <c r="S1475" t="s">
        <v>18229</v>
      </c>
      <c r="T1475">
        <v>37.9</v>
      </c>
      <c r="U1475" t="s">
        <v>24</v>
      </c>
      <c r="V1475" t="s">
        <v>18230</v>
      </c>
      <c r="W1475" t="s">
        <v>18231</v>
      </c>
      <c r="X1475" t="s">
        <v>18232</v>
      </c>
      <c r="Y1475" t="s">
        <v>18233</v>
      </c>
      <c r="Z1475" t="str">
        <f t="shared" ref="Z1475:Z1538" si="23">+A1475</f>
        <v>AS-94907</v>
      </c>
    </row>
    <row r="1476" spans="1:26" x14ac:dyDescent="0.3">
      <c r="A1476" t="s">
        <v>18234</v>
      </c>
      <c r="B1476" t="s">
        <v>8169</v>
      </c>
      <c r="C1476" t="s">
        <v>268</v>
      </c>
      <c r="E1476" t="s">
        <v>42</v>
      </c>
      <c r="G1476">
        <v>0.19</v>
      </c>
      <c r="H1476">
        <v>0.19</v>
      </c>
      <c r="I1476" t="s">
        <v>24</v>
      </c>
      <c r="J1476">
        <v>5.53</v>
      </c>
      <c r="K1476">
        <v>34.61</v>
      </c>
      <c r="L1476">
        <v>29.08</v>
      </c>
      <c r="M1476" t="s">
        <v>83</v>
      </c>
      <c r="N1476" t="s">
        <v>18235</v>
      </c>
      <c r="O1476" t="s">
        <v>18236</v>
      </c>
      <c r="P1476" t="s">
        <v>83</v>
      </c>
      <c r="Q1476" t="s">
        <v>266</v>
      </c>
      <c r="R1476" t="s">
        <v>267</v>
      </c>
      <c r="S1476" t="s">
        <v>18237</v>
      </c>
      <c r="T1476">
        <v>34.61</v>
      </c>
      <c r="U1476" t="s">
        <v>24</v>
      </c>
      <c r="V1476" t="s">
        <v>5912</v>
      </c>
      <c r="W1476" t="s">
        <v>5913</v>
      </c>
      <c r="X1476" t="s">
        <v>18238</v>
      </c>
      <c r="Y1476" t="s">
        <v>18239</v>
      </c>
      <c r="Z1476" t="str">
        <f t="shared" si="23"/>
        <v>AS-96120</v>
      </c>
    </row>
    <row r="1477" spans="1:26" x14ac:dyDescent="0.3">
      <c r="A1477" t="s">
        <v>18240</v>
      </c>
      <c r="B1477" t="s">
        <v>8169</v>
      </c>
      <c r="C1477" t="s">
        <v>264</v>
      </c>
      <c r="E1477" t="s">
        <v>46</v>
      </c>
      <c r="G1477">
        <v>0.2</v>
      </c>
      <c r="H1477">
        <v>0.2</v>
      </c>
      <c r="I1477" t="s">
        <v>24</v>
      </c>
      <c r="J1477">
        <v>5.32</v>
      </c>
      <c r="K1477">
        <v>31.9</v>
      </c>
      <c r="L1477">
        <v>26.58</v>
      </c>
      <c r="M1477" t="s">
        <v>265</v>
      </c>
      <c r="N1477" t="s">
        <v>18241</v>
      </c>
      <c r="O1477" t="s">
        <v>18242</v>
      </c>
      <c r="P1477" t="s">
        <v>265</v>
      </c>
      <c r="Q1477" t="s">
        <v>266</v>
      </c>
      <c r="R1477" t="s">
        <v>267</v>
      </c>
      <c r="S1477" t="s">
        <v>18243</v>
      </c>
      <c r="T1477">
        <v>31.9</v>
      </c>
      <c r="U1477" t="s">
        <v>24</v>
      </c>
      <c r="V1477" t="s">
        <v>18244</v>
      </c>
      <c r="W1477" t="s">
        <v>18245</v>
      </c>
      <c r="X1477" t="s">
        <v>18246</v>
      </c>
      <c r="Y1477" t="s">
        <v>18247</v>
      </c>
      <c r="Z1477" t="str">
        <f t="shared" si="23"/>
        <v>AS-96579</v>
      </c>
    </row>
    <row r="1478" spans="1:26" x14ac:dyDescent="0.3">
      <c r="A1478" t="s">
        <v>18248</v>
      </c>
      <c r="B1478" t="s">
        <v>8169</v>
      </c>
      <c r="C1478" t="s">
        <v>264</v>
      </c>
      <c r="E1478" t="s">
        <v>45</v>
      </c>
      <c r="G1478">
        <v>0.21</v>
      </c>
      <c r="H1478">
        <v>0.21</v>
      </c>
      <c r="I1478" t="s">
        <v>24</v>
      </c>
      <c r="J1478">
        <v>257.3</v>
      </c>
      <c r="K1478">
        <v>1482.53</v>
      </c>
      <c r="L1478">
        <v>1225.23</v>
      </c>
      <c r="M1478" t="s">
        <v>265</v>
      </c>
      <c r="N1478" t="s">
        <v>18249</v>
      </c>
      <c r="O1478" t="s">
        <v>18250</v>
      </c>
      <c r="P1478" t="s">
        <v>265</v>
      </c>
      <c r="Q1478" t="s">
        <v>266</v>
      </c>
      <c r="R1478" t="s">
        <v>267</v>
      </c>
      <c r="S1478" t="s">
        <v>18251</v>
      </c>
      <c r="T1478">
        <v>1482.53</v>
      </c>
      <c r="U1478" t="s">
        <v>24</v>
      </c>
      <c r="V1478" t="s">
        <v>18252</v>
      </c>
      <c r="W1478" t="s">
        <v>18253</v>
      </c>
      <c r="X1478" t="s">
        <v>18254</v>
      </c>
      <c r="Y1478" t="s">
        <v>18255</v>
      </c>
      <c r="Z1478" t="str">
        <f t="shared" si="23"/>
        <v>AS-95769</v>
      </c>
    </row>
    <row r="1479" spans="1:26" x14ac:dyDescent="0.3">
      <c r="A1479" t="s">
        <v>595</v>
      </c>
      <c r="B1479" t="s">
        <v>8169</v>
      </c>
      <c r="C1479" t="s">
        <v>268</v>
      </c>
      <c r="D1479" t="s">
        <v>63</v>
      </c>
      <c r="E1479" t="s">
        <v>47</v>
      </c>
      <c r="G1479">
        <v>0.22</v>
      </c>
      <c r="H1479">
        <v>0.22</v>
      </c>
      <c r="I1479" t="s">
        <v>24</v>
      </c>
      <c r="J1479">
        <v>-10.63</v>
      </c>
      <c r="K1479">
        <v>-58.95</v>
      </c>
      <c r="L1479">
        <v>-48.32</v>
      </c>
      <c r="M1479" t="s">
        <v>83</v>
      </c>
      <c r="N1479" t="s">
        <v>1857</v>
      </c>
      <c r="O1479" t="s">
        <v>1858</v>
      </c>
      <c r="P1479" t="s">
        <v>83</v>
      </c>
      <c r="Q1479" t="s">
        <v>266</v>
      </c>
      <c r="R1479" t="s">
        <v>267</v>
      </c>
      <c r="S1479" t="s">
        <v>1859</v>
      </c>
      <c r="T1479">
        <v>63.9</v>
      </c>
      <c r="U1479" t="s">
        <v>24</v>
      </c>
      <c r="V1479" t="s">
        <v>1860</v>
      </c>
      <c r="W1479" t="s">
        <v>1861</v>
      </c>
      <c r="X1479" t="s">
        <v>1862</v>
      </c>
      <c r="Y1479" t="s">
        <v>18256</v>
      </c>
      <c r="Z1479" t="str">
        <f t="shared" si="23"/>
        <v>AS-93885</v>
      </c>
    </row>
    <row r="1480" spans="1:26" x14ac:dyDescent="0.3">
      <c r="A1480" t="s">
        <v>595</v>
      </c>
      <c r="B1480" t="s">
        <v>8169</v>
      </c>
      <c r="C1480" t="s">
        <v>268</v>
      </c>
      <c r="D1480" t="s">
        <v>63</v>
      </c>
      <c r="E1480" t="s">
        <v>47</v>
      </c>
      <c r="G1480">
        <v>0.22</v>
      </c>
      <c r="H1480">
        <v>0.22</v>
      </c>
      <c r="I1480" t="s">
        <v>24</v>
      </c>
      <c r="J1480">
        <v>-10.63</v>
      </c>
      <c r="K1480">
        <v>-58.95</v>
      </c>
      <c r="L1480">
        <v>-48.32</v>
      </c>
      <c r="M1480" t="s">
        <v>83</v>
      </c>
      <c r="N1480" t="s">
        <v>1857</v>
      </c>
      <c r="O1480" t="s">
        <v>18257</v>
      </c>
      <c r="P1480" t="s">
        <v>83</v>
      </c>
      <c r="Q1480" t="s">
        <v>275</v>
      </c>
      <c r="R1480" t="s">
        <v>267</v>
      </c>
      <c r="S1480" t="s">
        <v>18258</v>
      </c>
      <c r="T1480">
        <v>58.95</v>
      </c>
      <c r="U1480" t="s">
        <v>24</v>
      </c>
      <c r="V1480" t="s">
        <v>6511</v>
      </c>
      <c r="W1480" t="s">
        <v>18259</v>
      </c>
      <c r="X1480" t="s">
        <v>6511</v>
      </c>
      <c r="Y1480" t="s">
        <v>18260</v>
      </c>
      <c r="Z1480" t="str">
        <f t="shared" si="23"/>
        <v>AS-93885</v>
      </c>
    </row>
    <row r="1481" spans="1:26" x14ac:dyDescent="0.3">
      <c r="A1481" t="s">
        <v>18261</v>
      </c>
      <c r="B1481" t="s">
        <v>8169</v>
      </c>
      <c r="C1481" t="s">
        <v>264</v>
      </c>
      <c r="E1481" t="s">
        <v>46</v>
      </c>
      <c r="G1481">
        <v>0.2</v>
      </c>
      <c r="H1481">
        <v>0.2</v>
      </c>
      <c r="I1481" t="s">
        <v>24</v>
      </c>
      <c r="J1481">
        <v>6.32</v>
      </c>
      <c r="K1481">
        <v>37.9</v>
      </c>
      <c r="L1481">
        <v>31.58</v>
      </c>
      <c r="M1481" t="s">
        <v>265</v>
      </c>
      <c r="N1481" t="s">
        <v>18262</v>
      </c>
      <c r="O1481" t="s">
        <v>18263</v>
      </c>
      <c r="P1481" t="s">
        <v>265</v>
      </c>
      <c r="Q1481" t="s">
        <v>266</v>
      </c>
      <c r="R1481" t="s">
        <v>267</v>
      </c>
      <c r="S1481" t="s">
        <v>18264</v>
      </c>
      <c r="T1481">
        <v>37.9</v>
      </c>
      <c r="U1481" t="s">
        <v>24</v>
      </c>
      <c r="V1481" t="s">
        <v>18265</v>
      </c>
      <c r="W1481" t="s">
        <v>18266</v>
      </c>
      <c r="X1481" t="s">
        <v>18267</v>
      </c>
      <c r="Y1481" t="s">
        <v>18268</v>
      </c>
      <c r="Z1481" t="str">
        <f t="shared" si="23"/>
        <v>AS-96618</v>
      </c>
    </row>
    <row r="1482" spans="1:26" x14ac:dyDescent="0.3">
      <c r="A1482" t="s">
        <v>18269</v>
      </c>
      <c r="B1482" t="s">
        <v>8169</v>
      </c>
      <c r="C1482" t="s">
        <v>268</v>
      </c>
      <c r="E1482" t="s">
        <v>47</v>
      </c>
      <c r="G1482">
        <v>0.22</v>
      </c>
      <c r="H1482">
        <v>0.22</v>
      </c>
      <c r="I1482" t="s">
        <v>24</v>
      </c>
      <c r="J1482">
        <v>8.09</v>
      </c>
      <c r="K1482">
        <v>44.85</v>
      </c>
      <c r="L1482">
        <v>36.76</v>
      </c>
      <c r="M1482" t="s">
        <v>83</v>
      </c>
      <c r="N1482" t="s">
        <v>18270</v>
      </c>
      <c r="O1482" t="s">
        <v>18271</v>
      </c>
      <c r="P1482" t="s">
        <v>83</v>
      </c>
      <c r="Q1482" t="s">
        <v>266</v>
      </c>
      <c r="R1482" t="s">
        <v>267</v>
      </c>
      <c r="S1482" t="s">
        <v>18272</v>
      </c>
      <c r="T1482">
        <v>44.85</v>
      </c>
      <c r="U1482" t="s">
        <v>24</v>
      </c>
      <c r="V1482" t="s">
        <v>5777</v>
      </c>
      <c r="W1482" t="s">
        <v>5780</v>
      </c>
      <c r="X1482" t="s">
        <v>18273</v>
      </c>
      <c r="Y1482" t="s">
        <v>18274</v>
      </c>
      <c r="Z1482" t="str">
        <f t="shared" si="23"/>
        <v>AS-96026</v>
      </c>
    </row>
    <row r="1483" spans="1:26" x14ac:dyDescent="0.3">
      <c r="A1483" t="s">
        <v>18275</v>
      </c>
      <c r="B1483" t="s">
        <v>8169</v>
      </c>
      <c r="C1483" t="s">
        <v>264</v>
      </c>
      <c r="E1483" t="s">
        <v>46</v>
      </c>
      <c r="G1483">
        <v>0.2</v>
      </c>
      <c r="H1483">
        <v>0.2</v>
      </c>
      <c r="I1483" t="s">
        <v>24</v>
      </c>
      <c r="J1483">
        <v>5.32</v>
      </c>
      <c r="K1483">
        <v>31.9</v>
      </c>
      <c r="L1483">
        <v>26.58</v>
      </c>
      <c r="M1483" t="s">
        <v>265</v>
      </c>
      <c r="N1483" t="s">
        <v>18276</v>
      </c>
      <c r="O1483" t="s">
        <v>18277</v>
      </c>
      <c r="P1483" t="s">
        <v>265</v>
      </c>
      <c r="Q1483" t="s">
        <v>266</v>
      </c>
      <c r="R1483" t="s">
        <v>267</v>
      </c>
      <c r="S1483" t="s">
        <v>18278</v>
      </c>
      <c r="T1483">
        <v>31.9</v>
      </c>
      <c r="U1483" t="s">
        <v>24</v>
      </c>
      <c r="V1483" t="s">
        <v>18279</v>
      </c>
      <c r="W1483" t="s">
        <v>18280</v>
      </c>
      <c r="X1483" t="s">
        <v>18281</v>
      </c>
      <c r="Y1483" t="s">
        <v>18282</v>
      </c>
      <c r="Z1483" t="str">
        <f t="shared" si="23"/>
        <v>AS-95263</v>
      </c>
    </row>
    <row r="1484" spans="1:26" x14ac:dyDescent="0.3">
      <c r="A1484" t="s">
        <v>18283</v>
      </c>
      <c r="B1484" t="s">
        <v>8169</v>
      </c>
      <c r="C1484" t="s">
        <v>264</v>
      </c>
      <c r="E1484" t="s">
        <v>45</v>
      </c>
      <c r="G1484">
        <v>0.21</v>
      </c>
      <c r="H1484">
        <v>0.21</v>
      </c>
      <c r="I1484" t="s">
        <v>24</v>
      </c>
      <c r="J1484">
        <v>17.350000000000001</v>
      </c>
      <c r="K1484">
        <v>99.95</v>
      </c>
      <c r="L1484">
        <v>82.6</v>
      </c>
      <c r="M1484" t="s">
        <v>265</v>
      </c>
      <c r="N1484" t="s">
        <v>18284</v>
      </c>
      <c r="O1484" t="s">
        <v>18285</v>
      </c>
      <c r="P1484" t="s">
        <v>265</v>
      </c>
      <c r="Q1484" t="s">
        <v>266</v>
      </c>
      <c r="R1484" t="s">
        <v>267</v>
      </c>
      <c r="S1484" t="s">
        <v>18286</v>
      </c>
      <c r="T1484">
        <v>99.95</v>
      </c>
      <c r="U1484" t="s">
        <v>24</v>
      </c>
      <c r="V1484" t="s">
        <v>18287</v>
      </c>
      <c r="W1484" t="s">
        <v>18288</v>
      </c>
      <c r="X1484" t="s">
        <v>18289</v>
      </c>
      <c r="Y1484" t="s">
        <v>18290</v>
      </c>
      <c r="Z1484" t="str">
        <f t="shared" si="23"/>
        <v>AS-96575</v>
      </c>
    </row>
    <row r="1485" spans="1:26" x14ac:dyDescent="0.3">
      <c r="A1485" t="s">
        <v>18291</v>
      </c>
      <c r="B1485" t="s">
        <v>8169</v>
      </c>
      <c r="C1485" t="s">
        <v>268</v>
      </c>
      <c r="E1485" t="s">
        <v>42</v>
      </c>
      <c r="G1485">
        <v>0.19</v>
      </c>
      <c r="H1485">
        <v>0.19</v>
      </c>
      <c r="I1485" t="s">
        <v>24</v>
      </c>
      <c r="J1485">
        <v>18.350000000000001</v>
      </c>
      <c r="K1485">
        <v>114.95</v>
      </c>
      <c r="L1485">
        <v>96.6</v>
      </c>
      <c r="M1485" t="s">
        <v>83</v>
      </c>
      <c r="N1485" t="s">
        <v>18292</v>
      </c>
      <c r="O1485" t="s">
        <v>18293</v>
      </c>
      <c r="P1485" t="s">
        <v>83</v>
      </c>
      <c r="Q1485" t="s">
        <v>266</v>
      </c>
      <c r="R1485" t="s">
        <v>267</v>
      </c>
      <c r="S1485" t="s">
        <v>18294</v>
      </c>
      <c r="T1485">
        <v>114.95</v>
      </c>
      <c r="U1485" t="s">
        <v>24</v>
      </c>
      <c r="V1485" t="s">
        <v>5119</v>
      </c>
      <c r="W1485" t="s">
        <v>5122</v>
      </c>
      <c r="X1485" t="s">
        <v>18295</v>
      </c>
      <c r="Y1485" t="s">
        <v>18296</v>
      </c>
      <c r="Z1485" t="str">
        <f t="shared" si="23"/>
        <v>AS-95701</v>
      </c>
    </row>
    <row r="1486" spans="1:26" x14ac:dyDescent="0.3">
      <c r="A1486" t="s">
        <v>18297</v>
      </c>
      <c r="B1486" t="s">
        <v>8169</v>
      </c>
      <c r="C1486" t="s">
        <v>264</v>
      </c>
      <c r="E1486" t="s">
        <v>46</v>
      </c>
      <c r="G1486">
        <v>0.2</v>
      </c>
      <c r="H1486">
        <v>0.2</v>
      </c>
      <c r="I1486" t="s">
        <v>24</v>
      </c>
      <c r="J1486">
        <v>22.49</v>
      </c>
      <c r="K1486">
        <v>134.91</v>
      </c>
      <c r="L1486">
        <v>112.42</v>
      </c>
      <c r="M1486" t="s">
        <v>265</v>
      </c>
      <c r="N1486" t="s">
        <v>18298</v>
      </c>
      <c r="O1486" t="s">
        <v>18299</v>
      </c>
      <c r="P1486" t="s">
        <v>265</v>
      </c>
      <c r="Q1486" t="s">
        <v>266</v>
      </c>
      <c r="R1486" t="s">
        <v>267</v>
      </c>
      <c r="S1486" t="s">
        <v>18300</v>
      </c>
      <c r="T1486">
        <v>134.91</v>
      </c>
      <c r="U1486" t="s">
        <v>24</v>
      </c>
      <c r="V1486" t="s">
        <v>18301</v>
      </c>
      <c r="W1486" t="s">
        <v>18302</v>
      </c>
      <c r="X1486" t="s">
        <v>18303</v>
      </c>
      <c r="Y1486" t="s">
        <v>18304</v>
      </c>
      <c r="Z1486" t="str">
        <f t="shared" si="23"/>
        <v>AS-97240</v>
      </c>
    </row>
    <row r="1487" spans="1:26" x14ac:dyDescent="0.3">
      <c r="A1487" t="s">
        <v>18305</v>
      </c>
      <c r="B1487" t="s">
        <v>8169</v>
      </c>
      <c r="C1487" t="s">
        <v>264</v>
      </c>
      <c r="E1487" t="s">
        <v>47</v>
      </c>
      <c r="G1487">
        <v>0.22</v>
      </c>
      <c r="H1487">
        <v>0.22</v>
      </c>
      <c r="I1487" t="s">
        <v>24</v>
      </c>
      <c r="J1487">
        <v>6.83</v>
      </c>
      <c r="K1487">
        <v>37.9</v>
      </c>
      <c r="L1487">
        <v>31.07</v>
      </c>
      <c r="M1487" t="s">
        <v>265</v>
      </c>
      <c r="N1487" t="s">
        <v>18306</v>
      </c>
      <c r="O1487" t="s">
        <v>18307</v>
      </c>
      <c r="P1487" t="s">
        <v>265</v>
      </c>
      <c r="Q1487" t="s">
        <v>266</v>
      </c>
      <c r="R1487" t="s">
        <v>267</v>
      </c>
      <c r="S1487" t="s">
        <v>18308</v>
      </c>
      <c r="T1487">
        <v>37.9</v>
      </c>
      <c r="U1487" t="s">
        <v>24</v>
      </c>
      <c r="V1487" t="s">
        <v>18309</v>
      </c>
      <c r="W1487" t="s">
        <v>18310</v>
      </c>
      <c r="X1487" t="s">
        <v>18311</v>
      </c>
      <c r="Y1487" t="s">
        <v>18312</v>
      </c>
      <c r="Z1487" t="str">
        <f t="shared" si="23"/>
        <v>AS-96824</v>
      </c>
    </row>
    <row r="1488" spans="1:26" x14ac:dyDescent="0.3">
      <c r="A1488" t="s">
        <v>18313</v>
      </c>
      <c r="B1488" t="s">
        <v>8169</v>
      </c>
      <c r="C1488" t="s">
        <v>264</v>
      </c>
      <c r="D1488" t="s">
        <v>69</v>
      </c>
      <c r="E1488" t="s">
        <v>42</v>
      </c>
      <c r="G1488">
        <v>0.19</v>
      </c>
      <c r="H1488" t="s">
        <v>270</v>
      </c>
      <c r="I1488" t="s">
        <v>24</v>
      </c>
      <c r="J1488" t="s">
        <v>270</v>
      </c>
      <c r="K1488">
        <v>0</v>
      </c>
      <c r="L1488">
        <v>0</v>
      </c>
      <c r="M1488" t="s">
        <v>265</v>
      </c>
      <c r="N1488" t="s">
        <v>18314</v>
      </c>
      <c r="O1488" t="s">
        <v>18315</v>
      </c>
      <c r="P1488" t="s">
        <v>265</v>
      </c>
      <c r="Q1488" t="s">
        <v>266</v>
      </c>
      <c r="R1488" t="s">
        <v>267</v>
      </c>
      <c r="S1488" t="s">
        <v>18316</v>
      </c>
      <c r="T1488">
        <v>37.9</v>
      </c>
      <c r="U1488" t="s">
        <v>24</v>
      </c>
      <c r="V1488" t="s">
        <v>18317</v>
      </c>
      <c r="W1488" t="s">
        <v>18318</v>
      </c>
      <c r="X1488" t="s">
        <v>18317</v>
      </c>
      <c r="Y1488" t="s">
        <v>18319</v>
      </c>
      <c r="Z1488" t="str">
        <f t="shared" si="23"/>
        <v>AS-94987</v>
      </c>
    </row>
    <row r="1489" spans="1:26" x14ac:dyDescent="0.3">
      <c r="A1489" t="s">
        <v>18313</v>
      </c>
      <c r="B1489" t="s">
        <v>8169</v>
      </c>
      <c r="C1489" t="s">
        <v>264</v>
      </c>
      <c r="D1489" t="s">
        <v>69</v>
      </c>
      <c r="E1489" t="s">
        <v>42</v>
      </c>
      <c r="G1489">
        <v>0.19</v>
      </c>
      <c r="H1489" t="s">
        <v>270</v>
      </c>
      <c r="I1489" t="s">
        <v>24</v>
      </c>
      <c r="J1489" t="s">
        <v>270</v>
      </c>
      <c r="K1489">
        <v>0</v>
      </c>
      <c r="L1489">
        <v>0</v>
      </c>
      <c r="M1489" t="s">
        <v>265</v>
      </c>
      <c r="N1489" t="s">
        <v>18314</v>
      </c>
      <c r="O1489" t="s">
        <v>18320</v>
      </c>
      <c r="P1489" t="s">
        <v>265</v>
      </c>
      <c r="Q1489" t="s">
        <v>275</v>
      </c>
      <c r="R1489" t="s">
        <v>267</v>
      </c>
      <c r="S1489" t="s">
        <v>18321</v>
      </c>
      <c r="T1489">
        <v>37.9</v>
      </c>
      <c r="U1489" t="s">
        <v>24</v>
      </c>
      <c r="V1489" t="s">
        <v>18322</v>
      </c>
      <c r="W1489" t="s">
        <v>18323</v>
      </c>
      <c r="X1489" t="s">
        <v>18322</v>
      </c>
      <c r="Y1489" t="s">
        <v>18324</v>
      </c>
      <c r="Z1489" t="str">
        <f t="shared" si="23"/>
        <v>AS-94987</v>
      </c>
    </row>
    <row r="1490" spans="1:26" x14ac:dyDescent="0.3">
      <c r="A1490" t="s">
        <v>18325</v>
      </c>
      <c r="B1490" t="s">
        <v>8169</v>
      </c>
      <c r="C1490" t="s">
        <v>264</v>
      </c>
      <c r="E1490" t="s">
        <v>45</v>
      </c>
      <c r="G1490">
        <v>0.21</v>
      </c>
      <c r="H1490">
        <v>0.21</v>
      </c>
      <c r="I1490" t="s">
        <v>24</v>
      </c>
      <c r="J1490">
        <v>10.29</v>
      </c>
      <c r="K1490">
        <v>59.31</v>
      </c>
      <c r="L1490">
        <v>49.02</v>
      </c>
      <c r="M1490" t="s">
        <v>265</v>
      </c>
      <c r="N1490" t="s">
        <v>18326</v>
      </c>
      <c r="O1490" t="s">
        <v>18327</v>
      </c>
      <c r="P1490" t="s">
        <v>265</v>
      </c>
      <c r="Q1490" t="s">
        <v>266</v>
      </c>
      <c r="R1490" t="s">
        <v>267</v>
      </c>
      <c r="S1490" t="s">
        <v>18328</v>
      </c>
      <c r="T1490">
        <v>59.31</v>
      </c>
      <c r="U1490" t="s">
        <v>24</v>
      </c>
      <c r="V1490" t="s">
        <v>18329</v>
      </c>
      <c r="W1490" t="s">
        <v>18330</v>
      </c>
      <c r="X1490" t="s">
        <v>18331</v>
      </c>
      <c r="Y1490" t="s">
        <v>18332</v>
      </c>
      <c r="Z1490" t="str">
        <f t="shared" si="23"/>
        <v>AS-95677</v>
      </c>
    </row>
    <row r="1491" spans="1:26" x14ac:dyDescent="0.3">
      <c r="A1491" t="s">
        <v>18333</v>
      </c>
      <c r="B1491" t="s">
        <v>8169</v>
      </c>
      <c r="C1491" t="s">
        <v>264</v>
      </c>
      <c r="D1491" t="s">
        <v>64</v>
      </c>
      <c r="E1491" t="s">
        <v>45</v>
      </c>
      <c r="G1491">
        <v>0.21</v>
      </c>
      <c r="H1491">
        <v>0.21</v>
      </c>
      <c r="I1491" t="s">
        <v>24</v>
      </c>
      <c r="J1491">
        <v>8.67</v>
      </c>
      <c r="K1491">
        <v>49.95</v>
      </c>
      <c r="L1491">
        <v>41.28</v>
      </c>
      <c r="M1491" t="s">
        <v>265</v>
      </c>
      <c r="N1491" t="s">
        <v>18334</v>
      </c>
      <c r="O1491" t="s">
        <v>18335</v>
      </c>
      <c r="P1491" t="s">
        <v>265</v>
      </c>
      <c r="Q1491" t="s">
        <v>266</v>
      </c>
      <c r="R1491" t="s">
        <v>267</v>
      </c>
      <c r="S1491" t="s">
        <v>18336</v>
      </c>
      <c r="T1491">
        <v>49.95</v>
      </c>
      <c r="U1491" t="s">
        <v>24</v>
      </c>
      <c r="V1491" t="s">
        <v>18337</v>
      </c>
      <c r="W1491" t="s">
        <v>18338</v>
      </c>
      <c r="X1491" t="s">
        <v>18339</v>
      </c>
      <c r="Y1491" t="s">
        <v>18340</v>
      </c>
      <c r="Z1491" t="str">
        <f t="shared" si="23"/>
        <v>AS-96415</v>
      </c>
    </row>
    <row r="1492" spans="1:26" x14ac:dyDescent="0.3">
      <c r="A1492" t="s">
        <v>18333</v>
      </c>
      <c r="B1492" t="s">
        <v>8169</v>
      </c>
      <c r="C1492" t="s">
        <v>264</v>
      </c>
      <c r="D1492" t="s">
        <v>64</v>
      </c>
      <c r="E1492" t="s">
        <v>45</v>
      </c>
      <c r="G1492">
        <v>0.21</v>
      </c>
      <c r="H1492">
        <v>0.21</v>
      </c>
      <c r="I1492" t="s">
        <v>24</v>
      </c>
      <c r="J1492">
        <v>8.67</v>
      </c>
      <c r="K1492">
        <v>49.95</v>
      </c>
      <c r="L1492">
        <v>41.28</v>
      </c>
      <c r="M1492" t="s">
        <v>265</v>
      </c>
      <c r="N1492" t="s">
        <v>18334</v>
      </c>
      <c r="O1492" t="s">
        <v>18341</v>
      </c>
      <c r="P1492" t="s">
        <v>265</v>
      </c>
      <c r="Q1492" t="s">
        <v>275</v>
      </c>
      <c r="R1492" t="s">
        <v>267</v>
      </c>
      <c r="S1492" t="s">
        <v>18342</v>
      </c>
      <c r="T1492">
        <v>49.95</v>
      </c>
      <c r="U1492" t="s">
        <v>24</v>
      </c>
      <c r="V1492" t="s">
        <v>18343</v>
      </c>
      <c r="W1492" t="s">
        <v>18344</v>
      </c>
      <c r="X1492" t="s">
        <v>18343</v>
      </c>
      <c r="Y1492" t="s">
        <v>18345</v>
      </c>
      <c r="Z1492" t="str">
        <f t="shared" si="23"/>
        <v>AS-96415</v>
      </c>
    </row>
    <row r="1493" spans="1:26" x14ac:dyDescent="0.3">
      <c r="A1493" t="s">
        <v>18346</v>
      </c>
      <c r="B1493" t="s">
        <v>8169</v>
      </c>
      <c r="C1493" t="s">
        <v>264</v>
      </c>
      <c r="E1493" t="s">
        <v>18347</v>
      </c>
      <c r="G1493">
        <v>0.21</v>
      </c>
      <c r="H1493">
        <v>0.21</v>
      </c>
      <c r="I1493" t="s">
        <v>24</v>
      </c>
      <c r="J1493">
        <v>14.03</v>
      </c>
      <c r="K1493">
        <v>80.849999999999994</v>
      </c>
      <c r="L1493">
        <v>66.819999999999993</v>
      </c>
      <c r="M1493" t="s">
        <v>265</v>
      </c>
      <c r="N1493" t="s">
        <v>18348</v>
      </c>
      <c r="O1493" t="s">
        <v>18349</v>
      </c>
      <c r="P1493" t="s">
        <v>265</v>
      </c>
      <c r="Q1493" t="s">
        <v>266</v>
      </c>
      <c r="R1493" t="s">
        <v>267</v>
      </c>
      <c r="S1493" t="s">
        <v>18350</v>
      </c>
      <c r="T1493">
        <v>80.849999999999994</v>
      </c>
      <c r="U1493" t="s">
        <v>24</v>
      </c>
      <c r="V1493" t="s">
        <v>18351</v>
      </c>
      <c r="W1493" t="s">
        <v>18352</v>
      </c>
      <c r="X1493" t="s">
        <v>18353</v>
      </c>
      <c r="Y1493" t="s">
        <v>18354</v>
      </c>
      <c r="Z1493" t="str">
        <f t="shared" si="23"/>
        <v>AS-96308</v>
      </c>
    </row>
    <row r="1494" spans="1:26" x14ac:dyDescent="0.3">
      <c r="A1494" t="s">
        <v>18355</v>
      </c>
      <c r="B1494" t="s">
        <v>8169</v>
      </c>
      <c r="C1494" t="s">
        <v>268</v>
      </c>
      <c r="E1494" t="s">
        <v>47</v>
      </c>
      <c r="G1494">
        <v>0.22</v>
      </c>
      <c r="H1494">
        <v>0.22</v>
      </c>
      <c r="I1494" t="s">
        <v>24</v>
      </c>
      <c r="J1494">
        <v>44.63</v>
      </c>
      <c r="K1494">
        <v>247.5</v>
      </c>
      <c r="L1494">
        <v>202.87</v>
      </c>
      <c r="M1494" t="s">
        <v>83</v>
      </c>
      <c r="N1494" t="s">
        <v>18356</v>
      </c>
      <c r="O1494" t="s">
        <v>18357</v>
      </c>
      <c r="P1494" t="s">
        <v>83</v>
      </c>
      <c r="Q1494" t="s">
        <v>266</v>
      </c>
      <c r="R1494" t="s">
        <v>267</v>
      </c>
      <c r="S1494" t="s">
        <v>18358</v>
      </c>
      <c r="T1494">
        <v>247.5</v>
      </c>
      <c r="U1494" t="s">
        <v>24</v>
      </c>
      <c r="V1494" t="s">
        <v>4975</v>
      </c>
      <c r="W1494" t="s">
        <v>4977</v>
      </c>
      <c r="X1494" t="s">
        <v>18359</v>
      </c>
      <c r="Y1494" t="s">
        <v>18360</v>
      </c>
      <c r="Z1494" t="str">
        <f t="shared" si="23"/>
        <v>AS-95638</v>
      </c>
    </row>
    <row r="1495" spans="1:26" x14ac:dyDescent="0.3">
      <c r="A1495" t="s">
        <v>18361</v>
      </c>
      <c r="B1495" t="s">
        <v>8169</v>
      </c>
      <c r="C1495" t="s">
        <v>264</v>
      </c>
      <c r="E1495" t="s">
        <v>45</v>
      </c>
      <c r="G1495">
        <v>0.21</v>
      </c>
      <c r="H1495">
        <v>0.21</v>
      </c>
      <c r="I1495" t="s">
        <v>24</v>
      </c>
      <c r="J1495">
        <v>6.58</v>
      </c>
      <c r="K1495">
        <v>37.9</v>
      </c>
      <c r="L1495">
        <v>31.32</v>
      </c>
      <c r="M1495" t="s">
        <v>265</v>
      </c>
      <c r="N1495" t="s">
        <v>18362</v>
      </c>
      <c r="O1495" t="s">
        <v>18363</v>
      </c>
      <c r="P1495" t="s">
        <v>265</v>
      </c>
      <c r="Q1495" t="s">
        <v>266</v>
      </c>
      <c r="R1495" t="s">
        <v>267</v>
      </c>
      <c r="S1495" t="s">
        <v>18364</v>
      </c>
      <c r="T1495">
        <v>37.9</v>
      </c>
      <c r="U1495" t="s">
        <v>24</v>
      </c>
      <c r="V1495" t="s">
        <v>18365</v>
      </c>
      <c r="W1495" t="s">
        <v>18366</v>
      </c>
      <c r="X1495" t="s">
        <v>18367</v>
      </c>
      <c r="Y1495" t="s">
        <v>18368</v>
      </c>
      <c r="Z1495" t="str">
        <f t="shared" si="23"/>
        <v>AS-95022</v>
      </c>
    </row>
    <row r="1496" spans="1:26" x14ac:dyDescent="0.3">
      <c r="A1496" t="s">
        <v>18369</v>
      </c>
      <c r="B1496" t="s">
        <v>8169</v>
      </c>
      <c r="C1496" t="s">
        <v>264</v>
      </c>
      <c r="E1496" t="s">
        <v>47</v>
      </c>
      <c r="G1496">
        <v>0.22</v>
      </c>
      <c r="H1496">
        <v>0.22</v>
      </c>
      <c r="I1496" t="s">
        <v>24</v>
      </c>
      <c r="J1496">
        <v>8.64</v>
      </c>
      <c r="K1496">
        <v>47.9</v>
      </c>
      <c r="L1496">
        <v>39.26</v>
      </c>
      <c r="M1496" t="s">
        <v>265</v>
      </c>
      <c r="N1496" t="s">
        <v>18370</v>
      </c>
      <c r="O1496" t="s">
        <v>18371</v>
      </c>
      <c r="P1496" t="s">
        <v>265</v>
      </c>
      <c r="Q1496" t="s">
        <v>266</v>
      </c>
      <c r="R1496" t="s">
        <v>267</v>
      </c>
      <c r="S1496" t="s">
        <v>18372</v>
      </c>
      <c r="T1496">
        <v>47.9</v>
      </c>
      <c r="U1496" t="s">
        <v>24</v>
      </c>
      <c r="V1496" t="s">
        <v>18373</v>
      </c>
      <c r="W1496" t="s">
        <v>18374</v>
      </c>
      <c r="X1496" t="s">
        <v>18375</v>
      </c>
      <c r="Y1496" t="s">
        <v>18376</v>
      </c>
      <c r="Z1496" t="str">
        <f t="shared" si="23"/>
        <v>AS-97181</v>
      </c>
    </row>
    <row r="1497" spans="1:26" x14ac:dyDescent="0.3">
      <c r="A1497" t="s">
        <v>18377</v>
      </c>
      <c r="B1497" t="s">
        <v>8169</v>
      </c>
      <c r="C1497" t="s">
        <v>264</v>
      </c>
      <c r="E1497" t="s">
        <v>46</v>
      </c>
      <c r="G1497">
        <v>0.2</v>
      </c>
      <c r="H1497">
        <v>0.2</v>
      </c>
      <c r="I1497" t="s">
        <v>24</v>
      </c>
      <c r="J1497">
        <v>19.329999999999998</v>
      </c>
      <c r="K1497">
        <v>115.97</v>
      </c>
      <c r="L1497">
        <v>96.64</v>
      </c>
      <c r="M1497" t="s">
        <v>265</v>
      </c>
      <c r="N1497" t="s">
        <v>18378</v>
      </c>
      <c r="O1497" t="s">
        <v>18379</v>
      </c>
      <c r="P1497" t="s">
        <v>265</v>
      </c>
      <c r="Q1497" t="s">
        <v>266</v>
      </c>
      <c r="R1497" t="s">
        <v>267</v>
      </c>
      <c r="S1497" t="s">
        <v>18380</v>
      </c>
      <c r="T1497">
        <v>115.97</v>
      </c>
      <c r="U1497" t="s">
        <v>24</v>
      </c>
      <c r="V1497" t="s">
        <v>18381</v>
      </c>
      <c r="W1497" t="s">
        <v>18382</v>
      </c>
      <c r="X1497" t="s">
        <v>18383</v>
      </c>
      <c r="Y1497" t="s">
        <v>18384</v>
      </c>
      <c r="Z1497" t="str">
        <f t="shared" si="23"/>
        <v>AS-94827</v>
      </c>
    </row>
    <row r="1498" spans="1:26" x14ac:dyDescent="0.3">
      <c r="A1498" t="s">
        <v>18385</v>
      </c>
      <c r="B1498" t="s">
        <v>8169</v>
      </c>
      <c r="C1498" t="s">
        <v>268</v>
      </c>
      <c r="E1498" t="s">
        <v>47</v>
      </c>
      <c r="G1498">
        <v>0.22</v>
      </c>
      <c r="H1498">
        <v>0.22</v>
      </c>
      <c r="I1498" t="s">
        <v>24</v>
      </c>
      <c r="J1498">
        <v>11.43</v>
      </c>
      <c r="K1498">
        <v>63.36</v>
      </c>
      <c r="L1498">
        <v>51.93</v>
      </c>
      <c r="M1498" t="s">
        <v>83</v>
      </c>
      <c r="N1498" t="s">
        <v>18386</v>
      </c>
      <c r="O1498" t="s">
        <v>18387</v>
      </c>
      <c r="P1498" t="s">
        <v>83</v>
      </c>
      <c r="Q1498" t="s">
        <v>266</v>
      </c>
      <c r="R1498" t="s">
        <v>267</v>
      </c>
      <c r="S1498" t="s">
        <v>18388</v>
      </c>
      <c r="T1498">
        <v>63.36</v>
      </c>
      <c r="U1498" t="s">
        <v>24</v>
      </c>
      <c r="V1498" t="s">
        <v>3259</v>
      </c>
      <c r="W1498" t="s">
        <v>3262</v>
      </c>
      <c r="X1498" t="s">
        <v>18389</v>
      </c>
      <c r="Y1498" t="s">
        <v>18390</v>
      </c>
      <c r="Z1498" t="str">
        <f t="shared" si="23"/>
        <v>AS-95003</v>
      </c>
    </row>
    <row r="1499" spans="1:26" x14ac:dyDescent="0.3">
      <c r="A1499" t="s">
        <v>18391</v>
      </c>
      <c r="B1499" t="s">
        <v>8169</v>
      </c>
      <c r="C1499" t="s">
        <v>38</v>
      </c>
      <c r="D1499" t="s">
        <v>9264</v>
      </c>
      <c r="E1499" t="s">
        <v>45</v>
      </c>
      <c r="G1499">
        <v>0.21</v>
      </c>
      <c r="H1499" t="s">
        <v>270</v>
      </c>
      <c r="I1499" t="s">
        <v>24</v>
      </c>
      <c r="J1499" t="s">
        <v>270</v>
      </c>
      <c r="K1499">
        <v>0</v>
      </c>
      <c r="L1499">
        <v>0</v>
      </c>
      <c r="M1499" t="s">
        <v>271</v>
      </c>
      <c r="Z1499" t="str">
        <f t="shared" si="23"/>
        <v>AS-96831</v>
      </c>
    </row>
    <row r="1500" spans="1:26" x14ac:dyDescent="0.3">
      <c r="A1500" t="s">
        <v>18392</v>
      </c>
      <c r="B1500" t="s">
        <v>8169</v>
      </c>
      <c r="C1500" t="s">
        <v>268</v>
      </c>
      <c r="E1500" t="s">
        <v>45</v>
      </c>
      <c r="G1500">
        <v>0.21</v>
      </c>
      <c r="H1500">
        <v>0.21</v>
      </c>
      <c r="I1500" t="s">
        <v>24</v>
      </c>
      <c r="J1500">
        <v>8.66</v>
      </c>
      <c r="K1500">
        <v>49.9</v>
      </c>
      <c r="L1500">
        <v>41.24</v>
      </c>
      <c r="M1500" t="s">
        <v>83</v>
      </c>
      <c r="N1500" t="s">
        <v>18393</v>
      </c>
      <c r="O1500" t="s">
        <v>18394</v>
      </c>
      <c r="P1500" t="s">
        <v>83</v>
      </c>
      <c r="Q1500" t="s">
        <v>266</v>
      </c>
      <c r="R1500" t="s">
        <v>267</v>
      </c>
      <c r="S1500" t="s">
        <v>18395</v>
      </c>
      <c r="T1500">
        <v>49.9</v>
      </c>
      <c r="U1500" t="s">
        <v>24</v>
      </c>
      <c r="V1500" t="s">
        <v>6546</v>
      </c>
      <c r="W1500" t="s">
        <v>6549</v>
      </c>
      <c r="X1500" t="s">
        <v>18396</v>
      </c>
      <c r="Y1500" t="s">
        <v>18397</v>
      </c>
      <c r="Z1500" t="str">
        <f t="shared" si="23"/>
        <v>AS-96461</v>
      </c>
    </row>
    <row r="1501" spans="1:26" x14ac:dyDescent="0.3">
      <c r="A1501" t="s">
        <v>18398</v>
      </c>
      <c r="B1501" t="s">
        <v>8169</v>
      </c>
      <c r="C1501" t="s">
        <v>264</v>
      </c>
      <c r="E1501" t="s">
        <v>45</v>
      </c>
      <c r="G1501">
        <v>0.21</v>
      </c>
      <c r="H1501">
        <v>0.21</v>
      </c>
      <c r="I1501" t="s">
        <v>24</v>
      </c>
      <c r="J1501">
        <v>9.17</v>
      </c>
      <c r="K1501">
        <v>52.85</v>
      </c>
      <c r="L1501">
        <v>43.68</v>
      </c>
      <c r="M1501" t="s">
        <v>265</v>
      </c>
      <c r="N1501" t="s">
        <v>18399</v>
      </c>
      <c r="O1501" t="s">
        <v>18400</v>
      </c>
      <c r="P1501" t="s">
        <v>265</v>
      </c>
      <c r="Q1501" t="s">
        <v>266</v>
      </c>
      <c r="R1501" t="s">
        <v>267</v>
      </c>
      <c r="S1501" t="s">
        <v>18401</v>
      </c>
      <c r="T1501">
        <v>52.85</v>
      </c>
      <c r="U1501" t="s">
        <v>24</v>
      </c>
      <c r="V1501" t="s">
        <v>18402</v>
      </c>
      <c r="W1501" t="s">
        <v>18403</v>
      </c>
      <c r="X1501" t="s">
        <v>18404</v>
      </c>
      <c r="Y1501" t="s">
        <v>18405</v>
      </c>
      <c r="Z1501" t="str">
        <f t="shared" si="23"/>
        <v>AS-97023</v>
      </c>
    </row>
    <row r="1502" spans="1:26" x14ac:dyDescent="0.3">
      <c r="A1502" t="s">
        <v>18406</v>
      </c>
      <c r="B1502" t="s">
        <v>8169</v>
      </c>
      <c r="C1502" t="s">
        <v>264</v>
      </c>
      <c r="E1502" t="s">
        <v>46</v>
      </c>
      <c r="G1502">
        <v>0.2</v>
      </c>
      <c r="H1502">
        <v>0.2</v>
      </c>
      <c r="I1502" t="s">
        <v>24</v>
      </c>
      <c r="J1502">
        <v>14.16</v>
      </c>
      <c r="K1502">
        <v>84.95</v>
      </c>
      <c r="L1502">
        <v>70.790000000000006</v>
      </c>
      <c r="M1502" t="s">
        <v>265</v>
      </c>
      <c r="N1502" t="s">
        <v>18407</v>
      </c>
      <c r="O1502" t="s">
        <v>18408</v>
      </c>
      <c r="P1502" t="s">
        <v>265</v>
      </c>
      <c r="Q1502" t="s">
        <v>266</v>
      </c>
      <c r="R1502" t="s">
        <v>267</v>
      </c>
      <c r="S1502" t="s">
        <v>18409</v>
      </c>
      <c r="T1502">
        <v>84.95</v>
      </c>
      <c r="U1502" t="s">
        <v>24</v>
      </c>
      <c r="V1502" t="s">
        <v>18410</v>
      </c>
      <c r="W1502" t="s">
        <v>18411</v>
      </c>
      <c r="X1502" t="s">
        <v>18412</v>
      </c>
      <c r="Y1502" t="s">
        <v>18413</v>
      </c>
      <c r="Z1502" t="str">
        <f t="shared" si="23"/>
        <v>AS-96049</v>
      </c>
    </row>
    <row r="1503" spans="1:26" x14ac:dyDescent="0.3">
      <c r="A1503" t="s">
        <v>18414</v>
      </c>
      <c r="B1503" t="s">
        <v>8169</v>
      </c>
      <c r="C1503" t="s">
        <v>268</v>
      </c>
      <c r="E1503" t="s">
        <v>46</v>
      </c>
      <c r="G1503">
        <v>0.2</v>
      </c>
      <c r="H1503">
        <v>0.2</v>
      </c>
      <c r="I1503" t="s">
        <v>24</v>
      </c>
      <c r="J1503">
        <v>5.32</v>
      </c>
      <c r="K1503">
        <v>31.9</v>
      </c>
      <c r="L1503">
        <v>26.58</v>
      </c>
      <c r="M1503" t="s">
        <v>83</v>
      </c>
      <c r="N1503" t="s">
        <v>18415</v>
      </c>
      <c r="O1503" t="s">
        <v>18416</v>
      </c>
      <c r="P1503" t="s">
        <v>83</v>
      </c>
      <c r="Q1503" t="s">
        <v>266</v>
      </c>
      <c r="R1503" t="s">
        <v>267</v>
      </c>
      <c r="S1503" t="s">
        <v>18417</v>
      </c>
      <c r="T1503">
        <v>31.9</v>
      </c>
      <c r="U1503" t="s">
        <v>24</v>
      </c>
      <c r="V1503" t="s">
        <v>7275</v>
      </c>
      <c r="W1503" t="s">
        <v>7278</v>
      </c>
      <c r="X1503" t="s">
        <v>18418</v>
      </c>
      <c r="Y1503" t="s">
        <v>18419</v>
      </c>
      <c r="Z1503" t="str">
        <f t="shared" si="23"/>
        <v>AS-96859</v>
      </c>
    </row>
    <row r="1504" spans="1:26" x14ac:dyDescent="0.3">
      <c r="A1504" t="s">
        <v>18420</v>
      </c>
      <c r="B1504" t="s">
        <v>8169</v>
      </c>
      <c r="C1504" t="s">
        <v>264</v>
      </c>
      <c r="E1504" t="s">
        <v>42</v>
      </c>
      <c r="G1504">
        <v>0.19</v>
      </c>
      <c r="H1504">
        <v>0.19</v>
      </c>
      <c r="I1504" t="s">
        <v>24</v>
      </c>
      <c r="J1504">
        <v>6.05</v>
      </c>
      <c r="K1504">
        <v>37.9</v>
      </c>
      <c r="L1504">
        <v>31.85</v>
      </c>
      <c r="M1504" t="s">
        <v>265</v>
      </c>
      <c r="N1504" t="s">
        <v>18421</v>
      </c>
      <c r="O1504" t="s">
        <v>18422</v>
      </c>
      <c r="P1504" t="s">
        <v>265</v>
      </c>
      <c r="Q1504" t="s">
        <v>266</v>
      </c>
      <c r="R1504" t="s">
        <v>267</v>
      </c>
      <c r="S1504" t="s">
        <v>18423</v>
      </c>
      <c r="T1504">
        <v>37.9</v>
      </c>
      <c r="U1504" t="s">
        <v>24</v>
      </c>
      <c r="V1504" t="s">
        <v>18424</v>
      </c>
      <c r="W1504" t="s">
        <v>18425</v>
      </c>
      <c r="X1504" t="s">
        <v>18424</v>
      </c>
      <c r="Y1504" t="s">
        <v>18426</v>
      </c>
      <c r="Z1504" t="str">
        <f t="shared" si="23"/>
        <v>AS-95711</v>
      </c>
    </row>
    <row r="1505" spans="1:26" x14ac:dyDescent="0.3">
      <c r="A1505" t="s">
        <v>18427</v>
      </c>
      <c r="B1505" t="s">
        <v>8169</v>
      </c>
      <c r="C1505" t="s">
        <v>264</v>
      </c>
      <c r="E1505" t="s">
        <v>45</v>
      </c>
      <c r="G1505">
        <v>0.21</v>
      </c>
      <c r="H1505">
        <v>0.21</v>
      </c>
      <c r="I1505" t="s">
        <v>24</v>
      </c>
      <c r="J1505">
        <v>11.79</v>
      </c>
      <c r="K1505">
        <v>67.95</v>
      </c>
      <c r="L1505">
        <v>56.16</v>
      </c>
      <c r="M1505" t="s">
        <v>265</v>
      </c>
      <c r="N1505" t="s">
        <v>18428</v>
      </c>
      <c r="O1505" t="s">
        <v>18429</v>
      </c>
      <c r="P1505" t="s">
        <v>265</v>
      </c>
      <c r="Q1505" t="s">
        <v>266</v>
      </c>
      <c r="R1505" t="s">
        <v>267</v>
      </c>
      <c r="S1505" t="s">
        <v>18430</v>
      </c>
      <c r="T1505">
        <v>67.95</v>
      </c>
      <c r="U1505" t="s">
        <v>24</v>
      </c>
      <c r="V1505" t="s">
        <v>18431</v>
      </c>
      <c r="W1505" t="s">
        <v>18432</v>
      </c>
      <c r="X1505" t="s">
        <v>18433</v>
      </c>
      <c r="Y1505" t="s">
        <v>18434</v>
      </c>
      <c r="Z1505" t="str">
        <f t="shared" si="23"/>
        <v>AS-95089</v>
      </c>
    </row>
    <row r="1506" spans="1:26" x14ac:dyDescent="0.3">
      <c r="A1506" t="s">
        <v>18435</v>
      </c>
      <c r="B1506" t="s">
        <v>8169</v>
      </c>
      <c r="C1506" t="s">
        <v>268</v>
      </c>
      <c r="D1506" t="s">
        <v>68</v>
      </c>
      <c r="E1506" t="s">
        <v>45</v>
      </c>
      <c r="G1506">
        <v>0.21</v>
      </c>
      <c r="H1506">
        <v>0.21</v>
      </c>
      <c r="I1506" t="s">
        <v>24</v>
      </c>
      <c r="J1506">
        <v>-15.96</v>
      </c>
      <c r="K1506">
        <v>-91.96</v>
      </c>
      <c r="L1506">
        <v>-76</v>
      </c>
      <c r="M1506" t="s">
        <v>83</v>
      </c>
      <c r="N1506" t="s">
        <v>18436</v>
      </c>
      <c r="O1506" t="s">
        <v>18437</v>
      </c>
      <c r="P1506" t="s">
        <v>83</v>
      </c>
      <c r="Q1506" t="s">
        <v>266</v>
      </c>
      <c r="R1506" t="s">
        <v>267</v>
      </c>
      <c r="S1506" t="s">
        <v>18438</v>
      </c>
      <c r="T1506">
        <v>91.96</v>
      </c>
      <c r="U1506" t="s">
        <v>24</v>
      </c>
      <c r="V1506" t="s">
        <v>316</v>
      </c>
      <c r="W1506" t="s">
        <v>317</v>
      </c>
      <c r="X1506" t="s">
        <v>18439</v>
      </c>
      <c r="Y1506" t="s">
        <v>18440</v>
      </c>
      <c r="Z1506" t="str">
        <f t="shared" si="23"/>
        <v>AS-91020</v>
      </c>
    </row>
    <row r="1507" spans="1:26" x14ac:dyDescent="0.3">
      <c r="A1507" t="s">
        <v>18435</v>
      </c>
      <c r="B1507" t="s">
        <v>8169</v>
      </c>
      <c r="C1507" t="s">
        <v>268</v>
      </c>
      <c r="D1507" t="s">
        <v>68</v>
      </c>
      <c r="E1507" t="s">
        <v>45</v>
      </c>
      <c r="G1507">
        <v>0.21</v>
      </c>
      <c r="H1507">
        <v>0.21</v>
      </c>
      <c r="I1507" t="s">
        <v>24</v>
      </c>
      <c r="J1507">
        <v>-15.96</v>
      </c>
      <c r="K1507">
        <v>-91.96</v>
      </c>
      <c r="L1507">
        <v>-76</v>
      </c>
      <c r="M1507" t="s">
        <v>83</v>
      </c>
      <c r="N1507" t="s">
        <v>18436</v>
      </c>
      <c r="O1507" t="s">
        <v>18441</v>
      </c>
      <c r="P1507" t="s">
        <v>83</v>
      </c>
      <c r="Q1507" t="s">
        <v>275</v>
      </c>
      <c r="R1507" t="s">
        <v>267</v>
      </c>
      <c r="S1507" t="s">
        <v>18442</v>
      </c>
      <c r="T1507">
        <v>91.96</v>
      </c>
      <c r="U1507" t="s">
        <v>24</v>
      </c>
      <c r="V1507" t="s">
        <v>4041</v>
      </c>
      <c r="W1507" t="s">
        <v>18443</v>
      </c>
      <c r="X1507" t="s">
        <v>4041</v>
      </c>
      <c r="Y1507" t="s">
        <v>18444</v>
      </c>
      <c r="Z1507" t="str">
        <f t="shared" si="23"/>
        <v>AS-91020</v>
      </c>
    </row>
    <row r="1508" spans="1:26" x14ac:dyDescent="0.3">
      <c r="A1508" t="s">
        <v>18445</v>
      </c>
      <c r="B1508" t="s">
        <v>8169</v>
      </c>
      <c r="C1508" t="s">
        <v>264</v>
      </c>
      <c r="E1508" t="s">
        <v>45</v>
      </c>
      <c r="G1508">
        <v>0.21</v>
      </c>
      <c r="H1508">
        <v>0.21</v>
      </c>
      <c r="I1508" t="s">
        <v>24</v>
      </c>
      <c r="J1508">
        <v>34.700000000000003</v>
      </c>
      <c r="K1508">
        <v>199.95</v>
      </c>
      <c r="L1508">
        <v>165.25</v>
      </c>
      <c r="M1508" t="s">
        <v>265</v>
      </c>
      <c r="N1508" t="s">
        <v>18446</v>
      </c>
      <c r="O1508" t="s">
        <v>18447</v>
      </c>
      <c r="P1508" t="s">
        <v>265</v>
      </c>
      <c r="Q1508" t="s">
        <v>266</v>
      </c>
      <c r="R1508" t="s">
        <v>269</v>
      </c>
      <c r="S1508" t="s">
        <v>18448</v>
      </c>
      <c r="T1508">
        <v>199.95</v>
      </c>
      <c r="U1508" t="s">
        <v>24</v>
      </c>
      <c r="W1508" t="s">
        <v>18449</v>
      </c>
      <c r="X1508" t="s">
        <v>18450</v>
      </c>
      <c r="Y1508" t="s">
        <v>18451</v>
      </c>
      <c r="Z1508" t="str">
        <f t="shared" si="23"/>
        <v>AS-95620</v>
      </c>
    </row>
    <row r="1509" spans="1:26" x14ac:dyDescent="0.3">
      <c r="A1509" t="s">
        <v>18445</v>
      </c>
      <c r="B1509" t="s">
        <v>8169</v>
      </c>
      <c r="C1509" t="s">
        <v>264</v>
      </c>
      <c r="E1509" t="s">
        <v>45</v>
      </c>
      <c r="G1509">
        <v>0.21</v>
      </c>
      <c r="H1509">
        <v>0.21</v>
      </c>
      <c r="I1509" t="s">
        <v>24</v>
      </c>
      <c r="J1509">
        <v>34.700000000000003</v>
      </c>
      <c r="K1509">
        <v>199.95</v>
      </c>
      <c r="L1509">
        <v>165.25</v>
      </c>
      <c r="M1509" t="s">
        <v>265</v>
      </c>
      <c r="N1509" t="s">
        <v>18446</v>
      </c>
      <c r="O1509" t="s">
        <v>18452</v>
      </c>
      <c r="P1509" t="s">
        <v>265</v>
      </c>
      <c r="Q1509" t="s">
        <v>266</v>
      </c>
      <c r="R1509" t="s">
        <v>267</v>
      </c>
      <c r="S1509" t="s">
        <v>18453</v>
      </c>
      <c r="T1509">
        <v>199.95</v>
      </c>
      <c r="U1509" t="s">
        <v>24</v>
      </c>
      <c r="V1509" t="s">
        <v>18454</v>
      </c>
      <c r="W1509" t="s">
        <v>18455</v>
      </c>
      <c r="X1509" t="s">
        <v>18454</v>
      </c>
      <c r="Y1509" t="s">
        <v>18456</v>
      </c>
      <c r="Z1509" t="str">
        <f t="shared" si="23"/>
        <v>AS-95620</v>
      </c>
    </row>
    <row r="1510" spans="1:26" x14ac:dyDescent="0.3">
      <c r="A1510" t="s">
        <v>18457</v>
      </c>
      <c r="B1510" t="s">
        <v>8169</v>
      </c>
      <c r="C1510" t="s">
        <v>264</v>
      </c>
      <c r="E1510" t="s">
        <v>45</v>
      </c>
      <c r="G1510">
        <v>0.21</v>
      </c>
      <c r="H1510">
        <v>0.21</v>
      </c>
      <c r="I1510" t="s">
        <v>24</v>
      </c>
      <c r="J1510">
        <v>55.67</v>
      </c>
      <c r="K1510">
        <v>320.75</v>
      </c>
      <c r="L1510">
        <v>265.08</v>
      </c>
      <c r="M1510" t="s">
        <v>265</v>
      </c>
      <c r="N1510" t="s">
        <v>18458</v>
      </c>
      <c r="O1510" t="s">
        <v>18459</v>
      </c>
      <c r="P1510" t="s">
        <v>265</v>
      </c>
      <c r="Q1510" t="s">
        <v>266</v>
      </c>
      <c r="R1510" t="s">
        <v>267</v>
      </c>
      <c r="S1510" t="s">
        <v>18460</v>
      </c>
      <c r="T1510">
        <v>320.75</v>
      </c>
      <c r="U1510" t="s">
        <v>24</v>
      </c>
      <c r="V1510" t="s">
        <v>18461</v>
      </c>
      <c r="W1510" t="s">
        <v>18462</v>
      </c>
      <c r="X1510" t="s">
        <v>18463</v>
      </c>
      <c r="Y1510" t="s">
        <v>18464</v>
      </c>
      <c r="Z1510" t="str">
        <f t="shared" si="23"/>
        <v>AS-96776</v>
      </c>
    </row>
    <row r="1511" spans="1:26" x14ac:dyDescent="0.3">
      <c r="A1511" t="s">
        <v>18465</v>
      </c>
      <c r="B1511" t="s">
        <v>8169</v>
      </c>
      <c r="C1511" t="s">
        <v>268</v>
      </c>
      <c r="E1511" t="s">
        <v>45</v>
      </c>
      <c r="G1511">
        <v>0.21</v>
      </c>
      <c r="H1511">
        <v>0.21</v>
      </c>
      <c r="I1511" t="s">
        <v>24</v>
      </c>
      <c r="J1511">
        <v>39.9</v>
      </c>
      <c r="K1511">
        <v>229.9</v>
      </c>
      <c r="L1511">
        <v>190</v>
      </c>
      <c r="M1511" t="s">
        <v>83</v>
      </c>
      <c r="N1511" t="s">
        <v>18466</v>
      </c>
      <c r="O1511" t="s">
        <v>18467</v>
      </c>
      <c r="P1511" t="s">
        <v>83</v>
      </c>
      <c r="Q1511" t="s">
        <v>266</v>
      </c>
      <c r="R1511" t="s">
        <v>267</v>
      </c>
      <c r="S1511" t="s">
        <v>18468</v>
      </c>
      <c r="T1511">
        <v>229.9</v>
      </c>
      <c r="U1511" t="s">
        <v>24</v>
      </c>
      <c r="V1511" t="s">
        <v>7086</v>
      </c>
      <c r="W1511" t="s">
        <v>7089</v>
      </c>
      <c r="X1511" t="s">
        <v>18469</v>
      </c>
      <c r="Y1511" t="s">
        <v>18470</v>
      </c>
      <c r="Z1511" t="str">
        <f t="shared" si="23"/>
        <v>AS-96732</v>
      </c>
    </row>
    <row r="1512" spans="1:26" x14ac:dyDescent="0.3">
      <c r="A1512" t="s">
        <v>18471</v>
      </c>
      <c r="B1512" t="s">
        <v>8169</v>
      </c>
      <c r="C1512" t="s">
        <v>38</v>
      </c>
      <c r="D1512" t="s">
        <v>76</v>
      </c>
      <c r="E1512" t="s">
        <v>45</v>
      </c>
      <c r="G1512">
        <v>0.21</v>
      </c>
      <c r="H1512" t="s">
        <v>270</v>
      </c>
      <c r="I1512" t="s">
        <v>24</v>
      </c>
      <c r="J1512" t="s">
        <v>270</v>
      </c>
      <c r="K1512">
        <v>0</v>
      </c>
      <c r="L1512">
        <v>0</v>
      </c>
      <c r="M1512" t="s">
        <v>271</v>
      </c>
      <c r="Z1512" t="str">
        <f t="shared" si="23"/>
        <v>AS-95900</v>
      </c>
    </row>
    <row r="1513" spans="1:26" x14ac:dyDescent="0.3">
      <c r="A1513" t="s">
        <v>18472</v>
      </c>
      <c r="B1513" t="s">
        <v>8169</v>
      </c>
      <c r="C1513" t="s">
        <v>264</v>
      </c>
      <c r="E1513" t="s">
        <v>45</v>
      </c>
      <c r="G1513">
        <v>0.21</v>
      </c>
      <c r="H1513">
        <v>0.21</v>
      </c>
      <c r="I1513" t="s">
        <v>24</v>
      </c>
      <c r="J1513">
        <v>11.79</v>
      </c>
      <c r="K1513">
        <v>67.95</v>
      </c>
      <c r="L1513">
        <v>56.16</v>
      </c>
      <c r="M1513" t="s">
        <v>265</v>
      </c>
      <c r="N1513" t="s">
        <v>18473</v>
      </c>
      <c r="O1513" t="s">
        <v>18474</v>
      </c>
      <c r="P1513" t="s">
        <v>265</v>
      </c>
      <c r="Q1513" t="s">
        <v>266</v>
      </c>
      <c r="R1513" t="s">
        <v>267</v>
      </c>
      <c r="S1513" t="s">
        <v>18475</v>
      </c>
      <c r="T1513">
        <v>67.95</v>
      </c>
      <c r="U1513" t="s">
        <v>24</v>
      </c>
      <c r="V1513" t="s">
        <v>18476</v>
      </c>
      <c r="W1513" t="s">
        <v>18477</v>
      </c>
      <c r="X1513" t="s">
        <v>18478</v>
      </c>
      <c r="Y1513" t="s">
        <v>18479</v>
      </c>
      <c r="Z1513" t="str">
        <f t="shared" si="23"/>
        <v>AS-95178</v>
      </c>
    </row>
    <row r="1514" spans="1:26" x14ac:dyDescent="0.3">
      <c r="A1514" t="s">
        <v>18480</v>
      </c>
      <c r="B1514" t="s">
        <v>8169</v>
      </c>
      <c r="C1514" t="s">
        <v>268</v>
      </c>
      <c r="E1514" t="s">
        <v>42</v>
      </c>
      <c r="G1514">
        <v>0.19</v>
      </c>
      <c r="H1514">
        <v>0.19</v>
      </c>
      <c r="I1514" t="s">
        <v>24</v>
      </c>
      <c r="J1514">
        <v>7.97</v>
      </c>
      <c r="K1514">
        <v>49.9</v>
      </c>
      <c r="L1514">
        <v>41.93</v>
      </c>
      <c r="M1514" t="s">
        <v>83</v>
      </c>
      <c r="N1514" t="s">
        <v>18481</v>
      </c>
      <c r="O1514" t="s">
        <v>18482</v>
      </c>
      <c r="P1514" t="s">
        <v>83</v>
      </c>
      <c r="Q1514" t="s">
        <v>266</v>
      </c>
      <c r="R1514" t="s">
        <v>267</v>
      </c>
      <c r="S1514" t="s">
        <v>18483</v>
      </c>
      <c r="T1514">
        <v>49.9</v>
      </c>
      <c r="U1514" t="s">
        <v>24</v>
      </c>
      <c r="V1514" t="s">
        <v>4401</v>
      </c>
      <c r="W1514" t="s">
        <v>4404</v>
      </c>
      <c r="X1514" t="s">
        <v>18484</v>
      </c>
      <c r="Y1514" t="s">
        <v>18485</v>
      </c>
      <c r="Z1514" t="str">
        <f t="shared" si="23"/>
        <v>AS-95390</v>
      </c>
    </row>
    <row r="1515" spans="1:26" x14ac:dyDescent="0.3">
      <c r="A1515" t="s">
        <v>18486</v>
      </c>
      <c r="B1515" t="s">
        <v>8169</v>
      </c>
      <c r="C1515" t="s">
        <v>264</v>
      </c>
      <c r="E1515" t="s">
        <v>45</v>
      </c>
      <c r="G1515">
        <v>0.21</v>
      </c>
      <c r="H1515">
        <v>0.21</v>
      </c>
      <c r="I1515" t="s">
        <v>24</v>
      </c>
      <c r="J1515">
        <v>5.19</v>
      </c>
      <c r="K1515">
        <v>29.9</v>
      </c>
      <c r="L1515">
        <v>24.71</v>
      </c>
      <c r="M1515" t="s">
        <v>265</v>
      </c>
      <c r="N1515" t="s">
        <v>18487</v>
      </c>
      <c r="O1515" t="s">
        <v>18488</v>
      </c>
      <c r="P1515" t="s">
        <v>265</v>
      </c>
      <c r="Q1515" t="s">
        <v>266</v>
      </c>
      <c r="R1515" t="s">
        <v>267</v>
      </c>
      <c r="S1515" t="s">
        <v>18489</v>
      </c>
      <c r="T1515">
        <v>29.9</v>
      </c>
      <c r="U1515" t="s">
        <v>24</v>
      </c>
      <c r="V1515" t="s">
        <v>18490</v>
      </c>
      <c r="W1515" t="s">
        <v>18491</v>
      </c>
      <c r="X1515" t="s">
        <v>18492</v>
      </c>
      <c r="Y1515" t="s">
        <v>18493</v>
      </c>
      <c r="Z1515" t="str">
        <f t="shared" si="23"/>
        <v>AS-96018</v>
      </c>
    </row>
    <row r="1516" spans="1:26" x14ac:dyDescent="0.3">
      <c r="A1516" t="s">
        <v>18494</v>
      </c>
      <c r="B1516" t="s">
        <v>8169</v>
      </c>
      <c r="C1516" t="s">
        <v>264</v>
      </c>
      <c r="E1516" t="s">
        <v>46</v>
      </c>
      <c r="G1516">
        <v>0.2</v>
      </c>
      <c r="H1516">
        <v>0.2</v>
      </c>
      <c r="I1516" t="s">
        <v>24</v>
      </c>
      <c r="J1516">
        <v>7.98</v>
      </c>
      <c r="K1516">
        <v>47.9</v>
      </c>
      <c r="L1516">
        <v>39.92</v>
      </c>
      <c r="M1516" t="s">
        <v>265</v>
      </c>
      <c r="N1516" t="s">
        <v>18495</v>
      </c>
      <c r="O1516" t="s">
        <v>18496</v>
      </c>
      <c r="P1516" t="s">
        <v>265</v>
      </c>
      <c r="Q1516" t="s">
        <v>266</v>
      </c>
      <c r="R1516" t="s">
        <v>267</v>
      </c>
      <c r="S1516" t="s">
        <v>18497</v>
      </c>
      <c r="T1516">
        <v>47.9</v>
      </c>
      <c r="U1516" t="s">
        <v>24</v>
      </c>
      <c r="V1516" t="s">
        <v>18498</v>
      </c>
      <c r="W1516" t="s">
        <v>18499</v>
      </c>
      <c r="X1516" t="s">
        <v>18500</v>
      </c>
      <c r="Y1516" t="s">
        <v>18501</v>
      </c>
      <c r="Z1516" t="str">
        <f t="shared" si="23"/>
        <v>AS-97018</v>
      </c>
    </row>
    <row r="1517" spans="1:26" x14ac:dyDescent="0.3">
      <c r="A1517" t="s">
        <v>18502</v>
      </c>
      <c r="B1517" t="s">
        <v>8169</v>
      </c>
      <c r="C1517" t="s">
        <v>264</v>
      </c>
      <c r="E1517" t="s">
        <v>47</v>
      </c>
      <c r="G1517">
        <v>0.22</v>
      </c>
      <c r="H1517">
        <v>0.22</v>
      </c>
      <c r="I1517" t="s">
        <v>24</v>
      </c>
      <c r="J1517">
        <v>31.89</v>
      </c>
      <c r="K1517">
        <v>176.85</v>
      </c>
      <c r="L1517">
        <v>144.96</v>
      </c>
      <c r="M1517" t="s">
        <v>265</v>
      </c>
      <c r="N1517" t="s">
        <v>18503</v>
      </c>
      <c r="O1517" t="s">
        <v>18504</v>
      </c>
      <c r="P1517" t="s">
        <v>265</v>
      </c>
      <c r="Q1517" t="s">
        <v>266</v>
      </c>
      <c r="R1517" t="s">
        <v>267</v>
      </c>
      <c r="S1517" t="s">
        <v>18505</v>
      </c>
      <c r="T1517">
        <v>176.85</v>
      </c>
      <c r="U1517" t="s">
        <v>24</v>
      </c>
      <c r="V1517" t="s">
        <v>18506</v>
      </c>
      <c r="W1517" t="s">
        <v>18507</v>
      </c>
      <c r="X1517" t="s">
        <v>18508</v>
      </c>
      <c r="Y1517" t="s">
        <v>18509</v>
      </c>
      <c r="Z1517" t="str">
        <f t="shared" si="23"/>
        <v>AS-96758</v>
      </c>
    </row>
    <row r="1518" spans="1:26" x14ac:dyDescent="0.3">
      <c r="A1518" t="s">
        <v>18510</v>
      </c>
      <c r="B1518" t="s">
        <v>8169</v>
      </c>
      <c r="C1518" t="s">
        <v>264</v>
      </c>
      <c r="E1518" t="s">
        <v>46</v>
      </c>
      <c r="G1518">
        <v>0.2</v>
      </c>
      <c r="H1518">
        <v>0.2</v>
      </c>
      <c r="I1518" t="s">
        <v>24</v>
      </c>
      <c r="J1518">
        <v>2.98</v>
      </c>
      <c r="K1518">
        <v>17.899999999999999</v>
      </c>
      <c r="L1518">
        <v>14.92</v>
      </c>
      <c r="M1518" t="s">
        <v>265</v>
      </c>
      <c r="N1518" t="s">
        <v>18511</v>
      </c>
      <c r="O1518" t="s">
        <v>18512</v>
      </c>
      <c r="P1518" t="s">
        <v>265</v>
      </c>
      <c r="Q1518" t="s">
        <v>266</v>
      </c>
      <c r="R1518" t="s">
        <v>267</v>
      </c>
      <c r="S1518" t="s">
        <v>18513</v>
      </c>
      <c r="T1518">
        <v>17.899999999999999</v>
      </c>
      <c r="U1518" t="s">
        <v>24</v>
      </c>
      <c r="V1518" t="s">
        <v>18514</v>
      </c>
      <c r="W1518" t="s">
        <v>18515</v>
      </c>
      <c r="X1518" t="s">
        <v>18516</v>
      </c>
      <c r="Y1518" t="s">
        <v>18517</v>
      </c>
      <c r="Z1518" t="str">
        <f t="shared" si="23"/>
        <v>AS-95265</v>
      </c>
    </row>
    <row r="1519" spans="1:26" x14ac:dyDescent="0.3">
      <c r="A1519" t="s">
        <v>18518</v>
      </c>
      <c r="B1519" t="s">
        <v>8169</v>
      </c>
      <c r="C1519" t="s">
        <v>268</v>
      </c>
      <c r="E1519" t="s">
        <v>47</v>
      </c>
      <c r="G1519">
        <v>0.22</v>
      </c>
      <c r="H1519">
        <v>0.22</v>
      </c>
      <c r="I1519" t="s">
        <v>24</v>
      </c>
      <c r="J1519">
        <v>11.88</v>
      </c>
      <c r="K1519">
        <v>65.900000000000006</v>
      </c>
      <c r="L1519">
        <v>54.02</v>
      </c>
      <c r="M1519" t="s">
        <v>83</v>
      </c>
      <c r="N1519" t="s">
        <v>18519</v>
      </c>
      <c r="O1519" t="s">
        <v>18520</v>
      </c>
      <c r="P1519" t="s">
        <v>83</v>
      </c>
      <c r="Q1519" t="s">
        <v>266</v>
      </c>
      <c r="R1519" t="s">
        <v>267</v>
      </c>
      <c r="S1519" t="s">
        <v>18521</v>
      </c>
      <c r="T1519">
        <v>65.900000000000006</v>
      </c>
      <c r="U1519" t="s">
        <v>24</v>
      </c>
      <c r="V1519" t="s">
        <v>7051</v>
      </c>
      <c r="W1519" t="s">
        <v>7054</v>
      </c>
      <c r="X1519" t="s">
        <v>18522</v>
      </c>
      <c r="Y1519" t="s">
        <v>18523</v>
      </c>
      <c r="Z1519" t="str">
        <f t="shared" si="23"/>
        <v>AS-96716</v>
      </c>
    </row>
    <row r="1520" spans="1:26" x14ac:dyDescent="0.3">
      <c r="A1520" t="s">
        <v>18524</v>
      </c>
      <c r="B1520" t="s">
        <v>8169</v>
      </c>
      <c r="C1520" t="s">
        <v>264</v>
      </c>
      <c r="E1520" t="s">
        <v>45</v>
      </c>
      <c r="G1520">
        <v>0.21</v>
      </c>
      <c r="H1520">
        <v>0.21</v>
      </c>
      <c r="I1520" t="s">
        <v>24</v>
      </c>
      <c r="J1520">
        <v>61.18</v>
      </c>
      <c r="K1520">
        <v>352.49</v>
      </c>
      <c r="L1520">
        <v>291.31</v>
      </c>
      <c r="M1520" t="s">
        <v>265</v>
      </c>
      <c r="N1520" t="s">
        <v>18525</v>
      </c>
      <c r="O1520" t="s">
        <v>18526</v>
      </c>
      <c r="P1520" t="s">
        <v>265</v>
      </c>
      <c r="Q1520" t="s">
        <v>266</v>
      </c>
      <c r="R1520" t="s">
        <v>267</v>
      </c>
      <c r="S1520" t="s">
        <v>18527</v>
      </c>
      <c r="T1520">
        <v>352.49</v>
      </c>
      <c r="U1520" t="s">
        <v>24</v>
      </c>
      <c r="V1520" t="s">
        <v>18528</v>
      </c>
      <c r="W1520" t="s">
        <v>18529</v>
      </c>
      <c r="X1520" t="s">
        <v>18530</v>
      </c>
      <c r="Y1520" t="s">
        <v>18531</v>
      </c>
      <c r="Z1520" t="str">
        <f t="shared" si="23"/>
        <v>AS-95587</v>
      </c>
    </row>
    <row r="1521" spans="1:26" x14ac:dyDescent="0.3">
      <c r="A1521" t="s">
        <v>18532</v>
      </c>
      <c r="B1521" t="s">
        <v>8169</v>
      </c>
      <c r="C1521" t="s">
        <v>264</v>
      </c>
      <c r="E1521" t="s">
        <v>46</v>
      </c>
      <c r="G1521">
        <v>0.2</v>
      </c>
      <c r="H1521">
        <v>0.2</v>
      </c>
      <c r="I1521" t="s">
        <v>24</v>
      </c>
      <c r="J1521">
        <v>7.48</v>
      </c>
      <c r="K1521">
        <v>44.85</v>
      </c>
      <c r="L1521">
        <v>37.369999999999997</v>
      </c>
      <c r="M1521" t="s">
        <v>265</v>
      </c>
      <c r="N1521" t="s">
        <v>18533</v>
      </c>
      <c r="O1521" t="s">
        <v>18534</v>
      </c>
      <c r="P1521" t="s">
        <v>265</v>
      </c>
      <c r="Q1521" t="s">
        <v>266</v>
      </c>
      <c r="R1521" t="s">
        <v>267</v>
      </c>
      <c r="S1521" t="s">
        <v>18535</v>
      </c>
      <c r="T1521">
        <v>44.85</v>
      </c>
      <c r="U1521" t="s">
        <v>24</v>
      </c>
      <c r="V1521" t="s">
        <v>18536</v>
      </c>
      <c r="W1521" t="s">
        <v>18537</v>
      </c>
      <c r="X1521" t="s">
        <v>18538</v>
      </c>
      <c r="Y1521" t="s">
        <v>18539</v>
      </c>
      <c r="Z1521" t="str">
        <f t="shared" si="23"/>
        <v>AS-96217</v>
      </c>
    </row>
    <row r="1522" spans="1:26" x14ac:dyDescent="0.3">
      <c r="A1522" t="s">
        <v>18540</v>
      </c>
      <c r="B1522" t="s">
        <v>8169</v>
      </c>
      <c r="C1522" t="s">
        <v>264</v>
      </c>
      <c r="E1522" t="s">
        <v>45</v>
      </c>
      <c r="G1522">
        <v>0.21</v>
      </c>
      <c r="H1522">
        <v>0.21</v>
      </c>
      <c r="I1522" t="s">
        <v>24</v>
      </c>
      <c r="J1522">
        <v>23.59</v>
      </c>
      <c r="K1522">
        <v>135.9</v>
      </c>
      <c r="L1522">
        <v>112.31</v>
      </c>
      <c r="M1522" t="s">
        <v>265</v>
      </c>
      <c r="N1522" t="s">
        <v>18541</v>
      </c>
      <c r="O1522" t="s">
        <v>18542</v>
      </c>
      <c r="P1522" t="s">
        <v>265</v>
      </c>
      <c r="Q1522" t="s">
        <v>266</v>
      </c>
      <c r="R1522" t="s">
        <v>267</v>
      </c>
      <c r="S1522" t="s">
        <v>18543</v>
      </c>
      <c r="T1522">
        <v>135.9</v>
      </c>
      <c r="U1522" t="s">
        <v>24</v>
      </c>
      <c r="V1522" t="s">
        <v>18544</v>
      </c>
      <c r="W1522" t="s">
        <v>18545</v>
      </c>
      <c r="X1522" t="s">
        <v>18546</v>
      </c>
      <c r="Y1522" t="s">
        <v>18547</v>
      </c>
      <c r="Z1522" t="str">
        <f t="shared" si="23"/>
        <v>AS-96929</v>
      </c>
    </row>
    <row r="1523" spans="1:26" x14ac:dyDescent="0.3">
      <c r="A1523" t="s">
        <v>18548</v>
      </c>
      <c r="B1523" t="s">
        <v>8169</v>
      </c>
      <c r="C1523" t="s">
        <v>268</v>
      </c>
      <c r="E1523" t="s">
        <v>42</v>
      </c>
      <c r="G1523">
        <v>0.19</v>
      </c>
      <c r="H1523">
        <v>0.19</v>
      </c>
      <c r="I1523" t="s">
        <v>24</v>
      </c>
      <c r="J1523">
        <v>7.97</v>
      </c>
      <c r="K1523">
        <v>49.9</v>
      </c>
      <c r="L1523">
        <v>41.93</v>
      </c>
      <c r="M1523" t="s">
        <v>83</v>
      </c>
      <c r="N1523" t="s">
        <v>18549</v>
      </c>
      <c r="O1523" t="s">
        <v>18550</v>
      </c>
      <c r="P1523" t="s">
        <v>83</v>
      </c>
      <c r="Q1523" t="s">
        <v>266</v>
      </c>
      <c r="R1523" t="s">
        <v>267</v>
      </c>
      <c r="S1523" t="s">
        <v>18551</v>
      </c>
      <c r="T1523">
        <v>49.9</v>
      </c>
      <c r="U1523" t="s">
        <v>24</v>
      </c>
      <c r="V1523" t="s">
        <v>8148</v>
      </c>
      <c r="W1523" t="s">
        <v>8151</v>
      </c>
      <c r="X1523" t="s">
        <v>18552</v>
      </c>
      <c r="Y1523" t="s">
        <v>18553</v>
      </c>
      <c r="Z1523" t="str">
        <f t="shared" si="23"/>
        <v>AS-97247</v>
      </c>
    </row>
    <row r="1524" spans="1:26" x14ac:dyDescent="0.3">
      <c r="A1524" t="s">
        <v>18554</v>
      </c>
      <c r="B1524" t="s">
        <v>8169</v>
      </c>
      <c r="C1524" t="s">
        <v>264</v>
      </c>
      <c r="E1524" t="s">
        <v>45</v>
      </c>
      <c r="G1524">
        <v>0.21</v>
      </c>
      <c r="H1524">
        <v>0.21</v>
      </c>
      <c r="I1524" t="s">
        <v>24</v>
      </c>
      <c r="J1524">
        <v>5.19</v>
      </c>
      <c r="K1524">
        <v>29.9</v>
      </c>
      <c r="L1524">
        <v>24.71</v>
      </c>
      <c r="M1524" t="s">
        <v>265</v>
      </c>
      <c r="N1524" t="s">
        <v>18555</v>
      </c>
      <c r="O1524" t="s">
        <v>18556</v>
      </c>
      <c r="P1524" t="s">
        <v>265</v>
      </c>
      <c r="Q1524" t="s">
        <v>266</v>
      </c>
      <c r="R1524" t="s">
        <v>267</v>
      </c>
      <c r="S1524" t="s">
        <v>18557</v>
      </c>
      <c r="T1524">
        <v>29.9</v>
      </c>
      <c r="U1524" t="s">
        <v>24</v>
      </c>
      <c r="V1524" t="s">
        <v>18558</v>
      </c>
      <c r="W1524" t="s">
        <v>18559</v>
      </c>
      <c r="X1524" t="s">
        <v>18560</v>
      </c>
      <c r="Y1524" t="s">
        <v>18561</v>
      </c>
      <c r="Z1524" t="str">
        <f t="shared" si="23"/>
        <v>AS-97108</v>
      </c>
    </row>
    <row r="1525" spans="1:26" x14ac:dyDescent="0.3">
      <c r="A1525" t="s">
        <v>18562</v>
      </c>
      <c r="B1525" t="s">
        <v>8169</v>
      </c>
      <c r="C1525" t="s">
        <v>264</v>
      </c>
      <c r="E1525" t="s">
        <v>45</v>
      </c>
      <c r="G1525">
        <v>0.21</v>
      </c>
      <c r="H1525">
        <v>0.21</v>
      </c>
      <c r="I1525" t="s">
        <v>24</v>
      </c>
      <c r="J1525">
        <v>5.54</v>
      </c>
      <c r="K1525">
        <v>31.9</v>
      </c>
      <c r="L1525">
        <v>26.36</v>
      </c>
      <c r="M1525" t="s">
        <v>265</v>
      </c>
      <c r="N1525" t="s">
        <v>18563</v>
      </c>
      <c r="O1525" t="s">
        <v>18564</v>
      </c>
      <c r="P1525" t="s">
        <v>265</v>
      </c>
      <c r="Q1525" t="s">
        <v>266</v>
      </c>
      <c r="R1525" t="s">
        <v>267</v>
      </c>
      <c r="S1525" t="s">
        <v>18565</v>
      </c>
      <c r="T1525">
        <v>31.9</v>
      </c>
      <c r="U1525" t="s">
        <v>24</v>
      </c>
      <c r="V1525" t="s">
        <v>18566</v>
      </c>
      <c r="W1525" t="s">
        <v>18567</v>
      </c>
      <c r="X1525" t="s">
        <v>18568</v>
      </c>
      <c r="Y1525" t="s">
        <v>18569</v>
      </c>
      <c r="Z1525" t="str">
        <f t="shared" si="23"/>
        <v>AS-96954</v>
      </c>
    </row>
    <row r="1526" spans="1:26" x14ac:dyDescent="0.3">
      <c r="A1526" t="s">
        <v>18570</v>
      </c>
      <c r="B1526" t="s">
        <v>8169</v>
      </c>
      <c r="C1526" t="s">
        <v>268</v>
      </c>
      <c r="E1526" t="s">
        <v>42</v>
      </c>
      <c r="G1526">
        <v>0.19</v>
      </c>
      <c r="H1526">
        <v>0.19</v>
      </c>
      <c r="I1526" t="s">
        <v>24</v>
      </c>
      <c r="J1526">
        <v>4.51</v>
      </c>
      <c r="K1526">
        <v>28.26</v>
      </c>
      <c r="L1526">
        <v>23.75</v>
      </c>
      <c r="M1526" t="s">
        <v>83</v>
      </c>
      <c r="N1526" t="s">
        <v>18571</v>
      </c>
      <c r="O1526" t="s">
        <v>18572</v>
      </c>
      <c r="P1526" t="s">
        <v>83</v>
      </c>
      <c r="Q1526" t="s">
        <v>266</v>
      </c>
      <c r="R1526" t="s">
        <v>267</v>
      </c>
      <c r="S1526" t="s">
        <v>18573</v>
      </c>
      <c r="T1526">
        <v>28.26</v>
      </c>
      <c r="U1526" t="s">
        <v>24</v>
      </c>
      <c r="V1526" t="s">
        <v>7967</v>
      </c>
      <c r="W1526" t="s">
        <v>7970</v>
      </c>
      <c r="X1526" t="s">
        <v>18574</v>
      </c>
      <c r="Y1526" t="s">
        <v>18575</v>
      </c>
      <c r="Z1526" t="str">
        <f t="shared" si="23"/>
        <v>AS-97146</v>
      </c>
    </row>
    <row r="1527" spans="1:26" x14ac:dyDescent="0.3">
      <c r="A1527" t="s">
        <v>18576</v>
      </c>
      <c r="B1527" t="s">
        <v>8169</v>
      </c>
      <c r="C1527" t="s">
        <v>264</v>
      </c>
      <c r="E1527" t="s">
        <v>46</v>
      </c>
      <c r="G1527">
        <v>0.2</v>
      </c>
      <c r="H1527">
        <v>0.2</v>
      </c>
      <c r="I1527" t="s">
        <v>24</v>
      </c>
      <c r="J1527">
        <v>19.16</v>
      </c>
      <c r="K1527">
        <v>114.95</v>
      </c>
      <c r="L1527">
        <v>95.79</v>
      </c>
      <c r="M1527" t="s">
        <v>265</v>
      </c>
      <c r="N1527" t="s">
        <v>18577</v>
      </c>
      <c r="O1527" t="s">
        <v>18578</v>
      </c>
      <c r="P1527" t="s">
        <v>265</v>
      </c>
      <c r="Q1527" t="s">
        <v>266</v>
      </c>
      <c r="R1527" t="s">
        <v>267</v>
      </c>
      <c r="S1527" t="s">
        <v>18579</v>
      </c>
      <c r="T1527">
        <v>114.95</v>
      </c>
      <c r="U1527" t="s">
        <v>24</v>
      </c>
      <c r="V1527" t="s">
        <v>18580</v>
      </c>
      <c r="W1527" t="s">
        <v>18581</v>
      </c>
      <c r="X1527" t="s">
        <v>18582</v>
      </c>
      <c r="Y1527" t="s">
        <v>18583</v>
      </c>
      <c r="Z1527" t="str">
        <f t="shared" si="23"/>
        <v>AS-96447</v>
      </c>
    </row>
    <row r="1528" spans="1:26" x14ac:dyDescent="0.3">
      <c r="A1528" t="s">
        <v>18584</v>
      </c>
      <c r="B1528" t="s">
        <v>8169</v>
      </c>
      <c r="C1528" t="s">
        <v>268</v>
      </c>
      <c r="E1528" t="s">
        <v>42</v>
      </c>
      <c r="G1528">
        <v>0.19</v>
      </c>
      <c r="H1528">
        <v>0.19</v>
      </c>
      <c r="I1528" t="s">
        <v>24</v>
      </c>
      <c r="J1528">
        <v>9.4</v>
      </c>
      <c r="K1528">
        <v>58.85</v>
      </c>
      <c r="L1528">
        <v>49.45</v>
      </c>
      <c r="M1528" t="s">
        <v>83</v>
      </c>
      <c r="N1528" t="s">
        <v>18585</v>
      </c>
      <c r="O1528" t="s">
        <v>18586</v>
      </c>
      <c r="P1528" t="s">
        <v>83</v>
      </c>
      <c r="Q1528" t="s">
        <v>266</v>
      </c>
      <c r="R1528" t="s">
        <v>267</v>
      </c>
      <c r="S1528" t="s">
        <v>18587</v>
      </c>
      <c r="T1528">
        <v>58.85</v>
      </c>
      <c r="U1528" t="s">
        <v>24</v>
      </c>
      <c r="V1528" t="s">
        <v>6019</v>
      </c>
      <c r="W1528" t="s">
        <v>6022</v>
      </c>
      <c r="X1528" t="s">
        <v>18588</v>
      </c>
      <c r="Y1528" t="s">
        <v>18589</v>
      </c>
      <c r="Z1528" t="str">
        <f t="shared" si="23"/>
        <v>AS-96178</v>
      </c>
    </row>
    <row r="1529" spans="1:26" x14ac:dyDescent="0.3">
      <c r="A1529" t="s">
        <v>18590</v>
      </c>
      <c r="B1529" t="s">
        <v>8169</v>
      </c>
      <c r="C1529" t="s">
        <v>264</v>
      </c>
      <c r="E1529" t="s">
        <v>45</v>
      </c>
      <c r="G1529">
        <v>0.21</v>
      </c>
      <c r="H1529">
        <v>0.21</v>
      </c>
      <c r="I1529" t="s">
        <v>24</v>
      </c>
      <c r="J1529">
        <v>8.31</v>
      </c>
      <c r="K1529">
        <v>47.9</v>
      </c>
      <c r="L1529">
        <v>39.590000000000003</v>
      </c>
      <c r="M1529" t="s">
        <v>265</v>
      </c>
      <c r="N1529" t="s">
        <v>18591</v>
      </c>
      <c r="O1529" t="s">
        <v>18592</v>
      </c>
      <c r="P1529" t="s">
        <v>265</v>
      </c>
      <c r="Q1529" t="s">
        <v>266</v>
      </c>
      <c r="R1529" t="s">
        <v>267</v>
      </c>
      <c r="S1529" t="s">
        <v>18593</v>
      </c>
      <c r="T1529">
        <v>47.9</v>
      </c>
      <c r="U1529" t="s">
        <v>24</v>
      </c>
      <c r="V1529" t="s">
        <v>18594</v>
      </c>
      <c r="W1529" t="s">
        <v>18595</v>
      </c>
      <c r="X1529" t="s">
        <v>18596</v>
      </c>
      <c r="Y1529" t="s">
        <v>18597</v>
      </c>
      <c r="Z1529" t="str">
        <f t="shared" si="23"/>
        <v>AS-96349</v>
      </c>
    </row>
    <row r="1530" spans="1:26" x14ac:dyDescent="0.3">
      <c r="A1530" t="s">
        <v>18598</v>
      </c>
      <c r="B1530" t="s">
        <v>8169</v>
      </c>
      <c r="C1530" t="s">
        <v>268</v>
      </c>
      <c r="E1530" t="s">
        <v>46</v>
      </c>
      <c r="G1530">
        <v>0.2</v>
      </c>
      <c r="H1530">
        <v>0.2</v>
      </c>
      <c r="I1530" t="s">
        <v>24</v>
      </c>
      <c r="J1530">
        <v>7.71</v>
      </c>
      <c r="K1530">
        <v>46.26</v>
      </c>
      <c r="L1530">
        <v>38.549999999999997</v>
      </c>
      <c r="M1530" t="s">
        <v>83</v>
      </c>
      <c r="N1530" t="s">
        <v>18599</v>
      </c>
      <c r="O1530" t="s">
        <v>18600</v>
      </c>
      <c r="P1530" t="s">
        <v>83</v>
      </c>
      <c r="Q1530" t="s">
        <v>266</v>
      </c>
      <c r="R1530" t="s">
        <v>267</v>
      </c>
      <c r="S1530" t="s">
        <v>18601</v>
      </c>
      <c r="T1530">
        <v>46.26</v>
      </c>
      <c r="U1530" t="s">
        <v>24</v>
      </c>
      <c r="V1530" t="s">
        <v>4828</v>
      </c>
      <c r="W1530" t="s">
        <v>4831</v>
      </c>
      <c r="X1530" t="s">
        <v>18602</v>
      </c>
      <c r="Y1530" t="s">
        <v>18603</v>
      </c>
      <c r="Z1530" t="str">
        <f t="shared" si="23"/>
        <v>AS-95570</v>
      </c>
    </row>
    <row r="1531" spans="1:26" x14ac:dyDescent="0.3">
      <c r="A1531" t="s">
        <v>18604</v>
      </c>
      <c r="B1531" t="s">
        <v>8169</v>
      </c>
      <c r="C1531" t="s">
        <v>264</v>
      </c>
      <c r="E1531" t="s">
        <v>46</v>
      </c>
      <c r="G1531">
        <v>0.2</v>
      </c>
      <c r="H1531">
        <v>0.2</v>
      </c>
      <c r="I1531" t="s">
        <v>24</v>
      </c>
      <c r="J1531">
        <v>7.98</v>
      </c>
      <c r="K1531">
        <v>47.9</v>
      </c>
      <c r="L1531">
        <v>39.92</v>
      </c>
      <c r="M1531" t="s">
        <v>265</v>
      </c>
      <c r="N1531" t="s">
        <v>18605</v>
      </c>
      <c r="O1531" t="s">
        <v>18606</v>
      </c>
      <c r="P1531" t="s">
        <v>265</v>
      </c>
      <c r="Q1531" t="s">
        <v>266</v>
      </c>
      <c r="R1531" t="s">
        <v>267</v>
      </c>
      <c r="S1531" t="s">
        <v>18607</v>
      </c>
      <c r="T1531">
        <v>47.9</v>
      </c>
      <c r="U1531" t="s">
        <v>24</v>
      </c>
      <c r="V1531" t="s">
        <v>18608</v>
      </c>
      <c r="W1531" t="s">
        <v>18609</v>
      </c>
      <c r="X1531" t="s">
        <v>18610</v>
      </c>
      <c r="Y1531" t="s">
        <v>18611</v>
      </c>
      <c r="Z1531" t="str">
        <f t="shared" si="23"/>
        <v>AS-96829</v>
      </c>
    </row>
    <row r="1532" spans="1:26" x14ac:dyDescent="0.3">
      <c r="A1532" t="s">
        <v>18612</v>
      </c>
      <c r="B1532" t="s">
        <v>8169</v>
      </c>
      <c r="C1532" t="s">
        <v>264</v>
      </c>
      <c r="E1532" t="s">
        <v>45</v>
      </c>
      <c r="G1532">
        <v>0.21</v>
      </c>
      <c r="H1532">
        <v>0.21</v>
      </c>
      <c r="I1532" t="s">
        <v>24</v>
      </c>
      <c r="J1532">
        <v>7.78</v>
      </c>
      <c r="K1532">
        <v>44.85</v>
      </c>
      <c r="L1532">
        <v>37.07</v>
      </c>
      <c r="M1532" t="s">
        <v>265</v>
      </c>
      <c r="N1532" t="s">
        <v>18613</v>
      </c>
      <c r="O1532" t="s">
        <v>18614</v>
      </c>
      <c r="P1532" t="s">
        <v>265</v>
      </c>
      <c r="Q1532" t="s">
        <v>266</v>
      </c>
      <c r="R1532" t="s">
        <v>267</v>
      </c>
      <c r="S1532" t="s">
        <v>18615</v>
      </c>
      <c r="T1532">
        <v>44.85</v>
      </c>
      <c r="U1532" t="s">
        <v>24</v>
      </c>
      <c r="V1532" t="s">
        <v>18616</v>
      </c>
      <c r="W1532" t="s">
        <v>18617</v>
      </c>
      <c r="X1532" t="s">
        <v>18618</v>
      </c>
      <c r="Y1532" t="s">
        <v>18619</v>
      </c>
      <c r="Z1532" t="str">
        <f t="shared" si="23"/>
        <v>AS-96630</v>
      </c>
    </row>
    <row r="1533" spans="1:26" x14ac:dyDescent="0.3">
      <c r="A1533" t="s">
        <v>18620</v>
      </c>
      <c r="B1533" t="s">
        <v>8169</v>
      </c>
      <c r="C1533" t="s">
        <v>264</v>
      </c>
      <c r="E1533" t="s">
        <v>45</v>
      </c>
      <c r="G1533">
        <v>0.21</v>
      </c>
      <c r="H1533">
        <v>0.21</v>
      </c>
      <c r="I1533" t="s">
        <v>24</v>
      </c>
      <c r="J1533">
        <v>8.66</v>
      </c>
      <c r="K1533">
        <v>49.9</v>
      </c>
      <c r="L1533">
        <v>41.24</v>
      </c>
      <c r="M1533" t="s">
        <v>265</v>
      </c>
      <c r="N1533" t="s">
        <v>18621</v>
      </c>
      <c r="O1533" t="s">
        <v>18622</v>
      </c>
      <c r="P1533" t="s">
        <v>265</v>
      </c>
      <c r="Q1533" t="s">
        <v>266</v>
      </c>
      <c r="R1533" t="s">
        <v>267</v>
      </c>
      <c r="S1533" t="s">
        <v>18623</v>
      </c>
      <c r="T1533">
        <v>49.9</v>
      </c>
      <c r="U1533" t="s">
        <v>24</v>
      </c>
      <c r="V1533" t="s">
        <v>18624</v>
      </c>
      <c r="W1533" t="s">
        <v>18625</v>
      </c>
      <c r="X1533" t="s">
        <v>18626</v>
      </c>
      <c r="Y1533" t="s">
        <v>18627</v>
      </c>
      <c r="Z1533" t="str">
        <f t="shared" si="23"/>
        <v>AS-96533</v>
      </c>
    </row>
    <row r="1534" spans="1:26" x14ac:dyDescent="0.3">
      <c r="A1534" t="s">
        <v>18628</v>
      </c>
      <c r="B1534" t="s">
        <v>8169</v>
      </c>
      <c r="C1534" t="s">
        <v>264</v>
      </c>
      <c r="E1534" t="s">
        <v>45</v>
      </c>
      <c r="G1534">
        <v>0.21</v>
      </c>
      <c r="H1534">
        <v>0.21</v>
      </c>
      <c r="I1534" t="s">
        <v>24</v>
      </c>
      <c r="J1534">
        <v>11.79</v>
      </c>
      <c r="K1534">
        <v>67.95</v>
      </c>
      <c r="L1534">
        <v>56.16</v>
      </c>
      <c r="M1534" t="s">
        <v>265</v>
      </c>
      <c r="N1534" t="s">
        <v>18629</v>
      </c>
      <c r="O1534" t="s">
        <v>18630</v>
      </c>
      <c r="P1534" t="s">
        <v>265</v>
      </c>
      <c r="Q1534" t="s">
        <v>266</v>
      </c>
      <c r="R1534" t="s">
        <v>267</v>
      </c>
      <c r="S1534" t="s">
        <v>18631</v>
      </c>
      <c r="T1534">
        <v>67.95</v>
      </c>
      <c r="U1534" t="s">
        <v>24</v>
      </c>
      <c r="V1534" t="s">
        <v>18632</v>
      </c>
      <c r="W1534" t="s">
        <v>18633</v>
      </c>
      <c r="X1534" t="s">
        <v>18634</v>
      </c>
      <c r="Y1534" t="s">
        <v>18635</v>
      </c>
      <c r="Z1534" t="str">
        <f t="shared" si="23"/>
        <v>AS-95876</v>
      </c>
    </row>
    <row r="1535" spans="1:26" x14ac:dyDescent="0.3">
      <c r="A1535" t="s">
        <v>18636</v>
      </c>
      <c r="B1535" t="s">
        <v>8169</v>
      </c>
      <c r="C1535" t="s">
        <v>268</v>
      </c>
      <c r="E1535" t="s">
        <v>46</v>
      </c>
      <c r="G1535">
        <v>0.2</v>
      </c>
      <c r="H1535">
        <v>0.2</v>
      </c>
      <c r="I1535" t="s">
        <v>24</v>
      </c>
      <c r="J1535">
        <v>14.16</v>
      </c>
      <c r="K1535">
        <v>84.95</v>
      </c>
      <c r="L1535">
        <v>70.790000000000006</v>
      </c>
      <c r="M1535" t="s">
        <v>83</v>
      </c>
      <c r="N1535" t="s">
        <v>18637</v>
      </c>
      <c r="O1535" t="s">
        <v>18638</v>
      </c>
      <c r="P1535" t="s">
        <v>83</v>
      </c>
      <c r="Q1535" t="s">
        <v>266</v>
      </c>
      <c r="R1535" t="s">
        <v>267</v>
      </c>
      <c r="S1535" t="s">
        <v>18639</v>
      </c>
      <c r="T1535">
        <v>84.95</v>
      </c>
      <c r="U1535" t="s">
        <v>24</v>
      </c>
      <c r="V1535" t="s">
        <v>7040</v>
      </c>
      <c r="W1535" t="s">
        <v>7043</v>
      </c>
      <c r="X1535" t="s">
        <v>18640</v>
      </c>
      <c r="Y1535" t="s">
        <v>18641</v>
      </c>
      <c r="Z1535" t="str">
        <f t="shared" si="23"/>
        <v>AS-96713</v>
      </c>
    </row>
    <row r="1536" spans="1:26" x14ac:dyDescent="0.3">
      <c r="A1536" t="s">
        <v>18642</v>
      </c>
      <c r="B1536" t="s">
        <v>8169</v>
      </c>
      <c r="C1536" t="s">
        <v>264</v>
      </c>
      <c r="E1536" t="s">
        <v>45</v>
      </c>
      <c r="G1536">
        <v>0.21</v>
      </c>
      <c r="H1536">
        <v>0.21</v>
      </c>
      <c r="I1536" t="s">
        <v>24</v>
      </c>
      <c r="J1536">
        <v>9</v>
      </c>
      <c r="K1536">
        <v>51.85</v>
      </c>
      <c r="L1536">
        <v>42.85</v>
      </c>
      <c r="M1536" t="s">
        <v>265</v>
      </c>
      <c r="N1536" t="s">
        <v>18643</v>
      </c>
      <c r="O1536" t="s">
        <v>18644</v>
      </c>
      <c r="P1536" t="s">
        <v>265</v>
      </c>
      <c r="Q1536" t="s">
        <v>266</v>
      </c>
      <c r="R1536" t="s">
        <v>267</v>
      </c>
      <c r="S1536" t="s">
        <v>18645</v>
      </c>
      <c r="T1536">
        <v>51.85</v>
      </c>
      <c r="U1536" t="s">
        <v>24</v>
      </c>
      <c r="V1536" t="s">
        <v>18646</v>
      </c>
      <c r="W1536" t="s">
        <v>18647</v>
      </c>
      <c r="X1536" t="s">
        <v>18648</v>
      </c>
      <c r="Y1536" t="s">
        <v>18649</v>
      </c>
      <c r="Z1536" t="str">
        <f t="shared" si="23"/>
        <v>AS-97148</v>
      </c>
    </row>
    <row r="1537" spans="1:26" x14ac:dyDescent="0.3">
      <c r="A1537" t="s">
        <v>18650</v>
      </c>
      <c r="B1537" t="s">
        <v>8169</v>
      </c>
      <c r="C1537" t="s">
        <v>264</v>
      </c>
      <c r="E1537" t="s">
        <v>45</v>
      </c>
      <c r="G1537">
        <v>0.21</v>
      </c>
      <c r="H1537">
        <v>0.21</v>
      </c>
      <c r="I1537" t="s">
        <v>24</v>
      </c>
      <c r="J1537">
        <v>7.78</v>
      </c>
      <c r="K1537">
        <v>44.85</v>
      </c>
      <c r="L1537">
        <v>37.07</v>
      </c>
      <c r="M1537" t="s">
        <v>265</v>
      </c>
      <c r="N1537" t="s">
        <v>18651</v>
      </c>
      <c r="O1537" t="s">
        <v>18652</v>
      </c>
      <c r="P1537" t="s">
        <v>265</v>
      </c>
      <c r="Q1537" t="s">
        <v>266</v>
      </c>
      <c r="R1537" t="s">
        <v>267</v>
      </c>
      <c r="S1537" t="s">
        <v>18653</v>
      </c>
      <c r="T1537">
        <v>44.85</v>
      </c>
      <c r="U1537" t="s">
        <v>24</v>
      </c>
      <c r="V1537" t="s">
        <v>18654</v>
      </c>
      <c r="W1537" t="s">
        <v>18655</v>
      </c>
      <c r="X1537" t="s">
        <v>18656</v>
      </c>
      <c r="Y1537" t="s">
        <v>18657</v>
      </c>
      <c r="Z1537" t="str">
        <f t="shared" si="23"/>
        <v>AS-94807</v>
      </c>
    </row>
    <row r="1538" spans="1:26" x14ac:dyDescent="0.3">
      <c r="A1538" t="s">
        <v>18658</v>
      </c>
      <c r="B1538" t="s">
        <v>8169</v>
      </c>
      <c r="C1538" t="s">
        <v>264</v>
      </c>
      <c r="E1538" t="s">
        <v>45</v>
      </c>
      <c r="G1538">
        <v>0.21</v>
      </c>
      <c r="H1538">
        <v>0.21</v>
      </c>
      <c r="I1538" t="s">
        <v>24</v>
      </c>
      <c r="J1538">
        <v>6.92</v>
      </c>
      <c r="K1538">
        <v>39.9</v>
      </c>
      <c r="L1538">
        <v>32.979999999999997</v>
      </c>
      <c r="M1538" t="s">
        <v>265</v>
      </c>
      <c r="N1538" t="s">
        <v>18659</v>
      </c>
      <c r="O1538" t="s">
        <v>18660</v>
      </c>
      <c r="P1538" t="s">
        <v>265</v>
      </c>
      <c r="Q1538" t="s">
        <v>266</v>
      </c>
      <c r="R1538" t="s">
        <v>267</v>
      </c>
      <c r="S1538" t="s">
        <v>18661</v>
      </c>
      <c r="T1538">
        <v>39.9</v>
      </c>
      <c r="U1538" t="s">
        <v>24</v>
      </c>
      <c r="V1538" t="s">
        <v>18662</v>
      </c>
      <c r="W1538" t="s">
        <v>18663</v>
      </c>
      <c r="X1538" t="s">
        <v>18664</v>
      </c>
      <c r="Y1538" t="s">
        <v>18665</v>
      </c>
      <c r="Z1538" t="str">
        <f t="shared" si="23"/>
        <v>AS-96117</v>
      </c>
    </row>
    <row r="1539" spans="1:26" x14ac:dyDescent="0.3">
      <c r="A1539" t="s">
        <v>18666</v>
      </c>
      <c r="B1539" t="s">
        <v>8169</v>
      </c>
      <c r="C1539" t="s">
        <v>268</v>
      </c>
      <c r="E1539" t="s">
        <v>42</v>
      </c>
      <c r="G1539">
        <v>0.19</v>
      </c>
      <c r="H1539">
        <v>0.19</v>
      </c>
      <c r="I1539" t="s">
        <v>24</v>
      </c>
      <c r="J1539">
        <v>10.85</v>
      </c>
      <c r="K1539">
        <v>67.95</v>
      </c>
      <c r="L1539">
        <v>57.1</v>
      </c>
      <c r="M1539" t="s">
        <v>83</v>
      </c>
      <c r="N1539" t="s">
        <v>18667</v>
      </c>
      <c r="O1539" t="s">
        <v>18668</v>
      </c>
      <c r="P1539" t="s">
        <v>83</v>
      </c>
      <c r="Q1539" t="s">
        <v>266</v>
      </c>
      <c r="R1539" t="s">
        <v>267</v>
      </c>
      <c r="S1539" t="s">
        <v>18669</v>
      </c>
      <c r="T1539">
        <v>67.95</v>
      </c>
      <c r="U1539" t="s">
        <v>24</v>
      </c>
      <c r="V1539" t="s">
        <v>4559</v>
      </c>
      <c r="W1539" t="s">
        <v>4562</v>
      </c>
      <c r="X1539" t="s">
        <v>18670</v>
      </c>
      <c r="Y1539" t="s">
        <v>18671</v>
      </c>
      <c r="Z1539" t="str">
        <f t="shared" ref="Z1539:Z1602" si="24">+A1539</f>
        <v>AS-95440</v>
      </c>
    </row>
    <row r="1540" spans="1:26" x14ac:dyDescent="0.3">
      <c r="A1540" t="s">
        <v>18672</v>
      </c>
      <c r="B1540" t="s">
        <v>8169</v>
      </c>
      <c r="C1540" t="s">
        <v>264</v>
      </c>
      <c r="E1540" t="s">
        <v>45</v>
      </c>
      <c r="G1540">
        <v>0.21</v>
      </c>
      <c r="H1540">
        <v>0.21</v>
      </c>
      <c r="I1540" t="s">
        <v>24</v>
      </c>
      <c r="J1540">
        <v>5.19</v>
      </c>
      <c r="K1540">
        <v>29.9</v>
      </c>
      <c r="L1540">
        <v>24.71</v>
      </c>
      <c r="M1540" t="s">
        <v>265</v>
      </c>
      <c r="N1540" t="s">
        <v>18673</v>
      </c>
      <c r="O1540" t="s">
        <v>18674</v>
      </c>
      <c r="P1540" t="s">
        <v>265</v>
      </c>
      <c r="Q1540" t="s">
        <v>266</v>
      </c>
      <c r="R1540" t="s">
        <v>267</v>
      </c>
      <c r="S1540" t="s">
        <v>18675</v>
      </c>
      <c r="T1540">
        <v>29.9</v>
      </c>
      <c r="U1540" t="s">
        <v>24</v>
      </c>
      <c r="V1540" t="s">
        <v>18676</v>
      </c>
      <c r="W1540" t="s">
        <v>18677</v>
      </c>
      <c r="X1540" t="s">
        <v>18678</v>
      </c>
      <c r="Y1540" t="s">
        <v>18679</v>
      </c>
      <c r="Z1540" t="str">
        <f t="shared" si="24"/>
        <v>AS-96805</v>
      </c>
    </row>
    <row r="1541" spans="1:26" x14ac:dyDescent="0.3">
      <c r="A1541" t="s">
        <v>18680</v>
      </c>
      <c r="B1541" t="s">
        <v>8169</v>
      </c>
      <c r="C1541" t="s">
        <v>264</v>
      </c>
      <c r="E1541" t="s">
        <v>46</v>
      </c>
      <c r="G1541">
        <v>0.2</v>
      </c>
      <c r="H1541">
        <v>0.2</v>
      </c>
      <c r="I1541" t="s">
        <v>24</v>
      </c>
      <c r="J1541">
        <v>10.65</v>
      </c>
      <c r="K1541">
        <v>63.9</v>
      </c>
      <c r="L1541">
        <v>53.25</v>
      </c>
      <c r="M1541" t="s">
        <v>265</v>
      </c>
      <c r="N1541" t="s">
        <v>18681</v>
      </c>
      <c r="O1541" t="s">
        <v>18682</v>
      </c>
      <c r="P1541" t="s">
        <v>265</v>
      </c>
      <c r="Q1541" t="s">
        <v>266</v>
      </c>
      <c r="R1541" t="s">
        <v>267</v>
      </c>
      <c r="S1541" t="s">
        <v>18683</v>
      </c>
      <c r="T1541">
        <v>63.9</v>
      </c>
      <c r="U1541" t="s">
        <v>24</v>
      </c>
      <c r="V1541" t="s">
        <v>18684</v>
      </c>
      <c r="W1541" t="s">
        <v>18685</v>
      </c>
      <c r="X1541" t="s">
        <v>18686</v>
      </c>
      <c r="Y1541" t="s">
        <v>18687</v>
      </c>
      <c r="Z1541" t="str">
        <f t="shared" si="24"/>
        <v>AS-94864</v>
      </c>
    </row>
    <row r="1542" spans="1:26" x14ac:dyDescent="0.3">
      <c r="A1542" t="s">
        <v>18688</v>
      </c>
      <c r="B1542" t="s">
        <v>8169</v>
      </c>
      <c r="C1542" t="s">
        <v>264</v>
      </c>
      <c r="E1542" t="s">
        <v>46</v>
      </c>
      <c r="G1542">
        <v>0.2</v>
      </c>
      <c r="H1542">
        <v>0.2</v>
      </c>
      <c r="I1542" t="s">
        <v>24</v>
      </c>
      <c r="J1542">
        <v>7.98</v>
      </c>
      <c r="K1542">
        <v>47.9</v>
      </c>
      <c r="L1542">
        <v>39.92</v>
      </c>
      <c r="M1542" t="s">
        <v>265</v>
      </c>
      <c r="N1542" t="s">
        <v>18689</v>
      </c>
      <c r="O1542" t="s">
        <v>18690</v>
      </c>
      <c r="P1542" t="s">
        <v>265</v>
      </c>
      <c r="Q1542" t="s">
        <v>266</v>
      </c>
      <c r="R1542" t="s">
        <v>267</v>
      </c>
      <c r="S1542" t="s">
        <v>18691</v>
      </c>
      <c r="T1542">
        <v>47.9</v>
      </c>
      <c r="U1542" t="s">
        <v>24</v>
      </c>
      <c r="V1542" t="s">
        <v>18692</v>
      </c>
      <c r="W1542" t="s">
        <v>18693</v>
      </c>
      <c r="X1542" t="s">
        <v>18694</v>
      </c>
      <c r="Y1542" t="s">
        <v>18695</v>
      </c>
      <c r="Z1542" t="str">
        <f t="shared" si="24"/>
        <v>AS-96345</v>
      </c>
    </row>
    <row r="1543" spans="1:26" x14ac:dyDescent="0.3">
      <c r="A1543" t="s">
        <v>18696</v>
      </c>
      <c r="B1543" t="s">
        <v>8169</v>
      </c>
      <c r="C1543" t="s">
        <v>264</v>
      </c>
      <c r="E1543" t="s">
        <v>42</v>
      </c>
      <c r="G1543">
        <v>0.19</v>
      </c>
      <c r="H1543">
        <v>0.19</v>
      </c>
      <c r="I1543" t="s">
        <v>24</v>
      </c>
      <c r="J1543">
        <v>6.99</v>
      </c>
      <c r="K1543">
        <v>43.8</v>
      </c>
      <c r="L1543">
        <v>36.81</v>
      </c>
      <c r="M1543" t="s">
        <v>265</v>
      </c>
      <c r="N1543" t="s">
        <v>18697</v>
      </c>
      <c r="O1543" t="s">
        <v>18698</v>
      </c>
      <c r="P1543" t="s">
        <v>265</v>
      </c>
      <c r="Q1543" t="s">
        <v>266</v>
      </c>
      <c r="R1543" t="s">
        <v>267</v>
      </c>
      <c r="S1543" t="s">
        <v>18699</v>
      </c>
      <c r="T1543">
        <v>43.8</v>
      </c>
      <c r="U1543" t="s">
        <v>24</v>
      </c>
      <c r="V1543" t="s">
        <v>18700</v>
      </c>
      <c r="W1543" t="s">
        <v>18701</v>
      </c>
      <c r="X1543" t="s">
        <v>18702</v>
      </c>
      <c r="Y1543" t="s">
        <v>18703</v>
      </c>
      <c r="Z1543" t="str">
        <f t="shared" si="24"/>
        <v>AS-96304</v>
      </c>
    </row>
    <row r="1544" spans="1:26" x14ac:dyDescent="0.3">
      <c r="A1544" t="s">
        <v>18704</v>
      </c>
      <c r="B1544" t="s">
        <v>8169</v>
      </c>
      <c r="C1544" t="s">
        <v>268</v>
      </c>
      <c r="E1544" t="s">
        <v>42</v>
      </c>
      <c r="G1544">
        <v>0.19</v>
      </c>
      <c r="H1544">
        <v>0.19</v>
      </c>
      <c r="I1544" t="s">
        <v>24</v>
      </c>
      <c r="J1544">
        <v>10.85</v>
      </c>
      <c r="K1544">
        <v>67.95</v>
      </c>
      <c r="L1544">
        <v>57.1</v>
      </c>
      <c r="M1544" t="s">
        <v>83</v>
      </c>
      <c r="N1544" t="s">
        <v>18705</v>
      </c>
      <c r="O1544" t="s">
        <v>18706</v>
      </c>
      <c r="P1544" t="s">
        <v>83</v>
      </c>
      <c r="Q1544" t="s">
        <v>266</v>
      </c>
      <c r="R1544" t="s">
        <v>267</v>
      </c>
      <c r="S1544" t="s">
        <v>18707</v>
      </c>
      <c r="T1544">
        <v>67.95</v>
      </c>
      <c r="U1544" t="s">
        <v>24</v>
      </c>
      <c r="V1544" t="s">
        <v>6122</v>
      </c>
      <c r="W1544" t="s">
        <v>6124</v>
      </c>
      <c r="X1544" t="s">
        <v>18708</v>
      </c>
      <c r="Y1544" t="s">
        <v>18709</v>
      </c>
      <c r="Z1544" t="str">
        <f t="shared" si="24"/>
        <v>AS-96253</v>
      </c>
    </row>
    <row r="1545" spans="1:26" x14ac:dyDescent="0.3">
      <c r="A1545" t="s">
        <v>18710</v>
      </c>
      <c r="B1545" t="s">
        <v>8169</v>
      </c>
      <c r="C1545" t="s">
        <v>264</v>
      </c>
      <c r="E1545" t="s">
        <v>45</v>
      </c>
      <c r="G1545">
        <v>0.21</v>
      </c>
      <c r="H1545">
        <v>0.21</v>
      </c>
      <c r="I1545" t="s">
        <v>24</v>
      </c>
      <c r="J1545">
        <v>11.27</v>
      </c>
      <c r="K1545">
        <v>64.95</v>
      </c>
      <c r="L1545">
        <v>53.68</v>
      </c>
      <c r="M1545" t="s">
        <v>265</v>
      </c>
      <c r="N1545" t="s">
        <v>18711</v>
      </c>
      <c r="O1545" t="s">
        <v>18712</v>
      </c>
      <c r="P1545" t="s">
        <v>265</v>
      </c>
      <c r="Q1545" t="s">
        <v>266</v>
      </c>
      <c r="R1545" t="s">
        <v>267</v>
      </c>
      <c r="S1545" t="s">
        <v>18713</v>
      </c>
      <c r="T1545">
        <v>64.95</v>
      </c>
      <c r="U1545" t="s">
        <v>24</v>
      </c>
      <c r="V1545" t="s">
        <v>18714</v>
      </c>
      <c r="W1545" t="s">
        <v>18715</v>
      </c>
      <c r="X1545" t="s">
        <v>18714</v>
      </c>
      <c r="Y1545" t="s">
        <v>18716</v>
      </c>
      <c r="Z1545" t="str">
        <f t="shared" si="24"/>
        <v>AS-95099</v>
      </c>
    </row>
    <row r="1546" spans="1:26" x14ac:dyDescent="0.3">
      <c r="A1546" t="s">
        <v>18717</v>
      </c>
      <c r="B1546" t="s">
        <v>8169</v>
      </c>
      <c r="C1546" t="s">
        <v>268</v>
      </c>
      <c r="E1546" t="s">
        <v>37</v>
      </c>
      <c r="G1546">
        <v>0.2</v>
      </c>
      <c r="H1546">
        <v>0.2</v>
      </c>
      <c r="I1546" t="s">
        <v>24</v>
      </c>
      <c r="J1546">
        <v>16.66</v>
      </c>
      <c r="K1546">
        <v>99.95</v>
      </c>
      <c r="L1546">
        <v>83.29</v>
      </c>
      <c r="M1546" t="s">
        <v>83</v>
      </c>
      <c r="N1546" t="s">
        <v>18718</v>
      </c>
      <c r="O1546" t="s">
        <v>18719</v>
      </c>
      <c r="P1546" t="s">
        <v>83</v>
      </c>
      <c r="Q1546" t="s">
        <v>266</v>
      </c>
      <c r="R1546" t="s">
        <v>267</v>
      </c>
      <c r="S1546" t="s">
        <v>18720</v>
      </c>
      <c r="T1546">
        <v>99.95</v>
      </c>
      <c r="U1546" t="s">
        <v>24</v>
      </c>
      <c r="V1546" t="s">
        <v>3761</v>
      </c>
      <c r="W1546" t="s">
        <v>3764</v>
      </c>
      <c r="X1546" t="s">
        <v>18721</v>
      </c>
      <c r="Y1546" t="s">
        <v>18722</v>
      </c>
      <c r="Z1546" t="str">
        <f t="shared" si="24"/>
        <v>AS-95179</v>
      </c>
    </row>
    <row r="1547" spans="1:26" x14ac:dyDescent="0.3">
      <c r="A1547" t="s">
        <v>18723</v>
      </c>
      <c r="B1547" t="s">
        <v>8169</v>
      </c>
      <c r="C1547" t="s">
        <v>264</v>
      </c>
      <c r="E1547" t="s">
        <v>45</v>
      </c>
      <c r="G1547">
        <v>0.21</v>
      </c>
      <c r="H1547">
        <v>0.21</v>
      </c>
      <c r="I1547" t="s">
        <v>24</v>
      </c>
      <c r="J1547">
        <v>18.420000000000002</v>
      </c>
      <c r="K1547">
        <v>106.11</v>
      </c>
      <c r="L1547">
        <v>87.69</v>
      </c>
      <c r="M1547" t="s">
        <v>265</v>
      </c>
      <c r="N1547" t="s">
        <v>18724</v>
      </c>
      <c r="O1547" t="s">
        <v>18725</v>
      </c>
      <c r="P1547" t="s">
        <v>265</v>
      </c>
      <c r="Q1547" t="s">
        <v>266</v>
      </c>
      <c r="R1547" t="s">
        <v>267</v>
      </c>
      <c r="S1547" t="s">
        <v>18726</v>
      </c>
      <c r="T1547">
        <v>106.11</v>
      </c>
      <c r="U1547" t="s">
        <v>24</v>
      </c>
      <c r="V1547" t="s">
        <v>18727</v>
      </c>
      <c r="W1547" t="s">
        <v>18728</v>
      </c>
      <c r="X1547" t="s">
        <v>18727</v>
      </c>
      <c r="Y1547" t="s">
        <v>18729</v>
      </c>
      <c r="Z1547" t="str">
        <f t="shared" si="24"/>
        <v>AS-97109</v>
      </c>
    </row>
    <row r="1548" spans="1:26" x14ac:dyDescent="0.3">
      <c r="A1548" t="s">
        <v>18730</v>
      </c>
      <c r="B1548" t="s">
        <v>8169</v>
      </c>
      <c r="C1548" t="s">
        <v>264</v>
      </c>
      <c r="E1548" t="s">
        <v>45</v>
      </c>
      <c r="G1548">
        <v>0.21</v>
      </c>
      <c r="H1548">
        <v>0.21</v>
      </c>
      <c r="I1548" t="s">
        <v>24</v>
      </c>
      <c r="J1548">
        <v>47.77</v>
      </c>
      <c r="K1548">
        <v>275.22000000000003</v>
      </c>
      <c r="L1548">
        <v>227.45</v>
      </c>
      <c r="M1548" t="s">
        <v>265</v>
      </c>
      <c r="N1548" t="s">
        <v>18731</v>
      </c>
      <c r="O1548" t="s">
        <v>18732</v>
      </c>
      <c r="P1548" t="s">
        <v>265</v>
      </c>
      <c r="Q1548" t="s">
        <v>266</v>
      </c>
      <c r="R1548" t="s">
        <v>267</v>
      </c>
      <c r="S1548" t="s">
        <v>18733</v>
      </c>
      <c r="T1548">
        <v>275.22000000000003</v>
      </c>
      <c r="U1548" t="s">
        <v>24</v>
      </c>
      <c r="V1548" t="s">
        <v>18734</v>
      </c>
      <c r="W1548" t="s">
        <v>18735</v>
      </c>
      <c r="X1548" t="s">
        <v>18736</v>
      </c>
      <c r="Y1548" t="s">
        <v>18737</v>
      </c>
      <c r="Z1548" t="str">
        <f t="shared" si="24"/>
        <v>AS-95837</v>
      </c>
    </row>
    <row r="1549" spans="1:26" x14ac:dyDescent="0.3">
      <c r="A1549" t="s">
        <v>18738</v>
      </c>
      <c r="B1549" t="s">
        <v>8169</v>
      </c>
      <c r="C1549" t="s">
        <v>264</v>
      </c>
      <c r="E1549" t="s">
        <v>45</v>
      </c>
      <c r="G1549">
        <v>0.21</v>
      </c>
      <c r="H1549">
        <v>0.21</v>
      </c>
      <c r="I1549" t="s">
        <v>24</v>
      </c>
      <c r="J1549">
        <v>11.79</v>
      </c>
      <c r="K1549">
        <v>67.95</v>
      </c>
      <c r="L1549">
        <v>56.16</v>
      </c>
      <c r="M1549" t="s">
        <v>265</v>
      </c>
      <c r="N1549" t="s">
        <v>18739</v>
      </c>
      <c r="O1549" t="s">
        <v>18740</v>
      </c>
      <c r="P1549" t="s">
        <v>265</v>
      </c>
      <c r="Q1549" t="s">
        <v>266</v>
      </c>
      <c r="R1549" t="s">
        <v>267</v>
      </c>
      <c r="S1549" t="s">
        <v>18741</v>
      </c>
      <c r="T1549">
        <v>67.95</v>
      </c>
      <c r="U1549" t="s">
        <v>24</v>
      </c>
      <c r="V1549" t="s">
        <v>18742</v>
      </c>
      <c r="W1549" t="s">
        <v>18743</v>
      </c>
      <c r="X1549" t="s">
        <v>18744</v>
      </c>
      <c r="Y1549" t="s">
        <v>18745</v>
      </c>
      <c r="Z1549" t="str">
        <f t="shared" si="24"/>
        <v>AS-96164</v>
      </c>
    </row>
    <row r="1550" spans="1:26" x14ac:dyDescent="0.3">
      <c r="A1550" t="s">
        <v>18746</v>
      </c>
      <c r="B1550" t="s">
        <v>8169</v>
      </c>
      <c r="C1550" t="s">
        <v>264</v>
      </c>
      <c r="E1550" t="s">
        <v>45</v>
      </c>
      <c r="G1550">
        <v>0.21</v>
      </c>
      <c r="H1550">
        <v>0.21</v>
      </c>
      <c r="I1550" t="s">
        <v>24</v>
      </c>
      <c r="J1550">
        <v>5.19</v>
      </c>
      <c r="K1550">
        <v>29.9</v>
      </c>
      <c r="L1550">
        <v>24.71</v>
      </c>
      <c r="M1550" t="s">
        <v>265</v>
      </c>
      <c r="N1550" t="s">
        <v>18747</v>
      </c>
      <c r="O1550" t="s">
        <v>18748</v>
      </c>
      <c r="P1550" t="s">
        <v>265</v>
      </c>
      <c r="Q1550" t="s">
        <v>266</v>
      </c>
      <c r="R1550" t="s">
        <v>267</v>
      </c>
      <c r="S1550" t="s">
        <v>18749</v>
      </c>
      <c r="T1550">
        <v>29.9</v>
      </c>
      <c r="U1550" t="s">
        <v>24</v>
      </c>
      <c r="V1550" t="s">
        <v>18750</v>
      </c>
      <c r="W1550" t="s">
        <v>18751</v>
      </c>
      <c r="X1550" t="s">
        <v>18752</v>
      </c>
      <c r="Y1550" t="s">
        <v>18753</v>
      </c>
      <c r="Z1550" t="str">
        <f t="shared" si="24"/>
        <v>AS-95746</v>
      </c>
    </row>
    <row r="1551" spans="1:26" x14ac:dyDescent="0.3">
      <c r="A1551" t="s">
        <v>18754</v>
      </c>
      <c r="B1551" t="s">
        <v>8169</v>
      </c>
      <c r="C1551" t="s">
        <v>264</v>
      </c>
      <c r="E1551" t="s">
        <v>294</v>
      </c>
      <c r="G1551">
        <v>0.17</v>
      </c>
      <c r="H1551">
        <v>0.17</v>
      </c>
      <c r="I1551" t="s">
        <v>24</v>
      </c>
      <c r="J1551">
        <v>6.96</v>
      </c>
      <c r="K1551">
        <v>47.9</v>
      </c>
      <c r="L1551">
        <v>40.94</v>
      </c>
      <c r="M1551" t="s">
        <v>265</v>
      </c>
      <c r="N1551" t="s">
        <v>18755</v>
      </c>
      <c r="O1551" t="s">
        <v>18756</v>
      </c>
      <c r="P1551" t="s">
        <v>265</v>
      </c>
      <c r="Q1551" t="s">
        <v>266</v>
      </c>
      <c r="R1551" t="s">
        <v>267</v>
      </c>
      <c r="S1551" t="s">
        <v>18757</v>
      </c>
      <c r="T1551">
        <v>47.9</v>
      </c>
      <c r="U1551" t="s">
        <v>24</v>
      </c>
      <c r="V1551" t="s">
        <v>18758</v>
      </c>
      <c r="W1551" t="s">
        <v>18759</v>
      </c>
      <c r="X1551" t="s">
        <v>18760</v>
      </c>
      <c r="Y1551" t="s">
        <v>18761</v>
      </c>
      <c r="Z1551" t="str">
        <f t="shared" si="24"/>
        <v>AS-96959</v>
      </c>
    </row>
    <row r="1552" spans="1:26" x14ac:dyDescent="0.3">
      <c r="A1552" t="s">
        <v>18762</v>
      </c>
      <c r="B1552" t="s">
        <v>8169</v>
      </c>
      <c r="C1552" t="s">
        <v>268</v>
      </c>
      <c r="E1552" t="s">
        <v>37</v>
      </c>
      <c r="G1552">
        <v>0.2</v>
      </c>
      <c r="H1552">
        <v>0.2</v>
      </c>
      <c r="I1552" t="s">
        <v>24</v>
      </c>
      <c r="J1552">
        <v>14.32</v>
      </c>
      <c r="K1552">
        <v>85.9</v>
      </c>
      <c r="L1552">
        <v>71.58</v>
      </c>
      <c r="M1552" t="s">
        <v>83</v>
      </c>
      <c r="N1552" t="s">
        <v>18763</v>
      </c>
      <c r="O1552" t="s">
        <v>18764</v>
      </c>
      <c r="P1552" t="s">
        <v>83</v>
      </c>
      <c r="Q1552" t="s">
        <v>266</v>
      </c>
      <c r="R1552" t="s">
        <v>267</v>
      </c>
      <c r="S1552" t="s">
        <v>18765</v>
      </c>
      <c r="T1552">
        <v>85.9</v>
      </c>
      <c r="U1552" t="s">
        <v>24</v>
      </c>
      <c r="V1552" t="s">
        <v>5745</v>
      </c>
      <c r="W1552" t="s">
        <v>5748</v>
      </c>
      <c r="X1552" t="s">
        <v>18766</v>
      </c>
      <c r="Y1552" t="s">
        <v>18767</v>
      </c>
      <c r="Z1552" t="str">
        <f t="shared" si="24"/>
        <v>AS-96008</v>
      </c>
    </row>
    <row r="1553" spans="1:26" x14ac:dyDescent="0.3">
      <c r="A1553" t="s">
        <v>18768</v>
      </c>
      <c r="B1553" t="s">
        <v>8169</v>
      </c>
      <c r="C1553" t="s">
        <v>264</v>
      </c>
      <c r="E1553" t="s">
        <v>45</v>
      </c>
      <c r="G1553">
        <v>0.21</v>
      </c>
      <c r="H1553">
        <v>0.21</v>
      </c>
      <c r="I1553" t="s">
        <v>24</v>
      </c>
      <c r="J1553">
        <v>6.58</v>
      </c>
      <c r="K1553">
        <v>37.9</v>
      </c>
      <c r="L1553">
        <v>31.32</v>
      </c>
      <c r="M1553" t="s">
        <v>265</v>
      </c>
      <c r="N1553" t="s">
        <v>18769</v>
      </c>
      <c r="O1553" t="s">
        <v>18770</v>
      </c>
      <c r="P1553" t="s">
        <v>265</v>
      </c>
      <c r="Q1553" t="s">
        <v>266</v>
      </c>
      <c r="R1553" t="s">
        <v>267</v>
      </c>
      <c r="S1553" t="s">
        <v>18771</v>
      </c>
      <c r="T1553">
        <v>37.9</v>
      </c>
      <c r="U1553" t="s">
        <v>24</v>
      </c>
      <c r="V1553" t="s">
        <v>18772</v>
      </c>
      <c r="W1553" t="s">
        <v>18773</v>
      </c>
      <c r="X1553" t="s">
        <v>18774</v>
      </c>
      <c r="Y1553" t="s">
        <v>18775</v>
      </c>
      <c r="Z1553" t="str">
        <f t="shared" si="24"/>
        <v>AS-95895</v>
      </c>
    </row>
    <row r="1554" spans="1:26" x14ac:dyDescent="0.3">
      <c r="A1554" t="s">
        <v>18776</v>
      </c>
      <c r="B1554" t="s">
        <v>8169</v>
      </c>
      <c r="C1554" t="s">
        <v>38</v>
      </c>
      <c r="D1554" t="s">
        <v>76</v>
      </c>
      <c r="E1554" t="s">
        <v>45</v>
      </c>
      <c r="G1554">
        <v>0.21</v>
      </c>
      <c r="H1554" t="s">
        <v>270</v>
      </c>
      <c r="I1554" t="s">
        <v>24</v>
      </c>
      <c r="J1554" t="s">
        <v>270</v>
      </c>
      <c r="K1554">
        <v>0</v>
      </c>
      <c r="L1554">
        <v>0</v>
      </c>
      <c r="M1554" t="s">
        <v>271</v>
      </c>
      <c r="Z1554" t="str">
        <f t="shared" si="24"/>
        <v>AS-95832</v>
      </c>
    </row>
    <row r="1555" spans="1:26" x14ac:dyDescent="0.3">
      <c r="A1555" t="s">
        <v>18777</v>
      </c>
      <c r="B1555" t="s">
        <v>8169</v>
      </c>
      <c r="C1555" t="s">
        <v>268</v>
      </c>
      <c r="E1555" t="s">
        <v>45</v>
      </c>
      <c r="G1555">
        <v>0.21</v>
      </c>
      <c r="H1555">
        <v>0.21</v>
      </c>
      <c r="I1555" t="s">
        <v>24</v>
      </c>
      <c r="J1555">
        <v>13.88</v>
      </c>
      <c r="K1555">
        <v>79.95</v>
      </c>
      <c r="L1555">
        <v>66.069999999999993</v>
      </c>
      <c r="M1555" t="s">
        <v>83</v>
      </c>
      <c r="N1555" t="s">
        <v>18778</v>
      </c>
      <c r="O1555" t="s">
        <v>18779</v>
      </c>
      <c r="P1555" t="s">
        <v>83</v>
      </c>
      <c r="Q1555" t="s">
        <v>266</v>
      </c>
      <c r="R1555" t="s">
        <v>267</v>
      </c>
      <c r="S1555" t="s">
        <v>18780</v>
      </c>
      <c r="T1555">
        <v>79.95</v>
      </c>
      <c r="U1555" t="s">
        <v>24</v>
      </c>
      <c r="V1555" t="s">
        <v>7018</v>
      </c>
      <c r="W1555" t="s">
        <v>7021</v>
      </c>
      <c r="X1555" t="s">
        <v>18781</v>
      </c>
      <c r="Y1555" t="s">
        <v>18782</v>
      </c>
      <c r="Z1555" t="str">
        <f t="shared" si="24"/>
        <v>AS-96702</v>
      </c>
    </row>
    <row r="1556" spans="1:26" x14ac:dyDescent="0.3">
      <c r="A1556" t="s">
        <v>18783</v>
      </c>
      <c r="B1556" t="s">
        <v>8169</v>
      </c>
      <c r="C1556" t="s">
        <v>264</v>
      </c>
      <c r="E1556" t="s">
        <v>46</v>
      </c>
      <c r="G1556">
        <v>0.2</v>
      </c>
      <c r="H1556">
        <v>0.2</v>
      </c>
      <c r="I1556" t="s">
        <v>24</v>
      </c>
      <c r="J1556">
        <v>54.51</v>
      </c>
      <c r="K1556">
        <v>327.06</v>
      </c>
      <c r="L1556">
        <v>272.55</v>
      </c>
      <c r="M1556" t="s">
        <v>265</v>
      </c>
      <c r="N1556" t="s">
        <v>18784</v>
      </c>
      <c r="O1556" t="s">
        <v>18785</v>
      </c>
      <c r="P1556" t="s">
        <v>265</v>
      </c>
      <c r="Q1556" t="s">
        <v>266</v>
      </c>
      <c r="R1556" t="s">
        <v>267</v>
      </c>
      <c r="S1556" t="s">
        <v>18786</v>
      </c>
      <c r="T1556">
        <v>327.06</v>
      </c>
      <c r="U1556" t="s">
        <v>24</v>
      </c>
      <c r="V1556" t="s">
        <v>18787</v>
      </c>
      <c r="W1556" t="s">
        <v>18788</v>
      </c>
      <c r="X1556" t="s">
        <v>18789</v>
      </c>
      <c r="Y1556" t="s">
        <v>18790</v>
      </c>
      <c r="Z1556" t="str">
        <f t="shared" si="24"/>
        <v>AS-96336</v>
      </c>
    </row>
    <row r="1557" spans="1:26" x14ac:dyDescent="0.3">
      <c r="A1557" t="s">
        <v>18791</v>
      </c>
      <c r="B1557" t="s">
        <v>8169</v>
      </c>
      <c r="C1557" t="s">
        <v>264</v>
      </c>
      <c r="E1557" t="s">
        <v>45</v>
      </c>
      <c r="G1557">
        <v>0.21</v>
      </c>
      <c r="H1557">
        <v>0.21</v>
      </c>
      <c r="I1557" t="s">
        <v>24</v>
      </c>
      <c r="J1557">
        <v>8.66</v>
      </c>
      <c r="K1557">
        <v>49.9</v>
      </c>
      <c r="L1557">
        <v>41.24</v>
      </c>
      <c r="M1557" t="s">
        <v>265</v>
      </c>
      <c r="N1557" t="s">
        <v>18792</v>
      </c>
      <c r="O1557" t="s">
        <v>18793</v>
      </c>
      <c r="P1557" t="s">
        <v>265</v>
      </c>
      <c r="Q1557" t="s">
        <v>266</v>
      </c>
      <c r="R1557" t="s">
        <v>267</v>
      </c>
      <c r="S1557" t="s">
        <v>18794</v>
      </c>
      <c r="T1557">
        <v>49.9</v>
      </c>
      <c r="U1557" t="s">
        <v>24</v>
      </c>
      <c r="V1557" t="s">
        <v>18795</v>
      </c>
      <c r="W1557" t="s">
        <v>18796</v>
      </c>
      <c r="X1557" t="s">
        <v>18797</v>
      </c>
      <c r="Y1557" t="s">
        <v>18798</v>
      </c>
      <c r="Z1557" t="str">
        <f t="shared" si="24"/>
        <v>AS-96414</v>
      </c>
    </row>
    <row r="1558" spans="1:26" x14ac:dyDescent="0.3">
      <c r="A1558" t="s">
        <v>18799</v>
      </c>
      <c r="B1558" t="s">
        <v>8169</v>
      </c>
      <c r="C1558" t="s">
        <v>268</v>
      </c>
      <c r="E1558" t="s">
        <v>42</v>
      </c>
      <c r="G1558">
        <v>0.19</v>
      </c>
      <c r="H1558">
        <v>0.19</v>
      </c>
      <c r="I1558" t="s">
        <v>24</v>
      </c>
      <c r="J1558">
        <v>3.98</v>
      </c>
      <c r="K1558">
        <v>24.9</v>
      </c>
      <c r="L1558">
        <v>20.92</v>
      </c>
      <c r="M1558" t="s">
        <v>83</v>
      </c>
      <c r="N1558" t="s">
        <v>18800</v>
      </c>
      <c r="O1558" t="s">
        <v>18801</v>
      </c>
      <c r="P1558" t="s">
        <v>83</v>
      </c>
      <c r="Q1558" t="s">
        <v>266</v>
      </c>
      <c r="R1558" t="s">
        <v>267</v>
      </c>
      <c r="S1558" t="s">
        <v>18802</v>
      </c>
      <c r="T1558">
        <v>24.9</v>
      </c>
      <c r="U1558" t="s">
        <v>24</v>
      </c>
      <c r="V1558" t="s">
        <v>6409</v>
      </c>
      <c r="W1558" t="s">
        <v>6412</v>
      </c>
      <c r="X1558" t="s">
        <v>18803</v>
      </c>
      <c r="Y1558" t="s">
        <v>18804</v>
      </c>
      <c r="Z1558" t="str">
        <f t="shared" si="24"/>
        <v>AS-96403</v>
      </c>
    </row>
    <row r="1559" spans="1:26" x14ac:dyDescent="0.3">
      <c r="A1559" t="s">
        <v>18805</v>
      </c>
      <c r="B1559" t="s">
        <v>8169</v>
      </c>
      <c r="C1559" t="s">
        <v>264</v>
      </c>
      <c r="E1559" t="s">
        <v>45</v>
      </c>
      <c r="G1559">
        <v>0.21</v>
      </c>
      <c r="H1559">
        <v>0.21</v>
      </c>
      <c r="I1559" t="s">
        <v>24</v>
      </c>
      <c r="J1559">
        <v>52.01</v>
      </c>
      <c r="K1559">
        <v>299.7</v>
      </c>
      <c r="L1559">
        <v>247.69</v>
      </c>
      <c r="M1559" t="s">
        <v>265</v>
      </c>
      <c r="N1559" t="s">
        <v>18806</v>
      </c>
      <c r="O1559" t="s">
        <v>18807</v>
      </c>
      <c r="P1559" t="s">
        <v>265</v>
      </c>
      <c r="Q1559" t="s">
        <v>266</v>
      </c>
      <c r="R1559" t="s">
        <v>267</v>
      </c>
      <c r="S1559" t="s">
        <v>18808</v>
      </c>
      <c r="T1559">
        <v>299.7</v>
      </c>
      <c r="U1559" t="s">
        <v>24</v>
      </c>
      <c r="V1559" t="s">
        <v>18809</v>
      </c>
      <c r="W1559" t="s">
        <v>18810</v>
      </c>
      <c r="X1559" t="s">
        <v>18811</v>
      </c>
      <c r="Y1559" t="s">
        <v>18812</v>
      </c>
      <c r="Z1559" t="str">
        <f t="shared" si="24"/>
        <v>AS-96086</v>
      </c>
    </row>
    <row r="1560" spans="1:26" x14ac:dyDescent="0.3">
      <c r="A1560" t="s">
        <v>18813</v>
      </c>
      <c r="B1560" t="s">
        <v>8169</v>
      </c>
      <c r="C1560" t="s">
        <v>264</v>
      </c>
      <c r="E1560" t="s">
        <v>46</v>
      </c>
      <c r="G1560">
        <v>0.2</v>
      </c>
      <c r="H1560">
        <v>0.2</v>
      </c>
      <c r="I1560" t="s">
        <v>24</v>
      </c>
      <c r="J1560">
        <v>6.32</v>
      </c>
      <c r="K1560">
        <v>37.9</v>
      </c>
      <c r="L1560">
        <v>31.58</v>
      </c>
      <c r="M1560" t="s">
        <v>265</v>
      </c>
      <c r="N1560" t="s">
        <v>18814</v>
      </c>
      <c r="O1560" t="s">
        <v>18815</v>
      </c>
      <c r="P1560" t="s">
        <v>265</v>
      </c>
      <c r="Q1560" t="s">
        <v>266</v>
      </c>
      <c r="R1560" t="s">
        <v>267</v>
      </c>
      <c r="S1560" t="s">
        <v>18816</v>
      </c>
      <c r="T1560">
        <v>37.9</v>
      </c>
      <c r="U1560" t="s">
        <v>24</v>
      </c>
      <c r="V1560" t="s">
        <v>18817</v>
      </c>
      <c r="W1560" t="s">
        <v>18818</v>
      </c>
      <c r="X1560" t="s">
        <v>18819</v>
      </c>
      <c r="Y1560" t="s">
        <v>18820</v>
      </c>
      <c r="Z1560" t="str">
        <f t="shared" si="24"/>
        <v>AS-96765</v>
      </c>
    </row>
    <row r="1561" spans="1:26" x14ac:dyDescent="0.3">
      <c r="A1561" t="s">
        <v>18821</v>
      </c>
      <c r="B1561" t="s">
        <v>8169</v>
      </c>
      <c r="C1561" t="s">
        <v>264</v>
      </c>
      <c r="E1561" t="s">
        <v>42</v>
      </c>
      <c r="G1561">
        <v>0.19</v>
      </c>
      <c r="H1561">
        <v>0.19</v>
      </c>
      <c r="I1561" t="s">
        <v>24</v>
      </c>
      <c r="J1561">
        <v>7.97</v>
      </c>
      <c r="K1561">
        <v>49.9</v>
      </c>
      <c r="L1561">
        <v>41.93</v>
      </c>
      <c r="M1561" t="s">
        <v>265</v>
      </c>
      <c r="N1561" t="s">
        <v>18822</v>
      </c>
      <c r="O1561" t="s">
        <v>18823</v>
      </c>
      <c r="P1561" t="s">
        <v>265</v>
      </c>
      <c r="Q1561" t="s">
        <v>266</v>
      </c>
      <c r="R1561" t="s">
        <v>267</v>
      </c>
      <c r="S1561" t="s">
        <v>18824</v>
      </c>
      <c r="T1561">
        <v>49.9</v>
      </c>
      <c r="U1561" t="s">
        <v>24</v>
      </c>
      <c r="V1561" t="s">
        <v>18825</v>
      </c>
      <c r="W1561" t="s">
        <v>18826</v>
      </c>
      <c r="X1561" t="s">
        <v>18827</v>
      </c>
      <c r="Y1561" t="s">
        <v>18828</v>
      </c>
      <c r="Z1561" t="str">
        <f t="shared" si="24"/>
        <v>AS-95597</v>
      </c>
    </row>
    <row r="1562" spans="1:26" x14ac:dyDescent="0.3">
      <c r="A1562" t="s">
        <v>18829</v>
      </c>
      <c r="B1562" t="s">
        <v>8169</v>
      </c>
      <c r="C1562" t="s">
        <v>264</v>
      </c>
      <c r="E1562" t="s">
        <v>45</v>
      </c>
      <c r="G1562">
        <v>0.21</v>
      </c>
      <c r="H1562">
        <v>0.21</v>
      </c>
      <c r="I1562" t="s">
        <v>24</v>
      </c>
      <c r="J1562">
        <v>4.32</v>
      </c>
      <c r="K1562">
        <v>24.9</v>
      </c>
      <c r="L1562">
        <v>20.58</v>
      </c>
      <c r="M1562" t="s">
        <v>265</v>
      </c>
      <c r="N1562" t="s">
        <v>18830</v>
      </c>
      <c r="O1562" t="s">
        <v>18831</v>
      </c>
      <c r="P1562" t="s">
        <v>265</v>
      </c>
      <c r="Q1562" t="s">
        <v>266</v>
      </c>
      <c r="R1562" t="s">
        <v>267</v>
      </c>
      <c r="S1562" t="s">
        <v>18832</v>
      </c>
      <c r="T1562">
        <v>24.9</v>
      </c>
      <c r="U1562" t="s">
        <v>24</v>
      </c>
      <c r="V1562" t="s">
        <v>18833</v>
      </c>
      <c r="W1562" t="s">
        <v>18834</v>
      </c>
      <c r="X1562" t="s">
        <v>18835</v>
      </c>
      <c r="Y1562" t="s">
        <v>18836</v>
      </c>
      <c r="Z1562" t="str">
        <f t="shared" si="24"/>
        <v>AS-96956</v>
      </c>
    </row>
    <row r="1563" spans="1:26" x14ac:dyDescent="0.3">
      <c r="A1563" t="s">
        <v>18837</v>
      </c>
      <c r="B1563" t="s">
        <v>8169</v>
      </c>
      <c r="C1563" t="s">
        <v>264</v>
      </c>
      <c r="E1563" t="s">
        <v>47</v>
      </c>
      <c r="G1563">
        <v>0.22</v>
      </c>
      <c r="H1563">
        <v>0.22</v>
      </c>
      <c r="I1563" t="s">
        <v>24</v>
      </c>
      <c r="J1563">
        <v>9.89</v>
      </c>
      <c r="K1563">
        <v>54.85</v>
      </c>
      <c r="L1563">
        <v>44.96</v>
      </c>
      <c r="M1563" t="s">
        <v>265</v>
      </c>
      <c r="N1563" t="s">
        <v>18838</v>
      </c>
      <c r="O1563" t="s">
        <v>18839</v>
      </c>
      <c r="P1563" t="s">
        <v>265</v>
      </c>
      <c r="Q1563" t="s">
        <v>266</v>
      </c>
      <c r="R1563" t="s">
        <v>267</v>
      </c>
      <c r="S1563" t="s">
        <v>18840</v>
      </c>
      <c r="T1563">
        <v>54.85</v>
      </c>
      <c r="U1563" t="s">
        <v>24</v>
      </c>
      <c r="V1563" t="s">
        <v>18841</v>
      </c>
      <c r="W1563" t="s">
        <v>18842</v>
      </c>
      <c r="X1563" t="s">
        <v>18843</v>
      </c>
      <c r="Y1563" t="s">
        <v>18844</v>
      </c>
      <c r="Z1563" t="str">
        <f t="shared" si="24"/>
        <v>AS-94913</v>
      </c>
    </row>
    <row r="1564" spans="1:26" x14ac:dyDescent="0.3">
      <c r="A1564" t="s">
        <v>18845</v>
      </c>
      <c r="B1564" t="s">
        <v>8169</v>
      </c>
      <c r="C1564" t="s">
        <v>264</v>
      </c>
      <c r="E1564" t="s">
        <v>45</v>
      </c>
      <c r="G1564">
        <v>0.21</v>
      </c>
      <c r="H1564">
        <v>0.21</v>
      </c>
      <c r="I1564" t="s">
        <v>24</v>
      </c>
      <c r="J1564">
        <v>5.35</v>
      </c>
      <c r="K1564">
        <v>30.85</v>
      </c>
      <c r="L1564">
        <v>25.5</v>
      </c>
      <c r="M1564" t="s">
        <v>265</v>
      </c>
      <c r="N1564" t="s">
        <v>18846</v>
      </c>
      <c r="O1564" t="s">
        <v>18847</v>
      </c>
      <c r="P1564" t="s">
        <v>265</v>
      </c>
      <c r="Q1564" t="s">
        <v>266</v>
      </c>
      <c r="R1564" t="s">
        <v>267</v>
      </c>
      <c r="S1564" t="s">
        <v>18848</v>
      </c>
      <c r="T1564">
        <v>30.85</v>
      </c>
      <c r="U1564" t="s">
        <v>24</v>
      </c>
      <c r="V1564" t="s">
        <v>18849</v>
      </c>
      <c r="W1564" t="s">
        <v>18850</v>
      </c>
      <c r="X1564" t="s">
        <v>18851</v>
      </c>
      <c r="Y1564" t="s">
        <v>18852</v>
      </c>
      <c r="Z1564" t="str">
        <f t="shared" si="24"/>
        <v>AS-95325</v>
      </c>
    </row>
    <row r="1565" spans="1:26" x14ac:dyDescent="0.3">
      <c r="A1565" t="s">
        <v>18853</v>
      </c>
      <c r="B1565" t="s">
        <v>8169</v>
      </c>
      <c r="C1565" t="s">
        <v>264</v>
      </c>
      <c r="E1565" t="s">
        <v>45</v>
      </c>
      <c r="G1565">
        <v>0.21</v>
      </c>
      <c r="H1565">
        <v>0.21</v>
      </c>
      <c r="I1565" t="s">
        <v>24</v>
      </c>
      <c r="J1565">
        <v>11.27</v>
      </c>
      <c r="K1565">
        <v>64.95</v>
      </c>
      <c r="L1565">
        <v>53.68</v>
      </c>
      <c r="M1565" t="s">
        <v>265</v>
      </c>
      <c r="N1565" t="s">
        <v>18854</v>
      </c>
      <c r="O1565" t="s">
        <v>18855</v>
      </c>
      <c r="P1565" t="s">
        <v>265</v>
      </c>
      <c r="Q1565" t="s">
        <v>266</v>
      </c>
      <c r="R1565" t="s">
        <v>267</v>
      </c>
      <c r="S1565" t="s">
        <v>18856</v>
      </c>
      <c r="T1565">
        <v>64.95</v>
      </c>
      <c r="U1565" t="s">
        <v>24</v>
      </c>
      <c r="V1565" t="s">
        <v>18857</v>
      </c>
      <c r="W1565" t="s">
        <v>18858</v>
      </c>
      <c r="X1565" t="s">
        <v>18859</v>
      </c>
      <c r="Y1565" t="s">
        <v>18860</v>
      </c>
      <c r="Z1565" t="str">
        <f t="shared" si="24"/>
        <v>AS-96947</v>
      </c>
    </row>
    <row r="1566" spans="1:26" x14ac:dyDescent="0.3">
      <c r="A1566" t="s">
        <v>18861</v>
      </c>
      <c r="B1566" t="s">
        <v>8169</v>
      </c>
      <c r="C1566" t="s">
        <v>268</v>
      </c>
      <c r="E1566" t="s">
        <v>42</v>
      </c>
      <c r="G1566">
        <v>0.19</v>
      </c>
      <c r="H1566">
        <v>0.19</v>
      </c>
      <c r="I1566" t="s">
        <v>24</v>
      </c>
      <c r="J1566">
        <v>10.85</v>
      </c>
      <c r="K1566">
        <v>67.95</v>
      </c>
      <c r="L1566">
        <v>57.1</v>
      </c>
      <c r="M1566" t="s">
        <v>83</v>
      </c>
      <c r="N1566" t="s">
        <v>18862</v>
      </c>
      <c r="O1566" t="s">
        <v>18863</v>
      </c>
      <c r="P1566" t="s">
        <v>83</v>
      </c>
      <c r="Q1566" t="s">
        <v>266</v>
      </c>
      <c r="R1566" t="s">
        <v>267</v>
      </c>
      <c r="S1566" t="s">
        <v>18864</v>
      </c>
      <c r="T1566">
        <v>67.95</v>
      </c>
      <c r="U1566" t="s">
        <v>24</v>
      </c>
      <c r="V1566" t="s">
        <v>5515</v>
      </c>
      <c r="W1566" t="s">
        <v>5518</v>
      </c>
      <c r="X1566" t="s">
        <v>18865</v>
      </c>
      <c r="Y1566" t="s">
        <v>18866</v>
      </c>
      <c r="Z1566" t="str">
        <f t="shared" si="24"/>
        <v>AS-95896</v>
      </c>
    </row>
    <row r="1567" spans="1:26" x14ac:dyDescent="0.3">
      <c r="A1567" t="s">
        <v>18867</v>
      </c>
      <c r="B1567" t="s">
        <v>8169</v>
      </c>
      <c r="C1567" t="s">
        <v>264</v>
      </c>
      <c r="E1567" t="s">
        <v>47</v>
      </c>
      <c r="G1567">
        <v>0.22</v>
      </c>
      <c r="H1567">
        <v>0.22</v>
      </c>
      <c r="I1567" t="s">
        <v>24</v>
      </c>
      <c r="J1567">
        <v>56.59</v>
      </c>
      <c r="K1567">
        <v>313.83</v>
      </c>
      <c r="L1567">
        <v>257.24</v>
      </c>
      <c r="M1567" t="s">
        <v>265</v>
      </c>
      <c r="N1567" t="s">
        <v>18868</v>
      </c>
      <c r="O1567" t="s">
        <v>18869</v>
      </c>
      <c r="P1567" t="s">
        <v>265</v>
      </c>
      <c r="Q1567" t="s">
        <v>266</v>
      </c>
      <c r="R1567" t="s">
        <v>267</v>
      </c>
      <c r="S1567" t="s">
        <v>18870</v>
      </c>
      <c r="T1567">
        <v>313.83</v>
      </c>
      <c r="U1567" t="s">
        <v>24</v>
      </c>
      <c r="V1567" t="s">
        <v>18871</v>
      </c>
      <c r="W1567" t="s">
        <v>18872</v>
      </c>
      <c r="X1567" t="s">
        <v>18873</v>
      </c>
      <c r="Y1567" t="s">
        <v>18874</v>
      </c>
      <c r="Z1567" t="str">
        <f t="shared" si="24"/>
        <v>AS-95501</v>
      </c>
    </row>
    <row r="1568" spans="1:26" x14ac:dyDescent="0.3">
      <c r="A1568" t="s">
        <v>18875</v>
      </c>
      <c r="B1568" t="s">
        <v>8169</v>
      </c>
      <c r="C1568" t="s">
        <v>264</v>
      </c>
      <c r="E1568" t="s">
        <v>47</v>
      </c>
      <c r="G1568">
        <v>0.22</v>
      </c>
      <c r="H1568">
        <v>0.22</v>
      </c>
      <c r="I1568" t="s">
        <v>24</v>
      </c>
      <c r="J1568">
        <v>5.39</v>
      </c>
      <c r="K1568">
        <v>29.9</v>
      </c>
      <c r="L1568">
        <v>24.51</v>
      </c>
      <c r="M1568" t="s">
        <v>265</v>
      </c>
      <c r="N1568" t="s">
        <v>18876</v>
      </c>
      <c r="O1568" t="s">
        <v>18877</v>
      </c>
      <c r="P1568" t="s">
        <v>265</v>
      </c>
      <c r="Q1568" t="s">
        <v>266</v>
      </c>
      <c r="R1568" t="s">
        <v>267</v>
      </c>
      <c r="S1568" t="s">
        <v>18878</v>
      </c>
      <c r="T1568">
        <v>29.9</v>
      </c>
      <c r="U1568" t="s">
        <v>24</v>
      </c>
      <c r="V1568" t="s">
        <v>18879</v>
      </c>
      <c r="W1568" t="s">
        <v>18880</v>
      </c>
      <c r="X1568" t="s">
        <v>18881</v>
      </c>
      <c r="Y1568" t="s">
        <v>18882</v>
      </c>
      <c r="Z1568" t="str">
        <f t="shared" si="24"/>
        <v>AS-95328</v>
      </c>
    </row>
    <row r="1569" spans="1:26" x14ac:dyDescent="0.3">
      <c r="A1569" t="s">
        <v>18883</v>
      </c>
      <c r="B1569" t="s">
        <v>8169</v>
      </c>
      <c r="C1569" t="s">
        <v>268</v>
      </c>
      <c r="E1569" t="s">
        <v>37</v>
      </c>
      <c r="G1569">
        <v>0.2</v>
      </c>
      <c r="H1569">
        <v>0.2</v>
      </c>
      <c r="I1569" t="s">
        <v>24</v>
      </c>
      <c r="J1569">
        <v>21.06</v>
      </c>
      <c r="K1569">
        <v>126.38</v>
      </c>
      <c r="L1569">
        <v>105.32</v>
      </c>
      <c r="M1569" t="s">
        <v>83</v>
      </c>
      <c r="N1569" t="s">
        <v>18884</v>
      </c>
      <c r="O1569" t="s">
        <v>18885</v>
      </c>
      <c r="P1569" t="s">
        <v>83</v>
      </c>
      <c r="Q1569" t="s">
        <v>266</v>
      </c>
      <c r="R1569" t="s">
        <v>267</v>
      </c>
      <c r="S1569" t="s">
        <v>18886</v>
      </c>
      <c r="T1569">
        <v>142.88</v>
      </c>
      <c r="U1569" t="s">
        <v>24</v>
      </c>
      <c r="V1569" t="s">
        <v>5410</v>
      </c>
      <c r="W1569" t="s">
        <v>5412</v>
      </c>
      <c r="X1569" t="s">
        <v>18887</v>
      </c>
      <c r="Y1569" t="s">
        <v>18888</v>
      </c>
      <c r="Z1569" t="str">
        <f t="shared" si="24"/>
        <v>AS-95842</v>
      </c>
    </row>
    <row r="1570" spans="1:26" x14ac:dyDescent="0.3">
      <c r="A1570" t="s">
        <v>18883</v>
      </c>
      <c r="B1570" t="s">
        <v>8169</v>
      </c>
      <c r="C1570" t="s">
        <v>268</v>
      </c>
      <c r="E1570" t="s">
        <v>37</v>
      </c>
      <c r="G1570">
        <v>0.2</v>
      </c>
      <c r="H1570">
        <v>0.2</v>
      </c>
      <c r="I1570" t="s">
        <v>24</v>
      </c>
      <c r="J1570">
        <v>21.06</v>
      </c>
      <c r="K1570">
        <v>126.38</v>
      </c>
      <c r="L1570">
        <v>105.32</v>
      </c>
      <c r="M1570" t="s">
        <v>83</v>
      </c>
      <c r="N1570" t="s">
        <v>18884</v>
      </c>
      <c r="O1570" t="s">
        <v>18889</v>
      </c>
      <c r="P1570" t="s">
        <v>83</v>
      </c>
      <c r="Q1570" t="s">
        <v>275</v>
      </c>
      <c r="R1570" t="s">
        <v>267</v>
      </c>
      <c r="S1570" t="s">
        <v>18890</v>
      </c>
      <c r="T1570">
        <v>16.5</v>
      </c>
      <c r="U1570" t="s">
        <v>24</v>
      </c>
      <c r="V1570" t="s">
        <v>6334</v>
      </c>
      <c r="W1570" t="s">
        <v>18891</v>
      </c>
      <c r="X1570" t="s">
        <v>6334</v>
      </c>
      <c r="Y1570" t="s">
        <v>18892</v>
      </c>
      <c r="Z1570" t="str">
        <f t="shared" si="24"/>
        <v>AS-95842</v>
      </c>
    </row>
    <row r="1571" spans="1:26" x14ac:dyDescent="0.3">
      <c r="A1571" t="s">
        <v>18893</v>
      </c>
      <c r="B1571" t="s">
        <v>8169</v>
      </c>
      <c r="C1571" t="s">
        <v>264</v>
      </c>
      <c r="E1571" t="s">
        <v>42</v>
      </c>
      <c r="G1571">
        <v>0.19</v>
      </c>
      <c r="H1571">
        <v>0.19</v>
      </c>
      <c r="I1571" t="s">
        <v>24</v>
      </c>
      <c r="J1571">
        <v>15.78</v>
      </c>
      <c r="K1571">
        <v>98.85</v>
      </c>
      <c r="L1571">
        <v>83.07</v>
      </c>
      <c r="M1571" t="s">
        <v>265</v>
      </c>
      <c r="N1571" t="s">
        <v>18894</v>
      </c>
      <c r="O1571" t="s">
        <v>18895</v>
      </c>
      <c r="P1571" t="s">
        <v>265</v>
      </c>
      <c r="Q1571" t="s">
        <v>266</v>
      </c>
      <c r="R1571" t="s">
        <v>267</v>
      </c>
      <c r="S1571" t="s">
        <v>18896</v>
      </c>
      <c r="T1571">
        <v>98.85</v>
      </c>
      <c r="U1571" t="s">
        <v>24</v>
      </c>
      <c r="V1571" t="s">
        <v>18897</v>
      </c>
      <c r="W1571" t="s">
        <v>18898</v>
      </c>
      <c r="X1571" t="s">
        <v>18899</v>
      </c>
      <c r="Y1571" t="s">
        <v>18900</v>
      </c>
      <c r="Z1571" t="str">
        <f t="shared" si="24"/>
        <v>AS-96896</v>
      </c>
    </row>
    <row r="1572" spans="1:26" x14ac:dyDescent="0.3">
      <c r="A1572" t="s">
        <v>18901</v>
      </c>
      <c r="B1572" t="s">
        <v>8169</v>
      </c>
      <c r="C1572" t="s">
        <v>264</v>
      </c>
      <c r="E1572" t="s">
        <v>45</v>
      </c>
      <c r="G1572">
        <v>0.21</v>
      </c>
      <c r="H1572">
        <v>0.21</v>
      </c>
      <c r="I1572" t="s">
        <v>24</v>
      </c>
      <c r="J1572">
        <v>6.58</v>
      </c>
      <c r="K1572">
        <v>37.9</v>
      </c>
      <c r="L1572">
        <v>31.32</v>
      </c>
      <c r="M1572" t="s">
        <v>265</v>
      </c>
      <c r="N1572" t="s">
        <v>18902</v>
      </c>
      <c r="O1572" t="s">
        <v>18903</v>
      </c>
      <c r="P1572" t="s">
        <v>265</v>
      </c>
      <c r="Q1572" t="s">
        <v>266</v>
      </c>
      <c r="R1572" t="s">
        <v>267</v>
      </c>
      <c r="S1572" t="s">
        <v>18904</v>
      </c>
      <c r="T1572">
        <v>37.9</v>
      </c>
      <c r="U1572" t="s">
        <v>24</v>
      </c>
      <c r="V1572" t="s">
        <v>18905</v>
      </c>
      <c r="W1572" t="s">
        <v>18906</v>
      </c>
      <c r="X1572" t="s">
        <v>18907</v>
      </c>
      <c r="Y1572" t="s">
        <v>18908</v>
      </c>
      <c r="Z1572" t="str">
        <f t="shared" si="24"/>
        <v>AS-95957</v>
      </c>
    </row>
    <row r="1573" spans="1:26" x14ac:dyDescent="0.3">
      <c r="A1573" t="s">
        <v>18909</v>
      </c>
      <c r="B1573" t="s">
        <v>8169</v>
      </c>
      <c r="C1573" t="s">
        <v>268</v>
      </c>
      <c r="E1573" t="s">
        <v>42</v>
      </c>
      <c r="G1573">
        <v>0.19</v>
      </c>
      <c r="H1573">
        <v>0.19</v>
      </c>
      <c r="I1573" t="s">
        <v>24</v>
      </c>
      <c r="J1573">
        <v>12.77</v>
      </c>
      <c r="K1573">
        <v>79.959999999999994</v>
      </c>
      <c r="L1573">
        <v>67.19</v>
      </c>
      <c r="M1573" t="s">
        <v>83</v>
      </c>
      <c r="N1573" t="s">
        <v>18910</v>
      </c>
      <c r="O1573" t="s">
        <v>18911</v>
      </c>
      <c r="P1573" t="s">
        <v>83</v>
      </c>
      <c r="Q1573" t="s">
        <v>266</v>
      </c>
      <c r="R1573" t="s">
        <v>267</v>
      </c>
      <c r="S1573" t="s">
        <v>18912</v>
      </c>
      <c r="T1573">
        <v>99.95</v>
      </c>
      <c r="U1573" t="s">
        <v>24</v>
      </c>
      <c r="V1573" t="s">
        <v>5040</v>
      </c>
      <c r="W1573" t="s">
        <v>5043</v>
      </c>
      <c r="X1573" t="s">
        <v>18913</v>
      </c>
      <c r="Y1573" t="s">
        <v>18914</v>
      </c>
      <c r="Z1573" t="str">
        <f t="shared" si="24"/>
        <v>AS-95666</v>
      </c>
    </row>
    <row r="1574" spans="1:26" x14ac:dyDescent="0.3">
      <c r="A1574" t="s">
        <v>18909</v>
      </c>
      <c r="B1574" t="s">
        <v>8169</v>
      </c>
      <c r="C1574" t="s">
        <v>268</v>
      </c>
      <c r="E1574" t="s">
        <v>42</v>
      </c>
      <c r="G1574">
        <v>0.19</v>
      </c>
      <c r="H1574">
        <v>0.19</v>
      </c>
      <c r="I1574" t="s">
        <v>24</v>
      </c>
      <c r="J1574">
        <v>12.77</v>
      </c>
      <c r="K1574">
        <v>79.959999999999994</v>
      </c>
      <c r="L1574">
        <v>67.19</v>
      </c>
      <c r="M1574" t="s">
        <v>83</v>
      </c>
      <c r="N1574" t="s">
        <v>18910</v>
      </c>
      <c r="O1574" t="s">
        <v>18915</v>
      </c>
      <c r="P1574" t="s">
        <v>83</v>
      </c>
      <c r="Q1574" t="s">
        <v>275</v>
      </c>
      <c r="R1574" t="s">
        <v>267</v>
      </c>
      <c r="S1574" t="s">
        <v>18916</v>
      </c>
      <c r="T1574">
        <v>19.989999999999998</v>
      </c>
      <c r="U1574" t="s">
        <v>24</v>
      </c>
      <c r="V1574" t="s">
        <v>5809</v>
      </c>
      <c r="W1574" t="s">
        <v>18917</v>
      </c>
      <c r="X1574" t="s">
        <v>5809</v>
      </c>
      <c r="Y1574" t="s">
        <v>18918</v>
      </c>
      <c r="Z1574" t="str">
        <f t="shared" si="24"/>
        <v>AS-95666</v>
      </c>
    </row>
    <row r="1575" spans="1:26" x14ac:dyDescent="0.3">
      <c r="A1575" t="s">
        <v>18919</v>
      </c>
      <c r="B1575" t="s">
        <v>8169</v>
      </c>
      <c r="C1575" t="s">
        <v>268</v>
      </c>
      <c r="E1575" t="s">
        <v>45</v>
      </c>
      <c r="G1575">
        <v>0.21</v>
      </c>
      <c r="H1575">
        <v>0.21</v>
      </c>
      <c r="I1575" t="s">
        <v>24</v>
      </c>
      <c r="J1575">
        <v>4.32</v>
      </c>
      <c r="K1575">
        <v>24.9</v>
      </c>
      <c r="L1575">
        <v>20.58</v>
      </c>
      <c r="M1575" t="s">
        <v>83</v>
      </c>
      <c r="N1575" t="s">
        <v>18920</v>
      </c>
      <c r="O1575" t="s">
        <v>18921</v>
      </c>
      <c r="P1575" t="s">
        <v>83</v>
      </c>
      <c r="Q1575" t="s">
        <v>266</v>
      </c>
      <c r="R1575" t="s">
        <v>267</v>
      </c>
      <c r="S1575" t="s">
        <v>18922</v>
      </c>
      <c r="T1575">
        <v>24.9</v>
      </c>
      <c r="U1575" t="s">
        <v>24</v>
      </c>
      <c r="V1575" t="s">
        <v>6752</v>
      </c>
      <c r="W1575" t="s">
        <v>6755</v>
      </c>
      <c r="X1575" t="s">
        <v>18923</v>
      </c>
      <c r="Y1575" t="s">
        <v>18924</v>
      </c>
      <c r="Z1575" t="str">
        <f t="shared" si="24"/>
        <v>AS-96598</v>
      </c>
    </row>
    <row r="1576" spans="1:26" x14ac:dyDescent="0.3">
      <c r="A1576" t="s">
        <v>18925</v>
      </c>
      <c r="B1576" t="s">
        <v>8169</v>
      </c>
      <c r="C1576" t="s">
        <v>264</v>
      </c>
      <c r="E1576" t="s">
        <v>45</v>
      </c>
      <c r="G1576">
        <v>0.21</v>
      </c>
      <c r="H1576">
        <v>0.21</v>
      </c>
      <c r="I1576" t="s">
        <v>24</v>
      </c>
      <c r="J1576">
        <v>38.54</v>
      </c>
      <c r="K1576">
        <v>222.08</v>
      </c>
      <c r="L1576">
        <v>183.54</v>
      </c>
      <c r="M1576" t="s">
        <v>265</v>
      </c>
      <c r="N1576" t="s">
        <v>18926</v>
      </c>
      <c r="O1576" t="s">
        <v>18927</v>
      </c>
      <c r="P1576" t="s">
        <v>265</v>
      </c>
      <c r="Q1576" t="s">
        <v>266</v>
      </c>
      <c r="R1576" t="s">
        <v>267</v>
      </c>
      <c r="S1576" t="s">
        <v>18928</v>
      </c>
      <c r="T1576">
        <v>222.08</v>
      </c>
      <c r="U1576" t="s">
        <v>24</v>
      </c>
      <c r="V1576" t="s">
        <v>18929</v>
      </c>
      <c r="W1576" t="s">
        <v>18930</v>
      </c>
      <c r="X1576" t="s">
        <v>18931</v>
      </c>
      <c r="Y1576" t="s">
        <v>18932</v>
      </c>
      <c r="Z1576" t="str">
        <f t="shared" si="24"/>
        <v>AS-96654</v>
      </c>
    </row>
    <row r="1577" spans="1:26" x14ac:dyDescent="0.3">
      <c r="A1577" t="s">
        <v>18933</v>
      </c>
      <c r="B1577" t="s">
        <v>8169</v>
      </c>
      <c r="C1577" t="s">
        <v>264</v>
      </c>
      <c r="E1577" t="s">
        <v>46</v>
      </c>
      <c r="G1577">
        <v>0.2</v>
      </c>
      <c r="H1577">
        <v>0.2</v>
      </c>
      <c r="I1577" t="s">
        <v>24</v>
      </c>
      <c r="J1577">
        <v>13.48</v>
      </c>
      <c r="K1577">
        <v>80.849999999999994</v>
      </c>
      <c r="L1577">
        <v>67.37</v>
      </c>
      <c r="M1577" t="s">
        <v>265</v>
      </c>
      <c r="N1577" t="s">
        <v>18934</v>
      </c>
      <c r="O1577" t="s">
        <v>18935</v>
      </c>
      <c r="P1577" t="s">
        <v>265</v>
      </c>
      <c r="Q1577" t="s">
        <v>266</v>
      </c>
      <c r="R1577" t="s">
        <v>267</v>
      </c>
      <c r="S1577" t="s">
        <v>18936</v>
      </c>
      <c r="T1577">
        <v>80.849999999999994</v>
      </c>
      <c r="U1577" t="s">
        <v>24</v>
      </c>
      <c r="V1577" t="s">
        <v>18937</v>
      </c>
      <c r="W1577" t="s">
        <v>18938</v>
      </c>
      <c r="X1577" t="s">
        <v>18939</v>
      </c>
      <c r="Y1577" t="s">
        <v>18940</v>
      </c>
      <c r="Z1577" t="str">
        <f t="shared" si="24"/>
        <v>AS-97229</v>
      </c>
    </row>
    <row r="1578" spans="1:26" x14ac:dyDescent="0.3">
      <c r="A1578" t="s">
        <v>18941</v>
      </c>
      <c r="B1578" t="s">
        <v>8169</v>
      </c>
      <c r="C1578" t="s">
        <v>38</v>
      </c>
      <c r="D1578" t="s">
        <v>76</v>
      </c>
      <c r="E1578" t="s">
        <v>46</v>
      </c>
      <c r="G1578">
        <v>0.2</v>
      </c>
      <c r="H1578" t="s">
        <v>270</v>
      </c>
      <c r="I1578" t="s">
        <v>24</v>
      </c>
      <c r="J1578" t="s">
        <v>270</v>
      </c>
      <c r="K1578">
        <v>0</v>
      </c>
      <c r="L1578">
        <v>0</v>
      </c>
      <c r="M1578" t="s">
        <v>271</v>
      </c>
      <c r="Z1578" t="str">
        <f t="shared" si="24"/>
        <v>AS-95983</v>
      </c>
    </row>
    <row r="1579" spans="1:26" x14ac:dyDescent="0.3">
      <c r="A1579" t="s">
        <v>18942</v>
      </c>
      <c r="B1579" t="s">
        <v>8169</v>
      </c>
      <c r="C1579" t="s">
        <v>264</v>
      </c>
      <c r="E1579" t="s">
        <v>46</v>
      </c>
      <c r="G1579">
        <v>0.2</v>
      </c>
      <c r="H1579">
        <v>0.2</v>
      </c>
      <c r="I1579" t="s">
        <v>24</v>
      </c>
      <c r="J1579">
        <v>11.33</v>
      </c>
      <c r="K1579">
        <v>67.95</v>
      </c>
      <c r="L1579">
        <v>56.62</v>
      </c>
      <c r="M1579" t="s">
        <v>265</v>
      </c>
      <c r="N1579" t="s">
        <v>18943</v>
      </c>
      <c r="O1579" t="s">
        <v>18944</v>
      </c>
      <c r="P1579" t="s">
        <v>265</v>
      </c>
      <c r="Q1579" t="s">
        <v>266</v>
      </c>
      <c r="R1579" t="s">
        <v>267</v>
      </c>
      <c r="S1579" t="s">
        <v>18945</v>
      </c>
      <c r="T1579">
        <v>67.95</v>
      </c>
      <c r="U1579" t="s">
        <v>24</v>
      </c>
      <c r="V1579" t="s">
        <v>18946</v>
      </c>
      <c r="W1579" t="s">
        <v>18947</v>
      </c>
      <c r="X1579" t="s">
        <v>18948</v>
      </c>
      <c r="Y1579" t="s">
        <v>18949</v>
      </c>
      <c r="Z1579" t="str">
        <f t="shared" si="24"/>
        <v>AS-96221</v>
      </c>
    </row>
    <row r="1580" spans="1:26" x14ac:dyDescent="0.3">
      <c r="A1580" t="s">
        <v>18950</v>
      </c>
      <c r="B1580" t="s">
        <v>8169</v>
      </c>
      <c r="C1580" t="s">
        <v>264</v>
      </c>
      <c r="E1580" t="s">
        <v>45</v>
      </c>
      <c r="G1580">
        <v>0.21</v>
      </c>
      <c r="H1580">
        <v>0.21</v>
      </c>
      <c r="I1580" t="s">
        <v>24</v>
      </c>
      <c r="J1580">
        <v>8.66</v>
      </c>
      <c r="K1580">
        <v>49.9</v>
      </c>
      <c r="L1580">
        <v>41.24</v>
      </c>
      <c r="M1580" t="s">
        <v>265</v>
      </c>
      <c r="N1580" t="s">
        <v>18951</v>
      </c>
      <c r="O1580" t="s">
        <v>18952</v>
      </c>
      <c r="P1580" t="s">
        <v>265</v>
      </c>
      <c r="Q1580" t="s">
        <v>266</v>
      </c>
      <c r="R1580" t="s">
        <v>267</v>
      </c>
      <c r="S1580" t="s">
        <v>18953</v>
      </c>
      <c r="T1580">
        <v>49.9</v>
      </c>
      <c r="U1580" t="s">
        <v>24</v>
      </c>
      <c r="V1580" t="s">
        <v>18954</v>
      </c>
      <c r="W1580" t="s">
        <v>18955</v>
      </c>
      <c r="X1580" t="s">
        <v>18956</v>
      </c>
      <c r="Y1580" t="s">
        <v>18957</v>
      </c>
      <c r="Z1580" t="str">
        <f t="shared" si="24"/>
        <v>AS-96136</v>
      </c>
    </row>
    <row r="1581" spans="1:26" x14ac:dyDescent="0.3">
      <c r="A1581" t="s">
        <v>18958</v>
      </c>
      <c r="B1581" t="s">
        <v>8169</v>
      </c>
      <c r="C1581" t="s">
        <v>264</v>
      </c>
      <c r="E1581" t="s">
        <v>45</v>
      </c>
      <c r="G1581">
        <v>0.21</v>
      </c>
      <c r="H1581">
        <v>0.21</v>
      </c>
      <c r="I1581" t="s">
        <v>24</v>
      </c>
      <c r="J1581">
        <v>11.44</v>
      </c>
      <c r="K1581">
        <v>65.900000000000006</v>
      </c>
      <c r="L1581">
        <v>54.46</v>
      </c>
      <c r="M1581" t="s">
        <v>265</v>
      </c>
      <c r="N1581" t="s">
        <v>18959</v>
      </c>
      <c r="O1581" t="s">
        <v>18960</v>
      </c>
      <c r="P1581" t="s">
        <v>265</v>
      </c>
      <c r="Q1581" t="s">
        <v>266</v>
      </c>
      <c r="R1581" t="s">
        <v>267</v>
      </c>
      <c r="S1581" t="s">
        <v>18961</v>
      </c>
      <c r="T1581">
        <v>65.900000000000006</v>
      </c>
      <c r="U1581" t="s">
        <v>24</v>
      </c>
      <c r="V1581" t="s">
        <v>18962</v>
      </c>
      <c r="W1581" t="s">
        <v>18963</v>
      </c>
      <c r="X1581" t="s">
        <v>18964</v>
      </c>
      <c r="Y1581" t="s">
        <v>18965</v>
      </c>
      <c r="Z1581" t="str">
        <f t="shared" si="24"/>
        <v>AS-96155</v>
      </c>
    </row>
    <row r="1582" spans="1:26" x14ac:dyDescent="0.3">
      <c r="A1582" t="s">
        <v>18966</v>
      </c>
      <c r="B1582" t="s">
        <v>8169</v>
      </c>
      <c r="C1582" t="s">
        <v>38</v>
      </c>
      <c r="D1582" t="s">
        <v>76</v>
      </c>
      <c r="E1582" t="s">
        <v>47</v>
      </c>
      <c r="G1582">
        <v>0.22</v>
      </c>
      <c r="H1582" t="s">
        <v>270</v>
      </c>
      <c r="I1582" t="s">
        <v>24</v>
      </c>
      <c r="J1582" t="s">
        <v>270</v>
      </c>
      <c r="K1582">
        <v>0</v>
      </c>
      <c r="L1582">
        <v>0</v>
      </c>
      <c r="M1582" t="s">
        <v>271</v>
      </c>
      <c r="Z1582" t="str">
        <f t="shared" si="24"/>
        <v>AS-95819</v>
      </c>
    </row>
    <row r="1583" spans="1:26" x14ac:dyDescent="0.3">
      <c r="A1583" t="s">
        <v>18967</v>
      </c>
      <c r="B1583" t="s">
        <v>8169</v>
      </c>
      <c r="C1583" t="s">
        <v>264</v>
      </c>
      <c r="E1583" t="s">
        <v>45</v>
      </c>
      <c r="G1583">
        <v>0.21</v>
      </c>
      <c r="H1583">
        <v>0.21</v>
      </c>
      <c r="I1583" t="s">
        <v>24</v>
      </c>
      <c r="J1583">
        <v>35.909999999999997</v>
      </c>
      <c r="K1583">
        <v>206.91</v>
      </c>
      <c r="L1583">
        <v>171</v>
      </c>
      <c r="M1583" t="s">
        <v>265</v>
      </c>
      <c r="N1583" t="s">
        <v>18968</v>
      </c>
      <c r="O1583" t="s">
        <v>18969</v>
      </c>
      <c r="P1583" t="s">
        <v>265</v>
      </c>
      <c r="Q1583" t="s">
        <v>266</v>
      </c>
      <c r="R1583" t="s">
        <v>267</v>
      </c>
      <c r="S1583" t="s">
        <v>18970</v>
      </c>
      <c r="T1583">
        <v>206.91</v>
      </c>
      <c r="U1583" t="s">
        <v>24</v>
      </c>
      <c r="V1583" t="s">
        <v>18971</v>
      </c>
      <c r="W1583" t="s">
        <v>18972</v>
      </c>
      <c r="X1583" t="s">
        <v>18973</v>
      </c>
      <c r="Y1583" t="s">
        <v>18974</v>
      </c>
      <c r="Z1583" t="str">
        <f t="shared" si="24"/>
        <v>AS-96297</v>
      </c>
    </row>
    <row r="1584" spans="1:26" x14ac:dyDescent="0.3">
      <c r="A1584" t="s">
        <v>18975</v>
      </c>
      <c r="B1584" t="s">
        <v>8169</v>
      </c>
      <c r="C1584" t="s">
        <v>268</v>
      </c>
      <c r="E1584" t="s">
        <v>47</v>
      </c>
      <c r="G1584">
        <v>0.22</v>
      </c>
      <c r="H1584">
        <v>0.22</v>
      </c>
      <c r="I1584" t="s">
        <v>24</v>
      </c>
      <c r="J1584">
        <v>9.35</v>
      </c>
      <c r="K1584">
        <v>51.85</v>
      </c>
      <c r="L1584">
        <v>42.5</v>
      </c>
      <c r="M1584" t="s">
        <v>83</v>
      </c>
      <c r="N1584" t="s">
        <v>18976</v>
      </c>
      <c r="O1584" t="s">
        <v>18977</v>
      </c>
      <c r="P1584" t="s">
        <v>83</v>
      </c>
      <c r="Q1584" t="s">
        <v>266</v>
      </c>
      <c r="R1584" t="s">
        <v>267</v>
      </c>
      <c r="S1584" t="s">
        <v>18978</v>
      </c>
      <c r="T1584">
        <v>51.85</v>
      </c>
      <c r="U1584" t="s">
        <v>24</v>
      </c>
      <c r="V1584" t="s">
        <v>6152</v>
      </c>
      <c r="W1584" t="s">
        <v>6155</v>
      </c>
      <c r="X1584" t="s">
        <v>18979</v>
      </c>
      <c r="Y1584" t="s">
        <v>18980</v>
      </c>
      <c r="Z1584" t="str">
        <f t="shared" si="24"/>
        <v>AS-96262</v>
      </c>
    </row>
    <row r="1585" spans="1:26" x14ac:dyDescent="0.3">
      <c r="A1585" t="s">
        <v>18981</v>
      </c>
      <c r="B1585" t="s">
        <v>8169</v>
      </c>
      <c r="C1585" t="s">
        <v>268</v>
      </c>
      <c r="E1585" t="s">
        <v>42</v>
      </c>
      <c r="G1585">
        <v>0.19</v>
      </c>
      <c r="H1585">
        <v>0.19</v>
      </c>
      <c r="I1585" t="s">
        <v>24</v>
      </c>
      <c r="J1585">
        <v>7.17</v>
      </c>
      <c r="K1585">
        <v>44.9</v>
      </c>
      <c r="L1585">
        <v>37.729999999999997</v>
      </c>
      <c r="M1585" t="s">
        <v>83</v>
      </c>
      <c r="N1585" t="s">
        <v>18982</v>
      </c>
      <c r="O1585" t="s">
        <v>18983</v>
      </c>
      <c r="P1585" t="s">
        <v>83</v>
      </c>
      <c r="Q1585" t="s">
        <v>266</v>
      </c>
      <c r="R1585" t="s">
        <v>267</v>
      </c>
      <c r="S1585" t="s">
        <v>18984</v>
      </c>
      <c r="T1585">
        <v>44.9</v>
      </c>
      <c r="U1585" t="s">
        <v>24</v>
      </c>
      <c r="V1585" t="s">
        <v>5007</v>
      </c>
      <c r="W1585" t="s">
        <v>5010</v>
      </c>
      <c r="X1585" t="s">
        <v>18985</v>
      </c>
      <c r="Y1585" t="s">
        <v>18986</v>
      </c>
      <c r="Z1585" t="str">
        <f t="shared" si="24"/>
        <v>AS-95658</v>
      </c>
    </row>
    <row r="1586" spans="1:26" x14ac:dyDescent="0.3">
      <c r="A1586" t="s">
        <v>18987</v>
      </c>
      <c r="B1586" t="s">
        <v>8169</v>
      </c>
      <c r="C1586" t="s">
        <v>268</v>
      </c>
      <c r="E1586" t="s">
        <v>46</v>
      </c>
      <c r="G1586">
        <v>0.2</v>
      </c>
      <c r="H1586">
        <v>0.2</v>
      </c>
      <c r="I1586" t="s">
        <v>24</v>
      </c>
      <c r="J1586">
        <v>7.48</v>
      </c>
      <c r="K1586">
        <v>44.9</v>
      </c>
      <c r="L1586">
        <v>37.42</v>
      </c>
      <c r="M1586" t="s">
        <v>83</v>
      </c>
      <c r="N1586" t="s">
        <v>18988</v>
      </c>
      <c r="O1586" t="s">
        <v>18989</v>
      </c>
      <c r="P1586" t="s">
        <v>83</v>
      </c>
      <c r="Q1586" t="s">
        <v>266</v>
      </c>
      <c r="R1586" t="s">
        <v>267</v>
      </c>
      <c r="S1586" t="s">
        <v>18990</v>
      </c>
      <c r="T1586">
        <v>44.9</v>
      </c>
      <c r="U1586" t="s">
        <v>24</v>
      </c>
      <c r="V1586" t="s">
        <v>7791</v>
      </c>
      <c r="W1586" t="s">
        <v>7794</v>
      </c>
      <c r="X1586" t="s">
        <v>18991</v>
      </c>
      <c r="Y1586" t="s">
        <v>18992</v>
      </c>
      <c r="Z1586" t="str">
        <f t="shared" si="24"/>
        <v>AS-97085</v>
      </c>
    </row>
    <row r="1587" spans="1:26" x14ac:dyDescent="0.3">
      <c r="A1587" t="s">
        <v>18993</v>
      </c>
      <c r="B1587" t="s">
        <v>8169</v>
      </c>
      <c r="C1587" t="s">
        <v>264</v>
      </c>
      <c r="E1587" t="s">
        <v>45</v>
      </c>
      <c r="G1587">
        <v>0.21</v>
      </c>
      <c r="H1587">
        <v>0.21</v>
      </c>
      <c r="I1587" t="s">
        <v>24</v>
      </c>
      <c r="J1587">
        <v>9.35</v>
      </c>
      <c r="K1587">
        <v>53.87</v>
      </c>
      <c r="L1587">
        <v>44.52</v>
      </c>
      <c r="M1587" t="s">
        <v>265</v>
      </c>
      <c r="N1587" t="s">
        <v>18994</v>
      </c>
      <c r="O1587" t="s">
        <v>18995</v>
      </c>
      <c r="P1587" t="s">
        <v>265</v>
      </c>
      <c r="Q1587" t="s">
        <v>266</v>
      </c>
      <c r="R1587" t="s">
        <v>267</v>
      </c>
      <c r="S1587" t="s">
        <v>18996</v>
      </c>
      <c r="T1587">
        <v>53.87</v>
      </c>
      <c r="U1587" t="s">
        <v>24</v>
      </c>
      <c r="V1587" t="s">
        <v>18997</v>
      </c>
      <c r="W1587" t="s">
        <v>18998</v>
      </c>
      <c r="X1587" t="s">
        <v>18999</v>
      </c>
      <c r="Y1587" t="s">
        <v>19000</v>
      </c>
      <c r="Z1587" t="str">
        <f t="shared" si="24"/>
        <v>AS-94916</v>
      </c>
    </row>
    <row r="1588" spans="1:26" x14ac:dyDescent="0.3">
      <c r="A1588" t="s">
        <v>19001</v>
      </c>
      <c r="B1588" t="s">
        <v>8169</v>
      </c>
      <c r="C1588" t="s">
        <v>264</v>
      </c>
      <c r="E1588" t="s">
        <v>42</v>
      </c>
      <c r="G1588">
        <v>0.19</v>
      </c>
      <c r="H1588">
        <v>0.19</v>
      </c>
      <c r="I1588" t="s">
        <v>24</v>
      </c>
      <c r="J1588">
        <v>4.7699999999999996</v>
      </c>
      <c r="K1588">
        <v>29.9</v>
      </c>
      <c r="L1588">
        <v>25.13</v>
      </c>
      <c r="M1588" t="s">
        <v>265</v>
      </c>
      <c r="N1588" t="s">
        <v>19002</v>
      </c>
      <c r="O1588" t="s">
        <v>19003</v>
      </c>
      <c r="P1588" t="s">
        <v>265</v>
      </c>
      <c r="Q1588" t="s">
        <v>266</v>
      </c>
      <c r="R1588" t="s">
        <v>267</v>
      </c>
      <c r="S1588" t="s">
        <v>19004</v>
      </c>
      <c r="T1588">
        <v>29.9</v>
      </c>
      <c r="U1588" t="s">
        <v>24</v>
      </c>
      <c r="V1588" t="s">
        <v>19005</v>
      </c>
      <c r="W1588" t="s">
        <v>19006</v>
      </c>
      <c r="X1588" t="s">
        <v>19007</v>
      </c>
      <c r="Y1588" t="s">
        <v>19008</v>
      </c>
      <c r="Z1588" t="str">
        <f t="shared" si="24"/>
        <v>AS-96706</v>
      </c>
    </row>
    <row r="1589" spans="1:26" x14ac:dyDescent="0.3">
      <c r="A1589" t="s">
        <v>19009</v>
      </c>
      <c r="B1589" t="s">
        <v>8169</v>
      </c>
      <c r="C1589" t="s">
        <v>264</v>
      </c>
      <c r="E1589" t="s">
        <v>45</v>
      </c>
      <c r="G1589">
        <v>0.21</v>
      </c>
      <c r="H1589">
        <v>0.21</v>
      </c>
      <c r="I1589" t="s">
        <v>24</v>
      </c>
      <c r="J1589">
        <v>4.32</v>
      </c>
      <c r="K1589">
        <v>24.9</v>
      </c>
      <c r="L1589">
        <v>20.58</v>
      </c>
      <c r="M1589" t="s">
        <v>265</v>
      </c>
      <c r="N1589" t="s">
        <v>19010</v>
      </c>
      <c r="O1589" t="s">
        <v>19011</v>
      </c>
      <c r="P1589" t="s">
        <v>265</v>
      </c>
      <c r="Q1589" t="s">
        <v>266</v>
      </c>
      <c r="R1589" t="s">
        <v>267</v>
      </c>
      <c r="S1589" t="s">
        <v>19012</v>
      </c>
      <c r="T1589">
        <v>24.9</v>
      </c>
      <c r="U1589" t="s">
        <v>24</v>
      </c>
      <c r="V1589" t="s">
        <v>19013</v>
      </c>
      <c r="W1589" t="s">
        <v>19014</v>
      </c>
      <c r="X1589" t="s">
        <v>19015</v>
      </c>
      <c r="Y1589" t="s">
        <v>19016</v>
      </c>
      <c r="Z1589" t="str">
        <f t="shared" si="24"/>
        <v>AS-97200</v>
      </c>
    </row>
    <row r="1590" spans="1:26" x14ac:dyDescent="0.3">
      <c r="A1590" t="s">
        <v>19017</v>
      </c>
      <c r="B1590" t="s">
        <v>8169</v>
      </c>
      <c r="C1590" t="s">
        <v>264</v>
      </c>
      <c r="E1590" t="s">
        <v>45</v>
      </c>
      <c r="G1590">
        <v>0.21</v>
      </c>
      <c r="H1590">
        <v>0.21</v>
      </c>
      <c r="I1590" t="s">
        <v>24</v>
      </c>
      <c r="J1590">
        <v>22.2</v>
      </c>
      <c r="K1590">
        <v>127.9</v>
      </c>
      <c r="L1590">
        <v>105.7</v>
      </c>
      <c r="M1590" t="s">
        <v>265</v>
      </c>
      <c r="N1590" t="s">
        <v>19018</v>
      </c>
      <c r="O1590" t="s">
        <v>19019</v>
      </c>
      <c r="P1590" t="s">
        <v>265</v>
      </c>
      <c r="Q1590" t="s">
        <v>266</v>
      </c>
      <c r="R1590" t="s">
        <v>269</v>
      </c>
      <c r="S1590" t="s">
        <v>19020</v>
      </c>
      <c r="T1590">
        <v>127.9</v>
      </c>
      <c r="U1590" t="s">
        <v>24</v>
      </c>
      <c r="V1590" t="s">
        <v>19021</v>
      </c>
      <c r="W1590" t="s">
        <v>19022</v>
      </c>
      <c r="X1590" t="s">
        <v>19023</v>
      </c>
      <c r="Y1590" t="s">
        <v>19024</v>
      </c>
      <c r="Z1590" t="str">
        <f t="shared" si="24"/>
        <v>AS-95575</v>
      </c>
    </row>
    <row r="1591" spans="1:26" x14ac:dyDescent="0.3">
      <c r="A1591" t="s">
        <v>19017</v>
      </c>
      <c r="B1591" t="s">
        <v>8169</v>
      </c>
      <c r="C1591" t="s">
        <v>264</v>
      </c>
      <c r="E1591" t="s">
        <v>45</v>
      </c>
      <c r="G1591">
        <v>0.21</v>
      </c>
      <c r="H1591">
        <v>0.21</v>
      </c>
      <c r="I1591" t="s">
        <v>24</v>
      </c>
      <c r="J1591">
        <v>22.2</v>
      </c>
      <c r="K1591">
        <v>127.9</v>
      </c>
      <c r="L1591">
        <v>105.7</v>
      </c>
      <c r="M1591" t="s">
        <v>265</v>
      </c>
      <c r="N1591" t="s">
        <v>19018</v>
      </c>
      <c r="O1591" t="s">
        <v>19025</v>
      </c>
      <c r="P1591" t="s">
        <v>265</v>
      </c>
      <c r="Q1591" t="s">
        <v>266</v>
      </c>
      <c r="R1591" t="s">
        <v>267</v>
      </c>
      <c r="S1591" t="s">
        <v>19026</v>
      </c>
      <c r="T1591">
        <v>127.9</v>
      </c>
      <c r="U1591" t="s">
        <v>24</v>
      </c>
      <c r="V1591" t="s">
        <v>19027</v>
      </c>
      <c r="W1591" t="s">
        <v>19028</v>
      </c>
      <c r="X1591" t="s">
        <v>19029</v>
      </c>
      <c r="Y1591" t="s">
        <v>19030</v>
      </c>
      <c r="Z1591" t="str">
        <f t="shared" si="24"/>
        <v>AS-95575</v>
      </c>
    </row>
    <row r="1592" spans="1:26" x14ac:dyDescent="0.3">
      <c r="A1592" t="s">
        <v>19031</v>
      </c>
      <c r="B1592" t="s">
        <v>8169</v>
      </c>
      <c r="C1592" t="s">
        <v>264</v>
      </c>
      <c r="E1592" t="s">
        <v>47</v>
      </c>
      <c r="G1592">
        <v>0.22</v>
      </c>
      <c r="H1592">
        <v>0.22</v>
      </c>
      <c r="I1592" t="s">
        <v>24</v>
      </c>
      <c r="J1592">
        <v>17.989999999999998</v>
      </c>
      <c r="K1592">
        <v>99.75</v>
      </c>
      <c r="L1592">
        <v>81.760000000000005</v>
      </c>
      <c r="M1592" t="s">
        <v>265</v>
      </c>
      <c r="N1592" t="s">
        <v>19032</v>
      </c>
      <c r="O1592" t="s">
        <v>19033</v>
      </c>
      <c r="P1592" t="s">
        <v>265</v>
      </c>
      <c r="Q1592" t="s">
        <v>266</v>
      </c>
      <c r="R1592" t="s">
        <v>267</v>
      </c>
      <c r="S1592" t="s">
        <v>19034</v>
      </c>
      <c r="T1592">
        <v>99.75</v>
      </c>
      <c r="U1592" t="s">
        <v>24</v>
      </c>
      <c r="V1592" t="s">
        <v>19035</v>
      </c>
      <c r="W1592" t="s">
        <v>19036</v>
      </c>
      <c r="X1592" t="s">
        <v>19037</v>
      </c>
      <c r="Y1592" t="s">
        <v>19038</v>
      </c>
      <c r="Z1592" t="str">
        <f t="shared" si="24"/>
        <v>AS-96724</v>
      </c>
    </row>
    <row r="1593" spans="1:26" x14ac:dyDescent="0.3">
      <c r="A1593" t="s">
        <v>19039</v>
      </c>
      <c r="B1593" t="s">
        <v>8169</v>
      </c>
      <c r="C1593" t="s">
        <v>264</v>
      </c>
      <c r="E1593" t="s">
        <v>41</v>
      </c>
      <c r="G1593">
        <v>0.21</v>
      </c>
      <c r="H1593">
        <v>0.21</v>
      </c>
      <c r="I1593" t="s">
        <v>24</v>
      </c>
      <c r="J1593">
        <v>13.87</v>
      </c>
      <c r="K1593">
        <v>79.900000000000006</v>
      </c>
      <c r="L1593">
        <v>66.03</v>
      </c>
      <c r="M1593" t="s">
        <v>265</v>
      </c>
      <c r="N1593" t="s">
        <v>19040</v>
      </c>
      <c r="O1593" t="s">
        <v>19041</v>
      </c>
      <c r="P1593" t="s">
        <v>265</v>
      </c>
      <c r="Q1593" t="s">
        <v>266</v>
      </c>
      <c r="R1593" t="s">
        <v>267</v>
      </c>
      <c r="S1593" t="s">
        <v>19042</v>
      </c>
      <c r="T1593">
        <v>79.900000000000006</v>
      </c>
      <c r="U1593" t="s">
        <v>24</v>
      </c>
      <c r="V1593" t="s">
        <v>19043</v>
      </c>
      <c r="W1593" t="s">
        <v>19044</v>
      </c>
      <c r="X1593" t="s">
        <v>19043</v>
      </c>
      <c r="Y1593" t="s">
        <v>19045</v>
      </c>
      <c r="Z1593" t="str">
        <f t="shared" si="24"/>
        <v>AS-95375</v>
      </c>
    </row>
    <row r="1594" spans="1:26" x14ac:dyDescent="0.3">
      <c r="A1594" t="s">
        <v>19046</v>
      </c>
      <c r="B1594" t="s">
        <v>8169</v>
      </c>
      <c r="C1594" t="s">
        <v>38</v>
      </c>
      <c r="D1594" t="s">
        <v>9264</v>
      </c>
      <c r="E1594" t="s">
        <v>42</v>
      </c>
      <c r="G1594">
        <v>0.19</v>
      </c>
      <c r="H1594" t="s">
        <v>270</v>
      </c>
      <c r="I1594" t="s">
        <v>24</v>
      </c>
      <c r="J1594" t="s">
        <v>270</v>
      </c>
      <c r="K1594">
        <v>0</v>
      </c>
      <c r="L1594">
        <v>0</v>
      </c>
      <c r="M1594" t="s">
        <v>271</v>
      </c>
      <c r="Z1594" t="str">
        <f t="shared" si="24"/>
        <v>AS-96520</v>
      </c>
    </row>
    <row r="1595" spans="1:26" x14ac:dyDescent="0.3">
      <c r="A1595" t="s">
        <v>19047</v>
      </c>
      <c r="B1595" t="s">
        <v>8169</v>
      </c>
      <c r="C1595" t="s">
        <v>268</v>
      </c>
      <c r="E1595" t="s">
        <v>45</v>
      </c>
      <c r="G1595">
        <v>0.21</v>
      </c>
      <c r="H1595">
        <v>0.21</v>
      </c>
      <c r="I1595" t="s">
        <v>24</v>
      </c>
      <c r="J1595">
        <v>10.39</v>
      </c>
      <c r="K1595">
        <v>59.85</v>
      </c>
      <c r="L1595">
        <v>49.46</v>
      </c>
      <c r="M1595" t="s">
        <v>83</v>
      </c>
      <c r="N1595" t="s">
        <v>19048</v>
      </c>
      <c r="O1595" t="s">
        <v>19049</v>
      </c>
      <c r="P1595" t="s">
        <v>83</v>
      </c>
      <c r="Q1595" t="s">
        <v>266</v>
      </c>
      <c r="R1595" t="s">
        <v>267</v>
      </c>
      <c r="S1595" t="s">
        <v>19050</v>
      </c>
      <c r="T1595">
        <v>59.85</v>
      </c>
      <c r="U1595" t="s">
        <v>24</v>
      </c>
      <c r="V1595" t="s">
        <v>5256</v>
      </c>
      <c r="W1595" t="s">
        <v>5259</v>
      </c>
      <c r="X1595" t="s">
        <v>19051</v>
      </c>
      <c r="Y1595" t="s">
        <v>19052</v>
      </c>
      <c r="Z1595" t="str">
        <f t="shared" si="24"/>
        <v>AS-95749</v>
      </c>
    </row>
    <row r="1596" spans="1:26" x14ac:dyDescent="0.3">
      <c r="A1596" t="s">
        <v>19053</v>
      </c>
      <c r="B1596" t="s">
        <v>8169</v>
      </c>
      <c r="C1596" t="s">
        <v>264</v>
      </c>
      <c r="D1596" t="s">
        <v>73</v>
      </c>
      <c r="E1596" t="s">
        <v>45</v>
      </c>
      <c r="G1596">
        <v>0.21</v>
      </c>
      <c r="H1596" t="s">
        <v>270</v>
      </c>
      <c r="I1596" t="s">
        <v>24</v>
      </c>
      <c r="J1596" t="s">
        <v>270</v>
      </c>
      <c r="K1596">
        <v>0</v>
      </c>
      <c r="L1596">
        <v>0</v>
      </c>
      <c r="M1596" t="s">
        <v>265</v>
      </c>
      <c r="N1596" t="s">
        <v>19054</v>
      </c>
      <c r="O1596" t="s">
        <v>19055</v>
      </c>
      <c r="P1596" t="s">
        <v>265</v>
      </c>
      <c r="Q1596" t="s">
        <v>266</v>
      </c>
      <c r="R1596" t="s">
        <v>267</v>
      </c>
      <c r="S1596" t="s">
        <v>19056</v>
      </c>
      <c r="T1596">
        <v>30.85</v>
      </c>
      <c r="U1596" t="s">
        <v>24</v>
      </c>
      <c r="V1596" t="s">
        <v>19057</v>
      </c>
      <c r="W1596" t="s">
        <v>19058</v>
      </c>
      <c r="X1596" t="s">
        <v>19059</v>
      </c>
      <c r="Y1596" t="s">
        <v>19060</v>
      </c>
      <c r="Z1596" t="str">
        <f t="shared" si="24"/>
        <v>AS-96517</v>
      </c>
    </row>
    <row r="1597" spans="1:26" x14ac:dyDescent="0.3">
      <c r="A1597" t="s">
        <v>19053</v>
      </c>
      <c r="B1597" t="s">
        <v>8169</v>
      </c>
      <c r="C1597" t="s">
        <v>264</v>
      </c>
      <c r="D1597" t="s">
        <v>73</v>
      </c>
      <c r="E1597" t="s">
        <v>45</v>
      </c>
      <c r="G1597">
        <v>0.21</v>
      </c>
      <c r="H1597" t="s">
        <v>270</v>
      </c>
      <c r="I1597" t="s">
        <v>24</v>
      </c>
      <c r="J1597" t="s">
        <v>270</v>
      </c>
      <c r="K1597">
        <v>0</v>
      </c>
      <c r="L1597">
        <v>0</v>
      </c>
      <c r="M1597" t="s">
        <v>265</v>
      </c>
      <c r="N1597" t="s">
        <v>19054</v>
      </c>
      <c r="O1597" t="s">
        <v>19061</v>
      </c>
      <c r="P1597" t="s">
        <v>265</v>
      </c>
      <c r="Q1597" t="s">
        <v>275</v>
      </c>
      <c r="R1597" t="s">
        <v>267</v>
      </c>
      <c r="S1597" t="s">
        <v>19062</v>
      </c>
      <c r="T1597">
        <v>30.85</v>
      </c>
      <c r="U1597" t="s">
        <v>24</v>
      </c>
      <c r="V1597" t="s">
        <v>19063</v>
      </c>
      <c r="W1597" t="s">
        <v>19064</v>
      </c>
      <c r="X1597" t="s">
        <v>19063</v>
      </c>
      <c r="Y1597" t="s">
        <v>19065</v>
      </c>
      <c r="Z1597" t="str">
        <f t="shared" si="24"/>
        <v>AS-96517</v>
      </c>
    </row>
    <row r="1598" spans="1:26" x14ac:dyDescent="0.3">
      <c r="A1598" t="s">
        <v>19066</v>
      </c>
      <c r="B1598" t="s">
        <v>8169</v>
      </c>
      <c r="C1598" t="s">
        <v>38</v>
      </c>
      <c r="D1598" t="s">
        <v>65</v>
      </c>
      <c r="E1598" t="s">
        <v>47</v>
      </c>
      <c r="G1598">
        <v>0.22</v>
      </c>
      <c r="H1598" t="s">
        <v>270</v>
      </c>
      <c r="I1598" t="s">
        <v>24</v>
      </c>
      <c r="J1598">
        <v>10.41</v>
      </c>
      <c r="K1598">
        <v>59.96</v>
      </c>
      <c r="L1598">
        <v>49.55</v>
      </c>
      <c r="M1598" t="s">
        <v>271</v>
      </c>
      <c r="Z1598" t="str">
        <f t="shared" si="24"/>
        <v>AS-95056</v>
      </c>
    </row>
    <row r="1599" spans="1:26" x14ac:dyDescent="0.3">
      <c r="A1599" t="s">
        <v>19067</v>
      </c>
      <c r="B1599" t="s">
        <v>8169</v>
      </c>
      <c r="C1599" t="s">
        <v>264</v>
      </c>
      <c r="E1599" t="s">
        <v>46</v>
      </c>
      <c r="G1599">
        <v>0.2</v>
      </c>
      <c r="H1599">
        <v>0.2</v>
      </c>
      <c r="I1599" t="s">
        <v>24</v>
      </c>
      <c r="J1599">
        <v>29.79</v>
      </c>
      <c r="K1599">
        <v>178.75</v>
      </c>
      <c r="L1599">
        <v>148.96</v>
      </c>
      <c r="M1599" t="s">
        <v>265</v>
      </c>
      <c r="N1599" t="s">
        <v>19068</v>
      </c>
      <c r="O1599" t="s">
        <v>19069</v>
      </c>
      <c r="P1599" t="s">
        <v>265</v>
      </c>
      <c r="Q1599" t="s">
        <v>266</v>
      </c>
      <c r="R1599" t="s">
        <v>267</v>
      </c>
      <c r="S1599" t="s">
        <v>19070</v>
      </c>
      <c r="T1599">
        <v>178.75</v>
      </c>
      <c r="U1599" t="s">
        <v>24</v>
      </c>
      <c r="V1599" t="s">
        <v>19071</v>
      </c>
      <c r="W1599" t="s">
        <v>19072</v>
      </c>
      <c r="X1599" t="s">
        <v>19071</v>
      </c>
      <c r="Y1599" t="s">
        <v>19073</v>
      </c>
      <c r="Z1599" t="str">
        <f t="shared" si="24"/>
        <v>AS-94894</v>
      </c>
    </row>
    <row r="1600" spans="1:26" x14ac:dyDescent="0.3">
      <c r="A1600" t="s">
        <v>19074</v>
      </c>
      <c r="B1600" t="s">
        <v>8169</v>
      </c>
      <c r="C1600" t="s">
        <v>268</v>
      </c>
      <c r="E1600" t="s">
        <v>42</v>
      </c>
      <c r="G1600">
        <v>0.19</v>
      </c>
      <c r="H1600">
        <v>0.19</v>
      </c>
      <c r="I1600" t="s">
        <v>24</v>
      </c>
      <c r="J1600">
        <v>10.67</v>
      </c>
      <c r="K1600">
        <v>66.849999999999994</v>
      </c>
      <c r="L1600">
        <v>56.18</v>
      </c>
      <c r="M1600" t="s">
        <v>83</v>
      </c>
      <c r="N1600" t="s">
        <v>19075</v>
      </c>
      <c r="O1600" t="s">
        <v>19076</v>
      </c>
      <c r="P1600" t="s">
        <v>83</v>
      </c>
      <c r="Q1600" t="s">
        <v>266</v>
      </c>
      <c r="R1600" t="s">
        <v>267</v>
      </c>
      <c r="S1600" t="s">
        <v>19077</v>
      </c>
      <c r="T1600">
        <v>66.849999999999994</v>
      </c>
      <c r="U1600" t="s">
        <v>24</v>
      </c>
      <c r="V1600" t="s">
        <v>8069</v>
      </c>
      <c r="W1600" t="s">
        <v>8072</v>
      </c>
      <c r="X1600" t="s">
        <v>19078</v>
      </c>
      <c r="Y1600" t="s">
        <v>19079</v>
      </c>
      <c r="Z1600" t="str">
        <f t="shared" si="24"/>
        <v>AS-97208</v>
      </c>
    </row>
    <row r="1601" spans="1:26" x14ac:dyDescent="0.3">
      <c r="A1601" t="s">
        <v>19080</v>
      </c>
      <c r="B1601" t="s">
        <v>8169</v>
      </c>
      <c r="C1601" t="s">
        <v>268</v>
      </c>
      <c r="E1601" t="s">
        <v>45</v>
      </c>
      <c r="G1601">
        <v>0.21</v>
      </c>
      <c r="H1601">
        <v>0.21</v>
      </c>
      <c r="I1601" t="s">
        <v>24</v>
      </c>
      <c r="J1601">
        <v>5.19</v>
      </c>
      <c r="K1601">
        <v>29.9</v>
      </c>
      <c r="L1601">
        <v>24.71</v>
      </c>
      <c r="M1601" t="s">
        <v>83</v>
      </c>
      <c r="N1601" t="s">
        <v>19081</v>
      </c>
      <c r="O1601" t="s">
        <v>19082</v>
      </c>
      <c r="P1601" t="s">
        <v>83</v>
      </c>
      <c r="Q1601" t="s">
        <v>266</v>
      </c>
      <c r="R1601" t="s">
        <v>267</v>
      </c>
      <c r="S1601" t="s">
        <v>19083</v>
      </c>
      <c r="T1601">
        <v>29.9</v>
      </c>
      <c r="U1601" t="s">
        <v>24</v>
      </c>
      <c r="V1601" t="s">
        <v>4649</v>
      </c>
      <c r="W1601" t="s">
        <v>4651</v>
      </c>
      <c r="X1601" t="s">
        <v>19084</v>
      </c>
      <c r="Y1601" t="s">
        <v>19085</v>
      </c>
      <c r="Z1601" t="str">
        <f t="shared" si="24"/>
        <v>AS-95490</v>
      </c>
    </row>
    <row r="1602" spans="1:26" x14ac:dyDescent="0.3">
      <c r="A1602" t="s">
        <v>19086</v>
      </c>
      <c r="B1602" t="s">
        <v>8169</v>
      </c>
      <c r="C1602" t="s">
        <v>264</v>
      </c>
      <c r="E1602" t="s">
        <v>45</v>
      </c>
      <c r="G1602">
        <v>0.21</v>
      </c>
      <c r="H1602">
        <v>0.21</v>
      </c>
      <c r="I1602" t="s">
        <v>24</v>
      </c>
      <c r="J1602">
        <v>3.11</v>
      </c>
      <c r="K1602">
        <v>17.899999999999999</v>
      </c>
      <c r="L1602">
        <v>14.79</v>
      </c>
      <c r="M1602" t="s">
        <v>265</v>
      </c>
      <c r="N1602" t="s">
        <v>19087</v>
      </c>
      <c r="O1602" t="s">
        <v>19088</v>
      </c>
      <c r="P1602" t="s">
        <v>265</v>
      </c>
      <c r="Q1602" t="s">
        <v>266</v>
      </c>
      <c r="R1602" t="s">
        <v>267</v>
      </c>
      <c r="S1602" t="s">
        <v>19089</v>
      </c>
      <c r="T1602">
        <v>17.899999999999999</v>
      </c>
      <c r="U1602" t="s">
        <v>24</v>
      </c>
      <c r="V1602" t="s">
        <v>19090</v>
      </c>
      <c r="W1602" t="s">
        <v>19091</v>
      </c>
      <c r="X1602" t="s">
        <v>19092</v>
      </c>
      <c r="Y1602" t="s">
        <v>19093</v>
      </c>
      <c r="Z1602" t="str">
        <f t="shared" si="24"/>
        <v>AS-97154</v>
      </c>
    </row>
    <row r="1603" spans="1:26" x14ac:dyDescent="0.3">
      <c r="A1603" t="s">
        <v>19094</v>
      </c>
      <c r="B1603" t="s">
        <v>8169</v>
      </c>
      <c r="C1603" t="s">
        <v>264</v>
      </c>
      <c r="E1603" t="s">
        <v>45</v>
      </c>
      <c r="G1603">
        <v>0.21</v>
      </c>
      <c r="H1603">
        <v>0.21</v>
      </c>
      <c r="I1603" t="s">
        <v>24</v>
      </c>
      <c r="J1603">
        <v>11.44</v>
      </c>
      <c r="K1603">
        <v>65.900000000000006</v>
      </c>
      <c r="L1603">
        <v>54.46</v>
      </c>
      <c r="M1603" t="s">
        <v>265</v>
      </c>
      <c r="N1603" t="s">
        <v>19095</v>
      </c>
      <c r="O1603" t="s">
        <v>19096</v>
      </c>
      <c r="P1603" t="s">
        <v>265</v>
      </c>
      <c r="Q1603" t="s">
        <v>266</v>
      </c>
      <c r="R1603" t="s">
        <v>267</v>
      </c>
      <c r="S1603" t="s">
        <v>19097</v>
      </c>
      <c r="T1603">
        <v>65.900000000000006</v>
      </c>
      <c r="U1603" t="s">
        <v>24</v>
      </c>
      <c r="V1603" t="s">
        <v>19098</v>
      </c>
      <c r="W1603" t="s">
        <v>19099</v>
      </c>
      <c r="X1603" t="s">
        <v>19100</v>
      </c>
      <c r="Y1603" t="s">
        <v>19101</v>
      </c>
      <c r="Z1603" t="str">
        <f t="shared" ref="Z1603:Z1666" si="25">+A1603</f>
        <v>AS-95240</v>
      </c>
    </row>
    <row r="1604" spans="1:26" x14ac:dyDescent="0.3">
      <c r="A1604" t="s">
        <v>19102</v>
      </c>
      <c r="B1604" t="s">
        <v>8169</v>
      </c>
      <c r="C1604" t="s">
        <v>264</v>
      </c>
      <c r="E1604" t="s">
        <v>46</v>
      </c>
      <c r="G1604">
        <v>0.2</v>
      </c>
      <c r="H1604">
        <v>0.2</v>
      </c>
      <c r="I1604" t="s">
        <v>24</v>
      </c>
      <c r="J1604">
        <v>8.75</v>
      </c>
      <c r="K1604">
        <v>52.52</v>
      </c>
      <c r="L1604">
        <v>43.77</v>
      </c>
      <c r="M1604" t="s">
        <v>265</v>
      </c>
      <c r="N1604" t="s">
        <v>19103</v>
      </c>
      <c r="O1604" t="s">
        <v>19104</v>
      </c>
      <c r="P1604" t="s">
        <v>265</v>
      </c>
      <c r="Q1604" t="s">
        <v>266</v>
      </c>
      <c r="R1604" t="s">
        <v>267</v>
      </c>
      <c r="S1604" t="s">
        <v>19105</v>
      </c>
      <c r="T1604">
        <v>52.52</v>
      </c>
      <c r="U1604" t="s">
        <v>24</v>
      </c>
      <c r="V1604" t="s">
        <v>19106</v>
      </c>
      <c r="W1604" t="s">
        <v>19107</v>
      </c>
      <c r="X1604" t="s">
        <v>19108</v>
      </c>
      <c r="Y1604" t="s">
        <v>19109</v>
      </c>
      <c r="Z1604" t="str">
        <f t="shared" si="25"/>
        <v>AS-97192</v>
      </c>
    </row>
    <row r="1605" spans="1:26" x14ac:dyDescent="0.3">
      <c r="A1605" t="s">
        <v>19110</v>
      </c>
      <c r="B1605" t="s">
        <v>8169</v>
      </c>
      <c r="C1605" t="s">
        <v>264</v>
      </c>
      <c r="E1605" t="s">
        <v>45</v>
      </c>
      <c r="G1605">
        <v>0.21</v>
      </c>
      <c r="H1605">
        <v>0.21</v>
      </c>
      <c r="I1605" t="s">
        <v>24</v>
      </c>
      <c r="J1605">
        <v>6.58</v>
      </c>
      <c r="K1605">
        <v>37.9</v>
      </c>
      <c r="L1605">
        <v>31.32</v>
      </c>
      <c r="M1605" t="s">
        <v>265</v>
      </c>
      <c r="N1605" t="s">
        <v>19111</v>
      </c>
      <c r="O1605" t="s">
        <v>19112</v>
      </c>
      <c r="P1605" t="s">
        <v>265</v>
      </c>
      <c r="Q1605" t="s">
        <v>266</v>
      </c>
      <c r="R1605" t="s">
        <v>267</v>
      </c>
      <c r="S1605" t="s">
        <v>19113</v>
      </c>
      <c r="T1605">
        <v>37.9</v>
      </c>
      <c r="U1605" t="s">
        <v>24</v>
      </c>
      <c r="V1605" t="s">
        <v>19114</v>
      </c>
      <c r="W1605" t="s">
        <v>19115</v>
      </c>
      <c r="X1605" t="s">
        <v>19116</v>
      </c>
      <c r="Y1605" t="s">
        <v>19117</v>
      </c>
      <c r="Z1605" t="str">
        <f t="shared" si="25"/>
        <v>AS-94909</v>
      </c>
    </row>
    <row r="1606" spans="1:26" x14ac:dyDescent="0.3">
      <c r="A1606" t="s">
        <v>19118</v>
      </c>
      <c r="B1606" t="s">
        <v>8169</v>
      </c>
      <c r="C1606" t="s">
        <v>264</v>
      </c>
      <c r="E1606" t="s">
        <v>47</v>
      </c>
      <c r="G1606">
        <v>0.22</v>
      </c>
      <c r="H1606">
        <v>0.22</v>
      </c>
      <c r="I1606" t="s">
        <v>24</v>
      </c>
      <c r="J1606">
        <v>14.39</v>
      </c>
      <c r="K1606">
        <v>79.8</v>
      </c>
      <c r="L1606">
        <v>65.41</v>
      </c>
      <c r="M1606" t="s">
        <v>265</v>
      </c>
      <c r="N1606" t="s">
        <v>19119</v>
      </c>
      <c r="O1606" t="s">
        <v>19120</v>
      </c>
      <c r="P1606" t="s">
        <v>265</v>
      </c>
      <c r="Q1606" t="s">
        <v>266</v>
      </c>
      <c r="R1606" t="s">
        <v>267</v>
      </c>
      <c r="S1606" t="s">
        <v>19121</v>
      </c>
      <c r="T1606">
        <v>79.8</v>
      </c>
      <c r="U1606" t="s">
        <v>24</v>
      </c>
      <c r="V1606" t="s">
        <v>19122</v>
      </c>
      <c r="W1606" t="s">
        <v>19123</v>
      </c>
      <c r="X1606" t="s">
        <v>19124</v>
      </c>
      <c r="Y1606" t="s">
        <v>19125</v>
      </c>
      <c r="Z1606" t="str">
        <f t="shared" si="25"/>
        <v>AS-96233</v>
      </c>
    </row>
    <row r="1607" spans="1:26" x14ac:dyDescent="0.3">
      <c r="A1607" t="s">
        <v>19126</v>
      </c>
      <c r="B1607" t="s">
        <v>8169</v>
      </c>
      <c r="C1607" t="s">
        <v>264</v>
      </c>
      <c r="E1607" t="s">
        <v>45</v>
      </c>
      <c r="G1607">
        <v>0.21</v>
      </c>
      <c r="H1607">
        <v>0.21</v>
      </c>
      <c r="I1607" t="s">
        <v>24</v>
      </c>
      <c r="J1607">
        <v>8.32</v>
      </c>
      <c r="K1607">
        <v>47.95</v>
      </c>
      <c r="L1607">
        <v>39.630000000000003</v>
      </c>
      <c r="M1607" t="s">
        <v>265</v>
      </c>
      <c r="N1607" t="s">
        <v>19127</v>
      </c>
      <c r="O1607" t="s">
        <v>19128</v>
      </c>
      <c r="P1607" t="s">
        <v>265</v>
      </c>
      <c r="Q1607" t="s">
        <v>266</v>
      </c>
      <c r="R1607" t="s">
        <v>267</v>
      </c>
      <c r="S1607" t="s">
        <v>19129</v>
      </c>
      <c r="T1607">
        <v>47.95</v>
      </c>
      <c r="U1607" t="s">
        <v>24</v>
      </c>
      <c r="V1607" t="s">
        <v>19130</v>
      </c>
      <c r="W1607" t="s">
        <v>19131</v>
      </c>
      <c r="X1607" t="s">
        <v>19132</v>
      </c>
      <c r="Y1607" t="s">
        <v>19133</v>
      </c>
      <c r="Z1607" t="str">
        <f t="shared" si="25"/>
        <v>AS-97131</v>
      </c>
    </row>
    <row r="1608" spans="1:26" x14ac:dyDescent="0.3">
      <c r="A1608" t="s">
        <v>19134</v>
      </c>
      <c r="B1608" t="s">
        <v>8169</v>
      </c>
      <c r="C1608" t="s">
        <v>268</v>
      </c>
      <c r="D1608" t="s">
        <v>63</v>
      </c>
      <c r="E1608" t="s">
        <v>42</v>
      </c>
      <c r="G1608">
        <v>0.19</v>
      </c>
      <c r="H1608">
        <v>0.19</v>
      </c>
      <c r="I1608" t="s">
        <v>24</v>
      </c>
      <c r="J1608">
        <v>0.8</v>
      </c>
      <c r="K1608">
        <v>4.95</v>
      </c>
      <c r="L1608">
        <v>4.1500000000000004</v>
      </c>
      <c r="M1608" t="s">
        <v>83</v>
      </c>
      <c r="N1608" t="s">
        <v>19135</v>
      </c>
      <c r="O1608" t="s">
        <v>19136</v>
      </c>
      <c r="P1608" t="s">
        <v>83</v>
      </c>
      <c r="Q1608" t="s">
        <v>266</v>
      </c>
      <c r="R1608" t="s">
        <v>267</v>
      </c>
      <c r="S1608" t="s">
        <v>19137</v>
      </c>
      <c r="T1608">
        <v>25.9</v>
      </c>
      <c r="U1608" t="s">
        <v>24</v>
      </c>
      <c r="V1608" t="s">
        <v>2613</v>
      </c>
      <c r="W1608" t="s">
        <v>2616</v>
      </c>
      <c r="X1608" t="s">
        <v>19138</v>
      </c>
      <c r="Y1608" t="s">
        <v>19139</v>
      </c>
      <c r="Z1608" t="str">
        <f t="shared" si="25"/>
        <v>AS-94796</v>
      </c>
    </row>
    <row r="1609" spans="1:26" x14ac:dyDescent="0.3">
      <c r="A1609" t="s">
        <v>19134</v>
      </c>
      <c r="B1609" t="s">
        <v>8169</v>
      </c>
      <c r="C1609" t="s">
        <v>268</v>
      </c>
      <c r="D1609" t="s">
        <v>63</v>
      </c>
      <c r="E1609" t="s">
        <v>42</v>
      </c>
      <c r="G1609">
        <v>0.19</v>
      </c>
      <c r="H1609">
        <v>0.19</v>
      </c>
      <c r="I1609" t="s">
        <v>24</v>
      </c>
      <c r="J1609">
        <v>0.8</v>
      </c>
      <c r="K1609">
        <v>4.95</v>
      </c>
      <c r="L1609">
        <v>4.1500000000000004</v>
      </c>
      <c r="M1609" t="s">
        <v>83</v>
      </c>
      <c r="N1609" t="s">
        <v>19135</v>
      </c>
      <c r="O1609" t="s">
        <v>19140</v>
      </c>
      <c r="P1609" t="s">
        <v>83</v>
      </c>
      <c r="Q1609" t="s">
        <v>275</v>
      </c>
      <c r="R1609" t="s">
        <v>267</v>
      </c>
      <c r="S1609" t="s">
        <v>19141</v>
      </c>
      <c r="T1609">
        <v>20.95</v>
      </c>
      <c r="U1609" t="s">
        <v>24</v>
      </c>
      <c r="V1609" t="s">
        <v>7536</v>
      </c>
      <c r="W1609" t="s">
        <v>19142</v>
      </c>
      <c r="X1609" t="s">
        <v>7536</v>
      </c>
      <c r="Y1609" t="s">
        <v>19143</v>
      </c>
      <c r="Z1609" t="str">
        <f t="shared" si="25"/>
        <v>AS-94796</v>
      </c>
    </row>
    <row r="1610" spans="1:26" x14ac:dyDescent="0.3">
      <c r="A1610" t="s">
        <v>19144</v>
      </c>
      <c r="B1610" t="s">
        <v>8169</v>
      </c>
      <c r="C1610" t="s">
        <v>264</v>
      </c>
      <c r="E1610" t="s">
        <v>46</v>
      </c>
      <c r="G1610">
        <v>0.2</v>
      </c>
      <c r="H1610">
        <v>0.2</v>
      </c>
      <c r="I1610" t="s">
        <v>24</v>
      </c>
      <c r="J1610">
        <v>18.97</v>
      </c>
      <c r="K1610">
        <v>113.8</v>
      </c>
      <c r="L1610">
        <v>94.83</v>
      </c>
      <c r="M1610" t="s">
        <v>265</v>
      </c>
      <c r="N1610" t="s">
        <v>19145</v>
      </c>
      <c r="O1610" t="s">
        <v>19146</v>
      </c>
      <c r="P1610" t="s">
        <v>265</v>
      </c>
      <c r="Q1610" t="s">
        <v>266</v>
      </c>
      <c r="R1610" t="s">
        <v>267</v>
      </c>
      <c r="S1610" t="s">
        <v>19147</v>
      </c>
      <c r="T1610">
        <v>113.8</v>
      </c>
      <c r="U1610" t="s">
        <v>24</v>
      </c>
      <c r="V1610" t="s">
        <v>19148</v>
      </c>
      <c r="W1610" t="s">
        <v>19149</v>
      </c>
      <c r="X1610" t="s">
        <v>19150</v>
      </c>
      <c r="Y1610" t="s">
        <v>19151</v>
      </c>
      <c r="Z1610" t="str">
        <f t="shared" si="25"/>
        <v>AS-95306</v>
      </c>
    </row>
    <row r="1611" spans="1:26" x14ac:dyDescent="0.3">
      <c r="A1611" t="s">
        <v>19152</v>
      </c>
      <c r="B1611" t="s">
        <v>8169</v>
      </c>
      <c r="C1611" t="s">
        <v>268</v>
      </c>
      <c r="E1611" t="s">
        <v>47</v>
      </c>
      <c r="G1611">
        <v>0.22</v>
      </c>
      <c r="H1611">
        <v>0.22</v>
      </c>
      <c r="I1611" t="s">
        <v>24</v>
      </c>
      <c r="J1611">
        <v>11.71</v>
      </c>
      <c r="K1611">
        <v>64.95</v>
      </c>
      <c r="L1611">
        <v>53.24</v>
      </c>
      <c r="M1611" t="s">
        <v>83</v>
      </c>
      <c r="N1611" t="s">
        <v>19153</v>
      </c>
      <c r="O1611" t="s">
        <v>19154</v>
      </c>
      <c r="P1611" t="s">
        <v>83</v>
      </c>
      <c r="Q1611" t="s">
        <v>266</v>
      </c>
      <c r="R1611" t="s">
        <v>267</v>
      </c>
      <c r="S1611" t="s">
        <v>19155</v>
      </c>
      <c r="T1611">
        <v>64.95</v>
      </c>
      <c r="U1611" t="s">
        <v>24</v>
      </c>
      <c r="V1611" t="s">
        <v>5190</v>
      </c>
      <c r="W1611" t="s">
        <v>5193</v>
      </c>
      <c r="X1611" t="s">
        <v>19156</v>
      </c>
      <c r="Y1611" t="s">
        <v>19157</v>
      </c>
      <c r="Z1611" t="str">
        <f t="shared" si="25"/>
        <v>AS-95719</v>
      </c>
    </row>
    <row r="1612" spans="1:26" x14ac:dyDescent="0.3">
      <c r="A1612" t="s">
        <v>19158</v>
      </c>
      <c r="B1612" t="s">
        <v>8169</v>
      </c>
      <c r="C1612" t="s">
        <v>268</v>
      </c>
      <c r="E1612" t="s">
        <v>42</v>
      </c>
      <c r="G1612">
        <v>0.19</v>
      </c>
      <c r="H1612">
        <v>0.19</v>
      </c>
      <c r="I1612" t="s">
        <v>24</v>
      </c>
      <c r="J1612">
        <v>10.52</v>
      </c>
      <c r="K1612">
        <v>65.900000000000006</v>
      </c>
      <c r="L1612">
        <v>55.38</v>
      </c>
      <c r="M1612" t="s">
        <v>83</v>
      </c>
      <c r="N1612" t="s">
        <v>19159</v>
      </c>
      <c r="O1612" t="s">
        <v>19160</v>
      </c>
      <c r="P1612" t="s">
        <v>83</v>
      </c>
      <c r="Q1612" t="s">
        <v>266</v>
      </c>
      <c r="R1612" t="s">
        <v>267</v>
      </c>
      <c r="S1612" t="s">
        <v>19161</v>
      </c>
      <c r="T1612">
        <v>65.900000000000006</v>
      </c>
      <c r="U1612" t="s">
        <v>24</v>
      </c>
      <c r="V1612" t="s">
        <v>5331</v>
      </c>
      <c r="W1612" t="s">
        <v>5334</v>
      </c>
      <c r="X1612" t="s">
        <v>19162</v>
      </c>
      <c r="Y1612" t="s">
        <v>19163</v>
      </c>
      <c r="Z1612" t="str">
        <f t="shared" si="25"/>
        <v>AS-95805</v>
      </c>
    </row>
    <row r="1613" spans="1:26" x14ac:dyDescent="0.3">
      <c r="A1613" t="s">
        <v>19164</v>
      </c>
      <c r="B1613" t="s">
        <v>8169</v>
      </c>
      <c r="C1613" t="s">
        <v>264</v>
      </c>
      <c r="E1613" t="s">
        <v>46</v>
      </c>
      <c r="G1613">
        <v>0.2</v>
      </c>
      <c r="H1613">
        <v>0.2</v>
      </c>
      <c r="I1613" t="s">
        <v>24</v>
      </c>
      <c r="J1613">
        <v>11.33</v>
      </c>
      <c r="K1613">
        <v>67.95</v>
      </c>
      <c r="L1613">
        <v>56.62</v>
      </c>
      <c r="M1613" t="s">
        <v>265</v>
      </c>
      <c r="N1613" t="s">
        <v>19165</v>
      </c>
      <c r="O1613" t="s">
        <v>19166</v>
      </c>
      <c r="P1613" t="s">
        <v>265</v>
      </c>
      <c r="Q1613" t="s">
        <v>266</v>
      </c>
      <c r="R1613" t="s">
        <v>267</v>
      </c>
      <c r="S1613" t="s">
        <v>19167</v>
      </c>
      <c r="T1613">
        <v>67.95</v>
      </c>
      <c r="U1613" t="s">
        <v>24</v>
      </c>
      <c r="V1613" t="s">
        <v>19168</v>
      </c>
      <c r="W1613" t="s">
        <v>19169</v>
      </c>
      <c r="X1613" t="s">
        <v>19170</v>
      </c>
      <c r="Y1613" t="s">
        <v>19171</v>
      </c>
      <c r="Z1613" t="str">
        <f t="shared" si="25"/>
        <v>AS-95634</v>
      </c>
    </row>
    <row r="1614" spans="1:26" x14ac:dyDescent="0.3">
      <c r="A1614" t="s">
        <v>19172</v>
      </c>
      <c r="B1614" t="s">
        <v>8169</v>
      </c>
      <c r="C1614" t="s">
        <v>264</v>
      </c>
      <c r="E1614" t="s">
        <v>45</v>
      </c>
      <c r="G1614">
        <v>0.21</v>
      </c>
      <c r="H1614">
        <v>0.21</v>
      </c>
      <c r="I1614" t="s">
        <v>24</v>
      </c>
      <c r="J1614">
        <v>14.74</v>
      </c>
      <c r="K1614">
        <v>84.95</v>
      </c>
      <c r="L1614">
        <v>70.209999999999994</v>
      </c>
      <c r="M1614" t="s">
        <v>265</v>
      </c>
      <c r="N1614" t="s">
        <v>19173</v>
      </c>
      <c r="O1614" t="s">
        <v>19174</v>
      </c>
      <c r="P1614" t="s">
        <v>265</v>
      </c>
      <c r="Q1614" t="s">
        <v>266</v>
      </c>
      <c r="R1614" t="s">
        <v>267</v>
      </c>
      <c r="S1614" t="s">
        <v>19175</v>
      </c>
      <c r="T1614">
        <v>84.95</v>
      </c>
      <c r="U1614" t="s">
        <v>24</v>
      </c>
      <c r="V1614" t="s">
        <v>19176</v>
      </c>
      <c r="W1614" t="s">
        <v>19177</v>
      </c>
      <c r="X1614" t="s">
        <v>19178</v>
      </c>
      <c r="Y1614" t="s">
        <v>19179</v>
      </c>
      <c r="Z1614" t="str">
        <f t="shared" si="25"/>
        <v>AS-95368</v>
      </c>
    </row>
    <row r="1615" spans="1:26" x14ac:dyDescent="0.3">
      <c r="A1615" t="s">
        <v>19180</v>
      </c>
      <c r="B1615" t="s">
        <v>8169</v>
      </c>
      <c r="C1615" t="s">
        <v>264</v>
      </c>
      <c r="E1615" t="s">
        <v>47</v>
      </c>
      <c r="G1615">
        <v>0.22</v>
      </c>
      <c r="H1615">
        <v>0.22</v>
      </c>
      <c r="I1615" t="s">
        <v>24</v>
      </c>
      <c r="J1615">
        <v>9.64</v>
      </c>
      <c r="K1615">
        <v>53.46</v>
      </c>
      <c r="L1615">
        <v>43.82</v>
      </c>
      <c r="M1615" t="s">
        <v>265</v>
      </c>
      <c r="N1615" t="s">
        <v>19181</v>
      </c>
      <c r="O1615" t="s">
        <v>19182</v>
      </c>
      <c r="P1615" t="s">
        <v>265</v>
      </c>
      <c r="Q1615" t="s">
        <v>266</v>
      </c>
      <c r="R1615" t="s">
        <v>267</v>
      </c>
      <c r="S1615" t="s">
        <v>19183</v>
      </c>
      <c r="T1615">
        <v>53.46</v>
      </c>
      <c r="U1615" t="s">
        <v>24</v>
      </c>
      <c r="V1615" t="s">
        <v>19184</v>
      </c>
      <c r="W1615" t="s">
        <v>19185</v>
      </c>
      <c r="X1615" t="s">
        <v>19186</v>
      </c>
      <c r="Y1615" t="s">
        <v>19187</v>
      </c>
      <c r="Z1615" t="str">
        <f t="shared" si="25"/>
        <v>AS-95700</v>
      </c>
    </row>
    <row r="1616" spans="1:26" x14ac:dyDescent="0.3">
      <c r="A1616" t="s">
        <v>19188</v>
      </c>
      <c r="B1616" t="s">
        <v>8169</v>
      </c>
      <c r="C1616" t="s">
        <v>268</v>
      </c>
      <c r="E1616" t="s">
        <v>42</v>
      </c>
      <c r="G1616">
        <v>0.19</v>
      </c>
      <c r="H1616">
        <v>0.19</v>
      </c>
      <c r="I1616" t="s">
        <v>24</v>
      </c>
      <c r="J1616">
        <v>27.13</v>
      </c>
      <c r="K1616">
        <v>169.9</v>
      </c>
      <c r="L1616">
        <v>142.77000000000001</v>
      </c>
      <c r="M1616" t="s">
        <v>83</v>
      </c>
      <c r="N1616" t="s">
        <v>19189</v>
      </c>
      <c r="O1616" t="s">
        <v>19190</v>
      </c>
      <c r="P1616" t="s">
        <v>83</v>
      </c>
      <c r="Q1616" t="s">
        <v>266</v>
      </c>
      <c r="R1616" t="s">
        <v>267</v>
      </c>
      <c r="S1616" t="s">
        <v>19191</v>
      </c>
      <c r="T1616">
        <v>169.9</v>
      </c>
      <c r="U1616" t="s">
        <v>24</v>
      </c>
      <c r="V1616" t="s">
        <v>7922</v>
      </c>
      <c r="W1616" t="s">
        <v>7925</v>
      </c>
      <c r="X1616" t="s">
        <v>19192</v>
      </c>
      <c r="Y1616" t="s">
        <v>19193</v>
      </c>
      <c r="Z1616" t="str">
        <f t="shared" si="25"/>
        <v>AS-97128</v>
      </c>
    </row>
    <row r="1617" spans="1:26" x14ac:dyDescent="0.3">
      <c r="A1617" t="s">
        <v>19194</v>
      </c>
      <c r="B1617" t="s">
        <v>8169</v>
      </c>
      <c r="C1617" t="s">
        <v>268</v>
      </c>
      <c r="E1617" t="s">
        <v>45</v>
      </c>
      <c r="G1617">
        <v>0.21</v>
      </c>
      <c r="H1617">
        <v>0.21</v>
      </c>
      <c r="I1617" t="s">
        <v>24</v>
      </c>
      <c r="J1617">
        <v>25.49</v>
      </c>
      <c r="K1617">
        <v>146.85</v>
      </c>
      <c r="L1617">
        <v>121.36</v>
      </c>
      <c r="M1617" t="s">
        <v>83</v>
      </c>
      <c r="N1617" t="s">
        <v>19195</v>
      </c>
      <c r="O1617" t="s">
        <v>19196</v>
      </c>
      <c r="P1617" t="s">
        <v>83</v>
      </c>
      <c r="Q1617" t="s">
        <v>266</v>
      </c>
      <c r="R1617" t="s">
        <v>267</v>
      </c>
      <c r="S1617" t="s">
        <v>19197</v>
      </c>
      <c r="T1617">
        <v>146.85</v>
      </c>
      <c r="U1617" t="s">
        <v>24</v>
      </c>
      <c r="V1617" t="s">
        <v>5871</v>
      </c>
      <c r="W1617" t="s">
        <v>5874</v>
      </c>
      <c r="X1617" t="s">
        <v>19198</v>
      </c>
      <c r="Y1617" t="s">
        <v>19199</v>
      </c>
      <c r="Z1617" t="str">
        <f t="shared" si="25"/>
        <v>AS-96096</v>
      </c>
    </row>
    <row r="1618" spans="1:26" x14ac:dyDescent="0.3">
      <c r="A1618" t="s">
        <v>19200</v>
      </c>
      <c r="B1618" t="s">
        <v>8169</v>
      </c>
      <c r="C1618" t="s">
        <v>264</v>
      </c>
      <c r="E1618" t="s">
        <v>47</v>
      </c>
      <c r="G1618">
        <v>0.22</v>
      </c>
      <c r="H1618">
        <v>0.22</v>
      </c>
      <c r="I1618" t="s">
        <v>24</v>
      </c>
      <c r="J1618">
        <v>10.79</v>
      </c>
      <c r="K1618">
        <v>59.85</v>
      </c>
      <c r="L1618">
        <v>49.06</v>
      </c>
      <c r="M1618" t="s">
        <v>265</v>
      </c>
      <c r="N1618" t="s">
        <v>19201</v>
      </c>
      <c r="O1618" t="s">
        <v>19202</v>
      </c>
      <c r="P1618" t="s">
        <v>265</v>
      </c>
      <c r="Q1618" t="s">
        <v>266</v>
      </c>
      <c r="R1618" t="s">
        <v>267</v>
      </c>
      <c r="S1618" t="s">
        <v>19203</v>
      </c>
      <c r="T1618">
        <v>59.85</v>
      </c>
      <c r="U1618" t="s">
        <v>24</v>
      </c>
      <c r="V1618" t="s">
        <v>19204</v>
      </c>
      <c r="W1618" t="s">
        <v>19205</v>
      </c>
      <c r="X1618" t="s">
        <v>19206</v>
      </c>
      <c r="Y1618" t="s">
        <v>19207</v>
      </c>
      <c r="Z1618" t="str">
        <f t="shared" si="25"/>
        <v>AS-95782</v>
      </c>
    </row>
    <row r="1619" spans="1:26" x14ac:dyDescent="0.3">
      <c r="A1619" t="s">
        <v>19208</v>
      </c>
      <c r="B1619" t="s">
        <v>8169</v>
      </c>
      <c r="C1619" t="s">
        <v>38</v>
      </c>
      <c r="D1619" t="s">
        <v>65</v>
      </c>
      <c r="E1619" t="s">
        <v>45</v>
      </c>
      <c r="G1619">
        <v>0.21</v>
      </c>
      <c r="H1619" t="s">
        <v>270</v>
      </c>
      <c r="I1619" t="s">
        <v>24</v>
      </c>
      <c r="J1619">
        <v>6.51</v>
      </c>
      <c r="K1619">
        <v>37.520000000000003</v>
      </c>
      <c r="L1619">
        <v>31.01</v>
      </c>
      <c r="M1619" t="s">
        <v>271</v>
      </c>
      <c r="Z1619" t="str">
        <f t="shared" si="25"/>
        <v>AS-94850</v>
      </c>
    </row>
    <row r="1620" spans="1:26" x14ac:dyDescent="0.3">
      <c r="A1620" t="s">
        <v>19209</v>
      </c>
      <c r="B1620" t="s">
        <v>8169</v>
      </c>
      <c r="C1620" t="s">
        <v>268</v>
      </c>
      <c r="E1620" t="s">
        <v>42</v>
      </c>
      <c r="G1620">
        <v>0.19</v>
      </c>
      <c r="H1620">
        <v>0.19</v>
      </c>
      <c r="I1620" t="s">
        <v>24</v>
      </c>
      <c r="J1620">
        <v>14.98</v>
      </c>
      <c r="K1620">
        <v>93.85</v>
      </c>
      <c r="L1620">
        <v>78.87</v>
      </c>
      <c r="M1620" t="s">
        <v>83</v>
      </c>
      <c r="N1620" t="s">
        <v>19210</v>
      </c>
      <c r="O1620" t="s">
        <v>19211</v>
      </c>
      <c r="P1620" t="s">
        <v>83</v>
      </c>
      <c r="Q1620" t="s">
        <v>266</v>
      </c>
      <c r="R1620" t="s">
        <v>267</v>
      </c>
      <c r="S1620" t="s">
        <v>19212</v>
      </c>
      <c r="T1620">
        <v>93.85</v>
      </c>
      <c r="U1620" t="s">
        <v>24</v>
      </c>
      <c r="V1620" t="s">
        <v>5733</v>
      </c>
      <c r="W1620" t="s">
        <v>5736</v>
      </c>
      <c r="X1620" t="s">
        <v>19213</v>
      </c>
      <c r="Y1620" t="s">
        <v>19214</v>
      </c>
      <c r="Z1620" t="str">
        <f t="shared" si="25"/>
        <v>AS-96006</v>
      </c>
    </row>
    <row r="1621" spans="1:26" x14ac:dyDescent="0.3">
      <c r="A1621" t="s">
        <v>19215</v>
      </c>
      <c r="B1621" t="s">
        <v>8169</v>
      </c>
      <c r="C1621" t="s">
        <v>268</v>
      </c>
      <c r="E1621" t="s">
        <v>47</v>
      </c>
      <c r="G1621">
        <v>0.22</v>
      </c>
      <c r="H1621">
        <v>0.22</v>
      </c>
      <c r="I1621" t="s">
        <v>24</v>
      </c>
      <c r="J1621">
        <v>9</v>
      </c>
      <c r="K1621">
        <v>49.9</v>
      </c>
      <c r="L1621">
        <v>40.9</v>
      </c>
      <c r="M1621" t="s">
        <v>83</v>
      </c>
      <c r="N1621" t="s">
        <v>19216</v>
      </c>
      <c r="O1621" t="s">
        <v>19217</v>
      </c>
      <c r="P1621" t="s">
        <v>83</v>
      </c>
      <c r="Q1621" t="s">
        <v>266</v>
      </c>
      <c r="R1621" t="s">
        <v>267</v>
      </c>
      <c r="S1621" t="s">
        <v>19218</v>
      </c>
      <c r="T1621">
        <v>49.9</v>
      </c>
      <c r="U1621" t="s">
        <v>24</v>
      </c>
      <c r="V1621" t="s">
        <v>3938</v>
      </c>
      <c r="W1621" t="s">
        <v>3940</v>
      </c>
      <c r="X1621" t="s">
        <v>19219</v>
      </c>
      <c r="Y1621" t="s">
        <v>19220</v>
      </c>
      <c r="Z1621" t="str">
        <f t="shared" si="25"/>
        <v>AS-95228</v>
      </c>
    </row>
    <row r="1622" spans="1:26" x14ac:dyDescent="0.3">
      <c r="A1622" t="s">
        <v>19221</v>
      </c>
      <c r="B1622" t="s">
        <v>8169</v>
      </c>
      <c r="C1622" t="s">
        <v>264</v>
      </c>
      <c r="E1622" t="s">
        <v>45</v>
      </c>
      <c r="G1622">
        <v>0.21</v>
      </c>
      <c r="H1622">
        <v>0.21</v>
      </c>
      <c r="I1622" t="s">
        <v>24</v>
      </c>
      <c r="J1622">
        <v>5.54</v>
      </c>
      <c r="K1622">
        <v>31.9</v>
      </c>
      <c r="L1622">
        <v>26.36</v>
      </c>
      <c r="M1622" t="s">
        <v>265</v>
      </c>
      <c r="N1622" t="s">
        <v>19222</v>
      </c>
      <c r="O1622" t="s">
        <v>19223</v>
      </c>
      <c r="P1622" t="s">
        <v>265</v>
      </c>
      <c r="Q1622" t="s">
        <v>266</v>
      </c>
      <c r="R1622" t="s">
        <v>267</v>
      </c>
      <c r="S1622" t="s">
        <v>19224</v>
      </c>
      <c r="T1622">
        <v>31.9</v>
      </c>
      <c r="U1622" t="s">
        <v>24</v>
      </c>
      <c r="V1622" t="s">
        <v>19225</v>
      </c>
      <c r="W1622" t="s">
        <v>19226</v>
      </c>
      <c r="X1622" t="s">
        <v>19227</v>
      </c>
      <c r="Y1622" t="s">
        <v>19228</v>
      </c>
      <c r="Z1622" t="str">
        <f t="shared" si="25"/>
        <v>AS-95326</v>
      </c>
    </row>
    <row r="1623" spans="1:26" x14ac:dyDescent="0.3">
      <c r="A1623" t="s">
        <v>19229</v>
      </c>
      <c r="B1623" t="s">
        <v>8169</v>
      </c>
      <c r="C1623" t="s">
        <v>264</v>
      </c>
      <c r="E1623" t="s">
        <v>46</v>
      </c>
      <c r="G1623">
        <v>0.2</v>
      </c>
      <c r="H1623">
        <v>0.2</v>
      </c>
      <c r="I1623" t="s">
        <v>24</v>
      </c>
      <c r="J1623">
        <v>4.1500000000000004</v>
      </c>
      <c r="K1623">
        <v>24.9</v>
      </c>
      <c r="L1623">
        <v>20.75</v>
      </c>
      <c r="M1623" t="s">
        <v>265</v>
      </c>
      <c r="N1623" t="s">
        <v>19230</v>
      </c>
      <c r="O1623" t="s">
        <v>19231</v>
      </c>
      <c r="P1623" t="s">
        <v>265</v>
      </c>
      <c r="Q1623" t="s">
        <v>266</v>
      </c>
      <c r="R1623" t="s">
        <v>267</v>
      </c>
      <c r="S1623" t="s">
        <v>19232</v>
      </c>
      <c r="T1623">
        <v>24.9</v>
      </c>
      <c r="U1623" t="s">
        <v>24</v>
      </c>
      <c r="V1623" t="s">
        <v>19233</v>
      </c>
      <c r="W1623" t="s">
        <v>19234</v>
      </c>
      <c r="X1623" t="s">
        <v>19235</v>
      </c>
      <c r="Y1623" t="s">
        <v>19236</v>
      </c>
      <c r="Z1623" t="str">
        <f t="shared" si="25"/>
        <v>AS-95761</v>
      </c>
    </row>
    <row r="1624" spans="1:26" x14ac:dyDescent="0.3">
      <c r="A1624" t="s">
        <v>19237</v>
      </c>
      <c r="B1624" t="s">
        <v>8169</v>
      </c>
      <c r="C1624" t="s">
        <v>264</v>
      </c>
      <c r="E1624" t="s">
        <v>45</v>
      </c>
      <c r="G1624">
        <v>0.21</v>
      </c>
      <c r="H1624">
        <v>0.21</v>
      </c>
      <c r="I1624" t="s">
        <v>24</v>
      </c>
      <c r="J1624">
        <v>5.19</v>
      </c>
      <c r="K1624">
        <v>29.9</v>
      </c>
      <c r="L1624">
        <v>24.71</v>
      </c>
      <c r="M1624" t="s">
        <v>265</v>
      </c>
      <c r="N1624" t="s">
        <v>19238</v>
      </c>
      <c r="O1624" t="s">
        <v>19239</v>
      </c>
      <c r="P1624" t="s">
        <v>265</v>
      </c>
      <c r="Q1624" t="s">
        <v>266</v>
      </c>
      <c r="R1624" t="s">
        <v>267</v>
      </c>
      <c r="S1624" t="s">
        <v>19240</v>
      </c>
      <c r="T1624">
        <v>29.9</v>
      </c>
      <c r="U1624" t="s">
        <v>24</v>
      </c>
      <c r="V1624" t="s">
        <v>19241</v>
      </c>
      <c r="W1624" t="s">
        <v>19242</v>
      </c>
      <c r="X1624" t="s">
        <v>19243</v>
      </c>
      <c r="Y1624" t="s">
        <v>19244</v>
      </c>
      <c r="Z1624" t="str">
        <f t="shared" si="25"/>
        <v>AS-96445</v>
      </c>
    </row>
    <row r="1625" spans="1:26" x14ac:dyDescent="0.3">
      <c r="A1625" t="s">
        <v>19245</v>
      </c>
      <c r="B1625" t="s">
        <v>8169</v>
      </c>
      <c r="C1625" t="s">
        <v>264</v>
      </c>
      <c r="E1625" t="s">
        <v>47</v>
      </c>
      <c r="G1625">
        <v>0.22</v>
      </c>
      <c r="H1625">
        <v>0.22</v>
      </c>
      <c r="I1625" t="s">
        <v>24</v>
      </c>
      <c r="J1625">
        <v>-13.33</v>
      </c>
      <c r="K1625">
        <v>-73.92</v>
      </c>
      <c r="L1625">
        <v>-60.59</v>
      </c>
      <c r="M1625" t="s">
        <v>265</v>
      </c>
      <c r="N1625" t="s">
        <v>19246</v>
      </c>
      <c r="O1625" t="s">
        <v>19247</v>
      </c>
      <c r="P1625" t="s">
        <v>265</v>
      </c>
      <c r="Q1625" t="s">
        <v>266</v>
      </c>
      <c r="R1625" t="s">
        <v>267</v>
      </c>
      <c r="S1625" t="s">
        <v>19248</v>
      </c>
      <c r="T1625">
        <v>409.95</v>
      </c>
      <c r="U1625" t="s">
        <v>24</v>
      </c>
      <c r="V1625" t="s">
        <v>19249</v>
      </c>
      <c r="W1625" t="s">
        <v>19250</v>
      </c>
      <c r="X1625" t="s">
        <v>19251</v>
      </c>
      <c r="Y1625" t="s">
        <v>19252</v>
      </c>
      <c r="Z1625" t="str">
        <f t="shared" si="25"/>
        <v>AS-88270</v>
      </c>
    </row>
    <row r="1626" spans="1:26" x14ac:dyDescent="0.3">
      <c r="A1626" t="s">
        <v>19245</v>
      </c>
      <c r="B1626" t="s">
        <v>8169</v>
      </c>
      <c r="C1626" t="s">
        <v>264</v>
      </c>
      <c r="E1626" t="s">
        <v>47</v>
      </c>
      <c r="G1626">
        <v>0.22</v>
      </c>
      <c r="H1626">
        <v>0.22</v>
      </c>
      <c r="I1626" t="s">
        <v>24</v>
      </c>
      <c r="J1626">
        <v>-13.33</v>
      </c>
      <c r="K1626">
        <v>-73.92</v>
      </c>
      <c r="L1626">
        <v>-60.59</v>
      </c>
      <c r="M1626" t="s">
        <v>265</v>
      </c>
      <c r="N1626" t="s">
        <v>19246</v>
      </c>
      <c r="O1626" t="s">
        <v>19253</v>
      </c>
      <c r="P1626" t="s">
        <v>265</v>
      </c>
      <c r="Q1626" t="s">
        <v>275</v>
      </c>
      <c r="R1626" t="s">
        <v>267</v>
      </c>
      <c r="S1626" t="s">
        <v>19254</v>
      </c>
      <c r="T1626">
        <v>73.92</v>
      </c>
      <c r="U1626" t="s">
        <v>24</v>
      </c>
      <c r="V1626" t="s">
        <v>19255</v>
      </c>
      <c r="W1626" t="s">
        <v>19256</v>
      </c>
      <c r="X1626" t="s">
        <v>19255</v>
      </c>
      <c r="Y1626" t="s">
        <v>19257</v>
      </c>
      <c r="Z1626" t="str">
        <f t="shared" si="25"/>
        <v>AS-88270</v>
      </c>
    </row>
    <row r="1627" spans="1:26" x14ac:dyDescent="0.3">
      <c r="A1627" t="s">
        <v>19258</v>
      </c>
      <c r="B1627" t="s">
        <v>8169</v>
      </c>
      <c r="C1627" t="s">
        <v>264</v>
      </c>
      <c r="E1627" t="s">
        <v>45</v>
      </c>
      <c r="G1627">
        <v>0.21</v>
      </c>
      <c r="H1627">
        <v>0.21</v>
      </c>
      <c r="I1627" t="s">
        <v>24</v>
      </c>
      <c r="J1627">
        <v>6.06</v>
      </c>
      <c r="K1627">
        <v>34.9</v>
      </c>
      <c r="L1627">
        <v>28.84</v>
      </c>
      <c r="M1627" t="s">
        <v>265</v>
      </c>
      <c r="N1627" t="s">
        <v>19259</v>
      </c>
      <c r="O1627" t="s">
        <v>19260</v>
      </c>
      <c r="P1627" t="s">
        <v>265</v>
      </c>
      <c r="Q1627" t="s">
        <v>266</v>
      </c>
      <c r="R1627" t="s">
        <v>267</v>
      </c>
      <c r="S1627" t="s">
        <v>19261</v>
      </c>
      <c r="T1627">
        <v>34.9</v>
      </c>
      <c r="U1627" t="s">
        <v>24</v>
      </c>
      <c r="V1627" t="s">
        <v>19262</v>
      </c>
      <c r="W1627" t="s">
        <v>19263</v>
      </c>
      <c r="X1627" t="s">
        <v>19264</v>
      </c>
      <c r="Y1627" t="s">
        <v>19265</v>
      </c>
      <c r="Z1627" t="str">
        <f t="shared" si="25"/>
        <v>AS-96841</v>
      </c>
    </row>
    <row r="1628" spans="1:26" x14ac:dyDescent="0.3">
      <c r="A1628" t="s">
        <v>19266</v>
      </c>
      <c r="B1628" t="s">
        <v>8169</v>
      </c>
      <c r="C1628" t="s">
        <v>264</v>
      </c>
      <c r="E1628" t="s">
        <v>45</v>
      </c>
      <c r="G1628">
        <v>0.21</v>
      </c>
      <c r="H1628">
        <v>0.21</v>
      </c>
      <c r="I1628" t="s">
        <v>24</v>
      </c>
      <c r="J1628">
        <v>11.79</v>
      </c>
      <c r="K1628">
        <v>67.95</v>
      </c>
      <c r="L1628">
        <v>56.16</v>
      </c>
      <c r="M1628" t="s">
        <v>265</v>
      </c>
      <c r="N1628" t="s">
        <v>19267</v>
      </c>
      <c r="O1628" t="s">
        <v>19268</v>
      </c>
      <c r="P1628" t="s">
        <v>265</v>
      </c>
      <c r="Q1628" t="s">
        <v>266</v>
      </c>
      <c r="R1628" t="s">
        <v>267</v>
      </c>
      <c r="S1628" t="s">
        <v>19269</v>
      </c>
      <c r="T1628">
        <v>67.95</v>
      </c>
      <c r="U1628" t="s">
        <v>24</v>
      </c>
      <c r="V1628" t="s">
        <v>19270</v>
      </c>
      <c r="W1628" t="s">
        <v>19271</v>
      </c>
      <c r="X1628" t="s">
        <v>19272</v>
      </c>
      <c r="Y1628" t="s">
        <v>19273</v>
      </c>
      <c r="Z1628" t="str">
        <f t="shared" si="25"/>
        <v>AS-94962</v>
      </c>
    </row>
    <row r="1629" spans="1:26" x14ac:dyDescent="0.3">
      <c r="A1629" t="s">
        <v>19274</v>
      </c>
      <c r="B1629" t="s">
        <v>8169</v>
      </c>
      <c r="C1629" t="s">
        <v>268</v>
      </c>
      <c r="E1629" t="s">
        <v>47</v>
      </c>
      <c r="G1629">
        <v>0.22</v>
      </c>
      <c r="H1629">
        <v>0.22</v>
      </c>
      <c r="I1629" t="s">
        <v>24</v>
      </c>
      <c r="J1629">
        <v>18.02</v>
      </c>
      <c r="K1629">
        <v>99.95</v>
      </c>
      <c r="L1629">
        <v>81.93</v>
      </c>
      <c r="M1629" t="s">
        <v>83</v>
      </c>
      <c r="N1629" t="s">
        <v>19275</v>
      </c>
      <c r="O1629" t="s">
        <v>19276</v>
      </c>
      <c r="P1629" t="s">
        <v>83</v>
      </c>
      <c r="Q1629" t="s">
        <v>266</v>
      </c>
      <c r="R1629" t="s">
        <v>267</v>
      </c>
      <c r="S1629" t="s">
        <v>19277</v>
      </c>
      <c r="T1629">
        <v>99.95</v>
      </c>
      <c r="U1629" t="s">
        <v>24</v>
      </c>
      <c r="V1629" t="s">
        <v>6372</v>
      </c>
      <c r="W1629" t="s">
        <v>6375</v>
      </c>
      <c r="X1629" t="s">
        <v>19278</v>
      </c>
      <c r="Y1629" t="s">
        <v>19279</v>
      </c>
      <c r="Z1629" t="str">
        <f t="shared" si="25"/>
        <v>AS-96388</v>
      </c>
    </row>
    <row r="1630" spans="1:26" x14ac:dyDescent="0.3">
      <c r="A1630" t="s">
        <v>19280</v>
      </c>
      <c r="B1630" t="s">
        <v>8169</v>
      </c>
      <c r="C1630" t="s">
        <v>264</v>
      </c>
      <c r="E1630" t="s">
        <v>45</v>
      </c>
      <c r="G1630">
        <v>0.21</v>
      </c>
      <c r="H1630">
        <v>0.21</v>
      </c>
      <c r="I1630" t="s">
        <v>24</v>
      </c>
      <c r="J1630">
        <v>10.23</v>
      </c>
      <c r="K1630">
        <v>58.95</v>
      </c>
      <c r="L1630">
        <v>48.72</v>
      </c>
      <c r="M1630" t="s">
        <v>265</v>
      </c>
      <c r="N1630" t="s">
        <v>19281</v>
      </c>
      <c r="O1630" t="s">
        <v>19282</v>
      </c>
      <c r="P1630" t="s">
        <v>265</v>
      </c>
      <c r="Q1630" t="s">
        <v>266</v>
      </c>
      <c r="R1630" t="s">
        <v>267</v>
      </c>
      <c r="S1630" t="s">
        <v>19283</v>
      </c>
      <c r="T1630">
        <v>58.95</v>
      </c>
      <c r="U1630" t="s">
        <v>24</v>
      </c>
      <c r="V1630" t="s">
        <v>19284</v>
      </c>
      <c r="W1630" t="s">
        <v>19285</v>
      </c>
      <c r="X1630" t="s">
        <v>19286</v>
      </c>
      <c r="Y1630" t="s">
        <v>19287</v>
      </c>
      <c r="Z1630" t="str">
        <f t="shared" si="25"/>
        <v>AS-96025</v>
      </c>
    </row>
    <row r="1631" spans="1:26" x14ac:dyDescent="0.3">
      <c r="A1631" t="s">
        <v>19288</v>
      </c>
      <c r="B1631" t="s">
        <v>8169</v>
      </c>
      <c r="C1631" t="s">
        <v>264</v>
      </c>
      <c r="E1631" t="s">
        <v>46</v>
      </c>
      <c r="G1631">
        <v>0.2</v>
      </c>
      <c r="H1631">
        <v>0.2</v>
      </c>
      <c r="I1631" t="s">
        <v>24</v>
      </c>
      <c r="J1631">
        <v>10.48</v>
      </c>
      <c r="K1631">
        <v>62.9</v>
      </c>
      <c r="L1631">
        <v>52.42</v>
      </c>
      <c r="M1631" t="s">
        <v>265</v>
      </c>
      <c r="N1631" t="s">
        <v>19289</v>
      </c>
      <c r="O1631" t="s">
        <v>19290</v>
      </c>
      <c r="P1631" t="s">
        <v>265</v>
      </c>
      <c r="Q1631" t="s">
        <v>266</v>
      </c>
      <c r="R1631" t="s">
        <v>267</v>
      </c>
      <c r="S1631" t="s">
        <v>19291</v>
      </c>
      <c r="T1631">
        <v>62.9</v>
      </c>
      <c r="U1631" t="s">
        <v>24</v>
      </c>
      <c r="V1631" t="s">
        <v>19292</v>
      </c>
      <c r="W1631" t="s">
        <v>19293</v>
      </c>
      <c r="X1631" t="s">
        <v>19294</v>
      </c>
      <c r="Y1631" t="s">
        <v>19295</v>
      </c>
      <c r="Z1631" t="str">
        <f t="shared" si="25"/>
        <v>AS-94829</v>
      </c>
    </row>
    <row r="1632" spans="1:26" x14ac:dyDescent="0.3">
      <c r="A1632" t="s">
        <v>19296</v>
      </c>
      <c r="B1632" t="s">
        <v>8169</v>
      </c>
      <c r="C1632" t="s">
        <v>264</v>
      </c>
      <c r="E1632" t="s">
        <v>46</v>
      </c>
      <c r="G1632">
        <v>0.2</v>
      </c>
      <c r="H1632">
        <v>0.2</v>
      </c>
      <c r="I1632" t="s">
        <v>24</v>
      </c>
      <c r="J1632">
        <v>4.9800000000000004</v>
      </c>
      <c r="K1632">
        <v>29.9</v>
      </c>
      <c r="L1632">
        <v>24.92</v>
      </c>
      <c r="M1632" t="s">
        <v>265</v>
      </c>
      <c r="N1632" t="s">
        <v>19297</v>
      </c>
      <c r="O1632" t="s">
        <v>19298</v>
      </c>
      <c r="P1632" t="s">
        <v>265</v>
      </c>
      <c r="Q1632" t="s">
        <v>266</v>
      </c>
      <c r="R1632" t="s">
        <v>269</v>
      </c>
      <c r="S1632" t="s">
        <v>19299</v>
      </c>
      <c r="T1632">
        <v>29.9</v>
      </c>
      <c r="U1632" t="s">
        <v>24</v>
      </c>
      <c r="V1632" t="s">
        <v>19300</v>
      </c>
      <c r="W1632" t="s">
        <v>19301</v>
      </c>
      <c r="X1632" t="s">
        <v>19302</v>
      </c>
      <c r="Y1632" t="s">
        <v>19303</v>
      </c>
      <c r="Z1632" t="str">
        <f t="shared" si="25"/>
        <v>AS-96665</v>
      </c>
    </row>
    <row r="1633" spans="1:26" x14ac:dyDescent="0.3">
      <c r="A1633" t="s">
        <v>19296</v>
      </c>
      <c r="B1633" t="s">
        <v>8169</v>
      </c>
      <c r="C1633" t="s">
        <v>264</v>
      </c>
      <c r="E1633" t="s">
        <v>46</v>
      </c>
      <c r="G1633">
        <v>0.2</v>
      </c>
      <c r="H1633">
        <v>0.2</v>
      </c>
      <c r="I1633" t="s">
        <v>24</v>
      </c>
      <c r="J1633">
        <v>4.9800000000000004</v>
      </c>
      <c r="K1633">
        <v>29.9</v>
      </c>
      <c r="L1633">
        <v>24.92</v>
      </c>
      <c r="M1633" t="s">
        <v>265</v>
      </c>
      <c r="N1633" t="s">
        <v>19297</v>
      </c>
      <c r="O1633" t="s">
        <v>19304</v>
      </c>
      <c r="P1633" t="s">
        <v>265</v>
      </c>
      <c r="Q1633" t="s">
        <v>266</v>
      </c>
      <c r="R1633" t="s">
        <v>267</v>
      </c>
      <c r="S1633" t="s">
        <v>19305</v>
      </c>
      <c r="T1633">
        <v>29.9</v>
      </c>
      <c r="U1633" t="s">
        <v>24</v>
      </c>
      <c r="V1633" t="s">
        <v>19306</v>
      </c>
      <c r="W1633" t="s">
        <v>19307</v>
      </c>
      <c r="X1633" t="s">
        <v>19308</v>
      </c>
      <c r="Y1633" t="s">
        <v>19309</v>
      </c>
      <c r="Z1633" t="str">
        <f t="shared" si="25"/>
        <v>AS-96665</v>
      </c>
    </row>
    <row r="1634" spans="1:26" x14ac:dyDescent="0.3">
      <c r="A1634" t="s">
        <v>19310</v>
      </c>
      <c r="B1634" t="s">
        <v>8169</v>
      </c>
      <c r="C1634" t="s">
        <v>264</v>
      </c>
      <c r="E1634" t="s">
        <v>45</v>
      </c>
      <c r="G1634">
        <v>0.21</v>
      </c>
      <c r="H1634">
        <v>0.21</v>
      </c>
      <c r="I1634" t="s">
        <v>24</v>
      </c>
      <c r="J1634">
        <v>7.79</v>
      </c>
      <c r="K1634">
        <v>44.9</v>
      </c>
      <c r="L1634">
        <v>37.11</v>
      </c>
      <c r="M1634" t="s">
        <v>265</v>
      </c>
      <c r="N1634" t="s">
        <v>19311</v>
      </c>
      <c r="O1634" t="s">
        <v>19312</v>
      </c>
      <c r="P1634" t="s">
        <v>265</v>
      </c>
      <c r="Q1634" t="s">
        <v>266</v>
      </c>
      <c r="R1634" t="s">
        <v>267</v>
      </c>
      <c r="S1634" t="s">
        <v>19313</v>
      </c>
      <c r="T1634">
        <v>44.9</v>
      </c>
      <c r="U1634" t="s">
        <v>24</v>
      </c>
      <c r="V1634" t="s">
        <v>19314</v>
      </c>
      <c r="W1634" t="s">
        <v>19315</v>
      </c>
      <c r="X1634" t="s">
        <v>19316</v>
      </c>
      <c r="Y1634" t="s">
        <v>19317</v>
      </c>
      <c r="Z1634" t="str">
        <f t="shared" si="25"/>
        <v>AS-95168</v>
      </c>
    </row>
    <row r="1635" spans="1:26" x14ac:dyDescent="0.3">
      <c r="A1635" t="s">
        <v>19318</v>
      </c>
      <c r="B1635" t="s">
        <v>8169</v>
      </c>
      <c r="C1635" t="s">
        <v>268</v>
      </c>
      <c r="E1635" t="s">
        <v>45</v>
      </c>
      <c r="G1635">
        <v>0.21</v>
      </c>
      <c r="H1635">
        <v>0.21</v>
      </c>
      <c r="I1635" t="s">
        <v>24</v>
      </c>
      <c r="J1635">
        <v>47.42</v>
      </c>
      <c r="K1635">
        <v>273.24</v>
      </c>
      <c r="L1635">
        <v>225.82</v>
      </c>
      <c r="M1635" t="s">
        <v>83</v>
      </c>
      <c r="N1635" t="s">
        <v>19319</v>
      </c>
      <c r="O1635" t="s">
        <v>19320</v>
      </c>
      <c r="P1635" t="s">
        <v>83</v>
      </c>
      <c r="Q1635" t="s">
        <v>266</v>
      </c>
      <c r="R1635" t="s">
        <v>267</v>
      </c>
      <c r="S1635" t="s">
        <v>19321</v>
      </c>
      <c r="T1635">
        <v>273.24</v>
      </c>
      <c r="U1635" t="s">
        <v>24</v>
      </c>
      <c r="V1635" t="s">
        <v>3720</v>
      </c>
      <c r="W1635" t="s">
        <v>3722</v>
      </c>
      <c r="X1635" t="s">
        <v>19322</v>
      </c>
      <c r="Y1635" t="s">
        <v>19323</v>
      </c>
      <c r="Z1635" t="str">
        <f t="shared" si="25"/>
        <v>AS-95162</v>
      </c>
    </row>
    <row r="1636" spans="1:26" x14ac:dyDescent="0.3">
      <c r="A1636" t="s">
        <v>19324</v>
      </c>
      <c r="B1636" t="s">
        <v>8169</v>
      </c>
      <c r="C1636" t="s">
        <v>264</v>
      </c>
      <c r="E1636" t="s">
        <v>45</v>
      </c>
      <c r="G1636">
        <v>0.21</v>
      </c>
      <c r="H1636">
        <v>0.21</v>
      </c>
      <c r="I1636" t="s">
        <v>24</v>
      </c>
      <c r="J1636">
        <v>9.18</v>
      </c>
      <c r="K1636">
        <v>52.9</v>
      </c>
      <c r="L1636">
        <v>43.72</v>
      </c>
      <c r="M1636" t="s">
        <v>265</v>
      </c>
      <c r="N1636" t="s">
        <v>19325</v>
      </c>
      <c r="O1636" t="s">
        <v>19326</v>
      </c>
      <c r="P1636" t="s">
        <v>265</v>
      </c>
      <c r="Q1636" t="s">
        <v>266</v>
      </c>
      <c r="R1636" t="s">
        <v>267</v>
      </c>
      <c r="S1636" t="s">
        <v>19327</v>
      </c>
      <c r="T1636">
        <v>52.9</v>
      </c>
      <c r="U1636" t="s">
        <v>24</v>
      </c>
      <c r="V1636" t="s">
        <v>19328</v>
      </c>
      <c r="W1636" t="s">
        <v>19329</v>
      </c>
      <c r="X1636" t="s">
        <v>19330</v>
      </c>
      <c r="Y1636" t="s">
        <v>19331</v>
      </c>
      <c r="Z1636" t="str">
        <f t="shared" si="25"/>
        <v>AS-95791</v>
      </c>
    </row>
    <row r="1637" spans="1:26" x14ac:dyDescent="0.3">
      <c r="A1637" t="s">
        <v>19332</v>
      </c>
      <c r="B1637" t="s">
        <v>8169</v>
      </c>
      <c r="C1637" t="s">
        <v>264</v>
      </c>
      <c r="E1637" t="s">
        <v>45</v>
      </c>
      <c r="G1637">
        <v>0.21</v>
      </c>
      <c r="H1637">
        <v>0.21</v>
      </c>
      <c r="I1637" t="s">
        <v>24</v>
      </c>
      <c r="J1637">
        <v>12.63</v>
      </c>
      <c r="K1637">
        <v>72.77</v>
      </c>
      <c r="L1637">
        <v>60.14</v>
      </c>
      <c r="M1637" t="s">
        <v>265</v>
      </c>
      <c r="N1637" t="s">
        <v>19333</v>
      </c>
      <c r="O1637" t="s">
        <v>19334</v>
      </c>
      <c r="P1637" t="s">
        <v>265</v>
      </c>
      <c r="Q1637" t="s">
        <v>266</v>
      </c>
      <c r="R1637" t="s">
        <v>267</v>
      </c>
      <c r="S1637" t="s">
        <v>19335</v>
      </c>
      <c r="T1637">
        <v>72.77</v>
      </c>
      <c r="U1637" t="s">
        <v>24</v>
      </c>
      <c r="V1637" t="s">
        <v>19336</v>
      </c>
      <c r="W1637" t="s">
        <v>19337</v>
      </c>
      <c r="X1637" t="s">
        <v>19338</v>
      </c>
      <c r="Y1637" t="s">
        <v>19339</v>
      </c>
      <c r="Z1637" t="str">
        <f t="shared" si="25"/>
        <v>AS-96173</v>
      </c>
    </row>
    <row r="1638" spans="1:26" x14ac:dyDescent="0.3">
      <c r="A1638" t="s">
        <v>19340</v>
      </c>
      <c r="B1638" t="s">
        <v>8169</v>
      </c>
      <c r="C1638" t="s">
        <v>264</v>
      </c>
      <c r="E1638" t="s">
        <v>46</v>
      </c>
      <c r="G1638">
        <v>0.2</v>
      </c>
      <c r="H1638">
        <v>0.2</v>
      </c>
      <c r="I1638" t="s">
        <v>24</v>
      </c>
      <c r="J1638">
        <v>7.48</v>
      </c>
      <c r="K1638">
        <v>44.85</v>
      </c>
      <c r="L1638">
        <v>37.369999999999997</v>
      </c>
      <c r="M1638" t="s">
        <v>265</v>
      </c>
      <c r="N1638" t="s">
        <v>19341</v>
      </c>
      <c r="O1638" t="s">
        <v>19342</v>
      </c>
      <c r="P1638" t="s">
        <v>265</v>
      </c>
      <c r="Q1638" t="s">
        <v>266</v>
      </c>
      <c r="R1638" t="s">
        <v>267</v>
      </c>
      <c r="S1638" t="s">
        <v>19343</v>
      </c>
      <c r="T1638">
        <v>44.85</v>
      </c>
      <c r="U1638" t="s">
        <v>24</v>
      </c>
      <c r="V1638" t="s">
        <v>19344</v>
      </c>
      <c r="W1638" t="s">
        <v>19345</v>
      </c>
      <c r="X1638" t="s">
        <v>19346</v>
      </c>
      <c r="Y1638" t="s">
        <v>19347</v>
      </c>
      <c r="Z1638" t="str">
        <f t="shared" si="25"/>
        <v>AS-95500</v>
      </c>
    </row>
    <row r="1639" spans="1:26" x14ac:dyDescent="0.3">
      <c r="A1639" t="s">
        <v>19348</v>
      </c>
      <c r="B1639" t="s">
        <v>8169</v>
      </c>
      <c r="C1639" t="s">
        <v>264</v>
      </c>
      <c r="E1639" t="s">
        <v>46</v>
      </c>
      <c r="G1639">
        <v>0.2</v>
      </c>
      <c r="H1639">
        <v>0.2</v>
      </c>
      <c r="I1639" t="s">
        <v>24</v>
      </c>
      <c r="J1639">
        <v>4.1500000000000004</v>
      </c>
      <c r="K1639">
        <v>24.9</v>
      </c>
      <c r="L1639">
        <v>20.75</v>
      </c>
      <c r="M1639" t="s">
        <v>265</v>
      </c>
      <c r="N1639" t="s">
        <v>19349</v>
      </c>
      <c r="O1639" t="s">
        <v>19350</v>
      </c>
      <c r="P1639" t="s">
        <v>265</v>
      </c>
      <c r="Q1639" t="s">
        <v>266</v>
      </c>
      <c r="R1639" t="s">
        <v>267</v>
      </c>
      <c r="S1639" t="s">
        <v>19351</v>
      </c>
      <c r="T1639">
        <v>24.9</v>
      </c>
      <c r="U1639" t="s">
        <v>24</v>
      </c>
      <c r="V1639" t="s">
        <v>19352</v>
      </c>
      <c r="W1639" t="s">
        <v>19353</v>
      </c>
      <c r="X1639" t="s">
        <v>19354</v>
      </c>
      <c r="Y1639" t="s">
        <v>19355</v>
      </c>
      <c r="Z1639" t="str">
        <f t="shared" si="25"/>
        <v>AS-96548</v>
      </c>
    </row>
    <row r="1640" spans="1:26" x14ac:dyDescent="0.3">
      <c r="A1640" t="s">
        <v>19356</v>
      </c>
      <c r="B1640" t="s">
        <v>8169</v>
      </c>
      <c r="C1640" t="s">
        <v>264</v>
      </c>
      <c r="D1640" t="s">
        <v>64</v>
      </c>
      <c r="E1640" t="s">
        <v>45</v>
      </c>
      <c r="G1640">
        <v>0.21</v>
      </c>
      <c r="H1640">
        <v>0.21</v>
      </c>
      <c r="I1640" t="s">
        <v>24</v>
      </c>
      <c r="J1640">
        <v>0.86</v>
      </c>
      <c r="K1640">
        <v>4.95</v>
      </c>
      <c r="L1640">
        <v>4.09</v>
      </c>
      <c r="M1640" t="s">
        <v>265</v>
      </c>
      <c r="N1640" t="s">
        <v>19357</v>
      </c>
      <c r="O1640" t="s">
        <v>19358</v>
      </c>
      <c r="P1640" t="s">
        <v>265</v>
      </c>
      <c r="Q1640" t="s">
        <v>266</v>
      </c>
      <c r="R1640" t="s">
        <v>267</v>
      </c>
      <c r="S1640" t="s">
        <v>19359</v>
      </c>
      <c r="T1640">
        <v>24.9</v>
      </c>
      <c r="U1640" t="s">
        <v>24</v>
      </c>
      <c r="V1640" t="s">
        <v>19360</v>
      </c>
      <c r="W1640" t="s">
        <v>19361</v>
      </c>
      <c r="X1640" t="s">
        <v>19362</v>
      </c>
      <c r="Y1640" t="s">
        <v>19363</v>
      </c>
      <c r="Z1640" t="str">
        <f t="shared" si="25"/>
        <v>AS-94972</v>
      </c>
    </row>
    <row r="1641" spans="1:26" x14ac:dyDescent="0.3">
      <c r="A1641" t="s">
        <v>19356</v>
      </c>
      <c r="B1641" t="s">
        <v>8169</v>
      </c>
      <c r="C1641" t="s">
        <v>264</v>
      </c>
      <c r="D1641" t="s">
        <v>64</v>
      </c>
      <c r="E1641" t="s">
        <v>45</v>
      </c>
      <c r="G1641">
        <v>0.21</v>
      </c>
      <c r="H1641">
        <v>0.21</v>
      </c>
      <c r="I1641" t="s">
        <v>24</v>
      </c>
      <c r="J1641">
        <v>0.86</v>
      </c>
      <c r="K1641">
        <v>4.95</v>
      </c>
      <c r="L1641">
        <v>4.09</v>
      </c>
      <c r="M1641" t="s">
        <v>265</v>
      </c>
      <c r="N1641" t="s">
        <v>19357</v>
      </c>
      <c r="O1641" t="s">
        <v>19364</v>
      </c>
      <c r="P1641" t="s">
        <v>265</v>
      </c>
      <c r="Q1641" t="s">
        <v>275</v>
      </c>
      <c r="R1641" t="s">
        <v>267</v>
      </c>
      <c r="S1641" t="s">
        <v>19365</v>
      </c>
      <c r="T1641">
        <v>19.95</v>
      </c>
      <c r="U1641" t="s">
        <v>24</v>
      </c>
      <c r="V1641" t="s">
        <v>19366</v>
      </c>
      <c r="W1641" t="s">
        <v>19367</v>
      </c>
      <c r="X1641" t="s">
        <v>19366</v>
      </c>
      <c r="Y1641" t="s">
        <v>19368</v>
      </c>
      <c r="Z1641" t="str">
        <f t="shared" si="25"/>
        <v>AS-94972</v>
      </c>
    </row>
    <row r="1642" spans="1:26" x14ac:dyDescent="0.3">
      <c r="A1642" t="s">
        <v>19369</v>
      </c>
      <c r="B1642" t="s">
        <v>8169</v>
      </c>
      <c r="C1642" t="s">
        <v>264</v>
      </c>
      <c r="E1642" t="s">
        <v>45</v>
      </c>
      <c r="G1642">
        <v>0.21</v>
      </c>
      <c r="H1642">
        <v>0.21</v>
      </c>
      <c r="I1642" t="s">
        <v>24</v>
      </c>
      <c r="J1642">
        <v>6.92</v>
      </c>
      <c r="K1642">
        <v>39.9</v>
      </c>
      <c r="L1642">
        <v>32.979999999999997</v>
      </c>
      <c r="M1642" t="s">
        <v>265</v>
      </c>
      <c r="N1642" t="s">
        <v>19370</v>
      </c>
      <c r="O1642" t="s">
        <v>19371</v>
      </c>
      <c r="P1642" t="s">
        <v>265</v>
      </c>
      <c r="Q1642" t="s">
        <v>266</v>
      </c>
      <c r="R1642" t="s">
        <v>267</v>
      </c>
      <c r="S1642" t="s">
        <v>19372</v>
      </c>
      <c r="T1642">
        <v>39.9</v>
      </c>
      <c r="U1642" t="s">
        <v>24</v>
      </c>
      <c r="V1642" t="s">
        <v>19373</v>
      </c>
      <c r="W1642" t="s">
        <v>19374</v>
      </c>
      <c r="X1642" t="s">
        <v>19375</v>
      </c>
      <c r="Y1642" t="s">
        <v>19376</v>
      </c>
      <c r="Z1642" t="str">
        <f t="shared" si="25"/>
        <v>AS-95262</v>
      </c>
    </row>
    <row r="1643" spans="1:26" x14ac:dyDescent="0.3">
      <c r="A1643" t="s">
        <v>19377</v>
      </c>
      <c r="B1643" t="s">
        <v>8169</v>
      </c>
      <c r="C1643" t="s">
        <v>264</v>
      </c>
      <c r="E1643" t="s">
        <v>47</v>
      </c>
      <c r="G1643">
        <v>0.22</v>
      </c>
      <c r="H1643">
        <v>0.22</v>
      </c>
      <c r="I1643" t="s">
        <v>24</v>
      </c>
      <c r="J1643">
        <v>20.91</v>
      </c>
      <c r="K1643">
        <v>115.97</v>
      </c>
      <c r="L1643">
        <v>95.06</v>
      </c>
      <c r="M1643" t="s">
        <v>265</v>
      </c>
      <c r="N1643" t="s">
        <v>19378</v>
      </c>
      <c r="O1643" t="s">
        <v>19379</v>
      </c>
      <c r="P1643" t="s">
        <v>265</v>
      </c>
      <c r="Q1643" t="s">
        <v>266</v>
      </c>
      <c r="R1643" t="s">
        <v>267</v>
      </c>
      <c r="S1643" t="s">
        <v>19380</v>
      </c>
      <c r="T1643">
        <v>115.97</v>
      </c>
      <c r="U1643" t="s">
        <v>24</v>
      </c>
      <c r="V1643" t="s">
        <v>19381</v>
      </c>
      <c r="W1643" t="s">
        <v>19382</v>
      </c>
      <c r="X1643" t="s">
        <v>19383</v>
      </c>
      <c r="Y1643" t="s">
        <v>19384</v>
      </c>
      <c r="Z1643" t="str">
        <f t="shared" si="25"/>
        <v>AS-96984</v>
      </c>
    </row>
    <row r="1644" spans="1:26" x14ac:dyDescent="0.3">
      <c r="A1644" t="s">
        <v>19385</v>
      </c>
      <c r="B1644" t="s">
        <v>8169</v>
      </c>
      <c r="C1644" t="s">
        <v>264</v>
      </c>
      <c r="E1644" t="s">
        <v>46</v>
      </c>
      <c r="G1644">
        <v>0.2</v>
      </c>
      <c r="H1644">
        <v>0.2</v>
      </c>
      <c r="I1644" t="s">
        <v>24</v>
      </c>
      <c r="J1644">
        <v>4.1500000000000004</v>
      </c>
      <c r="K1644">
        <v>24.9</v>
      </c>
      <c r="L1644">
        <v>20.75</v>
      </c>
      <c r="M1644" t="s">
        <v>265</v>
      </c>
      <c r="N1644" t="s">
        <v>19386</v>
      </c>
      <c r="O1644" t="s">
        <v>19387</v>
      </c>
      <c r="P1644" t="s">
        <v>265</v>
      </c>
      <c r="Q1644" t="s">
        <v>266</v>
      </c>
      <c r="R1644" t="s">
        <v>267</v>
      </c>
      <c r="S1644" t="s">
        <v>19388</v>
      </c>
      <c r="T1644">
        <v>24.9</v>
      </c>
      <c r="U1644" t="s">
        <v>24</v>
      </c>
      <c r="V1644" t="s">
        <v>19389</v>
      </c>
      <c r="W1644" t="s">
        <v>19390</v>
      </c>
      <c r="X1644" t="s">
        <v>19391</v>
      </c>
      <c r="Y1644" t="s">
        <v>19392</v>
      </c>
      <c r="Z1644" t="str">
        <f t="shared" si="25"/>
        <v>AS-96879</v>
      </c>
    </row>
    <row r="1645" spans="1:26" x14ac:dyDescent="0.3">
      <c r="A1645" t="s">
        <v>19393</v>
      </c>
      <c r="B1645" t="s">
        <v>8169</v>
      </c>
      <c r="C1645" t="s">
        <v>264</v>
      </c>
      <c r="E1645" t="s">
        <v>46</v>
      </c>
      <c r="G1645">
        <v>0.2</v>
      </c>
      <c r="H1645">
        <v>0.2</v>
      </c>
      <c r="I1645" t="s">
        <v>24</v>
      </c>
      <c r="J1645">
        <v>26.63</v>
      </c>
      <c r="K1645">
        <v>159.75</v>
      </c>
      <c r="L1645">
        <v>133.12</v>
      </c>
      <c r="M1645" t="s">
        <v>265</v>
      </c>
      <c r="N1645" t="s">
        <v>19394</v>
      </c>
      <c r="O1645" t="s">
        <v>19395</v>
      </c>
      <c r="P1645" t="s">
        <v>265</v>
      </c>
      <c r="Q1645" t="s">
        <v>266</v>
      </c>
      <c r="R1645" t="s">
        <v>267</v>
      </c>
      <c r="S1645" t="s">
        <v>19396</v>
      </c>
      <c r="T1645">
        <v>159.75</v>
      </c>
      <c r="U1645" t="s">
        <v>24</v>
      </c>
      <c r="V1645" t="s">
        <v>19397</v>
      </c>
      <c r="W1645" t="s">
        <v>19398</v>
      </c>
      <c r="X1645" t="s">
        <v>19399</v>
      </c>
      <c r="Y1645" t="s">
        <v>19400</v>
      </c>
      <c r="Z1645" t="str">
        <f t="shared" si="25"/>
        <v>AS-96354</v>
      </c>
    </row>
    <row r="1646" spans="1:26" x14ac:dyDescent="0.3">
      <c r="A1646" t="s">
        <v>19401</v>
      </c>
      <c r="B1646" t="s">
        <v>8169</v>
      </c>
      <c r="C1646" t="s">
        <v>264</v>
      </c>
      <c r="E1646" t="s">
        <v>46</v>
      </c>
      <c r="G1646">
        <v>0.2</v>
      </c>
      <c r="H1646">
        <v>0.2</v>
      </c>
      <c r="I1646" t="s">
        <v>24</v>
      </c>
      <c r="J1646">
        <v>2.98</v>
      </c>
      <c r="K1646">
        <v>17.899999999999999</v>
      </c>
      <c r="L1646">
        <v>14.92</v>
      </c>
      <c r="M1646" t="s">
        <v>265</v>
      </c>
      <c r="N1646" t="s">
        <v>19402</v>
      </c>
      <c r="O1646" t="s">
        <v>19403</v>
      </c>
      <c r="P1646" t="s">
        <v>265</v>
      </c>
      <c r="Q1646" t="s">
        <v>266</v>
      </c>
      <c r="R1646" t="s">
        <v>269</v>
      </c>
      <c r="S1646" t="s">
        <v>19404</v>
      </c>
      <c r="T1646">
        <v>17.899999999999999</v>
      </c>
      <c r="U1646" t="s">
        <v>24</v>
      </c>
      <c r="V1646" t="s">
        <v>19405</v>
      </c>
      <c r="W1646" t="s">
        <v>19406</v>
      </c>
      <c r="X1646" t="s">
        <v>19407</v>
      </c>
      <c r="Y1646" t="s">
        <v>19408</v>
      </c>
      <c r="Z1646" t="str">
        <f t="shared" si="25"/>
        <v>AS-96094</v>
      </c>
    </row>
    <row r="1647" spans="1:26" x14ac:dyDescent="0.3">
      <c r="A1647" t="s">
        <v>19401</v>
      </c>
      <c r="B1647" t="s">
        <v>8169</v>
      </c>
      <c r="C1647" t="s">
        <v>264</v>
      </c>
      <c r="E1647" t="s">
        <v>46</v>
      </c>
      <c r="G1647">
        <v>0.2</v>
      </c>
      <c r="H1647">
        <v>0.2</v>
      </c>
      <c r="I1647" t="s">
        <v>24</v>
      </c>
      <c r="J1647">
        <v>2.98</v>
      </c>
      <c r="K1647">
        <v>17.899999999999999</v>
      </c>
      <c r="L1647">
        <v>14.92</v>
      </c>
      <c r="M1647" t="s">
        <v>265</v>
      </c>
      <c r="N1647" t="s">
        <v>19402</v>
      </c>
      <c r="O1647" t="s">
        <v>19409</v>
      </c>
      <c r="P1647" t="s">
        <v>265</v>
      </c>
      <c r="Q1647" t="s">
        <v>266</v>
      </c>
      <c r="R1647" t="s">
        <v>267</v>
      </c>
      <c r="S1647" t="s">
        <v>19410</v>
      </c>
      <c r="T1647">
        <v>17.899999999999999</v>
      </c>
      <c r="U1647" t="s">
        <v>24</v>
      </c>
      <c r="V1647" t="s">
        <v>19411</v>
      </c>
      <c r="W1647" t="s">
        <v>19412</v>
      </c>
      <c r="X1647" t="s">
        <v>19413</v>
      </c>
      <c r="Y1647" t="s">
        <v>19414</v>
      </c>
      <c r="Z1647" t="str">
        <f t="shared" si="25"/>
        <v>AS-96094</v>
      </c>
    </row>
    <row r="1648" spans="1:26" x14ac:dyDescent="0.3">
      <c r="A1648" t="s">
        <v>19415</v>
      </c>
      <c r="B1648" t="s">
        <v>8169</v>
      </c>
      <c r="C1648" t="s">
        <v>264</v>
      </c>
      <c r="E1648" t="s">
        <v>46</v>
      </c>
      <c r="G1648">
        <v>0.2</v>
      </c>
      <c r="H1648">
        <v>0.2</v>
      </c>
      <c r="I1648" t="s">
        <v>24</v>
      </c>
      <c r="J1648">
        <v>9.98</v>
      </c>
      <c r="K1648">
        <v>59.85</v>
      </c>
      <c r="L1648">
        <v>49.87</v>
      </c>
      <c r="M1648" t="s">
        <v>265</v>
      </c>
      <c r="N1648" t="s">
        <v>19416</v>
      </c>
      <c r="O1648" t="s">
        <v>19417</v>
      </c>
      <c r="P1648" t="s">
        <v>265</v>
      </c>
      <c r="Q1648" t="s">
        <v>266</v>
      </c>
      <c r="R1648" t="s">
        <v>267</v>
      </c>
      <c r="S1648" t="s">
        <v>19418</v>
      </c>
      <c r="T1648">
        <v>59.85</v>
      </c>
      <c r="U1648" t="s">
        <v>24</v>
      </c>
      <c r="V1648" t="s">
        <v>19419</v>
      </c>
      <c r="W1648" t="s">
        <v>19420</v>
      </c>
      <c r="X1648" t="s">
        <v>19421</v>
      </c>
      <c r="Y1648" t="s">
        <v>19422</v>
      </c>
      <c r="Z1648" t="str">
        <f t="shared" si="25"/>
        <v>AS-96027</v>
      </c>
    </row>
    <row r="1649" spans="1:26" x14ac:dyDescent="0.3">
      <c r="A1649" t="s">
        <v>19423</v>
      </c>
      <c r="B1649" t="s">
        <v>8169</v>
      </c>
      <c r="C1649" t="s">
        <v>264</v>
      </c>
      <c r="E1649" t="s">
        <v>46</v>
      </c>
      <c r="G1649">
        <v>0.2</v>
      </c>
      <c r="H1649">
        <v>0.2</v>
      </c>
      <c r="I1649" t="s">
        <v>24</v>
      </c>
      <c r="J1649">
        <v>13.3</v>
      </c>
      <c r="K1649">
        <v>79.8</v>
      </c>
      <c r="L1649">
        <v>66.5</v>
      </c>
      <c r="M1649" t="s">
        <v>265</v>
      </c>
      <c r="N1649" t="s">
        <v>19424</v>
      </c>
      <c r="O1649" t="s">
        <v>19425</v>
      </c>
      <c r="P1649" t="s">
        <v>265</v>
      </c>
      <c r="Q1649" t="s">
        <v>266</v>
      </c>
      <c r="R1649" t="s">
        <v>267</v>
      </c>
      <c r="S1649" t="s">
        <v>19426</v>
      </c>
      <c r="T1649">
        <v>79.8</v>
      </c>
      <c r="U1649" t="s">
        <v>24</v>
      </c>
      <c r="V1649" t="s">
        <v>19427</v>
      </c>
      <c r="W1649" t="s">
        <v>19428</v>
      </c>
      <c r="X1649" t="s">
        <v>19429</v>
      </c>
      <c r="Y1649" t="s">
        <v>19430</v>
      </c>
      <c r="Z1649" t="str">
        <f t="shared" si="25"/>
        <v>AS-95305</v>
      </c>
    </row>
    <row r="1650" spans="1:26" x14ac:dyDescent="0.3">
      <c r="A1650" t="s">
        <v>19431</v>
      </c>
      <c r="B1650" t="s">
        <v>8169</v>
      </c>
      <c r="C1650" t="s">
        <v>264</v>
      </c>
      <c r="E1650" t="s">
        <v>45</v>
      </c>
      <c r="G1650">
        <v>0.21</v>
      </c>
      <c r="H1650">
        <v>0.21</v>
      </c>
      <c r="I1650" t="s">
        <v>24</v>
      </c>
      <c r="J1650">
        <v>3.11</v>
      </c>
      <c r="K1650">
        <v>17.899999999999999</v>
      </c>
      <c r="L1650">
        <v>14.79</v>
      </c>
      <c r="M1650" t="s">
        <v>265</v>
      </c>
      <c r="N1650" t="s">
        <v>19432</v>
      </c>
      <c r="O1650" t="s">
        <v>19433</v>
      </c>
      <c r="P1650" t="s">
        <v>265</v>
      </c>
      <c r="Q1650" t="s">
        <v>266</v>
      </c>
      <c r="R1650" t="s">
        <v>267</v>
      </c>
      <c r="S1650" t="s">
        <v>19434</v>
      </c>
      <c r="T1650">
        <v>17.899999999999999</v>
      </c>
      <c r="U1650" t="s">
        <v>24</v>
      </c>
      <c r="V1650" t="s">
        <v>19435</v>
      </c>
      <c r="W1650" t="s">
        <v>19436</v>
      </c>
      <c r="X1650" t="s">
        <v>19437</v>
      </c>
      <c r="Y1650" t="s">
        <v>19438</v>
      </c>
      <c r="Z1650" t="str">
        <f t="shared" si="25"/>
        <v>AS-94819</v>
      </c>
    </row>
    <row r="1651" spans="1:26" x14ac:dyDescent="0.3">
      <c r="A1651" t="s">
        <v>19439</v>
      </c>
      <c r="B1651" t="s">
        <v>8169</v>
      </c>
      <c r="C1651" t="s">
        <v>264</v>
      </c>
      <c r="E1651" t="s">
        <v>47</v>
      </c>
      <c r="G1651">
        <v>0.22</v>
      </c>
      <c r="H1651">
        <v>0.22</v>
      </c>
      <c r="I1651" t="s">
        <v>24</v>
      </c>
      <c r="J1651">
        <v>5.75</v>
      </c>
      <c r="K1651">
        <v>31.9</v>
      </c>
      <c r="L1651">
        <v>26.15</v>
      </c>
      <c r="M1651" t="s">
        <v>265</v>
      </c>
      <c r="N1651" t="s">
        <v>19440</v>
      </c>
      <c r="O1651" t="s">
        <v>19441</v>
      </c>
      <c r="P1651" t="s">
        <v>265</v>
      </c>
      <c r="Q1651" t="s">
        <v>266</v>
      </c>
      <c r="R1651" t="s">
        <v>267</v>
      </c>
      <c r="S1651" t="s">
        <v>19442</v>
      </c>
      <c r="T1651">
        <v>31.9</v>
      </c>
      <c r="U1651" t="s">
        <v>24</v>
      </c>
      <c r="V1651" t="s">
        <v>19443</v>
      </c>
      <c r="W1651" t="s">
        <v>19444</v>
      </c>
      <c r="X1651" t="s">
        <v>19445</v>
      </c>
      <c r="Y1651" t="s">
        <v>19446</v>
      </c>
      <c r="Z1651" t="str">
        <f t="shared" si="25"/>
        <v>AS-96945</v>
      </c>
    </row>
    <row r="1652" spans="1:26" x14ac:dyDescent="0.3">
      <c r="A1652" t="s">
        <v>19447</v>
      </c>
      <c r="B1652" t="s">
        <v>8169</v>
      </c>
      <c r="C1652" t="s">
        <v>264</v>
      </c>
      <c r="E1652" t="s">
        <v>45</v>
      </c>
      <c r="G1652">
        <v>0.21</v>
      </c>
      <c r="H1652">
        <v>0.21</v>
      </c>
      <c r="I1652" t="s">
        <v>24</v>
      </c>
      <c r="J1652">
        <v>21.22</v>
      </c>
      <c r="K1652">
        <v>122.27</v>
      </c>
      <c r="L1652">
        <v>101.05</v>
      </c>
      <c r="M1652" t="s">
        <v>265</v>
      </c>
      <c r="N1652" t="s">
        <v>19448</v>
      </c>
      <c r="O1652" t="s">
        <v>19449</v>
      </c>
      <c r="P1652" t="s">
        <v>265</v>
      </c>
      <c r="Q1652" t="s">
        <v>266</v>
      </c>
      <c r="R1652" t="s">
        <v>267</v>
      </c>
      <c r="S1652" t="s">
        <v>19450</v>
      </c>
      <c r="T1652">
        <v>122.27</v>
      </c>
      <c r="U1652" t="s">
        <v>24</v>
      </c>
      <c r="V1652" t="s">
        <v>19451</v>
      </c>
      <c r="W1652" t="s">
        <v>19452</v>
      </c>
      <c r="X1652" t="s">
        <v>19453</v>
      </c>
      <c r="Y1652" t="s">
        <v>19454</v>
      </c>
      <c r="Z1652" t="str">
        <f t="shared" si="25"/>
        <v>AS-97153</v>
      </c>
    </row>
    <row r="1653" spans="1:26" x14ac:dyDescent="0.3">
      <c r="A1653" t="s">
        <v>19455</v>
      </c>
      <c r="B1653" t="s">
        <v>8169</v>
      </c>
      <c r="C1653" t="s">
        <v>264</v>
      </c>
      <c r="E1653" t="s">
        <v>47</v>
      </c>
      <c r="G1653">
        <v>0.22</v>
      </c>
      <c r="H1653">
        <v>0.22</v>
      </c>
      <c r="I1653" t="s">
        <v>24</v>
      </c>
      <c r="J1653">
        <v>24.51</v>
      </c>
      <c r="K1653">
        <v>135.9</v>
      </c>
      <c r="L1653">
        <v>111.39</v>
      </c>
      <c r="M1653" t="s">
        <v>265</v>
      </c>
      <c r="N1653" t="s">
        <v>19456</v>
      </c>
      <c r="O1653" t="s">
        <v>19457</v>
      </c>
      <c r="P1653" t="s">
        <v>265</v>
      </c>
      <c r="Q1653" t="s">
        <v>266</v>
      </c>
      <c r="R1653" t="s">
        <v>267</v>
      </c>
      <c r="S1653" t="s">
        <v>19458</v>
      </c>
      <c r="T1653">
        <v>135.9</v>
      </c>
      <c r="U1653" t="s">
        <v>24</v>
      </c>
      <c r="V1653" t="s">
        <v>19459</v>
      </c>
      <c r="W1653" t="s">
        <v>19460</v>
      </c>
      <c r="X1653" t="s">
        <v>19461</v>
      </c>
      <c r="Y1653" t="s">
        <v>19462</v>
      </c>
      <c r="Z1653" t="str">
        <f t="shared" si="25"/>
        <v>AS-95604</v>
      </c>
    </row>
    <row r="1654" spans="1:26" x14ac:dyDescent="0.3">
      <c r="A1654" t="s">
        <v>19463</v>
      </c>
      <c r="B1654" t="s">
        <v>8169</v>
      </c>
      <c r="C1654" t="s">
        <v>264</v>
      </c>
      <c r="E1654" t="s">
        <v>42</v>
      </c>
      <c r="G1654">
        <v>0.19</v>
      </c>
      <c r="H1654">
        <v>0.19</v>
      </c>
      <c r="I1654" t="s">
        <v>24</v>
      </c>
      <c r="J1654">
        <v>25.54</v>
      </c>
      <c r="K1654">
        <v>159.94999999999999</v>
      </c>
      <c r="L1654">
        <v>134.41</v>
      </c>
      <c r="M1654" t="s">
        <v>265</v>
      </c>
      <c r="N1654" t="s">
        <v>19464</v>
      </c>
      <c r="O1654" t="s">
        <v>19465</v>
      </c>
      <c r="P1654" t="s">
        <v>265</v>
      </c>
      <c r="Q1654" t="s">
        <v>266</v>
      </c>
      <c r="R1654" t="s">
        <v>267</v>
      </c>
      <c r="S1654" t="s">
        <v>19466</v>
      </c>
      <c r="T1654">
        <v>159.94999999999999</v>
      </c>
      <c r="U1654" t="s">
        <v>24</v>
      </c>
      <c r="V1654" t="s">
        <v>19467</v>
      </c>
      <c r="W1654" t="s">
        <v>19468</v>
      </c>
      <c r="X1654" t="s">
        <v>19467</v>
      </c>
      <c r="Y1654" t="s">
        <v>19469</v>
      </c>
      <c r="Z1654" t="str">
        <f t="shared" si="25"/>
        <v>AS-96109</v>
      </c>
    </row>
    <row r="1655" spans="1:26" x14ac:dyDescent="0.3">
      <c r="A1655" t="s">
        <v>19470</v>
      </c>
      <c r="B1655" t="s">
        <v>8169</v>
      </c>
      <c r="C1655" t="s">
        <v>264</v>
      </c>
      <c r="E1655" t="s">
        <v>45</v>
      </c>
      <c r="G1655">
        <v>0.21</v>
      </c>
      <c r="H1655">
        <v>0.21</v>
      </c>
      <c r="I1655" t="s">
        <v>24</v>
      </c>
      <c r="J1655">
        <v>12.65</v>
      </c>
      <c r="K1655">
        <v>72.900000000000006</v>
      </c>
      <c r="L1655">
        <v>60.25</v>
      </c>
      <c r="M1655" t="s">
        <v>265</v>
      </c>
      <c r="N1655" t="s">
        <v>19471</v>
      </c>
      <c r="O1655" t="s">
        <v>19472</v>
      </c>
      <c r="P1655" t="s">
        <v>265</v>
      </c>
      <c r="Q1655" t="s">
        <v>266</v>
      </c>
      <c r="R1655" t="s">
        <v>267</v>
      </c>
      <c r="S1655" t="s">
        <v>19473</v>
      </c>
      <c r="T1655">
        <v>72.900000000000006</v>
      </c>
      <c r="U1655" t="s">
        <v>24</v>
      </c>
      <c r="V1655" t="s">
        <v>19474</v>
      </c>
      <c r="W1655" t="s">
        <v>19475</v>
      </c>
      <c r="X1655" t="s">
        <v>19476</v>
      </c>
      <c r="Y1655" t="s">
        <v>19477</v>
      </c>
      <c r="Z1655" t="str">
        <f t="shared" si="25"/>
        <v>AS-97052</v>
      </c>
    </row>
    <row r="1656" spans="1:26" x14ac:dyDescent="0.3">
      <c r="A1656" t="s">
        <v>19478</v>
      </c>
      <c r="B1656" t="s">
        <v>8169</v>
      </c>
      <c r="C1656" t="s">
        <v>268</v>
      </c>
      <c r="E1656" t="s">
        <v>37</v>
      </c>
      <c r="G1656">
        <v>0.2</v>
      </c>
      <c r="H1656">
        <v>0.2</v>
      </c>
      <c r="I1656" t="s">
        <v>24</v>
      </c>
      <c r="J1656">
        <v>7.48</v>
      </c>
      <c r="K1656">
        <v>44.85</v>
      </c>
      <c r="L1656">
        <v>37.369999999999997</v>
      </c>
      <c r="M1656" t="s">
        <v>83</v>
      </c>
      <c r="N1656" t="s">
        <v>19479</v>
      </c>
      <c r="O1656" t="s">
        <v>19480</v>
      </c>
      <c r="P1656" t="s">
        <v>83</v>
      </c>
      <c r="Q1656" t="s">
        <v>266</v>
      </c>
      <c r="R1656" t="s">
        <v>267</v>
      </c>
      <c r="S1656" t="s">
        <v>19481</v>
      </c>
      <c r="T1656">
        <v>44.85</v>
      </c>
      <c r="U1656" t="s">
        <v>24</v>
      </c>
      <c r="V1656" t="s">
        <v>4638</v>
      </c>
      <c r="W1656" t="s">
        <v>4641</v>
      </c>
      <c r="X1656" t="s">
        <v>19482</v>
      </c>
      <c r="Y1656" t="s">
        <v>19483</v>
      </c>
      <c r="Z1656" t="str">
        <f t="shared" si="25"/>
        <v>AS-95487</v>
      </c>
    </row>
    <row r="1657" spans="1:26" x14ac:dyDescent="0.3">
      <c r="A1657" t="s">
        <v>19484</v>
      </c>
      <c r="B1657" t="s">
        <v>8169</v>
      </c>
      <c r="C1657" t="s">
        <v>264</v>
      </c>
      <c r="E1657" t="s">
        <v>45</v>
      </c>
      <c r="G1657">
        <v>0.21</v>
      </c>
      <c r="H1657">
        <v>0.21</v>
      </c>
      <c r="I1657" t="s">
        <v>24</v>
      </c>
      <c r="J1657">
        <v>23.59</v>
      </c>
      <c r="K1657">
        <v>135.9</v>
      </c>
      <c r="L1657">
        <v>112.31</v>
      </c>
      <c r="M1657" t="s">
        <v>265</v>
      </c>
      <c r="N1657" t="s">
        <v>19485</v>
      </c>
      <c r="O1657" t="s">
        <v>19486</v>
      </c>
      <c r="P1657" t="s">
        <v>265</v>
      </c>
      <c r="Q1657" t="s">
        <v>266</v>
      </c>
      <c r="R1657" t="s">
        <v>267</v>
      </c>
      <c r="S1657" t="s">
        <v>19487</v>
      </c>
      <c r="T1657">
        <v>135.9</v>
      </c>
      <c r="U1657" t="s">
        <v>24</v>
      </c>
      <c r="V1657" t="s">
        <v>19488</v>
      </c>
      <c r="W1657" t="s">
        <v>19489</v>
      </c>
      <c r="X1657" t="s">
        <v>19490</v>
      </c>
      <c r="Y1657" t="s">
        <v>19491</v>
      </c>
      <c r="Z1657" t="str">
        <f t="shared" si="25"/>
        <v>AS-95281</v>
      </c>
    </row>
    <row r="1658" spans="1:26" x14ac:dyDescent="0.3">
      <c r="A1658" t="s">
        <v>19492</v>
      </c>
      <c r="B1658" t="s">
        <v>8169</v>
      </c>
      <c r="C1658" t="s">
        <v>264</v>
      </c>
      <c r="E1658" t="s">
        <v>45</v>
      </c>
      <c r="G1658">
        <v>0.21</v>
      </c>
      <c r="H1658">
        <v>0.21</v>
      </c>
      <c r="I1658" t="s">
        <v>24</v>
      </c>
      <c r="J1658">
        <v>11.6</v>
      </c>
      <c r="K1658">
        <v>66.849999999999994</v>
      </c>
      <c r="L1658">
        <v>55.25</v>
      </c>
      <c r="M1658" t="s">
        <v>265</v>
      </c>
      <c r="N1658" t="s">
        <v>19493</v>
      </c>
      <c r="O1658" t="s">
        <v>19494</v>
      </c>
      <c r="P1658" t="s">
        <v>265</v>
      </c>
      <c r="Q1658" t="s">
        <v>266</v>
      </c>
      <c r="R1658" t="s">
        <v>267</v>
      </c>
      <c r="S1658" t="s">
        <v>19495</v>
      </c>
      <c r="T1658">
        <v>66.849999999999994</v>
      </c>
      <c r="U1658" t="s">
        <v>24</v>
      </c>
      <c r="V1658" t="s">
        <v>19496</v>
      </c>
      <c r="W1658" t="s">
        <v>19497</v>
      </c>
      <c r="X1658" t="s">
        <v>19498</v>
      </c>
      <c r="Y1658" t="s">
        <v>19499</v>
      </c>
      <c r="Z1658" t="str">
        <f t="shared" si="25"/>
        <v>AS-96540</v>
      </c>
    </row>
    <row r="1659" spans="1:26" x14ac:dyDescent="0.3">
      <c r="A1659" t="s">
        <v>19500</v>
      </c>
      <c r="B1659" t="s">
        <v>8169</v>
      </c>
      <c r="C1659" t="s">
        <v>264</v>
      </c>
      <c r="E1659" t="s">
        <v>45</v>
      </c>
      <c r="G1659">
        <v>0.21</v>
      </c>
      <c r="H1659">
        <v>0.21</v>
      </c>
      <c r="I1659" t="s">
        <v>24</v>
      </c>
      <c r="J1659">
        <v>5.19</v>
      </c>
      <c r="K1659">
        <v>29.9</v>
      </c>
      <c r="L1659">
        <v>24.71</v>
      </c>
      <c r="M1659" t="s">
        <v>265</v>
      </c>
      <c r="N1659" t="s">
        <v>19501</v>
      </c>
      <c r="O1659" t="s">
        <v>19502</v>
      </c>
      <c r="P1659" t="s">
        <v>265</v>
      </c>
      <c r="Q1659" t="s">
        <v>266</v>
      </c>
      <c r="R1659" t="s">
        <v>267</v>
      </c>
      <c r="S1659" t="s">
        <v>19503</v>
      </c>
      <c r="T1659">
        <v>29.9</v>
      </c>
      <c r="U1659" t="s">
        <v>24</v>
      </c>
      <c r="V1659" t="s">
        <v>19504</v>
      </c>
      <c r="W1659" t="s">
        <v>19505</v>
      </c>
      <c r="X1659" t="s">
        <v>19506</v>
      </c>
      <c r="Y1659" t="s">
        <v>19507</v>
      </c>
      <c r="Z1659" t="str">
        <f t="shared" si="25"/>
        <v>AS-96614</v>
      </c>
    </row>
    <row r="1660" spans="1:26" x14ac:dyDescent="0.3">
      <c r="A1660" t="s">
        <v>19508</v>
      </c>
      <c r="B1660" t="s">
        <v>8169</v>
      </c>
      <c r="C1660" t="s">
        <v>264</v>
      </c>
      <c r="E1660" t="s">
        <v>45</v>
      </c>
      <c r="G1660">
        <v>0.21</v>
      </c>
      <c r="H1660">
        <v>0.21</v>
      </c>
      <c r="I1660" t="s">
        <v>24</v>
      </c>
      <c r="J1660">
        <v>13.88</v>
      </c>
      <c r="K1660">
        <v>79.95</v>
      </c>
      <c r="L1660">
        <v>66.069999999999993</v>
      </c>
      <c r="M1660" t="s">
        <v>265</v>
      </c>
      <c r="N1660" t="s">
        <v>19509</v>
      </c>
      <c r="O1660" t="s">
        <v>19510</v>
      </c>
      <c r="P1660" t="s">
        <v>265</v>
      </c>
      <c r="Q1660" t="s">
        <v>266</v>
      </c>
      <c r="R1660" t="s">
        <v>267</v>
      </c>
      <c r="S1660" t="s">
        <v>19511</v>
      </c>
      <c r="T1660">
        <v>79.95</v>
      </c>
      <c r="U1660" t="s">
        <v>24</v>
      </c>
      <c r="V1660" t="s">
        <v>19512</v>
      </c>
      <c r="W1660" t="s">
        <v>19513</v>
      </c>
      <c r="X1660" t="s">
        <v>19514</v>
      </c>
      <c r="Y1660" t="s">
        <v>19515</v>
      </c>
      <c r="Z1660" t="str">
        <f t="shared" si="25"/>
        <v>AS-95894</v>
      </c>
    </row>
    <row r="1661" spans="1:26" x14ac:dyDescent="0.3">
      <c r="A1661" t="s">
        <v>19516</v>
      </c>
      <c r="B1661" t="s">
        <v>8169</v>
      </c>
      <c r="C1661" t="s">
        <v>264</v>
      </c>
      <c r="E1661" t="s">
        <v>45</v>
      </c>
      <c r="G1661">
        <v>0.21</v>
      </c>
      <c r="H1661">
        <v>0.21</v>
      </c>
      <c r="I1661" t="s">
        <v>24</v>
      </c>
      <c r="J1661">
        <v>9.17</v>
      </c>
      <c r="K1661">
        <v>52.85</v>
      </c>
      <c r="L1661">
        <v>43.68</v>
      </c>
      <c r="M1661" t="s">
        <v>265</v>
      </c>
      <c r="N1661" t="s">
        <v>19517</v>
      </c>
      <c r="O1661" t="s">
        <v>19518</v>
      </c>
      <c r="P1661" t="s">
        <v>265</v>
      </c>
      <c r="Q1661" t="s">
        <v>266</v>
      </c>
      <c r="R1661" t="s">
        <v>267</v>
      </c>
      <c r="S1661" t="s">
        <v>19519</v>
      </c>
      <c r="T1661">
        <v>52.85</v>
      </c>
      <c r="U1661" t="s">
        <v>24</v>
      </c>
      <c r="V1661" t="s">
        <v>19520</v>
      </c>
      <c r="W1661" t="s">
        <v>19521</v>
      </c>
      <c r="X1661" t="s">
        <v>19522</v>
      </c>
      <c r="Y1661" t="s">
        <v>19523</v>
      </c>
      <c r="Z1661" t="str">
        <f t="shared" si="25"/>
        <v>AS-96739</v>
      </c>
    </row>
    <row r="1662" spans="1:26" x14ac:dyDescent="0.3">
      <c r="A1662" t="s">
        <v>19524</v>
      </c>
      <c r="B1662" t="s">
        <v>8169</v>
      </c>
      <c r="C1662" t="s">
        <v>264</v>
      </c>
      <c r="E1662" t="s">
        <v>45</v>
      </c>
      <c r="G1662">
        <v>0.21</v>
      </c>
      <c r="H1662">
        <v>0.21</v>
      </c>
      <c r="I1662" t="s">
        <v>24</v>
      </c>
      <c r="J1662">
        <v>17.350000000000001</v>
      </c>
      <c r="K1662">
        <v>99.95</v>
      </c>
      <c r="L1662">
        <v>82.6</v>
      </c>
      <c r="M1662" t="s">
        <v>265</v>
      </c>
      <c r="N1662" t="s">
        <v>19525</v>
      </c>
      <c r="O1662" t="s">
        <v>19526</v>
      </c>
      <c r="P1662" t="s">
        <v>265</v>
      </c>
      <c r="Q1662" t="s">
        <v>266</v>
      </c>
      <c r="R1662" t="s">
        <v>267</v>
      </c>
      <c r="S1662" t="s">
        <v>19527</v>
      </c>
      <c r="T1662">
        <v>99.95</v>
      </c>
      <c r="U1662" t="s">
        <v>24</v>
      </c>
      <c r="V1662" t="s">
        <v>19528</v>
      </c>
      <c r="W1662" t="s">
        <v>19529</v>
      </c>
      <c r="X1662" t="s">
        <v>19530</v>
      </c>
      <c r="Y1662" t="s">
        <v>19531</v>
      </c>
      <c r="Z1662" t="str">
        <f t="shared" si="25"/>
        <v>AS-96325</v>
      </c>
    </row>
    <row r="1663" spans="1:26" x14ac:dyDescent="0.3">
      <c r="A1663" t="s">
        <v>19532</v>
      </c>
      <c r="B1663" t="s">
        <v>8169</v>
      </c>
      <c r="C1663" t="s">
        <v>264</v>
      </c>
      <c r="E1663" t="s">
        <v>45</v>
      </c>
      <c r="G1663">
        <v>0.21</v>
      </c>
      <c r="H1663">
        <v>0.21</v>
      </c>
      <c r="I1663" t="s">
        <v>24</v>
      </c>
      <c r="J1663">
        <v>5.19</v>
      </c>
      <c r="K1663">
        <v>29.9</v>
      </c>
      <c r="L1663">
        <v>24.71</v>
      </c>
      <c r="M1663" t="s">
        <v>265</v>
      </c>
      <c r="N1663" t="s">
        <v>19533</v>
      </c>
      <c r="O1663" t="s">
        <v>19534</v>
      </c>
      <c r="P1663" t="s">
        <v>265</v>
      </c>
      <c r="Q1663" t="s">
        <v>266</v>
      </c>
      <c r="R1663" t="s">
        <v>267</v>
      </c>
      <c r="S1663" t="s">
        <v>19535</v>
      </c>
      <c r="T1663">
        <v>29.9</v>
      </c>
      <c r="U1663" t="s">
        <v>24</v>
      </c>
      <c r="V1663" t="s">
        <v>19536</v>
      </c>
      <c r="W1663" t="s">
        <v>19537</v>
      </c>
      <c r="X1663" t="s">
        <v>19538</v>
      </c>
      <c r="Y1663" t="s">
        <v>19539</v>
      </c>
      <c r="Z1663" t="str">
        <f t="shared" si="25"/>
        <v>AS-95420</v>
      </c>
    </row>
    <row r="1664" spans="1:26" x14ac:dyDescent="0.3">
      <c r="A1664" t="s">
        <v>19540</v>
      </c>
      <c r="B1664" t="s">
        <v>8169</v>
      </c>
      <c r="C1664" t="s">
        <v>264</v>
      </c>
      <c r="E1664" t="s">
        <v>45</v>
      </c>
      <c r="G1664">
        <v>0.21</v>
      </c>
      <c r="H1664">
        <v>0.21</v>
      </c>
      <c r="I1664" t="s">
        <v>24</v>
      </c>
      <c r="J1664">
        <v>17.350000000000001</v>
      </c>
      <c r="K1664">
        <v>99.95</v>
      </c>
      <c r="L1664">
        <v>82.6</v>
      </c>
      <c r="M1664" t="s">
        <v>265</v>
      </c>
      <c r="N1664" t="s">
        <v>19541</v>
      </c>
      <c r="O1664" t="s">
        <v>19542</v>
      </c>
      <c r="P1664" t="s">
        <v>265</v>
      </c>
      <c r="Q1664" t="s">
        <v>266</v>
      </c>
      <c r="R1664" t="s">
        <v>267</v>
      </c>
      <c r="S1664" t="s">
        <v>19543</v>
      </c>
      <c r="T1664">
        <v>99.95</v>
      </c>
      <c r="U1664" t="s">
        <v>24</v>
      </c>
      <c r="V1664" t="s">
        <v>19544</v>
      </c>
      <c r="W1664" t="s">
        <v>19545</v>
      </c>
      <c r="X1664" t="s">
        <v>19546</v>
      </c>
      <c r="Y1664" t="s">
        <v>19547</v>
      </c>
      <c r="Z1664" t="str">
        <f t="shared" si="25"/>
        <v>AS-96039</v>
      </c>
    </row>
    <row r="1665" spans="1:26" x14ac:dyDescent="0.3">
      <c r="A1665" t="s">
        <v>19548</v>
      </c>
      <c r="B1665" t="s">
        <v>8169</v>
      </c>
      <c r="C1665" t="s">
        <v>264</v>
      </c>
      <c r="E1665" t="s">
        <v>46</v>
      </c>
      <c r="G1665">
        <v>0.2</v>
      </c>
      <c r="H1665">
        <v>0.2</v>
      </c>
      <c r="I1665" t="s">
        <v>24</v>
      </c>
      <c r="J1665">
        <v>7.48</v>
      </c>
      <c r="K1665">
        <v>44.85</v>
      </c>
      <c r="L1665">
        <v>37.369999999999997</v>
      </c>
      <c r="M1665" t="s">
        <v>265</v>
      </c>
      <c r="N1665" t="s">
        <v>19549</v>
      </c>
      <c r="O1665" t="s">
        <v>19550</v>
      </c>
      <c r="P1665" t="s">
        <v>265</v>
      </c>
      <c r="Q1665" t="s">
        <v>266</v>
      </c>
      <c r="R1665" t="s">
        <v>267</v>
      </c>
      <c r="S1665" t="s">
        <v>19551</v>
      </c>
      <c r="T1665">
        <v>44.85</v>
      </c>
      <c r="U1665" t="s">
        <v>24</v>
      </c>
      <c r="V1665" t="s">
        <v>19552</v>
      </c>
      <c r="W1665" t="s">
        <v>19553</v>
      </c>
      <c r="X1665" t="s">
        <v>19554</v>
      </c>
      <c r="Y1665" t="s">
        <v>19555</v>
      </c>
      <c r="Z1665" t="str">
        <f t="shared" si="25"/>
        <v>AS-96821</v>
      </c>
    </row>
    <row r="1666" spans="1:26" x14ac:dyDescent="0.3">
      <c r="A1666" t="s">
        <v>19556</v>
      </c>
      <c r="B1666" t="s">
        <v>8169</v>
      </c>
      <c r="C1666" t="s">
        <v>264</v>
      </c>
      <c r="E1666" t="s">
        <v>45</v>
      </c>
      <c r="G1666">
        <v>0.21</v>
      </c>
      <c r="H1666">
        <v>0.21</v>
      </c>
      <c r="I1666" t="s">
        <v>24</v>
      </c>
      <c r="J1666">
        <v>31.84</v>
      </c>
      <c r="K1666">
        <v>183.47</v>
      </c>
      <c r="L1666">
        <v>151.63</v>
      </c>
      <c r="M1666" t="s">
        <v>265</v>
      </c>
      <c r="N1666" t="s">
        <v>19557</v>
      </c>
      <c r="O1666" t="s">
        <v>19558</v>
      </c>
      <c r="P1666" t="s">
        <v>265</v>
      </c>
      <c r="Q1666" t="s">
        <v>266</v>
      </c>
      <c r="R1666" t="s">
        <v>267</v>
      </c>
      <c r="S1666" t="s">
        <v>19559</v>
      </c>
      <c r="T1666">
        <v>183.47</v>
      </c>
      <c r="U1666" t="s">
        <v>24</v>
      </c>
      <c r="V1666" t="s">
        <v>19560</v>
      </c>
      <c r="W1666" t="s">
        <v>19561</v>
      </c>
      <c r="X1666" t="s">
        <v>19562</v>
      </c>
      <c r="Y1666" t="s">
        <v>19563</v>
      </c>
      <c r="Z1666" t="str">
        <f t="shared" si="25"/>
        <v>AS-96014</v>
      </c>
    </row>
    <row r="1667" spans="1:26" x14ac:dyDescent="0.3">
      <c r="A1667" t="s">
        <v>19564</v>
      </c>
      <c r="B1667" t="s">
        <v>8169</v>
      </c>
      <c r="C1667" t="s">
        <v>264</v>
      </c>
      <c r="E1667" t="s">
        <v>46</v>
      </c>
      <c r="G1667">
        <v>0.2</v>
      </c>
      <c r="H1667">
        <v>0.2</v>
      </c>
      <c r="I1667" t="s">
        <v>24</v>
      </c>
      <c r="J1667">
        <v>10.029999999999999</v>
      </c>
      <c r="K1667">
        <v>60.17</v>
      </c>
      <c r="L1667">
        <v>50.14</v>
      </c>
      <c r="M1667" t="s">
        <v>265</v>
      </c>
      <c r="N1667" t="s">
        <v>19565</v>
      </c>
      <c r="O1667" t="s">
        <v>19566</v>
      </c>
      <c r="P1667" t="s">
        <v>265</v>
      </c>
      <c r="Q1667" t="s">
        <v>266</v>
      </c>
      <c r="R1667" t="s">
        <v>269</v>
      </c>
      <c r="S1667" t="s">
        <v>19567</v>
      </c>
      <c r="T1667">
        <v>60.17</v>
      </c>
      <c r="U1667" t="s">
        <v>24</v>
      </c>
      <c r="V1667" t="s">
        <v>19568</v>
      </c>
      <c r="W1667" t="s">
        <v>19569</v>
      </c>
      <c r="X1667" t="s">
        <v>19570</v>
      </c>
      <c r="Y1667" t="s">
        <v>19571</v>
      </c>
      <c r="Z1667" t="str">
        <f t="shared" ref="Z1667:Z1730" si="26">+A1667</f>
        <v>AS-96786</v>
      </c>
    </row>
    <row r="1668" spans="1:26" x14ac:dyDescent="0.3">
      <c r="A1668" t="s">
        <v>19564</v>
      </c>
      <c r="B1668" t="s">
        <v>8169</v>
      </c>
      <c r="C1668" t="s">
        <v>264</v>
      </c>
      <c r="E1668" t="s">
        <v>46</v>
      </c>
      <c r="G1668">
        <v>0.2</v>
      </c>
      <c r="H1668">
        <v>0.2</v>
      </c>
      <c r="I1668" t="s">
        <v>24</v>
      </c>
      <c r="J1668">
        <v>10.029999999999999</v>
      </c>
      <c r="K1668">
        <v>60.17</v>
      </c>
      <c r="L1668">
        <v>50.14</v>
      </c>
      <c r="M1668" t="s">
        <v>265</v>
      </c>
      <c r="N1668" t="s">
        <v>19565</v>
      </c>
      <c r="O1668" t="s">
        <v>19572</v>
      </c>
      <c r="P1668" t="s">
        <v>265</v>
      </c>
      <c r="Q1668" t="s">
        <v>266</v>
      </c>
      <c r="R1668" t="s">
        <v>267</v>
      </c>
      <c r="S1668" t="s">
        <v>19573</v>
      </c>
      <c r="T1668">
        <v>60.17</v>
      </c>
      <c r="U1668" t="s">
        <v>24</v>
      </c>
      <c r="V1668" t="s">
        <v>19574</v>
      </c>
      <c r="W1668" t="s">
        <v>19575</v>
      </c>
      <c r="X1668" t="s">
        <v>19576</v>
      </c>
      <c r="Y1668" t="s">
        <v>19577</v>
      </c>
      <c r="Z1668" t="str">
        <f t="shared" si="26"/>
        <v>AS-96786</v>
      </c>
    </row>
    <row r="1669" spans="1:26" x14ac:dyDescent="0.3">
      <c r="A1669" t="s">
        <v>19578</v>
      </c>
      <c r="B1669" t="s">
        <v>8169</v>
      </c>
      <c r="C1669" t="s">
        <v>264</v>
      </c>
      <c r="E1669" t="s">
        <v>47</v>
      </c>
      <c r="G1669">
        <v>0.22</v>
      </c>
      <c r="H1669">
        <v>0.22</v>
      </c>
      <c r="I1669" t="s">
        <v>24</v>
      </c>
      <c r="J1669">
        <v>33.08</v>
      </c>
      <c r="K1669">
        <v>183.47</v>
      </c>
      <c r="L1669">
        <v>150.38999999999999</v>
      </c>
      <c r="M1669" t="s">
        <v>265</v>
      </c>
      <c r="N1669" t="s">
        <v>19579</v>
      </c>
      <c r="O1669" t="s">
        <v>19580</v>
      </c>
      <c r="P1669" t="s">
        <v>265</v>
      </c>
      <c r="Q1669" t="s">
        <v>266</v>
      </c>
      <c r="R1669" t="s">
        <v>267</v>
      </c>
      <c r="S1669" t="s">
        <v>19581</v>
      </c>
      <c r="T1669">
        <v>183.47</v>
      </c>
      <c r="U1669" t="s">
        <v>24</v>
      </c>
      <c r="V1669" t="s">
        <v>19582</v>
      </c>
      <c r="W1669" t="s">
        <v>19583</v>
      </c>
      <c r="X1669" t="s">
        <v>19584</v>
      </c>
      <c r="Y1669" t="s">
        <v>19585</v>
      </c>
      <c r="Z1669" t="str">
        <f t="shared" si="26"/>
        <v>AS-95260</v>
      </c>
    </row>
    <row r="1670" spans="1:26" x14ac:dyDescent="0.3">
      <c r="A1670" t="s">
        <v>19586</v>
      </c>
      <c r="B1670" t="s">
        <v>8169</v>
      </c>
      <c r="C1670" t="s">
        <v>268</v>
      </c>
      <c r="E1670" t="s">
        <v>47</v>
      </c>
      <c r="G1670">
        <v>0.22</v>
      </c>
      <c r="H1670">
        <v>0.22</v>
      </c>
      <c r="I1670" t="s">
        <v>24</v>
      </c>
      <c r="J1670">
        <v>5.75</v>
      </c>
      <c r="K1670">
        <v>31.9</v>
      </c>
      <c r="L1670">
        <v>26.15</v>
      </c>
      <c r="M1670" t="s">
        <v>83</v>
      </c>
      <c r="N1670" t="s">
        <v>19587</v>
      </c>
      <c r="O1670" t="s">
        <v>19588</v>
      </c>
      <c r="P1670" t="s">
        <v>83</v>
      </c>
      <c r="Q1670" t="s">
        <v>266</v>
      </c>
      <c r="R1670" t="s">
        <v>267</v>
      </c>
      <c r="S1670" t="s">
        <v>19589</v>
      </c>
      <c r="T1670">
        <v>31.9</v>
      </c>
      <c r="U1670" t="s">
        <v>24</v>
      </c>
      <c r="V1670" t="s">
        <v>4986</v>
      </c>
      <c r="W1670" t="s">
        <v>4989</v>
      </c>
      <c r="X1670" t="s">
        <v>19590</v>
      </c>
      <c r="Y1670" t="s">
        <v>19591</v>
      </c>
      <c r="Z1670" t="str">
        <f t="shared" si="26"/>
        <v>AS-95648</v>
      </c>
    </row>
    <row r="1671" spans="1:26" x14ac:dyDescent="0.3">
      <c r="A1671" t="s">
        <v>19592</v>
      </c>
      <c r="B1671" t="s">
        <v>8169</v>
      </c>
      <c r="C1671" t="s">
        <v>38</v>
      </c>
      <c r="D1671" t="s">
        <v>76</v>
      </c>
      <c r="E1671" t="s">
        <v>45</v>
      </c>
      <c r="G1671">
        <v>0.21</v>
      </c>
      <c r="H1671" t="s">
        <v>270</v>
      </c>
      <c r="I1671" t="s">
        <v>24</v>
      </c>
      <c r="J1671" t="s">
        <v>270</v>
      </c>
      <c r="K1671">
        <v>0</v>
      </c>
      <c r="L1671">
        <v>0</v>
      </c>
      <c r="M1671" t="s">
        <v>271</v>
      </c>
      <c r="Z1671" t="str">
        <f t="shared" si="26"/>
        <v>AS-95818</v>
      </c>
    </row>
    <row r="1672" spans="1:26" x14ac:dyDescent="0.3">
      <c r="A1672" t="s">
        <v>19593</v>
      </c>
      <c r="B1672" t="s">
        <v>8169</v>
      </c>
      <c r="C1672" t="s">
        <v>264</v>
      </c>
      <c r="E1672" t="s">
        <v>47</v>
      </c>
      <c r="G1672">
        <v>0.22</v>
      </c>
      <c r="H1672">
        <v>0.22</v>
      </c>
      <c r="I1672" t="s">
        <v>24</v>
      </c>
      <c r="J1672">
        <v>5.39</v>
      </c>
      <c r="K1672">
        <v>29.9</v>
      </c>
      <c r="L1672">
        <v>24.51</v>
      </c>
      <c r="M1672" t="s">
        <v>265</v>
      </c>
      <c r="N1672" t="s">
        <v>19594</v>
      </c>
      <c r="O1672" t="s">
        <v>19595</v>
      </c>
      <c r="P1672" t="s">
        <v>265</v>
      </c>
      <c r="Q1672" t="s">
        <v>266</v>
      </c>
      <c r="R1672" t="s">
        <v>267</v>
      </c>
      <c r="S1672" t="s">
        <v>19596</v>
      </c>
      <c r="T1672">
        <v>29.9</v>
      </c>
      <c r="U1672" t="s">
        <v>24</v>
      </c>
      <c r="V1672" t="s">
        <v>19597</v>
      </c>
      <c r="W1672" t="s">
        <v>19598</v>
      </c>
      <c r="X1672" t="s">
        <v>19599</v>
      </c>
      <c r="Y1672" t="s">
        <v>19600</v>
      </c>
      <c r="Z1672" t="str">
        <f t="shared" si="26"/>
        <v>AS-95800</v>
      </c>
    </row>
    <row r="1673" spans="1:26" x14ac:dyDescent="0.3">
      <c r="A1673" t="s">
        <v>19601</v>
      </c>
      <c r="B1673" t="s">
        <v>8169</v>
      </c>
      <c r="C1673" t="s">
        <v>264</v>
      </c>
      <c r="E1673" t="s">
        <v>45</v>
      </c>
      <c r="G1673">
        <v>0.21</v>
      </c>
      <c r="H1673">
        <v>0.21</v>
      </c>
      <c r="I1673" t="s">
        <v>24</v>
      </c>
      <c r="J1673">
        <v>4.32</v>
      </c>
      <c r="K1673">
        <v>24.9</v>
      </c>
      <c r="L1673">
        <v>20.58</v>
      </c>
      <c r="M1673" t="s">
        <v>265</v>
      </c>
      <c r="N1673" t="s">
        <v>19602</v>
      </c>
      <c r="O1673" t="s">
        <v>19603</v>
      </c>
      <c r="P1673" t="s">
        <v>265</v>
      </c>
      <c r="Q1673" t="s">
        <v>266</v>
      </c>
      <c r="R1673" t="s">
        <v>267</v>
      </c>
      <c r="S1673" t="s">
        <v>19604</v>
      </c>
      <c r="T1673">
        <v>24.9</v>
      </c>
      <c r="U1673" t="s">
        <v>24</v>
      </c>
      <c r="V1673" t="s">
        <v>19605</v>
      </c>
      <c r="W1673" t="s">
        <v>19606</v>
      </c>
      <c r="X1673" t="s">
        <v>19607</v>
      </c>
      <c r="Y1673" t="s">
        <v>19608</v>
      </c>
      <c r="Z1673" t="str">
        <f t="shared" si="26"/>
        <v>AS-97213</v>
      </c>
    </row>
    <row r="1674" spans="1:26" x14ac:dyDescent="0.3">
      <c r="A1674" t="s">
        <v>19609</v>
      </c>
      <c r="B1674" t="s">
        <v>8169</v>
      </c>
      <c r="C1674" t="s">
        <v>264</v>
      </c>
      <c r="E1674" t="s">
        <v>46</v>
      </c>
      <c r="G1674">
        <v>0.2</v>
      </c>
      <c r="H1674">
        <v>0.2</v>
      </c>
      <c r="I1674" t="s">
        <v>24</v>
      </c>
      <c r="J1674">
        <v>53.84</v>
      </c>
      <c r="K1674">
        <v>323.01</v>
      </c>
      <c r="L1674">
        <v>269.17</v>
      </c>
      <c r="M1674" t="s">
        <v>265</v>
      </c>
      <c r="N1674" t="s">
        <v>19610</v>
      </c>
      <c r="O1674" t="s">
        <v>19611</v>
      </c>
      <c r="P1674" t="s">
        <v>265</v>
      </c>
      <c r="Q1674" t="s">
        <v>266</v>
      </c>
      <c r="R1674" t="s">
        <v>267</v>
      </c>
      <c r="S1674" t="s">
        <v>19612</v>
      </c>
      <c r="T1674">
        <v>323.01</v>
      </c>
      <c r="U1674" t="s">
        <v>24</v>
      </c>
      <c r="V1674" t="s">
        <v>19613</v>
      </c>
      <c r="W1674" t="s">
        <v>19614</v>
      </c>
      <c r="X1674" t="s">
        <v>19615</v>
      </c>
      <c r="Y1674" t="s">
        <v>19616</v>
      </c>
      <c r="Z1674" t="str">
        <f t="shared" si="26"/>
        <v>AS-96617</v>
      </c>
    </row>
    <row r="1675" spans="1:26" x14ac:dyDescent="0.3">
      <c r="A1675" t="s">
        <v>19617</v>
      </c>
      <c r="B1675" t="s">
        <v>8169</v>
      </c>
      <c r="C1675" t="s">
        <v>268</v>
      </c>
      <c r="E1675" t="s">
        <v>45</v>
      </c>
      <c r="G1675">
        <v>0.21</v>
      </c>
      <c r="H1675">
        <v>0.21</v>
      </c>
      <c r="I1675" t="s">
        <v>24</v>
      </c>
      <c r="J1675">
        <v>8.31</v>
      </c>
      <c r="K1675">
        <v>47.9</v>
      </c>
      <c r="L1675">
        <v>39.590000000000003</v>
      </c>
      <c r="M1675" t="s">
        <v>83</v>
      </c>
      <c r="N1675" t="s">
        <v>19618</v>
      </c>
      <c r="O1675" t="s">
        <v>19619</v>
      </c>
      <c r="P1675" t="s">
        <v>83</v>
      </c>
      <c r="Q1675" t="s">
        <v>266</v>
      </c>
      <c r="R1675" t="s">
        <v>267</v>
      </c>
      <c r="S1675" t="s">
        <v>19620</v>
      </c>
      <c r="T1675">
        <v>47.9</v>
      </c>
      <c r="U1675" t="s">
        <v>24</v>
      </c>
      <c r="V1675" t="s">
        <v>7780</v>
      </c>
      <c r="W1675" t="s">
        <v>7783</v>
      </c>
      <c r="X1675" t="s">
        <v>19621</v>
      </c>
      <c r="Y1675" t="s">
        <v>19622</v>
      </c>
      <c r="Z1675" t="str">
        <f t="shared" si="26"/>
        <v>AS-97084</v>
      </c>
    </row>
    <row r="1676" spans="1:26" x14ac:dyDescent="0.3">
      <c r="A1676" t="s">
        <v>19623</v>
      </c>
      <c r="B1676" t="s">
        <v>8169</v>
      </c>
      <c r="C1676" t="s">
        <v>264</v>
      </c>
      <c r="E1676" t="s">
        <v>45</v>
      </c>
      <c r="G1676">
        <v>0.21</v>
      </c>
      <c r="H1676">
        <v>0.21</v>
      </c>
      <c r="I1676" t="s">
        <v>24</v>
      </c>
      <c r="J1676">
        <v>6.92</v>
      </c>
      <c r="K1676">
        <v>39.9</v>
      </c>
      <c r="L1676">
        <v>32.979999999999997</v>
      </c>
      <c r="M1676" t="s">
        <v>265</v>
      </c>
      <c r="N1676" t="s">
        <v>19624</v>
      </c>
      <c r="O1676" t="s">
        <v>19625</v>
      </c>
      <c r="P1676" t="s">
        <v>265</v>
      </c>
      <c r="Q1676" t="s">
        <v>266</v>
      </c>
      <c r="R1676" t="s">
        <v>267</v>
      </c>
      <c r="S1676" t="s">
        <v>19626</v>
      </c>
      <c r="T1676">
        <v>39.9</v>
      </c>
      <c r="U1676" t="s">
        <v>24</v>
      </c>
      <c r="V1676" t="s">
        <v>19627</v>
      </c>
      <c r="W1676" t="s">
        <v>19628</v>
      </c>
      <c r="X1676" t="s">
        <v>19629</v>
      </c>
      <c r="Y1676" t="s">
        <v>19630</v>
      </c>
      <c r="Z1676" t="str">
        <f t="shared" si="26"/>
        <v>AS-96260</v>
      </c>
    </row>
    <row r="1677" spans="1:26" x14ac:dyDescent="0.3">
      <c r="A1677" t="s">
        <v>19631</v>
      </c>
      <c r="B1677" t="s">
        <v>8169</v>
      </c>
      <c r="C1677" t="s">
        <v>264</v>
      </c>
      <c r="D1677" t="s">
        <v>75</v>
      </c>
      <c r="E1677" t="s">
        <v>45</v>
      </c>
      <c r="G1677">
        <v>0.21</v>
      </c>
      <c r="H1677" t="s">
        <v>270</v>
      </c>
      <c r="I1677" t="s">
        <v>24</v>
      </c>
      <c r="J1677" t="s">
        <v>270</v>
      </c>
      <c r="K1677">
        <v>0</v>
      </c>
      <c r="L1677">
        <v>0</v>
      </c>
      <c r="M1677" t="s">
        <v>265</v>
      </c>
      <c r="N1677" t="s">
        <v>19632</v>
      </c>
      <c r="O1677" t="s">
        <v>19633</v>
      </c>
      <c r="P1677" t="s">
        <v>265</v>
      </c>
      <c r="Q1677" t="s">
        <v>266</v>
      </c>
      <c r="R1677" t="s">
        <v>267</v>
      </c>
      <c r="S1677" t="s">
        <v>19634</v>
      </c>
      <c r="T1677">
        <v>185.99</v>
      </c>
      <c r="U1677" t="s">
        <v>24</v>
      </c>
      <c r="V1677" t="s">
        <v>19635</v>
      </c>
      <c r="W1677" t="s">
        <v>19636</v>
      </c>
      <c r="X1677" t="s">
        <v>19637</v>
      </c>
      <c r="Y1677" t="s">
        <v>19638</v>
      </c>
      <c r="Z1677" t="str">
        <f t="shared" si="26"/>
        <v>AS-96924</v>
      </c>
    </row>
    <row r="1678" spans="1:26" x14ac:dyDescent="0.3">
      <c r="A1678" t="s">
        <v>19631</v>
      </c>
      <c r="B1678" t="s">
        <v>8169</v>
      </c>
      <c r="C1678" t="s">
        <v>264</v>
      </c>
      <c r="D1678" t="s">
        <v>75</v>
      </c>
      <c r="E1678" t="s">
        <v>45</v>
      </c>
      <c r="G1678">
        <v>0.21</v>
      </c>
      <c r="H1678" t="s">
        <v>270</v>
      </c>
      <c r="I1678" t="s">
        <v>24</v>
      </c>
      <c r="J1678" t="s">
        <v>270</v>
      </c>
      <c r="K1678">
        <v>0</v>
      </c>
      <c r="L1678">
        <v>0</v>
      </c>
      <c r="M1678" t="s">
        <v>265</v>
      </c>
      <c r="N1678" t="s">
        <v>19632</v>
      </c>
      <c r="O1678" t="s">
        <v>19639</v>
      </c>
      <c r="P1678" t="s">
        <v>265</v>
      </c>
      <c r="Q1678" t="s">
        <v>275</v>
      </c>
      <c r="R1678" t="s">
        <v>267</v>
      </c>
      <c r="S1678" t="s">
        <v>19640</v>
      </c>
      <c r="T1678">
        <v>185.99</v>
      </c>
      <c r="U1678" t="s">
        <v>24</v>
      </c>
      <c r="V1678" t="s">
        <v>19641</v>
      </c>
      <c r="W1678" t="s">
        <v>19642</v>
      </c>
      <c r="X1678" t="s">
        <v>19641</v>
      </c>
      <c r="Y1678" t="s">
        <v>19643</v>
      </c>
      <c r="Z1678" t="str">
        <f t="shared" si="26"/>
        <v>AS-96924</v>
      </c>
    </row>
    <row r="1679" spans="1:26" x14ac:dyDescent="0.3">
      <c r="A1679" t="s">
        <v>19644</v>
      </c>
      <c r="B1679" t="s">
        <v>8169</v>
      </c>
      <c r="C1679" t="s">
        <v>264</v>
      </c>
      <c r="E1679" t="s">
        <v>48</v>
      </c>
      <c r="G1679">
        <v>0.21</v>
      </c>
      <c r="H1679">
        <v>0.21</v>
      </c>
      <c r="I1679" t="s">
        <v>24</v>
      </c>
      <c r="J1679">
        <v>10.4</v>
      </c>
      <c r="K1679">
        <v>59.95</v>
      </c>
      <c r="L1679">
        <v>49.55</v>
      </c>
      <c r="M1679" t="s">
        <v>265</v>
      </c>
      <c r="N1679" t="s">
        <v>19645</v>
      </c>
      <c r="O1679" t="s">
        <v>19646</v>
      </c>
      <c r="P1679" t="s">
        <v>265</v>
      </c>
      <c r="Q1679" t="s">
        <v>266</v>
      </c>
      <c r="R1679" t="s">
        <v>267</v>
      </c>
      <c r="S1679" t="s">
        <v>19647</v>
      </c>
      <c r="T1679">
        <v>59.95</v>
      </c>
      <c r="U1679" t="s">
        <v>24</v>
      </c>
      <c r="V1679" t="s">
        <v>19648</v>
      </c>
      <c r="W1679" t="s">
        <v>19649</v>
      </c>
      <c r="X1679" t="s">
        <v>19650</v>
      </c>
      <c r="Y1679" t="s">
        <v>19651</v>
      </c>
      <c r="Z1679" t="str">
        <f t="shared" si="26"/>
        <v>AS-96788</v>
      </c>
    </row>
    <row r="1680" spans="1:26" x14ac:dyDescent="0.3">
      <c r="A1680" t="s">
        <v>19652</v>
      </c>
      <c r="B1680" t="s">
        <v>8169</v>
      </c>
      <c r="C1680" t="s">
        <v>38</v>
      </c>
      <c r="D1680" t="s">
        <v>65</v>
      </c>
      <c r="E1680" t="s">
        <v>49</v>
      </c>
      <c r="G1680">
        <v>0.23</v>
      </c>
      <c r="H1680" t="s">
        <v>270</v>
      </c>
      <c r="I1680" t="s">
        <v>24</v>
      </c>
      <c r="J1680">
        <v>10.41</v>
      </c>
      <c r="K1680">
        <v>59.96</v>
      </c>
      <c r="L1680">
        <v>49.55</v>
      </c>
      <c r="M1680" t="s">
        <v>271</v>
      </c>
      <c r="Z1680" t="str">
        <f t="shared" si="26"/>
        <v>AS-96223</v>
      </c>
    </row>
    <row r="1681" spans="1:26" x14ac:dyDescent="0.3">
      <c r="A1681" t="s">
        <v>19653</v>
      </c>
      <c r="B1681" t="s">
        <v>8169</v>
      </c>
      <c r="C1681" t="s">
        <v>268</v>
      </c>
      <c r="D1681" t="s">
        <v>73</v>
      </c>
      <c r="E1681" t="s">
        <v>45</v>
      </c>
      <c r="G1681">
        <v>0.21</v>
      </c>
      <c r="H1681" t="s">
        <v>270</v>
      </c>
      <c r="I1681" t="s">
        <v>24</v>
      </c>
      <c r="J1681" t="s">
        <v>270</v>
      </c>
      <c r="K1681">
        <v>0</v>
      </c>
      <c r="L1681">
        <v>0</v>
      </c>
      <c r="M1681" t="s">
        <v>83</v>
      </c>
      <c r="N1681" t="s">
        <v>19654</v>
      </c>
      <c r="O1681" t="s">
        <v>19655</v>
      </c>
      <c r="P1681" t="s">
        <v>83</v>
      </c>
      <c r="Q1681" t="s">
        <v>266</v>
      </c>
      <c r="R1681" t="s">
        <v>267</v>
      </c>
      <c r="S1681" t="s">
        <v>19656</v>
      </c>
      <c r="T1681">
        <v>39.9</v>
      </c>
      <c r="U1681" t="s">
        <v>24</v>
      </c>
      <c r="V1681" t="s">
        <v>5537</v>
      </c>
      <c r="W1681" t="s">
        <v>5540</v>
      </c>
      <c r="X1681" t="s">
        <v>19657</v>
      </c>
      <c r="Y1681" t="s">
        <v>19658</v>
      </c>
      <c r="Z1681" t="str">
        <f t="shared" si="26"/>
        <v>AS-95905</v>
      </c>
    </row>
    <row r="1682" spans="1:26" x14ac:dyDescent="0.3">
      <c r="A1682" t="s">
        <v>19653</v>
      </c>
      <c r="B1682" t="s">
        <v>8169</v>
      </c>
      <c r="C1682" t="s">
        <v>268</v>
      </c>
      <c r="D1682" t="s">
        <v>73</v>
      </c>
      <c r="E1682" t="s">
        <v>45</v>
      </c>
      <c r="G1682">
        <v>0.21</v>
      </c>
      <c r="H1682" t="s">
        <v>270</v>
      </c>
      <c r="I1682" t="s">
        <v>24</v>
      </c>
      <c r="J1682" t="s">
        <v>270</v>
      </c>
      <c r="K1682">
        <v>0</v>
      </c>
      <c r="L1682">
        <v>0</v>
      </c>
      <c r="M1682" t="s">
        <v>83</v>
      </c>
      <c r="N1682" t="s">
        <v>19654</v>
      </c>
      <c r="O1682" t="s">
        <v>19659</v>
      </c>
      <c r="P1682" t="s">
        <v>83</v>
      </c>
      <c r="Q1682" t="s">
        <v>275</v>
      </c>
      <c r="R1682" t="s">
        <v>267</v>
      </c>
      <c r="S1682" t="s">
        <v>19660</v>
      </c>
      <c r="T1682">
        <v>39.9</v>
      </c>
      <c r="U1682" t="s">
        <v>24</v>
      </c>
      <c r="V1682" t="s">
        <v>5545</v>
      </c>
      <c r="W1682" t="s">
        <v>19661</v>
      </c>
      <c r="X1682" t="s">
        <v>5545</v>
      </c>
      <c r="Y1682" t="s">
        <v>19662</v>
      </c>
      <c r="Z1682" t="str">
        <f t="shared" si="26"/>
        <v>AS-95905</v>
      </c>
    </row>
    <row r="1683" spans="1:26" x14ac:dyDescent="0.3">
      <c r="A1683" t="s">
        <v>19663</v>
      </c>
      <c r="B1683" t="s">
        <v>8169</v>
      </c>
      <c r="C1683" t="s">
        <v>264</v>
      </c>
      <c r="E1683" t="s">
        <v>46</v>
      </c>
      <c r="G1683">
        <v>0.2</v>
      </c>
      <c r="H1683">
        <v>0.2</v>
      </c>
      <c r="I1683" t="s">
        <v>24</v>
      </c>
      <c r="J1683">
        <v>4.9800000000000004</v>
      </c>
      <c r="K1683">
        <v>29.9</v>
      </c>
      <c r="L1683">
        <v>24.92</v>
      </c>
      <c r="M1683" t="s">
        <v>265</v>
      </c>
      <c r="N1683" t="s">
        <v>19664</v>
      </c>
      <c r="O1683" t="s">
        <v>19665</v>
      </c>
      <c r="P1683" t="s">
        <v>265</v>
      </c>
      <c r="Q1683" t="s">
        <v>266</v>
      </c>
      <c r="R1683" t="s">
        <v>267</v>
      </c>
      <c r="S1683" t="s">
        <v>19666</v>
      </c>
      <c r="T1683">
        <v>29.9</v>
      </c>
      <c r="U1683" t="s">
        <v>24</v>
      </c>
      <c r="V1683" t="s">
        <v>19667</v>
      </c>
      <c r="W1683" t="s">
        <v>19668</v>
      </c>
      <c r="X1683" t="s">
        <v>19669</v>
      </c>
      <c r="Y1683" t="s">
        <v>19670</v>
      </c>
      <c r="Z1683" t="str">
        <f t="shared" si="26"/>
        <v>AS-95356</v>
      </c>
    </row>
    <row r="1684" spans="1:26" x14ac:dyDescent="0.3">
      <c r="A1684" t="s">
        <v>19671</v>
      </c>
      <c r="B1684" t="s">
        <v>8169</v>
      </c>
      <c r="C1684" t="s">
        <v>264</v>
      </c>
      <c r="E1684" t="s">
        <v>47</v>
      </c>
      <c r="G1684">
        <v>0.22</v>
      </c>
      <c r="H1684">
        <v>0.22</v>
      </c>
      <c r="I1684" t="s">
        <v>24</v>
      </c>
      <c r="J1684">
        <v>30.16</v>
      </c>
      <c r="K1684">
        <v>167.22</v>
      </c>
      <c r="L1684">
        <v>137.06</v>
      </c>
      <c r="M1684" t="s">
        <v>265</v>
      </c>
      <c r="N1684" t="s">
        <v>19672</v>
      </c>
      <c r="O1684" t="s">
        <v>19673</v>
      </c>
      <c r="P1684" t="s">
        <v>265</v>
      </c>
      <c r="Q1684" t="s">
        <v>266</v>
      </c>
      <c r="R1684" t="s">
        <v>267</v>
      </c>
      <c r="S1684" t="s">
        <v>19674</v>
      </c>
      <c r="T1684">
        <v>167.22</v>
      </c>
      <c r="U1684" t="s">
        <v>24</v>
      </c>
      <c r="V1684" t="s">
        <v>19675</v>
      </c>
      <c r="W1684" t="s">
        <v>19676</v>
      </c>
      <c r="X1684" t="s">
        <v>19675</v>
      </c>
      <c r="Y1684" t="s">
        <v>19677</v>
      </c>
      <c r="Z1684" t="str">
        <f t="shared" si="26"/>
        <v>AS-95997</v>
      </c>
    </row>
    <row r="1685" spans="1:26" x14ac:dyDescent="0.3">
      <c r="A1685" t="s">
        <v>19678</v>
      </c>
      <c r="B1685" t="s">
        <v>8169</v>
      </c>
      <c r="C1685" t="s">
        <v>264</v>
      </c>
      <c r="E1685" t="s">
        <v>42</v>
      </c>
      <c r="G1685">
        <v>0.19</v>
      </c>
      <c r="H1685">
        <v>0.19</v>
      </c>
      <c r="I1685" t="s">
        <v>24</v>
      </c>
      <c r="J1685">
        <v>8.39</v>
      </c>
      <c r="K1685">
        <v>52.56</v>
      </c>
      <c r="L1685">
        <v>44.17</v>
      </c>
      <c r="M1685" t="s">
        <v>265</v>
      </c>
      <c r="N1685" t="s">
        <v>19679</v>
      </c>
      <c r="O1685" t="s">
        <v>19680</v>
      </c>
      <c r="P1685" t="s">
        <v>265</v>
      </c>
      <c r="Q1685" t="s">
        <v>266</v>
      </c>
      <c r="R1685" t="s">
        <v>267</v>
      </c>
      <c r="S1685" t="s">
        <v>19681</v>
      </c>
      <c r="T1685">
        <v>52.56</v>
      </c>
      <c r="U1685" t="s">
        <v>24</v>
      </c>
      <c r="V1685" t="s">
        <v>19682</v>
      </c>
      <c r="W1685" t="s">
        <v>19683</v>
      </c>
      <c r="X1685" t="s">
        <v>19684</v>
      </c>
      <c r="Y1685" t="s">
        <v>19685</v>
      </c>
      <c r="Z1685" t="str">
        <f t="shared" si="26"/>
        <v>AS-97092</v>
      </c>
    </row>
    <row r="1686" spans="1:26" x14ac:dyDescent="0.3">
      <c r="A1686" t="s">
        <v>19686</v>
      </c>
      <c r="B1686" t="s">
        <v>8169</v>
      </c>
      <c r="C1686" t="s">
        <v>268</v>
      </c>
      <c r="E1686" t="s">
        <v>47</v>
      </c>
      <c r="G1686">
        <v>0.22</v>
      </c>
      <c r="H1686">
        <v>0.22</v>
      </c>
      <c r="I1686" t="s">
        <v>24</v>
      </c>
      <c r="J1686">
        <v>9</v>
      </c>
      <c r="K1686">
        <v>49.9</v>
      </c>
      <c r="L1686">
        <v>40.9</v>
      </c>
      <c r="M1686" t="s">
        <v>83</v>
      </c>
      <c r="N1686" t="s">
        <v>19687</v>
      </c>
      <c r="O1686" t="s">
        <v>19688</v>
      </c>
      <c r="P1686" t="s">
        <v>83</v>
      </c>
      <c r="Q1686" t="s">
        <v>266</v>
      </c>
      <c r="R1686" t="s">
        <v>267</v>
      </c>
      <c r="S1686" t="s">
        <v>19689</v>
      </c>
      <c r="T1686">
        <v>49.9</v>
      </c>
      <c r="U1686" t="s">
        <v>24</v>
      </c>
      <c r="V1686" t="s">
        <v>4456</v>
      </c>
      <c r="W1686" t="s">
        <v>4459</v>
      </c>
      <c r="X1686" t="s">
        <v>19690</v>
      </c>
      <c r="Y1686" t="s">
        <v>19691</v>
      </c>
      <c r="Z1686" t="str">
        <f t="shared" si="26"/>
        <v>AS-95403</v>
      </c>
    </row>
    <row r="1687" spans="1:26" x14ac:dyDescent="0.3">
      <c r="A1687" t="s">
        <v>19692</v>
      </c>
      <c r="B1687" t="s">
        <v>8169</v>
      </c>
      <c r="C1687" t="s">
        <v>264</v>
      </c>
      <c r="E1687" t="s">
        <v>45</v>
      </c>
      <c r="G1687">
        <v>0.21</v>
      </c>
      <c r="H1687">
        <v>0.21</v>
      </c>
      <c r="I1687" t="s">
        <v>24</v>
      </c>
      <c r="J1687">
        <v>47.16</v>
      </c>
      <c r="K1687">
        <v>271.75</v>
      </c>
      <c r="L1687">
        <v>224.59</v>
      </c>
      <c r="M1687" t="s">
        <v>265</v>
      </c>
      <c r="N1687" t="s">
        <v>19693</v>
      </c>
      <c r="O1687" t="s">
        <v>19694</v>
      </c>
      <c r="P1687" t="s">
        <v>265</v>
      </c>
      <c r="Q1687" t="s">
        <v>266</v>
      </c>
      <c r="R1687" t="s">
        <v>267</v>
      </c>
      <c r="S1687" t="s">
        <v>19695</v>
      </c>
      <c r="T1687">
        <v>271.75</v>
      </c>
      <c r="U1687" t="s">
        <v>24</v>
      </c>
      <c r="V1687" t="s">
        <v>19696</v>
      </c>
      <c r="W1687" t="s">
        <v>19697</v>
      </c>
      <c r="X1687" t="s">
        <v>19698</v>
      </c>
      <c r="Y1687" t="s">
        <v>19699</v>
      </c>
      <c r="Z1687" t="str">
        <f t="shared" si="26"/>
        <v>AS-95237</v>
      </c>
    </row>
    <row r="1688" spans="1:26" x14ac:dyDescent="0.3">
      <c r="A1688" t="s">
        <v>19700</v>
      </c>
      <c r="B1688" t="s">
        <v>8169</v>
      </c>
      <c r="C1688" t="s">
        <v>264</v>
      </c>
      <c r="E1688" t="s">
        <v>46</v>
      </c>
      <c r="G1688">
        <v>0.2</v>
      </c>
      <c r="H1688">
        <v>0.2</v>
      </c>
      <c r="I1688" t="s">
        <v>24</v>
      </c>
      <c r="J1688">
        <v>10.65</v>
      </c>
      <c r="K1688">
        <v>63.9</v>
      </c>
      <c r="L1688">
        <v>53.25</v>
      </c>
      <c r="M1688" t="s">
        <v>265</v>
      </c>
      <c r="N1688" t="s">
        <v>19701</v>
      </c>
      <c r="O1688" t="s">
        <v>19702</v>
      </c>
      <c r="P1688" t="s">
        <v>265</v>
      </c>
      <c r="Q1688" t="s">
        <v>266</v>
      </c>
      <c r="R1688" t="s">
        <v>267</v>
      </c>
      <c r="S1688" t="s">
        <v>19703</v>
      </c>
      <c r="T1688">
        <v>63.9</v>
      </c>
      <c r="U1688" t="s">
        <v>24</v>
      </c>
      <c r="V1688" t="s">
        <v>19704</v>
      </c>
      <c r="W1688" t="s">
        <v>19705</v>
      </c>
      <c r="X1688" t="s">
        <v>19706</v>
      </c>
      <c r="Y1688" t="s">
        <v>19707</v>
      </c>
      <c r="Z1688" t="str">
        <f t="shared" si="26"/>
        <v>AS-97054</v>
      </c>
    </row>
    <row r="1689" spans="1:26" x14ac:dyDescent="0.3">
      <c r="A1689" t="s">
        <v>19708</v>
      </c>
      <c r="B1689" t="s">
        <v>8169</v>
      </c>
      <c r="C1689" t="s">
        <v>264</v>
      </c>
      <c r="E1689" t="s">
        <v>45</v>
      </c>
      <c r="G1689">
        <v>0.21</v>
      </c>
      <c r="H1689">
        <v>0.21</v>
      </c>
      <c r="I1689" t="s">
        <v>24</v>
      </c>
      <c r="J1689">
        <v>54.24</v>
      </c>
      <c r="K1689">
        <v>312.49</v>
      </c>
      <c r="L1689">
        <v>258.25</v>
      </c>
      <c r="M1689" t="s">
        <v>265</v>
      </c>
      <c r="N1689" t="s">
        <v>19709</v>
      </c>
      <c r="O1689" t="s">
        <v>19710</v>
      </c>
      <c r="P1689" t="s">
        <v>265</v>
      </c>
      <c r="Q1689" t="s">
        <v>266</v>
      </c>
      <c r="R1689" t="s">
        <v>267</v>
      </c>
      <c r="S1689" t="s">
        <v>19711</v>
      </c>
      <c r="T1689">
        <v>312.49</v>
      </c>
      <c r="U1689" t="s">
        <v>24</v>
      </c>
      <c r="V1689" t="s">
        <v>19712</v>
      </c>
      <c r="W1689" t="s">
        <v>19713</v>
      </c>
      <c r="X1689" t="s">
        <v>19714</v>
      </c>
      <c r="Y1689" t="s">
        <v>19715</v>
      </c>
      <c r="Z1689" t="str">
        <f t="shared" si="26"/>
        <v>AS-96921</v>
      </c>
    </row>
    <row r="1690" spans="1:26" x14ac:dyDescent="0.3">
      <c r="A1690" t="s">
        <v>19716</v>
      </c>
      <c r="B1690" t="s">
        <v>8169</v>
      </c>
      <c r="C1690" t="s">
        <v>264</v>
      </c>
      <c r="E1690" t="s">
        <v>45</v>
      </c>
      <c r="G1690">
        <v>0.21</v>
      </c>
      <c r="H1690">
        <v>0.21</v>
      </c>
      <c r="I1690" t="s">
        <v>24</v>
      </c>
      <c r="J1690">
        <v>20.29</v>
      </c>
      <c r="K1690">
        <v>116.91</v>
      </c>
      <c r="L1690">
        <v>96.62</v>
      </c>
      <c r="M1690" t="s">
        <v>265</v>
      </c>
      <c r="N1690" t="s">
        <v>19717</v>
      </c>
      <c r="O1690" t="s">
        <v>19718</v>
      </c>
      <c r="P1690" t="s">
        <v>265</v>
      </c>
      <c r="Q1690" t="s">
        <v>266</v>
      </c>
      <c r="R1690" t="s">
        <v>269</v>
      </c>
      <c r="S1690" t="s">
        <v>19719</v>
      </c>
      <c r="T1690">
        <v>116.91</v>
      </c>
      <c r="U1690" t="s">
        <v>24</v>
      </c>
      <c r="V1690" t="s">
        <v>19720</v>
      </c>
      <c r="W1690" t="s">
        <v>19721</v>
      </c>
      <c r="X1690" t="s">
        <v>19722</v>
      </c>
      <c r="Y1690" t="s">
        <v>19723</v>
      </c>
      <c r="Z1690" t="str">
        <f t="shared" si="26"/>
        <v>AS-95556</v>
      </c>
    </row>
    <row r="1691" spans="1:26" x14ac:dyDescent="0.3">
      <c r="A1691" t="s">
        <v>19716</v>
      </c>
      <c r="B1691" t="s">
        <v>8169</v>
      </c>
      <c r="C1691" t="s">
        <v>264</v>
      </c>
      <c r="E1691" t="s">
        <v>45</v>
      </c>
      <c r="G1691">
        <v>0.21</v>
      </c>
      <c r="H1691">
        <v>0.21</v>
      </c>
      <c r="I1691" t="s">
        <v>24</v>
      </c>
      <c r="J1691">
        <v>20.29</v>
      </c>
      <c r="K1691">
        <v>116.91</v>
      </c>
      <c r="L1691">
        <v>96.62</v>
      </c>
      <c r="M1691" t="s">
        <v>265</v>
      </c>
      <c r="N1691" t="s">
        <v>19717</v>
      </c>
      <c r="O1691" t="s">
        <v>19724</v>
      </c>
      <c r="P1691" t="s">
        <v>265</v>
      </c>
      <c r="Q1691" t="s">
        <v>266</v>
      </c>
      <c r="R1691" t="s">
        <v>267</v>
      </c>
      <c r="S1691" t="s">
        <v>19725</v>
      </c>
      <c r="T1691">
        <v>116.91</v>
      </c>
      <c r="U1691" t="s">
        <v>24</v>
      </c>
      <c r="V1691" t="s">
        <v>19726</v>
      </c>
      <c r="W1691" t="s">
        <v>19727</v>
      </c>
      <c r="X1691" t="s">
        <v>19728</v>
      </c>
      <c r="Y1691" t="s">
        <v>19729</v>
      </c>
      <c r="Z1691" t="str">
        <f t="shared" si="26"/>
        <v>AS-95556</v>
      </c>
    </row>
    <row r="1692" spans="1:26" x14ac:dyDescent="0.3">
      <c r="A1692" t="s">
        <v>19730</v>
      </c>
      <c r="B1692" t="s">
        <v>8169</v>
      </c>
      <c r="C1692" t="s">
        <v>268</v>
      </c>
      <c r="E1692" t="s">
        <v>45</v>
      </c>
      <c r="G1692">
        <v>0.21</v>
      </c>
      <c r="H1692">
        <v>0.21</v>
      </c>
      <c r="I1692" t="s">
        <v>24</v>
      </c>
      <c r="J1692">
        <v>11.6</v>
      </c>
      <c r="K1692">
        <v>66.849999999999994</v>
      </c>
      <c r="L1692">
        <v>55.25</v>
      </c>
      <c r="M1692" t="s">
        <v>83</v>
      </c>
      <c r="N1692" t="s">
        <v>19731</v>
      </c>
      <c r="O1692" t="s">
        <v>19732</v>
      </c>
      <c r="P1692" t="s">
        <v>83</v>
      </c>
      <c r="Q1692" t="s">
        <v>266</v>
      </c>
      <c r="R1692" t="s">
        <v>267</v>
      </c>
      <c r="S1692" t="s">
        <v>19733</v>
      </c>
      <c r="T1692">
        <v>66.849999999999994</v>
      </c>
      <c r="U1692" t="s">
        <v>24</v>
      </c>
      <c r="V1692" t="s">
        <v>6182</v>
      </c>
      <c r="W1692" t="s">
        <v>6185</v>
      </c>
      <c r="X1692" t="s">
        <v>19734</v>
      </c>
      <c r="Y1692" t="s">
        <v>19735</v>
      </c>
      <c r="Z1692" t="str">
        <f t="shared" si="26"/>
        <v>AS-96271</v>
      </c>
    </row>
    <row r="1693" spans="1:26" x14ac:dyDescent="0.3">
      <c r="A1693" t="s">
        <v>19736</v>
      </c>
      <c r="B1693" t="s">
        <v>8169</v>
      </c>
      <c r="C1693" t="s">
        <v>264</v>
      </c>
      <c r="E1693" t="s">
        <v>45</v>
      </c>
      <c r="G1693">
        <v>0.21</v>
      </c>
      <c r="H1693">
        <v>0.21</v>
      </c>
      <c r="I1693" t="s">
        <v>24</v>
      </c>
      <c r="J1693">
        <v>20.13</v>
      </c>
      <c r="K1693">
        <v>115.97</v>
      </c>
      <c r="L1693">
        <v>95.84</v>
      </c>
      <c r="M1693" t="s">
        <v>265</v>
      </c>
      <c r="N1693" t="s">
        <v>19737</v>
      </c>
      <c r="O1693" t="s">
        <v>19738</v>
      </c>
      <c r="P1693" t="s">
        <v>265</v>
      </c>
      <c r="Q1693" t="s">
        <v>266</v>
      </c>
      <c r="R1693" t="s">
        <v>267</v>
      </c>
      <c r="S1693" t="s">
        <v>19739</v>
      </c>
      <c r="T1693">
        <v>115.97</v>
      </c>
      <c r="U1693" t="s">
        <v>24</v>
      </c>
      <c r="V1693" t="s">
        <v>19740</v>
      </c>
      <c r="W1693" t="s">
        <v>19741</v>
      </c>
      <c r="X1693" t="s">
        <v>19742</v>
      </c>
      <c r="Y1693" t="s">
        <v>19743</v>
      </c>
      <c r="Z1693" t="str">
        <f t="shared" si="26"/>
        <v>AS-96662</v>
      </c>
    </row>
    <row r="1694" spans="1:26" x14ac:dyDescent="0.3">
      <c r="A1694" t="s">
        <v>19744</v>
      </c>
      <c r="B1694" t="s">
        <v>8169</v>
      </c>
      <c r="C1694" t="s">
        <v>264</v>
      </c>
      <c r="E1694" t="s">
        <v>47</v>
      </c>
      <c r="G1694">
        <v>0.22</v>
      </c>
      <c r="H1694">
        <v>0.22</v>
      </c>
      <c r="I1694" t="s">
        <v>24</v>
      </c>
      <c r="J1694">
        <v>12.97</v>
      </c>
      <c r="K1694">
        <v>71.900000000000006</v>
      </c>
      <c r="L1694">
        <v>58.93</v>
      </c>
      <c r="M1694" t="s">
        <v>265</v>
      </c>
      <c r="N1694" t="s">
        <v>19745</v>
      </c>
      <c r="O1694" t="s">
        <v>19746</v>
      </c>
      <c r="P1694" t="s">
        <v>265</v>
      </c>
      <c r="Q1694" t="s">
        <v>266</v>
      </c>
      <c r="R1694" t="s">
        <v>267</v>
      </c>
      <c r="S1694" t="s">
        <v>19747</v>
      </c>
      <c r="T1694">
        <v>71.900000000000006</v>
      </c>
      <c r="U1694" t="s">
        <v>24</v>
      </c>
      <c r="V1694" t="s">
        <v>19748</v>
      </c>
      <c r="W1694" t="s">
        <v>19749</v>
      </c>
      <c r="X1694" t="s">
        <v>19748</v>
      </c>
      <c r="Y1694" t="s">
        <v>19750</v>
      </c>
      <c r="Z1694" t="str">
        <f t="shared" si="26"/>
        <v>AS-97233</v>
      </c>
    </row>
    <row r="1695" spans="1:26" x14ac:dyDescent="0.3">
      <c r="A1695" t="s">
        <v>19751</v>
      </c>
      <c r="B1695" t="s">
        <v>8169</v>
      </c>
      <c r="C1695" t="s">
        <v>264</v>
      </c>
      <c r="E1695" t="s">
        <v>46</v>
      </c>
      <c r="G1695">
        <v>0.2</v>
      </c>
      <c r="H1695">
        <v>0.2</v>
      </c>
      <c r="I1695" t="s">
        <v>24</v>
      </c>
      <c r="J1695">
        <v>17.690000000000001</v>
      </c>
      <c r="K1695">
        <v>106.11</v>
      </c>
      <c r="L1695">
        <v>88.42</v>
      </c>
      <c r="M1695" t="s">
        <v>265</v>
      </c>
      <c r="N1695" t="s">
        <v>19752</v>
      </c>
      <c r="O1695" t="s">
        <v>19753</v>
      </c>
      <c r="P1695" t="s">
        <v>265</v>
      </c>
      <c r="Q1695" t="s">
        <v>266</v>
      </c>
      <c r="R1695" t="s">
        <v>267</v>
      </c>
      <c r="S1695" t="s">
        <v>19754</v>
      </c>
      <c r="T1695">
        <v>106.11</v>
      </c>
      <c r="U1695" t="s">
        <v>24</v>
      </c>
      <c r="V1695" t="s">
        <v>19755</v>
      </c>
      <c r="W1695" t="s">
        <v>19756</v>
      </c>
      <c r="X1695" t="s">
        <v>19757</v>
      </c>
      <c r="Y1695" t="s">
        <v>19758</v>
      </c>
      <c r="Z1695" t="str">
        <f t="shared" si="26"/>
        <v>AS-95635</v>
      </c>
    </row>
    <row r="1696" spans="1:26" x14ac:dyDescent="0.3">
      <c r="A1696" t="s">
        <v>19759</v>
      </c>
      <c r="B1696" t="s">
        <v>8169</v>
      </c>
      <c r="C1696" t="s">
        <v>264</v>
      </c>
      <c r="E1696" t="s">
        <v>45</v>
      </c>
      <c r="G1696">
        <v>0.21</v>
      </c>
      <c r="H1696">
        <v>0.21</v>
      </c>
      <c r="I1696" t="s">
        <v>24</v>
      </c>
      <c r="J1696">
        <v>6.58</v>
      </c>
      <c r="K1696">
        <v>37.9</v>
      </c>
      <c r="L1696">
        <v>31.32</v>
      </c>
      <c r="M1696" t="s">
        <v>265</v>
      </c>
      <c r="N1696" t="s">
        <v>19760</v>
      </c>
      <c r="O1696" t="s">
        <v>19761</v>
      </c>
      <c r="P1696" t="s">
        <v>265</v>
      </c>
      <c r="Q1696" t="s">
        <v>266</v>
      </c>
      <c r="R1696" t="s">
        <v>267</v>
      </c>
      <c r="S1696" t="s">
        <v>19762</v>
      </c>
      <c r="T1696">
        <v>37.9</v>
      </c>
      <c r="U1696" t="s">
        <v>24</v>
      </c>
      <c r="V1696" t="s">
        <v>19763</v>
      </c>
      <c r="W1696" t="s">
        <v>19764</v>
      </c>
      <c r="X1696" t="s">
        <v>19765</v>
      </c>
      <c r="Y1696" t="s">
        <v>19766</v>
      </c>
      <c r="Z1696" t="str">
        <f t="shared" si="26"/>
        <v>AS-95335</v>
      </c>
    </row>
    <row r="1697" spans="1:26" x14ac:dyDescent="0.3">
      <c r="A1697" t="s">
        <v>19767</v>
      </c>
      <c r="B1697" t="s">
        <v>8169</v>
      </c>
      <c r="C1697" t="s">
        <v>264</v>
      </c>
      <c r="E1697" t="s">
        <v>45</v>
      </c>
      <c r="G1697">
        <v>0.21</v>
      </c>
      <c r="H1697">
        <v>0.21</v>
      </c>
      <c r="I1697" t="s">
        <v>24</v>
      </c>
      <c r="J1697">
        <v>11.69</v>
      </c>
      <c r="K1697">
        <v>67.37</v>
      </c>
      <c r="L1697">
        <v>55.68</v>
      </c>
      <c r="M1697" t="s">
        <v>265</v>
      </c>
      <c r="N1697" t="s">
        <v>19768</v>
      </c>
      <c r="O1697" t="s">
        <v>19769</v>
      </c>
      <c r="P1697" t="s">
        <v>265</v>
      </c>
      <c r="Q1697" t="s">
        <v>266</v>
      </c>
      <c r="R1697" t="s">
        <v>267</v>
      </c>
      <c r="S1697" t="s">
        <v>19770</v>
      </c>
      <c r="T1697">
        <v>67.37</v>
      </c>
      <c r="U1697" t="s">
        <v>24</v>
      </c>
      <c r="V1697" t="s">
        <v>19771</v>
      </c>
      <c r="W1697" t="s">
        <v>19772</v>
      </c>
      <c r="X1697" t="s">
        <v>19773</v>
      </c>
      <c r="Y1697" t="s">
        <v>19774</v>
      </c>
      <c r="Z1697" t="str">
        <f t="shared" si="26"/>
        <v>AS-95109</v>
      </c>
    </row>
    <row r="1698" spans="1:26" x14ac:dyDescent="0.3">
      <c r="A1698" t="s">
        <v>19775</v>
      </c>
      <c r="B1698" t="s">
        <v>8169</v>
      </c>
      <c r="C1698" t="s">
        <v>264</v>
      </c>
      <c r="E1698" t="s">
        <v>46</v>
      </c>
      <c r="G1698">
        <v>0.2</v>
      </c>
      <c r="H1698">
        <v>0.2</v>
      </c>
      <c r="I1698" t="s">
        <v>24</v>
      </c>
      <c r="J1698">
        <v>24.46</v>
      </c>
      <c r="K1698">
        <v>146.75</v>
      </c>
      <c r="L1698">
        <v>122.29</v>
      </c>
      <c r="M1698" t="s">
        <v>265</v>
      </c>
      <c r="N1698" t="s">
        <v>19776</v>
      </c>
      <c r="O1698" t="s">
        <v>19777</v>
      </c>
      <c r="P1698" t="s">
        <v>265</v>
      </c>
      <c r="Q1698" t="s">
        <v>266</v>
      </c>
      <c r="R1698" t="s">
        <v>267</v>
      </c>
      <c r="S1698" t="s">
        <v>19778</v>
      </c>
      <c r="T1698">
        <v>146.75</v>
      </c>
      <c r="U1698" t="s">
        <v>24</v>
      </c>
      <c r="V1698" t="s">
        <v>19779</v>
      </c>
      <c r="W1698" t="s">
        <v>19780</v>
      </c>
      <c r="X1698" t="s">
        <v>19781</v>
      </c>
      <c r="Y1698" t="s">
        <v>19782</v>
      </c>
      <c r="Z1698" t="str">
        <f t="shared" si="26"/>
        <v>AS-95563</v>
      </c>
    </row>
    <row r="1699" spans="1:26" x14ac:dyDescent="0.3">
      <c r="A1699" t="s">
        <v>19783</v>
      </c>
      <c r="B1699" t="s">
        <v>8169</v>
      </c>
      <c r="C1699" t="s">
        <v>264</v>
      </c>
      <c r="E1699" t="s">
        <v>46</v>
      </c>
      <c r="G1699">
        <v>0.2</v>
      </c>
      <c r="H1699">
        <v>0.2</v>
      </c>
      <c r="I1699" t="s">
        <v>24</v>
      </c>
      <c r="J1699">
        <v>2.98</v>
      </c>
      <c r="K1699">
        <v>17.899999999999999</v>
      </c>
      <c r="L1699">
        <v>14.92</v>
      </c>
      <c r="M1699" t="s">
        <v>265</v>
      </c>
      <c r="N1699" t="s">
        <v>19784</v>
      </c>
      <c r="O1699" t="s">
        <v>19785</v>
      </c>
      <c r="P1699" t="s">
        <v>265</v>
      </c>
      <c r="Q1699" t="s">
        <v>266</v>
      </c>
      <c r="R1699" t="s">
        <v>267</v>
      </c>
      <c r="S1699" t="s">
        <v>19786</v>
      </c>
      <c r="T1699">
        <v>17.899999999999999</v>
      </c>
      <c r="U1699" t="s">
        <v>24</v>
      </c>
      <c r="V1699" t="s">
        <v>19787</v>
      </c>
      <c r="W1699" t="s">
        <v>19788</v>
      </c>
      <c r="X1699" t="s">
        <v>19789</v>
      </c>
      <c r="Y1699" t="s">
        <v>19790</v>
      </c>
      <c r="Z1699" t="str">
        <f t="shared" si="26"/>
        <v>AS-95517</v>
      </c>
    </row>
    <row r="1700" spans="1:26" x14ac:dyDescent="0.3">
      <c r="A1700" t="s">
        <v>19791</v>
      </c>
      <c r="B1700" t="s">
        <v>8169</v>
      </c>
      <c r="C1700" t="s">
        <v>268</v>
      </c>
      <c r="D1700" t="s">
        <v>73</v>
      </c>
      <c r="E1700" t="s">
        <v>42</v>
      </c>
      <c r="G1700">
        <v>0.19</v>
      </c>
      <c r="H1700" t="s">
        <v>270</v>
      </c>
      <c r="I1700" t="s">
        <v>24</v>
      </c>
      <c r="J1700" t="s">
        <v>270</v>
      </c>
      <c r="K1700">
        <v>0</v>
      </c>
      <c r="L1700">
        <v>0</v>
      </c>
      <c r="M1700" t="s">
        <v>83</v>
      </c>
      <c r="N1700" t="s">
        <v>19792</v>
      </c>
      <c r="O1700" t="s">
        <v>19793</v>
      </c>
      <c r="P1700" t="s">
        <v>83</v>
      </c>
      <c r="Q1700" t="s">
        <v>266</v>
      </c>
      <c r="R1700" t="s">
        <v>267</v>
      </c>
      <c r="S1700" t="s">
        <v>19794</v>
      </c>
      <c r="T1700">
        <v>98.85</v>
      </c>
      <c r="U1700" t="s">
        <v>24</v>
      </c>
      <c r="V1700" t="s">
        <v>6941</v>
      </c>
      <c r="W1700" t="s">
        <v>6944</v>
      </c>
      <c r="X1700" t="s">
        <v>19795</v>
      </c>
      <c r="Y1700" t="s">
        <v>19796</v>
      </c>
      <c r="Z1700" t="str">
        <f t="shared" si="26"/>
        <v>AS-96679</v>
      </c>
    </row>
    <row r="1701" spans="1:26" x14ac:dyDescent="0.3">
      <c r="A1701" t="s">
        <v>19791</v>
      </c>
      <c r="B1701" t="s">
        <v>8169</v>
      </c>
      <c r="C1701" t="s">
        <v>268</v>
      </c>
      <c r="D1701" t="s">
        <v>73</v>
      </c>
      <c r="E1701" t="s">
        <v>42</v>
      </c>
      <c r="G1701">
        <v>0.19</v>
      </c>
      <c r="H1701" t="s">
        <v>270</v>
      </c>
      <c r="I1701" t="s">
        <v>24</v>
      </c>
      <c r="J1701" t="s">
        <v>270</v>
      </c>
      <c r="K1701">
        <v>0</v>
      </c>
      <c r="L1701">
        <v>0</v>
      </c>
      <c r="M1701" t="s">
        <v>83</v>
      </c>
      <c r="N1701" t="s">
        <v>19792</v>
      </c>
      <c r="O1701" t="s">
        <v>19797</v>
      </c>
      <c r="P1701" t="s">
        <v>83</v>
      </c>
      <c r="Q1701" t="s">
        <v>275</v>
      </c>
      <c r="R1701" t="s">
        <v>267</v>
      </c>
      <c r="S1701" t="s">
        <v>19798</v>
      </c>
      <c r="T1701">
        <v>98.85</v>
      </c>
      <c r="U1701" t="s">
        <v>24</v>
      </c>
      <c r="V1701" t="s">
        <v>6951</v>
      </c>
      <c r="W1701" t="s">
        <v>19799</v>
      </c>
      <c r="X1701" t="s">
        <v>6951</v>
      </c>
      <c r="Y1701" t="s">
        <v>19800</v>
      </c>
      <c r="Z1701" t="str">
        <f t="shared" si="26"/>
        <v>AS-96679</v>
      </c>
    </row>
    <row r="1702" spans="1:26" x14ac:dyDescent="0.3">
      <c r="A1702" t="s">
        <v>19801</v>
      </c>
      <c r="B1702" t="s">
        <v>8169</v>
      </c>
      <c r="C1702" t="s">
        <v>268</v>
      </c>
      <c r="E1702" t="s">
        <v>45</v>
      </c>
      <c r="G1702">
        <v>0.21</v>
      </c>
      <c r="H1702">
        <v>0.21</v>
      </c>
      <c r="I1702" t="s">
        <v>24</v>
      </c>
      <c r="J1702">
        <v>35.909999999999997</v>
      </c>
      <c r="K1702">
        <v>206.91</v>
      </c>
      <c r="L1702">
        <v>171</v>
      </c>
      <c r="M1702" t="s">
        <v>83</v>
      </c>
      <c r="N1702" t="s">
        <v>19802</v>
      </c>
      <c r="O1702" t="s">
        <v>19803</v>
      </c>
      <c r="P1702" t="s">
        <v>83</v>
      </c>
      <c r="Q1702" t="s">
        <v>266</v>
      </c>
      <c r="R1702" t="s">
        <v>267</v>
      </c>
      <c r="S1702" t="s">
        <v>19804</v>
      </c>
      <c r="T1702">
        <v>206.91</v>
      </c>
      <c r="U1702" t="s">
        <v>24</v>
      </c>
      <c r="V1702" t="s">
        <v>7007</v>
      </c>
      <c r="W1702" t="s">
        <v>7010</v>
      </c>
      <c r="X1702" t="s">
        <v>19805</v>
      </c>
      <c r="Y1702" t="s">
        <v>19806</v>
      </c>
      <c r="Z1702" t="str">
        <f t="shared" si="26"/>
        <v>AS-96700</v>
      </c>
    </row>
    <row r="1703" spans="1:26" x14ac:dyDescent="0.3">
      <c r="A1703" t="s">
        <v>19807</v>
      </c>
      <c r="B1703" t="s">
        <v>8169</v>
      </c>
      <c r="C1703" t="s">
        <v>264</v>
      </c>
      <c r="E1703" t="s">
        <v>46</v>
      </c>
      <c r="G1703">
        <v>0.2</v>
      </c>
      <c r="H1703">
        <v>0.2</v>
      </c>
      <c r="I1703" t="s">
        <v>24</v>
      </c>
      <c r="J1703">
        <v>32.270000000000003</v>
      </c>
      <c r="K1703">
        <v>193.6</v>
      </c>
      <c r="L1703">
        <v>161.33000000000001</v>
      </c>
      <c r="M1703" t="s">
        <v>265</v>
      </c>
      <c r="N1703" t="s">
        <v>19808</v>
      </c>
      <c r="O1703" t="s">
        <v>19809</v>
      </c>
      <c r="P1703" t="s">
        <v>265</v>
      </c>
      <c r="Q1703" t="s">
        <v>266</v>
      </c>
      <c r="R1703" t="s">
        <v>267</v>
      </c>
      <c r="S1703" t="s">
        <v>19810</v>
      </c>
      <c r="T1703">
        <v>193.6</v>
      </c>
      <c r="U1703" t="s">
        <v>24</v>
      </c>
      <c r="V1703" t="s">
        <v>19811</v>
      </c>
      <c r="W1703" t="s">
        <v>19812</v>
      </c>
      <c r="X1703" t="s">
        <v>19813</v>
      </c>
      <c r="Y1703" t="s">
        <v>19814</v>
      </c>
      <c r="Z1703" t="str">
        <f t="shared" si="26"/>
        <v>AS-95499</v>
      </c>
    </row>
    <row r="1704" spans="1:26" x14ac:dyDescent="0.3">
      <c r="A1704" t="s">
        <v>19815</v>
      </c>
      <c r="B1704" t="s">
        <v>8169</v>
      </c>
      <c r="C1704" t="s">
        <v>264</v>
      </c>
      <c r="E1704" t="s">
        <v>45</v>
      </c>
      <c r="G1704">
        <v>0.21</v>
      </c>
      <c r="H1704">
        <v>0.21</v>
      </c>
      <c r="I1704" t="s">
        <v>24</v>
      </c>
      <c r="J1704">
        <v>10.29</v>
      </c>
      <c r="K1704">
        <v>59.31</v>
      </c>
      <c r="L1704">
        <v>49.02</v>
      </c>
      <c r="M1704" t="s">
        <v>265</v>
      </c>
      <c r="N1704" t="s">
        <v>19816</v>
      </c>
      <c r="O1704" t="s">
        <v>19817</v>
      </c>
      <c r="P1704" t="s">
        <v>265</v>
      </c>
      <c r="Q1704" t="s">
        <v>266</v>
      </c>
      <c r="R1704" t="s">
        <v>267</v>
      </c>
      <c r="S1704" t="s">
        <v>19818</v>
      </c>
      <c r="T1704">
        <v>59.31</v>
      </c>
      <c r="U1704" t="s">
        <v>24</v>
      </c>
      <c r="V1704" t="s">
        <v>19819</v>
      </c>
      <c r="W1704" t="s">
        <v>19820</v>
      </c>
      <c r="X1704" t="s">
        <v>19821</v>
      </c>
      <c r="Y1704" t="s">
        <v>19822</v>
      </c>
      <c r="Z1704" t="str">
        <f t="shared" si="26"/>
        <v>AS-95467</v>
      </c>
    </row>
    <row r="1705" spans="1:26" x14ac:dyDescent="0.3">
      <c r="A1705" t="s">
        <v>19823</v>
      </c>
      <c r="B1705" t="s">
        <v>8169</v>
      </c>
      <c r="C1705" t="s">
        <v>268</v>
      </c>
      <c r="E1705" t="s">
        <v>42</v>
      </c>
      <c r="G1705">
        <v>0.19</v>
      </c>
      <c r="H1705">
        <v>0.19</v>
      </c>
      <c r="I1705" t="s">
        <v>24</v>
      </c>
      <c r="J1705">
        <v>10.52</v>
      </c>
      <c r="K1705">
        <v>65.900000000000006</v>
      </c>
      <c r="L1705">
        <v>55.38</v>
      </c>
      <c r="M1705" t="s">
        <v>83</v>
      </c>
      <c r="N1705" t="s">
        <v>19824</v>
      </c>
      <c r="O1705" t="s">
        <v>19825</v>
      </c>
      <c r="P1705" t="s">
        <v>83</v>
      </c>
      <c r="Q1705" t="s">
        <v>266</v>
      </c>
      <c r="R1705" t="s">
        <v>267</v>
      </c>
      <c r="S1705" t="s">
        <v>19826</v>
      </c>
      <c r="T1705">
        <v>65.900000000000006</v>
      </c>
      <c r="U1705" t="s">
        <v>24</v>
      </c>
      <c r="V1705" t="s">
        <v>3189</v>
      </c>
      <c r="W1705" t="s">
        <v>3192</v>
      </c>
      <c r="X1705" t="s">
        <v>19827</v>
      </c>
      <c r="Y1705" t="s">
        <v>19828</v>
      </c>
      <c r="Z1705" t="str">
        <f t="shared" si="26"/>
        <v>AS-94981</v>
      </c>
    </row>
    <row r="1706" spans="1:26" x14ac:dyDescent="0.3">
      <c r="A1706" t="s">
        <v>19829</v>
      </c>
      <c r="B1706" t="s">
        <v>8169</v>
      </c>
      <c r="C1706" t="s">
        <v>264</v>
      </c>
      <c r="E1706" t="s">
        <v>37</v>
      </c>
      <c r="G1706">
        <v>0.2</v>
      </c>
      <c r="H1706">
        <v>0.2</v>
      </c>
      <c r="I1706" t="s">
        <v>24</v>
      </c>
      <c r="J1706">
        <v>14.83</v>
      </c>
      <c r="K1706">
        <v>88.97</v>
      </c>
      <c r="L1706">
        <v>74.14</v>
      </c>
      <c r="M1706" t="s">
        <v>265</v>
      </c>
      <c r="N1706" t="s">
        <v>19830</v>
      </c>
      <c r="O1706" t="s">
        <v>19831</v>
      </c>
      <c r="P1706" t="s">
        <v>265</v>
      </c>
      <c r="Q1706" t="s">
        <v>266</v>
      </c>
      <c r="R1706" t="s">
        <v>267</v>
      </c>
      <c r="S1706" t="s">
        <v>19832</v>
      </c>
      <c r="T1706">
        <v>88.97</v>
      </c>
      <c r="U1706" t="s">
        <v>24</v>
      </c>
      <c r="V1706" t="s">
        <v>19833</v>
      </c>
      <c r="W1706" t="s">
        <v>19834</v>
      </c>
      <c r="X1706" t="s">
        <v>19835</v>
      </c>
      <c r="Y1706" t="s">
        <v>19836</v>
      </c>
      <c r="Z1706" t="str">
        <f t="shared" si="26"/>
        <v>AS-96288</v>
      </c>
    </row>
    <row r="1707" spans="1:26" x14ac:dyDescent="0.3">
      <c r="A1707" t="s">
        <v>19837</v>
      </c>
      <c r="B1707" t="s">
        <v>8169</v>
      </c>
      <c r="C1707" t="s">
        <v>268</v>
      </c>
      <c r="E1707" t="s">
        <v>47</v>
      </c>
      <c r="G1707">
        <v>0.22</v>
      </c>
      <c r="H1707">
        <v>0.22</v>
      </c>
      <c r="I1707" t="s">
        <v>24</v>
      </c>
      <c r="J1707">
        <v>9</v>
      </c>
      <c r="K1707">
        <v>49.9</v>
      </c>
      <c r="L1707">
        <v>40.9</v>
      </c>
      <c r="M1707" t="s">
        <v>83</v>
      </c>
      <c r="N1707" t="s">
        <v>19838</v>
      </c>
      <c r="O1707" t="s">
        <v>19839</v>
      </c>
      <c r="P1707" t="s">
        <v>83</v>
      </c>
      <c r="Q1707" t="s">
        <v>266</v>
      </c>
      <c r="R1707" t="s">
        <v>267</v>
      </c>
      <c r="S1707" t="s">
        <v>19840</v>
      </c>
      <c r="T1707">
        <v>49.9</v>
      </c>
      <c r="U1707" t="s">
        <v>24</v>
      </c>
      <c r="V1707" t="s">
        <v>3155</v>
      </c>
      <c r="W1707" t="s">
        <v>3158</v>
      </c>
      <c r="X1707" t="s">
        <v>19841</v>
      </c>
      <c r="Y1707" t="s">
        <v>19842</v>
      </c>
      <c r="Z1707" t="str">
        <f t="shared" si="26"/>
        <v>AS-94964</v>
      </c>
    </row>
    <row r="1708" spans="1:26" x14ac:dyDescent="0.3">
      <c r="A1708" t="s">
        <v>19843</v>
      </c>
      <c r="B1708" t="s">
        <v>8169</v>
      </c>
      <c r="C1708" t="s">
        <v>264</v>
      </c>
      <c r="E1708" t="s">
        <v>45</v>
      </c>
      <c r="G1708">
        <v>0.21</v>
      </c>
      <c r="H1708">
        <v>0.21</v>
      </c>
      <c r="I1708" t="s">
        <v>24</v>
      </c>
      <c r="J1708">
        <v>11.7</v>
      </c>
      <c r="K1708">
        <v>67.41</v>
      </c>
      <c r="L1708">
        <v>55.71</v>
      </c>
      <c r="M1708" t="s">
        <v>265</v>
      </c>
      <c r="N1708" t="s">
        <v>19844</v>
      </c>
      <c r="O1708" t="s">
        <v>19845</v>
      </c>
      <c r="P1708" t="s">
        <v>265</v>
      </c>
      <c r="Q1708" t="s">
        <v>266</v>
      </c>
      <c r="R1708" t="s">
        <v>267</v>
      </c>
      <c r="S1708" t="s">
        <v>19846</v>
      </c>
      <c r="T1708">
        <v>67.41</v>
      </c>
      <c r="U1708" t="s">
        <v>24</v>
      </c>
      <c r="V1708" t="s">
        <v>19847</v>
      </c>
      <c r="W1708" t="s">
        <v>19848</v>
      </c>
      <c r="X1708" t="s">
        <v>19849</v>
      </c>
      <c r="Y1708" t="s">
        <v>19850</v>
      </c>
      <c r="Z1708" t="str">
        <f t="shared" si="26"/>
        <v>AS-96220</v>
      </c>
    </row>
    <row r="1709" spans="1:26" x14ac:dyDescent="0.3">
      <c r="A1709" t="s">
        <v>19851</v>
      </c>
      <c r="B1709" t="s">
        <v>8169</v>
      </c>
      <c r="C1709" t="s">
        <v>264</v>
      </c>
      <c r="E1709" t="s">
        <v>47</v>
      </c>
      <c r="G1709">
        <v>0.22</v>
      </c>
      <c r="H1709">
        <v>0.22</v>
      </c>
      <c r="I1709" t="s">
        <v>24</v>
      </c>
      <c r="J1709">
        <v>3.23</v>
      </c>
      <c r="K1709">
        <v>17.899999999999999</v>
      </c>
      <c r="L1709">
        <v>14.67</v>
      </c>
      <c r="M1709" t="s">
        <v>265</v>
      </c>
      <c r="N1709" t="s">
        <v>19852</v>
      </c>
      <c r="O1709" t="s">
        <v>19853</v>
      </c>
      <c r="P1709" t="s">
        <v>265</v>
      </c>
      <c r="Q1709" t="s">
        <v>266</v>
      </c>
      <c r="R1709" t="s">
        <v>267</v>
      </c>
      <c r="S1709" t="s">
        <v>19854</v>
      </c>
      <c r="T1709">
        <v>17.899999999999999</v>
      </c>
      <c r="U1709" t="s">
        <v>24</v>
      </c>
      <c r="V1709" t="s">
        <v>19855</v>
      </c>
      <c r="W1709" t="s">
        <v>19856</v>
      </c>
      <c r="X1709" t="s">
        <v>19857</v>
      </c>
      <c r="Y1709" t="s">
        <v>19858</v>
      </c>
      <c r="Z1709" t="str">
        <f t="shared" si="26"/>
        <v>AS-95474</v>
      </c>
    </row>
    <row r="1710" spans="1:26" x14ac:dyDescent="0.3">
      <c r="A1710" t="s">
        <v>19859</v>
      </c>
      <c r="B1710" t="s">
        <v>8169</v>
      </c>
      <c r="C1710" t="s">
        <v>268</v>
      </c>
      <c r="E1710" t="s">
        <v>47</v>
      </c>
      <c r="G1710">
        <v>0.22</v>
      </c>
      <c r="H1710">
        <v>0.22</v>
      </c>
      <c r="I1710" t="s">
        <v>24</v>
      </c>
      <c r="J1710">
        <v>9</v>
      </c>
      <c r="K1710">
        <v>49.9</v>
      </c>
      <c r="L1710">
        <v>40.9</v>
      </c>
      <c r="M1710" t="s">
        <v>83</v>
      </c>
      <c r="N1710" t="s">
        <v>19860</v>
      </c>
      <c r="O1710" t="s">
        <v>19861</v>
      </c>
      <c r="P1710" t="s">
        <v>83</v>
      </c>
      <c r="Q1710" t="s">
        <v>266</v>
      </c>
      <c r="R1710" t="s">
        <v>267</v>
      </c>
      <c r="S1710" t="s">
        <v>19862</v>
      </c>
      <c r="T1710">
        <v>49.9</v>
      </c>
      <c r="U1710" t="s">
        <v>24</v>
      </c>
      <c r="V1710" t="s">
        <v>6243</v>
      </c>
      <c r="W1710" t="s">
        <v>6245</v>
      </c>
      <c r="X1710" t="s">
        <v>19863</v>
      </c>
      <c r="Y1710" t="s">
        <v>19864</v>
      </c>
      <c r="Z1710" t="str">
        <f t="shared" si="26"/>
        <v>AS-96323</v>
      </c>
    </row>
    <row r="1711" spans="1:26" x14ac:dyDescent="0.3">
      <c r="A1711" t="s">
        <v>19865</v>
      </c>
      <c r="B1711" t="s">
        <v>8169</v>
      </c>
      <c r="C1711" t="s">
        <v>264</v>
      </c>
      <c r="E1711" t="s">
        <v>46</v>
      </c>
      <c r="G1711">
        <v>0.2</v>
      </c>
      <c r="H1711">
        <v>0.2</v>
      </c>
      <c r="I1711" t="s">
        <v>24</v>
      </c>
      <c r="J1711">
        <v>9.89</v>
      </c>
      <c r="K1711">
        <v>59.31</v>
      </c>
      <c r="L1711">
        <v>49.42</v>
      </c>
      <c r="M1711" t="s">
        <v>265</v>
      </c>
      <c r="N1711" t="s">
        <v>19866</v>
      </c>
      <c r="O1711" t="s">
        <v>19867</v>
      </c>
      <c r="P1711" t="s">
        <v>265</v>
      </c>
      <c r="Q1711" t="s">
        <v>266</v>
      </c>
      <c r="R1711" t="s">
        <v>267</v>
      </c>
      <c r="S1711" t="s">
        <v>19868</v>
      </c>
      <c r="T1711">
        <v>59.31</v>
      </c>
      <c r="U1711" t="s">
        <v>24</v>
      </c>
      <c r="V1711" t="s">
        <v>19869</v>
      </c>
      <c r="W1711" t="s">
        <v>19870</v>
      </c>
      <c r="X1711" t="s">
        <v>19871</v>
      </c>
      <c r="Y1711" t="s">
        <v>19872</v>
      </c>
      <c r="Z1711" t="str">
        <f t="shared" si="26"/>
        <v>AS-96997</v>
      </c>
    </row>
    <row r="1712" spans="1:26" x14ac:dyDescent="0.3">
      <c r="A1712" t="s">
        <v>19873</v>
      </c>
      <c r="B1712" t="s">
        <v>8169</v>
      </c>
      <c r="C1712" t="s">
        <v>268</v>
      </c>
      <c r="E1712" t="s">
        <v>45</v>
      </c>
      <c r="G1712">
        <v>0.21</v>
      </c>
      <c r="H1712">
        <v>0.21</v>
      </c>
      <c r="I1712" t="s">
        <v>24</v>
      </c>
      <c r="J1712">
        <v>14.51</v>
      </c>
      <c r="K1712">
        <v>83.61</v>
      </c>
      <c r="L1712">
        <v>69.099999999999994</v>
      </c>
      <c r="M1712" t="s">
        <v>83</v>
      </c>
      <c r="N1712" t="s">
        <v>19874</v>
      </c>
      <c r="O1712" t="s">
        <v>19875</v>
      </c>
      <c r="P1712" t="s">
        <v>83</v>
      </c>
      <c r="Q1712" t="s">
        <v>266</v>
      </c>
      <c r="R1712" t="s">
        <v>267</v>
      </c>
      <c r="S1712" t="s">
        <v>19876</v>
      </c>
      <c r="T1712">
        <v>83.61</v>
      </c>
      <c r="U1712" t="s">
        <v>24</v>
      </c>
      <c r="V1712" t="s">
        <v>4325</v>
      </c>
      <c r="W1712" t="s">
        <v>4328</v>
      </c>
      <c r="X1712" t="s">
        <v>19877</v>
      </c>
      <c r="Y1712" t="s">
        <v>19878</v>
      </c>
      <c r="Z1712" t="str">
        <f t="shared" si="26"/>
        <v>AS-95369</v>
      </c>
    </row>
    <row r="1713" spans="1:26" x14ac:dyDescent="0.3">
      <c r="A1713" t="s">
        <v>19879</v>
      </c>
      <c r="B1713" t="s">
        <v>8169</v>
      </c>
      <c r="C1713" t="s">
        <v>268</v>
      </c>
      <c r="E1713" t="s">
        <v>46</v>
      </c>
      <c r="G1713">
        <v>0.2</v>
      </c>
      <c r="H1713">
        <v>0.2</v>
      </c>
      <c r="I1713" t="s">
        <v>24</v>
      </c>
      <c r="J1713">
        <v>2.98</v>
      </c>
      <c r="K1713">
        <v>17.899999999999999</v>
      </c>
      <c r="L1713">
        <v>14.92</v>
      </c>
      <c r="M1713" t="s">
        <v>83</v>
      </c>
      <c r="N1713" t="s">
        <v>19880</v>
      </c>
      <c r="O1713" t="s">
        <v>19881</v>
      </c>
      <c r="P1713" t="s">
        <v>83</v>
      </c>
      <c r="Q1713" t="s">
        <v>266</v>
      </c>
      <c r="R1713" t="s">
        <v>267</v>
      </c>
      <c r="S1713" t="s">
        <v>19882</v>
      </c>
      <c r="T1713">
        <v>17.899999999999999</v>
      </c>
      <c r="U1713" t="s">
        <v>24</v>
      </c>
      <c r="V1713" t="s">
        <v>8053</v>
      </c>
      <c r="W1713" t="s">
        <v>8056</v>
      </c>
      <c r="X1713" t="s">
        <v>19883</v>
      </c>
      <c r="Y1713" t="s">
        <v>19884</v>
      </c>
      <c r="Z1713" t="str">
        <f t="shared" si="26"/>
        <v>AS-97195</v>
      </c>
    </row>
    <row r="1714" spans="1:26" x14ac:dyDescent="0.3">
      <c r="A1714" t="s">
        <v>19885</v>
      </c>
      <c r="B1714" t="s">
        <v>8169</v>
      </c>
      <c r="C1714" t="s">
        <v>264</v>
      </c>
      <c r="E1714" t="s">
        <v>45</v>
      </c>
      <c r="G1714">
        <v>0.21</v>
      </c>
      <c r="H1714">
        <v>0.21</v>
      </c>
      <c r="I1714" t="s">
        <v>24</v>
      </c>
      <c r="J1714">
        <v>4.9000000000000004</v>
      </c>
      <c r="K1714">
        <v>28.26</v>
      </c>
      <c r="L1714">
        <v>23.36</v>
      </c>
      <c r="M1714" t="s">
        <v>265</v>
      </c>
      <c r="N1714" t="s">
        <v>19886</v>
      </c>
      <c r="O1714" t="s">
        <v>19887</v>
      </c>
      <c r="P1714" t="s">
        <v>265</v>
      </c>
      <c r="Q1714" t="s">
        <v>266</v>
      </c>
      <c r="R1714" t="s">
        <v>267</v>
      </c>
      <c r="S1714" t="s">
        <v>19888</v>
      </c>
      <c r="T1714">
        <v>28.26</v>
      </c>
      <c r="U1714" t="s">
        <v>24</v>
      </c>
      <c r="V1714" t="s">
        <v>19889</v>
      </c>
      <c r="W1714" t="s">
        <v>19890</v>
      </c>
      <c r="X1714" t="s">
        <v>19891</v>
      </c>
      <c r="Y1714" t="s">
        <v>19892</v>
      </c>
      <c r="Z1714" t="str">
        <f t="shared" si="26"/>
        <v>AS-96527</v>
      </c>
    </row>
    <row r="1715" spans="1:26" x14ac:dyDescent="0.3">
      <c r="A1715" t="s">
        <v>19893</v>
      </c>
      <c r="B1715" t="s">
        <v>8169</v>
      </c>
      <c r="C1715" t="s">
        <v>268</v>
      </c>
      <c r="E1715" t="s">
        <v>45</v>
      </c>
      <c r="G1715">
        <v>0.21</v>
      </c>
      <c r="H1715">
        <v>0.21</v>
      </c>
      <c r="I1715" t="s">
        <v>24</v>
      </c>
      <c r="J1715">
        <v>8.67</v>
      </c>
      <c r="K1715">
        <v>49.95</v>
      </c>
      <c r="L1715">
        <v>41.28</v>
      </c>
      <c r="M1715" t="s">
        <v>83</v>
      </c>
      <c r="N1715" t="s">
        <v>19894</v>
      </c>
      <c r="O1715" t="s">
        <v>19895</v>
      </c>
      <c r="P1715" t="s">
        <v>83</v>
      </c>
      <c r="Q1715" t="s">
        <v>266</v>
      </c>
      <c r="R1715" t="s">
        <v>267</v>
      </c>
      <c r="S1715" t="s">
        <v>19896</v>
      </c>
      <c r="T1715">
        <v>49.95</v>
      </c>
      <c r="U1715" t="s">
        <v>24</v>
      </c>
      <c r="V1715" t="s">
        <v>4945</v>
      </c>
      <c r="W1715" t="s">
        <v>4948</v>
      </c>
      <c r="X1715" t="s">
        <v>19897</v>
      </c>
      <c r="Y1715" t="s">
        <v>19898</v>
      </c>
      <c r="Z1715" t="str">
        <f t="shared" si="26"/>
        <v>AS-95622</v>
      </c>
    </row>
    <row r="1716" spans="1:26" x14ac:dyDescent="0.3">
      <c r="A1716" t="s">
        <v>19899</v>
      </c>
      <c r="B1716" t="s">
        <v>8169</v>
      </c>
      <c r="C1716" t="s">
        <v>264</v>
      </c>
      <c r="E1716" t="s">
        <v>42</v>
      </c>
      <c r="G1716">
        <v>0.19</v>
      </c>
      <c r="H1716">
        <v>0.19</v>
      </c>
      <c r="I1716" t="s">
        <v>24</v>
      </c>
      <c r="J1716">
        <v>7.17</v>
      </c>
      <c r="K1716">
        <v>44.9</v>
      </c>
      <c r="L1716">
        <v>37.729999999999997</v>
      </c>
      <c r="M1716" t="s">
        <v>265</v>
      </c>
      <c r="N1716" t="s">
        <v>19900</v>
      </c>
      <c r="O1716" t="s">
        <v>19901</v>
      </c>
      <c r="P1716" t="s">
        <v>265</v>
      </c>
      <c r="Q1716" t="s">
        <v>266</v>
      </c>
      <c r="R1716" t="s">
        <v>267</v>
      </c>
      <c r="S1716" t="s">
        <v>19902</v>
      </c>
      <c r="T1716">
        <v>44.9</v>
      </c>
      <c r="U1716" t="s">
        <v>24</v>
      </c>
      <c r="V1716" t="s">
        <v>19903</v>
      </c>
      <c r="W1716" t="s">
        <v>19904</v>
      </c>
      <c r="X1716" t="s">
        <v>19903</v>
      </c>
      <c r="Y1716" t="s">
        <v>19905</v>
      </c>
      <c r="Z1716" t="str">
        <f t="shared" si="26"/>
        <v>AS-96667</v>
      </c>
    </row>
    <row r="1717" spans="1:26" x14ac:dyDescent="0.3">
      <c r="A1717" t="s">
        <v>540</v>
      </c>
      <c r="B1717" t="s">
        <v>8169</v>
      </c>
      <c r="C1717" t="s">
        <v>264</v>
      </c>
      <c r="D1717" t="s">
        <v>19906</v>
      </c>
      <c r="E1717" t="s">
        <v>46</v>
      </c>
      <c r="G1717">
        <v>0.2</v>
      </c>
      <c r="H1717">
        <v>0.2</v>
      </c>
      <c r="I1717" t="s">
        <v>24</v>
      </c>
      <c r="J1717">
        <v>-229.38</v>
      </c>
      <c r="K1717">
        <v>-1376.3</v>
      </c>
      <c r="L1717">
        <v>-1146.92</v>
      </c>
      <c r="M1717" t="s">
        <v>265</v>
      </c>
      <c r="N1717" t="s">
        <v>639</v>
      </c>
      <c r="O1717" t="s">
        <v>640</v>
      </c>
      <c r="P1717" t="s">
        <v>265</v>
      </c>
      <c r="Q1717" t="s">
        <v>266</v>
      </c>
      <c r="R1717" t="s">
        <v>267</v>
      </c>
      <c r="S1717" t="s">
        <v>641</v>
      </c>
      <c r="T1717">
        <v>1376.3</v>
      </c>
      <c r="U1717" t="s">
        <v>24</v>
      </c>
      <c r="V1717" t="s">
        <v>642</v>
      </c>
      <c r="W1717" t="s">
        <v>643</v>
      </c>
      <c r="X1717" t="s">
        <v>644</v>
      </c>
      <c r="Y1717" t="s">
        <v>19907</v>
      </c>
      <c r="Z1717" t="str">
        <f t="shared" si="26"/>
        <v>AS-92287</v>
      </c>
    </row>
    <row r="1718" spans="1:26" x14ac:dyDescent="0.3">
      <c r="A1718" t="s">
        <v>540</v>
      </c>
      <c r="B1718" t="s">
        <v>8169</v>
      </c>
      <c r="C1718" t="s">
        <v>264</v>
      </c>
      <c r="D1718" t="s">
        <v>19906</v>
      </c>
      <c r="E1718" t="s">
        <v>46</v>
      </c>
      <c r="G1718">
        <v>0.2</v>
      </c>
      <c r="H1718">
        <v>0.2</v>
      </c>
      <c r="I1718" t="s">
        <v>24</v>
      </c>
      <c r="J1718">
        <v>-229.38</v>
      </c>
      <c r="K1718">
        <v>-1376.3</v>
      </c>
      <c r="L1718">
        <v>-1146.92</v>
      </c>
      <c r="M1718" t="s">
        <v>265</v>
      </c>
      <c r="N1718" t="s">
        <v>639</v>
      </c>
      <c r="O1718" t="s">
        <v>19908</v>
      </c>
      <c r="P1718" t="s">
        <v>265</v>
      </c>
      <c r="Q1718" t="s">
        <v>275</v>
      </c>
      <c r="R1718" t="s">
        <v>267</v>
      </c>
      <c r="S1718" t="s">
        <v>19909</v>
      </c>
      <c r="T1718">
        <v>512.6</v>
      </c>
      <c r="U1718" t="s">
        <v>24</v>
      </c>
      <c r="V1718" t="s">
        <v>19910</v>
      </c>
      <c r="W1718" t="s">
        <v>19911</v>
      </c>
      <c r="X1718" t="s">
        <v>19910</v>
      </c>
      <c r="Y1718" t="s">
        <v>19912</v>
      </c>
      <c r="Z1718" t="str">
        <f t="shared" si="26"/>
        <v>AS-92287</v>
      </c>
    </row>
    <row r="1719" spans="1:26" x14ac:dyDescent="0.3">
      <c r="A1719" t="s">
        <v>540</v>
      </c>
      <c r="B1719" t="s">
        <v>8169</v>
      </c>
      <c r="C1719" t="s">
        <v>264</v>
      </c>
      <c r="D1719" t="s">
        <v>19906</v>
      </c>
      <c r="E1719" t="s">
        <v>46</v>
      </c>
      <c r="G1719">
        <v>0.2</v>
      </c>
      <c r="H1719">
        <v>0.2</v>
      </c>
      <c r="I1719" t="s">
        <v>24</v>
      </c>
      <c r="J1719">
        <v>-229.38</v>
      </c>
      <c r="K1719">
        <v>-1376.3</v>
      </c>
      <c r="L1719">
        <v>-1146.92</v>
      </c>
      <c r="M1719" t="s">
        <v>265</v>
      </c>
      <c r="N1719" t="s">
        <v>639</v>
      </c>
      <c r="O1719" t="s">
        <v>19913</v>
      </c>
      <c r="P1719" t="s">
        <v>265</v>
      </c>
      <c r="Q1719" t="s">
        <v>275</v>
      </c>
      <c r="R1719" t="s">
        <v>267</v>
      </c>
      <c r="S1719" t="s">
        <v>19914</v>
      </c>
      <c r="T1719">
        <v>863.7</v>
      </c>
      <c r="U1719" t="s">
        <v>24</v>
      </c>
      <c r="V1719" t="s">
        <v>19915</v>
      </c>
      <c r="W1719" t="s">
        <v>19916</v>
      </c>
      <c r="X1719" t="s">
        <v>19915</v>
      </c>
      <c r="Y1719" t="s">
        <v>19917</v>
      </c>
      <c r="Z1719" t="str">
        <f t="shared" si="26"/>
        <v>AS-92287</v>
      </c>
    </row>
    <row r="1720" spans="1:26" x14ac:dyDescent="0.3">
      <c r="A1720" t="s">
        <v>19918</v>
      </c>
      <c r="B1720" t="s">
        <v>8169</v>
      </c>
      <c r="C1720" t="s">
        <v>268</v>
      </c>
      <c r="E1720" t="s">
        <v>42</v>
      </c>
      <c r="G1720">
        <v>0.19</v>
      </c>
      <c r="H1720">
        <v>0.19</v>
      </c>
      <c r="I1720" t="s">
        <v>24</v>
      </c>
      <c r="J1720">
        <v>5.09</v>
      </c>
      <c r="K1720">
        <v>31.9</v>
      </c>
      <c r="L1720">
        <v>26.81</v>
      </c>
      <c r="M1720" t="s">
        <v>83</v>
      </c>
      <c r="N1720" t="s">
        <v>19919</v>
      </c>
      <c r="O1720" t="s">
        <v>19920</v>
      </c>
      <c r="P1720" t="s">
        <v>83</v>
      </c>
      <c r="Q1720" t="s">
        <v>266</v>
      </c>
      <c r="R1720" t="s">
        <v>267</v>
      </c>
      <c r="S1720" t="s">
        <v>19921</v>
      </c>
      <c r="T1720">
        <v>31.9</v>
      </c>
      <c r="U1720" t="s">
        <v>24</v>
      </c>
      <c r="V1720" t="s">
        <v>5105</v>
      </c>
      <c r="W1720" t="s">
        <v>5108</v>
      </c>
      <c r="X1720" t="s">
        <v>19922</v>
      </c>
      <c r="Y1720" t="s">
        <v>19923</v>
      </c>
      <c r="Z1720" t="str">
        <f t="shared" si="26"/>
        <v>AS-95695</v>
      </c>
    </row>
    <row r="1721" spans="1:26" x14ac:dyDescent="0.3">
      <c r="A1721" t="s">
        <v>19924</v>
      </c>
      <c r="B1721" t="s">
        <v>8169</v>
      </c>
      <c r="C1721" t="s">
        <v>264</v>
      </c>
      <c r="E1721" t="s">
        <v>47</v>
      </c>
      <c r="G1721">
        <v>0.22</v>
      </c>
      <c r="H1721">
        <v>0.22</v>
      </c>
      <c r="I1721" t="s">
        <v>24</v>
      </c>
      <c r="J1721">
        <v>19.440000000000001</v>
      </c>
      <c r="K1721">
        <v>107.78</v>
      </c>
      <c r="L1721">
        <v>88.34</v>
      </c>
      <c r="M1721" t="s">
        <v>265</v>
      </c>
      <c r="N1721" t="s">
        <v>19925</v>
      </c>
      <c r="O1721" t="s">
        <v>19926</v>
      </c>
      <c r="P1721" t="s">
        <v>265</v>
      </c>
      <c r="Q1721" t="s">
        <v>266</v>
      </c>
      <c r="R1721" t="s">
        <v>267</v>
      </c>
      <c r="S1721" t="s">
        <v>19927</v>
      </c>
      <c r="T1721">
        <v>107.78</v>
      </c>
      <c r="U1721" t="s">
        <v>24</v>
      </c>
      <c r="V1721" t="s">
        <v>19928</v>
      </c>
      <c r="W1721" t="s">
        <v>19929</v>
      </c>
      <c r="X1721" t="s">
        <v>19930</v>
      </c>
      <c r="Y1721" t="s">
        <v>19931</v>
      </c>
      <c r="Z1721" t="str">
        <f t="shared" si="26"/>
        <v>AS-96360</v>
      </c>
    </row>
    <row r="1722" spans="1:26" x14ac:dyDescent="0.3">
      <c r="A1722" t="s">
        <v>19932</v>
      </c>
      <c r="B1722" t="s">
        <v>8169</v>
      </c>
      <c r="C1722" t="s">
        <v>264</v>
      </c>
      <c r="E1722" t="s">
        <v>46</v>
      </c>
      <c r="G1722">
        <v>0.2</v>
      </c>
      <c r="H1722">
        <v>0.2</v>
      </c>
      <c r="I1722" t="s">
        <v>24</v>
      </c>
      <c r="J1722">
        <v>31.92</v>
      </c>
      <c r="K1722">
        <v>191.52</v>
      </c>
      <c r="L1722">
        <v>159.6</v>
      </c>
      <c r="M1722" t="s">
        <v>265</v>
      </c>
      <c r="N1722" t="s">
        <v>19933</v>
      </c>
      <c r="O1722" t="s">
        <v>19934</v>
      </c>
      <c r="P1722" t="s">
        <v>265</v>
      </c>
      <c r="Q1722" t="s">
        <v>266</v>
      </c>
      <c r="R1722" t="s">
        <v>267</v>
      </c>
      <c r="S1722" t="s">
        <v>19935</v>
      </c>
      <c r="T1722">
        <v>191.52</v>
      </c>
      <c r="U1722" t="s">
        <v>24</v>
      </c>
      <c r="V1722" t="s">
        <v>19936</v>
      </c>
      <c r="W1722" t="s">
        <v>19937</v>
      </c>
      <c r="X1722" t="s">
        <v>19938</v>
      </c>
      <c r="Y1722" t="s">
        <v>19939</v>
      </c>
      <c r="Z1722" t="str">
        <f t="shared" si="26"/>
        <v>AS-95283</v>
      </c>
    </row>
    <row r="1723" spans="1:26" x14ac:dyDescent="0.3">
      <c r="A1723" t="s">
        <v>19940</v>
      </c>
      <c r="B1723" t="s">
        <v>8169</v>
      </c>
      <c r="C1723" t="s">
        <v>264</v>
      </c>
      <c r="E1723" t="s">
        <v>46</v>
      </c>
      <c r="G1723">
        <v>0.2</v>
      </c>
      <c r="H1723">
        <v>0.2</v>
      </c>
      <c r="I1723" t="s">
        <v>24</v>
      </c>
      <c r="J1723">
        <v>13.48</v>
      </c>
      <c r="K1723">
        <v>80.849999999999994</v>
      </c>
      <c r="L1723">
        <v>67.37</v>
      </c>
      <c r="M1723" t="s">
        <v>265</v>
      </c>
      <c r="N1723" t="s">
        <v>19941</v>
      </c>
      <c r="O1723" t="s">
        <v>19942</v>
      </c>
      <c r="P1723" t="s">
        <v>265</v>
      </c>
      <c r="Q1723" t="s">
        <v>266</v>
      </c>
      <c r="R1723" t="s">
        <v>267</v>
      </c>
      <c r="S1723" t="s">
        <v>19943</v>
      </c>
      <c r="T1723">
        <v>80.849999999999994</v>
      </c>
      <c r="U1723" t="s">
        <v>24</v>
      </c>
      <c r="V1723" t="s">
        <v>19944</v>
      </c>
      <c r="W1723" t="s">
        <v>19945</v>
      </c>
      <c r="X1723" t="s">
        <v>19946</v>
      </c>
      <c r="Y1723" t="s">
        <v>19947</v>
      </c>
      <c r="Z1723" t="str">
        <f t="shared" si="26"/>
        <v>AS-96338</v>
      </c>
    </row>
    <row r="1724" spans="1:26" x14ac:dyDescent="0.3">
      <c r="A1724" t="s">
        <v>19948</v>
      </c>
      <c r="B1724" t="s">
        <v>8169</v>
      </c>
      <c r="C1724" t="s">
        <v>264</v>
      </c>
      <c r="E1724" t="s">
        <v>45</v>
      </c>
      <c r="G1724">
        <v>0.21</v>
      </c>
      <c r="H1724">
        <v>0.21</v>
      </c>
      <c r="I1724" t="s">
        <v>24</v>
      </c>
      <c r="J1724">
        <v>17</v>
      </c>
      <c r="K1724">
        <v>97.97</v>
      </c>
      <c r="L1724">
        <v>80.97</v>
      </c>
      <c r="M1724" t="s">
        <v>265</v>
      </c>
      <c r="N1724" t="s">
        <v>19949</v>
      </c>
      <c r="O1724" t="s">
        <v>19950</v>
      </c>
      <c r="P1724" t="s">
        <v>265</v>
      </c>
      <c r="Q1724" t="s">
        <v>266</v>
      </c>
      <c r="R1724" t="s">
        <v>267</v>
      </c>
      <c r="S1724" t="s">
        <v>19951</v>
      </c>
      <c r="T1724">
        <v>97.97</v>
      </c>
      <c r="U1724" t="s">
        <v>24</v>
      </c>
      <c r="V1724" t="s">
        <v>19952</v>
      </c>
      <c r="W1724" t="s">
        <v>19953</v>
      </c>
      <c r="X1724" t="s">
        <v>19954</v>
      </c>
      <c r="Y1724" t="s">
        <v>19955</v>
      </c>
      <c r="Z1724" t="str">
        <f t="shared" si="26"/>
        <v>AS-96745</v>
      </c>
    </row>
    <row r="1725" spans="1:26" x14ac:dyDescent="0.3">
      <c r="A1725" t="s">
        <v>19956</v>
      </c>
      <c r="B1725" t="s">
        <v>8169</v>
      </c>
      <c r="C1725" t="s">
        <v>264</v>
      </c>
      <c r="E1725" t="s">
        <v>46</v>
      </c>
      <c r="G1725">
        <v>0.2</v>
      </c>
      <c r="H1725">
        <v>0.2</v>
      </c>
      <c r="I1725" t="s">
        <v>24</v>
      </c>
      <c r="J1725">
        <v>14.83</v>
      </c>
      <c r="K1725">
        <v>88.97</v>
      </c>
      <c r="L1725">
        <v>74.14</v>
      </c>
      <c r="M1725" t="s">
        <v>265</v>
      </c>
      <c r="N1725" t="s">
        <v>19957</v>
      </c>
      <c r="O1725" t="s">
        <v>19958</v>
      </c>
      <c r="P1725" t="s">
        <v>265</v>
      </c>
      <c r="Q1725" t="s">
        <v>266</v>
      </c>
      <c r="R1725" t="s">
        <v>267</v>
      </c>
      <c r="S1725" t="s">
        <v>19959</v>
      </c>
      <c r="T1725">
        <v>88.97</v>
      </c>
      <c r="U1725" t="s">
        <v>24</v>
      </c>
      <c r="V1725" t="s">
        <v>19960</v>
      </c>
      <c r="W1725" t="s">
        <v>19961</v>
      </c>
      <c r="X1725" t="s">
        <v>19962</v>
      </c>
      <c r="Y1725" t="s">
        <v>19963</v>
      </c>
      <c r="Z1725" t="str">
        <f t="shared" si="26"/>
        <v>AS-94865</v>
      </c>
    </row>
    <row r="1726" spans="1:26" x14ac:dyDescent="0.3">
      <c r="A1726" t="s">
        <v>19964</v>
      </c>
      <c r="B1726" t="s">
        <v>8169</v>
      </c>
      <c r="C1726" t="s">
        <v>268</v>
      </c>
      <c r="E1726" t="s">
        <v>47</v>
      </c>
      <c r="G1726">
        <v>0.22</v>
      </c>
      <c r="H1726">
        <v>0.22</v>
      </c>
      <c r="I1726" t="s">
        <v>24</v>
      </c>
      <c r="J1726">
        <v>12.25</v>
      </c>
      <c r="K1726">
        <v>67.95</v>
      </c>
      <c r="L1726">
        <v>55.7</v>
      </c>
      <c r="M1726" t="s">
        <v>83</v>
      </c>
      <c r="N1726" t="s">
        <v>19965</v>
      </c>
      <c r="O1726" t="s">
        <v>19966</v>
      </c>
      <c r="P1726" t="s">
        <v>83</v>
      </c>
      <c r="Q1726" t="s">
        <v>266</v>
      </c>
      <c r="R1726" t="s">
        <v>267</v>
      </c>
      <c r="S1726" t="s">
        <v>19967</v>
      </c>
      <c r="T1726">
        <v>67.95</v>
      </c>
      <c r="U1726" t="s">
        <v>24</v>
      </c>
      <c r="V1726" t="s">
        <v>6080</v>
      </c>
      <c r="W1726" t="s">
        <v>6082</v>
      </c>
      <c r="X1726" t="s">
        <v>19968</v>
      </c>
      <c r="Y1726" t="s">
        <v>19969</v>
      </c>
      <c r="Z1726" t="str">
        <f t="shared" si="26"/>
        <v>AS-96230</v>
      </c>
    </row>
    <row r="1727" spans="1:26" x14ac:dyDescent="0.3">
      <c r="A1727" t="s">
        <v>19970</v>
      </c>
      <c r="B1727" t="s">
        <v>8169</v>
      </c>
      <c r="C1727" t="s">
        <v>38</v>
      </c>
      <c r="D1727" t="s">
        <v>65</v>
      </c>
      <c r="E1727" t="s">
        <v>45</v>
      </c>
      <c r="G1727">
        <v>0.21</v>
      </c>
      <c r="H1727" t="s">
        <v>270</v>
      </c>
      <c r="I1727" t="s">
        <v>24</v>
      </c>
      <c r="J1727">
        <v>11.8</v>
      </c>
      <c r="K1727">
        <v>67.97</v>
      </c>
      <c r="L1727">
        <v>56.17</v>
      </c>
      <c r="M1727" t="s">
        <v>271</v>
      </c>
      <c r="Z1727" t="str">
        <f t="shared" si="26"/>
        <v>AS-96592</v>
      </c>
    </row>
    <row r="1728" spans="1:26" x14ac:dyDescent="0.3">
      <c r="A1728" t="s">
        <v>19971</v>
      </c>
      <c r="B1728" t="s">
        <v>8169</v>
      </c>
      <c r="C1728" t="s">
        <v>264</v>
      </c>
      <c r="E1728" t="s">
        <v>45</v>
      </c>
      <c r="G1728">
        <v>0.21</v>
      </c>
      <c r="H1728">
        <v>0.21</v>
      </c>
      <c r="I1728" t="s">
        <v>24</v>
      </c>
      <c r="J1728">
        <v>7.79</v>
      </c>
      <c r="K1728">
        <v>44.9</v>
      </c>
      <c r="L1728">
        <v>37.11</v>
      </c>
      <c r="M1728" t="s">
        <v>265</v>
      </c>
      <c r="N1728" t="s">
        <v>19972</v>
      </c>
      <c r="O1728" t="s">
        <v>19973</v>
      </c>
      <c r="P1728" t="s">
        <v>265</v>
      </c>
      <c r="Q1728" t="s">
        <v>266</v>
      </c>
      <c r="R1728" t="s">
        <v>267</v>
      </c>
      <c r="S1728" t="s">
        <v>19974</v>
      </c>
      <c r="T1728">
        <v>44.9</v>
      </c>
      <c r="U1728" t="s">
        <v>24</v>
      </c>
      <c r="V1728" t="s">
        <v>19975</v>
      </c>
      <c r="W1728" t="s">
        <v>19976</v>
      </c>
      <c r="X1728" t="s">
        <v>19977</v>
      </c>
      <c r="Y1728" t="s">
        <v>19978</v>
      </c>
      <c r="Z1728" t="str">
        <f t="shared" si="26"/>
        <v>AS-96299</v>
      </c>
    </row>
    <row r="1729" spans="1:26" x14ac:dyDescent="0.3">
      <c r="A1729" t="s">
        <v>19979</v>
      </c>
      <c r="B1729" t="s">
        <v>8169</v>
      </c>
      <c r="C1729" t="s">
        <v>264</v>
      </c>
      <c r="E1729" t="s">
        <v>45</v>
      </c>
      <c r="G1729">
        <v>0.21</v>
      </c>
      <c r="H1729">
        <v>0.21</v>
      </c>
      <c r="I1729" t="s">
        <v>24</v>
      </c>
      <c r="J1729">
        <v>17.350000000000001</v>
      </c>
      <c r="K1729">
        <v>99.95</v>
      </c>
      <c r="L1729">
        <v>82.6</v>
      </c>
      <c r="M1729" t="s">
        <v>265</v>
      </c>
      <c r="N1729" t="s">
        <v>19980</v>
      </c>
      <c r="O1729" t="s">
        <v>19981</v>
      </c>
      <c r="P1729" t="s">
        <v>265</v>
      </c>
      <c r="Q1729" t="s">
        <v>266</v>
      </c>
      <c r="R1729" t="s">
        <v>267</v>
      </c>
      <c r="S1729" t="s">
        <v>19982</v>
      </c>
      <c r="T1729">
        <v>99.95</v>
      </c>
      <c r="U1729" t="s">
        <v>24</v>
      </c>
      <c r="V1729" t="s">
        <v>19983</v>
      </c>
      <c r="W1729" t="s">
        <v>19984</v>
      </c>
      <c r="X1729" t="s">
        <v>19985</v>
      </c>
      <c r="Y1729" t="s">
        <v>19986</v>
      </c>
      <c r="Z1729" t="str">
        <f t="shared" si="26"/>
        <v>AS-97051</v>
      </c>
    </row>
    <row r="1730" spans="1:26" x14ac:dyDescent="0.3">
      <c r="A1730" t="s">
        <v>19987</v>
      </c>
      <c r="B1730" t="s">
        <v>8169</v>
      </c>
      <c r="C1730" t="s">
        <v>264</v>
      </c>
      <c r="E1730" t="s">
        <v>45</v>
      </c>
      <c r="G1730">
        <v>0.21</v>
      </c>
      <c r="H1730">
        <v>0.21</v>
      </c>
      <c r="I1730" t="s">
        <v>24</v>
      </c>
      <c r="J1730">
        <v>11.44</v>
      </c>
      <c r="K1730">
        <v>65.900000000000006</v>
      </c>
      <c r="L1730">
        <v>54.46</v>
      </c>
      <c r="M1730" t="s">
        <v>265</v>
      </c>
      <c r="N1730" t="s">
        <v>19988</v>
      </c>
      <c r="O1730" t="s">
        <v>19989</v>
      </c>
      <c r="P1730" t="s">
        <v>265</v>
      </c>
      <c r="Q1730" t="s">
        <v>266</v>
      </c>
      <c r="R1730" t="s">
        <v>267</v>
      </c>
      <c r="S1730" t="s">
        <v>19990</v>
      </c>
      <c r="T1730">
        <v>65.900000000000006</v>
      </c>
      <c r="U1730" t="s">
        <v>24</v>
      </c>
      <c r="V1730" t="s">
        <v>19991</v>
      </c>
      <c r="W1730" t="s">
        <v>19992</v>
      </c>
      <c r="X1730" t="s">
        <v>19993</v>
      </c>
      <c r="Y1730" t="s">
        <v>19994</v>
      </c>
      <c r="Z1730" t="str">
        <f t="shared" si="26"/>
        <v>AS-95013</v>
      </c>
    </row>
    <row r="1731" spans="1:26" x14ac:dyDescent="0.3">
      <c r="A1731" t="s">
        <v>19995</v>
      </c>
      <c r="B1731" t="s">
        <v>8169</v>
      </c>
      <c r="C1731" t="s">
        <v>38</v>
      </c>
      <c r="D1731" t="s">
        <v>9264</v>
      </c>
      <c r="E1731" t="s">
        <v>42</v>
      </c>
      <c r="G1731">
        <v>0.19</v>
      </c>
      <c r="H1731" t="s">
        <v>270</v>
      </c>
      <c r="I1731" t="s">
        <v>24</v>
      </c>
      <c r="J1731" t="s">
        <v>270</v>
      </c>
      <c r="K1731">
        <v>0</v>
      </c>
      <c r="L1731">
        <v>0</v>
      </c>
      <c r="M1731" t="s">
        <v>271</v>
      </c>
      <c r="Z1731" t="str">
        <f t="shared" ref="Z1731:Z1794" si="27">+A1731</f>
        <v>AS-96389</v>
      </c>
    </row>
    <row r="1732" spans="1:26" x14ac:dyDescent="0.3">
      <c r="A1732" t="s">
        <v>19996</v>
      </c>
      <c r="B1732" t="s">
        <v>8169</v>
      </c>
      <c r="C1732" t="s">
        <v>268</v>
      </c>
      <c r="E1732" t="s">
        <v>45</v>
      </c>
      <c r="G1732">
        <v>0.21</v>
      </c>
      <c r="H1732">
        <v>0.21</v>
      </c>
      <c r="I1732" t="s">
        <v>24</v>
      </c>
      <c r="J1732">
        <v>8.66</v>
      </c>
      <c r="K1732">
        <v>49.9</v>
      </c>
      <c r="L1732">
        <v>41.24</v>
      </c>
      <c r="M1732" t="s">
        <v>83</v>
      </c>
      <c r="N1732" t="s">
        <v>19997</v>
      </c>
      <c r="O1732" t="s">
        <v>19998</v>
      </c>
      <c r="P1732" t="s">
        <v>83</v>
      </c>
      <c r="Q1732" t="s">
        <v>266</v>
      </c>
      <c r="R1732" t="s">
        <v>267</v>
      </c>
      <c r="S1732" t="s">
        <v>19999</v>
      </c>
      <c r="T1732">
        <v>49.9</v>
      </c>
      <c r="U1732" t="s">
        <v>24</v>
      </c>
      <c r="V1732" t="s">
        <v>7823</v>
      </c>
      <c r="W1732" t="s">
        <v>7826</v>
      </c>
      <c r="X1732" t="s">
        <v>20000</v>
      </c>
      <c r="Y1732" t="s">
        <v>20001</v>
      </c>
      <c r="Z1732" t="str">
        <f t="shared" si="27"/>
        <v>AS-97089</v>
      </c>
    </row>
    <row r="1733" spans="1:26" x14ac:dyDescent="0.3">
      <c r="A1733" t="s">
        <v>20002</v>
      </c>
      <c r="B1733" t="s">
        <v>8169</v>
      </c>
      <c r="C1733" t="s">
        <v>264</v>
      </c>
      <c r="E1733" t="s">
        <v>46</v>
      </c>
      <c r="G1733">
        <v>0.2</v>
      </c>
      <c r="H1733">
        <v>0.2</v>
      </c>
      <c r="I1733" t="s">
        <v>24</v>
      </c>
      <c r="J1733">
        <v>19.579999999999998</v>
      </c>
      <c r="K1733">
        <v>117.5</v>
      </c>
      <c r="L1733">
        <v>97.92</v>
      </c>
      <c r="M1733" t="s">
        <v>265</v>
      </c>
      <c r="N1733" t="s">
        <v>20003</v>
      </c>
      <c r="O1733" t="s">
        <v>20004</v>
      </c>
      <c r="P1733" t="s">
        <v>265</v>
      </c>
      <c r="Q1733" t="s">
        <v>266</v>
      </c>
      <c r="R1733" t="s">
        <v>267</v>
      </c>
      <c r="S1733" t="s">
        <v>20005</v>
      </c>
      <c r="T1733">
        <v>117.5</v>
      </c>
      <c r="U1733" t="s">
        <v>24</v>
      </c>
      <c r="V1733" t="s">
        <v>20006</v>
      </c>
      <c r="W1733" t="s">
        <v>20007</v>
      </c>
      <c r="X1733" t="s">
        <v>20008</v>
      </c>
      <c r="Y1733" t="s">
        <v>20009</v>
      </c>
      <c r="Z1733" t="str">
        <f t="shared" si="27"/>
        <v>AS-95580</v>
      </c>
    </row>
    <row r="1734" spans="1:26" x14ac:dyDescent="0.3">
      <c r="A1734" t="s">
        <v>20010</v>
      </c>
      <c r="B1734" t="s">
        <v>8169</v>
      </c>
      <c r="C1734" t="s">
        <v>268</v>
      </c>
      <c r="D1734" t="s">
        <v>77</v>
      </c>
      <c r="E1734" t="s">
        <v>45</v>
      </c>
      <c r="G1734">
        <v>0.21</v>
      </c>
      <c r="H1734">
        <v>0.21</v>
      </c>
      <c r="I1734" t="s">
        <v>24</v>
      </c>
      <c r="J1734">
        <v>11.44</v>
      </c>
      <c r="K1734">
        <v>65.900000000000006</v>
      </c>
      <c r="L1734">
        <v>54.46</v>
      </c>
      <c r="M1734" t="s">
        <v>83</v>
      </c>
      <c r="N1734" t="s">
        <v>20011</v>
      </c>
      <c r="O1734" t="s">
        <v>20012</v>
      </c>
      <c r="P1734" t="s">
        <v>83</v>
      </c>
      <c r="Q1734" t="s">
        <v>266</v>
      </c>
      <c r="R1734" t="s">
        <v>267</v>
      </c>
      <c r="S1734" t="s">
        <v>20013</v>
      </c>
      <c r="T1734">
        <v>65.900000000000006</v>
      </c>
      <c r="U1734" t="s">
        <v>24</v>
      </c>
      <c r="V1734" t="s">
        <v>7684</v>
      </c>
      <c r="W1734" t="s">
        <v>7687</v>
      </c>
      <c r="X1734" t="s">
        <v>20014</v>
      </c>
      <c r="Y1734" t="s">
        <v>20015</v>
      </c>
      <c r="Z1734" t="str">
        <f t="shared" si="27"/>
        <v>AS-97039</v>
      </c>
    </row>
    <row r="1735" spans="1:26" x14ac:dyDescent="0.3">
      <c r="A1735" t="s">
        <v>20016</v>
      </c>
      <c r="B1735" t="s">
        <v>8169</v>
      </c>
      <c r="C1735" t="s">
        <v>264</v>
      </c>
      <c r="D1735" t="s">
        <v>68</v>
      </c>
      <c r="E1735" t="s">
        <v>46</v>
      </c>
      <c r="G1735">
        <v>0.2</v>
      </c>
      <c r="H1735" t="s">
        <v>270</v>
      </c>
      <c r="I1735" t="s">
        <v>24</v>
      </c>
      <c r="J1735" t="s">
        <v>270</v>
      </c>
      <c r="K1735">
        <v>0</v>
      </c>
      <c r="L1735">
        <v>0</v>
      </c>
      <c r="M1735" t="s">
        <v>265</v>
      </c>
      <c r="N1735" t="s">
        <v>20017</v>
      </c>
      <c r="O1735" t="s">
        <v>20018</v>
      </c>
      <c r="P1735" t="s">
        <v>265</v>
      </c>
      <c r="Q1735" t="s">
        <v>266</v>
      </c>
      <c r="R1735" t="s">
        <v>267</v>
      </c>
      <c r="S1735" t="s">
        <v>20019</v>
      </c>
      <c r="T1735">
        <v>392.55</v>
      </c>
      <c r="U1735" t="s">
        <v>24</v>
      </c>
      <c r="V1735" t="s">
        <v>20020</v>
      </c>
      <c r="W1735" t="s">
        <v>20021</v>
      </c>
      <c r="X1735" t="s">
        <v>20022</v>
      </c>
      <c r="Y1735" t="s">
        <v>20023</v>
      </c>
      <c r="Z1735" t="str">
        <f t="shared" si="27"/>
        <v>AS-96130</v>
      </c>
    </row>
    <row r="1736" spans="1:26" x14ac:dyDescent="0.3">
      <c r="A1736" t="s">
        <v>20016</v>
      </c>
      <c r="B1736" t="s">
        <v>8169</v>
      </c>
      <c r="C1736" t="s">
        <v>264</v>
      </c>
      <c r="D1736" t="s">
        <v>68</v>
      </c>
      <c r="E1736" t="s">
        <v>46</v>
      </c>
      <c r="G1736">
        <v>0.2</v>
      </c>
      <c r="H1736" t="s">
        <v>270</v>
      </c>
      <c r="I1736" t="s">
        <v>24</v>
      </c>
      <c r="J1736" t="s">
        <v>270</v>
      </c>
      <c r="K1736">
        <v>0</v>
      </c>
      <c r="L1736">
        <v>0</v>
      </c>
      <c r="M1736" t="s">
        <v>265</v>
      </c>
      <c r="N1736" t="s">
        <v>20017</v>
      </c>
      <c r="O1736" t="s">
        <v>20024</v>
      </c>
      <c r="P1736" t="s">
        <v>265</v>
      </c>
      <c r="Q1736" t="s">
        <v>275</v>
      </c>
      <c r="R1736" t="s">
        <v>267</v>
      </c>
      <c r="S1736" t="s">
        <v>20025</v>
      </c>
      <c r="T1736">
        <v>392.55</v>
      </c>
      <c r="U1736" t="s">
        <v>24</v>
      </c>
      <c r="V1736" t="s">
        <v>20026</v>
      </c>
      <c r="W1736" t="s">
        <v>20027</v>
      </c>
      <c r="X1736" t="s">
        <v>20026</v>
      </c>
      <c r="Y1736" t="s">
        <v>20028</v>
      </c>
      <c r="Z1736" t="str">
        <f t="shared" si="27"/>
        <v>AS-96130</v>
      </c>
    </row>
    <row r="1737" spans="1:26" x14ac:dyDescent="0.3">
      <c r="A1737" t="s">
        <v>20029</v>
      </c>
      <c r="B1737" t="s">
        <v>8169</v>
      </c>
      <c r="C1737" t="s">
        <v>264</v>
      </c>
      <c r="D1737" t="s">
        <v>79</v>
      </c>
      <c r="E1737" t="s">
        <v>45</v>
      </c>
      <c r="G1737">
        <v>7.0000000000000007E-2</v>
      </c>
      <c r="H1737">
        <v>7.0000000000000007E-2</v>
      </c>
      <c r="I1737" t="s">
        <v>24</v>
      </c>
      <c r="J1737">
        <v>4.83</v>
      </c>
      <c r="K1737">
        <v>73.849999999999994</v>
      </c>
      <c r="L1737">
        <v>69.02</v>
      </c>
      <c r="M1737" t="s">
        <v>265</v>
      </c>
      <c r="N1737" t="s">
        <v>20030</v>
      </c>
      <c r="O1737" t="s">
        <v>20031</v>
      </c>
      <c r="P1737" t="s">
        <v>265</v>
      </c>
      <c r="Q1737" t="s">
        <v>266</v>
      </c>
      <c r="R1737" t="s">
        <v>267</v>
      </c>
      <c r="S1737" t="s">
        <v>20032</v>
      </c>
      <c r="T1737">
        <v>73.849999999999994</v>
      </c>
      <c r="U1737" t="s">
        <v>24</v>
      </c>
      <c r="V1737" t="s">
        <v>20033</v>
      </c>
      <c r="W1737" t="s">
        <v>20034</v>
      </c>
      <c r="X1737" t="s">
        <v>20035</v>
      </c>
      <c r="Y1737" t="s">
        <v>20036</v>
      </c>
      <c r="Z1737" t="str">
        <f t="shared" si="27"/>
        <v>AS-96364</v>
      </c>
    </row>
    <row r="1738" spans="1:26" x14ac:dyDescent="0.3">
      <c r="A1738" t="s">
        <v>20037</v>
      </c>
      <c r="B1738" t="s">
        <v>8169</v>
      </c>
      <c r="C1738" t="s">
        <v>264</v>
      </c>
      <c r="E1738" t="s">
        <v>45</v>
      </c>
      <c r="G1738">
        <v>0.21</v>
      </c>
      <c r="H1738">
        <v>0.21</v>
      </c>
      <c r="I1738" t="s">
        <v>24</v>
      </c>
      <c r="J1738">
        <v>5.19</v>
      </c>
      <c r="K1738">
        <v>29.9</v>
      </c>
      <c r="L1738">
        <v>24.71</v>
      </c>
      <c r="M1738" t="s">
        <v>265</v>
      </c>
      <c r="N1738" t="s">
        <v>20038</v>
      </c>
      <c r="O1738" t="s">
        <v>20039</v>
      </c>
      <c r="P1738" t="s">
        <v>265</v>
      </c>
      <c r="Q1738" t="s">
        <v>266</v>
      </c>
      <c r="R1738" t="s">
        <v>267</v>
      </c>
      <c r="S1738" t="s">
        <v>20040</v>
      </c>
      <c r="T1738">
        <v>29.9</v>
      </c>
      <c r="U1738" t="s">
        <v>24</v>
      </c>
      <c r="V1738" t="s">
        <v>20041</v>
      </c>
      <c r="W1738" t="s">
        <v>20042</v>
      </c>
      <c r="X1738" t="s">
        <v>20041</v>
      </c>
      <c r="Y1738" t="s">
        <v>20043</v>
      </c>
      <c r="Z1738" t="str">
        <f t="shared" si="27"/>
        <v>AS-95861</v>
      </c>
    </row>
    <row r="1739" spans="1:26" x14ac:dyDescent="0.3">
      <c r="A1739" t="s">
        <v>20044</v>
      </c>
      <c r="B1739" t="s">
        <v>8169</v>
      </c>
      <c r="C1739" t="s">
        <v>268</v>
      </c>
      <c r="E1739" t="s">
        <v>47</v>
      </c>
      <c r="G1739">
        <v>0.22</v>
      </c>
      <c r="H1739">
        <v>0.22</v>
      </c>
      <c r="I1739" t="s">
        <v>24</v>
      </c>
      <c r="J1739">
        <v>27.88</v>
      </c>
      <c r="K1739">
        <v>154.62</v>
      </c>
      <c r="L1739">
        <v>126.74</v>
      </c>
      <c r="M1739" t="s">
        <v>83</v>
      </c>
      <c r="N1739" t="s">
        <v>20045</v>
      </c>
      <c r="O1739" t="s">
        <v>20046</v>
      </c>
      <c r="P1739" t="s">
        <v>83</v>
      </c>
      <c r="Q1739" t="s">
        <v>266</v>
      </c>
      <c r="R1739" t="s">
        <v>267</v>
      </c>
      <c r="S1739" t="s">
        <v>20047</v>
      </c>
      <c r="T1739">
        <v>154.62</v>
      </c>
      <c r="U1739" t="s">
        <v>24</v>
      </c>
      <c r="V1739" t="s">
        <v>4887</v>
      </c>
      <c r="W1739" t="s">
        <v>4890</v>
      </c>
      <c r="X1739" t="s">
        <v>20048</v>
      </c>
      <c r="Y1739" t="s">
        <v>20049</v>
      </c>
      <c r="Z1739" t="str">
        <f t="shared" si="27"/>
        <v>AS-95592</v>
      </c>
    </row>
    <row r="1740" spans="1:26" x14ac:dyDescent="0.3">
      <c r="A1740" t="s">
        <v>20050</v>
      </c>
      <c r="B1740" t="s">
        <v>8169</v>
      </c>
      <c r="C1740" t="s">
        <v>264</v>
      </c>
      <c r="E1740" t="s">
        <v>45</v>
      </c>
      <c r="G1740">
        <v>0.21</v>
      </c>
      <c r="H1740">
        <v>0.21</v>
      </c>
      <c r="I1740" t="s">
        <v>24</v>
      </c>
      <c r="J1740">
        <v>34.69</v>
      </c>
      <c r="K1740">
        <v>199.9</v>
      </c>
      <c r="L1740">
        <v>165.21</v>
      </c>
      <c r="M1740" t="s">
        <v>265</v>
      </c>
      <c r="N1740" t="s">
        <v>20051</v>
      </c>
      <c r="O1740" t="s">
        <v>20052</v>
      </c>
      <c r="P1740" t="s">
        <v>265</v>
      </c>
      <c r="Q1740" t="s">
        <v>266</v>
      </c>
      <c r="R1740" t="s">
        <v>267</v>
      </c>
      <c r="S1740" t="s">
        <v>20053</v>
      </c>
      <c r="T1740">
        <v>199.9</v>
      </c>
      <c r="U1740" t="s">
        <v>24</v>
      </c>
      <c r="V1740" t="s">
        <v>20054</v>
      </c>
      <c r="W1740" t="s">
        <v>20055</v>
      </c>
      <c r="X1740" t="s">
        <v>20056</v>
      </c>
      <c r="Y1740" t="s">
        <v>20057</v>
      </c>
      <c r="Z1740" t="str">
        <f t="shared" si="27"/>
        <v>AS-96749</v>
      </c>
    </row>
    <row r="1741" spans="1:26" x14ac:dyDescent="0.3">
      <c r="A1741" t="s">
        <v>20058</v>
      </c>
      <c r="B1741" t="s">
        <v>8169</v>
      </c>
      <c r="C1741" t="s">
        <v>264</v>
      </c>
      <c r="E1741" t="s">
        <v>45</v>
      </c>
      <c r="G1741">
        <v>0.21</v>
      </c>
      <c r="H1741">
        <v>0.21</v>
      </c>
      <c r="I1741" t="s">
        <v>24</v>
      </c>
      <c r="J1741">
        <v>6.92</v>
      </c>
      <c r="K1741">
        <v>39.9</v>
      </c>
      <c r="L1741">
        <v>32.979999999999997</v>
      </c>
      <c r="M1741" t="s">
        <v>265</v>
      </c>
      <c r="N1741" t="s">
        <v>20059</v>
      </c>
      <c r="O1741" t="s">
        <v>20060</v>
      </c>
      <c r="P1741" t="s">
        <v>265</v>
      </c>
      <c r="Q1741" t="s">
        <v>266</v>
      </c>
      <c r="R1741" t="s">
        <v>267</v>
      </c>
      <c r="S1741" t="s">
        <v>20061</v>
      </c>
      <c r="T1741">
        <v>39.9</v>
      </c>
      <c r="U1741" t="s">
        <v>24</v>
      </c>
      <c r="V1741" t="s">
        <v>20062</v>
      </c>
      <c r="W1741" t="s">
        <v>20063</v>
      </c>
      <c r="X1741" t="s">
        <v>20064</v>
      </c>
      <c r="Y1741" t="s">
        <v>20065</v>
      </c>
      <c r="Z1741" t="str">
        <f t="shared" si="27"/>
        <v>AS-94995</v>
      </c>
    </row>
    <row r="1742" spans="1:26" x14ac:dyDescent="0.3">
      <c r="A1742" t="s">
        <v>20066</v>
      </c>
      <c r="B1742" t="s">
        <v>8169</v>
      </c>
      <c r="C1742" t="s">
        <v>268</v>
      </c>
      <c r="E1742" t="s">
        <v>42</v>
      </c>
      <c r="G1742">
        <v>0.19</v>
      </c>
      <c r="H1742">
        <v>0.19</v>
      </c>
      <c r="I1742" t="s">
        <v>24</v>
      </c>
      <c r="J1742">
        <v>7.97</v>
      </c>
      <c r="K1742">
        <v>49.9</v>
      </c>
      <c r="L1742">
        <v>41.93</v>
      </c>
      <c r="M1742" t="s">
        <v>83</v>
      </c>
      <c r="N1742" t="s">
        <v>20067</v>
      </c>
      <c r="O1742" t="s">
        <v>20068</v>
      </c>
      <c r="P1742" t="s">
        <v>83</v>
      </c>
      <c r="Q1742" t="s">
        <v>266</v>
      </c>
      <c r="R1742" t="s">
        <v>267</v>
      </c>
      <c r="S1742" t="s">
        <v>20069</v>
      </c>
      <c r="T1742">
        <v>49.9</v>
      </c>
      <c r="U1742" t="s">
        <v>24</v>
      </c>
      <c r="V1742" t="s">
        <v>6661</v>
      </c>
      <c r="W1742" t="s">
        <v>6664</v>
      </c>
      <c r="X1742" t="s">
        <v>20070</v>
      </c>
      <c r="Y1742" t="s">
        <v>20071</v>
      </c>
      <c r="Z1742" t="str">
        <f t="shared" si="27"/>
        <v>AS-96543</v>
      </c>
    </row>
    <row r="1743" spans="1:26" x14ac:dyDescent="0.3">
      <c r="A1743" t="s">
        <v>20072</v>
      </c>
      <c r="B1743" t="s">
        <v>8169</v>
      </c>
      <c r="C1743" t="s">
        <v>264</v>
      </c>
      <c r="E1743" t="s">
        <v>45</v>
      </c>
      <c r="G1743">
        <v>0.21</v>
      </c>
      <c r="H1743">
        <v>0.21</v>
      </c>
      <c r="I1743" t="s">
        <v>24</v>
      </c>
      <c r="J1743">
        <v>10.23</v>
      </c>
      <c r="K1743">
        <v>58.95</v>
      </c>
      <c r="L1743">
        <v>48.72</v>
      </c>
      <c r="M1743" t="s">
        <v>265</v>
      </c>
      <c r="N1743" t="s">
        <v>20073</v>
      </c>
      <c r="O1743" t="s">
        <v>20074</v>
      </c>
      <c r="P1743" t="s">
        <v>265</v>
      </c>
      <c r="Q1743" t="s">
        <v>266</v>
      </c>
      <c r="R1743" t="s">
        <v>267</v>
      </c>
      <c r="S1743" t="s">
        <v>20075</v>
      </c>
      <c r="T1743">
        <v>58.95</v>
      </c>
      <c r="U1743" t="s">
        <v>24</v>
      </c>
      <c r="V1743" t="s">
        <v>20076</v>
      </c>
      <c r="W1743" t="s">
        <v>20077</v>
      </c>
      <c r="X1743" t="s">
        <v>20078</v>
      </c>
      <c r="Y1743" t="s">
        <v>20079</v>
      </c>
      <c r="Z1743" t="str">
        <f t="shared" si="27"/>
        <v>AS-96503</v>
      </c>
    </row>
    <row r="1744" spans="1:26" x14ac:dyDescent="0.3">
      <c r="A1744" t="s">
        <v>20080</v>
      </c>
      <c r="B1744" t="s">
        <v>8169</v>
      </c>
      <c r="C1744" t="s">
        <v>268</v>
      </c>
      <c r="E1744" t="s">
        <v>47</v>
      </c>
      <c r="G1744">
        <v>0.22</v>
      </c>
      <c r="H1744">
        <v>0.22</v>
      </c>
      <c r="I1744" t="s">
        <v>24</v>
      </c>
      <c r="J1744">
        <v>10.79</v>
      </c>
      <c r="K1744">
        <v>59.85</v>
      </c>
      <c r="L1744">
        <v>49.06</v>
      </c>
      <c r="M1744" t="s">
        <v>83</v>
      </c>
      <c r="N1744" t="s">
        <v>20081</v>
      </c>
      <c r="O1744" t="s">
        <v>20082</v>
      </c>
      <c r="P1744" t="s">
        <v>83</v>
      </c>
      <c r="Q1744" t="s">
        <v>266</v>
      </c>
      <c r="R1744" t="s">
        <v>267</v>
      </c>
      <c r="S1744" t="s">
        <v>20083</v>
      </c>
      <c r="T1744">
        <v>59.85</v>
      </c>
      <c r="U1744" t="s">
        <v>24</v>
      </c>
      <c r="V1744" t="s">
        <v>6605</v>
      </c>
      <c r="W1744" t="s">
        <v>6608</v>
      </c>
      <c r="X1744" t="s">
        <v>20084</v>
      </c>
      <c r="Y1744" t="s">
        <v>20085</v>
      </c>
      <c r="Z1744" t="str">
        <f t="shared" si="27"/>
        <v>AS-96471</v>
      </c>
    </row>
    <row r="1745" spans="1:26" x14ac:dyDescent="0.3">
      <c r="A1745" t="s">
        <v>20086</v>
      </c>
      <c r="B1745" t="s">
        <v>8169</v>
      </c>
      <c r="C1745" t="s">
        <v>264</v>
      </c>
      <c r="E1745" t="s">
        <v>45</v>
      </c>
      <c r="G1745">
        <v>0.21</v>
      </c>
      <c r="H1745">
        <v>0.21</v>
      </c>
      <c r="I1745" t="s">
        <v>24</v>
      </c>
      <c r="J1745">
        <v>7.78</v>
      </c>
      <c r="K1745">
        <v>44.85</v>
      </c>
      <c r="L1745">
        <v>37.07</v>
      </c>
      <c r="M1745" t="s">
        <v>265</v>
      </c>
      <c r="N1745" t="s">
        <v>20087</v>
      </c>
      <c r="O1745" t="s">
        <v>20088</v>
      </c>
      <c r="P1745" t="s">
        <v>265</v>
      </c>
      <c r="Q1745" t="s">
        <v>266</v>
      </c>
      <c r="R1745" t="s">
        <v>267</v>
      </c>
      <c r="S1745" t="s">
        <v>20089</v>
      </c>
      <c r="T1745">
        <v>44.85</v>
      </c>
      <c r="U1745" t="s">
        <v>24</v>
      </c>
      <c r="V1745" t="s">
        <v>20090</v>
      </c>
      <c r="W1745" t="s">
        <v>20091</v>
      </c>
      <c r="X1745" t="s">
        <v>20092</v>
      </c>
      <c r="Y1745" t="s">
        <v>20093</v>
      </c>
      <c r="Z1745" t="str">
        <f t="shared" si="27"/>
        <v>AS-95146</v>
      </c>
    </row>
    <row r="1746" spans="1:26" x14ac:dyDescent="0.3">
      <c r="A1746" t="s">
        <v>20094</v>
      </c>
      <c r="B1746" t="s">
        <v>8169</v>
      </c>
      <c r="C1746" t="s">
        <v>264</v>
      </c>
      <c r="E1746" t="s">
        <v>45</v>
      </c>
      <c r="G1746">
        <v>0.21</v>
      </c>
      <c r="H1746">
        <v>0.21</v>
      </c>
      <c r="I1746" t="s">
        <v>24</v>
      </c>
      <c r="J1746">
        <v>4.32</v>
      </c>
      <c r="K1746">
        <v>24.9</v>
      </c>
      <c r="L1746">
        <v>20.58</v>
      </c>
      <c r="M1746" t="s">
        <v>265</v>
      </c>
      <c r="N1746" t="s">
        <v>20095</v>
      </c>
      <c r="O1746" t="s">
        <v>20096</v>
      </c>
      <c r="P1746" t="s">
        <v>265</v>
      </c>
      <c r="Q1746" t="s">
        <v>266</v>
      </c>
      <c r="R1746" t="s">
        <v>267</v>
      </c>
      <c r="S1746" t="s">
        <v>20097</v>
      </c>
      <c r="T1746">
        <v>24.9</v>
      </c>
      <c r="U1746" t="s">
        <v>24</v>
      </c>
      <c r="V1746" t="s">
        <v>20098</v>
      </c>
      <c r="W1746" t="s">
        <v>20099</v>
      </c>
      <c r="X1746" t="s">
        <v>20100</v>
      </c>
      <c r="Y1746" t="s">
        <v>20101</v>
      </c>
      <c r="Z1746" t="str">
        <f t="shared" si="27"/>
        <v>AS-95512</v>
      </c>
    </row>
    <row r="1747" spans="1:26" x14ac:dyDescent="0.3">
      <c r="A1747" t="s">
        <v>20102</v>
      </c>
      <c r="B1747" t="s">
        <v>8169</v>
      </c>
      <c r="C1747" t="s">
        <v>264</v>
      </c>
      <c r="E1747" t="s">
        <v>47</v>
      </c>
      <c r="G1747">
        <v>0.22</v>
      </c>
      <c r="H1747">
        <v>0.22</v>
      </c>
      <c r="I1747" t="s">
        <v>24</v>
      </c>
      <c r="J1747">
        <v>12.25</v>
      </c>
      <c r="K1747">
        <v>67.95</v>
      </c>
      <c r="L1747">
        <v>55.7</v>
      </c>
      <c r="M1747" t="s">
        <v>265</v>
      </c>
      <c r="N1747" t="s">
        <v>20103</v>
      </c>
      <c r="O1747" t="s">
        <v>20104</v>
      </c>
      <c r="P1747" t="s">
        <v>265</v>
      </c>
      <c r="Q1747" t="s">
        <v>266</v>
      </c>
      <c r="R1747" t="s">
        <v>267</v>
      </c>
      <c r="S1747" t="s">
        <v>20105</v>
      </c>
      <c r="T1747">
        <v>67.95</v>
      </c>
      <c r="U1747" t="s">
        <v>24</v>
      </c>
      <c r="V1747" t="s">
        <v>20106</v>
      </c>
      <c r="W1747" t="s">
        <v>20107</v>
      </c>
      <c r="X1747" t="s">
        <v>20108</v>
      </c>
      <c r="Y1747" t="s">
        <v>20109</v>
      </c>
      <c r="Z1747" t="str">
        <f t="shared" si="27"/>
        <v>AS-94941</v>
      </c>
    </row>
    <row r="1748" spans="1:26" x14ac:dyDescent="0.3">
      <c r="A1748" t="s">
        <v>20110</v>
      </c>
      <c r="B1748" t="s">
        <v>8169</v>
      </c>
      <c r="C1748" t="s">
        <v>268</v>
      </c>
      <c r="E1748" t="s">
        <v>42</v>
      </c>
      <c r="G1748">
        <v>0.19</v>
      </c>
      <c r="H1748">
        <v>0.19</v>
      </c>
      <c r="I1748" t="s">
        <v>24</v>
      </c>
      <c r="J1748">
        <v>3.98</v>
      </c>
      <c r="K1748">
        <v>24.9</v>
      </c>
      <c r="L1748">
        <v>20.92</v>
      </c>
      <c r="M1748" t="s">
        <v>83</v>
      </c>
      <c r="N1748" t="s">
        <v>20111</v>
      </c>
      <c r="O1748" t="s">
        <v>20112</v>
      </c>
      <c r="P1748" t="s">
        <v>83</v>
      </c>
      <c r="Q1748" t="s">
        <v>266</v>
      </c>
      <c r="R1748" t="s">
        <v>267</v>
      </c>
      <c r="S1748" t="s">
        <v>20113</v>
      </c>
      <c r="T1748">
        <v>24.9</v>
      </c>
      <c r="U1748" t="s">
        <v>24</v>
      </c>
      <c r="V1748" t="s">
        <v>6481</v>
      </c>
      <c r="W1748" t="s">
        <v>6483</v>
      </c>
      <c r="X1748" t="s">
        <v>20114</v>
      </c>
      <c r="Y1748" t="s">
        <v>20115</v>
      </c>
      <c r="Z1748" t="str">
        <f t="shared" si="27"/>
        <v>AS-96421</v>
      </c>
    </row>
    <row r="1749" spans="1:26" x14ac:dyDescent="0.3">
      <c r="A1749" t="s">
        <v>20116</v>
      </c>
      <c r="B1749" t="s">
        <v>8169</v>
      </c>
      <c r="C1749" t="s">
        <v>268</v>
      </c>
      <c r="E1749" t="s">
        <v>46</v>
      </c>
      <c r="G1749">
        <v>0.2</v>
      </c>
      <c r="H1749">
        <v>0.2</v>
      </c>
      <c r="I1749" t="s">
        <v>24</v>
      </c>
      <c r="J1749">
        <v>5.32</v>
      </c>
      <c r="K1749">
        <v>31.9</v>
      </c>
      <c r="L1749">
        <v>26.58</v>
      </c>
      <c r="M1749" t="s">
        <v>83</v>
      </c>
      <c r="N1749" t="s">
        <v>20117</v>
      </c>
      <c r="O1749" t="s">
        <v>20118</v>
      </c>
      <c r="P1749" t="s">
        <v>83</v>
      </c>
      <c r="Q1749" t="s">
        <v>266</v>
      </c>
      <c r="R1749" t="s">
        <v>267</v>
      </c>
      <c r="S1749" t="s">
        <v>20119</v>
      </c>
      <c r="T1749">
        <v>31.9</v>
      </c>
      <c r="U1749" t="s">
        <v>24</v>
      </c>
      <c r="V1749" t="s">
        <v>5308</v>
      </c>
      <c r="W1749" t="s">
        <v>5310</v>
      </c>
      <c r="X1749" t="s">
        <v>20120</v>
      </c>
      <c r="Y1749" t="s">
        <v>20121</v>
      </c>
      <c r="Z1749" t="str">
        <f t="shared" si="27"/>
        <v>AS-95795</v>
      </c>
    </row>
    <row r="1750" spans="1:26" x14ac:dyDescent="0.3">
      <c r="A1750" t="s">
        <v>20122</v>
      </c>
      <c r="B1750" t="s">
        <v>8169</v>
      </c>
      <c r="C1750" t="s">
        <v>264</v>
      </c>
      <c r="E1750" t="s">
        <v>46</v>
      </c>
      <c r="G1750">
        <v>0.2</v>
      </c>
      <c r="H1750">
        <v>0.2</v>
      </c>
      <c r="I1750" t="s">
        <v>24</v>
      </c>
      <c r="J1750">
        <v>5.14</v>
      </c>
      <c r="K1750">
        <v>30.85</v>
      </c>
      <c r="L1750">
        <v>25.71</v>
      </c>
      <c r="M1750" t="s">
        <v>265</v>
      </c>
      <c r="N1750" t="s">
        <v>20123</v>
      </c>
      <c r="O1750" t="s">
        <v>20124</v>
      </c>
      <c r="P1750" t="s">
        <v>265</v>
      </c>
      <c r="Q1750" t="s">
        <v>266</v>
      </c>
      <c r="R1750" t="s">
        <v>267</v>
      </c>
      <c r="S1750" t="s">
        <v>20125</v>
      </c>
      <c r="T1750">
        <v>30.85</v>
      </c>
      <c r="U1750" t="s">
        <v>24</v>
      </c>
      <c r="V1750" t="s">
        <v>20126</v>
      </c>
      <c r="W1750" t="s">
        <v>20127</v>
      </c>
      <c r="X1750" t="s">
        <v>20128</v>
      </c>
      <c r="Y1750" t="s">
        <v>20129</v>
      </c>
      <c r="Z1750" t="str">
        <f t="shared" si="27"/>
        <v>AS-96449</v>
      </c>
    </row>
    <row r="1751" spans="1:26" x14ac:dyDescent="0.3">
      <c r="A1751" t="s">
        <v>20130</v>
      </c>
      <c r="B1751" t="s">
        <v>8169</v>
      </c>
      <c r="C1751" t="s">
        <v>38</v>
      </c>
      <c r="D1751" t="s">
        <v>76</v>
      </c>
      <c r="E1751" t="s">
        <v>46</v>
      </c>
      <c r="G1751">
        <v>0.2</v>
      </c>
      <c r="H1751" t="s">
        <v>270</v>
      </c>
      <c r="I1751" t="s">
        <v>24</v>
      </c>
      <c r="J1751" t="s">
        <v>270</v>
      </c>
      <c r="K1751">
        <v>0</v>
      </c>
      <c r="L1751">
        <v>0</v>
      </c>
      <c r="M1751" t="s">
        <v>271</v>
      </c>
      <c r="Z1751" t="str">
        <f t="shared" si="27"/>
        <v>AS-96516</v>
      </c>
    </row>
    <row r="1752" spans="1:26" x14ac:dyDescent="0.3">
      <c r="A1752" t="s">
        <v>20131</v>
      </c>
      <c r="B1752" t="s">
        <v>8169</v>
      </c>
      <c r="C1752" t="s">
        <v>264</v>
      </c>
      <c r="E1752" t="s">
        <v>42</v>
      </c>
      <c r="G1752">
        <v>0.19</v>
      </c>
      <c r="H1752">
        <v>0.19</v>
      </c>
      <c r="I1752" t="s">
        <v>24</v>
      </c>
      <c r="J1752">
        <v>15.96</v>
      </c>
      <c r="K1752">
        <v>99.95</v>
      </c>
      <c r="L1752">
        <v>83.99</v>
      </c>
      <c r="M1752" t="s">
        <v>265</v>
      </c>
      <c r="N1752" t="s">
        <v>20132</v>
      </c>
      <c r="O1752" t="s">
        <v>20133</v>
      </c>
      <c r="P1752" t="s">
        <v>265</v>
      </c>
      <c r="Q1752" t="s">
        <v>266</v>
      </c>
      <c r="R1752" t="s">
        <v>267</v>
      </c>
      <c r="S1752" t="s">
        <v>20134</v>
      </c>
      <c r="T1752">
        <v>99.95</v>
      </c>
      <c r="U1752" t="s">
        <v>24</v>
      </c>
      <c r="V1752" t="s">
        <v>20135</v>
      </c>
      <c r="W1752" t="s">
        <v>20136</v>
      </c>
      <c r="X1752" t="s">
        <v>20135</v>
      </c>
      <c r="Y1752" t="s">
        <v>20137</v>
      </c>
      <c r="Z1752" t="str">
        <f t="shared" si="27"/>
        <v>AS-97005</v>
      </c>
    </row>
    <row r="1753" spans="1:26" x14ac:dyDescent="0.3">
      <c r="A1753" t="s">
        <v>20138</v>
      </c>
      <c r="B1753" t="s">
        <v>8169</v>
      </c>
      <c r="C1753" t="s">
        <v>268</v>
      </c>
      <c r="E1753" t="s">
        <v>42</v>
      </c>
      <c r="G1753">
        <v>0.19</v>
      </c>
      <c r="H1753">
        <v>0.19</v>
      </c>
      <c r="I1753" t="s">
        <v>24</v>
      </c>
      <c r="J1753">
        <v>6.05</v>
      </c>
      <c r="K1753">
        <v>37.9</v>
      </c>
      <c r="L1753">
        <v>31.85</v>
      </c>
      <c r="M1753" t="s">
        <v>83</v>
      </c>
      <c r="N1753" t="s">
        <v>20139</v>
      </c>
      <c r="O1753" t="s">
        <v>20140</v>
      </c>
      <c r="P1753" t="s">
        <v>83</v>
      </c>
      <c r="Q1753" t="s">
        <v>266</v>
      </c>
      <c r="R1753" t="s">
        <v>267</v>
      </c>
      <c r="S1753" t="s">
        <v>20141</v>
      </c>
      <c r="T1753">
        <v>37.9</v>
      </c>
      <c r="U1753" t="s">
        <v>24</v>
      </c>
      <c r="V1753" t="s">
        <v>4753</v>
      </c>
      <c r="W1753" t="s">
        <v>4755</v>
      </c>
      <c r="X1753" t="s">
        <v>20142</v>
      </c>
      <c r="Y1753" t="s">
        <v>20143</v>
      </c>
      <c r="Z1753" t="str">
        <f t="shared" si="27"/>
        <v>AS-95526</v>
      </c>
    </row>
    <row r="1754" spans="1:26" x14ac:dyDescent="0.3">
      <c r="A1754" t="s">
        <v>20144</v>
      </c>
      <c r="B1754" t="s">
        <v>8169</v>
      </c>
      <c r="C1754" t="s">
        <v>264</v>
      </c>
      <c r="E1754" t="s">
        <v>45</v>
      </c>
      <c r="G1754">
        <v>0.21</v>
      </c>
      <c r="H1754">
        <v>0.21</v>
      </c>
      <c r="I1754" t="s">
        <v>24</v>
      </c>
      <c r="J1754">
        <v>6.53</v>
      </c>
      <c r="K1754">
        <v>37.61</v>
      </c>
      <c r="L1754">
        <v>31.08</v>
      </c>
      <c r="M1754" t="s">
        <v>265</v>
      </c>
      <c r="N1754" t="s">
        <v>20145</v>
      </c>
      <c r="O1754" t="s">
        <v>20146</v>
      </c>
      <c r="P1754" t="s">
        <v>265</v>
      </c>
      <c r="Q1754" t="s">
        <v>266</v>
      </c>
      <c r="R1754" t="s">
        <v>267</v>
      </c>
      <c r="S1754" t="s">
        <v>20147</v>
      </c>
      <c r="T1754">
        <v>37.61</v>
      </c>
      <c r="U1754" t="s">
        <v>24</v>
      </c>
      <c r="V1754" t="s">
        <v>20148</v>
      </c>
      <c r="W1754" t="s">
        <v>20149</v>
      </c>
      <c r="X1754" t="s">
        <v>20150</v>
      </c>
      <c r="Y1754" t="s">
        <v>20151</v>
      </c>
      <c r="Z1754" t="str">
        <f t="shared" si="27"/>
        <v>AS-95907</v>
      </c>
    </row>
    <row r="1755" spans="1:26" x14ac:dyDescent="0.3">
      <c r="A1755" t="s">
        <v>20152</v>
      </c>
      <c r="B1755" t="s">
        <v>8169</v>
      </c>
      <c r="C1755" t="s">
        <v>268</v>
      </c>
      <c r="D1755" t="s">
        <v>72</v>
      </c>
      <c r="E1755" t="s">
        <v>47</v>
      </c>
      <c r="G1755">
        <v>0.22</v>
      </c>
      <c r="H1755" t="s">
        <v>270</v>
      </c>
      <c r="I1755" t="s">
        <v>24</v>
      </c>
      <c r="J1755" t="s">
        <v>270</v>
      </c>
      <c r="K1755">
        <v>0</v>
      </c>
      <c r="L1755">
        <v>0</v>
      </c>
      <c r="M1755" t="s">
        <v>83</v>
      </c>
      <c r="N1755" t="s">
        <v>20153</v>
      </c>
      <c r="O1755" t="s">
        <v>20154</v>
      </c>
      <c r="P1755" t="s">
        <v>83</v>
      </c>
      <c r="Q1755" t="s">
        <v>266</v>
      </c>
      <c r="R1755" t="s">
        <v>267</v>
      </c>
      <c r="S1755" t="s">
        <v>20155</v>
      </c>
      <c r="T1755">
        <v>183.47</v>
      </c>
      <c r="U1755" t="s">
        <v>24</v>
      </c>
      <c r="V1755" t="s">
        <v>6681</v>
      </c>
      <c r="W1755" t="s">
        <v>6684</v>
      </c>
      <c r="X1755" t="s">
        <v>20156</v>
      </c>
      <c r="Y1755" t="s">
        <v>20157</v>
      </c>
      <c r="Z1755" t="str">
        <f t="shared" si="27"/>
        <v>AS-96546</v>
      </c>
    </row>
    <row r="1756" spans="1:26" x14ac:dyDescent="0.3">
      <c r="A1756" t="s">
        <v>20152</v>
      </c>
      <c r="B1756" t="s">
        <v>8169</v>
      </c>
      <c r="C1756" t="s">
        <v>268</v>
      </c>
      <c r="D1756" t="s">
        <v>72</v>
      </c>
      <c r="E1756" t="s">
        <v>47</v>
      </c>
      <c r="G1756">
        <v>0.22</v>
      </c>
      <c r="H1756" t="s">
        <v>270</v>
      </c>
      <c r="I1756" t="s">
        <v>24</v>
      </c>
      <c r="J1756" t="s">
        <v>270</v>
      </c>
      <c r="K1756">
        <v>0</v>
      </c>
      <c r="L1756">
        <v>0</v>
      </c>
      <c r="M1756" t="s">
        <v>83</v>
      </c>
      <c r="N1756" t="s">
        <v>20153</v>
      </c>
      <c r="O1756" t="s">
        <v>20158</v>
      </c>
      <c r="P1756" t="s">
        <v>83</v>
      </c>
      <c r="Q1756" t="s">
        <v>275</v>
      </c>
      <c r="R1756" t="s">
        <v>267</v>
      </c>
      <c r="S1756" t="s">
        <v>20159</v>
      </c>
      <c r="T1756">
        <v>183.47</v>
      </c>
      <c r="U1756" t="s">
        <v>24</v>
      </c>
      <c r="V1756" t="s">
        <v>6691</v>
      </c>
      <c r="W1756" t="s">
        <v>20160</v>
      </c>
      <c r="X1756" t="s">
        <v>6691</v>
      </c>
      <c r="Y1756" t="s">
        <v>20161</v>
      </c>
      <c r="Z1756" t="str">
        <f t="shared" si="27"/>
        <v>AS-96546</v>
      </c>
    </row>
    <row r="1757" spans="1:26" x14ac:dyDescent="0.3">
      <c r="A1757" t="s">
        <v>20162</v>
      </c>
      <c r="B1757" t="s">
        <v>8169</v>
      </c>
      <c r="C1757" t="s">
        <v>264</v>
      </c>
      <c r="E1757" t="s">
        <v>47</v>
      </c>
      <c r="G1757">
        <v>0.22</v>
      </c>
      <c r="H1757">
        <v>0.22</v>
      </c>
      <c r="I1757" t="s">
        <v>24</v>
      </c>
      <c r="J1757">
        <v>9</v>
      </c>
      <c r="K1757">
        <v>49.9</v>
      </c>
      <c r="L1757">
        <v>40.9</v>
      </c>
      <c r="M1757" t="s">
        <v>265</v>
      </c>
      <c r="N1757" t="s">
        <v>20163</v>
      </c>
      <c r="O1757" t="s">
        <v>20164</v>
      </c>
      <c r="P1757" t="s">
        <v>265</v>
      </c>
      <c r="Q1757" t="s">
        <v>266</v>
      </c>
      <c r="R1757" t="s">
        <v>267</v>
      </c>
      <c r="S1757" t="s">
        <v>20165</v>
      </c>
      <c r="T1757">
        <v>49.9</v>
      </c>
      <c r="U1757" t="s">
        <v>24</v>
      </c>
      <c r="V1757" t="s">
        <v>20166</v>
      </c>
      <c r="W1757" t="s">
        <v>20167</v>
      </c>
      <c r="X1757" t="s">
        <v>20168</v>
      </c>
      <c r="Y1757" t="s">
        <v>20169</v>
      </c>
      <c r="Z1757" t="str">
        <f t="shared" si="27"/>
        <v>AS-96328</v>
      </c>
    </row>
    <row r="1758" spans="1:26" x14ac:dyDescent="0.3">
      <c r="A1758" t="s">
        <v>20170</v>
      </c>
      <c r="B1758" t="s">
        <v>8169</v>
      </c>
      <c r="C1758" t="s">
        <v>38</v>
      </c>
      <c r="D1758" t="s">
        <v>67</v>
      </c>
      <c r="E1758" t="s">
        <v>42</v>
      </c>
      <c r="G1758">
        <v>0.19</v>
      </c>
      <c r="H1758" t="s">
        <v>270</v>
      </c>
      <c r="I1758" t="s">
        <v>24</v>
      </c>
      <c r="J1758" t="s">
        <v>270</v>
      </c>
      <c r="K1758">
        <v>0</v>
      </c>
      <c r="L1758">
        <v>0</v>
      </c>
      <c r="M1758" t="s">
        <v>271</v>
      </c>
      <c r="Z1758" t="str">
        <f t="shared" si="27"/>
        <v>AS-97035</v>
      </c>
    </row>
    <row r="1759" spans="1:26" x14ac:dyDescent="0.3">
      <c r="A1759" t="s">
        <v>20171</v>
      </c>
      <c r="B1759" t="s">
        <v>8169</v>
      </c>
      <c r="C1759" t="s">
        <v>264</v>
      </c>
      <c r="E1759" t="s">
        <v>45</v>
      </c>
      <c r="G1759">
        <v>0.21</v>
      </c>
      <c r="H1759">
        <v>0.21</v>
      </c>
      <c r="I1759" t="s">
        <v>24</v>
      </c>
      <c r="J1759">
        <v>17.350000000000001</v>
      </c>
      <c r="K1759">
        <v>99.95</v>
      </c>
      <c r="L1759">
        <v>82.6</v>
      </c>
      <c r="M1759" t="s">
        <v>265</v>
      </c>
      <c r="N1759" t="s">
        <v>20172</v>
      </c>
      <c r="O1759" t="s">
        <v>20173</v>
      </c>
      <c r="P1759" t="s">
        <v>265</v>
      </c>
      <c r="Q1759" t="s">
        <v>266</v>
      </c>
      <c r="R1759" t="s">
        <v>267</v>
      </c>
      <c r="S1759" t="s">
        <v>20174</v>
      </c>
      <c r="T1759">
        <v>99.95</v>
      </c>
      <c r="U1759" t="s">
        <v>24</v>
      </c>
      <c r="V1759" t="s">
        <v>20175</v>
      </c>
      <c r="W1759" t="s">
        <v>20176</v>
      </c>
      <c r="X1759" t="s">
        <v>20177</v>
      </c>
      <c r="Y1759" t="s">
        <v>20178</v>
      </c>
      <c r="Z1759" t="str">
        <f t="shared" si="27"/>
        <v>AS-95993</v>
      </c>
    </row>
    <row r="1760" spans="1:26" x14ac:dyDescent="0.3">
      <c r="A1760" t="s">
        <v>20179</v>
      </c>
      <c r="B1760" t="s">
        <v>8169</v>
      </c>
      <c r="C1760" t="s">
        <v>268</v>
      </c>
      <c r="D1760" t="s">
        <v>70</v>
      </c>
      <c r="E1760" t="s">
        <v>45</v>
      </c>
      <c r="G1760">
        <v>0.21</v>
      </c>
      <c r="H1760" t="s">
        <v>270</v>
      </c>
      <c r="I1760" t="s">
        <v>24</v>
      </c>
      <c r="J1760" t="s">
        <v>270</v>
      </c>
      <c r="K1760">
        <v>0</v>
      </c>
      <c r="L1760">
        <v>0</v>
      </c>
      <c r="M1760" t="s">
        <v>83</v>
      </c>
      <c r="N1760" t="s">
        <v>20180</v>
      </c>
      <c r="O1760" t="s">
        <v>20181</v>
      </c>
      <c r="P1760" t="s">
        <v>83</v>
      </c>
      <c r="Q1760" t="s">
        <v>266</v>
      </c>
      <c r="R1760" t="s">
        <v>267</v>
      </c>
      <c r="S1760" t="s">
        <v>20182</v>
      </c>
      <c r="T1760">
        <v>84.95</v>
      </c>
      <c r="U1760" t="s">
        <v>24</v>
      </c>
      <c r="V1760" t="s">
        <v>3910</v>
      </c>
      <c r="W1760" t="s">
        <v>3913</v>
      </c>
      <c r="X1760" t="s">
        <v>20183</v>
      </c>
      <c r="Y1760" t="s">
        <v>20184</v>
      </c>
      <c r="Z1760" t="str">
        <f t="shared" si="27"/>
        <v>AS-95211</v>
      </c>
    </row>
    <row r="1761" spans="1:26" x14ac:dyDescent="0.3">
      <c r="A1761" t="s">
        <v>20179</v>
      </c>
      <c r="B1761" t="s">
        <v>8169</v>
      </c>
      <c r="C1761" t="s">
        <v>268</v>
      </c>
      <c r="D1761" t="s">
        <v>70</v>
      </c>
      <c r="E1761" t="s">
        <v>45</v>
      </c>
      <c r="G1761">
        <v>0.21</v>
      </c>
      <c r="H1761" t="s">
        <v>270</v>
      </c>
      <c r="I1761" t="s">
        <v>24</v>
      </c>
      <c r="J1761" t="s">
        <v>270</v>
      </c>
      <c r="K1761">
        <v>0</v>
      </c>
      <c r="L1761">
        <v>0</v>
      </c>
      <c r="M1761" t="s">
        <v>83</v>
      </c>
      <c r="N1761" t="s">
        <v>20180</v>
      </c>
      <c r="O1761" t="s">
        <v>20185</v>
      </c>
      <c r="P1761" t="s">
        <v>83</v>
      </c>
      <c r="Q1761" t="s">
        <v>275</v>
      </c>
      <c r="R1761" t="s">
        <v>267</v>
      </c>
      <c r="S1761" t="s">
        <v>20186</v>
      </c>
      <c r="T1761">
        <v>84.95</v>
      </c>
      <c r="U1761" t="s">
        <v>24</v>
      </c>
      <c r="V1761" t="s">
        <v>3918</v>
      </c>
      <c r="W1761" t="s">
        <v>20187</v>
      </c>
      <c r="X1761" t="s">
        <v>3918</v>
      </c>
      <c r="Y1761" t="s">
        <v>20188</v>
      </c>
      <c r="Z1761" t="str">
        <f t="shared" si="27"/>
        <v>AS-95211</v>
      </c>
    </row>
    <row r="1762" spans="1:26" x14ac:dyDescent="0.3">
      <c r="A1762" t="s">
        <v>20189</v>
      </c>
      <c r="B1762" t="s">
        <v>8169</v>
      </c>
      <c r="C1762" t="s">
        <v>264</v>
      </c>
      <c r="E1762" t="s">
        <v>294</v>
      </c>
      <c r="G1762">
        <v>0.17</v>
      </c>
      <c r="H1762">
        <v>0.17</v>
      </c>
      <c r="I1762" t="s">
        <v>24</v>
      </c>
      <c r="J1762">
        <v>32.799999999999997</v>
      </c>
      <c r="K1762">
        <v>225.77</v>
      </c>
      <c r="L1762">
        <v>192.97</v>
      </c>
      <c r="M1762" t="s">
        <v>265</v>
      </c>
      <c r="N1762" t="s">
        <v>20190</v>
      </c>
      <c r="O1762" t="s">
        <v>20191</v>
      </c>
      <c r="P1762" t="s">
        <v>265</v>
      </c>
      <c r="Q1762" t="s">
        <v>266</v>
      </c>
      <c r="R1762" t="s">
        <v>267</v>
      </c>
      <c r="S1762" t="s">
        <v>20192</v>
      </c>
      <c r="T1762">
        <v>225.77</v>
      </c>
      <c r="U1762" t="s">
        <v>24</v>
      </c>
      <c r="V1762" t="s">
        <v>20193</v>
      </c>
      <c r="W1762" t="s">
        <v>20194</v>
      </c>
      <c r="X1762" t="s">
        <v>20195</v>
      </c>
      <c r="Y1762" t="s">
        <v>20196</v>
      </c>
      <c r="Z1762" t="str">
        <f t="shared" si="27"/>
        <v>AS-96735</v>
      </c>
    </row>
    <row r="1763" spans="1:26" x14ac:dyDescent="0.3">
      <c r="A1763" t="s">
        <v>20197</v>
      </c>
      <c r="B1763" t="s">
        <v>8169</v>
      </c>
      <c r="C1763" t="s">
        <v>264</v>
      </c>
      <c r="E1763" t="s">
        <v>42</v>
      </c>
      <c r="G1763">
        <v>0.19</v>
      </c>
      <c r="H1763">
        <v>0.19</v>
      </c>
      <c r="I1763" t="s">
        <v>24</v>
      </c>
      <c r="J1763">
        <v>2.86</v>
      </c>
      <c r="K1763">
        <v>17.899999999999999</v>
      </c>
      <c r="L1763">
        <v>15.04</v>
      </c>
      <c r="M1763" t="s">
        <v>265</v>
      </c>
      <c r="N1763" t="s">
        <v>20198</v>
      </c>
      <c r="O1763" t="s">
        <v>20199</v>
      </c>
      <c r="P1763" t="s">
        <v>265</v>
      </c>
      <c r="Q1763" t="s">
        <v>266</v>
      </c>
      <c r="R1763" t="s">
        <v>267</v>
      </c>
      <c r="S1763" t="s">
        <v>20200</v>
      </c>
      <c r="T1763">
        <v>17.899999999999999</v>
      </c>
      <c r="U1763" t="s">
        <v>24</v>
      </c>
      <c r="V1763" t="s">
        <v>20201</v>
      </c>
      <c r="W1763" t="s">
        <v>20202</v>
      </c>
      <c r="X1763" t="s">
        <v>20201</v>
      </c>
      <c r="Y1763" t="s">
        <v>20203</v>
      </c>
      <c r="Z1763" t="str">
        <f t="shared" si="27"/>
        <v>AS-95942</v>
      </c>
    </row>
    <row r="1764" spans="1:26" x14ac:dyDescent="0.3">
      <c r="A1764" t="s">
        <v>20204</v>
      </c>
      <c r="B1764" t="s">
        <v>8169</v>
      </c>
      <c r="C1764" t="s">
        <v>264</v>
      </c>
      <c r="E1764" t="s">
        <v>45</v>
      </c>
      <c r="G1764">
        <v>0.21</v>
      </c>
      <c r="H1764">
        <v>0.21</v>
      </c>
      <c r="I1764" t="s">
        <v>24</v>
      </c>
      <c r="J1764">
        <v>7.96</v>
      </c>
      <c r="K1764">
        <v>45.9</v>
      </c>
      <c r="L1764">
        <v>37.94</v>
      </c>
      <c r="M1764" t="s">
        <v>265</v>
      </c>
      <c r="N1764" t="s">
        <v>20205</v>
      </c>
      <c r="O1764" t="s">
        <v>20206</v>
      </c>
      <c r="P1764" t="s">
        <v>265</v>
      </c>
      <c r="Q1764" t="s">
        <v>266</v>
      </c>
      <c r="R1764" t="s">
        <v>267</v>
      </c>
      <c r="S1764" t="s">
        <v>20207</v>
      </c>
      <c r="T1764">
        <v>67.900000000000006</v>
      </c>
      <c r="U1764" t="s">
        <v>24</v>
      </c>
      <c r="V1764" t="s">
        <v>20208</v>
      </c>
      <c r="W1764" t="s">
        <v>20209</v>
      </c>
      <c r="X1764" t="s">
        <v>20210</v>
      </c>
      <c r="Y1764" t="s">
        <v>20211</v>
      </c>
      <c r="Z1764" t="str">
        <f t="shared" si="27"/>
        <v>AS-95523</v>
      </c>
    </row>
    <row r="1765" spans="1:26" x14ac:dyDescent="0.3">
      <c r="A1765" t="s">
        <v>20204</v>
      </c>
      <c r="B1765" t="s">
        <v>8169</v>
      </c>
      <c r="C1765" t="s">
        <v>264</v>
      </c>
      <c r="E1765" t="s">
        <v>45</v>
      </c>
      <c r="G1765">
        <v>0.21</v>
      </c>
      <c r="H1765">
        <v>0.21</v>
      </c>
      <c r="I1765" t="s">
        <v>24</v>
      </c>
      <c r="J1765">
        <v>7.96</v>
      </c>
      <c r="K1765">
        <v>45.9</v>
      </c>
      <c r="L1765">
        <v>37.94</v>
      </c>
      <c r="M1765" t="s">
        <v>265</v>
      </c>
      <c r="N1765" t="s">
        <v>20205</v>
      </c>
      <c r="O1765" t="s">
        <v>20212</v>
      </c>
      <c r="P1765" t="s">
        <v>265</v>
      </c>
      <c r="Q1765" t="s">
        <v>275</v>
      </c>
      <c r="R1765" t="s">
        <v>267</v>
      </c>
      <c r="S1765" t="s">
        <v>20213</v>
      </c>
      <c r="T1765">
        <v>22</v>
      </c>
      <c r="U1765" t="s">
        <v>24</v>
      </c>
      <c r="V1765" t="s">
        <v>20214</v>
      </c>
      <c r="W1765" t="s">
        <v>20215</v>
      </c>
      <c r="X1765" t="s">
        <v>20214</v>
      </c>
      <c r="Y1765" t="s">
        <v>20216</v>
      </c>
      <c r="Z1765" t="str">
        <f t="shared" si="27"/>
        <v>AS-95523</v>
      </c>
    </row>
    <row r="1766" spans="1:26" x14ac:dyDescent="0.3">
      <c r="A1766" t="s">
        <v>399</v>
      </c>
      <c r="B1766" t="s">
        <v>8169</v>
      </c>
      <c r="C1766" t="s">
        <v>264</v>
      </c>
      <c r="D1766" t="s">
        <v>63</v>
      </c>
      <c r="E1766" t="s">
        <v>42</v>
      </c>
      <c r="G1766">
        <v>0.19</v>
      </c>
      <c r="H1766">
        <v>0.19</v>
      </c>
      <c r="I1766" t="s">
        <v>24</v>
      </c>
      <c r="J1766">
        <v>-6.38</v>
      </c>
      <c r="K1766">
        <v>-39.950000000000003</v>
      </c>
      <c r="L1766">
        <v>-33.57</v>
      </c>
      <c r="M1766" t="s">
        <v>265</v>
      </c>
      <c r="N1766" t="s">
        <v>719</v>
      </c>
      <c r="O1766" t="s">
        <v>720</v>
      </c>
      <c r="P1766" t="s">
        <v>265</v>
      </c>
      <c r="Q1766" t="s">
        <v>266</v>
      </c>
      <c r="R1766" t="s">
        <v>267</v>
      </c>
      <c r="S1766" t="s">
        <v>721</v>
      </c>
      <c r="T1766">
        <v>44.9</v>
      </c>
      <c r="U1766" t="s">
        <v>24</v>
      </c>
      <c r="V1766" t="s">
        <v>722</v>
      </c>
      <c r="W1766" t="s">
        <v>723</v>
      </c>
      <c r="X1766" t="s">
        <v>724</v>
      </c>
      <c r="Y1766" t="s">
        <v>20217</v>
      </c>
      <c r="Z1766" t="str">
        <f t="shared" si="27"/>
        <v>AS-94281</v>
      </c>
    </row>
    <row r="1767" spans="1:26" x14ac:dyDescent="0.3">
      <c r="A1767" t="s">
        <v>399</v>
      </c>
      <c r="B1767" t="s">
        <v>8169</v>
      </c>
      <c r="C1767" t="s">
        <v>264</v>
      </c>
      <c r="D1767" t="s">
        <v>63</v>
      </c>
      <c r="E1767" t="s">
        <v>42</v>
      </c>
      <c r="G1767">
        <v>0.19</v>
      </c>
      <c r="H1767">
        <v>0.19</v>
      </c>
      <c r="I1767" t="s">
        <v>24</v>
      </c>
      <c r="J1767">
        <v>-6.38</v>
      </c>
      <c r="K1767">
        <v>-39.950000000000003</v>
      </c>
      <c r="L1767">
        <v>-33.57</v>
      </c>
      <c r="M1767" t="s">
        <v>265</v>
      </c>
      <c r="N1767" t="s">
        <v>719</v>
      </c>
      <c r="O1767" t="s">
        <v>20218</v>
      </c>
      <c r="P1767" t="s">
        <v>265</v>
      </c>
      <c r="Q1767" t="s">
        <v>275</v>
      </c>
      <c r="R1767" t="s">
        <v>267</v>
      </c>
      <c r="S1767" t="s">
        <v>20219</v>
      </c>
      <c r="T1767">
        <v>39.950000000000003</v>
      </c>
      <c r="U1767" t="s">
        <v>24</v>
      </c>
      <c r="V1767" t="s">
        <v>20220</v>
      </c>
      <c r="W1767" t="s">
        <v>20221</v>
      </c>
      <c r="X1767" t="s">
        <v>20220</v>
      </c>
      <c r="Y1767" t="s">
        <v>20222</v>
      </c>
      <c r="Z1767" t="str">
        <f t="shared" si="27"/>
        <v>AS-94281</v>
      </c>
    </row>
    <row r="1768" spans="1:26" x14ac:dyDescent="0.3">
      <c r="A1768" t="s">
        <v>20223</v>
      </c>
      <c r="B1768" t="s">
        <v>8169</v>
      </c>
      <c r="C1768" t="s">
        <v>264</v>
      </c>
      <c r="E1768" t="s">
        <v>45</v>
      </c>
      <c r="G1768">
        <v>0.21</v>
      </c>
      <c r="H1768">
        <v>0.21</v>
      </c>
      <c r="I1768" t="s">
        <v>24</v>
      </c>
      <c r="J1768">
        <v>9.18</v>
      </c>
      <c r="K1768">
        <v>52.9</v>
      </c>
      <c r="L1768">
        <v>43.72</v>
      </c>
      <c r="M1768" t="s">
        <v>265</v>
      </c>
      <c r="N1768" t="s">
        <v>20224</v>
      </c>
      <c r="O1768" t="s">
        <v>20225</v>
      </c>
      <c r="P1768" t="s">
        <v>265</v>
      </c>
      <c r="Q1768" t="s">
        <v>266</v>
      </c>
      <c r="R1768" t="s">
        <v>267</v>
      </c>
      <c r="S1768" t="s">
        <v>20226</v>
      </c>
      <c r="T1768">
        <v>52.9</v>
      </c>
      <c r="U1768" t="s">
        <v>24</v>
      </c>
      <c r="V1768" t="s">
        <v>20227</v>
      </c>
      <c r="W1768" t="s">
        <v>20228</v>
      </c>
      <c r="X1768" t="s">
        <v>20229</v>
      </c>
      <c r="Y1768" t="s">
        <v>20230</v>
      </c>
      <c r="Z1768" t="str">
        <f t="shared" si="27"/>
        <v>AS-96915</v>
      </c>
    </row>
    <row r="1769" spans="1:26" x14ac:dyDescent="0.3">
      <c r="A1769" t="s">
        <v>20231</v>
      </c>
      <c r="B1769" t="s">
        <v>8169</v>
      </c>
      <c r="C1769" t="s">
        <v>264</v>
      </c>
      <c r="E1769" t="s">
        <v>45</v>
      </c>
      <c r="G1769">
        <v>0.21</v>
      </c>
      <c r="H1769">
        <v>0.21</v>
      </c>
      <c r="I1769" t="s">
        <v>24</v>
      </c>
      <c r="J1769">
        <v>11.79</v>
      </c>
      <c r="K1769">
        <v>67.95</v>
      </c>
      <c r="L1769">
        <v>56.16</v>
      </c>
      <c r="M1769" t="s">
        <v>265</v>
      </c>
      <c r="N1769" t="s">
        <v>20232</v>
      </c>
      <c r="O1769" t="s">
        <v>20233</v>
      </c>
      <c r="P1769" t="s">
        <v>265</v>
      </c>
      <c r="Q1769" t="s">
        <v>266</v>
      </c>
      <c r="R1769" t="s">
        <v>267</v>
      </c>
      <c r="S1769" t="s">
        <v>20234</v>
      </c>
      <c r="T1769">
        <v>67.95</v>
      </c>
      <c r="U1769" t="s">
        <v>24</v>
      </c>
      <c r="V1769" t="s">
        <v>20235</v>
      </c>
      <c r="W1769" t="s">
        <v>20236</v>
      </c>
      <c r="X1769" t="s">
        <v>20237</v>
      </c>
      <c r="Y1769" t="s">
        <v>20238</v>
      </c>
      <c r="Z1769" t="str">
        <f t="shared" si="27"/>
        <v>AS-95910</v>
      </c>
    </row>
    <row r="1770" spans="1:26" x14ac:dyDescent="0.3">
      <c r="A1770" t="s">
        <v>20239</v>
      </c>
      <c r="B1770" t="s">
        <v>8169</v>
      </c>
      <c r="C1770" t="s">
        <v>268</v>
      </c>
      <c r="E1770" t="s">
        <v>46</v>
      </c>
      <c r="G1770">
        <v>0.2</v>
      </c>
      <c r="H1770">
        <v>0.2</v>
      </c>
      <c r="I1770" t="s">
        <v>24</v>
      </c>
      <c r="J1770">
        <v>2.98</v>
      </c>
      <c r="K1770">
        <v>17.899999999999999</v>
      </c>
      <c r="L1770">
        <v>14.92</v>
      </c>
      <c r="M1770" t="s">
        <v>83</v>
      </c>
      <c r="N1770" t="s">
        <v>20240</v>
      </c>
      <c r="O1770" t="s">
        <v>20241</v>
      </c>
      <c r="P1770" t="s">
        <v>83</v>
      </c>
      <c r="Q1770" t="s">
        <v>266</v>
      </c>
      <c r="R1770" t="s">
        <v>267</v>
      </c>
      <c r="S1770" t="s">
        <v>20242</v>
      </c>
      <c r="T1770">
        <v>17.899999999999999</v>
      </c>
      <c r="U1770" t="s">
        <v>24</v>
      </c>
      <c r="V1770" t="s">
        <v>7075</v>
      </c>
      <c r="W1770" t="s">
        <v>7078</v>
      </c>
      <c r="X1770" t="s">
        <v>20243</v>
      </c>
      <c r="Y1770" t="s">
        <v>20244</v>
      </c>
      <c r="Z1770" t="str">
        <f t="shared" si="27"/>
        <v>AS-96728</v>
      </c>
    </row>
    <row r="1771" spans="1:26" x14ac:dyDescent="0.3">
      <c r="A1771" t="s">
        <v>20245</v>
      </c>
      <c r="B1771" t="s">
        <v>8169</v>
      </c>
      <c r="C1771" t="s">
        <v>268</v>
      </c>
      <c r="E1771" t="s">
        <v>45</v>
      </c>
      <c r="G1771">
        <v>0.21</v>
      </c>
      <c r="H1771">
        <v>0.21</v>
      </c>
      <c r="I1771" t="s">
        <v>24</v>
      </c>
      <c r="J1771">
        <v>14.91</v>
      </c>
      <c r="K1771">
        <v>85.9</v>
      </c>
      <c r="L1771">
        <v>70.989999999999995</v>
      </c>
      <c r="M1771" t="s">
        <v>83</v>
      </c>
      <c r="N1771" t="s">
        <v>20246</v>
      </c>
      <c r="O1771" t="s">
        <v>20247</v>
      </c>
      <c r="P1771" t="s">
        <v>83</v>
      </c>
      <c r="Q1771" t="s">
        <v>266</v>
      </c>
      <c r="R1771" t="s">
        <v>267</v>
      </c>
      <c r="S1771" t="s">
        <v>20248</v>
      </c>
      <c r="T1771">
        <v>85.9</v>
      </c>
      <c r="U1771" t="s">
        <v>24</v>
      </c>
      <c r="V1771" t="s">
        <v>7438</v>
      </c>
      <c r="W1771" t="s">
        <v>7441</v>
      </c>
      <c r="X1771" t="s">
        <v>20249</v>
      </c>
      <c r="Y1771" t="s">
        <v>20250</v>
      </c>
      <c r="Z1771" t="str">
        <f t="shared" si="27"/>
        <v>AS-96906</v>
      </c>
    </row>
    <row r="1772" spans="1:26" x14ac:dyDescent="0.3">
      <c r="A1772" t="s">
        <v>20251</v>
      </c>
      <c r="B1772" t="s">
        <v>8169</v>
      </c>
      <c r="C1772" t="s">
        <v>264</v>
      </c>
      <c r="E1772" t="s">
        <v>45</v>
      </c>
      <c r="G1772">
        <v>0.21</v>
      </c>
      <c r="H1772">
        <v>0.21</v>
      </c>
      <c r="I1772" t="s">
        <v>24</v>
      </c>
      <c r="J1772">
        <v>7.09</v>
      </c>
      <c r="K1772">
        <v>40.86</v>
      </c>
      <c r="L1772">
        <v>33.770000000000003</v>
      </c>
      <c r="M1772" t="s">
        <v>265</v>
      </c>
      <c r="N1772" t="s">
        <v>20252</v>
      </c>
      <c r="O1772" t="s">
        <v>20253</v>
      </c>
      <c r="P1772" t="s">
        <v>265</v>
      </c>
      <c r="Q1772" t="s">
        <v>266</v>
      </c>
      <c r="R1772" t="s">
        <v>267</v>
      </c>
      <c r="S1772" t="s">
        <v>20254</v>
      </c>
      <c r="T1772">
        <v>40.86</v>
      </c>
      <c r="U1772" t="s">
        <v>24</v>
      </c>
      <c r="V1772" t="s">
        <v>20255</v>
      </c>
      <c r="W1772" t="s">
        <v>20256</v>
      </c>
      <c r="X1772" t="s">
        <v>20257</v>
      </c>
      <c r="Y1772" t="s">
        <v>20258</v>
      </c>
      <c r="Z1772" t="str">
        <f t="shared" si="27"/>
        <v>AS-96205</v>
      </c>
    </row>
    <row r="1773" spans="1:26" x14ac:dyDescent="0.3">
      <c r="A1773" t="s">
        <v>443</v>
      </c>
      <c r="B1773" t="s">
        <v>8169</v>
      </c>
      <c r="C1773" t="s">
        <v>264</v>
      </c>
      <c r="D1773" t="s">
        <v>64</v>
      </c>
      <c r="E1773" t="s">
        <v>46</v>
      </c>
      <c r="G1773">
        <v>0.2</v>
      </c>
      <c r="H1773">
        <v>0.2</v>
      </c>
      <c r="I1773" t="s">
        <v>24</v>
      </c>
      <c r="J1773">
        <v>-6.65</v>
      </c>
      <c r="K1773">
        <v>-39.9</v>
      </c>
      <c r="L1773">
        <v>-33.25</v>
      </c>
      <c r="M1773" t="s">
        <v>265</v>
      </c>
      <c r="N1773" t="s">
        <v>627</v>
      </c>
      <c r="O1773" t="s">
        <v>628</v>
      </c>
      <c r="P1773" t="s">
        <v>265</v>
      </c>
      <c r="Q1773" t="s">
        <v>266</v>
      </c>
      <c r="R1773" t="s">
        <v>267</v>
      </c>
      <c r="S1773" t="s">
        <v>629</v>
      </c>
      <c r="T1773">
        <v>44.85</v>
      </c>
      <c r="U1773" t="s">
        <v>24</v>
      </c>
      <c r="V1773" t="s">
        <v>630</v>
      </c>
      <c r="W1773" t="s">
        <v>631</v>
      </c>
      <c r="X1773" t="s">
        <v>632</v>
      </c>
      <c r="Y1773" t="s">
        <v>20259</v>
      </c>
      <c r="Z1773" t="str">
        <f t="shared" si="27"/>
        <v>AS-93742</v>
      </c>
    </row>
    <row r="1774" spans="1:26" x14ac:dyDescent="0.3">
      <c r="A1774" t="s">
        <v>443</v>
      </c>
      <c r="B1774" t="s">
        <v>8169</v>
      </c>
      <c r="C1774" t="s">
        <v>264</v>
      </c>
      <c r="D1774" t="s">
        <v>64</v>
      </c>
      <c r="E1774" t="s">
        <v>46</v>
      </c>
      <c r="G1774">
        <v>0.2</v>
      </c>
      <c r="H1774">
        <v>0.2</v>
      </c>
      <c r="I1774" t="s">
        <v>24</v>
      </c>
      <c r="J1774">
        <v>-6.65</v>
      </c>
      <c r="K1774">
        <v>-39.9</v>
      </c>
      <c r="L1774">
        <v>-33.25</v>
      </c>
      <c r="M1774" t="s">
        <v>265</v>
      </c>
      <c r="N1774" t="s">
        <v>627</v>
      </c>
      <c r="O1774" t="s">
        <v>20260</v>
      </c>
      <c r="P1774" t="s">
        <v>265</v>
      </c>
      <c r="Q1774" t="s">
        <v>275</v>
      </c>
      <c r="R1774" t="s">
        <v>267</v>
      </c>
      <c r="S1774" t="s">
        <v>20261</v>
      </c>
      <c r="T1774">
        <v>39.9</v>
      </c>
      <c r="U1774" t="s">
        <v>24</v>
      </c>
      <c r="V1774" t="s">
        <v>20262</v>
      </c>
      <c r="W1774" t="s">
        <v>20263</v>
      </c>
      <c r="X1774" t="s">
        <v>20262</v>
      </c>
      <c r="Y1774" t="s">
        <v>20264</v>
      </c>
      <c r="Z1774" t="str">
        <f t="shared" si="27"/>
        <v>AS-93742</v>
      </c>
    </row>
    <row r="1775" spans="1:26" x14ac:dyDescent="0.3">
      <c r="A1775" t="s">
        <v>20265</v>
      </c>
      <c r="B1775" t="s">
        <v>8169</v>
      </c>
      <c r="C1775" t="s">
        <v>264</v>
      </c>
      <c r="E1775" t="s">
        <v>47</v>
      </c>
      <c r="G1775">
        <v>0.22</v>
      </c>
      <c r="H1775">
        <v>0.22</v>
      </c>
      <c r="I1775" t="s">
        <v>24</v>
      </c>
      <c r="J1775">
        <v>31.62</v>
      </c>
      <c r="K1775">
        <v>175.37</v>
      </c>
      <c r="L1775">
        <v>143.75</v>
      </c>
      <c r="M1775" t="s">
        <v>265</v>
      </c>
      <c r="N1775" t="s">
        <v>20266</v>
      </c>
      <c r="O1775" t="s">
        <v>20267</v>
      </c>
      <c r="P1775" t="s">
        <v>265</v>
      </c>
      <c r="Q1775" t="s">
        <v>266</v>
      </c>
      <c r="R1775" t="s">
        <v>267</v>
      </c>
      <c r="S1775" t="s">
        <v>20268</v>
      </c>
      <c r="T1775">
        <v>175.37</v>
      </c>
      <c r="U1775" t="s">
        <v>24</v>
      </c>
      <c r="V1775" t="s">
        <v>20269</v>
      </c>
      <c r="W1775" t="s">
        <v>20270</v>
      </c>
      <c r="X1775" t="s">
        <v>20271</v>
      </c>
      <c r="Y1775" t="s">
        <v>20272</v>
      </c>
      <c r="Z1775" t="str">
        <f t="shared" si="27"/>
        <v>AS-95697</v>
      </c>
    </row>
    <row r="1776" spans="1:26" x14ac:dyDescent="0.3">
      <c r="A1776" t="s">
        <v>20273</v>
      </c>
      <c r="B1776" t="s">
        <v>8169</v>
      </c>
      <c r="C1776" t="s">
        <v>264</v>
      </c>
      <c r="E1776" t="s">
        <v>42</v>
      </c>
      <c r="G1776">
        <v>0.19</v>
      </c>
      <c r="H1776">
        <v>0.19</v>
      </c>
      <c r="I1776" t="s">
        <v>24</v>
      </c>
      <c r="J1776">
        <v>20.41</v>
      </c>
      <c r="K1776">
        <v>127.85</v>
      </c>
      <c r="L1776">
        <v>107.44</v>
      </c>
      <c r="M1776" t="s">
        <v>265</v>
      </c>
      <c r="N1776" t="s">
        <v>20274</v>
      </c>
      <c r="O1776" t="s">
        <v>20275</v>
      </c>
      <c r="P1776" t="s">
        <v>265</v>
      </c>
      <c r="Q1776" t="s">
        <v>266</v>
      </c>
      <c r="R1776" t="s">
        <v>267</v>
      </c>
      <c r="S1776" t="s">
        <v>20276</v>
      </c>
      <c r="T1776">
        <v>127.85</v>
      </c>
      <c r="U1776" t="s">
        <v>24</v>
      </c>
      <c r="V1776" t="s">
        <v>20277</v>
      </c>
      <c r="W1776" t="s">
        <v>20278</v>
      </c>
      <c r="X1776" t="s">
        <v>20279</v>
      </c>
      <c r="Y1776" t="s">
        <v>20280</v>
      </c>
      <c r="Z1776" t="str">
        <f t="shared" si="27"/>
        <v>AS-96087</v>
      </c>
    </row>
    <row r="1777" spans="1:26" x14ac:dyDescent="0.3">
      <c r="A1777" t="s">
        <v>20281</v>
      </c>
      <c r="B1777" t="s">
        <v>8169</v>
      </c>
      <c r="C1777" t="s">
        <v>264</v>
      </c>
      <c r="E1777" t="s">
        <v>45</v>
      </c>
      <c r="G1777">
        <v>0.21</v>
      </c>
      <c r="H1777">
        <v>0.21</v>
      </c>
      <c r="I1777" t="s">
        <v>24</v>
      </c>
      <c r="J1777">
        <v>14.74</v>
      </c>
      <c r="K1777">
        <v>84.95</v>
      </c>
      <c r="L1777">
        <v>70.209999999999994</v>
      </c>
      <c r="M1777" t="s">
        <v>265</v>
      </c>
      <c r="N1777" t="s">
        <v>20282</v>
      </c>
      <c r="O1777" t="s">
        <v>20283</v>
      </c>
      <c r="P1777" t="s">
        <v>265</v>
      </c>
      <c r="Q1777" t="s">
        <v>266</v>
      </c>
      <c r="R1777" t="s">
        <v>267</v>
      </c>
      <c r="S1777" t="s">
        <v>20284</v>
      </c>
      <c r="T1777">
        <v>84.95</v>
      </c>
      <c r="U1777" t="s">
        <v>24</v>
      </c>
      <c r="V1777" t="s">
        <v>20285</v>
      </c>
      <c r="W1777" t="s">
        <v>20286</v>
      </c>
      <c r="X1777" t="s">
        <v>20287</v>
      </c>
      <c r="Y1777" t="s">
        <v>20288</v>
      </c>
      <c r="Z1777" t="str">
        <f t="shared" si="27"/>
        <v>AS-95061</v>
      </c>
    </row>
    <row r="1778" spans="1:26" x14ac:dyDescent="0.3">
      <c r="A1778" t="s">
        <v>20289</v>
      </c>
      <c r="B1778" t="s">
        <v>8169</v>
      </c>
      <c r="C1778" t="s">
        <v>264</v>
      </c>
      <c r="E1778" t="s">
        <v>45</v>
      </c>
      <c r="G1778">
        <v>0.21</v>
      </c>
      <c r="H1778">
        <v>0.21</v>
      </c>
      <c r="I1778" t="s">
        <v>24</v>
      </c>
      <c r="J1778">
        <v>20.29</v>
      </c>
      <c r="K1778">
        <v>116.91</v>
      </c>
      <c r="L1778">
        <v>96.62</v>
      </c>
      <c r="M1778" t="s">
        <v>265</v>
      </c>
      <c r="N1778" t="s">
        <v>20290</v>
      </c>
      <c r="O1778" t="s">
        <v>20291</v>
      </c>
      <c r="P1778" t="s">
        <v>265</v>
      </c>
      <c r="Q1778" t="s">
        <v>266</v>
      </c>
      <c r="R1778" t="s">
        <v>267</v>
      </c>
      <c r="S1778" t="s">
        <v>20292</v>
      </c>
      <c r="T1778">
        <v>116.91</v>
      </c>
      <c r="U1778" t="s">
        <v>24</v>
      </c>
      <c r="V1778" t="s">
        <v>20293</v>
      </c>
      <c r="W1778" t="s">
        <v>20294</v>
      </c>
      <c r="X1778" t="s">
        <v>20295</v>
      </c>
      <c r="Y1778" t="s">
        <v>20296</v>
      </c>
      <c r="Z1778" t="str">
        <f t="shared" si="27"/>
        <v>AS-95303</v>
      </c>
    </row>
    <row r="1779" spans="1:26" x14ac:dyDescent="0.3">
      <c r="A1779" t="s">
        <v>20297</v>
      </c>
      <c r="B1779" t="s">
        <v>8169</v>
      </c>
      <c r="C1779" t="s">
        <v>268</v>
      </c>
      <c r="E1779" t="s">
        <v>42</v>
      </c>
      <c r="G1779">
        <v>0.19</v>
      </c>
      <c r="H1779">
        <v>0.19</v>
      </c>
      <c r="I1779" t="s">
        <v>24</v>
      </c>
      <c r="J1779">
        <v>10.36</v>
      </c>
      <c r="K1779">
        <v>64.900000000000006</v>
      </c>
      <c r="L1779">
        <v>54.54</v>
      </c>
      <c r="M1779" t="s">
        <v>83</v>
      </c>
      <c r="N1779" t="s">
        <v>20298</v>
      </c>
      <c r="O1779" t="s">
        <v>20299</v>
      </c>
      <c r="P1779" t="s">
        <v>83</v>
      </c>
      <c r="Q1779" t="s">
        <v>266</v>
      </c>
      <c r="R1779" t="s">
        <v>267</v>
      </c>
      <c r="S1779" t="s">
        <v>20300</v>
      </c>
      <c r="T1779">
        <v>64.900000000000006</v>
      </c>
      <c r="U1779" t="s">
        <v>24</v>
      </c>
      <c r="V1779" t="s">
        <v>7264</v>
      </c>
      <c r="W1779" t="s">
        <v>7267</v>
      </c>
      <c r="X1779" t="s">
        <v>20301</v>
      </c>
      <c r="Y1779" t="s">
        <v>20302</v>
      </c>
      <c r="Z1779" t="str">
        <f t="shared" si="27"/>
        <v>AS-96850</v>
      </c>
    </row>
    <row r="1780" spans="1:26" x14ac:dyDescent="0.3">
      <c r="A1780" t="s">
        <v>20303</v>
      </c>
      <c r="B1780" t="s">
        <v>8169</v>
      </c>
      <c r="C1780" t="s">
        <v>268</v>
      </c>
      <c r="E1780" t="s">
        <v>46</v>
      </c>
      <c r="G1780">
        <v>0.2</v>
      </c>
      <c r="H1780">
        <v>0.2</v>
      </c>
      <c r="I1780" t="s">
        <v>24</v>
      </c>
      <c r="J1780">
        <v>16.66</v>
      </c>
      <c r="K1780">
        <v>99.95</v>
      </c>
      <c r="L1780">
        <v>83.29</v>
      </c>
      <c r="M1780" t="s">
        <v>83</v>
      </c>
      <c r="N1780" t="s">
        <v>20304</v>
      </c>
      <c r="O1780" t="s">
        <v>20305</v>
      </c>
      <c r="P1780" t="s">
        <v>83</v>
      </c>
      <c r="Q1780" t="s">
        <v>266</v>
      </c>
      <c r="R1780" t="s">
        <v>267</v>
      </c>
      <c r="S1780" t="s">
        <v>20306</v>
      </c>
      <c r="T1780">
        <v>99.95</v>
      </c>
      <c r="U1780" t="s">
        <v>24</v>
      </c>
      <c r="V1780" t="s">
        <v>3048</v>
      </c>
      <c r="W1780" t="s">
        <v>3051</v>
      </c>
      <c r="X1780" t="s">
        <v>20307</v>
      </c>
      <c r="Y1780" t="s">
        <v>20308</v>
      </c>
      <c r="Z1780" t="str">
        <f t="shared" si="27"/>
        <v>AS-94920</v>
      </c>
    </row>
    <row r="1781" spans="1:26" x14ac:dyDescent="0.3">
      <c r="A1781" t="s">
        <v>20309</v>
      </c>
      <c r="B1781" t="s">
        <v>8169</v>
      </c>
      <c r="C1781" t="s">
        <v>264</v>
      </c>
      <c r="E1781" t="s">
        <v>45</v>
      </c>
      <c r="G1781">
        <v>0.21</v>
      </c>
      <c r="H1781">
        <v>0.21</v>
      </c>
      <c r="I1781" t="s">
        <v>24</v>
      </c>
      <c r="J1781">
        <v>302.26</v>
      </c>
      <c r="K1781">
        <v>1741.59</v>
      </c>
      <c r="L1781">
        <v>1439.33</v>
      </c>
      <c r="M1781" t="s">
        <v>265</v>
      </c>
      <c r="N1781" t="s">
        <v>20310</v>
      </c>
      <c r="O1781" t="s">
        <v>20311</v>
      </c>
      <c r="P1781" t="s">
        <v>265</v>
      </c>
      <c r="Q1781" t="s">
        <v>266</v>
      </c>
      <c r="R1781" t="s">
        <v>267</v>
      </c>
      <c r="S1781" t="s">
        <v>20312</v>
      </c>
      <c r="T1781">
        <v>1741.59</v>
      </c>
      <c r="U1781" t="s">
        <v>24</v>
      </c>
      <c r="V1781" t="s">
        <v>20313</v>
      </c>
      <c r="W1781" t="s">
        <v>20314</v>
      </c>
      <c r="X1781" t="s">
        <v>20315</v>
      </c>
      <c r="Y1781" t="s">
        <v>20316</v>
      </c>
      <c r="Z1781" t="str">
        <f t="shared" si="27"/>
        <v>AS-95742</v>
      </c>
    </row>
    <row r="1782" spans="1:26" x14ac:dyDescent="0.3">
      <c r="A1782" t="s">
        <v>20317</v>
      </c>
      <c r="B1782" t="s">
        <v>8169</v>
      </c>
      <c r="C1782" t="s">
        <v>264</v>
      </c>
      <c r="E1782" t="s">
        <v>45</v>
      </c>
      <c r="G1782">
        <v>0.21</v>
      </c>
      <c r="H1782">
        <v>0.21</v>
      </c>
      <c r="I1782" t="s">
        <v>24</v>
      </c>
      <c r="J1782">
        <v>5.54</v>
      </c>
      <c r="K1782">
        <v>31.9</v>
      </c>
      <c r="L1782">
        <v>26.36</v>
      </c>
      <c r="M1782" t="s">
        <v>265</v>
      </c>
      <c r="N1782" t="s">
        <v>20318</v>
      </c>
      <c r="O1782" t="s">
        <v>20319</v>
      </c>
      <c r="P1782" t="s">
        <v>265</v>
      </c>
      <c r="Q1782" t="s">
        <v>266</v>
      </c>
      <c r="R1782" t="s">
        <v>267</v>
      </c>
      <c r="S1782" t="s">
        <v>20320</v>
      </c>
      <c r="T1782">
        <v>31.9</v>
      </c>
      <c r="U1782" t="s">
        <v>24</v>
      </c>
      <c r="V1782" t="s">
        <v>20321</v>
      </c>
      <c r="W1782" t="s">
        <v>20322</v>
      </c>
      <c r="X1782" t="s">
        <v>20323</v>
      </c>
      <c r="Y1782" t="s">
        <v>20324</v>
      </c>
      <c r="Z1782" t="str">
        <f t="shared" si="27"/>
        <v>AS-96535</v>
      </c>
    </row>
    <row r="1783" spans="1:26" x14ac:dyDescent="0.3">
      <c r="A1783" t="s">
        <v>20325</v>
      </c>
      <c r="B1783" t="s">
        <v>8169</v>
      </c>
      <c r="C1783" t="s">
        <v>264</v>
      </c>
      <c r="E1783" t="s">
        <v>45</v>
      </c>
      <c r="G1783">
        <v>0.21</v>
      </c>
      <c r="H1783">
        <v>0.21</v>
      </c>
      <c r="I1783" t="s">
        <v>24</v>
      </c>
      <c r="J1783">
        <v>19.95</v>
      </c>
      <c r="K1783">
        <v>114.95</v>
      </c>
      <c r="L1783">
        <v>95</v>
      </c>
      <c r="M1783" t="s">
        <v>265</v>
      </c>
      <c r="N1783" t="s">
        <v>20326</v>
      </c>
      <c r="O1783" t="s">
        <v>20327</v>
      </c>
      <c r="P1783" t="s">
        <v>265</v>
      </c>
      <c r="Q1783" t="s">
        <v>266</v>
      </c>
      <c r="R1783" t="s">
        <v>267</v>
      </c>
      <c r="S1783" t="s">
        <v>20328</v>
      </c>
      <c r="T1783">
        <v>114.95</v>
      </c>
      <c r="U1783" t="s">
        <v>24</v>
      </c>
      <c r="V1783" t="s">
        <v>20329</v>
      </c>
      <c r="W1783" t="s">
        <v>20330</v>
      </c>
      <c r="X1783" t="s">
        <v>20331</v>
      </c>
      <c r="Y1783" t="s">
        <v>20332</v>
      </c>
      <c r="Z1783" t="str">
        <f t="shared" si="27"/>
        <v>AS-96564</v>
      </c>
    </row>
    <row r="1784" spans="1:26" x14ac:dyDescent="0.3">
      <c r="A1784" t="s">
        <v>20333</v>
      </c>
      <c r="B1784" t="s">
        <v>8169</v>
      </c>
      <c r="C1784" t="s">
        <v>268</v>
      </c>
      <c r="E1784" t="s">
        <v>42</v>
      </c>
      <c r="G1784">
        <v>0.19</v>
      </c>
      <c r="H1784">
        <v>0.19</v>
      </c>
      <c r="I1784" t="s">
        <v>24</v>
      </c>
      <c r="J1784">
        <v>2.86</v>
      </c>
      <c r="K1784">
        <v>17.899999999999999</v>
      </c>
      <c r="L1784">
        <v>15.04</v>
      </c>
      <c r="M1784" t="s">
        <v>83</v>
      </c>
      <c r="N1784" t="s">
        <v>20334</v>
      </c>
      <c r="O1784" t="s">
        <v>20335</v>
      </c>
      <c r="P1784" t="s">
        <v>83</v>
      </c>
      <c r="Q1784" t="s">
        <v>266</v>
      </c>
      <c r="R1784" t="s">
        <v>267</v>
      </c>
      <c r="S1784" t="s">
        <v>20336</v>
      </c>
      <c r="T1784">
        <v>17.899999999999999</v>
      </c>
      <c r="U1784" t="s">
        <v>24</v>
      </c>
      <c r="V1784" t="s">
        <v>2623</v>
      </c>
      <c r="W1784" t="s">
        <v>2626</v>
      </c>
      <c r="X1784" t="s">
        <v>20337</v>
      </c>
      <c r="Y1784" t="s">
        <v>20338</v>
      </c>
      <c r="Z1784" t="str">
        <f t="shared" si="27"/>
        <v>AS-94799</v>
      </c>
    </row>
    <row r="1785" spans="1:26" x14ac:dyDescent="0.3">
      <c r="A1785" t="s">
        <v>20339</v>
      </c>
      <c r="B1785" t="s">
        <v>8169</v>
      </c>
      <c r="C1785" t="s">
        <v>264</v>
      </c>
      <c r="E1785" t="s">
        <v>42</v>
      </c>
      <c r="G1785">
        <v>0.19</v>
      </c>
      <c r="H1785">
        <v>0.19</v>
      </c>
      <c r="I1785" t="s">
        <v>24</v>
      </c>
      <c r="J1785">
        <v>10.199999999999999</v>
      </c>
      <c r="K1785">
        <v>63.9</v>
      </c>
      <c r="L1785">
        <v>53.7</v>
      </c>
      <c r="M1785" t="s">
        <v>265</v>
      </c>
      <c r="N1785" t="s">
        <v>20340</v>
      </c>
      <c r="O1785" t="s">
        <v>20341</v>
      </c>
      <c r="P1785" t="s">
        <v>265</v>
      </c>
      <c r="Q1785" t="s">
        <v>266</v>
      </c>
      <c r="R1785" t="s">
        <v>267</v>
      </c>
      <c r="S1785" t="s">
        <v>20342</v>
      </c>
      <c r="T1785">
        <v>63.9</v>
      </c>
      <c r="U1785" t="s">
        <v>24</v>
      </c>
      <c r="V1785" t="s">
        <v>20343</v>
      </c>
      <c r="W1785" t="s">
        <v>20344</v>
      </c>
      <c r="X1785" t="s">
        <v>20345</v>
      </c>
      <c r="Y1785" t="s">
        <v>20346</v>
      </c>
      <c r="Z1785" t="str">
        <f t="shared" si="27"/>
        <v>AS-96646</v>
      </c>
    </row>
    <row r="1786" spans="1:26" x14ac:dyDescent="0.3">
      <c r="A1786" t="s">
        <v>20347</v>
      </c>
      <c r="B1786" t="s">
        <v>8169</v>
      </c>
      <c r="C1786" t="s">
        <v>264</v>
      </c>
      <c r="E1786" t="s">
        <v>45</v>
      </c>
      <c r="G1786">
        <v>0.21</v>
      </c>
      <c r="H1786">
        <v>0.21</v>
      </c>
      <c r="I1786" t="s">
        <v>24</v>
      </c>
      <c r="J1786">
        <v>10.29</v>
      </c>
      <c r="K1786">
        <v>59.31</v>
      </c>
      <c r="L1786">
        <v>49.02</v>
      </c>
      <c r="M1786" t="s">
        <v>265</v>
      </c>
      <c r="N1786" t="s">
        <v>20348</v>
      </c>
      <c r="O1786" t="s">
        <v>20349</v>
      </c>
      <c r="P1786" t="s">
        <v>265</v>
      </c>
      <c r="Q1786" t="s">
        <v>266</v>
      </c>
      <c r="R1786" t="s">
        <v>267</v>
      </c>
      <c r="S1786" t="s">
        <v>20350</v>
      </c>
      <c r="T1786">
        <v>59.31</v>
      </c>
      <c r="U1786" t="s">
        <v>24</v>
      </c>
      <c r="V1786" t="s">
        <v>20351</v>
      </c>
      <c r="W1786" t="s">
        <v>20352</v>
      </c>
      <c r="X1786" t="s">
        <v>20351</v>
      </c>
      <c r="Y1786" t="s">
        <v>20353</v>
      </c>
      <c r="Z1786" t="str">
        <f t="shared" si="27"/>
        <v>AS-95898</v>
      </c>
    </row>
    <row r="1787" spans="1:26" x14ac:dyDescent="0.3">
      <c r="A1787" t="s">
        <v>20354</v>
      </c>
      <c r="B1787" t="s">
        <v>8169</v>
      </c>
      <c r="C1787" t="s">
        <v>264</v>
      </c>
      <c r="E1787" t="s">
        <v>45</v>
      </c>
      <c r="G1787">
        <v>0.21</v>
      </c>
      <c r="H1787">
        <v>0.21</v>
      </c>
      <c r="I1787" t="s">
        <v>24</v>
      </c>
      <c r="J1787">
        <v>31.22</v>
      </c>
      <c r="K1787">
        <v>179.91</v>
      </c>
      <c r="L1787">
        <v>148.69</v>
      </c>
      <c r="M1787" t="s">
        <v>265</v>
      </c>
      <c r="N1787" t="s">
        <v>20355</v>
      </c>
      <c r="O1787" t="s">
        <v>20356</v>
      </c>
      <c r="P1787" t="s">
        <v>265</v>
      </c>
      <c r="Q1787" t="s">
        <v>266</v>
      </c>
      <c r="R1787" t="s">
        <v>267</v>
      </c>
      <c r="S1787" t="s">
        <v>20357</v>
      </c>
      <c r="T1787">
        <v>179.91</v>
      </c>
      <c r="U1787" t="s">
        <v>24</v>
      </c>
      <c r="V1787" t="s">
        <v>20358</v>
      </c>
      <c r="W1787" t="s">
        <v>20359</v>
      </c>
      <c r="X1787" t="s">
        <v>20360</v>
      </c>
      <c r="Y1787" t="s">
        <v>20361</v>
      </c>
      <c r="Z1787" t="str">
        <f t="shared" si="27"/>
        <v>AS-96161</v>
      </c>
    </row>
    <row r="1788" spans="1:26" x14ac:dyDescent="0.3">
      <c r="A1788" t="s">
        <v>20362</v>
      </c>
      <c r="B1788" t="s">
        <v>8169</v>
      </c>
      <c r="C1788" t="s">
        <v>264</v>
      </c>
      <c r="E1788" t="s">
        <v>46</v>
      </c>
      <c r="G1788">
        <v>0.2</v>
      </c>
      <c r="H1788">
        <v>0.2</v>
      </c>
      <c r="I1788" t="s">
        <v>24</v>
      </c>
      <c r="J1788">
        <v>6.32</v>
      </c>
      <c r="K1788">
        <v>37.9</v>
      </c>
      <c r="L1788">
        <v>31.58</v>
      </c>
      <c r="M1788" t="s">
        <v>265</v>
      </c>
      <c r="N1788" t="s">
        <v>20363</v>
      </c>
      <c r="O1788" t="s">
        <v>20364</v>
      </c>
      <c r="P1788" t="s">
        <v>265</v>
      </c>
      <c r="Q1788" t="s">
        <v>266</v>
      </c>
      <c r="R1788" t="s">
        <v>267</v>
      </c>
      <c r="S1788" t="s">
        <v>20365</v>
      </c>
      <c r="T1788">
        <v>37.9</v>
      </c>
      <c r="U1788" t="s">
        <v>24</v>
      </c>
      <c r="V1788" t="s">
        <v>20366</v>
      </c>
      <c r="W1788" t="s">
        <v>20367</v>
      </c>
      <c r="X1788" t="s">
        <v>20368</v>
      </c>
      <c r="Y1788" t="s">
        <v>20369</v>
      </c>
      <c r="Z1788" t="str">
        <f t="shared" si="27"/>
        <v>AS-95050</v>
      </c>
    </row>
    <row r="1789" spans="1:26" x14ac:dyDescent="0.3">
      <c r="A1789" t="s">
        <v>20370</v>
      </c>
      <c r="B1789" t="s">
        <v>8169</v>
      </c>
      <c r="C1789" t="s">
        <v>264</v>
      </c>
      <c r="E1789" t="s">
        <v>45</v>
      </c>
      <c r="G1789">
        <v>0.21</v>
      </c>
      <c r="H1789">
        <v>0.21</v>
      </c>
      <c r="I1789" t="s">
        <v>24</v>
      </c>
      <c r="J1789">
        <v>10.44</v>
      </c>
      <c r="K1789">
        <v>60.17</v>
      </c>
      <c r="L1789">
        <v>49.73</v>
      </c>
      <c r="M1789" t="s">
        <v>265</v>
      </c>
      <c r="N1789" t="s">
        <v>20371</v>
      </c>
      <c r="O1789" t="s">
        <v>20372</v>
      </c>
      <c r="P1789" t="s">
        <v>265</v>
      </c>
      <c r="Q1789" t="s">
        <v>266</v>
      </c>
      <c r="R1789" t="s">
        <v>267</v>
      </c>
      <c r="S1789" t="s">
        <v>20373</v>
      </c>
      <c r="T1789">
        <v>60.17</v>
      </c>
      <c r="U1789" t="s">
        <v>24</v>
      </c>
      <c r="V1789" t="s">
        <v>20374</v>
      </c>
      <c r="W1789" t="s">
        <v>20375</v>
      </c>
      <c r="X1789" t="s">
        <v>20376</v>
      </c>
      <c r="Y1789" t="s">
        <v>20377</v>
      </c>
      <c r="Z1789" t="str">
        <f t="shared" si="27"/>
        <v>AS-95969</v>
      </c>
    </row>
    <row r="1790" spans="1:26" x14ac:dyDescent="0.3">
      <c r="A1790" t="s">
        <v>20378</v>
      </c>
      <c r="B1790" t="s">
        <v>8169</v>
      </c>
      <c r="C1790" t="s">
        <v>264</v>
      </c>
      <c r="E1790" t="s">
        <v>46</v>
      </c>
      <c r="G1790">
        <v>0.2</v>
      </c>
      <c r="H1790">
        <v>0.2</v>
      </c>
      <c r="I1790" t="s">
        <v>24</v>
      </c>
      <c r="J1790">
        <v>63.1</v>
      </c>
      <c r="K1790">
        <v>378.59</v>
      </c>
      <c r="L1790">
        <v>315.49</v>
      </c>
      <c r="M1790" t="s">
        <v>265</v>
      </c>
      <c r="N1790" t="s">
        <v>20379</v>
      </c>
      <c r="O1790" t="s">
        <v>20380</v>
      </c>
      <c r="P1790" t="s">
        <v>265</v>
      </c>
      <c r="Q1790" t="s">
        <v>266</v>
      </c>
      <c r="R1790" t="s">
        <v>267</v>
      </c>
      <c r="S1790" t="s">
        <v>20381</v>
      </c>
      <c r="T1790">
        <v>378.59</v>
      </c>
      <c r="U1790" t="s">
        <v>24</v>
      </c>
      <c r="V1790" t="s">
        <v>20382</v>
      </c>
      <c r="W1790" t="s">
        <v>20383</v>
      </c>
      <c r="X1790" t="s">
        <v>20384</v>
      </c>
      <c r="Y1790" t="s">
        <v>20385</v>
      </c>
      <c r="Z1790" t="str">
        <f t="shared" si="27"/>
        <v>AS-95959</v>
      </c>
    </row>
    <row r="1791" spans="1:26" x14ac:dyDescent="0.3">
      <c r="A1791" t="s">
        <v>20386</v>
      </c>
      <c r="B1791" t="s">
        <v>8169</v>
      </c>
      <c r="C1791" t="s">
        <v>268</v>
      </c>
      <c r="E1791" t="s">
        <v>42</v>
      </c>
      <c r="G1791">
        <v>0.19</v>
      </c>
      <c r="H1791">
        <v>0.19</v>
      </c>
      <c r="I1791" t="s">
        <v>24</v>
      </c>
      <c r="J1791">
        <v>15.78</v>
      </c>
      <c r="K1791">
        <v>98.85</v>
      </c>
      <c r="L1791">
        <v>83.07</v>
      </c>
      <c r="M1791" t="s">
        <v>83</v>
      </c>
      <c r="N1791" t="s">
        <v>20387</v>
      </c>
      <c r="O1791" t="s">
        <v>20388</v>
      </c>
      <c r="P1791" t="s">
        <v>83</v>
      </c>
      <c r="Q1791" t="s">
        <v>266</v>
      </c>
      <c r="R1791" t="s">
        <v>267</v>
      </c>
      <c r="S1791" t="s">
        <v>20389</v>
      </c>
      <c r="T1791">
        <v>98.85</v>
      </c>
      <c r="U1791" t="s">
        <v>24</v>
      </c>
      <c r="V1791" t="s">
        <v>6955</v>
      </c>
      <c r="W1791" t="s">
        <v>6957</v>
      </c>
      <c r="X1791" t="s">
        <v>20390</v>
      </c>
      <c r="Y1791" t="s">
        <v>20391</v>
      </c>
      <c r="Z1791" t="str">
        <f t="shared" si="27"/>
        <v>AS-96681</v>
      </c>
    </row>
    <row r="1792" spans="1:26" x14ac:dyDescent="0.3">
      <c r="A1792" t="s">
        <v>20392</v>
      </c>
      <c r="B1792" t="s">
        <v>8169</v>
      </c>
      <c r="C1792" t="s">
        <v>264</v>
      </c>
      <c r="E1792" t="s">
        <v>45</v>
      </c>
      <c r="G1792">
        <v>0.21</v>
      </c>
      <c r="H1792">
        <v>0.21</v>
      </c>
      <c r="I1792" t="s">
        <v>24</v>
      </c>
      <c r="J1792">
        <v>9.1199999999999992</v>
      </c>
      <c r="K1792">
        <v>52.56</v>
      </c>
      <c r="L1792">
        <v>43.44</v>
      </c>
      <c r="M1792" t="s">
        <v>265</v>
      </c>
      <c r="N1792" t="s">
        <v>20393</v>
      </c>
      <c r="O1792" t="s">
        <v>20394</v>
      </c>
      <c r="P1792" t="s">
        <v>265</v>
      </c>
      <c r="Q1792" t="s">
        <v>266</v>
      </c>
      <c r="R1792" t="s">
        <v>267</v>
      </c>
      <c r="S1792" t="s">
        <v>20395</v>
      </c>
      <c r="T1792">
        <v>52.56</v>
      </c>
      <c r="U1792" t="s">
        <v>24</v>
      </c>
      <c r="V1792" t="s">
        <v>20396</v>
      </c>
      <c r="W1792" t="s">
        <v>20397</v>
      </c>
      <c r="X1792" t="s">
        <v>20398</v>
      </c>
      <c r="Y1792" t="s">
        <v>20399</v>
      </c>
      <c r="Z1792" t="str">
        <f t="shared" si="27"/>
        <v>AS-96291</v>
      </c>
    </row>
    <row r="1793" spans="1:26" x14ac:dyDescent="0.3">
      <c r="A1793" t="s">
        <v>20400</v>
      </c>
      <c r="B1793" t="s">
        <v>8169</v>
      </c>
      <c r="C1793" t="s">
        <v>264</v>
      </c>
      <c r="E1793" t="s">
        <v>45</v>
      </c>
      <c r="G1793">
        <v>0.21</v>
      </c>
      <c r="H1793">
        <v>0.21</v>
      </c>
      <c r="I1793" t="s">
        <v>24</v>
      </c>
      <c r="J1793">
        <v>13.88</v>
      </c>
      <c r="K1793">
        <v>79.95</v>
      </c>
      <c r="L1793">
        <v>66.069999999999993</v>
      </c>
      <c r="M1793" t="s">
        <v>265</v>
      </c>
      <c r="N1793" t="s">
        <v>20401</v>
      </c>
      <c r="O1793" t="s">
        <v>20402</v>
      </c>
      <c r="P1793" t="s">
        <v>265</v>
      </c>
      <c r="Q1793" t="s">
        <v>266</v>
      </c>
      <c r="R1793" t="s">
        <v>267</v>
      </c>
      <c r="S1793" t="s">
        <v>20403</v>
      </c>
      <c r="T1793">
        <v>79.95</v>
      </c>
      <c r="U1793" t="s">
        <v>24</v>
      </c>
      <c r="V1793" t="s">
        <v>20404</v>
      </c>
      <c r="W1793" t="s">
        <v>20405</v>
      </c>
      <c r="X1793" t="s">
        <v>20406</v>
      </c>
      <c r="Y1793" t="s">
        <v>20407</v>
      </c>
      <c r="Z1793" t="str">
        <f t="shared" si="27"/>
        <v>AS-97167</v>
      </c>
    </row>
    <row r="1794" spans="1:26" x14ac:dyDescent="0.3">
      <c r="A1794" t="s">
        <v>20408</v>
      </c>
      <c r="B1794" t="s">
        <v>8169</v>
      </c>
      <c r="C1794" t="s">
        <v>264</v>
      </c>
      <c r="E1794" t="s">
        <v>45</v>
      </c>
      <c r="G1794">
        <v>0.21</v>
      </c>
      <c r="H1794">
        <v>0.21</v>
      </c>
      <c r="I1794" t="s">
        <v>24</v>
      </c>
      <c r="J1794">
        <v>10.4</v>
      </c>
      <c r="K1794">
        <v>59.9</v>
      </c>
      <c r="L1794">
        <v>49.5</v>
      </c>
      <c r="M1794" t="s">
        <v>265</v>
      </c>
      <c r="N1794" t="s">
        <v>20409</v>
      </c>
      <c r="O1794" t="s">
        <v>20410</v>
      </c>
      <c r="P1794" t="s">
        <v>265</v>
      </c>
      <c r="Q1794" t="s">
        <v>266</v>
      </c>
      <c r="R1794" t="s">
        <v>267</v>
      </c>
      <c r="S1794" t="s">
        <v>20411</v>
      </c>
      <c r="T1794">
        <v>59.9</v>
      </c>
      <c r="U1794" t="s">
        <v>24</v>
      </c>
      <c r="V1794" t="s">
        <v>20412</v>
      </c>
      <c r="W1794" t="s">
        <v>20413</v>
      </c>
      <c r="X1794" t="s">
        <v>20414</v>
      </c>
      <c r="Y1794" t="s">
        <v>20415</v>
      </c>
      <c r="Z1794" t="str">
        <f t="shared" si="27"/>
        <v>AS-95028</v>
      </c>
    </row>
    <row r="1795" spans="1:26" x14ac:dyDescent="0.3">
      <c r="A1795" t="s">
        <v>440</v>
      </c>
      <c r="B1795" t="s">
        <v>8169</v>
      </c>
      <c r="C1795" t="s">
        <v>264</v>
      </c>
      <c r="E1795" t="s">
        <v>42</v>
      </c>
      <c r="G1795">
        <v>0.19</v>
      </c>
      <c r="H1795">
        <v>0.19</v>
      </c>
      <c r="I1795" t="s">
        <v>24</v>
      </c>
      <c r="J1795">
        <v>-5.26</v>
      </c>
      <c r="K1795">
        <v>-32.950000000000003</v>
      </c>
      <c r="L1795">
        <v>-27.69</v>
      </c>
      <c r="M1795" t="s">
        <v>265</v>
      </c>
      <c r="N1795" t="s">
        <v>1667</v>
      </c>
      <c r="O1795" t="s">
        <v>1668</v>
      </c>
      <c r="P1795" t="s">
        <v>265</v>
      </c>
      <c r="Q1795" t="s">
        <v>266</v>
      </c>
      <c r="R1795" t="s">
        <v>267</v>
      </c>
      <c r="S1795" t="s">
        <v>1669</v>
      </c>
      <c r="T1795">
        <v>37.9</v>
      </c>
      <c r="U1795" t="s">
        <v>24</v>
      </c>
      <c r="V1795" t="s">
        <v>1670</v>
      </c>
      <c r="W1795" t="s">
        <v>1671</v>
      </c>
      <c r="X1795" t="s">
        <v>1672</v>
      </c>
      <c r="Y1795" t="s">
        <v>20416</v>
      </c>
      <c r="Z1795" t="str">
        <f t="shared" ref="Z1795:Z1858" si="28">+A1795</f>
        <v>AS-93775</v>
      </c>
    </row>
    <row r="1796" spans="1:26" x14ac:dyDescent="0.3">
      <c r="A1796" t="s">
        <v>440</v>
      </c>
      <c r="B1796" t="s">
        <v>8169</v>
      </c>
      <c r="C1796" t="s">
        <v>264</v>
      </c>
      <c r="E1796" t="s">
        <v>42</v>
      </c>
      <c r="G1796">
        <v>0.19</v>
      </c>
      <c r="H1796">
        <v>0.19</v>
      </c>
      <c r="I1796" t="s">
        <v>24</v>
      </c>
      <c r="J1796">
        <v>-5.26</v>
      </c>
      <c r="K1796">
        <v>-32.950000000000003</v>
      </c>
      <c r="L1796">
        <v>-27.69</v>
      </c>
      <c r="M1796" t="s">
        <v>265</v>
      </c>
      <c r="N1796" t="s">
        <v>1667</v>
      </c>
      <c r="O1796" t="s">
        <v>20417</v>
      </c>
      <c r="P1796" t="s">
        <v>265</v>
      </c>
      <c r="Q1796" t="s">
        <v>275</v>
      </c>
      <c r="R1796" t="s">
        <v>267</v>
      </c>
      <c r="S1796" t="s">
        <v>20418</v>
      </c>
      <c r="T1796">
        <v>32.950000000000003</v>
      </c>
      <c r="U1796" t="s">
        <v>24</v>
      </c>
      <c r="V1796" t="s">
        <v>20419</v>
      </c>
      <c r="W1796" t="s">
        <v>20420</v>
      </c>
      <c r="X1796" t="s">
        <v>20419</v>
      </c>
      <c r="Y1796" t="s">
        <v>20421</v>
      </c>
      <c r="Z1796" t="str">
        <f t="shared" si="28"/>
        <v>AS-93775</v>
      </c>
    </row>
    <row r="1797" spans="1:26" x14ac:dyDescent="0.3">
      <c r="A1797" t="s">
        <v>20422</v>
      </c>
      <c r="B1797" t="s">
        <v>8169</v>
      </c>
      <c r="C1797" t="s">
        <v>268</v>
      </c>
      <c r="E1797" t="s">
        <v>45</v>
      </c>
      <c r="G1797">
        <v>0.21</v>
      </c>
      <c r="H1797">
        <v>0.21</v>
      </c>
      <c r="I1797" t="s">
        <v>24</v>
      </c>
      <c r="J1797">
        <v>23.59</v>
      </c>
      <c r="K1797">
        <v>135.9</v>
      </c>
      <c r="L1797">
        <v>112.31</v>
      </c>
      <c r="M1797" t="s">
        <v>83</v>
      </c>
      <c r="N1797" t="s">
        <v>20423</v>
      </c>
      <c r="O1797" t="s">
        <v>20424</v>
      </c>
      <c r="P1797" t="s">
        <v>83</v>
      </c>
      <c r="Q1797" t="s">
        <v>266</v>
      </c>
      <c r="R1797" t="s">
        <v>267</v>
      </c>
      <c r="S1797" t="s">
        <v>20425</v>
      </c>
      <c r="T1797">
        <v>135.9</v>
      </c>
      <c r="U1797" t="s">
        <v>24</v>
      </c>
      <c r="V1797" t="s">
        <v>7892</v>
      </c>
      <c r="W1797" t="s">
        <v>7895</v>
      </c>
      <c r="X1797" t="s">
        <v>20426</v>
      </c>
      <c r="Y1797" t="s">
        <v>20427</v>
      </c>
      <c r="Z1797" t="str">
        <f t="shared" si="28"/>
        <v>AS-97117</v>
      </c>
    </row>
    <row r="1798" spans="1:26" x14ac:dyDescent="0.3">
      <c r="A1798" t="s">
        <v>20428</v>
      </c>
      <c r="B1798" t="s">
        <v>8169</v>
      </c>
      <c r="C1798" t="s">
        <v>264</v>
      </c>
      <c r="E1798" t="s">
        <v>47</v>
      </c>
      <c r="G1798">
        <v>0.22</v>
      </c>
      <c r="H1798">
        <v>0.22</v>
      </c>
      <c r="I1798" t="s">
        <v>24</v>
      </c>
      <c r="J1798">
        <v>5.0999999999999996</v>
      </c>
      <c r="K1798">
        <v>28.26</v>
      </c>
      <c r="L1798">
        <v>23.16</v>
      </c>
      <c r="M1798" t="s">
        <v>265</v>
      </c>
      <c r="N1798" t="s">
        <v>20429</v>
      </c>
      <c r="O1798" t="s">
        <v>20430</v>
      </c>
      <c r="P1798" t="s">
        <v>265</v>
      </c>
      <c r="Q1798" t="s">
        <v>266</v>
      </c>
      <c r="R1798" t="s">
        <v>267</v>
      </c>
      <c r="S1798" t="s">
        <v>20431</v>
      </c>
      <c r="T1798">
        <v>28.26</v>
      </c>
      <c r="U1798" t="s">
        <v>24</v>
      </c>
      <c r="V1798" t="s">
        <v>20432</v>
      </c>
      <c r="W1798" t="s">
        <v>20433</v>
      </c>
      <c r="X1798" t="s">
        <v>20434</v>
      </c>
      <c r="Y1798" t="s">
        <v>20435</v>
      </c>
      <c r="Z1798" t="str">
        <f t="shared" si="28"/>
        <v>AS-97178</v>
      </c>
    </row>
    <row r="1799" spans="1:26" x14ac:dyDescent="0.3">
      <c r="A1799" t="s">
        <v>20436</v>
      </c>
      <c r="B1799" t="s">
        <v>8169</v>
      </c>
      <c r="C1799" t="s">
        <v>268</v>
      </c>
      <c r="E1799" t="s">
        <v>45</v>
      </c>
      <c r="G1799">
        <v>0.21</v>
      </c>
      <c r="H1799">
        <v>0.21</v>
      </c>
      <c r="I1799" t="s">
        <v>24</v>
      </c>
      <c r="J1799">
        <v>15.6</v>
      </c>
      <c r="K1799">
        <v>89.9</v>
      </c>
      <c r="L1799">
        <v>74.3</v>
      </c>
      <c r="M1799" t="s">
        <v>83</v>
      </c>
      <c r="N1799" t="s">
        <v>20437</v>
      </c>
      <c r="O1799" t="s">
        <v>20438</v>
      </c>
      <c r="P1799" t="s">
        <v>83</v>
      </c>
      <c r="Q1799" t="s">
        <v>266</v>
      </c>
      <c r="R1799" t="s">
        <v>267</v>
      </c>
      <c r="S1799" t="s">
        <v>20439</v>
      </c>
      <c r="T1799">
        <v>89.9</v>
      </c>
      <c r="U1799" t="s">
        <v>24</v>
      </c>
      <c r="V1799" t="s">
        <v>2993</v>
      </c>
      <c r="W1799" t="s">
        <v>2996</v>
      </c>
      <c r="X1799" t="s">
        <v>20440</v>
      </c>
      <c r="Y1799" t="s">
        <v>20441</v>
      </c>
      <c r="Z1799" t="str">
        <f t="shared" si="28"/>
        <v>AS-94892</v>
      </c>
    </row>
    <row r="1800" spans="1:26" x14ac:dyDescent="0.3">
      <c r="A1800" t="s">
        <v>20442</v>
      </c>
      <c r="B1800" t="s">
        <v>8169</v>
      </c>
      <c r="C1800" t="s">
        <v>264</v>
      </c>
      <c r="D1800" t="s">
        <v>64</v>
      </c>
      <c r="E1800" t="s">
        <v>45</v>
      </c>
      <c r="G1800">
        <v>0.21</v>
      </c>
      <c r="H1800">
        <v>0.21</v>
      </c>
      <c r="I1800" t="s">
        <v>24</v>
      </c>
      <c r="J1800">
        <v>14.74</v>
      </c>
      <c r="K1800">
        <v>84.95</v>
      </c>
      <c r="L1800">
        <v>70.209999999999994</v>
      </c>
      <c r="M1800" t="s">
        <v>265</v>
      </c>
      <c r="N1800" t="s">
        <v>20443</v>
      </c>
      <c r="O1800" t="s">
        <v>20444</v>
      </c>
      <c r="P1800" t="s">
        <v>265</v>
      </c>
      <c r="Q1800" t="s">
        <v>266</v>
      </c>
      <c r="R1800" t="s">
        <v>267</v>
      </c>
      <c r="S1800" t="s">
        <v>20445</v>
      </c>
      <c r="T1800">
        <v>84.95</v>
      </c>
      <c r="U1800" t="s">
        <v>24</v>
      </c>
      <c r="V1800" t="s">
        <v>20446</v>
      </c>
      <c r="W1800" t="s">
        <v>20447</v>
      </c>
      <c r="X1800" t="s">
        <v>20448</v>
      </c>
      <c r="Y1800" t="s">
        <v>20449</v>
      </c>
      <c r="Z1800" t="str">
        <f t="shared" si="28"/>
        <v>AS-96073</v>
      </c>
    </row>
    <row r="1801" spans="1:26" x14ac:dyDescent="0.3">
      <c r="A1801" t="s">
        <v>20450</v>
      </c>
      <c r="B1801" t="s">
        <v>8169</v>
      </c>
      <c r="C1801" t="s">
        <v>264</v>
      </c>
      <c r="E1801" t="s">
        <v>45</v>
      </c>
      <c r="G1801">
        <v>0.21</v>
      </c>
      <c r="H1801">
        <v>0.21</v>
      </c>
      <c r="I1801" t="s">
        <v>24</v>
      </c>
      <c r="J1801">
        <v>14.56</v>
      </c>
      <c r="K1801">
        <v>83.9</v>
      </c>
      <c r="L1801">
        <v>69.34</v>
      </c>
      <c r="M1801" t="s">
        <v>265</v>
      </c>
      <c r="N1801" t="s">
        <v>20451</v>
      </c>
      <c r="O1801" t="s">
        <v>20452</v>
      </c>
      <c r="P1801" t="s">
        <v>265</v>
      </c>
      <c r="Q1801" t="s">
        <v>266</v>
      </c>
      <c r="R1801" t="s">
        <v>267</v>
      </c>
      <c r="S1801" t="s">
        <v>20453</v>
      </c>
      <c r="T1801">
        <v>83.9</v>
      </c>
      <c r="U1801" t="s">
        <v>24</v>
      </c>
      <c r="V1801" t="s">
        <v>20454</v>
      </c>
      <c r="W1801" t="s">
        <v>20455</v>
      </c>
      <c r="X1801" t="s">
        <v>20456</v>
      </c>
      <c r="Y1801" t="s">
        <v>20457</v>
      </c>
      <c r="Z1801" t="str">
        <f t="shared" si="28"/>
        <v>AS-96019</v>
      </c>
    </row>
    <row r="1802" spans="1:26" x14ac:dyDescent="0.3">
      <c r="A1802" t="s">
        <v>20458</v>
      </c>
      <c r="B1802" t="s">
        <v>8169</v>
      </c>
      <c r="C1802" t="s">
        <v>38</v>
      </c>
      <c r="D1802" t="s">
        <v>65</v>
      </c>
      <c r="E1802" t="s">
        <v>49</v>
      </c>
      <c r="G1802">
        <v>0.23</v>
      </c>
      <c r="H1802" t="s">
        <v>270</v>
      </c>
      <c r="I1802" t="s">
        <v>24</v>
      </c>
      <c r="J1802">
        <v>3.47</v>
      </c>
      <c r="K1802">
        <v>19.97</v>
      </c>
      <c r="L1802">
        <v>16.5</v>
      </c>
      <c r="M1802" t="s">
        <v>271</v>
      </c>
      <c r="Z1802" t="str">
        <f t="shared" si="28"/>
        <v>AS-97028</v>
      </c>
    </row>
    <row r="1803" spans="1:26" x14ac:dyDescent="0.3">
      <c r="A1803" t="s">
        <v>20459</v>
      </c>
      <c r="B1803" t="s">
        <v>8169</v>
      </c>
      <c r="C1803" t="s">
        <v>268</v>
      </c>
      <c r="E1803" t="s">
        <v>47</v>
      </c>
      <c r="G1803">
        <v>0.22</v>
      </c>
      <c r="H1803">
        <v>0.22</v>
      </c>
      <c r="I1803" t="s">
        <v>24</v>
      </c>
      <c r="J1803">
        <v>28.7</v>
      </c>
      <c r="K1803">
        <v>159.16999999999999</v>
      </c>
      <c r="L1803">
        <v>130.47</v>
      </c>
      <c r="M1803" t="s">
        <v>83</v>
      </c>
      <c r="N1803" t="s">
        <v>20460</v>
      </c>
      <c r="O1803" t="s">
        <v>20461</v>
      </c>
      <c r="P1803" t="s">
        <v>83</v>
      </c>
      <c r="Q1803" t="s">
        <v>266</v>
      </c>
      <c r="R1803" t="s">
        <v>267</v>
      </c>
      <c r="S1803" t="s">
        <v>20462</v>
      </c>
      <c r="T1803">
        <v>159.16999999999999</v>
      </c>
      <c r="U1803" t="s">
        <v>24</v>
      </c>
      <c r="V1803" t="s">
        <v>6090</v>
      </c>
      <c r="W1803" t="s">
        <v>6093</v>
      </c>
      <c r="X1803" t="s">
        <v>20463</v>
      </c>
      <c r="Y1803" t="s">
        <v>20464</v>
      </c>
      <c r="Z1803" t="str">
        <f t="shared" si="28"/>
        <v>AS-96242</v>
      </c>
    </row>
    <row r="1804" spans="1:26" x14ac:dyDescent="0.3">
      <c r="A1804" t="s">
        <v>20465</v>
      </c>
      <c r="B1804" t="s">
        <v>8169</v>
      </c>
      <c r="C1804" t="s">
        <v>264</v>
      </c>
      <c r="E1804" t="s">
        <v>45</v>
      </c>
      <c r="G1804">
        <v>0.21</v>
      </c>
      <c r="H1804">
        <v>0.21</v>
      </c>
      <c r="I1804" t="s">
        <v>24</v>
      </c>
      <c r="J1804">
        <v>19.940000000000001</v>
      </c>
      <c r="K1804">
        <v>114.9</v>
      </c>
      <c r="L1804">
        <v>94.96</v>
      </c>
      <c r="M1804" t="s">
        <v>265</v>
      </c>
      <c r="N1804" t="s">
        <v>20466</v>
      </c>
      <c r="O1804" t="s">
        <v>20467</v>
      </c>
      <c r="P1804" t="s">
        <v>265</v>
      </c>
      <c r="Q1804" t="s">
        <v>266</v>
      </c>
      <c r="R1804" t="s">
        <v>267</v>
      </c>
      <c r="S1804" t="s">
        <v>20468</v>
      </c>
      <c r="T1804">
        <v>114.9</v>
      </c>
      <c r="U1804" t="s">
        <v>24</v>
      </c>
      <c r="V1804" t="s">
        <v>20469</v>
      </c>
      <c r="W1804" t="s">
        <v>20470</v>
      </c>
      <c r="X1804" t="s">
        <v>20471</v>
      </c>
      <c r="Y1804" t="s">
        <v>20472</v>
      </c>
      <c r="Z1804" t="str">
        <f t="shared" si="28"/>
        <v>AS-95450</v>
      </c>
    </row>
    <row r="1805" spans="1:26" x14ac:dyDescent="0.3">
      <c r="A1805" t="s">
        <v>20473</v>
      </c>
      <c r="B1805" t="s">
        <v>8169</v>
      </c>
      <c r="C1805" t="s">
        <v>264</v>
      </c>
      <c r="E1805" t="s">
        <v>46</v>
      </c>
      <c r="G1805">
        <v>0.2</v>
      </c>
      <c r="H1805">
        <v>0.2</v>
      </c>
      <c r="I1805" t="s">
        <v>24</v>
      </c>
      <c r="J1805">
        <v>4.1500000000000004</v>
      </c>
      <c r="K1805">
        <v>24.9</v>
      </c>
      <c r="L1805">
        <v>20.75</v>
      </c>
      <c r="M1805" t="s">
        <v>265</v>
      </c>
      <c r="N1805" t="s">
        <v>20474</v>
      </c>
      <c r="O1805" t="s">
        <v>20475</v>
      </c>
      <c r="P1805" t="s">
        <v>265</v>
      </c>
      <c r="Q1805" t="s">
        <v>266</v>
      </c>
      <c r="R1805" t="s">
        <v>267</v>
      </c>
      <c r="S1805" t="s">
        <v>20476</v>
      </c>
      <c r="T1805">
        <v>24.9</v>
      </c>
      <c r="U1805" t="s">
        <v>24</v>
      </c>
      <c r="V1805" t="s">
        <v>20477</v>
      </c>
      <c r="W1805" t="s">
        <v>20478</v>
      </c>
      <c r="X1805" t="s">
        <v>20479</v>
      </c>
      <c r="Y1805" t="s">
        <v>20480</v>
      </c>
      <c r="Z1805" t="str">
        <f t="shared" si="28"/>
        <v>AS-95302</v>
      </c>
    </row>
    <row r="1806" spans="1:26" x14ac:dyDescent="0.3">
      <c r="A1806" t="s">
        <v>20481</v>
      </c>
      <c r="B1806" t="s">
        <v>8169</v>
      </c>
      <c r="C1806" t="s">
        <v>38</v>
      </c>
      <c r="D1806" t="s">
        <v>76</v>
      </c>
      <c r="E1806" t="s">
        <v>46</v>
      </c>
      <c r="G1806">
        <v>0.2</v>
      </c>
      <c r="H1806" t="s">
        <v>270</v>
      </c>
      <c r="I1806" t="s">
        <v>24</v>
      </c>
      <c r="J1806" t="s">
        <v>270</v>
      </c>
      <c r="K1806">
        <v>0</v>
      </c>
      <c r="L1806">
        <v>0</v>
      </c>
      <c r="M1806" t="s">
        <v>271</v>
      </c>
      <c r="Z1806" t="str">
        <f t="shared" si="28"/>
        <v>AS-96818</v>
      </c>
    </row>
    <row r="1807" spans="1:26" x14ac:dyDescent="0.3">
      <c r="A1807" t="s">
        <v>20482</v>
      </c>
      <c r="B1807" t="s">
        <v>8169</v>
      </c>
      <c r="C1807" t="s">
        <v>268</v>
      </c>
      <c r="E1807" t="s">
        <v>45</v>
      </c>
      <c r="G1807">
        <v>0.21</v>
      </c>
      <c r="H1807">
        <v>0.21</v>
      </c>
      <c r="I1807" t="s">
        <v>24</v>
      </c>
      <c r="J1807">
        <v>11.78</v>
      </c>
      <c r="K1807">
        <v>67.900000000000006</v>
      </c>
      <c r="L1807">
        <v>56.12</v>
      </c>
      <c r="M1807" t="s">
        <v>83</v>
      </c>
      <c r="N1807" t="s">
        <v>20483</v>
      </c>
      <c r="O1807" t="s">
        <v>20484</v>
      </c>
      <c r="P1807" t="s">
        <v>83</v>
      </c>
      <c r="Q1807" t="s">
        <v>266</v>
      </c>
      <c r="R1807" t="s">
        <v>267</v>
      </c>
      <c r="S1807" t="s">
        <v>20485</v>
      </c>
      <c r="T1807">
        <v>67.900000000000006</v>
      </c>
      <c r="U1807" t="s">
        <v>24</v>
      </c>
      <c r="V1807" t="s">
        <v>6533</v>
      </c>
      <c r="W1807" t="s">
        <v>6536</v>
      </c>
      <c r="X1807" t="s">
        <v>20486</v>
      </c>
      <c r="Y1807" t="s">
        <v>20487</v>
      </c>
      <c r="Z1807" t="str">
        <f t="shared" si="28"/>
        <v>AS-96457</v>
      </c>
    </row>
    <row r="1808" spans="1:26" x14ac:dyDescent="0.3">
      <c r="A1808" t="s">
        <v>20488</v>
      </c>
      <c r="B1808" t="s">
        <v>8169</v>
      </c>
      <c r="C1808" t="s">
        <v>38</v>
      </c>
      <c r="D1808" t="s">
        <v>76</v>
      </c>
      <c r="E1808" t="s">
        <v>42</v>
      </c>
      <c r="G1808">
        <v>0.19</v>
      </c>
      <c r="H1808" t="s">
        <v>270</v>
      </c>
      <c r="I1808" t="s">
        <v>24</v>
      </c>
      <c r="J1808" t="s">
        <v>270</v>
      </c>
      <c r="K1808">
        <v>0</v>
      </c>
      <c r="L1808">
        <v>0</v>
      </c>
      <c r="M1808" t="s">
        <v>271</v>
      </c>
      <c r="Z1808" t="str">
        <f t="shared" si="28"/>
        <v>AS-95736</v>
      </c>
    </row>
    <row r="1809" spans="1:26" x14ac:dyDescent="0.3">
      <c r="A1809" t="s">
        <v>20489</v>
      </c>
      <c r="B1809" t="s">
        <v>8169</v>
      </c>
      <c r="C1809" t="s">
        <v>264</v>
      </c>
      <c r="E1809" t="s">
        <v>42</v>
      </c>
      <c r="G1809">
        <v>0.19</v>
      </c>
      <c r="H1809">
        <v>0.19</v>
      </c>
      <c r="I1809" t="s">
        <v>24</v>
      </c>
      <c r="J1809">
        <v>6.05</v>
      </c>
      <c r="K1809">
        <v>37.9</v>
      </c>
      <c r="L1809">
        <v>31.85</v>
      </c>
      <c r="M1809" t="s">
        <v>265</v>
      </c>
      <c r="N1809" t="s">
        <v>20490</v>
      </c>
      <c r="O1809" t="s">
        <v>20491</v>
      </c>
      <c r="P1809" t="s">
        <v>265</v>
      </c>
      <c r="Q1809" t="s">
        <v>266</v>
      </c>
      <c r="R1809" t="s">
        <v>267</v>
      </c>
      <c r="S1809" t="s">
        <v>20492</v>
      </c>
      <c r="T1809">
        <v>37.9</v>
      </c>
      <c r="U1809" t="s">
        <v>24</v>
      </c>
      <c r="V1809" t="s">
        <v>20493</v>
      </c>
      <c r="W1809" t="s">
        <v>20494</v>
      </c>
      <c r="X1809" t="s">
        <v>20493</v>
      </c>
      <c r="Y1809" t="s">
        <v>20495</v>
      </c>
      <c r="Z1809" t="str">
        <f t="shared" si="28"/>
        <v>AS-96953</v>
      </c>
    </row>
    <row r="1810" spans="1:26" x14ac:dyDescent="0.3">
      <c r="A1810" t="s">
        <v>20496</v>
      </c>
      <c r="B1810" t="s">
        <v>8169</v>
      </c>
      <c r="C1810" t="s">
        <v>264</v>
      </c>
      <c r="E1810" t="s">
        <v>46</v>
      </c>
      <c r="G1810">
        <v>0.2</v>
      </c>
      <c r="H1810">
        <v>0.2</v>
      </c>
      <c r="I1810" t="s">
        <v>24</v>
      </c>
      <c r="J1810">
        <v>28.31</v>
      </c>
      <c r="K1810">
        <v>169.85</v>
      </c>
      <c r="L1810">
        <v>141.54</v>
      </c>
      <c r="M1810" t="s">
        <v>265</v>
      </c>
      <c r="N1810" t="s">
        <v>20497</v>
      </c>
      <c r="O1810" t="s">
        <v>20498</v>
      </c>
      <c r="P1810" t="s">
        <v>265</v>
      </c>
      <c r="Q1810" t="s">
        <v>266</v>
      </c>
      <c r="R1810" t="s">
        <v>269</v>
      </c>
      <c r="S1810" t="s">
        <v>20499</v>
      </c>
      <c r="T1810">
        <v>169.85</v>
      </c>
      <c r="U1810" t="s">
        <v>24</v>
      </c>
      <c r="V1810" t="s">
        <v>20500</v>
      </c>
      <c r="W1810" t="s">
        <v>20501</v>
      </c>
      <c r="X1810" t="s">
        <v>20502</v>
      </c>
      <c r="Y1810" t="s">
        <v>20503</v>
      </c>
      <c r="Z1810" t="str">
        <f t="shared" si="28"/>
        <v>AS-96145</v>
      </c>
    </row>
    <row r="1811" spans="1:26" x14ac:dyDescent="0.3">
      <c r="A1811" t="s">
        <v>20496</v>
      </c>
      <c r="B1811" t="s">
        <v>8169</v>
      </c>
      <c r="C1811" t="s">
        <v>264</v>
      </c>
      <c r="E1811" t="s">
        <v>46</v>
      </c>
      <c r="G1811">
        <v>0.2</v>
      </c>
      <c r="H1811">
        <v>0.2</v>
      </c>
      <c r="I1811" t="s">
        <v>24</v>
      </c>
      <c r="J1811">
        <v>28.31</v>
      </c>
      <c r="K1811">
        <v>169.85</v>
      </c>
      <c r="L1811">
        <v>141.54</v>
      </c>
      <c r="M1811" t="s">
        <v>265</v>
      </c>
      <c r="N1811" t="s">
        <v>20497</v>
      </c>
      <c r="O1811" t="s">
        <v>20504</v>
      </c>
      <c r="P1811" t="s">
        <v>265</v>
      </c>
      <c r="Q1811" t="s">
        <v>266</v>
      </c>
      <c r="R1811" t="s">
        <v>267</v>
      </c>
      <c r="S1811" t="s">
        <v>20505</v>
      </c>
      <c r="T1811">
        <v>169.85</v>
      </c>
      <c r="U1811" t="s">
        <v>24</v>
      </c>
      <c r="V1811" t="s">
        <v>20506</v>
      </c>
      <c r="W1811" t="s">
        <v>20507</v>
      </c>
      <c r="X1811" t="s">
        <v>20508</v>
      </c>
      <c r="Y1811" t="s">
        <v>20509</v>
      </c>
      <c r="Z1811" t="str">
        <f t="shared" si="28"/>
        <v>AS-96145</v>
      </c>
    </row>
    <row r="1812" spans="1:26" x14ac:dyDescent="0.3">
      <c r="A1812" t="s">
        <v>20510</v>
      </c>
      <c r="B1812" t="s">
        <v>8169</v>
      </c>
      <c r="C1812" t="s">
        <v>264</v>
      </c>
      <c r="E1812" t="s">
        <v>42</v>
      </c>
      <c r="G1812">
        <v>0.19</v>
      </c>
      <c r="H1812">
        <v>0.19</v>
      </c>
      <c r="I1812" t="s">
        <v>24</v>
      </c>
      <c r="J1812">
        <v>6.05</v>
      </c>
      <c r="K1812">
        <v>37.9</v>
      </c>
      <c r="L1812">
        <v>31.85</v>
      </c>
      <c r="M1812" t="s">
        <v>265</v>
      </c>
      <c r="N1812" t="s">
        <v>20511</v>
      </c>
      <c r="O1812" t="s">
        <v>20512</v>
      </c>
      <c r="P1812" t="s">
        <v>265</v>
      </c>
      <c r="Q1812" t="s">
        <v>266</v>
      </c>
      <c r="R1812" t="s">
        <v>267</v>
      </c>
      <c r="S1812" t="s">
        <v>20513</v>
      </c>
      <c r="T1812">
        <v>37.9</v>
      </c>
      <c r="U1812" t="s">
        <v>24</v>
      </c>
      <c r="V1812" t="s">
        <v>20514</v>
      </c>
      <c r="W1812" t="s">
        <v>20515</v>
      </c>
      <c r="X1812" t="s">
        <v>20514</v>
      </c>
      <c r="Y1812" t="s">
        <v>20516</v>
      </c>
      <c r="Z1812" t="str">
        <f t="shared" si="28"/>
        <v>AS-95826</v>
      </c>
    </row>
    <row r="1813" spans="1:26" x14ac:dyDescent="0.3">
      <c r="A1813" t="s">
        <v>20517</v>
      </c>
      <c r="B1813" t="s">
        <v>8169</v>
      </c>
      <c r="C1813" t="s">
        <v>264</v>
      </c>
      <c r="E1813" t="s">
        <v>46</v>
      </c>
      <c r="G1813">
        <v>0.2</v>
      </c>
      <c r="H1813">
        <v>0.2</v>
      </c>
      <c r="I1813" t="s">
        <v>24</v>
      </c>
      <c r="J1813">
        <v>33.32</v>
      </c>
      <c r="K1813">
        <v>199.9</v>
      </c>
      <c r="L1813">
        <v>166.58</v>
      </c>
      <c r="M1813" t="s">
        <v>265</v>
      </c>
      <c r="N1813" t="s">
        <v>20518</v>
      </c>
      <c r="O1813" t="s">
        <v>20519</v>
      </c>
      <c r="P1813" t="s">
        <v>265</v>
      </c>
      <c r="Q1813" t="s">
        <v>266</v>
      </c>
      <c r="R1813" t="s">
        <v>267</v>
      </c>
      <c r="S1813" t="s">
        <v>20520</v>
      </c>
      <c r="T1813">
        <v>199.9</v>
      </c>
      <c r="U1813" t="s">
        <v>24</v>
      </c>
      <c r="V1813" t="s">
        <v>20521</v>
      </c>
      <c r="W1813" t="s">
        <v>20522</v>
      </c>
      <c r="X1813" t="s">
        <v>20523</v>
      </c>
      <c r="Y1813" t="s">
        <v>20524</v>
      </c>
      <c r="Z1813" t="str">
        <f t="shared" si="28"/>
        <v>AS-95550</v>
      </c>
    </row>
    <row r="1814" spans="1:26" x14ac:dyDescent="0.3">
      <c r="A1814" t="s">
        <v>20525</v>
      </c>
      <c r="B1814" t="s">
        <v>8169</v>
      </c>
      <c r="C1814" t="s">
        <v>264</v>
      </c>
      <c r="E1814" t="s">
        <v>45</v>
      </c>
      <c r="G1814">
        <v>0.21</v>
      </c>
      <c r="H1814">
        <v>0.21</v>
      </c>
      <c r="I1814" t="s">
        <v>24</v>
      </c>
      <c r="J1814">
        <v>50.97</v>
      </c>
      <c r="K1814">
        <v>293.7</v>
      </c>
      <c r="L1814">
        <v>242.73</v>
      </c>
      <c r="M1814" t="s">
        <v>265</v>
      </c>
      <c r="N1814" t="s">
        <v>20526</v>
      </c>
      <c r="O1814" t="s">
        <v>20527</v>
      </c>
      <c r="P1814" t="s">
        <v>265</v>
      </c>
      <c r="Q1814" t="s">
        <v>266</v>
      </c>
      <c r="R1814" t="s">
        <v>267</v>
      </c>
      <c r="S1814" t="s">
        <v>20528</v>
      </c>
      <c r="T1814">
        <v>293.7</v>
      </c>
      <c r="U1814" t="s">
        <v>24</v>
      </c>
      <c r="V1814" t="s">
        <v>20529</v>
      </c>
      <c r="W1814" t="s">
        <v>20530</v>
      </c>
      <c r="X1814" t="s">
        <v>20531</v>
      </c>
      <c r="Y1814" t="s">
        <v>20532</v>
      </c>
      <c r="Z1814" t="str">
        <f t="shared" si="28"/>
        <v>AS-97083</v>
      </c>
    </row>
    <row r="1815" spans="1:26" x14ac:dyDescent="0.3">
      <c r="A1815" t="s">
        <v>20533</v>
      </c>
      <c r="B1815" t="s">
        <v>8169</v>
      </c>
      <c r="C1815" t="s">
        <v>268</v>
      </c>
      <c r="E1815" t="s">
        <v>46</v>
      </c>
      <c r="G1815">
        <v>0.2</v>
      </c>
      <c r="H1815">
        <v>0.2</v>
      </c>
      <c r="I1815" t="s">
        <v>24</v>
      </c>
      <c r="J1815">
        <v>23.45</v>
      </c>
      <c r="K1815">
        <v>140.69999999999999</v>
      </c>
      <c r="L1815">
        <v>117.25</v>
      </c>
      <c r="M1815" t="s">
        <v>83</v>
      </c>
      <c r="N1815" t="s">
        <v>20534</v>
      </c>
      <c r="O1815" t="s">
        <v>20535</v>
      </c>
      <c r="P1815" t="s">
        <v>83</v>
      </c>
      <c r="Q1815" t="s">
        <v>266</v>
      </c>
      <c r="R1815" t="s">
        <v>267</v>
      </c>
      <c r="S1815" t="s">
        <v>20536</v>
      </c>
      <c r="T1815">
        <v>140.69999999999999</v>
      </c>
      <c r="U1815" t="s">
        <v>24</v>
      </c>
      <c r="V1815" t="s">
        <v>6113</v>
      </c>
      <c r="W1815" t="s">
        <v>6115</v>
      </c>
      <c r="X1815" t="s">
        <v>20537</v>
      </c>
      <c r="Y1815" t="s">
        <v>20538</v>
      </c>
      <c r="Z1815" t="str">
        <f t="shared" si="28"/>
        <v>AS-96249</v>
      </c>
    </row>
    <row r="1816" spans="1:26" x14ac:dyDescent="0.3">
      <c r="A1816" t="s">
        <v>20539</v>
      </c>
      <c r="B1816" t="s">
        <v>8169</v>
      </c>
      <c r="C1816" t="s">
        <v>264</v>
      </c>
      <c r="E1816" t="s">
        <v>42</v>
      </c>
      <c r="G1816">
        <v>0.19</v>
      </c>
      <c r="H1816">
        <v>0.19</v>
      </c>
      <c r="I1816" t="s">
        <v>24</v>
      </c>
      <c r="J1816">
        <v>21.7</v>
      </c>
      <c r="K1816">
        <v>135.9</v>
      </c>
      <c r="L1816">
        <v>114.2</v>
      </c>
      <c r="M1816" t="s">
        <v>265</v>
      </c>
      <c r="N1816" t="s">
        <v>20540</v>
      </c>
      <c r="O1816" t="s">
        <v>20541</v>
      </c>
      <c r="P1816" t="s">
        <v>265</v>
      </c>
      <c r="Q1816" t="s">
        <v>266</v>
      </c>
      <c r="R1816" t="s">
        <v>267</v>
      </c>
      <c r="S1816" t="s">
        <v>20542</v>
      </c>
      <c r="T1816">
        <v>135.9</v>
      </c>
      <c r="U1816" t="s">
        <v>24</v>
      </c>
      <c r="V1816" t="s">
        <v>20543</v>
      </c>
      <c r="W1816" t="s">
        <v>20544</v>
      </c>
      <c r="X1816" t="s">
        <v>20545</v>
      </c>
      <c r="Y1816" t="s">
        <v>20546</v>
      </c>
      <c r="Z1816" t="str">
        <f t="shared" si="28"/>
        <v>AS-95459</v>
      </c>
    </row>
    <row r="1817" spans="1:26" x14ac:dyDescent="0.3">
      <c r="A1817" t="s">
        <v>20547</v>
      </c>
      <c r="B1817" t="s">
        <v>8169</v>
      </c>
      <c r="C1817" t="s">
        <v>264</v>
      </c>
      <c r="E1817" t="s">
        <v>46</v>
      </c>
      <c r="G1817">
        <v>0.2</v>
      </c>
      <c r="H1817">
        <v>0.2</v>
      </c>
      <c r="I1817" t="s">
        <v>24</v>
      </c>
      <c r="J1817">
        <v>7.48</v>
      </c>
      <c r="K1817">
        <v>44.9</v>
      </c>
      <c r="L1817">
        <v>37.42</v>
      </c>
      <c r="M1817" t="s">
        <v>265</v>
      </c>
      <c r="N1817" t="s">
        <v>20548</v>
      </c>
      <c r="O1817" t="s">
        <v>20549</v>
      </c>
      <c r="P1817" t="s">
        <v>265</v>
      </c>
      <c r="Q1817" t="s">
        <v>266</v>
      </c>
      <c r="R1817" t="s">
        <v>267</v>
      </c>
      <c r="S1817" t="s">
        <v>20550</v>
      </c>
      <c r="T1817">
        <v>44.9</v>
      </c>
      <c r="U1817" t="s">
        <v>24</v>
      </c>
      <c r="V1817" t="s">
        <v>20551</v>
      </c>
      <c r="W1817" t="s">
        <v>20552</v>
      </c>
      <c r="X1817" t="s">
        <v>20553</v>
      </c>
      <c r="Y1817" t="s">
        <v>20554</v>
      </c>
      <c r="Z1817" t="str">
        <f t="shared" si="28"/>
        <v>AS-96250</v>
      </c>
    </row>
    <row r="1818" spans="1:26" x14ac:dyDescent="0.3">
      <c r="A1818" t="s">
        <v>20555</v>
      </c>
      <c r="B1818" t="s">
        <v>8169</v>
      </c>
      <c r="C1818" t="s">
        <v>268</v>
      </c>
      <c r="E1818" t="s">
        <v>45</v>
      </c>
      <c r="G1818">
        <v>0.21</v>
      </c>
      <c r="H1818">
        <v>0.21</v>
      </c>
      <c r="I1818" t="s">
        <v>24</v>
      </c>
      <c r="J1818">
        <v>10.23</v>
      </c>
      <c r="K1818">
        <v>58.95</v>
      </c>
      <c r="L1818">
        <v>48.72</v>
      </c>
      <c r="M1818" t="s">
        <v>83</v>
      </c>
      <c r="N1818" t="s">
        <v>20556</v>
      </c>
      <c r="O1818" t="s">
        <v>20557</v>
      </c>
      <c r="P1818" t="s">
        <v>83</v>
      </c>
      <c r="Q1818" t="s">
        <v>266</v>
      </c>
      <c r="R1818" t="s">
        <v>267</v>
      </c>
      <c r="S1818" t="s">
        <v>20558</v>
      </c>
      <c r="T1818">
        <v>58.95</v>
      </c>
      <c r="U1818" t="s">
        <v>24</v>
      </c>
      <c r="V1818" t="s">
        <v>2701</v>
      </c>
      <c r="W1818" t="s">
        <v>2704</v>
      </c>
      <c r="X1818" t="s">
        <v>20559</v>
      </c>
      <c r="Y1818" t="s">
        <v>20560</v>
      </c>
      <c r="Z1818" t="str">
        <f t="shared" si="28"/>
        <v>AS-94821</v>
      </c>
    </row>
    <row r="1819" spans="1:26" x14ac:dyDescent="0.3">
      <c r="A1819" t="s">
        <v>20561</v>
      </c>
      <c r="B1819" t="s">
        <v>8169</v>
      </c>
      <c r="C1819" t="s">
        <v>264</v>
      </c>
      <c r="E1819" t="s">
        <v>46</v>
      </c>
      <c r="G1819">
        <v>0.2</v>
      </c>
      <c r="H1819">
        <v>0.2</v>
      </c>
      <c r="I1819" t="s">
        <v>24</v>
      </c>
      <c r="J1819">
        <v>7.98</v>
      </c>
      <c r="K1819">
        <v>47.9</v>
      </c>
      <c r="L1819">
        <v>39.92</v>
      </c>
      <c r="M1819" t="s">
        <v>265</v>
      </c>
      <c r="N1819" t="s">
        <v>20562</v>
      </c>
      <c r="O1819" t="s">
        <v>20563</v>
      </c>
      <c r="P1819" t="s">
        <v>265</v>
      </c>
      <c r="Q1819" t="s">
        <v>266</v>
      </c>
      <c r="R1819" t="s">
        <v>267</v>
      </c>
      <c r="S1819" t="s">
        <v>20564</v>
      </c>
      <c r="T1819">
        <v>47.9</v>
      </c>
      <c r="U1819" t="s">
        <v>24</v>
      </c>
      <c r="V1819" t="s">
        <v>20565</v>
      </c>
      <c r="W1819" t="s">
        <v>20566</v>
      </c>
      <c r="X1819" t="s">
        <v>20567</v>
      </c>
      <c r="Y1819" t="s">
        <v>20568</v>
      </c>
      <c r="Z1819" t="str">
        <f t="shared" si="28"/>
        <v>AS-96158</v>
      </c>
    </row>
    <row r="1820" spans="1:26" x14ac:dyDescent="0.3">
      <c r="A1820" t="s">
        <v>20569</v>
      </c>
      <c r="B1820" t="s">
        <v>8169</v>
      </c>
      <c r="C1820" t="s">
        <v>264</v>
      </c>
      <c r="E1820" t="s">
        <v>45</v>
      </c>
      <c r="G1820">
        <v>0.21</v>
      </c>
      <c r="H1820">
        <v>0.21</v>
      </c>
      <c r="I1820" t="s">
        <v>24</v>
      </c>
      <c r="J1820">
        <v>20.46</v>
      </c>
      <c r="K1820">
        <v>117.9</v>
      </c>
      <c r="L1820">
        <v>97.44</v>
      </c>
      <c r="M1820" t="s">
        <v>265</v>
      </c>
      <c r="N1820" t="s">
        <v>20570</v>
      </c>
      <c r="O1820" t="s">
        <v>20571</v>
      </c>
      <c r="P1820" t="s">
        <v>265</v>
      </c>
      <c r="Q1820" t="s">
        <v>266</v>
      </c>
      <c r="R1820" t="s">
        <v>267</v>
      </c>
      <c r="S1820" t="s">
        <v>20572</v>
      </c>
      <c r="T1820">
        <v>117.9</v>
      </c>
      <c r="U1820" t="s">
        <v>24</v>
      </c>
      <c r="V1820" t="s">
        <v>20573</v>
      </c>
      <c r="W1820" t="s">
        <v>20574</v>
      </c>
      <c r="X1820" t="s">
        <v>20575</v>
      </c>
      <c r="Y1820" t="s">
        <v>20576</v>
      </c>
      <c r="Z1820" t="str">
        <f t="shared" si="28"/>
        <v>AS-97169</v>
      </c>
    </row>
    <row r="1821" spans="1:26" x14ac:dyDescent="0.3">
      <c r="A1821" t="s">
        <v>20577</v>
      </c>
      <c r="B1821" t="s">
        <v>8169</v>
      </c>
      <c r="C1821" t="s">
        <v>268</v>
      </c>
      <c r="E1821" t="s">
        <v>47</v>
      </c>
      <c r="G1821">
        <v>0.22</v>
      </c>
      <c r="H1821">
        <v>0.22</v>
      </c>
      <c r="I1821" t="s">
        <v>24</v>
      </c>
      <c r="J1821">
        <v>10.61</v>
      </c>
      <c r="K1821">
        <v>58.82</v>
      </c>
      <c r="L1821">
        <v>48.21</v>
      </c>
      <c r="M1821" t="s">
        <v>83</v>
      </c>
      <c r="N1821" t="s">
        <v>20578</v>
      </c>
      <c r="O1821" t="s">
        <v>20579</v>
      </c>
      <c r="P1821" t="s">
        <v>83</v>
      </c>
      <c r="Q1821" t="s">
        <v>266</v>
      </c>
      <c r="R1821" t="s">
        <v>267</v>
      </c>
      <c r="S1821" t="s">
        <v>20580</v>
      </c>
      <c r="T1821">
        <v>58.82</v>
      </c>
      <c r="U1821" t="s">
        <v>24</v>
      </c>
      <c r="V1821" t="s">
        <v>7638</v>
      </c>
      <c r="W1821" t="s">
        <v>7641</v>
      </c>
      <c r="X1821" t="s">
        <v>20581</v>
      </c>
      <c r="Y1821" t="s">
        <v>20582</v>
      </c>
      <c r="Z1821" t="str">
        <f t="shared" si="28"/>
        <v>AS-97003</v>
      </c>
    </row>
    <row r="1822" spans="1:26" x14ac:dyDescent="0.3">
      <c r="A1822" t="s">
        <v>20583</v>
      </c>
      <c r="B1822" t="s">
        <v>8169</v>
      </c>
      <c r="C1822" t="s">
        <v>264</v>
      </c>
      <c r="E1822" t="s">
        <v>46</v>
      </c>
      <c r="G1822">
        <v>0.2</v>
      </c>
      <c r="H1822">
        <v>0.2</v>
      </c>
      <c r="I1822" t="s">
        <v>24</v>
      </c>
      <c r="J1822">
        <v>22.65</v>
      </c>
      <c r="K1822">
        <v>135.9</v>
      </c>
      <c r="L1822">
        <v>113.25</v>
      </c>
      <c r="M1822" t="s">
        <v>265</v>
      </c>
      <c r="N1822" t="s">
        <v>20584</v>
      </c>
      <c r="O1822" t="s">
        <v>20585</v>
      </c>
      <c r="P1822" t="s">
        <v>265</v>
      </c>
      <c r="Q1822" t="s">
        <v>266</v>
      </c>
      <c r="R1822" t="s">
        <v>269</v>
      </c>
      <c r="S1822" t="s">
        <v>20586</v>
      </c>
      <c r="T1822">
        <v>135.9</v>
      </c>
      <c r="U1822" t="s">
        <v>24</v>
      </c>
      <c r="W1822" t="s">
        <v>20587</v>
      </c>
      <c r="X1822" t="s">
        <v>20588</v>
      </c>
      <c r="Y1822" t="s">
        <v>20589</v>
      </c>
      <c r="Z1822" t="str">
        <f t="shared" si="28"/>
        <v>AS-95113</v>
      </c>
    </row>
    <row r="1823" spans="1:26" x14ac:dyDescent="0.3">
      <c r="A1823" t="s">
        <v>20583</v>
      </c>
      <c r="B1823" t="s">
        <v>8169</v>
      </c>
      <c r="C1823" t="s">
        <v>264</v>
      </c>
      <c r="E1823" t="s">
        <v>46</v>
      </c>
      <c r="G1823">
        <v>0.2</v>
      </c>
      <c r="H1823">
        <v>0.2</v>
      </c>
      <c r="I1823" t="s">
        <v>24</v>
      </c>
      <c r="J1823">
        <v>22.65</v>
      </c>
      <c r="K1823">
        <v>135.9</v>
      </c>
      <c r="L1823">
        <v>113.25</v>
      </c>
      <c r="M1823" t="s">
        <v>265</v>
      </c>
      <c r="N1823" t="s">
        <v>20584</v>
      </c>
      <c r="O1823" t="s">
        <v>20590</v>
      </c>
      <c r="P1823" t="s">
        <v>265</v>
      </c>
      <c r="Q1823" t="s">
        <v>266</v>
      </c>
      <c r="R1823" t="s">
        <v>267</v>
      </c>
      <c r="S1823" t="s">
        <v>20591</v>
      </c>
      <c r="T1823">
        <v>135.9</v>
      </c>
      <c r="U1823" t="s">
        <v>24</v>
      </c>
      <c r="V1823" t="s">
        <v>20592</v>
      </c>
      <c r="W1823" t="s">
        <v>20593</v>
      </c>
      <c r="X1823" t="s">
        <v>20594</v>
      </c>
      <c r="Y1823" t="s">
        <v>20595</v>
      </c>
      <c r="Z1823" t="str">
        <f t="shared" si="28"/>
        <v>AS-95113</v>
      </c>
    </row>
    <row r="1824" spans="1:26" x14ac:dyDescent="0.3">
      <c r="A1824" t="s">
        <v>20596</v>
      </c>
      <c r="B1824" t="s">
        <v>8169</v>
      </c>
      <c r="C1824" t="s">
        <v>38</v>
      </c>
      <c r="D1824" t="s">
        <v>76</v>
      </c>
      <c r="E1824" t="s">
        <v>46</v>
      </c>
      <c r="G1824">
        <v>0.2</v>
      </c>
      <c r="H1824" t="s">
        <v>270</v>
      </c>
      <c r="I1824" t="s">
        <v>24</v>
      </c>
      <c r="J1824" t="s">
        <v>270</v>
      </c>
      <c r="K1824">
        <v>0</v>
      </c>
      <c r="L1824">
        <v>0</v>
      </c>
      <c r="M1824" t="s">
        <v>271</v>
      </c>
      <c r="Z1824" t="str">
        <f t="shared" si="28"/>
        <v>AS-96901</v>
      </c>
    </row>
    <row r="1825" spans="1:26" x14ac:dyDescent="0.3">
      <c r="A1825" t="s">
        <v>20597</v>
      </c>
      <c r="B1825" t="s">
        <v>8169</v>
      </c>
      <c r="C1825" t="s">
        <v>264</v>
      </c>
      <c r="E1825" t="s">
        <v>46</v>
      </c>
      <c r="G1825">
        <v>0.2</v>
      </c>
      <c r="H1825">
        <v>0.2</v>
      </c>
      <c r="I1825" t="s">
        <v>24</v>
      </c>
      <c r="J1825">
        <v>11.15</v>
      </c>
      <c r="K1825">
        <v>66.900000000000006</v>
      </c>
      <c r="L1825">
        <v>55.75</v>
      </c>
      <c r="M1825" t="s">
        <v>265</v>
      </c>
      <c r="N1825" t="s">
        <v>20598</v>
      </c>
      <c r="O1825" t="s">
        <v>20599</v>
      </c>
      <c r="P1825" t="s">
        <v>265</v>
      </c>
      <c r="Q1825" t="s">
        <v>266</v>
      </c>
      <c r="R1825" t="s">
        <v>267</v>
      </c>
      <c r="S1825" t="s">
        <v>20600</v>
      </c>
      <c r="T1825">
        <v>66.900000000000006</v>
      </c>
      <c r="U1825" t="s">
        <v>24</v>
      </c>
      <c r="V1825" t="s">
        <v>20601</v>
      </c>
      <c r="W1825" t="s">
        <v>20602</v>
      </c>
      <c r="X1825" t="s">
        <v>20603</v>
      </c>
      <c r="Y1825" t="s">
        <v>20604</v>
      </c>
      <c r="Z1825" t="str">
        <f t="shared" si="28"/>
        <v>AS-97149</v>
      </c>
    </row>
    <row r="1826" spans="1:26" x14ac:dyDescent="0.3">
      <c r="A1826" t="s">
        <v>20605</v>
      </c>
      <c r="B1826" t="s">
        <v>8169</v>
      </c>
      <c r="C1826" t="s">
        <v>268</v>
      </c>
      <c r="E1826" t="s">
        <v>42</v>
      </c>
      <c r="G1826">
        <v>0.19</v>
      </c>
      <c r="H1826">
        <v>0.19</v>
      </c>
      <c r="I1826" t="s">
        <v>24</v>
      </c>
      <c r="J1826">
        <v>12.17</v>
      </c>
      <c r="K1826">
        <v>76.23</v>
      </c>
      <c r="L1826">
        <v>64.06</v>
      </c>
      <c r="M1826" t="s">
        <v>83</v>
      </c>
      <c r="N1826" t="s">
        <v>20606</v>
      </c>
      <c r="O1826" t="s">
        <v>20607</v>
      </c>
      <c r="P1826" t="s">
        <v>83</v>
      </c>
      <c r="Q1826" t="s">
        <v>266</v>
      </c>
      <c r="R1826" t="s">
        <v>267</v>
      </c>
      <c r="S1826" t="s">
        <v>20608</v>
      </c>
      <c r="T1826">
        <v>76.23</v>
      </c>
      <c r="U1826" t="s">
        <v>24</v>
      </c>
      <c r="V1826" t="s">
        <v>5904</v>
      </c>
      <c r="W1826" t="s">
        <v>5906</v>
      </c>
      <c r="X1826" t="s">
        <v>20609</v>
      </c>
      <c r="Y1826" t="s">
        <v>20610</v>
      </c>
      <c r="Z1826" t="str">
        <f t="shared" si="28"/>
        <v>AS-96114</v>
      </c>
    </row>
    <row r="1827" spans="1:26" x14ac:dyDescent="0.3">
      <c r="A1827" t="s">
        <v>20611</v>
      </c>
      <c r="B1827" t="s">
        <v>8169</v>
      </c>
      <c r="C1827" t="s">
        <v>264</v>
      </c>
      <c r="E1827" t="s">
        <v>46</v>
      </c>
      <c r="G1827">
        <v>0.2</v>
      </c>
      <c r="H1827">
        <v>0.2</v>
      </c>
      <c r="I1827" t="s">
        <v>24</v>
      </c>
      <c r="J1827">
        <v>26.66</v>
      </c>
      <c r="K1827">
        <v>159.94999999999999</v>
      </c>
      <c r="L1827">
        <v>133.29</v>
      </c>
      <c r="M1827" t="s">
        <v>265</v>
      </c>
      <c r="N1827" t="s">
        <v>20612</v>
      </c>
      <c r="O1827" t="s">
        <v>20613</v>
      </c>
      <c r="P1827" t="s">
        <v>265</v>
      </c>
      <c r="Q1827" t="s">
        <v>266</v>
      </c>
      <c r="R1827" t="s">
        <v>267</v>
      </c>
      <c r="S1827" t="s">
        <v>20614</v>
      </c>
      <c r="T1827">
        <v>159.94999999999999</v>
      </c>
      <c r="U1827" t="s">
        <v>24</v>
      </c>
      <c r="V1827" t="s">
        <v>20615</v>
      </c>
      <c r="W1827" t="s">
        <v>20616</v>
      </c>
      <c r="X1827" t="s">
        <v>20617</v>
      </c>
      <c r="Y1827" t="s">
        <v>20618</v>
      </c>
      <c r="Z1827" t="str">
        <f t="shared" si="28"/>
        <v>AS-95371</v>
      </c>
    </row>
    <row r="1828" spans="1:26" x14ac:dyDescent="0.3">
      <c r="A1828" t="s">
        <v>20619</v>
      </c>
      <c r="B1828" t="s">
        <v>8169</v>
      </c>
      <c r="C1828" t="s">
        <v>268</v>
      </c>
      <c r="E1828" t="s">
        <v>45</v>
      </c>
      <c r="G1828">
        <v>0.21</v>
      </c>
      <c r="H1828">
        <v>0.21</v>
      </c>
      <c r="I1828" t="s">
        <v>24</v>
      </c>
      <c r="J1828">
        <v>28.59</v>
      </c>
      <c r="K1828">
        <v>164.75</v>
      </c>
      <c r="L1828">
        <v>136.16</v>
      </c>
      <c r="M1828" t="s">
        <v>83</v>
      </c>
      <c r="N1828" t="s">
        <v>20620</v>
      </c>
      <c r="O1828" t="s">
        <v>20621</v>
      </c>
      <c r="P1828" t="s">
        <v>83</v>
      </c>
      <c r="Q1828" t="s">
        <v>266</v>
      </c>
      <c r="R1828" t="s">
        <v>267</v>
      </c>
      <c r="S1828" t="s">
        <v>20622</v>
      </c>
      <c r="T1828">
        <v>164.75</v>
      </c>
      <c r="U1828" t="s">
        <v>24</v>
      </c>
      <c r="V1828" t="s">
        <v>7626</v>
      </c>
      <c r="W1828" t="s">
        <v>7629</v>
      </c>
      <c r="X1828" t="s">
        <v>20623</v>
      </c>
      <c r="Y1828" t="s">
        <v>20624</v>
      </c>
      <c r="Z1828" t="str">
        <f t="shared" si="28"/>
        <v>AS-96989</v>
      </c>
    </row>
    <row r="1829" spans="1:26" x14ac:dyDescent="0.3">
      <c r="A1829" t="s">
        <v>20625</v>
      </c>
      <c r="B1829" t="s">
        <v>8169</v>
      </c>
      <c r="C1829" t="s">
        <v>38</v>
      </c>
      <c r="D1829" t="s">
        <v>9264</v>
      </c>
      <c r="E1829" t="s">
        <v>45</v>
      </c>
      <c r="G1829">
        <v>0.21</v>
      </c>
      <c r="H1829" t="s">
        <v>270</v>
      </c>
      <c r="I1829" t="s">
        <v>24</v>
      </c>
      <c r="J1829" t="s">
        <v>270</v>
      </c>
      <c r="K1829">
        <v>0</v>
      </c>
      <c r="L1829">
        <v>0</v>
      </c>
      <c r="M1829" t="s">
        <v>271</v>
      </c>
      <c r="Z1829" t="str">
        <f t="shared" si="28"/>
        <v>AS-96832</v>
      </c>
    </row>
    <row r="1830" spans="1:26" x14ac:dyDescent="0.3">
      <c r="A1830" t="s">
        <v>20626</v>
      </c>
      <c r="B1830" t="s">
        <v>8169</v>
      </c>
      <c r="C1830" t="s">
        <v>264</v>
      </c>
      <c r="E1830" t="s">
        <v>47</v>
      </c>
      <c r="G1830">
        <v>0.22</v>
      </c>
      <c r="H1830">
        <v>0.22</v>
      </c>
      <c r="I1830" t="s">
        <v>24</v>
      </c>
      <c r="J1830">
        <v>5.75</v>
      </c>
      <c r="K1830">
        <v>31.9</v>
      </c>
      <c r="L1830">
        <v>26.15</v>
      </c>
      <c r="M1830" t="s">
        <v>265</v>
      </c>
      <c r="N1830" t="s">
        <v>20627</v>
      </c>
      <c r="O1830" t="s">
        <v>20628</v>
      </c>
      <c r="P1830" t="s">
        <v>265</v>
      </c>
      <c r="Q1830" t="s">
        <v>266</v>
      </c>
      <c r="R1830" t="s">
        <v>269</v>
      </c>
      <c r="S1830" t="s">
        <v>20629</v>
      </c>
      <c r="T1830">
        <v>31.9</v>
      </c>
      <c r="U1830" t="s">
        <v>24</v>
      </c>
      <c r="W1830" t="s">
        <v>20630</v>
      </c>
      <c r="X1830" t="s">
        <v>20631</v>
      </c>
      <c r="Y1830" t="s">
        <v>20632</v>
      </c>
      <c r="Z1830" t="str">
        <f t="shared" si="28"/>
        <v>AS-96783</v>
      </c>
    </row>
    <row r="1831" spans="1:26" x14ac:dyDescent="0.3">
      <c r="A1831" t="s">
        <v>20626</v>
      </c>
      <c r="B1831" t="s">
        <v>8169</v>
      </c>
      <c r="C1831" t="s">
        <v>264</v>
      </c>
      <c r="E1831" t="s">
        <v>47</v>
      </c>
      <c r="G1831">
        <v>0.22</v>
      </c>
      <c r="H1831">
        <v>0.22</v>
      </c>
      <c r="I1831" t="s">
        <v>24</v>
      </c>
      <c r="J1831">
        <v>5.75</v>
      </c>
      <c r="K1831">
        <v>31.9</v>
      </c>
      <c r="L1831">
        <v>26.15</v>
      </c>
      <c r="M1831" t="s">
        <v>265</v>
      </c>
      <c r="N1831" t="s">
        <v>20627</v>
      </c>
      <c r="O1831" t="s">
        <v>20633</v>
      </c>
      <c r="P1831" t="s">
        <v>265</v>
      </c>
      <c r="Q1831" t="s">
        <v>266</v>
      </c>
      <c r="R1831" t="s">
        <v>267</v>
      </c>
      <c r="S1831" t="s">
        <v>20634</v>
      </c>
      <c r="T1831">
        <v>31.9</v>
      </c>
      <c r="U1831" t="s">
        <v>24</v>
      </c>
      <c r="V1831" t="s">
        <v>20635</v>
      </c>
      <c r="W1831" t="s">
        <v>20636</v>
      </c>
      <c r="X1831" t="s">
        <v>20637</v>
      </c>
      <c r="Y1831" t="s">
        <v>20638</v>
      </c>
      <c r="Z1831" t="str">
        <f t="shared" si="28"/>
        <v>AS-96783</v>
      </c>
    </row>
    <row r="1832" spans="1:26" x14ac:dyDescent="0.3">
      <c r="A1832" t="s">
        <v>20639</v>
      </c>
      <c r="B1832" t="s">
        <v>8169</v>
      </c>
      <c r="C1832" t="s">
        <v>264</v>
      </c>
      <c r="E1832" t="s">
        <v>45</v>
      </c>
      <c r="G1832">
        <v>0.21</v>
      </c>
      <c r="H1832">
        <v>0.21</v>
      </c>
      <c r="I1832" t="s">
        <v>24</v>
      </c>
      <c r="J1832">
        <v>11.27</v>
      </c>
      <c r="K1832">
        <v>64.95</v>
      </c>
      <c r="L1832">
        <v>53.68</v>
      </c>
      <c r="M1832" t="s">
        <v>265</v>
      </c>
      <c r="N1832" t="s">
        <v>20640</v>
      </c>
      <c r="O1832" t="s">
        <v>20641</v>
      </c>
      <c r="P1832" t="s">
        <v>265</v>
      </c>
      <c r="Q1832" t="s">
        <v>266</v>
      </c>
      <c r="R1832" t="s">
        <v>267</v>
      </c>
      <c r="S1832" t="s">
        <v>20642</v>
      </c>
      <c r="T1832">
        <v>64.95</v>
      </c>
      <c r="U1832" t="s">
        <v>24</v>
      </c>
      <c r="V1832" t="s">
        <v>20643</v>
      </c>
      <c r="W1832" t="s">
        <v>20644</v>
      </c>
      <c r="X1832" t="s">
        <v>20645</v>
      </c>
      <c r="Y1832" t="s">
        <v>20646</v>
      </c>
      <c r="Z1832" t="str">
        <f t="shared" si="28"/>
        <v>AS-95706</v>
      </c>
    </row>
    <row r="1833" spans="1:26" x14ac:dyDescent="0.3">
      <c r="A1833" t="s">
        <v>20647</v>
      </c>
      <c r="B1833" t="s">
        <v>8169</v>
      </c>
      <c r="C1833" t="s">
        <v>264</v>
      </c>
      <c r="E1833" t="s">
        <v>46</v>
      </c>
      <c r="G1833">
        <v>0.2</v>
      </c>
      <c r="H1833">
        <v>0.2</v>
      </c>
      <c r="I1833" t="s">
        <v>24</v>
      </c>
      <c r="J1833">
        <v>15.86</v>
      </c>
      <c r="K1833">
        <v>95.13</v>
      </c>
      <c r="L1833">
        <v>79.27</v>
      </c>
      <c r="M1833" t="s">
        <v>265</v>
      </c>
      <c r="N1833" t="s">
        <v>20648</v>
      </c>
      <c r="O1833" t="s">
        <v>20649</v>
      </c>
      <c r="P1833" t="s">
        <v>265</v>
      </c>
      <c r="Q1833" t="s">
        <v>266</v>
      </c>
      <c r="R1833" t="s">
        <v>267</v>
      </c>
      <c r="S1833" t="s">
        <v>20650</v>
      </c>
      <c r="T1833">
        <v>95.13</v>
      </c>
      <c r="U1833" t="s">
        <v>24</v>
      </c>
      <c r="V1833" t="s">
        <v>20651</v>
      </c>
      <c r="W1833" t="s">
        <v>20652</v>
      </c>
      <c r="X1833" t="s">
        <v>20653</v>
      </c>
      <c r="Y1833" t="s">
        <v>20654</v>
      </c>
      <c r="Z1833" t="str">
        <f t="shared" si="28"/>
        <v>AS-96337</v>
      </c>
    </row>
    <row r="1834" spans="1:26" x14ac:dyDescent="0.3">
      <c r="A1834" t="s">
        <v>20655</v>
      </c>
      <c r="B1834" t="s">
        <v>8169</v>
      </c>
      <c r="C1834" t="s">
        <v>38</v>
      </c>
      <c r="D1834" t="s">
        <v>65</v>
      </c>
      <c r="E1834" t="s">
        <v>45</v>
      </c>
      <c r="G1834">
        <v>0.21</v>
      </c>
      <c r="H1834" t="s">
        <v>270</v>
      </c>
      <c r="I1834" t="s">
        <v>24</v>
      </c>
      <c r="J1834">
        <v>14.57</v>
      </c>
      <c r="K1834">
        <v>83.96</v>
      </c>
      <c r="L1834">
        <v>69.39</v>
      </c>
      <c r="M1834" t="s">
        <v>271</v>
      </c>
      <c r="Z1834" t="str">
        <f t="shared" si="28"/>
        <v>AS-95780</v>
      </c>
    </row>
    <row r="1835" spans="1:26" x14ac:dyDescent="0.3">
      <c r="A1835" t="s">
        <v>20656</v>
      </c>
      <c r="B1835" t="s">
        <v>8169</v>
      </c>
      <c r="C1835" t="s">
        <v>264</v>
      </c>
      <c r="E1835" t="s">
        <v>42</v>
      </c>
      <c r="G1835">
        <v>0.19</v>
      </c>
      <c r="H1835">
        <v>0.19</v>
      </c>
      <c r="I1835" t="s">
        <v>24</v>
      </c>
      <c r="J1835">
        <v>6.05</v>
      </c>
      <c r="K1835">
        <v>37.9</v>
      </c>
      <c r="L1835">
        <v>31.85</v>
      </c>
      <c r="M1835" t="s">
        <v>265</v>
      </c>
      <c r="N1835" t="s">
        <v>20657</v>
      </c>
      <c r="O1835" t="s">
        <v>20658</v>
      </c>
      <c r="P1835" t="s">
        <v>265</v>
      </c>
      <c r="Q1835" t="s">
        <v>266</v>
      </c>
      <c r="R1835" t="s">
        <v>267</v>
      </c>
      <c r="S1835" t="s">
        <v>20659</v>
      </c>
      <c r="T1835">
        <v>37.9</v>
      </c>
      <c r="U1835" t="s">
        <v>24</v>
      </c>
      <c r="V1835" t="s">
        <v>20660</v>
      </c>
      <c r="W1835" t="s">
        <v>20661</v>
      </c>
      <c r="X1835" t="s">
        <v>20662</v>
      </c>
      <c r="Y1835" t="s">
        <v>20663</v>
      </c>
      <c r="Z1835" t="str">
        <f t="shared" si="28"/>
        <v>AS-95756</v>
      </c>
    </row>
    <row r="1836" spans="1:26" x14ac:dyDescent="0.3">
      <c r="A1836" t="s">
        <v>20664</v>
      </c>
      <c r="B1836" t="s">
        <v>8169</v>
      </c>
      <c r="C1836" t="s">
        <v>264</v>
      </c>
      <c r="E1836" t="s">
        <v>45</v>
      </c>
      <c r="G1836">
        <v>0.21</v>
      </c>
      <c r="H1836">
        <v>0.21</v>
      </c>
      <c r="I1836" t="s">
        <v>24</v>
      </c>
      <c r="J1836">
        <v>8.4</v>
      </c>
      <c r="K1836">
        <v>48.42</v>
      </c>
      <c r="L1836">
        <v>40.020000000000003</v>
      </c>
      <c r="M1836" t="s">
        <v>265</v>
      </c>
      <c r="N1836" t="s">
        <v>20665</v>
      </c>
      <c r="O1836" t="s">
        <v>20666</v>
      </c>
      <c r="P1836" t="s">
        <v>265</v>
      </c>
      <c r="Q1836" t="s">
        <v>266</v>
      </c>
      <c r="R1836" t="s">
        <v>267</v>
      </c>
      <c r="S1836" t="s">
        <v>20667</v>
      </c>
      <c r="T1836">
        <v>48.42</v>
      </c>
      <c r="U1836" t="s">
        <v>24</v>
      </c>
      <c r="V1836" t="s">
        <v>20668</v>
      </c>
      <c r="W1836" t="s">
        <v>20669</v>
      </c>
      <c r="X1836" t="s">
        <v>20670</v>
      </c>
      <c r="Y1836" t="s">
        <v>20671</v>
      </c>
      <c r="Z1836" t="str">
        <f t="shared" si="28"/>
        <v>AS-95362</v>
      </c>
    </row>
    <row r="1837" spans="1:26" x14ac:dyDescent="0.3">
      <c r="A1837" t="s">
        <v>20672</v>
      </c>
      <c r="B1837" t="s">
        <v>8169</v>
      </c>
      <c r="C1837" t="s">
        <v>264</v>
      </c>
      <c r="E1837" t="s">
        <v>47</v>
      </c>
      <c r="G1837">
        <v>0.22</v>
      </c>
      <c r="H1837">
        <v>0.22</v>
      </c>
      <c r="I1837" t="s">
        <v>24</v>
      </c>
      <c r="J1837">
        <v>5.39</v>
      </c>
      <c r="K1837">
        <v>29.9</v>
      </c>
      <c r="L1837">
        <v>24.51</v>
      </c>
      <c r="M1837" t="s">
        <v>265</v>
      </c>
      <c r="N1837" t="s">
        <v>20673</v>
      </c>
      <c r="O1837" t="s">
        <v>20674</v>
      </c>
      <c r="P1837" t="s">
        <v>265</v>
      </c>
      <c r="Q1837" t="s">
        <v>266</v>
      </c>
      <c r="R1837" t="s">
        <v>267</v>
      </c>
      <c r="S1837" t="s">
        <v>20675</v>
      </c>
      <c r="T1837">
        <v>29.9</v>
      </c>
      <c r="U1837" t="s">
        <v>24</v>
      </c>
      <c r="V1837" t="s">
        <v>20676</v>
      </c>
      <c r="W1837" t="s">
        <v>20677</v>
      </c>
      <c r="X1837" t="s">
        <v>20678</v>
      </c>
      <c r="Y1837" t="s">
        <v>20679</v>
      </c>
      <c r="Z1837" t="str">
        <f t="shared" si="28"/>
        <v>AS-95923</v>
      </c>
    </row>
    <row r="1838" spans="1:26" x14ac:dyDescent="0.3">
      <c r="A1838" t="s">
        <v>20680</v>
      </c>
      <c r="B1838" t="s">
        <v>8169</v>
      </c>
      <c r="C1838" t="s">
        <v>264</v>
      </c>
      <c r="E1838" t="s">
        <v>45</v>
      </c>
      <c r="G1838">
        <v>0.21</v>
      </c>
      <c r="H1838">
        <v>0.21</v>
      </c>
      <c r="I1838" t="s">
        <v>24</v>
      </c>
      <c r="J1838">
        <v>11.44</v>
      </c>
      <c r="K1838">
        <v>65.900000000000006</v>
      </c>
      <c r="L1838">
        <v>54.46</v>
      </c>
      <c r="M1838" t="s">
        <v>265</v>
      </c>
      <c r="N1838" t="s">
        <v>20681</v>
      </c>
      <c r="O1838" t="s">
        <v>20682</v>
      </c>
      <c r="P1838" t="s">
        <v>265</v>
      </c>
      <c r="Q1838" t="s">
        <v>266</v>
      </c>
      <c r="R1838" t="s">
        <v>267</v>
      </c>
      <c r="S1838" t="s">
        <v>20683</v>
      </c>
      <c r="T1838">
        <v>65.900000000000006</v>
      </c>
      <c r="U1838" t="s">
        <v>24</v>
      </c>
      <c r="V1838" t="s">
        <v>20684</v>
      </c>
      <c r="W1838" t="s">
        <v>20685</v>
      </c>
      <c r="X1838" t="s">
        <v>20686</v>
      </c>
      <c r="Y1838" t="s">
        <v>20687</v>
      </c>
      <c r="Z1838" t="str">
        <f t="shared" si="28"/>
        <v>AS-95669</v>
      </c>
    </row>
    <row r="1839" spans="1:26" x14ac:dyDescent="0.3">
      <c r="A1839" t="s">
        <v>20688</v>
      </c>
      <c r="B1839" t="s">
        <v>8169</v>
      </c>
      <c r="C1839" t="s">
        <v>264</v>
      </c>
      <c r="E1839" t="s">
        <v>46</v>
      </c>
      <c r="G1839">
        <v>0.2</v>
      </c>
      <c r="H1839">
        <v>0.2</v>
      </c>
      <c r="I1839" t="s">
        <v>24</v>
      </c>
      <c r="J1839">
        <v>26.81</v>
      </c>
      <c r="K1839">
        <v>160.85</v>
      </c>
      <c r="L1839">
        <v>134.04</v>
      </c>
      <c r="M1839" t="s">
        <v>265</v>
      </c>
      <c r="N1839" t="s">
        <v>20689</v>
      </c>
      <c r="O1839" t="s">
        <v>20690</v>
      </c>
      <c r="P1839" t="s">
        <v>265</v>
      </c>
      <c r="Q1839" t="s">
        <v>266</v>
      </c>
      <c r="R1839" t="s">
        <v>267</v>
      </c>
      <c r="S1839" t="s">
        <v>20691</v>
      </c>
      <c r="T1839">
        <v>160.85</v>
      </c>
      <c r="U1839" t="s">
        <v>24</v>
      </c>
      <c r="V1839" t="s">
        <v>20692</v>
      </c>
      <c r="W1839" t="s">
        <v>20693</v>
      </c>
      <c r="X1839" t="s">
        <v>20694</v>
      </c>
      <c r="Y1839" t="s">
        <v>20695</v>
      </c>
      <c r="Z1839" t="str">
        <f t="shared" si="28"/>
        <v>AS-95659</v>
      </c>
    </row>
    <row r="1840" spans="1:26" x14ac:dyDescent="0.3">
      <c r="A1840" t="s">
        <v>20696</v>
      </c>
      <c r="B1840" t="s">
        <v>8169</v>
      </c>
      <c r="C1840" t="s">
        <v>264</v>
      </c>
      <c r="E1840" t="s">
        <v>42</v>
      </c>
      <c r="G1840">
        <v>0.19</v>
      </c>
      <c r="H1840">
        <v>0.19</v>
      </c>
      <c r="I1840" t="s">
        <v>24</v>
      </c>
      <c r="J1840">
        <v>40.93</v>
      </c>
      <c r="K1840">
        <v>256.37</v>
      </c>
      <c r="L1840">
        <v>215.44</v>
      </c>
      <c r="M1840" t="s">
        <v>265</v>
      </c>
      <c r="N1840" t="s">
        <v>20697</v>
      </c>
      <c r="O1840" t="s">
        <v>20698</v>
      </c>
      <c r="P1840" t="s">
        <v>265</v>
      </c>
      <c r="Q1840" t="s">
        <v>266</v>
      </c>
      <c r="R1840" t="s">
        <v>267</v>
      </c>
      <c r="S1840" t="s">
        <v>20699</v>
      </c>
      <c r="T1840">
        <v>256.37</v>
      </c>
      <c r="U1840" t="s">
        <v>24</v>
      </c>
      <c r="V1840" t="s">
        <v>20700</v>
      </c>
      <c r="W1840" t="s">
        <v>20701</v>
      </c>
      <c r="X1840" t="s">
        <v>20702</v>
      </c>
      <c r="Y1840" t="s">
        <v>20703</v>
      </c>
      <c r="Z1840" t="str">
        <f t="shared" si="28"/>
        <v>AS-95393</v>
      </c>
    </row>
    <row r="1841" spans="1:26" x14ac:dyDescent="0.3">
      <c r="A1841" t="s">
        <v>20704</v>
      </c>
      <c r="B1841" t="s">
        <v>8169</v>
      </c>
      <c r="C1841" t="s">
        <v>268</v>
      </c>
      <c r="E1841" t="s">
        <v>47</v>
      </c>
      <c r="G1841">
        <v>0.22</v>
      </c>
      <c r="H1841">
        <v>0.22</v>
      </c>
      <c r="I1841" t="s">
        <v>24</v>
      </c>
      <c r="J1841">
        <v>11.71</v>
      </c>
      <c r="K1841">
        <v>64.95</v>
      </c>
      <c r="L1841">
        <v>53.24</v>
      </c>
      <c r="M1841" t="s">
        <v>83</v>
      </c>
      <c r="N1841" t="s">
        <v>20705</v>
      </c>
      <c r="O1841" t="s">
        <v>20706</v>
      </c>
      <c r="P1841" t="s">
        <v>83</v>
      </c>
      <c r="Q1841" t="s">
        <v>266</v>
      </c>
      <c r="R1841" t="s">
        <v>267</v>
      </c>
      <c r="S1841" t="s">
        <v>20707</v>
      </c>
      <c r="T1841">
        <v>64.95</v>
      </c>
      <c r="U1841" t="s">
        <v>24</v>
      </c>
      <c r="V1841" t="s">
        <v>2950</v>
      </c>
      <c r="W1841" t="s">
        <v>2953</v>
      </c>
      <c r="X1841" t="s">
        <v>20708</v>
      </c>
      <c r="Y1841" t="s">
        <v>20709</v>
      </c>
      <c r="Z1841" t="str">
        <f t="shared" si="28"/>
        <v>AS-94878</v>
      </c>
    </row>
    <row r="1842" spans="1:26" x14ac:dyDescent="0.3">
      <c r="A1842" t="s">
        <v>20710</v>
      </c>
      <c r="B1842" t="s">
        <v>8169</v>
      </c>
      <c r="C1842" t="s">
        <v>264</v>
      </c>
      <c r="E1842" t="s">
        <v>45</v>
      </c>
      <c r="G1842">
        <v>0.21</v>
      </c>
      <c r="H1842">
        <v>0.21</v>
      </c>
      <c r="I1842" t="s">
        <v>24</v>
      </c>
      <c r="J1842">
        <v>11.79</v>
      </c>
      <c r="K1842">
        <v>67.95</v>
      </c>
      <c r="L1842">
        <v>56.16</v>
      </c>
      <c r="M1842" t="s">
        <v>265</v>
      </c>
      <c r="N1842" t="s">
        <v>20711</v>
      </c>
      <c r="O1842" t="s">
        <v>20712</v>
      </c>
      <c r="P1842" t="s">
        <v>265</v>
      </c>
      <c r="Q1842" t="s">
        <v>266</v>
      </c>
      <c r="R1842" t="s">
        <v>267</v>
      </c>
      <c r="S1842" t="s">
        <v>20713</v>
      </c>
      <c r="T1842">
        <v>67.95</v>
      </c>
      <c r="U1842" t="s">
        <v>24</v>
      </c>
      <c r="V1842" t="s">
        <v>20714</v>
      </c>
      <c r="W1842" t="s">
        <v>20715</v>
      </c>
      <c r="X1842" t="s">
        <v>20716</v>
      </c>
      <c r="Y1842" t="s">
        <v>20717</v>
      </c>
      <c r="Z1842" t="str">
        <f t="shared" si="28"/>
        <v>AS-94836</v>
      </c>
    </row>
    <row r="1843" spans="1:26" x14ac:dyDescent="0.3">
      <c r="A1843" t="s">
        <v>20718</v>
      </c>
      <c r="B1843" t="s">
        <v>8169</v>
      </c>
      <c r="C1843" t="s">
        <v>264</v>
      </c>
      <c r="E1843" t="s">
        <v>45</v>
      </c>
      <c r="G1843">
        <v>0.21</v>
      </c>
      <c r="H1843">
        <v>0.21</v>
      </c>
      <c r="I1843" t="s">
        <v>24</v>
      </c>
      <c r="J1843">
        <v>7.79</v>
      </c>
      <c r="K1843">
        <v>44.9</v>
      </c>
      <c r="L1843">
        <v>37.11</v>
      </c>
      <c r="M1843" t="s">
        <v>265</v>
      </c>
      <c r="N1843" t="s">
        <v>20719</v>
      </c>
      <c r="O1843" t="s">
        <v>20720</v>
      </c>
      <c r="P1843" t="s">
        <v>265</v>
      </c>
      <c r="Q1843" t="s">
        <v>266</v>
      </c>
      <c r="R1843" t="s">
        <v>267</v>
      </c>
      <c r="S1843" t="s">
        <v>20721</v>
      </c>
      <c r="T1843">
        <v>44.9</v>
      </c>
      <c r="U1843" t="s">
        <v>24</v>
      </c>
      <c r="V1843" t="s">
        <v>20722</v>
      </c>
      <c r="W1843" t="s">
        <v>20723</v>
      </c>
      <c r="X1843" t="s">
        <v>20724</v>
      </c>
      <c r="Y1843" t="s">
        <v>20725</v>
      </c>
      <c r="Z1843" t="str">
        <f t="shared" si="28"/>
        <v>AS-96755</v>
      </c>
    </row>
    <row r="1844" spans="1:26" x14ac:dyDescent="0.3">
      <c r="A1844" t="s">
        <v>20726</v>
      </c>
      <c r="B1844" t="s">
        <v>8169</v>
      </c>
      <c r="C1844" t="s">
        <v>264</v>
      </c>
      <c r="E1844" t="s">
        <v>45</v>
      </c>
      <c r="G1844">
        <v>0.21</v>
      </c>
      <c r="H1844">
        <v>0.21</v>
      </c>
      <c r="I1844" t="s">
        <v>24</v>
      </c>
      <c r="J1844">
        <v>14.74</v>
      </c>
      <c r="K1844">
        <v>84.95</v>
      </c>
      <c r="L1844">
        <v>70.209999999999994</v>
      </c>
      <c r="M1844" t="s">
        <v>265</v>
      </c>
      <c r="N1844" t="s">
        <v>20727</v>
      </c>
      <c r="O1844" t="s">
        <v>20728</v>
      </c>
      <c r="P1844" t="s">
        <v>265</v>
      </c>
      <c r="Q1844" t="s">
        <v>266</v>
      </c>
      <c r="R1844" t="s">
        <v>267</v>
      </c>
      <c r="S1844" t="s">
        <v>20729</v>
      </c>
      <c r="T1844">
        <v>84.95</v>
      </c>
      <c r="U1844" t="s">
        <v>24</v>
      </c>
      <c r="V1844" t="s">
        <v>20730</v>
      </c>
      <c r="W1844" t="s">
        <v>20731</v>
      </c>
      <c r="X1844" t="s">
        <v>20732</v>
      </c>
      <c r="Y1844" t="s">
        <v>20733</v>
      </c>
      <c r="Z1844" t="str">
        <f t="shared" si="28"/>
        <v>AS-95548</v>
      </c>
    </row>
    <row r="1845" spans="1:26" x14ac:dyDescent="0.3">
      <c r="A1845" t="s">
        <v>20734</v>
      </c>
      <c r="B1845" t="s">
        <v>8169</v>
      </c>
      <c r="C1845" t="s">
        <v>264</v>
      </c>
      <c r="E1845" t="s">
        <v>42</v>
      </c>
      <c r="G1845">
        <v>0.19</v>
      </c>
      <c r="H1845">
        <v>0.19</v>
      </c>
      <c r="I1845" t="s">
        <v>24</v>
      </c>
      <c r="J1845">
        <v>13.56</v>
      </c>
      <c r="K1845">
        <v>84.95</v>
      </c>
      <c r="L1845">
        <v>71.39</v>
      </c>
      <c r="M1845" t="s">
        <v>265</v>
      </c>
      <c r="N1845" t="s">
        <v>20735</v>
      </c>
      <c r="O1845" t="s">
        <v>20736</v>
      </c>
      <c r="P1845" t="s">
        <v>265</v>
      </c>
      <c r="Q1845" t="s">
        <v>266</v>
      </c>
      <c r="R1845" t="s">
        <v>267</v>
      </c>
      <c r="S1845" t="s">
        <v>20737</v>
      </c>
      <c r="T1845">
        <v>84.95</v>
      </c>
      <c r="U1845" t="s">
        <v>24</v>
      </c>
      <c r="V1845" t="s">
        <v>20738</v>
      </c>
      <c r="W1845" t="s">
        <v>20739</v>
      </c>
      <c r="X1845" t="s">
        <v>20740</v>
      </c>
      <c r="Y1845" t="s">
        <v>20741</v>
      </c>
      <c r="Z1845" t="str">
        <f t="shared" si="28"/>
        <v>AS-97120</v>
      </c>
    </row>
    <row r="1846" spans="1:26" x14ac:dyDescent="0.3">
      <c r="A1846" t="s">
        <v>20742</v>
      </c>
      <c r="B1846" t="s">
        <v>8169</v>
      </c>
      <c r="C1846" t="s">
        <v>264</v>
      </c>
      <c r="E1846" t="s">
        <v>46</v>
      </c>
      <c r="G1846">
        <v>0.2</v>
      </c>
      <c r="H1846">
        <v>0.2</v>
      </c>
      <c r="I1846" t="s">
        <v>24</v>
      </c>
      <c r="J1846">
        <v>6.32</v>
      </c>
      <c r="K1846">
        <v>37.9</v>
      </c>
      <c r="L1846">
        <v>31.58</v>
      </c>
      <c r="M1846" t="s">
        <v>265</v>
      </c>
      <c r="N1846" t="s">
        <v>20743</v>
      </c>
      <c r="O1846" t="s">
        <v>20744</v>
      </c>
      <c r="P1846" t="s">
        <v>265</v>
      </c>
      <c r="Q1846" t="s">
        <v>266</v>
      </c>
      <c r="R1846" t="s">
        <v>267</v>
      </c>
      <c r="S1846" t="s">
        <v>20745</v>
      </c>
      <c r="T1846">
        <v>37.9</v>
      </c>
      <c r="U1846" t="s">
        <v>24</v>
      </c>
      <c r="V1846" t="s">
        <v>20746</v>
      </c>
      <c r="W1846" t="s">
        <v>20747</v>
      </c>
      <c r="X1846" t="s">
        <v>20748</v>
      </c>
      <c r="Y1846" t="s">
        <v>20749</v>
      </c>
      <c r="Z1846" t="str">
        <f t="shared" si="28"/>
        <v>AS-96925</v>
      </c>
    </row>
    <row r="1847" spans="1:26" x14ac:dyDescent="0.3">
      <c r="A1847" t="s">
        <v>20750</v>
      </c>
      <c r="B1847" t="s">
        <v>8169</v>
      </c>
      <c r="C1847" t="s">
        <v>264</v>
      </c>
      <c r="E1847" t="s">
        <v>41</v>
      </c>
      <c r="G1847">
        <v>0.21</v>
      </c>
      <c r="H1847">
        <v>0.21</v>
      </c>
      <c r="I1847" t="s">
        <v>24</v>
      </c>
      <c r="J1847">
        <v>6.06</v>
      </c>
      <c r="K1847">
        <v>34.9</v>
      </c>
      <c r="L1847">
        <v>28.84</v>
      </c>
      <c r="M1847" t="s">
        <v>265</v>
      </c>
      <c r="N1847" t="s">
        <v>20751</v>
      </c>
      <c r="O1847" t="s">
        <v>20752</v>
      </c>
      <c r="P1847" t="s">
        <v>265</v>
      </c>
      <c r="Q1847" t="s">
        <v>266</v>
      </c>
      <c r="R1847" t="s">
        <v>267</v>
      </c>
      <c r="S1847" t="s">
        <v>20753</v>
      </c>
      <c r="T1847">
        <v>34.9</v>
      </c>
      <c r="U1847" t="s">
        <v>24</v>
      </c>
      <c r="V1847" t="s">
        <v>20754</v>
      </c>
      <c r="W1847" t="s">
        <v>20755</v>
      </c>
      <c r="X1847" t="s">
        <v>20756</v>
      </c>
      <c r="Y1847" t="s">
        <v>20757</v>
      </c>
      <c r="Z1847" t="str">
        <f t="shared" si="28"/>
        <v>AS-95288</v>
      </c>
    </row>
    <row r="1848" spans="1:26" x14ac:dyDescent="0.3">
      <c r="A1848" t="s">
        <v>20758</v>
      </c>
      <c r="B1848" t="s">
        <v>8169</v>
      </c>
      <c r="C1848" t="s">
        <v>264</v>
      </c>
      <c r="E1848" t="s">
        <v>37</v>
      </c>
      <c r="G1848">
        <v>0.2</v>
      </c>
      <c r="H1848">
        <v>0.2</v>
      </c>
      <c r="I1848" t="s">
        <v>24</v>
      </c>
      <c r="J1848">
        <v>11.65</v>
      </c>
      <c r="K1848">
        <v>69.900000000000006</v>
      </c>
      <c r="L1848">
        <v>58.25</v>
      </c>
      <c r="M1848" t="s">
        <v>265</v>
      </c>
      <c r="N1848" t="s">
        <v>20759</v>
      </c>
      <c r="O1848" t="s">
        <v>20760</v>
      </c>
      <c r="P1848" t="s">
        <v>265</v>
      </c>
      <c r="Q1848" t="s">
        <v>266</v>
      </c>
      <c r="R1848" t="s">
        <v>267</v>
      </c>
      <c r="S1848" t="s">
        <v>20761</v>
      </c>
      <c r="T1848">
        <v>69.900000000000006</v>
      </c>
      <c r="U1848" t="s">
        <v>24</v>
      </c>
      <c r="V1848" t="s">
        <v>20762</v>
      </c>
      <c r="W1848" t="s">
        <v>20763</v>
      </c>
      <c r="X1848" t="s">
        <v>20764</v>
      </c>
      <c r="Y1848" t="s">
        <v>20765</v>
      </c>
      <c r="Z1848" t="str">
        <f t="shared" si="28"/>
        <v>AS-96744</v>
      </c>
    </row>
    <row r="1849" spans="1:26" x14ac:dyDescent="0.3">
      <c r="A1849" t="s">
        <v>20766</v>
      </c>
      <c r="B1849" t="s">
        <v>8169</v>
      </c>
      <c r="C1849" t="s">
        <v>264</v>
      </c>
      <c r="E1849" t="s">
        <v>47</v>
      </c>
      <c r="G1849">
        <v>0.22</v>
      </c>
      <c r="H1849">
        <v>0.22</v>
      </c>
      <c r="I1849" t="s">
        <v>24</v>
      </c>
      <c r="J1849">
        <v>15.32</v>
      </c>
      <c r="K1849">
        <v>84.95</v>
      </c>
      <c r="L1849">
        <v>69.63</v>
      </c>
      <c r="M1849" t="s">
        <v>265</v>
      </c>
      <c r="N1849" t="s">
        <v>20767</v>
      </c>
      <c r="O1849" t="s">
        <v>20768</v>
      </c>
      <c r="P1849" t="s">
        <v>265</v>
      </c>
      <c r="Q1849" t="s">
        <v>266</v>
      </c>
      <c r="R1849" t="s">
        <v>267</v>
      </c>
      <c r="S1849" t="s">
        <v>20769</v>
      </c>
      <c r="T1849">
        <v>84.95</v>
      </c>
      <c r="U1849" t="s">
        <v>24</v>
      </c>
      <c r="V1849" t="s">
        <v>20770</v>
      </c>
      <c r="W1849" t="s">
        <v>20771</v>
      </c>
      <c r="X1849" t="s">
        <v>20772</v>
      </c>
      <c r="Y1849" t="s">
        <v>20773</v>
      </c>
      <c r="Z1849" t="str">
        <f t="shared" si="28"/>
        <v>AS-97016</v>
      </c>
    </row>
    <row r="1850" spans="1:26" x14ac:dyDescent="0.3">
      <c r="A1850" t="s">
        <v>20774</v>
      </c>
      <c r="B1850" t="s">
        <v>8169</v>
      </c>
      <c r="C1850" t="s">
        <v>264</v>
      </c>
      <c r="E1850" t="s">
        <v>45</v>
      </c>
      <c r="G1850">
        <v>0.21</v>
      </c>
      <c r="H1850">
        <v>0.21</v>
      </c>
      <c r="I1850" t="s">
        <v>24</v>
      </c>
      <c r="J1850">
        <v>26.54</v>
      </c>
      <c r="K1850">
        <v>152.91</v>
      </c>
      <c r="L1850">
        <v>126.37</v>
      </c>
      <c r="M1850" t="s">
        <v>265</v>
      </c>
      <c r="N1850" t="s">
        <v>20775</v>
      </c>
      <c r="O1850" t="s">
        <v>20776</v>
      </c>
      <c r="P1850" t="s">
        <v>265</v>
      </c>
      <c r="Q1850" t="s">
        <v>266</v>
      </c>
      <c r="R1850" t="s">
        <v>267</v>
      </c>
      <c r="S1850" t="s">
        <v>20777</v>
      </c>
      <c r="T1850">
        <v>152.91</v>
      </c>
      <c r="U1850" t="s">
        <v>24</v>
      </c>
      <c r="V1850" t="s">
        <v>20778</v>
      </c>
      <c r="W1850" t="s">
        <v>20779</v>
      </c>
      <c r="X1850" t="s">
        <v>20780</v>
      </c>
      <c r="Y1850" t="s">
        <v>20781</v>
      </c>
      <c r="Z1850" t="str">
        <f t="shared" si="28"/>
        <v>AS-96029</v>
      </c>
    </row>
    <row r="1851" spans="1:26" x14ac:dyDescent="0.3">
      <c r="A1851" t="s">
        <v>579</v>
      </c>
      <c r="B1851" t="s">
        <v>8169</v>
      </c>
      <c r="C1851" t="s">
        <v>268</v>
      </c>
      <c r="E1851" t="s">
        <v>42</v>
      </c>
      <c r="G1851">
        <v>0.19</v>
      </c>
      <c r="H1851">
        <v>0.19</v>
      </c>
      <c r="I1851" t="s">
        <v>24</v>
      </c>
      <c r="J1851">
        <v>-7.88</v>
      </c>
      <c r="K1851">
        <v>-49.35</v>
      </c>
      <c r="L1851">
        <v>-41.47</v>
      </c>
      <c r="M1851" t="s">
        <v>83</v>
      </c>
      <c r="N1851" t="s">
        <v>767</v>
      </c>
      <c r="O1851" t="s">
        <v>768</v>
      </c>
      <c r="P1851" t="s">
        <v>83</v>
      </c>
      <c r="Q1851" t="s">
        <v>266</v>
      </c>
      <c r="R1851" t="s">
        <v>267</v>
      </c>
      <c r="S1851" t="s">
        <v>769</v>
      </c>
      <c r="T1851">
        <v>70.11</v>
      </c>
      <c r="U1851" t="s">
        <v>24</v>
      </c>
      <c r="V1851" t="s">
        <v>770</v>
      </c>
      <c r="W1851" t="s">
        <v>771</v>
      </c>
      <c r="X1851" t="s">
        <v>772</v>
      </c>
      <c r="Y1851" t="s">
        <v>20782</v>
      </c>
      <c r="Z1851" t="str">
        <f t="shared" si="28"/>
        <v>AS-93002</v>
      </c>
    </row>
    <row r="1852" spans="1:26" x14ac:dyDescent="0.3">
      <c r="A1852" t="s">
        <v>579</v>
      </c>
      <c r="B1852" t="s">
        <v>8169</v>
      </c>
      <c r="C1852" t="s">
        <v>268</v>
      </c>
      <c r="E1852" t="s">
        <v>42</v>
      </c>
      <c r="G1852">
        <v>0.19</v>
      </c>
      <c r="H1852">
        <v>0.19</v>
      </c>
      <c r="I1852" t="s">
        <v>24</v>
      </c>
      <c r="J1852">
        <v>-7.88</v>
      </c>
      <c r="K1852">
        <v>-49.35</v>
      </c>
      <c r="L1852">
        <v>-41.47</v>
      </c>
      <c r="M1852" t="s">
        <v>83</v>
      </c>
      <c r="N1852" t="s">
        <v>767</v>
      </c>
      <c r="O1852" t="s">
        <v>20783</v>
      </c>
      <c r="P1852" t="s">
        <v>83</v>
      </c>
      <c r="Q1852" t="s">
        <v>275</v>
      </c>
      <c r="R1852" t="s">
        <v>267</v>
      </c>
      <c r="S1852" t="s">
        <v>20784</v>
      </c>
      <c r="T1852">
        <v>49.35</v>
      </c>
      <c r="U1852" t="s">
        <v>24</v>
      </c>
      <c r="V1852" t="s">
        <v>3535</v>
      </c>
      <c r="W1852" t="s">
        <v>20785</v>
      </c>
      <c r="X1852" t="s">
        <v>3535</v>
      </c>
      <c r="Y1852" t="s">
        <v>20786</v>
      </c>
      <c r="Z1852" t="str">
        <f t="shared" si="28"/>
        <v>AS-93002</v>
      </c>
    </row>
    <row r="1853" spans="1:26" x14ac:dyDescent="0.3">
      <c r="A1853" t="s">
        <v>20787</v>
      </c>
      <c r="B1853" t="s">
        <v>8169</v>
      </c>
      <c r="C1853" t="s">
        <v>268</v>
      </c>
      <c r="E1853" t="s">
        <v>46</v>
      </c>
      <c r="G1853">
        <v>0.2</v>
      </c>
      <c r="H1853">
        <v>0.2</v>
      </c>
      <c r="I1853" t="s">
        <v>24</v>
      </c>
      <c r="J1853">
        <v>9.6300000000000008</v>
      </c>
      <c r="K1853">
        <v>57.8</v>
      </c>
      <c r="L1853">
        <v>48.17</v>
      </c>
      <c r="M1853" t="s">
        <v>83</v>
      </c>
      <c r="N1853" t="s">
        <v>20788</v>
      </c>
      <c r="O1853" t="s">
        <v>20789</v>
      </c>
      <c r="P1853" t="s">
        <v>83</v>
      </c>
      <c r="Q1853" t="s">
        <v>266</v>
      </c>
      <c r="R1853" t="s">
        <v>267</v>
      </c>
      <c r="S1853" t="s">
        <v>20790</v>
      </c>
      <c r="T1853">
        <v>57.8</v>
      </c>
      <c r="U1853" t="s">
        <v>24</v>
      </c>
      <c r="V1853" t="s">
        <v>3477</v>
      </c>
      <c r="W1853" t="s">
        <v>3480</v>
      </c>
      <c r="X1853" t="s">
        <v>20791</v>
      </c>
      <c r="Y1853" t="s">
        <v>20792</v>
      </c>
      <c r="Z1853" t="str">
        <f t="shared" si="28"/>
        <v>AS-95095</v>
      </c>
    </row>
    <row r="1854" spans="1:26" x14ac:dyDescent="0.3">
      <c r="A1854" t="s">
        <v>20793</v>
      </c>
      <c r="B1854" t="s">
        <v>8169</v>
      </c>
      <c r="C1854" t="s">
        <v>264</v>
      </c>
      <c r="D1854" t="s">
        <v>72</v>
      </c>
      <c r="E1854" t="s">
        <v>37</v>
      </c>
      <c r="G1854">
        <v>0.2</v>
      </c>
      <c r="H1854" t="s">
        <v>270</v>
      </c>
      <c r="I1854" t="s">
        <v>24</v>
      </c>
      <c r="J1854" t="s">
        <v>270</v>
      </c>
      <c r="K1854">
        <v>0</v>
      </c>
      <c r="L1854">
        <v>0</v>
      </c>
      <c r="M1854" t="s">
        <v>265</v>
      </c>
      <c r="N1854" t="s">
        <v>20794</v>
      </c>
      <c r="O1854" t="s">
        <v>20795</v>
      </c>
      <c r="P1854" t="s">
        <v>265</v>
      </c>
      <c r="Q1854" t="s">
        <v>266</v>
      </c>
      <c r="R1854" t="s">
        <v>269</v>
      </c>
      <c r="S1854" t="s">
        <v>20796</v>
      </c>
      <c r="T1854">
        <v>179.78</v>
      </c>
      <c r="U1854" t="s">
        <v>24</v>
      </c>
      <c r="W1854" t="s">
        <v>20797</v>
      </c>
      <c r="X1854" t="s">
        <v>20798</v>
      </c>
      <c r="Y1854" t="s">
        <v>20799</v>
      </c>
      <c r="Z1854" t="str">
        <f t="shared" si="28"/>
        <v>AS-96432</v>
      </c>
    </row>
    <row r="1855" spans="1:26" x14ac:dyDescent="0.3">
      <c r="A1855" t="s">
        <v>20793</v>
      </c>
      <c r="B1855" t="s">
        <v>8169</v>
      </c>
      <c r="C1855" t="s">
        <v>264</v>
      </c>
      <c r="D1855" t="s">
        <v>72</v>
      </c>
      <c r="E1855" t="s">
        <v>37</v>
      </c>
      <c r="G1855">
        <v>0.2</v>
      </c>
      <c r="H1855" t="s">
        <v>270</v>
      </c>
      <c r="I1855" t="s">
        <v>24</v>
      </c>
      <c r="J1855" t="s">
        <v>270</v>
      </c>
      <c r="K1855">
        <v>0</v>
      </c>
      <c r="L1855">
        <v>0</v>
      </c>
      <c r="M1855" t="s">
        <v>265</v>
      </c>
      <c r="N1855" t="s">
        <v>20794</v>
      </c>
      <c r="O1855" t="s">
        <v>20800</v>
      </c>
      <c r="P1855" t="s">
        <v>265</v>
      </c>
      <c r="Q1855" t="s">
        <v>266</v>
      </c>
      <c r="R1855" t="s">
        <v>269</v>
      </c>
      <c r="S1855" t="s">
        <v>20801</v>
      </c>
      <c r="T1855">
        <v>179.78</v>
      </c>
      <c r="U1855" t="s">
        <v>24</v>
      </c>
      <c r="W1855" t="s">
        <v>20802</v>
      </c>
      <c r="X1855" t="s">
        <v>20803</v>
      </c>
      <c r="Y1855" t="s">
        <v>20804</v>
      </c>
      <c r="Z1855" t="str">
        <f t="shared" si="28"/>
        <v>AS-96432</v>
      </c>
    </row>
    <row r="1856" spans="1:26" x14ac:dyDescent="0.3">
      <c r="A1856" t="s">
        <v>20793</v>
      </c>
      <c r="B1856" t="s">
        <v>8169</v>
      </c>
      <c r="C1856" t="s">
        <v>264</v>
      </c>
      <c r="D1856" t="s">
        <v>72</v>
      </c>
      <c r="E1856" t="s">
        <v>37</v>
      </c>
      <c r="G1856">
        <v>0.2</v>
      </c>
      <c r="H1856" t="s">
        <v>270</v>
      </c>
      <c r="I1856" t="s">
        <v>24</v>
      </c>
      <c r="J1856" t="s">
        <v>270</v>
      </c>
      <c r="K1856">
        <v>0</v>
      </c>
      <c r="L1856">
        <v>0</v>
      </c>
      <c r="M1856" t="s">
        <v>265</v>
      </c>
      <c r="N1856" t="s">
        <v>20794</v>
      </c>
      <c r="O1856" t="s">
        <v>20805</v>
      </c>
      <c r="P1856" t="s">
        <v>265</v>
      </c>
      <c r="Q1856" t="s">
        <v>266</v>
      </c>
      <c r="R1856" t="s">
        <v>267</v>
      </c>
      <c r="S1856" t="s">
        <v>20806</v>
      </c>
      <c r="T1856">
        <v>179.78</v>
      </c>
      <c r="U1856" t="s">
        <v>24</v>
      </c>
      <c r="V1856" t="s">
        <v>20807</v>
      </c>
      <c r="W1856" t="s">
        <v>20808</v>
      </c>
      <c r="X1856" t="s">
        <v>20809</v>
      </c>
      <c r="Y1856" t="s">
        <v>20810</v>
      </c>
      <c r="Z1856" t="str">
        <f t="shared" si="28"/>
        <v>AS-96432</v>
      </c>
    </row>
    <row r="1857" spans="1:26" x14ac:dyDescent="0.3">
      <c r="A1857" t="s">
        <v>20793</v>
      </c>
      <c r="B1857" t="s">
        <v>8169</v>
      </c>
      <c r="C1857" t="s">
        <v>264</v>
      </c>
      <c r="D1857" t="s">
        <v>72</v>
      </c>
      <c r="E1857" t="s">
        <v>37</v>
      </c>
      <c r="G1857">
        <v>0.2</v>
      </c>
      <c r="H1857" t="s">
        <v>270</v>
      </c>
      <c r="I1857" t="s">
        <v>24</v>
      </c>
      <c r="J1857" t="s">
        <v>270</v>
      </c>
      <c r="K1857">
        <v>0</v>
      </c>
      <c r="L1857">
        <v>0</v>
      </c>
      <c r="M1857" t="s">
        <v>265</v>
      </c>
      <c r="N1857" t="s">
        <v>20794</v>
      </c>
      <c r="O1857" t="s">
        <v>20811</v>
      </c>
      <c r="P1857" t="s">
        <v>265</v>
      </c>
      <c r="Q1857" t="s">
        <v>275</v>
      </c>
      <c r="R1857" t="s">
        <v>267</v>
      </c>
      <c r="S1857" t="s">
        <v>20812</v>
      </c>
      <c r="T1857">
        <v>179.78</v>
      </c>
      <c r="U1857" t="s">
        <v>24</v>
      </c>
      <c r="V1857" t="s">
        <v>20813</v>
      </c>
      <c r="W1857" t="s">
        <v>20814</v>
      </c>
      <c r="X1857" t="s">
        <v>20813</v>
      </c>
      <c r="Y1857" t="s">
        <v>20815</v>
      </c>
      <c r="Z1857" t="str">
        <f t="shared" si="28"/>
        <v>AS-96432</v>
      </c>
    </row>
    <row r="1858" spans="1:26" x14ac:dyDescent="0.3">
      <c r="A1858" t="s">
        <v>20816</v>
      </c>
      <c r="B1858" t="s">
        <v>8169</v>
      </c>
      <c r="C1858" t="s">
        <v>264</v>
      </c>
      <c r="E1858" t="s">
        <v>46</v>
      </c>
      <c r="G1858">
        <v>0.2</v>
      </c>
      <c r="H1858">
        <v>0.2</v>
      </c>
      <c r="I1858" t="s">
        <v>24</v>
      </c>
      <c r="J1858">
        <v>19.329999999999998</v>
      </c>
      <c r="K1858">
        <v>115.97</v>
      </c>
      <c r="L1858">
        <v>96.64</v>
      </c>
      <c r="M1858" t="s">
        <v>265</v>
      </c>
      <c r="N1858" t="s">
        <v>20817</v>
      </c>
      <c r="O1858" t="s">
        <v>20818</v>
      </c>
      <c r="P1858" t="s">
        <v>265</v>
      </c>
      <c r="Q1858" t="s">
        <v>266</v>
      </c>
      <c r="R1858" t="s">
        <v>267</v>
      </c>
      <c r="S1858" t="s">
        <v>20819</v>
      </c>
      <c r="T1858">
        <v>115.97</v>
      </c>
      <c r="U1858" t="s">
        <v>24</v>
      </c>
      <c r="V1858" t="s">
        <v>20820</v>
      </c>
      <c r="W1858" t="s">
        <v>20821</v>
      </c>
      <c r="X1858" t="s">
        <v>20822</v>
      </c>
      <c r="Y1858" t="s">
        <v>20823</v>
      </c>
      <c r="Z1858" t="str">
        <f t="shared" si="28"/>
        <v>AS-96991</v>
      </c>
    </row>
    <row r="1859" spans="1:26" x14ac:dyDescent="0.3">
      <c r="A1859" t="s">
        <v>20824</v>
      </c>
      <c r="B1859" t="s">
        <v>8169</v>
      </c>
      <c r="C1859" t="s">
        <v>264</v>
      </c>
      <c r="E1859" t="s">
        <v>47</v>
      </c>
      <c r="G1859">
        <v>0.22</v>
      </c>
      <c r="H1859">
        <v>0.22</v>
      </c>
      <c r="I1859" t="s">
        <v>24</v>
      </c>
      <c r="J1859">
        <v>7.19</v>
      </c>
      <c r="K1859">
        <v>39.9</v>
      </c>
      <c r="L1859">
        <v>32.71</v>
      </c>
      <c r="M1859" t="s">
        <v>265</v>
      </c>
      <c r="N1859" t="s">
        <v>20825</v>
      </c>
      <c r="O1859" t="s">
        <v>20826</v>
      </c>
      <c r="P1859" t="s">
        <v>265</v>
      </c>
      <c r="Q1859" t="s">
        <v>266</v>
      </c>
      <c r="R1859" t="s">
        <v>267</v>
      </c>
      <c r="S1859" t="s">
        <v>20827</v>
      </c>
      <c r="T1859">
        <v>39.9</v>
      </c>
      <c r="U1859" t="s">
        <v>24</v>
      </c>
      <c r="V1859" t="s">
        <v>20828</v>
      </c>
      <c r="W1859" t="s">
        <v>20829</v>
      </c>
      <c r="X1859" t="s">
        <v>20830</v>
      </c>
      <c r="Y1859" t="s">
        <v>20831</v>
      </c>
      <c r="Z1859" t="str">
        <f t="shared" ref="Z1859:Z1922" si="29">+A1859</f>
        <v>AS-95522</v>
      </c>
    </row>
    <row r="1860" spans="1:26" x14ac:dyDescent="0.3">
      <c r="A1860" t="s">
        <v>20832</v>
      </c>
      <c r="B1860" t="s">
        <v>8169</v>
      </c>
      <c r="C1860" t="s">
        <v>264</v>
      </c>
      <c r="E1860" t="s">
        <v>45</v>
      </c>
      <c r="G1860">
        <v>0.21</v>
      </c>
      <c r="H1860">
        <v>0.21</v>
      </c>
      <c r="I1860" t="s">
        <v>24</v>
      </c>
      <c r="J1860">
        <v>4.32</v>
      </c>
      <c r="K1860">
        <v>24.9</v>
      </c>
      <c r="L1860">
        <v>20.58</v>
      </c>
      <c r="M1860" t="s">
        <v>265</v>
      </c>
      <c r="N1860" t="s">
        <v>20833</v>
      </c>
      <c r="O1860" t="s">
        <v>20834</v>
      </c>
      <c r="P1860" t="s">
        <v>265</v>
      </c>
      <c r="Q1860" t="s">
        <v>266</v>
      </c>
      <c r="R1860" t="s">
        <v>269</v>
      </c>
      <c r="S1860" t="s">
        <v>20835</v>
      </c>
      <c r="T1860">
        <v>24.9</v>
      </c>
      <c r="U1860" t="s">
        <v>24</v>
      </c>
      <c r="V1860" t="s">
        <v>20836</v>
      </c>
      <c r="W1860" t="s">
        <v>20837</v>
      </c>
      <c r="X1860" t="s">
        <v>20838</v>
      </c>
      <c r="Y1860" t="s">
        <v>20839</v>
      </c>
      <c r="Z1860" t="str">
        <f t="shared" si="29"/>
        <v>AS-96833</v>
      </c>
    </row>
    <row r="1861" spans="1:26" x14ac:dyDescent="0.3">
      <c r="A1861" t="s">
        <v>20832</v>
      </c>
      <c r="B1861" t="s">
        <v>8169</v>
      </c>
      <c r="C1861" t="s">
        <v>264</v>
      </c>
      <c r="E1861" t="s">
        <v>45</v>
      </c>
      <c r="G1861">
        <v>0.21</v>
      </c>
      <c r="H1861">
        <v>0.21</v>
      </c>
      <c r="I1861" t="s">
        <v>24</v>
      </c>
      <c r="J1861">
        <v>4.32</v>
      </c>
      <c r="K1861">
        <v>24.9</v>
      </c>
      <c r="L1861">
        <v>20.58</v>
      </c>
      <c r="M1861" t="s">
        <v>265</v>
      </c>
      <c r="N1861" t="s">
        <v>20833</v>
      </c>
      <c r="O1861" t="s">
        <v>20840</v>
      </c>
      <c r="P1861" t="s">
        <v>265</v>
      </c>
      <c r="Q1861" t="s">
        <v>266</v>
      </c>
      <c r="R1861" t="s">
        <v>267</v>
      </c>
      <c r="S1861" t="s">
        <v>20841</v>
      </c>
      <c r="T1861">
        <v>24.9</v>
      </c>
      <c r="U1861" t="s">
        <v>24</v>
      </c>
      <c r="V1861" t="s">
        <v>20842</v>
      </c>
      <c r="W1861" t="s">
        <v>20843</v>
      </c>
      <c r="X1861" t="s">
        <v>20844</v>
      </c>
      <c r="Y1861" t="s">
        <v>20845</v>
      </c>
      <c r="Z1861" t="str">
        <f t="shared" si="29"/>
        <v>AS-96833</v>
      </c>
    </row>
    <row r="1862" spans="1:26" x14ac:dyDescent="0.3">
      <c r="A1862" t="s">
        <v>20846</v>
      </c>
      <c r="B1862" t="s">
        <v>8169</v>
      </c>
      <c r="C1862" t="s">
        <v>264</v>
      </c>
      <c r="D1862" t="s">
        <v>293</v>
      </c>
      <c r="E1862" t="s">
        <v>46</v>
      </c>
      <c r="G1862">
        <v>0.2</v>
      </c>
      <c r="H1862">
        <v>0.2</v>
      </c>
      <c r="I1862" t="s">
        <v>24</v>
      </c>
      <c r="J1862">
        <v>17.98</v>
      </c>
      <c r="K1862">
        <v>107.9</v>
      </c>
      <c r="L1862">
        <v>89.92</v>
      </c>
      <c r="M1862" t="s">
        <v>265</v>
      </c>
      <c r="N1862" t="s">
        <v>20847</v>
      </c>
      <c r="O1862" t="s">
        <v>20848</v>
      </c>
      <c r="P1862" t="s">
        <v>265</v>
      </c>
      <c r="Q1862" t="s">
        <v>266</v>
      </c>
      <c r="R1862" t="s">
        <v>267</v>
      </c>
      <c r="S1862" t="s">
        <v>20849</v>
      </c>
      <c r="T1862">
        <v>107.9</v>
      </c>
      <c r="U1862" t="s">
        <v>24</v>
      </c>
      <c r="V1862" t="s">
        <v>20850</v>
      </c>
      <c r="W1862" t="s">
        <v>20851</v>
      </c>
      <c r="X1862" t="s">
        <v>20852</v>
      </c>
      <c r="Y1862" t="s">
        <v>20853</v>
      </c>
      <c r="Z1862" t="str">
        <f t="shared" si="29"/>
        <v>AS-96816</v>
      </c>
    </row>
    <row r="1863" spans="1:26" x14ac:dyDescent="0.3">
      <c r="A1863" t="s">
        <v>20846</v>
      </c>
      <c r="B1863" t="s">
        <v>8169</v>
      </c>
      <c r="C1863" t="s">
        <v>264</v>
      </c>
      <c r="D1863" t="s">
        <v>293</v>
      </c>
      <c r="E1863" t="s">
        <v>46</v>
      </c>
      <c r="G1863">
        <v>0.2</v>
      </c>
      <c r="H1863">
        <v>0.2</v>
      </c>
      <c r="I1863" t="s">
        <v>24</v>
      </c>
      <c r="J1863">
        <v>17.98</v>
      </c>
      <c r="K1863">
        <v>107.9</v>
      </c>
      <c r="L1863">
        <v>89.92</v>
      </c>
      <c r="M1863" t="s">
        <v>265</v>
      </c>
      <c r="N1863" t="s">
        <v>20847</v>
      </c>
      <c r="O1863" t="s">
        <v>20854</v>
      </c>
      <c r="P1863" t="s">
        <v>265</v>
      </c>
      <c r="Q1863" t="s">
        <v>275</v>
      </c>
      <c r="R1863" t="s">
        <v>267</v>
      </c>
      <c r="S1863" t="s">
        <v>20855</v>
      </c>
      <c r="T1863">
        <v>39.950000000000003</v>
      </c>
      <c r="U1863" t="s">
        <v>24</v>
      </c>
      <c r="V1863" t="s">
        <v>20856</v>
      </c>
      <c r="W1863" t="s">
        <v>20857</v>
      </c>
      <c r="X1863" t="s">
        <v>20856</v>
      </c>
      <c r="Y1863" t="s">
        <v>20858</v>
      </c>
      <c r="Z1863" t="str">
        <f t="shared" si="29"/>
        <v>AS-96816</v>
      </c>
    </row>
    <row r="1864" spans="1:26" x14ac:dyDescent="0.3">
      <c r="A1864" t="s">
        <v>20859</v>
      </c>
      <c r="B1864" t="s">
        <v>8169</v>
      </c>
      <c r="C1864" t="s">
        <v>264</v>
      </c>
      <c r="E1864" t="s">
        <v>46</v>
      </c>
      <c r="G1864">
        <v>0.2</v>
      </c>
      <c r="H1864">
        <v>0.2</v>
      </c>
      <c r="I1864" t="s">
        <v>24</v>
      </c>
      <c r="J1864">
        <v>4.1500000000000004</v>
      </c>
      <c r="K1864">
        <v>24.9</v>
      </c>
      <c r="L1864">
        <v>20.75</v>
      </c>
      <c r="M1864" t="s">
        <v>265</v>
      </c>
      <c r="N1864" t="s">
        <v>20860</v>
      </c>
      <c r="O1864" t="s">
        <v>20861</v>
      </c>
      <c r="P1864" t="s">
        <v>265</v>
      </c>
      <c r="Q1864" t="s">
        <v>266</v>
      </c>
      <c r="R1864" t="s">
        <v>267</v>
      </c>
      <c r="S1864" t="s">
        <v>20862</v>
      </c>
      <c r="T1864">
        <v>24.9</v>
      </c>
      <c r="U1864" t="s">
        <v>24</v>
      </c>
      <c r="V1864" t="s">
        <v>20863</v>
      </c>
      <c r="W1864" t="s">
        <v>20864</v>
      </c>
      <c r="X1864" t="s">
        <v>20865</v>
      </c>
      <c r="Y1864" t="s">
        <v>20866</v>
      </c>
      <c r="Z1864" t="str">
        <f t="shared" si="29"/>
        <v>AS-96604</v>
      </c>
    </row>
    <row r="1865" spans="1:26" x14ac:dyDescent="0.3">
      <c r="A1865" t="s">
        <v>20867</v>
      </c>
      <c r="B1865" t="s">
        <v>8169</v>
      </c>
      <c r="C1865" t="s">
        <v>264</v>
      </c>
      <c r="E1865" t="s">
        <v>45</v>
      </c>
      <c r="G1865">
        <v>0.21</v>
      </c>
      <c r="H1865">
        <v>0.21</v>
      </c>
      <c r="I1865" t="s">
        <v>24</v>
      </c>
      <c r="J1865">
        <v>10.23</v>
      </c>
      <c r="K1865">
        <v>58.95</v>
      </c>
      <c r="L1865">
        <v>48.72</v>
      </c>
      <c r="M1865" t="s">
        <v>265</v>
      </c>
      <c r="N1865" t="s">
        <v>20868</v>
      </c>
      <c r="O1865" t="s">
        <v>20869</v>
      </c>
      <c r="P1865" t="s">
        <v>265</v>
      </c>
      <c r="Q1865" t="s">
        <v>266</v>
      </c>
      <c r="R1865" t="s">
        <v>267</v>
      </c>
      <c r="S1865" t="s">
        <v>20870</v>
      </c>
      <c r="T1865">
        <v>58.95</v>
      </c>
      <c r="U1865" t="s">
        <v>24</v>
      </c>
      <c r="V1865" t="s">
        <v>20871</v>
      </c>
      <c r="W1865" t="s">
        <v>20872</v>
      </c>
      <c r="X1865" t="s">
        <v>20873</v>
      </c>
      <c r="Y1865" t="s">
        <v>20874</v>
      </c>
      <c r="Z1865" t="str">
        <f t="shared" si="29"/>
        <v>AS-96874</v>
      </c>
    </row>
    <row r="1866" spans="1:26" x14ac:dyDescent="0.3">
      <c r="A1866" t="s">
        <v>20875</v>
      </c>
      <c r="B1866" t="s">
        <v>8169</v>
      </c>
      <c r="C1866" t="s">
        <v>264</v>
      </c>
      <c r="E1866" t="s">
        <v>45</v>
      </c>
      <c r="G1866">
        <v>0.21</v>
      </c>
      <c r="H1866">
        <v>0.21</v>
      </c>
      <c r="I1866" t="s">
        <v>24</v>
      </c>
      <c r="J1866">
        <v>14.74</v>
      </c>
      <c r="K1866">
        <v>84.95</v>
      </c>
      <c r="L1866">
        <v>70.209999999999994</v>
      </c>
      <c r="M1866" t="s">
        <v>265</v>
      </c>
      <c r="N1866" t="s">
        <v>20876</v>
      </c>
      <c r="O1866" t="s">
        <v>20877</v>
      </c>
      <c r="P1866" t="s">
        <v>265</v>
      </c>
      <c r="Q1866" t="s">
        <v>266</v>
      </c>
      <c r="R1866" t="s">
        <v>267</v>
      </c>
      <c r="S1866" t="s">
        <v>20878</v>
      </c>
      <c r="T1866">
        <v>84.95</v>
      </c>
      <c r="U1866" t="s">
        <v>24</v>
      </c>
      <c r="V1866" t="s">
        <v>20879</v>
      </c>
      <c r="W1866" t="s">
        <v>20880</v>
      </c>
      <c r="X1866" t="s">
        <v>20879</v>
      </c>
      <c r="Y1866" t="s">
        <v>20881</v>
      </c>
      <c r="Z1866" t="str">
        <f t="shared" si="29"/>
        <v>AS-95224</v>
      </c>
    </row>
    <row r="1867" spans="1:26" x14ac:dyDescent="0.3">
      <c r="A1867" t="s">
        <v>20882</v>
      </c>
      <c r="B1867" t="s">
        <v>8169</v>
      </c>
      <c r="C1867" t="s">
        <v>268</v>
      </c>
      <c r="E1867" t="s">
        <v>42</v>
      </c>
      <c r="G1867">
        <v>0.19</v>
      </c>
      <c r="H1867">
        <v>0.19</v>
      </c>
      <c r="I1867" t="s">
        <v>24</v>
      </c>
      <c r="J1867">
        <v>6.05</v>
      </c>
      <c r="K1867">
        <v>37.9</v>
      </c>
      <c r="L1867">
        <v>31.85</v>
      </c>
      <c r="M1867" t="s">
        <v>83</v>
      </c>
      <c r="N1867" t="s">
        <v>20883</v>
      </c>
      <c r="O1867" t="s">
        <v>20884</v>
      </c>
      <c r="P1867" t="s">
        <v>83</v>
      </c>
      <c r="Q1867" t="s">
        <v>266</v>
      </c>
      <c r="R1867" t="s">
        <v>267</v>
      </c>
      <c r="S1867" t="s">
        <v>20885</v>
      </c>
      <c r="T1867">
        <v>37.9</v>
      </c>
      <c r="U1867" t="s">
        <v>24</v>
      </c>
      <c r="V1867" t="s">
        <v>7956</v>
      </c>
      <c r="W1867" t="s">
        <v>7959</v>
      </c>
      <c r="X1867" t="s">
        <v>20886</v>
      </c>
      <c r="Y1867" t="s">
        <v>20887</v>
      </c>
      <c r="Z1867" t="str">
        <f t="shared" si="29"/>
        <v>AS-97144</v>
      </c>
    </row>
    <row r="1868" spans="1:26" x14ac:dyDescent="0.3">
      <c r="A1868" t="s">
        <v>590</v>
      </c>
      <c r="B1868" t="s">
        <v>8169</v>
      </c>
      <c r="C1868" t="s">
        <v>268</v>
      </c>
      <c r="E1868" t="s">
        <v>42</v>
      </c>
      <c r="G1868">
        <v>0.19</v>
      </c>
      <c r="H1868">
        <v>0.19</v>
      </c>
      <c r="I1868" t="s">
        <v>24</v>
      </c>
      <c r="J1868">
        <v>-4.79</v>
      </c>
      <c r="K1868">
        <v>-29.99</v>
      </c>
      <c r="L1868">
        <v>-25.2</v>
      </c>
      <c r="M1868" t="s">
        <v>83</v>
      </c>
      <c r="N1868" t="s">
        <v>725</v>
      </c>
      <c r="O1868" t="s">
        <v>726</v>
      </c>
      <c r="P1868" t="s">
        <v>83</v>
      </c>
      <c r="Q1868" t="s">
        <v>266</v>
      </c>
      <c r="R1868" t="s">
        <v>267</v>
      </c>
      <c r="S1868" t="s">
        <v>727</v>
      </c>
      <c r="T1868">
        <v>99.95</v>
      </c>
      <c r="U1868" t="s">
        <v>24</v>
      </c>
      <c r="V1868" t="s">
        <v>728</v>
      </c>
      <c r="W1868" t="s">
        <v>729</v>
      </c>
      <c r="X1868" t="s">
        <v>730</v>
      </c>
      <c r="Y1868" t="s">
        <v>20888</v>
      </c>
      <c r="Z1868" t="str">
        <f t="shared" si="29"/>
        <v>AS-93495</v>
      </c>
    </row>
    <row r="1869" spans="1:26" x14ac:dyDescent="0.3">
      <c r="A1869" t="s">
        <v>590</v>
      </c>
      <c r="B1869" t="s">
        <v>8169</v>
      </c>
      <c r="C1869" t="s">
        <v>268</v>
      </c>
      <c r="E1869" t="s">
        <v>42</v>
      </c>
      <c r="G1869">
        <v>0.19</v>
      </c>
      <c r="H1869">
        <v>0.19</v>
      </c>
      <c r="I1869" t="s">
        <v>24</v>
      </c>
      <c r="J1869">
        <v>-4.79</v>
      </c>
      <c r="K1869">
        <v>-29.99</v>
      </c>
      <c r="L1869">
        <v>-25.2</v>
      </c>
      <c r="M1869" t="s">
        <v>83</v>
      </c>
      <c r="N1869" t="s">
        <v>725</v>
      </c>
      <c r="O1869" t="s">
        <v>20889</v>
      </c>
      <c r="P1869" t="s">
        <v>83</v>
      </c>
      <c r="Q1869" t="s">
        <v>275</v>
      </c>
      <c r="R1869" t="s">
        <v>267</v>
      </c>
      <c r="S1869" t="s">
        <v>20890</v>
      </c>
      <c r="T1869">
        <v>29.99</v>
      </c>
      <c r="U1869" t="s">
        <v>24</v>
      </c>
      <c r="V1869" t="s">
        <v>3550</v>
      </c>
      <c r="W1869" t="s">
        <v>20891</v>
      </c>
      <c r="X1869" t="s">
        <v>3550</v>
      </c>
      <c r="Y1869" t="s">
        <v>20892</v>
      </c>
      <c r="Z1869" t="str">
        <f t="shared" si="29"/>
        <v>AS-93495</v>
      </c>
    </row>
    <row r="1870" spans="1:26" x14ac:dyDescent="0.3">
      <c r="A1870" t="s">
        <v>20893</v>
      </c>
      <c r="B1870" t="s">
        <v>8169</v>
      </c>
      <c r="C1870" t="s">
        <v>268</v>
      </c>
      <c r="E1870" t="s">
        <v>42</v>
      </c>
      <c r="G1870">
        <v>0.19</v>
      </c>
      <c r="H1870">
        <v>0.19</v>
      </c>
      <c r="I1870" t="s">
        <v>24</v>
      </c>
      <c r="J1870">
        <v>8.76</v>
      </c>
      <c r="K1870">
        <v>54.85</v>
      </c>
      <c r="L1870">
        <v>46.09</v>
      </c>
      <c r="M1870" t="s">
        <v>83</v>
      </c>
      <c r="N1870" t="s">
        <v>20894</v>
      </c>
      <c r="O1870" t="s">
        <v>20895</v>
      </c>
      <c r="P1870" t="s">
        <v>83</v>
      </c>
      <c r="Q1870" t="s">
        <v>266</v>
      </c>
      <c r="R1870" t="s">
        <v>267</v>
      </c>
      <c r="S1870" t="s">
        <v>20896</v>
      </c>
      <c r="T1870">
        <v>54.85</v>
      </c>
      <c r="U1870" t="s">
        <v>24</v>
      </c>
      <c r="V1870" t="s">
        <v>8104</v>
      </c>
      <c r="W1870" t="s">
        <v>8107</v>
      </c>
      <c r="X1870" t="s">
        <v>20897</v>
      </c>
      <c r="Y1870" t="s">
        <v>20898</v>
      </c>
      <c r="Z1870" t="str">
        <f t="shared" si="29"/>
        <v>AS-97225</v>
      </c>
    </row>
    <row r="1871" spans="1:26" x14ac:dyDescent="0.3">
      <c r="A1871" t="s">
        <v>20899</v>
      </c>
      <c r="B1871" t="s">
        <v>8169</v>
      </c>
      <c r="C1871" t="s">
        <v>264</v>
      </c>
      <c r="E1871" t="s">
        <v>46</v>
      </c>
      <c r="G1871">
        <v>0.2</v>
      </c>
      <c r="H1871">
        <v>0.2</v>
      </c>
      <c r="I1871" t="s">
        <v>24</v>
      </c>
      <c r="J1871">
        <v>7.48</v>
      </c>
      <c r="K1871">
        <v>44.9</v>
      </c>
      <c r="L1871">
        <v>37.42</v>
      </c>
      <c r="M1871" t="s">
        <v>265</v>
      </c>
      <c r="N1871" t="s">
        <v>20900</v>
      </c>
      <c r="O1871" t="s">
        <v>20901</v>
      </c>
      <c r="P1871" t="s">
        <v>265</v>
      </c>
      <c r="Q1871" t="s">
        <v>266</v>
      </c>
      <c r="R1871" t="s">
        <v>267</v>
      </c>
      <c r="S1871" t="s">
        <v>20902</v>
      </c>
      <c r="T1871">
        <v>44.9</v>
      </c>
      <c r="U1871" t="s">
        <v>24</v>
      </c>
      <c r="V1871" t="s">
        <v>20903</v>
      </c>
      <c r="W1871" t="s">
        <v>20904</v>
      </c>
      <c r="X1871" t="s">
        <v>20905</v>
      </c>
      <c r="Y1871" t="s">
        <v>20906</v>
      </c>
      <c r="Z1871" t="str">
        <f t="shared" si="29"/>
        <v>AS-96605</v>
      </c>
    </row>
    <row r="1872" spans="1:26" x14ac:dyDescent="0.3">
      <c r="A1872" t="s">
        <v>20907</v>
      </c>
      <c r="B1872" t="s">
        <v>8169</v>
      </c>
      <c r="C1872" t="s">
        <v>268</v>
      </c>
      <c r="E1872" t="s">
        <v>45</v>
      </c>
      <c r="G1872">
        <v>0.21</v>
      </c>
      <c r="H1872">
        <v>0.21</v>
      </c>
      <c r="I1872" t="s">
        <v>24</v>
      </c>
      <c r="J1872">
        <v>11.79</v>
      </c>
      <c r="K1872">
        <v>67.95</v>
      </c>
      <c r="L1872">
        <v>56.16</v>
      </c>
      <c r="M1872" t="s">
        <v>83</v>
      </c>
      <c r="N1872" t="s">
        <v>20908</v>
      </c>
      <c r="O1872" t="s">
        <v>20909</v>
      </c>
      <c r="P1872" t="s">
        <v>83</v>
      </c>
      <c r="Q1872" t="s">
        <v>266</v>
      </c>
      <c r="R1872" t="s">
        <v>267</v>
      </c>
      <c r="S1872" t="s">
        <v>20910</v>
      </c>
      <c r="T1872">
        <v>67.95</v>
      </c>
      <c r="U1872" t="s">
        <v>24</v>
      </c>
      <c r="V1872" t="s">
        <v>4270</v>
      </c>
      <c r="W1872" t="s">
        <v>4273</v>
      </c>
      <c r="X1872" t="s">
        <v>20911</v>
      </c>
      <c r="Y1872" t="s">
        <v>20912</v>
      </c>
      <c r="Z1872" t="str">
        <f t="shared" si="29"/>
        <v>AS-95349</v>
      </c>
    </row>
    <row r="1873" spans="1:26" x14ac:dyDescent="0.3">
      <c r="A1873" t="s">
        <v>20913</v>
      </c>
      <c r="B1873" t="s">
        <v>8169</v>
      </c>
      <c r="C1873" t="s">
        <v>264</v>
      </c>
      <c r="D1873" t="s">
        <v>64</v>
      </c>
      <c r="E1873" t="s">
        <v>46</v>
      </c>
      <c r="G1873">
        <v>0.2</v>
      </c>
      <c r="H1873">
        <v>0.2</v>
      </c>
      <c r="I1873" t="s">
        <v>24</v>
      </c>
      <c r="J1873">
        <v>-5.33</v>
      </c>
      <c r="K1873">
        <v>-31.96</v>
      </c>
      <c r="L1873">
        <v>-26.63</v>
      </c>
      <c r="M1873" t="s">
        <v>265</v>
      </c>
      <c r="N1873" t="s">
        <v>20914</v>
      </c>
      <c r="O1873" t="s">
        <v>20915</v>
      </c>
      <c r="P1873" t="s">
        <v>265</v>
      </c>
      <c r="Q1873" t="s">
        <v>266</v>
      </c>
      <c r="R1873" t="s">
        <v>267</v>
      </c>
      <c r="S1873" t="s">
        <v>20916</v>
      </c>
      <c r="T1873">
        <v>36.909999999999997</v>
      </c>
      <c r="U1873" t="s">
        <v>24</v>
      </c>
      <c r="V1873" t="s">
        <v>20917</v>
      </c>
      <c r="W1873" t="s">
        <v>20918</v>
      </c>
      <c r="X1873" t="s">
        <v>20919</v>
      </c>
      <c r="Y1873" t="s">
        <v>20920</v>
      </c>
      <c r="Z1873" t="str">
        <f t="shared" si="29"/>
        <v>AS-91358</v>
      </c>
    </row>
    <row r="1874" spans="1:26" x14ac:dyDescent="0.3">
      <c r="A1874" t="s">
        <v>20913</v>
      </c>
      <c r="B1874" t="s">
        <v>8169</v>
      </c>
      <c r="C1874" t="s">
        <v>264</v>
      </c>
      <c r="D1874" t="s">
        <v>64</v>
      </c>
      <c r="E1874" t="s">
        <v>46</v>
      </c>
      <c r="G1874">
        <v>0.2</v>
      </c>
      <c r="H1874">
        <v>0.2</v>
      </c>
      <c r="I1874" t="s">
        <v>24</v>
      </c>
      <c r="J1874">
        <v>-5.33</v>
      </c>
      <c r="K1874">
        <v>-31.96</v>
      </c>
      <c r="L1874">
        <v>-26.63</v>
      </c>
      <c r="M1874" t="s">
        <v>265</v>
      </c>
      <c r="N1874" t="s">
        <v>20914</v>
      </c>
      <c r="O1874" t="s">
        <v>20921</v>
      </c>
      <c r="P1874" t="s">
        <v>265</v>
      </c>
      <c r="Q1874" t="s">
        <v>275</v>
      </c>
      <c r="R1874" t="s">
        <v>267</v>
      </c>
      <c r="S1874" t="s">
        <v>20922</v>
      </c>
      <c r="T1874">
        <v>31.96</v>
      </c>
      <c r="U1874" t="s">
        <v>24</v>
      </c>
      <c r="V1874" t="s">
        <v>20923</v>
      </c>
      <c r="W1874" t="s">
        <v>20924</v>
      </c>
      <c r="X1874" t="s">
        <v>20923</v>
      </c>
      <c r="Y1874" t="s">
        <v>20925</v>
      </c>
      <c r="Z1874" t="str">
        <f t="shared" si="29"/>
        <v>AS-91358</v>
      </c>
    </row>
    <row r="1875" spans="1:26" x14ac:dyDescent="0.3">
      <c r="A1875" t="s">
        <v>20926</v>
      </c>
      <c r="B1875" t="s">
        <v>8169</v>
      </c>
      <c r="C1875" t="s">
        <v>264</v>
      </c>
      <c r="E1875" t="s">
        <v>46</v>
      </c>
      <c r="G1875">
        <v>0.2</v>
      </c>
      <c r="H1875">
        <v>0.2</v>
      </c>
      <c r="I1875" t="s">
        <v>24</v>
      </c>
      <c r="J1875">
        <v>29.98</v>
      </c>
      <c r="K1875">
        <v>179.9</v>
      </c>
      <c r="L1875">
        <v>149.91999999999999</v>
      </c>
      <c r="M1875" t="s">
        <v>265</v>
      </c>
      <c r="N1875" t="s">
        <v>20927</v>
      </c>
      <c r="O1875" t="s">
        <v>20928</v>
      </c>
      <c r="P1875" t="s">
        <v>265</v>
      </c>
      <c r="Q1875" t="s">
        <v>266</v>
      </c>
      <c r="R1875" t="s">
        <v>267</v>
      </c>
      <c r="S1875" t="s">
        <v>20929</v>
      </c>
      <c r="T1875">
        <v>179.9</v>
      </c>
      <c r="U1875" t="s">
        <v>24</v>
      </c>
      <c r="V1875" t="s">
        <v>20930</v>
      </c>
      <c r="W1875" t="s">
        <v>20931</v>
      </c>
      <c r="X1875" t="s">
        <v>20930</v>
      </c>
      <c r="Y1875" t="s">
        <v>20932</v>
      </c>
      <c r="Z1875" t="str">
        <f t="shared" si="29"/>
        <v>AS-96505</v>
      </c>
    </row>
    <row r="1876" spans="1:26" x14ac:dyDescent="0.3">
      <c r="A1876" t="s">
        <v>20933</v>
      </c>
      <c r="B1876" t="s">
        <v>8169</v>
      </c>
      <c r="C1876" t="s">
        <v>264</v>
      </c>
      <c r="E1876" t="s">
        <v>46</v>
      </c>
      <c r="G1876">
        <v>0.2</v>
      </c>
      <c r="H1876">
        <v>0.2</v>
      </c>
      <c r="I1876" t="s">
        <v>24</v>
      </c>
      <c r="J1876">
        <v>26.65</v>
      </c>
      <c r="K1876">
        <v>159.9</v>
      </c>
      <c r="L1876">
        <v>133.25</v>
      </c>
      <c r="M1876" t="s">
        <v>265</v>
      </c>
      <c r="N1876" t="s">
        <v>20934</v>
      </c>
      <c r="O1876" t="s">
        <v>20935</v>
      </c>
      <c r="P1876" t="s">
        <v>265</v>
      </c>
      <c r="Q1876" t="s">
        <v>266</v>
      </c>
      <c r="R1876" t="s">
        <v>267</v>
      </c>
      <c r="S1876" t="s">
        <v>20936</v>
      </c>
      <c r="T1876">
        <v>159.9</v>
      </c>
      <c r="U1876" t="s">
        <v>24</v>
      </c>
      <c r="V1876" t="s">
        <v>20937</v>
      </c>
      <c r="W1876" t="s">
        <v>20938</v>
      </c>
      <c r="X1876" t="s">
        <v>20939</v>
      </c>
      <c r="Y1876" t="s">
        <v>20940</v>
      </c>
      <c r="Z1876" t="str">
        <f t="shared" si="29"/>
        <v>AS-95484</v>
      </c>
    </row>
    <row r="1877" spans="1:26" x14ac:dyDescent="0.3">
      <c r="A1877" t="s">
        <v>20941</v>
      </c>
      <c r="B1877" t="s">
        <v>8169</v>
      </c>
      <c r="C1877" t="s">
        <v>264</v>
      </c>
      <c r="E1877" t="s">
        <v>46</v>
      </c>
      <c r="G1877">
        <v>0.2</v>
      </c>
      <c r="H1877">
        <v>0.2</v>
      </c>
      <c r="I1877" t="s">
        <v>24</v>
      </c>
      <c r="J1877">
        <v>16.66</v>
      </c>
      <c r="K1877">
        <v>99.95</v>
      </c>
      <c r="L1877">
        <v>83.29</v>
      </c>
      <c r="M1877" t="s">
        <v>265</v>
      </c>
      <c r="N1877" t="s">
        <v>20942</v>
      </c>
      <c r="O1877" t="s">
        <v>20943</v>
      </c>
      <c r="P1877" t="s">
        <v>265</v>
      </c>
      <c r="Q1877" t="s">
        <v>266</v>
      </c>
      <c r="R1877" t="s">
        <v>267</v>
      </c>
      <c r="S1877" t="s">
        <v>20944</v>
      </c>
      <c r="T1877">
        <v>99.95</v>
      </c>
      <c r="U1877" t="s">
        <v>24</v>
      </c>
      <c r="V1877" t="s">
        <v>20945</v>
      </c>
      <c r="W1877" t="s">
        <v>20946</v>
      </c>
      <c r="X1877" t="s">
        <v>20947</v>
      </c>
      <c r="Y1877" t="s">
        <v>20948</v>
      </c>
      <c r="Z1877" t="str">
        <f t="shared" si="29"/>
        <v>AS-96111</v>
      </c>
    </row>
    <row r="1878" spans="1:26" x14ac:dyDescent="0.3">
      <c r="A1878" t="s">
        <v>20949</v>
      </c>
      <c r="B1878" t="s">
        <v>8169</v>
      </c>
      <c r="C1878" t="s">
        <v>264</v>
      </c>
      <c r="E1878" t="s">
        <v>45</v>
      </c>
      <c r="G1878">
        <v>0.21</v>
      </c>
      <c r="H1878">
        <v>0.21</v>
      </c>
      <c r="I1878" t="s">
        <v>24</v>
      </c>
      <c r="J1878">
        <v>4.54</v>
      </c>
      <c r="K1878">
        <v>26.16</v>
      </c>
      <c r="L1878">
        <v>21.62</v>
      </c>
      <c r="M1878" t="s">
        <v>265</v>
      </c>
      <c r="N1878" t="s">
        <v>20950</v>
      </c>
      <c r="O1878" t="s">
        <v>20951</v>
      </c>
      <c r="P1878" t="s">
        <v>265</v>
      </c>
      <c r="Q1878" t="s">
        <v>266</v>
      </c>
      <c r="R1878" t="s">
        <v>267</v>
      </c>
      <c r="S1878" t="s">
        <v>20952</v>
      </c>
      <c r="T1878">
        <v>26.16</v>
      </c>
      <c r="U1878" t="s">
        <v>24</v>
      </c>
      <c r="V1878" t="s">
        <v>20953</v>
      </c>
      <c r="W1878" t="s">
        <v>20954</v>
      </c>
      <c r="X1878" t="s">
        <v>20955</v>
      </c>
      <c r="Y1878" t="s">
        <v>20956</v>
      </c>
      <c r="Z1878" t="str">
        <f t="shared" si="29"/>
        <v>AS-95799</v>
      </c>
    </row>
    <row r="1879" spans="1:26" x14ac:dyDescent="0.3">
      <c r="A1879" t="s">
        <v>20957</v>
      </c>
      <c r="B1879" t="s">
        <v>8169</v>
      </c>
      <c r="C1879" t="s">
        <v>38</v>
      </c>
      <c r="D1879" t="s">
        <v>20958</v>
      </c>
      <c r="E1879" t="s">
        <v>45</v>
      </c>
      <c r="G1879">
        <v>7.0000000000000007E-2</v>
      </c>
      <c r="H1879" t="s">
        <v>270</v>
      </c>
      <c r="I1879" t="s">
        <v>24</v>
      </c>
      <c r="J1879" t="s">
        <v>270</v>
      </c>
      <c r="K1879">
        <v>0</v>
      </c>
      <c r="L1879">
        <v>0</v>
      </c>
      <c r="M1879" t="s">
        <v>271</v>
      </c>
      <c r="Z1879" t="str">
        <f t="shared" si="29"/>
        <v>AS-96904</v>
      </c>
    </row>
    <row r="1880" spans="1:26" x14ac:dyDescent="0.3">
      <c r="A1880" t="s">
        <v>20959</v>
      </c>
      <c r="B1880" t="s">
        <v>8169</v>
      </c>
      <c r="C1880" t="s">
        <v>264</v>
      </c>
      <c r="E1880" t="s">
        <v>45</v>
      </c>
      <c r="G1880">
        <v>0.21</v>
      </c>
      <c r="H1880">
        <v>0.21</v>
      </c>
      <c r="I1880" t="s">
        <v>24</v>
      </c>
      <c r="J1880">
        <v>16.12</v>
      </c>
      <c r="K1880">
        <v>92.9</v>
      </c>
      <c r="L1880">
        <v>76.78</v>
      </c>
      <c r="M1880" t="s">
        <v>265</v>
      </c>
      <c r="N1880" t="s">
        <v>20960</v>
      </c>
      <c r="O1880" t="s">
        <v>20961</v>
      </c>
      <c r="P1880" t="s">
        <v>265</v>
      </c>
      <c r="Q1880" t="s">
        <v>266</v>
      </c>
      <c r="R1880" t="s">
        <v>267</v>
      </c>
      <c r="S1880" t="s">
        <v>20962</v>
      </c>
      <c r="T1880">
        <v>92.9</v>
      </c>
      <c r="U1880" t="s">
        <v>24</v>
      </c>
      <c r="V1880" t="s">
        <v>20963</v>
      </c>
      <c r="W1880" t="s">
        <v>20964</v>
      </c>
      <c r="X1880" t="s">
        <v>20965</v>
      </c>
      <c r="Y1880" t="s">
        <v>20966</v>
      </c>
      <c r="Z1880" t="str">
        <f t="shared" si="29"/>
        <v>AS-96423</v>
      </c>
    </row>
    <row r="1881" spans="1:26" x14ac:dyDescent="0.3">
      <c r="A1881" t="s">
        <v>20967</v>
      </c>
      <c r="B1881" t="s">
        <v>8169</v>
      </c>
      <c r="C1881" t="s">
        <v>264</v>
      </c>
      <c r="E1881" t="s">
        <v>45</v>
      </c>
      <c r="G1881">
        <v>0.21</v>
      </c>
      <c r="H1881">
        <v>0.21</v>
      </c>
      <c r="I1881" t="s">
        <v>24</v>
      </c>
      <c r="J1881">
        <v>9.6999999999999993</v>
      </c>
      <c r="K1881">
        <v>55.9</v>
      </c>
      <c r="L1881">
        <v>46.2</v>
      </c>
      <c r="M1881" t="s">
        <v>265</v>
      </c>
      <c r="N1881" t="s">
        <v>20968</v>
      </c>
      <c r="O1881" t="s">
        <v>20969</v>
      </c>
      <c r="P1881" t="s">
        <v>265</v>
      </c>
      <c r="Q1881" t="s">
        <v>266</v>
      </c>
      <c r="R1881" t="s">
        <v>267</v>
      </c>
      <c r="S1881" t="s">
        <v>20970</v>
      </c>
      <c r="T1881">
        <v>55.9</v>
      </c>
      <c r="U1881" t="s">
        <v>24</v>
      </c>
      <c r="V1881" t="s">
        <v>20971</v>
      </c>
      <c r="W1881" t="s">
        <v>20972</v>
      </c>
      <c r="X1881" t="s">
        <v>20973</v>
      </c>
      <c r="Y1881" t="s">
        <v>20974</v>
      </c>
      <c r="Z1881" t="str">
        <f t="shared" si="29"/>
        <v>AS-96504</v>
      </c>
    </row>
    <row r="1882" spans="1:26" x14ac:dyDescent="0.3">
      <c r="A1882" t="s">
        <v>20975</v>
      </c>
      <c r="B1882" t="s">
        <v>8169</v>
      </c>
      <c r="C1882" t="s">
        <v>38</v>
      </c>
      <c r="D1882" t="s">
        <v>78</v>
      </c>
      <c r="E1882" t="s">
        <v>45</v>
      </c>
      <c r="G1882">
        <v>0.21</v>
      </c>
      <c r="H1882" t="s">
        <v>270</v>
      </c>
      <c r="I1882" t="s">
        <v>24</v>
      </c>
      <c r="J1882" t="s">
        <v>270</v>
      </c>
      <c r="K1882">
        <v>0</v>
      </c>
      <c r="L1882">
        <v>0</v>
      </c>
      <c r="M1882" t="s">
        <v>271</v>
      </c>
      <c r="Z1882" t="str">
        <f t="shared" si="29"/>
        <v>AS-96316</v>
      </c>
    </row>
    <row r="1883" spans="1:26" x14ac:dyDescent="0.3">
      <c r="A1883" t="s">
        <v>20976</v>
      </c>
      <c r="B1883" t="s">
        <v>8169</v>
      </c>
      <c r="C1883" t="s">
        <v>264</v>
      </c>
      <c r="E1883" t="s">
        <v>42</v>
      </c>
      <c r="G1883">
        <v>0.19</v>
      </c>
      <c r="H1883">
        <v>0.19</v>
      </c>
      <c r="I1883" t="s">
        <v>24</v>
      </c>
      <c r="J1883">
        <v>3.98</v>
      </c>
      <c r="K1883">
        <v>24.9</v>
      </c>
      <c r="L1883">
        <v>20.92</v>
      </c>
      <c r="M1883" t="s">
        <v>265</v>
      </c>
      <c r="N1883" t="s">
        <v>20977</v>
      </c>
      <c r="O1883" t="s">
        <v>20978</v>
      </c>
      <c r="P1883" t="s">
        <v>265</v>
      </c>
      <c r="Q1883" t="s">
        <v>266</v>
      </c>
      <c r="R1883" t="s">
        <v>267</v>
      </c>
      <c r="S1883" t="s">
        <v>20979</v>
      </c>
      <c r="T1883">
        <v>24.9</v>
      </c>
      <c r="U1883" t="s">
        <v>24</v>
      </c>
      <c r="V1883" t="s">
        <v>20980</v>
      </c>
      <c r="W1883" t="s">
        <v>20981</v>
      </c>
      <c r="X1883" t="s">
        <v>20980</v>
      </c>
      <c r="Y1883" t="s">
        <v>20982</v>
      </c>
      <c r="Z1883" t="str">
        <f t="shared" si="29"/>
        <v>AS-96222</v>
      </c>
    </row>
    <row r="1884" spans="1:26" x14ac:dyDescent="0.3">
      <c r="A1884" t="s">
        <v>20983</v>
      </c>
      <c r="B1884" t="s">
        <v>8169</v>
      </c>
      <c r="C1884" t="s">
        <v>268</v>
      </c>
      <c r="E1884" t="s">
        <v>42</v>
      </c>
      <c r="G1884">
        <v>0.19</v>
      </c>
      <c r="H1884">
        <v>0.19</v>
      </c>
      <c r="I1884" t="s">
        <v>24</v>
      </c>
      <c r="J1884">
        <v>6.37</v>
      </c>
      <c r="K1884">
        <v>39.9</v>
      </c>
      <c r="L1884">
        <v>33.53</v>
      </c>
      <c r="M1884" t="s">
        <v>83</v>
      </c>
      <c r="N1884" t="s">
        <v>20984</v>
      </c>
      <c r="O1884" t="s">
        <v>20985</v>
      </c>
      <c r="P1884" t="s">
        <v>83</v>
      </c>
      <c r="Q1884" t="s">
        <v>266</v>
      </c>
      <c r="R1884" t="s">
        <v>267</v>
      </c>
      <c r="S1884" t="s">
        <v>20986</v>
      </c>
      <c r="T1884">
        <v>39.9</v>
      </c>
      <c r="U1884" t="s">
        <v>24</v>
      </c>
      <c r="V1884" t="s">
        <v>7448</v>
      </c>
      <c r="W1884" t="s">
        <v>7451</v>
      </c>
      <c r="X1884" t="s">
        <v>20987</v>
      </c>
      <c r="Y1884" t="s">
        <v>20988</v>
      </c>
      <c r="Z1884" t="str">
        <f t="shared" si="29"/>
        <v>AS-96910</v>
      </c>
    </row>
    <row r="1885" spans="1:26" x14ac:dyDescent="0.3">
      <c r="A1885" t="s">
        <v>20989</v>
      </c>
      <c r="B1885" t="s">
        <v>8169</v>
      </c>
      <c r="C1885" t="s">
        <v>264</v>
      </c>
      <c r="E1885" t="s">
        <v>42</v>
      </c>
      <c r="G1885">
        <v>0.19</v>
      </c>
      <c r="H1885">
        <v>0.19</v>
      </c>
      <c r="I1885" t="s">
        <v>24</v>
      </c>
      <c r="J1885">
        <v>16.61</v>
      </c>
      <c r="K1885">
        <v>104.01</v>
      </c>
      <c r="L1885">
        <v>87.4</v>
      </c>
      <c r="M1885" t="s">
        <v>265</v>
      </c>
      <c r="N1885" t="s">
        <v>20990</v>
      </c>
      <c r="O1885" t="s">
        <v>20991</v>
      </c>
      <c r="P1885" t="s">
        <v>265</v>
      </c>
      <c r="Q1885" t="s">
        <v>266</v>
      </c>
      <c r="R1885" t="s">
        <v>267</v>
      </c>
      <c r="S1885" t="s">
        <v>20992</v>
      </c>
      <c r="T1885">
        <v>129.51</v>
      </c>
      <c r="U1885" t="s">
        <v>24</v>
      </c>
      <c r="V1885" t="s">
        <v>20993</v>
      </c>
      <c r="W1885" t="s">
        <v>20994</v>
      </c>
      <c r="X1885" t="s">
        <v>20995</v>
      </c>
      <c r="Y1885" t="s">
        <v>20996</v>
      </c>
      <c r="Z1885" t="str">
        <f t="shared" si="29"/>
        <v>AS-94857</v>
      </c>
    </row>
    <row r="1886" spans="1:26" x14ac:dyDescent="0.3">
      <c r="A1886" t="s">
        <v>20989</v>
      </c>
      <c r="B1886" t="s">
        <v>8169</v>
      </c>
      <c r="C1886" t="s">
        <v>264</v>
      </c>
      <c r="E1886" t="s">
        <v>42</v>
      </c>
      <c r="G1886">
        <v>0.19</v>
      </c>
      <c r="H1886">
        <v>0.19</v>
      </c>
      <c r="I1886" t="s">
        <v>24</v>
      </c>
      <c r="J1886">
        <v>16.61</v>
      </c>
      <c r="K1886">
        <v>104.01</v>
      </c>
      <c r="L1886">
        <v>87.4</v>
      </c>
      <c r="M1886" t="s">
        <v>265</v>
      </c>
      <c r="N1886" t="s">
        <v>20990</v>
      </c>
      <c r="O1886" t="s">
        <v>20997</v>
      </c>
      <c r="P1886" t="s">
        <v>265</v>
      </c>
      <c r="Q1886" t="s">
        <v>275</v>
      </c>
      <c r="R1886" t="s">
        <v>267</v>
      </c>
      <c r="S1886" t="s">
        <v>20998</v>
      </c>
      <c r="T1886">
        <v>25.5</v>
      </c>
      <c r="U1886" t="s">
        <v>24</v>
      </c>
      <c r="V1886" t="s">
        <v>20999</v>
      </c>
      <c r="W1886" t="s">
        <v>21000</v>
      </c>
      <c r="X1886" t="s">
        <v>20999</v>
      </c>
      <c r="Y1886" t="s">
        <v>21001</v>
      </c>
      <c r="Z1886" t="str">
        <f t="shared" si="29"/>
        <v>AS-94857</v>
      </c>
    </row>
    <row r="1887" spans="1:26" x14ac:dyDescent="0.3">
      <c r="A1887" t="s">
        <v>21002</v>
      </c>
      <c r="B1887" t="s">
        <v>8169</v>
      </c>
      <c r="C1887" t="s">
        <v>268</v>
      </c>
      <c r="E1887" t="s">
        <v>47</v>
      </c>
      <c r="G1887">
        <v>0.22</v>
      </c>
      <c r="H1887">
        <v>0.22</v>
      </c>
      <c r="I1887" t="s">
        <v>24</v>
      </c>
      <c r="J1887">
        <v>21.41</v>
      </c>
      <c r="K1887">
        <v>118.75</v>
      </c>
      <c r="L1887">
        <v>97.34</v>
      </c>
      <c r="M1887" t="s">
        <v>83</v>
      </c>
      <c r="N1887" t="s">
        <v>21003</v>
      </c>
      <c r="O1887" t="s">
        <v>21004</v>
      </c>
      <c r="P1887" t="s">
        <v>83</v>
      </c>
      <c r="Q1887" t="s">
        <v>266</v>
      </c>
      <c r="R1887" t="s">
        <v>267</v>
      </c>
      <c r="S1887" t="s">
        <v>21005</v>
      </c>
      <c r="T1887">
        <v>118.75</v>
      </c>
      <c r="U1887" t="s">
        <v>24</v>
      </c>
      <c r="V1887" t="s">
        <v>6194</v>
      </c>
      <c r="W1887" t="s">
        <v>6196</v>
      </c>
      <c r="X1887" t="s">
        <v>21006</v>
      </c>
      <c r="Y1887" t="s">
        <v>21007</v>
      </c>
      <c r="Z1887" t="str">
        <f t="shared" si="29"/>
        <v>AS-96278</v>
      </c>
    </row>
    <row r="1888" spans="1:26" x14ac:dyDescent="0.3">
      <c r="A1888" t="s">
        <v>21008</v>
      </c>
      <c r="B1888" t="s">
        <v>8169</v>
      </c>
      <c r="C1888" t="s">
        <v>264</v>
      </c>
      <c r="E1888" t="s">
        <v>46</v>
      </c>
      <c r="G1888">
        <v>0.2</v>
      </c>
      <c r="H1888">
        <v>0.2</v>
      </c>
      <c r="I1888" t="s">
        <v>24</v>
      </c>
      <c r="J1888">
        <v>9.98</v>
      </c>
      <c r="K1888">
        <v>59.9</v>
      </c>
      <c r="L1888">
        <v>49.92</v>
      </c>
      <c r="M1888" t="s">
        <v>265</v>
      </c>
      <c r="N1888" t="s">
        <v>21009</v>
      </c>
      <c r="O1888" t="s">
        <v>21010</v>
      </c>
      <c r="P1888" t="s">
        <v>265</v>
      </c>
      <c r="Q1888" t="s">
        <v>266</v>
      </c>
      <c r="R1888" t="s">
        <v>267</v>
      </c>
      <c r="S1888" t="s">
        <v>21011</v>
      </c>
      <c r="T1888">
        <v>59.9</v>
      </c>
      <c r="U1888" t="s">
        <v>24</v>
      </c>
      <c r="V1888" t="s">
        <v>21012</v>
      </c>
      <c r="W1888" t="s">
        <v>21013</v>
      </c>
      <c r="X1888" t="s">
        <v>21014</v>
      </c>
      <c r="Y1888" t="s">
        <v>21015</v>
      </c>
      <c r="Z1888" t="str">
        <f t="shared" si="29"/>
        <v>AS-95709</v>
      </c>
    </row>
    <row r="1889" spans="1:26" x14ac:dyDescent="0.3">
      <c r="A1889" t="s">
        <v>21016</v>
      </c>
      <c r="B1889" t="s">
        <v>8169</v>
      </c>
      <c r="C1889" t="s">
        <v>264</v>
      </c>
      <c r="E1889" t="s">
        <v>47</v>
      </c>
      <c r="G1889">
        <v>0.22</v>
      </c>
      <c r="H1889">
        <v>0.22</v>
      </c>
      <c r="I1889" t="s">
        <v>24</v>
      </c>
      <c r="J1889">
        <v>6.82</v>
      </c>
      <c r="K1889">
        <v>37.85</v>
      </c>
      <c r="L1889">
        <v>31.03</v>
      </c>
      <c r="M1889" t="s">
        <v>265</v>
      </c>
      <c r="N1889" t="s">
        <v>21017</v>
      </c>
      <c r="O1889" t="s">
        <v>21018</v>
      </c>
      <c r="P1889" t="s">
        <v>265</v>
      </c>
      <c r="Q1889" t="s">
        <v>266</v>
      </c>
      <c r="R1889" t="s">
        <v>267</v>
      </c>
      <c r="S1889" t="s">
        <v>21019</v>
      </c>
      <c r="T1889">
        <v>37.85</v>
      </c>
      <c r="U1889" t="s">
        <v>24</v>
      </c>
      <c r="V1889" t="s">
        <v>21020</v>
      </c>
      <c r="W1889" t="s">
        <v>21021</v>
      </c>
      <c r="X1889" t="s">
        <v>21022</v>
      </c>
      <c r="Y1889" t="s">
        <v>21023</v>
      </c>
      <c r="Z1889" t="str">
        <f t="shared" si="29"/>
        <v>AS-95717</v>
      </c>
    </row>
    <row r="1890" spans="1:26" x14ac:dyDescent="0.3">
      <c r="A1890" t="s">
        <v>21024</v>
      </c>
      <c r="B1890" t="s">
        <v>8169</v>
      </c>
      <c r="C1890" t="s">
        <v>264</v>
      </c>
      <c r="E1890" t="s">
        <v>45</v>
      </c>
      <c r="G1890">
        <v>0.21</v>
      </c>
      <c r="H1890">
        <v>0.21</v>
      </c>
      <c r="I1890" t="s">
        <v>24</v>
      </c>
      <c r="J1890">
        <v>17.350000000000001</v>
      </c>
      <c r="K1890">
        <v>99.95</v>
      </c>
      <c r="L1890">
        <v>82.6</v>
      </c>
      <c r="M1890" t="s">
        <v>265</v>
      </c>
      <c r="N1890" t="s">
        <v>21025</v>
      </c>
      <c r="O1890" t="s">
        <v>21026</v>
      </c>
      <c r="P1890" t="s">
        <v>265</v>
      </c>
      <c r="Q1890" t="s">
        <v>266</v>
      </c>
      <c r="R1890" t="s">
        <v>267</v>
      </c>
      <c r="S1890" t="s">
        <v>21027</v>
      </c>
      <c r="T1890">
        <v>99.95</v>
      </c>
      <c r="U1890" t="s">
        <v>24</v>
      </c>
      <c r="V1890" t="s">
        <v>21028</v>
      </c>
      <c r="W1890" t="s">
        <v>21029</v>
      </c>
      <c r="X1890" t="s">
        <v>21030</v>
      </c>
      <c r="Y1890" t="s">
        <v>21031</v>
      </c>
      <c r="Z1890" t="str">
        <f t="shared" si="29"/>
        <v>AS-95764</v>
      </c>
    </row>
    <row r="1891" spans="1:26" x14ac:dyDescent="0.3">
      <c r="A1891" t="s">
        <v>21032</v>
      </c>
      <c r="B1891" t="s">
        <v>8169</v>
      </c>
      <c r="C1891" t="s">
        <v>264</v>
      </c>
      <c r="E1891" t="s">
        <v>45</v>
      </c>
      <c r="G1891">
        <v>0.21</v>
      </c>
      <c r="H1891">
        <v>0.21</v>
      </c>
      <c r="I1891" t="s">
        <v>24</v>
      </c>
      <c r="J1891">
        <v>67.819999999999993</v>
      </c>
      <c r="K1891">
        <v>390.75</v>
      </c>
      <c r="L1891">
        <v>322.93</v>
      </c>
      <c r="M1891" t="s">
        <v>265</v>
      </c>
      <c r="N1891" t="s">
        <v>21033</v>
      </c>
      <c r="O1891" t="s">
        <v>21034</v>
      </c>
      <c r="P1891" t="s">
        <v>265</v>
      </c>
      <c r="Q1891" t="s">
        <v>266</v>
      </c>
      <c r="R1891" t="s">
        <v>267</v>
      </c>
      <c r="S1891" t="s">
        <v>21035</v>
      </c>
      <c r="T1891">
        <v>390.75</v>
      </c>
      <c r="U1891" t="s">
        <v>24</v>
      </c>
      <c r="V1891" t="s">
        <v>21036</v>
      </c>
      <c r="W1891" t="s">
        <v>21037</v>
      </c>
      <c r="X1891" t="s">
        <v>21038</v>
      </c>
      <c r="Y1891" t="s">
        <v>21039</v>
      </c>
      <c r="Z1891" t="str">
        <f t="shared" si="29"/>
        <v>AS-96065</v>
      </c>
    </row>
    <row r="1892" spans="1:26" x14ac:dyDescent="0.3">
      <c r="A1892" t="s">
        <v>21040</v>
      </c>
      <c r="B1892" t="s">
        <v>8169</v>
      </c>
      <c r="C1892" t="s">
        <v>272</v>
      </c>
      <c r="D1892" t="s">
        <v>77</v>
      </c>
      <c r="E1892" t="s">
        <v>45</v>
      </c>
      <c r="G1892">
        <v>0.21</v>
      </c>
      <c r="H1892">
        <v>0.21</v>
      </c>
      <c r="I1892" t="s">
        <v>24</v>
      </c>
      <c r="J1892">
        <v>99.07</v>
      </c>
      <c r="K1892">
        <v>570.86</v>
      </c>
      <c r="L1892">
        <v>471.79</v>
      </c>
      <c r="M1892" t="s">
        <v>271</v>
      </c>
      <c r="N1892" t="s">
        <v>21041</v>
      </c>
      <c r="O1892" t="s">
        <v>21042</v>
      </c>
      <c r="P1892" t="s">
        <v>273</v>
      </c>
      <c r="Q1892" t="s">
        <v>266</v>
      </c>
      <c r="R1892" t="s">
        <v>267</v>
      </c>
      <c r="S1892" t="s">
        <v>21043</v>
      </c>
      <c r="T1892">
        <v>570.86</v>
      </c>
      <c r="U1892" t="s">
        <v>24</v>
      </c>
      <c r="W1892" t="s">
        <v>21044</v>
      </c>
      <c r="Y1892" t="s">
        <v>274</v>
      </c>
      <c r="Z1892" t="str">
        <f t="shared" si="29"/>
        <v>AS-96907</v>
      </c>
    </row>
    <row r="1893" spans="1:26" x14ac:dyDescent="0.3">
      <c r="A1893" t="s">
        <v>21045</v>
      </c>
      <c r="B1893" t="s">
        <v>8169</v>
      </c>
      <c r="C1893" t="s">
        <v>264</v>
      </c>
      <c r="E1893" t="s">
        <v>45</v>
      </c>
      <c r="G1893">
        <v>0.21</v>
      </c>
      <c r="H1893">
        <v>0.21</v>
      </c>
      <c r="I1893" t="s">
        <v>24</v>
      </c>
      <c r="J1893">
        <v>19.95</v>
      </c>
      <c r="K1893">
        <v>114.95</v>
      </c>
      <c r="L1893">
        <v>95</v>
      </c>
      <c r="M1893" t="s">
        <v>265</v>
      </c>
      <c r="N1893" t="s">
        <v>21046</v>
      </c>
      <c r="O1893" t="s">
        <v>21047</v>
      </c>
      <c r="P1893" t="s">
        <v>265</v>
      </c>
      <c r="Q1893" t="s">
        <v>266</v>
      </c>
      <c r="R1893" t="s">
        <v>267</v>
      </c>
      <c r="S1893" t="s">
        <v>21048</v>
      </c>
      <c r="T1893">
        <v>114.95</v>
      </c>
      <c r="U1893" t="s">
        <v>24</v>
      </c>
      <c r="V1893" t="s">
        <v>21049</v>
      </c>
      <c r="W1893" t="s">
        <v>21050</v>
      </c>
      <c r="X1893" t="s">
        <v>21051</v>
      </c>
      <c r="Y1893" t="s">
        <v>21052</v>
      </c>
      <c r="Z1893" t="str">
        <f t="shared" si="29"/>
        <v>AS-96062</v>
      </c>
    </row>
    <row r="1894" spans="1:26" x14ac:dyDescent="0.3">
      <c r="A1894" t="s">
        <v>21053</v>
      </c>
      <c r="B1894" t="s">
        <v>8169</v>
      </c>
      <c r="C1894" t="s">
        <v>268</v>
      </c>
      <c r="E1894" t="s">
        <v>42</v>
      </c>
      <c r="G1894">
        <v>0.19</v>
      </c>
      <c r="H1894">
        <v>0.19</v>
      </c>
      <c r="I1894" t="s">
        <v>24</v>
      </c>
      <c r="J1894">
        <v>5.09</v>
      </c>
      <c r="K1894">
        <v>31.9</v>
      </c>
      <c r="L1894">
        <v>26.81</v>
      </c>
      <c r="M1894" t="s">
        <v>83</v>
      </c>
      <c r="N1894" t="s">
        <v>21054</v>
      </c>
      <c r="O1894" t="s">
        <v>21055</v>
      </c>
      <c r="P1894" t="s">
        <v>83</v>
      </c>
      <c r="Q1894" t="s">
        <v>266</v>
      </c>
      <c r="R1894" t="s">
        <v>267</v>
      </c>
      <c r="S1894" t="s">
        <v>21056</v>
      </c>
      <c r="T1894">
        <v>31.9</v>
      </c>
      <c r="U1894" t="s">
        <v>24</v>
      </c>
      <c r="V1894" t="s">
        <v>4315</v>
      </c>
      <c r="W1894" t="s">
        <v>4317</v>
      </c>
      <c r="X1894" t="s">
        <v>21057</v>
      </c>
      <c r="Y1894" t="s">
        <v>21058</v>
      </c>
      <c r="Z1894" t="str">
        <f t="shared" si="29"/>
        <v>AS-95367</v>
      </c>
    </row>
    <row r="1895" spans="1:26" x14ac:dyDescent="0.3">
      <c r="A1895" t="s">
        <v>21059</v>
      </c>
      <c r="B1895" t="s">
        <v>8169</v>
      </c>
      <c r="C1895" t="s">
        <v>268</v>
      </c>
      <c r="E1895" t="s">
        <v>42</v>
      </c>
      <c r="G1895">
        <v>0.19</v>
      </c>
      <c r="H1895">
        <v>0.19</v>
      </c>
      <c r="I1895" t="s">
        <v>24</v>
      </c>
      <c r="J1895">
        <v>10.039999999999999</v>
      </c>
      <c r="K1895">
        <v>62.9</v>
      </c>
      <c r="L1895">
        <v>52.86</v>
      </c>
      <c r="M1895" t="s">
        <v>83</v>
      </c>
      <c r="N1895" t="s">
        <v>21060</v>
      </c>
      <c r="O1895" t="s">
        <v>21061</v>
      </c>
      <c r="P1895" t="s">
        <v>83</v>
      </c>
      <c r="Q1895" t="s">
        <v>266</v>
      </c>
      <c r="R1895" t="s">
        <v>267</v>
      </c>
      <c r="S1895" t="s">
        <v>21062</v>
      </c>
      <c r="T1895">
        <v>62.9</v>
      </c>
      <c r="U1895" t="s">
        <v>24</v>
      </c>
      <c r="V1895" t="s">
        <v>5704</v>
      </c>
      <c r="W1895" t="s">
        <v>5707</v>
      </c>
      <c r="X1895" t="s">
        <v>21063</v>
      </c>
      <c r="Y1895" t="s">
        <v>21064</v>
      </c>
      <c r="Z1895" t="str">
        <f t="shared" si="29"/>
        <v>AS-95986</v>
      </c>
    </row>
    <row r="1896" spans="1:26" x14ac:dyDescent="0.3">
      <c r="A1896" t="s">
        <v>21065</v>
      </c>
      <c r="B1896" t="s">
        <v>8169</v>
      </c>
      <c r="C1896" t="s">
        <v>268</v>
      </c>
      <c r="E1896" t="s">
        <v>42</v>
      </c>
      <c r="G1896">
        <v>0.19</v>
      </c>
      <c r="H1896">
        <v>0.19</v>
      </c>
      <c r="I1896" t="s">
        <v>24</v>
      </c>
      <c r="J1896">
        <v>2.86</v>
      </c>
      <c r="K1896">
        <v>17.899999999999999</v>
      </c>
      <c r="L1896">
        <v>15.04</v>
      </c>
      <c r="M1896" t="s">
        <v>83</v>
      </c>
      <c r="N1896" t="s">
        <v>21066</v>
      </c>
      <c r="O1896" t="s">
        <v>21067</v>
      </c>
      <c r="P1896" t="s">
        <v>83</v>
      </c>
      <c r="Q1896" t="s">
        <v>266</v>
      </c>
      <c r="R1896" t="s">
        <v>267</v>
      </c>
      <c r="S1896" t="s">
        <v>21068</v>
      </c>
      <c r="T1896">
        <v>17.899999999999999</v>
      </c>
      <c r="U1896" t="s">
        <v>24</v>
      </c>
      <c r="V1896" t="s">
        <v>7605</v>
      </c>
      <c r="W1896" t="s">
        <v>7607</v>
      </c>
      <c r="X1896" t="s">
        <v>21069</v>
      </c>
      <c r="Y1896" t="s">
        <v>21070</v>
      </c>
      <c r="Z1896" t="str">
        <f t="shared" si="29"/>
        <v>AS-96982</v>
      </c>
    </row>
    <row r="1897" spans="1:26" x14ac:dyDescent="0.3">
      <c r="A1897" t="s">
        <v>21071</v>
      </c>
      <c r="B1897" t="s">
        <v>8169</v>
      </c>
      <c r="C1897" t="s">
        <v>264</v>
      </c>
      <c r="E1897" t="s">
        <v>46</v>
      </c>
      <c r="G1897">
        <v>0.2</v>
      </c>
      <c r="H1897">
        <v>0.2</v>
      </c>
      <c r="I1897" t="s">
        <v>24</v>
      </c>
      <c r="J1897">
        <v>13.33</v>
      </c>
      <c r="K1897">
        <v>79.95</v>
      </c>
      <c r="L1897">
        <v>66.62</v>
      </c>
      <c r="M1897" t="s">
        <v>265</v>
      </c>
      <c r="N1897" t="s">
        <v>21072</v>
      </c>
      <c r="O1897" t="s">
        <v>21073</v>
      </c>
      <c r="P1897" t="s">
        <v>265</v>
      </c>
      <c r="Q1897" t="s">
        <v>266</v>
      </c>
      <c r="R1897" t="s">
        <v>267</v>
      </c>
      <c r="S1897" t="s">
        <v>21074</v>
      </c>
      <c r="T1897">
        <v>79.95</v>
      </c>
      <c r="U1897" t="s">
        <v>24</v>
      </c>
      <c r="V1897" t="s">
        <v>21075</v>
      </c>
      <c r="W1897" t="s">
        <v>21076</v>
      </c>
      <c r="X1897" t="s">
        <v>21077</v>
      </c>
      <c r="Y1897" t="s">
        <v>21078</v>
      </c>
      <c r="Z1897" t="str">
        <f t="shared" si="29"/>
        <v>AS-95412</v>
      </c>
    </row>
    <row r="1898" spans="1:26" x14ac:dyDescent="0.3">
      <c r="A1898" t="s">
        <v>21079</v>
      </c>
      <c r="B1898" t="s">
        <v>8169</v>
      </c>
      <c r="C1898" t="s">
        <v>268</v>
      </c>
      <c r="E1898" t="s">
        <v>42</v>
      </c>
      <c r="G1898">
        <v>0.19</v>
      </c>
      <c r="H1898">
        <v>0.19</v>
      </c>
      <c r="I1898" t="s">
        <v>24</v>
      </c>
      <c r="J1898">
        <v>7.65</v>
      </c>
      <c r="K1898">
        <v>47.9</v>
      </c>
      <c r="L1898">
        <v>40.25</v>
      </c>
      <c r="M1898" t="s">
        <v>83</v>
      </c>
      <c r="N1898" t="s">
        <v>21080</v>
      </c>
      <c r="O1898" t="s">
        <v>21081</v>
      </c>
      <c r="P1898" t="s">
        <v>83</v>
      </c>
      <c r="Q1898" t="s">
        <v>266</v>
      </c>
      <c r="R1898" t="s">
        <v>267</v>
      </c>
      <c r="S1898" t="s">
        <v>21082</v>
      </c>
      <c r="T1898">
        <v>47.9</v>
      </c>
      <c r="U1898" t="s">
        <v>24</v>
      </c>
      <c r="V1898" t="s">
        <v>5562</v>
      </c>
      <c r="W1898" t="s">
        <v>5564</v>
      </c>
      <c r="X1898" t="s">
        <v>21083</v>
      </c>
      <c r="Y1898" t="s">
        <v>21084</v>
      </c>
      <c r="Z1898" t="str">
        <f t="shared" si="29"/>
        <v>AS-95911</v>
      </c>
    </row>
    <row r="1899" spans="1:26" x14ac:dyDescent="0.3">
      <c r="A1899" t="s">
        <v>21085</v>
      </c>
      <c r="B1899" t="s">
        <v>8169</v>
      </c>
      <c r="C1899" t="s">
        <v>264</v>
      </c>
      <c r="D1899" t="s">
        <v>64</v>
      </c>
      <c r="E1899" t="s">
        <v>46</v>
      </c>
      <c r="G1899">
        <v>0.2</v>
      </c>
      <c r="H1899">
        <v>0.2</v>
      </c>
      <c r="I1899" t="s">
        <v>24</v>
      </c>
      <c r="J1899">
        <v>21.97</v>
      </c>
      <c r="K1899">
        <v>131.80000000000001</v>
      </c>
      <c r="L1899">
        <v>109.83</v>
      </c>
      <c r="M1899" t="s">
        <v>265</v>
      </c>
      <c r="N1899" t="s">
        <v>21086</v>
      </c>
      <c r="O1899" t="s">
        <v>21087</v>
      </c>
      <c r="P1899" t="s">
        <v>265</v>
      </c>
      <c r="Q1899" t="s">
        <v>266</v>
      </c>
      <c r="R1899" t="s">
        <v>267</v>
      </c>
      <c r="S1899" t="s">
        <v>21088</v>
      </c>
      <c r="T1899">
        <v>131.80000000000001</v>
      </c>
      <c r="U1899" t="s">
        <v>24</v>
      </c>
      <c r="V1899" t="s">
        <v>21089</v>
      </c>
      <c r="W1899" t="s">
        <v>21090</v>
      </c>
      <c r="X1899" t="s">
        <v>21091</v>
      </c>
      <c r="Y1899" t="s">
        <v>21092</v>
      </c>
      <c r="Z1899" t="str">
        <f t="shared" si="29"/>
        <v>AS-95280</v>
      </c>
    </row>
    <row r="1900" spans="1:26" x14ac:dyDescent="0.3">
      <c r="A1900" t="s">
        <v>21093</v>
      </c>
      <c r="B1900" t="s">
        <v>8169</v>
      </c>
      <c r="C1900" t="s">
        <v>264</v>
      </c>
      <c r="E1900" t="s">
        <v>45</v>
      </c>
      <c r="G1900">
        <v>0.21</v>
      </c>
      <c r="H1900">
        <v>0.21</v>
      </c>
      <c r="I1900" t="s">
        <v>24</v>
      </c>
      <c r="J1900">
        <v>5.54</v>
      </c>
      <c r="K1900">
        <v>31.9</v>
      </c>
      <c r="L1900">
        <v>26.36</v>
      </c>
      <c r="M1900" t="s">
        <v>265</v>
      </c>
      <c r="N1900" t="s">
        <v>21094</v>
      </c>
      <c r="O1900" t="s">
        <v>21095</v>
      </c>
      <c r="P1900" t="s">
        <v>265</v>
      </c>
      <c r="Q1900" t="s">
        <v>266</v>
      </c>
      <c r="R1900" t="s">
        <v>267</v>
      </c>
      <c r="S1900" t="s">
        <v>21096</v>
      </c>
      <c r="T1900">
        <v>31.9</v>
      </c>
      <c r="U1900" t="s">
        <v>24</v>
      </c>
      <c r="V1900" t="s">
        <v>21097</v>
      </c>
      <c r="W1900" t="s">
        <v>21098</v>
      </c>
      <c r="X1900" t="s">
        <v>21099</v>
      </c>
      <c r="Y1900" t="s">
        <v>21100</v>
      </c>
      <c r="Z1900" t="str">
        <f t="shared" si="29"/>
        <v>AS-95139</v>
      </c>
    </row>
    <row r="1901" spans="1:26" x14ac:dyDescent="0.3">
      <c r="A1901" t="s">
        <v>21101</v>
      </c>
      <c r="B1901" t="s">
        <v>8169</v>
      </c>
      <c r="C1901" t="s">
        <v>264</v>
      </c>
      <c r="E1901" t="s">
        <v>45</v>
      </c>
      <c r="G1901">
        <v>0.21</v>
      </c>
      <c r="H1901">
        <v>0.21</v>
      </c>
      <c r="I1901" t="s">
        <v>24</v>
      </c>
      <c r="J1901">
        <v>11.44</v>
      </c>
      <c r="K1901">
        <v>65.900000000000006</v>
      </c>
      <c r="L1901">
        <v>54.46</v>
      </c>
      <c r="M1901" t="s">
        <v>265</v>
      </c>
      <c r="N1901" t="s">
        <v>21102</v>
      </c>
      <c r="O1901" t="s">
        <v>21103</v>
      </c>
      <c r="P1901" t="s">
        <v>265</v>
      </c>
      <c r="Q1901" t="s">
        <v>266</v>
      </c>
      <c r="R1901" t="s">
        <v>267</v>
      </c>
      <c r="S1901" t="s">
        <v>21104</v>
      </c>
      <c r="T1901">
        <v>65.900000000000006</v>
      </c>
      <c r="U1901" t="s">
        <v>24</v>
      </c>
      <c r="V1901" t="s">
        <v>21105</v>
      </c>
      <c r="W1901" t="s">
        <v>21106</v>
      </c>
      <c r="X1901" t="s">
        <v>21107</v>
      </c>
      <c r="Y1901" t="s">
        <v>21108</v>
      </c>
      <c r="Z1901" t="str">
        <f t="shared" si="29"/>
        <v>AS-96768</v>
      </c>
    </row>
    <row r="1902" spans="1:26" x14ac:dyDescent="0.3">
      <c r="A1902" t="s">
        <v>21109</v>
      </c>
      <c r="B1902" t="s">
        <v>8169</v>
      </c>
      <c r="C1902" t="s">
        <v>264</v>
      </c>
      <c r="E1902" t="s">
        <v>46</v>
      </c>
      <c r="G1902">
        <v>0.2</v>
      </c>
      <c r="H1902">
        <v>0.2</v>
      </c>
      <c r="I1902" t="s">
        <v>24</v>
      </c>
      <c r="J1902">
        <v>7.48</v>
      </c>
      <c r="K1902">
        <v>44.9</v>
      </c>
      <c r="L1902">
        <v>37.42</v>
      </c>
      <c r="M1902" t="s">
        <v>265</v>
      </c>
      <c r="N1902" t="s">
        <v>21110</v>
      </c>
      <c r="O1902" t="s">
        <v>21111</v>
      </c>
      <c r="P1902" t="s">
        <v>265</v>
      </c>
      <c r="Q1902" t="s">
        <v>266</v>
      </c>
      <c r="R1902" t="s">
        <v>267</v>
      </c>
      <c r="S1902" t="s">
        <v>21112</v>
      </c>
      <c r="T1902">
        <v>44.9</v>
      </c>
      <c r="U1902" t="s">
        <v>24</v>
      </c>
      <c r="V1902" t="s">
        <v>21113</v>
      </c>
      <c r="W1902" t="s">
        <v>21114</v>
      </c>
      <c r="X1902" t="s">
        <v>21115</v>
      </c>
      <c r="Y1902" t="s">
        <v>21116</v>
      </c>
      <c r="Z1902" t="str">
        <f t="shared" si="29"/>
        <v>AS-95759</v>
      </c>
    </row>
    <row r="1903" spans="1:26" x14ac:dyDescent="0.3">
      <c r="A1903" t="s">
        <v>21117</v>
      </c>
      <c r="B1903" t="s">
        <v>8169</v>
      </c>
      <c r="C1903" t="s">
        <v>264</v>
      </c>
      <c r="E1903" t="s">
        <v>42</v>
      </c>
      <c r="G1903">
        <v>0.19</v>
      </c>
      <c r="H1903">
        <v>0.19</v>
      </c>
      <c r="I1903" t="s">
        <v>24</v>
      </c>
      <c r="J1903">
        <v>14.98</v>
      </c>
      <c r="K1903">
        <v>93.85</v>
      </c>
      <c r="L1903">
        <v>78.87</v>
      </c>
      <c r="M1903" t="s">
        <v>265</v>
      </c>
      <c r="N1903" t="s">
        <v>21118</v>
      </c>
      <c r="O1903" t="s">
        <v>21119</v>
      </c>
      <c r="P1903" t="s">
        <v>265</v>
      </c>
      <c r="Q1903" t="s">
        <v>266</v>
      </c>
      <c r="R1903" t="s">
        <v>267</v>
      </c>
      <c r="S1903" t="s">
        <v>21120</v>
      </c>
      <c r="T1903">
        <v>93.85</v>
      </c>
      <c r="U1903" t="s">
        <v>24</v>
      </c>
      <c r="V1903" t="s">
        <v>21121</v>
      </c>
      <c r="W1903" t="s">
        <v>21122</v>
      </c>
      <c r="X1903" t="s">
        <v>21123</v>
      </c>
      <c r="Y1903" t="s">
        <v>21124</v>
      </c>
      <c r="Z1903" t="str">
        <f t="shared" si="29"/>
        <v>AS-96169</v>
      </c>
    </row>
    <row r="1904" spans="1:26" x14ac:dyDescent="0.3">
      <c r="A1904" t="s">
        <v>21125</v>
      </c>
      <c r="B1904" t="s">
        <v>8169</v>
      </c>
      <c r="C1904" t="s">
        <v>268</v>
      </c>
      <c r="E1904" t="s">
        <v>42</v>
      </c>
      <c r="G1904">
        <v>0.19</v>
      </c>
      <c r="H1904">
        <v>0.19</v>
      </c>
      <c r="I1904" t="s">
        <v>24</v>
      </c>
      <c r="J1904">
        <v>6.05</v>
      </c>
      <c r="K1904">
        <v>37.9</v>
      </c>
      <c r="L1904">
        <v>31.85</v>
      </c>
      <c r="M1904" t="s">
        <v>83</v>
      </c>
      <c r="N1904" t="s">
        <v>21126</v>
      </c>
      <c r="O1904" t="s">
        <v>21127</v>
      </c>
      <c r="P1904" t="s">
        <v>83</v>
      </c>
      <c r="Q1904" t="s">
        <v>266</v>
      </c>
      <c r="R1904" t="s">
        <v>267</v>
      </c>
      <c r="S1904" t="s">
        <v>21128</v>
      </c>
      <c r="T1904">
        <v>37.9</v>
      </c>
      <c r="U1904" t="s">
        <v>24</v>
      </c>
      <c r="V1904" t="s">
        <v>2602</v>
      </c>
      <c r="W1904" t="s">
        <v>2605</v>
      </c>
      <c r="X1904" t="s">
        <v>21129</v>
      </c>
      <c r="Y1904" t="s">
        <v>21130</v>
      </c>
      <c r="Z1904" t="str">
        <f t="shared" si="29"/>
        <v>AS-94795</v>
      </c>
    </row>
    <row r="1905" spans="1:26" x14ac:dyDescent="0.3">
      <c r="A1905" t="s">
        <v>21131</v>
      </c>
      <c r="B1905" t="s">
        <v>8169</v>
      </c>
      <c r="C1905" t="s">
        <v>268</v>
      </c>
      <c r="E1905" t="s">
        <v>45</v>
      </c>
      <c r="G1905">
        <v>0.21</v>
      </c>
      <c r="H1905">
        <v>0.21</v>
      </c>
      <c r="I1905" t="s">
        <v>24</v>
      </c>
      <c r="J1905">
        <v>12.64</v>
      </c>
      <c r="K1905">
        <v>72.849999999999994</v>
      </c>
      <c r="L1905">
        <v>60.21</v>
      </c>
      <c r="M1905" t="s">
        <v>83</v>
      </c>
      <c r="N1905" t="s">
        <v>21132</v>
      </c>
      <c r="O1905" t="s">
        <v>21133</v>
      </c>
      <c r="P1905" t="s">
        <v>83</v>
      </c>
      <c r="Q1905" t="s">
        <v>266</v>
      </c>
      <c r="R1905" t="s">
        <v>267</v>
      </c>
      <c r="S1905" t="s">
        <v>21134</v>
      </c>
      <c r="T1905">
        <v>72.849999999999994</v>
      </c>
      <c r="U1905" t="s">
        <v>24</v>
      </c>
      <c r="V1905" t="s">
        <v>5627</v>
      </c>
      <c r="W1905" t="s">
        <v>5630</v>
      </c>
      <c r="X1905" t="s">
        <v>21135</v>
      </c>
      <c r="Y1905" t="s">
        <v>21136</v>
      </c>
      <c r="Z1905" t="str">
        <f t="shared" si="29"/>
        <v>AS-95955</v>
      </c>
    </row>
    <row r="1906" spans="1:26" x14ac:dyDescent="0.3">
      <c r="A1906" t="s">
        <v>21137</v>
      </c>
      <c r="B1906" t="s">
        <v>8169</v>
      </c>
      <c r="C1906" t="s">
        <v>264</v>
      </c>
      <c r="E1906" t="s">
        <v>45</v>
      </c>
      <c r="G1906">
        <v>0.21</v>
      </c>
      <c r="H1906">
        <v>0.21</v>
      </c>
      <c r="I1906" t="s">
        <v>24</v>
      </c>
      <c r="J1906">
        <v>9.35</v>
      </c>
      <c r="K1906">
        <v>53.9</v>
      </c>
      <c r="L1906">
        <v>44.55</v>
      </c>
      <c r="M1906" t="s">
        <v>265</v>
      </c>
      <c r="N1906" t="s">
        <v>21138</v>
      </c>
      <c r="O1906" t="s">
        <v>21139</v>
      </c>
      <c r="P1906" t="s">
        <v>265</v>
      </c>
      <c r="Q1906" t="s">
        <v>266</v>
      </c>
      <c r="R1906" t="s">
        <v>267</v>
      </c>
      <c r="S1906" t="s">
        <v>21140</v>
      </c>
      <c r="T1906">
        <v>53.9</v>
      </c>
      <c r="U1906" t="s">
        <v>24</v>
      </c>
      <c r="V1906" t="s">
        <v>21141</v>
      </c>
      <c r="W1906" t="s">
        <v>21142</v>
      </c>
      <c r="X1906" t="s">
        <v>21143</v>
      </c>
      <c r="Y1906" t="s">
        <v>21144</v>
      </c>
      <c r="Z1906" t="str">
        <f t="shared" si="29"/>
        <v>AS-95220</v>
      </c>
    </row>
    <row r="1907" spans="1:26" x14ac:dyDescent="0.3">
      <c r="A1907" t="s">
        <v>21145</v>
      </c>
      <c r="B1907" t="s">
        <v>8169</v>
      </c>
      <c r="C1907" t="s">
        <v>264</v>
      </c>
      <c r="E1907" t="s">
        <v>46</v>
      </c>
      <c r="G1907">
        <v>0.2</v>
      </c>
      <c r="H1907">
        <v>0.2</v>
      </c>
      <c r="I1907" t="s">
        <v>24</v>
      </c>
      <c r="J1907">
        <v>12.14</v>
      </c>
      <c r="K1907">
        <v>72.849999999999994</v>
      </c>
      <c r="L1907">
        <v>60.71</v>
      </c>
      <c r="M1907" t="s">
        <v>265</v>
      </c>
      <c r="N1907" t="s">
        <v>21146</v>
      </c>
      <c r="O1907" t="s">
        <v>21147</v>
      </c>
      <c r="P1907" t="s">
        <v>265</v>
      </c>
      <c r="Q1907" t="s">
        <v>266</v>
      </c>
      <c r="R1907" t="s">
        <v>267</v>
      </c>
      <c r="S1907" t="s">
        <v>21148</v>
      </c>
      <c r="T1907">
        <v>72.849999999999994</v>
      </c>
      <c r="U1907" t="s">
        <v>24</v>
      </c>
      <c r="V1907" t="s">
        <v>21149</v>
      </c>
      <c r="W1907" t="s">
        <v>21150</v>
      </c>
      <c r="X1907" t="s">
        <v>21151</v>
      </c>
      <c r="Y1907" t="s">
        <v>21152</v>
      </c>
      <c r="Z1907" t="str">
        <f t="shared" si="29"/>
        <v>AS-94903</v>
      </c>
    </row>
    <row r="1908" spans="1:26" x14ac:dyDescent="0.3">
      <c r="A1908" t="s">
        <v>21153</v>
      </c>
      <c r="B1908" t="s">
        <v>8169</v>
      </c>
      <c r="C1908" t="s">
        <v>264</v>
      </c>
      <c r="E1908" t="s">
        <v>47</v>
      </c>
      <c r="G1908">
        <v>0.22</v>
      </c>
      <c r="H1908">
        <v>0.22</v>
      </c>
      <c r="I1908" t="s">
        <v>24</v>
      </c>
      <c r="J1908">
        <v>11.34</v>
      </c>
      <c r="K1908">
        <v>62.9</v>
      </c>
      <c r="L1908">
        <v>51.56</v>
      </c>
      <c r="M1908" t="s">
        <v>265</v>
      </c>
      <c r="N1908" t="s">
        <v>21154</v>
      </c>
      <c r="O1908" t="s">
        <v>21155</v>
      </c>
      <c r="P1908" t="s">
        <v>265</v>
      </c>
      <c r="Q1908" t="s">
        <v>266</v>
      </c>
      <c r="R1908" t="s">
        <v>267</v>
      </c>
      <c r="S1908" t="s">
        <v>21156</v>
      </c>
      <c r="T1908">
        <v>62.9</v>
      </c>
      <c r="U1908" t="s">
        <v>24</v>
      </c>
      <c r="V1908" t="s">
        <v>21157</v>
      </c>
      <c r="W1908" t="s">
        <v>21158</v>
      </c>
      <c r="X1908" t="s">
        <v>21159</v>
      </c>
      <c r="Y1908" t="s">
        <v>21160</v>
      </c>
      <c r="Z1908" t="str">
        <f t="shared" si="29"/>
        <v>AS-95654</v>
      </c>
    </row>
    <row r="1909" spans="1:26" x14ac:dyDescent="0.3">
      <c r="A1909" t="s">
        <v>21161</v>
      </c>
      <c r="B1909" t="s">
        <v>8169</v>
      </c>
      <c r="C1909" t="s">
        <v>264</v>
      </c>
      <c r="E1909" t="s">
        <v>45</v>
      </c>
      <c r="G1909">
        <v>0.21</v>
      </c>
      <c r="H1909">
        <v>0.21</v>
      </c>
      <c r="I1909" t="s">
        <v>24</v>
      </c>
      <c r="J1909">
        <v>57.06</v>
      </c>
      <c r="K1909">
        <v>328.75</v>
      </c>
      <c r="L1909">
        <v>271.69</v>
      </c>
      <c r="M1909" t="s">
        <v>265</v>
      </c>
      <c r="N1909" t="s">
        <v>21162</v>
      </c>
      <c r="O1909" t="s">
        <v>21163</v>
      </c>
      <c r="P1909" t="s">
        <v>265</v>
      </c>
      <c r="Q1909" t="s">
        <v>266</v>
      </c>
      <c r="R1909" t="s">
        <v>269</v>
      </c>
      <c r="S1909" t="s">
        <v>21164</v>
      </c>
      <c r="T1909">
        <v>328.75</v>
      </c>
      <c r="U1909" t="s">
        <v>24</v>
      </c>
      <c r="V1909" t="s">
        <v>21165</v>
      </c>
      <c r="W1909" t="s">
        <v>21166</v>
      </c>
      <c r="X1909" t="s">
        <v>21167</v>
      </c>
      <c r="Y1909" t="s">
        <v>21168</v>
      </c>
      <c r="Z1909" t="str">
        <f t="shared" si="29"/>
        <v>AS-94979</v>
      </c>
    </row>
    <row r="1910" spans="1:26" x14ac:dyDescent="0.3">
      <c r="A1910" t="s">
        <v>21161</v>
      </c>
      <c r="B1910" t="s">
        <v>8169</v>
      </c>
      <c r="C1910" t="s">
        <v>264</v>
      </c>
      <c r="E1910" t="s">
        <v>45</v>
      </c>
      <c r="G1910">
        <v>0.21</v>
      </c>
      <c r="H1910">
        <v>0.21</v>
      </c>
      <c r="I1910" t="s">
        <v>24</v>
      </c>
      <c r="J1910">
        <v>57.06</v>
      </c>
      <c r="K1910">
        <v>328.75</v>
      </c>
      <c r="L1910">
        <v>271.69</v>
      </c>
      <c r="M1910" t="s">
        <v>265</v>
      </c>
      <c r="N1910" t="s">
        <v>21162</v>
      </c>
      <c r="O1910" t="s">
        <v>21169</v>
      </c>
      <c r="P1910" t="s">
        <v>265</v>
      </c>
      <c r="Q1910" t="s">
        <v>266</v>
      </c>
      <c r="R1910" t="s">
        <v>269</v>
      </c>
      <c r="S1910" t="s">
        <v>21170</v>
      </c>
      <c r="T1910">
        <v>328.75</v>
      </c>
      <c r="U1910" t="s">
        <v>24</v>
      </c>
      <c r="W1910" t="s">
        <v>21171</v>
      </c>
      <c r="X1910" t="s">
        <v>21172</v>
      </c>
      <c r="Y1910" t="s">
        <v>21173</v>
      </c>
      <c r="Z1910" t="str">
        <f t="shared" si="29"/>
        <v>AS-94979</v>
      </c>
    </row>
    <row r="1911" spans="1:26" x14ac:dyDescent="0.3">
      <c r="A1911" t="s">
        <v>21161</v>
      </c>
      <c r="B1911" t="s">
        <v>8169</v>
      </c>
      <c r="C1911" t="s">
        <v>264</v>
      </c>
      <c r="E1911" t="s">
        <v>45</v>
      </c>
      <c r="G1911">
        <v>0.21</v>
      </c>
      <c r="H1911">
        <v>0.21</v>
      </c>
      <c r="I1911" t="s">
        <v>24</v>
      </c>
      <c r="J1911">
        <v>57.06</v>
      </c>
      <c r="K1911">
        <v>328.75</v>
      </c>
      <c r="L1911">
        <v>271.69</v>
      </c>
      <c r="M1911" t="s">
        <v>265</v>
      </c>
      <c r="N1911" t="s">
        <v>21162</v>
      </c>
      <c r="O1911" t="s">
        <v>21174</v>
      </c>
      <c r="P1911" t="s">
        <v>265</v>
      </c>
      <c r="Q1911" t="s">
        <v>266</v>
      </c>
      <c r="R1911" t="s">
        <v>267</v>
      </c>
      <c r="S1911" t="s">
        <v>21175</v>
      </c>
      <c r="T1911">
        <v>328.75</v>
      </c>
      <c r="U1911" t="s">
        <v>24</v>
      </c>
      <c r="V1911" t="s">
        <v>21176</v>
      </c>
      <c r="W1911" t="s">
        <v>21177</v>
      </c>
      <c r="X1911" t="s">
        <v>21178</v>
      </c>
      <c r="Y1911" t="s">
        <v>21179</v>
      </c>
      <c r="Z1911" t="str">
        <f t="shared" si="29"/>
        <v>AS-94979</v>
      </c>
    </row>
    <row r="1912" spans="1:26" x14ac:dyDescent="0.3">
      <c r="A1912" t="s">
        <v>21180</v>
      </c>
      <c r="B1912" t="s">
        <v>8169</v>
      </c>
      <c r="C1912" t="s">
        <v>264</v>
      </c>
      <c r="E1912" t="s">
        <v>46</v>
      </c>
      <c r="G1912">
        <v>0.2</v>
      </c>
      <c r="H1912">
        <v>0.2</v>
      </c>
      <c r="I1912" t="s">
        <v>24</v>
      </c>
      <c r="J1912">
        <v>8.91</v>
      </c>
      <c r="K1912">
        <v>53.46</v>
      </c>
      <c r="L1912">
        <v>44.55</v>
      </c>
      <c r="M1912" t="s">
        <v>265</v>
      </c>
      <c r="N1912" t="s">
        <v>21181</v>
      </c>
      <c r="O1912" t="s">
        <v>21182</v>
      </c>
      <c r="P1912" t="s">
        <v>265</v>
      </c>
      <c r="Q1912" t="s">
        <v>266</v>
      </c>
      <c r="R1912" t="s">
        <v>267</v>
      </c>
      <c r="S1912" t="s">
        <v>21183</v>
      </c>
      <c r="T1912">
        <v>53.46</v>
      </c>
      <c r="U1912" t="s">
        <v>24</v>
      </c>
      <c r="V1912" t="s">
        <v>21184</v>
      </c>
      <c r="W1912" t="s">
        <v>21185</v>
      </c>
      <c r="X1912" t="s">
        <v>21186</v>
      </c>
      <c r="Y1912" t="s">
        <v>21187</v>
      </c>
      <c r="Z1912" t="str">
        <f t="shared" si="29"/>
        <v>AS-96531</v>
      </c>
    </row>
    <row r="1913" spans="1:26" x14ac:dyDescent="0.3">
      <c r="A1913" t="s">
        <v>21188</v>
      </c>
      <c r="B1913" t="s">
        <v>8169</v>
      </c>
      <c r="C1913" t="s">
        <v>264</v>
      </c>
      <c r="E1913" t="s">
        <v>45</v>
      </c>
      <c r="G1913">
        <v>0.21</v>
      </c>
      <c r="H1913">
        <v>0.21</v>
      </c>
      <c r="I1913" t="s">
        <v>24</v>
      </c>
      <c r="J1913">
        <v>10.23</v>
      </c>
      <c r="K1913">
        <v>58.95</v>
      </c>
      <c r="L1913">
        <v>48.72</v>
      </c>
      <c r="M1913" t="s">
        <v>265</v>
      </c>
      <c r="N1913" t="s">
        <v>21189</v>
      </c>
      <c r="O1913" t="s">
        <v>21190</v>
      </c>
      <c r="P1913" t="s">
        <v>265</v>
      </c>
      <c r="Q1913" t="s">
        <v>266</v>
      </c>
      <c r="R1913" t="s">
        <v>267</v>
      </c>
      <c r="S1913" t="s">
        <v>21191</v>
      </c>
      <c r="T1913">
        <v>58.95</v>
      </c>
      <c r="U1913" t="s">
        <v>24</v>
      </c>
      <c r="V1913" t="s">
        <v>21192</v>
      </c>
      <c r="W1913" t="s">
        <v>21193</v>
      </c>
      <c r="X1913" t="s">
        <v>21194</v>
      </c>
      <c r="Y1913" t="s">
        <v>21195</v>
      </c>
      <c r="Z1913" t="str">
        <f t="shared" si="29"/>
        <v>AS-95644</v>
      </c>
    </row>
    <row r="1914" spans="1:26" x14ac:dyDescent="0.3">
      <c r="A1914" t="s">
        <v>21196</v>
      </c>
      <c r="B1914" t="s">
        <v>8169</v>
      </c>
      <c r="C1914" t="s">
        <v>268</v>
      </c>
      <c r="E1914" t="s">
        <v>47</v>
      </c>
      <c r="G1914">
        <v>0.22</v>
      </c>
      <c r="H1914">
        <v>0.22</v>
      </c>
      <c r="I1914" t="s">
        <v>24</v>
      </c>
      <c r="J1914">
        <v>8.09</v>
      </c>
      <c r="K1914">
        <v>44.85</v>
      </c>
      <c r="L1914">
        <v>36.76</v>
      </c>
      <c r="M1914" t="s">
        <v>83</v>
      </c>
      <c r="N1914" t="s">
        <v>21197</v>
      </c>
      <c r="O1914" t="s">
        <v>21198</v>
      </c>
      <c r="P1914" t="s">
        <v>83</v>
      </c>
      <c r="Q1914" t="s">
        <v>266</v>
      </c>
      <c r="R1914" t="s">
        <v>267</v>
      </c>
      <c r="S1914" t="s">
        <v>21199</v>
      </c>
      <c r="T1914">
        <v>44.85</v>
      </c>
      <c r="U1914" t="s">
        <v>24</v>
      </c>
      <c r="V1914" t="s">
        <v>2668</v>
      </c>
      <c r="W1914" t="s">
        <v>2671</v>
      </c>
      <c r="X1914" t="s">
        <v>21200</v>
      </c>
      <c r="Y1914" t="s">
        <v>21201</v>
      </c>
      <c r="Z1914" t="str">
        <f t="shared" si="29"/>
        <v>AS-94811</v>
      </c>
    </row>
    <row r="1915" spans="1:26" x14ac:dyDescent="0.3">
      <c r="A1915" t="s">
        <v>21202</v>
      </c>
      <c r="B1915" t="s">
        <v>8169</v>
      </c>
      <c r="C1915" t="s">
        <v>264</v>
      </c>
      <c r="E1915" t="s">
        <v>45</v>
      </c>
      <c r="G1915">
        <v>0.21</v>
      </c>
      <c r="H1915">
        <v>0.21</v>
      </c>
      <c r="I1915" t="s">
        <v>24</v>
      </c>
      <c r="J1915">
        <v>4.32</v>
      </c>
      <c r="K1915">
        <v>24.9</v>
      </c>
      <c r="L1915">
        <v>20.58</v>
      </c>
      <c r="M1915" t="s">
        <v>265</v>
      </c>
      <c r="N1915" t="s">
        <v>21203</v>
      </c>
      <c r="O1915" t="s">
        <v>21204</v>
      </c>
      <c r="P1915" t="s">
        <v>265</v>
      </c>
      <c r="Q1915" t="s">
        <v>266</v>
      </c>
      <c r="R1915" t="s">
        <v>267</v>
      </c>
      <c r="S1915" t="s">
        <v>21205</v>
      </c>
      <c r="T1915">
        <v>24.9</v>
      </c>
      <c r="U1915" t="s">
        <v>24</v>
      </c>
      <c r="V1915" t="s">
        <v>21206</v>
      </c>
      <c r="W1915" t="s">
        <v>21207</v>
      </c>
      <c r="X1915" t="s">
        <v>21208</v>
      </c>
      <c r="Y1915" t="s">
        <v>21209</v>
      </c>
      <c r="Z1915" t="str">
        <f t="shared" si="29"/>
        <v>AS-95086</v>
      </c>
    </row>
    <row r="1916" spans="1:26" x14ac:dyDescent="0.3">
      <c r="A1916" t="s">
        <v>21210</v>
      </c>
      <c r="B1916" t="s">
        <v>8169</v>
      </c>
      <c r="C1916" t="s">
        <v>268</v>
      </c>
      <c r="E1916" t="s">
        <v>45</v>
      </c>
      <c r="G1916">
        <v>0.21</v>
      </c>
      <c r="H1916">
        <v>0.21</v>
      </c>
      <c r="I1916" t="s">
        <v>24</v>
      </c>
      <c r="J1916">
        <v>56.63</v>
      </c>
      <c r="K1916">
        <v>326.3</v>
      </c>
      <c r="L1916">
        <v>269.67</v>
      </c>
      <c r="M1916" t="s">
        <v>83</v>
      </c>
      <c r="N1916" t="s">
        <v>21211</v>
      </c>
      <c r="O1916" t="s">
        <v>21212</v>
      </c>
      <c r="P1916" t="s">
        <v>83</v>
      </c>
      <c r="Q1916" t="s">
        <v>266</v>
      </c>
      <c r="R1916" t="s">
        <v>267</v>
      </c>
      <c r="S1916" t="s">
        <v>21213</v>
      </c>
      <c r="T1916">
        <v>326.3</v>
      </c>
      <c r="U1916" t="s">
        <v>24</v>
      </c>
      <c r="V1916" t="s">
        <v>7285</v>
      </c>
      <c r="W1916" t="s">
        <v>7287</v>
      </c>
      <c r="X1916" t="s">
        <v>21214</v>
      </c>
      <c r="Y1916" t="s">
        <v>21215</v>
      </c>
      <c r="Z1916" t="str">
        <f t="shared" si="29"/>
        <v>AS-96862</v>
      </c>
    </row>
    <row r="1917" spans="1:26" x14ac:dyDescent="0.3">
      <c r="A1917" t="s">
        <v>21216</v>
      </c>
      <c r="B1917" t="s">
        <v>8169</v>
      </c>
      <c r="C1917" t="s">
        <v>264</v>
      </c>
      <c r="E1917" t="s">
        <v>47</v>
      </c>
      <c r="G1917">
        <v>0.22</v>
      </c>
      <c r="H1917">
        <v>0.22</v>
      </c>
      <c r="I1917" t="s">
        <v>24</v>
      </c>
      <c r="J1917">
        <v>18.02</v>
      </c>
      <c r="K1917">
        <v>99.95</v>
      </c>
      <c r="L1917">
        <v>81.93</v>
      </c>
      <c r="M1917" t="s">
        <v>265</v>
      </c>
      <c r="N1917" t="s">
        <v>21217</v>
      </c>
      <c r="O1917" t="s">
        <v>21218</v>
      </c>
      <c r="P1917" t="s">
        <v>265</v>
      </c>
      <c r="Q1917" t="s">
        <v>266</v>
      </c>
      <c r="R1917" t="s">
        <v>267</v>
      </c>
      <c r="S1917" t="s">
        <v>21219</v>
      </c>
      <c r="T1917">
        <v>99.95</v>
      </c>
      <c r="U1917" t="s">
        <v>24</v>
      </c>
      <c r="V1917" t="s">
        <v>21220</v>
      </c>
      <c r="W1917" t="s">
        <v>21221</v>
      </c>
      <c r="X1917" t="s">
        <v>21222</v>
      </c>
      <c r="Y1917" t="s">
        <v>21223</v>
      </c>
      <c r="Z1917" t="str">
        <f t="shared" si="29"/>
        <v>AS-95290</v>
      </c>
    </row>
    <row r="1918" spans="1:26" x14ac:dyDescent="0.3">
      <c r="A1918" t="s">
        <v>21224</v>
      </c>
      <c r="B1918" t="s">
        <v>8169</v>
      </c>
      <c r="C1918" t="s">
        <v>264</v>
      </c>
      <c r="E1918" t="s">
        <v>46</v>
      </c>
      <c r="G1918">
        <v>0.2</v>
      </c>
      <c r="H1918">
        <v>0.2</v>
      </c>
      <c r="I1918" t="s">
        <v>24</v>
      </c>
      <c r="J1918">
        <v>9.81</v>
      </c>
      <c r="K1918">
        <v>58.85</v>
      </c>
      <c r="L1918">
        <v>49.04</v>
      </c>
      <c r="M1918" t="s">
        <v>265</v>
      </c>
      <c r="N1918" t="s">
        <v>21225</v>
      </c>
      <c r="O1918" t="s">
        <v>21226</v>
      </c>
      <c r="P1918" t="s">
        <v>265</v>
      </c>
      <c r="Q1918" t="s">
        <v>266</v>
      </c>
      <c r="R1918" t="s">
        <v>269</v>
      </c>
      <c r="S1918" t="s">
        <v>21227</v>
      </c>
      <c r="T1918">
        <v>58.85</v>
      </c>
      <c r="U1918" t="s">
        <v>24</v>
      </c>
      <c r="V1918" t="s">
        <v>21228</v>
      </c>
      <c r="W1918" t="s">
        <v>21229</v>
      </c>
      <c r="X1918" t="s">
        <v>21230</v>
      </c>
      <c r="Y1918" t="s">
        <v>21231</v>
      </c>
      <c r="Z1918" t="str">
        <f t="shared" si="29"/>
        <v>AS-97093</v>
      </c>
    </row>
    <row r="1919" spans="1:26" x14ac:dyDescent="0.3">
      <c r="A1919" t="s">
        <v>21224</v>
      </c>
      <c r="B1919" t="s">
        <v>8169</v>
      </c>
      <c r="C1919" t="s">
        <v>264</v>
      </c>
      <c r="E1919" t="s">
        <v>46</v>
      </c>
      <c r="G1919">
        <v>0.2</v>
      </c>
      <c r="H1919">
        <v>0.2</v>
      </c>
      <c r="I1919" t="s">
        <v>24</v>
      </c>
      <c r="J1919">
        <v>9.81</v>
      </c>
      <c r="K1919">
        <v>58.85</v>
      </c>
      <c r="L1919">
        <v>49.04</v>
      </c>
      <c r="M1919" t="s">
        <v>265</v>
      </c>
      <c r="N1919" t="s">
        <v>21225</v>
      </c>
      <c r="O1919" t="s">
        <v>21232</v>
      </c>
      <c r="P1919" t="s">
        <v>265</v>
      </c>
      <c r="Q1919" t="s">
        <v>266</v>
      </c>
      <c r="R1919" t="s">
        <v>267</v>
      </c>
      <c r="S1919" t="s">
        <v>21233</v>
      </c>
      <c r="T1919">
        <v>58.85</v>
      </c>
      <c r="U1919" t="s">
        <v>24</v>
      </c>
      <c r="V1919" t="s">
        <v>21234</v>
      </c>
      <c r="W1919" t="s">
        <v>21235</v>
      </c>
      <c r="X1919" t="s">
        <v>21236</v>
      </c>
      <c r="Y1919" t="s">
        <v>21237</v>
      </c>
      <c r="Z1919" t="str">
        <f t="shared" si="29"/>
        <v>AS-97093</v>
      </c>
    </row>
    <row r="1920" spans="1:26" x14ac:dyDescent="0.3">
      <c r="A1920" t="s">
        <v>21238</v>
      </c>
      <c r="B1920" t="s">
        <v>8169</v>
      </c>
      <c r="C1920" t="s">
        <v>264</v>
      </c>
      <c r="E1920" t="s">
        <v>45</v>
      </c>
      <c r="G1920">
        <v>0.21</v>
      </c>
      <c r="H1920">
        <v>0.21</v>
      </c>
      <c r="I1920" t="s">
        <v>24</v>
      </c>
      <c r="J1920">
        <v>17.440000000000001</v>
      </c>
      <c r="K1920">
        <v>100.49</v>
      </c>
      <c r="L1920">
        <v>83.05</v>
      </c>
      <c r="M1920" t="s">
        <v>265</v>
      </c>
      <c r="N1920" t="s">
        <v>21239</v>
      </c>
      <c r="O1920" t="s">
        <v>21240</v>
      </c>
      <c r="P1920" t="s">
        <v>265</v>
      </c>
      <c r="Q1920" t="s">
        <v>266</v>
      </c>
      <c r="R1920" t="s">
        <v>267</v>
      </c>
      <c r="S1920" t="s">
        <v>21241</v>
      </c>
      <c r="T1920">
        <v>100.49</v>
      </c>
      <c r="U1920" t="s">
        <v>24</v>
      </c>
      <c r="V1920" t="s">
        <v>21242</v>
      </c>
      <c r="W1920" t="s">
        <v>21243</v>
      </c>
      <c r="X1920" t="s">
        <v>21244</v>
      </c>
      <c r="Y1920" t="s">
        <v>21245</v>
      </c>
      <c r="Z1920" t="str">
        <f t="shared" si="29"/>
        <v>AS-96771</v>
      </c>
    </row>
    <row r="1921" spans="1:26" x14ac:dyDescent="0.3">
      <c r="A1921" t="s">
        <v>21246</v>
      </c>
      <c r="B1921" t="s">
        <v>8169</v>
      </c>
      <c r="C1921" t="s">
        <v>264</v>
      </c>
      <c r="E1921" t="s">
        <v>45</v>
      </c>
      <c r="G1921">
        <v>0.21</v>
      </c>
      <c r="H1921">
        <v>0.21</v>
      </c>
      <c r="I1921" t="s">
        <v>24</v>
      </c>
      <c r="J1921">
        <v>17.28</v>
      </c>
      <c r="K1921">
        <v>99.59</v>
      </c>
      <c r="L1921">
        <v>82.31</v>
      </c>
      <c r="M1921" t="s">
        <v>265</v>
      </c>
      <c r="N1921" t="s">
        <v>21247</v>
      </c>
      <c r="O1921" t="s">
        <v>21248</v>
      </c>
      <c r="P1921" t="s">
        <v>265</v>
      </c>
      <c r="Q1921" t="s">
        <v>266</v>
      </c>
      <c r="R1921" t="s">
        <v>267</v>
      </c>
      <c r="S1921" t="s">
        <v>21249</v>
      </c>
      <c r="T1921">
        <v>99.59</v>
      </c>
      <c r="U1921" t="s">
        <v>24</v>
      </c>
      <c r="V1921" t="s">
        <v>21250</v>
      </c>
      <c r="W1921" t="s">
        <v>21251</v>
      </c>
      <c r="X1921" t="s">
        <v>21252</v>
      </c>
      <c r="Y1921" t="s">
        <v>21253</v>
      </c>
      <c r="Z1921" t="str">
        <f t="shared" si="29"/>
        <v>AS-95798</v>
      </c>
    </row>
    <row r="1922" spans="1:26" x14ac:dyDescent="0.3">
      <c r="A1922" t="s">
        <v>21254</v>
      </c>
      <c r="B1922" t="s">
        <v>8169</v>
      </c>
      <c r="C1922" t="s">
        <v>268</v>
      </c>
      <c r="E1922" t="s">
        <v>42</v>
      </c>
      <c r="G1922">
        <v>0.19</v>
      </c>
      <c r="H1922">
        <v>0.19</v>
      </c>
      <c r="I1922" t="s">
        <v>24</v>
      </c>
      <c r="J1922">
        <v>5.09</v>
      </c>
      <c r="K1922">
        <v>31.9</v>
      </c>
      <c r="L1922">
        <v>26.81</v>
      </c>
      <c r="M1922" t="s">
        <v>83</v>
      </c>
      <c r="N1922" t="s">
        <v>21255</v>
      </c>
      <c r="O1922" t="s">
        <v>21256</v>
      </c>
      <c r="P1922" t="s">
        <v>83</v>
      </c>
      <c r="Q1922" t="s">
        <v>266</v>
      </c>
      <c r="R1922" t="s">
        <v>267</v>
      </c>
      <c r="S1922" t="s">
        <v>21257</v>
      </c>
      <c r="T1922">
        <v>31.9</v>
      </c>
      <c r="U1922" t="s">
        <v>24</v>
      </c>
      <c r="V1922" t="s">
        <v>4965</v>
      </c>
      <c r="W1922" t="s">
        <v>4968</v>
      </c>
      <c r="X1922" t="s">
        <v>21258</v>
      </c>
      <c r="Y1922" t="s">
        <v>21259</v>
      </c>
      <c r="Z1922" t="str">
        <f t="shared" si="29"/>
        <v>AS-95637</v>
      </c>
    </row>
    <row r="1923" spans="1:26" x14ac:dyDescent="0.3">
      <c r="A1923" t="s">
        <v>21260</v>
      </c>
      <c r="B1923" t="s">
        <v>8169</v>
      </c>
      <c r="C1923" t="s">
        <v>264</v>
      </c>
      <c r="D1923" t="s">
        <v>64</v>
      </c>
      <c r="E1923" t="s">
        <v>46</v>
      </c>
      <c r="G1923">
        <v>0.2</v>
      </c>
      <c r="H1923">
        <v>0.2</v>
      </c>
      <c r="I1923" t="s">
        <v>24</v>
      </c>
      <c r="J1923">
        <v>16.66</v>
      </c>
      <c r="K1923">
        <v>99.95</v>
      </c>
      <c r="L1923">
        <v>83.29</v>
      </c>
      <c r="M1923" t="s">
        <v>265</v>
      </c>
      <c r="N1923" t="s">
        <v>21261</v>
      </c>
      <c r="O1923" t="s">
        <v>21262</v>
      </c>
      <c r="P1923" t="s">
        <v>265</v>
      </c>
      <c r="Q1923" t="s">
        <v>266</v>
      </c>
      <c r="R1923" t="s">
        <v>267</v>
      </c>
      <c r="S1923" t="s">
        <v>21263</v>
      </c>
      <c r="T1923">
        <v>99.95</v>
      </c>
      <c r="U1923" t="s">
        <v>24</v>
      </c>
      <c r="V1923" t="s">
        <v>21264</v>
      </c>
      <c r="W1923" t="s">
        <v>21265</v>
      </c>
      <c r="X1923" t="s">
        <v>21266</v>
      </c>
      <c r="Y1923" t="s">
        <v>21267</v>
      </c>
      <c r="Z1923" t="str">
        <f t="shared" ref="Z1923:Z1986" si="30">+A1923</f>
        <v>AS-94928</v>
      </c>
    </row>
    <row r="1924" spans="1:26" x14ac:dyDescent="0.3">
      <c r="A1924" t="s">
        <v>21268</v>
      </c>
      <c r="B1924" t="s">
        <v>8169</v>
      </c>
      <c r="C1924" t="s">
        <v>264</v>
      </c>
      <c r="D1924" t="s">
        <v>79</v>
      </c>
      <c r="E1924" t="s">
        <v>45</v>
      </c>
      <c r="G1924">
        <v>7.0000000000000007E-2</v>
      </c>
      <c r="H1924">
        <v>7.0000000000000007E-2</v>
      </c>
      <c r="I1924" t="s">
        <v>24</v>
      </c>
      <c r="J1924">
        <v>16.920000000000002</v>
      </c>
      <c r="K1924">
        <v>258.60000000000002</v>
      </c>
      <c r="L1924">
        <v>241.68</v>
      </c>
      <c r="M1924" t="s">
        <v>265</v>
      </c>
      <c r="N1924" t="s">
        <v>21269</v>
      </c>
      <c r="O1924" t="s">
        <v>21270</v>
      </c>
      <c r="P1924" t="s">
        <v>265</v>
      </c>
      <c r="Q1924" t="s">
        <v>266</v>
      </c>
      <c r="R1924" t="s">
        <v>267</v>
      </c>
      <c r="S1924" t="s">
        <v>21271</v>
      </c>
      <c r="T1924">
        <v>258.60000000000002</v>
      </c>
      <c r="U1924" t="s">
        <v>24</v>
      </c>
      <c r="V1924" t="s">
        <v>21272</v>
      </c>
      <c r="W1924" t="s">
        <v>21273</v>
      </c>
      <c r="X1924" t="s">
        <v>21274</v>
      </c>
      <c r="Y1924" t="s">
        <v>21275</v>
      </c>
      <c r="Z1924" t="str">
        <f t="shared" si="30"/>
        <v>AS-96186</v>
      </c>
    </row>
    <row r="1925" spans="1:26" x14ac:dyDescent="0.3">
      <c r="A1925" t="s">
        <v>21276</v>
      </c>
      <c r="B1925" t="s">
        <v>8169</v>
      </c>
      <c r="C1925" t="s">
        <v>264</v>
      </c>
      <c r="E1925" t="s">
        <v>37</v>
      </c>
      <c r="G1925">
        <v>0.2</v>
      </c>
      <c r="H1925">
        <v>0.2</v>
      </c>
      <c r="I1925" t="s">
        <v>24</v>
      </c>
      <c r="J1925">
        <v>6.32</v>
      </c>
      <c r="K1925">
        <v>37.9</v>
      </c>
      <c r="L1925">
        <v>31.58</v>
      </c>
      <c r="M1925" t="s">
        <v>265</v>
      </c>
      <c r="N1925" t="s">
        <v>21277</v>
      </c>
      <c r="O1925" t="s">
        <v>21278</v>
      </c>
      <c r="P1925" t="s">
        <v>265</v>
      </c>
      <c r="Q1925" t="s">
        <v>266</v>
      </c>
      <c r="R1925" t="s">
        <v>267</v>
      </c>
      <c r="S1925" t="s">
        <v>21279</v>
      </c>
      <c r="T1925">
        <v>37.9</v>
      </c>
      <c r="U1925" t="s">
        <v>24</v>
      </c>
      <c r="V1925" t="s">
        <v>21280</v>
      </c>
      <c r="W1925" t="s">
        <v>21281</v>
      </c>
      <c r="X1925" t="s">
        <v>21280</v>
      </c>
      <c r="Y1925" t="s">
        <v>21282</v>
      </c>
      <c r="Z1925" t="str">
        <f t="shared" si="30"/>
        <v>AS-95944</v>
      </c>
    </row>
    <row r="1926" spans="1:26" x14ac:dyDescent="0.3">
      <c r="A1926" t="s">
        <v>21283</v>
      </c>
      <c r="B1926" t="s">
        <v>8169</v>
      </c>
      <c r="C1926" t="s">
        <v>38</v>
      </c>
      <c r="D1926" t="s">
        <v>67</v>
      </c>
      <c r="E1926" t="s">
        <v>46</v>
      </c>
      <c r="G1926">
        <v>0.2</v>
      </c>
      <c r="H1926" t="s">
        <v>270</v>
      </c>
      <c r="I1926" t="s">
        <v>24</v>
      </c>
      <c r="J1926" t="s">
        <v>270</v>
      </c>
      <c r="K1926">
        <v>0</v>
      </c>
      <c r="L1926">
        <v>0</v>
      </c>
      <c r="M1926" t="s">
        <v>271</v>
      </c>
      <c r="Z1926" t="str">
        <f t="shared" si="30"/>
        <v>AS-96448</v>
      </c>
    </row>
    <row r="1927" spans="1:26" x14ac:dyDescent="0.3">
      <c r="A1927" t="s">
        <v>21284</v>
      </c>
      <c r="B1927" t="s">
        <v>8169</v>
      </c>
      <c r="C1927" t="s">
        <v>264</v>
      </c>
      <c r="E1927" t="s">
        <v>47</v>
      </c>
      <c r="G1927">
        <v>0.22</v>
      </c>
      <c r="H1927">
        <v>0.22</v>
      </c>
      <c r="I1927" t="s">
        <v>24</v>
      </c>
      <c r="J1927">
        <v>8.99</v>
      </c>
      <c r="K1927">
        <v>49.86</v>
      </c>
      <c r="L1927">
        <v>40.869999999999997</v>
      </c>
      <c r="M1927" t="s">
        <v>265</v>
      </c>
      <c r="N1927" t="s">
        <v>21285</v>
      </c>
      <c r="O1927" t="s">
        <v>21286</v>
      </c>
      <c r="P1927" t="s">
        <v>265</v>
      </c>
      <c r="Q1927" t="s">
        <v>266</v>
      </c>
      <c r="R1927" t="s">
        <v>267</v>
      </c>
      <c r="S1927" t="s">
        <v>21287</v>
      </c>
      <c r="T1927">
        <v>49.86</v>
      </c>
      <c r="U1927" t="s">
        <v>24</v>
      </c>
      <c r="V1927" t="s">
        <v>21288</v>
      </c>
      <c r="W1927" t="s">
        <v>21289</v>
      </c>
      <c r="X1927" t="s">
        <v>21290</v>
      </c>
      <c r="Y1927" t="s">
        <v>21291</v>
      </c>
      <c r="Z1927" t="str">
        <f t="shared" si="30"/>
        <v>AS-96359</v>
      </c>
    </row>
    <row r="1928" spans="1:26" x14ac:dyDescent="0.3">
      <c r="A1928" t="s">
        <v>21292</v>
      </c>
      <c r="B1928" t="s">
        <v>8169</v>
      </c>
      <c r="C1928" t="s">
        <v>268</v>
      </c>
      <c r="E1928" t="s">
        <v>47</v>
      </c>
      <c r="G1928">
        <v>0.22</v>
      </c>
      <c r="H1928">
        <v>0.22</v>
      </c>
      <c r="I1928" t="s">
        <v>24</v>
      </c>
      <c r="J1928">
        <v>10.61</v>
      </c>
      <c r="K1928">
        <v>58.86</v>
      </c>
      <c r="L1928">
        <v>48.25</v>
      </c>
      <c r="M1928" t="s">
        <v>83</v>
      </c>
      <c r="N1928" t="s">
        <v>21293</v>
      </c>
      <c r="O1928" t="s">
        <v>21294</v>
      </c>
      <c r="P1928" t="s">
        <v>83</v>
      </c>
      <c r="Q1928" t="s">
        <v>266</v>
      </c>
      <c r="R1928" t="s">
        <v>267</v>
      </c>
      <c r="S1928" t="s">
        <v>21295</v>
      </c>
      <c r="T1928">
        <v>58.86</v>
      </c>
      <c r="U1928" t="s">
        <v>24</v>
      </c>
      <c r="V1928" t="s">
        <v>4231</v>
      </c>
      <c r="W1928" t="s">
        <v>4234</v>
      </c>
      <c r="X1928" t="s">
        <v>21296</v>
      </c>
      <c r="Y1928" t="s">
        <v>21297</v>
      </c>
      <c r="Z1928" t="str">
        <f t="shared" si="30"/>
        <v>AS-95333</v>
      </c>
    </row>
    <row r="1929" spans="1:26" x14ac:dyDescent="0.3">
      <c r="A1929" t="s">
        <v>21298</v>
      </c>
      <c r="B1929" t="s">
        <v>8169</v>
      </c>
      <c r="C1929" t="s">
        <v>264</v>
      </c>
      <c r="E1929" t="s">
        <v>45</v>
      </c>
      <c r="G1929">
        <v>0.21</v>
      </c>
      <c r="H1929">
        <v>0.21</v>
      </c>
      <c r="I1929" t="s">
        <v>24</v>
      </c>
      <c r="J1929">
        <v>34.700000000000003</v>
      </c>
      <c r="K1929">
        <v>199.95</v>
      </c>
      <c r="L1929">
        <v>165.25</v>
      </c>
      <c r="M1929" t="s">
        <v>265</v>
      </c>
      <c r="N1929" t="s">
        <v>21299</v>
      </c>
      <c r="O1929" t="s">
        <v>21300</v>
      </c>
      <c r="P1929" t="s">
        <v>265</v>
      </c>
      <c r="Q1929" t="s">
        <v>266</v>
      </c>
      <c r="R1929" t="s">
        <v>267</v>
      </c>
      <c r="S1929" t="s">
        <v>21301</v>
      </c>
      <c r="T1929">
        <v>199.95</v>
      </c>
      <c r="U1929" t="s">
        <v>24</v>
      </c>
      <c r="V1929" t="s">
        <v>21302</v>
      </c>
      <c r="W1929" t="s">
        <v>21303</v>
      </c>
      <c r="X1929" t="s">
        <v>21304</v>
      </c>
      <c r="Y1929" t="s">
        <v>21305</v>
      </c>
      <c r="Z1929" t="str">
        <f t="shared" si="30"/>
        <v>AS-95984</v>
      </c>
    </row>
    <row r="1930" spans="1:26" x14ac:dyDescent="0.3">
      <c r="A1930" t="s">
        <v>21306</v>
      </c>
      <c r="B1930" t="s">
        <v>8169</v>
      </c>
      <c r="C1930" t="s">
        <v>264</v>
      </c>
      <c r="E1930" t="s">
        <v>46</v>
      </c>
      <c r="G1930">
        <v>0.2</v>
      </c>
      <c r="H1930">
        <v>0.2</v>
      </c>
      <c r="I1930" t="s">
        <v>24</v>
      </c>
      <c r="J1930">
        <v>14.16</v>
      </c>
      <c r="K1930">
        <v>84.95</v>
      </c>
      <c r="L1930">
        <v>70.790000000000006</v>
      </c>
      <c r="M1930" t="s">
        <v>265</v>
      </c>
      <c r="N1930" t="s">
        <v>21307</v>
      </c>
      <c r="O1930" t="s">
        <v>21308</v>
      </c>
      <c r="P1930" t="s">
        <v>265</v>
      </c>
      <c r="Q1930" t="s">
        <v>266</v>
      </c>
      <c r="R1930" t="s">
        <v>267</v>
      </c>
      <c r="S1930" t="s">
        <v>21309</v>
      </c>
      <c r="T1930">
        <v>84.95</v>
      </c>
      <c r="U1930" t="s">
        <v>24</v>
      </c>
      <c r="V1930" t="s">
        <v>21310</v>
      </c>
      <c r="W1930" t="s">
        <v>21311</v>
      </c>
      <c r="X1930" t="s">
        <v>21312</v>
      </c>
      <c r="Y1930" t="s">
        <v>21313</v>
      </c>
      <c r="Z1930" t="str">
        <f t="shared" si="30"/>
        <v>AS-97124</v>
      </c>
    </row>
    <row r="1931" spans="1:26" x14ac:dyDescent="0.3">
      <c r="A1931" t="s">
        <v>21314</v>
      </c>
      <c r="B1931" t="s">
        <v>8169</v>
      </c>
      <c r="C1931" t="s">
        <v>264</v>
      </c>
      <c r="E1931" t="s">
        <v>42</v>
      </c>
      <c r="G1931">
        <v>0.19</v>
      </c>
      <c r="H1931">
        <v>0.19</v>
      </c>
      <c r="I1931" t="s">
        <v>24</v>
      </c>
      <c r="J1931">
        <v>70.17</v>
      </c>
      <c r="K1931">
        <v>439.5</v>
      </c>
      <c r="L1931">
        <v>369.33</v>
      </c>
      <c r="M1931" t="s">
        <v>265</v>
      </c>
      <c r="N1931" t="s">
        <v>21315</v>
      </c>
      <c r="O1931" t="s">
        <v>21316</v>
      </c>
      <c r="P1931" t="s">
        <v>265</v>
      </c>
      <c r="Q1931" t="s">
        <v>266</v>
      </c>
      <c r="R1931" t="s">
        <v>267</v>
      </c>
      <c r="S1931" t="s">
        <v>21317</v>
      </c>
      <c r="T1931">
        <v>439.5</v>
      </c>
      <c r="U1931" t="s">
        <v>24</v>
      </c>
      <c r="V1931" t="s">
        <v>21318</v>
      </c>
      <c r="W1931" t="s">
        <v>21319</v>
      </c>
      <c r="X1931" t="s">
        <v>21318</v>
      </c>
      <c r="Y1931" t="s">
        <v>21320</v>
      </c>
      <c r="Z1931" t="str">
        <f t="shared" si="30"/>
        <v>AS-96302</v>
      </c>
    </row>
    <row r="1932" spans="1:26" x14ac:dyDescent="0.3">
      <c r="A1932" t="s">
        <v>21321</v>
      </c>
      <c r="B1932" t="s">
        <v>8169</v>
      </c>
      <c r="C1932" t="s">
        <v>264</v>
      </c>
      <c r="E1932" t="s">
        <v>45</v>
      </c>
      <c r="G1932">
        <v>0.21</v>
      </c>
      <c r="H1932">
        <v>0.21</v>
      </c>
      <c r="I1932" t="s">
        <v>24</v>
      </c>
      <c r="J1932">
        <v>6.58</v>
      </c>
      <c r="K1932">
        <v>37.9</v>
      </c>
      <c r="L1932">
        <v>31.32</v>
      </c>
      <c r="M1932" t="s">
        <v>265</v>
      </c>
      <c r="N1932" t="s">
        <v>21322</v>
      </c>
      <c r="O1932" t="s">
        <v>21323</v>
      </c>
      <c r="P1932" t="s">
        <v>265</v>
      </c>
      <c r="Q1932" t="s">
        <v>266</v>
      </c>
      <c r="R1932" t="s">
        <v>267</v>
      </c>
      <c r="S1932" t="s">
        <v>21324</v>
      </c>
      <c r="T1932">
        <v>37.9</v>
      </c>
      <c r="U1932" t="s">
        <v>24</v>
      </c>
      <c r="V1932" t="s">
        <v>21325</v>
      </c>
      <c r="W1932" t="s">
        <v>21326</v>
      </c>
      <c r="X1932" t="s">
        <v>21327</v>
      </c>
      <c r="Y1932" t="s">
        <v>21328</v>
      </c>
      <c r="Z1932" t="str">
        <f t="shared" si="30"/>
        <v>AS-96139</v>
      </c>
    </row>
    <row r="1933" spans="1:26" x14ac:dyDescent="0.3">
      <c r="A1933" t="s">
        <v>21329</v>
      </c>
      <c r="B1933" t="s">
        <v>8169</v>
      </c>
      <c r="C1933" t="s">
        <v>264</v>
      </c>
      <c r="E1933" t="s">
        <v>45</v>
      </c>
      <c r="G1933">
        <v>0.21</v>
      </c>
      <c r="H1933">
        <v>0.21</v>
      </c>
      <c r="I1933" t="s">
        <v>24</v>
      </c>
      <c r="J1933">
        <v>21.23</v>
      </c>
      <c r="K1933">
        <v>122.31</v>
      </c>
      <c r="L1933">
        <v>101.08</v>
      </c>
      <c r="M1933" t="s">
        <v>265</v>
      </c>
      <c r="N1933" t="s">
        <v>21330</v>
      </c>
      <c r="O1933" t="s">
        <v>21331</v>
      </c>
      <c r="P1933" t="s">
        <v>265</v>
      </c>
      <c r="Q1933" t="s">
        <v>266</v>
      </c>
      <c r="R1933" t="s">
        <v>267</v>
      </c>
      <c r="S1933" t="s">
        <v>21332</v>
      </c>
      <c r="T1933">
        <v>122.31</v>
      </c>
      <c r="U1933" t="s">
        <v>24</v>
      </c>
      <c r="V1933" t="s">
        <v>21333</v>
      </c>
      <c r="W1933" t="s">
        <v>21334</v>
      </c>
      <c r="X1933" t="s">
        <v>21335</v>
      </c>
      <c r="Y1933" t="s">
        <v>21336</v>
      </c>
      <c r="Z1933" t="str">
        <f t="shared" si="30"/>
        <v>AS-95589</v>
      </c>
    </row>
    <row r="1934" spans="1:26" x14ac:dyDescent="0.3">
      <c r="A1934" t="s">
        <v>21337</v>
      </c>
      <c r="B1934" t="s">
        <v>8169</v>
      </c>
      <c r="C1934" t="s">
        <v>264</v>
      </c>
      <c r="E1934" t="s">
        <v>45</v>
      </c>
      <c r="G1934">
        <v>0.21</v>
      </c>
      <c r="H1934">
        <v>0.21</v>
      </c>
      <c r="I1934" t="s">
        <v>24</v>
      </c>
      <c r="J1934">
        <v>39.9</v>
      </c>
      <c r="K1934">
        <v>229.9</v>
      </c>
      <c r="L1934">
        <v>190</v>
      </c>
      <c r="M1934" t="s">
        <v>265</v>
      </c>
      <c r="N1934" t="s">
        <v>21338</v>
      </c>
      <c r="O1934" t="s">
        <v>21339</v>
      </c>
      <c r="P1934" t="s">
        <v>265</v>
      </c>
      <c r="Q1934" t="s">
        <v>266</v>
      </c>
      <c r="R1934" t="s">
        <v>267</v>
      </c>
      <c r="S1934" t="s">
        <v>21340</v>
      </c>
      <c r="T1934">
        <v>229.9</v>
      </c>
      <c r="U1934" t="s">
        <v>24</v>
      </c>
      <c r="V1934" t="s">
        <v>21341</v>
      </c>
      <c r="W1934" t="s">
        <v>21342</v>
      </c>
      <c r="X1934" t="s">
        <v>21343</v>
      </c>
      <c r="Y1934" t="s">
        <v>21344</v>
      </c>
      <c r="Z1934" t="str">
        <f t="shared" si="30"/>
        <v>AS-96918</v>
      </c>
    </row>
    <row r="1935" spans="1:26" x14ac:dyDescent="0.3">
      <c r="A1935" t="s">
        <v>21345</v>
      </c>
      <c r="B1935" t="s">
        <v>8169</v>
      </c>
      <c r="C1935" t="s">
        <v>264</v>
      </c>
      <c r="E1935" t="s">
        <v>37</v>
      </c>
      <c r="G1935">
        <v>0.2</v>
      </c>
      <c r="H1935">
        <v>0.2</v>
      </c>
      <c r="I1935" t="s">
        <v>24</v>
      </c>
      <c r="J1935">
        <v>8.32</v>
      </c>
      <c r="K1935">
        <v>49.9</v>
      </c>
      <c r="L1935">
        <v>41.58</v>
      </c>
      <c r="M1935" t="s">
        <v>265</v>
      </c>
      <c r="N1935" t="s">
        <v>21346</v>
      </c>
      <c r="O1935" t="s">
        <v>21347</v>
      </c>
      <c r="P1935" t="s">
        <v>265</v>
      </c>
      <c r="Q1935" t="s">
        <v>266</v>
      </c>
      <c r="R1935" t="s">
        <v>269</v>
      </c>
      <c r="S1935" t="s">
        <v>21348</v>
      </c>
      <c r="T1935">
        <v>49.9</v>
      </c>
      <c r="U1935" t="s">
        <v>24</v>
      </c>
      <c r="V1935" t="s">
        <v>21349</v>
      </c>
      <c r="W1935" t="s">
        <v>21350</v>
      </c>
      <c r="X1935" t="s">
        <v>21351</v>
      </c>
      <c r="Y1935" t="s">
        <v>21352</v>
      </c>
      <c r="Z1935" t="str">
        <f t="shared" si="30"/>
        <v>AS-95853</v>
      </c>
    </row>
    <row r="1936" spans="1:26" x14ac:dyDescent="0.3">
      <c r="A1936" t="s">
        <v>21345</v>
      </c>
      <c r="B1936" t="s">
        <v>8169</v>
      </c>
      <c r="C1936" t="s">
        <v>264</v>
      </c>
      <c r="E1936" t="s">
        <v>37</v>
      </c>
      <c r="G1936">
        <v>0.2</v>
      </c>
      <c r="H1936">
        <v>0.2</v>
      </c>
      <c r="I1936" t="s">
        <v>24</v>
      </c>
      <c r="J1936">
        <v>8.32</v>
      </c>
      <c r="K1936">
        <v>49.9</v>
      </c>
      <c r="L1936">
        <v>41.58</v>
      </c>
      <c r="M1936" t="s">
        <v>265</v>
      </c>
      <c r="N1936" t="s">
        <v>21346</v>
      </c>
      <c r="O1936" t="s">
        <v>21353</v>
      </c>
      <c r="P1936" t="s">
        <v>265</v>
      </c>
      <c r="Q1936" t="s">
        <v>266</v>
      </c>
      <c r="R1936" t="s">
        <v>267</v>
      </c>
      <c r="S1936" t="s">
        <v>21354</v>
      </c>
      <c r="T1936">
        <v>49.9</v>
      </c>
      <c r="U1936" t="s">
        <v>24</v>
      </c>
      <c r="V1936" t="s">
        <v>21355</v>
      </c>
      <c r="W1936" t="s">
        <v>21356</v>
      </c>
      <c r="X1936" t="s">
        <v>21357</v>
      </c>
      <c r="Y1936" t="s">
        <v>21358</v>
      </c>
      <c r="Z1936" t="str">
        <f t="shared" si="30"/>
        <v>AS-95853</v>
      </c>
    </row>
    <row r="1937" spans="1:26" x14ac:dyDescent="0.3">
      <c r="A1937" t="s">
        <v>21359</v>
      </c>
      <c r="B1937" t="s">
        <v>8169</v>
      </c>
      <c r="C1937" t="s">
        <v>264</v>
      </c>
      <c r="E1937" t="s">
        <v>45</v>
      </c>
      <c r="G1937">
        <v>0.21</v>
      </c>
      <c r="H1937">
        <v>0.21</v>
      </c>
      <c r="I1937" t="s">
        <v>24</v>
      </c>
      <c r="J1937">
        <v>6.58</v>
      </c>
      <c r="K1937">
        <v>37.9</v>
      </c>
      <c r="L1937">
        <v>31.32</v>
      </c>
      <c r="M1937" t="s">
        <v>265</v>
      </c>
      <c r="N1937" t="s">
        <v>21360</v>
      </c>
      <c r="O1937" t="s">
        <v>21361</v>
      </c>
      <c r="P1937" t="s">
        <v>265</v>
      </c>
      <c r="Q1937" t="s">
        <v>266</v>
      </c>
      <c r="R1937" t="s">
        <v>267</v>
      </c>
      <c r="S1937" t="s">
        <v>21362</v>
      </c>
      <c r="T1937">
        <v>37.9</v>
      </c>
      <c r="U1937" t="s">
        <v>24</v>
      </c>
      <c r="V1937" t="s">
        <v>21363</v>
      </c>
      <c r="W1937" t="s">
        <v>21364</v>
      </c>
      <c r="X1937" t="s">
        <v>21365</v>
      </c>
      <c r="Y1937" t="s">
        <v>21366</v>
      </c>
      <c r="Z1937" t="str">
        <f t="shared" si="30"/>
        <v>AS-97142</v>
      </c>
    </row>
    <row r="1938" spans="1:26" x14ac:dyDescent="0.3">
      <c r="A1938" t="s">
        <v>21367</v>
      </c>
      <c r="B1938" t="s">
        <v>8169</v>
      </c>
      <c r="C1938" t="s">
        <v>264</v>
      </c>
      <c r="E1938" t="s">
        <v>42</v>
      </c>
      <c r="G1938">
        <v>0.19</v>
      </c>
      <c r="H1938">
        <v>0.19</v>
      </c>
      <c r="I1938" t="s">
        <v>24</v>
      </c>
      <c r="J1938">
        <v>5.09</v>
      </c>
      <c r="K1938">
        <v>31.9</v>
      </c>
      <c r="L1938">
        <v>26.81</v>
      </c>
      <c r="M1938" t="s">
        <v>265</v>
      </c>
      <c r="N1938" t="s">
        <v>21368</v>
      </c>
      <c r="O1938" t="s">
        <v>21369</v>
      </c>
      <c r="P1938" t="s">
        <v>265</v>
      </c>
      <c r="Q1938" t="s">
        <v>266</v>
      </c>
      <c r="R1938" t="s">
        <v>267</v>
      </c>
      <c r="S1938" t="s">
        <v>21370</v>
      </c>
      <c r="T1938">
        <v>31.9</v>
      </c>
      <c r="U1938" t="s">
        <v>24</v>
      </c>
      <c r="V1938" t="s">
        <v>21371</v>
      </c>
      <c r="W1938" t="s">
        <v>21372</v>
      </c>
      <c r="X1938" t="s">
        <v>21371</v>
      </c>
      <c r="Y1938" t="s">
        <v>21373</v>
      </c>
      <c r="Z1938" t="str">
        <f t="shared" si="30"/>
        <v>AS-96568</v>
      </c>
    </row>
    <row r="1939" spans="1:26" x14ac:dyDescent="0.3">
      <c r="A1939" t="s">
        <v>21374</v>
      </c>
      <c r="B1939" t="s">
        <v>8169</v>
      </c>
      <c r="C1939" t="s">
        <v>268</v>
      </c>
      <c r="E1939" t="s">
        <v>42</v>
      </c>
      <c r="G1939">
        <v>0.19</v>
      </c>
      <c r="H1939">
        <v>0.19</v>
      </c>
      <c r="I1939" t="s">
        <v>24</v>
      </c>
      <c r="J1939">
        <v>41.74</v>
      </c>
      <c r="K1939">
        <v>261.45</v>
      </c>
      <c r="L1939">
        <v>219.71</v>
      </c>
      <c r="M1939" t="s">
        <v>83</v>
      </c>
      <c r="N1939" t="s">
        <v>21375</v>
      </c>
      <c r="O1939" t="s">
        <v>21376</v>
      </c>
      <c r="P1939" t="s">
        <v>83</v>
      </c>
      <c r="Q1939" t="s">
        <v>266</v>
      </c>
      <c r="R1939" t="s">
        <v>267</v>
      </c>
      <c r="S1939" t="s">
        <v>21377</v>
      </c>
      <c r="T1939">
        <v>261.45</v>
      </c>
      <c r="U1939" t="s">
        <v>24</v>
      </c>
      <c r="V1939" t="s">
        <v>7227</v>
      </c>
      <c r="W1939" t="s">
        <v>7229</v>
      </c>
      <c r="X1939" t="s">
        <v>21378</v>
      </c>
      <c r="Y1939" t="s">
        <v>21379</v>
      </c>
      <c r="Z1939" t="str">
        <f t="shared" si="30"/>
        <v>AS-96812</v>
      </c>
    </row>
    <row r="1940" spans="1:26" x14ac:dyDescent="0.3">
      <c r="A1940" t="s">
        <v>21380</v>
      </c>
      <c r="B1940" t="s">
        <v>8169</v>
      </c>
      <c r="C1940" t="s">
        <v>268</v>
      </c>
      <c r="E1940" t="s">
        <v>42</v>
      </c>
      <c r="G1940">
        <v>0.19</v>
      </c>
      <c r="H1940">
        <v>0.19</v>
      </c>
      <c r="I1940" t="s">
        <v>24</v>
      </c>
      <c r="J1940">
        <v>7.17</v>
      </c>
      <c r="K1940">
        <v>44.9</v>
      </c>
      <c r="L1940">
        <v>37.729999999999997</v>
      </c>
      <c r="M1940" t="s">
        <v>83</v>
      </c>
      <c r="N1940" t="s">
        <v>21381</v>
      </c>
      <c r="O1940" t="s">
        <v>21382</v>
      </c>
      <c r="P1940" t="s">
        <v>83</v>
      </c>
      <c r="Q1940" t="s">
        <v>266</v>
      </c>
      <c r="R1940" t="s">
        <v>267</v>
      </c>
      <c r="S1940" t="s">
        <v>21383</v>
      </c>
      <c r="T1940">
        <v>44.9</v>
      </c>
      <c r="U1940" t="s">
        <v>24</v>
      </c>
      <c r="V1940" t="s">
        <v>7184</v>
      </c>
      <c r="W1940" t="s">
        <v>7187</v>
      </c>
      <c r="X1940" t="s">
        <v>21384</v>
      </c>
      <c r="Y1940" t="s">
        <v>21385</v>
      </c>
      <c r="Z1940" t="str">
        <f t="shared" si="30"/>
        <v>AS-96772</v>
      </c>
    </row>
    <row r="1941" spans="1:26" x14ac:dyDescent="0.3">
      <c r="A1941" t="s">
        <v>21386</v>
      </c>
      <c r="B1941" t="s">
        <v>8169</v>
      </c>
      <c r="C1941" t="s">
        <v>268</v>
      </c>
      <c r="E1941" t="s">
        <v>42</v>
      </c>
      <c r="G1941">
        <v>0.19</v>
      </c>
      <c r="H1941">
        <v>0.19</v>
      </c>
      <c r="I1941" t="s">
        <v>24</v>
      </c>
      <c r="J1941">
        <v>22.98</v>
      </c>
      <c r="K1941">
        <v>143.9</v>
      </c>
      <c r="L1941">
        <v>120.92</v>
      </c>
      <c r="M1941" t="s">
        <v>83</v>
      </c>
      <c r="N1941" t="s">
        <v>21387</v>
      </c>
      <c r="O1941" t="s">
        <v>21388</v>
      </c>
      <c r="P1941" t="s">
        <v>83</v>
      </c>
      <c r="Q1941" t="s">
        <v>266</v>
      </c>
      <c r="R1941" t="s">
        <v>267</v>
      </c>
      <c r="S1941" t="s">
        <v>21389</v>
      </c>
      <c r="T1941">
        <v>143.9</v>
      </c>
      <c r="U1941" t="s">
        <v>24</v>
      </c>
      <c r="V1941" t="s">
        <v>5029</v>
      </c>
      <c r="W1941" t="s">
        <v>5032</v>
      </c>
      <c r="X1941" t="s">
        <v>21390</v>
      </c>
      <c r="Y1941" t="s">
        <v>21391</v>
      </c>
      <c r="Z1941" t="str">
        <f t="shared" si="30"/>
        <v>AS-95665</v>
      </c>
    </row>
    <row r="1942" spans="1:26" x14ac:dyDescent="0.3">
      <c r="A1942" t="s">
        <v>21392</v>
      </c>
      <c r="B1942" t="s">
        <v>8169</v>
      </c>
      <c r="C1942" t="s">
        <v>268</v>
      </c>
      <c r="E1942" t="s">
        <v>42</v>
      </c>
      <c r="G1942">
        <v>0.19</v>
      </c>
      <c r="H1942">
        <v>0.19</v>
      </c>
      <c r="I1942" t="s">
        <v>24</v>
      </c>
      <c r="J1942">
        <v>8.77</v>
      </c>
      <c r="K1942">
        <v>54.9</v>
      </c>
      <c r="L1942">
        <v>46.13</v>
      </c>
      <c r="M1942" t="s">
        <v>83</v>
      </c>
      <c r="N1942" t="s">
        <v>21393</v>
      </c>
      <c r="O1942" t="s">
        <v>21394</v>
      </c>
      <c r="P1942" t="s">
        <v>83</v>
      </c>
      <c r="Q1942" t="s">
        <v>266</v>
      </c>
      <c r="R1942" t="s">
        <v>267</v>
      </c>
      <c r="S1942" t="s">
        <v>21395</v>
      </c>
      <c r="T1942">
        <v>54.9</v>
      </c>
      <c r="U1942" t="s">
        <v>24</v>
      </c>
      <c r="V1942" t="s">
        <v>7527</v>
      </c>
      <c r="W1942" t="s">
        <v>7530</v>
      </c>
      <c r="X1942" t="s">
        <v>21396</v>
      </c>
      <c r="Y1942" t="s">
        <v>21397</v>
      </c>
      <c r="Z1942" t="str">
        <f t="shared" si="30"/>
        <v>AS-96964</v>
      </c>
    </row>
    <row r="1943" spans="1:26" x14ac:dyDescent="0.3">
      <c r="A1943" t="s">
        <v>21398</v>
      </c>
      <c r="B1943" t="s">
        <v>8169</v>
      </c>
      <c r="C1943" t="s">
        <v>264</v>
      </c>
      <c r="E1943" t="s">
        <v>45</v>
      </c>
      <c r="G1943">
        <v>0.21</v>
      </c>
      <c r="H1943">
        <v>0.21</v>
      </c>
      <c r="I1943" t="s">
        <v>24</v>
      </c>
      <c r="J1943">
        <v>8.66</v>
      </c>
      <c r="K1943">
        <v>49.9</v>
      </c>
      <c r="L1943">
        <v>41.24</v>
      </c>
      <c r="M1943" t="s">
        <v>265</v>
      </c>
      <c r="N1943" t="s">
        <v>21399</v>
      </c>
      <c r="O1943" t="s">
        <v>21400</v>
      </c>
      <c r="P1943" t="s">
        <v>265</v>
      </c>
      <c r="Q1943" t="s">
        <v>266</v>
      </c>
      <c r="R1943" t="s">
        <v>267</v>
      </c>
      <c r="S1943" t="s">
        <v>21401</v>
      </c>
      <c r="T1943">
        <v>49.9</v>
      </c>
      <c r="U1943" t="s">
        <v>24</v>
      </c>
      <c r="V1943" t="s">
        <v>21402</v>
      </c>
      <c r="W1943" t="s">
        <v>21403</v>
      </c>
      <c r="X1943" t="s">
        <v>21404</v>
      </c>
      <c r="Y1943" t="s">
        <v>21405</v>
      </c>
      <c r="Z1943" t="str">
        <f t="shared" si="30"/>
        <v>AS-94943</v>
      </c>
    </row>
    <row r="1944" spans="1:26" x14ac:dyDescent="0.3">
      <c r="A1944" t="s">
        <v>21406</v>
      </c>
      <c r="B1944" t="s">
        <v>8169</v>
      </c>
      <c r="C1944" t="s">
        <v>264</v>
      </c>
      <c r="E1944" t="s">
        <v>46</v>
      </c>
      <c r="G1944">
        <v>0.2</v>
      </c>
      <c r="H1944">
        <v>0.2</v>
      </c>
      <c r="I1944" t="s">
        <v>24</v>
      </c>
      <c r="J1944">
        <v>17.97</v>
      </c>
      <c r="K1944">
        <v>107.82</v>
      </c>
      <c r="L1944">
        <v>89.85</v>
      </c>
      <c r="M1944" t="s">
        <v>265</v>
      </c>
      <c r="N1944" t="s">
        <v>21407</v>
      </c>
      <c r="O1944" t="s">
        <v>21408</v>
      </c>
      <c r="P1944" t="s">
        <v>265</v>
      </c>
      <c r="Q1944" t="s">
        <v>266</v>
      </c>
      <c r="R1944" t="s">
        <v>267</v>
      </c>
      <c r="S1944" t="s">
        <v>21409</v>
      </c>
      <c r="T1944">
        <v>107.82</v>
      </c>
      <c r="U1944" t="s">
        <v>24</v>
      </c>
      <c r="V1944" t="s">
        <v>21410</v>
      </c>
      <c r="W1944" t="s">
        <v>21411</v>
      </c>
      <c r="X1944" t="s">
        <v>21412</v>
      </c>
      <c r="Y1944" t="s">
        <v>21413</v>
      </c>
      <c r="Z1944" t="str">
        <f t="shared" si="30"/>
        <v>AS-96951</v>
      </c>
    </row>
    <row r="1945" spans="1:26" x14ac:dyDescent="0.3">
      <c r="A1945" t="s">
        <v>21414</v>
      </c>
      <c r="B1945" t="s">
        <v>8169</v>
      </c>
      <c r="C1945" t="s">
        <v>264</v>
      </c>
      <c r="E1945" t="s">
        <v>45</v>
      </c>
      <c r="G1945">
        <v>0.21</v>
      </c>
      <c r="H1945">
        <v>0.21</v>
      </c>
      <c r="I1945" t="s">
        <v>24</v>
      </c>
      <c r="J1945">
        <v>12.82</v>
      </c>
      <c r="K1945">
        <v>73.849999999999994</v>
      </c>
      <c r="L1945">
        <v>61.03</v>
      </c>
      <c r="M1945" t="s">
        <v>265</v>
      </c>
      <c r="N1945" t="s">
        <v>21415</v>
      </c>
      <c r="O1945" t="s">
        <v>21416</v>
      </c>
      <c r="P1945" t="s">
        <v>265</v>
      </c>
      <c r="Q1945" t="s">
        <v>266</v>
      </c>
      <c r="R1945" t="s">
        <v>267</v>
      </c>
      <c r="S1945" t="s">
        <v>21417</v>
      </c>
      <c r="T1945">
        <v>73.849999999999994</v>
      </c>
      <c r="U1945" t="s">
        <v>24</v>
      </c>
      <c r="V1945" t="s">
        <v>21418</v>
      </c>
      <c r="W1945" t="s">
        <v>21419</v>
      </c>
      <c r="X1945" t="s">
        <v>21420</v>
      </c>
      <c r="Y1945" t="s">
        <v>21421</v>
      </c>
      <c r="Z1945" t="str">
        <f t="shared" si="30"/>
        <v>AS-95507</v>
      </c>
    </row>
    <row r="1946" spans="1:26" x14ac:dyDescent="0.3">
      <c r="A1946" t="s">
        <v>21422</v>
      </c>
      <c r="B1946" t="s">
        <v>8169</v>
      </c>
      <c r="C1946" t="s">
        <v>264</v>
      </c>
      <c r="E1946" t="s">
        <v>45</v>
      </c>
      <c r="G1946">
        <v>0.21</v>
      </c>
      <c r="H1946">
        <v>0.21</v>
      </c>
      <c r="I1946" t="s">
        <v>24</v>
      </c>
      <c r="J1946">
        <v>11.79</v>
      </c>
      <c r="K1946">
        <v>67.95</v>
      </c>
      <c r="L1946">
        <v>56.16</v>
      </c>
      <c r="M1946" t="s">
        <v>265</v>
      </c>
      <c r="N1946" t="s">
        <v>21423</v>
      </c>
      <c r="O1946" t="s">
        <v>21424</v>
      </c>
      <c r="P1946" t="s">
        <v>265</v>
      </c>
      <c r="Q1946" t="s">
        <v>266</v>
      </c>
      <c r="R1946" t="s">
        <v>267</v>
      </c>
      <c r="S1946" t="s">
        <v>21425</v>
      </c>
      <c r="T1946">
        <v>67.95</v>
      </c>
      <c r="U1946" t="s">
        <v>24</v>
      </c>
      <c r="V1946" t="s">
        <v>21426</v>
      </c>
      <c r="W1946" t="s">
        <v>21427</v>
      </c>
      <c r="X1946" t="s">
        <v>21428</v>
      </c>
      <c r="Y1946" t="s">
        <v>21429</v>
      </c>
      <c r="Z1946" t="str">
        <f t="shared" si="30"/>
        <v>AS-96583</v>
      </c>
    </row>
    <row r="1947" spans="1:26" x14ac:dyDescent="0.3">
      <c r="A1947" t="s">
        <v>21430</v>
      </c>
      <c r="B1947" t="s">
        <v>8169</v>
      </c>
      <c r="C1947" t="s">
        <v>264</v>
      </c>
      <c r="E1947" t="s">
        <v>46</v>
      </c>
      <c r="G1947">
        <v>0.2</v>
      </c>
      <c r="H1947">
        <v>0.2</v>
      </c>
      <c r="I1947" t="s">
        <v>24</v>
      </c>
      <c r="J1947">
        <v>9.98</v>
      </c>
      <c r="K1947">
        <v>59.85</v>
      </c>
      <c r="L1947">
        <v>49.87</v>
      </c>
      <c r="M1947" t="s">
        <v>265</v>
      </c>
      <c r="N1947" t="s">
        <v>21431</v>
      </c>
      <c r="O1947" t="s">
        <v>21432</v>
      </c>
      <c r="P1947" t="s">
        <v>265</v>
      </c>
      <c r="Q1947" t="s">
        <v>266</v>
      </c>
      <c r="R1947" t="s">
        <v>267</v>
      </c>
      <c r="S1947" t="s">
        <v>21433</v>
      </c>
      <c r="T1947">
        <v>59.85</v>
      </c>
      <c r="U1947" t="s">
        <v>24</v>
      </c>
      <c r="V1947" t="s">
        <v>21434</v>
      </c>
      <c r="W1947" t="s">
        <v>21435</v>
      </c>
      <c r="X1947" t="s">
        <v>21436</v>
      </c>
      <c r="Y1947" t="s">
        <v>21437</v>
      </c>
      <c r="Z1947" t="str">
        <f t="shared" si="30"/>
        <v>AS-95565</v>
      </c>
    </row>
    <row r="1948" spans="1:26" x14ac:dyDescent="0.3">
      <c r="A1948" t="s">
        <v>21438</v>
      </c>
      <c r="B1948" t="s">
        <v>8169</v>
      </c>
      <c r="C1948" t="s">
        <v>264</v>
      </c>
      <c r="E1948" t="s">
        <v>46</v>
      </c>
      <c r="G1948">
        <v>0.2</v>
      </c>
      <c r="H1948">
        <v>0.2</v>
      </c>
      <c r="I1948" t="s">
        <v>24</v>
      </c>
      <c r="J1948">
        <v>14.83</v>
      </c>
      <c r="K1948">
        <v>88.97</v>
      </c>
      <c r="L1948">
        <v>74.14</v>
      </c>
      <c r="M1948" t="s">
        <v>265</v>
      </c>
      <c r="N1948" t="s">
        <v>21439</v>
      </c>
      <c r="O1948" t="s">
        <v>21440</v>
      </c>
      <c r="P1948" t="s">
        <v>265</v>
      </c>
      <c r="Q1948" t="s">
        <v>266</v>
      </c>
      <c r="R1948" t="s">
        <v>267</v>
      </c>
      <c r="S1948" t="s">
        <v>21441</v>
      </c>
      <c r="T1948">
        <v>88.97</v>
      </c>
      <c r="U1948" t="s">
        <v>24</v>
      </c>
      <c r="V1948" t="s">
        <v>21442</v>
      </c>
      <c r="W1948" t="s">
        <v>21443</v>
      </c>
      <c r="X1948" t="s">
        <v>21444</v>
      </c>
      <c r="Y1948" t="s">
        <v>21445</v>
      </c>
      <c r="Z1948" t="str">
        <f t="shared" si="30"/>
        <v>AS-96882</v>
      </c>
    </row>
    <row r="1949" spans="1:26" x14ac:dyDescent="0.3">
      <c r="A1949" t="s">
        <v>21446</v>
      </c>
      <c r="B1949" t="s">
        <v>8169</v>
      </c>
      <c r="C1949" t="s">
        <v>264</v>
      </c>
      <c r="E1949" t="s">
        <v>46</v>
      </c>
      <c r="G1949">
        <v>0.2</v>
      </c>
      <c r="H1949">
        <v>0.2</v>
      </c>
      <c r="I1949" t="s">
        <v>24</v>
      </c>
      <c r="J1949">
        <v>19.16</v>
      </c>
      <c r="K1949">
        <v>114.95</v>
      </c>
      <c r="L1949">
        <v>95.79</v>
      </c>
      <c r="M1949" t="s">
        <v>265</v>
      </c>
      <c r="N1949" t="s">
        <v>21447</v>
      </c>
      <c r="O1949" t="s">
        <v>21448</v>
      </c>
      <c r="P1949" t="s">
        <v>265</v>
      </c>
      <c r="Q1949" t="s">
        <v>266</v>
      </c>
      <c r="R1949" t="s">
        <v>267</v>
      </c>
      <c r="S1949" t="s">
        <v>21449</v>
      </c>
      <c r="T1949">
        <v>114.95</v>
      </c>
      <c r="U1949" t="s">
        <v>24</v>
      </c>
      <c r="V1949" t="s">
        <v>21450</v>
      </c>
      <c r="W1949" t="s">
        <v>21451</v>
      </c>
      <c r="X1949" t="s">
        <v>21452</v>
      </c>
      <c r="Y1949" t="s">
        <v>21453</v>
      </c>
      <c r="Z1949" t="str">
        <f t="shared" si="30"/>
        <v>AS-94869</v>
      </c>
    </row>
    <row r="1950" spans="1:26" x14ac:dyDescent="0.3">
      <c r="A1950" t="s">
        <v>21454</v>
      </c>
      <c r="B1950" t="s">
        <v>8169</v>
      </c>
      <c r="C1950" t="s">
        <v>264</v>
      </c>
      <c r="E1950" t="s">
        <v>42</v>
      </c>
      <c r="G1950">
        <v>0.19</v>
      </c>
      <c r="H1950">
        <v>0.19</v>
      </c>
      <c r="I1950" t="s">
        <v>24</v>
      </c>
      <c r="J1950">
        <v>6.52</v>
      </c>
      <c r="K1950">
        <v>40.86</v>
      </c>
      <c r="L1950">
        <v>34.340000000000003</v>
      </c>
      <c r="M1950" t="s">
        <v>265</v>
      </c>
      <c r="N1950" t="s">
        <v>21455</v>
      </c>
      <c r="O1950" t="s">
        <v>21456</v>
      </c>
      <c r="P1950" t="s">
        <v>265</v>
      </c>
      <c r="Q1950" t="s">
        <v>266</v>
      </c>
      <c r="R1950" t="s">
        <v>267</v>
      </c>
      <c r="S1950" t="s">
        <v>21457</v>
      </c>
      <c r="T1950">
        <v>40.86</v>
      </c>
      <c r="U1950" t="s">
        <v>24</v>
      </c>
      <c r="V1950" t="s">
        <v>21458</v>
      </c>
      <c r="W1950" t="s">
        <v>21459</v>
      </c>
      <c r="X1950" t="s">
        <v>21458</v>
      </c>
      <c r="Y1950" t="s">
        <v>21460</v>
      </c>
      <c r="Z1950" t="str">
        <f t="shared" si="30"/>
        <v>AS-96793</v>
      </c>
    </row>
    <row r="1951" spans="1:26" x14ac:dyDescent="0.3">
      <c r="A1951" t="s">
        <v>21461</v>
      </c>
      <c r="B1951" t="s">
        <v>8169</v>
      </c>
      <c r="C1951" t="s">
        <v>264</v>
      </c>
      <c r="E1951" t="s">
        <v>47</v>
      </c>
      <c r="G1951">
        <v>0.22</v>
      </c>
      <c r="H1951">
        <v>0.22</v>
      </c>
      <c r="I1951" t="s">
        <v>24</v>
      </c>
      <c r="J1951">
        <v>4.49</v>
      </c>
      <c r="K1951">
        <v>24.9</v>
      </c>
      <c r="L1951">
        <v>20.41</v>
      </c>
      <c r="M1951" t="s">
        <v>265</v>
      </c>
      <c r="N1951" t="s">
        <v>21462</v>
      </c>
      <c r="O1951" t="s">
        <v>21463</v>
      </c>
      <c r="P1951" t="s">
        <v>265</v>
      </c>
      <c r="Q1951" t="s">
        <v>266</v>
      </c>
      <c r="R1951" t="s">
        <v>267</v>
      </c>
      <c r="S1951" t="s">
        <v>21464</v>
      </c>
      <c r="T1951">
        <v>24.9</v>
      </c>
      <c r="U1951" t="s">
        <v>24</v>
      </c>
      <c r="V1951" t="s">
        <v>21465</v>
      </c>
      <c r="W1951" t="s">
        <v>21466</v>
      </c>
      <c r="X1951" t="s">
        <v>21467</v>
      </c>
      <c r="Y1951" t="s">
        <v>21468</v>
      </c>
      <c r="Z1951" t="str">
        <f t="shared" si="30"/>
        <v>AS-95675</v>
      </c>
    </row>
    <row r="1952" spans="1:26" x14ac:dyDescent="0.3">
      <c r="A1952" t="s">
        <v>21469</v>
      </c>
      <c r="B1952" t="s">
        <v>8169</v>
      </c>
      <c r="C1952" t="s">
        <v>264</v>
      </c>
      <c r="E1952" t="s">
        <v>45</v>
      </c>
      <c r="G1952">
        <v>0.21</v>
      </c>
      <c r="H1952">
        <v>0.21</v>
      </c>
      <c r="I1952" t="s">
        <v>24</v>
      </c>
      <c r="J1952">
        <v>8.66</v>
      </c>
      <c r="K1952">
        <v>49.9</v>
      </c>
      <c r="L1952">
        <v>41.24</v>
      </c>
      <c r="M1952" t="s">
        <v>265</v>
      </c>
      <c r="N1952" t="s">
        <v>21470</v>
      </c>
      <c r="O1952" t="s">
        <v>21471</v>
      </c>
      <c r="P1952" t="s">
        <v>265</v>
      </c>
      <c r="Q1952" t="s">
        <v>266</v>
      </c>
      <c r="R1952" t="s">
        <v>267</v>
      </c>
      <c r="S1952" t="s">
        <v>21472</v>
      </c>
      <c r="T1952">
        <v>49.9</v>
      </c>
      <c r="U1952" t="s">
        <v>24</v>
      </c>
      <c r="V1952" t="s">
        <v>21473</v>
      </c>
      <c r="W1952" t="s">
        <v>21474</v>
      </c>
      <c r="X1952" t="s">
        <v>21475</v>
      </c>
      <c r="Y1952" t="s">
        <v>21476</v>
      </c>
      <c r="Z1952" t="str">
        <f t="shared" si="30"/>
        <v>AS-95040</v>
      </c>
    </row>
    <row r="1953" spans="1:26" x14ac:dyDescent="0.3">
      <c r="A1953" t="s">
        <v>21477</v>
      </c>
      <c r="B1953" t="s">
        <v>8169</v>
      </c>
      <c r="C1953" t="s">
        <v>264</v>
      </c>
      <c r="E1953" t="s">
        <v>45</v>
      </c>
      <c r="G1953">
        <v>0.21</v>
      </c>
      <c r="H1953">
        <v>0.21</v>
      </c>
      <c r="I1953" t="s">
        <v>24</v>
      </c>
      <c r="J1953">
        <v>10.4</v>
      </c>
      <c r="K1953">
        <v>59.9</v>
      </c>
      <c r="L1953">
        <v>49.5</v>
      </c>
      <c r="M1953" t="s">
        <v>265</v>
      </c>
      <c r="N1953" t="s">
        <v>21478</v>
      </c>
      <c r="O1953" t="s">
        <v>21479</v>
      </c>
      <c r="P1953" t="s">
        <v>265</v>
      </c>
      <c r="Q1953" t="s">
        <v>266</v>
      </c>
      <c r="R1953" t="s">
        <v>267</v>
      </c>
      <c r="S1953" t="s">
        <v>21480</v>
      </c>
      <c r="T1953">
        <v>59.9</v>
      </c>
      <c r="U1953" t="s">
        <v>24</v>
      </c>
      <c r="V1953" t="s">
        <v>21481</v>
      </c>
      <c r="W1953" t="s">
        <v>21482</v>
      </c>
      <c r="X1953" t="s">
        <v>21483</v>
      </c>
      <c r="Y1953" t="s">
        <v>21484</v>
      </c>
      <c r="Z1953" t="str">
        <f t="shared" si="30"/>
        <v>AS-95372</v>
      </c>
    </row>
    <row r="1954" spans="1:26" x14ac:dyDescent="0.3">
      <c r="A1954" t="s">
        <v>21485</v>
      </c>
      <c r="B1954" t="s">
        <v>8169</v>
      </c>
      <c r="C1954" t="s">
        <v>264</v>
      </c>
      <c r="E1954" t="s">
        <v>45</v>
      </c>
      <c r="G1954">
        <v>0.21</v>
      </c>
      <c r="H1954">
        <v>0.21</v>
      </c>
      <c r="I1954" t="s">
        <v>24</v>
      </c>
      <c r="J1954">
        <v>9.5299999999999994</v>
      </c>
      <c r="K1954">
        <v>54.9</v>
      </c>
      <c r="L1954">
        <v>45.37</v>
      </c>
      <c r="M1954" t="s">
        <v>265</v>
      </c>
      <c r="N1954" t="s">
        <v>21486</v>
      </c>
      <c r="O1954" t="s">
        <v>21487</v>
      </c>
      <c r="P1954" t="s">
        <v>265</v>
      </c>
      <c r="Q1954" t="s">
        <v>266</v>
      </c>
      <c r="R1954" t="s">
        <v>267</v>
      </c>
      <c r="S1954" t="s">
        <v>21488</v>
      </c>
      <c r="T1954">
        <v>54.9</v>
      </c>
      <c r="U1954" t="s">
        <v>24</v>
      </c>
      <c r="V1954" t="s">
        <v>21489</v>
      </c>
      <c r="W1954" t="s">
        <v>21490</v>
      </c>
      <c r="X1954" t="s">
        <v>21491</v>
      </c>
      <c r="Y1954" t="s">
        <v>21492</v>
      </c>
      <c r="Z1954" t="str">
        <f t="shared" si="30"/>
        <v>AS-96582</v>
      </c>
    </row>
    <row r="1955" spans="1:26" x14ac:dyDescent="0.3">
      <c r="A1955" t="s">
        <v>21493</v>
      </c>
      <c r="B1955" t="s">
        <v>8169</v>
      </c>
      <c r="C1955" t="s">
        <v>264</v>
      </c>
      <c r="E1955" t="s">
        <v>45</v>
      </c>
      <c r="G1955">
        <v>0.21</v>
      </c>
      <c r="H1955">
        <v>0.21</v>
      </c>
      <c r="I1955" t="s">
        <v>24</v>
      </c>
      <c r="J1955">
        <v>17</v>
      </c>
      <c r="K1955">
        <v>97.97</v>
      </c>
      <c r="L1955">
        <v>80.97</v>
      </c>
      <c r="M1955" t="s">
        <v>265</v>
      </c>
      <c r="N1955" t="s">
        <v>21494</v>
      </c>
      <c r="O1955" t="s">
        <v>21495</v>
      </c>
      <c r="P1955" t="s">
        <v>265</v>
      </c>
      <c r="Q1955" t="s">
        <v>266</v>
      </c>
      <c r="R1955" t="s">
        <v>267</v>
      </c>
      <c r="S1955" t="s">
        <v>21496</v>
      </c>
      <c r="T1955">
        <v>108.85</v>
      </c>
      <c r="U1955" t="s">
        <v>24</v>
      </c>
      <c r="V1955" t="s">
        <v>21497</v>
      </c>
      <c r="W1955" t="s">
        <v>21498</v>
      </c>
      <c r="X1955" t="s">
        <v>21499</v>
      </c>
      <c r="Y1955" t="s">
        <v>21500</v>
      </c>
      <c r="Z1955" t="str">
        <f t="shared" si="30"/>
        <v>AS-96311</v>
      </c>
    </row>
    <row r="1956" spans="1:26" x14ac:dyDescent="0.3">
      <c r="A1956" t="s">
        <v>21493</v>
      </c>
      <c r="B1956" t="s">
        <v>8169</v>
      </c>
      <c r="C1956" t="s">
        <v>264</v>
      </c>
      <c r="E1956" t="s">
        <v>45</v>
      </c>
      <c r="G1956">
        <v>0.21</v>
      </c>
      <c r="H1956">
        <v>0.21</v>
      </c>
      <c r="I1956" t="s">
        <v>24</v>
      </c>
      <c r="J1956">
        <v>17</v>
      </c>
      <c r="K1956">
        <v>97.97</v>
      </c>
      <c r="L1956">
        <v>80.97</v>
      </c>
      <c r="M1956" t="s">
        <v>265</v>
      </c>
      <c r="N1956" t="s">
        <v>21494</v>
      </c>
      <c r="O1956" t="s">
        <v>21501</v>
      </c>
      <c r="P1956" t="s">
        <v>265</v>
      </c>
      <c r="Q1956" t="s">
        <v>275</v>
      </c>
      <c r="R1956" t="s">
        <v>267</v>
      </c>
      <c r="S1956" t="s">
        <v>21502</v>
      </c>
      <c r="T1956">
        <v>10.88</v>
      </c>
      <c r="U1956" t="s">
        <v>24</v>
      </c>
      <c r="V1956" t="s">
        <v>21503</v>
      </c>
      <c r="W1956" t="s">
        <v>21504</v>
      </c>
      <c r="X1956" t="s">
        <v>21503</v>
      </c>
      <c r="Y1956" t="s">
        <v>21505</v>
      </c>
      <c r="Z1956" t="str">
        <f t="shared" si="30"/>
        <v>AS-96311</v>
      </c>
    </row>
    <row r="1957" spans="1:26" x14ac:dyDescent="0.3">
      <c r="A1957" t="s">
        <v>21506</v>
      </c>
      <c r="B1957" t="s">
        <v>8169</v>
      </c>
      <c r="C1957" t="s">
        <v>264</v>
      </c>
      <c r="E1957" t="s">
        <v>45</v>
      </c>
      <c r="G1957">
        <v>0.21</v>
      </c>
      <c r="H1957">
        <v>0.21</v>
      </c>
      <c r="I1957" t="s">
        <v>24</v>
      </c>
      <c r="J1957">
        <v>8.31</v>
      </c>
      <c r="K1957">
        <v>47.9</v>
      </c>
      <c r="L1957">
        <v>39.590000000000003</v>
      </c>
      <c r="M1957" t="s">
        <v>265</v>
      </c>
      <c r="N1957" t="s">
        <v>21507</v>
      </c>
      <c r="O1957" t="s">
        <v>21508</v>
      </c>
      <c r="P1957" t="s">
        <v>265</v>
      </c>
      <c r="Q1957" t="s">
        <v>266</v>
      </c>
      <c r="R1957" t="s">
        <v>267</v>
      </c>
      <c r="S1957" t="s">
        <v>21509</v>
      </c>
      <c r="T1957">
        <v>47.9</v>
      </c>
      <c r="U1957" t="s">
        <v>24</v>
      </c>
      <c r="V1957" t="s">
        <v>21510</v>
      </c>
      <c r="W1957" t="s">
        <v>21511</v>
      </c>
      <c r="X1957" t="s">
        <v>21512</v>
      </c>
      <c r="Y1957" t="s">
        <v>21513</v>
      </c>
      <c r="Z1957" t="str">
        <f t="shared" si="30"/>
        <v>AS-95327</v>
      </c>
    </row>
    <row r="1958" spans="1:26" x14ac:dyDescent="0.3">
      <c r="A1958" t="s">
        <v>21514</v>
      </c>
      <c r="B1958" t="s">
        <v>8169</v>
      </c>
      <c r="C1958" t="s">
        <v>264</v>
      </c>
      <c r="E1958" t="s">
        <v>37</v>
      </c>
      <c r="G1958">
        <v>0.2</v>
      </c>
      <c r="H1958">
        <v>0.2</v>
      </c>
      <c r="I1958" t="s">
        <v>24</v>
      </c>
      <c r="J1958">
        <v>5.32</v>
      </c>
      <c r="K1958">
        <v>31.9</v>
      </c>
      <c r="L1958">
        <v>26.58</v>
      </c>
      <c r="M1958" t="s">
        <v>265</v>
      </c>
      <c r="N1958" t="s">
        <v>21515</v>
      </c>
      <c r="O1958" t="s">
        <v>21516</v>
      </c>
      <c r="P1958" t="s">
        <v>265</v>
      </c>
      <c r="Q1958" t="s">
        <v>266</v>
      </c>
      <c r="R1958" t="s">
        <v>267</v>
      </c>
      <c r="S1958" t="s">
        <v>21517</v>
      </c>
      <c r="T1958">
        <v>31.9</v>
      </c>
      <c r="U1958" t="s">
        <v>24</v>
      </c>
      <c r="V1958" t="s">
        <v>21518</v>
      </c>
      <c r="W1958" t="s">
        <v>21519</v>
      </c>
      <c r="X1958" t="s">
        <v>21520</v>
      </c>
      <c r="Y1958" t="s">
        <v>21521</v>
      </c>
      <c r="Z1958" t="str">
        <f t="shared" si="30"/>
        <v>AS-96926</v>
      </c>
    </row>
    <row r="1959" spans="1:26" x14ac:dyDescent="0.3">
      <c r="A1959" t="s">
        <v>21522</v>
      </c>
      <c r="B1959" t="s">
        <v>8169</v>
      </c>
      <c r="C1959" t="s">
        <v>264</v>
      </c>
      <c r="E1959" t="s">
        <v>42</v>
      </c>
      <c r="G1959">
        <v>0.19</v>
      </c>
      <c r="H1959">
        <v>0.19</v>
      </c>
      <c r="I1959" t="s">
        <v>24</v>
      </c>
      <c r="J1959">
        <v>12.76</v>
      </c>
      <c r="K1959">
        <v>79.900000000000006</v>
      </c>
      <c r="L1959">
        <v>67.14</v>
      </c>
      <c r="M1959" t="s">
        <v>265</v>
      </c>
      <c r="N1959" t="s">
        <v>21523</v>
      </c>
      <c r="O1959" t="s">
        <v>21524</v>
      </c>
      <c r="P1959" t="s">
        <v>265</v>
      </c>
      <c r="Q1959" t="s">
        <v>266</v>
      </c>
      <c r="R1959" t="s">
        <v>267</v>
      </c>
      <c r="S1959" t="s">
        <v>21525</v>
      </c>
      <c r="T1959">
        <v>79.900000000000006</v>
      </c>
      <c r="U1959" t="s">
        <v>24</v>
      </c>
      <c r="V1959" t="s">
        <v>21526</v>
      </c>
      <c r="W1959" t="s">
        <v>21527</v>
      </c>
      <c r="X1959" t="s">
        <v>21528</v>
      </c>
      <c r="Y1959" t="s">
        <v>21529</v>
      </c>
      <c r="Z1959" t="str">
        <f t="shared" si="30"/>
        <v>AS-95161</v>
      </c>
    </row>
    <row r="1960" spans="1:26" x14ac:dyDescent="0.3">
      <c r="A1960" t="s">
        <v>21530</v>
      </c>
      <c r="B1960" t="s">
        <v>8169</v>
      </c>
      <c r="C1960" t="s">
        <v>38</v>
      </c>
      <c r="D1960" t="s">
        <v>65</v>
      </c>
      <c r="E1960" t="s">
        <v>49</v>
      </c>
      <c r="G1960">
        <v>0.23</v>
      </c>
      <c r="H1960" t="s">
        <v>270</v>
      </c>
      <c r="I1960" t="s">
        <v>24</v>
      </c>
      <c r="J1960">
        <v>5.55</v>
      </c>
      <c r="K1960">
        <v>31.96</v>
      </c>
      <c r="L1960">
        <v>26.41</v>
      </c>
      <c r="M1960" t="s">
        <v>271</v>
      </c>
      <c r="Z1960" t="str">
        <f t="shared" si="30"/>
        <v>AS-97006</v>
      </c>
    </row>
    <row r="1961" spans="1:26" x14ac:dyDescent="0.3">
      <c r="A1961" t="s">
        <v>21531</v>
      </c>
      <c r="B1961" t="s">
        <v>8169</v>
      </c>
      <c r="C1961" t="s">
        <v>264</v>
      </c>
      <c r="E1961" t="s">
        <v>45</v>
      </c>
      <c r="G1961">
        <v>0.21</v>
      </c>
      <c r="H1961">
        <v>0.21</v>
      </c>
      <c r="I1961" t="s">
        <v>24</v>
      </c>
      <c r="J1961">
        <v>8.31</v>
      </c>
      <c r="K1961">
        <v>47.9</v>
      </c>
      <c r="L1961">
        <v>39.590000000000003</v>
      </c>
      <c r="M1961" t="s">
        <v>265</v>
      </c>
      <c r="N1961" t="s">
        <v>21532</v>
      </c>
      <c r="O1961" t="s">
        <v>21533</v>
      </c>
      <c r="P1961" t="s">
        <v>265</v>
      </c>
      <c r="Q1961" t="s">
        <v>266</v>
      </c>
      <c r="R1961" t="s">
        <v>269</v>
      </c>
      <c r="S1961" t="s">
        <v>21534</v>
      </c>
      <c r="T1961">
        <v>47.9</v>
      </c>
      <c r="U1961" t="s">
        <v>24</v>
      </c>
      <c r="W1961" t="s">
        <v>21535</v>
      </c>
      <c r="X1961" t="s">
        <v>21536</v>
      </c>
      <c r="Y1961" t="s">
        <v>21537</v>
      </c>
      <c r="Z1961" t="str">
        <f t="shared" si="30"/>
        <v>AS-95085</v>
      </c>
    </row>
    <row r="1962" spans="1:26" x14ac:dyDescent="0.3">
      <c r="A1962" t="s">
        <v>21531</v>
      </c>
      <c r="B1962" t="s">
        <v>8169</v>
      </c>
      <c r="C1962" t="s">
        <v>264</v>
      </c>
      <c r="E1962" t="s">
        <v>45</v>
      </c>
      <c r="G1962">
        <v>0.21</v>
      </c>
      <c r="H1962">
        <v>0.21</v>
      </c>
      <c r="I1962" t="s">
        <v>24</v>
      </c>
      <c r="J1962">
        <v>8.31</v>
      </c>
      <c r="K1962">
        <v>47.9</v>
      </c>
      <c r="L1962">
        <v>39.590000000000003</v>
      </c>
      <c r="M1962" t="s">
        <v>265</v>
      </c>
      <c r="N1962" t="s">
        <v>21532</v>
      </c>
      <c r="O1962" t="s">
        <v>21538</v>
      </c>
      <c r="P1962" t="s">
        <v>265</v>
      </c>
      <c r="Q1962" t="s">
        <v>266</v>
      </c>
      <c r="R1962" t="s">
        <v>267</v>
      </c>
      <c r="S1962" t="s">
        <v>21539</v>
      </c>
      <c r="T1962">
        <v>47.9</v>
      </c>
      <c r="U1962" t="s">
        <v>24</v>
      </c>
      <c r="V1962" t="s">
        <v>21540</v>
      </c>
      <c r="W1962" t="s">
        <v>21541</v>
      </c>
      <c r="X1962" t="s">
        <v>21542</v>
      </c>
      <c r="Y1962" t="s">
        <v>21543</v>
      </c>
      <c r="Z1962" t="str">
        <f t="shared" si="30"/>
        <v>AS-95085</v>
      </c>
    </row>
    <row r="1963" spans="1:26" x14ac:dyDescent="0.3">
      <c r="A1963" t="s">
        <v>21544</v>
      </c>
      <c r="B1963" t="s">
        <v>8169</v>
      </c>
      <c r="C1963" t="s">
        <v>264</v>
      </c>
      <c r="E1963" t="s">
        <v>42</v>
      </c>
      <c r="G1963">
        <v>0.19</v>
      </c>
      <c r="H1963">
        <v>0.19</v>
      </c>
      <c r="I1963" t="s">
        <v>24</v>
      </c>
      <c r="J1963">
        <v>7.97</v>
      </c>
      <c r="K1963">
        <v>49.9</v>
      </c>
      <c r="L1963">
        <v>41.93</v>
      </c>
      <c r="M1963" t="s">
        <v>265</v>
      </c>
      <c r="N1963" t="s">
        <v>21545</v>
      </c>
      <c r="O1963" t="s">
        <v>21546</v>
      </c>
      <c r="P1963" t="s">
        <v>265</v>
      </c>
      <c r="Q1963" t="s">
        <v>266</v>
      </c>
      <c r="R1963" t="s">
        <v>267</v>
      </c>
      <c r="S1963" t="s">
        <v>21547</v>
      </c>
      <c r="T1963">
        <v>49.9</v>
      </c>
      <c r="U1963" t="s">
        <v>24</v>
      </c>
      <c r="V1963" t="s">
        <v>21548</v>
      </c>
      <c r="W1963" t="s">
        <v>21549</v>
      </c>
      <c r="X1963" t="s">
        <v>21550</v>
      </c>
      <c r="Y1963" t="s">
        <v>21551</v>
      </c>
      <c r="Z1963" t="str">
        <f t="shared" si="30"/>
        <v>AS-97107</v>
      </c>
    </row>
    <row r="1964" spans="1:26" x14ac:dyDescent="0.3">
      <c r="A1964" t="s">
        <v>21552</v>
      </c>
      <c r="B1964" t="s">
        <v>8169</v>
      </c>
      <c r="C1964" t="s">
        <v>268</v>
      </c>
      <c r="E1964" t="s">
        <v>42</v>
      </c>
      <c r="G1964">
        <v>0.19</v>
      </c>
      <c r="H1964">
        <v>0.19</v>
      </c>
      <c r="I1964" t="s">
        <v>24</v>
      </c>
      <c r="J1964">
        <v>22.47</v>
      </c>
      <c r="K1964">
        <v>140.75</v>
      </c>
      <c r="L1964">
        <v>118.28</v>
      </c>
      <c r="M1964" t="s">
        <v>83</v>
      </c>
      <c r="N1964" t="s">
        <v>21553</v>
      </c>
      <c r="O1964" t="s">
        <v>21554</v>
      </c>
      <c r="P1964" t="s">
        <v>83</v>
      </c>
      <c r="Q1964" t="s">
        <v>266</v>
      </c>
      <c r="R1964" t="s">
        <v>267</v>
      </c>
      <c r="S1964" t="s">
        <v>21555</v>
      </c>
      <c r="T1964">
        <v>140.75</v>
      </c>
      <c r="U1964" t="s">
        <v>24</v>
      </c>
      <c r="V1964" t="s">
        <v>2961</v>
      </c>
      <c r="W1964" t="s">
        <v>2963</v>
      </c>
      <c r="X1964" t="s">
        <v>21556</v>
      </c>
      <c r="Y1964" t="s">
        <v>21557</v>
      </c>
      <c r="Z1964" t="str">
        <f t="shared" si="30"/>
        <v>AS-94885</v>
      </c>
    </row>
    <row r="1965" spans="1:26" x14ac:dyDescent="0.3">
      <c r="A1965" t="s">
        <v>557</v>
      </c>
      <c r="B1965" t="s">
        <v>8169</v>
      </c>
      <c r="C1965" t="s">
        <v>264</v>
      </c>
      <c r="D1965" t="s">
        <v>64</v>
      </c>
      <c r="E1965" t="s">
        <v>45</v>
      </c>
      <c r="G1965">
        <v>0.21</v>
      </c>
      <c r="H1965">
        <v>0.21</v>
      </c>
      <c r="I1965" t="s">
        <v>24</v>
      </c>
      <c r="J1965">
        <v>-31.18</v>
      </c>
      <c r="K1965">
        <v>-179.64</v>
      </c>
      <c r="L1965">
        <v>-148.46</v>
      </c>
      <c r="M1965" t="s">
        <v>265</v>
      </c>
      <c r="N1965" t="s">
        <v>743</v>
      </c>
      <c r="O1965" t="s">
        <v>744</v>
      </c>
      <c r="P1965" t="s">
        <v>265</v>
      </c>
      <c r="Q1965" t="s">
        <v>266</v>
      </c>
      <c r="R1965" t="s">
        <v>267</v>
      </c>
      <c r="S1965" t="s">
        <v>745</v>
      </c>
      <c r="T1965">
        <v>191.6</v>
      </c>
      <c r="U1965" t="s">
        <v>24</v>
      </c>
      <c r="V1965" t="s">
        <v>746</v>
      </c>
      <c r="W1965" t="s">
        <v>747</v>
      </c>
      <c r="X1965" t="s">
        <v>748</v>
      </c>
      <c r="Y1965" t="s">
        <v>21558</v>
      </c>
      <c r="Z1965" t="str">
        <f t="shared" si="30"/>
        <v>AS-91995</v>
      </c>
    </row>
    <row r="1966" spans="1:26" x14ac:dyDescent="0.3">
      <c r="A1966" t="s">
        <v>557</v>
      </c>
      <c r="B1966" t="s">
        <v>8169</v>
      </c>
      <c r="C1966" t="s">
        <v>264</v>
      </c>
      <c r="D1966" t="s">
        <v>64</v>
      </c>
      <c r="E1966" t="s">
        <v>45</v>
      </c>
      <c r="G1966">
        <v>0.21</v>
      </c>
      <c r="H1966">
        <v>0.21</v>
      </c>
      <c r="I1966" t="s">
        <v>24</v>
      </c>
      <c r="J1966">
        <v>-31.18</v>
      </c>
      <c r="K1966">
        <v>-179.64</v>
      </c>
      <c r="L1966">
        <v>-148.46</v>
      </c>
      <c r="M1966" t="s">
        <v>265</v>
      </c>
      <c r="N1966" t="s">
        <v>743</v>
      </c>
      <c r="O1966" t="s">
        <v>21559</v>
      </c>
      <c r="P1966" t="s">
        <v>265</v>
      </c>
      <c r="Q1966" t="s">
        <v>275</v>
      </c>
      <c r="R1966" t="s">
        <v>267</v>
      </c>
      <c r="S1966" t="s">
        <v>21560</v>
      </c>
      <c r="T1966">
        <v>179.64</v>
      </c>
      <c r="U1966" t="s">
        <v>24</v>
      </c>
      <c r="V1966" t="s">
        <v>21561</v>
      </c>
      <c r="W1966" t="s">
        <v>21562</v>
      </c>
      <c r="X1966" t="s">
        <v>21561</v>
      </c>
      <c r="Y1966" t="s">
        <v>21563</v>
      </c>
      <c r="Z1966" t="str">
        <f t="shared" si="30"/>
        <v>AS-91995</v>
      </c>
    </row>
    <row r="1967" spans="1:26" x14ac:dyDescent="0.3">
      <c r="A1967" t="s">
        <v>21564</v>
      </c>
      <c r="B1967" t="s">
        <v>8169</v>
      </c>
      <c r="C1967" t="s">
        <v>264</v>
      </c>
      <c r="E1967" t="s">
        <v>45</v>
      </c>
      <c r="G1967">
        <v>0.21</v>
      </c>
      <c r="H1967">
        <v>0.21</v>
      </c>
      <c r="I1967" t="s">
        <v>24</v>
      </c>
      <c r="J1967">
        <v>6.58</v>
      </c>
      <c r="K1967">
        <v>37.9</v>
      </c>
      <c r="L1967">
        <v>31.32</v>
      </c>
      <c r="M1967" t="s">
        <v>265</v>
      </c>
      <c r="N1967" t="s">
        <v>21565</v>
      </c>
      <c r="O1967" t="s">
        <v>21566</v>
      </c>
      <c r="P1967" t="s">
        <v>265</v>
      </c>
      <c r="Q1967" t="s">
        <v>266</v>
      </c>
      <c r="R1967" t="s">
        <v>267</v>
      </c>
      <c r="S1967" t="s">
        <v>21567</v>
      </c>
      <c r="T1967">
        <v>37.9</v>
      </c>
      <c r="U1967" t="s">
        <v>24</v>
      </c>
      <c r="V1967" t="s">
        <v>21568</v>
      </c>
      <c r="W1967" t="s">
        <v>21569</v>
      </c>
      <c r="X1967" t="s">
        <v>21570</v>
      </c>
      <c r="Y1967" t="s">
        <v>21571</v>
      </c>
      <c r="Z1967" t="str">
        <f t="shared" si="30"/>
        <v>AS-96275</v>
      </c>
    </row>
    <row r="1968" spans="1:26" x14ac:dyDescent="0.3">
      <c r="A1968" t="s">
        <v>21572</v>
      </c>
      <c r="B1968" t="s">
        <v>8169</v>
      </c>
      <c r="C1968" t="s">
        <v>264</v>
      </c>
      <c r="E1968" t="s">
        <v>45</v>
      </c>
      <c r="G1968">
        <v>0.21</v>
      </c>
      <c r="H1968">
        <v>0.21</v>
      </c>
      <c r="I1968" t="s">
        <v>24</v>
      </c>
      <c r="J1968">
        <v>3.98</v>
      </c>
      <c r="K1968">
        <v>22.91</v>
      </c>
      <c r="L1968">
        <v>18.93</v>
      </c>
      <c r="M1968" t="s">
        <v>265</v>
      </c>
      <c r="N1968" t="s">
        <v>21573</v>
      </c>
      <c r="O1968" t="s">
        <v>21574</v>
      </c>
      <c r="P1968" t="s">
        <v>265</v>
      </c>
      <c r="Q1968" t="s">
        <v>266</v>
      </c>
      <c r="R1968" t="s">
        <v>267</v>
      </c>
      <c r="S1968" t="s">
        <v>21575</v>
      </c>
      <c r="T1968">
        <v>22.91</v>
      </c>
      <c r="U1968" t="s">
        <v>24</v>
      </c>
      <c r="V1968" t="s">
        <v>21576</v>
      </c>
      <c r="W1968" t="s">
        <v>21577</v>
      </c>
      <c r="X1968" t="s">
        <v>21578</v>
      </c>
      <c r="Y1968" t="s">
        <v>21579</v>
      </c>
      <c r="Z1968" t="str">
        <f t="shared" si="30"/>
        <v>AS-95457</v>
      </c>
    </row>
    <row r="1969" spans="1:26" x14ac:dyDescent="0.3">
      <c r="A1969" t="s">
        <v>21580</v>
      </c>
      <c r="B1969" t="s">
        <v>8169</v>
      </c>
      <c r="C1969" t="s">
        <v>38</v>
      </c>
      <c r="D1969" t="s">
        <v>65</v>
      </c>
      <c r="E1969" t="s">
        <v>46</v>
      </c>
      <c r="G1969">
        <v>0.2</v>
      </c>
      <c r="H1969" t="s">
        <v>270</v>
      </c>
      <c r="I1969" t="s">
        <v>24</v>
      </c>
      <c r="J1969">
        <v>5.55</v>
      </c>
      <c r="K1969">
        <v>31.96</v>
      </c>
      <c r="L1969">
        <v>26.41</v>
      </c>
      <c r="M1969" t="s">
        <v>271</v>
      </c>
      <c r="Z1969" t="str">
        <f t="shared" si="30"/>
        <v>AS-96194</v>
      </c>
    </row>
    <row r="1970" spans="1:26" x14ac:dyDescent="0.3">
      <c r="A1970" t="s">
        <v>21581</v>
      </c>
      <c r="B1970" t="s">
        <v>8169</v>
      </c>
      <c r="C1970" t="s">
        <v>264</v>
      </c>
      <c r="E1970" t="s">
        <v>45</v>
      </c>
      <c r="G1970">
        <v>0.21</v>
      </c>
      <c r="H1970">
        <v>0.21</v>
      </c>
      <c r="I1970" t="s">
        <v>24</v>
      </c>
      <c r="J1970">
        <v>14.91</v>
      </c>
      <c r="K1970">
        <v>85.9</v>
      </c>
      <c r="L1970">
        <v>70.989999999999995</v>
      </c>
      <c r="M1970" t="s">
        <v>265</v>
      </c>
      <c r="N1970" t="s">
        <v>21582</v>
      </c>
      <c r="O1970" t="s">
        <v>21583</v>
      </c>
      <c r="P1970" t="s">
        <v>265</v>
      </c>
      <c r="Q1970" t="s">
        <v>266</v>
      </c>
      <c r="R1970" t="s">
        <v>267</v>
      </c>
      <c r="S1970" t="s">
        <v>21584</v>
      </c>
      <c r="T1970">
        <v>85.9</v>
      </c>
      <c r="U1970" t="s">
        <v>24</v>
      </c>
      <c r="V1970" t="s">
        <v>21585</v>
      </c>
      <c r="W1970" t="s">
        <v>21586</v>
      </c>
      <c r="X1970" t="s">
        <v>21587</v>
      </c>
      <c r="Y1970" t="s">
        <v>21588</v>
      </c>
      <c r="Z1970" t="str">
        <f t="shared" si="30"/>
        <v>AS-97243</v>
      </c>
    </row>
    <row r="1971" spans="1:26" x14ac:dyDescent="0.3">
      <c r="A1971" t="s">
        <v>21589</v>
      </c>
      <c r="B1971" t="s">
        <v>8169</v>
      </c>
      <c r="C1971" t="s">
        <v>264</v>
      </c>
      <c r="E1971" t="s">
        <v>37</v>
      </c>
      <c r="G1971">
        <v>0.2</v>
      </c>
      <c r="H1971">
        <v>0.2</v>
      </c>
      <c r="I1971" t="s">
        <v>24</v>
      </c>
      <c r="J1971">
        <v>44.98</v>
      </c>
      <c r="K1971">
        <v>269.85000000000002</v>
      </c>
      <c r="L1971">
        <v>224.87</v>
      </c>
      <c r="M1971" t="s">
        <v>265</v>
      </c>
      <c r="N1971" t="s">
        <v>21590</v>
      </c>
      <c r="O1971" t="s">
        <v>21591</v>
      </c>
      <c r="P1971" t="s">
        <v>265</v>
      </c>
      <c r="Q1971" t="s">
        <v>266</v>
      </c>
      <c r="R1971" t="s">
        <v>267</v>
      </c>
      <c r="S1971" t="s">
        <v>21592</v>
      </c>
      <c r="T1971">
        <v>269.85000000000002</v>
      </c>
      <c r="U1971" t="s">
        <v>24</v>
      </c>
      <c r="V1971" t="s">
        <v>21593</v>
      </c>
      <c r="W1971" t="s">
        <v>21594</v>
      </c>
      <c r="X1971" t="s">
        <v>21595</v>
      </c>
      <c r="Y1971" t="s">
        <v>21596</v>
      </c>
      <c r="Z1971" t="str">
        <f t="shared" si="30"/>
        <v>AS-96637</v>
      </c>
    </row>
    <row r="1972" spans="1:26" x14ac:dyDescent="0.3">
      <c r="A1972" t="s">
        <v>21597</v>
      </c>
      <c r="B1972" t="s">
        <v>8169</v>
      </c>
      <c r="C1972" t="s">
        <v>264</v>
      </c>
      <c r="E1972" t="s">
        <v>42</v>
      </c>
      <c r="G1972">
        <v>0.19</v>
      </c>
      <c r="H1972">
        <v>0.19</v>
      </c>
      <c r="I1972" t="s">
        <v>24</v>
      </c>
      <c r="J1972">
        <v>10.67</v>
      </c>
      <c r="K1972">
        <v>66.849999999999994</v>
      </c>
      <c r="L1972">
        <v>56.18</v>
      </c>
      <c r="M1972" t="s">
        <v>265</v>
      </c>
      <c r="N1972" t="s">
        <v>21598</v>
      </c>
      <c r="O1972" t="s">
        <v>21599</v>
      </c>
      <c r="P1972" t="s">
        <v>265</v>
      </c>
      <c r="Q1972" t="s">
        <v>266</v>
      </c>
      <c r="R1972" t="s">
        <v>267</v>
      </c>
      <c r="S1972" t="s">
        <v>21600</v>
      </c>
      <c r="T1972">
        <v>66.849999999999994</v>
      </c>
      <c r="U1972" t="s">
        <v>24</v>
      </c>
      <c r="V1972" t="s">
        <v>21601</v>
      </c>
      <c r="W1972" t="s">
        <v>21602</v>
      </c>
      <c r="X1972" t="s">
        <v>21601</v>
      </c>
      <c r="Y1972" t="s">
        <v>21603</v>
      </c>
      <c r="Z1972" t="str">
        <f t="shared" si="30"/>
        <v>AS-96160</v>
      </c>
    </row>
    <row r="1973" spans="1:26" x14ac:dyDescent="0.3">
      <c r="A1973" t="s">
        <v>21604</v>
      </c>
      <c r="B1973" t="s">
        <v>8169</v>
      </c>
      <c r="C1973" t="s">
        <v>264</v>
      </c>
      <c r="E1973" t="s">
        <v>45</v>
      </c>
      <c r="G1973">
        <v>0.21</v>
      </c>
      <c r="H1973">
        <v>0.21</v>
      </c>
      <c r="I1973" t="s">
        <v>24</v>
      </c>
      <c r="J1973">
        <v>14.74</v>
      </c>
      <c r="K1973">
        <v>84.95</v>
      </c>
      <c r="L1973">
        <v>70.209999999999994</v>
      </c>
      <c r="M1973" t="s">
        <v>265</v>
      </c>
      <c r="N1973" t="s">
        <v>21605</v>
      </c>
      <c r="O1973" t="s">
        <v>21606</v>
      </c>
      <c r="P1973" t="s">
        <v>265</v>
      </c>
      <c r="Q1973" t="s">
        <v>266</v>
      </c>
      <c r="R1973" t="s">
        <v>267</v>
      </c>
      <c r="S1973" t="s">
        <v>21607</v>
      </c>
      <c r="T1973">
        <v>84.95</v>
      </c>
      <c r="U1973" t="s">
        <v>24</v>
      </c>
      <c r="V1973" t="s">
        <v>21608</v>
      </c>
      <c r="W1973" t="s">
        <v>21609</v>
      </c>
      <c r="X1973" t="s">
        <v>21610</v>
      </c>
      <c r="Y1973" t="s">
        <v>21611</v>
      </c>
      <c r="Z1973" t="str">
        <f t="shared" si="30"/>
        <v>AS-95435</v>
      </c>
    </row>
    <row r="1974" spans="1:26" x14ac:dyDescent="0.3">
      <c r="A1974" t="s">
        <v>21612</v>
      </c>
      <c r="B1974" t="s">
        <v>8169</v>
      </c>
      <c r="C1974" t="s">
        <v>264</v>
      </c>
      <c r="E1974" t="s">
        <v>47</v>
      </c>
      <c r="G1974">
        <v>0.22</v>
      </c>
      <c r="H1974">
        <v>0.22</v>
      </c>
      <c r="I1974" t="s">
        <v>24</v>
      </c>
      <c r="J1974">
        <v>13.5</v>
      </c>
      <c r="K1974">
        <v>74.849999999999994</v>
      </c>
      <c r="L1974">
        <v>61.35</v>
      </c>
      <c r="M1974" t="s">
        <v>265</v>
      </c>
      <c r="N1974" t="s">
        <v>21613</v>
      </c>
      <c r="O1974" t="s">
        <v>21614</v>
      </c>
      <c r="P1974" t="s">
        <v>265</v>
      </c>
      <c r="Q1974" t="s">
        <v>266</v>
      </c>
      <c r="R1974" t="s">
        <v>267</v>
      </c>
      <c r="S1974" t="s">
        <v>21615</v>
      </c>
      <c r="T1974">
        <v>74.849999999999994</v>
      </c>
      <c r="U1974" t="s">
        <v>24</v>
      </c>
      <c r="V1974" t="s">
        <v>21616</v>
      </c>
      <c r="W1974" t="s">
        <v>21617</v>
      </c>
      <c r="X1974" t="s">
        <v>21618</v>
      </c>
      <c r="Y1974" t="s">
        <v>21619</v>
      </c>
      <c r="Z1974" t="str">
        <f t="shared" si="30"/>
        <v>AS-97201</v>
      </c>
    </row>
    <row r="1975" spans="1:26" x14ac:dyDescent="0.3">
      <c r="A1975" t="s">
        <v>413</v>
      </c>
      <c r="B1975" t="s">
        <v>8169</v>
      </c>
      <c r="C1975" t="s">
        <v>264</v>
      </c>
      <c r="D1975" t="s">
        <v>64</v>
      </c>
      <c r="E1975" t="s">
        <v>46</v>
      </c>
      <c r="G1975">
        <v>0.2</v>
      </c>
      <c r="H1975">
        <v>0.2</v>
      </c>
      <c r="I1975" t="s">
        <v>24</v>
      </c>
      <c r="J1975">
        <v>-9.98</v>
      </c>
      <c r="K1975">
        <v>-59.9</v>
      </c>
      <c r="L1975">
        <v>-49.92</v>
      </c>
      <c r="M1975" t="s">
        <v>265</v>
      </c>
      <c r="N1975" t="s">
        <v>755</v>
      </c>
      <c r="O1975" t="s">
        <v>756</v>
      </c>
      <c r="P1975" t="s">
        <v>265</v>
      </c>
      <c r="Q1975" t="s">
        <v>266</v>
      </c>
      <c r="R1975" t="s">
        <v>267</v>
      </c>
      <c r="S1975" t="s">
        <v>757</v>
      </c>
      <c r="T1975">
        <v>59.9</v>
      </c>
      <c r="U1975" t="s">
        <v>24</v>
      </c>
      <c r="V1975" t="s">
        <v>758</v>
      </c>
      <c r="W1975" t="s">
        <v>759</v>
      </c>
      <c r="X1975" t="s">
        <v>760</v>
      </c>
      <c r="Y1975" t="s">
        <v>21620</v>
      </c>
      <c r="Z1975" t="str">
        <f t="shared" si="30"/>
        <v>AS-94129</v>
      </c>
    </row>
    <row r="1976" spans="1:26" x14ac:dyDescent="0.3">
      <c r="A1976" t="s">
        <v>413</v>
      </c>
      <c r="B1976" t="s">
        <v>8169</v>
      </c>
      <c r="C1976" t="s">
        <v>264</v>
      </c>
      <c r="D1976" t="s">
        <v>64</v>
      </c>
      <c r="E1976" t="s">
        <v>46</v>
      </c>
      <c r="G1976">
        <v>0.2</v>
      </c>
      <c r="H1976">
        <v>0.2</v>
      </c>
      <c r="I1976" t="s">
        <v>24</v>
      </c>
      <c r="J1976">
        <v>-9.98</v>
      </c>
      <c r="K1976">
        <v>-59.9</v>
      </c>
      <c r="L1976">
        <v>-49.92</v>
      </c>
      <c r="M1976" t="s">
        <v>265</v>
      </c>
      <c r="N1976" t="s">
        <v>755</v>
      </c>
      <c r="O1976" t="s">
        <v>21621</v>
      </c>
      <c r="P1976" t="s">
        <v>265</v>
      </c>
      <c r="Q1976" t="s">
        <v>275</v>
      </c>
      <c r="R1976" t="s">
        <v>267</v>
      </c>
      <c r="S1976" t="s">
        <v>21622</v>
      </c>
      <c r="T1976">
        <v>59.9</v>
      </c>
      <c r="U1976" t="s">
        <v>24</v>
      </c>
      <c r="V1976" t="s">
        <v>21623</v>
      </c>
      <c r="W1976" t="s">
        <v>21624</v>
      </c>
      <c r="X1976" t="s">
        <v>21623</v>
      </c>
      <c r="Y1976" t="s">
        <v>21625</v>
      </c>
      <c r="Z1976" t="str">
        <f t="shared" si="30"/>
        <v>AS-94129</v>
      </c>
    </row>
    <row r="1977" spans="1:26" x14ac:dyDescent="0.3">
      <c r="A1977" t="s">
        <v>21626</v>
      </c>
      <c r="B1977" t="s">
        <v>8169</v>
      </c>
      <c r="C1977" t="s">
        <v>38</v>
      </c>
      <c r="D1977" t="s">
        <v>78</v>
      </c>
      <c r="E1977" t="s">
        <v>45</v>
      </c>
      <c r="G1977">
        <v>0.21</v>
      </c>
      <c r="H1977" t="s">
        <v>270</v>
      </c>
      <c r="I1977" t="s">
        <v>24</v>
      </c>
      <c r="J1977" t="s">
        <v>270</v>
      </c>
      <c r="K1977">
        <v>0</v>
      </c>
      <c r="L1977">
        <v>0</v>
      </c>
      <c r="M1977" t="s">
        <v>271</v>
      </c>
      <c r="Z1977" t="str">
        <f t="shared" si="30"/>
        <v>AS-96809</v>
      </c>
    </row>
    <row r="1978" spans="1:26" x14ac:dyDescent="0.3">
      <c r="A1978" t="s">
        <v>21627</v>
      </c>
      <c r="B1978" t="s">
        <v>8169</v>
      </c>
      <c r="C1978" t="s">
        <v>264</v>
      </c>
      <c r="E1978" t="s">
        <v>37</v>
      </c>
      <c r="G1978">
        <v>0.2</v>
      </c>
      <c r="H1978">
        <v>0.2</v>
      </c>
      <c r="I1978" t="s">
        <v>24</v>
      </c>
      <c r="J1978">
        <v>16.64</v>
      </c>
      <c r="K1978">
        <v>99.81</v>
      </c>
      <c r="L1978">
        <v>83.17</v>
      </c>
      <c r="M1978" t="s">
        <v>265</v>
      </c>
      <c r="N1978" t="s">
        <v>21628</v>
      </c>
      <c r="O1978" t="s">
        <v>21629</v>
      </c>
      <c r="P1978" t="s">
        <v>265</v>
      </c>
      <c r="Q1978" t="s">
        <v>266</v>
      </c>
      <c r="R1978" t="s">
        <v>267</v>
      </c>
      <c r="S1978" t="s">
        <v>21630</v>
      </c>
      <c r="T1978">
        <v>99.81</v>
      </c>
      <c r="U1978" t="s">
        <v>24</v>
      </c>
      <c r="V1978" t="s">
        <v>21631</v>
      </c>
      <c r="W1978" t="s">
        <v>21632</v>
      </c>
      <c r="X1978" t="s">
        <v>21633</v>
      </c>
      <c r="Y1978" t="s">
        <v>21634</v>
      </c>
      <c r="Z1978" t="str">
        <f t="shared" si="30"/>
        <v>AS-95167</v>
      </c>
    </row>
    <row r="1979" spans="1:26" x14ac:dyDescent="0.3">
      <c r="A1979" t="s">
        <v>21635</v>
      </c>
      <c r="B1979" t="s">
        <v>8169</v>
      </c>
      <c r="C1979" t="s">
        <v>264</v>
      </c>
      <c r="E1979" t="s">
        <v>45</v>
      </c>
      <c r="G1979">
        <v>0.21</v>
      </c>
      <c r="H1979">
        <v>0.21</v>
      </c>
      <c r="I1979" t="s">
        <v>24</v>
      </c>
      <c r="J1979">
        <v>12.48</v>
      </c>
      <c r="K1979">
        <v>71.900000000000006</v>
      </c>
      <c r="L1979">
        <v>59.42</v>
      </c>
      <c r="M1979" t="s">
        <v>265</v>
      </c>
      <c r="N1979" t="s">
        <v>21636</v>
      </c>
      <c r="O1979" t="s">
        <v>21637</v>
      </c>
      <c r="P1979" t="s">
        <v>265</v>
      </c>
      <c r="Q1979" t="s">
        <v>266</v>
      </c>
      <c r="R1979" t="s">
        <v>267</v>
      </c>
      <c r="S1979" t="s">
        <v>21638</v>
      </c>
      <c r="T1979">
        <v>71.900000000000006</v>
      </c>
      <c r="U1979" t="s">
        <v>24</v>
      </c>
      <c r="V1979" t="s">
        <v>21639</v>
      </c>
      <c r="W1979" t="s">
        <v>21640</v>
      </c>
      <c r="X1979" t="s">
        <v>21641</v>
      </c>
      <c r="Y1979" t="s">
        <v>21642</v>
      </c>
      <c r="Z1979" t="str">
        <f t="shared" si="30"/>
        <v>AS-95750</v>
      </c>
    </row>
    <row r="1980" spans="1:26" x14ac:dyDescent="0.3">
      <c r="A1980" t="s">
        <v>21643</v>
      </c>
      <c r="B1980" t="s">
        <v>8169</v>
      </c>
      <c r="C1980" t="s">
        <v>264</v>
      </c>
      <c r="E1980" t="s">
        <v>46</v>
      </c>
      <c r="G1980">
        <v>0.2</v>
      </c>
      <c r="H1980">
        <v>0.2</v>
      </c>
      <c r="I1980" t="s">
        <v>24</v>
      </c>
      <c r="J1980">
        <v>13.33</v>
      </c>
      <c r="K1980">
        <v>79.95</v>
      </c>
      <c r="L1980">
        <v>66.62</v>
      </c>
      <c r="M1980" t="s">
        <v>265</v>
      </c>
      <c r="N1980" t="s">
        <v>21644</v>
      </c>
      <c r="O1980" t="s">
        <v>21645</v>
      </c>
      <c r="P1980" t="s">
        <v>265</v>
      </c>
      <c r="Q1980" t="s">
        <v>266</v>
      </c>
      <c r="R1980" t="s">
        <v>267</v>
      </c>
      <c r="S1980" t="s">
        <v>21646</v>
      </c>
      <c r="T1980">
        <v>79.95</v>
      </c>
      <c r="U1980" t="s">
        <v>24</v>
      </c>
      <c r="V1980" t="s">
        <v>21647</v>
      </c>
      <c r="W1980" t="s">
        <v>21648</v>
      </c>
      <c r="X1980" t="s">
        <v>21649</v>
      </c>
      <c r="Y1980" t="s">
        <v>21650</v>
      </c>
      <c r="Z1980" t="str">
        <f t="shared" si="30"/>
        <v>AS-95307</v>
      </c>
    </row>
    <row r="1981" spans="1:26" x14ac:dyDescent="0.3">
      <c r="A1981" t="s">
        <v>21651</v>
      </c>
      <c r="B1981" t="s">
        <v>8169</v>
      </c>
      <c r="C1981" t="s">
        <v>268</v>
      </c>
      <c r="E1981" t="s">
        <v>42</v>
      </c>
      <c r="G1981">
        <v>0.19</v>
      </c>
      <c r="H1981">
        <v>0.19</v>
      </c>
      <c r="I1981" t="s">
        <v>24</v>
      </c>
      <c r="J1981">
        <v>3.5</v>
      </c>
      <c r="K1981">
        <v>21.9</v>
      </c>
      <c r="L1981">
        <v>18.399999999999999</v>
      </c>
      <c r="M1981" t="s">
        <v>83</v>
      </c>
      <c r="N1981" t="s">
        <v>21652</v>
      </c>
      <c r="O1981" t="s">
        <v>21653</v>
      </c>
      <c r="P1981" t="s">
        <v>83</v>
      </c>
      <c r="Q1981" t="s">
        <v>266</v>
      </c>
      <c r="R1981" t="s">
        <v>267</v>
      </c>
      <c r="S1981" t="s">
        <v>21654</v>
      </c>
      <c r="T1981">
        <v>21.9</v>
      </c>
      <c r="U1981" t="s">
        <v>24</v>
      </c>
      <c r="V1981" t="s">
        <v>5939</v>
      </c>
      <c r="W1981" t="s">
        <v>5942</v>
      </c>
      <c r="X1981" t="s">
        <v>21655</v>
      </c>
      <c r="Y1981" t="s">
        <v>21656</v>
      </c>
      <c r="Z1981" t="str">
        <f t="shared" si="30"/>
        <v>AS-96135</v>
      </c>
    </row>
    <row r="1982" spans="1:26" x14ac:dyDescent="0.3">
      <c r="A1982" t="s">
        <v>21657</v>
      </c>
      <c r="B1982" t="s">
        <v>8169</v>
      </c>
      <c r="C1982" t="s">
        <v>264</v>
      </c>
      <c r="E1982" t="s">
        <v>37</v>
      </c>
      <c r="G1982">
        <v>0.2</v>
      </c>
      <c r="H1982">
        <v>0.2</v>
      </c>
      <c r="I1982" t="s">
        <v>24</v>
      </c>
      <c r="J1982">
        <v>22.65</v>
      </c>
      <c r="K1982">
        <v>135.9</v>
      </c>
      <c r="L1982">
        <v>113.25</v>
      </c>
      <c r="M1982" t="s">
        <v>265</v>
      </c>
      <c r="N1982" t="s">
        <v>21658</v>
      </c>
      <c r="O1982" t="s">
        <v>21659</v>
      </c>
      <c r="P1982" t="s">
        <v>265</v>
      </c>
      <c r="Q1982" t="s">
        <v>266</v>
      </c>
      <c r="R1982" t="s">
        <v>267</v>
      </c>
      <c r="S1982" t="s">
        <v>21660</v>
      </c>
      <c r="T1982">
        <v>135.9</v>
      </c>
      <c r="U1982" t="s">
        <v>24</v>
      </c>
      <c r="V1982" t="s">
        <v>21661</v>
      </c>
      <c r="W1982" t="s">
        <v>21662</v>
      </c>
      <c r="X1982" t="s">
        <v>21663</v>
      </c>
      <c r="Y1982" t="s">
        <v>21664</v>
      </c>
      <c r="Z1982" t="str">
        <f t="shared" si="30"/>
        <v>AS-97202</v>
      </c>
    </row>
    <row r="1983" spans="1:26" x14ac:dyDescent="0.3">
      <c r="A1983" t="s">
        <v>21665</v>
      </c>
      <c r="B1983" t="s">
        <v>8169</v>
      </c>
      <c r="C1983" t="s">
        <v>264</v>
      </c>
      <c r="E1983" t="s">
        <v>45</v>
      </c>
      <c r="G1983">
        <v>0.21</v>
      </c>
      <c r="H1983">
        <v>0.21</v>
      </c>
      <c r="I1983" t="s">
        <v>24</v>
      </c>
      <c r="J1983">
        <v>13.56</v>
      </c>
      <c r="K1983">
        <v>78.12</v>
      </c>
      <c r="L1983">
        <v>64.56</v>
      </c>
      <c r="M1983" t="s">
        <v>265</v>
      </c>
      <c r="N1983" t="s">
        <v>21666</v>
      </c>
      <c r="O1983" t="s">
        <v>21667</v>
      </c>
      <c r="P1983" t="s">
        <v>265</v>
      </c>
      <c r="Q1983" t="s">
        <v>266</v>
      </c>
      <c r="R1983" t="s">
        <v>267</v>
      </c>
      <c r="S1983" t="s">
        <v>21668</v>
      </c>
      <c r="T1983">
        <v>78.12</v>
      </c>
      <c r="U1983" t="s">
        <v>24</v>
      </c>
      <c r="V1983" t="s">
        <v>21669</v>
      </c>
      <c r="W1983" t="s">
        <v>21670</v>
      </c>
      <c r="X1983" t="s">
        <v>21671</v>
      </c>
      <c r="Y1983" t="s">
        <v>21672</v>
      </c>
      <c r="Z1983" t="str">
        <f t="shared" si="30"/>
        <v>AS-95576</v>
      </c>
    </row>
    <row r="1984" spans="1:26" x14ac:dyDescent="0.3">
      <c r="A1984" t="s">
        <v>21673</v>
      </c>
      <c r="B1984" t="s">
        <v>8169</v>
      </c>
      <c r="C1984" t="s">
        <v>264</v>
      </c>
      <c r="E1984" t="s">
        <v>45</v>
      </c>
      <c r="G1984">
        <v>0.21</v>
      </c>
      <c r="H1984">
        <v>0.21</v>
      </c>
      <c r="I1984" t="s">
        <v>24</v>
      </c>
      <c r="J1984">
        <v>9.81</v>
      </c>
      <c r="K1984">
        <v>56.51</v>
      </c>
      <c r="L1984">
        <v>46.7</v>
      </c>
      <c r="M1984" t="s">
        <v>265</v>
      </c>
      <c r="N1984" t="s">
        <v>21674</v>
      </c>
      <c r="O1984" t="s">
        <v>21675</v>
      </c>
      <c r="P1984" t="s">
        <v>265</v>
      </c>
      <c r="Q1984" t="s">
        <v>266</v>
      </c>
      <c r="R1984" t="s">
        <v>267</v>
      </c>
      <c r="S1984" t="s">
        <v>21676</v>
      </c>
      <c r="T1984">
        <v>56.51</v>
      </c>
      <c r="U1984" t="s">
        <v>24</v>
      </c>
      <c r="V1984" t="s">
        <v>21677</v>
      </c>
      <c r="W1984" t="s">
        <v>21678</v>
      </c>
      <c r="X1984" t="s">
        <v>21679</v>
      </c>
      <c r="Y1984" t="s">
        <v>21680</v>
      </c>
      <c r="Z1984" t="str">
        <f t="shared" si="30"/>
        <v>AS-95054</v>
      </c>
    </row>
    <row r="1985" spans="1:26" x14ac:dyDescent="0.3">
      <c r="A1985" t="s">
        <v>21681</v>
      </c>
      <c r="B1985" t="s">
        <v>8169</v>
      </c>
      <c r="C1985" t="s">
        <v>38</v>
      </c>
      <c r="D1985" t="s">
        <v>65</v>
      </c>
      <c r="E1985" t="s">
        <v>45</v>
      </c>
      <c r="G1985">
        <v>0.21</v>
      </c>
      <c r="H1985" t="s">
        <v>270</v>
      </c>
      <c r="I1985" t="s">
        <v>24</v>
      </c>
      <c r="J1985">
        <v>24.98</v>
      </c>
      <c r="K1985">
        <v>143.91999999999999</v>
      </c>
      <c r="L1985">
        <v>118.94</v>
      </c>
      <c r="M1985" t="s">
        <v>271</v>
      </c>
      <c r="Z1985" t="str">
        <f t="shared" si="30"/>
        <v>AS-96855</v>
      </c>
    </row>
    <row r="1986" spans="1:26" x14ac:dyDescent="0.3">
      <c r="A1986" t="s">
        <v>21682</v>
      </c>
      <c r="B1986" t="s">
        <v>8169</v>
      </c>
      <c r="C1986" t="s">
        <v>264</v>
      </c>
      <c r="E1986" t="s">
        <v>42</v>
      </c>
      <c r="G1986">
        <v>0.19</v>
      </c>
      <c r="H1986">
        <v>0.19</v>
      </c>
      <c r="I1986" t="s">
        <v>24</v>
      </c>
      <c r="J1986">
        <v>10.52</v>
      </c>
      <c r="K1986">
        <v>65.900000000000006</v>
      </c>
      <c r="L1986">
        <v>55.38</v>
      </c>
      <c r="M1986" t="s">
        <v>265</v>
      </c>
      <c r="N1986" t="s">
        <v>21683</v>
      </c>
      <c r="O1986" t="s">
        <v>21684</v>
      </c>
      <c r="P1986" t="s">
        <v>265</v>
      </c>
      <c r="Q1986" t="s">
        <v>266</v>
      </c>
      <c r="R1986" t="s">
        <v>267</v>
      </c>
      <c r="S1986" t="s">
        <v>21685</v>
      </c>
      <c r="T1986">
        <v>65.900000000000006</v>
      </c>
      <c r="U1986" t="s">
        <v>24</v>
      </c>
      <c r="V1986" t="s">
        <v>21686</v>
      </c>
      <c r="W1986" t="s">
        <v>21687</v>
      </c>
      <c r="X1986" t="s">
        <v>21686</v>
      </c>
      <c r="Y1986" t="s">
        <v>21688</v>
      </c>
      <c r="Z1986" t="str">
        <f t="shared" si="30"/>
        <v>AS-96057</v>
      </c>
    </row>
    <row r="1987" spans="1:26" x14ac:dyDescent="0.3">
      <c r="A1987" t="s">
        <v>21689</v>
      </c>
      <c r="B1987" t="s">
        <v>8169</v>
      </c>
      <c r="C1987" t="s">
        <v>264</v>
      </c>
      <c r="D1987" t="s">
        <v>70</v>
      </c>
      <c r="E1987" t="s">
        <v>45</v>
      </c>
      <c r="G1987">
        <v>0.21</v>
      </c>
      <c r="H1987" t="s">
        <v>270</v>
      </c>
      <c r="I1987" t="s">
        <v>24</v>
      </c>
      <c r="J1987" t="s">
        <v>270</v>
      </c>
      <c r="K1987">
        <v>0</v>
      </c>
      <c r="L1987">
        <v>0</v>
      </c>
      <c r="M1987" t="s">
        <v>265</v>
      </c>
      <c r="N1987" t="s">
        <v>21690</v>
      </c>
      <c r="O1987" t="s">
        <v>21691</v>
      </c>
      <c r="P1987" t="s">
        <v>265</v>
      </c>
      <c r="Q1987" t="s">
        <v>266</v>
      </c>
      <c r="R1987" t="s">
        <v>267</v>
      </c>
      <c r="S1987" t="s">
        <v>21692</v>
      </c>
      <c r="T1987">
        <v>75.900000000000006</v>
      </c>
      <c r="U1987" t="s">
        <v>24</v>
      </c>
      <c r="V1987" t="s">
        <v>21693</v>
      </c>
      <c r="W1987" t="s">
        <v>21694</v>
      </c>
      <c r="X1987" t="s">
        <v>21695</v>
      </c>
      <c r="Y1987" t="s">
        <v>21696</v>
      </c>
      <c r="Z1987" t="str">
        <f t="shared" ref="Z1987:Z2050" si="31">+A1987</f>
        <v>AS-96640</v>
      </c>
    </row>
    <row r="1988" spans="1:26" x14ac:dyDescent="0.3">
      <c r="A1988" t="s">
        <v>21689</v>
      </c>
      <c r="B1988" t="s">
        <v>8169</v>
      </c>
      <c r="C1988" t="s">
        <v>264</v>
      </c>
      <c r="D1988" t="s">
        <v>70</v>
      </c>
      <c r="E1988" t="s">
        <v>45</v>
      </c>
      <c r="G1988">
        <v>0.21</v>
      </c>
      <c r="H1988" t="s">
        <v>270</v>
      </c>
      <c r="I1988" t="s">
        <v>24</v>
      </c>
      <c r="J1988" t="s">
        <v>270</v>
      </c>
      <c r="K1988">
        <v>0</v>
      </c>
      <c r="L1988">
        <v>0</v>
      </c>
      <c r="M1988" t="s">
        <v>265</v>
      </c>
      <c r="N1988" t="s">
        <v>21690</v>
      </c>
      <c r="O1988" t="s">
        <v>21697</v>
      </c>
      <c r="P1988" t="s">
        <v>265</v>
      </c>
      <c r="Q1988" t="s">
        <v>275</v>
      </c>
      <c r="R1988" t="s">
        <v>267</v>
      </c>
      <c r="S1988" t="s">
        <v>21698</v>
      </c>
      <c r="T1988">
        <v>75.900000000000006</v>
      </c>
      <c r="U1988" t="s">
        <v>24</v>
      </c>
      <c r="V1988" t="s">
        <v>21699</v>
      </c>
      <c r="W1988" t="s">
        <v>21700</v>
      </c>
      <c r="X1988" t="s">
        <v>21699</v>
      </c>
      <c r="Y1988" t="s">
        <v>21701</v>
      </c>
      <c r="Z1988" t="str">
        <f t="shared" si="31"/>
        <v>AS-96640</v>
      </c>
    </row>
    <row r="1989" spans="1:26" x14ac:dyDescent="0.3">
      <c r="A1989" t="s">
        <v>21702</v>
      </c>
      <c r="B1989" t="s">
        <v>8169</v>
      </c>
      <c r="C1989" t="s">
        <v>264</v>
      </c>
      <c r="E1989" t="s">
        <v>47</v>
      </c>
      <c r="G1989">
        <v>0.22</v>
      </c>
      <c r="H1989">
        <v>0.22</v>
      </c>
      <c r="I1989" t="s">
        <v>24</v>
      </c>
      <c r="J1989">
        <v>12.25</v>
      </c>
      <c r="K1989">
        <v>67.95</v>
      </c>
      <c r="L1989">
        <v>55.7</v>
      </c>
      <c r="M1989" t="s">
        <v>265</v>
      </c>
      <c r="N1989" t="s">
        <v>21703</v>
      </c>
      <c r="O1989" t="s">
        <v>21704</v>
      </c>
      <c r="P1989" t="s">
        <v>265</v>
      </c>
      <c r="Q1989" t="s">
        <v>266</v>
      </c>
      <c r="R1989" t="s">
        <v>267</v>
      </c>
      <c r="S1989" t="s">
        <v>21705</v>
      </c>
      <c r="T1989">
        <v>67.95</v>
      </c>
      <c r="U1989" t="s">
        <v>24</v>
      </c>
      <c r="V1989" t="s">
        <v>21706</v>
      </c>
      <c r="W1989" t="s">
        <v>21707</v>
      </c>
      <c r="X1989" t="s">
        <v>21708</v>
      </c>
      <c r="Y1989" t="s">
        <v>21709</v>
      </c>
      <c r="Z1989" t="str">
        <f t="shared" si="31"/>
        <v>AS-95153</v>
      </c>
    </row>
    <row r="1990" spans="1:26" x14ac:dyDescent="0.3">
      <c r="A1990" t="s">
        <v>21710</v>
      </c>
      <c r="B1990" t="s">
        <v>8169</v>
      </c>
      <c r="C1990" t="s">
        <v>268</v>
      </c>
      <c r="E1990" t="s">
        <v>42</v>
      </c>
      <c r="G1990">
        <v>0.19</v>
      </c>
      <c r="H1990">
        <v>0.19</v>
      </c>
      <c r="I1990" t="s">
        <v>24</v>
      </c>
      <c r="J1990">
        <v>29.19</v>
      </c>
      <c r="K1990">
        <v>182.85</v>
      </c>
      <c r="L1990">
        <v>153.66</v>
      </c>
      <c r="M1990" t="s">
        <v>83</v>
      </c>
      <c r="N1990" t="s">
        <v>21711</v>
      </c>
      <c r="O1990" t="s">
        <v>21712</v>
      </c>
      <c r="P1990" t="s">
        <v>83</v>
      </c>
      <c r="Q1990" t="s">
        <v>266</v>
      </c>
      <c r="R1990" t="s">
        <v>267</v>
      </c>
      <c r="S1990" t="s">
        <v>21713</v>
      </c>
      <c r="T1990">
        <v>182.85</v>
      </c>
      <c r="U1990" t="s">
        <v>24</v>
      </c>
      <c r="V1990" t="s">
        <v>2722</v>
      </c>
      <c r="W1990" t="s">
        <v>2725</v>
      </c>
      <c r="X1990" t="s">
        <v>21714</v>
      </c>
      <c r="Y1990" t="s">
        <v>21715</v>
      </c>
      <c r="Z1990" t="str">
        <f t="shared" si="31"/>
        <v>AS-94831</v>
      </c>
    </row>
    <row r="1991" spans="1:26" x14ac:dyDescent="0.3">
      <c r="A1991" t="s">
        <v>21716</v>
      </c>
      <c r="B1991" t="s">
        <v>8169</v>
      </c>
      <c r="C1991" t="s">
        <v>264</v>
      </c>
      <c r="E1991" t="s">
        <v>45</v>
      </c>
      <c r="G1991">
        <v>0.21</v>
      </c>
      <c r="H1991">
        <v>0.21</v>
      </c>
      <c r="I1991" t="s">
        <v>24</v>
      </c>
      <c r="J1991">
        <v>53.07</v>
      </c>
      <c r="K1991">
        <v>305.77999999999997</v>
      </c>
      <c r="L1991">
        <v>252.71</v>
      </c>
      <c r="M1991" t="s">
        <v>265</v>
      </c>
      <c r="N1991" t="s">
        <v>21717</v>
      </c>
      <c r="O1991" t="s">
        <v>21718</v>
      </c>
      <c r="P1991" t="s">
        <v>265</v>
      </c>
      <c r="Q1991" t="s">
        <v>266</v>
      </c>
      <c r="R1991" t="s">
        <v>267</v>
      </c>
      <c r="S1991" t="s">
        <v>21719</v>
      </c>
      <c r="T1991">
        <v>305.77999999999997</v>
      </c>
      <c r="U1991" t="s">
        <v>24</v>
      </c>
      <c r="V1991" t="s">
        <v>21720</v>
      </c>
      <c r="W1991" t="s">
        <v>21721</v>
      </c>
      <c r="X1991" t="s">
        <v>21722</v>
      </c>
      <c r="Y1991" t="s">
        <v>21723</v>
      </c>
      <c r="Z1991" t="str">
        <f t="shared" si="31"/>
        <v>AS-96731</v>
      </c>
    </row>
    <row r="1992" spans="1:26" x14ac:dyDescent="0.3">
      <c r="A1992" t="s">
        <v>21724</v>
      </c>
      <c r="B1992" t="s">
        <v>8169</v>
      </c>
      <c r="C1992" t="s">
        <v>264</v>
      </c>
      <c r="D1992" t="s">
        <v>73</v>
      </c>
      <c r="E1992" t="s">
        <v>42</v>
      </c>
      <c r="G1992">
        <v>0.19</v>
      </c>
      <c r="H1992" t="s">
        <v>270</v>
      </c>
      <c r="I1992" t="s">
        <v>24</v>
      </c>
      <c r="J1992" t="s">
        <v>270</v>
      </c>
      <c r="K1992">
        <v>0</v>
      </c>
      <c r="L1992">
        <v>0</v>
      </c>
      <c r="M1992" t="s">
        <v>265</v>
      </c>
      <c r="N1992" t="s">
        <v>21725</v>
      </c>
      <c r="O1992" t="s">
        <v>21726</v>
      </c>
      <c r="P1992" t="s">
        <v>265</v>
      </c>
      <c r="Q1992" t="s">
        <v>266</v>
      </c>
      <c r="R1992" t="s">
        <v>267</v>
      </c>
      <c r="S1992" t="s">
        <v>21727</v>
      </c>
      <c r="T1992">
        <v>59.31</v>
      </c>
      <c r="U1992" t="s">
        <v>24</v>
      </c>
      <c r="V1992" t="s">
        <v>21728</v>
      </c>
      <c r="W1992" t="s">
        <v>21729</v>
      </c>
      <c r="X1992" t="s">
        <v>21728</v>
      </c>
      <c r="Y1992" t="s">
        <v>21730</v>
      </c>
      <c r="Z1992" t="str">
        <f t="shared" si="31"/>
        <v>AS-95833</v>
      </c>
    </row>
    <row r="1993" spans="1:26" x14ac:dyDescent="0.3">
      <c r="A1993" t="s">
        <v>21724</v>
      </c>
      <c r="B1993" t="s">
        <v>8169</v>
      </c>
      <c r="C1993" t="s">
        <v>264</v>
      </c>
      <c r="D1993" t="s">
        <v>73</v>
      </c>
      <c r="E1993" t="s">
        <v>42</v>
      </c>
      <c r="G1993">
        <v>0.19</v>
      </c>
      <c r="H1993" t="s">
        <v>270</v>
      </c>
      <c r="I1993" t="s">
        <v>24</v>
      </c>
      <c r="J1993" t="s">
        <v>270</v>
      </c>
      <c r="K1993">
        <v>0</v>
      </c>
      <c r="L1993">
        <v>0</v>
      </c>
      <c r="M1993" t="s">
        <v>265</v>
      </c>
      <c r="N1993" t="s">
        <v>21725</v>
      </c>
      <c r="O1993" t="s">
        <v>21731</v>
      </c>
      <c r="P1993" t="s">
        <v>265</v>
      </c>
      <c r="Q1993" t="s">
        <v>275</v>
      </c>
      <c r="R1993" t="s">
        <v>267</v>
      </c>
      <c r="S1993" t="s">
        <v>21732</v>
      </c>
      <c r="T1993">
        <v>59.31</v>
      </c>
      <c r="U1993" t="s">
        <v>24</v>
      </c>
      <c r="V1993" t="s">
        <v>21733</v>
      </c>
      <c r="W1993" t="s">
        <v>21734</v>
      </c>
      <c r="X1993" t="s">
        <v>21733</v>
      </c>
      <c r="Y1993" t="s">
        <v>21735</v>
      </c>
      <c r="Z1993" t="str">
        <f t="shared" si="31"/>
        <v>AS-95833</v>
      </c>
    </row>
    <row r="1994" spans="1:26" x14ac:dyDescent="0.3">
      <c r="A1994" t="s">
        <v>21736</v>
      </c>
      <c r="B1994" t="s">
        <v>8169</v>
      </c>
      <c r="C1994" t="s">
        <v>264</v>
      </c>
      <c r="E1994" t="s">
        <v>46</v>
      </c>
      <c r="G1994">
        <v>0.2</v>
      </c>
      <c r="H1994">
        <v>0.2</v>
      </c>
      <c r="I1994" t="s">
        <v>24</v>
      </c>
      <c r="J1994">
        <v>2.9</v>
      </c>
      <c r="K1994">
        <v>17.43</v>
      </c>
      <c r="L1994">
        <v>14.53</v>
      </c>
      <c r="M1994" t="s">
        <v>265</v>
      </c>
      <c r="N1994" t="s">
        <v>21737</v>
      </c>
      <c r="O1994" t="s">
        <v>21738</v>
      </c>
      <c r="P1994" t="s">
        <v>265</v>
      </c>
      <c r="Q1994" t="s">
        <v>266</v>
      </c>
      <c r="R1994" t="s">
        <v>267</v>
      </c>
      <c r="S1994" t="s">
        <v>21739</v>
      </c>
      <c r="T1994">
        <v>24.9</v>
      </c>
      <c r="U1994" t="s">
        <v>24</v>
      </c>
      <c r="V1994" t="s">
        <v>21740</v>
      </c>
      <c r="W1994" t="s">
        <v>21741</v>
      </c>
      <c r="X1994" t="s">
        <v>21742</v>
      </c>
      <c r="Y1994" t="s">
        <v>21743</v>
      </c>
      <c r="Z1994" t="str">
        <f t="shared" si="31"/>
        <v>AS-95776</v>
      </c>
    </row>
    <row r="1995" spans="1:26" x14ac:dyDescent="0.3">
      <c r="A1995" t="s">
        <v>21736</v>
      </c>
      <c r="B1995" t="s">
        <v>8169</v>
      </c>
      <c r="C1995" t="s">
        <v>264</v>
      </c>
      <c r="E1995" t="s">
        <v>46</v>
      </c>
      <c r="G1995">
        <v>0.2</v>
      </c>
      <c r="H1995">
        <v>0.2</v>
      </c>
      <c r="I1995" t="s">
        <v>24</v>
      </c>
      <c r="J1995">
        <v>2.9</v>
      </c>
      <c r="K1995">
        <v>17.43</v>
      </c>
      <c r="L1995">
        <v>14.53</v>
      </c>
      <c r="M1995" t="s">
        <v>265</v>
      </c>
      <c r="N1995" t="s">
        <v>21737</v>
      </c>
      <c r="O1995" t="s">
        <v>21744</v>
      </c>
      <c r="P1995" t="s">
        <v>265</v>
      </c>
      <c r="Q1995" t="s">
        <v>275</v>
      </c>
      <c r="R1995" t="s">
        <v>267</v>
      </c>
      <c r="S1995" t="s">
        <v>21745</v>
      </c>
      <c r="T1995">
        <v>7.47</v>
      </c>
      <c r="U1995" t="s">
        <v>24</v>
      </c>
      <c r="V1995" t="s">
        <v>21746</v>
      </c>
      <c r="W1995" t="s">
        <v>21747</v>
      </c>
      <c r="X1995" t="s">
        <v>21746</v>
      </c>
      <c r="Y1995" t="s">
        <v>21748</v>
      </c>
      <c r="Z1995" t="str">
        <f t="shared" si="31"/>
        <v>AS-95776</v>
      </c>
    </row>
    <row r="1996" spans="1:26" x14ac:dyDescent="0.3">
      <c r="A1996" t="s">
        <v>21749</v>
      </c>
      <c r="B1996" t="s">
        <v>8169</v>
      </c>
      <c r="C1996" t="s">
        <v>264</v>
      </c>
      <c r="E1996" t="s">
        <v>42</v>
      </c>
      <c r="G1996">
        <v>0.19</v>
      </c>
      <c r="H1996">
        <v>0.19</v>
      </c>
      <c r="I1996" t="s">
        <v>24</v>
      </c>
      <c r="J1996">
        <v>7.65</v>
      </c>
      <c r="K1996">
        <v>47.9</v>
      </c>
      <c r="L1996">
        <v>40.25</v>
      </c>
      <c r="M1996" t="s">
        <v>265</v>
      </c>
      <c r="N1996" t="s">
        <v>21750</v>
      </c>
      <c r="O1996" t="s">
        <v>21751</v>
      </c>
      <c r="P1996" t="s">
        <v>265</v>
      </c>
      <c r="Q1996" t="s">
        <v>266</v>
      </c>
      <c r="R1996" t="s">
        <v>267</v>
      </c>
      <c r="S1996" t="s">
        <v>21752</v>
      </c>
      <c r="T1996">
        <v>47.9</v>
      </c>
      <c r="U1996" t="s">
        <v>24</v>
      </c>
      <c r="V1996" t="s">
        <v>21753</v>
      </c>
      <c r="W1996" t="s">
        <v>21754</v>
      </c>
      <c r="X1996" t="s">
        <v>21753</v>
      </c>
      <c r="Y1996" t="s">
        <v>21755</v>
      </c>
      <c r="Z1996" t="str">
        <f t="shared" si="31"/>
        <v>AS-94960</v>
      </c>
    </row>
    <row r="1997" spans="1:26" x14ac:dyDescent="0.3">
      <c r="A1997" t="s">
        <v>21756</v>
      </c>
      <c r="B1997" t="s">
        <v>8169</v>
      </c>
      <c r="C1997" t="s">
        <v>264</v>
      </c>
      <c r="E1997" t="s">
        <v>46</v>
      </c>
      <c r="G1997">
        <v>0.2</v>
      </c>
      <c r="H1997">
        <v>0.2</v>
      </c>
      <c r="I1997" t="s">
        <v>24</v>
      </c>
      <c r="J1997">
        <v>13.33</v>
      </c>
      <c r="K1997">
        <v>79.95</v>
      </c>
      <c r="L1997">
        <v>66.62</v>
      </c>
      <c r="M1997" t="s">
        <v>265</v>
      </c>
      <c r="N1997" t="s">
        <v>21757</v>
      </c>
      <c r="O1997" t="s">
        <v>21758</v>
      </c>
      <c r="P1997" t="s">
        <v>265</v>
      </c>
      <c r="Q1997" t="s">
        <v>266</v>
      </c>
      <c r="R1997" t="s">
        <v>267</v>
      </c>
      <c r="S1997" t="s">
        <v>21759</v>
      </c>
      <c r="T1997">
        <v>79.95</v>
      </c>
      <c r="U1997" t="s">
        <v>24</v>
      </c>
      <c r="V1997" t="s">
        <v>21760</v>
      </c>
      <c r="W1997" t="s">
        <v>21761</v>
      </c>
      <c r="X1997" t="s">
        <v>21762</v>
      </c>
      <c r="Y1997" t="s">
        <v>21763</v>
      </c>
      <c r="Z1997" t="str">
        <f t="shared" si="31"/>
        <v>AS-96727</v>
      </c>
    </row>
    <row r="1998" spans="1:26" x14ac:dyDescent="0.3">
      <c r="A1998" t="s">
        <v>21764</v>
      </c>
      <c r="B1998" t="s">
        <v>8169</v>
      </c>
      <c r="C1998" t="s">
        <v>268</v>
      </c>
      <c r="E1998" t="s">
        <v>42</v>
      </c>
      <c r="G1998">
        <v>0.19</v>
      </c>
      <c r="H1998">
        <v>0.19</v>
      </c>
      <c r="I1998" t="s">
        <v>24</v>
      </c>
      <c r="J1998">
        <v>6.05</v>
      </c>
      <c r="K1998">
        <v>37.9</v>
      </c>
      <c r="L1998">
        <v>31.85</v>
      </c>
      <c r="M1998" t="s">
        <v>83</v>
      </c>
      <c r="N1998" t="s">
        <v>21765</v>
      </c>
      <c r="O1998" t="s">
        <v>21766</v>
      </c>
      <c r="P1998" t="s">
        <v>83</v>
      </c>
      <c r="Q1998" t="s">
        <v>266</v>
      </c>
      <c r="R1998" t="s">
        <v>267</v>
      </c>
      <c r="S1998" t="s">
        <v>21767</v>
      </c>
      <c r="T1998">
        <v>37.9</v>
      </c>
      <c r="U1998" t="s">
        <v>24</v>
      </c>
      <c r="V1998" t="s">
        <v>5832</v>
      </c>
      <c r="W1998" t="s">
        <v>5834</v>
      </c>
      <c r="X1998" t="s">
        <v>21768</v>
      </c>
      <c r="Y1998" t="s">
        <v>21769</v>
      </c>
      <c r="Z1998" t="str">
        <f t="shared" si="31"/>
        <v>AS-96079</v>
      </c>
    </row>
    <row r="1999" spans="1:26" x14ac:dyDescent="0.3">
      <c r="A1999" t="s">
        <v>21770</v>
      </c>
      <c r="B1999" t="s">
        <v>8169</v>
      </c>
      <c r="C1999" t="s">
        <v>268</v>
      </c>
      <c r="E1999" t="s">
        <v>47</v>
      </c>
      <c r="G1999">
        <v>0.22</v>
      </c>
      <c r="H1999">
        <v>0.22</v>
      </c>
      <c r="I1999" t="s">
        <v>24</v>
      </c>
      <c r="J1999">
        <v>24.96</v>
      </c>
      <c r="K1999">
        <v>138.41999999999999</v>
      </c>
      <c r="L1999">
        <v>113.46</v>
      </c>
      <c r="M1999" t="s">
        <v>83</v>
      </c>
      <c r="N1999" t="s">
        <v>21771</v>
      </c>
      <c r="O1999" t="s">
        <v>21772</v>
      </c>
      <c r="P1999" t="s">
        <v>83</v>
      </c>
      <c r="Q1999" t="s">
        <v>266</v>
      </c>
      <c r="R1999" t="s">
        <v>267</v>
      </c>
      <c r="S1999" t="s">
        <v>21773</v>
      </c>
      <c r="T1999">
        <v>138.41999999999999</v>
      </c>
      <c r="U1999" t="s">
        <v>24</v>
      </c>
      <c r="V1999" t="s">
        <v>3655</v>
      </c>
      <c r="W1999" t="s">
        <v>3658</v>
      </c>
      <c r="X1999" t="s">
        <v>21774</v>
      </c>
      <c r="Y1999" t="s">
        <v>21775</v>
      </c>
      <c r="Z1999" t="str">
        <f t="shared" si="31"/>
        <v>AS-95142</v>
      </c>
    </row>
    <row r="2000" spans="1:26" x14ac:dyDescent="0.3">
      <c r="A2000" t="s">
        <v>21776</v>
      </c>
      <c r="B2000" t="s">
        <v>8169</v>
      </c>
      <c r="C2000" t="s">
        <v>38</v>
      </c>
      <c r="D2000" t="s">
        <v>76</v>
      </c>
      <c r="E2000" t="s">
        <v>45</v>
      </c>
      <c r="G2000">
        <v>0.21</v>
      </c>
      <c r="H2000" t="s">
        <v>270</v>
      </c>
      <c r="I2000" t="s">
        <v>24</v>
      </c>
      <c r="J2000" t="s">
        <v>270</v>
      </c>
      <c r="K2000">
        <v>0</v>
      </c>
      <c r="L2000">
        <v>0</v>
      </c>
      <c r="M2000" t="s">
        <v>271</v>
      </c>
      <c r="Z2000" t="str">
        <f t="shared" si="31"/>
        <v>AS-95981</v>
      </c>
    </row>
    <row r="2001" spans="1:26" x14ac:dyDescent="0.3">
      <c r="A2001" t="s">
        <v>21777</v>
      </c>
      <c r="B2001" t="s">
        <v>8169</v>
      </c>
      <c r="C2001" t="s">
        <v>264</v>
      </c>
      <c r="E2001" t="s">
        <v>47</v>
      </c>
      <c r="G2001">
        <v>0.22</v>
      </c>
      <c r="H2001">
        <v>0.22</v>
      </c>
      <c r="I2001" t="s">
        <v>24</v>
      </c>
      <c r="J2001">
        <v>9.64</v>
      </c>
      <c r="K2001">
        <v>53.46</v>
      </c>
      <c r="L2001">
        <v>43.82</v>
      </c>
      <c r="M2001" t="s">
        <v>265</v>
      </c>
      <c r="N2001" t="s">
        <v>21778</v>
      </c>
      <c r="O2001" t="s">
        <v>21779</v>
      </c>
      <c r="P2001" t="s">
        <v>265</v>
      </c>
      <c r="Q2001" t="s">
        <v>266</v>
      </c>
      <c r="R2001" t="s">
        <v>267</v>
      </c>
      <c r="S2001" t="s">
        <v>21780</v>
      </c>
      <c r="T2001">
        <v>53.46</v>
      </c>
      <c r="U2001" t="s">
        <v>24</v>
      </c>
      <c r="V2001" t="s">
        <v>21781</v>
      </c>
      <c r="W2001" t="s">
        <v>21782</v>
      </c>
      <c r="X2001" t="s">
        <v>21783</v>
      </c>
      <c r="Y2001" t="s">
        <v>21784</v>
      </c>
      <c r="Z2001" t="str">
        <f t="shared" si="31"/>
        <v>AS-97234</v>
      </c>
    </row>
    <row r="2002" spans="1:26" x14ac:dyDescent="0.3">
      <c r="A2002" t="s">
        <v>618</v>
      </c>
      <c r="B2002" t="s">
        <v>8169</v>
      </c>
      <c r="C2002" t="s">
        <v>268</v>
      </c>
      <c r="D2002" t="s">
        <v>64</v>
      </c>
      <c r="E2002" t="s">
        <v>42</v>
      </c>
      <c r="G2002">
        <v>0.19</v>
      </c>
      <c r="H2002">
        <v>0.19</v>
      </c>
      <c r="I2002" t="s">
        <v>24</v>
      </c>
      <c r="J2002">
        <v>-10.85</v>
      </c>
      <c r="K2002">
        <v>-67.95</v>
      </c>
      <c r="L2002">
        <v>-57.1</v>
      </c>
      <c r="M2002" t="s">
        <v>83</v>
      </c>
      <c r="N2002" t="s">
        <v>749</v>
      </c>
      <c r="O2002" t="s">
        <v>750</v>
      </c>
      <c r="P2002" t="s">
        <v>83</v>
      </c>
      <c r="Q2002" t="s">
        <v>266</v>
      </c>
      <c r="R2002" t="s">
        <v>267</v>
      </c>
      <c r="S2002" t="s">
        <v>751</v>
      </c>
      <c r="T2002">
        <v>67.95</v>
      </c>
      <c r="U2002" t="s">
        <v>24</v>
      </c>
      <c r="V2002" t="s">
        <v>752</v>
      </c>
      <c r="W2002" t="s">
        <v>753</v>
      </c>
      <c r="X2002" t="s">
        <v>754</v>
      </c>
      <c r="Y2002" t="s">
        <v>21785</v>
      </c>
      <c r="Z2002" t="str">
        <f t="shared" si="31"/>
        <v>AS-94735</v>
      </c>
    </row>
    <row r="2003" spans="1:26" x14ac:dyDescent="0.3">
      <c r="A2003" t="s">
        <v>618</v>
      </c>
      <c r="B2003" t="s">
        <v>8169</v>
      </c>
      <c r="C2003" t="s">
        <v>268</v>
      </c>
      <c r="D2003" t="s">
        <v>64</v>
      </c>
      <c r="E2003" t="s">
        <v>42</v>
      </c>
      <c r="G2003">
        <v>0.19</v>
      </c>
      <c r="H2003">
        <v>0.19</v>
      </c>
      <c r="I2003" t="s">
        <v>24</v>
      </c>
      <c r="J2003">
        <v>-10.85</v>
      </c>
      <c r="K2003">
        <v>-67.95</v>
      </c>
      <c r="L2003">
        <v>-57.1</v>
      </c>
      <c r="M2003" t="s">
        <v>83</v>
      </c>
      <c r="N2003" t="s">
        <v>749</v>
      </c>
      <c r="O2003" t="s">
        <v>21786</v>
      </c>
      <c r="P2003" t="s">
        <v>83</v>
      </c>
      <c r="Q2003" t="s">
        <v>275</v>
      </c>
      <c r="R2003" t="s">
        <v>267</v>
      </c>
      <c r="S2003" t="s">
        <v>21787</v>
      </c>
      <c r="T2003">
        <v>67.95</v>
      </c>
      <c r="U2003" t="s">
        <v>24</v>
      </c>
      <c r="V2003" t="s">
        <v>5231</v>
      </c>
      <c r="W2003" t="s">
        <v>21788</v>
      </c>
      <c r="X2003" t="s">
        <v>5231</v>
      </c>
      <c r="Y2003" t="s">
        <v>21789</v>
      </c>
      <c r="Z2003" t="str">
        <f t="shared" si="31"/>
        <v>AS-94735</v>
      </c>
    </row>
    <row r="2004" spans="1:26" x14ac:dyDescent="0.3">
      <c r="A2004" t="s">
        <v>21790</v>
      </c>
      <c r="B2004" t="s">
        <v>8169</v>
      </c>
      <c r="C2004" t="s">
        <v>268</v>
      </c>
      <c r="D2004" t="s">
        <v>64</v>
      </c>
      <c r="E2004" t="s">
        <v>42</v>
      </c>
      <c r="G2004">
        <v>0.19</v>
      </c>
      <c r="H2004">
        <v>0.19</v>
      </c>
      <c r="I2004" t="s">
        <v>24</v>
      </c>
      <c r="J2004">
        <v>75.930000000000007</v>
      </c>
      <c r="K2004">
        <v>475.55</v>
      </c>
      <c r="L2004">
        <v>399.62</v>
      </c>
      <c r="M2004" t="s">
        <v>83</v>
      </c>
      <c r="N2004" t="s">
        <v>21791</v>
      </c>
      <c r="O2004" t="s">
        <v>21792</v>
      </c>
      <c r="P2004" t="s">
        <v>83</v>
      </c>
      <c r="Q2004" t="s">
        <v>266</v>
      </c>
      <c r="R2004" t="s">
        <v>267</v>
      </c>
      <c r="S2004" t="s">
        <v>21793</v>
      </c>
      <c r="T2004">
        <v>475.55</v>
      </c>
      <c r="U2004" t="s">
        <v>24</v>
      </c>
      <c r="V2004" t="s">
        <v>4852</v>
      </c>
      <c r="W2004" t="s">
        <v>4854</v>
      </c>
      <c r="X2004" t="s">
        <v>4852</v>
      </c>
      <c r="Y2004" t="s">
        <v>21794</v>
      </c>
      <c r="Z2004" t="str">
        <f t="shared" si="31"/>
        <v>AS-95337</v>
      </c>
    </row>
    <row r="2005" spans="1:26" x14ac:dyDescent="0.3">
      <c r="A2005" t="s">
        <v>21795</v>
      </c>
      <c r="B2005" t="s">
        <v>8169</v>
      </c>
      <c r="C2005" t="s">
        <v>264</v>
      </c>
      <c r="D2005" t="s">
        <v>74</v>
      </c>
      <c r="E2005" t="s">
        <v>47</v>
      </c>
      <c r="G2005">
        <v>0.22</v>
      </c>
      <c r="H2005" t="s">
        <v>270</v>
      </c>
      <c r="I2005" t="s">
        <v>24</v>
      </c>
      <c r="J2005" t="s">
        <v>270</v>
      </c>
      <c r="K2005">
        <v>0</v>
      </c>
      <c r="L2005">
        <v>0</v>
      </c>
      <c r="M2005" t="s">
        <v>265</v>
      </c>
      <c r="N2005" t="s">
        <v>21796</v>
      </c>
      <c r="O2005" t="s">
        <v>21797</v>
      </c>
      <c r="P2005" t="s">
        <v>265</v>
      </c>
      <c r="Q2005" t="s">
        <v>266</v>
      </c>
      <c r="R2005" t="s">
        <v>267</v>
      </c>
      <c r="S2005" t="s">
        <v>21798</v>
      </c>
      <c r="T2005">
        <v>58.82</v>
      </c>
      <c r="U2005" t="s">
        <v>24</v>
      </c>
      <c r="V2005" t="s">
        <v>21799</v>
      </c>
      <c r="W2005" t="s">
        <v>21800</v>
      </c>
      <c r="X2005" t="s">
        <v>21801</v>
      </c>
      <c r="Y2005" t="s">
        <v>21802</v>
      </c>
      <c r="Z2005" t="str">
        <f t="shared" si="31"/>
        <v>AS-95713</v>
      </c>
    </row>
    <row r="2006" spans="1:26" x14ac:dyDescent="0.3">
      <c r="A2006" t="s">
        <v>21795</v>
      </c>
      <c r="B2006" t="s">
        <v>8169</v>
      </c>
      <c r="C2006" t="s">
        <v>264</v>
      </c>
      <c r="D2006" t="s">
        <v>74</v>
      </c>
      <c r="E2006" t="s">
        <v>47</v>
      </c>
      <c r="G2006">
        <v>0.22</v>
      </c>
      <c r="H2006" t="s">
        <v>270</v>
      </c>
      <c r="I2006" t="s">
        <v>24</v>
      </c>
      <c r="J2006" t="s">
        <v>270</v>
      </c>
      <c r="K2006">
        <v>0</v>
      </c>
      <c r="L2006">
        <v>0</v>
      </c>
      <c r="M2006" t="s">
        <v>265</v>
      </c>
      <c r="N2006" t="s">
        <v>21796</v>
      </c>
      <c r="O2006" t="s">
        <v>21803</v>
      </c>
      <c r="P2006" t="s">
        <v>265</v>
      </c>
      <c r="Q2006" t="s">
        <v>275</v>
      </c>
      <c r="R2006" t="s">
        <v>267</v>
      </c>
      <c r="S2006" t="s">
        <v>21804</v>
      </c>
      <c r="T2006">
        <v>58.82</v>
      </c>
      <c r="U2006" t="s">
        <v>24</v>
      </c>
      <c r="V2006" t="s">
        <v>21805</v>
      </c>
      <c r="W2006" t="s">
        <v>21806</v>
      </c>
      <c r="X2006" t="s">
        <v>21805</v>
      </c>
      <c r="Y2006" t="s">
        <v>21807</v>
      </c>
      <c r="Z2006" t="str">
        <f t="shared" si="31"/>
        <v>AS-95713</v>
      </c>
    </row>
    <row r="2007" spans="1:26" x14ac:dyDescent="0.3">
      <c r="A2007" t="s">
        <v>21808</v>
      </c>
      <c r="B2007" t="s">
        <v>8169</v>
      </c>
      <c r="C2007" t="s">
        <v>268</v>
      </c>
      <c r="E2007" t="s">
        <v>45</v>
      </c>
      <c r="G2007">
        <v>0.21</v>
      </c>
      <c r="H2007">
        <v>0.21</v>
      </c>
      <c r="I2007" t="s">
        <v>24</v>
      </c>
      <c r="J2007">
        <v>9.35</v>
      </c>
      <c r="K2007">
        <v>53.87</v>
      </c>
      <c r="L2007">
        <v>44.52</v>
      </c>
      <c r="M2007" t="s">
        <v>83</v>
      </c>
      <c r="N2007" t="s">
        <v>21809</v>
      </c>
      <c r="O2007" t="s">
        <v>21810</v>
      </c>
      <c r="P2007" t="s">
        <v>83</v>
      </c>
      <c r="Q2007" t="s">
        <v>266</v>
      </c>
      <c r="R2007" t="s">
        <v>267</v>
      </c>
      <c r="S2007" t="s">
        <v>21811</v>
      </c>
      <c r="T2007">
        <v>53.87</v>
      </c>
      <c r="U2007" t="s">
        <v>24</v>
      </c>
      <c r="V2007" t="s">
        <v>4445</v>
      </c>
      <c r="W2007" t="s">
        <v>4448</v>
      </c>
      <c r="X2007" t="s">
        <v>21812</v>
      </c>
      <c r="Y2007" t="s">
        <v>21813</v>
      </c>
      <c r="Z2007" t="str">
        <f t="shared" si="31"/>
        <v>AS-95401</v>
      </c>
    </row>
    <row r="2008" spans="1:26" x14ac:dyDescent="0.3">
      <c r="A2008" t="s">
        <v>21814</v>
      </c>
      <c r="B2008" t="s">
        <v>8169</v>
      </c>
      <c r="C2008" t="s">
        <v>264</v>
      </c>
      <c r="E2008" t="s">
        <v>45</v>
      </c>
      <c r="G2008">
        <v>0.21</v>
      </c>
      <c r="H2008">
        <v>0.21</v>
      </c>
      <c r="I2008" t="s">
        <v>24</v>
      </c>
      <c r="J2008">
        <v>11.79</v>
      </c>
      <c r="K2008">
        <v>67.95</v>
      </c>
      <c r="L2008">
        <v>56.16</v>
      </c>
      <c r="M2008" t="s">
        <v>265</v>
      </c>
      <c r="N2008" t="s">
        <v>21815</v>
      </c>
      <c r="O2008" t="s">
        <v>21816</v>
      </c>
      <c r="P2008" t="s">
        <v>265</v>
      </c>
      <c r="Q2008" t="s">
        <v>266</v>
      </c>
      <c r="R2008" t="s">
        <v>267</v>
      </c>
      <c r="S2008" t="s">
        <v>21817</v>
      </c>
      <c r="T2008">
        <v>67.95</v>
      </c>
      <c r="U2008" t="s">
        <v>24</v>
      </c>
      <c r="V2008" t="s">
        <v>21818</v>
      </c>
      <c r="W2008" t="s">
        <v>21819</v>
      </c>
      <c r="X2008" t="s">
        <v>21820</v>
      </c>
      <c r="Y2008" t="s">
        <v>21821</v>
      </c>
      <c r="Z2008" t="str">
        <f t="shared" si="31"/>
        <v>AS-97130</v>
      </c>
    </row>
    <row r="2009" spans="1:26" x14ac:dyDescent="0.3">
      <c r="A2009" t="s">
        <v>21822</v>
      </c>
      <c r="B2009" t="s">
        <v>8169</v>
      </c>
      <c r="C2009" t="s">
        <v>268</v>
      </c>
      <c r="E2009" t="s">
        <v>45</v>
      </c>
      <c r="G2009">
        <v>0.21</v>
      </c>
      <c r="H2009">
        <v>0.21</v>
      </c>
      <c r="I2009" t="s">
        <v>24</v>
      </c>
      <c r="J2009">
        <v>5.19</v>
      </c>
      <c r="K2009">
        <v>29.9</v>
      </c>
      <c r="L2009">
        <v>24.71</v>
      </c>
      <c r="M2009" t="s">
        <v>83</v>
      </c>
      <c r="N2009" t="s">
        <v>21823</v>
      </c>
      <c r="O2009" t="s">
        <v>21824</v>
      </c>
      <c r="P2009" t="s">
        <v>83</v>
      </c>
      <c r="Q2009" t="s">
        <v>266</v>
      </c>
      <c r="R2009" t="s">
        <v>267</v>
      </c>
      <c r="S2009" t="s">
        <v>21825</v>
      </c>
      <c r="T2009">
        <v>29.9</v>
      </c>
      <c r="U2009" t="s">
        <v>24</v>
      </c>
      <c r="V2009" t="s">
        <v>6350</v>
      </c>
      <c r="W2009" t="s">
        <v>6353</v>
      </c>
      <c r="X2009" t="s">
        <v>21826</v>
      </c>
      <c r="Y2009" t="s">
        <v>21827</v>
      </c>
      <c r="Z2009" t="str">
        <f t="shared" si="31"/>
        <v>AS-96381</v>
      </c>
    </row>
    <row r="2010" spans="1:26" x14ac:dyDescent="0.3">
      <c r="A2010" t="s">
        <v>21828</v>
      </c>
      <c r="B2010" t="s">
        <v>8169</v>
      </c>
      <c r="C2010" t="s">
        <v>264</v>
      </c>
      <c r="E2010" t="s">
        <v>37</v>
      </c>
      <c r="G2010">
        <v>0.2</v>
      </c>
      <c r="H2010">
        <v>0.2</v>
      </c>
      <c r="I2010" t="s">
        <v>24</v>
      </c>
      <c r="J2010">
        <v>22.65</v>
      </c>
      <c r="K2010">
        <v>135.9</v>
      </c>
      <c r="L2010">
        <v>113.25</v>
      </c>
      <c r="M2010" t="s">
        <v>265</v>
      </c>
      <c r="N2010" t="s">
        <v>21829</v>
      </c>
      <c r="O2010" t="s">
        <v>21830</v>
      </c>
      <c r="P2010" t="s">
        <v>265</v>
      </c>
      <c r="Q2010" t="s">
        <v>266</v>
      </c>
      <c r="R2010" t="s">
        <v>267</v>
      </c>
      <c r="S2010" t="s">
        <v>21831</v>
      </c>
      <c r="T2010">
        <v>135.9</v>
      </c>
      <c r="U2010" t="s">
        <v>24</v>
      </c>
      <c r="V2010" t="s">
        <v>21832</v>
      </c>
      <c r="W2010" t="s">
        <v>21833</v>
      </c>
      <c r="X2010" t="s">
        <v>21834</v>
      </c>
      <c r="Y2010" t="s">
        <v>21835</v>
      </c>
      <c r="Z2010" t="str">
        <f t="shared" si="31"/>
        <v>AS-97027</v>
      </c>
    </row>
    <row r="2011" spans="1:26" x14ac:dyDescent="0.3">
      <c r="A2011" t="s">
        <v>21836</v>
      </c>
      <c r="B2011" t="s">
        <v>8169</v>
      </c>
      <c r="C2011" t="s">
        <v>264</v>
      </c>
      <c r="E2011" t="s">
        <v>45</v>
      </c>
      <c r="G2011">
        <v>0.21</v>
      </c>
      <c r="H2011">
        <v>0.21</v>
      </c>
      <c r="I2011" t="s">
        <v>24</v>
      </c>
      <c r="J2011">
        <v>21.23</v>
      </c>
      <c r="K2011">
        <v>122.31</v>
      </c>
      <c r="L2011">
        <v>101.08</v>
      </c>
      <c r="M2011" t="s">
        <v>265</v>
      </c>
      <c r="N2011" t="s">
        <v>21837</v>
      </c>
      <c r="O2011" t="s">
        <v>21838</v>
      </c>
      <c r="P2011" t="s">
        <v>265</v>
      </c>
      <c r="Q2011" t="s">
        <v>266</v>
      </c>
      <c r="R2011" t="s">
        <v>267</v>
      </c>
      <c r="S2011" t="s">
        <v>21839</v>
      </c>
      <c r="T2011">
        <v>122.31</v>
      </c>
      <c r="U2011" t="s">
        <v>24</v>
      </c>
      <c r="V2011" t="s">
        <v>21840</v>
      </c>
      <c r="W2011" t="s">
        <v>21841</v>
      </c>
      <c r="X2011" t="s">
        <v>21842</v>
      </c>
      <c r="Y2011" t="s">
        <v>21843</v>
      </c>
      <c r="Z2011" t="str">
        <f t="shared" si="31"/>
        <v>AS-95498</v>
      </c>
    </row>
    <row r="2012" spans="1:26" x14ac:dyDescent="0.3">
      <c r="A2012" t="s">
        <v>21844</v>
      </c>
      <c r="B2012" t="s">
        <v>8169</v>
      </c>
      <c r="C2012" t="s">
        <v>264</v>
      </c>
      <c r="E2012" t="s">
        <v>45</v>
      </c>
      <c r="G2012">
        <v>0.21</v>
      </c>
      <c r="H2012">
        <v>0.21</v>
      </c>
      <c r="I2012" t="s">
        <v>24</v>
      </c>
      <c r="J2012">
        <v>61.9</v>
      </c>
      <c r="K2012">
        <v>356.65</v>
      </c>
      <c r="L2012">
        <v>294.75</v>
      </c>
      <c r="M2012" t="s">
        <v>265</v>
      </c>
      <c r="N2012" t="s">
        <v>21845</v>
      </c>
      <c r="O2012" t="s">
        <v>21846</v>
      </c>
      <c r="P2012" t="s">
        <v>265</v>
      </c>
      <c r="Q2012" t="s">
        <v>266</v>
      </c>
      <c r="R2012" t="s">
        <v>267</v>
      </c>
      <c r="S2012" t="s">
        <v>21847</v>
      </c>
      <c r="T2012">
        <v>356.65</v>
      </c>
      <c r="U2012" t="s">
        <v>24</v>
      </c>
      <c r="V2012" t="s">
        <v>21848</v>
      </c>
      <c r="W2012" t="s">
        <v>21849</v>
      </c>
      <c r="X2012" t="s">
        <v>21850</v>
      </c>
      <c r="Y2012" t="s">
        <v>21851</v>
      </c>
      <c r="Z2012" t="str">
        <f t="shared" si="31"/>
        <v>AS-94921</v>
      </c>
    </row>
    <row r="2013" spans="1:26" x14ac:dyDescent="0.3">
      <c r="A2013" t="s">
        <v>21852</v>
      </c>
      <c r="B2013" t="s">
        <v>8169</v>
      </c>
      <c r="C2013" t="s">
        <v>268</v>
      </c>
      <c r="E2013" t="s">
        <v>46</v>
      </c>
      <c r="G2013">
        <v>0.2</v>
      </c>
      <c r="H2013">
        <v>0.2</v>
      </c>
      <c r="I2013" t="s">
        <v>24</v>
      </c>
      <c r="J2013">
        <v>8.32</v>
      </c>
      <c r="K2013">
        <v>49.9</v>
      </c>
      <c r="L2013">
        <v>41.58</v>
      </c>
      <c r="M2013" t="s">
        <v>83</v>
      </c>
      <c r="N2013" t="s">
        <v>21853</v>
      </c>
      <c r="O2013" t="s">
        <v>21854</v>
      </c>
      <c r="P2013" t="s">
        <v>83</v>
      </c>
      <c r="Q2013" t="s">
        <v>266</v>
      </c>
      <c r="R2013" t="s">
        <v>267</v>
      </c>
      <c r="S2013" t="s">
        <v>21855</v>
      </c>
      <c r="T2013">
        <v>49.9</v>
      </c>
      <c r="U2013" t="s">
        <v>24</v>
      </c>
      <c r="V2013" t="s">
        <v>4899</v>
      </c>
      <c r="W2013" t="s">
        <v>4902</v>
      </c>
      <c r="X2013" t="s">
        <v>21856</v>
      </c>
      <c r="Y2013" t="s">
        <v>21857</v>
      </c>
      <c r="Z2013" t="str">
        <f t="shared" si="31"/>
        <v>AS-95599</v>
      </c>
    </row>
    <row r="2014" spans="1:26" x14ac:dyDescent="0.3">
      <c r="A2014" t="s">
        <v>21858</v>
      </c>
      <c r="B2014" t="s">
        <v>8169</v>
      </c>
      <c r="C2014" t="s">
        <v>268</v>
      </c>
      <c r="E2014" t="s">
        <v>45</v>
      </c>
      <c r="G2014">
        <v>0.21</v>
      </c>
      <c r="H2014">
        <v>0.21</v>
      </c>
      <c r="I2014" t="s">
        <v>24</v>
      </c>
      <c r="J2014">
        <v>4.32</v>
      </c>
      <c r="K2014">
        <v>24.9</v>
      </c>
      <c r="L2014">
        <v>20.58</v>
      </c>
      <c r="M2014" t="s">
        <v>83</v>
      </c>
      <c r="N2014" t="s">
        <v>21859</v>
      </c>
      <c r="O2014" t="s">
        <v>21860</v>
      </c>
      <c r="P2014" t="s">
        <v>83</v>
      </c>
      <c r="Q2014" t="s">
        <v>266</v>
      </c>
      <c r="R2014" t="s">
        <v>267</v>
      </c>
      <c r="S2014" t="s">
        <v>21861</v>
      </c>
      <c r="T2014">
        <v>24.9</v>
      </c>
      <c r="U2014" t="s">
        <v>24</v>
      </c>
      <c r="V2014" t="s">
        <v>4281</v>
      </c>
      <c r="W2014" t="s">
        <v>4284</v>
      </c>
      <c r="X2014" t="s">
        <v>21862</v>
      </c>
      <c r="Y2014" t="s">
        <v>21863</v>
      </c>
      <c r="Z2014" t="str">
        <f t="shared" si="31"/>
        <v>AS-95357</v>
      </c>
    </row>
    <row r="2015" spans="1:26" x14ac:dyDescent="0.3">
      <c r="A2015" t="s">
        <v>21864</v>
      </c>
      <c r="B2015" t="s">
        <v>8169</v>
      </c>
      <c r="C2015" t="s">
        <v>264</v>
      </c>
      <c r="E2015" t="s">
        <v>45</v>
      </c>
      <c r="G2015">
        <v>0.21</v>
      </c>
      <c r="H2015">
        <v>0.21</v>
      </c>
      <c r="I2015" t="s">
        <v>24</v>
      </c>
      <c r="J2015">
        <v>4.32</v>
      </c>
      <c r="K2015">
        <v>24.9</v>
      </c>
      <c r="L2015">
        <v>20.58</v>
      </c>
      <c r="M2015" t="s">
        <v>265</v>
      </c>
      <c r="N2015" t="s">
        <v>21865</v>
      </c>
      <c r="O2015" t="s">
        <v>21866</v>
      </c>
      <c r="P2015" t="s">
        <v>265</v>
      </c>
      <c r="Q2015" t="s">
        <v>266</v>
      </c>
      <c r="R2015" t="s">
        <v>267</v>
      </c>
      <c r="S2015" t="s">
        <v>21867</v>
      </c>
      <c r="T2015">
        <v>24.9</v>
      </c>
      <c r="U2015" t="s">
        <v>24</v>
      </c>
      <c r="V2015" t="s">
        <v>21868</v>
      </c>
      <c r="W2015" t="s">
        <v>21869</v>
      </c>
      <c r="X2015" t="s">
        <v>21870</v>
      </c>
      <c r="Y2015" t="s">
        <v>21871</v>
      </c>
      <c r="Z2015" t="str">
        <f t="shared" si="31"/>
        <v>AS-97065</v>
      </c>
    </row>
    <row r="2016" spans="1:26" x14ac:dyDescent="0.3">
      <c r="A2016" t="s">
        <v>21872</v>
      </c>
      <c r="B2016" t="s">
        <v>8169</v>
      </c>
      <c r="C2016" t="s">
        <v>264</v>
      </c>
      <c r="E2016" t="s">
        <v>45</v>
      </c>
      <c r="G2016">
        <v>0.21</v>
      </c>
      <c r="H2016">
        <v>0.21</v>
      </c>
      <c r="I2016" t="s">
        <v>24</v>
      </c>
      <c r="J2016">
        <v>11.79</v>
      </c>
      <c r="K2016">
        <v>67.95</v>
      </c>
      <c r="L2016">
        <v>56.16</v>
      </c>
      <c r="M2016" t="s">
        <v>265</v>
      </c>
      <c r="N2016" t="s">
        <v>21873</v>
      </c>
      <c r="O2016" t="s">
        <v>21874</v>
      </c>
      <c r="P2016" t="s">
        <v>265</v>
      </c>
      <c r="Q2016" t="s">
        <v>266</v>
      </c>
      <c r="R2016" t="s">
        <v>267</v>
      </c>
      <c r="S2016" t="s">
        <v>21875</v>
      </c>
      <c r="T2016">
        <v>67.95</v>
      </c>
      <c r="U2016" t="s">
        <v>24</v>
      </c>
      <c r="V2016" t="s">
        <v>21876</v>
      </c>
      <c r="W2016" t="s">
        <v>21877</v>
      </c>
      <c r="X2016" t="s">
        <v>21878</v>
      </c>
      <c r="Y2016" t="s">
        <v>21879</v>
      </c>
      <c r="Z2016" t="str">
        <f t="shared" si="31"/>
        <v>AS-96059</v>
      </c>
    </row>
    <row r="2017" spans="1:26" x14ac:dyDescent="0.3">
      <c r="A2017" t="s">
        <v>21880</v>
      </c>
      <c r="B2017" t="s">
        <v>8169</v>
      </c>
      <c r="C2017" t="s">
        <v>264</v>
      </c>
      <c r="E2017" t="s">
        <v>48</v>
      </c>
      <c r="G2017">
        <v>0.21</v>
      </c>
      <c r="H2017">
        <v>0.21</v>
      </c>
      <c r="I2017" t="s">
        <v>24</v>
      </c>
      <c r="J2017">
        <v>13.87</v>
      </c>
      <c r="K2017">
        <v>79.900000000000006</v>
      </c>
      <c r="L2017">
        <v>66.03</v>
      </c>
      <c r="M2017" t="s">
        <v>265</v>
      </c>
      <c r="N2017" t="s">
        <v>21881</v>
      </c>
      <c r="O2017" t="s">
        <v>21882</v>
      </c>
      <c r="P2017" t="s">
        <v>265</v>
      </c>
      <c r="Q2017" t="s">
        <v>266</v>
      </c>
      <c r="R2017" t="s">
        <v>267</v>
      </c>
      <c r="S2017" t="s">
        <v>21883</v>
      </c>
      <c r="T2017">
        <v>79.900000000000006</v>
      </c>
      <c r="U2017" t="s">
        <v>24</v>
      </c>
      <c r="V2017" t="s">
        <v>21884</v>
      </c>
      <c r="W2017" t="s">
        <v>21885</v>
      </c>
      <c r="X2017" t="s">
        <v>21886</v>
      </c>
      <c r="Y2017" t="s">
        <v>21887</v>
      </c>
      <c r="Z2017" t="str">
        <f t="shared" si="31"/>
        <v>AS-96804</v>
      </c>
    </row>
    <row r="2018" spans="1:26" x14ac:dyDescent="0.3">
      <c r="A2018" t="s">
        <v>21888</v>
      </c>
      <c r="B2018" t="s">
        <v>8169</v>
      </c>
      <c r="C2018" t="s">
        <v>38</v>
      </c>
      <c r="D2018" t="s">
        <v>67</v>
      </c>
      <c r="E2018" t="s">
        <v>42</v>
      </c>
      <c r="G2018">
        <v>0.19</v>
      </c>
      <c r="H2018" t="s">
        <v>270</v>
      </c>
      <c r="I2018" t="s">
        <v>24</v>
      </c>
      <c r="J2018" t="s">
        <v>270</v>
      </c>
      <c r="K2018">
        <v>0</v>
      </c>
      <c r="L2018">
        <v>0</v>
      </c>
      <c r="M2018" t="s">
        <v>271</v>
      </c>
      <c r="Z2018" t="str">
        <f t="shared" si="31"/>
        <v>AS-96519</v>
      </c>
    </row>
    <row r="2019" spans="1:26" x14ac:dyDescent="0.3">
      <c r="A2019" t="s">
        <v>21889</v>
      </c>
      <c r="B2019" t="s">
        <v>8169</v>
      </c>
      <c r="C2019" t="s">
        <v>264</v>
      </c>
      <c r="E2019" t="s">
        <v>46</v>
      </c>
      <c r="G2019">
        <v>0.2</v>
      </c>
      <c r="H2019">
        <v>0.2</v>
      </c>
      <c r="I2019" t="s">
        <v>24</v>
      </c>
      <c r="J2019">
        <v>5.16</v>
      </c>
      <c r="K2019">
        <v>30.93</v>
      </c>
      <c r="L2019">
        <v>25.77</v>
      </c>
      <c r="M2019" t="s">
        <v>265</v>
      </c>
      <c r="N2019" t="s">
        <v>21890</v>
      </c>
      <c r="O2019" t="s">
        <v>21891</v>
      </c>
      <c r="P2019" t="s">
        <v>265</v>
      </c>
      <c r="Q2019" t="s">
        <v>266</v>
      </c>
      <c r="R2019" t="s">
        <v>267</v>
      </c>
      <c r="S2019" t="s">
        <v>21892</v>
      </c>
      <c r="T2019">
        <v>30.93</v>
      </c>
      <c r="U2019" t="s">
        <v>24</v>
      </c>
      <c r="V2019" t="s">
        <v>21893</v>
      </c>
      <c r="W2019" t="s">
        <v>21894</v>
      </c>
      <c r="X2019" t="s">
        <v>21895</v>
      </c>
      <c r="Y2019" t="s">
        <v>21896</v>
      </c>
      <c r="Z2019" t="str">
        <f t="shared" si="31"/>
        <v>AS-96290</v>
      </c>
    </row>
    <row r="2020" spans="1:26" x14ac:dyDescent="0.3">
      <c r="A2020" t="s">
        <v>21897</v>
      </c>
      <c r="B2020" t="s">
        <v>8169</v>
      </c>
      <c r="C2020" t="s">
        <v>264</v>
      </c>
      <c r="E2020" t="s">
        <v>46</v>
      </c>
      <c r="G2020">
        <v>0.2</v>
      </c>
      <c r="H2020">
        <v>0.2</v>
      </c>
      <c r="I2020" t="s">
        <v>24</v>
      </c>
      <c r="J2020">
        <v>11.33</v>
      </c>
      <c r="K2020">
        <v>67.95</v>
      </c>
      <c r="L2020">
        <v>56.62</v>
      </c>
      <c r="M2020" t="s">
        <v>265</v>
      </c>
      <c r="N2020" t="s">
        <v>21898</v>
      </c>
      <c r="O2020" t="s">
        <v>21899</v>
      </c>
      <c r="P2020" t="s">
        <v>265</v>
      </c>
      <c r="Q2020" t="s">
        <v>266</v>
      </c>
      <c r="R2020" t="s">
        <v>267</v>
      </c>
      <c r="S2020" t="s">
        <v>21900</v>
      </c>
      <c r="T2020">
        <v>67.95</v>
      </c>
      <c r="U2020" t="s">
        <v>24</v>
      </c>
      <c r="V2020" t="s">
        <v>21901</v>
      </c>
      <c r="W2020" t="s">
        <v>21902</v>
      </c>
      <c r="X2020" t="s">
        <v>21903</v>
      </c>
      <c r="Y2020" t="s">
        <v>21904</v>
      </c>
      <c r="Z2020" t="str">
        <f t="shared" si="31"/>
        <v>AS-96565</v>
      </c>
    </row>
    <row r="2021" spans="1:26" x14ac:dyDescent="0.3">
      <c r="A2021" t="s">
        <v>21905</v>
      </c>
      <c r="B2021" t="s">
        <v>8169</v>
      </c>
      <c r="C2021" t="s">
        <v>264</v>
      </c>
      <c r="E2021" t="s">
        <v>42</v>
      </c>
      <c r="G2021">
        <v>0.19</v>
      </c>
      <c r="H2021">
        <v>0.19</v>
      </c>
      <c r="I2021" t="s">
        <v>24</v>
      </c>
      <c r="J2021">
        <v>23.34</v>
      </c>
      <c r="K2021">
        <v>146.16</v>
      </c>
      <c r="L2021">
        <v>122.82</v>
      </c>
      <c r="M2021" t="s">
        <v>265</v>
      </c>
      <c r="N2021" t="s">
        <v>21906</v>
      </c>
      <c r="O2021" t="s">
        <v>21907</v>
      </c>
      <c r="P2021" t="s">
        <v>265</v>
      </c>
      <c r="Q2021" t="s">
        <v>266</v>
      </c>
      <c r="R2021" t="s">
        <v>267</v>
      </c>
      <c r="S2021" t="s">
        <v>21908</v>
      </c>
      <c r="T2021">
        <v>146.16</v>
      </c>
      <c r="U2021" t="s">
        <v>24</v>
      </c>
      <c r="V2021" t="s">
        <v>21909</v>
      </c>
      <c r="W2021" t="s">
        <v>21910</v>
      </c>
      <c r="X2021" t="s">
        <v>21909</v>
      </c>
      <c r="Y2021" t="s">
        <v>21911</v>
      </c>
      <c r="Z2021" t="str">
        <f t="shared" si="31"/>
        <v>AS-95596</v>
      </c>
    </row>
    <row r="2022" spans="1:26" x14ac:dyDescent="0.3">
      <c r="A2022" t="s">
        <v>21912</v>
      </c>
      <c r="B2022" t="s">
        <v>8169</v>
      </c>
      <c r="C2022" t="s">
        <v>264</v>
      </c>
      <c r="E2022" t="s">
        <v>47</v>
      </c>
      <c r="G2022">
        <v>0.22</v>
      </c>
      <c r="H2022">
        <v>0.22</v>
      </c>
      <c r="I2022" t="s">
        <v>24</v>
      </c>
      <c r="J2022">
        <v>-29.24</v>
      </c>
      <c r="K2022">
        <v>-162.15</v>
      </c>
      <c r="L2022">
        <v>-132.91</v>
      </c>
      <c r="M2022" t="s">
        <v>265</v>
      </c>
      <c r="N2022" t="s">
        <v>21913</v>
      </c>
      <c r="O2022" t="s">
        <v>21914</v>
      </c>
      <c r="P2022" t="s">
        <v>265</v>
      </c>
      <c r="Q2022" t="s">
        <v>266</v>
      </c>
      <c r="R2022" t="s">
        <v>269</v>
      </c>
      <c r="S2022" t="s">
        <v>21915</v>
      </c>
      <c r="T2022">
        <v>718.6</v>
      </c>
      <c r="U2022" t="s">
        <v>24</v>
      </c>
      <c r="V2022" t="s">
        <v>21916</v>
      </c>
      <c r="W2022" t="s">
        <v>21917</v>
      </c>
      <c r="X2022" t="s">
        <v>21916</v>
      </c>
      <c r="Y2022" t="s">
        <v>21918</v>
      </c>
      <c r="Z2022" t="str">
        <f t="shared" si="31"/>
        <v>AS-86410</v>
      </c>
    </row>
    <row r="2023" spans="1:26" x14ac:dyDescent="0.3">
      <c r="A2023" t="s">
        <v>21912</v>
      </c>
      <c r="B2023" t="s">
        <v>8169</v>
      </c>
      <c r="C2023" t="s">
        <v>264</v>
      </c>
      <c r="E2023" t="s">
        <v>47</v>
      </c>
      <c r="G2023">
        <v>0.22</v>
      </c>
      <c r="H2023">
        <v>0.22</v>
      </c>
      <c r="I2023" t="s">
        <v>24</v>
      </c>
      <c r="J2023">
        <v>-29.24</v>
      </c>
      <c r="K2023">
        <v>-162.15</v>
      </c>
      <c r="L2023">
        <v>-132.91</v>
      </c>
      <c r="M2023" t="s">
        <v>265</v>
      </c>
      <c r="N2023" t="s">
        <v>21913</v>
      </c>
      <c r="O2023" t="s">
        <v>21919</v>
      </c>
      <c r="P2023" t="s">
        <v>265</v>
      </c>
      <c r="Q2023" t="s">
        <v>266</v>
      </c>
      <c r="R2023" t="s">
        <v>267</v>
      </c>
      <c r="S2023" t="s">
        <v>21920</v>
      </c>
      <c r="T2023">
        <v>899.2</v>
      </c>
      <c r="U2023" t="s">
        <v>24</v>
      </c>
      <c r="V2023" t="s">
        <v>21921</v>
      </c>
      <c r="W2023" t="s">
        <v>21922</v>
      </c>
      <c r="X2023" t="s">
        <v>21921</v>
      </c>
      <c r="Y2023" t="s">
        <v>21923</v>
      </c>
      <c r="Z2023" t="str">
        <f t="shared" si="31"/>
        <v>AS-86410</v>
      </c>
    </row>
    <row r="2024" spans="1:26" x14ac:dyDescent="0.3">
      <c r="A2024" t="s">
        <v>21912</v>
      </c>
      <c r="B2024" t="s">
        <v>8169</v>
      </c>
      <c r="C2024" t="s">
        <v>264</v>
      </c>
      <c r="E2024" t="s">
        <v>47</v>
      </c>
      <c r="G2024">
        <v>0.22</v>
      </c>
      <c r="H2024">
        <v>0.22</v>
      </c>
      <c r="I2024" t="s">
        <v>24</v>
      </c>
      <c r="J2024">
        <v>-29.24</v>
      </c>
      <c r="K2024">
        <v>-162.15</v>
      </c>
      <c r="L2024">
        <v>-132.91</v>
      </c>
      <c r="M2024" t="s">
        <v>265</v>
      </c>
      <c r="N2024" t="s">
        <v>21913</v>
      </c>
      <c r="O2024" t="s">
        <v>21924</v>
      </c>
      <c r="P2024" t="s">
        <v>265</v>
      </c>
      <c r="Q2024" t="s">
        <v>275</v>
      </c>
      <c r="R2024" t="s">
        <v>267</v>
      </c>
      <c r="S2024" t="s">
        <v>21925</v>
      </c>
      <c r="T2024">
        <v>162.15</v>
      </c>
      <c r="U2024" t="s">
        <v>24</v>
      </c>
      <c r="V2024" t="s">
        <v>21926</v>
      </c>
      <c r="W2024" t="s">
        <v>21927</v>
      </c>
      <c r="X2024" t="s">
        <v>21926</v>
      </c>
      <c r="Y2024" t="s">
        <v>21928</v>
      </c>
      <c r="Z2024" t="str">
        <f t="shared" si="31"/>
        <v>AS-86410</v>
      </c>
    </row>
    <row r="2025" spans="1:26" x14ac:dyDescent="0.3">
      <c r="A2025" t="s">
        <v>21929</v>
      </c>
      <c r="B2025" t="s">
        <v>8169</v>
      </c>
      <c r="C2025" t="s">
        <v>268</v>
      </c>
      <c r="E2025" t="s">
        <v>42</v>
      </c>
      <c r="G2025">
        <v>0.19</v>
      </c>
      <c r="H2025">
        <v>0.19</v>
      </c>
      <c r="I2025" t="s">
        <v>24</v>
      </c>
      <c r="J2025">
        <v>13.55</v>
      </c>
      <c r="K2025">
        <v>84.85</v>
      </c>
      <c r="L2025">
        <v>71.3</v>
      </c>
      <c r="M2025" t="s">
        <v>83</v>
      </c>
      <c r="N2025" t="s">
        <v>21930</v>
      </c>
      <c r="O2025" t="s">
        <v>21931</v>
      </c>
      <c r="P2025" t="s">
        <v>83</v>
      </c>
      <c r="Q2025" t="s">
        <v>266</v>
      </c>
      <c r="R2025" t="s">
        <v>267</v>
      </c>
      <c r="S2025" t="s">
        <v>21932</v>
      </c>
      <c r="T2025">
        <v>84.85</v>
      </c>
      <c r="U2025" t="s">
        <v>24</v>
      </c>
      <c r="V2025" t="s">
        <v>4209</v>
      </c>
      <c r="W2025" t="s">
        <v>4212</v>
      </c>
      <c r="X2025" t="s">
        <v>21933</v>
      </c>
      <c r="Y2025" t="s">
        <v>21934</v>
      </c>
      <c r="Z2025" t="str">
        <f t="shared" si="31"/>
        <v>AS-95324</v>
      </c>
    </row>
    <row r="2026" spans="1:26" x14ac:dyDescent="0.3">
      <c r="A2026" t="s">
        <v>21935</v>
      </c>
      <c r="B2026" t="s">
        <v>8169</v>
      </c>
      <c r="C2026" t="s">
        <v>268</v>
      </c>
      <c r="E2026" t="s">
        <v>42</v>
      </c>
      <c r="G2026">
        <v>0.19</v>
      </c>
      <c r="H2026">
        <v>0.19</v>
      </c>
      <c r="I2026" t="s">
        <v>24</v>
      </c>
      <c r="J2026">
        <v>7.65</v>
      </c>
      <c r="K2026">
        <v>47.9</v>
      </c>
      <c r="L2026">
        <v>40.25</v>
      </c>
      <c r="M2026" t="s">
        <v>83</v>
      </c>
      <c r="N2026" t="s">
        <v>21936</v>
      </c>
      <c r="O2026" t="s">
        <v>21937</v>
      </c>
      <c r="P2026" t="s">
        <v>83</v>
      </c>
      <c r="Q2026" t="s">
        <v>266</v>
      </c>
      <c r="R2026" t="s">
        <v>267</v>
      </c>
      <c r="S2026" t="s">
        <v>21938</v>
      </c>
      <c r="T2026">
        <v>47.9</v>
      </c>
      <c r="U2026" t="s">
        <v>24</v>
      </c>
      <c r="V2026" t="s">
        <v>5440</v>
      </c>
      <c r="W2026" t="s">
        <v>5442</v>
      </c>
      <c r="X2026" t="s">
        <v>21939</v>
      </c>
      <c r="Y2026" t="s">
        <v>21940</v>
      </c>
      <c r="Z2026" t="str">
        <f t="shared" si="31"/>
        <v>AS-95857</v>
      </c>
    </row>
    <row r="2027" spans="1:26" x14ac:dyDescent="0.3">
      <c r="A2027" t="s">
        <v>21941</v>
      </c>
      <c r="B2027" t="s">
        <v>8169</v>
      </c>
      <c r="C2027" t="s">
        <v>264</v>
      </c>
      <c r="E2027" t="s">
        <v>47</v>
      </c>
      <c r="G2027">
        <v>0.22</v>
      </c>
      <c r="H2027">
        <v>0.22</v>
      </c>
      <c r="I2027" t="s">
        <v>24</v>
      </c>
      <c r="J2027">
        <v>15.49</v>
      </c>
      <c r="K2027">
        <v>85.9</v>
      </c>
      <c r="L2027">
        <v>70.41</v>
      </c>
      <c r="M2027" t="s">
        <v>265</v>
      </c>
      <c r="N2027" t="s">
        <v>21942</v>
      </c>
      <c r="O2027" t="s">
        <v>21943</v>
      </c>
      <c r="P2027" t="s">
        <v>265</v>
      </c>
      <c r="Q2027" t="s">
        <v>266</v>
      </c>
      <c r="R2027" t="s">
        <v>267</v>
      </c>
      <c r="S2027" t="s">
        <v>21944</v>
      </c>
      <c r="T2027">
        <v>85.9</v>
      </c>
      <c r="U2027" t="s">
        <v>24</v>
      </c>
      <c r="V2027" t="s">
        <v>21945</v>
      </c>
      <c r="W2027" t="s">
        <v>21946</v>
      </c>
      <c r="X2027" t="s">
        <v>21947</v>
      </c>
      <c r="Y2027" t="s">
        <v>21948</v>
      </c>
      <c r="Z2027" t="str">
        <f t="shared" si="31"/>
        <v>AS-95447</v>
      </c>
    </row>
    <row r="2028" spans="1:26" x14ac:dyDescent="0.3">
      <c r="A2028" t="s">
        <v>21949</v>
      </c>
      <c r="B2028" t="s">
        <v>8169</v>
      </c>
      <c r="C2028" t="s">
        <v>264</v>
      </c>
      <c r="E2028" t="s">
        <v>47</v>
      </c>
      <c r="G2028">
        <v>0.22</v>
      </c>
      <c r="H2028">
        <v>0.22</v>
      </c>
      <c r="I2028" t="s">
        <v>24</v>
      </c>
      <c r="J2028">
        <v>9.64</v>
      </c>
      <c r="K2028">
        <v>53.46</v>
      </c>
      <c r="L2028">
        <v>43.82</v>
      </c>
      <c r="M2028" t="s">
        <v>265</v>
      </c>
      <c r="N2028" t="s">
        <v>21950</v>
      </c>
      <c r="O2028" t="s">
        <v>21951</v>
      </c>
      <c r="P2028" t="s">
        <v>265</v>
      </c>
      <c r="Q2028" t="s">
        <v>266</v>
      </c>
      <c r="R2028" t="s">
        <v>267</v>
      </c>
      <c r="S2028" t="s">
        <v>21952</v>
      </c>
      <c r="T2028">
        <v>53.46</v>
      </c>
      <c r="U2028" t="s">
        <v>24</v>
      </c>
      <c r="V2028" t="s">
        <v>21953</v>
      </c>
      <c r="W2028" t="s">
        <v>21954</v>
      </c>
      <c r="X2028" t="s">
        <v>21953</v>
      </c>
      <c r="Y2028" t="s">
        <v>21955</v>
      </c>
      <c r="Z2028" t="str">
        <f t="shared" si="31"/>
        <v>AS-95696</v>
      </c>
    </row>
    <row r="2029" spans="1:26" x14ac:dyDescent="0.3">
      <c r="A2029" t="s">
        <v>21956</v>
      </c>
      <c r="B2029" t="s">
        <v>8169</v>
      </c>
      <c r="C2029" t="s">
        <v>268</v>
      </c>
      <c r="E2029" t="s">
        <v>42</v>
      </c>
      <c r="G2029">
        <v>0.19</v>
      </c>
      <c r="H2029">
        <v>0.19</v>
      </c>
      <c r="I2029" t="s">
        <v>24</v>
      </c>
      <c r="J2029">
        <v>13.56</v>
      </c>
      <c r="K2029">
        <v>84.95</v>
      </c>
      <c r="L2029">
        <v>71.39</v>
      </c>
      <c r="M2029" t="s">
        <v>83</v>
      </c>
      <c r="N2029" t="s">
        <v>21957</v>
      </c>
      <c r="O2029" t="s">
        <v>21958</v>
      </c>
      <c r="P2029" t="s">
        <v>83</v>
      </c>
      <c r="Q2029" t="s">
        <v>266</v>
      </c>
      <c r="R2029" t="s">
        <v>267</v>
      </c>
      <c r="S2029" t="s">
        <v>21959</v>
      </c>
      <c r="T2029">
        <v>84.95</v>
      </c>
      <c r="U2029" t="s">
        <v>24</v>
      </c>
      <c r="V2029" t="s">
        <v>6470</v>
      </c>
      <c r="W2029" t="s">
        <v>6473</v>
      </c>
      <c r="X2029" t="s">
        <v>21960</v>
      </c>
      <c r="Y2029" t="s">
        <v>21961</v>
      </c>
      <c r="Z2029" t="str">
        <f t="shared" si="31"/>
        <v>AS-96418</v>
      </c>
    </row>
    <row r="2030" spans="1:26" x14ac:dyDescent="0.3">
      <c r="A2030" t="s">
        <v>21962</v>
      </c>
      <c r="B2030" t="s">
        <v>8169</v>
      </c>
      <c r="C2030" t="s">
        <v>264</v>
      </c>
      <c r="E2030" t="s">
        <v>45</v>
      </c>
      <c r="G2030">
        <v>0.21</v>
      </c>
      <c r="H2030">
        <v>0.21</v>
      </c>
      <c r="I2030" t="s">
        <v>24</v>
      </c>
      <c r="J2030">
        <v>10.23</v>
      </c>
      <c r="K2030">
        <v>58.95</v>
      </c>
      <c r="L2030">
        <v>48.72</v>
      </c>
      <c r="M2030" t="s">
        <v>265</v>
      </c>
      <c r="N2030" t="s">
        <v>21963</v>
      </c>
      <c r="O2030" t="s">
        <v>21964</v>
      </c>
      <c r="P2030" t="s">
        <v>265</v>
      </c>
      <c r="Q2030" t="s">
        <v>266</v>
      </c>
      <c r="R2030" t="s">
        <v>267</v>
      </c>
      <c r="S2030" t="s">
        <v>21965</v>
      </c>
      <c r="T2030">
        <v>58.95</v>
      </c>
      <c r="U2030" t="s">
        <v>24</v>
      </c>
      <c r="V2030" t="s">
        <v>21966</v>
      </c>
      <c r="W2030" t="s">
        <v>21967</v>
      </c>
      <c r="X2030" t="s">
        <v>21968</v>
      </c>
      <c r="Y2030" t="s">
        <v>21969</v>
      </c>
      <c r="Z2030" t="str">
        <f t="shared" si="31"/>
        <v>AS-97184</v>
      </c>
    </row>
    <row r="2031" spans="1:26" x14ac:dyDescent="0.3">
      <c r="A2031" t="s">
        <v>21970</v>
      </c>
      <c r="B2031" t="s">
        <v>8169</v>
      </c>
      <c r="C2031" t="s">
        <v>268</v>
      </c>
      <c r="E2031" t="s">
        <v>42</v>
      </c>
      <c r="G2031">
        <v>0.19</v>
      </c>
      <c r="H2031">
        <v>0.19</v>
      </c>
      <c r="I2031" t="s">
        <v>24</v>
      </c>
      <c r="J2031">
        <v>13.56</v>
      </c>
      <c r="K2031">
        <v>84.95</v>
      </c>
      <c r="L2031">
        <v>71.39</v>
      </c>
      <c r="M2031" t="s">
        <v>83</v>
      </c>
      <c r="N2031" t="s">
        <v>21971</v>
      </c>
      <c r="O2031" t="s">
        <v>21972</v>
      </c>
      <c r="P2031" t="s">
        <v>83</v>
      </c>
      <c r="Q2031" t="s">
        <v>266</v>
      </c>
      <c r="R2031" t="s">
        <v>267</v>
      </c>
      <c r="S2031" t="s">
        <v>21973</v>
      </c>
      <c r="T2031">
        <v>84.95</v>
      </c>
      <c r="U2031" t="s">
        <v>24</v>
      </c>
      <c r="V2031" t="s">
        <v>5274</v>
      </c>
      <c r="W2031" t="s">
        <v>5277</v>
      </c>
      <c r="X2031" t="s">
        <v>21974</v>
      </c>
      <c r="Y2031" t="s">
        <v>21975</v>
      </c>
      <c r="Z2031" t="str">
        <f t="shared" si="31"/>
        <v>AS-95766</v>
      </c>
    </row>
    <row r="2032" spans="1:26" x14ac:dyDescent="0.3">
      <c r="A2032" t="s">
        <v>21976</v>
      </c>
      <c r="B2032" t="s">
        <v>8169</v>
      </c>
      <c r="C2032" t="s">
        <v>264</v>
      </c>
      <c r="E2032" t="s">
        <v>45</v>
      </c>
      <c r="G2032">
        <v>0.21</v>
      </c>
      <c r="H2032">
        <v>0.21</v>
      </c>
      <c r="I2032" t="s">
        <v>24</v>
      </c>
      <c r="J2032">
        <v>-20.82</v>
      </c>
      <c r="K2032">
        <v>-119.98</v>
      </c>
      <c r="L2032">
        <v>-99.16</v>
      </c>
      <c r="M2032" t="s">
        <v>265</v>
      </c>
      <c r="N2032" t="s">
        <v>21977</v>
      </c>
      <c r="O2032" t="s">
        <v>21978</v>
      </c>
      <c r="P2032" t="s">
        <v>265</v>
      </c>
      <c r="Q2032" t="s">
        <v>266</v>
      </c>
      <c r="R2032" t="s">
        <v>267</v>
      </c>
      <c r="S2032" t="s">
        <v>21979</v>
      </c>
      <c r="T2032">
        <v>239.96</v>
      </c>
      <c r="U2032" t="s">
        <v>24</v>
      </c>
      <c r="V2032" t="s">
        <v>21980</v>
      </c>
      <c r="W2032" t="s">
        <v>21981</v>
      </c>
      <c r="X2032" t="s">
        <v>21982</v>
      </c>
      <c r="Y2032" t="s">
        <v>21983</v>
      </c>
      <c r="Z2032" t="str">
        <f t="shared" si="31"/>
        <v>AS-91409</v>
      </c>
    </row>
    <row r="2033" spans="1:26" x14ac:dyDescent="0.3">
      <c r="A2033" t="s">
        <v>21976</v>
      </c>
      <c r="B2033" t="s">
        <v>8169</v>
      </c>
      <c r="C2033" t="s">
        <v>264</v>
      </c>
      <c r="E2033" t="s">
        <v>45</v>
      </c>
      <c r="G2033">
        <v>0.21</v>
      </c>
      <c r="H2033">
        <v>0.21</v>
      </c>
      <c r="I2033" t="s">
        <v>24</v>
      </c>
      <c r="J2033">
        <v>-20.82</v>
      </c>
      <c r="K2033">
        <v>-119.98</v>
      </c>
      <c r="L2033">
        <v>-99.16</v>
      </c>
      <c r="M2033" t="s">
        <v>265</v>
      </c>
      <c r="N2033" t="s">
        <v>21977</v>
      </c>
      <c r="O2033" t="s">
        <v>21984</v>
      </c>
      <c r="P2033" t="s">
        <v>265</v>
      </c>
      <c r="Q2033" t="s">
        <v>275</v>
      </c>
      <c r="R2033" t="s">
        <v>267</v>
      </c>
      <c r="S2033" t="s">
        <v>21985</v>
      </c>
      <c r="T2033">
        <v>119.98</v>
      </c>
      <c r="U2033" t="s">
        <v>24</v>
      </c>
      <c r="V2033" t="s">
        <v>21986</v>
      </c>
      <c r="W2033" t="s">
        <v>21987</v>
      </c>
      <c r="X2033" t="s">
        <v>21986</v>
      </c>
      <c r="Y2033" t="s">
        <v>21988</v>
      </c>
      <c r="Z2033" t="str">
        <f t="shared" si="31"/>
        <v>AS-91409</v>
      </c>
    </row>
    <row r="2034" spans="1:26" x14ac:dyDescent="0.3">
      <c r="A2034" t="s">
        <v>21989</v>
      </c>
      <c r="B2034" t="s">
        <v>8169</v>
      </c>
      <c r="C2034" t="s">
        <v>268</v>
      </c>
      <c r="E2034" t="s">
        <v>42</v>
      </c>
      <c r="G2034">
        <v>0.19</v>
      </c>
      <c r="H2034">
        <v>0.19</v>
      </c>
      <c r="I2034" t="s">
        <v>24</v>
      </c>
      <c r="J2034">
        <v>3.98</v>
      </c>
      <c r="K2034">
        <v>24.9</v>
      </c>
      <c r="L2034">
        <v>20.92</v>
      </c>
      <c r="M2034" t="s">
        <v>83</v>
      </c>
      <c r="N2034" t="s">
        <v>21990</v>
      </c>
      <c r="O2034" t="s">
        <v>21991</v>
      </c>
      <c r="P2034" t="s">
        <v>83</v>
      </c>
      <c r="Q2034" t="s">
        <v>266</v>
      </c>
      <c r="R2034" t="s">
        <v>267</v>
      </c>
      <c r="S2034" t="s">
        <v>21992</v>
      </c>
      <c r="T2034">
        <v>24.9</v>
      </c>
      <c r="U2034" t="s">
        <v>24</v>
      </c>
      <c r="V2034" t="s">
        <v>4032</v>
      </c>
      <c r="W2034" t="s">
        <v>4034</v>
      </c>
      <c r="X2034" t="s">
        <v>21993</v>
      </c>
      <c r="Y2034" t="s">
        <v>21994</v>
      </c>
      <c r="Z2034" t="str">
        <f t="shared" si="31"/>
        <v>AS-95250</v>
      </c>
    </row>
    <row r="2035" spans="1:26" x14ac:dyDescent="0.3">
      <c r="A2035" t="s">
        <v>21995</v>
      </c>
      <c r="B2035" t="s">
        <v>8169</v>
      </c>
      <c r="C2035" t="s">
        <v>268</v>
      </c>
      <c r="E2035" t="s">
        <v>42</v>
      </c>
      <c r="G2035">
        <v>0.19</v>
      </c>
      <c r="H2035">
        <v>0.19</v>
      </c>
      <c r="I2035" t="s">
        <v>24</v>
      </c>
      <c r="J2035">
        <v>10.37</v>
      </c>
      <c r="K2035">
        <v>64.95</v>
      </c>
      <c r="L2035">
        <v>54.58</v>
      </c>
      <c r="M2035" t="s">
        <v>83</v>
      </c>
      <c r="N2035" t="s">
        <v>21996</v>
      </c>
      <c r="O2035" t="s">
        <v>21997</v>
      </c>
      <c r="P2035" t="s">
        <v>83</v>
      </c>
      <c r="Q2035" t="s">
        <v>266</v>
      </c>
      <c r="R2035" t="s">
        <v>267</v>
      </c>
      <c r="S2035" t="s">
        <v>21998</v>
      </c>
      <c r="T2035">
        <v>64.95</v>
      </c>
      <c r="U2035" t="s">
        <v>24</v>
      </c>
      <c r="V2035" t="s">
        <v>3587</v>
      </c>
      <c r="W2035" t="s">
        <v>3590</v>
      </c>
      <c r="X2035" t="s">
        <v>21999</v>
      </c>
      <c r="Y2035" t="s">
        <v>22000</v>
      </c>
      <c r="Z2035" t="str">
        <f t="shared" si="31"/>
        <v>AS-95130</v>
      </c>
    </row>
    <row r="2036" spans="1:26" x14ac:dyDescent="0.3">
      <c r="A2036" t="s">
        <v>22001</v>
      </c>
      <c r="B2036" t="s">
        <v>8169</v>
      </c>
      <c r="C2036" t="s">
        <v>264</v>
      </c>
      <c r="E2036" t="s">
        <v>46</v>
      </c>
      <c r="G2036">
        <v>0.2</v>
      </c>
      <c r="H2036">
        <v>0.2</v>
      </c>
      <c r="I2036" t="s">
        <v>24</v>
      </c>
      <c r="J2036">
        <v>19.16</v>
      </c>
      <c r="K2036">
        <v>114.95</v>
      </c>
      <c r="L2036">
        <v>95.79</v>
      </c>
      <c r="M2036" t="s">
        <v>265</v>
      </c>
      <c r="N2036" t="s">
        <v>22002</v>
      </c>
      <c r="O2036" t="s">
        <v>22003</v>
      </c>
      <c r="P2036" t="s">
        <v>265</v>
      </c>
      <c r="Q2036" t="s">
        <v>266</v>
      </c>
      <c r="R2036" t="s">
        <v>267</v>
      </c>
      <c r="S2036" t="s">
        <v>22004</v>
      </c>
      <c r="T2036">
        <v>114.95</v>
      </c>
      <c r="U2036" t="s">
        <v>24</v>
      </c>
      <c r="V2036" t="s">
        <v>22005</v>
      </c>
      <c r="W2036" t="s">
        <v>22006</v>
      </c>
      <c r="X2036" t="s">
        <v>22007</v>
      </c>
      <c r="Y2036" t="s">
        <v>22008</v>
      </c>
      <c r="Z2036" t="str">
        <f t="shared" si="31"/>
        <v>AS-94861</v>
      </c>
    </row>
    <row r="2037" spans="1:26" x14ac:dyDescent="0.3">
      <c r="A2037" t="s">
        <v>22009</v>
      </c>
      <c r="B2037" t="s">
        <v>8169</v>
      </c>
      <c r="C2037" t="s">
        <v>264</v>
      </c>
      <c r="E2037" t="s">
        <v>46</v>
      </c>
      <c r="G2037">
        <v>0.2</v>
      </c>
      <c r="H2037">
        <v>0.2</v>
      </c>
      <c r="I2037" t="s">
        <v>24</v>
      </c>
      <c r="J2037">
        <v>11.33</v>
      </c>
      <c r="K2037">
        <v>67.95</v>
      </c>
      <c r="L2037">
        <v>56.62</v>
      </c>
      <c r="M2037" t="s">
        <v>265</v>
      </c>
      <c r="N2037" t="s">
        <v>22010</v>
      </c>
      <c r="O2037" t="s">
        <v>22011</v>
      </c>
      <c r="P2037" t="s">
        <v>265</v>
      </c>
      <c r="Q2037" t="s">
        <v>266</v>
      </c>
      <c r="R2037" t="s">
        <v>267</v>
      </c>
      <c r="S2037" t="s">
        <v>22012</v>
      </c>
      <c r="T2037">
        <v>67.95</v>
      </c>
      <c r="U2037" t="s">
        <v>24</v>
      </c>
      <c r="V2037" t="s">
        <v>22013</v>
      </c>
      <c r="W2037" t="s">
        <v>22014</v>
      </c>
      <c r="X2037" t="s">
        <v>22015</v>
      </c>
      <c r="Y2037" t="s">
        <v>22016</v>
      </c>
      <c r="Z2037" t="str">
        <f t="shared" si="31"/>
        <v>AS-94946</v>
      </c>
    </row>
    <row r="2038" spans="1:26" x14ac:dyDescent="0.3">
      <c r="A2038" t="s">
        <v>22017</v>
      </c>
      <c r="B2038" t="s">
        <v>8169</v>
      </c>
      <c r="C2038" t="s">
        <v>38</v>
      </c>
      <c r="D2038" t="s">
        <v>76</v>
      </c>
      <c r="E2038" t="s">
        <v>46</v>
      </c>
      <c r="G2038">
        <v>0.2</v>
      </c>
      <c r="H2038" t="s">
        <v>270</v>
      </c>
      <c r="I2038" t="s">
        <v>24</v>
      </c>
      <c r="J2038" t="s">
        <v>270</v>
      </c>
      <c r="K2038">
        <v>0</v>
      </c>
      <c r="L2038">
        <v>0</v>
      </c>
      <c r="M2038" t="s">
        <v>271</v>
      </c>
      <c r="Z2038" t="str">
        <f t="shared" si="31"/>
        <v>AS-95353</v>
      </c>
    </row>
    <row r="2039" spans="1:26" x14ac:dyDescent="0.3">
      <c r="A2039" t="s">
        <v>22018</v>
      </c>
      <c r="B2039" t="s">
        <v>8169</v>
      </c>
      <c r="C2039" t="s">
        <v>264</v>
      </c>
      <c r="E2039" t="s">
        <v>46</v>
      </c>
      <c r="G2039">
        <v>0.2</v>
      </c>
      <c r="H2039">
        <v>0.2</v>
      </c>
      <c r="I2039" t="s">
        <v>24</v>
      </c>
      <c r="J2039">
        <v>9.64</v>
      </c>
      <c r="K2039">
        <v>57.85</v>
      </c>
      <c r="L2039">
        <v>48.21</v>
      </c>
      <c r="M2039" t="s">
        <v>265</v>
      </c>
      <c r="N2039" t="s">
        <v>22019</v>
      </c>
      <c r="O2039" t="s">
        <v>22020</v>
      </c>
      <c r="P2039" t="s">
        <v>265</v>
      </c>
      <c r="Q2039" t="s">
        <v>266</v>
      </c>
      <c r="R2039" t="s">
        <v>267</v>
      </c>
      <c r="S2039" t="s">
        <v>22021</v>
      </c>
      <c r="T2039">
        <v>57.85</v>
      </c>
      <c r="U2039" t="s">
        <v>24</v>
      </c>
      <c r="V2039" t="s">
        <v>22022</v>
      </c>
      <c r="W2039" t="s">
        <v>22023</v>
      </c>
      <c r="X2039" t="s">
        <v>22024</v>
      </c>
      <c r="Y2039" t="s">
        <v>22025</v>
      </c>
      <c r="Z2039" t="str">
        <f t="shared" si="31"/>
        <v>AS-96003</v>
      </c>
    </row>
    <row r="2040" spans="1:26" x14ac:dyDescent="0.3">
      <c r="A2040" t="s">
        <v>22026</v>
      </c>
      <c r="B2040" t="s">
        <v>8169</v>
      </c>
      <c r="C2040" t="s">
        <v>264</v>
      </c>
      <c r="E2040" t="s">
        <v>45</v>
      </c>
      <c r="G2040">
        <v>0.21</v>
      </c>
      <c r="H2040">
        <v>0.21</v>
      </c>
      <c r="I2040" t="s">
        <v>24</v>
      </c>
      <c r="J2040">
        <v>5.19</v>
      </c>
      <c r="K2040">
        <v>29.9</v>
      </c>
      <c r="L2040">
        <v>24.71</v>
      </c>
      <c r="M2040" t="s">
        <v>265</v>
      </c>
      <c r="N2040" t="s">
        <v>22027</v>
      </c>
      <c r="O2040" t="s">
        <v>22028</v>
      </c>
      <c r="P2040" t="s">
        <v>265</v>
      </c>
      <c r="Q2040" t="s">
        <v>266</v>
      </c>
      <c r="R2040" t="s">
        <v>267</v>
      </c>
      <c r="S2040" t="s">
        <v>22029</v>
      </c>
      <c r="T2040">
        <v>29.9</v>
      </c>
      <c r="U2040" t="s">
        <v>24</v>
      </c>
      <c r="V2040" t="s">
        <v>22030</v>
      </c>
      <c r="W2040" t="s">
        <v>22031</v>
      </c>
      <c r="X2040" t="s">
        <v>22032</v>
      </c>
      <c r="Y2040" t="s">
        <v>22033</v>
      </c>
      <c r="Z2040" t="str">
        <f t="shared" si="31"/>
        <v>AS-97106</v>
      </c>
    </row>
    <row r="2041" spans="1:26" x14ac:dyDescent="0.3">
      <c r="A2041" t="s">
        <v>22034</v>
      </c>
      <c r="B2041" t="s">
        <v>8169</v>
      </c>
      <c r="C2041" t="s">
        <v>264</v>
      </c>
      <c r="E2041" t="s">
        <v>46</v>
      </c>
      <c r="G2041">
        <v>0.2</v>
      </c>
      <c r="H2041">
        <v>0.2</v>
      </c>
      <c r="I2041" t="s">
        <v>24</v>
      </c>
      <c r="J2041">
        <v>8.32</v>
      </c>
      <c r="K2041">
        <v>49.9</v>
      </c>
      <c r="L2041">
        <v>41.58</v>
      </c>
      <c r="M2041" t="s">
        <v>265</v>
      </c>
      <c r="N2041" t="s">
        <v>22035</v>
      </c>
      <c r="O2041" t="s">
        <v>22036</v>
      </c>
      <c r="P2041" t="s">
        <v>265</v>
      </c>
      <c r="Q2041" t="s">
        <v>266</v>
      </c>
      <c r="R2041" t="s">
        <v>267</v>
      </c>
      <c r="S2041" t="s">
        <v>22037</v>
      </c>
      <c r="T2041">
        <v>49.9</v>
      </c>
      <c r="U2041" t="s">
        <v>24</v>
      </c>
      <c r="V2041" t="s">
        <v>22038</v>
      </c>
      <c r="W2041" t="s">
        <v>22039</v>
      </c>
      <c r="X2041" t="s">
        <v>22040</v>
      </c>
      <c r="Y2041" t="s">
        <v>22041</v>
      </c>
      <c r="Z2041" t="str">
        <f t="shared" si="31"/>
        <v>AS-95581</v>
      </c>
    </row>
    <row r="2042" spans="1:26" x14ac:dyDescent="0.3">
      <c r="A2042" t="s">
        <v>22042</v>
      </c>
      <c r="B2042" t="s">
        <v>8169</v>
      </c>
      <c r="C2042" t="s">
        <v>264</v>
      </c>
      <c r="E2042" t="s">
        <v>46</v>
      </c>
      <c r="G2042">
        <v>0.2</v>
      </c>
      <c r="H2042">
        <v>0.2</v>
      </c>
      <c r="I2042" t="s">
        <v>24</v>
      </c>
      <c r="J2042">
        <v>20.07</v>
      </c>
      <c r="K2042">
        <v>120.42</v>
      </c>
      <c r="L2042">
        <v>100.35</v>
      </c>
      <c r="M2042" t="s">
        <v>265</v>
      </c>
      <c r="N2042" t="s">
        <v>22043</v>
      </c>
      <c r="O2042" t="s">
        <v>22044</v>
      </c>
      <c r="P2042" t="s">
        <v>265</v>
      </c>
      <c r="Q2042" t="s">
        <v>266</v>
      </c>
      <c r="R2042" t="s">
        <v>267</v>
      </c>
      <c r="S2042" t="s">
        <v>22045</v>
      </c>
      <c r="T2042">
        <v>120.42</v>
      </c>
      <c r="U2042" t="s">
        <v>24</v>
      </c>
      <c r="V2042" t="s">
        <v>22046</v>
      </c>
      <c r="W2042" t="s">
        <v>22047</v>
      </c>
      <c r="X2042" t="s">
        <v>22048</v>
      </c>
      <c r="Y2042" t="s">
        <v>22049</v>
      </c>
      <c r="Z2042" t="str">
        <f t="shared" si="31"/>
        <v>AS-96697</v>
      </c>
    </row>
    <row r="2043" spans="1:26" x14ac:dyDescent="0.3">
      <c r="A2043" t="s">
        <v>22050</v>
      </c>
      <c r="B2043" t="s">
        <v>8169</v>
      </c>
      <c r="C2043" t="s">
        <v>264</v>
      </c>
      <c r="E2043" t="s">
        <v>46</v>
      </c>
      <c r="G2043">
        <v>0.2</v>
      </c>
      <c r="H2043">
        <v>0.2</v>
      </c>
      <c r="I2043" t="s">
        <v>24</v>
      </c>
      <c r="J2043">
        <v>8.32</v>
      </c>
      <c r="K2043">
        <v>49.9</v>
      </c>
      <c r="L2043">
        <v>41.58</v>
      </c>
      <c r="M2043" t="s">
        <v>265</v>
      </c>
      <c r="N2043" t="s">
        <v>22051</v>
      </c>
      <c r="O2043" t="s">
        <v>22052</v>
      </c>
      <c r="P2043" t="s">
        <v>265</v>
      </c>
      <c r="Q2043" t="s">
        <v>266</v>
      </c>
      <c r="R2043" t="s">
        <v>267</v>
      </c>
      <c r="S2043" t="s">
        <v>22053</v>
      </c>
      <c r="T2043">
        <v>49.9</v>
      </c>
      <c r="U2043" t="s">
        <v>24</v>
      </c>
      <c r="V2043" t="s">
        <v>22054</v>
      </c>
      <c r="W2043" t="s">
        <v>22055</v>
      </c>
      <c r="X2043" t="s">
        <v>22056</v>
      </c>
      <c r="Y2043" t="s">
        <v>22057</v>
      </c>
      <c r="Z2043" t="str">
        <f t="shared" si="31"/>
        <v>AS-96642</v>
      </c>
    </row>
    <row r="2044" spans="1:26" x14ac:dyDescent="0.3">
      <c r="A2044" t="s">
        <v>22058</v>
      </c>
      <c r="B2044" t="s">
        <v>8169</v>
      </c>
      <c r="C2044" t="s">
        <v>264</v>
      </c>
      <c r="E2044" t="s">
        <v>46</v>
      </c>
      <c r="G2044">
        <v>0.2</v>
      </c>
      <c r="H2044">
        <v>0.2</v>
      </c>
      <c r="I2044" t="s">
        <v>24</v>
      </c>
      <c r="J2044">
        <v>7.48</v>
      </c>
      <c r="K2044">
        <v>44.85</v>
      </c>
      <c r="L2044">
        <v>37.369999999999997</v>
      </c>
      <c r="M2044" t="s">
        <v>265</v>
      </c>
      <c r="N2044" t="s">
        <v>22059</v>
      </c>
      <c r="O2044" t="s">
        <v>22060</v>
      </c>
      <c r="P2044" t="s">
        <v>265</v>
      </c>
      <c r="Q2044" t="s">
        <v>266</v>
      </c>
      <c r="R2044" t="s">
        <v>267</v>
      </c>
      <c r="S2044" t="s">
        <v>22061</v>
      </c>
      <c r="T2044">
        <v>44.85</v>
      </c>
      <c r="U2044" t="s">
        <v>24</v>
      </c>
      <c r="V2044" t="s">
        <v>22062</v>
      </c>
      <c r="W2044" t="s">
        <v>22063</v>
      </c>
      <c r="X2044" t="s">
        <v>22064</v>
      </c>
      <c r="Y2044" t="s">
        <v>22065</v>
      </c>
      <c r="Z2044" t="str">
        <f t="shared" si="31"/>
        <v>AS-96641</v>
      </c>
    </row>
    <row r="2045" spans="1:26" x14ac:dyDescent="0.3">
      <c r="A2045" t="s">
        <v>22066</v>
      </c>
      <c r="B2045" t="s">
        <v>8169</v>
      </c>
      <c r="C2045" t="s">
        <v>264</v>
      </c>
      <c r="E2045" t="s">
        <v>46</v>
      </c>
      <c r="G2045">
        <v>0.2</v>
      </c>
      <c r="H2045">
        <v>0.2</v>
      </c>
      <c r="I2045" t="s">
        <v>24</v>
      </c>
      <c r="J2045">
        <v>5.32</v>
      </c>
      <c r="K2045">
        <v>31.9</v>
      </c>
      <c r="L2045">
        <v>26.58</v>
      </c>
      <c r="M2045" t="s">
        <v>265</v>
      </c>
      <c r="N2045" t="s">
        <v>22067</v>
      </c>
      <c r="O2045" t="s">
        <v>22068</v>
      </c>
      <c r="P2045" t="s">
        <v>265</v>
      </c>
      <c r="Q2045" t="s">
        <v>266</v>
      </c>
      <c r="R2045" t="s">
        <v>267</v>
      </c>
      <c r="S2045" t="s">
        <v>22069</v>
      </c>
      <c r="T2045">
        <v>31.9</v>
      </c>
      <c r="U2045" t="s">
        <v>24</v>
      </c>
      <c r="V2045" t="s">
        <v>22070</v>
      </c>
      <c r="W2045" t="s">
        <v>22071</v>
      </c>
      <c r="X2045" t="s">
        <v>22072</v>
      </c>
      <c r="Y2045" t="s">
        <v>22073</v>
      </c>
      <c r="Z2045" t="str">
        <f t="shared" si="31"/>
        <v>AS-95786</v>
      </c>
    </row>
    <row r="2046" spans="1:26" x14ac:dyDescent="0.3">
      <c r="A2046" t="s">
        <v>22074</v>
      </c>
      <c r="B2046" t="s">
        <v>8169</v>
      </c>
      <c r="C2046" t="s">
        <v>264</v>
      </c>
      <c r="E2046" t="s">
        <v>42</v>
      </c>
      <c r="G2046">
        <v>0.19</v>
      </c>
      <c r="H2046">
        <v>0.19</v>
      </c>
      <c r="I2046" t="s">
        <v>24</v>
      </c>
      <c r="J2046">
        <v>4.7699999999999996</v>
      </c>
      <c r="K2046">
        <v>29.9</v>
      </c>
      <c r="L2046">
        <v>25.13</v>
      </c>
      <c r="M2046" t="s">
        <v>265</v>
      </c>
      <c r="N2046" t="s">
        <v>22075</v>
      </c>
      <c r="O2046" t="s">
        <v>22076</v>
      </c>
      <c r="P2046" t="s">
        <v>265</v>
      </c>
      <c r="Q2046" t="s">
        <v>266</v>
      </c>
      <c r="R2046" t="s">
        <v>267</v>
      </c>
      <c r="S2046" t="s">
        <v>22077</v>
      </c>
      <c r="T2046">
        <v>29.9</v>
      </c>
      <c r="U2046" t="s">
        <v>24</v>
      </c>
      <c r="V2046" t="s">
        <v>22078</v>
      </c>
      <c r="W2046" t="s">
        <v>22079</v>
      </c>
      <c r="X2046" t="s">
        <v>22078</v>
      </c>
      <c r="Y2046" t="s">
        <v>22080</v>
      </c>
      <c r="Z2046" t="str">
        <f t="shared" si="31"/>
        <v>AS-97176</v>
      </c>
    </row>
    <row r="2047" spans="1:26" x14ac:dyDescent="0.3">
      <c r="A2047" t="s">
        <v>22081</v>
      </c>
      <c r="B2047" t="s">
        <v>8169</v>
      </c>
      <c r="C2047" t="s">
        <v>264</v>
      </c>
      <c r="E2047" t="s">
        <v>46</v>
      </c>
      <c r="G2047">
        <v>0.2</v>
      </c>
      <c r="H2047">
        <v>0.2</v>
      </c>
      <c r="I2047" t="s">
        <v>24</v>
      </c>
      <c r="J2047">
        <v>5.32</v>
      </c>
      <c r="K2047">
        <v>31.9</v>
      </c>
      <c r="L2047">
        <v>26.58</v>
      </c>
      <c r="M2047" t="s">
        <v>265</v>
      </c>
      <c r="N2047" t="s">
        <v>22082</v>
      </c>
      <c r="O2047" t="s">
        <v>22083</v>
      </c>
      <c r="P2047" t="s">
        <v>265</v>
      </c>
      <c r="Q2047" t="s">
        <v>266</v>
      </c>
      <c r="R2047" t="s">
        <v>267</v>
      </c>
      <c r="S2047" t="s">
        <v>22084</v>
      </c>
      <c r="T2047">
        <v>31.9</v>
      </c>
      <c r="U2047" t="s">
        <v>24</v>
      </c>
      <c r="V2047" t="s">
        <v>22085</v>
      </c>
      <c r="W2047" t="s">
        <v>22086</v>
      </c>
      <c r="X2047" t="s">
        <v>22087</v>
      </c>
      <c r="Y2047" t="s">
        <v>22088</v>
      </c>
      <c r="Z2047" t="str">
        <f t="shared" si="31"/>
        <v>AS-95347</v>
      </c>
    </row>
    <row r="2048" spans="1:26" x14ac:dyDescent="0.3">
      <c r="A2048" t="s">
        <v>22089</v>
      </c>
      <c r="B2048" t="s">
        <v>8169</v>
      </c>
      <c r="C2048" t="s">
        <v>264</v>
      </c>
      <c r="E2048" t="s">
        <v>45</v>
      </c>
      <c r="G2048">
        <v>0.21</v>
      </c>
      <c r="H2048">
        <v>0.21</v>
      </c>
      <c r="I2048" t="s">
        <v>24</v>
      </c>
      <c r="J2048">
        <v>11.79</v>
      </c>
      <c r="K2048">
        <v>67.95</v>
      </c>
      <c r="L2048">
        <v>56.16</v>
      </c>
      <c r="M2048" t="s">
        <v>265</v>
      </c>
      <c r="N2048" t="s">
        <v>22090</v>
      </c>
      <c r="O2048" t="s">
        <v>22091</v>
      </c>
      <c r="P2048" t="s">
        <v>265</v>
      </c>
      <c r="Q2048" t="s">
        <v>266</v>
      </c>
      <c r="R2048" t="s">
        <v>267</v>
      </c>
      <c r="S2048" t="s">
        <v>22092</v>
      </c>
      <c r="T2048">
        <v>67.95</v>
      </c>
      <c r="U2048" t="s">
        <v>24</v>
      </c>
      <c r="V2048" t="s">
        <v>22093</v>
      </c>
      <c r="W2048" t="s">
        <v>22094</v>
      </c>
      <c r="X2048" t="s">
        <v>22095</v>
      </c>
      <c r="Y2048" t="s">
        <v>22096</v>
      </c>
      <c r="Z2048" t="str">
        <f t="shared" si="31"/>
        <v>AS-97194</v>
      </c>
    </row>
    <row r="2049" spans="1:26" x14ac:dyDescent="0.3">
      <c r="A2049" t="s">
        <v>22097</v>
      </c>
      <c r="B2049" t="s">
        <v>8169</v>
      </c>
      <c r="C2049" t="s">
        <v>264</v>
      </c>
      <c r="E2049" t="s">
        <v>295</v>
      </c>
      <c r="G2049">
        <v>0.25</v>
      </c>
      <c r="H2049">
        <v>0.25</v>
      </c>
      <c r="I2049" t="s">
        <v>24</v>
      </c>
      <c r="J2049">
        <v>33.44</v>
      </c>
      <c r="K2049">
        <v>167.22</v>
      </c>
      <c r="L2049">
        <v>133.78</v>
      </c>
      <c r="M2049" t="s">
        <v>265</v>
      </c>
      <c r="N2049" t="s">
        <v>22098</v>
      </c>
      <c r="O2049" t="s">
        <v>22099</v>
      </c>
      <c r="P2049" t="s">
        <v>265</v>
      </c>
      <c r="Q2049" t="s">
        <v>266</v>
      </c>
      <c r="R2049" t="s">
        <v>267</v>
      </c>
      <c r="S2049" t="s">
        <v>22100</v>
      </c>
      <c r="T2049">
        <v>167.22</v>
      </c>
      <c r="U2049" t="s">
        <v>24</v>
      </c>
      <c r="V2049" t="s">
        <v>22101</v>
      </c>
      <c r="W2049" t="s">
        <v>22102</v>
      </c>
      <c r="X2049" t="s">
        <v>22103</v>
      </c>
      <c r="Y2049" t="s">
        <v>22104</v>
      </c>
      <c r="Z2049" t="str">
        <f t="shared" si="31"/>
        <v>AS-95103</v>
      </c>
    </row>
    <row r="2050" spans="1:26" x14ac:dyDescent="0.3">
      <c r="A2050" t="s">
        <v>22105</v>
      </c>
      <c r="B2050" t="s">
        <v>8169</v>
      </c>
      <c r="C2050" t="s">
        <v>268</v>
      </c>
      <c r="E2050" t="s">
        <v>47</v>
      </c>
      <c r="G2050">
        <v>0.22</v>
      </c>
      <c r="H2050">
        <v>0.22</v>
      </c>
      <c r="I2050" t="s">
        <v>24</v>
      </c>
      <c r="J2050">
        <v>24.51</v>
      </c>
      <c r="K2050">
        <v>135.9</v>
      </c>
      <c r="L2050">
        <v>111.39</v>
      </c>
      <c r="M2050" t="s">
        <v>83</v>
      </c>
      <c r="N2050" t="s">
        <v>22106</v>
      </c>
      <c r="O2050" t="s">
        <v>22107</v>
      </c>
      <c r="P2050" t="s">
        <v>83</v>
      </c>
      <c r="Q2050" t="s">
        <v>266</v>
      </c>
      <c r="R2050" t="s">
        <v>267</v>
      </c>
      <c r="S2050" t="s">
        <v>22108</v>
      </c>
      <c r="T2050">
        <v>135.9</v>
      </c>
      <c r="U2050" t="s">
        <v>24</v>
      </c>
      <c r="V2050" t="s">
        <v>5550</v>
      </c>
      <c r="W2050" t="s">
        <v>5553</v>
      </c>
      <c r="X2050" t="s">
        <v>22109</v>
      </c>
      <c r="Y2050" t="s">
        <v>22110</v>
      </c>
      <c r="Z2050" t="str">
        <f t="shared" si="31"/>
        <v>AS-95909</v>
      </c>
    </row>
    <row r="2051" spans="1:26" x14ac:dyDescent="0.3">
      <c r="A2051" t="s">
        <v>22111</v>
      </c>
      <c r="B2051" t="s">
        <v>8169</v>
      </c>
      <c r="C2051" t="s">
        <v>268</v>
      </c>
      <c r="E2051" t="s">
        <v>45</v>
      </c>
      <c r="G2051">
        <v>0.21</v>
      </c>
      <c r="H2051">
        <v>0.21</v>
      </c>
      <c r="I2051" t="s">
        <v>24</v>
      </c>
      <c r="J2051">
        <v>8.8000000000000007</v>
      </c>
      <c r="K2051">
        <v>50.72</v>
      </c>
      <c r="L2051">
        <v>41.92</v>
      </c>
      <c r="M2051" t="s">
        <v>83</v>
      </c>
      <c r="N2051" t="s">
        <v>22112</v>
      </c>
      <c r="O2051" t="s">
        <v>22113</v>
      </c>
      <c r="P2051" t="s">
        <v>83</v>
      </c>
      <c r="Q2051" t="s">
        <v>266</v>
      </c>
      <c r="R2051" t="s">
        <v>267</v>
      </c>
      <c r="S2051" t="s">
        <v>22114</v>
      </c>
      <c r="T2051">
        <v>50.72</v>
      </c>
      <c r="U2051" t="s">
        <v>24</v>
      </c>
      <c r="V2051" t="s">
        <v>5387</v>
      </c>
      <c r="W2051" t="s">
        <v>5390</v>
      </c>
      <c r="X2051" t="s">
        <v>22115</v>
      </c>
      <c r="Y2051" t="s">
        <v>22116</v>
      </c>
      <c r="Z2051" t="str">
        <f t="shared" ref="Z2051:Z2114" si="32">+A2051</f>
        <v>AS-95839</v>
      </c>
    </row>
    <row r="2052" spans="1:26" x14ac:dyDescent="0.3">
      <c r="A2052" t="s">
        <v>22117</v>
      </c>
      <c r="B2052" t="s">
        <v>8169</v>
      </c>
      <c r="C2052" t="s">
        <v>264</v>
      </c>
      <c r="E2052" t="s">
        <v>42</v>
      </c>
      <c r="G2052">
        <v>0.19</v>
      </c>
      <c r="H2052">
        <v>0.19</v>
      </c>
      <c r="I2052" t="s">
        <v>24</v>
      </c>
      <c r="J2052">
        <v>6.05</v>
      </c>
      <c r="K2052">
        <v>37.9</v>
      </c>
      <c r="L2052">
        <v>31.85</v>
      </c>
      <c r="M2052" t="s">
        <v>265</v>
      </c>
      <c r="N2052" t="s">
        <v>22118</v>
      </c>
      <c r="O2052" t="s">
        <v>22119</v>
      </c>
      <c r="P2052" t="s">
        <v>265</v>
      </c>
      <c r="Q2052" t="s">
        <v>266</v>
      </c>
      <c r="R2052" t="s">
        <v>267</v>
      </c>
      <c r="S2052" t="s">
        <v>22120</v>
      </c>
      <c r="T2052">
        <v>37.9</v>
      </c>
      <c r="U2052" t="s">
        <v>24</v>
      </c>
      <c r="V2052" t="s">
        <v>22121</v>
      </c>
      <c r="W2052" t="s">
        <v>22122</v>
      </c>
      <c r="X2052" t="s">
        <v>22121</v>
      </c>
      <c r="Y2052" t="s">
        <v>22123</v>
      </c>
      <c r="Z2052" t="str">
        <f t="shared" si="32"/>
        <v>AS-95334</v>
      </c>
    </row>
    <row r="2053" spans="1:26" x14ac:dyDescent="0.3">
      <c r="A2053" t="s">
        <v>22124</v>
      </c>
      <c r="B2053" t="s">
        <v>8169</v>
      </c>
      <c r="C2053" t="s">
        <v>264</v>
      </c>
      <c r="E2053" t="s">
        <v>45</v>
      </c>
      <c r="G2053">
        <v>0.21</v>
      </c>
      <c r="H2053">
        <v>0.21</v>
      </c>
      <c r="I2053" t="s">
        <v>24</v>
      </c>
      <c r="J2053">
        <v>19.82</v>
      </c>
      <c r="K2053">
        <v>114.21</v>
      </c>
      <c r="L2053">
        <v>94.39</v>
      </c>
      <c r="M2053" t="s">
        <v>265</v>
      </c>
      <c r="N2053" t="s">
        <v>22125</v>
      </c>
      <c r="O2053" t="s">
        <v>22126</v>
      </c>
      <c r="P2053" t="s">
        <v>265</v>
      </c>
      <c r="Q2053" t="s">
        <v>266</v>
      </c>
      <c r="R2053" t="s">
        <v>267</v>
      </c>
      <c r="S2053" t="s">
        <v>22127</v>
      </c>
      <c r="T2053">
        <v>114.21</v>
      </c>
      <c r="U2053" t="s">
        <v>24</v>
      </c>
      <c r="V2053" t="s">
        <v>22128</v>
      </c>
      <c r="W2053" t="s">
        <v>22129</v>
      </c>
      <c r="X2053" t="s">
        <v>22130</v>
      </c>
      <c r="Y2053" t="s">
        <v>22131</v>
      </c>
      <c r="Z2053" t="str">
        <f t="shared" si="32"/>
        <v>AS-96081</v>
      </c>
    </row>
    <row r="2054" spans="1:26" x14ac:dyDescent="0.3">
      <c r="A2054" t="s">
        <v>22132</v>
      </c>
      <c r="B2054" t="s">
        <v>8169</v>
      </c>
      <c r="C2054" t="s">
        <v>264</v>
      </c>
      <c r="E2054" t="s">
        <v>46</v>
      </c>
      <c r="G2054">
        <v>0.2</v>
      </c>
      <c r="H2054">
        <v>0.2</v>
      </c>
      <c r="I2054" t="s">
        <v>24</v>
      </c>
      <c r="J2054">
        <v>16.64</v>
      </c>
      <c r="K2054">
        <v>99.81</v>
      </c>
      <c r="L2054">
        <v>83.17</v>
      </c>
      <c r="M2054" t="s">
        <v>265</v>
      </c>
      <c r="N2054" t="s">
        <v>22133</v>
      </c>
      <c r="O2054" t="s">
        <v>22134</v>
      </c>
      <c r="P2054" t="s">
        <v>265</v>
      </c>
      <c r="Q2054" t="s">
        <v>266</v>
      </c>
      <c r="R2054" t="s">
        <v>267</v>
      </c>
      <c r="S2054" t="s">
        <v>22135</v>
      </c>
      <c r="T2054">
        <v>99.81</v>
      </c>
      <c r="U2054" t="s">
        <v>24</v>
      </c>
      <c r="V2054" t="s">
        <v>22136</v>
      </c>
      <c r="W2054" t="s">
        <v>22137</v>
      </c>
      <c r="X2054" t="s">
        <v>22136</v>
      </c>
      <c r="Y2054" t="s">
        <v>22138</v>
      </c>
      <c r="Z2054" t="str">
        <f t="shared" si="32"/>
        <v>AS-95683</v>
      </c>
    </row>
    <row r="2055" spans="1:26" x14ac:dyDescent="0.3">
      <c r="A2055" t="s">
        <v>22139</v>
      </c>
      <c r="B2055" t="s">
        <v>8169</v>
      </c>
      <c r="C2055" t="s">
        <v>268</v>
      </c>
      <c r="E2055" t="s">
        <v>45</v>
      </c>
      <c r="G2055">
        <v>0.21</v>
      </c>
      <c r="H2055">
        <v>0.21</v>
      </c>
      <c r="I2055" t="s">
        <v>24</v>
      </c>
      <c r="J2055">
        <v>11.79</v>
      </c>
      <c r="K2055">
        <v>67.95</v>
      </c>
      <c r="L2055">
        <v>56.16</v>
      </c>
      <c r="M2055" t="s">
        <v>83</v>
      </c>
      <c r="N2055" t="s">
        <v>22140</v>
      </c>
      <c r="O2055" t="s">
        <v>22141</v>
      </c>
      <c r="P2055" t="s">
        <v>83</v>
      </c>
      <c r="Q2055" t="s">
        <v>266</v>
      </c>
      <c r="R2055" t="s">
        <v>267</v>
      </c>
      <c r="S2055" t="s">
        <v>22142</v>
      </c>
      <c r="T2055">
        <v>67.95</v>
      </c>
      <c r="U2055" t="s">
        <v>24</v>
      </c>
      <c r="V2055" t="s">
        <v>3201</v>
      </c>
      <c r="W2055" t="s">
        <v>3204</v>
      </c>
      <c r="X2055" t="s">
        <v>22143</v>
      </c>
      <c r="Y2055" t="s">
        <v>22144</v>
      </c>
      <c r="Z2055" t="str">
        <f t="shared" si="32"/>
        <v>AS-94984</v>
      </c>
    </row>
    <row r="2056" spans="1:26" x14ac:dyDescent="0.3">
      <c r="A2056" t="s">
        <v>22145</v>
      </c>
      <c r="B2056" t="s">
        <v>8169</v>
      </c>
      <c r="C2056" t="s">
        <v>264</v>
      </c>
      <c r="E2056" t="s">
        <v>45</v>
      </c>
      <c r="G2056">
        <v>0.21</v>
      </c>
      <c r="H2056">
        <v>0.21</v>
      </c>
      <c r="I2056" t="s">
        <v>24</v>
      </c>
      <c r="J2056">
        <v>11.79</v>
      </c>
      <c r="K2056">
        <v>67.95</v>
      </c>
      <c r="L2056">
        <v>56.16</v>
      </c>
      <c r="M2056" t="s">
        <v>265</v>
      </c>
      <c r="N2056" t="s">
        <v>22146</v>
      </c>
      <c r="O2056" t="s">
        <v>22147</v>
      </c>
      <c r="P2056" t="s">
        <v>265</v>
      </c>
      <c r="Q2056" t="s">
        <v>266</v>
      </c>
      <c r="R2056" t="s">
        <v>267</v>
      </c>
      <c r="S2056" t="s">
        <v>22148</v>
      </c>
      <c r="T2056">
        <v>67.95</v>
      </c>
      <c r="U2056" t="s">
        <v>24</v>
      </c>
      <c r="V2056" t="s">
        <v>22149</v>
      </c>
      <c r="W2056" t="s">
        <v>22150</v>
      </c>
      <c r="X2056" t="s">
        <v>22151</v>
      </c>
      <c r="Y2056" t="s">
        <v>22152</v>
      </c>
      <c r="Z2056" t="str">
        <f t="shared" si="32"/>
        <v>AS-94851</v>
      </c>
    </row>
    <row r="2057" spans="1:26" x14ac:dyDescent="0.3">
      <c r="A2057" t="s">
        <v>22153</v>
      </c>
      <c r="B2057" t="s">
        <v>8169</v>
      </c>
      <c r="C2057" t="s">
        <v>264</v>
      </c>
      <c r="E2057" t="s">
        <v>45</v>
      </c>
      <c r="G2057">
        <v>0.21</v>
      </c>
      <c r="H2057">
        <v>0.21</v>
      </c>
      <c r="I2057" t="s">
        <v>24</v>
      </c>
      <c r="J2057">
        <v>27.76</v>
      </c>
      <c r="K2057">
        <v>159.94999999999999</v>
      </c>
      <c r="L2057">
        <v>132.19</v>
      </c>
      <c r="M2057" t="s">
        <v>265</v>
      </c>
      <c r="N2057" t="s">
        <v>22154</v>
      </c>
      <c r="O2057" t="s">
        <v>22155</v>
      </c>
      <c r="P2057" t="s">
        <v>265</v>
      </c>
      <c r="Q2057" t="s">
        <v>266</v>
      </c>
      <c r="R2057" t="s">
        <v>267</v>
      </c>
      <c r="S2057" t="s">
        <v>22156</v>
      </c>
      <c r="T2057">
        <v>159.94999999999999</v>
      </c>
      <c r="U2057" t="s">
        <v>24</v>
      </c>
      <c r="V2057" t="s">
        <v>22157</v>
      </c>
      <c r="W2057" t="s">
        <v>22158</v>
      </c>
      <c r="X2057" t="s">
        <v>22159</v>
      </c>
      <c r="Y2057" t="s">
        <v>22160</v>
      </c>
      <c r="Z2057" t="str">
        <f t="shared" si="32"/>
        <v>AS-96179</v>
      </c>
    </row>
    <row r="2058" spans="1:26" x14ac:dyDescent="0.3">
      <c r="A2058" t="s">
        <v>22161</v>
      </c>
      <c r="B2058" t="s">
        <v>8169</v>
      </c>
      <c r="C2058" t="s">
        <v>264</v>
      </c>
      <c r="E2058" t="s">
        <v>45</v>
      </c>
      <c r="G2058">
        <v>0.21</v>
      </c>
      <c r="H2058">
        <v>0.21</v>
      </c>
      <c r="I2058" t="s">
        <v>24</v>
      </c>
      <c r="J2058">
        <v>11.79</v>
      </c>
      <c r="K2058">
        <v>67.95</v>
      </c>
      <c r="L2058">
        <v>56.16</v>
      </c>
      <c r="M2058" t="s">
        <v>265</v>
      </c>
      <c r="N2058" t="s">
        <v>22162</v>
      </c>
      <c r="O2058" t="s">
        <v>22163</v>
      </c>
      <c r="P2058" t="s">
        <v>265</v>
      </c>
      <c r="Q2058" t="s">
        <v>266</v>
      </c>
      <c r="R2058" t="s">
        <v>267</v>
      </c>
      <c r="S2058" t="s">
        <v>22164</v>
      </c>
      <c r="T2058">
        <v>67.95</v>
      </c>
      <c r="U2058" t="s">
        <v>24</v>
      </c>
      <c r="V2058" t="s">
        <v>22165</v>
      </c>
      <c r="W2058" t="s">
        <v>22166</v>
      </c>
      <c r="X2058" t="s">
        <v>22167</v>
      </c>
      <c r="Y2058" t="s">
        <v>22168</v>
      </c>
      <c r="Z2058" t="str">
        <f t="shared" si="32"/>
        <v>AS-97059</v>
      </c>
    </row>
    <row r="2059" spans="1:26" x14ac:dyDescent="0.3">
      <c r="A2059" t="s">
        <v>22169</v>
      </c>
      <c r="B2059" t="s">
        <v>8169</v>
      </c>
      <c r="C2059" t="s">
        <v>264</v>
      </c>
      <c r="E2059" t="s">
        <v>45</v>
      </c>
      <c r="G2059">
        <v>0.21</v>
      </c>
      <c r="H2059">
        <v>0.21</v>
      </c>
      <c r="I2059" t="s">
        <v>24</v>
      </c>
      <c r="J2059">
        <v>44.18</v>
      </c>
      <c r="K2059">
        <v>254.55</v>
      </c>
      <c r="L2059">
        <v>210.37</v>
      </c>
      <c r="M2059" t="s">
        <v>265</v>
      </c>
      <c r="N2059" t="s">
        <v>22170</v>
      </c>
      <c r="O2059" t="s">
        <v>22171</v>
      </c>
      <c r="P2059" t="s">
        <v>265</v>
      </c>
      <c r="Q2059" t="s">
        <v>266</v>
      </c>
      <c r="R2059" t="s">
        <v>267</v>
      </c>
      <c r="S2059" t="s">
        <v>22172</v>
      </c>
      <c r="T2059">
        <v>254.55</v>
      </c>
      <c r="U2059" t="s">
        <v>24</v>
      </c>
      <c r="V2059" t="s">
        <v>22173</v>
      </c>
      <c r="W2059" t="s">
        <v>22174</v>
      </c>
      <c r="X2059" t="s">
        <v>22175</v>
      </c>
      <c r="Y2059" t="s">
        <v>22176</v>
      </c>
      <c r="Z2059" t="str">
        <f t="shared" si="32"/>
        <v>AS-95616</v>
      </c>
    </row>
    <row r="2060" spans="1:26" x14ac:dyDescent="0.3">
      <c r="A2060" t="s">
        <v>22177</v>
      </c>
      <c r="B2060" t="s">
        <v>8169</v>
      </c>
      <c r="C2060" t="s">
        <v>264</v>
      </c>
      <c r="E2060" t="s">
        <v>42</v>
      </c>
      <c r="G2060">
        <v>0.19</v>
      </c>
      <c r="H2060">
        <v>0.19</v>
      </c>
      <c r="I2060" t="s">
        <v>24</v>
      </c>
      <c r="J2060">
        <v>9.4700000000000006</v>
      </c>
      <c r="K2060">
        <v>59.31</v>
      </c>
      <c r="L2060">
        <v>49.84</v>
      </c>
      <c r="M2060" t="s">
        <v>265</v>
      </c>
      <c r="N2060" t="s">
        <v>22178</v>
      </c>
      <c r="O2060" t="s">
        <v>22179</v>
      </c>
      <c r="P2060" t="s">
        <v>265</v>
      </c>
      <c r="Q2060" t="s">
        <v>266</v>
      </c>
      <c r="R2060" t="s">
        <v>267</v>
      </c>
      <c r="S2060" t="s">
        <v>22180</v>
      </c>
      <c r="T2060">
        <v>59.31</v>
      </c>
      <c r="U2060" t="s">
        <v>24</v>
      </c>
      <c r="V2060" t="s">
        <v>22181</v>
      </c>
      <c r="W2060" t="s">
        <v>22182</v>
      </c>
      <c r="X2060" t="s">
        <v>22181</v>
      </c>
      <c r="Y2060" t="s">
        <v>22183</v>
      </c>
      <c r="Z2060" t="str">
        <f t="shared" si="32"/>
        <v>AS-95425</v>
      </c>
    </row>
    <row r="2061" spans="1:26" x14ac:dyDescent="0.3">
      <c r="A2061" t="s">
        <v>596</v>
      </c>
      <c r="B2061" t="s">
        <v>8169</v>
      </c>
      <c r="C2061" t="s">
        <v>268</v>
      </c>
      <c r="D2061" t="s">
        <v>63</v>
      </c>
      <c r="E2061" t="s">
        <v>47</v>
      </c>
      <c r="G2061">
        <v>0.22</v>
      </c>
      <c r="H2061">
        <v>0.22</v>
      </c>
      <c r="I2061" t="s">
        <v>24</v>
      </c>
      <c r="J2061">
        <v>-22.06</v>
      </c>
      <c r="K2061">
        <v>-122.31</v>
      </c>
      <c r="L2061">
        <v>-100.25</v>
      </c>
      <c r="M2061" t="s">
        <v>83</v>
      </c>
      <c r="N2061" t="s">
        <v>731</v>
      </c>
      <c r="O2061" t="s">
        <v>732</v>
      </c>
      <c r="P2061" t="s">
        <v>83</v>
      </c>
      <c r="Q2061" t="s">
        <v>266</v>
      </c>
      <c r="R2061" t="s">
        <v>267</v>
      </c>
      <c r="S2061" t="s">
        <v>733</v>
      </c>
      <c r="T2061">
        <v>122.31</v>
      </c>
      <c r="U2061" t="s">
        <v>24</v>
      </c>
      <c r="V2061" t="s">
        <v>734</v>
      </c>
      <c r="W2061" t="s">
        <v>735</v>
      </c>
      <c r="X2061" t="s">
        <v>736</v>
      </c>
      <c r="Y2061" t="s">
        <v>22184</v>
      </c>
      <c r="Z2061" t="str">
        <f t="shared" si="32"/>
        <v>AS-93937</v>
      </c>
    </row>
    <row r="2062" spans="1:26" x14ac:dyDescent="0.3">
      <c r="A2062" t="s">
        <v>596</v>
      </c>
      <c r="B2062" t="s">
        <v>8169</v>
      </c>
      <c r="C2062" t="s">
        <v>268</v>
      </c>
      <c r="D2062" t="s">
        <v>63</v>
      </c>
      <c r="E2062" t="s">
        <v>47</v>
      </c>
      <c r="G2062">
        <v>0.22</v>
      </c>
      <c r="H2062">
        <v>0.22</v>
      </c>
      <c r="I2062" t="s">
        <v>24</v>
      </c>
      <c r="J2062">
        <v>-22.06</v>
      </c>
      <c r="K2062">
        <v>-122.31</v>
      </c>
      <c r="L2062">
        <v>-100.25</v>
      </c>
      <c r="M2062" t="s">
        <v>83</v>
      </c>
      <c r="N2062" t="s">
        <v>731</v>
      </c>
      <c r="O2062" t="s">
        <v>22185</v>
      </c>
      <c r="P2062" t="s">
        <v>83</v>
      </c>
      <c r="Q2062" t="s">
        <v>275</v>
      </c>
      <c r="R2062" t="s">
        <v>267</v>
      </c>
      <c r="S2062" t="s">
        <v>22186</v>
      </c>
      <c r="T2062">
        <v>122.31</v>
      </c>
      <c r="U2062" t="s">
        <v>24</v>
      </c>
      <c r="V2062" t="s">
        <v>4531</v>
      </c>
      <c r="W2062" t="s">
        <v>22187</v>
      </c>
      <c r="X2062" t="s">
        <v>4531</v>
      </c>
      <c r="Y2062" t="s">
        <v>22188</v>
      </c>
      <c r="Z2062" t="str">
        <f t="shared" si="32"/>
        <v>AS-93937</v>
      </c>
    </row>
    <row r="2063" spans="1:26" x14ac:dyDescent="0.3">
      <c r="A2063" t="s">
        <v>22189</v>
      </c>
      <c r="B2063" t="s">
        <v>8169</v>
      </c>
      <c r="C2063" t="s">
        <v>264</v>
      </c>
      <c r="E2063" t="s">
        <v>46</v>
      </c>
      <c r="G2063">
        <v>0.2</v>
      </c>
      <c r="H2063">
        <v>0.2</v>
      </c>
      <c r="I2063" t="s">
        <v>24</v>
      </c>
      <c r="J2063">
        <v>10.98</v>
      </c>
      <c r="K2063">
        <v>65.849999999999994</v>
      </c>
      <c r="L2063">
        <v>54.87</v>
      </c>
      <c r="M2063" t="s">
        <v>265</v>
      </c>
      <c r="N2063" t="s">
        <v>22190</v>
      </c>
      <c r="O2063" t="s">
        <v>22191</v>
      </c>
      <c r="P2063" t="s">
        <v>265</v>
      </c>
      <c r="Q2063" t="s">
        <v>266</v>
      </c>
      <c r="R2063" t="s">
        <v>267</v>
      </c>
      <c r="S2063" t="s">
        <v>22192</v>
      </c>
      <c r="T2063">
        <v>65.849999999999994</v>
      </c>
      <c r="U2063" t="s">
        <v>24</v>
      </c>
      <c r="V2063" t="s">
        <v>22193</v>
      </c>
      <c r="W2063" t="s">
        <v>22194</v>
      </c>
      <c r="X2063" t="s">
        <v>22195</v>
      </c>
      <c r="Y2063" t="s">
        <v>22196</v>
      </c>
      <c r="Z2063" t="str">
        <f t="shared" si="32"/>
        <v>AS-95623</v>
      </c>
    </row>
    <row r="2064" spans="1:26" x14ac:dyDescent="0.3">
      <c r="A2064" t="s">
        <v>22197</v>
      </c>
      <c r="B2064" t="s">
        <v>8169</v>
      </c>
      <c r="C2064" t="s">
        <v>264</v>
      </c>
      <c r="E2064" t="s">
        <v>46</v>
      </c>
      <c r="G2064">
        <v>0.2</v>
      </c>
      <c r="H2064">
        <v>0.2</v>
      </c>
      <c r="I2064" t="s">
        <v>24</v>
      </c>
      <c r="J2064">
        <v>4.1500000000000004</v>
      </c>
      <c r="K2064">
        <v>24.9</v>
      </c>
      <c r="L2064">
        <v>20.75</v>
      </c>
      <c r="M2064" t="s">
        <v>265</v>
      </c>
      <c r="N2064" t="s">
        <v>22198</v>
      </c>
      <c r="O2064" t="s">
        <v>22199</v>
      </c>
      <c r="P2064" t="s">
        <v>265</v>
      </c>
      <c r="Q2064" t="s">
        <v>266</v>
      </c>
      <c r="R2064" t="s">
        <v>267</v>
      </c>
      <c r="S2064" t="s">
        <v>22200</v>
      </c>
      <c r="T2064">
        <v>24.9</v>
      </c>
      <c r="U2064" t="s">
        <v>24</v>
      </c>
      <c r="V2064" t="s">
        <v>22201</v>
      </c>
      <c r="W2064" t="s">
        <v>22202</v>
      </c>
      <c r="X2064" t="s">
        <v>22203</v>
      </c>
      <c r="Y2064" t="s">
        <v>22204</v>
      </c>
      <c r="Z2064" t="str">
        <f t="shared" si="32"/>
        <v>AS-96460</v>
      </c>
    </row>
    <row r="2065" spans="1:26" x14ac:dyDescent="0.3">
      <c r="A2065" t="s">
        <v>22205</v>
      </c>
      <c r="B2065" t="s">
        <v>8169</v>
      </c>
      <c r="C2065" t="s">
        <v>264</v>
      </c>
      <c r="E2065" t="s">
        <v>45</v>
      </c>
      <c r="G2065">
        <v>0.21</v>
      </c>
      <c r="H2065">
        <v>0.21</v>
      </c>
      <c r="I2065" t="s">
        <v>24</v>
      </c>
      <c r="J2065">
        <v>18.36</v>
      </c>
      <c r="K2065">
        <v>105.8</v>
      </c>
      <c r="L2065">
        <v>87.44</v>
      </c>
      <c r="M2065" t="s">
        <v>265</v>
      </c>
      <c r="N2065" t="s">
        <v>22206</v>
      </c>
      <c r="O2065" t="s">
        <v>22207</v>
      </c>
      <c r="P2065" t="s">
        <v>265</v>
      </c>
      <c r="Q2065" t="s">
        <v>266</v>
      </c>
      <c r="R2065" t="s">
        <v>267</v>
      </c>
      <c r="S2065" t="s">
        <v>22208</v>
      </c>
      <c r="T2065">
        <v>105.8</v>
      </c>
      <c r="U2065" t="s">
        <v>24</v>
      </c>
      <c r="V2065" t="s">
        <v>22209</v>
      </c>
      <c r="W2065" t="s">
        <v>22210</v>
      </c>
      <c r="X2065" t="s">
        <v>22211</v>
      </c>
      <c r="Y2065" t="s">
        <v>22212</v>
      </c>
      <c r="Z2065" t="str">
        <f t="shared" si="32"/>
        <v>AS-95765</v>
      </c>
    </row>
    <row r="2066" spans="1:26" x14ac:dyDescent="0.3">
      <c r="A2066" t="s">
        <v>22213</v>
      </c>
      <c r="B2066" t="s">
        <v>8169</v>
      </c>
      <c r="C2066" t="s">
        <v>264</v>
      </c>
      <c r="E2066" t="s">
        <v>45</v>
      </c>
      <c r="G2066">
        <v>0.21</v>
      </c>
      <c r="H2066">
        <v>0.21</v>
      </c>
      <c r="I2066" t="s">
        <v>24</v>
      </c>
      <c r="J2066">
        <v>11.79</v>
      </c>
      <c r="K2066">
        <v>67.95</v>
      </c>
      <c r="L2066">
        <v>56.16</v>
      </c>
      <c r="M2066" t="s">
        <v>265</v>
      </c>
      <c r="N2066" t="s">
        <v>22214</v>
      </c>
      <c r="O2066" t="s">
        <v>22215</v>
      </c>
      <c r="P2066" t="s">
        <v>265</v>
      </c>
      <c r="Q2066" t="s">
        <v>266</v>
      </c>
      <c r="R2066" t="s">
        <v>267</v>
      </c>
      <c r="S2066" t="s">
        <v>22216</v>
      </c>
      <c r="T2066">
        <v>67.95</v>
      </c>
      <c r="U2066" t="s">
        <v>24</v>
      </c>
      <c r="V2066" t="s">
        <v>22217</v>
      </c>
      <c r="W2066" t="s">
        <v>22218</v>
      </c>
      <c r="X2066" t="s">
        <v>22219</v>
      </c>
      <c r="Y2066" t="s">
        <v>22220</v>
      </c>
      <c r="Z2066" t="str">
        <f t="shared" si="32"/>
        <v>AS-97044</v>
      </c>
    </row>
    <row r="2067" spans="1:26" x14ac:dyDescent="0.3">
      <c r="A2067" t="s">
        <v>22221</v>
      </c>
      <c r="B2067" t="s">
        <v>8169</v>
      </c>
      <c r="C2067" t="s">
        <v>264</v>
      </c>
      <c r="E2067" t="s">
        <v>47</v>
      </c>
      <c r="G2067">
        <v>0.22</v>
      </c>
      <c r="H2067">
        <v>0.22</v>
      </c>
      <c r="I2067" t="s">
        <v>24</v>
      </c>
      <c r="J2067">
        <v>5.75</v>
      </c>
      <c r="K2067">
        <v>31.9</v>
      </c>
      <c r="L2067">
        <v>26.15</v>
      </c>
      <c r="M2067" t="s">
        <v>265</v>
      </c>
      <c r="N2067" t="s">
        <v>22222</v>
      </c>
      <c r="O2067" t="s">
        <v>22223</v>
      </c>
      <c r="P2067" t="s">
        <v>265</v>
      </c>
      <c r="Q2067" t="s">
        <v>266</v>
      </c>
      <c r="R2067" t="s">
        <v>267</v>
      </c>
      <c r="S2067" t="s">
        <v>22224</v>
      </c>
      <c r="T2067">
        <v>31.9</v>
      </c>
      <c r="U2067" t="s">
        <v>24</v>
      </c>
      <c r="V2067" t="s">
        <v>22225</v>
      </c>
      <c r="W2067" t="s">
        <v>22226</v>
      </c>
      <c r="X2067" t="s">
        <v>22227</v>
      </c>
      <c r="Y2067" t="s">
        <v>22228</v>
      </c>
      <c r="Z2067" t="str">
        <f t="shared" si="32"/>
        <v>AS-95068</v>
      </c>
    </row>
    <row r="2068" spans="1:26" x14ac:dyDescent="0.3">
      <c r="A2068" t="s">
        <v>22229</v>
      </c>
      <c r="B2068" t="s">
        <v>8169</v>
      </c>
      <c r="C2068" t="s">
        <v>264</v>
      </c>
      <c r="E2068" t="s">
        <v>45</v>
      </c>
      <c r="G2068">
        <v>0.21</v>
      </c>
      <c r="H2068">
        <v>0.21</v>
      </c>
      <c r="I2068" t="s">
        <v>24</v>
      </c>
      <c r="J2068">
        <v>30.44</v>
      </c>
      <c r="K2068">
        <v>175.37</v>
      </c>
      <c r="L2068">
        <v>144.93</v>
      </c>
      <c r="M2068" t="s">
        <v>265</v>
      </c>
      <c r="N2068" t="s">
        <v>22230</v>
      </c>
      <c r="O2068" t="s">
        <v>22231</v>
      </c>
      <c r="P2068" t="s">
        <v>265</v>
      </c>
      <c r="Q2068" t="s">
        <v>266</v>
      </c>
      <c r="R2068" t="s">
        <v>267</v>
      </c>
      <c r="S2068" t="s">
        <v>22232</v>
      </c>
      <c r="T2068">
        <v>175.37</v>
      </c>
      <c r="U2068" t="s">
        <v>24</v>
      </c>
      <c r="V2068" t="s">
        <v>22233</v>
      </c>
      <c r="W2068" t="s">
        <v>22234</v>
      </c>
      <c r="X2068" t="s">
        <v>22235</v>
      </c>
      <c r="Y2068" t="s">
        <v>22236</v>
      </c>
      <c r="Z2068" t="str">
        <f t="shared" si="32"/>
        <v>AS-95962</v>
      </c>
    </row>
    <row r="2069" spans="1:26" x14ac:dyDescent="0.3">
      <c r="A2069" t="s">
        <v>22237</v>
      </c>
      <c r="B2069" t="s">
        <v>8169</v>
      </c>
      <c r="C2069" t="s">
        <v>264</v>
      </c>
      <c r="E2069" t="s">
        <v>45</v>
      </c>
      <c r="G2069">
        <v>0.21</v>
      </c>
      <c r="H2069">
        <v>0.21</v>
      </c>
      <c r="I2069" t="s">
        <v>24</v>
      </c>
      <c r="J2069">
        <v>6.58</v>
      </c>
      <c r="K2069">
        <v>37.9</v>
      </c>
      <c r="L2069">
        <v>31.32</v>
      </c>
      <c r="M2069" t="s">
        <v>265</v>
      </c>
      <c r="N2069" t="s">
        <v>22238</v>
      </c>
      <c r="O2069" t="s">
        <v>22239</v>
      </c>
      <c r="P2069" t="s">
        <v>265</v>
      </c>
      <c r="Q2069" t="s">
        <v>266</v>
      </c>
      <c r="R2069" t="s">
        <v>267</v>
      </c>
      <c r="S2069" t="s">
        <v>22240</v>
      </c>
      <c r="T2069">
        <v>37.9</v>
      </c>
      <c r="U2069" t="s">
        <v>24</v>
      </c>
      <c r="V2069" t="s">
        <v>22241</v>
      </c>
      <c r="W2069" t="s">
        <v>22242</v>
      </c>
      <c r="X2069" t="s">
        <v>22241</v>
      </c>
      <c r="Y2069" t="s">
        <v>22243</v>
      </c>
      <c r="Z2069" t="str">
        <f t="shared" si="32"/>
        <v>AS-95009</v>
      </c>
    </row>
    <row r="2070" spans="1:26" x14ac:dyDescent="0.3">
      <c r="A2070" t="s">
        <v>22244</v>
      </c>
      <c r="B2070" t="s">
        <v>8169</v>
      </c>
      <c r="C2070" t="s">
        <v>264</v>
      </c>
      <c r="E2070" t="s">
        <v>45</v>
      </c>
      <c r="G2070">
        <v>0.21</v>
      </c>
      <c r="H2070">
        <v>0.21</v>
      </c>
      <c r="I2070" t="s">
        <v>24</v>
      </c>
      <c r="J2070">
        <v>11.44</v>
      </c>
      <c r="K2070">
        <v>65.900000000000006</v>
      </c>
      <c r="L2070">
        <v>54.46</v>
      </c>
      <c r="M2070" t="s">
        <v>265</v>
      </c>
      <c r="N2070" t="s">
        <v>22245</v>
      </c>
      <c r="O2070" t="s">
        <v>22246</v>
      </c>
      <c r="P2070" t="s">
        <v>265</v>
      </c>
      <c r="Q2070" t="s">
        <v>266</v>
      </c>
      <c r="R2070" t="s">
        <v>267</v>
      </c>
      <c r="S2070" t="s">
        <v>22247</v>
      </c>
      <c r="T2070">
        <v>65.900000000000006</v>
      </c>
      <c r="U2070" t="s">
        <v>24</v>
      </c>
      <c r="V2070" t="s">
        <v>22248</v>
      </c>
      <c r="W2070" t="s">
        <v>22249</v>
      </c>
      <c r="X2070" t="s">
        <v>22248</v>
      </c>
      <c r="Y2070" t="s">
        <v>22250</v>
      </c>
      <c r="Z2070" t="str">
        <f t="shared" si="32"/>
        <v>AS-95916</v>
      </c>
    </row>
    <row r="2071" spans="1:26" x14ac:dyDescent="0.3">
      <c r="A2071" t="s">
        <v>22251</v>
      </c>
      <c r="B2071" t="s">
        <v>8169</v>
      </c>
      <c r="C2071" t="s">
        <v>268</v>
      </c>
      <c r="E2071" t="s">
        <v>42</v>
      </c>
      <c r="G2071">
        <v>0.19</v>
      </c>
      <c r="H2071">
        <v>0.19</v>
      </c>
      <c r="I2071" t="s">
        <v>24</v>
      </c>
      <c r="J2071">
        <v>7.17</v>
      </c>
      <c r="K2071">
        <v>44.9</v>
      </c>
      <c r="L2071">
        <v>37.729999999999997</v>
      </c>
      <c r="M2071" t="s">
        <v>83</v>
      </c>
      <c r="N2071" t="s">
        <v>22252</v>
      </c>
      <c r="O2071" t="s">
        <v>22253</v>
      </c>
      <c r="P2071" t="s">
        <v>83</v>
      </c>
      <c r="Q2071" t="s">
        <v>266</v>
      </c>
      <c r="R2071" t="s">
        <v>267</v>
      </c>
      <c r="S2071" t="s">
        <v>22254</v>
      </c>
      <c r="T2071">
        <v>44.9</v>
      </c>
      <c r="U2071" t="s">
        <v>24</v>
      </c>
      <c r="V2071" t="s">
        <v>4548</v>
      </c>
      <c r="W2071" t="s">
        <v>4551</v>
      </c>
      <c r="X2071" t="s">
        <v>22255</v>
      </c>
      <c r="Y2071" t="s">
        <v>22256</v>
      </c>
      <c r="Z2071" t="str">
        <f t="shared" si="32"/>
        <v>AS-95438</v>
      </c>
    </row>
    <row r="2072" spans="1:26" x14ac:dyDescent="0.3">
      <c r="A2072" t="s">
        <v>22257</v>
      </c>
      <c r="B2072" t="s">
        <v>8169</v>
      </c>
      <c r="C2072" t="s">
        <v>268</v>
      </c>
      <c r="E2072" t="s">
        <v>47</v>
      </c>
      <c r="G2072">
        <v>0.22</v>
      </c>
      <c r="H2072">
        <v>0.22</v>
      </c>
      <c r="I2072" t="s">
        <v>24</v>
      </c>
      <c r="J2072">
        <v>5.75</v>
      </c>
      <c r="K2072">
        <v>31.9</v>
      </c>
      <c r="L2072">
        <v>26.15</v>
      </c>
      <c r="M2072" t="s">
        <v>83</v>
      </c>
      <c r="N2072" t="s">
        <v>22258</v>
      </c>
      <c r="O2072" t="s">
        <v>22259</v>
      </c>
      <c r="P2072" t="s">
        <v>83</v>
      </c>
      <c r="Q2072" t="s">
        <v>266</v>
      </c>
      <c r="R2072" t="s">
        <v>267</v>
      </c>
      <c r="S2072" t="s">
        <v>22260</v>
      </c>
      <c r="T2072">
        <v>31.9</v>
      </c>
      <c r="U2072" t="s">
        <v>24</v>
      </c>
      <c r="V2072" t="s">
        <v>7242</v>
      </c>
      <c r="W2072" t="s">
        <v>7245</v>
      </c>
      <c r="X2072" t="s">
        <v>22261</v>
      </c>
      <c r="Y2072" t="s">
        <v>22262</v>
      </c>
      <c r="Z2072" t="str">
        <f t="shared" si="32"/>
        <v>AS-96828</v>
      </c>
    </row>
    <row r="2073" spans="1:26" x14ac:dyDescent="0.3">
      <c r="A2073" t="s">
        <v>22263</v>
      </c>
      <c r="B2073" t="s">
        <v>8169</v>
      </c>
      <c r="C2073" t="s">
        <v>264</v>
      </c>
      <c r="E2073" t="s">
        <v>46</v>
      </c>
      <c r="G2073">
        <v>0.2</v>
      </c>
      <c r="H2073">
        <v>0.2</v>
      </c>
      <c r="I2073" t="s">
        <v>24</v>
      </c>
      <c r="J2073">
        <v>9.81</v>
      </c>
      <c r="K2073">
        <v>58.85</v>
      </c>
      <c r="L2073">
        <v>49.04</v>
      </c>
      <c r="M2073" t="s">
        <v>265</v>
      </c>
      <c r="N2073" t="s">
        <v>22264</v>
      </c>
      <c r="O2073" t="s">
        <v>22265</v>
      </c>
      <c r="P2073" t="s">
        <v>265</v>
      </c>
      <c r="Q2073" t="s">
        <v>266</v>
      </c>
      <c r="R2073" t="s">
        <v>267</v>
      </c>
      <c r="S2073" t="s">
        <v>22266</v>
      </c>
      <c r="T2073">
        <v>58.85</v>
      </c>
      <c r="U2073" t="s">
        <v>24</v>
      </c>
      <c r="V2073" t="s">
        <v>22267</v>
      </c>
      <c r="W2073" t="s">
        <v>22268</v>
      </c>
      <c r="X2073" t="s">
        <v>22269</v>
      </c>
      <c r="Y2073" t="s">
        <v>22270</v>
      </c>
      <c r="Z2073" t="str">
        <f t="shared" si="32"/>
        <v>AS-95108</v>
      </c>
    </row>
    <row r="2074" spans="1:26" x14ac:dyDescent="0.3">
      <c r="A2074" t="s">
        <v>22271</v>
      </c>
      <c r="B2074" t="s">
        <v>8169</v>
      </c>
      <c r="C2074" t="s">
        <v>268</v>
      </c>
      <c r="E2074" t="s">
        <v>42</v>
      </c>
      <c r="G2074">
        <v>0.19</v>
      </c>
      <c r="H2074">
        <v>0.19</v>
      </c>
      <c r="I2074" t="s">
        <v>24</v>
      </c>
      <c r="J2074">
        <v>13.68</v>
      </c>
      <c r="K2074">
        <v>85.7</v>
      </c>
      <c r="L2074">
        <v>72.02</v>
      </c>
      <c r="M2074" t="s">
        <v>83</v>
      </c>
      <c r="N2074" t="s">
        <v>22272</v>
      </c>
      <c r="O2074" t="s">
        <v>22273</v>
      </c>
      <c r="P2074" t="s">
        <v>83</v>
      </c>
      <c r="Q2074" t="s">
        <v>266</v>
      </c>
      <c r="R2074" t="s">
        <v>267</v>
      </c>
      <c r="S2074" t="s">
        <v>22274</v>
      </c>
      <c r="T2074">
        <v>85.7</v>
      </c>
      <c r="U2074" t="s">
        <v>24</v>
      </c>
      <c r="V2074" t="s">
        <v>2634</v>
      </c>
      <c r="W2074" t="s">
        <v>2637</v>
      </c>
      <c r="X2074" t="s">
        <v>22275</v>
      </c>
      <c r="Y2074" t="s">
        <v>22276</v>
      </c>
      <c r="Z2074" t="str">
        <f t="shared" si="32"/>
        <v>AS-94806</v>
      </c>
    </row>
    <row r="2075" spans="1:26" x14ac:dyDescent="0.3">
      <c r="A2075" t="s">
        <v>22277</v>
      </c>
      <c r="B2075" t="s">
        <v>8169</v>
      </c>
      <c r="C2075" t="s">
        <v>264</v>
      </c>
      <c r="E2075" t="s">
        <v>45</v>
      </c>
      <c r="G2075">
        <v>0.21</v>
      </c>
      <c r="H2075">
        <v>0.21</v>
      </c>
      <c r="I2075" t="s">
        <v>24</v>
      </c>
      <c r="J2075">
        <v>7.11</v>
      </c>
      <c r="K2075">
        <v>40.950000000000003</v>
      </c>
      <c r="L2075">
        <v>33.840000000000003</v>
      </c>
      <c r="M2075" t="s">
        <v>265</v>
      </c>
      <c r="N2075" t="s">
        <v>22278</v>
      </c>
      <c r="O2075" t="s">
        <v>22279</v>
      </c>
      <c r="P2075" t="s">
        <v>265</v>
      </c>
      <c r="Q2075" t="s">
        <v>266</v>
      </c>
      <c r="R2075" t="s">
        <v>267</v>
      </c>
      <c r="S2075" t="s">
        <v>22280</v>
      </c>
      <c r="T2075">
        <v>40.950000000000003</v>
      </c>
      <c r="U2075" t="s">
        <v>24</v>
      </c>
      <c r="V2075" t="s">
        <v>22281</v>
      </c>
      <c r="W2075" t="s">
        <v>22282</v>
      </c>
      <c r="X2075" t="s">
        <v>22283</v>
      </c>
      <c r="Y2075" t="s">
        <v>22284</v>
      </c>
      <c r="Z2075" t="str">
        <f t="shared" si="32"/>
        <v>AS-96406</v>
      </c>
    </row>
    <row r="2076" spans="1:26" x14ac:dyDescent="0.3">
      <c r="A2076" t="s">
        <v>22285</v>
      </c>
      <c r="B2076" t="s">
        <v>8169</v>
      </c>
      <c r="C2076" t="s">
        <v>264</v>
      </c>
      <c r="E2076" t="s">
        <v>37</v>
      </c>
      <c r="G2076">
        <v>0.2</v>
      </c>
      <c r="H2076">
        <v>0.2</v>
      </c>
      <c r="I2076" t="s">
        <v>24</v>
      </c>
      <c r="J2076">
        <v>7.98</v>
      </c>
      <c r="K2076">
        <v>47.9</v>
      </c>
      <c r="L2076">
        <v>39.92</v>
      </c>
      <c r="M2076" t="s">
        <v>265</v>
      </c>
      <c r="N2076" t="s">
        <v>22286</v>
      </c>
      <c r="O2076" t="s">
        <v>22287</v>
      </c>
      <c r="P2076" t="s">
        <v>265</v>
      </c>
      <c r="Q2076" t="s">
        <v>266</v>
      </c>
      <c r="R2076" t="s">
        <v>267</v>
      </c>
      <c r="S2076" t="s">
        <v>22288</v>
      </c>
      <c r="T2076">
        <v>47.9</v>
      </c>
      <c r="U2076" t="s">
        <v>24</v>
      </c>
      <c r="V2076" t="s">
        <v>22289</v>
      </c>
      <c r="W2076" t="s">
        <v>22290</v>
      </c>
      <c r="X2076" t="s">
        <v>22291</v>
      </c>
      <c r="Y2076" t="s">
        <v>22292</v>
      </c>
      <c r="Z2076" t="str">
        <f t="shared" si="32"/>
        <v>AS-95906</v>
      </c>
    </row>
    <row r="2077" spans="1:26" x14ac:dyDescent="0.3">
      <c r="A2077" t="s">
        <v>22293</v>
      </c>
      <c r="B2077" t="s">
        <v>8169</v>
      </c>
      <c r="C2077" t="s">
        <v>264</v>
      </c>
      <c r="E2077" t="s">
        <v>42</v>
      </c>
      <c r="G2077">
        <v>0.19</v>
      </c>
      <c r="H2077">
        <v>0.19</v>
      </c>
      <c r="I2077" t="s">
        <v>24</v>
      </c>
      <c r="J2077">
        <v>10.199999999999999</v>
      </c>
      <c r="K2077">
        <v>63.9</v>
      </c>
      <c r="L2077">
        <v>53.7</v>
      </c>
      <c r="M2077" t="s">
        <v>265</v>
      </c>
      <c r="N2077" t="s">
        <v>22294</v>
      </c>
      <c r="O2077" t="s">
        <v>22295</v>
      </c>
      <c r="P2077" t="s">
        <v>265</v>
      </c>
      <c r="Q2077" t="s">
        <v>266</v>
      </c>
      <c r="R2077" t="s">
        <v>267</v>
      </c>
      <c r="S2077" t="s">
        <v>22296</v>
      </c>
      <c r="T2077">
        <v>63.9</v>
      </c>
      <c r="U2077" t="s">
        <v>24</v>
      </c>
      <c r="V2077" t="s">
        <v>22297</v>
      </c>
      <c r="W2077" t="s">
        <v>22298</v>
      </c>
      <c r="X2077" t="s">
        <v>22299</v>
      </c>
      <c r="Y2077" t="s">
        <v>22300</v>
      </c>
      <c r="Z2077" t="str">
        <f t="shared" si="32"/>
        <v>AS-95172</v>
      </c>
    </row>
    <row r="2078" spans="1:26" x14ac:dyDescent="0.3">
      <c r="A2078" t="s">
        <v>22301</v>
      </c>
      <c r="B2078" t="s">
        <v>8169</v>
      </c>
      <c r="C2078" t="s">
        <v>268</v>
      </c>
      <c r="E2078" t="s">
        <v>46</v>
      </c>
      <c r="G2078">
        <v>0.2</v>
      </c>
      <c r="H2078">
        <v>0.2</v>
      </c>
      <c r="I2078" t="s">
        <v>24</v>
      </c>
      <c r="J2078">
        <v>6.32</v>
      </c>
      <c r="K2078">
        <v>37.9</v>
      </c>
      <c r="L2078">
        <v>31.58</v>
      </c>
      <c r="M2078" t="s">
        <v>83</v>
      </c>
      <c r="N2078" t="s">
        <v>22302</v>
      </c>
      <c r="O2078" t="s">
        <v>22303</v>
      </c>
      <c r="P2078" t="s">
        <v>83</v>
      </c>
      <c r="Q2078" t="s">
        <v>266</v>
      </c>
      <c r="R2078" t="s">
        <v>267</v>
      </c>
      <c r="S2078" t="s">
        <v>22304</v>
      </c>
      <c r="T2078">
        <v>37.9</v>
      </c>
      <c r="U2078" t="s">
        <v>24</v>
      </c>
      <c r="V2078" t="s">
        <v>7552</v>
      </c>
      <c r="W2078" t="s">
        <v>7554</v>
      </c>
      <c r="X2078" t="s">
        <v>22305</v>
      </c>
      <c r="Y2078" t="s">
        <v>22306</v>
      </c>
      <c r="Z2078" t="str">
        <f t="shared" si="32"/>
        <v>AS-96971</v>
      </c>
    </row>
    <row r="2079" spans="1:26" x14ac:dyDescent="0.3">
      <c r="A2079" t="s">
        <v>22307</v>
      </c>
      <c r="B2079" t="s">
        <v>8169</v>
      </c>
      <c r="C2079" t="s">
        <v>264</v>
      </c>
      <c r="E2079" t="s">
        <v>45</v>
      </c>
      <c r="G2079">
        <v>0.21</v>
      </c>
      <c r="H2079">
        <v>0.21</v>
      </c>
      <c r="I2079" t="s">
        <v>24</v>
      </c>
      <c r="J2079">
        <v>8.31</v>
      </c>
      <c r="K2079">
        <v>47.9</v>
      </c>
      <c r="L2079">
        <v>39.590000000000003</v>
      </c>
      <c r="M2079" t="s">
        <v>265</v>
      </c>
      <c r="N2079" t="s">
        <v>22308</v>
      </c>
      <c r="O2079" t="s">
        <v>22309</v>
      </c>
      <c r="P2079" t="s">
        <v>265</v>
      </c>
      <c r="Q2079" t="s">
        <v>266</v>
      </c>
      <c r="R2079" t="s">
        <v>267</v>
      </c>
      <c r="S2079" t="s">
        <v>22310</v>
      </c>
      <c r="T2079">
        <v>47.9</v>
      </c>
      <c r="U2079" t="s">
        <v>24</v>
      </c>
      <c r="V2079" t="s">
        <v>22311</v>
      </c>
      <c r="W2079" t="s">
        <v>22312</v>
      </c>
      <c r="X2079" t="s">
        <v>22313</v>
      </c>
      <c r="Y2079" t="s">
        <v>22314</v>
      </c>
      <c r="Z2079" t="str">
        <f t="shared" si="32"/>
        <v>AS-97017</v>
      </c>
    </row>
    <row r="2080" spans="1:26" x14ac:dyDescent="0.3">
      <c r="A2080" t="s">
        <v>22315</v>
      </c>
      <c r="B2080" t="s">
        <v>8169</v>
      </c>
      <c r="C2080" t="s">
        <v>264</v>
      </c>
      <c r="E2080" t="s">
        <v>45</v>
      </c>
      <c r="G2080">
        <v>0.21</v>
      </c>
      <c r="H2080">
        <v>0.21</v>
      </c>
      <c r="I2080" t="s">
        <v>24</v>
      </c>
      <c r="J2080">
        <v>54.01</v>
      </c>
      <c r="K2080">
        <v>311.18</v>
      </c>
      <c r="L2080">
        <v>257.17</v>
      </c>
      <c r="M2080" t="s">
        <v>265</v>
      </c>
      <c r="N2080" t="s">
        <v>22316</v>
      </c>
      <c r="O2080" t="s">
        <v>22317</v>
      </c>
      <c r="P2080" t="s">
        <v>265</v>
      </c>
      <c r="Q2080" t="s">
        <v>266</v>
      </c>
      <c r="R2080" t="s">
        <v>267</v>
      </c>
      <c r="S2080" t="s">
        <v>22318</v>
      </c>
      <c r="T2080">
        <v>311.18</v>
      </c>
      <c r="U2080" t="s">
        <v>24</v>
      </c>
      <c r="V2080" t="s">
        <v>22319</v>
      </c>
      <c r="W2080" t="s">
        <v>22320</v>
      </c>
      <c r="X2080" t="s">
        <v>22321</v>
      </c>
      <c r="Y2080" t="s">
        <v>22322</v>
      </c>
      <c r="Z2080" t="str">
        <f t="shared" si="32"/>
        <v>AS-96332</v>
      </c>
    </row>
    <row r="2081" spans="1:26" x14ac:dyDescent="0.3">
      <c r="A2081" t="s">
        <v>22323</v>
      </c>
      <c r="B2081" t="s">
        <v>8169</v>
      </c>
      <c r="C2081" t="s">
        <v>264</v>
      </c>
      <c r="E2081" t="s">
        <v>45</v>
      </c>
      <c r="G2081">
        <v>0.21</v>
      </c>
      <c r="H2081">
        <v>0.21</v>
      </c>
      <c r="I2081" t="s">
        <v>24</v>
      </c>
      <c r="J2081">
        <v>8.66</v>
      </c>
      <c r="K2081">
        <v>49.9</v>
      </c>
      <c r="L2081">
        <v>41.24</v>
      </c>
      <c r="M2081" t="s">
        <v>265</v>
      </c>
      <c r="N2081" t="s">
        <v>22324</v>
      </c>
      <c r="O2081" t="s">
        <v>22325</v>
      </c>
      <c r="P2081" t="s">
        <v>265</v>
      </c>
      <c r="Q2081" t="s">
        <v>266</v>
      </c>
      <c r="R2081" t="s">
        <v>267</v>
      </c>
      <c r="S2081" t="s">
        <v>22326</v>
      </c>
      <c r="T2081">
        <v>49.9</v>
      </c>
      <c r="U2081" t="s">
        <v>24</v>
      </c>
      <c r="V2081" t="s">
        <v>22327</v>
      </c>
      <c r="W2081" t="s">
        <v>22328</v>
      </c>
      <c r="X2081" t="s">
        <v>22329</v>
      </c>
      <c r="Y2081" t="s">
        <v>22330</v>
      </c>
      <c r="Z2081" t="str">
        <f t="shared" si="32"/>
        <v>AS-95405</v>
      </c>
    </row>
    <row r="2082" spans="1:26" x14ac:dyDescent="0.3">
      <c r="A2082" t="s">
        <v>22331</v>
      </c>
      <c r="B2082" t="s">
        <v>8169</v>
      </c>
      <c r="C2082" t="s">
        <v>268</v>
      </c>
      <c r="E2082" t="s">
        <v>42</v>
      </c>
      <c r="G2082">
        <v>0.19</v>
      </c>
      <c r="H2082">
        <v>0.19</v>
      </c>
      <c r="I2082" t="s">
        <v>24</v>
      </c>
      <c r="J2082">
        <v>33.04</v>
      </c>
      <c r="K2082">
        <v>206.91</v>
      </c>
      <c r="L2082">
        <v>173.87</v>
      </c>
      <c r="M2082" t="s">
        <v>83</v>
      </c>
      <c r="N2082" t="s">
        <v>22332</v>
      </c>
      <c r="O2082" t="s">
        <v>22333</v>
      </c>
      <c r="P2082" t="s">
        <v>83</v>
      </c>
      <c r="Q2082" t="s">
        <v>266</v>
      </c>
      <c r="R2082" t="s">
        <v>267</v>
      </c>
      <c r="S2082" t="s">
        <v>22334</v>
      </c>
      <c r="T2082">
        <v>206.91</v>
      </c>
      <c r="U2082" t="s">
        <v>24</v>
      </c>
      <c r="V2082" t="s">
        <v>2982</v>
      </c>
      <c r="W2082" t="s">
        <v>2985</v>
      </c>
      <c r="X2082" t="s">
        <v>22335</v>
      </c>
      <c r="Y2082" t="s">
        <v>22336</v>
      </c>
      <c r="Z2082" t="str">
        <f t="shared" si="32"/>
        <v>AS-94891</v>
      </c>
    </row>
    <row r="2083" spans="1:26" x14ac:dyDescent="0.3">
      <c r="A2083" t="s">
        <v>22337</v>
      </c>
      <c r="B2083" t="s">
        <v>8169</v>
      </c>
      <c r="C2083" t="s">
        <v>264</v>
      </c>
      <c r="E2083" t="s">
        <v>45</v>
      </c>
      <c r="G2083">
        <v>0.21</v>
      </c>
      <c r="H2083">
        <v>0.21</v>
      </c>
      <c r="I2083" t="s">
        <v>24</v>
      </c>
      <c r="J2083">
        <v>41.85</v>
      </c>
      <c r="K2083">
        <v>241.11</v>
      </c>
      <c r="L2083">
        <v>199.26</v>
      </c>
      <c r="M2083" t="s">
        <v>265</v>
      </c>
      <c r="N2083" t="s">
        <v>22338</v>
      </c>
      <c r="O2083" t="s">
        <v>22339</v>
      </c>
      <c r="P2083" t="s">
        <v>265</v>
      </c>
      <c r="Q2083" t="s">
        <v>266</v>
      </c>
      <c r="R2083" t="s">
        <v>267</v>
      </c>
      <c r="S2083" t="s">
        <v>22340</v>
      </c>
      <c r="T2083">
        <v>241.11</v>
      </c>
      <c r="U2083" t="s">
        <v>24</v>
      </c>
      <c r="V2083" t="s">
        <v>22341</v>
      </c>
      <c r="W2083" t="s">
        <v>22342</v>
      </c>
      <c r="X2083" t="s">
        <v>22343</v>
      </c>
      <c r="Y2083" t="s">
        <v>22344</v>
      </c>
      <c r="Z2083" t="str">
        <f t="shared" si="32"/>
        <v>AS-95588</v>
      </c>
    </row>
    <row r="2084" spans="1:26" x14ac:dyDescent="0.3">
      <c r="A2084" t="s">
        <v>22345</v>
      </c>
      <c r="B2084" t="s">
        <v>8169</v>
      </c>
      <c r="C2084" t="s">
        <v>264</v>
      </c>
      <c r="E2084" t="s">
        <v>45</v>
      </c>
      <c r="G2084">
        <v>0.21</v>
      </c>
      <c r="H2084">
        <v>0.21</v>
      </c>
      <c r="I2084" t="s">
        <v>24</v>
      </c>
      <c r="J2084">
        <v>8.31</v>
      </c>
      <c r="K2084">
        <v>47.9</v>
      </c>
      <c r="L2084">
        <v>39.590000000000003</v>
      </c>
      <c r="M2084" t="s">
        <v>265</v>
      </c>
      <c r="N2084" t="s">
        <v>22346</v>
      </c>
      <c r="O2084" t="s">
        <v>22347</v>
      </c>
      <c r="P2084" t="s">
        <v>265</v>
      </c>
      <c r="Q2084" t="s">
        <v>266</v>
      </c>
      <c r="R2084" t="s">
        <v>267</v>
      </c>
      <c r="S2084" t="s">
        <v>22348</v>
      </c>
      <c r="T2084">
        <v>47.9</v>
      </c>
      <c r="U2084" t="s">
        <v>24</v>
      </c>
      <c r="V2084" t="s">
        <v>22349</v>
      </c>
      <c r="W2084" t="s">
        <v>22350</v>
      </c>
      <c r="X2084" t="s">
        <v>22351</v>
      </c>
      <c r="Y2084" t="s">
        <v>22352</v>
      </c>
      <c r="Z2084" t="str">
        <f t="shared" si="32"/>
        <v>AS-95481</v>
      </c>
    </row>
    <row r="2085" spans="1:26" x14ac:dyDescent="0.3">
      <c r="A2085" t="s">
        <v>22353</v>
      </c>
      <c r="B2085" t="s">
        <v>8169</v>
      </c>
      <c r="C2085" t="s">
        <v>268</v>
      </c>
      <c r="E2085" t="s">
        <v>45</v>
      </c>
      <c r="G2085">
        <v>0.21</v>
      </c>
      <c r="H2085">
        <v>0.21</v>
      </c>
      <c r="I2085" t="s">
        <v>24</v>
      </c>
      <c r="J2085">
        <v>14.74</v>
      </c>
      <c r="K2085">
        <v>84.95</v>
      </c>
      <c r="L2085">
        <v>70.209999999999994</v>
      </c>
      <c r="M2085" t="s">
        <v>83</v>
      </c>
      <c r="N2085" t="s">
        <v>22354</v>
      </c>
      <c r="O2085" t="s">
        <v>22355</v>
      </c>
      <c r="P2085" t="s">
        <v>83</v>
      </c>
      <c r="Q2085" t="s">
        <v>266</v>
      </c>
      <c r="R2085" t="s">
        <v>267</v>
      </c>
      <c r="S2085" t="s">
        <v>22356</v>
      </c>
      <c r="T2085">
        <v>84.95</v>
      </c>
      <c r="U2085" t="s">
        <v>24</v>
      </c>
      <c r="V2085" t="s">
        <v>3921</v>
      </c>
      <c r="W2085" t="s">
        <v>3923</v>
      </c>
      <c r="X2085" t="s">
        <v>22357</v>
      </c>
      <c r="Y2085" t="s">
        <v>22358</v>
      </c>
      <c r="Z2085" t="str">
        <f t="shared" si="32"/>
        <v>AS-95212</v>
      </c>
    </row>
    <row r="2086" spans="1:26" x14ac:dyDescent="0.3">
      <c r="A2086" t="s">
        <v>22359</v>
      </c>
      <c r="B2086" t="s">
        <v>8169</v>
      </c>
      <c r="C2086" t="s">
        <v>264</v>
      </c>
      <c r="E2086" t="s">
        <v>45</v>
      </c>
      <c r="G2086">
        <v>0.21</v>
      </c>
      <c r="H2086">
        <v>0.21</v>
      </c>
      <c r="I2086" t="s">
        <v>24</v>
      </c>
      <c r="J2086">
        <v>12.65</v>
      </c>
      <c r="K2086">
        <v>72.900000000000006</v>
      </c>
      <c r="L2086">
        <v>60.25</v>
      </c>
      <c r="M2086" t="s">
        <v>265</v>
      </c>
      <c r="N2086" t="s">
        <v>22360</v>
      </c>
      <c r="O2086" t="s">
        <v>22361</v>
      </c>
      <c r="P2086" t="s">
        <v>265</v>
      </c>
      <c r="Q2086" t="s">
        <v>266</v>
      </c>
      <c r="R2086" t="s">
        <v>267</v>
      </c>
      <c r="S2086" t="s">
        <v>22362</v>
      </c>
      <c r="T2086">
        <v>72.900000000000006</v>
      </c>
      <c r="U2086" t="s">
        <v>24</v>
      </c>
      <c r="V2086" t="s">
        <v>22363</v>
      </c>
      <c r="W2086" t="s">
        <v>22364</v>
      </c>
      <c r="X2086" t="s">
        <v>22365</v>
      </c>
      <c r="Y2086" t="s">
        <v>22366</v>
      </c>
      <c r="Z2086" t="str">
        <f t="shared" si="32"/>
        <v>AS-96428</v>
      </c>
    </row>
    <row r="2087" spans="1:26" x14ac:dyDescent="0.3">
      <c r="A2087" t="s">
        <v>22367</v>
      </c>
      <c r="B2087" t="s">
        <v>8169</v>
      </c>
      <c r="C2087" t="s">
        <v>264</v>
      </c>
      <c r="E2087" t="s">
        <v>45</v>
      </c>
      <c r="G2087">
        <v>0.21</v>
      </c>
      <c r="H2087">
        <v>0.21</v>
      </c>
      <c r="I2087" t="s">
        <v>24</v>
      </c>
      <c r="J2087">
        <v>46.84</v>
      </c>
      <c r="K2087">
        <v>269.87</v>
      </c>
      <c r="L2087">
        <v>223.03</v>
      </c>
      <c r="M2087" t="s">
        <v>265</v>
      </c>
      <c r="N2087" t="s">
        <v>22368</v>
      </c>
      <c r="O2087" t="s">
        <v>22369</v>
      </c>
      <c r="P2087" t="s">
        <v>265</v>
      </c>
      <c r="Q2087" t="s">
        <v>266</v>
      </c>
      <c r="R2087" t="s">
        <v>269</v>
      </c>
      <c r="S2087" t="s">
        <v>22370</v>
      </c>
      <c r="T2087">
        <v>269.87</v>
      </c>
      <c r="U2087" t="s">
        <v>24</v>
      </c>
      <c r="W2087" t="s">
        <v>22371</v>
      </c>
      <c r="X2087" t="s">
        <v>22372</v>
      </c>
      <c r="Y2087" t="s">
        <v>22373</v>
      </c>
      <c r="Z2087" t="str">
        <f t="shared" si="32"/>
        <v>AS-97049</v>
      </c>
    </row>
    <row r="2088" spans="1:26" x14ac:dyDescent="0.3">
      <c r="A2088" t="s">
        <v>22367</v>
      </c>
      <c r="B2088" t="s">
        <v>8169</v>
      </c>
      <c r="C2088" t="s">
        <v>264</v>
      </c>
      <c r="E2088" t="s">
        <v>45</v>
      </c>
      <c r="G2088">
        <v>0.21</v>
      </c>
      <c r="H2088">
        <v>0.21</v>
      </c>
      <c r="I2088" t="s">
        <v>24</v>
      </c>
      <c r="J2088">
        <v>46.84</v>
      </c>
      <c r="K2088">
        <v>269.87</v>
      </c>
      <c r="L2088">
        <v>223.03</v>
      </c>
      <c r="M2088" t="s">
        <v>265</v>
      </c>
      <c r="N2088" t="s">
        <v>22368</v>
      </c>
      <c r="O2088" t="s">
        <v>22374</v>
      </c>
      <c r="P2088" t="s">
        <v>265</v>
      </c>
      <c r="Q2088" t="s">
        <v>266</v>
      </c>
      <c r="R2088" t="s">
        <v>267</v>
      </c>
      <c r="S2088" t="s">
        <v>22375</v>
      </c>
      <c r="T2088">
        <v>269.87</v>
      </c>
      <c r="U2088" t="s">
        <v>24</v>
      </c>
      <c r="V2088" t="s">
        <v>22376</v>
      </c>
      <c r="W2088" t="s">
        <v>22377</v>
      </c>
      <c r="X2088" t="s">
        <v>22378</v>
      </c>
      <c r="Y2088" t="s">
        <v>22379</v>
      </c>
      <c r="Z2088" t="str">
        <f t="shared" si="32"/>
        <v>AS-97049</v>
      </c>
    </row>
    <row r="2089" spans="1:26" x14ac:dyDescent="0.3">
      <c r="A2089" t="s">
        <v>22380</v>
      </c>
      <c r="B2089" t="s">
        <v>8169</v>
      </c>
      <c r="C2089" t="s">
        <v>268</v>
      </c>
      <c r="E2089" t="s">
        <v>47</v>
      </c>
      <c r="G2089">
        <v>0.22</v>
      </c>
      <c r="H2089">
        <v>0.22</v>
      </c>
      <c r="I2089" t="s">
        <v>24</v>
      </c>
      <c r="J2089">
        <v>5.75</v>
      </c>
      <c r="K2089">
        <v>31.9</v>
      </c>
      <c r="L2089">
        <v>26.15</v>
      </c>
      <c r="M2089" t="s">
        <v>83</v>
      </c>
      <c r="N2089" t="s">
        <v>22381</v>
      </c>
      <c r="O2089" t="s">
        <v>22382</v>
      </c>
      <c r="P2089" t="s">
        <v>83</v>
      </c>
      <c r="Q2089" t="s">
        <v>266</v>
      </c>
      <c r="R2089" t="s">
        <v>267</v>
      </c>
      <c r="S2089" t="s">
        <v>22383</v>
      </c>
      <c r="T2089">
        <v>31.9</v>
      </c>
      <c r="U2089" t="s">
        <v>24</v>
      </c>
      <c r="V2089" t="s">
        <v>6820</v>
      </c>
      <c r="W2089" t="s">
        <v>6823</v>
      </c>
      <c r="X2089" t="s">
        <v>22384</v>
      </c>
      <c r="Y2089" t="s">
        <v>22385</v>
      </c>
      <c r="Z2089" t="str">
        <f t="shared" si="32"/>
        <v>AS-96638</v>
      </c>
    </row>
    <row r="2090" spans="1:26" x14ac:dyDescent="0.3">
      <c r="A2090" t="s">
        <v>22386</v>
      </c>
      <c r="B2090" t="s">
        <v>8169</v>
      </c>
      <c r="C2090" t="s">
        <v>264</v>
      </c>
      <c r="E2090" t="s">
        <v>46</v>
      </c>
      <c r="G2090">
        <v>0.2</v>
      </c>
      <c r="H2090">
        <v>0.2</v>
      </c>
      <c r="I2090" t="s">
        <v>24</v>
      </c>
      <c r="J2090">
        <v>11.33</v>
      </c>
      <c r="K2090">
        <v>67.95</v>
      </c>
      <c r="L2090">
        <v>56.62</v>
      </c>
      <c r="M2090" t="s">
        <v>265</v>
      </c>
      <c r="N2090" t="s">
        <v>22387</v>
      </c>
      <c r="O2090" t="s">
        <v>22388</v>
      </c>
      <c r="P2090" t="s">
        <v>265</v>
      </c>
      <c r="Q2090" t="s">
        <v>266</v>
      </c>
      <c r="R2090" t="s">
        <v>267</v>
      </c>
      <c r="S2090" t="s">
        <v>22389</v>
      </c>
      <c r="T2090">
        <v>67.95</v>
      </c>
      <c r="U2090" t="s">
        <v>24</v>
      </c>
      <c r="V2090" t="s">
        <v>22390</v>
      </c>
      <c r="W2090" t="s">
        <v>22391</v>
      </c>
      <c r="X2090" t="s">
        <v>22392</v>
      </c>
      <c r="Y2090" t="s">
        <v>22393</v>
      </c>
      <c r="Z2090" t="str">
        <f t="shared" si="32"/>
        <v>AS-96495</v>
      </c>
    </row>
    <row r="2091" spans="1:26" x14ac:dyDescent="0.3">
      <c r="A2091" t="s">
        <v>22394</v>
      </c>
      <c r="B2091" t="s">
        <v>8169</v>
      </c>
      <c r="C2091" t="s">
        <v>264</v>
      </c>
      <c r="E2091" t="s">
        <v>45</v>
      </c>
      <c r="G2091">
        <v>0.21</v>
      </c>
      <c r="H2091">
        <v>0.21</v>
      </c>
      <c r="I2091" t="s">
        <v>24</v>
      </c>
      <c r="J2091">
        <v>5.35</v>
      </c>
      <c r="K2091">
        <v>30.85</v>
      </c>
      <c r="L2091">
        <v>25.5</v>
      </c>
      <c r="M2091" t="s">
        <v>265</v>
      </c>
      <c r="N2091" t="s">
        <v>22395</v>
      </c>
      <c r="O2091" t="s">
        <v>22396</v>
      </c>
      <c r="P2091" t="s">
        <v>265</v>
      </c>
      <c r="Q2091" t="s">
        <v>266</v>
      </c>
      <c r="R2091" t="s">
        <v>267</v>
      </c>
      <c r="S2091" t="s">
        <v>22397</v>
      </c>
      <c r="T2091">
        <v>30.85</v>
      </c>
      <c r="U2091" t="s">
        <v>24</v>
      </c>
      <c r="V2091" t="s">
        <v>22398</v>
      </c>
      <c r="W2091" t="s">
        <v>22399</v>
      </c>
      <c r="X2091" t="s">
        <v>22400</v>
      </c>
      <c r="Y2091" t="s">
        <v>22401</v>
      </c>
      <c r="Z2091" t="str">
        <f t="shared" si="32"/>
        <v>AS-95995</v>
      </c>
    </row>
    <row r="2092" spans="1:26" x14ac:dyDescent="0.3">
      <c r="A2092" t="s">
        <v>22402</v>
      </c>
      <c r="B2092" t="s">
        <v>8169</v>
      </c>
      <c r="C2092" t="s">
        <v>264</v>
      </c>
      <c r="E2092" t="s">
        <v>45</v>
      </c>
      <c r="G2092">
        <v>0.21</v>
      </c>
      <c r="H2092">
        <v>0.21</v>
      </c>
      <c r="I2092" t="s">
        <v>24</v>
      </c>
      <c r="J2092">
        <v>8.31</v>
      </c>
      <c r="K2092">
        <v>47.9</v>
      </c>
      <c r="L2092">
        <v>39.590000000000003</v>
      </c>
      <c r="M2092" t="s">
        <v>265</v>
      </c>
      <c r="N2092" t="s">
        <v>22403</v>
      </c>
      <c r="O2092" t="s">
        <v>22404</v>
      </c>
      <c r="P2092" t="s">
        <v>265</v>
      </c>
      <c r="Q2092" t="s">
        <v>266</v>
      </c>
      <c r="R2092" t="s">
        <v>267</v>
      </c>
      <c r="S2092" t="s">
        <v>22405</v>
      </c>
      <c r="T2092">
        <v>47.9</v>
      </c>
      <c r="U2092" t="s">
        <v>24</v>
      </c>
      <c r="V2092" t="s">
        <v>22406</v>
      </c>
      <c r="W2092" t="s">
        <v>22407</v>
      </c>
      <c r="X2092" t="s">
        <v>22408</v>
      </c>
      <c r="Y2092" t="s">
        <v>22409</v>
      </c>
      <c r="Z2092" t="str">
        <f t="shared" si="32"/>
        <v>AS-95726</v>
      </c>
    </row>
    <row r="2093" spans="1:26" x14ac:dyDescent="0.3">
      <c r="A2093" t="s">
        <v>22410</v>
      </c>
      <c r="B2093" t="s">
        <v>8169</v>
      </c>
      <c r="C2093" t="s">
        <v>38</v>
      </c>
      <c r="D2093" t="s">
        <v>65</v>
      </c>
      <c r="E2093" t="s">
        <v>45</v>
      </c>
      <c r="G2093">
        <v>0.21</v>
      </c>
      <c r="H2093" t="s">
        <v>270</v>
      </c>
      <c r="I2093" t="s">
        <v>24</v>
      </c>
      <c r="J2093">
        <v>3.32</v>
      </c>
      <c r="K2093">
        <v>19.149999999999999</v>
      </c>
      <c r="L2093">
        <v>15.83</v>
      </c>
      <c r="M2093" t="s">
        <v>271</v>
      </c>
      <c r="Z2093" t="str">
        <f t="shared" si="32"/>
        <v>AS-95255</v>
      </c>
    </row>
    <row r="2094" spans="1:26" x14ac:dyDescent="0.3">
      <c r="A2094" t="s">
        <v>22411</v>
      </c>
      <c r="B2094" t="s">
        <v>8169</v>
      </c>
      <c r="C2094" t="s">
        <v>264</v>
      </c>
      <c r="E2094" t="s">
        <v>46</v>
      </c>
      <c r="G2094">
        <v>0.2</v>
      </c>
      <c r="H2094">
        <v>0.2</v>
      </c>
      <c r="I2094" t="s">
        <v>24</v>
      </c>
      <c r="J2094">
        <v>6.32</v>
      </c>
      <c r="K2094">
        <v>37.9</v>
      </c>
      <c r="L2094">
        <v>31.58</v>
      </c>
      <c r="M2094" t="s">
        <v>265</v>
      </c>
      <c r="N2094" t="s">
        <v>22412</v>
      </c>
      <c r="O2094" t="s">
        <v>22413</v>
      </c>
      <c r="P2094" t="s">
        <v>265</v>
      </c>
      <c r="Q2094" t="s">
        <v>266</v>
      </c>
      <c r="R2094" t="s">
        <v>267</v>
      </c>
      <c r="S2094" t="s">
        <v>22414</v>
      </c>
      <c r="T2094">
        <v>37.9</v>
      </c>
      <c r="U2094" t="s">
        <v>24</v>
      </c>
      <c r="V2094" t="s">
        <v>22415</v>
      </c>
      <c r="W2094" t="s">
        <v>22416</v>
      </c>
      <c r="X2094" t="s">
        <v>22417</v>
      </c>
      <c r="Y2094" t="s">
        <v>22418</v>
      </c>
      <c r="Z2094" t="str">
        <f t="shared" si="32"/>
        <v>AS-94879</v>
      </c>
    </row>
    <row r="2095" spans="1:26" x14ac:dyDescent="0.3">
      <c r="A2095" t="s">
        <v>22419</v>
      </c>
      <c r="B2095" t="s">
        <v>8169</v>
      </c>
      <c r="C2095" t="s">
        <v>264</v>
      </c>
      <c r="E2095" t="s">
        <v>45</v>
      </c>
      <c r="G2095">
        <v>0.21</v>
      </c>
      <c r="H2095">
        <v>0.21</v>
      </c>
      <c r="I2095" t="s">
        <v>24</v>
      </c>
      <c r="J2095">
        <v>13.42</v>
      </c>
      <c r="K2095">
        <v>77.31</v>
      </c>
      <c r="L2095">
        <v>63.89</v>
      </c>
      <c r="M2095" t="s">
        <v>265</v>
      </c>
      <c r="N2095" t="s">
        <v>22420</v>
      </c>
      <c r="O2095" t="s">
        <v>22421</v>
      </c>
      <c r="P2095" t="s">
        <v>265</v>
      </c>
      <c r="Q2095" t="s">
        <v>266</v>
      </c>
      <c r="R2095" t="s">
        <v>267</v>
      </c>
      <c r="S2095" t="s">
        <v>22422</v>
      </c>
      <c r="T2095">
        <v>77.31</v>
      </c>
      <c r="U2095" t="s">
        <v>24</v>
      </c>
      <c r="V2095" t="s">
        <v>22423</v>
      </c>
      <c r="W2095" t="s">
        <v>22424</v>
      </c>
      <c r="X2095" t="s">
        <v>22425</v>
      </c>
      <c r="Y2095" t="s">
        <v>22426</v>
      </c>
      <c r="Z2095" t="str">
        <f t="shared" si="32"/>
        <v>AS-95386</v>
      </c>
    </row>
    <row r="2096" spans="1:26" x14ac:dyDescent="0.3">
      <c r="A2096" t="s">
        <v>22427</v>
      </c>
      <c r="B2096" t="s">
        <v>8169</v>
      </c>
      <c r="C2096" t="s">
        <v>264</v>
      </c>
      <c r="E2096" t="s">
        <v>46</v>
      </c>
      <c r="G2096">
        <v>0.2</v>
      </c>
      <c r="H2096">
        <v>0.2</v>
      </c>
      <c r="I2096" t="s">
        <v>24</v>
      </c>
      <c r="J2096">
        <v>8.32</v>
      </c>
      <c r="K2096">
        <v>49.9</v>
      </c>
      <c r="L2096">
        <v>41.58</v>
      </c>
      <c r="M2096" t="s">
        <v>265</v>
      </c>
      <c r="N2096" t="s">
        <v>22428</v>
      </c>
      <c r="O2096" t="s">
        <v>22429</v>
      </c>
      <c r="P2096" t="s">
        <v>265</v>
      </c>
      <c r="Q2096" t="s">
        <v>266</v>
      </c>
      <c r="R2096" t="s">
        <v>267</v>
      </c>
      <c r="S2096" t="s">
        <v>22430</v>
      </c>
      <c r="T2096">
        <v>49.9</v>
      </c>
      <c r="U2096" t="s">
        <v>24</v>
      </c>
      <c r="V2096" t="s">
        <v>22431</v>
      </c>
      <c r="W2096" t="s">
        <v>22432</v>
      </c>
      <c r="X2096" t="s">
        <v>22433</v>
      </c>
      <c r="Y2096" t="s">
        <v>22434</v>
      </c>
      <c r="Z2096" t="str">
        <f t="shared" si="32"/>
        <v>AS-96942</v>
      </c>
    </row>
    <row r="2097" spans="1:26" x14ac:dyDescent="0.3">
      <c r="A2097" t="s">
        <v>22435</v>
      </c>
      <c r="B2097" t="s">
        <v>8169</v>
      </c>
      <c r="C2097" t="s">
        <v>268</v>
      </c>
      <c r="E2097" t="s">
        <v>42</v>
      </c>
      <c r="G2097">
        <v>0.19</v>
      </c>
      <c r="H2097">
        <v>0.19</v>
      </c>
      <c r="I2097" t="s">
        <v>24</v>
      </c>
      <c r="J2097">
        <v>15.96</v>
      </c>
      <c r="K2097">
        <v>99.95</v>
      </c>
      <c r="L2097">
        <v>83.99</v>
      </c>
      <c r="M2097" t="s">
        <v>83</v>
      </c>
      <c r="N2097" t="s">
        <v>22436</v>
      </c>
      <c r="O2097" t="s">
        <v>22437</v>
      </c>
      <c r="P2097" t="s">
        <v>83</v>
      </c>
      <c r="Q2097" t="s">
        <v>266</v>
      </c>
      <c r="R2097" t="s">
        <v>267</v>
      </c>
      <c r="S2097" t="s">
        <v>22438</v>
      </c>
      <c r="T2097">
        <v>99.95</v>
      </c>
      <c r="U2097" t="s">
        <v>24</v>
      </c>
      <c r="V2097" t="s">
        <v>3577</v>
      </c>
      <c r="W2097" t="s">
        <v>3580</v>
      </c>
      <c r="X2097" t="s">
        <v>22439</v>
      </c>
      <c r="Y2097" t="s">
        <v>22440</v>
      </c>
      <c r="Z2097" t="str">
        <f t="shared" si="32"/>
        <v>AS-95129</v>
      </c>
    </row>
    <row r="2098" spans="1:26" x14ac:dyDescent="0.3">
      <c r="A2098" t="s">
        <v>22441</v>
      </c>
      <c r="B2098" t="s">
        <v>8169</v>
      </c>
      <c r="C2098" t="s">
        <v>264</v>
      </c>
      <c r="E2098" t="s">
        <v>45</v>
      </c>
      <c r="G2098">
        <v>0.21</v>
      </c>
      <c r="H2098">
        <v>0.21</v>
      </c>
      <c r="I2098" t="s">
        <v>24</v>
      </c>
      <c r="J2098">
        <v>14.74</v>
      </c>
      <c r="K2098">
        <v>84.95</v>
      </c>
      <c r="L2098">
        <v>70.209999999999994</v>
      </c>
      <c r="M2098" t="s">
        <v>265</v>
      </c>
      <c r="N2098" t="s">
        <v>22442</v>
      </c>
      <c r="O2098" t="s">
        <v>22443</v>
      </c>
      <c r="P2098" t="s">
        <v>265</v>
      </c>
      <c r="Q2098" t="s">
        <v>266</v>
      </c>
      <c r="R2098" t="s">
        <v>267</v>
      </c>
      <c r="S2098" t="s">
        <v>22444</v>
      </c>
      <c r="T2098">
        <v>84.95</v>
      </c>
      <c r="U2098" t="s">
        <v>24</v>
      </c>
      <c r="V2098" t="s">
        <v>22445</v>
      </c>
      <c r="W2098" t="s">
        <v>22446</v>
      </c>
      <c r="X2098" t="s">
        <v>22447</v>
      </c>
      <c r="Y2098" t="s">
        <v>22448</v>
      </c>
      <c r="Z2098" t="str">
        <f t="shared" si="32"/>
        <v>AS-96112</v>
      </c>
    </row>
    <row r="2099" spans="1:26" x14ac:dyDescent="0.3">
      <c r="A2099" t="s">
        <v>22449</v>
      </c>
      <c r="B2099" t="s">
        <v>8169</v>
      </c>
      <c r="C2099" t="s">
        <v>264</v>
      </c>
      <c r="E2099" t="s">
        <v>46</v>
      </c>
      <c r="G2099">
        <v>0.2</v>
      </c>
      <c r="H2099">
        <v>0.2</v>
      </c>
      <c r="I2099" t="s">
        <v>24</v>
      </c>
      <c r="J2099">
        <v>16.48</v>
      </c>
      <c r="K2099">
        <v>98.85</v>
      </c>
      <c r="L2099">
        <v>82.37</v>
      </c>
      <c r="M2099" t="s">
        <v>265</v>
      </c>
      <c r="N2099" t="s">
        <v>22450</v>
      </c>
      <c r="O2099" t="s">
        <v>22451</v>
      </c>
      <c r="P2099" t="s">
        <v>265</v>
      </c>
      <c r="Q2099" t="s">
        <v>266</v>
      </c>
      <c r="R2099" t="s">
        <v>267</v>
      </c>
      <c r="S2099" t="s">
        <v>22452</v>
      </c>
      <c r="T2099">
        <v>98.85</v>
      </c>
      <c r="U2099" t="s">
        <v>24</v>
      </c>
      <c r="V2099" t="s">
        <v>22453</v>
      </c>
      <c r="W2099" t="s">
        <v>22454</v>
      </c>
      <c r="X2099" t="s">
        <v>22455</v>
      </c>
      <c r="Y2099" t="s">
        <v>22456</v>
      </c>
      <c r="Z2099" t="str">
        <f t="shared" si="32"/>
        <v>AS-96322</v>
      </c>
    </row>
    <row r="2100" spans="1:26" x14ac:dyDescent="0.3">
      <c r="A2100" t="s">
        <v>22457</v>
      </c>
      <c r="B2100" t="s">
        <v>8169</v>
      </c>
      <c r="C2100" t="s">
        <v>264</v>
      </c>
      <c r="E2100" t="s">
        <v>45</v>
      </c>
      <c r="G2100">
        <v>0.21</v>
      </c>
      <c r="H2100">
        <v>0.21</v>
      </c>
      <c r="I2100" t="s">
        <v>24</v>
      </c>
      <c r="J2100">
        <v>25.14</v>
      </c>
      <c r="K2100">
        <v>144.85</v>
      </c>
      <c r="L2100">
        <v>119.71</v>
      </c>
      <c r="M2100" t="s">
        <v>265</v>
      </c>
      <c r="N2100" t="s">
        <v>22458</v>
      </c>
      <c r="O2100" t="s">
        <v>22459</v>
      </c>
      <c r="P2100" t="s">
        <v>265</v>
      </c>
      <c r="Q2100" t="s">
        <v>266</v>
      </c>
      <c r="R2100" t="s">
        <v>267</v>
      </c>
      <c r="S2100" t="s">
        <v>22460</v>
      </c>
      <c r="T2100">
        <v>144.85</v>
      </c>
      <c r="U2100" t="s">
        <v>24</v>
      </c>
      <c r="V2100" t="s">
        <v>22461</v>
      </c>
      <c r="W2100" t="s">
        <v>22462</v>
      </c>
      <c r="X2100" t="s">
        <v>22463</v>
      </c>
      <c r="Y2100" t="s">
        <v>22464</v>
      </c>
      <c r="Z2100" t="str">
        <f t="shared" si="32"/>
        <v>AS-95559</v>
      </c>
    </row>
    <row r="2101" spans="1:26" x14ac:dyDescent="0.3">
      <c r="A2101" t="s">
        <v>22465</v>
      </c>
      <c r="B2101" t="s">
        <v>8169</v>
      </c>
      <c r="C2101" t="s">
        <v>268</v>
      </c>
      <c r="E2101" t="s">
        <v>42</v>
      </c>
      <c r="G2101">
        <v>0.19</v>
      </c>
      <c r="H2101">
        <v>0.19</v>
      </c>
      <c r="I2101" t="s">
        <v>24</v>
      </c>
      <c r="J2101">
        <v>36.619999999999997</v>
      </c>
      <c r="K2101">
        <v>229.37</v>
      </c>
      <c r="L2101">
        <v>192.75</v>
      </c>
      <c r="M2101" t="s">
        <v>83</v>
      </c>
      <c r="N2101" t="s">
        <v>22466</v>
      </c>
      <c r="O2101" t="s">
        <v>22467</v>
      </c>
      <c r="P2101" t="s">
        <v>83</v>
      </c>
      <c r="Q2101" t="s">
        <v>266</v>
      </c>
      <c r="R2101" t="s">
        <v>267</v>
      </c>
      <c r="S2101" t="s">
        <v>22468</v>
      </c>
      <c r="T2101">
        <v>229.37</v>
      </c>
      <c r="U2101" t="s">
        <v>24</v>
      </c>
      <c r="V2101" t="s">
        <v>3092</v>
      </c>
      <c r="W2101" t="s">
        <v>3094</v>
      </c>
      <c r="X2101" t="s">
        <v>22469</v>
      </c>
      <c r="Y2101" t="s">
        <v>22470</v>
      </c>
      <c r="Z2101" t="str">
        <f t="shared" si="32"/>
        <v>AS-94936</v>
      </c>
    </row>
    <row r="2102" spans="1:26" x14ac:dyDescent="0.3">
      <c r="A2102" t="s">
        <v>22471</v>
      </c>
      <c r="B2102" t="s">
        <v>8169</v>
      </c>
      <c r="C2102" t="s">
        <v>268</v>
      </c>
      <c r="E2102" t="s">
        <v>47</v>
      </c>
      <c r="G2102">
        <v>0.22</v>
      </c>
      <c r="H2102">
        <v>0.22</v>
      </c>
      <c r="I2102" t="s">
        <v>24</v>
      </c>
      <c r="J2102">
        <v>8.09</v>
      </c>
      <c r="K2102">
        <v>44.85</v>
      </c>
      <c r="L2102">
        <v>36.76</v>
      </c>
      <c r="M2102" t="s">
        <v>83</v>
      </c>
      <c r="N2102" t="s">
        <v>22472</v>
      </c>
      <c r="O2102" t="s">
        <v>22473</v>
      </c>
      <c r="P2102" t="s">
        <v>83</v>
      </c>
      <c r="Q2102" t="s">
        <v>266</v>
      </c>
      <c r="R2102" t="s">
        <v>267</v>
      </c>
      <c r="S2102" t="s">
        <v>22474</v>
      </c>
      <c r="T2102">
        <v>44.85</v>
      </c>
      <c r="U2102" t="s">
        <v>24</v>
      </c>
      <c r="V2102" t="s">
        <v>4536</v>
      </c>
      <c r="W2102" t="s">
        <v>4539</v>
      </c>
      <c r="X2102" t="s">
        <v>22475</v>
      </c>
      <c r="Y2102" t="s">
        <v>22476</v>
      </c>
      <c r="Z2102" t="str">
        <f t="shared" si="32"/>
        <v>AS-95436</v>
      </c>
    </row>
    <row r="2103" spans="1:26" x14ac:dyDescent="0.3">
      <c r="A2103" t="s">
        <v>22477</v>
      </c>
      <c r="B2103" t="s">
        <v>8169</v>
      </c>
      <c r="C2103" t="s">
        <v>268</v>
      </c>
      <c r="E2103" t="s">
        <v>47</v>
      </c>
      <c r="G2103">
        <v>0.22</v>
      </c>
      <c r="H2103">
        <v>0.22</v>
      </c>
      <c r="I2103" t="s">
        <v>24</v>
      </c>
      <c r="J2103">
        <v>9.9</v>
      </c>
      <c r="K2103">
        <v>54.9</v>
      </c>
      <c r="L2103">
        <v>45</v>
      </c>
      <c r="M2103" t="s">
        <v>83</v>
      </c>
      <c r="N2103" t="s">
        <v>22478</v>
      </c>
      <c r="O2103" t="s">
        <v>22479</v>
      </c>
      <c r="P2103" t="s">
        <v>83</v>
      </c>
      <c r="Q2103" t="s">
        <v>266</v>
      </c>
      <c r="R2103" t="s">
        <v>267</v>
      </c>
      <c r="S2103" t="s">
        <v>22480</v>
      </c>
      <c r="T2103">
        <v>54.9</v>
      </c>
      <c r="U2103" t="s">
        <v>24</v>
      </c>
      <c r="V2103" t="s">
        <v>4762</v>
      </c>
      <c r="W2103" t="s">
        <v>4765</v>
      </c>
      <c r="X2103" t="s">
        <v>22481</v>
      </c>
      <c r="Y2103" t="s">
        <v>22482</v>
      </c>
      <c r="Z2103" t="str">
        <f t="shared" si="32"/>
        <v>AS-95529</v>
      </c>
    </row>
    <row r="2104" spans="1:26" x14ac:dyDescent="0.3">
      <c r="A2104" t="s">
        <v>22483</v>
      </c>
      <c r="B2104" t="s">
        <v>8169</v>
      </c>
      <c r="C2104" t="s">
        <v>264</v>
      </c>
      <c r="E2104" t="s">
        <v>47</v>
      </c>
      <c r="G2104">
        <v>0.22</v>
      </c>
      <c r="H2104">
        <v>0.22</v>
      </c>
      <c r="I2104" t="s">
        <v>24</v>
      </c>
      <c r="J2104">
        <v>8.1</v>
      </c>
      <c r="K2104">
        <v>44.9</v>
      </c>
      <c r="L2104">
        <v>36.799999999999997</v>
      </c>
      <c r="M2104" t="s">
        <v>265</v>
      </c>
      <c r="N2104" t="s">
        <v>22484</v>
      </c>
      <c r="O2104" t="s">
        <v>22485</v>
      </c>
      <c r="P2104" t="s">
        <v>265</v>
      </c>
      <c r="Q2104" t="s">
        <v>266</v>
      </c>
      <c r="R2104" t="s">
        <v>267</v>
      </c>
      <c r="S2104" t="s">
        <v>22486</v>
      </c>
      <c r="T2104">
        <v>44.9</v>
      </c>
      <c r="U2104" t="s">
        <v>24</v>
      </c>
      <c r="V2104" t="s">
        <v>22487</v>
      </c>
      <c r="W2104" t="s">
        <v>22488</v>
      </c>
      <c r="X2104" t="s">
        <v>22489</v>
      </c>
      <c r="Y2104" t="s">
        <v>22490</v>
      </c>
      <c r="Z2104" t="str">
        <f t="shared" si="32"/>
        <v>AS-96453</v>
      </c>
    </row>
    <row r="2105" spans="1:26" x14ac:dyDescent="0.3">
      <c r="A2105" t="s">
        <v>22491</v>
      </c>
      <c r="B2105" t="s">
        <v>8169</v>
      </c>
      <c r="C2105" t="s">
        <v>264</v>
      </c>
      <c r="E2105" t="s">
        <v>45</v>
      </c>
      <c r="G2105">
        <v>0.21</v>
      </c>
      <c r="H2105">
        <v>0.21</v>
      </c>
      <c r="I2105" t="s">
        <v>24</v>
      </c>
      <c r="J2105">
        <v>14.74</v>
      </c>
      <c r="K2105">
        <v>84.95</v>
      </c>
      <c r="L2105">
        <v>70.209999999999994</v>
      </c>
      <c r="M2105" t="s">
        <v>265</v>
      </c>
      <c r="N2105" t="s">
        <v>22492</v>
      </c>
      <c r="O2105" t="s">
        <v>22493</v>
      </c>
      <c r="P2105" t="s">
        <v>265</v>
      </c>
      <c r="Q2105" t="s">
        <v>266</v>
      </c>
      <c r="R2105" t="s">
        <v>267</v>
      </c>
      <c r="S2105" t="s">
        <v>22494</v>
      </c>
      <c r="T2105">
        <v>84.95</v>
      </c>
      <c r="U2105" t="s">
        <v>24</v>
      </c>
      <c r="V2105" t="s">
        <v>22495</v>
      </c>
      <c r="W2105" t="s">
        <v>22496</v>
      </c>
      <c r="X2105" t="s">
        <v>22497</v>
      </c>
      <c r="Y2105" t="s">
        <v>22498</v>
      </c>
      <c r="Z2105" t="str">
        <f t="shared" si="32"/>
        <v>AS-95514</v>
      </c>
    </row>
    <row r="2106" spans="1:26" x14ac:dyDescent="0.3">
      <c r="A2106" t="s">
        <v>22499</v>
      </c>
      <c r="B2106" t="s">
        <v>8169</v>
      </c>
      <c r="C2106" t="s">
        <v>264</v>
      </c>
      <c r="E2106" t="s">
        <v>42</v>
      </c>
      <c r="G2106">
        <v>0.19</v>
      </c>
      <c r="H2106">
        <v>0.19</v>
      </c>
      <c r="I2106" t="s">
        <v>24</v>
      </c>
      <c r="J2106">
        <v>9.39</v>
      </c>
      <c r="K2106">
        <v>58.82</v>
      </c>
      <c r="L2106">
        <v>49.43</v>
      </c>
      <c r="M2106" t="s">
        <v>265</v>
      </c>
      <c r="N2106" t="s">
        <v>22500</v>
      </c>
      <c r="O2106" t="s">
        <v>22501</v>
      </c>
      <c r="P2106" t="s">
        <v>265</v>
      </c>
      <c r="Q2106" t="s">
        <v>266</v>
      </c>
      <c r="R2106" t="s">
        <v>267</v>
      </c>
      <c r="S2106" t="s">
        <v>22502</v>
      </c>
      <c r="T2106">
        <v>58.82</v>
      </c>
      <c r="U2106" t="s">
        <v>24</v>
      </c>
      <c r="V2106" t="s">
        <v>22503</v>
      </c>
      <c r="W2106" t="s">
        <v>22504</v>
      </c>
      <c r="X2106" t="s">
        <v>22505</v>
      </c>
      <c r="Y2106" t="s">
        <v>22506</v>
      </c>
      <c r="Z2106" t="str">
        <f t="shared" si="32"/>
        <v>AS-96779</v>
      </c>
    </row>
    <row r="2107" spans="1:26" x14ac:dyDescent="0.3">
      <c r="A2107" t="s">
        <v>22507</v>
      </c>
      <c r="B2107" t="s">
        <v>8169</v>
      </c>
      <c r="C2107" t="s">
        <v>268</v>
      </c>
      <c r="E2107" t="s">
        <v>46</v>
      </c>
      <c r="G2107">
        <v>0.2</v>
      </c>
      <c r="H2107">
        <v>0.2</v>
      </c>
      <c r="I2107" t="s">
        <v>24</v>
      </c>
      <c r="J2107">
        <v>9.81</v>
      </c>
      <c r="K2107">
        <v>58.85</v>
      </c>
      <c r="L2107">
        <v>49.04</v>
      </c>
      <c r="M2107" t="s">
        <v>83</v>
      </c>
      <c r="N2107" t="s">
        <v>22508</v>
      </c>
      <c r="O2107" t="s">
        <v>22509</v>
      </c>
      <c r="P2107" t="s">
        <v>83</v>
      </c>
      <c r="Q2107" t="s">
        <v>266</v>
      </c>
      <c r="R2107" t="s">
        <v>267</v>
      </c>
      <c r="S2107" t="s">
        <v>22510</v>
      </c>
      <c r="T2107">
        <v>58.85</v>
      </c>
      <c r="U2107" t="s">
        <v>24</v>
      </c>
      <c r="V2107" t="s">
        <v>6572</v>
      </c>
      <c r="W2107" t="s">
        <v>6575</v>
      </c>
      <c r="X2107" t="s">
        <v>22511</v>
      </c>
      <c r="Y2107" t="s">
        <v>22512</v>
      </c>
      <c r="Z2107" t="str">
        <f t="shared" si="32"/>
        <v>AS-96464</v>
      </c>
    </row>
    <row r="2108" spans="1:26" x14ac:dyDescent="0.3">
      <c r="A2108" t="s">
        <v>22513</v>
      </c>
      <c r="B2108" t="s">
        <v>8169</v>
      </c>
      <c r="C2108" t="s">
        <v>264</v>
      </c>
      <c r="E2108" t="s">
        <v>45</v>
      </c>
      <c r="G2108">
        <v>0.21</v>
      </c>
      <c r="H2108">
        <v>0.21</v>
      </c>
      <c r="I2108" t="s">
        <v>24</v>
      </c>
      <c r="J2108">
        <v>124.72</v>
      </c>
      <c r="K2108">
        <v>718.61</v>
      </c>
      <c r="L2108">
        <v>593.89</v>
      </c>
      <c r="M2108" t="s">
        <v>265</v>
      </c>
      <c r="N2108" t="s">
        <v>22514</v>
      </c>
      <c r="O2108" t="s">
        <v>22515</v>
      </c>
      <c r="P2108" t="s">
        <v>265</v>
      </c>
      <c r="Q2108" t="s">
        <v>266</v>
      </c>
      <c r="R2108" t="s">
        <v>267</v>
      </c>
      <c r="S2108" t="s">
        <v>22516</v>
      </c>
      <c r="T2108">
        <v>718.61</v>
      </c>
      <c r="U2108" t="s">
        <v>24</v>
      </c>
      <c r="V2108" t="s">
        <v>22517</v>
      </c>
      <c r="W2108" t="s">
        <v>22518</v>
      </c>
      <c r="X2108" t="s">
        <v>22519</v>
      </c>
      <c r="Y2108" t="s">
        <v>22520</v>
      </c>
      <c r="Z2108" t="str">
        <f t="shared" si="32"/>
        <v>AS-97114</v>
      </c>
    </row>
    <row r="2109" spans="1:26" x14ac:dyDescent="0.3">
      <c r="A2109" t="s">
        <v>22521</v>
      </c>
      <c r="B2109" t="s">
        <v>8169</v>
      </c>
      <c r="C2109" t="s">
        <v>264</v>
      </c>
      <c r="E2109" t="s">
        <v>45</v>
      </c>
      <c r="G2109">
        <v>0.21</v>
      </c>
      <c r="H2109">
        <v>0.21</v>
      </c>
      <c r="I2109" t="s">
        <v>24</v>
      </c>
      <c r="J2109">
        <v>14.74</v>
      </c>
      <c r="K2109">
        <v>84.95</v>
      </c>
      <c r="L2109">
        <v>70.209999999999994</v>
      </c>
      <c r="M2109" t="s">
        <v>265</v>
      </c>
      <c r="N2109" t="s">
        <v>22522</v>
      </c>
      <c r="O2109" t="s">
        <v>22523</v>
      </c>
      <c r="P2109" t="s">
        <v>265</v>
      </c>
      <c r="Q2109" t="s">
        <v>266</v>
      </c>
      <c r="R2109" t="s">
        <v>267</v>
      </c>
      <c r="S2109" t="s">
        <v>22524</v>
      </c>
      <c r="T2109">
        <v>84.95</v>
      </c>
      <c r="U2109" t="s">
        <v>24</v>
      </c>
      <c r="V2109" t="s">
        <v>22525</v>
      </c>
      <c r="W2109" t="s">
        <v>22526</v>
      </c>
      <c r="X2109" t="s">
        <v>22527</v>
      </c>
      <c r="Y2109" t="s">
        <v>22528</v>
      </c>
      <c r="Z2109" t="str">
        <f t="shared" si="32"/>
        <v>AS-96714</v>
      </c>
    </row>
    <row r="2110" spans="1:26" x14ac:dyDescent="0.3">
      <c r="A2110" t="s">
        <v>22529</v>
      </c>
      <c r="B2110" t="s">
        <v>8169</v>
      </c>
      <c r="C2110" t="s">
        <v>264</v>
      </c>
      <c r="E2110" t="s">
        <v>46</v>
      </c>
      <c r="G2110">
        <v>0.2</v>
      </c>
      <c r="H2110">
        <v>0.2</v>
      </c>
      <c r="I2110" t="s">
        <v>24</v>
      </c>
      <c r="J2110">
        <v>8.32</v>
      </c>
      <c r="K2110">
        <v>49.9</v>
      </c>
      <c r="L2110">
        <v>41.58</v>
      </c>
      <c r="M2110" t="s">
        <v>265</v>
      </c>
      <c r="N2110" t="s">
        <v>22530</v>
      </c>
      <c r="O2110" t="s">
        <v>22531</v>
      </c>
      <c r="P2110" t="s">
        <v>265</v>
      </c>
      <c r="Q2110" t="s">
        <v>266</v>
      </c>
      <c r="R2110" t="s">
        <v>267</v>
      </c>
      <c r="S2110" t="s">
        <v>22532</v>
      </c>
      <c r="T2110">
        <v>49.9</v>
      </c>
      <c r="U2110" t="s">
        <v>24</v>
      </c>
      <c r="V2110" t="s">
        <v>22533</v>
      </c>
      <c r="W2110" t="s">
        <v>22534</v>
      </c>
      <c r="X2110" t="s">
        <v>22535</v>
      </c>
      <c r="Y2110" t="s">
        <v>22536</v>
      </c>
      <c r="Z2110" t="str">
        <f t="shared" si="32"/>
        <v>AS-96106</v>
      </c>
    </row>
    <row r="2111" spans="1:26" x14ac:dyDescent="0.3">
      <c r="A2111" t="s">
        <v>22537</v>
      </c>
      <c r="B2111" t="s">
        <v>8169</v>
      </c>
      <c r="C2111" t="s">
        <v>264</v>
      </c>
      <c r="E2111" t="s">
        <v>37</v>
      </c>
      <c r="G2111">
        <v>0.2</v>
      </c>
      <c r="H2111">
        <v>0.2</v>
      </c>
      <c r="I2111" t="s">
        <v>24</v>
      </c>
      <c r="J2111">
        <v>4.1500000000000004</v>
      </c>
      <c r="K2111">
        <v>24.9</v>
      </c>
      <c r="L2111">
        <v>20.75</v>
      </c>
      <c r="M2111" t="s">
        <v>265</v>
      </c>
      <c r="N2111" t="s">
        <v>22538</v>
      </c>
      <c r="O2111" t="s">
        <v>22539</v>
      </c>
      <c r="P2111" t="s">
        <v>265</v>
      </c>
      <c r="Q2111" t="s">
        <v>266</v>
      </c>
      <c r="R2111" t="s">
        <v>267</v>
      </c>
      <c r="S2111" t="s">
        <v>22540</v>
      </c>
      <c r="T2111">
        <v>24.9</v>
      </c>
      <c r="U2111" t="s">
        <v>24</v>
      </c>
      <c r="V2111" t="s">
        <v>22541</v>
      </c>
      <c r="W2111" t="s">
        <v>22542</v>
      </c>
      <c r="X2111" t="s">
        <v>22543</v>
      </c>
      <c r="Y2111" t="s">
        <v>22544</v>
      </c>
      <c r="Z2111" t="str">
        <f t="shared" si="32"/>
        <v>AS-94893</v>
      </c>
    </row>
    <row r="2112" spans="1:26" x14ac:dyDescent="0.3">
      <c r="A2112" t="s">
        <v>22545</v>
      </c>
      <c r="B2112" t="s">
        <v>8169</v>
      </c>
      <c r="C2112" t="s">
        <v>268</v>
      </c>
      <c r="E2112" t="s">
        <v>37</v>
      </c>
      <c r="G2112">
        <v>0.2</v>
      </c>
      <c r="H2112">
        <v>0.2</v>
      </c>
      <c r="I2112" t="s">
        <v>24</v>
      </c>
      <c r="J2112">
        <v>5.32</v>
      </c>
      <c r="K2112">
        <v>31.9</v>
      </c>
      <c r="L2112">
        <v>26.58</v>
      </c>
      <c r="M2112" t="s">
        <v>83</v>
      </c>
      <c r="N2112" t="s">
        <v>22546</v>
      </c>
      <c r="O2112" t="s">
        <v>22547</v>
      </c>
      <c r="P2112" t="s">
        <v>83</v>
      </c>
      <c r="Q2112" t="s">
        <v>266</v>
      </c>
      <c r="R2112" t="s">
        <v>267</v>
      </c>
      <c r="S2112" t="s">
        <v>22548</v>
      </c>
      <c r="T2112">
        <v>31.9</v>
      </c>
      <c r="U2112" t="s">
        <v>24</v>
      </c>
      <c r="V2112" t="s">
        <v>2939</v>
      </c>
      <c r="W2112" t="s">
        <v>2942</v>
      </c>
      <c r="X2112" t="s">
        <v>22549</v>
      </c>
      <c r="Y2112" t="s">
        <v>22550</v>
      </c>
      <c r="Z2112" t="str">
        <f t="shared" si="32"/>
        <v>AS-94873</v>
      </c>
    </row>
    <row r="2113" spans="1:26" x14ac:dyDescent="0.3">
      <c r="A2113" t="s">
        <v>22551</v>
      </c>
      <c r="B2113" t="s">
        <v>8169</v>
      </c>
      <c r="C2113" t="s">
        <v>264</v>
      </c>
      <c r="E2113" t="s">
        <v>45</v>
      </c>
      <c r="G2113">
        <v>0.21</v>
      </c>
      <c r="H2113">
        <v>0.21</v>
      </c>
      <c r="I2113" t="s">
        <v>24</v>
      </c>
      <c r="J2113">
        <v>13</v>
      </c>
      <c r="K2113">
        <v>74.900000000000006</v>
      </c>
      <c r="L2113">
        <v>61.9</v>
      </c>
      <c r="M2113" t="s">
        <v>265</v>
      </c>
      <c r="N2113" t="s">
        <v>22552</v>
      </c>
      <c r="O2113" t="s">
        <v>22553</v>
      </c>
      <c r="P2113" t="s">
        <v>265</v>
      </c>
      <c r="Q2113" t="s">
        <v>266</v>
      </c>
      <c r="R2113" t="s">
        <v>267</v>
      </c>
      <c r="S2113" t="s">
        <v>22554</v>
      </c>
      <c r="T2113">
        <v>74.900000000000006</v>
      </c>
      <c r="U2113" t="s">
        <v>24</v>
      </c>
      <c r="V2113" t="s">
        <v>22555</v>
      </c>
      <c r="W2113" t="s">
        <v>22556</v>
      </c>
      <c r="X2113" t="s">
        <v>22557</v>
      </c>
      <c r="Y2113" t="s">
        <v>22558</v>
      </c>
      <c r="Z2113" t="str">
        <f t="shared" si="32"/>
        <v>AS-95066</v>
      </c>
    </row>
    <row r="2114" spans="1:26" x14ac:dyDescent="0.3">
      <c r="A2114" t="s">
        <v>22559</v>
      </c>
      <c r="B2114" t="s">
        <v>8169</v>
      </c>
      <c r="C2114" t="s">
        <v>264</v>
      </c>
      <c r="E2114" t="s">
        <v>42</v>
      </c>
      <c r="G2114">
        <v>0.19</v>
      </c>
      <c r="H2114">
        <v>0.19</v>
      </c>
      <c r="I2114" t="s">
        <v>24</v>
      </c>
      <c r="J2114">
        <v>4.7699999999999996</v>
      </c>
      <c r="K2114">
        <v>29.9</v>
      </c>
      <c r="L2114">
        <v>25.13</v>
      </c>
      <c r="M2114" t="s">
        <v>265</v>
      </c>
      <c r="N2114" t="s">
        <v>22560</v>
      </c>
      <c r="O2114" t="s">
        <v>22561</v>
      </c>
      <c r="P2114" t="s">
        <v>265</v>
      </c>
      <c r="Q2114" t="s">
        <v>266</v>
      </c>
      <c r="R2114" t="s">
        <v>267</v>
      </c>
      <c r="S2114" t="s">
        <v>22562</v>
      </c>
      <c r="T2114">
        <v>29.9</v>
      </c>
      <c r="U2114" t="s">
        <v>24</v>
      </c>
      <c r="V2114" t="s">
        <v>22563</v>
      </c>
      <c r="W2114" t="s">
        <v>22564</v>
      </c>
      <c r="X2114" t="s">
        <v>22565</v>
      </c>
      <c r="Y2114" t="s">
        <v>22566</v>
      </c>
      <c r="Z2114" t="str">
        <f t="shared" si="32"/>
        <v>AS-95045</v>
      </c>
    </row>
    <row r="2115" spans="1:26" x14ac:dyDescent="0.3">
      <c r="A2115" t="s">
        <v>22567</v>
      </c>
      <c r="B2115" t="s">
        <v>8169</v>
      </c>
      <c r="C2115" t="s">
        <v>264</v>
      </c>
      <c r="E2115" t="s">
        <v>42</v>
      </c>
      <c r="G2115">
        <v>0.19</v>
      </c>
      <c r="H2115">
        <v>0.19</v>
      </c>
      <c r="I2115" t="s">
        <v>24</v>
      </c>
      <c r="J2115">
        <v>16.43</v>
      </c>
      <c r="K2115">
        <v>102.9</v>
      </c>
      <c r="L2115">
        <v>86.47</v>
      </c>
      <c r="M2115" t="s">
        <v>265</v>
      </c>
      <c r="N2115" t="s">
        <v>22568</v>
      </c>
      <c r="O2115" t="s">
        <v>22569</v>
      </c>
      <c r="P2115" t="s">
        <v>265</v>
      </c>
      <c r="Q2115" t="s">
        <v>266</v>
      </c>
      <c r="R2115" t="s">
        <v>267</v>
      </c>
      <c r="S2115" t="s">
        <v>22570</v>
      </c>
      <c r="T2115">
        <v>102.9</v>
      </c>
      <c r="U2115" t="s">
        <v>24</v>
      </c>
      <c r="V2115" t="s">
        <v>22571</v>
      </c>
      <c r="W2115" t="s">
        <v>22572</v>
      </c>
      <c r="X2115" t="s">
        <v>22573</v>
      </c>
      <c r="Y2115" t="s">
        <v>22574</v>
      </c>
      <c r="Z2115" t="str">
        <f t="shared" ref="Z2115:Z2178" si="33">+A2115</f>
        <v>AS-96756</v>
      </c>
    </row>
    <row r="2116" spans="1:26" x14ac:dyDescent="0.3">
      <c r="A2116" t="s">
        <v>22575</v>
      </c>
      <c r="B2116" t="s">
        <v>8169</v>
      </c>
      <c r="C2116" t="s">
        <v>268</v>
      </c>
      <c r="E2116" t="s">
        <v>37</v>
      </c>
      <c r="G2116">
        <v>0.2</v>
      </c>
      <c r="H2116">
        <v>0.2</v>
      </c>
      <c r="I2116" t="s">
        <v>24</v>
      </c>
      <c r="J2116">
        <v>34.49</v>
      </c>
      <c r="K2116">
        <v>206.91</v>
      </c>
      <c r="L2116">
        <v>172.42</v>
      </c>
      <c r="M2116" t="s">
        <v>83</v>
      </c>
      <c r="N2116" t="s">
        <v>22576</v>
      </c>
      <c r="O2116" t="s">
        <v>22577</v>
      </c>
      <c r="P2116" t="s">
        <v>83</v>
      </c>
      <c r="Q2116" t="s">
        <v>266</v>
      </c>
      <c r="R2116" t="s">
        <v>267</v>
      </c>
      <c r="S2116" t="s">
        <v>22578</v>
      </c>
      <c r="T2116">
        <v>206.91</v>
      </c>
      <c r="U2116" t="s">
        <v>24</v>
      </c>
      <c r="V2116" t="s">
        <v>3857</v>
      </c>
      <c r="W2116" t="s">
        <v>3860</v>
      </c>
      <c r="X2116" t="s">
        <v>22579</v>
      </c>
      <c r="Y2116" t="s">
        <v>22580</v>
      </c>
      <c r="Z2116" t="str">
        <f t="shared" si="33"/>
        <v>AS-95203</v>
      </c>
    </row>
    <row r="2117" spans="1:26" x14ac:dyDescent="0.3">
      <c r="A2117" t="s">
        <v>22581</v>
      </c>
      <c r="B2117" t="s">
        <v>8169</v>
      </c>
      <c r="C2117" t="s">
        <v>264</v>
      </c>
      <c r="E2117" t="s">
        <v>46</v>
      </c>
      <c r="G2117">
        <v>0.2</v>
      </c>
      <c r="H2117">
        <v>0.2</v>
      </c>
      <c r="I2117" t="s">
        <v>24</v>
      </c>
      <c r="J2117">
        <v>10.63</v>
      </c>
      <c r="K2117">
        <v>63.8</v>
      </c>
      <c r="L2117">
        <v>53.17</v>
      </c>
      <c r="M2117" t="s">
        <v>265</v>
      </c>
      <c r="N2117" t="s">
        <v>22582</v>
      </c>
      <c r="O2117" t="s">
        <v>22583</v>
      </c>
      <c r="P2117" t="s">
        <v>265</v>
      </c>
      <c r="Q2117" t="s">
        <v>266</v>
      </c>
      <c r="R2117" t="s">
        <v>267</v>
      </c>
      <c r="S2117" t="s">
        <v>22584</v>
      </c>
      <c r="T2117">
        <v>63.8</v>
      </c>
      <c r="U2117" t="s">
        <v>24</v>
      </c>
      <c r="V2117" t="s">
        <v>22585</v>
      </c>
      <c r="W2117" t="s">
        <v>22586</v>
      </c>
      <c r="X2117" t="s">
        <v>22587</v>
      </c>
      <c r="Y2117" t="s">
        <v>22588</v>
      </c>
      <c r="Z2117" t="str">
        <f t="shared" si="33"/>
        <v>AS-95411</v>
      </c>
    </row>
    <row r="2118" spans="1:26" x14ac:dyDescent="0.3">
      <c r="A2118" t="s">
        <v>22589</v>
      </c>
      <c r="B2118" t="s">
        <v>8169</v>
      </c>
      <c r="C2118" t="s">
        <v>264</v>
      </c>
      <c r="E2118" t="s">
        <v>45</v>
      </c>
      <c r="G2118">
        <v>0.21</v>
      </c>
      <c r="H2118">
        <v>0.21</v>
      </c>
      <c r="I2118" t="s">
        <v>24</v>
      </c>
      <c r="J2118">
        <v>11.38</v>
      </c>
      <c r="K2118">
        <v>65.569999999999993</v>
      </c>
      <c r="L2118">
        <v>54.19</v>
      </c>
      <c r="M2118" t="s">
        <v>265</v>
      </c>
      <c r="N2118" t="s">
        <v>22590</v>
      </c>
      <c r="O2118" t="s">
        <v>22591</v>
      </c>
      <c r="P2118" t="s">
        <v>265</v>
      </c>
      <c r="Q2118" t="s">
        <v>266</v>
      </c>
      <c r="R2118" t="s">
        <v>267</v>
      </c>
      <c r="S2118" t="s">
        <v>22592</v>
      </c>
      <c r="T2118">
        <v>65.569999999999993</v>
      </c>
      <c r="U2118" t="s">
        <v>24</v>
      </c>
      <c r="V2118" t="s">
        <v>22593</v>
      </c>
      <c r="W2118" t="s">
        <v>22594</v>
      </c>
      <c r="X2118" t="s">
        <v>22595</v>
      </c>
      <c r="Y2118" t="s">
        <v>22596</v>
      </c>
      <c r="Z2118" t="str">
        <f t="shared" si="33"/>
        <v>AS-96196</v>
      </c>
    </row>
    <row r="2119" spans="1:26" x14ac:dyDescent="0.3">
      <c r="A2119" t="s">
        <v>22597</v>
      </c>
      <c r="B2119" t="s">
        <v>8169</v>
      </c>
      <c r="C2119" t="s">
        <v>264</v>
      </c>
      <c r="E2119" t="s">
        <v>46</v>
      </c>
      <c r="G2119">
        <v>0.2</v>
      </c>
      <c r="H2119">
        <v>0.2</v>
      </c>
      <c r="I2119" t="s">
        <v>24</v>
      </c>
      <c r="J2119">
        <v>14.16</v>
      </c>
      <c r="K2119">
        <v>84.95</v>
      </c>
      <c r="L2119">
        <v>70.790000000000006</v>
      </c>
      <c r="M2119" t="s">
        <v>265</v>
      </c>
      <c r="N2119" t="s">
        <v>22598</v>
      </c>
      <c r="O2119" t="s">
        <v>22599</v>
      </c>
      <c r="P2119" t="s">
        <v>265</v>
      </c>
      <c r="Q2119" t="s">
        <v>266</v>
      </c>
      <c r="R2119" t="s">
        <v>267</v>
      </c>
      <c r="S2119" t="s">
        <v>22600</v>
      </c>
      <c r="T2119">
        <v>84.95</v>
      </c>
      <c r="U2119" t="s">
        <v>24</v>
      </c>
      <c r="V2119" t="s">
        <v>22601</v>
      </c>
      <c r="W2119" t="s">
        <v>22602</v>
      </c>
      <c r="X2119" t="s">
        <v>22603</v>
      </c>
      <c r="Y2119" t="s">
        <v>22604</v>
      </c>
      <c r="Z2119" t="str">
        <f t="shared" si="33"/>
        <v>AS-95018</v>
      </c>
    </row>
    <row r="2120" spans="1:26" x14ac:dyDescent="0.3">
      <c r="A2120" t="s">
        <v>22605</v>
      </c>
      <c r="B2120" t="s">
        <v>8169</v>
      </c>
      <c r="C2120" t="s">
        <v>264</v>
      </c>
      <c r="E2120" t="s">
        <v>42</v>
      </c>
      <c r="G2120">
        <v>0.19</v>
      </c>
      <c r="H2120">
        <v>0.19</v>
      </c>
      <c r="I2120" t="s">
        <v>24</v>
      </c>
      <c r="J2120">
        <v>4.7699999999999996</v>
      </c>
      <c r="K2120">
        <v>29.9</v>
      </c>
      <c r="L2120">
        <v>25.13</v>
      </c>
      <c r="M2120" t="s">
        <v>265</v>
      </c>
      <c r="N2120" t="s">
        <v>22606</v>
      </c>
      <c r="O2120" t="s">
        <v>22607</v>
      </c>
      <c r="P2120" t="s">
        <v>265</v>
      </c>
      <c r="Q2120" t="s">
        <v>266</v>
      </c>
      <c r="R2120" t="s">
        <v>267</v>
      </c>
      <c r="S2120" t="s">
        <v>22608</v>
      </c>
      <c r="T2120">
        <v>29.9</v>
      </c>
      <c r="U2120" t="s">
        <v>24</v>
      </c>
      <c r="V2120" t="s">
        <v>22609</v>
      </c>
      <c r="W2120" t="s">
        <v>22610</v>
      </c>
      <c r="X2120" t="s">
        <v>22611</v>
      </c>
      <c r="Y2120" t="s">
        <v>22612</v>
      </c>
      <c r="Z2120" t="str">
        <f t="shared" si="33"/>
        <v>AS-95044</v>
      </c>
    </row>
    <row r="2121" spans="1:26" x14ac:dyDescent="0.3">
      <c r="A2121" t="s">
        <v>22613</v>
      </c>
      <c r="B2121" t="s">
        <v>8169</v>
      </c>
      <c r="C2121" t="s">
        <v>264</v>
      </c>
      <c r="E2121" t="s">
        <v>46</v>
      </c>
      <c r="G2121">
        <v>0.2</v>
      </c>
      <c r="H2121">
        <v>0.2</v>
      </c>
      <c r="I2121" t="s">
        <v>24</v>
      </c>
      <c r="J2121">
        <v>7.48</v>
      </c>
      <c r="K2121">
        <v>44.9</v>
      </c>
      <c r="L2121">
        <v>37.42</v>
      </c>
      <c r="M2121" t="s">
        <v>265</v>
      </c>
      <c r="N2121" t="s">
        <v>22614</v>
      </c>
      <c r="O2121" t="s">
        <v>22615</v>
      </c>
      <c r="P2121" t="s">
        <v>265</v>
      </c>
      <c r="Q2121" t="s">
        <v>266</v>
      </c>
      <c r="R2121" t="s">
        <v>267</v>
      </c>
      <c r="S2121" t="s">
        <v>22616</v>
      </c>
      <c r="T2121">
        <v>44.9</v>
      </c>
      <c r="U2121" t="s">
        <v>24</v>
      </c>
      <c r="V2121" t="s">
        <v>22617</v>
      </c>
      <c r="W2121" t="s">
        <v>22618</v>
      </c>
      <c r="X2121" t="s">
        <v>22619</v>
      </c>
      <c r="Y2121" t="s">
        <v>22620</v>
      </c>
      <c r="Z2121" t="str">
        <f t="shared" si="33"/>
        <v>AS-95316</v>
      </c>
    </row>
    <row r="2122" spans="1:26" x14ac:dyDescent="0.3">
      <c r="A2122" t="s">
        <v>22621</v>
      </c>
      <c r="B2122" t="s">
        <v>8169</v>
      </c>
      <c r="C2122" t="s">
        <v>264</v>
      </c>
      <c r="E2122" t="s">
        <v>45</v>
      </c>
      <c r="G2122">
        <v>0.21</v>
      </c>
      <c r="H2122">
        <v>0.21</v>
      </c>
      <c r="I2122" t="s">
        <v>24</v>
      </c>
      <c r="J2122">
        <v>12.13</v>
      </c>
      <c r="K2122">
        <v>69.900000000000006</v>
      </c>
      <c r="L2122">
        <v>57.77</v>
      </c>
      <c r="M2122" t="s">
        <v>265</v>
      </c>
      <c r="N2122" t="s">
        <v>22622</v>
      </c>
      <c r="O2122" t="s">
        <v>22623</v>
      </c>
      <c r="P2122" t="s">
        <v>265</v>
      </c>
      <c r="Q2122" t="s">
        <v>266</v>
      </c>
      <c r="R2122" t="s">
        <v>267</v>
      </c>
      <c r="S2122" t="s">
        <v>22624</v>
      </c>
      <c r="T2122">
        <v>69.900000000000006</v>
      </c>
      <c r="U2122" t="s">
        <v>24</v>
      </c>
      <c r="V2122" t="s">
        <v>22625</v>
      </c>
      <c r="W2122" t="s">
        <v>22626</v>
      </c>
      <c r="X2122" t="s">
        <v>22627</v>
      </c>
      <c r="Y2122" t="s">
        <v>22628</v>
      </c>
      <c r="Z2122" t="str">
        <f t="shared" si="33"/>
        <v>AS-96863</v>
      </c>
    </row>
    <row r="2123" spans="1:26" x14ac:dyDescent="0.3">
      <c r="A2123" t="s">
        <v>22629</v>
      </c>
      <c r="B2123" t="s">
        <v>8169</v>
      </c>
      <c r="C2123" t="s">
        <v>38</v>
      </c>
      <c r="D2123" t="s">
        <v>22630</v>
      </c>
      <c r="E2123" t="s">
        <v>42</v>
      </c>
      <c r="G2123">
        <v>0.19</v>
      </c>
      <c r="H2123" t="s">
        <v>270</v>
      </c>
      <c r="I2123" t="s">
        <v>24</v>
      </c>
      <c r="J2123" t="s">
        <v>270</v>
      </c>
      <c r="K2123">
        <v>0</v>
      </c>
      <c r="L2123">
        <v>0</v>
      </c>
      <c r="M2123" t="s">
        <v>271</v>
      </c>
      <c r="Z2123" t="str">
        <f t="shared" si="33"/>
        <v>AS-95382</v>
      </c>
    </row>
    <row r="2124" spans="1:26" x14ac:dyDescent="0.3">
      <c r="A2124" t="s">
        <v>22631</v>
      </c>
      <c r="B2124" t="s">
        <v>8169</v>
      </c>
      <c r="C2124" t="s">
        <v>268</v>
      </c>
      <c r="E2124" t="s">
        <v>42</v>
      </c>
      <c r="G2124">
        <v>0.19</v>
      </c>
      <c r="H2124">
        <v>0.19</v>
      </c>
      <c r="I2124" t="s">
        <v>24</v>
      </c>
      <c r="J2124">
        <v>2.86</v>
      </c>
      <c r="K2124">
        <v>17.899999999999999</v>
      </c>
      <c r="L2124">
        <v>15.04</v>
      </c>
      <c r="M2124" t="s">
        <v>83</v>
      </c>
      <c r="N2124" t="s">
        <v>22632</v>
      </c>
      <c r="O2124" t="s">
        <v>22633</v>
      </c>
      <c r="P2124" t="s">
        <v>83</v>
      </c>
      <c r="Q2124" t="s">
        <v>266</v>
      </c>
      <c r="R2124" t="s">
        <v>267</v>
      </c>
      <c r="S2124" t="s">
        <v>22634</v>
      </c>
      <c r="T2124">
        <v>17.899999999999999</v>
      </c>
      <c r="U2124" t="s">
        <v>24</v>
      </c>
      <c r="V2124" t="s">
        <v>4337</v>
      </c>
      <c r="W2124" t="s">
        <v>4339</v>
      </c>
      <c r="X2124" t="s">
        <v>22635</v>
      </c>
      <c r="Y2124" t="s">
        <v>22636</v>
      </c>
      <c r="Z2124" t="str">
        <f t="shared" si="33"/>
        <v>AS-95374</v>
      </c>
    </row>
    <row r="2125" spans="1:26" x14ac:dyDescent="0.3">
      <c r="A2125" t="s">
        <v>22637</v>
      </c>
      <c r="B2125" t="s">
        <v>8169</v>
      </c>
      <c r="C2125" t="s">
        <v>264</v>
      </c>
      <c r="E2125" t="s">
        <v>45</v>
      </c>
      <c r="G2125">
        <v>0.21</v>
      </c>
      <c r="H2125">
        <v>0.21</v>
      </c>
      <c r="I2125" t="s">
        <v>24</v>
      </c>
      <c r="J2125">
        <v>11.7</v>
      </c>
      <c r="K2125">
        <v>67.41</v>
      </c>
      <c r="L2125">
        <v>55.71</v>
      </c>
      <c r="M2125" t="s">
        <v>265</v>
      </c>
      <c r="N2125" t="s">
        <v>22638</v>
      </c>
      <c r="O2125" t="s">
        <v>22639</v>
      </c>
      <c r="P2125" t="s">
        <v>265</v>
      </c>
      <c r="Q2125" t="s">
        <v>266</v>
      </c>
      <c r="R2125" t="s">
        <v>267</v>
      </c>
      <c r="S2125" t="s">
        <v>22640</v>
      </c>
      <c r="T2125">
        <v>67.41</v>
      </c>
      <c r="U2125" t="s">
        <v>24</v>
      </c>
      <c r="V2125" t="s">
        <v>22641</v>
      </c>
      <c r="W2125" t="s">
        <v>22642</v>
      </c>
      <c r="X2125" t="s">
        <v>22643</v>
      </c>
      <c r="Y2125" t="s">
        <v>22644</v>
      </c>
      <c r="Z2125" t="str">
        <f t="shared" si="33"/>
        <v>AS-95015</v>
      </c>
    </row>
    <row r="2126" spans="1:26" x14ac:dyDescent="0.3">
      <c r="A2126" t="s">
        <v>459</v>
      </c>
      <c r="B2126" t="s">
        <v>8169</v>
      </c>
      <c r="C2126" t="s">
        <v>264</v>
      </c>
      <c r="D2126" t="s">
        <v>64</v>
      </c>
      <c r="E2126" t="s">
        <v>42</v>
      </c>
      <c r="G2126">
        <v>0.19</v>
      </c>
      <c r="H2126">
        <v>0.19</v>
      </c>
      <c r="I2126" t="s">
        <v>24</v>
      </c>
      <c r="J2126">
        <v>-13.56</v>
      </c>
      <c r="K2126">
        <v>-84.95</v>
      </c>
      <c r="L2126">
        <v>-71.39</v>
      </c>
      <c r="M2126" t="s">
        <v>265</v>
      </c>
      <c r="N2126" t="s">
        <v>663</v>
      </c>
      <c r="O2126" t="s">
        <v>664</v>
      </c>
      <c r="P2126" t="s">
        <v>265</v>
      </c>
      <c r="Q2126" t="s">
        <v>266</v>
      </c>
      <c r="R2126" t="s">
        <v>267</v>
      </c>
      <c r="S2126" t="s">
        <v>665</v>
      </c>
      <c r="T2126">
        <v>143.9</v>
      </c>
      <c r="U2126" t="s">
        <v>24</v>
      </c>
      <c r="V2126" t="s">
        <v>666</v>
      </c>
      <c r="W2126" t="s">
        <v>667</v>
      </c>
      <c r="X2126" t="s">
        <v>666</v>
      </c>
      <c r="Y2126" t="s">
        <v>22645</v>
      </c>
      <c r="Z2126" t="str">
        <f t="shared" si="33"/>
        <v>AS-93529</v>
      </c>
    </row>
    <row r="2127" spans="1:26" x14ac:dyDescent="0.3">
      <c r="A2127" t="s">
        <v>459</v>
      </c>
      <c r="B2127" t="s">
        <v>8169</v>
      </c>
      <c r="C2127" t="s">
        <v>264</v>
      </c>
      <c r="D2127" t="s">
        <v>64</v>
      </c>
      <c r="E2127" t="s">
        <v>42</v>
      </c>
      <c r="G2127">
        <v>0.19</v>
      </c>
      <c r="H2127">
        <v>0.19</v>
      </c>
      <c r="I2127" t="s">
        <v>24</v>
      </c>
      <c r="J2127">
        <v>-13.56</v>
      </c>
      <c r="K2127">
        <v>-84.95</v>
      </c>
      <c r="L2127">
        <v>-71.39</v>
      </c>
      <c r="M2127" t="s">
        <v>265</v>
      </c>
      <c r="N2127" t="s">
        <v>663</v>
      </c>
      <c r="O2127" t="s">
        <v>22646</v>
      </c>
      <c r="P2127" t="s">
        <v>265</v>
      </c>
      <c r="Q2127" t="s">
        <v>275</v>
      </c>
      <c r="R2127" t="s">
        <v>267</v>
      </c>
      <c r="S2127" t="s">
        <v>22647</v>
      </c>
      <c r="T2127">
        <v>84.95</v>
      </c>
      <c r="U2127" t="s">
        <v>24</v>
      </c>
      <c r="V2127" t="s">
        <v>22648</v>
      </c>
      <c r="W2127" t="s">
        <v>22649</v>
      </c>
      <c r="X2127" t="s">
        <v>22648</v>
      </c>
      <c r="Y2127" t="s">
        <v>22650</v>
      </c>
      <c r="Z2127" t="str">
        <f t="shared" si="33"/>
        <v>AS-93529</v>
      </c>
    </row>
    <row r="2128" spans="1:26" x14ac:dyDescent="0.3">
      <c r="A2128" t="s">
        <v>22651</v>
      </c>
      <c r="B2128" t="s">
        <v>8169</v>
      </c>
      <c r="C2128" t="s">
        <v>264</v>
      </c>
      <c r="E2128" t="s">
        <v>46</v>
      </c>
      <c r="G2128">
        <v>0.2</v>
      </c>
      <c r="H2128">
        <v>0.2</v>
      </c>
      <c r="I2128" t="s">
        <v>24</v>
      </c>
      <c r="J2128">
        <v>11.48</v>
      </c>
      <c r="K2128">
        <v>68.849999999999994</v>
      </c>
      <c r="L2128">
        <v>57.37</v>
      </c>
      <c r="M2128" t="s">
        <v>265</v>
      </c>
      <c r="N2128" t="s">
        <v>22652</v>
      </c>
      <c r="O2128" t="s">
        <v>22653</v>
      </c>
      <c r="P2128" t="s">
        <v>265</v>
      </c>
      <c r="Q2128" t="s">
        <v>266</v>
      </c>
      <c r="R2128" t="s">
        <v>267</v>
      </c>
      <c r="S2128" t="s">
        <v>22654</v>
      </c>
      <c r="T2128">
        <v>68.849999999999994</v>
      </c>
      <c r="U2128" t="s">
        <v>24</v>
      </c>
      <c r="V2128" t="s">
        <v>22655</v>
      </c>
      <c r="W2128" t="s">
        <v>22656</v>
      </c>
      <c r="X2128" t="s">
        <v>22657</v>
      </c>
      <c r="Y2128" t="s">
        <v>22658</v>
      </c>
      <c r="Z2128" t="str">
        <f t="shared" si="33"/>
        <v>AS-95360</v>
      </c>
    </row>
    <row r="2129" spans="1:26" x14ac:dyDescent="0.3">
      <c r="A2129" t="s">
        <v>22659</v>
      </c>
      <c r="B2129" t="s">
        <v>8169</v>
      </c>
      <c r="C2129" t="s">
        <v>264</v>
      </c>
      <c r="E2129" t="s">
        <v>46</v>
      </c>
      <c r="G2129">
        <v>0.2</v>
      </c>
      <c r="H2129">
        <v>0.2</v>
      </c>
      <c r="I2129" t="s">
        <v>24</v>
      </c>
      <c r="J2129">
        <v>9.89</v>
      </c>
      <c r="K2129">
        <v>59.31</v>
      </c>
      <c r="L2129">
        <v>49.42</v>
      </c>
      <c r="M2129" t="s">
        <v>265</v>
      </c>
      <c r="N2129" t="s">
        <v>22660</v>
      </c>
      <c r="O2129" t="s">
        <v>22661</v>
      </c>
      <c r="P2129" t="s">
        <v>265</v>
      </c>
      <c r="Q2129" t="s">
        <v>266</v>
      </c>
      <c r="R2129" t="s">
        <v>267</v>
      </c>
      <c r="S2129" t="s">
        <v>22662</v>
      </c>
      <c r="T2129">
        <v>59.31</v>
      </c>
      <c r="U2129" t="s">
        <v>24</v>
      </c>
      <c r="V2129" t="s">
        <v>22663</v>
      </c>
      <c r="W2129" t="s">
        <v>22664</v>
      </c>
      <c r="X2129" t="s">
        <v>22665</v>
      </c>
      <c r="Y2129" t="s">
        <v>22666</v>
      </c>
      <c r="Z2129" t="str">
        <f t="shared" si="33"/>
        <v>AS-94802</v>
      </c>
    </row>
    <row r="2130" spans="1:26" x14ac:dyDescent="0.3">
      <c r="A2130" t="s">
        <v>22667</v>
      </c>
      <c r="B2130" t="s">
        <v>8169</v>
      </c>
      <c r="C2130" t="s">
        <v>264</v>
      </c>
      <c r="E2130" t="s">
        <v>46</v>
      </c>
      <c r="G2130">
        <v>0.2</v>
      </c>
      <c r="H2130">
        <v>0.2</v>
      </c>
      <c r="I2130" t="s">
        <v>24</v>
      </c>
      <c r="J2130">
        <v>5.32</v>
      </c>
      <c r="K2130">
        <v>31.9</v>
      </c>
      <c r="L2130">
        <v>26.58</v>
      </c>
      <c r="M2130" t="s">
        <v>265</v>
      </c>
      <c r="N2130" t="s">
        <v>22668</v>
      </c>
      <c r="O2130" t="s">
        <v>22669</v>
      </c>
      <c r="P2130" t="s">
        <v>265</v>
      </c>
      <c r="Q2130" t="s">
        <v>266</v>
      </c>
      <c r="R2130" t="s">
        <v>269</v>
      </c>
      <c r="S2130" t="s">
        <v>22670</v>
      </c>
      <c r="T2130">
        <v>31.9</v>
      </c>
      <c r="U2130" t="s">
        <v>24</v>
      </c>
      <c r="V2130" t="s">
        <v>22671</v>
      </c>
      <c r="W2130" t="s">
        <v>22672</v>
      </c>
      <c r="X2130" t="s">
        <v>22673</v>
      </c>
      <c r="Y2130" t="s">
        <v>22674</v>
      </c>
      <c r="Z2130" t="str">
        <f t="shared" si="33"/>
        <v>AS-95967</v>
      </c>
    </row>
    <row r="2131" spans="1:26" x14ac:dyDescent="0.3">
      <c r="A2131" t="s">
        <v>22667</v>
      </c>
      <c r="B2131" t="s">
        <v>8169</v>
      </c>
      <c r="C2131" t="s">
        <v>264</v>
      </c>
      <c r="E2131" t="s">
        <v>46</v>
      </c>
      <c r="G2131">
        <v>0.2</v>
      </c>
      <c r="H2131">
        <v>0.2</v>
      </c>
      <c r="I2131" t="s">
        <v>24</v>
      </c>
      <c r="J2131">
        <v>5.32</v>
      </c>
      <c r="K2131">
        <v>31.9</v>
      </c>
      <c r="L2131">
        <v>26.58</v>
      </c>
      <c r="M2131" t="s">
        <v>265</v>
      </c>
      <c r="N2131" t="s">
        <v>22668</v>
      </c>
      <c r="O2131" t="s">
        <v>22675</v>
      </c>
      <c r="P2131" t="s">
        <v>265</v>
      </c>
      <c r="Q2131" t="s">
        <v>266</v>
      </c>
      <c r="R2131" t="s">
        <v>267</v>
      </c>
      <c r="S2131" t="s">
        <v>22676</v>
      </c>
      <c r="T2131">
        <v>31.9</v>
      </c>
      <c r="U2131" t="s">
        <v>24</v>
      </c>
      <c r="V2131" t="s">
        <v>22677</v>
      </c>
      <c r="W2131" t="s">
        <v>22678</v>
      </c>
      <c r="X2131" t="s">
        <v>22679</v>
      </c>
      <c r="Y2131" t="s">
        <v>22680</v>
      </c>
      <c r="Z2131" t="str">
        <f t="shared" si="33"/>
        <v>AS-95967</v>
      </c>
    </row>
    <row r="2132" spans="1:26" x14ac:dyDescent="0.3">
      <c r="A2132" t="s">
        <v>22681</v>
      </c>
      <c r="B2132" t="s">
        <v>8169</v>
      </c>
      <c r="C2132" t="s">
        <v>268</v>
      </c>
      <c r="E2132" t="s">
        <v>45</v>
      </c>
      <c r="G2132">
        <v>0.21</v>
      </c>
      <c r="H2132">
        <v>0.21</v>
      </c>
      <c r="I2132" t="s">
        <v>24</v>
      </c>
      <c r="J2132">
        <v>14.74</v>
      </c>
      <c r="K2132">
        <v>84.95</v>
      </c>
      <c r="L2132">
        <v>70.209999999999994</v>
      </c>
      <c r="M2132" t="s">
        <v>83</v>
      </c>
      <c r="N2132" t="s">
        <v>22682</v>
      </c>
      <c r="O2132" t="s">
        <v>22683</v>
      </c>
      <c r="P2132" t="s">
        <v>83</v>
      </c>
      <c r="Q2132" t="s">
        <v>266</v>
      </c>
      <c r="R2132" t="s">
        <v>267</v>
      </c>
      <c r="S2132" t="s">
        <v>22684</v>
      </c>
      <c r="T2132">
        <v>84.95</v>
      </c>
      <c r="U2132" t="s">
        <v>24</v>
      </c>
      <c r="V2132" t="s">
        <v>7372</v>
      </c>
      <c r="W2132" t="s">
        <v>7375</v>
      </c>
      <c r="X2132" t="s">
        <v>22685</v>
      </c>
      <c r="Y2132" t="s">
        <v>22686</v>
      </c>
      <c r="Z2132" t="str">
        <f t="shared" si="33"/>
        <v>AS-96880</v>
      </c>
    </row>
    <row r="2133" spans="1:26" x14ac:dyDescent="0.3">
      <c r="A2133" t="s">
        <v>22687</v>
      </c>
      <c r="B2133" t="s">
        <v>8169</v>
      </c>
      <c r="C2133" t="s">
        <v>268</v>
      </c>
      <c r="E2133" t="s">
        <v>37</v>
      </c>
      <c r="G2133">
        <v>0.2</v>
      </c>
      <c r="H2133">
        <v>0.2</v>
      </c>
      <c r="I2133" t="s">
        <v>24</v>
      </c>
      <c r="J2133">
        <v>4.1500000000000004</v>
      </c>
      <c r="K2133">
        <v>24.9</v>
      </c>
      <c r="L2133">
        <v>20.75</v>
      </c>
      <c r="M2133" t="s">
        <v>83</v>
      </c>
      <c r="N2133" t="s">
        <v>22688</v>
      </c>
      <c r="O2133" t="s">
        <v>22689</v>
      </c>
      <c r="P2133" t="s">
        <v>83</v>
      </c>
      <c r="Q2133" t="s">
        <v>266</v>
      </c>
      <c r="R2133" t="s">
        <v>267</v>
      </c>
      <c r="S2133" t="s">
        <v>22690</v>
      </c>
      <c r="T2133">
        <v>24.9</v>
      </c>
      <c r="U2133" t="s">
        <v>24</v>
      </c>
      <c r="V2133" t="s">
        <v>6459</v>
      </c>
      <c r="W2133" t="s">
        <v>6462</v>
      </c>
      <c r="X2133" t="s">
        <v>22691</v>
      </c>
      <c r="Y2133" t="s">
        <v>22692</v>
      </c>
      <c r="Z2133" t="str">
        <f t="shared" si="33"/>
        <v>AS-96416</v>
      </c>
    </row>
    <row r="2134" spans="1:26" x14ac:dyDescent="0.3">
      <c r="A2134" t="s">
        <v>22693</v>
      </c>
      <c r="B2134" t="s">
        <v>8169</v>
      </c>
      <c r="C2134" t="s">
        <v>264</v>
      </c>
      <c r="E2134" t="s">
        <v>46</v>
      </c>
      <c r="G2134">
        <v>0.2</v>
      </c>
      <c r="H2134">
        <v>0.2</v>
      </c>
      <c r="I2134" t="s">
        <v>24</v>
      </c>
      <c r="J2134">
        <v>10.48</v>
      </c>
      <c r="K2134">
        <v>62.85</v>
      </c>
      <c r="L2134">
        <v>52.37</v>
      </c>
      <c r="M2134" t="s">
        <v>265</v>
      </c>
      <c r="N2134" t="s">
        <v>22694</v>
      </c>
      <c r="O2134" t="s">
        <v>22695</v>
      </c>
      <c r="P2134" t="s">
        <v>265</v>
      </c>
      <c r="Q2134" t="s">
        <v>266</v>
      </c>
      <c r="R2134" t="s">
        <v>267</v>
      </c>
      <c r="S2134" t="s">
        <v>22696</v>
      </c>
      <c r="T2134">
        <v>62.85</v>
      </c>
      <c r="U2134" t="s">
        <v>24</v>
      </c>
      <c r="V2134" t="s">
        <v>22697</v>
      </c>
      <c r="W2134" t="s">
        <v>22698</v>
      </c>
      <c r="X2134" t="s">
        <v>22699</v>
      </c>
      <c r="Y2134" t="s">
        <v>22700</v>
      </c>
      <c r="Z2134" t="str">
        <f t="shared" si="33"/>
        <v>AS-96232</v>
      </c>
    </row>
    <row r="2135" spans="1:26" x14ac:dyDescent="0.3">
      <c r="A2135" t="s">
        <v>22701</v>
      </c>
      <c r="B2135" t="s">
        <v>8169</v>
      </c>
      <c r="C2135" t="s">
        <v>268</v>
      </c>
      <c r="E2135" t="s">
        <v>47</v>
      </c>
      <c r="G2135">
        <v>0.22</v>
      </c>
      <c r="H2135">
        <v>0.22</v>
      </c>
      <c r="I2135" t="s">
        <v>24</v>
      </c>
      <c r="J2135">
        <v>3.23</v>
      </c>
      <c r="K2135">
        <v>17.899999999999999</v>
      </c>
      <c r="L2135">
        <v>14.67</v>
      </c>
      <c r="M2135" t="s">
        <v>83</v>
      </c>
      <c r="N2135" t="s">
        <v>22702</v>
      </c>
      <c r="O2135" t="s">
        <v>22703</v>
      </c>
      <c r="P2135" t="s">
        <v>83</v>
      </c>
      <c r="Q2135" t="s">
        <v>266</v>
      </c>
      <c r="R2135" t="s">
        <v>267</v>
      </c>
      <c r="S2135" t="s">
        <v>22704</v>
      </c>
      <c r="T2135">
        <v>17.899999999999999</v>
      </c>
      <c r="U2135" t="s">
        <v>24</v>
      </c>
      <c r="V2135" t="s">
        <v>3802</v>
      </c>
      <c r="W2135" t="s">
        <v>3805</v>
      </c>
      <c r="X2135" t="s">
        <v>22705</v>
      </c>
      <c r="Y2135" t="s">
        <v>22706</v>
      </c>
      <c r="Z2135" t="str">
        <f t="shared" si="33"/>
        <v>AS-95187</v>
      </c>
    </row>
    <row r="2136" spans="1:26" x14ac:dyDescent="0.3">
      <c r="A2136" t="s">
        <v>22707</v>
      </c>
      <c r="B2136" t="s">
        <v>8169</v>
      </c>
      <c r="C2136" t="s">
        <v>264</v>
      </c>
      <c r="E2136" t="s">
        <v>45</v>
      </c>
      <c r="G2136">
        <v>0.21</v>
      </c>
      <c r="H2136">
        <v>0.21</v>
      </c>
      <c r="I2136" t="s">
        <v>24</v>
      </c>
      <c r="J2136">
        <v>3.98</v>
      </c>
      <c r="K2136">
        <v>22.91</v>
      </c>
      <c r="L2136">
        <v>18.93</v>
      </c>
      <c r="M2136" t="s">
        <v>265</v>
      </c>
      <c r="N2136" t="s">
        <v>22708</v>
      </c>
      <c r="O2136" t="s">
        <v>22709</v>
      </c>
      <c r="P2136" t="s">
        <v>265</v>
      </c>
      <c r="Q2136" t="s">
        <v>266</v>
      </c>
      <c r="R2136" t="s">
        <v>267</v>
      </c>
      <c r="S2136" t="s">
        <v>22710</v>
      </c>
      <c r="T2136">
        <v>22.91</v>
      </c>
      <c r="U2136" t="s">
        <v>24</v>
      </c>
      <c r="V2136" t="s">
        <v>22711</v>
      </c>
      <c r="W2136" t="s">
        <v>22712</v>
      </c>
      <c r="X2136" t="s">
        <v>22713</v>
      </c>
      <c r="Y2136" t="s">
        <v>22714</v>
      </c>
      <c r="Z2136" t="str">
        <f t="shared" si="33"/>
        <v>AS-94888</v>
      </c>
    </row>
    <row r="2137" spans="1:26" x14ac:dyDescent="0.3">
      <c r="A2137" t="s">
        <v>22715</v>
      </c>
      <c r="B2137" t="s">
        <v>8169</v>
      </c>
      <c r="C2137" t="s">
        <v>264</v>
      </c>
      <c r="E2137" t="s">
        <v>45</v>
      </c>
      <c r="G2137">
        <v>0.21</v>
      </c>
      <c r="H2137">
        <v>0.21</v>
      </c>
      <c r="I2137" t="s">
        <v>24</v>
      </c>
      <c r="J2137">
        <v>11.79</v>
      </c>
      <c r="K2137">
        <v>67.95</v>
      </c>
      <c r="L2137">
        <v>56.16</v>
      </c>
      <c r="M2137" t="s">
        <v>265</v>
      </c>
      <c r="N2137" t="s">
        <v>22716</v>
      </c>
      <c r="O2137" t="s">
        <v>22717</v>
      </c>
      <c r="P2137" t="s">
        <v>265</v>
      </c>
      <c r="Q2137" t="s">
        <v>266</v>
      </c>
      <c r="R2137" t="s">
        <v>267</v>
      </c>
      <c r="S2137" t="s">
        <v>22718</v>
      </c>
      <c r="T2137">
        <v>67.95</v>
      </c>
      <c r="U2137" t="s">
        <v>24</v>
      </c>
      <c r="V2137" t="s">
        <v>22719</v>
      </c>
      <c r="W2137" t="s">
        <v>22720</v>
      </c>
      <c r="X2137" t="s">
        <v>22721</v>
      </c>
      <c r="Y2137" t="s">
        <v>22722</v>
      </c>
      <c r="Z2137" t="str">
        <f t="shared" si="33"/>
        <v>AS-94837</v>
      </c>
    </row>
    <row r="2138" spans="1:26" x14ac:dyDescent="0.3">
      <c r="A2138" t="s">
        <v>22723</v>
      </c>
      <c r="B2138" t="s">
        <v>8169</v>
      </c>
      <c r="C2138" t="s">
        <v>264</v>
      </c>
      <c r="E2138" t="s">
        <v>46</v>
      </c>
      <c r="G2138">
        <v>0.2</v>
      </c>
      <c r="H2138">
        <v>0.2</v>
      </c>
      <c r="I2138" t="s">
        <v>24</v>
      </c>
      <c r="J2138">
        <v>6.32</v>
      </c>
      <c r="K2138">
        <v>37.9</v>
      </c>
      <c r="L2138">
        <v>31.58</v>
      </c>
      <c r="M2138" t="s">
        <v>265</v>
      </c>
      <c r="N2138" t="s">
        <v>22724</v>
      </c>
      <c r="O2138" t="s">
        <v>22725</v>
      </c>
      <c r="P2138" t="s">
        <v>265</v>
      </c>
      <c r="Q2138" t="s">
        <v>266</v>
      </c>
      <c r="R2138" t="s">
        <v>267</v>
      </c>
      <c r="S2138" t="s">
        <v>22726</v>
      </c>
      <c r="T2138">
        <v>37.9</v>
      </c>
      <c r="U2138" t="s">
        <v>24</v>
      </c>
      <c r="V2138" t="s">
        <v>22727</v>
      </c>
      <c r="W2138" t="s">
        <v>22728</v>
      </c>
      <c r="X2138" t="s">
        <v>22729</v>
      </c>
      <c r="Y2138" t="s">
        <v>22730</v>
      </c>
      <c r="Z2138" t="str">
        <f t="shared" si="33"/>
        <v>AS-96995</v>
      </c>
    </row>
    <row r="2139" spans="1:26" x14ac:dyDescent="0.3">
      <c r="A2139" t="s">
        <v>22731</v>
      </c>
      <c r="B2139" t="s">
        <v>8169</v>
      </c>
      <c r="C2139" t="s">
        <v>268</v>
      </c>
      <c r="E2139" t="s">
        <v>37</v>
      </c>
      <c r="G2139">
        <v>0.2</v>
      </c>
      <c r="H2139">
        <v>0.2</v>
      </c>
      <c r="I2139" t="s">
        <v>24</v>
      </c>
      <c r="J2139">
        <v>4.1500000000000004</v>
      </c>
      <c r="K2139">
        <v>24.9</v>
      </c>
      <c r="L2139">
        <v>20.75</v>
      </c>
      <c r="M2139" t="s">
        <v>83</v>
      </c>
      <c r="N2139" t="s">
        <v>22732</v>
      </c>
      <c r="O2139" t="s">
        <v>22733</v>
      </c>
      <c r="P2139" t="s">
        <v>83</v>
      </c>
      <c r="Q2139" t="s">
        <v>266</v>
      </c>
      <c r="R2139" t="s">
        <v>267</v>
      </c>
      <c r="S2139" t="s">
        <v>22734</v>
      </c>
      <c r="T2139">
        <v>24.9</v>
      </c>
      <c r="U2139" t="s">
        <v>24</v>
      </c>
      <c r="V2139" t="s">
        <v>7516</v>
      </c>
      <c r="W2139" t="s">
        <v>7519</v>
      </c>
      <c r="X2139" t="s">
        <v>22735</v>
      </c>
      <c r="Y2139" t="s">
        <v>22736</v>
      </c>
      <c r="Z2139" t="str">
        <f t="shared" si="33"/>
        <v>AS-96960</v>
      </c>
    </row>
    <row r="2140" spans="1:26" x14ac:dyDescent="0.3">
      <c r="A2140" t="s">
        <v>22737</v>
      </c>
      <c r="B2140" t="s">
        <v>8169</v>
      </c>
      <c r="C2140" t="s">
        <v>268</v>
      </c>
      <c r="E2140" t="s">
        <v>42</v>
      </c>
      <c r="G2140">
        <v>0.19</v>
      </c>
      <c r="H2140">
        <v>0.19</v>
      </c>
      <c r="I2140" t="s">
        <v>24</v>
      </c>
      <c r="J2140">
        <v>6.05</v>
      </c>
      <c r="K2140">
        <v>37.9</v>
      </c>
      <c r="L2140">
        <v>31.85</v>
      </c>
      <c r="M2140" t="s">
        <v>83</v>
      </c>
      <c r="N2140" t="s">
        <v>22738</v>
      </c>
      <c r="O2140" t="s">
        <v>22739</v>
      </c>
      <c r="P2140" t="s">
        <v>83</v>
      </c>
      <c r="Q2140" t="s">
        <v>266</v>
      </c>
      <c r="R2140" t="s">
        <v>267</v>
      </c>
      <c r="S2140" t="s">
        <v>22740</v>
      </c>
      <c r="T2140">
        <v>37.9</v>
      </c>
      <c r="U2140" t="s">
        <v>24</v>
      </c>
      <c r="V2140" t="s">
        <v>5095</v>
      </c>
      <c r="W2140" t="s">
        <v>5097</v>
      </c>
      <c r="X2140" t="s">
        <v>22741</v>
      </c>
      <c r="Y2140" t="s">
        <v>22742</v>
      </c>
      <c r="Z2140" t="str">
        <f t="shared" si="33"/>
        <v>AS-95694</v>
      </c>
    </row>
    <row r="2141" spans="1:26" x14ac:dyDescent="0.3">
      <c r="A2141" t="s">
        <v>22743</v>
      </c>
      <c r="B2141" t="s">
        <v>8169</v>
      </c>
      <c r="C2141" t="s">
        <v>268</v>
      </c>
      <c r="E2141" t="s">
        <v>46</v>
      </c>
      <c r="G2141">
        <v>0.2</v>
      </c>
      <c r="H2141">
        <v>0.2</v>
      </c>
      <c r="I2141" t="s">
        <v>24</v>
      </c>
      <c r="J2141">
        <v>5.32</v>
      </c>
      <c r="K2141">
        <v>31.9</v>
      </c>
      <c r="L2141">
        <v>26.58</v>
      </c>
      <c r="M2141" t="s">
        <v>83</v>
      </c>
      <c r="N2141" t="s">
        <v>22744</v>
      </c>
      <c r="O2141" t="s">
        <v>22745</v>
      </c>
      <c r="P2141" t="s">
        <v>83</v>
      </c>
      <c r="Q2141" t="s">
        <v>266</v>
      </c>
      <c r="R2141" t="s">
        <v>267</v>
      </c>
      <c r="S2141" t="s">
        <v>22746</v>
      </c>
      <c r="T2141">
        <v>31.9</v>
      </c>
      <c r="U2141" t="s">
        <v>24</v>
      </c>
      <c r="V2141" t="s">
        <v>7695</v>
      </c>
      <c r="W2141" t="s">
        <v>7698</v>
      </c>
      <c r="X2141" t="s">
        <v>22747</v>
      </c>
      <c r="Y2141" t="s">
        <v>22748</v>
      </c>
      <c r="Z2141" t="str">
        <f t="shared" si="33"/>
        <v>AS-97042</v>
      </c>
    </row>
    <row r="2142" spans="1:26" x14ac:dyDescent="0.3">
      <c r="A2142" t="s">
        <v>22749</v>
      </c>
      <c r="B2142" t="s">
        <v>8169</v>
      </c>
      <c r="C2142" t="s">
        <v>264</v>
      </c>
      <c r="E2142" t="s">
        <v>42</v>
      </c>
      <c r="G2142">
        <v>0.19</v>
      </c>
      <c r="H2142">
        <v>0.19</v>
      </c>
      <c r="I2142" t="s">
        <v>24</v>
      </c>
      <c r="J2142">
        <v>16.940000000000001</v>
      </c>
      <c r="K2142">
        <v>106.11</v>
      </c>
      <c r="L2142">
        <v>89.17</v>
      </c>
      <c r="M2142" t="s">
        <v>265</v>
      </c>
      <c r="N2142" t="s">
        <v>22750</v>
      </c>
      <c r="O2142" t="s">
        <v>22751</v>
      </c>
      <c r="P2142" t="s">
        <v>265</v>
      </c>
      <c r="Q2142" t="s">
        <v>266</v>
      </c>
      <c r="R2142" t="s">
        <v>269</v>
      </c>
      <c r="S2142" t="s">
        <v>22752</v>
      </c>
      <c r="T2142">
        <v>106.11</v>
      </c>
      <c r="U2142" t="s">
        <v>24</v>
      </c>
      <c r="V2142" t="s">
        <v>22753</v>
      </c>
      <c r="W2142" t="s">
        <v>22754</v>
      </c>
      <c r="X2142" t="s">
        <v>22755</v>
      </c>
      <c r="Y2142" t="s">
        <v>22756</v>
      </c>
      <c r="Z2142" t="str">
        <f t="shared" si="33"/>
        <v>AS-95160</v>
      </c>
    </row>
    <row r="2143" spans="1:26" x14ac:dyDescent="0.3">
      <c r="A2143" t="s">
        <v>22749</v>
      </c>
      <c r="B2143" t="s">
        <v>8169</v>
      </c>
      <c r="C2143" t="s">
        <v>264</v>
      </c>
      <c r="E2143" t="s">
        <v>42</v>
      </c>
      <c r="G2143">
        <v>0.19</v>
      </c>
      <c r="H2143">
        <v>0.19</v>
      </c>
      <c r="I2143" t="s">
        <v>24</v>
      </c>
      <c r="J2143">
        <v>16.940000000000001</v>
      </c>
      <c r="K2143">
        <v>106.11</v>
      </c>
      <c r="L2143">
        <v>89.17</v>
      </c>
      <c r="M2143" t="s">
        <v>265</v>
      </c>
      <c r="N2143" t="s">
        <v>22750</v>
      </c>
      <c r="O2143" t="s">
        <v>22757</v>
      </c>
      <c r="P2143" t="s">
        <v>265</v>
      </c>
      <c r="Q2143" t="s">
        <v>266</v>
      </c>
      <c r="R2143" t="s">
        <v>267</v>
      </c>
      <c r="S2143" t="s">
        <v>22758</v>
      </c>
      <c r="T2143">
        <v>106.11</v>
      </c>
      <c r="U2143" t="s">
        <v>24</v>
      </c>
      <c r="V2143" t="s">
        <v>22759</v>
      </c>
      <c r="W2143" t="s">
        <v>22760</v>
      </c>
      <c r="X2143" t="s">
        <v>22761</v>
      </c>
      <c r="Y2143" t="s">
        <v>22762</v>
      </c>
      <c r="Z2143" t="str">
        <f t="shared" si="33"/>
        <v>AS-95160</v>
      </c>
    </row>
    <row r="2144" spans="1:26" x14ac:dyDescent="0.3">
      <c r="A2144" t="s">
        <v>22763</v>
      </c>
      <c r="B2144" t="s">
        <v>8169</v>
      </c>
      <c r="C2144" t="s">
        <v>264</v>
      </c>
      <c r="E2144" t="s">
        <v>42</v>
      </c>
      <c r="G2144">
        <v>0.19</v>
      </c>
      <c r="H2144">
        <v>0.19</v>
      </c>
      <c r="I2144" t="s">
        <v>24</v>
      </c>
      <c r="J2144">
        <v>5.09</v>
      </c>
      <c r="K2144">
        <v>31.9</v>
      </c>
      <c r="L2144">
        <v>26.81</v>
      </c>
      <c r="M2144" t="s">
        <v>265</v>
      </c>
      <c r="N2144" t="s">
        <v>22764</v>
      </c>
      <c r="O2144" t="s">
        <v>22765</v>
      </c>
      <c r="P2144" t="s">
        <v>265</v>
      </c>
      <c r="Q2144" t="s">
        <v>266</v>
      </c>
      <c r="R2144" t="s">
        <v>267</v>
      </c>
      <c r="S2144" t="s">
        <v>22766</v>
      </c>
      <c r="T2144">
        <v>31.9</v>
      </c>
      <c r="U2144" t="s">
        <v>24</v>
      </c>
      <c r="V2144" t="s">
        <v>22767</v>
      </c>
      <c r="W2144" t="s">
        <v>22768</v>
      </c>
      <c r="X2144" t="s">
        <v>22769</v>
      </c>
      <c r="Y2144" t="s">
        <v>22770</v>
      </c>
      <c r="Z2144" t="str">
        <f t="shared" si="33"/>
        <v>AS-94824</v>
      </c>
    </row>
    <row r="2145" spans="1:26" x14ac:dyDescent="0.3">
      <c r="A2145" t="s">
        <v>22771</v>
      </c>
      <c r="B2145" t="s">
        <v>8169</v>
      </c>
      <c r="C2145" t="s">
        <v>264</v>
      </c>
      <c r="E2145" t="s">
        <v>45</v>
      </c>
      <c r="G2145">
        <v>0.21</v>
      </c>
      <c r="H2145">
        <v>0.21</v>
      </c>
      <c r="I2145" t="s">
        <v>24</v>
      </c>
      <c r="J2145">
        <v>14.74</v>
      </c>
      <c r="K2145">
        <v>84.95</v>
      </c>
      <c r="L2145">
        <v>70.209999999999994</v>
      </c>
      <c r="M2145" t="s">
        <v>265</v>
      </c>
      <c r="N2145" t="s">
        <v>22772</v>
      </c>
      <c r="O2145" t="s">
        <v>22773</v>
      </c>
      <c r="P2145" t="s">
        <v>265</v>
      </c>
      <c r="Q2145" t="s">
        <v>266</v>
      </c>
      <c r="R2145" t="s">
        <v>267</v>
      </c>
      <c r="S2145" t="s">
        <v>22774</v>
      </c>
      <c r="T2145">
        <v>84.95</v>
      </c>
      <c r="U2145" t="s">
        <v>24</v>
      </c>
      <c r="V2145" t="s">
        <v>22775</v>
      </c>
      <c r="W2145" t="s">
        <v>22776</v>
      </c>
      <c r="X2145" t="s">
        <v>22777</v>
      </c>
      <c r="Y2145" t="s">
        <v>22778</v>
      </c>
      <c r="Z2145" t="str">
        <f t="shared" si="33"/>
        <v>AS-97011</v>
      </c>
    </row>
    <row r="2146" spans="1:26" x14ac:dyDescent="0.3">
      <c r="A2146" t="s">
        <v>22779</v>
      </c>
      <c r="B2146" t="s">
        <v>8169</v>
      </c>
      <c r="C2146" t="s">
        <v>264</v>
      </c>
      <c r="E2146" t="s">
        <v>46</v>
      </c>
      <c r="G2146">
        <v>0.2</v>
      </c>
      <c r="H2146">
        <v>0.2</v>
      </c>
      <c r="I2146" t="s">
        <v>24</v>
      </c>
      <c r="J2146">
        <v>5.14</v>
      </c>
      <c r="K2146">
        <v>30.85</v>
      </c>
      <c r="L2146">
        <v>25.71</v>
      </c>
      <c r="M2146" t="s">
        <v>265</v>
      </c>
      <c r="N2146" t="s">
        <v>22780</v>
      </c>
      <c r="O2146" t="s">
        <v>22781</v>
      </c>
      <c r="P2146" t="s">
        <v>265</v>
      </c>
      <c r="Q2146" t="s">
        <v>266</v>
      </c>
      <c r="R2146" t="s">
        <v>267</v>
      </c>
      <c r="S2146" t="s">
        <v>22782</v>
      </c>
      <c r="T2146">
        <v>30.85</v>
      </c>
      <c r="U2146" t="s">
        <v>24</v>
      </c>
      <c r="V2146" t="s">
        <v>22783</v>
      </c>
      <c r="W2146" t="s">
        <v>22784</v>
      </c>
      <c r="X2146" t="s">
        <v>22785</v>
      </c>
      <c r="Y2146" t="s">
        <v>22786</v>
      </c>
      <c r="Z2146" t="str">
        <f t="shared" si="33"/>
        <v>AS-96489</v>
      </c>
    </row>
    <row r="2147" spans="1:26" x14ac:dyDescent="0.3">
      <c r="A2147" t="s">
        <v>22787</v>
      </c>
      <c r="B2147" t="s">
        <v>8169</v>
      </c>
      <c r="C2147" t="s">
        <v>264</v>
      </c>
      <c r="E2147" t="s">
        <v>47</v>
      </c>
      <c r="G2147">
        <v>0.22</v>
      </c>
      <c r="H2147">
        <v>0.22</v>
      </c>
      <c r="I2147" t="s">
        <v>24</v>
      </c>
      <c r="J2147">
        <v>5.75</v>
      </c>
      <c r="K2147">
        <v>31.9</v>
      </c>
      <c r="L2147">
        <v>26.15</v>
      </c>
      <c r="M2147" t="s">
        <v>265</v>
      </c>
      <c r="N2147" t="s">
        <v>22788</v>
      </c>
      <c r="O2147" t="s">
        <v>22789</v>
      </c>
      <c r="P2147" t="s">
        <v>265</v>
      </c>
      <c r="Q2147" t="s">
        <v>266</v>
      </c>
      <c r="R2147" t="s">
        <v>267</v>
      </c>
      <c r="S2147" t="s">
        <v>22790</v>
      </c>
      <c r="T2147">
        <v>31.9</v>
      </c>
      <c r="U2147" t="s">
        <v>24</v>
      </c>
      <c r="V2147" t="s">
        <v>22791</v>
      </c>
      <c r="W2147" t="s">
        <v>22792</v>
      </c>
      <c r="X2147" t="s">
        <v>22793</v>
      </c>
      <c r="Y2147" t="s">
        <v>22794</v>
      </c>
      <c r="Z2147" t="str">
        <f t="shared" si="33"/>
        <v>AS-95322</v>
      </c>
    </row>
    <row r="2148" spans="1:26" x14ac:dyDescent="0.3">
      <c r="A2148" t="s">
        <v>22795</v>
      </c>
      <c r="B2148" t="s">
        <v>8169</v>
      </c>
      <c r="C2148" t="s">
        <v>268</v>
      </c>
      <c r="E2148" t="s">
        <v>42</v>
      </c>
      <c r="G2148">
        <v>0.19</v>
      </c>
      <c r="H2148">
        <v>0.19</v>
      </c>
      <c r="I2148" t="s">
        <v>24</v>
      </c>
      <c r="J2148">
        <v>6.05</v>
      </c>
      <c r="K2148">
        <v>37.9</v>
      </c>
      <c r="L2148">
        <v>31.85</v>
      </c>
      <c r="M2148" t="s">
        <v>83</v>
      </c>
      <c r="N2148" t="s">
        <v>22796</v>
      </c>
      <c r="O2148" t="s">
        <v>22797</v>
      </c>
      <c r="P2148" t="s">
        <v>83</v>
      </c>
      <c r="Q2148" t="s">
        <v>266</v>
      </c>
      <c r="R2148" t="s">
        <v>267</v>
      </c>
      <c r="S2148" t="s">
        <v>22798</v>
      </c>
      <c r="T2148">
        <v>37.9</v>
      </c>
      <c r="U2148" t="s">
        <v>24</v>
      </c>
      <c r="V2148" t="s">
        <v>3677</v>
      </c>
      <c r="W2148" t="s">
        <v>3680</v>
      </c>
      <c r="X2148" t="s">
        <v>22799</v>
      </c>
      <c r="Y2148" t="s">
        <v>22800</v>
      </c>
      <c r="Z2148" t="str">
        <f t="shared" si="33"/>
        <v>AS-95151</v>
      </c>
    </row>
    <row r="2149" spans="1:26" x14ac:dyDescent="0.3">
      <c r="A2149" t="s">
        <v>22801</v>
      </c>
      <c r="B2149" t="s">
        <v>8169</v>
      </c>
      <c r="C2149" t="s">
        <v>264</v>
      </c>
      <c r="E2149" t="s">
        <v>42</v>
      </c>
      <c r="G2149">
        <v>0.19</v>
      </c>
      <c r="H2149">
        <v>0.19</v>
      </c>
      <c r="I2149" t="s">
        <v>24</v>
      </c>
      <c r="J2149">
        <v>7.97</v>
      </c>
      <c r="K2149">
        <v>49.9</v>
      </c>
      <c r="L2149">
        <v>41.93</v>
      </c>
      <c r="M2149" t="s">
        <v>265</v>
      </c>
      <c r="N2149" t="s">
        <v>22802</v>
      </c>
      <c r="O2149" t="s">
        <v>22803</v>
      </c>
      <c r="P2149" t="s">
        <v>265</v>
      </c>
      <c r="Q2149" t="s">
        <v>266</v>
      </c>
      <c r="R2149" t="s">
        <v>267</v>
      </c>
      <c r="S2149" t="s">
        <v>22804</v>
      </c>
      <c r="T2149">
        <v>49.9</v>
      </c>
      <c r="U2149" t="s">
        <v>24</v>
      </c>
      <c r="V2149" t="s">
        <v>22805</v>
      </c>
      <c r="W2149" t="s">
        <v>22806</v>
      </c>
      <c r="X2149" t="s">
        <v>22805</v>
      </c>
      <c r="Y2149" t="s">
        <v>22807</v>
      </c>
      <c r="Z2149" t="str">
        <f t="shared" si="33"/>
        <v>AS-94882</v>
      </c>
    </row>
    <row r="2150" spans="1:26" x14ac:dyDescent="0.3">
      <c r="A2150" t="s">
        <v>22808</v>
      </c>
      <c r="B2150" t="s">
        <v>8169</v>
      </c>
      <c r="C2150" t="s">
        <v>264</v>
      </c>
      <c r="E2150" t="s">
        <v>46</v>
      </c>
      <c r="G2150">
        <v>0.2</v>
      </c>
      <c r="H2150">
        <v>0.2</v>
      </c>
      <c r="I2150" t="s">
        <v>24</v>
      </c>
      <c r="J2150">
        <v>9.98</v>
      </c>
      <c r="K2150">
        <v>59.9</v>
      </c>
      <c r="L2150">
        <v>49.92</v>
      </c>
      <c r="M2150" t="s">
        <v>265</v>
      </c>
      <c r="N2150" t="s">
        <v>22809</v>
      </c>
      <c r="O2150" t="s">
        <v>22810</v>
      </c>
      <c r="P2150" t="s">
        <v>265</v>
      </c>
      <c r="Q2150" t="s">
        <v>266</v>
      </c>
      <c r="R2150" t="s">
        <v>267</v>
      </c>
      <c r="S2150" t="s">
        <v>22811</v>
      </c>
      <c r="T2150">
        <v>59.9</v>
      </c>
      <c r="U2150" t="s">
        <v>24</v>
      </c>
      <c r="V2150" t="s">
        <v>22812</v>
      </c>
      <c r="W2150" t="s">
        <v>22813</v>
      </c>
      <c r="X2150" t="s">
        <v>22814</v>
      </c>
      <c r="Y2150" t="s">
        <v>22815</v>
      </c>
      <c r="Z2150" t="str">
        <f t="shared" si="33"/>
        <v>AS-97091</v>
      </c>
    </row>
    <row r="2151" spans="1:26" x14ac:dyDescent="0.3">
      <c r="A2151" t="s">
        <v>22816</v>
      </c>
      <c r="B2151" t="s">
        <v>8169</v>
      </c>
      <c r="C2151" t="s">
        <v>268</v>
      </c>
      <c r="E2151" t="s">
        <v>47</v>
      </c>
      <c r="G2151">
        <v>0.22</v>
      </c>
      <c r="H2151">
        <v>0.22</v>
      </c>
      <c r="I2151" t="s">
        <v>24</v>
      </c>
      <c r="J2151">
        <v>11.88</v>
      </c>
      <c r="K2151">
        <v>65.900000000000006</v>
      </c>
      <c r="L2151">
        <v>54.02</v>
      </c>
      <c r="M2151" t="s">
        <v>83</v>
      </c>
      <c r="N2151" t="s">
        <v>22817</v>
      </c>
      <c r="O2151" t="s">
        <v>22818</v>
      </c>
      <c r="P2151" t="s">
        <v>83</v>
      </c>
      <c r="Q2151" t="s">
        <v>266</v>
      </c>
      <c r="R2151" t="s">
        <v>267</v>
      </c>
      <c r="S2151" t="s">
        <v>22819</v>
      </c>
      <c r="T2151">
        <v>65.900000000000006</v>
      </c>
      <c r="U2151" t="s">
        <v>24</v>
      </c>
      <c r="V2151" t="s">
        <v>4306</v>
      </c>
      <c r="W2151" t="s">
        <v>4308</v>
      </c>
      <c r="X2151" t="s">
        <v>22820</v>
      </c>
      <c r="Y2151" t="s">
        <v>22821</v>
      </c>
      <c r="Z2151" t="str">
        <f t="shared" si="33"/>
        <v>AS-95366</v>
      </c>
    </row>
    <row r="2152" spans="1:26" x14ac:dyDescent="0.3">
      <c r="A2152" t="s">
        <v>22822</v>
      </c>
      <c r="B2152" t="s">
        <v>8169</v>
      </c>
      <c r="C2152" t="s">
        <v>264</v>
      </c>
      <c r="E2152" t="s">
        <v>42</v>
      </c>
      <c r="G2152">
        <v>0.19</v>
      </c>
      <c r="H2152">
        <v>0.19</v>
      </c>
      <c r="I2152" t="s">
        <v>24</v>
      </c>
      <c r="J2152">
        <v>15.96</v>
      </c>
      <c r="K2152">
        <v>99.95</v>
      </c>
      <c r="L2152">
        <v>83.99</v>
      </c>
      <c r="M2152" t="s">
        <v>265</v>
      </c>
      <c r="N2152" t="s">
        <v>22823</v>
      </c>
      <c r="O2152" t="s">
        <v>22824</v>
      </c>
      <c r="P2152" t="s">
        <v>265</v>
      </c>
      <c r="Q2152" t="s">
        <v>266</v>
      </c>
      <c r="R2152" t="s">
        <v>267</v>
      </c>
      <c r="S2152" t="s">
        <v>22825</v>
      </c>
      <c r="T2152">
        <v>99.95</v>
      </c>
      <c r="U2152" t="s">
        <v>24</v>
      </c>
      <c r="V2152" t="s">
        <v>22826</v>
      </c>
      <c r="W2152" t="s">
        <v>22827</v>
      </c>
      <c r="X2152" t="s">
        <v>22828</v>
      </c>
      <c r="Y2152" t="s">
        <v>22829</v>
      </c>
      <c r="Z2152" t="str">
        <f t="shared" si="33"/>
        <v>AS-96539</v>
      </c>
    </row>
    <row r="2153" spans="1:26" x14ac:dyDescent="0.3">
      <c r="A2153" t="s">
        <v>22830</v>
      </c>
      <c r="B2153" t="s">
        <v>8169</v>
      </c>
      <c r="C2153" t="s">
        <v>264</v>
      </c>
      <c r="E2153" t="s">
        <v>46</v>
      </c>
      <c r="G2153">
        <v>0.2</v>
      </c>
      <c r="H2153">
        <v>0.2</v>
      </c>
      <c r="I2153" t="s">
        <v>24</v>
      </c>
      <c r="J2153">
        <v>14.83</v>
      </c>
      <c r="K2153">
        <v>88.97</v>
      </c>
      <c r="L2153">
        <v>74.14</v>
      </c>
      <c r="M2153" t="s">
        <v>265</v>
      </c>
      <c r="N2153" t="s">
        <v>22831</v>
      </c>
      <c r="O2153" t="s">
        <v>22832</v>
      </c>
      <c r="P2153" t="s">
        <v>265</v>
      </c>
      <c r="Q2153" t="s">
        <v>266</v>
      </c>
      <c r="R2153" t="s">
        <v>267</v>
      </c>
      <c r="S2153" t="s">
        <v>22833</v>
      </c>
      <c r="T2153">
        <v>88.97</v>
      </c>
      <c r="U2153" t="s">
        <v>24</v>
      </c>
      <c r="V2153" t="s">
        <v>22834</v>
      </c>
      <c r="W2153" t="s">
        <v>22835</v>
      </c>
      <c r="X2153" t="s">
        <v>22836</v>
      </c>
      <c r="Y2153" t="s">
        <v>22837</v>
      </c>
      <c r="Z2153" t="str">
        <f t="shared" si="33"/>
        <v>AS-96532</v>
      </c>
    </row>
    <row r="2154" spans="1:26" x14ac:dyDescent="0.3">
      <c r="A2154" t="s">
        <v>22838</v>
      </c>
      <c r="B2154" t="s">
        <v>8169</v>
      </c>
      <c r="C2154" t="s">
        <v>264</v>
      </c>
      <c r="E2154" t="s">
        <v>45</v>
      </c>
      <c r="G2154">
        <v>0.21</v>
      </c>
      <c r="H2154">
        <v>0.21</v>
      </c>
      <c r="I2154" t="s">
        <v>24</v>
      </c>
      <c r="J2154">
        <v>30.83</v>
      </c>
      <c r="K2154">
        <v>177.66</v>
      </c>
      <c r="L2154">
        <v>146.83000000000001</v>
      </c>
      <c r="M2154" t="s">
        <v>265</v>
      </c>
      <c r="N2154" t="s">
        <v>22839</v>
      </c>
      <c r="O2154" t="s">
        <v>22840</v>
      </c>
      <c r="P2154" t="s">
        <v>265</v>
      </c>
      <c r="Q2154" t="s">
        <v>266</v>
      </c>
      <c r="R2154" t="s">
        <v>267</v>
      </c>
      <c r="S2154" t="s">
        <v>22841</v>
      </c>
      <c r="T2154">
        <v>177.66</v>
      </c>
      <c r="U2154" t="s">
        <v>24</v>
      </c>
      <c r="V2154" t="s">
        <v>22842</v>
      </c>
      <c r="W2154" t="s">
        <v>22843</v>
      </c>
      <c r="X2154" t="s">
        <v>22844</v>
      </c>
      <c r="Y2154" t="s">
        <v>22845</v>
      </c>
      <c r="Z2154" t="str">
        <f t="shared" si="33"/>
        <v>AS-95415</v>
      </c>
    </row>
    <row r="2155" spans="1:26" x14ac:dyDescent="0.3">
      <c r="A2155" t="s">
        <v>22846</v>
      </c>
      <c r="B2155" t="s">
        <v>8169</v>
      </c>
      <c r="C2155" t="s">
        <v>264</v>
      </c>
      <c r="E2155" t="s">
        <v>45</v>
      </c>
      <c r="G2155">
        <v>0.21</v>
      </c>
      <c r="H2155">
        <v>0.21</v>
      </c>
      <c r="I2155" t="s">
        <v>24</v>
      </c>
      <c r="J2155">
        <v>17.350000000000001</v>
      </c>
      <c r="K2155">
        <v>99.95</v>
      </c>
      <c r="L2155">
        <v>82.6</v>
      </c>
      <c r="M2155" t="s">
        <v>265</v>
      </c>
      <c r="N2155" t="s">
        <v>22847</v>
      </c>
      <c r="O2155" t="s">
        <v>22848</v>
      </c>
      <c r="P2155" t="s">
        <v>265</v>
      </c>
      <c r="Q2155" t="s">
        <v>266</v>
      </c>
      <c r="R2155" t="s">
        <v>267</v>
      </c>
      <c r="S2155" t="s">
        <v>22849</v>
      </c>
      <c r="T2155">
        <v>99.95</v>
      </c>
      <c r="U2155" t="s">
        <v>24</v>
      </c>
      <c r="V2155" t="s">
        <v>22850</v>
      </c>
      <c r="W2155" t="s">
        <v>22851</v>
      </c>
      <c r="X2155" t="s">
        <v>22852</v>
      </c>
      <c r="Y2155" t="s">
        <v>22853</v>
      </c>
      <c r="Z2155" t="str">
        <f t="shared" si="33"/>
        <v>AS-94797</v>
      </c>
    </row>
    <row r="2156" spans="1:26" x14ac:dyDescent="0.3">
      <c r="A2156" t="s">
        <v>22854</v>
      </c>
      <c r="B2156" t="s">
        <v>8169</v>
      </c>
      <c r="C2156" t="s">
        <v>264</v>
      </c>
      <c r="E2156" t="s">
        <v>47</v>
      </c>
      <c r="G2156">
        <v>0.22</v>
      </c>
      <c r="H2156">
        <v>0.22</v>
      </c>
      <c r="I2156" t="s">
        <v>24</v>
      </c>
      <c r="J2156">
        <v>22.06</v>
      </c>
      <c r="K2156">
        <v>122.31</v>
      </c>
      <c r="L2156">
        <v>100.25</v>
      </c>
      <c r="M2156" t="s">
        <v>265</v>
      </c>
      <c r="N2156" t="s">
        <v>22855</v>
      </c>
      <c r="O2156" t="s">
        <v>22856</v>
      </c>
      <c r="P2156" t="s">
        <v>265</v>
      </c>
      <c r="Q2156" t="s">
        <v>266</v>
      </c>
      <c r="R2156" t="s">
        <v>267</v>
      </c>
      <c r="S2156" t="s">
        <v>22857</v>
      </c>
      <c r="T2156">
        <v>122.31</v>
      </c>
      <c r="U2156" t="s">
        <v>24</v>
      </c>
      <c r="V2156" t="s">
        <v>22858</v>
      </c>
      <c r="W2156" t="s">
        <v>22859</v>
      </c>
      <c r="X2156" t="s">
        <v>22860</v>
      </c>
      <c r="Y2156" t="s">
        <v>22861</v>
      </c>
      <c r="Z2156" t="str">
        <f t="shared" si="33"/>
        <v>AS-95012</v>
      </c>
    </row>
    <row r="2157" spans="1:26" x14ac:dyDescent="0.3">
      <c r="A2157" t="s">
        <v>22862</v>
      </c>
      <c r="B2157" t="s">
        <v>8169</v>
      </c>
      <c r="C2157" t="s">
        <v>264</v>
      </c>
      <c r="E2157" t="s">
        <v>42</v>
      </c>
      <c r="G2157">
        <v>0.19</v>
      </c>
      <c r="H2157">
        <v>0.19</v>
      </c>
      <c r="I2157" t="s">
        <v>24</v>
      </c>
      <c r="J2157">
        <v>13.56</v>
      </c>
      <c r="K2157">
        <v>84.95</v>
      </c>
      <c r="L2157">
        <v>71.39</v>
      </c>
      <c r="M2157" t="s">
        <v>265</v>
      </c>
      <c r="N2157" t="s">
        <v>22863</v>
      </c>
      <c r="O2157" t="s">
        <v>22864</v>
      </c>
      <c r="P2157" t="s">
        <v>265</v>
      </c>
      <c r="Q2157" t="s">
        <v>266</v>
      </c>
      <c r="R2157" t="s">
        <v>267</v>
      </c>
      <c r="S2157" t="s">
        <v>22865</v>
      </c>
      <c r="T2157">
        <v>84.95</v>
      </c>
      <c r="U2157" t="s">
        <v>24</v>
      </c>
      <c r="V2157" t="s">
        <v>22866</v>
      </c>
      <c r="W2157" t="s">
        <v>22867</v>
      </c>
      <c r="X2157" t="s">
        <v>22868</v>
      </c>
      <c r="Y2157" t="s">
        <v>22869</v>
      </c>
      <c r="Z2157" t="str">
        <f t="shared" si="33"/>
        <v>AS-95433</v>
      </c>
    </row>
    <row r="2158" spans="1:26" x14ac:dyDescent="0.3">
      <c r="A2158" t="s">
        <v>22870</v>
      </c>
      <c r="B2158" t="s">
        <v>8169</v>
      </c>
      <c r="C2158" t="s">
        <v>264</v>
      </c>
      <c r="D2158" t="s">
        <v>63</v>
      </c>
      <c r="E2158" t="s">
        <v>46</v>
      </c>
      <c r="G2158">
        <v>0.2</v>
      </c>
      <c r="H2158">
        <v>0.2</v>
      </c>
      <c r="I2158" t="s">
        <v>24</v>
      </c>
      <c r="J2158">
        <v>-5.22</v>
      </c>
      <c r="K2158">
        <v>-31.31</v>
      </c>
      <c r="L2158">
        <v>-26.09</v>
      </c>
      <c r="M2158" t="s">
        <v>265</v>
      </c>
      <c r="N2158" t="s">
        <v>22871</v>
      </c>
      <c r="O2158" t="s">
        <v>22872</v>
      </c>
      <c r="P2158" t="s">
        <v>265</v>
      </c>
      <c r="Q2158" t="s">
        <v>266</v>
      </c>
      <c r="R2158" t="s">
        <v>267</v>
      </c>
      <c r="S2158" t="s">
        <v>22873</v>
      </c>
      <c r="T2158">
        <v>31.31</v>
      </c>
      <c r="U2158" t="s">
        <v>24</v>
      </c>
      <c r="V2158" t="s">
        <v>22874</v>
      </c>
      <c r="W2158" t="s">
        <v>22875</v>
      </c>
      <c r="X2158" t="s">
        <v>22876</v>
      </c>
      <c r="Y2158" t="s">
        <v>22877</v>
      </c>
      <c r="Z2158" t="str">
        <f t="shared" si="33"/>
        <v>AS-91532</v>
      </c>
    </row>
    <row r="2159" spans="1:26" x14ac:dyDescent="0.3">
      <c r="A2159" t="s">
        <v>22870</v>
      </c>
      <c r="B2159" t="s">
        <v>8169</v>
      </c>
      <c r="C2159" t="s">
        <v>264</v>
      </c>
      <c r="D2159" t="s">
        <v>63</v>
      </c>
      <c r="E2159" t="s">
        <v>46</v>
      </c>
      <c r="G2159">
        <v>0.2</v>
      </c>
      <c r="H2159">
        <v>0.2</v>
      </c>
      <c r="I2159" t="s">
        <v>24</v>
      </c>
      <c r="J2159">
        <v>-5.22</v>
      </c>
      <c r="K2159">
        <v>-31.31</v>
      </c>
      <c r="L2159">
        <v>-26.09</v>
      </c>
      <c r="M2159" t="s">
        <v>265</v>
      </c>
      <c r="N2159" t="s">
        <v>22871</v>
      </c>
      <c r="O2159" t="s">
        <v>22878</v>
      </c>
      <c r="P2159" t="s">
        <v>265</v>
      </c>
      <c r="Q2159" t="s">
        <v>275</v>
      </c>
      <c r="R2159" t="s">
        <v>267</v>
      </c>
      <c r="S2159" t="s">
        <v>22879</v>
      </c>
      <c r="T2159">
        <v>31.31</v>
      </c>
      <c r="U2159" t="s">
        <v>24</v>
      </c>
      <c r="V2159" t="s">
        <v>22880</v>
      </c>
      <c r="W2159" t="s">
        <v>22881</v>
      </c>
      <c r="X2159" t="s">
        <v>22880</v>
      </c>
      <c r="Y2159" t="s">
        <v>22882</v>
      </c>
      <c r="Z2159" t="str">
        <f t="shared" si="33"/>
        <v>AS-91532</v>
      </c>
    </row>
    <row r="2160" spans="1:26" x14ac:dyDescent="0.3">
      <c r="A2160" t="s">
        <v>22883</v>
      </c>
      <c r="B2160" t="s">
        <v>8169</v>
      </c>
      <c r="C2160" t="s">
        <v>268</v>
      </c>
      <c r="E2160" t="s">
        <v>45</v>
      </c>
      <c r="G2160">
        <v>0.21</v>
      </c>
      <c r="H2160">
        <v>0.21</v>
      </c>
      <c r="I2160" t="s">
        <v>24</v>
      </c>
      <c r="J2160">
        <v>8.31</v>
      </c>
      <c r="K2160">
        <v>47.9</v>
      </c>
      <c r="L2160">
        <v>39.590000000000003</v>
      </c>
      <c r="M2160" t="s">
        <v>83</v>
      </c>
      <c r="N2160" t="s">
        <v>22884</v>
      </c>
      <c r="O2160" t="s">
        <v>22885</v>
      </c>
      <c r="P2160" t="s">
        <v>83</v>
      </c>
      <c r="Q2160" t="s">
        <v>266</v>
      </c>
      <c r="R2160" t="s">
        <v>267</v>
      </c>
      <c r="S2160" t="s">
        <v>22886</v>
      </c>
      <c r="T2160">
        <v>47.9</v>
      </c>
      <c r="U2160" t="s">
        <v>24</v>
      </c>
      <c r="V2160" t="s">
        <v>6780</v>
      </c>
      <c r="W2160" t="s">
        <v>6783</v>
      </c>
      <c r="X2160" t="s">
        <v>22887</v>
      </c>
      <c r="Y2160" t="s">
        <v>22888</v>
      </c>
      <c r="Z2160" t="str">
        <f t="shared" si="33"/>
        <v>AS-96622</v>
      </c>
    </row>
    <row r="2161" spans="1:26" x14ac:dyDescent="0.3">
      <c r="A2161" t="s">
        <v>22889</v>
      </c>
      <c r="B2161" t="s">
        <v>8169</v>
      </c>
      <c r="C2161" t="s">
        <v>268</v>
      </c>
      <c r="E2161" t="s">
        <v>47</v>
      </c>
      <c r="G2161">
        <v>0.22</v>
      </c>
      <c r="H2161">
        <v>0.22</v>
      </c>
      <c r="I2161" t="s">
        <v>24</v>
      </c>
      <c r="J2161">
        <v>11.71</v>
      </c>
      <c r="K2161">
        <v>64.95</v>
      </c>
      <c r="L2161">
        <v>53.24</v>
      </c>
      <c r="M2161" t="s">
        <v>83</v>
      </c>
      <c r="N2161" t="s">
        <v>22890</v>
      </c>
      <c r="O2161" t="s">
        <v>22891</v>
      </c>
      <c r="P2161" t="s">
        <v>83</v>
      </c>
      <c r="Q2161" t="s">
        <v>266</v>
      </c>
      <c r="R2161" t="s">
        <v>267</v>
      </c>
      <c r="S2161" t="s">
        <v>22892</v>
      </c>
      <c r="T2161">
        <v>64.95</v>
      </c>
      <c r="U2161" t="s">
        <v>24</v>
      </c>
      <c r="V2161" t="s">
        <v>7541</v>
      </c>
      <c r="W2161" t="s">
        <v>7544</v>
      </c>
      <c r="X2161" t="s">
        <v>22893</v>
      </c>
      <c r="Y2161" t="s">
        <v>22894</v>
      </c>
      <c r="Z2161" t="str">
        <f t="shared" si="33"/>
        <v>AS-96969</v>
      </c>
    </row>
    <row r="2162" spans="1:26" x14ac:dyDescent="0.3">
      <c r="A2162" t="s">
        <v>22895</v>
      </c>
      <c r="B2162" t="s">
        <v>8169</v>
      </c>
      <c r="C2162" t="s">
        <v>264</v>
      </c>
      <c r="E2162" t="s">
        <v>46</v>
      </c>
      <c r="G2162">
        <v>0.2</v>
      </c>
      <c r="H2162">
        <v>0.2</v>
      </c>
      <c r="I2162" t="s">
        <v>24</v>
      </c>
      <c r="J2162">
        <v>31.61</v>
      </c>
      <c r="K2162">
        <v>189.68</v>
      </c>
      <c r="L2162">
        <v>158.07</v>
      </c>
      <c r="M2162" t="s">
        <v>265</v>
      </c>
      <c r="N2162" t="s">
        <v>22896</v>
      </c>
      <c r="O2162" t="s">
        <v>22897</v>
      </c>
      <c r="P2162" t="s">
        <v>265</v>
      </c>
      <c r="Q2162" t="s">
        <v>266</v>
      </c>
      <c r="R2162" t="s">
        <v>267</v>
      </c>
      <c r="S2162" t="s">
        <v>22898</v>
      </c>
      <c r="T2162">
        <v>189.68</v>
      </c>
      <c r="U2162" t="s">
        <v>24</v>
      </c>
      <c r="V2162" t="s">
        <v>22899</v>
      </c>
      <c r="W2162" t="s">
        <v>22900</v>
      </c>
      <c r="X2162" t="s">
        <v>22901</v>
      </c>
      <c r="Y2162" t="s">
        <v>22902</v>
      </c>
      <c r="Z2162" t="str">
        <f t="shared" si="33"/>
        <v>AS-96655</v>
      </c>
    </row>
    <row r="2163" spans="1:26" x14ac:dyDescent="0.3">
      <c r="A2163" t="s">
        <v>22903</v>
      </c>
      <c r="B2163" t="s">
        <v>8169</v>
      </c>
      <c r="C2163" t="s">
        <v>264</v>
      </c>
      <c r="E2163" t="s">
        <v>42</v>
      </c>
      <c r="G2163">
        <v>0.19</v>
      </c>
      <c r="H2163">
        <v>0.19</v>
      </c>
      <c r="I2163" t="s">
        <v>24</v>
      </c>
      <c r="J2163">
        <v>14.35</v>
      </c>
      <c r="K2163">
        <v>89.9</v>
      </c>
      <c r="L2163">
        <v>75.55</v>
      </c>
      <c r="M2163" t="s">
        <v>265</v>
      </c>
      <c r="N2163" t="s">
        <v>22904</v>
      </c>
      <c r="O2163" t="s">
        <v>22905</v>
      </c>
      <c r="P2163" t="s">
        <v>265</v>
      </c>
      <c r="Q2163" t="s">
        <v>266</v>
      </c>
      <c r="R2163" t="s">
        <v>267</v>
      </c>
      <c r="S2163" t="s">
        <v>22906</v>
      </c>
      <c r="T2163">
        <v>89.9</v>
      </c>
      <c r="U2163" t="s">
        <v>24</v>
      </c>
      <c r="V2163" t="s">
        <v>22907</v>
      </c>
      <c r="W2163" t="s">
        <v>22908</v>
      </c>
      <c r="X2163" t="s">
        <v>22907</v>
      </c>
      <c r="Y2163" t="s">
        <v>22909</v>
      </c>
      <c r="Z2163" t="str">
        <f t="shared" si="33"/>
        <v>AS-97126</v>
      </c>
    </row>
    <row r="2164" spans="1:26" x14ac:dyDescent="0.3">
      <c r="A2164" t="s">
        <v>22910</v>
      </c>
      <c r="B2164" t="s">
        <v>8169</v>
      </c>
      <c r="C2164" t="s">
        <v>264</v>
      </c>
      <c r="E2164" t="s">
        <v>47</v>
      </c>
      <c r="G2164">
        <v>0.22</v>
      </c>
      <c r="H2164">
        <v>0.22</v>
      </c>
      <c r="I2164" t="s">
        <v>24</v>
      </c>
      <c r="J2164">
        <v>22.06</v>
      </c>
      <c r="K2164">
        <v>122.31</v>
      </c>
      <c r="L2164">
        <v>100.25</v>
      </c>
      <c r="M2164" t="s">
        <v>265</v>
      </c>
      <c r="N2164" t="s">
        <v>22911</v>
      </c>
      <c r="O2164" t="s">
        <v>22912</v>
      </c>
      <c r="P2164" t="s">
        <v>265</v>
      </c>
      <c r="Q2164" t="s">
        <v>266</v>
      </c>
      <c r="R2164" t="s">
        <v>267</v>
      </c>
      <c r="S2164" t="s">
        <v>22913</v>
      </c>
      <c r="T2164">
        <v>122.31</v>
      </c>
      <c r="U2164" t="s">
        <v>24</v>
      </c>
      <c r="V2164" t="s">
        <v>22914</v>
      </c>
      <c r="W2164" t="s">
        <v>22915</v>
      </c>
      <c r="X2164" t="s">
        <v>22916</v>
      </c>
      <c r="Y2164" t="s">
        <v>22917</v>
      </c>
      <c r="Z2164" t="str">
        <f t="shared" si="33"/>
        <v>AS-95562</v>
      </c>
    </row>
    <row r="2165" spans="1:26" x14ac:dyDescent="0.3">
      <c r="A2165" t="s">
        <v>22918</v>
      </c>
      <c r="B2165" t="s">
        <v>8169</v>
      </c>
      <c r="C2165" t="s">
        <v>264</v>
      </c>
      <c r="E2165" t="s">
        <v>45</v>
      </c>
      <c r="G2165">
        <v>0.21</v>
      </c>
      <c r="H2165">
        <v>0.21</v>
      </c>
      <c r="I2165" t="s">
        <v>24</v>
      </c>
      <c r="J2165">
        <v>5.19</v>
      </c>
      <c r="K2165">
        <v>29.9</v>
      </c>
      <c r="L2165">
        <v>24.71</v>
      </c>
      <c r="M2165" t="s">
        <v>265</v>
      </c>
      <c r="N2165" t="s">
        <v>22919</v>
      </c>
      <c r="O2165" t="s">
        <v>22920</v>
      </c>
      <c r="P2165" t="s">
        <v>265</v>
      </c>
      <c r="Q2165" t="s">
        <v>266</v>
      </c>
      <c r="R2165" t="s">
        <v>267</v>
      </c>
      <c r="S2165" t="s">
        <v>22921</v>
      </c>
      <c r="T2165">
        <v>29.9</v>
      </c>
      <c r="U2165" t="s">
        <v>24</v>
      </c>
      <c r="V2165" t="s">
        <v>22922</v>
      </c>
      <c r="W2165" t="s">
        <v>22923</v>
      </c>
      <c r="X2165" t="s">
        <v>22924</v>
      </c>
      <c r="Y2165" t="s">
        <v>22925</v>
      </c>
      <c r="Z2165" t="str">
        <f t="shared" si="33"/>
        <v>AS-96993</v>
      </c>
    </row>
    <row r="2166" spans="1:26" x14ac:dyDescent="0.3">
      <c r="A2166" t="s">
        <v>22926</v>
      </c>
      <c r="B2166" t="s">
        <v>8169</v>
      </c>
      <c r="C2166" t="s">
        <v>264</v>
      </c>
      <c r="E2166" t="s">
        <v>45</v>
      </c>
      <c r="G2166">
        <v>0.21</v>
      </c>
      <c r="H2166">
        <v>0.21</v>
      </c>
      <c r="I2166" t="s">
        <v>24</v>
      </c>
      <c r="J2166">
        <v>9.36</v>
      </c>
      <c r="K2166">
        <v>53.91</v>
      </c>
      <c r="L2166">
        <v>44.55</v>
      </c>
      <c r="M2166" t="s">
        <v>265</v>
      </c>
      <c r="N2166" t="s">
        <v>22927</v>
      </c>
      <c r="O2166" t="s">
        <v>22928</v>
      </c>
      <c r="P2166" t="s">
        <v>265</v>
      </c>
      <c r="Q2166" t="s">
        <v>266</v>
      </c>
      <c r="R2166" t="s">
        <v>267</v>
      </c>
      <c r="S2166" t="s">
        <v>22929</v>
      </c>
      <c r="T2166">
        <v>53.91</v>
      </c>
      <c r="U2166" t="s">
        <v>24</v>
      </c>
      <c r="V2166" t="s">
        <v>22930</v>
      </c>
      <c r="W2166" t="s">
        <v>22931</v>
      </c>
      <c r="X2166" t="s">
        <v>22932</v>
      </c>
      <c r="Y2166" t="s">
        <v>22933</v>
      </c>
      <c r="Z2166" t="str">
        <f t="shared" si="33"/>
        <v>AS-95999</v>
      </c>
    </row>
    <row r="2167" spans="1:26" x14ac:dyDescent="0.3">
      <c r="A2167" t="s">
        <v>22934</v>
      </c>
      <c r="B2167" t="s">
        <v>8169</v>
      </c>
      <c r="C2167" t="s">
        <v>264</v>
      </c>
      <c r="E2167" t="s">
        <v>45</v>
      </c>
      <c r="G2167">
        <v>0.21</v>
      </c>
      <c r="H2167">
        <v>0.21</v>
      </c>
      <c r="I2167" t="s">
        <v>24</v>
      </c>
      <c r="J2167">
        <v>6.78</v>
      </c>
      <c r="K2167">
        <v>39.06</v>
      </c>
      <c r="L2167">
        <v>32.28</v>
      </c>
      <c r="M2167" t="s">
        <v>265</v>
      </c>
      <c r="N2167" t="s">
        <v>22935</v>
      </c>
      <c r="O2167" t="s">
        <v>22936</v>
      </c>
      <c r="P2167" t="s">
        <v>265</v>
      </c>
      <c r="Q2167" t="s">
        <v>266</v>
      </c>
      <c r="R2167" t="s">
        <v>267</v>
      </c>
      <c r="S2167" t="s">
        <v>22937</v>
      </c>
      <c r="T2167">
        <v>39.06</v>
      </c>
      <c r="U2167" t="s">
        <v>24</v>
      </c>
      <c r="V2167" t="s">
        <v>22938</v>
      </c>
      <c r="W2167" t="s">
        <v>22939</v>
      </c>
      <c r="X2167" t="s">
        <v>22940</v>
      </c>
      <c r="Y2167" t="s">
        <v>22941</v>
      </c>
      <c r="Z2167" t="str">
        <f t="shared" si="33"/>
        <v>AS-96481</v>
      </c>
    </row>
    <row r="2168" spans="1:26" x14ac:dyDescent="0.3">
      <c r="A2168" t="s">
        <v>22942</v>
      </c>
      <c r="B2168" t="s">
        <v>8169</v>
      </c>
      <c r="C2168" t="s">
        <v>264</v>
      </c>
      <c r="E2168" t="s">
        <v>45</v>
      </c>
      <c r="G2168">
        <v>0.21</v>
      </c>
      <c r="H2168">
        <v>0.21</v>
      </c>
      <c r="I2168" t="s">
        <v>24</v>
      </c>
      <c r="J2168">
        <v>21.23</v>
      </c>
      <c r="K2168">
        <v>122.31</v>
      </c>
      <c r="L2168">
        <v>101.08</v>
      </c>
      <c r="M2168" t="s">
        <v>265</v>
      </c>
      <c r="N2168" t="s">
        <v>22943</v>
      </c>
      <c r="O2168" t="s">
        <v>22944</v>
      </c>
      <c r="P2168" t="s">
        <v>265</v>
      </c>
      <c r="Q2168" t="s">
        <v>266</v>
      </c>
      <c r="R2168" t="s">
        <v>267</v>
      </c>
      <c r="S2168" t="s">
        <v>22945</v>
      </c>
      <c r="T2168">
        <v>122.31</v>
      </c>
      <c r="U2168" t="s">
        <v>24</v>
      </c>
      <c r="V2168" t="s">
        <v>22946</v>
      </c>
      <c r="W2168" t="s">
        <v>22947</v>
      </c>
      <c r="X2168" t="s">
        <v>22948</v>
      </c>
      <c r="Y2168" t="s">
        <v>22949</v>
      </c>
      <c r="Z2168" t="str">
        <f t="shared" si="33"/>
        <v>AS-95974</v>
      </c>
    </row>
    <row r="2169" spans="1:26" x14ac:dyDescent="0.3">
      <c r="A2169" t="s">
        <v>22950</v>
      </c>
      <c r="B2169" t="s">
        <v>8169</v>
      </c>
      <c r="C2169" t="s">
        <v>264</v>
      </c>
      <c r="E2169" t="s">
        <v>46</v>
      </c>
      <c r="G2169">
        <v>0.2</v>
      </c>
      <c r="H2169">
        <v>0.2</v>
      </c>
      <c r="I2169" t="s">
        <v>24</v>
      </c>
      <c r="J2169">
        <v>83.81</v>
      </c>
      <c r="K2169">
        <v>502.83</v>
      </c>
      <c r="L2169">
        <v>419.02</v>
      </c>
      <c r="M2169" t="s">
        <v>265</v>
      </c>
      <c r="N2169" t="s">
        <v>22951</v>
      </c>
      <c r="O2169" t="s">
        <v>22952</v>
      </c>
      <c r="P2169" t="s">
        <v>265</v>
      </c>
      <c r="Q2169" t="s">
        <v>266</v>
      </c>
      <c r="R2169" t="s">
        <v>269</v>
      </c>
      <c r="S2169" t="s">
        <v>22953</v>
      </c>
      <c r="T2169">
        <v>502.83</v>
      </c>
      <c r="U2169" t="s">
        <v>24</v>
      </c>
      <c r="V2169" t="s">
        <v>22954</v>
      </c>
      <c r="W2169" t="s">
        <v>22955</v>
      </c>
      <c r="X2169" t="s">
        <v>22956</v>
      </c>
      <c r="Y2169" t="s">
        <v>22957</v>
      </c>
      <c r="Z2169" t="str">
        <f t="shared" si="33"/>
        <v>AS-95721</v>
      </c>
    </row>
    <row r="2170" spans="1:26" x14ac:dyDescent="0.3">
      <c r="A2170" t="s">
        <v>22950</v>
      </c>
      <c r="B2170" t="s">
        <v>8169</v>
      </c>
      <c r="C2170" t="s">
        <v>264</v>
      </c>
      <c r="E2170" t="s">
        <v>46</v>
      </c>
      <c r="G2170">
        <v>0.2</v>
      </c>
      <c r="H2170">
        <v>0.2</v>
      </c>
      <c r="I2170" t="s">
        <v>24</v>
      </c>
      <c r="J2170">
        <v>83.81</v>
      </c>
      <c r="K2170">
        <v>502.83</v>
      </c>
      <c r="L2170">
        <v>419.02</v>
      </c>
      <c r="M2170" t="s">
        <v>265</v>
      </c>
      <c r="N2170" t="s">
        <v>22951</v>
      </c>
      <c r="O2170" t="s">
        <v>22958</v>
      </c>
      <c r="P2170" t="s">
        <v>265</v>
      </c>
      <c r="Q2170" t="s">
        <v>266</v>
      </c>
      <c r="R2170" t="s">
        <v>267</v>
      </c>
      <c r="S2170" t="s">
        <v>22959</v>
      </c>
      <c r="T2170">
        <v>502.83</v>
      </c>
      <c r="U2170" t="s">
        <v>24</v>
      </c>
      <c r="V2170" t="s">
        <v>22960</v>
      </c>
      <c r="W2170" t="s">
        <v>22961</v>
      </c>
      <c r="X2170" t="s">
        <v>22962</v>
      </c>
      <c r="Y2170" t="s">
        <v>22963</v>
      </c>
      <c r="Z2170" t="str">
        <f t="shared" si="33"/>
        <v>AS-95721</v>
      </c>
    </row>
    <row r="2171" spans="1:26" x14ac:dyDescent="0.3">
      <c r="A2171" t="s">
        <v>469</v>
      </c>
      <c r="B2171" t="s">
        <v>8169</v>
      </c>
      <c r="C2171" t="s">
        <v>264</v>
      </c>
      <c r="D2171" t="s">
        <v>64</v>
      </c>
      <c r="E2171" t="s">
        <v>45</v>
      </c>
      <c r="G2171">
        <v>0.21</v>
      </c>
      <c r="H2171">
        <v>0.21</v>
      </c>
      <c r="I2171" t="s">
        <v>24</v>
      </c>
      <c r="J2171">
        <v>-11.6</v>
      </c>
      <c r="K2171">
        <v>-66.849999999999994</v>
      </c>
      <c r="L2171">
        <v>-55.25</v>
      </c>
      <c r="M2171" t="s">
        <v>265</v>
      </c>
      <c r="N2171" t="s">
        <v>775</v>
      </c>
      <c r="O2171" t="s">
        <v>776</v>
      </c>
      <c r="P2171" t="s">
        <v>265</v>
      </c>
      <c r="Q2171" t="s">
        <v>266</v>
      </c>
      <c r="R2171" t="s">
        <v>267</v>
      </c>
      <c r="S2171" t="s">
        <v>777</v>
      </c>
      <c r="T2171">
        <v>86.8</v>
      </c>
      <c r="U2171" t="s">
        <v>24</v>
      </c>
      <c r="V2171" t="s">
        <v>778</v>
      </c>
      <c r="W2171" t="s">
        <v>779</v>
      </c>
      <c r="X2171" t="s">
        <v>780</v>
      </c>
      <c r="Y2171" t="s">
        <v>22964</v>
      </c>
      <c r="Z2171" t="str">
        <f t="shared" si="33"/>
        <v>AS-93348</v>
      </c>
    </row>
    <row r="2172" spans="1:26" x14ac:dyDescent="0.3">
      <c r="A2172" t="s">
        <v>469</v>
      </c>
      <c r="B2172" t="s">
        <v>8169</v>
      </c>
      <c r="C2172" t="s">
        <v>264</v>
      </c>
      <c r="D2172" t="s">
        <v>64</v>
      </c>
      <c r="E2172" t="s">
        <v>45</v>
      </c>
      <c r="G2172">
        <v>0.21</v>
      </c>
      <c r="H2172">
        <v>0.21</v>
      </c>
      <c r="I2172" t="s">
        <v>24</v>
      </c>
      <c r="J2172">
        <v>-11.6</v>
      </c>
      <c r="K2172">
        <v>-66.849999999999994</v>
      </c>
      <c r="L2172">
        <v>-55.25</v>
      </c>
      <c r="M2172" t="s">
        <v>265</v>
      </c>
      <c r="N2172" t="s">
        <v>775</v>
      </c>
      <c r="O2172" t="s">
        <v>22965</v>
      </c>
      <c r="P2172" t="s">
        <v>265</v>
      </c>
      <c r="Q2172" t="s">
        <v>275</v>
      </c>
      <c r="R2172" t="s">
        <v>267</v>
      </c>
      <c r="S2172" t="s">
        <v>22966</v>
      </c>
      <c r="T2172">
        <v>66.849999999999994</v>
      </c>
      <c r="U2172" t="s">
        <v>24</v>
      </c>
      <c r="V2172" t="s">
        <v>22967</v>
      </c>
      <c r="W2172" t="s">
        <v>22968</v>
      </c>
      <c r="X2172" t="s">
        <v>22967</v>
      </c>
      <c r="Y2172" t="s">
        <v>22969</v>
      </c>
      <c r="Z2172" t="str">
        <f t="shared" si="33"/>
        <v>AS-93348</v>
      </c>
    </row>
    <row r="2173" spans="1:26" x14ac:dyDescent="0.3">
      <c r="A2173" t="s">
        <v>22970</v>
      </c>
      <c r="B2173" t="s">
        <v>8169</v>
      </c>
      <c r="C2173" t="s">
        <v>268</v>
      </c>
      <c r="E2173" t="s">
        <v>45</v>
      </c>
      <c r="G2173">
        <v>0.21</v>
      </c>
      <c r="H2173">
        <v>0.21</v>
      </c>
      <c r="I2173" t="s">
        <v>24</v>
      </c>
      <c r="J2173">
        <v>9.35</v>
      </c>
      <c r="K2173">
        <v>53.87</v>
      </c>
      <c r="L2173">
        <v>44.52</v>
      </c>
      <c r="M2173" t="s">
        <v>83</v>
      </c>
      <c r="N2173" t="s">
        <v>22971</v>
      </c>
      <c r="O2173" t="s">
        <v>22972</v>
      </c>
      <c r="P2173" t="s">
        <v>83</v>
      </c>
      <c r="Q2173" t="s">
        <v>266</v>
      </c>
      <c r="R2173" t="s">
        <v>267</v>
      </c>
      <c r="S2173" t="s">
        <v>22973</v>
      </c>
      <c r="T2173">
        <v>53.87</v>
      </c>
      <c r="U2173" t="s">
        <v>24</v>
      </c>
      <c r="V2173" t="s">
        <v>3292</v>
      </c>
      <c r="W2173" t="s">
        <v>3294</v>
      </c>
      <c r="X2173" t="s">
        <v>22974</v>
      </c>
      <c r="Y2173" t="s">
        <v>22975</v>
      </c>
      <c r="Z2173" t="str">
        <f t="shared" si="33"/>
        <v>AS-95027</v>
      </c>
    </row>
    <row r="2174" spans="1:26" x14ac:dyDescent="0.3">
      <c r="A2174" t="s">
        <v>22976</v>
      </c>
      <c r="B2174" t="s">
        <v>8169</v>
      </c>
      <c r="C2174" t="s">
        <v>264</v>
      </c>
      <c r="E2174" t="s">
        <v>46</v>
      </c>
      <c r="G2174">
        <v>0.2</v>
      </c>
      <c r="H2174">
        <v>0.2</v>
      </c>
      <c r="I2174" t="s">
        <v>24</v>
      </c>
      <c r="J2174">
        <v>44.58</v>
      </c>
      <c r="K2174">
        <v>267.5</v>
      </c>
      <c r="L2174">
        <v>222.92</v>
      </c>
      <c r="M2174" t="s">
        <v>265</v>
      </c>
      <c r="N2174" t="s">
        <v>22977</v>
      </c>
      <c r="O2174" t="s">
        <v>22978</v>
      </c>
      <c r="P2174" t="s">
        <v>265</v>
      </c>
      <c r="Q2174" t="s">
        <v>266</v>
      </c>
      <c r="R2174" t="s">
        <v>267</v>
      </c>
      <c r="S2174" t="s">
        <v>22979</v>
      </c>
      <c r="T2174">
        <v>267.5</v>
      </c>
      <c r="U2174" t="s">
        <v>24</v>
      </c>
      <c r="V2174" t="s">
        <v>22980</v>
      </c>
      <c r="W2174" t="s">
        <v>22981</v>
      </c>
      <c r="X2174" t="s">
        <v>22982</v>
      </c>
      <c r="Y2174" t="s">
        <v>22983</v>
      </c>
      <c r="Z2174" t="str">
        <f t="shared" si="33"/>
        <v>AS-97014</v>
      </c>
    </row>
    <row r="2175" spans="1:26" x14ac:dyDescent="0.3">
      <c r="A2175" t="s">
        <v>22984</v>
      </c>
      <c r="B2175" t="s">
        <v>8169</v>
      </c>
      <c r="C2175" t="s">
        <v>264</v>
      </c>
      <c r="E2175" t="s">
        <v>46</v>
      </c>
      <c r="G2175">
        <v>0.2</v>
      </c>
      <c r="H2175">
        <v>0.2</v>
      </c>
      <c r="I2175" t="s">
        <v>24</v>
      </c>
      <c r="J2175">
        <v>19.649999999999999</v>
      </c>
      <c r="K2175">
        <v>117.9</v>
      </c>
      <c r="L2175">
        <v>98.25</v>
      </c>
      <c r="M2175" t="s">
        <v>265</v>
      </c>
      <c r="N2175" t="s">
        <v>22985</v>
      </c>
      <c r="O2175" t="s">
        <v>22986</v>
      </c>
      <c r="P2175" t="s">
        <v>265</v>
      </c>
      <c r="Q2175" t="s">
        <v>266</v>
      </c>
      <c r="R2175" t="s">
        <v>267</v>
      </c>
      <c r="S2175" t="s">
        <v>22987</v>
      </c>
      <c r="T2175">
        <v>117.9</v>
      </c>
      <c r="U2175" t="s">
        <v>24</v>
      </c>
      <c r="V2175" t="s">
        <v>22988</v>
      </c>
      <c r="W2175" t="s">
        <v>22989</v>
      </c>
      <c r="X2175" t="s">
        <v>22990</v>
      </c>
      <c r="Y2175" t="s">
        <v>22991</v>
      </c>
      <c r="Z2175" t="str">
        <f t="shared" si="33"/>
        <v>AS-97098</v>
      </c>
    </row>
    <row r="2176" spans="1:26" x14ac:dyDescent="0.3">
      <c r="A2176" t="s">
        <v>22992</v>
      </c>
      <c r="B2176" t="s">
        <v>8169</v>
      </c>
      <c r="C2176" t="s">
        <v>264</v>
      </c>
      <c r="E2176" t="s">
        <v>45</v>
      </c>
      <c r="G2176">
        <v>0.21</v>
      </c>
      <c r="H2176">
        <v>0.21</v>
      </c>
      <c r="I2176" t="s">
        <v>24</v>
      </c>
      <c r="J2176">
        <v>5.19</v>
      </c>
      <c r="K2176">
        <v>29.9</v>
      </c>
      <c r="L2176">
        <v>24.71</v>
      </c>
      <c r="M2176" t="s">
        <v>265</v>
      </c>
      <c r="N2176" t="s">
        <v>22993</v>
      </c>
      <c r="O2176" t="s">
        <v>22994</v>
      </c>
      <c r="P2176" t="s">
        <v>265</v>
      </c>
      <c r="Q2176" t="s">
        <v>266</v>
      </c>
      <c r="R2176" t="s">
        <v>267</v>
      </c>
      <c r="S2176" t="s">
        <v>22995</v>
      </c>
      <c r="T2176">
        <v>29.9</v>
      </c>
      <c r="U2176" t="s">
        <v>24</v>
      </c>
      <c r="V2176" t="s">
        <v>22996</v>
      </c>
      <c r="W2176" t="s">
        <v>22997</v>
      </c>
      <c r="X2176" t="s">
        <v>22998</v>
      </c>
      <c r="Y2176" t="s">
        <v>22999</v>
      </c>
      <c r="Z2176" t="str">
        <f t="shared" si="33"/>
        <v>AS-97170</v>
      </c>
    </row>
    <row r="2177" spans="1:26" x14ac:dyDescent="0.3">
      <c r="A2177" t="s">
        <v>23000</v>
      </c>
      <c r="B2177" t="s">
        <v>8169</v>
      </c>
      <c r="C2177" t="s">
        <v>264</v>
      </c>
      <c r="E2177" t="s">
        <v>45</v>
      </c>
      <c r="G2177">
        <v>0.21</v>
      </c>
      <c r="H2177">
        <v>0.21</v>
      </c>
      <c r="I2177" t="s">
        <v>24</v>
      </c>
      <c r="J2177">
        <v>5.35</v>
      </c>
      <c r="K2177">
        <v>30.85</v>
      </c>
      <c r="L2177">
        <v>25.5</v>
      </c>
      <c r="M2177" t="s">
        <v>265</v>
      </c>
      <c r="N2177" t="s">
        <v>23001</v>
      </c>
      <c r="O2177" t="s">
        <v>23002</v>
      </c>
      <c r="P2177" t="s">
        <v>265</v>
      </c>
      <c r="Q2177" t="s">
        <v>266</v>
      </c>
      <c r="R2177" t="s">
        <v>267</v>
      </c>
      <c r="S2177" t="s">
        <v>23003</v>
      </c>
      <c r="T2177">
        <v>30.85</v>
      </c>
      <c r="U2177" t="s">
        <v>24</v>
      </c>
      <c r="V2177" t="s">
        <v>23004</v>
      </c>
      <c r="W2177" t="s">
        <v>23005</v>
      </c>
      <c r="X2177" t="s">
        <v>23006</v>
      </c>
      <c r="Y2177" t="s">
        <v>23007</v>
      </c>
      <c r="Z2177" t="str">
        <f t="shared" si="33"/>
        <v>AS-95049</v>
      </c>
    </row>
    <row r="2178" spans="1:26" x14ac:dyDescent="0.3">
      <c r="A2178" t="s">
        <v>23008</v>
      </c>
      <c r="B2178" t="s">
        <v>8169</v>
      </c>
      <c r="C2178" t="s">
        <v>268</v>
      </c>
      <c r="E2178" t="s">
        <v>45</v>
      </c>
      <c r="G2178">
        <v>0.21</v>
      </c>
      <c r="H2178">
        <v>0.21</v>
      </c>
      <c r="I2178" t="s">
        <v>24</v>
      </c>
      <c r="J2178">
        <v>11.44</v>
      </c>
      <c r="K2178">
        <v>65.900000000000006</v>
      </c>
      <c r="L2178">
        <v>54.46</v>
      </c>
      <c r="M2178" t="s">
        <v>83</v>
      </c>
      <c r="N2178" t="s">
        <v>23009</v>
      </c>
      <c r="O2178" t="s">
        <v>23010</v>
      </c>
      <c r="P2178" t="s">
        <v>83</v>
      </c>
      <c r="Q2178" t="s">
        <v>266</v>
      </c>
      <c r="R2178" t="s">
        <v>267</v>
      </c>
      <c r="S2178" t="s">
        <v>23011</v>
      </c>
      <c r="T2178">
        <v>65.900000000000006</v>
      </c>
      <c r="U2178" t="s">
        <v>24</v>
      </c>
      <c r="V2178" t="s">
        <v>7846</v>
      </c>
      <c r="W2178" t="s">
        <v>7849</v>
      </c>
      <c r="X2178" t="s">
        <v>23012</v>
      </c>
      <c r="Y2178" t="s">
        <v>23013</v>
      </c>
      <c r="Z2178" t="str">
        <f t="shared" si="33"/>
        <v>AS-97096</v>
      </c>
    </row>
    <row r="2179" spans="1:26" x14ac:dyDescent="0.3">
      <c r="A2179" t="s">
        <v>23014</v>
      </c>
      <c r="B2179" t="s">
        <v>8169</v>
      </c>
      <c r="C2179" t="s">
        <v>268</v>
      </c>
      <c r="E2179" t="s">
        <v>42</v>
      </c>
      <c r="G2179">
        <v>0.19</v>
      </c>
      <c r="H2179">
        <v>0.19</v>
      </c>
      <c r="I2179" t="s">
        <v>24</v>
      </c>
      <c r="J2179">
        <v>11.48</v>
      </c>
      <c r="K2179">
        <v>71.91</v>
      </c>
      <c r="L2179">
        <v>60.43</v>
      </c>
      <c r="M2179" t="s">
        <v>83</v>
      </c>
      <c r="N2179" t="s">
        <v>23015</v>
      </c>
      <c r="O2179" t="s">
        <v>23016</v>
      </c>
      <c r="P2179" t="s">
        <v>83</v>
      </c>
      <c r="Q2179" t="s">
        <v>266</v>
      </c>
      <c r="R2179" t="s">
        <v>267</v>
      </c>
      <c r="S2179" t="s">
        <v>23017</v>
      </c>
      <c r="T2179">
        <v>71.91</v>
      </c>
      <c r="U2179" t="s">
        <v>24</v>
      </c>
      <c r="V2179" t="s">
        <v>2768</v>
      </c>
      <c r="W2179" t="s">
        <v>2771</v>
      </c>
      <c r="X2179" t="s">
        <v>23018</v>
      </c>
      <c r="Y2179" t="s">
        <v>23019</v>
      </c>
      <c r="Z2179" t="str">
        <f t="shared" ref="Z2179:Z2242" si="34">+A2179</f>
        <v>AS-94842</v>
      </c>
    </row>
    <row r="2180" spans="1:26" x14ac:dyDescent="0.3">
      <c r="A2180" t="s">
        <v>23020</v>
      </c>
      <c r="B2180" t="s">
        <v>8169</v>
      </c>
      <c r="C2180" t="s">
        <v>264</v>
      </c>
      <c r="E2180" t="s">
        <v>46</v>
      </c>
      <c r="G2180">
        <v>0.2</v>
      </c>
      <c r="H2180">
        <v>0.2</v>
      </c>
      <c r="I2180" t="s">
        <v>24</v>
      </c>
      <c r="J2180">
        <v>10.65</v>
      </c>
      <c r="K2180">
        <v>63.9</v>
      </c>
      <c r="L2180">
        <v>53.25</v>
      </c>
      <c r="M2180" t="s">
        <v>265</v>
      </c>
      <c r="N2180" t="s">
        <v>23021</v>
      </c>
      <c r="O2180" t="s">
        <v>23022</v>
      </c>
      <c r="P2180" t="s">
        <v>265</v>
      </c>
      <c r="Q2180" t="s">
        <v>266</v>
      </c>
      <c r="R2180" t="s">
        <v>267</v>
      </c>
      <c r="S2180" t="s">
        <v>23023</v>
      </c>
      <c r="T2180">
        <v>63.9</v>
      </c>
      <c r="U2180" t="s">
        <v>24</v>
      </c>
      <c r="V2180" t="s">
        <v>23024</v>
      </c>
      <c r="W2180" t="s">
        <v>23025</v>
      </c>
      <c r="X2180" t="s">
        <v>23026</v>
      </c>
      <c r="Y2180" t="s">
        <v>23027</v>
      </c>
      <c r="Z2180" t="str">
        <f t="shared" si="34"/>
        <v>AS-96996</v>
      </c>
    </row>
    <row r="2181" spans="1:26" x14ac:dyDescent="0.3">
      <c r="A2181" t="s">
        <v>23028</v>
      </c>
      <c r="B2181" t="s">
        <v>8169</v>
      </c>
      <c r="C2181" t="s">
        <v>264</v>
      </c>
      <c r="E2181" t="s">
        <v>45</v>
      </c>
      <c r="G2181">
        <v>0.21</v>
      </c>
      <c r="H2181">
        <v>0.21</v>
      </c>
      <c r="I2181" t="s">
        <v>24</v>
      </c>
      <c r="J2181">
        <v>14.74</v>
      </c>
      <c r="K2181">
        <v>84.95</v>
      </c>
      <c r="L2181">
        <v>70.209999999999994</v>
      </c>
      <c r="M2181" t="s">
        <v>265</v>
      </c>
      <c r="N2181" t="s">
        <v>23029</v>
      </c>
      <c r="O2181" t="s">
        <v>23030</v>
      </c>
      <c r="P2181" t="s">
        <v>265</v>
      </c>
      <c r="Q2181" t="s">
        <v>266</v>
      </c>
      <c r="R2181" t="s">
        <v>267</v>
      </c>
      <c r="S2181" t="s">
        <v>23031</v>
      </c>
      <c r="T2181">
        <v>84.95</v>
      </c>
      <c r="U2181" t="s">
        <v>24</v>
      </c>
      <c r="V2181" t="s">
        <v>23032</v>
      </c>
      <c r="W2181" t="s">
        <v>23033</v>
      </c>
      <c r="X2181" t="s">
        <v>23034</v>
      </c>
      <c r="Y2181" t="s">
        <v>23035</v>
      </c>
      <c r="Z2181" t="str">
        <f t="shared" si="34"/>
        <v>AS-95787</v>
      </c>
    </row>
    <row r="2182" spans="1:26" x14ac:dyDescent="0.3">
      <c r="A2182" t="s">
        <v>23036</v>
      </c>
      <c r="B2182" t="s">
        <v>8169</v>
      </c>
      <c r="C2182" t="s">
        <v>268</v>
      </c>
      <c r="E2182" t="s">
        <v>47</v>
      </c>
      <c r="G2182">
        <v>0.22</v>
      </c>
      <c r="H2182">
        <v>0.22</v>
      </c>
      <c r="I2182" t="s">
        <v>24</v>
      </c>
      <c r="J2182">
        <v>40.049999999999997</v>
      </c>
      <c r="K2182">
        <v>222.08</v>
      </c>
      <c r="L2182">
        <v>182.03</v>
      </c>
      <c r="M2182" t="s">
        <v>83</v>
      </c>
      <c r="N2182" t="s">
        <v>23037</v>
      </c>
      <c r="O2182" t="s">
        <v>23038</v>
      </c>
      <c r="P2182" t="s">
        <v>83</v>
      </c>
      <c r="Q2182" t="s">
        <v>266</v>
      </c>
      <c r="R2182" t="s">
        <v>267</v>
      </c>
      <c r="S2182" t="s">
        <v>23039</v>
      </c>
      <c r="T2182">
        <v>222.08</v>
      </c>
      <c r="U2182" t="s">
        <v>24</v>
      </c>
      <c r="V2182" t="s">
        <v>5060</v>
      </c>
      <c r="W2182" t="s">
        <v>5062</v>
      </c>
      <c r="X2182" t="s">
        <v>23040</v>
      </c>
      <c r="Y2182" t="s">
        <v>23041</v>
      </c>
      <c r="Z2182" t="str">
        <f t="shared" si="34"/>
        <v>AS-95671</v>
      </c>
    </row>
    <row r="2183" spans="1:26" x14ac:dyDescent="0.3">
      <c r="A2183" t="s">
        <v>23042</v>
      </c>
      <c r="B2183" t="s">
        <v>8169</v>
      </c>
      <c r="C2183" t="s">
        <v>264</v>
      </c>
      <c r="E2183" t="s">
        <v>46</v>
      </c>
      <c r="G2183">
        <v>0.2</v>
      </c>
      <c r="H2183">
        <v>0.2</v>
      </c>
      <c r="I2183" t="s">
        <v>24</v>
      </c>
      <c r="J2183">
        <v>7.48</v>
      </c>
      <c r="K2183">
        <v>44.9</v>
      </c>
      <c r="L2183">
        <v>37.42</v>
      </c>
      <c r="M2183" t="s">
        <v>265</v>
      </c>
      <c r="N2183" t="s">
        <v>23043</v>
      </c>
      <c r="O2183" t="s">
        <v>23044</v>
      </c>
      <c r="P2183" t="s">
        <v>265</v>
      </c>
      <c r="Q2183" t="s">
        <v>266</v>
      </c>
      <c r="R2183" t="s">
        <v>267</v>
      </c>
      <c r="S2183" t="s">
        <v>23045</v>
      </c>
      <c r="T2183">
        <v>44.9</v>
      </c>
      <c r="U2183" t="s">
        <v>24</v>
      </c>
      <c r="V2183" t="s">
        <v>23046</v>
      </c>
      <c r="W2183" t="s">
        <v>23047</v>
      </c>
      <c r="X2183" t="s">
        <v>23048</v>
      </c>
      <c r="Y2183" t="s">
        <v>23049</v>
      </c>
      <c r="Z2183" t="str">
        <f t="shared" si="34"/>
        <v>AS-97222</v>
      </c>
    </row>
    <row r="2184" spans="1:26" x14ac:dyDescent="0.3">
      <c r="A2184" t="s">
        <v>23050</v>
      </c>
      <c r="B2184" t="s">
        <v>8169</v>
      </c>
      <c r="C2184" t="s">
        <v>264</v>
      </c>
      <c r="E2184" t="s">
        <v>46</v>
      </c>
      <c r="G2184">
        <v>0.2</v>
      </c>
      <c r="H2184">
        <v>0.2</v>
      </c>
      <c r="I2184" t="s">
        <v>24</v>
      </c>
      <c r="J2184">
        <v>16.8</v>
      </c>
      <c r="K2184">
        <v>100.8</v>
      </c>
      <c r="L2184">
        <v>84</v>
      </c>
      <c r="M2184" t="s">
        <v>265</v>
      </c>
      <c r="N2184" t="s">
        <v>23051</v>
      </c>
      <c r="O2184" t="s">
        <v>23052</v>
      </c>
      <c r="P2184" t="s">
        <v>265</v>
      </c>
      <c r="Q2184" t="s">
        <v>266</v>
      </c>
      <c r="R2184" t="s">
        <v>267</v>
      </c>
      <c r="S2184" t="s">
        <v>23053</v>
      </c>
      <c r="T2184">
        <v>100.8</v>
      </c>
      <c r="U2184" t="s">
        <v>24</v>
      </c>
      <c r="V2184" t="s">
        <v>23054</v>
      </c>
      <c r="W2184" t="s">
        <v>23055</v>
      </c>
      <c r="X2184" t="s">
        <v>23056</v>
      </c>
      <c r="Y2184" t="s">
        <v>23057</v>
      </c>
      <c r="Z2184" t="str">
        <f t="shared" si="34"/>
        <v>AS-95329</v>
      </c>
    </row>
    <row r="2185" spans="1:26" x14ac:dyDescent="0.3">
      <c r="A2185" t="s">
        <v>23058</v>
      </c>
      <c r="B2185" t="s">
        <v>8169</v>
      </c>
      <c r="C2185" t="s">
        <v>268</v>
      </c>
      <c r="E2185" t="s">
        <v>42</v>
      </c>
      <c r="G2185">
        <v>0.19</v>
      </c>
      <c r="H2185">
        <v>0.19</v>
      </c>
      <c r="I2185" t="s">
        <v>24</v>
      </c>
      <c r="J2185">
        <v>10.199999999999999</v>
      </c>
      <c r="K2185">
        <v>63.9</v>
      </c>
      <c r="L2185">
        <v>53.7</v>
      </c>
      <c r="M2185" t="s">
        <v>83</v>
      </c>
      <c r="N2185" t="s">
        <v>23059</v>
      </c>
      <c r="O2185" t="s">
        <v>23060</v>
      </c>
      <c r="P2185" t="s">
        <v>83</v>
      </c>
      <c r="Q2185" t="s">
        <v>266</v>
      </c>
      <c r="R2185" t="s">
        <v>267</v>
      </c>
      <c r="S2185" t="s">
        <v>23061</v>
      </c>
      <c r="T2185">
        <v>63.9</v>
      </c>
      <c r="U2185" t="s">
        <v>24</v>
      </c>
      <c r="V2185" t="s">
        <v>2680</v>
      </c>
      <c r="W2185" t="s">
        <v>2683</v>
      </c>
      <c r="X2185" t="s">
        <v>23062</v>
      </c>
      <c r="Y2185" t="s">
        <v>23063</v>
      </c>
      <c r="Z2185" t="str">
        <f t="shared" si="34"/>
        <v>AS-94816</v>
      </c>
    </row>
    <row r="2186" spans="1:26" x14ac:dyDescent="0.3">
      <c r="A2186" t="s">
        <v>23064</v>
      </c>
      <c r="B2186" t="s">
        <v>8169</v>
      </c>
      <c r="C2186" t="s">
        <v>264</v>
      </c>
      <c r="E2186" t="s">
        <v>45</v>
      </c>
      <c r="G2186">
        <v>0.21</v>
      </c>
      <c r="H2186">
        <v>0.21</v>
      </c>
      <c r="I2186" t="s">
        <v>24</v>
      </c>
      <c r="J2186">
        <v>9.35</v>
      </c>
      <c r="K2186">
        <v>53.9</v>
      </c>
      <c r="L2186">
        <v>44.55</v>
      </c>
      <c r="M2186" t="s">
        <v>265</v>
      </c>
      <c r="N2186" t="s">
        <v>23065</v>
      </c>
      <c r="O2186" t="s">
        <v>23066</v>
      </c>
      <c r="P2186" t="s">
        <v>265</v>
      </c>
      <c r="Q2186" t="s">
        <v>266</v>
      </c>
      <c r="R2186" t="s">
        <v>267</v>
      </c>
      <c r="S2186" t="s">
        <v>23067</v>
      </c>
      <c r="T2186">
        <v>53.9</v>
      </c>
      <c r="U2186" t="s">
        <v>24</v>
      </c>
      <c r="V2186" t="s">
        <v>23068</v>
      </c>
      <c r="W2186" t="s">
        <v>23069</v>
      </c>
      <c r="X2186" t="s">
        <v>23070</v>
      </c>
      <c r="Y2186" t="s">
        <v>23071</v>
      </c>
      <c r="Z2186" t="str">
        <f t="shared" si="34"/>
        <v>AS-95041</v>
      </c>
    </row>
    <row r="2187" spans="1:26" x14ac:dyDescent="0.3">
      <c r="A2187" t="s">
        <v>23072</v>
      </c>
      <c r="B2187" t="s">
        <v>8169</v>
      </c>
      <c r="C2187" t="s">
        <v>264</v>
      </c>
      <c r="E2187" t="s">
        <v>45</v>
      </c>
      <c r="G2187">
        <v>0.21</v>
      </c>
      <c r="H2187">
        <v>0.21</v>
      </c>
      <c r="I2187" t="s">
        <v>24</v>
      </c>
      <c r="J2187">
        <v>9.17</v>
      </c>
      <c r="K2187">
        <v>52.85</v>
      </c>
      <c r="L2187">
        <v>43.68</v>
      </c>
      <c r="M2187" t="s">
        <v>265</v>
      </c>
      <c r="N2187" t="s">
        <v>23073</v>
      </c>
      <c r="O2187" t="s">
        <v>23074</v>
      </c>
      <c r="P2187" t="s">
        <v>265</v>
      </c>
      <c r="Q2187" t="s">
        <v>266</v>
      </c>
      <c r="R2187" t="s">
        <v>267</v>
      </c>
      <c r="S2187" t="s">
        <v>23075</v>
      </c>
      <c r="T2187">
        <v>52.85</v>
      </c>
      <c r="U2187" t="s">
        <v>24</v>
      </c>
      <c r="V2187" t="s">
        <v>23076</v>
      </c>
      <c r="W2187" t="s">
        <v>23077</v>
      </c>
      <c r="X2187" t="s">
        <v>23078</v>
      </c>
      <c r="Y2187" t="s">
        <v>23079</v>
      </c>
      <c r="Z2187" t="str">
        <f t="shared" si="34"/>
        <v>AS-95702</v>
      </c>
    </row>
    <row r="2188" spans="1:26" x14ac:dyDescent="0.3">
      <c r="A2188" t="s">
        <v>23080</v>
      </c>
      <c r="B2188" t="s">
        <v>8169</v>
      </c>
      <c r="C2188" t="s">
        <v>264</v>
      </c>
      <c r="E2188" t="s">
        <v>45</v>
      </c>
      <c r="G2188">
        <v>0.21</v>
      </c>
      <c r="H2188">
        <v>0.21</v>
      </c>
      <c r="I2188" t="s">
        <v>24</v>
      </c>
      <c r="J2188">
        <v>6.58</v>
      </c>
      <c r="K2188">
        <v>37.9</v>
      </c>
      <c r="L2188">
        <v>31.32</v>
      </c>
      <c r="M2188" t="s">
        <v>265</v>
      </c>
      <c r="N2188" t="s">
        <v>23081</v>
      </c>
      <c r="O2188" t="s">
        <v>23082</v>
      </c>
      <c r="P2188" t="s">
        <v>265</v>
      </c>
      <c r="Q2188" t="s">
        <v>266</v>
      </c>
      <c r="R2188" t="s">
        <v>267</v>
      </c>
      <c r="S2188" t="s">
        <v>23083</v>
      </c>
      <c r="T2188">
        <v>37.9</v>
      </c>
      <c r="U2188" t="s">
        <v>24</v>
      </c>
      <c r="V2188" t="s">
        <v>23084</v>
      </c>
      <c r="W2188" t="s">
        <v>23085</v>
      </c>
      <c r="X2188" t="s">
        <v>23086</v>
      </c>
      <c r="Y2188" t="s">
        <v>23087</v>
      </c>
      <c r="Z2188" t="str">
        <f t="shared" si="34"/>
        <v>AS-96577</v>
      </c>
    </row>
    <row r="2189" spans="1:26" x14ac:dyDescent="0.3">
      <c r="A2189" t="s">
        <v>23088</v>
      </c>
      <c r="B2189" t="s">
        <v>8169</v>
      </c>
      <c r="C2189" t="s">
        <v>264</v>
      </c>
      <c r="E2189" t="s">
        <v>42</v>
      </c>
      <c r="G2189">
        <v>0.19</v>
      </c>
      <c r="H2189">
        <v>0.19</v>
      </c>
      <c r="I2189" t="s">
        <v>24</v>
      </c>
      <c r="J2189">
        <v>5.09</v>
      </c>
      <c r="K2189">
        <v>31.9</v>
      </c>
      <c r="L2189">
        <v>26.81</v>
      </c>
      <c r="M2189" t="s">
        <v>265</v>
      </c>
      <c r="N2189" t="s">
        <v>23089</v>
      </c>
      <c r="O2189" t="s">
        <v>23090</v>
      </c>
      <c r="P2189" t="s">
        <v>265</v>
      </c>
      <c r="Q2189" t="s">
        <v>266</v>
      </c>
      <c r="R2189" t="s">
        <v>267</v>
      </c>
      <c r="S2189" t="s">
        <v>23091</v>
      </c>
      <c r="T2189">
        <v>31.9</v>
      </c>
      <c r="U2189" t="s">
        <v>24</v>
      </c>
      <c r="V2189" t="s">
        <v>23092</v>
      </c>
      <c r="W2189" t="s">
        <v>23093</v>
      </c>
      <c r="X2189" t="s">
        <v>23092</v>
      </c>
      <c r="Y2189" t="s">
        <v>23094</v>
      </c>
      <c r="Z2189" t="str">
        <f t="shared" si="34"/>
        <v>AS-96257</v>
      </c>
    </row>
    <row r="2190" spans="1:26" x14ac:dyDescent="0.3">
      <c r="A2190" t="s">
        <v>23095</v>
      </c>
      <c r="B2190" t="s">
        <v>8169</v>
      </c>
      <c r="C2190" t="s">
        <v>264</v>
      </c>
      <c r="D2190" t="s">
        <v>70</v>
      </c>
      <c r="E2190" t="s">
        <v>45</v>
      </c>
      <c r="G2190">
        <v>0.21</v>
      </c>
      <c r="H2190" t="s">
        <v>270</v>
      </c>
      <c r="I2190" t="s">
        <v>24</v>
      </c>
      <c r="J2190" t="s">
        <v>270</v>
      </c>
      <c r="K2190">
        <v>0</v>
      </c>
      <c r="L2190">
        <v>0</v>
      </c>
      <c r="M2190" t="s">
        <v>265</v>
      </c>
      <c r="N2190" t="s">
        <v>23096</v>
      </c>
      <c r="O2190" t="s">
        <v>23097</v>
      </c>
      <c r="P2190" t="s">
        <v>265</v>
      </c>
      <c r="Q2190" t="s">
        <v>266</v>
      </c>
      <c r="R2190" t="s">
        <v>267</v>
      </c>
      <c r="S2190" t="s">
        <v>23098</v>
      </c>
      <c r="T2190">
        <v>92.9</v>
      </c>
      <c r="U2190" t="s">
        <v>24</v>
      </c>
      <c r="V2190" t="s">
        <v>23099</v>
      </c>
      <c r="W2190" t="s">
        <v>23100</v>
      </c>
      <c r="X2190" t="s">
        <v>23101</v>
      </c>
      <c r="Y2190" t="s">
        <v>23102</v>
      </c>
      <c r="Z2190" t="str">
        <f t="shared" si="34"/>
        <v>AS-96407</v>
      </c>
    </row>
    <row r="2191" spans="1:26" x14ac:dyDescent="0.3">
      <c r="A2191" t="s">
        <v>23095</v>
      </c>
      <c r="B2191" t="s">
        <v>8169</v>
      </c>
      <c r="C2191" t="s">
        <v>264</v>
      </c>
      <c r="D2191" t="s">
        <v>70</v>
      </c>
      <c r="E2191" t="s">
        <v>45</v>
      </c>
      <c r="G2191">
        <v>0.21</v>
      </c>
      <c r="H2191" t="s">
        <v>270</v>
      </c>
      <c r="I2191" t="s">
        <v>24</v>
      </c>
      <c r="J2191" t="s">
        <v>270</v>
      </c>
      <c r="K2191">
        <v>0</v>
      </c>
      <c r="L2191">
        <v>0</v>
      </c>
      <c r="M2191" t="s">
        <v>265</v>
      </c>
      <c r="N2191" t="s">
        <v>23096</v>
      </c>
      <c r="O2191" t="s">
        <v>23103</v>
      </c>
      <c r="P2191" t="s">
        <v>265</v>
      </c>
      <c r="Q2191" t="s">
        <v>275</v>
      </c>
      <c r="R2191" t="s">
        <v>267</v>
      </c>
      <c r="S2191" t="s">
        <v>23104</v>
      </c>
      <c r="T2191">
        <v>92.9</v>
      </c>
      <c r="U2191" t="s">
        <v>24</v>
      </c>
      <c r="V2191" t="s">
        <v>23105</v>
      </c>
      <c r="W2191" t="s">
        <v>23106</v>
      </c>
      <c r="X2191" t="s">
        <v>23105</v>
      </c>
      <c r="Y2191" t="s">
        <v>23107</v>
      </c>
      <c r="Z2191" t="str">
        <f t="shared" si="34"/>
        <v>AS-96407</v>
      </c>
    </row>
    <row r="2192" spans="1:26" x14ac:dyDescent="0.3">
      <c r="A2192" t="s">
        <v>23108</v>
      </c>
      <c r="B2192" t="s">
        <v>8169</v>
      </c>
      <c r="C2192" t="s">
        <v>268</v>
      </c>
      <c r="E2192" t="s">
        <v>47</v>
      </c>
      <c r="G2192">
        <v>0.22</v>
      </c>
      <c r="H2192">
        <v>0.22</v>
      </c>
      <c r="I2192" t="s">
        <v>24</v>
      </c>
      <c r="J2192">
        <v>8.1</v>
      </c>
      <c r="K2192">
        <v>44.9</v>
      </c>
      <c r="L2192">
        <v>36.799999999999997</v>
      </c>
      <c r="M2192" t="s">
        <v>83</v>
      </c>
      <c r="N2192" t="s">
        <v>23109</v>
      </c>
      <c r="O2192" t="s">
        <v>23110</v>
      </c>
      <c r="P2192" t="s">
        <v>83</v>
      </c>
      <c r="Q2192" t="s">
        <v>266</v>
      </c>
      <c r="R2192" t="s">
        <v>267</v>
      </c>
      <c r="S2192" t="s">
        <v>23111</v>
      </c>
      <c r="T2192">
        <v>44.9</v>
      </c>
      <c r="U2192" t="s">
        <v>24</v>
      </c>
      <c r="V2192" t="s">
        <v>3813</v>
      </c>
      <c r="W2192" t="s">
        <v>3816</v>
      </c>
      <c r="X2192" t="s">
        <v>23112</v>
      </c>
      <c r="Y2192" t="s">
        <v>23113</v>
      </c>
      <c r="Z2192" t="str">
        <f t="shared" si="34"/>
        <v>AS-95188</v>
      </c>
    </row>
    <row r="2193" spans="1:26" x14ac:dyDescent="0.3">
      <c r="A2193" t="s">
        <v>23114</v>
      </c>
      <c r="B2193" t="s">
        <v>8169</v>
      </c>
      <c r="C2193" t="s">
        <v>38</v>
      </c>
      <c r="D2193" t="s">
        <v>9264</v>
      </c>
      <c r="E2193" t="s">
        <v>45</v>
      </c>
      <c r="G2193">
        <v>0.21</v>
      </c>
      <c r="H2193" t="s">
        <v>270</v>
      </c>
      <c r="I2193" t="s">
        <v>24</v>
      </c>
      <c r="J2193" t="s">
        <v>270</v>
      </c>
      <c r="K2193">
        <v>0</v>
      </c>
      <c r="L2193">
        <v>0</v>
      </c>
      <c r="M2193" t="s">
        <v>271</v>
      </c>
      <c r="Z2193" t="str">
        <f t="shared" si="34"/>
        <v>AS-96822</v>
      </c>
    </row>
    <row r="2194" spans="1:26" x14ac:dyDescent="0.3">
      <c r="A2194" t="s">
        <v>23115</v>
      </c>
      <c r="B2194" t="s">
        <v>8169</v>
      </c>
      <c r="C2194" t="s">
        <v>268</v>
      </c>
      <c r="E2194" t="s">
        <v>42</v>
      </c>
      <c r="G2194">
        <v>0.19</v>
      </c>
      <c r="H2194" t="s">
        <v>270</v>
      </c>
      <c r="I2194" t="s">
        <v>24</v>
      </c>
      <c r="J2194" t="s">
        <v>270</v>
      </c>
      <c r="K2194">
        <v>0</v>
      </c>
      <c r="L2194">
        <v>0</v>
      </c>
      <c r="M2194" t="s">
        <v>83</v>
      </c>
      <c r="N2194" t="s">
        <v>23116</v>
      </c>
      <c r="O2194" t="s">
        <v>23117</v>
      </c>
      <c r="P2194" t="s">
        <v>83</v>
      </c>
      <c r="Q2194" t="s">
        <v>266</v>
      </c>
      <c r="R2194" t="s">
        <v>267</v>
      </c>
      <c r="S2194" t="s">
        <v>23118</v>
      </c>
      <c r="T2194">
        <v>67.95</v>
      </c>
      <c r="U2194" t="s">
        <v>24</v>
      </c>
      <c r="V2194" t="s">
        <v>7029</v>
      </c>
      <c r="W2194" t="s">
        <v>7032</v>
      </c>
      <c r="X2194" t="s">
        <v>23119</v>
      </c>
      <c r="Y2194" t="s">
        <v>23120</v>
      </c>
      <c r="Z2194" t="str">
        <f t="shared" si="34"/>
        <v>AS-96708</v>
      </c>
    </row>
    <row r="2195" spans="1:26" x14ac:dyDescent="0.3">
      <c r="A2195" t="s">
        <v>23115</v>
      </c>
      <c r="B2195" t="s">
        <v>8169</v>
      </c>
      <c r="C2195" t="s">
        <v>268</v>
      </c>
      <c r="E2195" t="s">
        <v>42</v>
      </c>
      <c r="G2195">
        <v>0.19</v>
      </c>
      <c r="H2195" t="s">
        <v>270</v>
      </c>
      <c r="I2195" t="s">
        <v>24</v>
      </c>
      <c r="J2195" t="s">
        <v>270</v>
      </c>
      <c r="K2195">
        <v>0</v>
      </c>
      <c r="L2195">
        <v>0</v>
      </c>
      <c r="M2195" t="s">
        <v>83</v>
      </c>
      <c r="N2195" t="s">
        <v>23116</v>
      </c>
      <c r="O2195" t="s">
        <v>23121</v>
      </c>
      <c r="P2195" t="s">
        <v>83</v>
      </c>
      <c r="Q2195" t="s">
        <v>275</v>
      </c>
      <c r="R2195" t="s">
        <v>267</v>
      </c>
      <c r="S2195" t="s">
        <v>23122</v>
      </c>
      <c r="T2195">
        <v>67.95</v>
      </c>
      <c r="U2195" t="s">
        <v>24</v>
      </c>
      <c r="V2195" t="s">
        <v>7457</v>
      </c>
      <c r="W2195" t="s">
        <v>23123</v>
      </c>
      <c r="X2195" t="s">
        <v>7457</v>
      </c>
      <c r="Y2195" t="s">
        <v>23124</v>
      </c>
      <c r="Z2195" t="str">
        <f t="shared" si="34"/>
        <v>AS-96708</v>
      </c>
    </row>
    <row r="2196" spans="1:26" x14ac:dyDescent="0.3">
      <c r="A2196" t="s">
        <v>23125</v>
      </c>
      <c r="B2196" t="s">
        <v>8169</v>
      </c>
      <c r="C2196" t="s">
        <v>268</v>
      </c>
      <c r="E2196" t="s">
        <v>46</v>
      </c>
      <c r="G2196">
        <v>0.2</v>
      </c>
      <c r="H2196">
        <v>0.2</v>
      </c>
      <c r="I2196" t="s">
        <v>24</v>
      </c>
      <c r="J2196">
        <v>9.98</v>
      </c>
      <c r="K2196">
        <v>59.85</v>
      </c>
      <c r="L2196">
        <v>49.87</v>
      </c>
      <c r="M2196" t="s">
        <v>83</v>
      </c>
      <c r="N2196" t="s">
        <v>23126</v>
      </c>
      <c r="O2196" t="s">
        <v>23127</v>
      </c>
      <c r="P2196" t="s">
        <v>83</v>
      </c>
      <c r="Q2196" t="s">
        <v>266</v>
      </c>
      <c r="R2196" t="s">
        <v>267</v>
      </c>
      <c r="S2196" t="s">
        <v>23128</v>
      </c>
      <c r="T2196">
        <v>59.85</v>
      </c>
      <c r="U2196" t="s">
        <v>24</v>
      </c>
      <c r="V2196" t="s">
        <v>3302</v>
      </c>
      <c r="W2196" t="s">
        <v>3305</v>
      </c>
      <c r="X2196" t="s">
        <v>23129</v>
      </c>
      <c r="Y2196" t="s">
        <v>23130</v>
      </c>
      <c r="Z2196" t="str">
        <f t="shared" si="34"/>
        <v>AS-95036</v>
      </c>
    </row>
    <row r="2197" spans="1:26" x14ac:dyDescent="0.3">
      <c r="A2197" t="s">
        <v>23131</v>
      </c>
      <c r="B2197" t="s">
        <v>8169</v>
      </c>
      <c r="C2197" t="s">
        <v>264</v>
      </c>
      <c r="E2197" t="s">
        <v>45</v>
      </c>
      <c r="G2197">
        <v>0.21</v>
      </c>
      <c r="H2197">
        <v>0.21</v>
      </c>
      <c r="I2197" t="s">
        <v>24</v>
      </c>
      <c r="J2197">
        <v>4.32</v>
      </c>
      <c r="K2197">
        <v>24.9</v>
      </c>
      <c r="L2197">
        <v>20.58</v>
      </c>
      <c r="M2197" t="s">
        <v>265</v>
      </c>
      <c r="N2197" t="s">
        <v>23132</v>
      </c>
      <c r="O2197" t="s">
        <v>23133</v>
      </c>
      <c r="P2197" t="s">
        <v>265</v>
      </c>
      <c r="Q2197" t="s">
        <v>266</v>
      </c>
      <c r="R2197" t="s">
        <v>267</v>
      </c>
      <c r="S2197" t="s">
        <v>23134</v>
      </c>
      <c r="T2197">
        <v>24.9</v>
      </c>
      <c r="U2197" t="s">
        <v>24</v>
      </c>
      <c r="V2197" t="s">
        <v>23135</v>
      </c>
      <c r="W2197" t="s">
        <v>23136</v>
      </c>
      <c r="X2197" t="s">
        <v>23137</v>
      </c>
      <c r="Y2197" t="s">
        <v>23138</v>
      </c>
      <c r="Z2197" t="str">
        <f t="shared" si="34"/>
        <v>AS-96355</v>
      </c>
    </row>
    <row r="2198" spans="1:26" x14ac:dyDescent="0.3">
      <c r="A2198" t="s">
        <v>23139</v>
      </c>
      <c r="B2198" t="s">
        <v>8169</v>
      </c>
      <c r="C2198" t="s">
        <v>264</v>
      </c>
      <c r="E2198" t="s">
        <v>45</v>
      </c>
      <c r="G2198">
        <v>0.21</v>
      </c>
      <c r="H2198">
        <v>0.21</v>
      </c>
      <c r="I2198" t="s">
        <v>24</v>
      </c>
      <c r="J2198">
        <v>11.79</v>
      </c>
      <c r="K2198">
        <v>67.95</v>
      </c>
      <c r="L2198">
        <v>56.16</v>
      </c>
      <c r="M2198" t="s">
        <v>265</v>
      </c>
      <c r="N2198" t="s">
        <v>23140</v>
      </c>
      <c r="O2198" t="s">
        <v>23141</v>
      </c>
      <c r="P2198" t="s">
        <v>265</v>
      </c>
      <c r="Q2198" t="s">
        <v>266</v>
      </c>
      <c r="R2198" t="s">
        <v>267</v>
      </c>
      <c r="S2198" t="s">
        <v>23142</v>
      </c>
      <c r="T2198">
        <v>67.95</v>
      </c>
      <c r="U2198" t="s">
        <v>24</v>
      </c>
      <c r="V2198" t="s">
        <v>23143</v>
      </c>
      <c r="W2198" t="s">
        <v>23144</v>
      </c>
      <c r="X2198" t="s">
        <v>23145</v>
      </c>
      <c r="Y2198" t="s">
        <v>23146</v>
      </c>
      <c r="Z2198" t="str">
        <f t="shared" si="34"/>
        <v>AS-97244</v>
      </c>
    </row>
    <row r="2199" spans="1:26" x14ac:dyDescent="0.3">
      <c r="A2199" t="s">
        <v>23147</v>
      </c>
      <c r="B2199" t="s">
        <v>8169</v>
      </c>
      <c r="C2199" t="s">
        <v>264</v>
      </c>
      <c r="E2199" t="s">
        <v>46</v>
      </c>
      <c r="G2199">
        <v>0.2</v>
      </c>
      <c r="H2199">
        <v>0.2</v>
      </c>
      <c r="I2199" t="s">
        <v>24</v>
      </c>
      <c r="J2199">
        <v>11.33</v>
      </c>
      <c r="K2199">
        <v>67.95</v>
      </c>
      <c r="L2199">
        <v>56.62</v>
      </c>
      <c r="M2199" t="s">
        <v>265</v>
      </c>
      <c r="N2199" t="s">
        <v>23148</v>
      </c>
      <c r="O2199" t="s">
        <v>23149</v>
      </c>
      <c r="P2199" t="s">
        <v>265</v>
      </c>
      <c r="Q2199" t="s">
        <v>266</v>
      </c>
      <c r="R2199" t="s">
        <v>267</v>
      </c>
      <c r="S2199" t="s">
        <v>23150</v>
      </c>
      <c r="T2199">
        <v>67.95</v>
      </c>
      <c r="U2199" t="s">
        <v>24</v>
      </c>
      <c r="V2199" t="s">
        <v>23151</v>
      </c>
      <c r="W2199" t="s">
        <v>23152</v>
      </c>
      <c r="X2199" t="s">
        <v>23153</v>
      </c>
      <c r="Y2199" t="s">
        <v>23154</v>
      </c>
      <c r="Z2199" t="str">
        <f t="shared" si="34"/>
        <v>AS-95124</v>
      </c>
    </row>
    <row r="2200" spans="1:26" x14ac:dyDescent="0.3">
      <c r="A2200" t="s">
        <v>23155</v>
      </c>
      <c r="B2200" t="s">
        <v>8169</v>
      </c>
      <c r="C2200" t="s">
        <v>264</v>
      </c>
      <c r="E2200" t="s">
        <v>45</v>
      </c>
      <c r="G2200">
        <v>0.21</v>
      </c>
      <c r="H2200">
        <v>0.21</v>
      </c>
      <c r="I2200" t="s">
        <v>24</v>
      </c>
      <c r="J2200">
        <v>11.85</v>
      </c>
      <c r="K2200">
        <v>68.31</v>
      </c>
      <c r="L2200">
        <v>56.46</v>
      </c>
      <c r="M2200" t="s">
        <v>265</v>
      </c>
      <c r="N2200" t="s">
        <v>23156</v>
      </c>
      <c r="O2200" t="s">
        <v>23157</v>
      </c>
      <c r="P2200" t="s">
        <v>265</v>
      </c>
      <c r="Q2200" t="s">
        <v>266</v>
      </c>
      <c r="R2200" t="s">
        <v>267</v>
      </c>
      <c r="S2200" t="s">
        <v>23158</v>
      </c>
      <c r="T2200">
        <v>68.31</v>
      </c>
      <c r="U2200" t="s">
        <v>24</v>
      </c>
      <c r="V2200" t="s">
        <v>23159</v>
      </c>
      <c r="W2200" t="s">
        <v>23160</v>
      </c>
      <c r="X2200" t="s">
        <v>23161</v>
      </c>
      <c r="Y2200" t="s">
        <v>23162</v>
      </c>
      <c r="Z2200" t="str">
        <f t="shared" si="34"/>
        <v>AS-96922</v>
      </c>
    </row>
    <row r="2201" spans="1:26" x14ac:dyDescent="0.3">
      <c r="A2201" t="s">
        <v>23163</v>
      </c>
      <c r="B2201" t="s">
        <v>8169</v>
      </c>
      <c r="C2201" t="s">
        <v>264</v>
      </c>
      <c r="E2201" t="s">
        <v>47</v>
      </c>
      <c r="G2201">
        <v>0.22</v>
      </c>
      <c r="H2201">
        <v>0.22</v>
      </c>
      <c r="I2201" t="s">
        <v>24</v>
      </c>
      <c r="J2201">
        <v>27.2</v>
      </c>
      <c r="K2201">
        <v>150.85</v>
      </c>
      <c r="L2201">
        <v>123.65</v>
      </c>
      <c r="M2201" t="s">
        <v>265</v>
      </c>
      <c r="N2201" t="s">
        <v>23164</v>
      </c>
      <c r="O2201" t="s">
        <v>23165</v>
      </c>
      <c r="P2201" t="s">
        <v>265</v>
      </c>
      <c r="Q2201" t="s">
        <v>266</v>
      </c>
      <c r="R2201" t="s">
        <v>267</v>
      </c>
      <c r="S2201" t="s">
        <v>23166</v>
      </c>
      <c r="T2201">
        <v>150.85</v>
      </c>
      <c r="U2201" t="s">
        <v>24</v>
      </c>
      <c r="V2201" t="s">
        <v>23167</v>
      </c>
      <c r="W2201" t="s">
        <v>23168</v>
      </c>
      <c r="X2201" t="s">
        <v>23169</v>
      </c>
      <c r="Y2201" t="s">
        <v>23170</v>
      </c>
      <c r="Z2201" t="str">
        <f t="shared" si="34"/>
        <v>AS-96450</v>
      </c>
    </row>
    <row r="2202" spans="1:26" x14ac:dyDescent="0.3">
      <c r="A2202" t="s">
        <v>23171</v>
      </c>
      <c r="B2202" t="s">
        <v>8169</v>
      </c>
      <c r="C2202" t="s">
        <v>264</v>
      </c>
      <c r="E2202" t="s">
        <v>45</v>
      </c>
      <c r="G2202">
        <v>0.21</v>
      </c>
      <c r="H2202">
        <v>0.21</v>
      </c>
      <c r="I2202" t="s">
        <v>24</v>
      </c>
      <c r="J2202">
        <v>3.11</v>
      </c>
      <c r="K2202">
        <v>17.899999999999999</v>
      </c>
      <c r="L2202">
        <v>14.79</v>
      </c>
      <c r="M2202" t="s">
        <v>265</v>
      </c>
      <c r="N2202" t="s">
        <v>23172</v>
      </c>
      <c r="O2202" t="s">
        <v>23173</v>
      </c>
      <c r="P2202" t="s">
        <v>265</v>
      </c>
      <c r="Q2202" t="s">
        <v>266</v>
      </c>
      <c r="R2202" t="s">
        <v>267</v>
      </c>
      <c r="S2202" t="s">
        <v>23174</v>
      </c>
      <c r="T2202">
        <v>17.899999999999999</v>
      </c>
      <c r="U2202" t="s">
        <v>24</v>
      </c>
      <c r="V2202" t="s">
        <v>23175</v>
      </c>
      <c r="W2202" t="s">
        <v>23176</v>
      </c>
      <c r="X2202" t="s">
        <v>23177</v>
      </c>
      <c r="Y2202" t="s">
        <v>23178</v>
      </c>
      <c r="Z2202" t="str">
        <f t="shared" si="34"/>
        <v>AS-96717</v>
      </c>
    </row>
    <row r="2203" spans="1:26" x14ac:dyDescent="0.3">
      <c r="A2203" t="s">
        <v>23179</v>
      </c>
      <c r="B2203" t="s">
        <v>8169</v>
      </c>
      <c r="C2203" t="s">
        <v>268</v>
      </c>
      <c r="E2203" t="s">
        <v>47</v>
      </c>
      <c r="G2203">
        <v>0.22</v>
      </c>
      <c r="H2203">
        <v>0.22</v>
      </c>
      <c r="I2203" t="s">
        <v>24</v>
      </c>
      <c r="J2203">
        <v>14.41</v>
      </c>
      <c r="K2203">
        <v>79.900000000000006</v>
      </c>
      <c r="L2203">
        <v>65.489999999999995</v>
      </c>
      <c r="M2203" t="s">
        <v>83</v>
      </c>
      <c r="N2203" t="s">
        <v>23180</v>
      </c>
      <c r="O2203" t="s">
        <v>23181</v>
      </c>
      <c r="P2203" t="s">
        <v>83</v>
      </c>
      <c r="Q2203" t="s">
        <v>266</v>
      </c>
      <c r="R2203" t="s">
        <v>267</v>
      </c>
      <c r="S2203" t="s">
        <v>23182</v>
      </c>
      <c r="T2203">
        <v>79.900000000000006</v>
      </c>
      <c r="U2203" t="s">
        <v>24</v>
      </c>
      <c r="V2203" t="s">
        <v>2734</v>
      </c>
      <c r="W2203" t="s">
        <v>2737</v>
      </c>
      <c r="X2203" t="s">
        <v>23183</v>
      </c>
      <c r="Y2203" t="s">
        <v>23184</v>
      </c>
      <c r="Z2203" t="str">
        <f t="shared" si="34"/>
        <v>AS-94835</v>
      </c>
    </row>
    <row r="2204" spans="1:26" x14ac:dyDescent="0.3">
      <c r="A2204" t="s">
        <v>23185</v>
      </c>
      <c r="B2204" t="s">
        <v>8169</v>
      </c>
      <c r="C2204" t="s">
        <v>264</v>
      </c>
      <c r="E2204" t="s">
        <v>42</v>
      </c>
      <c r="G2204">
        <v>0.19</v>
      </c>
      <c r="H2204">
        <v>0.19</v>
      </c>
      <c r="I2204" t="s">
        <v>24</v>
      </c>
      <c r="J2204">
        <v>7.17</v>
      </c>
      <c r="K2204">
        <v>44.9</v>
      </c>
      <c r="L2204">
        <v>37.729999999999997</v>
      </c>
      <c r="M2204" t="s">
        <v>265</v>
      </c>
      <c r="N2204" t="s">
        <v>23186</v>
      </c>
      <c r="O2204" t="s">
        <v>23187</v>
      </c>
      <c r="P2204" t="s">
        <v>265</v>
      </c>
      <c r="Q2204" t="s">
        <v>266</v>
      </c>
      <c r="R2204" t="s">
        <v>267</v>
      </c>
      <c r="S2204" t="s">
        <v>23188</v>
      </c>
      <c r="T2204">
        <v>44.9</v>
      </c>
      <c r="U2204" t="s">
        <v>24</v>
      </c>
      <c r="V2204" t="s">
        <v>23189</v>
      </c>
      <c r="W2204" t="s">
        <v>23190</v>
      </c>
      <c r="X2204" t="s">
        <v>23189</v>
      </c>
      <c r="Y2204" t="s">
        <v>23191</v>
      </c>
      <c r="Z2204" t="str">
        <f t="shared" si="34"/>
        <v>AS-96320</v>
      </c>
    </row>
    <row r="2205" spans="1:26" x14ac:dyDescent="0.3">
      <c r="A2205" t="s">
        <v>23192</v>
      </c>
      <c r="B2205" t="s">
        <v>8169</v>
      </c>
      <c r="C2205" t="s">
        <v>264</v>
      </c>
      <c r="E2205" t="s">
        <v>46</v>
      </c>
      <c r="G2205">
        <v>0.2</v>
      </c>
      <c r="H2205">
        <v>0.2</v>
      </c>
      <c r="I2205" t="s">
        <v>24</v>
      </c>
      <c r="J2205">
        <v>7.98</v>
      </c>
      <c r="K2205">
        <v>47.9</v>
      </c>
      <c r="L2205">
        <v>39.92</v>
      </c>
      <c r="M2205" t="s">
        <v>265</v>
      </c>
      <c r="N2205" t="s">
        <v>23193</v>
      </c>
      <c r="O2205" t="s">
        <v>23194</v>
      </c>
      <c r="P2205" t="s">
        <v>265</v>
      </c>
      <c r="Q2205" t="s">
        <v>266</v>
      </c>
      <c r="R2205" t="s">
        <v>267</v>
      </c>
      <c r="S2205" t="s">
        <v>23195</v>
      </c>
      <c r="T2205">
        <v>47.9</v>
      </c>
      <c r="U2205" t="s">
        <v>24</v>
      </c>
      <c r="V2205" t="s">
        <v>23196</v>
      </c>
      <c r="W2205" t="s">
        <v>23197</v>
      </c>
      <c r="X2205" t="s">
        <v>23198</v>
      </c>
      <c r="Y2205" t="s">
        <v>23199</v>
      </c>
      <c r="Z2205" t="str">
        <f t="shared" si="34"/>
        <v>AS-96528</v>
      </c>
    </row>
    <row r="2206" spans="1:26" x14ac:dyDescent="0.3">
      <c r="A2206" t="s">
        <v>23200</v>
      </c>
      <c r="B2206" t="s">
        <v>8169</v>
      </c>
      <c r="C2206" t="s">
        <v>264</v>
      </c>
      <c r="E2206" t="s">
        <v>47</v>
      </c>
      <c r="G2206">
        <v>0.22</v>
      </c>
      <c r="H2206">
        <v>0.22</v>
      </c>
      <c r="I2206" t="s">
        <v>24</v>
      </c>
      <c r="J2206">
        <v>31.89</v>
      </c>
      <c r="K2206">
        <v>176.85</v>
      </c>
      <c r="L2206">
        <v>144.96</v>
      </c>
      <c r="M2206" t="s">
        <v>265</v>
      </c>
      <c r="N2206" t="s">
        <v>23201</v>
      </c>
      <c r="O2206" t="s">
        <v>23202</v>
      </c>
      <c r="P2206" t="s">
        <v>265</v>
      </c>
      <c r="Q2206" t="s">
        <v>266</v>
      </c>
      <c r="R2206" t="s">
        <v>267</v>
      </c>
      <c r="S2206" t="s">
        <v>23203</v>
      </c>
      <c r="T2206">
        <v>176.85</v>
      </c>
      <c r="U2206" t="s">
        <v>24</v>
      </c>
      <c r="V2206" t="s">
        <v>23204</v>
      </c>
      <c r="W2206" t="s">
        <v>23205</v>
      </c>
      <c r="X2206" t="s">
        <v>23206</v>
      </c>
      <c r="Y2206" t="s">
        <v>23207</v>
      </c>
      <c r="Z2206" t="str">
        <f t="shared" si="34"/>
        <v>AS-95536</v>
      </c>
    </row>
    <row r="2207" spans="1:26" x14ac:dyDescent="0.3">
      <c r="A2207" t="s">
        <v>23208</v>
      </c>
      <c r="B2207" t="s">
        <v>8169</v>
      </c>
      <c r="C2207" t="s">
        <v>268</v>
      </c>
      <c r="E2207" t="s">
        <v>46</v>
      </c>
      <c r="G2207">
        <v>0.2</v>
      </c>
      <c r="H2207">
        <v>0.2</v>
      </c>
      <c r="I2207" t="s">
        <v>24</v>
      </c>
      <c r="J2207">
        <v>18.579999999999998</v>
      </c>
      <c r="K2207">
        <v>111.47</v>
      </c>
      <c r="L2207">
        <v>92.89</v>
      </c>
      <c r="M2207" t="s">
        <v>83</v>
      </c>
      <c r="N2207" t="s">
        <v>23209</v>
      </c>
      <c r="O2207" t="s">
        <v>23210</v>
      </c>
      <c r="P2207" t="s">
        <v>83</v>
      </c>
      <c r="Q2207" t="s">
        <v>266</v>
      </c>
      <c r="R2207" t="s">
        <v>267</v>
      </c>
      <c r="S2207" t="s">
        <v>23211</v>
      </c>
      <c r="T2207">
        <v>111.47</v>
      </c>
      <c r="U2207" t="s">
        <v>24</v>
      </c>
      <c r="V2207" t="s">
        <v>3344</v>
      </c>
      <c r="W2207" t="s">
        <v>3347</v>
      </c>
      <c r="X2207" t="s">
        <v>23212</v>
      </c>
      <c r="Y2207" t="s">
        <v>23213</v>
      </c>
      <c r="Z2207" t="str">
        <f t="shared" si="34"/>
        <v>AS-95047</v>
      </c>
    </row>
    <row r="2208" spans="1:26" x14ac:dyDescent="0.3">
      <c r="A2208" t="s">
        <v>23214</v>
      </c>
      <c r="B2208" t="s">
        <v>8169</v>
      </c>
      <c r="C2208" t="s">
        <v>272</v>
      </c>
      <c r="D2208" t="s">
        <v>77</v>
      </c>
      <c r="E2208" t="s">
        <v>45</v>
      </c>
      <c r="G2208">
        <v>0.21</v>
      </c>
      <c r="H2208">
        <v>0.21</v>
      </c>
      <c r="I2208" t="s">
        <v>24</v>
      </c>
      <c r="J2208">
        <v>74.89</v>
      </c>
      <c r="K2208">
        <v>431.51</v>
      </c>
      <c r="L2208">
        <v>356.62</v>
      </c>
      <c r="M2208" t="s">
        <v>271</v>
      </c>
      <c r="N2208" t="s">
        <v>23215</v>
      </c>
      <c r="O2208" t="s">
        <v>23216</v>
      </c>
      <c r="P2208" t="s">
        <v>273</v>
      </c>
      <c r="Q2208" t="s">
        <v>266</v>
      </c>
      <c r="R2208" t="s">
        <v>267</v>
      </c>
      <c r="S2208" t="s">
        <v>23217</v>
      </c>
      <c r="T2208">
        <v>431.51</v>
      </c>
      <c r="U2208" t="s">
        <v>24</v>
      </c>
      <c r="W2208" t="s">
        <v>23218</v>
      </c>
      <c r="Y2208" t="s">
        <v>274</v>
      </c>
      <c r="Z2208" t="str">
        <f t="shared" si="34"/>
        <v>AS-96931</v>
      </c>
    </row>
    <row r="2209" spans="1:26" x14ac:dyDescent="0.3">
      <c r="A2209" t="s">
        <v>23219</v>
      </c>
      <c r="B2209" t="s">
        <v>8169</v>
      </c>
      <c r="C2209" t="s">
        <v>268</v>
      </c>
      <c r="E2209" t="s">
        <v>47</v>
      </c>
      <c r="G2209">
        <v>0.22</v>
      </c>
      <c r="H2209">
        <v>0.22</v>
      </c>
      <c r="I2209" t="s">
        <v>24</v>
      </c>
      <c r="J2209">
        <v>11.4</v>
      </c>
      <c r="K2209">
        <v>63.23</v>
      </c>
      <c r="L2209">
        <v>51.83</v>
      </c>
      <c r="M2209" t="s">
        <v>83</v>
      </c>
      <c r="N2209" t="s">
        <v>23220</v>
      </c>
      <c r="O2209" t="s">
        <v>23221</v>
      </c>
      <c r="P2209" t="s">
        <v>83</v>
      </c>
      <c r="Q2209" t="s">
        <v>266</v>
      </c>
      <c r="R2209" t="s">
        <v>267</v>
      </c>
      <c r="S2209" t="s">
        <v>23222</v>
      </c>
      <c r="T2209">
        <v>63.23</v>
      </c>
      <c r="U2209" t="s">
        <v>24</v>
      </c>
      <c r="V2209" t="s">
        <v>5617</v>
      </c>
      <c r="W2209" t="s">
        <v>5619</v>
      </c>
      <c r="X2209" t="s">
        <v>23223</v>
      </c>
      <c r="Y2209" t="s">
        <v>23224</v>
      </c>
      <c r="Z2209" t="str">
        <f t="shared" si="34"/>
        <v>AS-95954</v>
      </c>
    </row>
    <row r="2210" spans="1:26" x14ac:dyDescent="0.3">
      <c r="A2210" t="s">
        <v>23225</v>
      </c>
      <c r="B2210" t="s">
        <v>8169</v>
      </c>
      <c r="C2210" t="s">
        <v>264</v>
      </c>
      <c r="E2210" t="s">
        <v>45</v>
      </c>
      <c r="G2210">
        <v>0.21</v>
      </c>
      <c r="H2210">
        <v>0.21</v>
      </c>
      <c r="I2210" t="s">
        <v>24</v>
      </c>
      <c r="J2210">
        <v>10.23</v>
      </c>
      <c r="K2210">
        <v>58.95</v>
      </c>
      <c r="L2210">
        <v>48.72</v>
      </c>
      <c r="M2210" t="s">
        <v>265</v>
      </c>
      <c r="N2210" t="s">
        <v>23226</v>
      </c>
      <c r="O2210" t="s">
        <v>23227</v>
      </c>
      <c r="P2210" t="s">
        <v>265</v>
      </c>
      <c r="Q2210" t="s">
        <v>266</v>
      </c>
      <c r="R2210" t="s">
        <v>267</v>
      </c>
      <c r="S2210" t="s">
        <v>23228</v>
      </c>
      <c r="T2210">
        <v>58.95</v>
      </c>
      <c r="U2210" t="s">
        <v>24</v>
      </c>
      <c r="V2210" t="s">
        <v>23229</v>
      </c>
      <c r="W2210" t="s">
        <v>23230</v>
      </c>
      <c r="X2210" t="s">
        <v>23231</v>
      </c>
      <c r="Y2210" t="s">
        <v>23232</v>
      </c>
      <c r="Z2210" t="str">
        <f t="shared" si="34"/>
        <v>AS-95231</v>
      </c>
    </row>
    <row r="2211" spans="1:26" x14ac:dyDescent="0.3">
      <c r="A2211" t="s">
        <v>23233</v>
      </c>
      <c r="B2211" t="s">
        <v>8169</v>
      </c>
      <c r="C2211" t="s">
        <v>264</v>
      </c>
      <c r="E2211" t="s">
        <v>45</v>
      </c>
      <c r="G2211">
        <v>0.21</v>
      </c>
      <c r="H2211">
        <v>0.21</v>
      </c>
      <c r="I2211" t="s">
        <v>24</v>
      </c>
      <c r="J2211">
        <v>20.440000000000001</v>
      </c>
      <c r="K2211">
        <v>117.8</v>
      </c>
      <c r="L2211">
        <v>97.36</v>
      </c>
      <c r="M2211" t="s">
        <v>265</v>
      </c>
      <c r="N2211" t="s">
        <v>23234</v>
      </c>
      <c r="O2211" t="s">
        <v>23235</v>
      </c>
      <c r="P2211" t="s">
        <v>265</v>
      </c>
      <c r="Q2211" t="s">
        <v>266</v>
      </c>
      <c r="R2211" t="s">
        <v>267</v>
      </c>
      <c r="S2211" t="s">
        <v>23236</v>
      </c>
      <c r="T2211">
        <v>117.8</v>
      </c>
      <c r="U2211" t="s">
        <v>24</v>
      </c>
      <c r="V2211" t="s">
        <v>23237</v>
      </c>
      <c r="W2211" t="s">
        <v>23238</v>
      </c>
      <c r="X2211" t="s">
        <v>23239</v>
      </c>
      <c r="Y2211" t="s">
        <v>23240</v>
      </c>
      <c r="Z2211" t="str">
        <f t="shared" si="34"/>
        <v>AS-96119</v>
      </c>
    </row>
    <row r="2212" spans="1:26" x14ac:dyDescent="0.3">
      <c r="A2212" t="s">
        <v>23241</v>
      </c>
      <c r="B2212" t="s">
        <v>8169</v>
      </c>
      <c r="C2212" t="s">
        <v>264</v>
      </c>
      <c r="E2212" t="s">
        <v>47</v>
      </c>
      <c r="G2212">
        <v>0.22</v>
      </c>
      <c r="H2212">
        <v>0.22</v>
      </c>
      <c r="I2212" t="s">
        <v>24</v>
      </c>
      <c r="J2212">
        <v>9.89</v>
      </c>
      <c r="K2212">
        <v>54.85</v>
      </c>
      <c r="L2212">
        <v>44.96</v>
      </c>
      <c r="M2212" t="s">
        <v>265</v>
      </c>
      <c r="N2212" t="s">
        <v>23242</v>
      </c>
      <c r="O2212" t="s">
        <v>23243</v>
      </c>
      <c r="P2212" t="s">
        <v>265</v>
      </c>
      <c r="Q2212" t="s">
        <v>266</v>
      </c>
      <c r="R2212" t="s">
        <v>267</v>
      </c>
      <c r="S2212" t="s">
        <v>23244</v>
      </c>
      <c r="T2212">
        <v>54.85</v>
      </c>
      <c r="U2212" t="s">
        <v>24</v>
      </c>
      <c r="V2212" t="s">
        <v>23245</v>
      </c>
      <c r="W2212" t="s">
        <v>23246</v>
      </c>
      <c r="X2212" t="s">
        <v>23247</v>
      </c>
      <c r="Y2212" t="s">
        <v>23248</v>
      </c>
      <c r="Z2212" t="str">
        <f t="shared" si="34"/>
        <v>AS-96858</v>
      </c>
    </row>
    <row r="2213" spans="1:26" x14ac:dyDescent="0.3">
      <c r="A2213" t="s">
        <v>23249</v>
      </c>
      <c r="B2213" t="s">
        <v>8169</v>
      </c>
      <c r="C2213" t="s">
        <v>264</v>
      </c>
      <c r="D2213" t="s">
        <v>68</v>
      </c>
      <c r="E2213" t="s">
        <v>42</v>
      </c>
      <c r="G2213">
        <v>0.19</v>
      </c>
      <c r="H2213" t="s">
        <v>270</v>
      </c>
      <c r="I2213" t="s">
        <v>24</v>
      </c>
      <c r="J2213" t="s">
        <v>270</v>
      </c>
      <c r="K2213">
        <v>0</v>
      </c>
      <c r="L2213">
        <v>0</v>
      </c>
      <c r="M2213" t="s">
        <v>265</v>
      </c>
      <c r="N2213" t="s">
        <v>23250</v>
      </c>
      <c r="O2213" t="s">
        <v>23251</v>
      </c>
      <c r="P2213" t="s">
        <v>265</v>
      </c>
      <c r="Q2213" t="s">
        <v>266</v>
      </c>
      <c r="R2213" t="s">
        <v>267</v>
      </c>
      <c r="S2213" t="s">
        <v>23252</v>
      </c>
      <c r="T2213">
        <v>44.9</v>
      </c>
      <c r="U2213" t="s">
        <v>24</v>
      </c>
      <c r="V2213" t="s">
        <v>23253</v>
      </c>
      <c r="W2213" t="s">
        <v>23254</v>
      </c>
      <c r="X2213" t="s">
        <v>23255</v>
      </c>
      <c r="Y2213" t="s">
        <v>23256</v>
      </c>
      <c r="Z2213" t="str">
        <f t="shared" si="34"/>
        <v>AS-95549</v>
      </c>
    </row>
    <row r="2214" spans="1:26" x14ac:dyDescent="0.3">
      <c r="A2214" t="s">
        <v>23249</v>
      </c>
      <c r="B2214" t="s">
        <v>8169</v>
      </c>
      <c r="C2214" t="s">
        <v>264</v>
      </c>
      <c r="D2214" t="s">
        <v>68</v>
      </c>
      <c r="E2214" t="s">
        <v>42</v>
      </c>
      <c r="G2214">
        <v>0.19</v>
      </c>
      <c r="H2214" t="s">
        <v>270</v>
      </c>
      <c r="I2214" t="s">
        <v>24</v>
      </c>
      <c r="J2214" t="s">
        <v>270</v>
      </c>
      <c r="K2214">
        <v>0</v>
      </c>
      <c r="L2214">
        <v>0</v>
      </c>
      <c r="M2214" t="s">
        <v>265</v>
      </c>
      <c r="N2214" t="s">
        <v>23250</v>
      </c>
      <c r="O2214" t="s">
        <v>23257</v>
      </c>
      <c r="P2214" t="s">
        <v>265</v>
      </c>
      <c r="Q2214" t="s">
        <v>275</v>
      </c>
      <c r="R2214" t="s">
        <v>267</v>
      </c>
      <c r="S2214" t="s">
        <v>23258</v>
      </c>
      <c r="T2214">
        <v>44.9</v>
      </c>
      <c r="U2214" t="s">
        <v>24</v>
      </c>
      <c r="V2214" t="s">
        <v>23259</v>
      </c>
      <c r="W2214" t="s">
        <v>23260</v>
      </c>
      <c r="X2214" t="s">
        <v>23259</v>
      </c>
      <c r="Y2214" t="s">
        <v>23261</v>
      </c>
      <c r="Z2214" t="str">
        <f t="shared" si="34"/>
        <v>AS-95549</v>
      </c>
    </row>
    <row r="2215" spans="1:26" x14ac:dyDescent="0.3">
      <c r="A2215" t="s">
        <v>23262</v>
      </c>
      <c r="B2215" t="s">
        <v>8169</v>
      </c>
      <c r="C2215" t="s">
        <v>264</v>
      </c>
      <c r="E2215" t="s">
        <v>45</v>
      </c>
      <c r="G2215">
        <v>0.21</v>
      </c>
      <c r="H2215">
        <v>0.21</v>
      </c>
      <c r="I2215" t="s">
        <v>24</v>
      </c>
      <c r="J2215">
        <v>20.46</v>
      </c>
      <c r="K2215">
        <v>117.9</v>
      </c>
      <c r="L2215">
        <v>97.44</v>
      </c>
      <c r="M2215" t="s">
        <v>265</v>
      </c>
      <c r="N2215" t="s">
        <v>23263</v>
      </c>
      <c r="O2215" t="s">
        <v>23264</v>
      </c>
      <c r="P2215" t="s">
        <v>265</v>
      </c>
      <c r="Q2215" t="s">
        <v>266</v>
      </c>
      <c r="R2215" t="s">
        <v>267</v>
      </c>
      <c r="S2215" t="s">
        <v>23265</v>
      </c>
      <c r="T2215">
        <v>117.9</v>
      </c>
      <c r="U2215" t="s">
        <v>24</v>
      </c>
      <c r="V2215" t="s">
        <v>23266</v>
      </c>
      <c r="W2215" t="s">
        <v>23267</v>
      </c>
      <c r="X2215" t="s">
        <v>23268</v>
      </c>
      <c r="Y2215" t="s">
        <v>23269</v>
      </c>
      <c r="Z2215" t="str">
        <f t="shared" si="34"/>
        <v>AS-96754</v>
      </c>
    </row>
    <row r="2216" spans="1:26" x14ac:dyDescent="0.3">
      <c r="A2216" t="s">
        <v>23270</v>
      </c>
      <c r="B2216" t="s">
        <v>8169</v>
      </c>
      <c r="C2216" t="s">
        <v>268</v>
      </c>
      <c r="E2216" t="s">
        <v>42</v>
      </c>
      <c r="G2216">
        <v>0.19</v>
      </c>
      <c r="H2216">
        <v>0.19</v>
      </c>
      <c r="I2216" t="s">
        <v>24</v>
      </c>
      <c r="J2216">
        <v>10.85</v>
      </c>
      <c r="K2216">
        <v>67.95</v>
      </c>
      <c r="L2216">
        <v>57.1</v>
      </c>
      <c r="M2216" t="s">
        <v>83</v>
      </c>
      <c r="N2216" t="s">
        <v>23271</v>
      </c>
      <c r="O2216" t="s">
        <v>23272</v>
      </c>
      <c r="P2216" t="s">
        <v>83</v>
      </c>
      <c r="Q2216" t="s">
        <v>266</v>
      </c>
      <c r="R2216" t="s">
        <v>267</v>
      </c>
      <c r="S2216" t="s">
        <v>23273</v>
      </c>
      <c r="T2216">
        <v>67.95</v>
      </c>
      <c r="U2216" t="s">
        <v>24</v>
      </c>
      <c r="V2216" t="s">
        <v>5823</v>
      </c>
      <c r="W2216" t="s">
        <v>5826</v>
      </c>
      <c r="X2216" t="s">
        <v>23274</v>
      </c>
      <c r="Y2216" t="s">
        <v>23275</v>
      </c>
      <c r="Z2216" t="str">
        <f t="shared" si="34"/>
        <v>AS-96048</v>
      </c>
    </row>
    <row r="2217" spans="1:26" x14ac:dyDescent="0.3">
      <c r="A2217" t="s">
        <v>23276</v>
      </c>
      <c r="B2217" t="s">
        <v>8169</v>
      </c>
      <c r="C2217" t="s">
        <v>268</v>
      </c>
      <c r="E2217" t="s">
        <v>42</v>
      </c>
      <c r="G2217">
        <v>0.19</v>
      </c>
      <c r="H2217">
        <v>0.19</v>
      </c>
      <c r="I2217" t="s">
        <v>24</v>
      </c>
      <c r="J2217">
        <v>2.86</v>
      </c>
      <c r="K2217">
        <v>17.899999999999999</v>
      </c>
      <c r="L2217">
        <v>15.04</v>
      </c>
      <c r="M2217" t="s">
        <v>83</v>
      </c>
      <c r="N2217" t="s">
        <v>23277</v>
      </c>
      <c r="O2217" t="s">
        <v>23278</v>
      </c>
      <c r="P2217" t="s">
        <v>83</v>
      </c>
      <c r="Q2217" t="s">
        <v>266</v>
      </c>
      <c r="R2217" t="s">
        <v>267</v>
      </c>
      <c r="S2217" t="s">
        <v>23279</v>
      </c>
      <c r="T2217">
        <v>17.899999999999999</v>
      </c>
      <c r="U2217" t="s">
        <v>24</v>
      </c>
      <c r="V2217" t="s">
        <v>3872</v>
      </c>
      <c r="W2217" t="s">
        <v>3874</v>
      </c>
      <c r="X2217" t="s">
        <v>23280</v>
      </c>
      <c r="Y2217" t="s">
        <v>23281</v>
      </c>
      <c r="Z2217" t="str">
        <f t="shared" si="34"/>
        <v>AS-95206</v>
      </c>
    </row>
    <row r="2218" spans="1:26" x14ac:dyDescent="0.3">
      <c r="A2218" t="s">
        <v>23282</v>
      </c>
      <c r="B2218" t="s">
        <v>8169</v>
      </c>
      <c r="C2218" t="s">
        <v>264</v>
      </c>
      <c r="E2218" t="s">
        <v>47</v>
      </c>
      <c r="G2218">
        <v>0.22</v>
      </c>
      <c r="H2218">
        <v>0.22</v>
      </c>
      <c r="I2218" t="s">
        <v>24</v>
      </c>
      <c r="J2218">
        <v>10.79</v>
      </c>
      <c r="K2218">
        <v>59.85</v>
      </c>
      <c r="L2218">
        <v>49.06</v>
      </c>
      <c r="M2218" t="s">
        <v>265</v>
      </c>
      <c r="N2218" t="s">
        <v>23283</v>
      </c>
      <c r="O2218" t="s">
        <v>23284</v>
      </c>
      <c r="P2218" t="s">
        <v>265</v>
      </c>
      <c r="Q2218" t="s">
        <v>266</v>
      </c>
      <c r="R2218" t="s">
        <v>267</v>
      </c>
      <c r="S2218" t="s">
        <v>23285</v>
      </c>
      <c r="T2218">
        <v>59.85</v>
      </c>
      <c r="U2218" t="s">
        <v>24</v>
      </c>
      <c r="V2218" t="s">
        <v>23286</v>
      </c>
      <c r="W2218" t="s">
        <v>23287</v>
      </c>
      <c r="X2218" t="s">
        <v>23288</v>
      </c>
      <c r="Y2218" t="s">
        <v>23289</v>
      </c>
      <c r="Z2218" t="str">
        <f t="shared" si="34"/>
        <v>AS-95785</v>
      </c>
    </row>
    <row r="2219" spans="1:26" x14ac:dyDescent="0.3">
      <c r="A2219" t="s">
        <v>23290</v>
      </c>
      <c r="B2219" t="s">
        <v>8169</v>
      </c>
      <c r="C2219" t="s">
        <v>268</v>
      </c>
      <c r="E2219" t="s">
        <v>42</v>
      </c>
      <c r="G2219">
        <v>0.19</v>
      </c>
      <c r="H2219">
        <v>0.19</v>
      </c>
      <c r="I2219" t="s">
        <v>24</v>
      </c>
      <c r="J2219">
        <v>4.93</v>
      </c>
      <c r="K2219">
        <v>30.85</v>
      </c>
      <c r="L2219">
        <v>25.92</v>
      </c>
      <c r="M2219" t="s">
        <v>83</v>
      </c>
      <c r="N2219" t="s">
        <v>23291</v>
      </c>
      <c r="O2219" t="s">
        <v>23292</v>
      </c>
      <c r="P2219" t="s">
        <v>83</v>
      </c>
      <c r="Q2219" t="s">
        <v>266</v>
      </c>
      <c r="R2219" t="s">
        <v>267</v>
      </c>
      <c r="S2219" t="s">
        <v>23293</v>
      </c>
      <c r="T2219">
        <v>30.85</v>
      </c>
      <c r="U2219" t="s">
        <v>24</v>
      </c>
      <c r="V2219" t="s">
        <v>6908</v>
      </c>
      <c r="W2219" t="s">
        <v>6911</v>
      </c>
      <c r="X2219" t="s">
        <v>23294</v>
      </c>
      <c r="Y2219" t="s">
        <v>23295</v>
      </c>
      <c r="Z2219" t="str">
        <f t="shared" si="34"/>
        <v>AS-96671</v>
      </c>
    </row>
    <row r="2220" spans="1:26" x14ac:dyDescent="0.3">
      <c r="A2220" t="s">
        <v>23296</v>
      </c>
      <c r="B2220" t="s">
        <v>8169</v>
      </c>
      <c r="C2220" t="s">
        <v>38</v>
      </c>
      <c r="D2220" t="s">
        <v>67</v>
      </c>
      <c r="E2220" t="s">
        <v>42</v>
      </c>
      <c r="G2220">
        <v>0.19</v>
      </c>
      <c r="H2220" t="s">
        <v>270</v>
      </c>
      <c r="I2220" t="s">
        <v>24</v>
      </c>
      <c r="J2220" t="s">
        <v>270</v>
      </c>
      <c r="K2220">
        <v>0</v>
      </c>
      <c r="L2220">
        <v>0</v>
      </c>
      <c r="M2220" t="s">
        <v>271</v>
      </c>
      <c r="Z2220" t="str">
        <f t="shared" si="34"/>
        <v>AS-96522</v>
      </c>
    </row>
    <row r="2221" spans="1:26" x14ac:dyDescent="0.3">
      <c r="A2221" t="s">
        <v>23297</v>
      </c>
      <c r="B2221" t="s">
        <v>8169</v>
      </c>
      <c r="C2221" t="s">
        <v>264</v>
      </c>
      <c r="E2221" t="s">
        <v>37</v>
      </c>
      <c r="G2221">
        <v>0.2</v>
      </c>
      <c r="H2221">
        <v>0.2</v>
      </c>
      <c r="I2221" t="s">
        <v>24</v>
      </c>
      <c r="J2221">
        <v>9.81</v>
      </c>
      <c r="K2221">
        <v>58.85</v>
      </c>
      <c r="L2221">
        <v>49.04</v>
      </c>
      <c r="M2221" t="s">
        <v>265</v>
      </c>
      <c r="N2221" t="s">
        <v>23298</v>
      </c>
      <c r="O2221" t="s">
        <v>23299</v>
      </c>
      <c r="P2221" t="s">
        <v>265</v>
      </c>
      <c r="Q2221" t="s">
        <v>266</v>
      </c>
      <c r="R2221" t="s">
        <v>267</v>
      </c>
      <c r="S2221" t="s">
        <v>23300</v>
      </c>
      <c r="T2221">
        <v>58.85</v>
      </c>
      <c r="U2221" t="s">
        <v>24</v>
      </c>
      <c r="V2221" t="s">
        <v>23301</v>
      </c>
      <c r="W2221" t="s">
        <v>23302</v>
      </c>
      <c r="X2221" t="s">
        <v>23303</v>
      </c>
      <c r="Y2221" t="s">
        <v>23304</v>
      </c>
      <c r="Z2221" t="str">
        <f t="shared" si="34"/>
        <v>AS-96100</v>
      </c>
    </row>
    <row r="2222" spans="1:26" x14ac:dyDescent="0.3">
      <c r="A2222" t="s">
        <v>23305</v>
      </c>
      <c r="B2222" t="s">
        <v>8169</v>
      </c>
      <c r="C2222" t="s">
        <v>268</v>
      </c>
      <c r="E2222" t="s">
        <v>42</v>
      </c>
      <c r="G2222">
        <v>0.19</v>
      </c>
      <c r="H2222">
        <v>0.19</v>
      </c>
      <c r="I2222" t="s">
        <v>24</v>
      </c>
      <c r="J2222">
        <v>2.86</v>
      </c>
      <c r="K2222">
        <v>17.899999999999999</v>
      </c>
      <c r="L2222">
        <v>15.04</v>
      </c>
      <c r="M2222" t="s">
        <v>83</v>
      </c>
      <c r="N2222" t="s">
        <v>23306</v>
      </c>
      <c r="O2222" t="s">
        <v>23307</v>
      </c>
      <c r="P2222" t="s">
        <v>83</v>
      </c>
      <c r="Q2222" t="s">
        <v>266</v>
      </c>
      <c r="R2222" t="s">
        <v>267</v>
      </c>
      <c r="S2222" t="s">
        <v>23308</v>
      </c>
      <c r="T2222">
        <v>17.899999999999999</v>
      </c>
      <c r="U2222" t="s">
        <v>24</v>
      </c>
      <c r="V2222" t="s">
        <v>5399</v>
      </c>
      <c r="W2222" t="s">
        <v>5402</v>
      </c>
      <c r="X2222" t="s">
        <v>23309</v>
      </c>
      <c r="Y2222" t="s">
        <v>23310</v>
      </c>
      <c r="Z2222" t="str">
        <f t="shared" si="34"/>
        <v>AS-95841</v>
      </c>
    </row>
    <row r="2223" spans="1:26" x14ac:dyDescent="0.3">
      <c r="A2223" t="s">
        <v>23311</v>
      </c>
      <c r="B2223" t="s">
        <v>8169</v>
      </c>
      <c r="C2223" t="s">
        <v>264</v>
      </c>
      <c r="E2223" t="s">
        <v>46</v>
      </c>
      <c r="G2223">
        <v>0.2</v>
      </c>
      <c r="H2223">
        <v>0.2</v>
      </c>
      <c r="I2223" t="s">
        <v>24</v>
      </c>
      <c r="J2223">
        <v>14.16</v>
      </c>
      <c r="K2223">
        <v>84.95</v>
      </c>
      <c r="L2223">
        <v>70.790000000000006</v>
      </c>
      <c r="M2223" t="s">
        <v>265</v>
      </c>
      <c r="N2223" t="s">
        <v>23312</v>
      </c>
      <c r="O2223" t="s">
        <v>23313</v>
      </c>
      <c r="P2223" t="s">
        <v>265</v>
      </c>
      <c r="Q2223" t="s">
        <v>266</v>
      </c>
      <c r="R2223" t="s">
        <v>267</v>
      </c>
      <c r="S2223" t="s">
        <v>23314</v>
      </c>
      <c r="T2223">
        <v>84.95</v>
      </c>
      <c r="U2223" t="s">
        <v>24</v>
      </c>
      <c r="V2223" t="s">
        <v>23315</v>
      </c>
      <c r="W2223" t="s">
        <v>23316</v>
      </c>
      <c r="X2223" t="s">
        <v>23317</v>
      </c>
      <c r="Y2223" t="s">
        <v>23318</v>
      </c>
      <c r="Z2223" t="str">
        <f t="shared" si="34"/>
        <v>AS-95770</v>
      </c>
    </row>
    <row r="2224" spans="1:26" x14ac:dyDescent="0.3">
      <c r="A2224" t="s">
        <v>23319</v>
      </c>
      <c r="B2224" t="s">
        <v>8169</v>
      </c>
      <c r="C2224" t="s">
        <v>264</v>
      </c>
      <c r="E2224" t="s">
        <v>45</v>
      </c>
      <c r="G2224">
        <v>0.21</v>
      </c>
      <c r="H2224">
        <v>0.21</v>
      </c>
      <c r="I2224" t="s">
        <v>24</v>
      </c>
      <c r="J2224">
        <v>20.46</v>
      </c>
      <c r="K2224">
        <v>117.9</v>
      </c>
      <c r="L2224">
        <v>97.44</v>
      </c>
      <c r="M2224" t="s">
        <v>265</v>
      </c>
      <c r="N2224" t="s">
        <v>23320</v>
      </c>
      <c r="O2224" t="s">
        <v>23321</v>
      </c>
      <c r="P2224" t="s">
        <v>265</v>
      </c>
      <c r="Q2224" t="s">
        <v>266</v>
      </c>
      <c r="R2224" t="s">
        <v>267</v>
      </c>
      <c r="S2224" t="s">
        <v>23322</v>
      </c>
      <c r="T2224">
        <v>117.9</v>
      </c>
      <c r="U2224" t="s">
        <v>24</v>
      </c>
      <c r="V2224" t="s">
        <v>23323</v>
      </c>
      <c r="W2224" t="s">
        <v>23324</v>
      </c>
      <c r="X2224" t="s">
        <v>23325</v>
      </c>
      <c r="Y2224" t="s">
        <v>23326</v>
      </c>
      <c r="Z2224" t="str">
        <f t="shared" si="34"/>
        <v>AS-97205</v>
      </c>
    </row>
    <row r="2225" spans="1:26" x14ac:dyDescent="0.3">
      <c r="A2225" t="s">
        <v>23327</v>
      </c>
      <c r="B2225" t="s">
        <v>8169</v>
      </c>
      <c r="C2225" t="s">
        <v>268</v>
      </c>
      <c r="E2225" t="s">
        <v>42</v>
      </c>
      <c r="G2225">
        <v>0.19</v>
      </c>
      <c r="H2225">
        <v>0.19</v>
      </c>
      <c r="I2225" t="s">
        <v>24</v>
      </c>
      <c r="J2225">
        <v>26.95</v>
      </c>
      <c r="K2225">
        <v>168.8</v>
      </c>
      <c r="L2225">
        <v>141.85</v>
      </c>
      <c r="M2225" t="s">
        <v>83</v>
      </c>
      <c r="N2225" t="s">
        <v>23328</v>
      </c>
      <c r="O2225" t="s">
        <v>23329</v>
      </c>
      <c r="P2225" t="s">
        <v>83</v>
      </c>
      <c r="Q2225" t="s">
        <v>266</v>
      </c>
      <c r="R2225" t="s">
        <v>267</v>
      </c>
      <c r="S2225" t="s">
        <v>23330</v>
      </c>
      <c r="T2225">
        <v>168.8</v>
      </c>
      <c r="U2225" t="s">
        <v>24</v>
      </c>
      <c r="V2225" t="s">
        <v>3540</v>
      </c>
      <c r="W2225" t="s">
        <v>3543</v>
      </c>
      <c r="X2225" t="s">
        <v>23331</v>
      </c>
      <c r="Y2225" t="s">
        <v>23332</v>
      </c>
      <c r="Z2225" t="str">
        <f t="shared" si="34"/>
        <v>AS-95110</v>
      </c>
    </row>
    <row r="2226" spans="1:26" x14ac:dyDescent="0.3">
      <c r="A2226" t="s">
        <v>23333</v>
      </c>
      <c r="B2226" t="s">
        <v>8169</v>
      </c>
      <c r="C2226" t="s">
        <v>264</v>
      </c>
      <c r="D2226" t="s">
        <v>71</v>
      </c>
      <c r="E2226" t="s">
        <v>45</v>
      </c>
      <c r="G2226">
        <v>0.21</v>
      </c>
      <c r="H2226" t="s">
        <v>270</v>
      </c>
      <c r="I2226" t="s">
        <v>24</v>
      </c>
      <c r="J2226" t="s">
        <v>270</v>
      </c>
      <c r="K2226">
        <v>0</v>
      </c>
      <c r="L2226">
        <v>0</v>
      </c>
      <c r="M2226" t="s">
        <v>265</v>
      </c>
      <c r="N2226" t="s">
        <v>23334</v>
      </c>
      <c r="O2226" t="s">
        <v>23335</v>
      </c>
      <c r="P2226" t="s">
        <v>265</v>
      </c>
      <c r="Q2226" t="s">
        <v>266</v>
      </c>
      <c r="R2226" t="s">
        <v>267</v>
      </c>
      <c r="S2226" t="s">
        <v>23336</v>
      </c>
      <c r="T2226">
        <v>31.9</v>
      </c>
      <c r="U2226" t="s">
        <v>24</v>
      </c>
      <c r="V2226" t="s">
        <v>23337</v>
      </c>
      <c r="W2226" t="s">
        <v>23338</v>
      </c>
      <c r="X2226" t="s">
        <v>23339</v>
      </c>
      <c r="Y2226" t="s">
        <v>23340</v>
      </c>
      <c r="Z2226" t="str">
        <f t="shared" si="34"/>
        <v>AS-95931</v>
      </c>
    </row>
    <row r="2227" spans="1:26" x14ac:dyDescent="0.3">
      <c r="A2227" t="s">
        <v>23333</v>
      </c>
      <c r="B2227" t="s">
        <v>8169</v>
      </c>
      <c r="C2227" t="s">
        <v>264</v>
      </c>
      <c r="D2227" t="s">
        <v>71</v>
      </c>
      <c r="E2227" t="s">
        <v>45</v>
      </c>
      <c r="G2227">
        <v>0.21</v>
      </c>
      <c r="H2227" t="s">
        <v>270</v>
      </c>
      <c r="I2227" t="s">
        <v>24</v>
      </c>
      <c r="J2227" t="s">
        <v>270</v>
      </c>
      <c r="K2227">
        <v>0</v>
      </c>
      <c r="L2227">
        <v>0</v>
      </c>
      <c r="M2227" t="s">
        <v>265</v>
      </c>
      <c r="N2227" t="s">
        <v>23334</v>
      </c>
      <c r="O2227" t="s">
        <v>23341</v>
      </c>
      <c r="P2227" t="s">
        <v>265</v>
      </c>
      <c r="Q2227" t="s">
        <v>275</v>
      </c>
      <c r="R2227" t="s">
        <v>267</v>
      </c>
      <c r="S2227" t="s">
        <v>23342</v>
      </c>
      <c r="T2227">
        <v>31.9</v>
      </c>
      <c r="U2227" t="s">
        <v>24</v>
      </c>
      <c r="V2227" t="s">
        <v>23343</v>
      </c>
      <c r="W2227" t="s">
        <v>23344</v>
      </c>
      <c r="X2227" t="s">
        <v>23343</v>
      </c>
      <c r="Y2227" t="s">
        <v>23345</v>
      </c>
      <c r="Z2227" t="str">
        <f t="shared" si="34"/>
        <v>AS-95931</v>
      </c>
    </row>
    <row r="2228" spans="1:26" x14ac:dyDescent="0.3">
      <c r="A2228" t="s">
        <v>23346</v>
      </c>
      <c r="B2228" t="s">
        <v>8169</v>
      </c>
      <c r="C2228" t="s">
        <v>264</v>
      </c>
      <c r="E2228" t="s">
        <v>46</v>
      </c>
      <c r="G2228">
        <v>0.2</v>
      </c>
      <c r="H2228">
        <v>0.2</v>
      </c>
      <c r="I2228" t="s">
        <v>24</v>
      </c>
      <c r="J2228">
        <v>7.98</v>
      </c>
      <c r="K2228">
        <v>47.9</v>
      </c>
      <c r="L2228">
        <v>39.92</v>
      </c>
      <c r="M2228" t="s">
        <v>265</v>
      </c>
      <c r="N2228" t="s">
        <v>23347</v>
      </c>
      <c r="O2228" t="s">
        <v>23348</v>
      </c>
      <c r="P2228" t="s">
        <v>265</v>
      </c>
      <c r="Q2228" t="s">
        <v>266</v>
      </c>
      <c r="R2228" t="s">
        <v>267</v>
      </c>
      <c r="S2228" t="s">
        <v>23349</v>
      </c>
      <c r="T2228">
        <v>47.9</v>
      </c>
      <c r="U2228" t="s">
        <v>24</v>
      </c>
      <c r="V2228" t="s">
        <v>23350</v>
      </c>
      <c r="W2228" t="s">
        <v>23351</v>
      </c>
      <c r="X2228" t="s">
        <v>23352</v>
      </c>
      <c r="Y2228" t="s">
        <v>23353</v>
      </c>
      <c r="Z2228" t="str">
        <f t="shared" si="34"/>
        <v>AS-95731</v>
      </c>
    </row>
    <row r="2229" spans="1:26" x14ac:dyDescent="0.3">
      <c r="A2229" t="s">
        <v>23354</v>
      </c>
      <c r="B2229" t="s">
        <v>8169</v>
      </c>
      <c r="C2229" t="s">
        <v>264</v>
      </c>
      <c r="E2229" t="s">
        <v>47</v>
      </c>
      <c r="G2229">
        <v>0.22</v>
      </c>
      <c r="H2229">
        <v>0.22</v>
      </c>
      <c r="I2229" t="s">
        <v>24</v>
      </c>
      <c r="J2229">
        <v>12.25</v>
      </c>
      <c r="K2229">
        <v>67.95</v>
      </c>
      <c r="L2229">
        <v>55.7</v>
      </c>
      <c r="M2229" t="s">
        <v>265</v>
      </c>
      <c r="N2229" t="s">
        <v>23355</v>
      </c>
      <c r="O2229" t="s">
        <v>23356</v>
      </c>
      <c r="P2229" t="s">
        <v>265</v>
      </c>
      <c r="Q2229" t="s">
        <v>266</v>
      </c>
      <c r="R2229" t="s">
        <v>267</v>
      </c>
      <c r="S2229" t="s">
        <v>23357</v>
      </c>
      <c r="T2229">
        <v>67.95</v>
      </c>
      <c r="U2229" t="s">
        <v>24</v>
      </c>
      <c r="V2229" t="s">
        <v>23358</v>
      </c>
      <c r="W2229" t="s">
        <v>23359</v>
      </c>
      <c r="X2229" t="s">
        <v>23360</v>
      </c>
      <c r="Y2229" t="s">
        <v>23361</v>
      </c>
      <c r="Z2229" t="str">
        <f t="shared" si="34"/>
        <v>AS-94937</v>
      </c>
    </row>
    <row r="2230" spans="1:26" x14ac:dyDescent="0.3">
      <c r="A2230" t="s">
        <v>23362</v>
      </c>
      <c r="B2230" t="s">
        <v>8169</v>
      </c>
      <c r="C2230" t="s">
        <v>264</v>
      </c>
      <c r="E2230" t="s">
        <v>46</v>
      </c>
      <c r="G2230">
        <v>0.2</v>
      </c>
      <c r="H2230">
        <v>0.2</v>
      </c>
      <c r="I2230" t="s">
        <v>24</v>
      </c>
      <c r="J2230">
        <v>4.1500000000000004</v>
      </c>
      <c r="K2230">
        <v>24.9</v>
      </c>
      <c r="L2230">
        <v>20.75</v>
      </c>
      <c r="M2230" t="s">
        <v>265</v>
      </c>
      <c r="N2230" t="s">
        <v>23363</v>
      </c>
      <c r="O2230" t="s">
        <v>23364</v>
      </c>
      <c r="P2230" t="s">
        <v>265</v>
      </c>
      <c r="Q2230" t="s">
        <v>266</v>
      </c>
      <c r="R2230" t="s">
        <v>267</v>
      </c>
      <c r="S2230" t="s">
        <v>23365</v>
      </c>
      <c r="T2230">
        <v>24.9</v>
      </c>
      <c r="U2230" t="s">
        <v>24</v>
      </c>
      <c r="V2230" t="s">
        <v>23366</v>
      </c>
      <c r="W2230" t="s">
        <v>23367</v>
      </c>
      <c r="X2230" t="s">
        <v>23368</v>
      </c>
      <c r="Y2230" t="s">
        <v>23369</v>
      </c>
      <c r="Z2230" t="str">
        <f t="shared" si="34"/>
        <v>AS-96478</v>
      </c>
    </row>
    <row r="2231" spans="1:26" x14ac:dyDescent="0.3">
      <c r="A2231" t="s">
        <v>23370</v>
      </c>
      <c r="B2231" t="s">
        <v>8169</v>
      </c>
      <c r="C2231" t="s">
        <v>264</v>
      </c>
      <c r="E2231" t="s">
        <v>47</v>
      </c>
      <c r="G2231">
        <v>0.22</v>
      </c>
      <c r="H2231">
        <v>0.22</v>
      </c>
      <c r="I2231" t="s">
        <v>24</v>
      </c>
      <c r="J2231">
        <v>8.1</v>
      </c>
      <c r="K2231">
        <v>44.9</v>
      </c>
      <c r="L2231">
        <v>36.799999999999997</v>
      </c>
      <c r="M2231" t="s">
        <v>265</v>
      </c>
      <c r="N2231" t="s">
        <v>23371</v>
      </c>
      <c r="O2231" t="s">
        <v>23372</v>
      </c>
      <c r="P2231" t="s">
        <v>265</v>
      </c>
      <c r="Q2231" t="s">
        <v>266</v>
      </c>
      <c r="R2231" t="s">
        <v>267</v>
      </c>
      <c r="S2231" t="s">
        <v>23373</v>
      </c>
      <c r="T2231">
        <v>44.9</v>
      </c>
      <c r="U2231" t="s">
        <v>24</v>
      </c>
      <c r="V2231" t="s">
        <v>23374</v>
      </c>
      <c r="W2231" t="s">
        <v>23375</v>
      </c>
      <c r="X2231" t="s">
        <v>23376</v>
      </c>
      <c r="Y2231" t="s">
        <v>23377</v>
      </c>
      <c r="Z2231" t="str">
        <f t="shared" si="34"/>
        <v>AS-96839</v>
      </c>
    </row>
    <row r="2232" spans="1:26" x14ac:dyDescent="0.3">
      <c r="A2232" t="s">
        <v>23378</v>
      </c>
      <c r="B2232" t="s">
        <v>8169</v>
      </c>
      <c r="C2232" t="s">
        <v>268</v>
      </c>
      <c r="D2232" t="s">
        <v>69</v>
      </c>
      <c r="E2232" t="s">
        <v>37</v>
      </c>
      <c r="G2232">
        <v>0.2</v>
      </c>
      <c r="H2232" t="s">
        <v>270</v>
      </c>
      <c r="I2232" t="s">
        <v>24</v>
      </c>
      <c r="J2232" t="s">
        <v>270</v>
      </c>
      <c r="K2232">
        <v>0</v>
      </c>
      <c r="L2232">
        <v>0</v>
      </c>
      <c r="M2232" t="s">
        <v>83</v>
      </c>
      <c r="N2232" t="s">
        <v>23379</v>
      </c>
      <c r="O2232" t="s">
        <v>23380</v>
      </c>
      <c r="P2232" t="s">
        <v>83</v>
      </c>
      <c r="Q2232" t="s">
        <v>266</v>
      </c>
      <c r="R2232" t="s">
        <v>267</v>
      </c>
      <c r="S2232" t="s">
        <v>23381</v>
      </c>
      <c r="T2232">
        <v>42.85</v>
      </c>
      <c r="U2232" t="s">
        <v>24</v>
      </c>
      <c r="V2232" t="s">
        <v>5140</v>
      </c>
      <c r="W2232" t="s">
        <v>5143</v>
      </c>
      <c r="X2232" t="s">
        <v>23382</v>
      </c>
      <c r="Y2232" t="s">
        <v>23383</v>
      </c>
      <c r="Z2232" t="str">
        <f t="shared" si="34"/>
        <v>AS-95708</v>
      </c>
    </row>
    <row r="2233" spans="1:26" x14ac:dyDescent="0.3">
      <c r="A2233" t="s">
        <v>23378</v>
      </c>
      <c r="B2233" t="s">
        <v>8169</v>
      </c>
      <c r="C2233" t="s">
        <v>268</v>
      </c>
      <c r="D2233" t="s">
        <v>69</v>
      </c>
      <c r="E2233" t="s">
        <v>37</v>
      </c>
      <c r="G2233">
        <v>0.2</v>
      </c>
      <c r="H2233" t="s">
        <v>270</v>
      </c>
      <c r="I2233" t="s">
        <v>24</v>
      </c>
      <c r="J2233" t="s">
        <v>270</v>
      </c>
      <c r="K2233">
        <v>0</v>
      </c>
      <c r="L2233">
        <v>0</v>
      </c>
      <c r="M2233" t="s">
        <v>83</v>
      </c>
      <c r="N2233" t="s">
        <v>23379</v>
      </c>
      <c r="O2233" t="s">
        <v>23384</v>
      </c>
      <c r="P2233" t="s">
        <v>83</v>
      </c>
      <c r="Q2233" t="s">
        <v>275</v>
      </c>
      <c r="R2233" t="s">
        <v>267</v>
      </c>
      <c r="S2233" t="s">
        <v>23385</v>
      </c>
      <c r="T2233">
        <v>42.85</v>
      </c>
      <c r="U2233" t="s">
        <v>24</v>
      </c>
      <c r="V2233" t="s">
        <v>5171</v>
      </c>
      <c r="W2233" t="s">
        <v>23386</v>
      </c>
      <c r="X2233" t="s">
        <v>5171</v>
      </c>
      <c r="Y2233" t="s">
        <v>23387</v>
      </c>
      <c r="Z2233" t="str">
        <f t="shared" si="34"/>
        <v>AS-95708</v>
      </c>
    </row>
    <row r="2234" spans="1:26" x14ac:dyDescent="0.3">
      <c r="A2234" t="s">
        <v>23388</v>
      </c>
      <c r="B2234" t="s">
        <v>8169</v>
      </c>
      <c r="C2234" t="s">
        <v>264</v>
      </c>
      <c r="E2234" t="s">
        <v>46</v>
      </c>
      <c r="G2234">
        <v>0.2</v>
      </c>
      <c r="H2234">
        <v>0.2</v>
      </c>
      <c r="I2234" t="s">
        <v>24</v>
      </c>
      <c r="J2234">
        <v>22.94</v>
      </c>
      <c r="K2234">
        <v>137.61000000000001</v>
      </c>
      <c r="L2234">
        <v>114.67</v>
      </c>
      <c r="M2234" t="s">
        <v>265</v>
      </c>
      <c r="N2234" t="s">
        <v>23389</v>
      </c>
      <c r="O2234" t="s">
        <v>23390</v>
      </c>
      <c r="P2234" t="s">
        <v>265</v>
      </c>
      <c r="Q2234" t="s">
        <v>266</v>
      </c>
      <c r="R2234" t="s">
        <v>267</v>
      </c>
      <c r="S2234" t="s">
        <v>23391</v>
      </c>
      <c r="T2234">
        <v>137.61000000000001</v>
      </c>
      <c r="U2234" t="s">
        <v>24</v>
      </c>
      <c r="V2234" t="s">
        <v>23392</v>
      </c>
      <c r="W2234" t="s">
        <v>23393</v>
      </c>
      <c r="X2234" t="s">
        <v>23394</v>
      </c>
      <c r="Y2234" t="s">
        <v>23395</v>
      </c>
      <c r="Z2234" t="str">
        <f t="shared" si="34"/>
        <v>AS-96785</v>
      </c>
    </row>
    <row r="2235" spans="1:26" x14ac:dyDescent="0.3">
      <c r="A2235" t="s">
        <v>23396</v>
      </c>
      <c r="B2235" t="s">
        <v>8169</v>
      </c>
      <c r="C2235" t="s">
        <v>268</v>
      </c>
      <c r="D2235" t="s">
        <v>75</v>
      </c>
      <c r="E2235" t="s">
        <v>45</v>
      </c>
      <c r="G2235">
        <v>0.21</v>
      </c>
      <c r="H2235" t="s">
        <v>270</v>
      </c>
      <c r="I2235" t="s">
        <v>24</v>
      </c>
      <c r="J2235" t="s">
        <v>270</v>
      </c>
      <c r="K2235">
        <v>0</v>
      </c>
      <c r="L2235">
        <v>0</v>
      </c>
      <c r="M2235" t="s">
        <v>83</v>
      </c>
      <c r="N2235" t="s">
        <v>23397</v>
      </c>
      <c r="O2235" t="s">
        <v>23398</v>
      </c>
      <c r="P2235" t="s">
        <v>83</v>
      </c>
      <c r="Q2235" t="s">
        <v>266</v>
      </c>
      <c r="R2235" t="s">
        <v>267</v>
      </c>
      <c r="S2235" t="s">
        <v>23399</v>
      </c>
      <c r="T2235">
        <v>67.95</v>
      </c>
      <c r="U2235" t="s">
        <v>24</v>
      </c>
      <c r="V2235" t="s">
        <v>5245</v>
      </c>
      <c r="W2235" t="s">
        <v>5248</v>
      </c>
      <c r="X2235" t="s">
        <v>23400</v>
      </c>
      <c r="Y2235" t="s">
        <v>23401</v>
      </c>
      <c r="Z2235" t="str">
        <f t="shared" si="34"/>
        <v>AS-95747</v>
      </c>
    </row>
    <row r="2236" spans="1:26" x14ac:dyDescent="0.3">
      <c r="A2236" t="s">
        <v>23396</v>
      </c>
      <c r="B2236" t="s">
        <v>8169</v>
      </c>
      <c r="C2236" t="s">
        <v>268</v>
      </c>
      <c r="D2236" t="s">
        <v>75</v>
      </c>
      <c r="E2236" t="s">
        <v>45</v>
      </c>
      <c r="G2236">
        <v>0.21</v>
      </c>
      <c r="H2236" t="s">
        <v>270</v>
      </c>
      <c r="I2236" t="s">
        <v>24</v>
      </c>
      <c r="J2236" t="s">
        <v>270</v>
      </c>
      <c r="K2236">
        <v>0</v>
      </c>
      <c r="L2236">
        <v>0</v>
      </c>
      <c r="M2236" t="s">
        <v>83</v>
      </c>
      <c r="N2236" t="s">
        <v>23397</v>
      </c>
      <c r="O2236" t="s">
        <v>23402</v>
      </c>
      <c r="P2236" t="s">
        <v>83</v>
      </c>
      <c r="Q2236" t="s">
        <v>275</v>
      </c>
      <c r="R2236" t="s">
        <v>267</v>
      </c>
      <c r="S2236" t="s">
        <v>23403</v>
      </c>
      <c r="T2236">
        <v>67.95</v>
      </c>
      <c r="U2236" t="s">
        <v>24</v>
      </c>
      <c r="V2236" t="s">
        <v>5265</v>
      </c>
      <c r="W2236" t="s">
        <v>23404</v>
      </c>
      <c r="X2236" t="s">
        <v>5265</v>
      </c>
      <c r="Y2236" t="s">
        <v>23405</v>
      </c>
      <c r="Z2236" t="str">
        <f t="shared" si="34"/>
        <v>AS-95747</v>
      </c>
    </row>
    <row r="2237" spans="1:26" x14ac:dyDescent="0.3">
      <c r="A2237" t="s">
        <v>23406</v>
      </c>
      <c r="B2237" t="s">
        <v>8169</v>
      </c>
      <c r="C2237" t="s">
        <v>264</v>
      </c>
      <c r="E2237" t="s">
        <v>46</v>
      </c>
      <c r="G2237">
        <v>0.2</v>
      </c>
      <c r="H2237">
        <v>0.2</v>
      </c>
      <c r="I2237" t="s">
        <v>24</v>
      </c>
      <c r="J2237">
        <v>8.31</v>
      </c>
      <c r="K2237">
        <v>49.86</v>
      </c>
      <c r="L2237">
        <v>41.55</v>
      </c>
      <c r="M2237" t="s">
        <v>265</v>
      </c>
      <c r="N2237" t="s">
        <v>23407</v>
      </c>
      <c r="O2237" t="s">
        <v>23408</v>
      </c>
      <c r="P2237" t="s">
        <v>265</v>
      </c>
      <c r="Q2237" t="s">
        <v>266</v>
      </c>
      <c r="R2237" t="s">
        <v>267</v>
      </c>
      <c r="S2237" t="s">
        <v>23409</v>
      </c>
      <c r="T2237">
        <v>49.86</v>
      </c>
      <c r="U2237" t="s">
        <v>24</v>
      </c>
      <c r="V2237" t="s">
        <v>23410</v>
      </c>
      <c r="W2237" t="s">
        <v>23411</v>
      </c>
      <c r="X2237" t="s">
        <v>23412</v>
      </c>
      <c r="Y2237" t="s">
        <v>23413</v>
      </c>
      <c r="Z2237" t="str">
        <f t="shared" si="34"/>
        <v>AS-97001</v>
      </c>
    </row>
    <row r="2238" spans="1:26" x14ac:dyDescent="0.3">
      <c r="A2238" t="s">
        <v>23414</v>
      </c>
      <c r="B2238" t="s">
        <v>8169</v>
      </c>
      <c r="C2238" t="s">
        <v>264</v>
      </c>
      <c r="E2238" t="s">
        <v>45</v>
      </c>
      <c r="G2238">
        <v>0.21</v>
      </c>
      <c r="H2238">
        <v>0.21</v>
      </c>
      <c r="I2238" t="s">
        <v>24</v>
      </c>
      <c r="J2238">
        <v>9.35</v>
      </c>
      <c r="K2238">
        <v>53.9</v>
      </c>
      <c r="L2238">
        <v>44.55</v>
      </c>
      <c r="M2238" t="s">
        <v>265</v>
      </c>
      <c r="N2238" t="s">
        <v>23415</v>
      </c>
      <c r="O2238" t="s">
        <v>23416</v>
      </c>
      <c r="P2238" t="s">
        <v>265</v>
      </c>
      <c r="Q2238" t="s">
        <v>266</v>
      </c>
      <c r="R2238" t="s">
        <v>267</v>
      </c>
      <c r="S2238" t="s">
        <v>23417</v>
      </c>
      <c r="T2238">
        <v>53.9</v>
      </c>
      <c r="U2238" t="s">
        <v>24</v>
      </c>
      <c r="V2238" t="s">
        <v>23418</v>
      </c>
      <c r="W2238" t="s">
        <v>23419</v>
      </c>
      <c r="X2238" t="s">
        <v>23420</v>
      </c>
      <c r="Y2238" t="s">
        <v>23421</v>
      </c>
      <c r="Z2238" t="str">
        <f t="shared" si="34"/>
        <v>AS-95431</v>
      </c>
    </row>
    <row r="2239" spans="1:26" x14ac:dyDescent="0.3">
      <c r="A2239" t="s">
        <v>23422</v>
      </c>
      <c r="B2239" t="s">
        <v>8169</v>
      </c>
      <c r="C2239" t="s">
        <v>268</v>
      </c>
      <c r="E2239" t="s">
        <v>47</v>
      </c>
      <c r="G2239">
        <v>0.22</v>
      </c>
      <c r="H2239">
        <v>0.22</v>
      </c>
      <c r="I2239" t="s">
        <v>24</v>
      </c>
      <c r="J2239">
        <v>28.84</v>
      </c>
      <c r="K2239">
        <v>159.94999999999999</v>
      </c>
      <c r="L2239">
        <v>131.11000000000001</v>
      </c>
      <c r="M2239" t="s">
        <v>83</v>
      </c>
      <c r="N2239" t="s">
        <v>23423</v>
      </c>
      <c r="O2239" t="s">
        <v>23424</v>
      </c>
      <c r="P2239" t="s">
        <v>83</v>
      </c>
      <c r="Q2239" t="s">
        <v>266</v>
      </c>
      <c r="R2239" t="s">
        <v>267</v>
      </c>
      <c r="S2239" t="s">
        <v>23425</v>
      </c>
      <c r="T2239">
        <v>159.94999999999999</v>
      </c>
      <c r="U2239" t="s">
        <v>24</v>
      </c>
      <c r="V2239" t="s">
        <v>4435</v>
      </c>
      <c r="W2239" t="s">
        <v>4438</v>
      </c>
      <c r="X2239" t="s">
        <v>23426</v>
      </c>
      <c r="Y2239" t="s">
        <v>23427</v>
      </c>
      <c r="Z2239" t="str">
        <f t="shared" si="34"/>
        <v>AS-95399</v>
      </c>
    </row>
    <row r="2240" spans="1:26" x14ac:dyDescent="0.3">
      <c r="A2240" t="s">
        <v>23428</v>
      </c>
      <c r="B2240" t="s">
        <v>8169</v>
      </c>
      <c r="C2240" t="s">
        <v>268</v>
      </c>
      <c r="E2240" t="s">
        <v>42</v>
      </c>
      <c r="G2240">
        <v>0.19</v>
      </c>
      <c r="H2240">
        <v>0.19</v>
      </c>
      <c r="I2240" t="s">
        <v>24</v>
      </c>
      <c r="J2240">
        <v>5.09</v>
      </c>
      <c r="K2240">
        <v>31.9</v>
      </c>
      <c r="L2240">
        <v>26.81</v>
      </c>
      <c r="M2240" t="s">
        <v>83</v>
      </c>
      <c r="N2240" t="s">
        <v>23429</v>
      </c>
      <c r="O2240" t="s">
        <v>23430</v>
      </c>
      <c r="P2240" t="s">
        <v>83</v>
      </c>
      <c r="Q2240" t="s">
        <v>266</v>
      </c>
      <c r="R2240" t="s">
        <v>267</v>
      </c>
      <c r="S2240" t="s">
        <v>23431</v>
      </c>
      <c r="T2240">
        <v>31.9</v>
      </c>
      <c r="U2240" t="s">
        <v>24</v>
      </c>
      <c r="V2240" t="s">
        <v>3399</v>
      </c>
      <c r="W2240" t="s">
        <v>3402</v>
      </c>
      <c r="X2240" t="s">
        <v>23432</v>
      </c>
      <c r="Y2240" t="s">
        <v>23433</v>
      </c>
      <c r="Z2240" t="str">
        <f t="shared" si="34"/>
        <v>AS-95067</v>
      </c>
    </row>
    <row r="2241" spans="1:26" x14ac:dyDescent="0.3">
      <c r="A2241" t="s">
        <v>23434</v>
      </c>
      <c r="B2241" t="s">
        <v>8169</v>
      </c>
      <c r="C2241" t="s">
        <v>264</v>
      </c>
      <c r="E2241" t="s">
        <v>45</v>
      </c>
      <c r="G2241">
        <v>0.21</v>
      </c>
      <c r="H2241">
        <v>0.21</v>
      </c>
      <c r="I2241" t="s">
        <v>24</v>
      </c>
      <c r="J2241">
        <v>24.93</v>
      </c>
      <c r="K2241">
        <v>143.63999999999999</v>
      </c>
      <c r="L2241">
        <v>118.71</v>
      </c>
      <c r="M2241" t="s">
        <v>265</v>
      </c>
      <c r="N2241" t="s">
        <v>23435</v>
      </c>
      <c r="O2241" t="s">
        <v>23436</v>
      </c>
      <c r="P2241" t="s">
        <v>265</v>
      </c>
      <c r="Q2241" t="s">
        <v>266</v>
      </c>
      <c r="R2241" t="s">
        <v>267</v>
      </c>
      <c r="S2241" t="s">
        <v>23437</v>
      </c>
      <c r="T2241">
        <v>143.63999999999999</v>
      </c>
      <c r="U2241" t="s">
        <v>24</v>
      </c>
      <c r="V2241" t="s">
        <v>23438</v>
      </c>
      <c r="W2241" t="s">
        <v>23439</v>
      </c>
      <c r="X2241" t="s">
        <v>23440</v>
      </c>
      <c r="Y2241" t="s">
        <v>23441</v>
      </c>
      <c r="Z2241" t="str">
        <f t="shared" si="34"/>
        <v>AS-97188</v>
      </c>
    </row>
    <row r="2242" spans="1:26" x14ac:dyDescent="0.3">
      <c r="A2242" t="s">
        <v>23442</v>
      </c>
      <c r="B2242" t="s">
        <v>8169</v>
      </c>
      <c r="C2242" t="s">
        <v>264</v>
      </c>
      <c r="E2242" t="s">
        <v>45</v>
      </c>
      <c r="G2242">
        <v>0.21</v>
      </c>
      <c r="H2242">
        <v>0.21</v>
      </c>
      <c r="I2242" t="s">
        <v>24</v>
      </c>
      <c r="J2242">
        <v>5.54</v>
      </c>
      <c r="K2242">
        <v>31.9</v>
      </c>
      <c r="L2242">
        <v>26.36</v>
      </c>
      <c r="M2242" t="s">
        <v>265</v>
      </c>
      <c r="N2242" t="s">
        <v>23443</v>
      </c>
      <c r="O2242" t="s">
        <v>23444</v>
      </c>
      <c r="P2242" t="s">
        <v>265</v>
      </c>
      <c r="Q2242" t="s">
        <v>266</v>
      </c>
      <c r="R2242" t="s">
        <v>267</v>
      </c>
      <c r="S2242" t="s">
        <v>23445</v>
      </c>
      <c r="T2242">
        <v>31.9</v>
      </c>
      <c r="U2242" t="s">
        <v>24</v>
      </c>
      <c r="V2242" t="s">
        <v>23446</v>
      </c>
      <c r="W2242" t="s">
        <v>23447</v>
      </c>
      <c r="X2242" t="s">
        <v>23448</v>
      </c>
      <c r="Y2242" t="s">
        <v>23449</v>
      </c>
      <c r="Z2242" t="str">
        <f t="shared" si="34"/>
        <v>AS-95083</v>
      </c>
    </row>
    <row r="2243" spans="1:26" x14ac:dyDescent="0.3">
      <c r="A2243" t="s">
        <v>23450</v>
      </c>
      <c r="B2243" t="s">
        <v>8169</v>
      </c>
      <c r="C2243" t="s">
        <v>264</v>
      </c>
      <c r="E2243" t="s">
        <v>47</v>
      </c>
      <c r="G2243">
        <v>0.22</v>
      </c>
      <c r="H2243">
        <v>0.22</v>
      </c>
      <c r="I2243" t="s">
        <v>24</v>
      </c>
      <c r="J2243">
        <v>4.49</v>
      </c>
      <c r="K2243">
        <v>24.9</v>
      </c>
      <c r="L2243">
        <v>20.41</v>
      </c>
      <c r="M2243" t="s">
        <v>265</v>
      </c>
      <c r="N2243" t="s">
        <v>23451</v>
      </c>
      <c r="O2243" t="s">
        <v>23452</v>
      </c>
      <c r="P2243" t="s">
        <v>265</v>
      </c>
      <c r="Q2243" t="s">
        <v>266</v>
      </c>
      <c r="R2243" t="s">
        <v>267</v>
      </c>
      <c r="S2243" t="s">
        <v>23453</v>
      </c>
      <c r="T2243">
        <v>24.9</v>
      </c>
      <c r="U2243" t="s">
        <v>24</v>
      </c>
      <c r="V2243" t="s">
        <v>23454</v>
      </c>
      <c r="W2243" t="s">
        <v>23455</v>
      </c>
      <c r="X2243" t="s">
        <v>23456</v>
      </c>
      <c r="Y2243" t="s">
        <v>23457</v>
      </c>
      <c r="Z2243" t="str">
        <f t="shared" ref="Z2243:Z2306" si="35">+A2243</f>
        <v>AS-96782</v>
      </c>
    </row>
    <row r="2244" spans="1:26" x14ac:dyDescent="0.3">
      <c r="A2244" t="s">
        <v>23458</v>
      </c>
      <c r="B2244" t="s">
        <v>8169</v>
      </c>
      <c r="C2244" t="s">
        <v>264</v>
      </c>
      <c r="E2244" t="s">
        <v>45</v>
      </c>
      <c r="G2244">
        <v>0.21</v>
      </c>
      <c r="H2244">
        <v>0.21</v>
      </c>
      <c r="I2244" t="s">
        <v>24</v>
      </c>
      <c r="J2244">
        <v>3.11</v>
      </c>
      <c r="K2244">
        <v>17.899999999999999</v>
      </c>
      <c r="L2244">
        <v>14.79</v>
      </c>
      <c r="M2244" t="s">
        <v>265</v>
      </c>
      <c r="N2244" t="s">
        <v>23459</v>
      </c>
      <c r="O2244" t="s">
        <v>23460</v>
      </c>
      <c r="P2244" t="s">
        <v>265</v>
      </c>
      <c r="Q2244" t="s">
        <v>266</v>
      </c>
      <c r="R2244" t="s">
        <v>267</v>
      </c>
      <c r="S2244" t="s">
        <v>23461</v>
      </c>
      <c r="T2244">
        <v>17.899999999999999</v>
      </c>
      <c r="U2244" t="s">
        <v>24</v>
      </c>
      <c r="V2244" t="s">
        <v>23462</v>
      </c>
      <c r="W2244" t="s">
        <v>23463</v>
      </c>
      <c r="X2244" t="s">
        <v>23464</v>
      </c>
      <c r="Y2244" t="s">
        <v>23465</v>
      </c>
      <c r="Z2244" t="str">
        <f t="shared" si="35"/>
        <v>AS-95493</v>
      </c>
    </row>
    <row r="2245" spans="1:26" x14ac:dyDescent="0.3">
      <c r="A2245" t="s">
        <v>23466</v>
      </c>
      <c r="B2245" t="s">
        <v>8169</v>
      </c>
      <c r="C2245" t="s">
        <v>264</v>
      </c>
      <c r="E2245" t="s">
        <v>47</v>
      </c>
      <c r="G2245">
        <v>0.22</v>
      </c>
      <c r="H2245">
        <v>0.22</v>
      </c>
      <c r="I2245" t="s">
        <v>24</v>
      </c>
      <c r="J2245">
        <v>21.58</v>
      </c>
      <c r="K2245">
        <v>119.7</v>
      </c>
      <c r="L2245">
        <v>98.12</v>
      </c>
      <c r="M2245" t="s">
        <v>265</v>
      </c>
      <c r="N2245" t="s">
        <v>23467</v>
      </c>
      <c r="O2245" t="s">
        <v>23468</v>
      </c>
      <c r="P2245" t="s">
        <v>265</v>
      </c>
      <c r="Q2245" t="s">
        <v>266</v>
      </c>
      <c r="R2245" t="s">
        <v>267</v>
      </c>
      <c r="S2245" t="s">
        <v>23469</v>
      </c>
      <c r="T2245">
        <v>119.7</v>
      </c>
      <c r="U2245" t="s">
        <v>24</v>
      </c>
      <c r="V2245" t="s">
        <v>23470</v>
      </c>
      <c r="W2245" t="s">
        <v>23471</v>
      </c>
      <c r="X2245" t="s">
        <v>23472</v>
      </c>
      <c r="Y2245" t="s">
        <v>23473</v>
      </c>
      <c r="Z2245" t="str">
        <f t="shared" si="35"/>
        <v>AS-95608</v>
      </c>
    </row>
    <row r="2246" spans="1:26" x14ac:dyDescent="0.3">
      <c r="A2246" t="s">
        <v>23474</v>
      </c>
      <c r="B2246" t="s">
        <v>8169</v>
      </c>
      <c r="C2246" t="s">
        <v>264</v>
      </c>
      <c r="E2246" t="s">
        <v>45</v>
      </c>
      <c r="G2246">
        <v>0.21</v>
      </c>
      <c r="H2246">
        <v>0.21</v>
      </c>
      <c r="I2246" t="s">
        <v>24</v>
      </c>
      <c r="J2246">
        <v>29.49</v>
      </c>
      <c r="K2246">
        <v>169.9</v>
      </c>
      <c r="L2246">
        <v>140.41</v>
      </c>
      <c r="M2246" t="s">
        <v>265</v>
      </c>
      <c r="N2246" t="s">
        <v>23475</v>
      </c>
      <c r="O2246" t="s">
        <v>23476</v>
      </c>
      <c r="P2246" t="s">
        <v>265</v>
      </c>
      <c r="Q2246" t="s">
        <v>266</v>
      </c>
      <c r="R2246" t="s">
        <v>267</v>
      </c>
      <c r="S2246" t="s">
        <v>23477</v>
      </c>
      <c r="T2246">
        <v>169.9</v>
      </c>
      <c r="U2246" t="s">
        <v>24</v>
      </c>
      <c r="V2246" t="s">
        <v>23478</v>
      </c>
      <c r="W2246" t="s">
        <v>23479</v>
      </c>
      <c r="X2246" t="s">
        <v>23480</v>
      </c>
      <c r="Y2246" t="s">
        <v>23481</v>
      </c>
      <c r="Z2246" t="str">
        <f t="shared" si="35"/>
        <v>AS-96077</v>
      </c>
    </row>
    <row r="2247" spans="1:26" x14ac:dyDescent="0.3">
      <c r="A2247" t="s">
        <v>23482</v>
      </c>
      <c r="B2247" t="s">
        <v>8169</v>
      </c>
      <c r="C2247" t="s">
        <v>264</v>
      </c>
      <c r="E2247" t="s">
        <v>47</v>
      </c>
      <c r="G2247">
        <v>0.22</v>
      </c>
      <c r="H2247">
        <v>0.22</v>
      </c>
      <c r="I2247" t="s">
        <v>24</v>
      </c>
      <c r="J2247">
        <v>10.79</v>
      </c>
      <c r="K2247">
        <v>59.85</v>
      </c>
      <c r="L2247">
        <v>49.06</v>
      </c>
      <c r="M2247" t="s">
        <v>265</v>
      </c>
      <c r="N2247" t="s">
        <v>23483</v>
      </c>
      <c r="O2247" t="s">
        <v>23484</v>
      </c>
      <c r="P2247" t="s">
        <v>265</v>
      </c>
      <c r="Q2247" t="s">
        <v>266</v>
      </c>
      <c r="R2247" t="s">
        <v>267</v>
      </c>
      <c r="S2247" t="s">
        <v>23485</v>
      </c>
      <c r="T2247">
        <v>59.85</v>
      </c>
      <c r="U2247" t="s">
        <v>24</v>
      </c>
      <c r="V2247" t="s">
        <v>23486</v>
      </c>
      <c r="W2247" t="s">
        <v>23487</v>
      </c>
      <c r="X2247" t="s">
        <v>23488</v>
      </c>
      <c r="Y2247" t="s">
        <v>23489</v>
      </c>
      <c r="Z2247" t="str">
        <f t="shared" si="35"/>
        <v>AS-95039</v>
      </c>
    </row>
    <row r="2248" spans="1:26" x14ac:dyDescent="0.3">
      <c r="A2248" t="s">
        <v>23490</v>
      </c>
      <c r="B2248" t="s">
        <v>8169</v>
      </c>
      <c r="C2248" t="s">
        <v>272</v>
      </c>
      <c r="D2248" t="s">
        <v>77</v>
      </c>
      <c r="E2248" t="s">
        <v>45</v>
      </c>
      <c r="G2248">
        <v>0.21</v>
      </c>
      <c r="H2248">
        <v>0.21</v>
      </c>
      <c r="I2248" t="s">
        <v>24</v>
      </c>
      <c r="J2248">
        <v>89.63</v>
      </c>
      <c r="K2248">
        <v>516.46</v>
      </c>
      <c r="L2248">
        <v>426.83</v>
      </c>
      <c r="M2248" t="s">
        <v>271</v>
      </c>
      <c r="N2248" t="s">
        <v>23491</v>
      </c>
      <c r="O2248" t="s">
        <v>23492</v>
      </c>
      <c r="P2248" t="s">
        <v>273</v>
      </c>
      <c r="Q2248" t="s">
        <v>266</v>
      </c>
      <c r="R2248" t="s">
        <v>267</v>
      </c>
      <c r="S2248" t="s">
        <v>23493</v>
      </c>
      <c r="T2248">
        <v>516.46</v>
      </c>
      <c r="U2248" t="s">
        <v>24</v>
      </c>
      <c r="W2248" t="s">
        <v>23494</v>
      </c>
      <c r="Y2248" t="s">
        <v>274</v>
      </c>
      <c r="Z2248" t="str">
        <f t="shared" si="35"/>
        <v>AS-95933</v>
      </c>
    </row>
    <row r="2249" spans="1:26" x14ac:dyDescent="0.3">
      <c r="A2249" t="s">
        <v>23495</v>
      </c>
      <c r="B2249" t="s">
        <v>8169</v>
      </c>
      <c r="C2249" t="s">
        <v>38</v>
      </c>
      <c r="D2249" t="s">
        <v>589</v>
      </c>
      <c r="E2249" t="s">
        <v>45</v>
      </c>
      <c r="G2249">
        <v>0.21</v>
      </c>
      <c r="H2249" t="s">
        <v>270</v>
      </c>
      <c r="I2249" t="s">
        <v>24</v>
      </c>
      <c r="J2249" t="s">
        <v>270</v>
      </c>
      <c r="K2249">
        <v>0</v>
      </c>
      <c r="L2249">
        <v>0</v>
      </c>
      <c r="M2249" t="s">
        <v>271</v>
      </c>
      <c r="Z2249" t="str">
        <f t="shared" si="35"/>
        <v>AS-96587</v>
      </c>
    </row>
    <row r="2250" spans="1:26" x14ac:dyDescent="0.3">
      <c r="A2250" t="s">
        <v>23496</v>
      </c>
      <c r="B2250" t="s">
        <v>8169</v>
      </c>
      <c r="C2250" t="s">
        <v>264</v>
      </c>
      <c r="E2250" t="s">
        <v>45</v>
      </c>
      <c r="G2250">
        <v>0.21</v>
      </c>
      <c r="H2250">
        <v>0.21</v>
      </c>
      <c r="I2250" t="s">
        <v>24</v>
      </c>
      <c r="J2250">
        <v>9.5299999999999994</v>
      </c>
      <c r="K2250">
        <v>54.9</v>
      </c>
      <c r="L2250">
        <v>45.37</v>
      </c>
      <c r="M2250" t="s">
        <v>265</v>
      </c>
      <c r="N2250" t="s">
        <v>23497</v>
      </c>
      <c r="O2250" t="s">
        <v>23498</v>
      </c>
      <c r="P2250" t="s">
        <v>265</v>
      </c>
      <c r="Q2250" t="s">
        <v>266</v>
      </c>
      <c r="R2250" t="s">
        <v>267</v>
      </c>
      <c r="S2250" t="s">
        <v>23499</v>
      </c>
      <c r="T2250">
        <v>54.9</v>
      </c>
      <c r="U2250" t="s">
        <v>24</v>
      </c>
      <c r="V2250" t="s">
        <v>23500</v>
      </c>
      <c r="W2250" t="s">
        <v>23501</v>
      </c>
      <c r="X2250" t="s">
        <v>23500</v>
      </c>
      <c r="Y2250" t="s">
        <v>23502</v>
      </c>
      <c r="Z2250" t="str">
        <f t="shared" si="35"/>
        <v>AS-97009</v>
      </c>
    </row>
    <row r="2251" spans="1:26" x14ac:dyDescent="0.3">
      <c r="A2251" t="s">
        <v>23503</v>
      </c>
      <c r="B2251" t="s">
        <v>8169</v>
      </c>
      <c r="C2251" t="s">
        <v>264</v>
      </c>
      <c r="E2251" t="s">
        <v>45</v>
      </c>
      <c r="G2251">
        <v>0.21</v>
      </c>
      <c r="H2251">
        <v>0.21</v>
      </c>
      <c r="I2251" t="s">
        <v>24</v>
      </c>
      <c r="J2251">
        <v>8.66</v>
      </c>
      <c r="K2251">
        <v>49.9</v>
      </c>
      <c r="L2251">
        <v>41.24</v>
      </c>
      <c r="M2251" t="s">
        <v>265</v>
      </c>
      <c r="N2251" t="s">
        <v>23504</v>
      </c>
      <c r="O2251" t="s">
        <v>23505</v>
      </c>
      <c r="P2251" t="s">
        <v>265</v>
      </c>
      <c r="Q2251" t="s">
        <v>266</v>
      </c>
      <c r="R2251" t="s">
        <v>267</v>
      </c>
      <c r="S2251" t="s">
        <v>23506</v>
      </c>
      <c r="T2251">
        <v>49.9</v>
      </c>
      <c r="U2251" t="s">
        <v>24</v>
      </c>
      <c r="V2251" t="s">
        <v>23507</v>
      </c>
      <c r="W2251" t="s">
        <v>23508</v>
      </c>
      <c r="X2251" t="s">
        <v>23509</v>
      </c>
      <c r="Y2251" t="s">
        <v>23510</v>
      </c>
      <c r="Z2251" t="str">
        <f t="shared" si="35"/>
        <v>AS-95340</v>
      </c>
    </row>
    <row r="2252" spans="1:26" x14ac:dyDescent="0.3">
      <c r="A2252" t="s">
        <v>23511</v>
      </c>
      <c r="B2252" t="s">
        <v>8169</v>
      </c>
      <c r="C2252" t="s">
        <v>264</v>
      </c>
      <c r="E2252" t="s">
        <v>45</v>
      </c>
      <c r="G2252">
        <v>0.21</v>
      </c>
      <c r="H2252">
        <v>0.21</v>
      </c>
      <c r="I2252" t="s">
        <v>24</v>
      </c>
      <c r="J2252">
        <v>62.43</v>
      </c>
      <c r="K2252">
        <v>359.7</v>
      </c>
      <c r="L2252">
        <v>297.27</v>
      </c>
      <c r="M2252" t="s">
        <v>265</v>
      </c>
      <c r="N2252" t="s">
        <v>23512</v>
      </c>
      <c r="O2252" t="s">
        <v>23513</v>
      </c>
      <c r="P2252" t="s">
        <v>265</v>
      </c>
      <c r="Q2252" t="s">
        <v>266</v>
      </c>
      <c r="R2252" t="s">
        <v>269</v>
      </c>
      <c r="S2252" t="s">
        <v>23514</v>
      </c>
      <c r="T2252">
        <v>359.7</v>
      </c>
      <c r="U2252" t="s">
        <v>24</v>
      </c>
      <c r="V2252" t="s">
        <v>23515</v>
      </c>
      <c r="W2252" t="s">
        <v>23516</v>
      </c>
      <c r="X2252" t="s">
        <v>23517</v>
      </c>
      <c r="Y2252" t="s">
        <v>23518</v>
      </c>
      <c r="Z2252" t="str">
        <f t="shared" si="35"/>
        <v>AS-96978</v>
      </c>
    </row>
    <row r="2253" spans="1:26" x14ac:dyDescent="0.3">
      <c r="A2253" t="s">
        <v>23511</v>
      </c>
      <c r="B2253" t="s">
        <v>8169</v>
      </c>
      <c r="C2253" t="s">
        <v>264</v>
      </c>
      <c r="E2253" t="s">
        <v>45</v>
      </c>
      <c r="G2253">
        <v>0.21</v>
      </c>
      <c r="H2253">
        <v>0.21</v>
      </c>
      <c r="I2253" t="s">
        <v>24</v>
      </c>
      <c r="J2253">
        <v>62.43</v>
      </c>
      <c r="K2253">
        <v>359.7</v>
      </c>
      <c r="L2253">
        <v>297.27</v>
      </c>
      <c r="M2253" t="s">
        <v>265</v>
      </c>
      <c r="N2253" t="s">
        <v>23512</v>
      </c>
      <c r="O2253" t="s">
        <v>23519</v>
      </c>
      <c r="P2253" t="s">
        <v>265</v>
      </c>
      <c r="Q2253" t="s">
        <v>266</v>
      </c>
      <c r="R2253" t="s">
        <v>267</v>
      </c>
      <c r="S2253" t="s">
        <v>23520</v>
      </c>
      <c r="T2253">
        <v>359.7</v>
      </c>
      <c r="U2253" t="s">
        <v>24</v>
      </c>
      <c r="V2253" t="s">
        <v>23521</v>
      </c>
      <c r="W2253" t="s">
        <v>23522</v>
      </c>
      <c r="X2253" t="s">
        <v>23523</v>
      </c>
      <c r="Y2253" t="s">
        <v>23524</v>
      </c>
      <c r="Z2253" t="str">
        <f t="shared" si="35"/>
        <v>AS-96978</v>
      </c>
    </row>
    <row r="2254" spans="1:26" x14ac:dyDescent="0.3">
      <c r="A2254" t="s">
        <v>23525</v>
      </c>
      <c r="B2254" t="s">
        <v>8169</v>
      </c>
      <c r="C2254" t="s">
        <v>264</v>
      </c>
      <c r="E2254" t="s">
        <v>45</v>
      </c>
      <c r="G2254">
        <v>0.21</v>
      </c>
      <c r="H2254">
        <v>0.21</v>
      </c>
      <c r="I2254" t="s">
        <v>24</v>
      </c>
      <c r="J2254">
        <v>11.24</v>
      </c>
      <c r="K2254">
        <v>64.75</v>
      </c>
      <c r="L2254">
        <v>53.51</v>
      </c>
      <c r="M2254" t="s">
        <v>265</v>
      </c>
      <c r="N2254" t="s">
        <v>23526</v>
      </c>
      <c r="O2254" t="s">
        <v>23527</v>
      </c>
      <c r="P2254" t="s">
        <v>265</v>
      </c>
      <c r="Q2254" t="s">
        <v>266</v>
      </c>
      <c r="R2254" t="s">
        <v>267</v>
      </c>
      <c r="S2254" t="s">
        <v>23528</v>
      </c>
      <c r="T2254">
        <v>64.75</v>
      </c>
      <c r="U2254" t="s">
        <v>24</v>
      </c>
      <c r="V2254" t="s">
        <v>23529</v>
      </c>
      <c r="W2254" t="s">
        <v>23530</v>
      </c>
      <c r="X2254" t="s">
        <v>23531</v>
      </c>
      <c r="Y2254" t="s">
        <v>23532</v>
      </c>
      <c r="Z2254" t="str">
        <f t="shared" si="35"/>
        <v>AS-96701</v>
      </c>
    </row>
    <row r="2255" spans="1:26" x14ac:dyDescent="0.3">
      <c r="A2255" t="s">
        <v>23533</v>
      </c>
      <c r="B2255" t="s">
        <v>8169</v>
      </c>
      <c r="C2255" t="s">
        <v>268</v>
      </c>
      <c r="E2255" t="s">
        <v>42</v>
      </c>
      <c r="G2255">
        <v>0.19</v>
      </c>
      <c r="H2255">
        <v>0.19</v>
      </c>
      <c r="I2255" t="s">
        <v>24</v>
      </c>
      <c r="J2255">
        <v>6.05</v>
      </c>
      <c r="K2255">
        <v>37.9</v>
      </c>
      <c r="L2255">
        <v>31.85</v>
      </c>
      <c r="M2255" t="s">
        <v>83</v>
      </c>
      <c r="N2255" t="s">
        <v>23534</v>
      </c>
      <c r="O2255" t="s">
        <v>23535</v>
      </c>
      <c r="P2255" t="s">
        <v>83</v>
      </c>
      <c r="Q2255" t="s">
        <v>266</v>
      </c>
      <c r="R2255" t="s">
        <v>267</v>
      </c>
      <c r="S2255" t="s">
        <v>23536</v>
      </c>
      <c r="T2255">
        <v>37.9</v>
      </c>
      <c r="U2255" t="s">
        <v>24</v>
      </c>
      <c r="V2255" t="s">
        <v>5526</v>
      </c>
      <c r="W2255" t="s">
        <v>5529</v>
      </c>
      <c r="X2255" t="s">
        <v>23537</v>
      </c>
      <c r="Y2255" t="s">
        <v>23538</v>
      </c>
      <c r="Z2255" t="str">
        <f t="shared" si="35"/>
        <v>AS-95899</v>
      </c>
    </row>
    <row r="2256" spans="1:26" x14ac:dyDescent="0.3">
      <c r="A2256" t="s">
        <v>23539</v>
      </c>
      <c r="B2256" t="s">
        <v>8169</v>
      </c>
      <c r="C2256" t="s">
        <v>264</v>
      </c>
      <c r="D2256" t="s">
        <v>68</v>
      </c>
      <c r="E2256" t="s">
        <v>45</v>
      </c>
      <c r="G2256">
        <v>0.21</v>
      </c>
      <c r="H2256" t="s">
        <v>270</v>
      </c>
      <c r="I2256" t="s">
        <v>24</v>
      </c>
      <c r="J2256" t="s">
        <v>270</v>
      </c>
      <c r="K2256">
        <v>0</v>
      </c>
      <c r="L2256">
        <v>0</v>
      </c>
      <c r="M2256" t="s">
        <v>265</v>
      </c>
      <c r="N2256" t="s">
        <v>23540</v>
      </c>
      <c r="O2256" t="s">
        <v>23541</v>
      </c>
      <c r="P2256" t="s">
        <v>265</v>
      </c>
      <c r="Q2256" t="s">
        <v>266</v>
      </c>
      <c r="R2256" t="s">
        <v>267</v>
      </c>
      <c r="S2256" t="s">
        <v>23542</v>
      </c>
      <c r="T2256">
        <v>106.11</v>
      </c>
      <c r="U2256" t="s">
        <v>24</v>
      </c>
      <c r="V2256" t="s">
        <v>23543</v>
      </c>
      <c r="W2256" t="s">
        <v>23544</v>
      </c>
      <c r="X2256" t="s">
        <v>23545</v>
      </c>
      <c r="Y2256" t="s">
        <v>23546</v>
      </c>
      <c r="Z2256" t="str">
        <f t="shared" si="35"/>
        <v>AS-95788</v>
      </c>
    </row>
    <row r="2257" spans="1:26" x14ac:dyDescent="0.3">
      <c r="A2257" t="s">
        <v>23539</v>
      </c>
      <c r="B2257" t="s">
        <v>8169</v>
      </c>
      <c r="C2257" t="s">
        <v>264</v>
      </c>
      <c r="D2257" t="s">
        <v>68</v>
      </c>
      <c r="E2257" t="s">
        <v>45</v>
      </c>
      <c r="G2257">
        <v>0.21</v>
      </c>
      <c r="H2257" t="s">
        <v>270</v>
      </c>
      <c r="I2257" t="s">
        <v>24</v>
      </c>
      <c r="J2257" t="s">
        <v>270</v>
      </c>
      <c r="K2257">
        <v>0</v>
      </c>
      <c r="L2257">
        <v>0</v>
      </c>
      <c r="M2257" t="s">
        <v>265</v>
      </c>
      <c r="N2257" t="s">
        <v>23540</v>
      </c>
      <c r="O2257" t="s">
        <v>23547</v>
      </c>
      <c r="P2257" t="s">
        <v>265</v>
      </c>
      <c r="Q2257" t="s">
        <v>275</v>
      </c>
      <c r="R2257" t="s">
        <v>267</v>
      </c>
      <c r="S2257" t="s">
        <v>23548</v>
      </c>
      <c r="T2257">
        <v>106.11</v>
      </c>
      <c r="U2257" t="s">
        <v>24</v>
      </c>
      <c r="V2257" t="s">
        <v>23549</v>
      </c>
      <c r="W2257" t="s">
        <v>23550</v>
      </c>
      <c r="X2257" t="s">
        <v>23549</v>
      </c>
      <c r="Y2257" t="s">
        <v>23551</v>
      </c>
      <c r="Z2257" t="str">
        <f t="shared" si="35"/>
        <v>AS-95788</v>
      </c>
    </row>
    <row r="2258" spans="1:26" x14ac:dyDescent="0.3">
      <c r="A2258" t="s">
        <v>23552</v>
      </c>
      <c r="B2258" t="s">
        <v>8169</v>
      </c>
      <c r="C2258" t="s">
        <v>264</v>
      </c>
      <c r="E2258" t="s">
        <v>47</v>
      </c>
      <c r="G2258">
        <v>0.22</v>
      </c>
      <c r="H2258">
        <v>0.22</v>
      </c>
      <c r="I2258" t="s">
        <v>24</v>
      </c>
      <c r="J2258">
        <v>3.23</v>
      </c>
      <c r="K2258">
        <v>17.899999999999999</v>
      </c>
      <c r="L2258">
        <v>14.67</v>
      </c>
      <c r="M2258" t="s">
        <v>265</v>
      </c>
      <c r="N2258" t="s">
        <v>23553</v>
      </c>
      <c r="O2258" t="s">
        <v>23554</v>
      </c>
      <c r="P2258" t="s">
        <v>265</v>
      </c>
      <c r="Q2258" t="s">
        <v>266</v>
      </c>
      <c r="R2258" t="s">
        <v>267</v>
      </c>
      <c r="S2258" t="s">
        <v>23555</v>
      </c>
      <c r="T2258">
        <v>17.899999999999999</v>
      </c>
      <c r="U2258" t="s">
        <v>24</v>
      </c>
      <c r="V2258" t="s">
        <v>23556</v>
      </c>
      <c r="W2258" t="s">
        <v>23557</v>
      </c>
      <c r="X2258" t="s">
        <v>23558</v>
      </c>
      <c r="Y2258" t="s">
        <v>23559</v>
      </c>
      <c r="Z2258" t="str">
        <f t="shared" si="35"/>
        <v>AS-96967</v>
      </c>
    </row>
    <row r="2259" spans="1:26" x14ac:dyDescent="0.3">
      <c r="A2259" t="s">
        <v>23560</v>
      </c>
      <c r="B2259" t="s">
        <v>8169</v>
      </c>
      <c r="C2259" t="s">
        <v>264</v>
      </c>
      <c r="E2259" t="s">
        <v>42</v>
      </c>
      <c r="G2259">
        <v>0.19</v>
      </c>
      <c r="H2259">
        <v>0.19</v>
      </c>
      <c r="I2259" t="s">
        <v>24</v>
      </c>
      <c r="J2259">
        <v>12.35</v>
      </c>
      <c r="K2259">
        <v>77.31</v>
      </c>
      <c r="L2259">
        <v>64.959999999999994</v>
      </c>
      <c r="M2259" t="s">
        <v>265</v>
      </c>
      <c r="N2259" t="s">
        <v>23561</v>
      </c>
      <c r="O2259" t="s">
        <v>23562</v>
      </c>
      <c r="P2259" t="s">
        <v>265</v>
      </c>
      <c r="Q2259" t="s">
        <v>266</v>
      </c>
      <c r="R2259" t="s">
        <v>267</v>
      </c>
      <c r="S2259" t="s">
        <v>23563</v>
      </c>
      <c r="T2259">
        <v>85.9</v>
      </c>
      <c r="U2259" t="s">
        <v>24</v>
      </c>
      <c r="V2259" t="s">
        <v>23564</v>
      </c>
      <c r="W2259" t="s">
        <v>23565</v>
      </c>
      <c r="X2259" t="s">
        <v>23566</v>
      </c>
      <c r="Y2259" t="s">
        <v>23567</v>
      </c>
      <c r="Z2259" t="str">
        <f t="shared" si="35"/>
        <v>AS-95527</v>
      </c>
    </row>
    <row r="2260" spans="1:26" x14ac:dyDescent="0.3">
      <c r="A2260" t="s">
        <v>23560</v>
      </c>
      <c r="B2260" t="s">
        <v>8169</v>
      </c>
      <c r="C2260" t="s">
        <v>264</v>
      </c>
      <c r="E2260" t="s">
        <v>42</v>
      </c>
      <c r="G2260">
        <v>0.19</v>
      </c>
      <c r="H2260">
        <v>0.19</v>
      </c>
      <c r="I2260" t="s">
        <v>24</v>
      </c>
      <c r="J2260">
        <v>12.35</v>
      </c>
      <c r="K2260">
        <v>77.31</v>
      </c>
      <c r="L2260">
        <v>64.959999999999994</v>
      </c>
      <c r="M2260" t="s">
        <v>265</v>
      </c>
      <c r="N2260" t="s">
        <v>23561</v>
      </c>
      <c r="O2260" t="s">
        <v>23568</v>
      </c>
      <c r="P2260" t="s">
        <v>265</v>
      </c>
      <c r="Q2260" t="s">
        <v>275</v>
      </c>
      <c r="R2260" t="s">
        <v>267</v>
      </c>
      <c r="S2260" t="s">
        <v>23569</v>
      </c>
      <c r="T2260">
        <v>8.59</v>
      </c>
      <c r="U2260" t="s">
        <v>24</v>
      </c>
      <c r="V2260" t="s">
        <v>23570</v>
      </c>
      <c r="W2260" t="s">
        <v>23571</v>
      </c>
      <c r="X2260" t="s">
        <v>23570</v>
      </c>
      <c r="Y2260" t="s">
        <v>23572</v>
      </c>
      <c r="Z2260" t="str">
        <f t="shared" si="35"/>
        <v>AS-95527</v>
      </c>
    </row>
    <row r="2261" spans="1:26" x14ac:dyDescent="0.3">
      <c r="A2261" t="s">
        <v>23573</v>
      </c>
      <c r="B2261" t="s">
        <v>8169</v>
      </c>
      <c r="C2261" t="s">
        <v>264</v>
      </c>
      <c r="E2261" t="s">
        <v>45</v>
      </c>
      <c r="G2261">
        <v>0.21</v>
      </c>
      <c r="H2261">
        <v>0.21</v>
      </c>
      <c r="I2261" t="s">
        <v>24</v>
      </c>
      <c r="J2261">
        <v>10.29</v>
      </c>
      <c r="K2261">
        <v>59.31</v>
      </c>
      <c r="L2261">
        <v>49.02</v>
      </c>
      <c r="M2261" t="s">
        <v>265</v>
      </c>
      <c r="N2261" t="s">
        <v>23574</v>
      </c>
      <c r="O2261" t="s">
        <v>23575</v>
      </c>
      <c r="P2261" t="s">
        <v>265</v>
      </c>
      <c r="Q2261" t="s">
        <v>266</v>
      </c>
      <c r="R2261" t="s">
        <v>267</v>
      </c>
      <c r="S2261" t="s">
        <v>23576</v>
      </c>
      <c r="T2261">
        <v>59.31</v>
      </c>
      <c r="U2261" t="s">
        <v>24</v>
      </c>
      <c r="V2261" t="s">
        <v>23577</v>
      </c>
      <c r="W2261" t="s">
        <v>23578</v>
      </c>
      <c r="X2261" t="s">
        <v>23579</v>
      </c>
      <c r="Y2261" t="s">
        <v>23580</v>
      </c>
      <c r="Z2261" t="str">
        <f t="shared" si="35"/>
        <v>AS-94830</v>
      </c>
    </row>
    <row r="2262" spans="1:26" x14ac:dyDescent="0.3">
      <c r="A2262" t="s">
        <v>23581</v>
      </c>
      <c r="B2262" t="s">
        <v>8169</v>
      </c>
      <c r="C2262" t="s">
        <v>268</v>
      </c>
      <c r="D2262" t="s">
        <v>63</v>
      </c>
      <c r="E2262" t="s">
        <v>47</v>
      </c>
      <c r="G2262">
        <v>0.22</v>
      </c>
      <c r="H2262" t="s">
        <v>270</v>
      </c>
      <c r="I2262" t="s">
        <v>24</v>
      </c>
      <c r="J2262" t="s">
        <v>270</v>
      </c>
      <c r="K2262">
        <v>0</v>
      </c>
      <c r="L2262">
        <v>0</v>
      </c>
      <c r="M2262" t="s">
        <v>83</v>
      </c>
      <c r="N2262" t="s">
        <v>23582</v>
      </c>
      <c r="O2262" t="s">
        <v>23583</v>
      </c>
      <c r="P2262" t="s">
        <v>83</v>
      </c>
      <c r="Q2262" t="s">
        <v>266</v>
      </c>
      <c r="R2262" t="s">
        <v>267</v>
      </c>
      <c r="S2262" t="s">
        <v>23584</v>
      </c>
      <c r="T2262">
        <v>26.9</v>
      </c>
      <c r="U2262" t="s">
        <v>24</v>
      </c>
      <c r="V2262" t="s">
        <v>5355</v>
      </c>
      <c r="W2262" t="s">
        <v>5358</v>
      </c>
      <c r="X2262" t="s">
        <v>23585</v>
      </c>
      <c r="Y2262" t="s">
        <v>23586</v>
      </c>
      <c r="Z2262" t="str">
        <f t="shared" si="35"/>
        <v>AS-95821</v>
      </c>
    </row>
    <row r="2263" spans="1:26" x14ac:dyDescent="0.3">
      <c r="A2263" t="s">
        <v>23581</v>
      </c>
      <c r="B2263" t="s">
        <v>8169</v>
      </c>
      <c r="C2263" t="s">
        <v>268</v>
      </c>
      <c r="D2263" t="s">
        <v>63</v>
      </c>
      <c r="E2263" t="s">
        <v>47</v>
      </c>
      <c r="G2263">
        <v>0.22</v>
      </c>
      <c r="H2263" t="s">
        <v>270</v>
      </c>
      <c r="I2263" t="s">
        <v>24</v>
      </c>
      <c r="J2263" t="s">
        <v>270</v>
      </c>
      <c r="K2263">
        <v>0</v>
      </c>
      <c r="L2263">
        <v>0</v>
      </c>
      <c r="M2263" t="s">
        <v>83</v>
      </c>
      <c r="N2263" t="s">
        <v>23582</v>
      </c>
      <c r="O2263" t="s">
        <v>23587</v>
      </c>
      <c r="P2263" t="s">
        <v>83</v>
      </c>
      <c r="Q2263" t="s">
        <v>275</v>
      </c>
      <c r="R2263" t="s">
        <v>267</v>
      </c>
      <c r="S2263" t="s">
        <v>23588</v>
      </c>
      <c r="T2263">
        <v>21.95</v>
      </c>
      <c r="U2263" t="s">
        <v>24</v>
      </c>
      <c r="V2263" t="s">
        <v>7902</v>
      </c>
      <c r="W2263" t="s">
        <v>23589</v>
      </c>
      <c r="X2263" t="s">
        <v>7902</v>
      </c>
      <c r="Y2263" t="s">
        <v>23590</v>
      </c>
      <c r="Z2263" t="str">
        <f t="shared" si="35"/>
        <v>AS-95821</v>
      </c>
    </row>
    <row r="2264" spans="1:26" x14ac:dyDescent="0.3">
      <c r="A2264" t="s">
        <v>23581</v>
      </c>
      <c r="B2264" t="s">
        <v>8169</v>
      </c>
      <c r="C2264" t="s">
        <v>268</v>
      </c>
      <c r="D2264" t="s">
        <v>63</v>
      </c>
      <c r="E2264" t="s">
        <v>47</v>
      </c>
      <c r="G2264">
        <v>0.22</v>
      </c>
      <c r="H2264" t="s">
        <v>270</v>
      </c>
      <c r="I2264" t="s">
        <v>24</v>
      </c>
      <c r="J2264" t="s">
        <v>270</v>
      </c>
      <c r="K2264">
        <v>0</v>
      </c>
      <c r="L2264">
        <v>0</v>
      </c>
      <c r="M2264" t="s">
        <v>83</v>
      </c>
      <c r="N2264" t="s">
        <v>23582</v>
      </c>
      <c r="O2264" t="s">
        <v>23591</v>
      </c>
      <c r="P2264" t="s">
        <v>83</v>
      </c>
      <c r="Q2264" t="s">
        <v>275</v>
      </c>
      <c r="R2264" t="s">
        <v>267</v>
      </c>
      <c r="S2264" t="s">
        <v>23592</v>
      </c>
      <c r="T2264">
        <v>4.95</v>
      </c>
      <c r="U2264" t="s">
        <v>24</v>
      </c>
      <c r="V2264" t="s">
        <v>7905</v>
      </c>
      <c r="W2264" t="s">
        <v>23593</v>
      </c>
      <c r="X2264" t="s">
        <v>7905</v>
      </c>
      <c r="Y2264" t="s">
        <v>23594</v>
      </c>
      <c r="Z2264" t="str">
        <f t="shared" si="35"/>
        <v>AS-95821</v>
      </c>
    </row>
    <row r="2265" spans="1:26" x14ac:dyDescent="0.3">
      <c r="A2265" t="s">
        <v>23595</v>
      </c>
      <c r="B2265" t="s">
        <v>8169</v>
      </c>
      <c r="C2265" t="s">
        <v>264</v>
      </c>
      <c r="E2265" t="s">
        <v>46</v>
      </c>
      <c r="G2265">
        <v>0.2</v>
      </c>
      <c r="H2265">
        <v>0.2</v>
      </c>
      <c r="I2265" t="s">
        <v>24</v>
      </c>
      <c r="J2265">
        <v>5.82</v>
      </c>
      <c r="K2265">
        <v>34.9</v>
      </c>
      <c r="L2265">
        <v>29.08</v>
      </c>
      <c r="M2265" t="s">
        <v>265</v>
      </c>
      <c r="N2265" t="s">
        <v>23596</v>
      </c>
      <c r="O2265" t="s">
        <v>23597</v>
      </c>
      <c r="P2265" t="s">
        <v>265</v>
      </c>
      <c r="Q2265" t="s">
        <v>266</v>
      </c>
      <c r="R2265" t="s">
        <v>267</v>
      </c>
      <c r="S2265" t="s">
        <v>23598</v>
      </c>
      <c r="T2265">
        <v>34.9</v>
      </c>
      <c r="U2265" t="s">
        <v>24</v>
      </c>
      <c r="V2265" t="s">
        <v>23599</v>
      </c>
      <c r="W2265" t="s">
        <v>23600</v>
      </c>
      <c r="X2265" t="s">
        <v>23601</v>
      </c>
      <c r="Y2265" t="s">
        <v>23602</v>
      </c>
      <c r="Z2265" t="str">
        <f t="shared" si="35"/>
        <v>AS-95213</v>
      </c>
    </row>
    <row r="2266" spans="1:26" x14ac:dyDescent="0.3">
      <c r="A2266" t="s">
        <v>23603</v>
      </c>
      <c r="B2266" t="s">
        <v>8169</v>
      </c>
      <c r="C2266" t="s">
        <v>264</v>
      </c>
      <c r="E2266" t="s">
        <v>45</v>
      </c>
      <c r="G2266">
        <v>0.21</v>
      </c>
      <c r="H2266">
        <v>0.21</v>
      </c>
      <c r="I2266" t="s">
        <v>24</v>
      </c>
      <c r="J2266">
        <v>5.35</v>
      </c>
      <c r="K2266">
        <v>30.85</v>
      </c>
      <c r="L2266">
        <v>25.5</v>
      </c>
      <c r="M2266" t="s">
        <v>265</v>
      </c>
      <c r="N2266" t="s">
        <v>23604</v>
      </c>
      <c r="O2266" t="s">
        <v>23605</v>
      </c>
      <c r="P2266" t="s">
        <v>265</v>
      </c>
      <c r="Q2266" t="s">
        <v>266</v>
      </c>
      <c r="R2266" t="s">
        <v>267</v>
      </c>
      <c r="S2266" t="s">
        <v>23606</v>
      </c>
      <c r="T2266">
        <v>30.85</v>
      </c>
      <c r="U2266" t="s">
        <v>24</v>
      </c>
      <c r="V2266" t="s">
        <v>23607</v>
      </c>
      <c r="W2266" t="s">
        <v>23608</v>
      </c>
      <c r="X2266" t="s">
        <v>23609</v>
      </c>
      <c r="Y2266" t="s">
        <v>23610</v>
      </c>
      <c r="Z2266" t="str">
        <f t="shared" si="35"/>
        <v>AS-97066</v>
      </c>
    </row>
    <row r="2267" spans="1:26" x14ac:dyDescent="0.3">
      <c r="A2267" t="s">
        <v>23611</v>
      </c>
      <c r="B2267" t="s">
        <v>8169</v>
      </c>
      <c r="C2267" t="s">
        <v>264</v>
      </c>
      <c r="E2267" t="s">
        <v>47</v>
      </c>
      <c r="G2267">
        <v>0.22</v>
      </c>
      <c r="H2267">
        <v>0.22</v>
      </c>
      <c r="I2267" t="s">
        <v>24</v>
      </c>
      <c r="J2267">
        <v>5.75</v>
      </c>
      <c r="K2267">
        <v>31.9</v>
      </c>
      <c r="L2267">
        <v>26.15</v>
      </c>
      <c r="M2267" t="s">
        <v>265</v>
      </c>
      <c r="N2267" t="s">
        <v>23612</v>
      </c>
      <c r="O2267" t="s">
        <v>23613</v>
      </c>
      <c r="P2267" t="s">
        <v>265</v>
      </c>
      <c r="Q2267" t="s">
        <v>266</v>
      </c>
      <c r="R2267" t="s">
        <v>267</v>
      </c>
      <c r="S2267" t="s">
        <v>23614</v>
      </c>
      <c r="T2267">
        <v>31.9</v>
      </c>
      <c r="U2267" t="s">
        <v>24</v>
      </c>
      <c r="V2267" t="s">
        <v>23615</v>
      </c>
      <c r="W2267" t="s">
        <v>23616</v>
      </c>
      <c r="X2267" t="s">
        <v>23617</v>
      </c>
      <c r="Y2267" t="s">
        <v>23618</v>
      </c>
      <c r="Z2267" t="str">
        <f t="shared" si="35"/>
        <v>AS-95627</v>
      </c>
    </row>
    <row r="2268" spans="1:26" x14ac:dyDescent="0.3">
      <c r="A2268" t="s">
        <v>23619</v>
      </c>
      <c r="B2268" t="s">
        <v>8169</v>
      </c>
      <c r="C2268" t="s">
        <v>264</v>
      </c>
      <c r="E2268" t="s">
        <v>45</v>
      </c>
      <c r="G2268">
        <v>0.21</v>
      </c>
      <c r="H2268">
        <v>0.21</v>
      </c>
      <c r="I2268" t="s">
        <v>24</v>
      </c>
      <c r="J2268">
        <v>5.54</v>
      </c>
      <c r="K2268">
        <v>31.9</v>
      </c>
      <c r="L2268">
        <v>26.36</v>
      </c>
      <c r="M2268" t="s">
        <v>265</v>
      </c>
      <c r="N2268" t="s">
        <v>23620</v>
      </c>
      <c r="O2268" t="s">
        <v>23621</v>
      </c>
      <c r="P2268" t="s">
        <v>265</v>
      </c>
      <c r="Q2268" t="s">
        <v>266</v>
      </c>
      <c r="R2268" t="s">
        <v>267</v>
      </c>
      <c r="S2268" t="s">
        <v>23622</v>
      </c>
      <c r="T2268">
        <v>31.9</v>
      </c>
      <c r="U2268" t="s">
        <v>24</v>
      </c>
      <c r="V2268" t="s">
        <v>23623</v>
      </c>
      <c r="W2268" t="s">
        <v>23624</v>
      </c>
      <c r="X2268" t="s">
        <v>23625</v>
      </c>
      <c r="Y2268" t="s">
        <v>23626</v>
      </c>
      <c r="Z2268" t="str">
        <f t="shared" si="35"/>
        <v>AS-97125</v>
      </c>
    </row>
    <row r="2269" spans="1:26" x14ac:dyDescent="0.3">
      <c r="A2269" t="s">
        <v>23627</v>
      </c>
      <c r="B2269" t="s">
        <v>8169</v>
      </c>
      <c r="C2269" t="s">
        <v>268</v>
      </c>
      <c r="E2269" t="s">
        <v>42</v>
      </c>
      <c r="G2269">
        <v>0.19</v>
      </c>
      <c r="H2269">
        <v>0.19</v>
      </c>
      <c r="I2269" t="s">
        <v>24</v>
      </c>
      <c r="J2269">
        <v>14.35</v>
      </c>
      <c r="K2269">
        <v>89.9</v>
      </c>
      <c r="L2269">
        <v>75.55</v>
      </c>
      <c r="M2269" t="s">
        <v>83</v>
      </c>
      <c r="N2269" t="s">
        <v>23628</v>
      </c>
      <c r="O2269" t="s">
        <v>23629</v>
      </c>
      <c r="P2269" t="s">
        <v>83</v>
      </c>
      <c r="Q2269" t="s">
        <v>266</v>
      </c>
      <c r="R2269" t="s">
        <v>267</v>
      </c>
      <c r="S2269" t="s">
        <v>23630</v>
      </c>
      <c r="T2269">
        <v>89.9</v>
      </c>
      <c r="U2269" t="s">
        <v>24</v>
      </c>
      <c r="V2269" t="s">
        <v>5431</v>
      </c>
      <c r="W2269" t="s">
        <v>5434</v>
      </c>
      <c r="X2269" t="s">
        <v>23631</v>
      </c>
      <c r="Y2269" t="s">
        <v>23632</v>
      </c>
      <c r="Z2269" t="str">
        <f t="shared" si="35"/>
        <v>AS-95855</v>
      </c>
    </row>
    <row r="2270" spans="1:26" x14ac:dyDescent="0.3">
      <c r="A2270" t="s">
        <v>23633</v>
      </c>
      <c r="B2270" t="s">
        <v>8169</v>
      </c>
      <c r="C2270" t="s">
        <v>264</v>
      </c>
      <c r="E2270" t="s">
        <v>45</v>
      </c>
      <c r="G2270">
        <v>0.21</v>
      </c>
      <c r="H2270">
        <v>0.21</v>
      </c>
      <c r="I2270" t="s">
        <v>24</v>
      </c>
      <c r="J2270">
        <v>3.11</v>
      </c>
      <c r="K2270">
        <v>17.899999999999999</v>
      </c>
      <c r="L2270">
        <v>14.79</v>
      </c>
      <c r="M2270" t="s">
        <v>265</v>
      </c>
      <c r="N2270" t="s">
        <v>23634</v>
      </c>
      <c r="O2270" t="s">
        <v>23635</v>
      </c>
      <c r="P2270" t="s">
        <v>265</v>
      </c>
      <c r="Q2270" t="s">
        <v>266</v>
      </c>
      <c r="R2270" t="s">
        <v>267</v>
      </c>
      <c r="S2270" t="s">
        <v>23636</v>
      </c>
      <c r="T2270">
        <v>17.899999999999999</v>
      </c>
      <c r="U2270" t="s">
        <v>24</v>
      </c>
      <c r="V2270" t="s">
        <v>23637</v>
      </c>
      <c r="W2270" t="s">
        <v>23638</v>
      </c>
      <c r="X2270" t="s">
        <v>23639</v>
      </c>
      <c r="Y2270" t="s">
        <v>23640</v>
      </c>
      <c r="Z2270" t="str">
        <f t="shared" si="35"/>
        <v>AS-95679</v>
      </c>
    </row>
    <row r="2271" spans="1:26" x14ac:dyDescent="0.3">
      <c r="A2271" t="s">
        <v>23641</v>
      </c>
      <c r="B2271" t="s">
        <v>8169</v>
      </c>
      <c r="C2271" t="s">
        <v>264</v>
      </c>
      <c r="E2271" t="s">
        <v>37</v>
      </c>
      <c r="G2271">
        <v>0.2</v>
      </c>
      <c r="H2271">
        <v>0.2</v>
      </c>
      <c r="I2271" t="s">
        <v>24</v>
      </c>
      <c r="J2271">
        <v>13.41</v>
      </c>
      <c r="K2271">
        <v>80.45</v>
      </c>
      <c r="L2271">
        <v>67.040000000000006</v>
      </c>
      <c r="M2271" t="s">
        <v>265</v>
      </c>
      <c r="N2271" t="s">
        <v>23642</v>
      </c>
      <c r="O2271" t="s">
        <v>23643</v>
      </c>
      <c r="P2271" t="s">
        <v>265</v>
      </c>
      <c r="Q2271" t="s">
        <v>266</v>
      </c>
      <c r="R2271" t="s">
        <v>267</v>
      </c>
      <c r="S2271" t="s">
        <v>23644</v>
      </c>
      <c r="T2271">
        <v>114.95</v>
      </c>
      <c r="U2271" t="s">
        <v>24</v>
      </c>
      <c r="V2271" t="s">
        <v>23645</v>
      </c>
      <c r="W2271" t="s">
        <v>23646</v>
      </c>
      <c r="X2271" t="s">
        <v>23647</v>
      </c>
      <c r="Y2271" t="s">
        <v>23648</v>
      </c>
      <c r="Z2271" t="str">
        <f t="shared" si="35"/>
        <v>AS-95214</v>
      </c>
    </row>
    <row r="2272" spans="1:26" x14ac:dyDescent="0.3">
      <c r="A2272" t="s">
        <v>23641</v>
      </c>
      <c r="B2272" t="s">
        <v>8169</v>
      </c>
      <c r="C2272" t="s">
        <v>264</v>
      </c>
      <c r="E2272" t="s">
        <v>37</v>
      </c>
      <c r="G2272">
        <v>0.2</v>
      </c>
      <c r="H2272">
        <v>0.2</v>
      </c>
      <c r="I2272" t="s">
        <v>24</v>
      </c>
      <c r="J2272">
        <v>13.41</v>
      </c>
      <c r="K2272">
        <v>80.45</v>
      </c>
      <c r="L2272">
        <v>67.040000000000006</v>
      </c>
      <c r="M2272" t="s">
        <v>265</v>
      </c>
      <c r="N2272" t="s">
        <v>23642</v>
      </c>
      <c r="O2272" t="s">
        <v>23649</v>
      </c>
      <c r="P2272" t="s">
        <v>265</v>
      </c>
      <c r="Q2272" t="s">
        <v>275</v>
      </c>
      <c r="R2272" t="s">
        <v>267</v>
      </c>
      <c r="S2272" t="s">
        <v>23650</v>
      </c>
      <c r="T2272">
        <v>34.5</v>
      </c>
      <c r="U2272" t="s">
        <v>24</v>
      </c>
      <c r="V2272" t="s">
        <v>23651</v>
      </c>
      <c r="W2272" t="s">
        <v>23652</v>
      </c>
      <c r="X2272" t="s">
        <v>23651</v>
      </c>
      <c r="Y2272" t="s">
        <v>23653</v>
      </c>
      <c r="Z2272" t="str">
        <f t="shared" si="35"/>
        <v>AS-95214</v>
      </c>
    </row>
    <row r="2273" spans="1:26" x14ac:dyDescent="0.3">
      <c r="A2273" t="s">
        <v>23654</v>
      </c>
      <c r="B2273" t="s">
        <v>8169</v>
      </c>
      <c r="C2273" t="s">
        <v>264</v>
      </c>
      <c r="E2273" t="s">
        <v>47</v>
      </c>
      <c r="G2273">
        <v>0.22</v>
      </c>
      <c r="H2273">
        <v>0.22</v>
      </c>
      <c r="I2273" t="s">
        <v>24</v>
      </c>
      <c r="J2273">
        <v>184.22</v>
      </c>
      <c r="K2273">
        <v>1021.55</v>
      </c>
      <c r="L2273">
        <v>837.33</v>
      </c>
      <c r="M2273" t="s">
        <v>265</v>
      </c>
      <c r="N2273" t="s">
        <v>23655</v>
      </c>
      <c r="O2273" t="s">
        <v>23656</v>
      </c>
      <c r="P2273" t="s">
        <v>265</v>
      </c>
      <c r="Q2273" t="s">
        <v>266</v>
      </c>
      <c r="R2273" t="s">
        <v>267</v>
      </c>
      <c r="S2273" t="s">
        <v>23657</v>
      </c>
      <c r="T2273">
        <v>1021.55</v>
      </c>
      <c r="U2273" t="s">
        <v>24</v>
      </c>
      <c r="V2273" t="s">
        <v>23658</v>
      </c>
      <c r="W2273" t="s">
        <v>23659</v>
      </c>
      <c r="X2273" t="s">
        <v>23660</v>
      </c>
      <c r="Y2273" t="s">
        <v>23661</v>
      </c>
      <c r="Z2273" t="str">
        <f t="shared" si="35"/>
        <v>AS-95030</v>
      </c>
    </row>
    <row r="2274" spans="1:26" x14ac:dyDescent="0.3">
      <c r="A2274" t="s">
        <v>23662</v>
      </c>
      <c r="B2274" t="s">
        <v>8169</v>
      </c>
      <c r="C2274" t="s">
        <v>264</v>
      </c>
      <c r="E2274" t="s">
        <v>45</v>
      </c>
      <c r="G2274">
        <v>0.21</v>
      </c>
      <c r="H2274">
        <v>0.21</v>
      </c>
      <c r="I2274" t="s">
        <v>24</v>
      </c>
      <c r="J2274">
        <v>8.31</v>
      </c>
      <c r="K2274">
        <v>47.9</v>
      </c>
      <c r="L2274">
        <v>39.590000000000003</v>
      </c>
      <c r="M2274" t="s">
        <v>265</v>
      </c>
      <c r="N2274" t="s">
        <v>23663</v>
      </c>
      <c r="O2274" t="s">
        <v>23664</v>
      </c>
      <c r="P2274" t="s">
        <v>265</v>
      </c>
      <c r="Q2274" t="s">
        <v>266</v>
      </c>
      <c r="R2274" t="s">
        <v>267</v>
      </c>
      <c r="S2274" t="s">
        <v>23665</v>
      </c>
      <c r="T2274">
        <v>47.9</v>
      </c>
      <c r="U2274" t="s">
        <v>24</v>
      </c>
      <c r="V2274" t="s">
        <v>23666</v>
      </c>
      <c r="W2274" t="s">
        <v>23667</v>
      </c>
      <c r="X2274" t="s">
        <v>23668</v>
      </c>
      <c r="Y2274" t="s">
        <v>23669</v>
      </c>
      <c r="Z2274" t="str">
        <f t="shared" si="35"/>
        <v>AS-95948</v>
      </c>
    </row>
    <row r="2275" spans="1:26" x14ac:dyDescent="0.3">
      <c r="A2275" t="s">
        <v>23670</v>
      </c>
      <c r="B2275" t="s">
        <v>8169</v>
      </c>
      <c r="C2275" t="s">
        <v>264</v>
      </c>
      <c r="E2275" t="s">
        <v>45</v>
      </c>
      <c r="G2275">
        <v>0.21</v>
      </c>
      <c r="H2275">
        <v>0.21</v>
      </c>
      <c r="I2275" t="s">
        <v>24</v>
      </c>
      <c r="J2275">
        <v>15.59</v>
      </c>
      <c r="K2275">
        <v>89.82</v>
      </c>
      <c r="L2275">
        <v>74.23</v>
      </c>
      <c r="M2275" t="s">
        <v>265</v>
      </c>
      <c r="N2275" t="s">
        <v>23671</v>
      </c>
      <c r="O2275" t="s">
        <v>23672</v>
      </c>
      <c r="P2275" t="s">
        <v>265</v>
      </c>
      <c r="Q2275" t="s">
        <v>266</v>
      </c>
      <c r="R2275" t="s">
        <v>267</v>
      </c>
      <c r="S2275" t="s">
        <v>23673</v>
      </c>
      <c r="T2275">
        <v>89.82</v>
      </c>
      <c r="U2275" t="s">
        <v>24</v>
      </c>
      <c r="V2275" t="s">
        <v>23674</v>
      </c>
      <c r="W2275" t="s">
        <v>23675</v>
      </c>
      <c r="X2275" t="s">
        <v>23676</v>
      </c>
      <c r="Y2275" t="s">
        <v>23677</v>
      </c>
      <c r="Z2275" t="str">
        <f t="shared" si="35"/>
        <v>AS-96650</v>
      </c>
    </row>
    <row r="2276" spans="1:26" x14ac:dyDescent="0.3">
      <c r="A2276" t="s">
        <v>23678</v>
      </c>
      <c r="B2276" t="s">
        <v>8169</v>
      </c>
      <c r="C2276" t="s">
        <v>38</v>
      </c>
      <c r="D2276" t="s">
        <v>67</v>
      </c>
      <c r="E2276" t="s">
        <v>42</v>
      </c>
      <c r="G2276">
        <v>0.19</v>
      </c>
      <c r="H2276" t="s">
        <v>270</v>
      </c>
      <c r="I2276" t="s">
        <v>24</v>
      </c>
      <c r="J2276" t="s">
        <v>270</v>
      </c>
      <c r="K2276">
        <v>0</v>
      </c>
      <c r="L2276">
        <v>0</v>
      </c>
      <c r="M2276" t="s">
        <v>271</v>
      </c>
      <c r="Z2276" t="str">
        <f t="shared" si="35"/>
        <v>AS-96902</v>
      </c>
    </row>
    <row r="2277" spans="1:26" x14ac:dyDescent="0.3">
      <c r="A2277" t="s">
        <v>23679</v>
      </c>
      <c r="B2277" t="s">
        <v>8169</v>
      </c>
      <c r="C2277" t="s">
        <v>264</v>
      </c>
      <c r="E2277" t="s">
        <v>45</v>
      </c>
      <c r="G2277">
        <v>0.21</v>
      </c>
      <c r="H2277">
        <v>0.21</v>
      </c>
      <c r="I2277" t="s">
        <v>24</v>
      </c>
      <c r="J2277">
        <v>18.420000000000002</v>
      </c>
      <c r="K2277">
        <v>106.11</v>
      </c>
      <c r="L2277">
        <v>87.69</v>
      </c>
      <c r="M2277" t="s">
        <v>265</v>
      </c>
      <c r="N2277" t="s">
        <v>23680</v>
      </c>
      <c r="O2277" t="s">
        <v>23681</v>
      </c>
      <c r="P2277" t="s">
        <v>265</v>
      </c>
      <c r="Q2277" t="s">
        <v>266</v>
      </c>
      <c r="R2277" t="s">
        <v>267</v>
      </c>
      <c r="S2277" t="s">
        <v>23682</v>
      </c>
      <c r="T2277">
        <v>106.11</v>
      </c>
      <c r="U2277" t="s">
        <v>24</v>
      </c>
      <c r="V2277" t="s">
        <v>23683</v>
      </c>
      <c r="W2277" t="s">
        <v>23684</v>
      </c>
      <c r="X2277" t="s">
        <v>23685</v>
      </c>
      <c r="Y2277" t="s">
        <v>23686</v>
      </c>
      <c r="Z2277" t="str">
        <f t="shared" si="35"/>
        <v>AS-96477</v>
      </c>
    </row>
    <row r="2278" spans="1:26" x14ac:dyDescent="0.3">
      <c r="A2278" t="s">
        <v>457</v>
      </c>
      <c r="B2278" t="s">
        <v>8169</v>
      </c>
      <c r="C2278" t="s">
        <v>264</v>
      </c>
      <c r="E2278" t="s">
        <v>45</v>
      </c>
      <c r="G2278">
        <v>0.21</v>
      </c>
      <c r="H2278">
        <v>0.21</v>
      </c>
      <c r="I2278" t="s">
        <v>24</v>
      </c>
      <c r="J2278">
        <v>-3.54</v>
      </c>
      <c r="K2278">
        <v>-20.399999999999999</v>
      </c>
      <c r="L2278">
        <v>-16.86</v>
      </c>
      <c r="M2278" t="s">
        <v>265</v>
      </c>
      <c r="N2278" t="s">
        <v>633</v>
      </c>
      <c r="O2278" t="s">
        <v>634</v>
      </c>
      <c r="P2278" t="s">
        <v>265</v>
      </c>
      <c r="Q2278" t="s">
        <v>266</v>
      </c>
      <c r="R2278" t="s">
        <v>267</v>
      </c>
      <c r="S2278" t="s">
        <v>635</v>
      </c>
      <c r="T2278">
        <v>67.95</v>
      </c>
      <c r="U2278" t="s">
        <v>24</v>
      </c>
      <c r="V2278" t="s">
        <v>636</v>
      </c>
      <c r="W2278" t="s">
        <v>637</v>
      </c>
      <c r="X2278" t="s">
        <v>638</v>
      </c>
      <c r="Y2278" t="s">
        <v>23687</v>
      </c>
      <c r="Z2278" t="str">
        <f t="shared" si="35"/>
        <v>AS-93535</v>
      </c>
    </row>
    <row r="2279" spans="1:26" x14ac:dyDescent="0.3">
      <c r="A2279" t="s">
        <v>457</v>
      </c>
      <c r="B2279" t="s">
        <v>8169</v>
      </c>
      <c r="C2279" t="s">
        <v>264</v>
      </c>
      <c r="E2279" t="s">
        <v>45</v>
      </c>
      <c r="G2279">
        <v>0.21</v>
      </c>
      <c r="H2279">
        <v>0.21</v>
      </c>
      <c r="I2279" t="s">
        <v>24</v>
      </c>
      <c r="J2279">
        <v>-3.54</v>
      </c>
      <c r="K2279">
        <v>-20.399999999999999</v>
      </c>
      <c r="L2279">
        <v>-16.86</v>
      </c>
      <c r="M2279" t="s">
        <v>265</v>
      </c>
      <c r="N2279" t="s">
        <v>633</v>
      </c>
      <c r="O2279" t="s">
        <v>23688</v>
      </c>
      <c r="P2279" t="s">
        <v>265</v>
      </c>
      <c r="Q2279" t="s">
        <v>275</v>
      </c>
      <c r="R2279" t="s">
        <v>267</v>
      </c>
      <c r="S2279" t="s">
        <v>23689</v>
      </c>
      <c r="T2279">
        <v>20.399999999999999</v>
      </c>
      <c r="U2279" t="s">
        <v>24</v>
      </c>
      <c r="V2279" t="s">
        <v>23690</v>
      </c>
      <c r="W2279" t="s">
        <v>23691</v>
      </c>
      <c r="X2279" t="s">
        <v>23690</v>
      </c>
      <c r="Y2279" t="s">
        <v>23692</v>
      </c>
      <c r="Z2279" t="str">
        <f t="shared" si="35"/>
        <v>AS-93535</v>
      </c>
    </row>
    <row r="2280" spans="1:26" x14ac:dyDescent="0.3">
      <c r="A2280" t="s">
        <v>23693</v>
      </c>
      <c r="B2280" t="s">
        <v>8169</v>
      </c>
      <c r="C2280" t="s">
        <v>264</v>
      </c>
      <c r="E2280" t="s">
        <v>46</v>
      </c>
      <c r="G2280">
        <v>0.2</v>
      </c>
      <c r="H2280">
        <v>0.2</v>
      </c>
      <c r="I2280" t="s">
        <v>24</v>
      </c>
      <c r="J2280">
        <v>25.81</v>
      </c>
      <c r="K2280">
        <v>154.85</v>
      </c>
      <c r="L2280">
        <v>129.04</v>
      </c>
      <c r="M2280" t="s">
        <v>265</v>
      </c>
      <c r="N2280" t="s">
        <v>23694</v>
      </c>
      <c r="O2280" t="s">
        <v>23695</v>
      </c>
      <c r="P2280" t="s">
        <v>265</v>
      </c>
      <c r="Q2280" t="s">
        <v>266</v>
      </c>
      <c r="R2280" t="s">
        <v>267</v>
      </c>
      <c r="S2280" t="s">
        <v>23696</v>
      </c>
      <c r="T2280">
        <v>154.85</v>
      </c>
      <c r="U2280" t="s">
        <v>24</v>
      </c>
      <c r="V2280" t="s">
        <v>23697</v>
      </c>
      <c r="W2280" t="s">
        <v>23698</v>
      </c>
      <c r="X2280" t="s">
        <v>23699</v>
      </c>
      <c r="Y2280" t="s">
        <v>23700</v>
      </c>
      <c r="Z2280" t="str">
        <f t="shared" si="35"/>
        <v>AS-95242</v>
      </c>
    </row>
    <row r="2281" spans="1:26" x14ac:dyDescent="0.3">
      <c r="A2281" t="s">
        <v>23701</v>
      </c>
      <c r="B2281" t="s">
        <v>8169</v>
      </c>
      <c r="C2281" t="s">
        <v>38</v>
      </c>
      <c r="D2281" t="s">
        <v>76</v>
      </c>
      <c r="E2281" t="s">
        <v>45</v>
      </c>
      <c r="G2281">
        <v>0.21</v>
      </c>
      <c r="H2281" t="s">
        <v>270</v>
      </c>
      <c r="I2281" t="s">
        <v>24</v>
      </c>
      <c r="J2281" t="s">
        <v>270</v>
      </c>
      <c r="K2281">
        <v>0</v>
      </c>
      <c r="L2281">
        <v>0</v>
      </c>
      <c r="M2281" t="s">
        <v>271</v>
      </c>
      <c r="Z2281" t="str">
        <f t="shared" si="35"/>
        <v>AS-94862</v>
      </c>
    </row>
    <row r="2282" spans="1:26" x14ac:dyDescent="0.3">
      <c r="A2282" t="s">
        <v>23702</v>
      </c>
      <c r="B2282" t="s">
        <v>8169</v>
      </c>
      <c r="C2282" t="s">
        <v>264</v>
      </c>
      <c r="E2282" t="s">
        <v>47</v>
      </c>
      <c r="G2282">
        <v>0.22</v>
      </c>
      <c r="H2282">
        <v>0.22</v>
      </c>
      <c r="I2282" t="s">
        <v>24</v>
      </c>
      <c r="J2282">
        <v>18.02</v>
      </c>
      <c r="K2282">
        <v>99.95</v>
      </c>
      <c r="L2282">
        <v>81.93</v>
      </c>
      <c r="M2282" t="s">
        <v>265</v>
      </c>
      <c r="N2282" t="s">
        <v>23703</v>
      </c>
      <c r="O2282" t="s">
        <v>23704</v>
      </c>
      <c r="P2282" t="s">
        <v>265</v>
      </c>
      <c r="Q2282" t="s">
        <v>266</v>
      </c>
      <c r="R2282" t="s">
        <v>267</v>
      </c>
      <c r="S2282" t="s">
        <v>23705</v>
      </c>
      <c r="T2282">
        <v>99.95</v>
      </c>
      <c r="U2282" t="s">
        <v>24</v>
      </c>
      <c r="V2282" t="s">
        <v>23706</v>
      </c>
      <c r="W2282" t="s">
        <v>23707</v>
      </c>
      <c r="X2282" t="s">
        <v>23708</v>
      </c>
      <c r="Y2282" t="s">
        <v>23709</v>
      </c>
      <c r="Z2282" t="str">
        <f t="shared" si="35"/>
        <v>AS-95164</v>
      </c>
    </row>
    <row r="2283" spans="1:26" x14ac:dyDescent="0.3">
      <c r="A2283" t="s">
        <v>23710</v>
      </c>
      <c r="B2283" t="s">
        <v>8169</v>
      </c>
      <c r="C2283" t="s">
        <v>264</v>
      </c>
      <c r="E2283" t="s">
        <v>47</v>
      </c>
      <c r="G2283">
        <v>0.22</v>
      </c>
      <c r="H2283">
        <v>0.22</v>
      </c>
      <c r="I2283" t="s">
        <v>24</v>
      </c>
      <c r="J2283">
        <v>21.26</v>
      </c>
      <c r="K2283">
        <v>117.9</v>
      </c>
      <c r="L2283">
        <v>96.64</v>
      </c>
      <c r="M2283" t="s">
        <v>265</v>
      </c>
      <c r="N2283" t="s">
        <v>23711</v>
      </c>
      <c r="O2283" t="s">
        <v>23712</v>
      </c>
      <c r="P2283" t="s">
        <v>265</v>
      </c>
      <c r="Q2283" t="s">
        <v>266</v>
      </c>
      <c r="R2283" t="s">
        <v>267</v>
      </c>
      <c r="S2283" t="s">
        <v>23713</v>
      </c>
      <c r="T2283">
        <v>117.9</v>
      </c>
      <c r="U2283" t="s">
        <v>24</v>
      </c>
      <c r="V2283" t="s">
        <v>23714</v>
      </c>
      <c r="W2283" t="s">
        <v>23715</v>
      </c>
      <c r="X2283" t="s">
        <v>23716</v>
      </c>
      <c r="Y2283" t="s">
        <v>23717</v>
      </c>
      <c r="Z2283" t="str">
        <f t="shared" si="35"/>
        <v>AS-96657</v>
      </c>
    </row>
    <row r="2284" spans="1:26" x14ac:dyDescent="0.3">
      <c r="A2284" t="s">
        <v>23718</v>
      </c>
      <c r="B2284" t="s">
        <v>8169</v>
      </c>
      <c r="C2284" t="s">
        <v>264</v>
      </c>
      <c r="E2284" t="s">
        <v>47</v>
      </c>
      <c r="G2284">
        <v>0.22</v>
      </c>
      <c r="H2284">
        <v>0.22</v>
      </c>
      <c r="I2284" t="s">
        <v>24</v>
      </c>
      <c r="J2284">
        <v>10.68</v>
      </c>
      <c r="K2284">
        <v>59.22</v>
      </c>
      <c r="L2284">
        <v>48.54</v>
      </c>
      <c r="M2284" t="s">
        <v>265</v>
      </c>
      <c r="N2284" t="s">
        <v>23719</v>
      </c>
      <c r="O2284" t="s">
        <v>23720</v>
      </c>
      <c r="P2284" t="s">
        <v>265</v>
      </c>
      <c r="Q2284" t="s">
        <v>266</v>
      </c>
      <c r="R2284" t="s">
        <v>267</v>
      </c>
      <c r="S2284" t="s">
        <v>23721</v>
      </c>
      <c r="T2284">
        <v>59.22</v>
      </c>
      <c r="U2284" t="s">
        <v>24</v>
      </c>
      <c r="V2284" t="s">
        <v>23722</v>
      </c>
      <c r="W2284" t="s">
        <v>23723</v>
      </c>
      <c r="X2284" t="s">
        <v>23724</v>
      </c>
      <c r="Y2284" t="s">
        <v>23725</v>
      </c>
      <c r="Z2284" t="str">
        <f t="shared" si="35"/>
        <v>AS-95455</v>
      </c>
    </row>
    <row r="2285" spans="1:26" x14ac:dyDescent="0.3">
      <c r="A2285" t="s">
        <v>23726</v>
      </c>
      <c r="B2285" t="s">
        <v>8169</v>
      </c>
      <c r="C2285" t="s">
        <v>264</v>
      </c>
      <c r="E2285" t="s">
        <v>47</v>
      </c>
      <c r="G2285">
        <v>0.22</v>
      </c>
      <c r="H2285">
        <v>0.22</v>
      </c>
      <c r="I2285" t="s">
        <v>24</v>
      </c>
      <c r="J2285">
        <v>6.83</v>
      </c>
      <c r="K2285">
        <v>37.9</v>
      </c>
      <c r="L2285">
        <v>31.07</v>
      </c>
      <c r="M2285" t="s">
        <v>265</v>
      </c>
      <c r="N2285" t="s">
        <v>23727</v>
      </c>
      <c r="O2285" t="s">
        <v>23728</v>
      </c>
      <c r="P2285" t="s">
        <v>265</v>
      </c>
      <c r="Q2285" t="s">
        <v>266</v>
      </c>
      <c r="R2285" t="s">
        <v>267</v>
      </c>
      <c r="S2285" t="s">
        <v>11357</v>
      </c>
      <c r="T2285">
        <v>37.9</v>
      </c>
      <c r="U2285" t="s">
        <v>24</v>
      </c>
      <c r="V2285" t="s">
        <v>23729</v>
      </c>
      <c r="W2285" t="s">
        <v>23730</v>
      </c>
      <c r="X2285" t="s">
        <v>23731</v>
      </c>
      <c r="Y2285" t="s">
        <v>23732</v>
      </c>
      <c r="Z2285" t="str">
        <f t="shared" si="35"/>
        <v>AS-94880</v>
      </c>
    </row>
    <row r="2286" spans="1:26" x14ac:dyDescent="0.3">
      <c r="A2286" t="s">
        <v>23733</v>
      </c>
      <c r="B2286" t="s">
        <v>8169</v>
      </c>
      <c r="C2286" t="s">
        <v>264</v>
      </c>
      <c r="E2286" t="s">
        <v>47</v>
      </c>
      <c r="G2286">
        <v>0.22</v>
      </c>
      <c r="H2286">
        <v>0.22</v>
      </c>
      <c r="I2286" t="s">
        <v>24</v>
      </c>
      <c r="J2286">
        <v>5.75</v>
      </c>
      <c r="K2286">
        <v>31.9</v>
      </c>
      <c r="L2286">
        <v>26.15</v>
      </c>
      <c r="M2286" t="s">
        <v>265</v>
      </c>
      <c r="N2286" t="s">
        <v>23734</v>
      </c>
      <c r="O2286" t="s">
        <v>23735</v>
      </c>
      <c r="P2286" t="s">
        <v>265</v>
      </c>
      <c r="Q2286" t="s">
        <v>266</v>
      </c>
      <c r="R2286" t="s">
        <v>267</v>
      </c>
      <c r="S2286" t="s">
        <v>23736</v>
      </c>
      <c r="T2286">
        <v>31.9</v>
      </c>
      <c r="U2286" t="s">
        <v>24</v>
      </c>
      <c r="V2286" t="s">
        <v>23737</v>
      </c>
      <c r="W2286" t="s">
        <v>23738</v>
      </c>
      <c r="X2286" t="s">
        <v>23739</v>
      </c>
      <c r="Y2286" t="s">
        <v>23740</v>
      </c>
      <c r="Z2286" t="str">
        <f t="shared" si="35"/>
        <v>AS-96072</v>
      </c>
    </row>
    <row r="2287" spans="1:26" x14ac:dyDescent="0.3">
      <c r="A2287" t="s">
        <v>23741</v>
      </c>
      <c r="B2287" t="s">
        <v>8169</v>
      </c>
      <c r="C2287" t="s">
        <v>264</v>
      </c>
      <c r="E2287" t="s">
        <v>47</v>
      </c>
      <c r="G2287">
        <v>0.22</v>
      </c>
      <c r="H2287">
        <v>0.22</v>
      </c>
      <c r="I2287" t="s">
        <v>24</v>
      </c>
      <c r="J2287">
        <v>9.64</v>
      </c>
      <c r="K2287">
        <v>53.46</v>
      </c>
      <c r="L2287">
        <v>43.82</v>
      </c>
      <c r="M2287" t="s">
        <v>265</v>
      </c>
      <c r="N2287" t="s">
        <v>23742</v>
      </c>
      <c r="O2287" t="s">
        <v>23743</v>
      </c>
      <c r="P2287" t="s">
        <v>265</v>
      </c>
      <c r="Q2287" t="s">
        <v>266</v>
      </c>
      <c r="R2287" t="s">
        <v>267</v>
      </c>
      <c r="S2287" t="s">
        <v>23744</v>
      </c>
      <c r="T2287">
        <v>53.46</v>
      </c>
      <c r="U2287" t="s">
        <v>24</v>
      </c>
      <c r="V2287" t="s">
        <v>23745</v>
      </c>
      <c r="W2287" t="s">
        <v>23746</v>
      </c>
      <c r="X2287" t="s">
        <v>23747</v>
      </c>
      <c r="Y2287" t="s">
        <v>23748</v>
      </c>
      <c r="Z2287" t="str">
        <f t="shared" si="35"/>
        <v>AS-94834</v>
      </c>
    </row>
    <row r="2288" spans="1:26" x14ac:dyDescent="0.3">
      <c r="A2288" t="s">
        <v>23749</v>
      </c>
      <c r="B2288" t="s">
        <v>8169</v>
      </c>
      <c r="C2288" t="s">
        <v>268</v>
      </c>
      <c r="E2288" t="s">
        <v>47</v>
      </c>
      <c r="G2288">
        <v>0.22</v>
      </c>
      <c r="H2288">
        <v>0.22</v>
      </c>
      <c r="I2288" t="s">
        <v>24</v>
      </c>
      <c r="J2288">
        <v>16.739999999999998</v>
      </c>
      <c r="K2288">
        <v>92.85</v>
      </c>
      <c r="L2288">
        <v>76.11</v>
      </c>
      <c r="M2288" t="s">
        <v>83</v>
      </c>
      <c r="N2288" t="s">
        <v>23750</v>
      </c>
      <c r="O2288" t="s">
        <v>23751</v>
      </c>
      <c r="P2288" t="s">
        <v>83</v>
      </c>
      <c r="Q2288" t="s">
        <v>266</v>
      </c>
      <c r="R2288" t="s">
        <v>267</v>
      </c>
      <c r="S2288" t="s">
        <v>23752</v>
      </c>
      <c r="T2288">
        <v>92.85</v>
      </c>
      <c r="U2288" t="s">
        <v>24</v>
      </c>
      <c r="V2288" t="s">
        <v>7507</v>
      </c>
      <c r="W2288" t="s">
        <v>7509</v>
      </c>
      <c r="X2288" t="s">
        <v>23753</v>
      </c>
      <c r="Y2288" t="s">
        <v>23754</v>
      </c>
      <c r="Z2288" t="str">
        <f t="shared" si="35"/>
        <v>AS-96955</v>
      </c>
    </row>
    <row r="2289" spans="1:26" x14ac:dyDescent="0.3">
      <c r="A2289" t="s">
        <v>23755</v>
      </c>
      <c r="B2289" t="s">
        <v>8169</v>
      </c>
      <c r="C2289" t="s">
        <v>268</v>
      </c>
      <c r="E2289" t="s">
        <v>47</v>
      </c>
      <c r="G2289">
        <v>0.22</v>
      </c>
      <c r="H2289">
        <v>0.22</v>
      </c>
      <c r="I2289" t="s">
        <v>24</v>
      </c>
      <c r="J2289">
        <v>51.88</v>
      </c>
      <c r="K2289">
        <v>287.7</v>
      </c>
      <c r="L2289">
        <v>235.82</v>
      </c>
      <c r="M2289" t="s">
        <v>83</v>
      </c>
      <c r="N2289" t="s">
        <v>23756</v>
      </c>
      <c r="O2289" t="s">
        <v>23757</v>
      </c>
      <c r="P2289" t="s">
        <v>83</v>
      </c>
      <c r="Q2289" t="s">
        <v>266</v>
      </c>
      <c r="R2289" t="s">
        <v>267</v>
      </c>
      <c r="S2289" t="s">
        <v>23758</v>
      </c>
      <c r="T2289">
        <v>287.7</v>
      </c>
      <c r="U2289" t="s">
        <v>24</v>
      </c>
      <c r="V2289" t="s">
        <v>5343</v>
      </c>
      <c r="W2289" t="s">
        <v>5345</v>
      </c>
      <c r="X2289" t="s">
        <v>23759</v>
      </c>
      <c r="Y2289" t="s">
        <v>23760</v>
      </c>
      <c r="Z2289" t="str">
        <f t="shared" si="35"/>
        <v>AS-95820</v>
      </c>
    </row>
    <row r="2290" spans="1:26" x14ac:dyDescent="0.3">
      <c r="A2290" t="s">
        <v>23761</v>
      </c>
      <c r="B2290" t="s">
        <v>8169</v>
      </c>
      <c r="C2290" t="s">
        <v>264</v>
      </c>
      <c r="E2290" t="s">
        <v>42</v>
      </c>
      <c r="G2290">
        <v>0.19</v>
      </c>
      <c r="H2290">
        <v>0.19</v>
      </c>
      <c r="I2290" t="s">
        <v>24</v>
      </c>
      <c r="J2290">
        <v>12.76</v>
      </c>
      <c r="K2290">
        <v>79.900000000000006</v>
      </c>
      <c r="L2290">
        <v>67.14</v>
      </c>
      <c r="M2290" t="s">
        <v>265</v>
      </c>
      <c r="N2290" t="s">
        <v>23762</v>
      </c>
      <c r="O2290" t="s">
        <v>23763</v>
      </c>
      <c r="P2290" t="s">
        <v>265</v>
      </c>
      <c r="Q2290" t="s">
        <v>266</v>
      </c>
      <c r="R2290" t="s">
        <v>267</v>
      </c>
      <c r="S2290" t="s">
        <v>23764</v>
      </c>
      <c r="T2290">
        <v>79.900000000000006</v>
      </c>
      <c r="U2290" t="s">
        <v>24</v>
      </c>
      <c r="V2290" t="s">
        <v>23765</v>
      </c>
      <c r="W2290" t="s">
        <v>23766</v>
      </c>
      <c r="X2290" t="s">
        <v>23767</v>
      </c>
      <c r="Y2290" t="s">
        <v>23768</v>
      </c>
      <c r="Z2290" t="str">
        <f t="shared" si="35"/>
        <v>AS-94863</v>
      </c>
    </row>
    <row r="2291" spans="1:26" x14ac:dyDescent="0.3">
      <c r="A2291" t="s">
        <v>23769</v>
      </c>
      <c r="B2291" t="s">
        <v>8169</v>
      </c>
      <c r="C2291" t="s">
        <v>264</v>
      </c>
      <c r="E2291" t="s">
        <v>45</v>
      </c>
      <c r="G2291">
        <v>0.21</v>
      </c>
      <c r="H2291">
        <v>0.21</v>
      </c>
      <c r="I2291" t="s">
        <v>24</v>
      </c>
      <c r="J2291">
        <v>9.18</v>
      </c>
      <c r="K2291">
        <v>52.9</v>
      </c>
      <c r="L2291">
        <v>43.72</v>
      </c>
      <c r="M2291" t="s">
        <v>265</v>
      </c>
      <c r="N2291" t="s">
        <v>23770</v>
      </c>
      <c r="O2291" t="s">
        <v>23771</v>
      </c>
      <c r="P2291" t="s">
        <v>265</v>
      </c>
      <c r="Q2291" t="s">
        <v>266</v>
      </c>
      <c r="R2291" t="s">
        <v>267</v>
      </c>
      <c r="S2291" t="s">
        <v>23772</v>
      </c>
      <c r="T2291">
        <v>52.9</v>
      </c>
      <c r="U2291" t="s">
        <v>24</v>
      </c>
      <c r="V2291" t="s">
        <v>23773</v>
      </c>
      <c r="W2291" t="s">
        <v>23774</v>
      </c>
      <c r="X2291" t="s">
        <v>23775</v>
      </c>
      <c r="Y2291" t="s">
        <v>23776</v>
      </c>
      <c r="Z2291" t="str">
        <f t="shared" si="35"/>
        <v>AS-96628</v>
      </c>
    </row>
    <row r="2292" spans="1:26" x14ac:dyDescent="0.3">
      <c r="A2292" t="s">
        <v>23777</v>
      </c>
      <c r="B2292" t="s">
        <v>8169</v>
      </c>
      <c r="C2292" t="s">
        <v>264</v>
      </c>
      <c r="E2292" t="s">
        <v>46</v>
      </c>
      <c r="G2292">
        <v>0.2</v>
      </c>
      <c r="H2292">
        <v>0.2</v>
      </c>
      <c r="I2292" t="s">
        <v>24</v>
      </c>
      <c r="J2292">
        <v>10.63</v>
      </c>
      <c r="K2292">
        <v>63.8</v>
      </c>
      <c r="L2292">
        <v>53.17</v>
      </c>
      <c r="M2292" t="s">
        <v>265</v>
      </c>
      <c r="N2292" t="s">
        <v>23778</v>
      </c>
      <c r="O2292" t="s">
        <v>23779</v>
      </c>
      <c r="P2292" t="s">
        <v>265</v>
      </c>
      <c r="Q2292" t="s">
        <v>266</v>
      </c>
      <c r="R2292" t="s">
        <v>267</v>
      </c>
      <c r="S2292" t="s">
        <v>23780</v>
      </c>
      <c r="T2292">
        <v>63.8</v>
      </c>
      <c r="U2292" t="s">
        <v>24</v>
      </c>
      <c r="V2292" t="s">
        <v>23781</v>
      </c>
      <c r="W2292" t="s">
        <v>23782</v>
      </c>
      <c r="X2292" t="s">
        <v>23783</v>
      </c>
      <c r="Y2292" t="s">
        <v>23784</v>
      </c>
      <c r="Z2292" t="str">
        <f t="shared" si="35"/>
        <v>AS-97226</v>
      </c>
    </row>
    <row r="2293" spans="1:26" x14ac:dyDescent="0.3">
      <c r="A2293" t="s">
        <v>23785</v>
      </c>
      <c r="B2293" t="s">
        <v>8169</v>
      </c>
      <c r="C2293" t="s">
        <v>264</v>
      </c>
      <c r="E2293" t="s">
        <v>46</v>
      </c>
      <c r="G2293">
        <v>0.2</v>
      </c>
      <c r="H2293">
        <v>0.2</v>
      </c>
      <c r="I2293" t="s">
        <v>24</v>
      </c>
      <c r="J2293">
        <v>6.81</v>
      </c>
      <c r="K2293">
        <v>40.86</v>
      </c>
      <c r="L2293">
        <v>34.049999999999997</v>
      </c>
      <c r="M2293" t="s">
        <v>265</v>
      </c>
      <c r="N2293" t="s">
        <v>23786</v>
      </c>
      <c r="O2293" t="s">
        <v>23787</v>
      </c>
      <c r="P2293" t="s">
        <v>265</v>
      </c>
      <c r="Q2293" t="s">
        <v>266</v>
      </c>
      <c r="R2293" t="s">
        <v>267</v>
      </c>
      <c r="S2293" t="s">
        <v>23788</v>
      </c>
      <c r="T2293">
        <v>40.86</v>
      </c>
      <c r="U2293" t="s">
        <v>24</v>
      </c>
      <c r="V2293" t="s">
        <v>23789</v>
      </c>
      <c r="W2293" t="s">
        <v>23790</v>
      </c>
      <c r="X2293" t="s">
        <v>23791</v>
      </c>
      <c r="Y2293" t="s">
        <v>23792</v>
      </c>
      <c r="Z2293" t="str">
        <f t="shared" si="35"/>
        <v>AS-96656</v>
      </c>
    </row>
    <row r="2294" spans="1:26" x14ac:dyDescent="0.3">
      <c r="A2294" t="s">
        <v>23793</v>
      </c>
      <c r="B2294" t="s">
        <v>8169</v>
      </c>
      <c r="C2294" t="s">
        <v>264</v>
      </c>
      <c r="E2294" t="s">
        <v>42</v>
      </c>
      <c r="G2294">
        <v>0.19</v>
      </c>
      <c r="H2294">
        <v>0.19</v>
      </c>
      <c r="I2294" t="s">
        <v>24</v>
      </c>
      <c r="J2294">
        <v>6.05</v>
      </c>
      <c r="K2294">
        <v>37.9</v>
      </c>
      <c r="L2294">
        <v>31.85</v>
      </c>
      <c r="M2294" t="s">
        <v>265</v>
      </c>
      <c r="N2294" t="s">
        <v>23794</v>
      </c>
      <c r="O2294" t="s">
        <v>23795</v>
      </c>
      <c r="P2294" t="s">
        <v>265</v>
      </c>
      <c r="Q2294" t="s">
        <v>266</v>
      </c>
      <c r="R2294" t="s">
        <v>267</v>
      </c>
      <c r="S2294" t="s">
        <v>23796</v>
      </c>
      <c r="T2294">
        <v>37.9</v>
      </c>
      <c r="U2294" t="s">
        <v>24</v>
      </c>
      <c r="V2294" t="s">
        <v>23797</v>
      </c>
      <c r="W2294" t="s">
        <v>23798</v>
      </c>
      <c r="X2294" t="s">
        <v>23799</v>
      </c>
      <c r="Y2294" t="s">
        <v>23800</v>
      </c>
      <c r="Z2294" t="str">
        <f t="shared" si="35"/>
        <v>AS-96176</v>
      </c>
    </row>
    <row r="2295" spans="1:26" x14ac:dyDescent="0.3">
      <c r="A2295" t="s">
        <v>23801</v>
      </c>
      <c r="B2295" t="s">
        <v>8169</v>
      </c>
      <c r="C2295" t="s">
        <v>268</v>
      </c>
      <c r="E2295" t="s">
        <v>47</v>
      </c>
      <c r="G2295">
        <v>0.22</v>
      </c>
      <c r="H2295">
        <v>0.22</v>
      </c>
      <c r="I2295" t="s">
        <v>24</v>
      </c>
      <c r="J2295">
        <v>13.12</v>
      </c>
      <c r="K2295">
        <v>72.77</v>
      </c>
      <c r="L2295">
        <v>59.65</v>
      </c>
      <c r="M2295" t="s">
        <v>83</v>
      </c>
      <c r="N2295" t="s">
        <v>23802</v>
      </c>
      <c r="O2295" t="s">
        <v>23803</v>
      </c>
      <c r="P2295" t="s">
        <v>83</v>
      </c>
      <c r="Q2295" t="s">
        <v>266</v>
      </c>
      <c r="R2295" t="s">
        <v>267</v>
      </c>
      <c r="S2295" t="s">
        <v>23804</v>
      </c>
      <c r="T2295">
        <v>72.77</v>
      </c>
      <c r="U2295" t="s">
        <v>24</v>
      </c>
      <c r="V2295" t="s">
        <v>3608</v>
      </c>
      <c r="W2295" t="s">
        <v>3611</v>
      </c>
      <c r="X2295" t="s">
        <v>23805</v>
      </c>
      <c r="Y2295" t="s">
        <v>23806</v>
      </c>
      <c r="Z2295" t="str">
        <f t="shared" si="35"/>
        <v>AS-95135</v>
      </c>
    </row>
    <row r="2296" spans="1:26" x14ac:dyDescent="0.3">
      <c r="A2296" t="s">
        <v>23807</v>
      </c>
      <c r="B2296" t="s">
        <v>8169</v>
      </c>
      <c r="C2296" t="s">
        <v>264</v>
      </c>
      <c r="E2296" t="s">
        <v>45</v>
      </c>
      <c r="G2296">
        <v>0.21</v>
      </c>
      <c r="H2296">
        <v>0.21</v>
      </c>
      <c r="I2296" t="s">
        <v>24</v>
      </c>
      <c r="J2296">
        <v>14.91</v>
      </c>
      <c r="K2296">
        <v>85.9</v>
      </c>
      <c r="L2296">
        <v>70.989999999999995</v>
      </c>
      <c r="M2296" t="s">
        <v>265</v>
      </c>
      <c r="N2296" t="s">
        <v>23808</v>
      </c>
      <c r="O2296" t="s">
        <v>23809</v>
      </c>
      <c r="P2296" t="s">
        <v>265</v>
      </c>
      <c r="Q2296" t="s">
        <v>266</v>
      </c>
      <c r="R2296" t="s">
        <v>267</v>
      </c>
      <c r="S2296" t="s">
        <v>23810</v>
      </c>
      <c r="T2296">
        <v>85.9</v>
      </c>
      <c r="U2296" t="s">
        <v>24</v>
      </c>
      <c r="V2296" t="s">
        <v>23811</v>
      </c>
      <c r="W2296" t="s">
        <v>23812</v>
      </c>
      <c r="X2296" t="s">
        <v>23813</v>
      </c>
      <c r="Y2296" t="s">
        <v>23814</v>
      </c>
      <c r="Z2296" t="str">
        <f t="shared" si="35"/>
        <v>AS-95822</v>
      </c>
    </row>
    <row r="2297" spans="1:26" x14ac:dyDescent="0.3">
      <c r="A2297" t="s">
        <v>539</v>
      </c>
      <c r="B2297" t="s">
        <v>559</v>
      </c>
      <c r="C2297" t="s">
        <v>264</v>
      </c>
      <c r="E2297" t="s">
        <v>45</v>
      </c>
      <c r="G2297">
        <v>0.21</v>
      </c>
      <c r="H2297">
        <v>0.21</v>
      </c>
      <c r="I2297" t="s">
        <v>24</v>
      </c>
      <c r="J2297">
        <v>44.64</v>
      </c>
      <c r="K2297">
        <v>257.22000000000003</v>
      </c>
      <c r="L2297">
        <v>212.58</v>
      </c>
      <c r="M2297" t="s">
        <v>265</v>
      </c>
      <c r="N2297" t="s">
        <v>781</v>
      </c>
      <c r="O2297" t="s">
        <v>782</v>
      </c>
      <c r="P2297" t="s">
        <v>265</v>
      </c>
      <c r="Q2297" t="s">
        <v>266</v>
      </c>
      <c r="R2297" t="s">
        <v>267</v>
      </c>
      <c r="S2297" t="s">
        <v>783</v>
      </c>
      <c r="T2297">
        <v>257.22000000000003</v>
      </c>
      <c r="U2297" t="s">
        <v>24</v>
      </c>
      <c r="V2297" t="s">
        <v>784</v>
      </c>
      <c r="W2297" t="s">
        <v>785</v>
      </c>
      <c r="X2297" t="s">
        <v>786</v>
      </c>
      <c r="Y2297" t="s">
        <v>787</v>
      </c>
      <c r="Z2297" t="str">
        <f t="shared" si="35"/>
        <v>AS-92298</v>
      </c>
    </row>
    <row r="2298" spans="1:26" x14ac:dyDescent="0.3">
      <c r="A2298" t="s">
        <v>420</v>
      </c>
      <c r="B2298" t="s">
        <v>559</v>
      </c>
      <c r="C2298" t="s">
        <v>264</v>
      </c>
      <c r="E2298" t="s">
        <v>46</v>
      </c>
      <c r="G2298">
        <v>0.2</v>
      </c>
      <c r="H2298">
        <v>0.2</v>
      </c>
      <c r="I2298" t="s">
        <v>24</v>
      </c>
      <c r="J2298">
        <v>26.63</v>
      </c>
      <c r="K2298">
        <v>159.80000000000001</v>
      </c>
      <c r="L2298">
        <v>133.16999999999999</v>
      </c>
      <c r="M2298" t="s">
        <v>265</v>
      </c>
      <c r="N2298" t="s">
        <v>788</v>
      </c>
      <c r="O2298" t="s">
        <v>789</v>
      </c>
      <c r="P2298" t="s">
        <v>265</v>
      </c>
      <c r="Q2298" t="s">
        <v>266</v>
      </c>
      <c r="R2298" t="s">
        <v>267</v>
      </c>
      <c r="S2298" t="s">
        <v>790</v>
      </c>
      <c r="T2298">
        <v>159.80000000000001</v>
      </c>
      <c r="U2298" t="s">
        <v>24</v>
      </c>
      <c r="V2298" t="s">
        <v>791</v>
      </c>
      <c r="W2298" t="s">
        <v>792</v>
      </c>
      <c r="X2298" t="s">
        <v>793</v>
      </c>
      <c r="Y2298" t="s">
        <v>794</v>
      </c>
      <c r="Z2298" t="str">
        <f t="shared" si="35"/>
        <v>AS-94094</v>
      </c>
    </row>
    <row r="2299" spans="1:26" x14ac:dyDescent="0.3">
      <c r="A2299" t="s">
        <v>502</v>
      </c>
      <c r="B2299" t="s">
        <v>559</v>
      </c>
      <c r="C2299" t="s">
        <v>264</v>
      </c>
      <c r="E2299" t="s">
        <v>45</v>
      </c>
      <c r="G2299">
        <v>0.21</v>
      </c>
      <c r="H2299">
        <v>0.21</v>
      </c>
      <c r="I2299" t="s">
        <v>24</v>
      </c>
      <c r="J2299">
        <v>8.66</v>
      </c>
      <c r="K2299">
        <v>49.9</v>
      </c>
      <c r="L2299">
        <v>41.24</v>
      </c>
      <c r="M2299" t="s">
        <v>265</v>
      </c>
      <c r="N2299" t="s">
        <v>795</v>
      </c>
      <c r="O2299" t="s">
        <v>796</v>
      </c>
      <c r="P2299" t="s">
        <v>265</v>
      </c>
      <c r="Q2299" t="s">
        <v>266</v>
      </c>
      <c r="R2299" t="s">
        <v>267</v>
      </c>
      <c r="S2299" t="s">
        <v>797</v>
      </c>
      <c r="T2299">
        <v>49.9</v>
      </c>
      <c r="U2299" t="s">
        <v>24</v>
      </c>
      <c r="V2299" t="s">
        <v>798</v>
      </c>
      <c r="W2299" t="s">
        <v>799</v>
      </c>
      <c r="X2299" t="s">
        <v>800</v>
      </c>
      <c r="Y2299" t="s">
        <v>801</v>
      </c>
      <c r="Z2299" t="str">
        <f t="shared" si="35"/>
        <v>AS-92740</v>
      </c>
    </row>
    <row r="2300" spans="1:26" x14ac:dyDescent="0.3">
      <c r="A2300" t="s">
        <v>352</v>
      </c>
      <c r="B2300" t="s">
        <v>559</v>
      </c>
      <c r="C2300" t="s">
        <v>264</v>
      </c>
      <c r="E2300" t="s">
        <v>45</v>
      </c>
      <c r="G2300">
        <v>0.21</v>
      </c>
      <c r="H2300">
        <v>0.21</v>
      </c>
      <c r="I2300" t="s">
        <v>24</v>
      </c>
      <c r="J2300">
        <v>10.23</v>
      </c>
      <c r="K2300">
        <v>58.95</v>
      </c>
      <c r="L2300">
        <v>48.72</v>
      </c>
      <c r="M2300" t="s">
        <v>265</v>
      </c>
      <c r="N2300" t="s">
        <v>802</v>
      </c>
      <c r="O2300" t="s">
        <v>803</v>
      </c>
      <c r="P2300" t="s">
        <v>265</v>
      </c>
      <c r="Q2300" t="s">
        <v>266</v>
      </c>
      <c r="R2300" t="s">
        <v>267</v>
      </c>
      <c r="S2300" t="s">
        <v>804</v>
      </c>
      <c r="T2300">
        <v>58.95</v>
      </c>
      <c r="U2300" t="s">
        <v>24</v>
      </c>
      <c r="V2300" t="s">
        <v>805</v>
      </c>
      <c r="W2300" t="s">
        <v>806</v>
      </c>
      <c r="X2300" t="s">
        <v>807</v>
      </c>
      <c r="Y2300" t="s">
        <v>808</v>
      </c>
      <c r="Z2300" t="str">
        <f t="shared" si="35"/>
        <v>AS-94780</v>
      </c>
    </row>
    <row r="2301" spans="1:26" x14ac:dyDescent="0.3">
      <c r="A2301" t="s">
        <v>357</v>
      </c>
      <c r="B2301" t="s">
        <v>559</v>
      </c>
      <c r="C2301" t="s">
        <v>264</v>
      </c>
      <c r="E2301" t="s">
        <v>46</v>
      </c>
      <c r="G2301">
        <v>0.2</v>
      </c>
      <c r="H2301">
        <v>0.2</v>
      </c>
      <c r="I2301" t="s">
        <v>24</v>
      </c>
      <c r="J2301">
        <v>13.94</v>
      </c>
      <c r="K2301">
        <v>83.61</v>
      </c>
      <c r="L2301">
        <v>69.67</v>
      </c>
      <c r="M2301" t="s">
        <v>265</v>
      </c>
      <c r="N2301" t="s">
        <v>809</v>
      </c>
      <c r="O2301" t="s">
        <v>810</v>
      </c>
      <c r="P2301" t="s">
        <v>265</v>
      </c>
      <c r="Q2301" t="s">
        <v>266</v>
      </c>
      <c r="R2301" t="s">
        <v>267</v>
      </c>
      <c r="S2301" t="s">
        <v>811</v>
      </c>
      <c r="T2301">
        <v>83.61</v>
      </c>
      <c r="U2301" t="s">
        <v>24</v>
      </c>
      <c r="V2301" t="s">
        <v>812</v>
      </c>
      <c r="W2301" t="s">
        <v>813</v>
      </c>
      <c r="X2301" t="s">
        <v>814</v>
      </c>
      <c r="Y2301" t="s">
        <v>815</v>
      </c>
      <c r="Z2301" t="str">
        <f t="shared" si="35"/>
        <v>AS-94752</v>
      </c>
    </row>
    <row r="2302" spans="1:26" x14ac:dyDescent="0.3">
      <c r="A2302" t="s">
        <v>425</v>
      </c>
      <c r="B2302" t="s">
        <v>559</v>
      </c>
      <c r="C2302" t="s">
        <v>264</v>
      </c>
      <c r="E2302" t="s">
        <v>46</v>
      </c>
      <c r="G2302">
        <v>0.2</v>
      </c>
      <c r="H2302">
        <v>0.2</v>
      </c>
      <c r="I2302" t="s">
        <v>24</v>
      </c>
      <c r="J2302">
        <v>6.32</v>
      </c>
      <c r="K2302">
        <v>37.9</v>
      </c>
      <c r="L2302">
        <v>31.58</v>
      </c>
      <c r="M2302" t="s">
        <v>265</v>
      </c>
      <c r="N2302" t="s">
        <v>816</v>
      </c>
      <c r="O2302" t="s">
        <v>817</v>
      </c>
      <c r="P2302" t="s">
        <v>265</v>
      </c>
      <c r="Q2302" t="s">
        <v>266</v>
      </c>
      <c r="R2302" t="s">
        <v>267</v>
      </c>
      <c r="S2302" t="s">
        <v>818</v>
      </c>
      <c r="T2302">
        <v>37.9</v>
      </c>
      <c r="U2302" t="s">
        <v>24</v>
      </c>
      <c r="V2302" t="s">
        <v>819</v>
      </c>
      <c r="W2302" t="s">
        <v>820</v>
      </c>
      <c r="X2302" t="s">
        <v>821</v>
      </c>
      <c r="Y2302" t="s">
        <v>822</v>
      </c>
      <c r="Z2302" t="str">
        <f t="shared" si="35"/>
        <v>AS-93997</v>
      </c>
    </row>
    <row r="2303" spans="1:26" x14ac:dyDescent="0.3">
      <c r="A2303" t="s">
        <v>582</v>
      </c>
      <c r="B2303" t="s">
        <v>559</v>
      </c>
      <c r="C2303" t="s">
        <v>268</v>
      </c>
      <c r="E2303" t="s">
        <v>47</v>
      </c>
      <c r="G2303">
        <v>0.22</v>
      </c>
      <c r="H2303">
        <v>0.22</v>
      </c>
      <c r="I2303" t="s">
        <v>24</v>
      </c>
      <c r="J2303">
        <v>4.49</v>
      </c>
      <c r="K2303">
        <v>24.9</v>
      </c>
      <c r="L2303">
        <v>20.41</v>
      </c>
      <c r="M2303" t="s">
        <v>83</v>
      </c>
      <c r="N2303" t="s">
        <v>823</v>
      </c>
      <c r="O2303" t="s">
        <v>824</v>
      </c>
      <c r="P2303" t="s">
        <v>83</v>
      </c>
      <c r="Q2303" t="s">
        <v>266</v>
      </c>
      <c r="R2303" t="s">
        <v>267</v>
      </c>
      <c r="S2303" t="s">
        <v>825</v>
      </c>
      <c r="T2303">
        <v>24.9</v>
      </c>
      <c r="U2303" t="s">
        <v>24</v>
      </c>
      <c r="V2303" t="s">
        <v>826</v>
      </c>
      <c r="W2303" t="s">
        <v>827</v>
      </c>
      <c r="X2303" t="s">
        <v>828</v>
      </c>
      <c r="Y2303" t="s">
        <v>829</v>
      </c>
      <c r="Z2303" t="str">
        <f t="shared" si="35"/>
        <v>AS-93079</v>
      </c>
    </row>
    <row r="2304" spans="1:26" x14ac:dyDescent="0.3">
      <c r="A2304" t="s">
        <v>405</v>
      </c>
      <c r="B2304" t="s">
        <v>559</v>
      </c>
      <c r="C2304" t="s">
        <v>264</v>
      </c>
      <c r="E2304" t="s">
        <v>47</v>
      </c>
      <c r="G2304">
        <v>0.22</v>
      </c>
      <c r="H2304">
        <v>0.22</v>
      </c>
      <c r="I2304" t="s">
        <v>24</v>
      </c>
      <c r="J2304">
        <v>5.39</v>
      </c>
      <c r="K2304">
        <v>29.9</v>
      </c>
      <c r="L2304">
        <v>24.51</v>
      </c>
      <c r="M2304" t="s">
        <v>265</v>
      </c>
      <c r="N2304" t="s">
        <v>830</v>
      </c>
      <c r="O2304" t="s">
        <v>831</v>
      </c>
      <c r="P2304" t="s">
        <v>265</v>
      </c>
      <c r="Q2304" t="s">
        <v>266</v>
      </c>
      <c r="R2304" t="s">
        <v>267</v>
      </c>
      <c r="S2304" t="s">
        <v>832</v>
      </c>
      <c r="T2304">
        <v>29.9</v>
      </c>
      <c r="U2304" t="s">
        <v>24</v>
      </c>
      <c r="V2304" t="s">
        <v>833</v>
      </c>
      <c r="W2304" t="s">
        <v>834</v>
      </c>
      <c r="X2304" t="s">
        <v>835</v>
      </c>
      <c r="Y2304" t="s">
        <v>836</v>
      </c>
      <c r="Z2304" t="str">
        <f t="shared" si="35"/>
        <v>AS-94219</v>
      </c>
    </row>
    <row r="2305" spans="1:26" x14ac:dyDescent="0.3">
      <c r="A2305" t="s">
        <v>506</v>
      </c>
      <c r="B2305" t="s">
        <v>559</v>
      </c>
      <c r="C2305" t="s">
        <v>264</v>
      </c>
      <c r="E2305" t="s">
        <v>42</v>
      </c>
      <c r="G2305">
        <v>0.19</v>
      </c>
      <c r="H2305">
        <v>0.19</v>
      </c>
      <c r="I2305" t="s">
        <v>24</v>
      </c>
      <c r="J2305">
        <v>6.05</v>
      </c>
      <c r="K2305">
        <v>37.9</v>
      </c>
      <c r="L2305">
        <v>31.85</v>
      </c>
      <c r="M2305" t="s">
        <v>265</v>
      </c>
      <c r="N2305" t="s">
        <v>837</v>
      </c>
      <c r="O2305" t="s">
        <v>838</v>
      </c>
      <c r="P2305" t="s">
        <v>265</v>
      </c>
      <c r="Q2305" t="s">
        <v>266</v>
      </c>
      <c r="R2305" t="s">
        <v>267</v>
      </c>
      <c r="S2305" t="s">
        <v>839</v>
      </c>
      <c r="T2305">
        <v>37.9</v>
      </c>
      <c r="U2305" t="s">
        <v>24</v>
      </c>
      <c r="V2305" t="s">
        <v>840</v>
      </c>
      <c r="W2305" t="s">
        <v>841</v>
      </c>
      <c r="X2305" t="s">
        <v>842</v>
      </c>
      <c r="Y2305" t="s">
        <v>843</v>
      </c>
      <c r="Z2305" t="str">
        <f t="shared" si="35"/>
        <v>AS-92672</v>
      </c>
    </row>
    <row r="2306" spans="1:26" x14ac:dyDescent="0.3">
      <c r="A2306" t="s">
        <v>492</v>
      </c>
      <c r="B2306" t="s">
        <v>559</v>
      </c>
      <c r="C2306" t="s">
        <v>264</v>
      </c>
      <c r="E2306" t="s">
        <v>46</v>
      </c>
      <c r="G2306">
        <v>0.2</v>
      </c>
      <c r="H2306">
        <v>0.2</v>
      </c>
      <c r="I2306" t="s">
        <v>24</v>
      </c>
      <c r="J2306">
        <v>4.1500000000000004</v>
      </c>
      <c r="K2306">
        <v>24.9</v>
      </c>
      <c r="L2306">
        <v>20.75</v>
      </c>
      <c r="M2306" t="s">
        <v>265</v>
      </c>
      <c r="N2306" t="s">
        <v>844</v>
      </c>
      <c r="O2306" t="s">
        <v>845</v>
      </c>
      <c r="P2306" t="s">
        <v>265</v>
      </c>
      <c r="Q2306" t="s">
        <v>266</v>
      </c>
      <c r="R2306" t="s">
        <v>267</v>
      </c>
      <c r="S2306" t="s">
        <v>846</v>
      </c>
      <c r="T2306">
        <v>24.9</v>
      </c>
      <c r="U2306" t="s">
        <v>24</v>
      </c>
      <c r="V2306" t="s">
        <v>847</v>
      </c>
      <c r="W2306" t="s">
        <v>848</v>
      </c>
      <c r="X2306" t="s">
        <v>849</v>
      </c>
      <c r="Y2306" t="s">
        <v>850</v>
      </c>
      <c r="Z2306" t="str">
        <f t="shared" si="35"/>
        <v>AS-92963</v>
      </c>
    </row>
    <row r="2307" spans="1:26" x14ac:dyDescent="0.3">
      <c r="A2307" t="s">
        <v>552</v>
      </c>
      <c r="B2307" t="s">
        <v>559</v>
      </c>
      <c r="C2307" t="s">
        <v>264</v>
      </c>
      <c r="E2307" t="s">
        <v>45</v>
      </c>
      <c r="G2307">
        <v>0.21</v>
      </c>
      <c r="H2307">
        <v>0.21</v>
      </c>
      <c r="I2307" t="s">
        <v>24</v>
      </c>
      <c r="J2307">
        <v>10.39</v>
      </c>
      <c r="K2307">
        <v>59.88</v>
      </c>
      <c r="L2307">
        <v>49.49</v>
      </c>
      <c r="M2307" t="s">
        <v>265</v>
      </c>
      <c r="N2307" t="s">
        <v>851</v>
      </c>
      <c r="O2307" t="s">
        <v>852</v>
      </c>
      <c r="P2307" t="s">
        <v>265</v>
      </c>
      <c r="Q2307" t="s">
        <v>266</v>
      </c>
      <c r="R2307" t="s">
        <v>267</v>
      </c>
      <c r="S2307" t="s">
        <v>853</v>
      </c>
      <c r="T2307">
        <v>59.88</v>
      </c>
      <c r="U2307" t="s">
        <v>24</v>
      </c>
      <c r="V2307" t="s">
        <v>854</v>
      </c>
      <c r="W2307" t="s">
        <v>855</v>
      </c>
      <c r="X2307" t="s">
        <v>856</v>
      </c>
      <c r="Y2307" t="s">
        <v>857</v>
      </c>
      <c r="Z2307" t="str">
        <f t="shared" ref="Z2307:Z2370" si="36">+A2307</f>
        <v>AS-92056</v>
      </c>
    </row>
    <row r="2308" spans="1:26" x14ac:dyDescent="0.3">
      <c r="A2308" t="s">
        <v>422</v>
      </c>
      <c r="B2308" t="s">
        <v>559</v>
      </c>
      <c r="C2308" t="s">
        <v>264</v>
      </c>
      <c r="E2308" t="s">
        <v>46</v>
      </c>
      <c r="G2308">
        <v>0.2</v>
      </c>
      <c r="H2308">
        <v>0.2</v>
      </c>
      <c r="I2308" t="s">
        <v>24</v>
      </c>
      <c r="J2308">
        <v>11.33</v>
      </c>
      <c r="K2308">
        <v>67.95</v>
      </c>
      <c r="L2308">
        <v>56.62</v>
      </c>
      <c r="M2308" t="s">
        <v>265</v>
      </c>
      <c r="N2308" t="s">
        <v>858</v>
      </c>
      <c r="O2308" t="s">
        <v>859</v>
      </c>
      <c r="P2308" t="s">
        <v>265</v>
      </c>
      <c r="Q2308" t="s">
        <v>266</v>
      </c>
      <c r="R2308" t="s">
        <v>267</v>
      </c>
      <c r="S2308" t="s">
        <v>860</v>
      </c>
      <c r="T2308">
        <v>67.95</v>
      </c>
      <c r="U2308" t="s">
        <v>24</v>
      </c>
      <c r="V2308" t="s">
        <v>861</v>
      </c>
      <c r="W2308" t="s">
        <v>862</v>
      </c>
      <c r="X2308" t="s">
        <v>863</v>
      </c>
      <c r="Y2308" t="s">
        <v>864</v>
      </c>
      <c r="Z2308" t="str">
        <f t="shared" si="36"/>
        <v>AS-94050</v>
      </c>
    </row>
    <row r="2309" spans="1:26" x14ac:dyDescent="0.3">
      <c r="A2309" t="s">
        <v>390</v>
      </c>
      <c r="B2309" t="s">
        <v>559</v>
      </c>
      <c r="C2309" t="s">
        <v>264</v>
      </c>
      <c r="E2309" t="s">
        <v>46</v>
      </c>
      <c r="G2309">
        <v>0.2</v>
      </c>
      <c r="H2309">
        <v>0.2</v>
      </c>
      <c r="I2309" t="s">
        <v>24</v>
      </c>
      <c r="J2309">
        <v>10.98</v>
      </c>
      <c r="K2309">
        <v>65.900000000000006</v>
      </c>
      <c r="L2309">
        <v>54.92</v>
      </c>
      <c r="M2309" t="s">
        <v>265</v>
      </c>
      <c r="N2309" t="s">
        <v>865</v>
      </c>
      <c r="O2309" t="s">
        <v>866</v>
      </c>
      <c r="P2309" t="s">
        <v>265</v>
      </c>
      <c r="Q2309" t="s">
        <v>266</v>
      </c>
      <c r="R2309" t="s">
        <v>267</v>
      </c>
      <c r="S2309" t="s">
        <v>867</v>
      </c>
      <c r="T2309">
        <v>65.900000000000006</v>
      </c>
      <c r="U2309" t="s">
        <v>24</v>
      </c>
      <c r="V2309" t="s">
        <v>868</v>
      </c>
      <c r="W2309" t="s">
        <v>869</v>
      </c>
      <c r="X2309" t="s">
        <v>870</v>
      </c>
      <c r="Y2309" t="s">
        <v>871</v>
      </c>
      <c r="Z2309" t="str">
        <f t="shared" si="36"/>
        <v>AS-94376</v>
      </c>
    </row>
    <row r="2310" spans="1:26" x14ac:dyDescent="0.3">
      <c r="A2310" t="s">
        <v>404</v>
      </c>
      <c r="B2310" t="s">
        <v>559</v>
      </c>
      <c r="C2310" t="s">
        <v>264</v>
      </c>
      <c r="E2310" t="s">
        <v>45</v>
      </c>
      <c r="G2310">
        <v>0.21</v>
      </c>
      <c r="H2310">
        <v>0.21</v>
      </c>
      <c r="I2310" t="s">
        <v>24</v>
      </c>
      <c r="J2310">
        <v>31.82</v>
      </c>
      <c r="K2310">
        <v>183.33</v>
      </c>
      <c r="L2310">
        <v>151.51</v>
      </c>
      <c r="M2310" t="s">
        <v>265</v>
      </c>
      <c r="N2310" t="s">
        <v>872</v>
      </c>
      <c r="O2310" t="s">
        <v>873</v>
      </c>
      <c r="P2310" t="s">
        <v>265</v>
      </c>
      <c r="Q2310" t="s">
        <v>266</v>
      </c>
      <c r="R2310" t="s">
        <v>267</v>
      </c>
      <c r="S2310" t="s">
        <v>874</v>
      </c>
      <c r="T2310">
        <v>183.33</v>
      </c>
      <c r="U2310" t="s">
        <v>24</v>
      </c>
      <c r="V2310" t="s">
        <v>875</v>
      </c>
      <c r="W2310" t="s">
        <v>876</v>
      </c>
      <c r="X2310" t="s">
        <v>877</v>
      </c>
      <c r="Y2310" t="s">
        <v>878</v>
      </c>
      <c r="Z2310" t="str">
        <f t="shared" si="36"/>
        <v>AS-94232</v>
      </c>
    </row>
    <row r="2311" spans="1:26" x14ac:dyDescent="0.3">
      <c r="A2311" t="s">
        <v>585</v>
      </c>
      <c r="B2311" t="s">
        <v>559</v>
      </c>
      <c r="C2311" t="s">
        <v>268</v>
      </c>
      <c r="E2311" t="s">
        <v>45</v>
      </c>
      <c r="G2311">
        <v>0.21</v>
      </c>
      <c r="H2311">
        <v>0.21</v>
      </c>
      <c r="I2311" t="s">
        <v>24</v>
      </c>
      <c r="J2311">
        <v>23.4</v>
      </c>
      <c r="K2311">
        <v>134.85</v>
      </c>
      <c r="L2311">
        <v>111.45</v>
      </c>
      <c r="M2311" t="s">
        <v>83</v>
      </c>
      <c r="N2311" t="s">
        <v>879</v>
      </c>
      <c r="O2311" t="s">
        <v>880</v>
      </c>
      <c r="P2311" t="s">
        <v>83</v>
      </c>
      <c r="Q2311" t="s">
        <v>266</v>
      </c>
      <c r="R2311" t="s">
        <v>267</v>
      </c>
      <c r="S2311" t="s">
        <v>881</v>
      </c>
      <c r="T2311">
        <v>134.85</v>
      </c>
      <c r="U2311" t="s">
        <v>24</v>
      </c>
      <c r="V2311" t="s">
        <v>882</v>
      </c>
      <c r="W2311" t="s">
        <v>883</v>
      </c>
      <c r="X2311" t="s">
        <v>884</v>
      </c>
      <c r="Y2311" t="s">
        <v>885</v>
      </c>
      <c r="Z2311" t="str">
        <f t="shared" si="36"/>
        <v>AS-93170</v>
      </c>
    </row>
    <row r="2312" spans="1:26" x14ac:dyDescent="0.3">
      <c r="A2312" t="s">
        <v>379</v>
      </c>
      <c r="B2312" t="s">
        <v>559</v>
      </c>
      <c r="C2312" t="s">
        <v>264</v>
      </c>
      <c r="E2312" t="s">
        <v>45</v>
      </c>
      <c r="G2312">
        <v>0.21</v>
      </c>
      <c r="H2312">
        <v>0.21</v>
      </c>
      <c r="I2312" t="s">
        <v>24</v>
      </c>
      <c r="J2312">
        <v>82.76</v>
      </c>
      <c r="K2312">
        <v>476.87</v>
      </c>
      <c r="L2312">
        <v>394.11</v>
      </c>
      <c r="M2312" t="s">
        <v>265</v>
      </c>
      <c r="N2312" t="s">
        <v>886</v>
      </c>
      <c r="O2312" t="s">
        <v>887</v>
      </c>
      <c r="P2312" t="s">
        <v>265</v>
      </c>
      <c r="Q2312" t="s">
        <v>266</v>
      </c>
      <c r="R2312" t="s">
        <v>267</v>
      </c>
      <c r="S2312" t="s">
        <v>888</v>
      </c>
      <c r="T2312">
        <v>476.87</v>
      </c>
      <c r="U2312" t="s">
        <v>24</v>
      </c>
      <c r="V2312" t="s">
        <v>889</v>
      </c>
      <c r="W2312" t="s">
        <v>890</v>
      </c>
      <c r="X2312" t="s">
        <v>891</v>
      </c>
      <c r="Y2312" t="s">
        <v>892</v>
      </c>
      <c r="Z2312" t="str">
        <f t="shared" si="36"/>
        <v>AS-94453</v>
      </c>
    </row>
    <row r="2313" spans="1:26" x14ac:dyDescent="0.3">
      <c r="A2313" t="s">
        <v>607</v>
      </c>
      <c r="B2313" t="s">
        <v>559</v>
      </c>
      <c r="C2313" t="s">
        <v>268</v>
      </c>
      <c r="E2313" t="s">
        <v>37</v>
      </c>
      <c r="G2313">
        <v>0.2</v>
      </c>
      <c r="H2313">
        <v>0.2</v>
      </c>
      <c r="I2313" t="s">
        <v>24</v>
      </c>
      <c r="J2313">
        <v>19.16</v>
      </c>
      <c r="K2313">
        <v>114.95</v>
      </c>
      <c r="L2313">
        <v>95.79</v>
      </c>
      <c r="M2313" t="s">
        <v>83</v>
      </c>
      <c r="N2313" t="s">
        <v>893</v>
      </c>
      <c r="O2313" t="s">
        <v>894</v>
      </c>
      <c r="P2313" t="s">
        <v>83</v>
      </c>
      <c r="Q2313" t="s">
        <v>266</v>
      </c>
      <c r="R2313" t="s">
        <v>267</v>
      </c>
      <c r="S2313" t="s">
        <v>895</v>
      </c>
      <c r="T2313">
        <v>114.95</v>
      </c>
      <c r="U2313" t="s">
        <v>24</v>
      </c>
      <c r="V2313" t="s">
        <v>896</v>
      </c>
      <c r="W2313" t="s">
        <v>897</v>
      </c>
      <c r="X2313" t="s">
        <v>898</v>
      </c>
      <c r="Y2313" t="s">
        <v>899</v>
      </c>
      <c r="Z2313" t="str">
        <f t="shared" si="36"/>
        <v>AS-94326</v>
      </c>
    </row>
    <row r="2314" spans="1:26" x14ac:dyDescent="0.3">
      <c r="A2314" t="s">
        <v>530</v>
      </c>
      <c r="B2314" t="s">
        <v>559</v>
      </c>
      <c r="C2314" t="s">
        <v>264</v>
      </c>
      <c r="E2314" t="s">
        <v>46</v>
      </c>
      <c r="G2314">
        <v>0.2</v>
      </c>
      <c r="H2314">
        <v>0.2</v>
      </c>
      <c r="I2314" t="s">
        <v>24</v>
      </c>
      <c r="J2314">
        <v>4.1500000000000004</v>
      </c>
      <c r="K2314">
        <v>24.9</v>
      </c>
      <c r="L2314">
        <v>20.75</v>
      </c>
      <c r="M2314" t="s">
        <v>265</v>
      </c>
      <c r="N2314" t="s">
        <v>900</v>
      </c>
      <c r="O2314" t="s">
        <v>901</v>
      </c>
      <c r="P2314" t="s">
        <v>265</v>
      </c>
      <c r="Q2314" t="s">
        <v>266</v>
      </c>
      <c r="R2314" t="s">
        <v>267</v>
      </c>
      <c r="S2314" t="s">
        <v>902</v>
      </c>
      <c r="T2314">
        <v>24.9</v>
      </c>
      <c r="U2314" t="s">
        <v>24</v>
      </c>
      <c r="V2314" t="s">
        <v>903</v>
      </c>
      <c r="W2314" t="s">
        <v>904</v>
      </c>
      <c r="X2314" t="s">
        <v>905</v>
      </c>
      <c r="Y2314" t="s">
        <v>906</v>
      </c>
      <c r="Z2314" t="str">
        <f t="shared" si="36"/>
        <v>AS-92395</v>
      </c>
    </row>
    <row r="2315" spans="1:26" x14ac:dyDescent="0.3">
      <c r="A2315" t="s">
        <v>537</v>
      </c>
      <c r="B2315" t="s">
        <v>559</v>
      </c>
      <c r="C2315" t="s">
        <v>264</v>
      </c>
      <c r="E2315" t="s">
        <v>37</v>
      </c>
      <c r="G2315">
        <v>0.2</v>
      </c>
      <c r="H2315">
        <v>0.2</v>
      </c>
      <c r="I2315" t="s">
        <v>24</v>
      </c>
      <c r="J2315">
        <v>9.64</v>
      </c>
      <c r="K2315">
        <v>57.85</v>
      </c>
      <c r="L2315">
        <v>48.21</v>
      </c>
      <c r="M2315" t="s">
        <v>265</v>
      </c>
      <c r="N2315" t="s">
        <v>907</v>
      </c>
      <c r="O2315" t="s">
        <v>908</v>
      </c>
      <c r="P2315" t="s">
        <v>265</v>
      </c>
      <c r="Q2315" t="s">
        <v>266</v>
      </c>
      <c r="R2315" t="s">
        <v>267</v>
      </c>
      <c r="S2315" t="s">
        <v>909</v>
      </c>
      <c r="T2315">
        <v>57.85</v>
      </c>
      <c r="U2315" t="s">
        <v>24</v>
      </c>
      <c r="V2315" t="s">
        <v>910</v>
      </c>
      <c r="W2315" t="s">
        <v>911</v>
      </c>
      <c r="X2315" t="s">
        <v>912</v>
      </c>
      <c r="Y2315" t="s">
        <v>913</v>
      </c>
      <c r="Z2315" t="str">
        <f t="shared" si="36"/>
        <v>AS-92306</v>
      </c>
    </row>
    <row r="2316" spans="1:26" x14ac:dyDescent="0.3">
      <c r="A2316" t="s">
        <v>377</v>
      </c>
      <c r="B2316" t="s">
        <v>559</v>
      </c>
      <c r="C2316" t="s">
        <v>264</v>
      </c>
      <c r="E2316" t="s">
        <v>45</v>
      </c>
      <c r="G2316">
        <v>0.21</v>
      </c>
      <c r="H2316">
        <v>0.21</v>
      </c>
      <c r="I2316" t="s">
        <v>24</v>
      </c>
      <c r="J2316">
        <v>8.66</v>
      </c>
      <c r="K2316">
        <v>49.9</v>
      </c>
      <c r="L2316">
        <v>41.24</v>
      </c>
      <c r="M2316" t="s">
        <v>265</v>
      </c>
      <c r="N2316" t="s">
        <v>914</v>
      </c>
      <c r="O2316" t="s">
        <v>915</v>
      </c>
      <c r="P2316" t="s">
        <v>265</v>
      </c>
      <c r="Q2316" t="s">
        <v>266</v>
      </c>
      <c r="R2316" t="s">
        <v>269</v>
      </c>
      <c r="S2316" t="s">
        <v>916</v>
      </c>
      <c r="T2316">
        <v>49.9</v>
      </c>
      <c r="U2316" t="s">
        <v>24</v>
      </c>
      <c r="V2316" t="s">
        <v>917</v>
      </c>
      <c r="W2316" t="s">
        <v>918</v>
      </c>
      <c r="X2316" t="s">
        <v>919</v>
      </c>
      <c r="Y2316" t="s">
        <v>920</v>
      </c>
      <c r="Z2316" t="str">
        <f t="shared" si="36"/>
        <v>AS-94482</v>
      </c>
    </row>
    <row r="2317" spans="1:26" x14ac:dyDescent="0.3">
      <c r="A2317" t="s">
        <v>377</v>
      </c>
      <c r="B2317" t="s">
        <v>559</v>
      </c>
      <c r="C2317" t="s">
        <v>264</v>
      </c>
      <c r="E2317" t="s">
        <v>45</v>
      </c>
      <c r="G2317">
        <v>0.21</v>
      </c>
      <c r="H2317">
        <v>0.21</v>
      </c>
      <c r="I2317" t="s">
        <v>24</v>
      </c>
      <c r="J2317">
        <v>8.66</v>
      </c>
      <c r="K2317">
        <v>49.9</v>
      </c>
      <c r="L2317">
        <v>41.24</v>
      </c>
      <c r="M2317" t="s">
        <v>265</v>
      </c>
      <c r="N2317" t="s">
        <v>914</v>
      </c>
      <c r="O2317" t="s">
        <v>921</v>
      </c>
      <c r="P2317" t="s">
        <v>265</v>
      </c>
      <c r="Q2317" t="s">
        <v>266</v>
      </c>
      <c r="R2317" t="s">
        <v>267</v>
      </c>
      <c r="S2317" t="s">
        <v>922</v>
      </c>
      <c r="T2317">
        <v>49.9</v>
      </c>
      <c r="U2317" t="s">
        <v>24</v>
      </c>
      <c r="V2317" t="s">
        <v>923</v>
      </c>
      <c r="W2317" t="s">
        <v>924</v>
      </c>
      <c r="X2317" t="s">
        <v>925</v>
      </c>
      <c r="Y2317" t="s">
        <v>926</v>
      </c>
      <c r="Z2317" t="str">
        <f t="shared" si="36"/>
        <v>AS-94482</v>
      </c>
    </row>
    <row r="2318" spans="1:26" x14ac:dyDescent="0.3">
      <c r="A2318" t="s">
        <v>479</v>
      </c>
      <c r="B2318" t="s">
        <v>559</v>
      </c>
      <c r="C2318" t="s">
        <v>264</v>
      </c>
      <c r="E2318" t="s">
        <v>45</v>
      </c>
      <c r="G2318">
        <v>0.21</v>
      </c>
      <c r="H2318">
        <v>0.21</v>
      </c>
      <c r="I2318" t="s">
        <v>24</v>
      </c>
      <c r="J2318">
        <v>6.58</v>
      </c>
      <c r="K2318">
        <v>37.9</v>
      </c>
      <c r="L2318">
        <v>31.32</v>
      </c>
      <c r="M2318" t="s">
        <v>265</v>
      </c>
      <c r="N2318" t="s">
        <v>927</v>
      </c>
      <c r="O2318" t="s">
        <v>928</v>
      </c>
      <c r="P2318" t="s">
        <v>265</v>
      </c>
      <c r="Q2318" t="s">
        <v>266</v>
      </c>
      <c r="R2318" t="s">
        <v>267</v>
      </c>
      <c r="S2318" t="s">
        <v>929</v>
      </c>
      <c r="T2318">
        <v>37.9</v>
      </c>
      <c r="U2318" t="s">
        <v>24</v>
      </c>
      <c r="V2318" t="s">
        <v>930</v>
      </c>
      <c r="W2318" t="s">
        <v>931</v>
      </c>
      <c r="X2318" t="s">
        <v>932</v>
      </c>
      <c r="Y2318" t="s">
        <v>933</v>
      </c>
      <c r="Z2318" t="str">
        <f t="shared" si="36"/>
        <v>AS-93176</v>
      </c>
    </row>
    <row r="2319" spans="1:26" x14ac:dyDescent="0.3">
      <c r="A2319" t="s">
        <v>365</v>
      </c>
      <c r="B2319" t="s">
        <v>559</v>
      </c>
      <c r="C2319" t="s">
        <v>264</v>
      </c>
      <c r="E2319" t="s">
        <v>45</v>
      </c>
      <c r="G2319">
        <v>0.21</v>
      </c>
      <c r="H2319">
        <v>0.21</v>
      </c>
      <c r="I2319" t="s">
        <v>24</v>
      </c>
      <c r="J2319">
        <v>58.94</v>
      </c>
      <c r="K2319">
        <v>339.6</v>
      </c>
      <c r="L2319">
        <v>280.66000000000003</v>
      </c>
      <c r="M2319" t="s">
        <v>265</v>
      </c>
      <c r="N2319" t="s">
        <v>934</v>
      </c>
      <c r="O2319" t="s">
        <v>935</v>
      </c>
      <c r="P2319" t="s">
        <v>265</v>
      </c>
      <c r="Q2319" t="s">
        <v>266</v>
      </c>
      <c r="R2319" t="s">
        <v>269</v>
      </c>
      <c r="S2319" t="s">
        <v>936</v>
      </c>
      <c r="T2319">
        <v>339.6</v>
      </c>
      <c r="U2319" t="s">
        <v>24</v>
      </c>
      <c r="V2319" t="s">
        <v>937</v>
      </c>
      <c r="W2319" t="s">
        <v>938</v>
      </c>
      <c r="X2319" t="s">
        <v>939</v>
      </c>
      <c r="Y2319" t="s">
        <v>940</v>
      </c>
      <c r="Z2319" t="str">
        <f t="shared" si="36"/>
        <v>AS-94630</v>
      </c>
    </row>
    <row r="2320" spans="1:26" x14ac:dyDescent="0.3">
      <c r="A2320" t="s">
        <v>365</v>
      </c>
      <c r="B2320" t="s">
        <v>559</v>
      </c>
      <c r="C2320" t="s">
        <v>264</v>
      </c>
      <c r="E2320" t="s">
        <v>45</v>
      </c>
      <c r="G2320">
        <v>0.21</v>
      </c>
      <c r="H2320">
        <v>0.21</v>
      </c>
      <c r="I2320" t="s">
        <v>24</v>
      </c>
      <c r="J2320">
        <v>58.94</v>
      </c>
      <c r="K2320">
        <v>339.6</v>
      </c>
      <c r="L2320">
        <v>280.66000000000003</v>
      </c>
      <c r="M2320" t="s">
        <v>265</v>
      </c>
      <c r="N2320" t="s">
        <v>934</v>
      </c>
      <c r="O2320" t="s">
        <v>941</v>
      </c>
      <c r="P2320" t="s">
        <v>265</v>
      </c>
      <c r="Q2320" t="s">
        <v>266</v>
      </c>
      <c r="R2320" t="s">
        <v>269</v>
      </c>
      <c r="S2320" t="s">
        <v>942</v>
      </c>
      <c r="T2320">
        <v>339.6</v>
      </c>
      <c r="U2320" t="s">
        <v>24</v>
      </c>
      <c r="V2320" t="s">
        <v>943</v>
      </c>
      <c r="W2320" t="s">
        <v>944</v>
      </c>
      <c r="X2320" t="s">
        <v>943</v>
      </c>
      <c r="Y2320" t="s">
        <v>945</v>
      </c>
      <c r="Z2320" t="str">
        <f t="shared" si="36"/>
        <v>AS-94630</v>
      </c>
    </row>
    <row r="2321" spans="1:26" x14ac:dyDescent="0.3">
      <c r="A2321" t="s">
        <v>365</v>
      </c>
      <c r="B2321" t="s">
        <v>559</v>
      </c>
      <c r="C2321" t="s">
        <v>264</v>
      </c>
      <c r="E2321" t="s">
        <v>45</v>
      </c>
      <c r="G2321">
        <v>0.21</v>
      </c>
      <c r="H2321">
        <v>0.21</v>
      </c>
      <c r="I2321" t="s">
        <v>24</v>
      </c>
      <c r="J2321">
        <v>58.94</v>
      </c>
      <c r="K2321">
        <v>339.6</v>
      </c>
      <c r="L2321">
        <v>280.66000000000003</v>
      </c>
      <c r="M2321" t="s">
        <v>265</v>
      </c>
      <c r="N2321" t="s">
        <v>934</v>
      </c>
      <c r="O2321" t="s">
        <v>946</v>
      </c>
      <c r="P2321" t="s">
        <v>265</v>
      </c>
      <c r="Q2321" t="s">
        <v>266</v>
      </c>
      <c r="R2321" t="s">
        <v>267</v>
      </c>
      <c r="S2321" t="s">
        <v>947</v>
      </c>
      <c r="T2321">
        <v>339.6</v>
      </c>
      <c r="U2321" t="s">
        <v>24</v>
      </c>
      <c r="V2321" t="s">
        <v>948</v>
      </c>
      <c r="W2321" t="s">
        <v>949</v>
      </c>
      <c r="X2321" t="s">
        <v>950</v>
      </c>
      <c r="Y2321" t="s">
        <v>951</v>
      </c>
      <c r="Z2321" t="str">
        <f t="shared" si="36"/>
        <v>AS-94630</v>
      </c>
    </row>
    <row r="2322" spans="1:26" x14ac:dyDescent="0.3">
      <c r="A2322" t="s">
        <v>451</v>
      </c>
      <c r="B2322" t="s">
        <v>559</v>
      </c>
      <c r="C2322" t="s">
        <v>264</v>
      </c>
      <c r="E2322" t="s">
        <v>47</v>
      </c>
      <c r="G2322">
        <v>0.22</v>
      </c>
      <c r="H2322">
        <v>0.22</v>
      </c>
      <c r="I2322" t="s">
        <v>24</v>
      </c>
      <c r="J2322">
        <v>9</v>
      </c>
      <c r="K2322">
        <v>49.9</v>
      </c>
      <c r="L2322">
        <v>40.9</v>
      </c>
      <c r="M2322" t="s">
        <v>265</v>
      </c>
      <c r="N2322" t="s">
        <v>952</v>
      </c>
      <c r="O2322" t="s">
        <v>953</v>
      </c>
      <c r="P2322" t="s">
        <v>265</v>
      </c>
      <c r="Q2322" t="s">
        <v>266</v>
      </c>
      <c r="R2322" t="s">
        <v>269</v>
      </c>
      <c r="S2322" t="s">
        <v>954</v>
      </c>
      <c r="T2322">
        <v>49.9</v>
      </c>
      <c r="U2322" t="s">
        <v>24</v>
      </c>
      <c r="V2322" t="s">
        <v>955</v>
      </c>
      <c r="W2322" t="s">
        <v>956</v>
      </c>
      <c r="X2322" t="s">
        <v>957</v>
      </c>
      <c r="Y2322" t="s">
        <v>958</v>
      </c>
      <c r="Z2322" t="str">
        <f t="shared" si="36"/>
        <v>AS-93668</v>
      </c>
    </row>
    <row r="2323" spans="1:26" x14ac:dyDescent="0.3">
      <c r="A2323" t="s">
        <v>451</v>
      </c>
      <c r="B2323" t="s">
        <v>559</v>
      </c>
      <c r="C2323" t="s">
        <v>264</v>
      </c>
      <c r="E2323" t="s">
        <v>47</v>
      </c>
      <c r="G2323">
        <v>0.22</v>
      </c>
      <c r="H2323">
        <v>0.22</v>
      </c>
      <c r="I2323" t="s">
        <v>24</v>
      </c>
      <c r="J2323">
        <v>9</v>
      </c>
      <c r="K2323">
        <v>49.9</v>
      </c>
      <c r="L2323">
        <v>40.9</v>
      </c>
      <c r="M2323" t="s">
        <v>265</v>
      </c>
      <c r="N2323" t="s">
        <v>952</v>
      </c>
      <c r="O2323" t="s">
        <v>959</v>
      </c>
      <c r="P2323" t="s">
        <v>265</v>
      </c>
      <c r="Q2323" t="s">
        <v>266</v>
      </c>
      <c r="R2323" t="s">
        <v>267</v>
      </c>
      <c r="S2323" t="s">
        <v>960</v>
      </c>
      <c r="T2323">
        <v>49.9</v>
      </c>
      <c r="U2323" t="s">
        <v>24</v>
      </c>
      <c r="V2323" t="s">
        <v>961</v>
      </c>
      <c r="W2323" t="s">
        <v>962</v>
      </c>
      <c r="X2323" t="s">
        <v>963</v>
      </c>
      <c r="Y2323" t="s">
        <v>964</v>
      </c>
      <c r="Z2323" t="str">
        <f t="shared" si="36"/>
        <v>AS-93668</v>
      </c>
    </row>
    <row r="2324" spans="1:26" x14ac:dyDescent="0.3">
      <c r="A2324" t="s">
        <v>511</v>
      </c>
      <c r="B2324" t="s">
        <v>559</v>
      </c>
      <c r="C2324" t="s">
        <v>264</v>
      </c>
      <c r="E2324" t="s">
        <v>45</v>
      </c>
      <c r="G2324">
        <v>0.21</v>
      </c>
      <c r="H2324">
        <v>0.21</v>
      </c>
      <c r="I2324" t="s">
        <v>24</v>
      </c>
      <c r="J2324">
        <v>17.350000000000001</v>
      </c>
      <c r="K2324">
        <v>99.95</v>
      </c>
      <c r="L2324">
        <v>82.6</v>
      </c>
      <c r="M2324" t="s">
        <v>265</v>
      </c>
      <c r="N2324" t="s">
        <v>965</v>
      </c>
      <c r="O2324" t="s">
        <v>966</v>
      </c>
      <c r="P2324" t="s">
        <v>265</v>
      </c>
      <c r="Q2324" t="s">
        <v>266</v>
      </c>
      <c r="R2324" t="s">
        <v>267</v>
      </c>
      <c r="S2324" t="s">
        <v>967</v>
      </c>
      <c r="T2324">
        <v>99.95</v>
      </c>
      <c r="U2324" t="s">
        <v>24</v>
      </c>
      <c r="V2324" t="s">
        <v>968</v>
      </c>
      <c r="W2324" t="s">
        <v>969</v>
      </c>
      <c r="X2324" t="s">
        <v>970</v>
      </c>
      <c r="Y2324" t="s">
        <v>971</v>
      </c>
      <c r="Z2324" t="str">
        <f t="shared" si="36"/>
        <v>AS-92602</v>
      </c>
    </row>
    <row r="2325" spans="1:26" x14ac:dyDescent="0.3">
      <c r="A2325" t="s">
        <v>474</v>
      </c>
      <c r="B2325" t="s">
        <v>559</v>
      </c>
      <c r="C2325" t="s">
        <v>264</v>
      </c>
      <c r="E2325" t="s">
        <v>46</v>
      </c>
      <c r="G2325">
        <v>0.2</v>
      </c>
      <c r="H2325">
        <v>0.2</v>
      </c>
      <c r="I2325" t="s">
        <v>24</v>
      </c>
      <c r="J2325">
        <v>6.32</v>
      </c>
      <c r="K2325">
        <v>37.9</v>
      </c>
      <c r="L2325">
        <v>31.58</v>
      </c>
      <c r="M2325" t="s">
        <v>265</v>
      </c>
      <c r="N2325" t="s">
        <v>972</v>
      </c>
      <c r="O2325" t="s">
        <v>973</v>
      </c>
      <c r="P2325" t="s">
        <v>265</v>
      </c>
      <c r="Q2325" t="s">
        <v>266</v>
      </c>
      <c r="R2325" t="s">
        <v>267</v>
      </c>
      <c r="S2325" t="s">
        <v>974</v>
      </c>
      <c r="T2325">
        <v>37.9</v>
      </c>
      <c r="U2325" t="s">
        <v>24</v>
      </c>
      <c r="V2325" t="s">
        <v>975</v>
      </c>
      <c r="W2325" t="s">
        <v>976</v>
      </c>
      <c r="X2325" t="s">
        <v>977</v>
      </c>
      <c r="Y2325" t="s">
        <v>978</v>
      </c>
      <c r="Z2325" t="str">
        <f t="shared" si="36"/>
        <v>AS-93214</v>
      </c>
    </row>
    <row r="2326" spans="1:26" x14ac:dyDescent="0.3">
      <c r="A2326" t="s">
        <v>436</v>
      </c>
      <c r="B2326" t="s">
        <v>559</v>
      </c>
      <c r="C2326" t="s">
        <v>264</v>
      </c>
      <c r="E2326" t="s">
        <v>45</v>
      </c>
      <c r="G2326">
        <v>0.21</v>
      </c>
      <c r="H2326">
        <v>0.21</v>
      </c>
      <c r="I2326" t="s">
        <v>24</v>
      </c>
      <c r="J2326">
        <v>6.92</v>
      </c>
      <c r="K2326">
        <v>39.9</v>
      </c>
      <c r="L2326">
        <v>32.979999999999997</v>
      </c>
      <c r="M2326" t="s">
        <v>265</v>
      </c>
      <c r="N2326" t="s">
        <v>979</v>
      </c>
      <c r="O2326" t="s">
        <v>980</v>
      </c>
      <c r="P2326" t="s">
        <v>265</v>
      </c>
      <c r="Q2326" t="s">
        <v>266</v>
      </c>
      <c r="R2326" t="s">
        <v>267</v>
      </c>
      <c r="S2326" t="s">
        <v>981</v>
      </c>
      <c r="T2326">
        <v>39.9</v>
      </c>
      <c r="U2326" t="s">
        <v>24</v>
      </c>
      <c r="V2326" t="s">
        <v>982</v>
      </c>
      <c r="W2326" t="s">
        <v>983</v>
      </c>
      <c r="X2326" t="s">
        <v>984</v>
      </c>
      <c r="Y2326" t="s">
        <v>985</v>
      </c>
      <c r="Z2326" t="str">
        <f t="shared" si="36"/>
        <v>AS-93808</v>
      </c>
    </row>
    <row r="2327" spans="1:26" x14ac:dyDescent="0.3">
      <c r="A2327" t="s">
        <v>438</v>
      </c>
      <c r="B2327" t="s">
        <v>559</v>
      </c>
      <c r="C2327" t="s">
        <v>264</v>
      </c>
      <c r="E2327" t="s">
        <v>46</v>
      </c>
      <c r="G2327">
        <v>0.2</v>
      </c>
      <c r="H2327">
        <v>0.2</v>
      </c>
      <c r="I2327" t="s">
        <v>24</v>
      </c>
      <c r="J2327">
        <v>10.98</v>
      </c>
      <c r="K2327">
        <v>65.900000000000006</v>
      </c>
      <c r="L2327">
        <v>54.92</v>
      </c>
      <c r="M2327" t="s">
        <v>265</v>
      </c>
      <c r="N2327" t="s">
        <v>986</v>
      </c>
      <c r="O2327" t="s">
        <v>987</v>
      </c>
      <c r="P2327" t="s">
        <v>265</v>
      </c>
      <c r="Q2327" t="s">
        <v>266</v>
      </c>
      <c r="R2327" t="s">
        <v>267</v>
      </c>
      <c r="S2327" t="s">
        <v>988</v>
      </c>
      <c r="T2327">
        <v>65.900000000000006</v>
      </c>
      <c r="U2327" t="s">
        <v>24</v>
      </c>
      <c r="V2327" t="s">
        <v>989</v>
      </c>
      <c r="W2327" t="s">
        <v>990</v>
      </c>
      <c r="X2327" t="s">
        <v>991</v>
      </c>
      <c r="Y2327" t="s">
        <v>992</v>
      </c>
      <c r="Z2327" t="str">
        <f t="shared" si="36"/>
        <v>AS-93794</v>
      </c>
    </row>
    <row r="2328" spans="1:26" x14ac:dyDescent="0.3">
      <c r="A2328" t="s">
        <v>527</v>
      </c>
      <c r="B2328" t="s">
        <v>559</v>
      </c>
      <c r="C2328" t="s">
        <v>264</v>
      </c>
      <c r="E2328" t="s">
        <v>46</v>
      </c>
      <c r="G2328">
        <v>0.2</v>
      </c>
      <c r="H2328">
        <v>0.2</v>
      </c>
      <c r="I2328" t="s">
        <v>24</v>
      </c>
      <c r="J2328">
        <v>6.65</v>
      </c>
      <c r="K2328">
        <v>39.9</v>
      </c>
      <c r="L2328">
        <v>33.25</v>
      </c>
      <c r="M2328" t="s">
        <v>265</v>
      </c>
      <c r="N2328" t="s">
        <v>993</v>
      </c>
      <c r="O2328" t="s">
        <v>994</v>
      </c>
      <c r="P2328" t="s">
        <v>265</v>
      </c>
      <c r="Q2328" t="s">
        <v>266</v>
      </c>
      <c r="R2328" t="s">
        <v>267</v>
      </c>
      <c r="S2328" t="s">
        <v>995</v>
      </c>
      <c r="T2328">
        <v>39.9</v>
      </c>
      <c r="U2328" t="s">
        <v>24</v>
      </c>
      <c r="V2328" t="s">
        <v>996</v>
      </c>
      <c r="W2328" t="s">
        <v>997</v>
      </c>
      <c r="X2328" t="s">
        <v>998</v>
      </c>
      <c r="Y2328" t="s">
        <v>999</v>
      </c>
      <c r="Z2328" t="str">
        <f t="shared" si="36"/>
        <v>AS-92419</v>
      </c>
    </row>
    <row r="2329" spans="1:26" x14ac:dyDescent="0.3">
      <c r="A2329" t="s">
        <v>536</v>
      </c>
      <c r="B2329" t="s">
        <v>559</v>
      </c>
      <c r="C2329" t="s">
        <v>264</v>
      </c>
      <c r="E2329" t="s">
        <v>37</v>
      </c>
      <c r="G2329">
        <v>0.2</v>
      </c>
      <c r="H2329">
        <v>0.2</v>
      </c>
      <c r="I2329" t="s">
        <v>24</v>
      </c>
      <c r="J2329">
        <v>22.65</v>
      </c>
      <c r="K2329">
        <v>135.9</v>
      </c>
      <c r="L2329">
        <v>113.25</v>
      </c>
      <c r="M2329" t="s">
        <v>265</v>
      </c>
      <c r="N2329" t="s">
        <v>1000</v>
      </c>
      <c r="O2329" t="s">
        <v>1001</v>
      </c>
      <c r="P2329" t="s">
        <v>265</v>
      </c>
      <c r="Q2329" t="s">
        <v>266</v>
      </c>
      <c r="R2329" t="s">
        <v>267</v>
      </c>
      <c r="S2329" t="s">
        <v>1002</v>
      </c>
      <c r="T2329">
        <v>135.9</v>
      </c>
      <c r="U2329" t="s">
        <v>24</v>
      </c>
      <c r="V2329" t="s">
        <v>1003</v>
      </c>
      <c r="W2329" t="s">
        <v>1004</v>
      </c>
      <c r="X2329" t="s">
        <v>1005</v>
      </c>
      <c r="Y2329" t="s">
        <v>1006</v>
      </c>
      <c r="Z2329" t="str">
        <f t="shared" si="36"/>
        <v>AS-92323</v>
      </c>
    </row>
    <row r="2330" spans="1:26" x14ac:dyDescent="0.3">
      <c r="A2330" t="s">
        <v>533</v>
      </c>
      <c r="B2330" t="s">
        <v>559</v>
      </c>
      <c r="C2330" t="s">
        <v>264</v>
      </c>
      <c r="E2330" t="s">
        <v>47</v>
      </c>
      <c r="G2330">
        <v>0.22</v>
      </c>
      <c r="H2330">
        <v>0.22</v>
      </c>
      <c r="I2330" t="s">
        <v>24</v>
      </c>
      <c r="J2330">
        <v>3.23</v>
      </c>
      <c r="K2330">
        <v>17.899999999999999</v>
      </c>
      <c r="L2330">
        <v>14.67</v>
      </c>
      <c r="M2330" t="s">
        <v>265</v>
      </c>
      <c r="N2330" t="s">
        <v>1007</v>
      </c>
      <c r="O2330" t="s">
        <v>1008</v>
      </c>
      <c r="P2330" t="s">
        <v>265</v>
      </c>
      <c r="Q2330" t="s">
        <v>266</v>
      </c>
      <c r="R2330" t="s">
        <v>267</v>
      </c>
      <c r="S2330" t="s">
        <v>1009</v>
      </c>
      <c r="T2330">
        <v>17.899999999999999</v>
      </c>
      <c r="U2330" t="s">
        <v>24</v>
      </c>
      <c r="V2330" t="s">
        <v>1010</v>
      </c>
      <c r="W2330" t="s">
        <v>1011</v>
      </c>
      <c r="X2330" t="s">
        <v>1012</v>
      </c>
      <c r="Y2330" t="s">
        <v>1013</v>
      </c>
      <c r="Z2330" t="str">
        <f t="shared" si="36"/>
        <v>AS-92365</v>
      </c>
    </row>
    <row r="2331" spans="1:26" x14ac:dyDescent="0.3">
      <c r="A2331" t="s">
        <v>548</v>
      </c>
      <c r="B2331" t="s">
        <v>559</v>
      </c>
      <c r="C2331" t="s">
        <v>264</v>
      </c>
      <c r="E2331" t="s">
        <v>45</v>
      </c>
      <c r="G2331">
        <v>0.21</v>
      </c>
      <c r="H2331">
        <v>0.21</v>
      </c>
      <c r="I2331" t="s">
        <v>24</v>
      </c>
      <c r="J2331">
        <v>31.92</v>
      </c>
      <c r="K2331">
        <v>183.92</v>
      </c>
      <c r="L2331">
        <v>152</v>
      </c>
      <c r="M2331" t="s">
        <v>265</v>
      </c>
      <c r="N2331" t="s">
        <v>1014</v>
      </c>
      <c r="O2331" t="s">
        <v>1015</v>
      </c>
      <c r="P2331" t="s">
        <v>265</v>
      </c>
      <c r="Q2331" t="s">
        <v>266</v>
      </c>
      <c r="R2331" t="s">
        <v>267</v>
      </c>
      <c r="S2331" t="s">
        <v>1016</v>
      </c>
      <c r="T2331">
        <v>183.92</v>
      </c>
      <c r="U2331" t="s">
        <v>24</v>
      </c>
      <c r="V2331" t="s">
        <v>1017</v>
      </c>
      <c r="W2331" t="s">
        <v>1018</v>
      </c>
      <c r="X2331" t="s">
        <v>1019</v>
      </c>
      <c r="Y2331" t="s">
        <v>1020</v>
      </c>
      <c r="Z2331" t="str">
        <f t="shared" si="36"/>
        <v>AS-92130</v>
      </c>
    </row>
    <row r="2332" spans="1:26" x14ac:dyDescent="0.3">
      <c r="A2332" t="s">
        <v>566</v>
      </c>
      <c r="B2332" t="s">
        <v>559</v>
      </c>
      <c r="C2332" t="s">
        <v>268</v>
      </c>
      <c r="D2332" t="s">
        <v>70</v>
      </c>
      <c r="E2332" t="s">
        <v>46</v>
      </c>
      <c r="G2332">
        <v>0.2</v>
      </c>
      <c r="H2332" t="s">
        <v>270</v>
      </c>
      <c r="I2332" t="s">
        <v>24</v>
      </c>
      <c r="J2332" t="s">
        <v>270</v>
      </c>
      <c r="K2332">
        <v>0</v>
      </c>
      <c r="L2332">
        <v>0</v>
      </c>
      <c r="M2332" t="s">
        <v>83</v>
      </c>
      <c r="N2332" t="s">
        <v>1021</v>
      </c>
      <c r="O2332" t="s">
        <v>1022</v>
      </c>
      <c r="P2332" t="s">
        <v>83</v>
      </c>
      <c r="Q2332" t="s">
        <v>266</v>
      </c>
      <c r="R2332" t="s">
        <v>267</v>
      </c>
      <c r="S2332" t="s">
        <v>1023</v>
      </c>
      <c r="T2332">
        <v>36.869999999999997</v>
      </c>
      <c r="U2332" t="s">
        <v>24</v>
      </c>
      <c r="V2332" t="s">
        <v>1024</v>
      </c>
      <c r="W2332" t="s">
        <v>1025</v>
      </c>
      <c r="X2332" t="s">
        <v>1026</v>
      </c>
      <c r="Y2332" t="s">
        <v>1027</v>
      </c>
      <c r="Z2332" t="str">
        <f t="shared" si="36"/>
        <v>AS-92082</v>
      </c>
    </row>
    <row r="2333" spans="1:26" x14ac:dyDescent="0.3">
      <c r="A2333" t="s">
        <v>566</v>
      </c>
      <c r="B2333" t="s">
        <v>559</v>
      </c>
      <c r="C2333" t="s">
        <v>268</v>
      </c>
      <c r="D2333" t="s">
        <v>70</v>
      </c>
      <c r="E2333" t="s">
        <v>46</v>
      </c>
      <c r="G2333">
        <v>0.2</v>
      </c>
      <c r="H2333" t="s">
        <v>270</v>
      </c>
      <c r="I2333" t="s">
        <v>24</v>
      </c>
      <c r="J2333" t="s">
        <v>270</v>
      </c>
      <c r="K2333">
        <v>0</v>
      </c>
      <c r="L2333">
        <v>0</v>
      </c>
      <c r="M2333" t="s">
        <v>83</v>
      </c>
      <c r="N2333" t="s">
        <v>1021</v>
      </c>
      <c r="O2333" t="s">
        <v>1028</v>
      </c>
      <c r="P2333" t="s">
        <v>83</v>
      </c>
      <c r="Q2333" t="s">
        <v>275</v>
      </c>
      <c r="R2333" t="s">
        <v>267</v>
      </c>
      <c r="S2333" t="s">
        <v>1029</v>
      </c>
      <c r="T2333">
        <v>36.869999999999997</v>
      </c>
      <c r="U2333" t="s">
        <v>24</v>
      </c>
      <c r="V2333" t="s">
        <v>1024</v>
      </c>
      <c r="W2333" t="s">
        <v>1030</v>
      </c>
      <c r="X2333" t="s">
        <v>1031</v>
      </c>
      <c r="Y2333" t="s">
        <v>1032</v>
      </c>
      <c r="Z2333" t="str">
        <f t="shared" si="36"/>
        <v>AS-92082</v>
      </c>
    </row>
    <row r="2334" spans="1:26" x14ac:dyDescent="0.3">
      <c r="A2334" t="s">
        <v>551</v>
      </c>
      <c r="B2334" t="s">
        <v>559</v>
      </c>
      <c r="C2334" t="s">
        <v>264</v>
      </c>
      <c r="E2334" t="s">
        <v>45</v>
      </c>
      <c r="G2334">
        <v>0.21</v>
      </c>
      <c r="H2334">
        <v>0.21</v>
      </c>
      <c r="I2334" t="s">
        <v>24</v>
      </c>
      <c r="J2334">
        <v>9.02</v>
      </c>
      <c r="K2334">
        <v>51.96</v>
      </c>
      <c r="L2334">
        <v>42.94</v>
      </c>
      <c r="M2334" t="s">
        <v>265</v>
      </c>
      <c r="N2334" t="s">
        <v>1033</v>
      </c>
      <c r="O2334" t="s">
        <v>1034</v>
      </c>
      <c r="P2334" t="s">
        <v>265</v>
      </c>
      <c r="Q2334" t="s">
        <v>266</v>
      </c>
      <c r="R2334" t="s">
        <v>267</v>
      </c>
      <c r="S2334" t="s">
        <v>1035</v>
      </c>
      <c r="T2334">
        <v>51.96</v>
      </c>
      <c r="U2334" t="s">
        <v>24</v>
      </c>
      <c r="V2334" t="s">
        <v>1036</v>
      </c>
      <c r="W2334" t="s">
        <v>1037</v>
      </c>
      <c r="X2334" t="s">
        <v>1038</v>
      </c>
      <c r="Y2334" t="s">
        <v>1039</v>
      </c>
      <c r="Z2334" t="str">
        <f t="shared" si="36"/>
        <v>AS-92061</v>
      </c>
    </row>
    <row r="2335" spans="1:26" x14ac:dyDescent="0.3">
      <c r="A2335" t="s">
        <v>496</v>
      </c>
      <c r="B2335" t="s">
        <v>559</v>
      </c>
      <c r="C2335" t="s">
        <v>264</v>
      </c>
      <c r="E2335" t="s">
        <v>47</v>
      </c>
      <c r="G2335">
        <v>0.22</v>
      </c>
      <c r="H2335">
        <v>0.22</v>
      </c>
      <c r="I2335" t="s">
        <v>24</v>
      </c>
      <c r="J2335">
        <v>5.75</v>
      </c>
      <c r="K2335">
        <v>31.9</v>
      </c>
      <c r="L2335">
        <v>26.15</v>
      </c>
      <c r="M2335" t="s">
        <v>265</v>
      </c>
      <c r="N2335" t="s">
        <v>1040</v>
      </c>
      <c r="O2335" t="s">
        <v>1041</v>
      </c>
      <c r="P2335" t="s">
        <v>265</v>
      </c>
      <c r="Q2335" t="s">
        <v>266</v>
      </c>
      <c r="R2335" t="s">
        <v>267</v>
      </c>
      <c r="S2335" t="s">
        <v>1042</v>
      </c>
      <c r="T2335">
        <v>31.9</v>
      </c>
      <c r="U2335" t="s">
        <v>24</v>
      </c>
      <c r="V2335" t="s">
        <v>1043</v>
      </c>
      <c r="W2335" t="s">
        <v>1044</v>
      </c>
      <c r="X2335" t="s">
        <v>1045</v>
      </c>
      <c r="Y2335" t="s">
        <v>1046</v>
      </c>
      <c r="Z2335" t="str">
        <f t="shared" si="36"/>
        <v>AS-92936</v>
      </c>
    </row>
    <row r="2336" spans="1:26" x14ac:dyDescent="0.3">
      <c r="A2336" t="s">
        <v>391</v>
      </c>
      <c r="B2336" t="s">
        <v>559</v>
      </c>
      <c r="C2336" t="s">
        <v>264</v>
      </c>
      <c r="E2336" t="s">
        <v>45</v>
      </c>
      <c r="G2336">
        <v>0.21</v>
      </c>
      <c r="H2336">
        <v>0.21</v>
      </c>
      <c r="I2336" t="s">
        <v>24</v>
      </c>
      <c r="J2336">
        <v>10.39</v>
      </c>
      <c r="K2336">
        <v>59.85</v>
      </c>
      <c r="L2336">
        <v>49.46</v>
      </c>
      <c r="M2336" t="s">
        <v>265</v>
      </c>
      <c r="N2336" t="s">
        <v>1047</v>
      </c>
      <c r="O2336" t="s">
        <v>1048</v>
      </c>
      <c r="P2336" t="s">
        <v>265</v>
      </c>
      <c r="Q2336" t="s">
        <v>266</v>
      </c>
      <c r="R2336" t="s">
        <v>267</v>
      </c>
      <c r="S2336" t="s">
        <v>1049</v>
      </c>
      <c r="T2336">
        <v>59.85</v>
      </c>
      <c r="U2336" t="s">
        <v>24</v>
      </c>
      <c r="V2336" t="s">
        <v>1050</v>
      </c>
      <c r="W2336" t="s">
        <v>1051</v>
      </c>
      <c r="X2336" t="s">
        <v>1052</v>
      </c>
      <c r="Y2336" t="s">
        <v>1053</v>
      </c>
      <c r="Z2336" t="str">
        <f t="shared" si="36"/>
        <v>AS-94370</v>
      </c>
    </row>
    <row r="2337" spans="1:26" x14ac:dyDescent="0.3">
      <c r="A2337" t="s">
        <v>383</v>
      </c>
      <c r="B2337" t="s">
        <v>559</v>
      </c>
      <c r="C2337" t="s">
        <v>264</v>
      </c>
      <c r="E2337" t="s">
        <v>45</v>
      </c>
      <c r="G2337">
        <v>0.21</v>
      </c>
      <c r="H2337">
        <v>0.21</v>
      </c>
      <c r="I2337" t="s">
        <v>24</v>
      </c>
      <c r="J2337">
        <v>5.19</v>
      </c>
      <c r="K2337">
        <v>29.9</v>
      </c>
      <c r="L2337">
        <v>24.71</v>
      </c>
      <c r="M2337" t="s">
        <v>265</v>
      </c>
      <c r="N2337" t="s">
        <v>1054</v>
      </c>
      <c r="O2337" t="s">
        <v>1055</v>
      </c>
      <c r="P2337" t="s">
        <v>265</v>
      </c>
      <c r="Q2337" t="s">
        <v>266</v>
      </c>
      <c r="R2337" t="s">
        <v>267</v>
      </c>
      <c r="S2337" t="s">
        <v>1056</v>
      </c>
      <c r="T2337">
        <v>29.9</v>
      </c>
      <c r="U2337" t="s">
        <v>24</v>
      </c>
      <c r="V2337" t="s">
        <v>1057</v>
      </c>
      <c r="W2337" t="s">
        <v>1058</v>
      </c>
      <c r="X2337" t="s">
        <v>1059</v>
      </c>
      <c r="Y2337" t="s">
        <v>1060</v>
      </c>
      <c r="Z2337" t="str">
        <f t="shared" si="36"/>
        <v>AS-94436</v>
      </c>
    </row>
    <row r="2338" spans="1:26" x14ac:dyDescent="0.3">
      <c r="A2338" t="s">
        <v>593</v>
      </c>
      <c r="B2338" t="s">
        <v>559</v>
      </c>
      <c r="C2338" t="s">
        <v>268</v>
      </c>
      <c r="E2338" t="s">
        <v>42</v>
      </c>
      <c r="G2338">
        <v>0.19</v>
      </c>
      <c r="H2338">
        <v>0.19</v>
      </c>
      <c r="I2338" t="s">
        <v>24</v>
      </c>
      <c r="J2338">
        <v>6.05</v>
      </c>
      <c r="K2338">
        <v>37.9</v>
      </c>
      <c r="L2338">
        <v>31.85</v>
      </c>
      <c r="M2338" t="s">
        <v>83</v>
      </c>
      <c r="N2338" t="s">
        <v>1061</v>
      </c>
      <c r="O2338" t="s">
        <v>1062</v>
      </c>
      <c r="P2338" t="s">
        <v>83</v>
      </c>
      <c r="Q2338" t="s">
        <v>266</v>
      </c>
      <c r="R2338" t="s">
        <v>267</v>
      </c>
      <c r="S2338" t="s">
        <v>1063</v>
      </c>
      <c r="T2338">
        <v>37.9</v>
      </c>
      <c r="U2338" t="s">
        <v>24</v>
      </c>
      <c r="V2338" t="s">
        <v>1064</v>
      </c>
      <c r="W2338" t="s">
        <v>1065</v>
      </c>
      <c r="X2338" t="s">
        <v>1066</v>
      </c>
      <c r="Y2338" t="s">
        <v>1067</v>
      </c>
      <c r="Z2338" t="str">
        <f t="shared" si="36"/>
        <v>AS-93685</v>
      </c>
    </row>
    <row r="2339" spans="1:26" x14ac:dyDescent="0.3">
      <c r="A2339" t="s">
        <v>556</v>
      </c>
      <c r="B2339" t="s">
        <v>559</v>
      </c>
      <c r="C2339" t="s">
        <v>264</v>
      </c>
      <c r="E2339" t="s">
        <v>45</v>
      </c>
      <c r="G2339">
        <v>0.21</v>
      </c>
      <c r="H2339">
        <v>0.21</v>
      </c>
      <c r="I2339" t="s">
        <v>24</v>
      </c>
      <c r="J2339">
        <v>2.66</v>
      </c>
      <c r="K2339">
        <v>15.31</v>
      </c>
      <c r="L2339">
        <v>12.65</v>
      </c>
      <c r="M2339" t="s">
        <v>265</v>
      </c>
      <c r="N2339" t="s">
        <v>1068</v>
      </c>
      <c r="O2339" t="s">
        <v>1069</v>
      </c>
      <c r="P2339" t="s">
        <v>265</v>
      </c>
      <c r="Q2339" t="s">
        <v>266</v>
      </c>
      <c r="R2339" t="s">
        <v>267</v>
      </c>
      <c r="S2339" t="s">
        <v>1070</v>
      </c>
      <c r="T2339">
        <v>15.31</v>
      </c>
      <c r="U2339" t="s">
        <v>24</v>
      </c>
      <c r="V2339" t="s">
        <v>1071</v>
      </c>
      <c r="W2339" t="s">
        <v>1072</v>
      </c>
      <c r="X2339" t="s">
        <v>1073</v>
      </c>
      <c r="Y2339" t="s">
        <v>1074</v>
      </c>
      <c r="Z2339" t="str">
        <f t="shared" si="36"/>
        <v>AS-91999</v>
      </c>
    </row>
    <row r="2340" spans="1:26" x14ac:dyDescent="0.3">
      <c r="A2340" t="s">
        <v>412</v>
      </c>
      <c r="B2340" t="s">
        <v>559</v>
      </c>
      <c r="C2340" t="s">
        <v>264</v>
      </c>
      <c r="E2340" t="s">
        <v>46</v>
      </c>
      <c r="G2340">
        <v>0.2</v>
      </c>
      <c r="H2340">
        <v>0.2</v>
      </c>
      <c r="I2340" t="s">
        <v>24</v>
      </c>
      <c r="J2340">
        <v>2.98</v>
      </c>
      <c r="K2340">
        <v>17.899999999999999</v>
      </c>
      <c r="L2340">
        <v>14.92</v>
      </c>
      <c r="M2340" t="s">
        <v>265</v>
      </c>
      <c r="N2340" t="s">
        <v>1075</v>
      </c>
      <c r="O2340" t="s">
        <v>1076</v>
      </c>
      <c r="P2340" t="s">
        <v>265</v>
      </c>
      <c r="Q2340" t="s">
        <v>266</v>
      </c>
      <c r="R2340" t="s">
        <v>267</v>
      </c>
      <c r="S2340" t="s">
        <v>1077</v>
      </c>
      <c r="T2340">
        <v>17.899999999999999</v>
      </c>
      <c r="U2340" t="s">
        <v>24</v>
      </c>
      <c r="V2340" t="s">
        <v>1078</v>
      </c>
      <c r="W2340" t="s">
        <v>1079</v>
      </c>
      <c r="X2340" t="s">
        <v>1080</v>
      </c>
      <c r="Y2340" t="s">
        <v>1081</v>
      </c>
      <c r="Z2340" t="str">
        <f t="shared" si="36"/>
        <v>AS-94134</v>
      </c>
    </row>
    <row r="2341" spans="1:26" x14ac:dyDescent="0.3">
      <c r="A2341" t="s">
        <v>602</v>
      </c>
      <c r="B2341" t="s">
        <v>559</v>
      </c>
      <c r="C2341" t="s">
        <v>268</v>
      </c>
      <c r="E2341" t="s">
        <v>47</v>
      </c>
      <c r="G2341">
        <v>0.22</v>
      </c>
      <c r="H2341">
        <v>0.22</v>
      </c>
      <c r="I2341" t="s">
        <v>24</v>
      </c>
      <c r="J2341">
        <v>5.39</v>
      </c>
      <c r="K2341">
        <v>29.9</v>
      </c>
      <c r="L2341">
        <v>24.51</v>
      </c>
      <c r="M2341" t="s">
        <v>83</v>
      </c>
      <c r="N2341" t="s">
        <v>1082</v>
      </c>
      <c r="O2341" t="s">
        <v>1083</v>
      </c>
      <c r="P2341" t="s">
        <v>83</v>
      </c>
      <c r="Q2341" t="s">
        <v>266</v>
      </c>
      <c r="R2341" t="s">
        <v>267</v>
      </c>
      <c r="S2341" t="s">
        <v>1084</v>
      </c>
      <c r="T2341">
        <v>29.9</v>
      </c>
      <c r="U2341" t="s">
        <v>24</v>
      </c>
      <c r="V2341" t="s">
        <v>1085</v>
      </c>
      <c r="W2341" t="s">
        <v>1086</v>
      </c>
      <c r="X2341" t="s">
        <v>1087</v>
      </c>
      <c r="Y2341" t="s">
        <v>1088</v>
      </c>
      <c r="Z2341" t="str">
        <f t="shared" si="36"/>
        <v>AS-94132</v>
      </c>
    </row>
    <row r="2342" spans="1:26" x14ac:dyDescent="0.3">
      <c r="A2342" t="s">
        <v>499</v>
      </c>
      <c r="B2342" t="s">
        <v>559</v>
      </c>
      <c r="C2342" t="s">
        <v>264</v>
      </c>
      <c r="D2342" t="s">
        <v>72</v>
      </c>
      <c r="E2342" t="s">
        <v>45</v>
      </c>
      <c r="G2342">
        <v>0.21</v>
      </c>
      <c r="H2342" t="s">
        <v>270</v>
      </c>
      <c r="I2342" t="s">
        <v>24</v>
      </c>
      <c r="J2342" t="s">
        <v>270</v>
      </c>
      <c r="K2342">
        <v>0</v>
      </c>
      <c r="L2342">
        <v>0</v>
      </c>
      <c r="M2342" t="s">
        <v>265</v>
      </c>
      <c r="N2342" t="s">
        <v>1089</v>
      </c>
      <c r="O2342" t="s">
        <v>1090</v>
      </c>
      <c r="P2342" t="s">
        <v>265</v>
      </c>
      <c r="Q2342" t="s">
        <v>266</v>
      </c>
      <c r="R2342" t="s">
        <v>267</v>
      </c>
      <c r="S2342" t="s">
        <v>1091</v>
      </c>
      <c r="T2342">
        <v>17.899999999999999</v>
      </c>
      <c r="U2342" t="s">
        <v>24</v>
      </c>
      <c r="V2342" t="s">
        <v>1092</v>
      </c>
      <c r="W2342" t="s">
        <v>1093</v>
      </c>
      <c r="X2342" t="s">
        <v>1094</v>
      </c>
      <c r="Y2342" t="s">
        <v>1095</v>
      </c>
      <c r="Z2342" t="str">
        <f t="shared" si="36"/>
        <v>AS-92789</v>
      </c>
    </row>
    <row r="2343" spans="1:26" x14ac:dyDescent="0.3">
      <c r="A2343" t="s">
        <v>499</v>
      </c>
      <c r="B2343" t="s">
        <v>559</v>
      </c>
      <c r="C2343" t="s">
        <v>264</v>
      </c>
      <c r="D2343" t="s">
        <v>72</v>
      </c>
      <c r="E2343" t="s">
        <v>45</v>
      </c>
      <c r="G2343">
        <v>0.21</v>
      </c>
      <c r="H2343" t="s">
        <v>270</v>
      </c>
      <c r="I2343" t="s">
        <v>24</v>
      </c>
      <c r="J2343" t="s">
        <v>270</v>
      </c>
      <c r="K2343">
        <v>0</v>
      </c>
      <c r="L2343">
        <v>0</v>
      </c>
      <c r="M2343" t="s">
        <v>265</v>
      </c>
      <c r="N2343" t="s">
        <v>1089</v>
      </c>
      <c r="O2343" t="s">
        <v>1096</v>
      </c>
      <c r="P2343" t="s">
        <v>265</v>
      </c>
      <c r="Q2343" t="s">
        <v>275</v>
      </c>
      <c r="R2343" t="s">
        <v>267</v>
      </c>
      <c r="S2343" t="s">
        <v>1097</v>
      </c>
      <c r="T2343">
        <v>17.899999999999999</v>
      </c>
      <c r="U2343" t="s">
        <v>24</v>
      </c>
      <c r="V2343" t="s">
        <v>1092</v>
      </c>
      <c r="W2343" t="s">
        <v>1098</v>
      </c>
      <c r="X2343" t="s">
        <v>1099</v>
      </c>
      <c r="Y2343" t="s">
        <v>1100</v>
      </c>
      <c r="Z2343" t="str">
        <f t="shared" si="36"/>
        <v>AS-92789</v>
      </c>
    </row>
    <row r="2344" spans="1:26" x14ac:dyDescent="0.3">
      <c r="A2344" t="s">
        <v>466</v>
      </c>
      <c r="B2344" t="s">
        <v>559</v>
      </c>
      <c r="C2344" t="s">
        <v>264</v>
      </c>
      <c r="E2344" t="s">
        <v>47</v>
      </c>
      <c r="G2344">
        <v>0.22</v>
      </c>
      <c r="H2344">
        <v>0.22</v>
      </c>
      <c r="I2344" t="s">
        <v>24</v>
      </c>
      <c r="J2344">
        <v>18.02</v>
      </c>
      <c r="K2344">
        <v>99.95</v>
      </c>
      <c r="L2344">
        <v>81.93</v>
      </c>
      <c r="M2344" t="s">
        <v>265</v>
      </c>
      <c r="N2344" t="s">
        <v>1101</v>
      </c>
      <c r="O2344" t="s">
        <v>1102</v>
      </c>
      <c r="P2344" t="s">
        <v>265</v>
      </c>
      <c r="Q2344" t="s">
        <v>266</v>
      </c>
      <c r="R2344" t="s">
        <v>267</v>
      </c>
      <c r="S2344" t="s">
        <v>1103</v>
      </c>
      <c r="T2344">
        <v>99.95</v>
      </c>
      <c r="U2344" t="s">
        <v>24</v>
      </c>
      <c r="V2344" t="s">
        <v>1104</v>
      </c>
      <c r="W2344" t="s">
        <v>1105</v>
      </c>
      <c r="X2344" t="s">
        <v>1106</v>
      </c>
      <c r="Y2344" t="s">
        <v>1107</v>
      </c>
      <c r="Z2344" t="str">
        <f t="shared" si="36"/>
        <v>AS-93386</v>
      </c>
    </row>
    <row r="2345" spans="1:26" x14ac:dyDescent="0.3">
      <c r="A2345" t="s">
        <v>520</v>
      </c>
      <c r="B2345" t="s">
        <v>559</v>
      </c>
      <c r="C2345" t="s">
        <v>264</v>
      </c>
      <c r="E2345" t="s">
        <v>47</v>
      </c>
      <c r="G2345">
        <v>0.22</v>
      </c>
      <c r="H2345">
        <v>0.22</v>
      </c>
      <c r="I2345" t="s">
        <v>24</v>
      </c>
      <c r="J2345">
        <v>11.88</v>
      </c>
      <c r="K2345">
        <v>65.900000000000006</v>
      </c>
      <c r="L2345">
        <v>54.02</v>
      </c>
      <c r="M2345" t="s">
        <v>265</v>
      </c>
      <c r="N2345" t="s">
        <v>1108</v>
      </c>
      <c r="O2345" t="s">
        <v>1109</v>
      </c>
      <c r="P2345" t="s">
        <v>265</v>
      </c>
      <c r="Q2345" t="s">
        <v>266</v>
      </c>
      <c r="R2345" t="s">
        <v>267</v>
      </c>
      <c r="S2345" t="s">
        <v>1110</v>
      </c>
      <c r="T2345">
        <v>65.900000000000006</v>
      </c>
      <c r="U2345" t="s">
        <v>24</v>
      </c>
      <c r="V2345" t="s">
        <v>1111</v>
      </c>
      <c r="W2345" t="s">
        <v>1112</v>
      </c>
      <c r="X2345" t="s">
        <v>1113</v>
      </c>
      <c r="Y2345" t="s">
        <v>1114</v>
      </c>
      <c r="Z2345" t="str">
        <f t="shared" si="36"/>
        <v>AS-92494</v>
      </c>
    </row>
    <row r="2346" spans="1:26" x14ac:dyDescent="0.3">
      <c r="A2346" t="s">
        <v>467</v>
      </c>
      <c r="B2346" t="s">
        <v>559</v>
      </c>
      <c r="C2346" t="s">
        <v>264</v>
      </c>
      <c r="E2346" t="s">
        <v>45</v>
      </c>
      <c r="G2346">
        <v>0.21</v>
      </c>
      <c r="H2346">
        <v>0.21</v>
      </c>
      <c r="I2346" t="s">
        <v>24</v>
      </c>
      <c r="J2346">
        <v>8.31</v>
      </c>
      <c r="K2346">
        <v>47.9</v>
      </c>
      <c r="L2346">
        <v>39.590000000000003</v>
      </c>
      <c r="M2346" t="s">
        <v>265</v>
      </c>
      <c r="N2346" t="s">
        <v>1115</v>
      </c>
      <c r="O2346" t="s">
        <v>1116</v>
      </c>
      <c r="P2346" t="s">
        <v>265</v>
      </c>
      <c r="Q2346" t="s">
        <v>266</v>
      </c>
      <c r="R2346" t="s">
        <v>267</v>
      </c>
      <c r="S2346" t="s">
        <v>1117</v>
      </c>
      <c r="T2346">
        <v>47.9</v>
      </c>
      <c r="U2346" t="s">
        <v>24</v>
      </c>
      <c r="V2346" t="s">
        <v>1118</v>
      </c>
      <c r="W2346" t="s">
        <v>1119</v>
      </c>
      <c r="X2346" t="s">
        <v>1120</v>
      </c>
      <c r="Y2346" t="s">
        <v>1121</v>
      </c>
      <c r="Z2346" t="str">
        <f t="shared" si="36"/>
        <v>AS-93385</v>
      </c>
    </row>
    <row r="2347" spans="1:26" x14ac:dyDescent="0.3">
      <c r="A2347" t="s">
        <v>529</v>
      </c>
      <c r="B2347" t="s">
        <v>559</v>
      </c>
      <c r="C2347" t="s">
        <v>264</v>
      </c>
      <c r="E2347" t="s">
        <v>45</v>
      </c>
      <c r="G2347">
        <v>0.21</v>
      </c>
      <c r="H2347">
        <v>0.21</v>
      </c>
      <c r="I2347" t="s">
        <v>24</v>
      </c>
      <c r="J2347">
        <v>17.16</v>
      </c>
      <c r="K2347">
        <v>98.85</v>
      </c>
      <c r="L2347">
        <v>81.69</v>
      </c>
      <c r="M2347" t="s">
        <v>265</v>
      </c>
      <c r="N2347" t="s">
        <v>1122</v>
      </c>
      <c r="O2347" t="s">
        <v>1123</v>
      </c>
      <c r="P2347" t="s">
        <v>265</v>
      </c>
      <c r="Q2347" t="s">
        <v>266</v>
      </c>
      <c r="R2347" t="s">
        <v>267</v>
      </c>
      <c r="S2347" t="s">
        <v>1124</v>
      </c>
      <c r="T2347">
        <v>98.85</v>
      </c>
      <c r="U2347" t="s">
        <v>24</v>
      </c>
      <c r="V2347" t="s">
        <v>1125</v>
      </c>
      <c r="W2347" t="s">
        <v>1126</v>
      </c>
      <c r="X2347" t="s">
        <v>1127</v>
      </c>
      <c r="Y2347" t="s">
        <v>1128</v>
      </c>
      <c r="Z2347" t="str">
        <f t="shared" si="36"/>
        <v>AS-92398</v>
      </c>
    </row>
    <row r="2348" spans="1:26" x14ac:dyDescent="0.3">
      <c r="A2348" t="s">
        <v>564</v>
      </c>
      <c r="B2348" t="s">
        <v>559</v>
      </c>
      <c r="C2348" t="s">
        <v>268</v>
      </c>
      <c r="D2348" t="s">
        <v>64</v>
      </c>
      <c r="E2348" t="s">
        <v>45</v>
      </c>
      <c r="G2348">
        <v>0.21</v>
      </c>
      <c r="H2348">
        <v>0.21</v>
      </c>
      <c r="I2348" t="s">
        <v>24</v>
      </c>
      <c r="J2348">
        <v>9.0399999999999991</v>
      </c>
      <c r="K2348">
        <v>52.11</v>
      </c>
      <c r="L2348">
        <v>43.07</v>
      </c>
      <c r="M2348" t="s">
        <v>83</v>
      </c>
      <c r="N2348" t="s">
        <v>1129</v>
      </c>
      <c r="O2348" t="s">
        <v>1130</v>
      </c>
      <c r="P2348" t="s">
        <v>83</v>
      </c>
      <c r="Q2348" t="s">
        <v>266</v>
      </c>
      <c r="R2348" t="s">
        <v>267</v>
      </c>
      <c r="S2348" t="s">
        <v>1131</v>
      </c>
      <c r="T2348">
        <v>52.11</v>
      </c>
      <c r="U2348" t="s">
        <v>24</v>
      </c>
      <c r="V2348" t="s">
        <v>1132</v>
      </c>
      <c r="W2348" t="s">
        <v>1133</v>
      </c>
      <c r="X2348" t="s">
        <v>1134</v>
      </c>
      <c r="Y2348" t="s">
        <v>1135</v>
      </c>
      <c r="Z2348" t="str">
        <f t="shared" si="36"/>
        <v>AS-92133</v>
      </c>
    </row>
    <row r="2349" spans="1:26" x14ac:dyDescent="0.3">
      <c r="A2349" t="s">
        <v>472</v>
      </c>
      <c r="B2349" t="s">
        <v>559</v>
      </c>
      <c r="C2349" t="s">
        <v>264</v>
      </c>
      <c r="E2349" t="s">
        <v>47</v>
      </c>
      <c r="G2349">
        <v>0.22</v>
      </c>
      <c r="H2349">
        <v>0.22</v>
      </c>
      <c r="I2349" t="s">
        <v>24</v>
      </c>
      <c r="J2349">
        <v>5.0999999999999996</v>
      </c>
      <c r="K2349">
        <v>28.26</v>
      </c>
      <c r="L2349">
        <v>23.16</v>
      </c>
      <c r="M2349" t="s">
        <v>265</v>
      </c>
      <c r="N2349" t="s">
        <v>1136</v>
      </c>
      <c r="O2349" t="s">
        <v>1137</v>
      </c>
      <c r="P2349" t="s">
        <v>265</v>
      </c>
      <c r="Q2349" t="s">
        <v>266</v>
      </c>
      <c r="R2349" t="s">
        <v>267</v>
      </c>
      <c r="S2349" t="s">
        <v>1138</v>
      </c>
      <c r="T2349">
        <v>28.26</v>
      </c>
      <c r="U2349" t="s">
        <v>24</v>
      </c>
      <c r="V2349" t="s">
        <v>1139</v>
      </c>
      <c r="W2349" t="s">
        <v>1140</v>
      </c>
      <c r="X2349" t="s">
        <v>1141</v>
      </c>
      <c r="Y2349" t="s">
        <v>1142</v>
      </c>
      <c r="Z2349" t="str">
        <f t="shared" si="36"/>
        <v>AS-93314</v>
      </c>
    </row>
    <row r="2350" spans="1:26" x14ac:dyDescent="0.3">
      <c r="A2350" t="s">
        <v>454</v>
      </c>
      <c r="B2350" t="s">
        <v>559</v>
      </c>
      <c r="C2350" t="s">
        <v>264</v>
      </c>
      <c r="E2350" t="s">
        <v>45</v>
      </c>
      <c r="G2350">
        <v>0.21</v>
      </c>
      <c r="H2350">
        <v>0.21</v>
      </c>
      <c r="I2350" t="s">
        <v>24</v>
      </c>
      <c r="J2350">
        <v>10.4</v>
      </c>
      <c r="K2350">
        <v>59.9</v>
      </c>
      <c r="L2350">
        <v>49.5</v>
      </c>
      <c r="M2350" t="s">
        <v>265</v>
      </c>
      <c r="N2350" t="s">
        <v>1143</v>
      </c>
      <c r="O2350" t="s">
        <v>1144</v>
      </c>
      <c r="P2350" t="s">
        <v>265</v>
      </c>
      <c r="Q2350" t="s">
        <v>266</v>
      </c>
      <c r="R2350" t="s">
        <v>267</v>
      </c>
      <c r="S2350" t="s">
        <v>1145</v>
      </c>
      <c r="T2350">
        <v>59.9</v>
      </c>
      <c r="U2350" t="s">
        <v>24</v>
      </c>
      <c r="V2350" t="s">
        <v>1146</v>
      </c>
      <c r="W2350" t="s">
        <v>1147</v>
      </c>
      <c r="X2350" t="s">
        <v>1148</v>
      </c>
      <c r="Y2350" t="s">
        <v>1149</v>
      </c>
      <c r="Z2350" t="str">
        <f t="shared" si="36"/>
        <v>AS-93596</v>
      </c>
    </row>
    <row r="2351" spans="1:26" x14ac:dyDescent="0.3">
      <c r="A2351" t="s">
        <v>462</v>
      </c>
      <c r="B2351" t="s">
        <v>559</v>
      </c>
      <c r="C2351" t="s">
        <v>264</v>
      </c>
      <c r="E2351" t="s">
        <v>45</v>
      </c>
      <c r="G2351">
        <v>0.21</v>
      </c>
      <c r="H2351">
        <v>0.21</v>
      </c>
      <c r="I2351" t="s">
        <v>24</v>
      </c>
      <c r="J2351">
        <v>34.700000000000003</v>
      </c>
      <c r="K2351">
        <v>199.95</v>
      </c>
      <c r="L2351">
        <v>165.25</v>
      </c>
      <c r="M2351" t="s">
        <v>265</v>
      </c>
      <c r="N2351" t="s">
        <v>1150</v>
      </c>
      <c r="O2351" t="s">
        <v>1151</v>
      </c>
      <c r="P2351" t="s">
        <v>265</v>
      </c>
      <c r="Q2351" t="s">
        <v>266</v>
      </c>
      <c r="R2351" t="s">
        <v>267</v>
      </c>
      <c r="S2351" t="s">
        <v>1152</v>
      </c>
      <c r="T2351">
        <v>199.95</v>
      </c>
      <c r="U2351" t="s">
        <v>24</v>
      </c>
      <c r="V2351" t="s">
        <v>1153</v>
      </c>
      <c r="W2351" t="s">
        <v>1154</v>
      </c>
      <c r="X2351" t="s">
        <v>1155</v>
      </c>
      <c r="Y2351" t="s">
        <v>1156</v>
      </c>
      <c r="Z2351" t="str">
        <f t="shared" si="36"/>
        <v>AS-93465</v>
      </c>
    </row>
    <row r="2352" spans="1:26" x14ac:dyDescent="0.3">
      <c r="A2352" t="s">
        <v>485</v>
      </c>
      <c r="B2352" t="s">
        <v>559</v>
      </c>
      <c r="C2352" t="s">
        <v>264</v>
      </c>
      <c r="E2352" t="s">
        <v>45</v>
      </c>
      <c r="G2352">
        <v>0.21</v>
      </c>
      <c r="H2352">
        <v>0.21</v>
      </c>
      <c r="I2352" t="s">
        <v>24</v>
      </c>
      <c r="J2352">
        <v>7.79</v>
      </c>
      <c r="K2352">
        <v>44.9</v>
      </c>
      <c r="L2352">
        <v>37.11</v>
      </c>
      <c r="M2352" t="s">
        <v>265</v>
      </c>
      <c r="N2352" t="s">
        <v>1157</v>
      </c>
      <c r="O2352" t="s">
        <v>1158</v>
      </c>
      <c r="P2352" t="s">
        <v>265</v>
      </c>
      <c r="Q2352" t="s">
        <v>266</v>
      </c>
      <c r="R2352" t="s">
        <v>267</v>
      </c>
      <c r="S2352" t="s">
        <v>1159</v>
      </c>
      <c r="T2352">
        <v>44.9</v>
      </c>
      <c r="U2352" t="s">
        <v>24</v>
      </c>
      <c r="V2352" t="s">
        <v>1160</v>
      </c>
      <c r="W2352" t="s">
        <v>1161</v>
      </c>
      <c r="X2352" t="s">
        <v>1162</v>
      </c>
      <c r="Y2352" t="s">
        <v>1163</v>
      </c>
      <c r="Z2352" t="str">
        <f t="shared" si="36"/>
        <v>AS-93093</v>
      </c>
    </row>
    <row r="2353" spans="1:26" x14ac:dyDescent="0.3">
      <c r="A2353" t="s">
        <v>364</v>
      </c>
      <c r="B2353" t="s">
        <v>559</v>
      </c>
      <c r="C2353" t="s">
        <v>264</v>
      </c>
      <c r="E2353" t="s">
        <v>46</v>
      </c>
      <c r="G2353">
        <v>0.2</v>
      </c>
      <c r="H2353">
        <v>0.2</v>
      </c>
      <c r="I2353" t="s">
        <v>24</v>
      </c>
      <c r="J2353">
        <v>17.690000000000001</v>
      </c>
      <c r="K2353">
        <v>106.11</v>
      </c>
      <c r="L2353">
        <v>88.42</v>
      </c>
      <c r="M2353" t="s">
        <v>265</v>
      </c>
      <c r="N2353" t="s">
        <v>1164</v>
      </c>
      <c r="O2353" t="s">
        <v>1165</v>
      </c>
      <c r="P2353" t="s">
        <v>265</v>
      </c>
      <c r="Q2353" t="s">
        <v>266</v>
      </c>
      <c r="R2353" t="s">
        <v>267</v>
      </c>
      <c r="S2353" t="s">
        <v>1166</v>
      </c>
      <c r="T2353">
        <v>106.11</v>
      </c>
      <c r="U2353" t="s">
        <v>24</v>
      </c>
      <c r="V2353" t="s">
        <v>1167</v>
      </c>
      <c r="W2353" t="s">
        <v>1168</v>
      </c>
      <c r="X2353" t="s">
        <v>1169</v>
      </c>
      <c r="Y2353" t="s">
        <v>1170</v>
      </c>
      <c r="Z2353" t="str">
        <f t="shared" si="36"/>
        <v>AS-94647</v>
      </c>
    </row>
    <row r="2354" spans="1:26" x14ac:dyDescent="0.3">
      <c r="A2354" t="s">
        <v>448</v>
      </c>
      <c r="B2354" t="s">
        <v>559</v>
      </c>
      <c r="C2354" t="s">
        <v>264</v>
      </c>
      <c r="E2354" t="s">
        <v>46</v>
      </c>
      <c r="G2354">
        <v>0.2</v>
      </c>
      <c r="H2354">
        <v>0.2</v>
      </c>
      <c r="I2354" t="s">
        <v>24</v>
      </c>
      <c r="J2354">
        <v>4.9800000000000004</v>
      </c>
      <c r="K2354">
        <v>29.9</v>
      </c>
      <c r="L2354">
        <v>24.92</v>
      </c>
      <c r="M2354" t="s">
        <v>265</v>
      </c>
      <c r="N2354" t="s">
        <v>1171</v>
      </c>
      <c r="O2354" t="s">
        <v>1172</v>
      </c>
      <c r="P2354" t="s">
        <v>265</v>
      </c>
      <c r="Q2354" t="s">
        <v>266</v>
      </c>
      <c r="R2354" t="s">
        <v>267</v>
      </c>
      <c r="S2354" t="s">
        <v>1173</v>
      </c>
      <c r="T2354">
        <v>29.9</v>
      </c>
      <c r="U2354" t="s">
        <v>24</v>
      </c>
      <c r="V2354" t="s">
        <v>1174</v>
      </c>
      <c r="W2354" t="s">
        <v>1175</v>
      </c>
      <c r="X2354" t="s">
        <v>1176</v>
      </c>
      <c r="Y2354" t="s">
        <v>1177</v>
      </c>
      <c r="Z2354" t="str">
        <f t="shared" si="36"/>
        <v>AS-93704</v>
      </c>
    </row>
    <row r="2355" spans="1:26" x14ac:dyDescent="0.3">
      <c r="A2355" t="s">
        <v>574</v>
      </c>
      <c r="B2355" t="s">
        <v>559</v>
      </c>
      <c r="C2355" t="s">
        <v>268</v>
      </c>
      <c r="E2355" t="s">
        <v>47</v>
      </c>
      <c r="G2355">
        <v>0.22</v>
      </c>
      <c r="H2355">
        <v>0.22</v>
      </c>
      <c r="I2355" t="s">
        <v>24</v>
      </c>
      <c r="J2355">
        <v>11.52</v>
      </c>
      <c r="K2355">
        <v>63.9</v>
      </c>
      <c r="L2355">
        <v>52.38</v>
      </c>
      <c r="M2355" t="s">
        <v>83</v>
      </c>
      <c r="N2355" t="s">
        <v>1178</v>
      </c>
      <c r="O2355" t="s">
        <v>1179</v>
      </c>
      <c r="P2355" t="s">
        <v>83</v>
      </c>
      <c r="Q2355" t="s">
        <v>266</v>
      </c>
      <c r="R2355" t="s">
        <v>267</v>
      </c>
      <c r="S2355" t="s">
        <v>1180</v>
      </c>
      <c r="T2355">
        <v>63.9</v>
      </c>
      <c r="U2355" t="s">
        <v>24</v>
      </c>
      <c r="V2355" t="s">
        <v>1181</v>
      </c>
      <c r="W2355" t="s">
        <v>1182</v>
      </c>
      <c r="X2355" t="s">
        <v>1183</v>
      </c>
      <c r="Y2355" t="s">
        <v>1184</v>
      </c>
      <c r="Z2355" t="str">
        <f t="shared" si="36"/>
        <v>AS-92735</v>
      </c>
    </row>
    <row r="2356" spans="1:26" x14ac:dyDescent="0.3">
      <c r="A2356" t="s">
        <v>366</v>
      </c>
      <c r="B2356" t="s">
        <v>559</v>
      </c>
      <c r="C2356" t="s">
        <v>264</v>
      </c>
      <c r="E2356" t="s">
        <v>45</v>
      </c>
      <c r="G2356">
        <v>0.21</v>
      </c>
      <c r="H2356">
        <v>0.21</v>
      </c>
      <c r="I2356" t="s">
        <v>24</v>
      </c>
      <c r="J2356">
        <v>7.09</v>
      </c>
      <c r="K2356">
        <v>40.86</v>
      </c>
      <c r="L2356">
        <v>33.770000000000003</v>
      </c>
      <c r="M2356" t="s">
        <v>265</v>
      </c>
      <c r="N2356" t="s">
        <v>1185</v>
      </c>
      <c r="O2356" t="s">
        <v>1186</v>
      </c>
      <c r="P2356" t="s">
        <v>265</v>
      </c>
      <c r="Q2356" t="s">
        <v>266</v>
      </c>
      <c r="R2356" t="s">
        <v>267</v>
      </c>
      <c r="S2356" t="s">
        <v>1187</v>
      </c>
      <c r="T2356">
        <v>40.86</v>
      </c>
      <c r="U2356" t="s">
        <v>24</v>
      </c>
      <c r="V2356" t="s">
        <v>1188</v>
      </c>
      <c r="W2356" t="s">
        <v>1189</v>
      </c>
      <c r="X2356" t="s">
        <v>1190</v>
      </c>
      <c r="Y2356" t="s">
        <v>1191</v>
      </c>
      <c r="Z2356" t="str">
        <f t="shared" si="36"/>
        <v>AS-94588</v>
      </c>
    </row>
    <row r="2357" spans="1:26" x14ac:dyDescent="0.3">
      <c r="A2357" t="s">
        <v>382</v>
      </c>
      <c r="B2357" t="s">
        <v>559</v>
      </c>
      <c r="C2357" t="s">
        <v>264</v>
      </c>
      <c r="E2357" t="s">
        <v>42</v>
      </c>
      <c r="G2357">
        <v>0.19</v>
      </c>
      <c r="H2357">
        <v>0.19</v>
      </c>
      <c r="I2357" t="s">
        <v>24</v>
      </c>
      <c r="J2357">
        <v>6.05</v>
      </c>
      <c r="K2357">
        <v>37.9</v>
      </c>
      <c r="L2357">
        <v>31.85</v>
      </c>
      <c r="M2357" t="s">
        <v>265</v>
      </c>
      <c r="N2357" t="s">
        <v>1192</v>
      </c>
      <c r="O2357" t="s">
        <v>1193</v>
      </c>
      <c r="P2357" t="s">
        <v>265</v>
      </c>
      <c r="Q2357" t="s">
        <v>266</v>
      </c>
      <c r="R2357" t="s">
        <v>267</v>
      </c>
      <c r="S2357" t="s">
        <v>1194</v>
      </c>
      <c r="T2357">
        <v>37.9</v>
      </c>
      <c r="U2357" t="s">
        <v>24</v>
      </c>
      <c r="V2357" t="s">
        <v>1195</v>
      </c>
      <c r="W2357" t="s">
        <v>1196</v>
      </c>
      <c r="X2357" t="s">
        <v>1195</v>
      </c>
      <c r="Y2357" t="s">
        <v>1197</v>
      </c>
      <c r="Z2357" t="str">
        <f t="shared" si="36"/>
        <v>AS-94437</v>
      </c>
    </row>
    <row r="2358" spans="1:26" x14ac:dyDescent="0.3">
      <c r="A2358" t="s">
        <v>538</v>
      </c>
      <c r="B2358" t="s">
        <v>559</v>
      </c>
      <c r="C2358" t="s">
        <v>264</v>
      </c>
      <c r="E2358" t="s">
        <v>46</v>
      </c>
      <c r="G2358">
        <v>0.2</v>
      </c>
      <c r="H2358">
        <v>0.2</v>
      </c>
      <c r="I2358" t="s">
        <v>24</v>
      </c>
      <c r="J2358">
        <v>9.99</v>
      </c>
      <c r="K2358">
        <v>59.95</v>
      </c>
      <c r="L2358">
        <v>49.96</v>
      </c>
      <c r="M2358" t="s">
        <v>265</v>
      </c>
      <c r="N2358" t="s">
        <v>1198</v>
      </c>
      <c r="O2358" t="s">
        <v>1199</v>
      </c>
      <c r="P2358" t="s">
        <v>265</v>
      </c>
      <c r="Q2358" t="s">
        <v>266</v>
      </c>
      <c r="R2358" t="s">
        <v>267</v>
      </c>
      <c r="S2358" t="s">
        <v>1200</v>
      </c>
      <c r="T2358">
        <v>59.95</v>
      </c>
      <c r="U2358" t="s">
        <v>24</v>
      </c>
      <c r="V2358" t="s">
        <v>1201</v>
      </c>
      <c r="W2358" t="s">
        <v>1202</v>
      </c>
      <c r="X2358" t="s">
        <v>1203</v>
      </c>
      <c r="Y2358" t="s">
        <v>1204</v>
      </c>
      <c r="Z2358" t="str">
        <f t="shared" si="36"/>
        <v>AS-92301</v>
      </c>
    </row>
    <row r="2359" spans="1:26" x14ac:dyDescent="0.3">
      <c r="A2359" t="s">
        <v>544</v>
      </c>
      <c r="B2359" t="s">
        <v>559</v>
      </c>
      <c r="C2359" t="s">
        <v>1205</v>
      </c>
      <c r="E2359" t="s">
        <v>45</v>
      </c>
      <c r="G2359">
        <v>0.21</v>
      </c>
      <c r="H2359">
        <v>0.21</v>
      </c>
      <c r="I2359" t="s">
        <v>24</v>
      </c>
      <c r="J2359">
        <v>17.690000000000001</v>
      </c>
      <c r="K2359">
        <v>101.92</v>
      </c>
      <c r="L2359">
        <v>84.23</v>
      </c>
      <c r="M2359" t="s">
        <v>265</v>
      </c>
      <c r="N2359" t="s">
        <v>1206</v>
      </c>
      <c r="O2359" t="s">
        <v>1207</v>
      </c>
      <c r="P2359" t="s">
        <v>1208</v>
      </c>
      <c r="Q2359" t="s">
        <v>266</v>
      </c>
      <c r="R2359" t="s">
        <v>267</v>
      </c>
      <c r="S2359" t="s">
        <v>1209</v>
      </c>
      <c r="T2359">
        <v>100</v>
      </c>
      <c r="U2359" t="s">
        <v>24</v>
      </c>
      <c r="W2359" t="s">
        <v>1210</v>
      </c>
      <c r="Y2359" t="s">
        <v>1211</v>
      </c>
      <c r="Z2359" t="str">
        <f t="shared" si="36"/>
        <v>AS-92233</v>
      </c>
    </row>
    <row r="2360" spans="1:26" x14ac:dyDescent="0.3">
      <c r="A2360" t="s">
        <v>544</v>
      </c>
      <c r="B2360" t="s">
        <v>559</v>
      </c>
      <c r="C2360" t="s">
        <v>1205</v>
      </c>
      <c r="E2360" t="s">
        <v>45</v>
      </c>
      <c r="G2360">
        <v>0.21</v>
      </c>
      <c r="H2360">
        <v>0.21</v>
      </c>
      <c r="I2360" t="s">
        <v>24</v>
      </c>
      <c r="J2360">
        <v>17.690000000000001</v>
      </c>
      <c r="K2360">
        <v>101.92</v>
      </c>
      <c r="L2360">
        <v>84.23</v>
      </c>
      <c r="M2360" t="s">
        <v>265</v>
      </c>
      <c r="N2360" t="s">
        <v>1206</v>
      </c>
      <c r="O2360" t="s">
        <v>1212</v>
      </c>
      <c r="P2360" t="s">
        <v>265</v>
      </c>
      <c r="Q2360" t="s">
        <v>266</v>
      </c>
      <c r="R2360" t="s">
        <v>267</v>
      </c>
      <c r="S2360" t="s">
        <v>1209</v>
      </c>
      <c r="T2360">
        <v>1.92</v>
      </c>
      <c r="U2360" t="s">
        <v>24</v>
      </c>
      <c r="V2360" t="s">
        <v>1213</v>
      </c>
      <c r="W2360" t="s">
        <v>1214</v>
      </c>
      <c r="X2360" t="s">
        <v>1215</v>
      </c>
      <c r="Y2360" t="s">
        <v>1216</v>
      </c>
      <c r="Z2360" t="str">
        <f t="shared" si="36"/>
        <v>AS-92233</v>
      </c>
    </row>
    <row r="2361" spans="1:26" x14ac:dyDescent="0.3">
      <c r="A2361" t="s">
        <v>546</v>
      </c>
      <c r="B2361" t="s">
        <v>559</v>
      </c>
      <c r="C2361" t="s">
        <v>264</v>
      </c>
      <c r="E2361" t="s">
        <v>45</v>
      </c>
      <c r="G2361">
        <v>0.21</v>
      </c>
      <c r="H2361">
        <v>0.21</v>
      </c>
      <c r="I2361" t="s">
        <v>24</v>
      </c>
      <c r="J2361">
        <v>15.52</v>
      </c>
      <c r="K2361">
        <v>89.44</v>
      </c>
      <c r="L2361">
        <v>73.92</v>
      </c>
      <c r="M2361" t="s">
        <v>265</v>
      </c>
      <c r="N2361" t="s">
        <v>1217</v>
      </c>
      <c r="O2361" t="s">
        <v>1218</v>
      </c>
      <c r="P2361" t="s">
        <v>265</v>
      </c>
      <c r="Q2361" t="s">
        <v>266</v>
      </c>
      <c r="R2361" t="s">
        <v>267</v>
      </c>
      <c r="S2361" t="s">
        <v>1219</v>
      </c>
      <c r="T2361">
        <v>89.44</v>
      </c>
      <c r="U2361" t="s">
        <v>24</v>
      </c>
      <c r="V2361" t="s">
        <v>1220</v>
      </c>
      <c r="W2361" t="s">
        <v>1221</v>
      </c>
      <c r="X2361" t="s">
        <v>1222</v>
      </c>
      <c r="Y2361" t="s">
        <v>1223</v>
      </c>
      <c r="Z2361" t="str">
        <f t="shared" si="36"/>
        <v>AS-92161</v>
      </c>
    </row>
    <row r="2362" spans="1:26" x14ac:dyDescent="0.3">
      <c r="A2362" t="s">
        <v>606</v>
      </c>
      <c r="B2362" t="s">
        <v>559</v>
      </c>
      <c r="C2362" t="s">
        <v>268</v>
      </c>
      <c r="E2362" t="s">
        <v>46</v>
      </c>
      <c r="G2362">
        <v>0.2</v>
      </c>
      <c r="H2362">
        <v>0.2</v>
      </c>
      <c r="I2362" t="s">
        <v>24</v>
      </c>
      <c r="J2362">
        <v>9.98</v>
      </c>
      <c r="K2362">
        <v>59.9</v>
      </c>
      <c r="L2362">
        <v>49.92</v>
      </c>
      <c r="M2362" t="s">
        <v>83</v>
      </c>
      <c r="N2362" t="s">
        <v>1224</v>
      </c>
      <c r="O2362" t="s">
        <v>1225</v>
      </c>
      <c r="P2362" t="s">
        <v>83</v>
      </c>
      <c r="Q2362" t="s">
        <v>266</v>
      </c>
      <c r="R2362" t="s">
        <v>267</v>
      </c>
      <c r="S2362" t="s">
        <v>1226</v>
      </c>
      <c r="T2362">
        <v>59.9</v>
      </c>
      <c r="U2362" t="s">
        <v>24</v>
      </c>
      <c r="V2362" t="s">
        <v>1227</v>
      </c>
      <c r="W2362" t="s">
        <v>1228</v>
      </c>
      <c r="X2362" t="s">
        <v>1229</v>
      </c>
      <c r="Y2362" t="s">
        <v>1230</v>
      </c>
      <c r="Z2362" t="str">
        <f t="shared" si="36"/>
        <v>AS-94228</v>
      </c>
    </row>
    <row r="2363" spans="1:26" x14ac:dyDescent="0.3">
      <c r="A2363" t="s">
        <v>487</v>
      </c>
      <c r="B2363" t="s">
        <v>559</v>
      </c>
      <c r="C2363" t="s">
        <v>264</v>
      </c>
      <c r="E2363" t="s">
        <v>45</v>
      </c>
      <c r="G2363">
        <v>0.21</v>
      </c>
      <c r="H2363">
        <v>0.21</v>
      </c>
      <c r="I2363" t="s">
        <v>24</v>
      </c>
      <c r="J2363">
        <v>5.54</v>
      </c>
      <c r="K2363">
        <v>31.9</v>
      </c>
      <c r="L2363">
        <v>26.36</v>
      </c>
      <c r="M2363" t="s">
        <v>265</v>
      </c>
      <c r="N2363" t="s">
        <v>1231</v>
      </c>
      <c r="O2363" t="s">
        <v>1232</v>
      </c>
      <c r="P2363" t="s">
        <v>265</v>
      </c>
      <c r="Q2363" t="s">
        <v>266</v>
      </c>
      <c r="R2363" t="s">
        <v>267</v>
      </c>
      <c r="S2363" t="s">
        <v>1233</v>
      </c>
      <c r="T2363">
        <v>31.9</v>
      </c>
      <c r="U2363" t="s">
        <v>24</v>
      </c>
      <c r="V2363" t="s">
        <v>1234</v>
      </c>
      <c r="W2363" t="s">
        <v>1235</v>
      </c>
      <c r="X2363" t="s">
        <v>1236</v>
      </c>
      <c r="Y2363" t="s">
        <v>1237</v>
      </c>
      <c r="Z2363" t="str">
        <f t="shared" si="36"/>
        <v>AS-92993</v>
      </c>
    </row>
    <row r="2364" spans="1:26" x14ac:dyDescent="0.3">
      <c r="A2364" t="s">
        <v>446</v>
      </c>
      <c r="B2364" t="s">
        <v>559</v>
      </c>
      <c r="C2364" t="s">
        <v>264</v>
      </c>
      <c r="E2364" t="s">
        <v>45</v>
      </c>
      <c r="G2364">
        <v>0.21</v>
      </c>
      <c r="H2364">
        <v>0.21</v>
      </c>
      <c r="I2364" t="s">
        <v>24</v>
      </c>
      <c r="J2364">
        <v>12.48</v>
      </c>
      <c r="K2364">
        <v>71.91</v>
      </c>
      <c r="L2364">
        <v>59.43</v>
      </c>
      <c r="M2364" t="s">
        <v>265</v>
      </c>
      <c r="N2364" t="s">
        <v>1238</v>
      </c>
      <c r="O2364" t="s">
        <v>1239</v>
      </c>
      <c r="P2364" t="s">
        <v>265</v>
      </c>
      <c r="Q2364" t="s">
        <v>266</v>
      </c>
      <c r="R2364" t="s">
        <v>267</v>
      </c>
      <c r="S2364" t="s">
        <v>1240</v>
      </c>
      <c r="T2364">
        <v>71.91</v>
      </c>
      <c r="U2364" t="s">
        <v>24</v>
      </c>
      <c r="V2364" t="s">
        <v>1241</v>
      </c>
      <c r="W2364" t="s">
        <v>1242</v>
      </c>
      <c r="X2364" t="s">
        <v>1243</v>
      </c>
      <c r="Y2364" t="s">
        <v>1244</v>
      </c>
      <c r="Z2364" t="str">
        <f t="shared" si="36"/>
        <v>AS-93716</v>
      </c>
    </row>
    <row r="2365" spans="1:26" x14ac:dyDescent="0.3">
      <c r="A2365" t="s">
        <v>494</v>
      </c>
      <c r="B2365" t="s">
        <v>559</v>
      </c>
      <c r="C2365" t="s">
        <v>264</v>
      </c>
      <c r="E2365" t="s">
        <v>47</v>
      </c>
      <c r="G2365">
        <v>0.22</v>
      </c>
      <c r="H2365">
        <v>0.22</v>
      </c>
      <c r="I2365" t="s">
        <v>24</v>
      </c>
      <c r="J2365">
        <v>15.32</v>
      </c>
      <c r="K2365">
        <v>84.95</v>
      </c>
      <c r="L2365">
        <v>69.63</v>
      </c>
      <c r="M2365" t="s">
        <v>265</v>
      </c>
      <c r="N2365" t="s">
        <v>1245</v>
      </c>
      <c r="O2365" t="s">
        <v>1246</v>
      </c>
      <c r="P2365" t="s">
        <v>265</v>
      </c>
      <c r="Q2365" t="s">
        <v>266</v>
      </c>
      <c r="R2365" t="s">
        <v>267</v>
      </c>
      <c r="S2365" t="s">
        <v>1247</v>
      </c>
      <c r="T2365">
        <v>84.95</v>
      </c>
      <c r="U2365" t="s">
        <v>24</v>
      </c>
      <c r="V2365" t="s">
        <v>1248</v>
      </c>
      <c r="W2365" t="s">
        <v>1249</v>
      </c>
      <c r="X2365" t="s">
        <v>1250</v>
      </c>
      <c r="Y2365" t="s">
        <v>1251</v>
      </c>
      <c r="Z2365" t="str">
        <f t="shared" si="36"/>
        <v>AS-92957</v>
      </c>
    </row>
    <row r="2366" spans="1:26" x14ac:dyDescent="0.3">
      <c r="A2366" t="s">
        <v>614</v>
      </c>
      <c r="B2366" t="s">
        <v>559</v>
      </c>
      <c r="C2366" t="s">
        <v>268</v>
      </c>
      <c r="E2366" t="s">
        <v>46</v>
      </c>
      <c r="G2366">
        <v>0.2</v>
      </c>
      <c r="H2366">
        <v>0.2</v>
      </c>
      <c r="I2366" t="s">
        <v>24</v>
      </c>
      <c r="J2366">
        <v>7.98</v>
      </c>
      <c r="K2366">
        <v>47.9</v>
      </c>
      <c r="L2366">
        <v>39.92</v>
      </c>
      <c r="M2366" t="s">
        <v>83</v>
      </c>
      <c r="N2366" t="s">
        <v>1252</v>
      </c>
      <c r="O2366" t="s">
        <v>1253</v>
      </c>
      <c r="P2366" t="s">
        <v>83</v>
      </c>
      <c r="Q2366" t="s">
        <v>266</v>
      </c>
      <c r="R2366" t="s">
        <v>267</v>
      </c>
      <c r="S2366" t="s">
        <v>1254</v>
      </c>
      <c r="T2366">
        <v>47.9</v>
      </c>
      <c r="U2366" t="s">
        <v>24</v>
      </c>
      <c r="V2366" t="s">
        <v>1255</v>
      </c>
      <c r="W2366" t="s">
        <v>1256</v>
      </c>
      <c r="X2366" t="s">
        <v>1257</v>
      </c>
      <c r="Y2366" t="s">
        <v>1258</v>
      </c>
      <c r="Z2366" t="str">
        <f t="shared" si="36"/>
        <v>AS-94617</v>
      </c>
    </row>
    <row r="2367" spans="1:26" x14ac:dyDescent="0.3">
      <c r="A2367" t="s">
        <v>387</v>
      </c>
      <c r="B2367" t="s">
        <v>559</v>
      </c>
      <c r="C2367" t="s">
        <v>264</v>
      </c>
      <c r="E2367" t="s">
        <v>42</v>
      </c>
      <c r="G2367">
        <v>0.19</v>
      </c>
      <c r="H2367">
        <v>0.19</v>
      </c>
      <c r="I2367" t="s">
        <v>24</v>
      </c>
      <c r="J2367">
        <v>18.350000000000001</v>
      </c>
      <c r="K2367">
        <v>114.95</v>
      </c>
      <c r="L2367">
        <v>96.6</v>
      </c>
      <c r="M2367" t="s">
        <v>265</v>
      </c>
      <c r="N2367" t="s">
        <v>1259</v>
      </c>
      <c r="O2367" t="s">
        <v>1260</v>
      </c>
      <c r="P2367" t="s">
        <v>265</v>
      </c>
      <c r="Q2367" t="s">
        <v>266</v>
      </c>
      <c r="R2367" t="s">
        <v>267</v>
      </c>
      <c r="S2367" t="s">
        <v>1261</v>
      </c>
      <c r="T2367">
        <v>114.95</v>
      </c>
      <c r="U2367" t="s">
        <v>24</v>
      </c>
      <c r="V2367" t="s">
        <v>1262</v>
      </c>
      <c r="W2367" t="s">
        <v>1263</v>
      </c>
      <c r="X2367" t="s">
        <v>1264</v>
      </c>
      <c r="Y2367" t="s">
        <v>1265</v>
      </c>
      <c r="Z2367" t="str">
        <f t="shared" si="36"/>
        <v>AS-94405</v>
      </c>
    </row>
    <row r="2368" spans="1:26" x14ac:dyDescent="0.3">
      <c r="A2368" t="s">
        <v>542</v>
      </c>
      <c r="B2368" t="s">
        <v>559</v>
      </c>
      <c r="C2368" t="s">
        <v>264</v>
      </c>
      <c r="E2368" t="s">
        <v>45</v>
      </c>
      <c r="G2368">
        <v>0.21</v>
      </c>
      <c r="H2368">
        <v>0.21</v>
      </c>
      <c r="I2368" t="s">
        <v>24</v>
      </c>
      <c r="J2368">
        <v>11.79</v>
      </c>
      <c r="K2368">
        <v>67.95</v>
      </c>
      <c r="L2368">
        <v>56.16</v>
      </c>
      <c r="M2368" t="s">
        <v>265</v>
      </c>
      <c r="N2368" t="s">
        <v>1266</v>
      </c>
      <c r="O2368" t="s">
        <v>1267</v>
      </c>
      <c r="P2368" t="s">
        <v>265</v>
      </c>
      <c r="Q2368" t="s">
        <v>266</v>
      </c>
      <c r="R2368" t="s">
        <v>267</v>
      </c>
      <c r="S2368" t="s">
        <v>1268</v>
      </c>
      <c r="T2368">
        <v>67.95</v>
      </c>
      <c r="U2368" t="s">
        <v>24</v>
      </c>
      <c r="V2368" t="s">
        <v>1269</v>
      </c>
      <c r="W2368" t="s">
        <v>1270</v>
      </c>
      <c r="X2368" t="s">
        <v>1271</v>
      </c>
      <c r="Y2368" t="s">
        <v>1272</v>
      </c>
      <c r="Z2368" t="str">
        <f t="shared" si="36"/>
        <v>AS-92267</v>
      </c>
    </row>
    <row r="2369" spans="1:26" x14ac:dyDescent="0.3">
      <c r="A2369" t="s">
        <v>368</v>
      </c>
      <c r="B2369" t="s">
        <v>559</v>
      </c>
      <c r="C2369" t="s">
        <v>264</v>
      </c>
      <c r="E2369" t="s">
        <v>45</v>
      </c>
      <c r="G2369">
        <v>0.21</v>
      </c>
      <c r="H2369">
        <v>0.21</v>
      </c>
      <c r="I2369" t="s">
        <v>24</v>
      </c>
      <c r="J2369">
        <v>8.66</v>
      </c>
      <c r="K2369">
        <v>49.9</v>
      </c>
      <c r="L2369">
        <v>41.24</v>
      </c>
      <c r="M2369" t="s">
        <v>265</v>
      </c>
      <c r="N2369" t="s">
        <v>1273</v>
      </c>
      <c r="O2369" t="s">
        <v>1274</v>
      </c>
      <c r="P2369" t="s">
        <v>265</v>
      </c>
      <c r="Q2369" t="s">
        <v>266</v>
      </c>
      <c r="R2369" t="s">
        <v>267</v>
      </c>
      <c r="S2369" t="s">
        <v>1275</v>
      </c>
      <c r="T2369">
        <v>49.9</v>
      </c>
      <c r="U2369" t="s">
        <v>24</v>
      </c>
      <c r="V2369" t="s">
        <v>1276</v>
      </c>
      <c r="W2369" t="s">
        <v>1277</v>
      </c>
      <c r="X2369" t="s">
        <v>1278</v>
      </c>
      <c r="Y2369" t="s">
        <v>1279</v>
      </c>
      <c r="Z2369" t="str">
        <f t="shared" si="36"/>
        <v>AS-94576</v>
      </c>
    </row>
    <row r="2370" spans="1:26" x14ac:dyDescent="0.3">
      <c r="A2370" t="s">
        <v>402</v>
      </c>
      <c r="B2370" t="s">
        <v>559</v>
      </c>
      <c r="C2370" t="s">
        <v>264</v>
      </c>
      <c r="E2370" t="s">
        <v>45</v>
      </c>
      <c r="G2370">
        <v>0.21</v>
      </c>
      <c r="H2370">
        <v>0.21</v>
      </c>
      <c r="I2370" t="s">
        <v>24</v>
      </c>
      <c r="J2370">
        <v>8.73</v>
      </c>
      <c r="K2370">
        <v>50.31</v>
      </c>
      <c r="L2370">
        <v>41.58</v>
      </c>
      <c r="M2370" t="s">
        <v>265</v>
      </c>
      <c r="N2370" t="s">
        <v>1280</v>
      </c>
      <c r="O2370" t="s">
        <v>1281</v>
      </c>
      <c r="P2370" t="s">
        <v>265</v>
      </c>
      <c r="Q2370" t="s">
        <v>266</v>
      </c>
      <c r="R2370" t="s">
        <v>267</v>
      </c>
      <c r="S2370" t="s">
        <v>1282</v>
      </c>
      <c r="T2370">
        <v>50.31</v>
      </c>
      <c r="U2370" t="s">
        <v>24</v>
      </c>
      <c r="V2370" t="s">
        <v>1283</v>
      </c>
      <c r="W2370" t="s">
        <v>1284</v>
      </c>
      <c r="X2370" t="s">
        <v>1285</v>
      </c>
      <c r="Y2370" t="s">
        <v>1286</v>
      </c>
      <c r="Z2370" t="str">
        <f t="shared" si="36"/>
        <v>AS-94267</v>
      </c>
    </row>
    <row r="2371" spans="1:26" x14ac:dyDescent="0.3">
      <c r="A2371" t="s">
        <v>432</v>
      </c>
      <c r="B2371" t="s">
        <v>559</v>
      </c>
      <c r="C2371" t="s">
        <v>264</v>
      </c>
      <c r="E2371" t="s">
        <v>46</v>
      </c>
      <c r="G2371">
        <v>0.2</v>
      </c>
      <c r="H2371">
        <v>0.2</v>
      </c>
      <c r="I2371" t="s">
        <v>24</v>
      </c>
      <c r="J2371">
        <v>13.33</v>
      </c>
      <c r="K2371">
        <v>79.95</v>
      </c>
      <c r="L2371">
        <v>66.62</v>
      </c>
      <c r="M2371" t="s">
        <v>265</v>
      </c>
      <c r="N2371" t="s">
        <v>1287</v>
      </c>
      <c r="O2371" t="s">
        <v>1288</v>
      </c>
      <c r="P2371" t="s">
        <v>265</v>
      </c>
      <c r="Q2371" t="s">
        <v>266</v>
      </c>
      <c r="R2371" t="s">
        <v>267</v>
      </c>
      <c r="S2371" t="s">
        <v>1289</v>
      </c>
      <c r="T2371">
        <v>79.95</v>
      </c>
      <c r="U2371" t="s">
        <v>24</v>
      </c>
      <c r="V2371" t="s">
        <v>1290</v>
      </c>
      <c r="W2371" t="s">
        <v>1291</v>
      </c>
      <c r="X2371" t="s">
        <v>1292</v>
      </c>
      <c r="Y2371" t="s">
        <v>1293</v>
      </c>
      <c r="Z2371" t="str">
        <f t="shared" ref="Z2371:Z2434" si="37">+A2371</f>
        <v>AS-93904</v>
      </c>
    </row>
    <row r="2372" spans="1:26" x14ac:dyDescent="0.3">
      <c r="A2372" t="s">
        <v>439</v>
      </c>
      <c r="B2372" t="s">
        <v>559</v>
      </c>
      <c r="C2372" t="s">
        <v>264</v>
      </c>
      <c r="E2372" t="s">
        <v>46</v>
      </c>
      <c r="G2372">
        <v>0.2</v>
      </c>
      <c r="H2372">
        <v>0.2</v>
      </c>
      <c r="I2372" t="s">
        <v>24</v>
      </c>
      <c r="J2372">
        <v>6.32</v>
      </c>
      <c r="K2372">
        <v>37.9</v>
      </c>
      <c r="L2372">
        <v>31.58</v>
      </c>
      <c r="M2372" t="s">
        <v>265</v>
      </c>
      <c r="N2372" t="s">
        <v>1294</v>
      </c>
      <c r="O2372" t="s">
        <v>1295</v>
      </c>
      <c r="P2372" t="s">
        <v>265</v>
      </c>
      <c r="Q2372" t="s">
        <v>266</v>
      </c>
      <c r="R2372" t="s">
        <v>267</v>
      </c>
      <c r="S2372" t="s">
        <v>1296</v>
      </c>
      <c r="T2372">
        <v>37.9</v>
      </c>
      <c r="U2372" t="s">
        <v>24</v>
      </c>
      <c r="V2372" t="s">
        <v>1297</v>
      </c>
      <c r="W2372" t="s">
        <v>1298</v>
      </c>
      <c r="X2372" t="s">
        <v>1299</v>
      </c>
      <c r="Y2372" t="s">
        <v>1300</v>
      </c>
      <c r="Z2372" t="str">
        <f t="shared" si="37"/>
        <v>AS-93793</v>
      </c>
    </row>
    <row r="2373" spans="1:26" x14ac:dyDescent="0.3">
      <c r="A2373" t="s">
        <v>449</v>
      </c>
      <c r="B2373" t="s">
        <v>559</v>
      </c>
      <c r="C2373" t="s">
        <v>264</v>
      </c>
      <c r="E2373" t="s">
        <v>46</v>
      </c>
      <c r="G2373">
        <v>0.2</v>
      </c>
      <c r="H2373">
        <v>0.2</v>
      </c>
      <c r="I2373" t="s">
        <v>24</v>
      </c>
      <c r="J2373">
        <v>5.32</v>
      </c>
      <c r="K2373">
        <v>31.9</v>
      </c>
      <c r="L2373">
        <v>26.58</v>
      </c>
      <c r="M2373" t="s">
        <v>265</v>
      </c>
      <c r="N2373" t="s">
        <v>1301</v>
      </c>
      <c r="O2373" t="s">
        <v>1302</v>
      </c>
      <c r="P2373" t="s">
        <v>265</v>
      </c>
      <c r="Q2373" t="s">
        <v>266</v>
      </c>
      <c r="R2373" t="s">
        <v>269</v>
      </c>
      <c r="S2373" t="s">
        <v>1303</v>
      </c>
      <c r="T2373">
        <v>31.9</v>
      </c>
      <c r="U2373" t="s">
        <v>24</v>
      </c>
      <c r="W2373" t="s">
        <v>1304</v>
      </c>
      <c r="X2373" t="s">
        <v>1305</v>
      </c>
      <c r="Y2373" t="s">
        <v>1306</v>
      </c>
      <c r="Z2373" t="str">
        <f t="shared" si="37"/>
        <v>AS-93699</v>
      </c>
    </row>
    <row r="2374" spans="1:26" x14ac:dyDescent="0.3">
      <c r="A2374" t="s">
        <v>449</v>
      </c>
      <c r="B2374" t="s">
        <v>559</v>
      </c>
      <c r="C2374" t="s">
        <v>264</v>
      </c>
      <c r="E2374" t="s">
        <v>46</v>
      </c>
      <c r="G2374">
        <v>0.2</v>
      </c>
      <c r="H2374">
        <v>0.2</v>
      </c>
      <c r="I2374" t="s">
        <v>24</v>
      </c>
      <c r="J2374">
        <v>5.32</v>
      </c>
      <c r="K2374">
        <v>31.9</v>
      </c>
      <c r="L2374">
        <v>26.58</v>
      </c>
      <c r="M2374" t="s">
        <v>265</v>
      </c>
      <c r="N2374" t="s">
        <v>1301</v>
      </c>
      <c r="O2374" t="s">
        <v>1307</v>
      </c>
      <c r="P2374" t="s">
        <v>265</v>
      </c>
      <c r="Q2374" t="s">
        <v>266</v>
      </c>
      <c r="R2374" t="s">
        <v>267</v>
      </c>
      <c r="S2374" t="s">
        <v>1308</v>
      </c>
      <c r="T2374">
        <v>31.9</v>
      </c>
      <c r="U2374" t="s">
        <v>24</v>
      </c>
      <c r="V2374" t="s">
        <v>1309</v>
      </c>
      <c r="W2374" t="s">
        <v>1310</v>
      </c>
      <c r="X2374" t="s">
        <v>1311</v>
      </c>
      <c r="Y2374" t="s">
        <v>1312</v>
      </c>
      <c r="Z2374" t="str">
        <f t="shared" si="37"/>
        <v>AS-93699</v>
      </c>
    </row>
    <row r="2375" spans="1:26" x14ac:dyDescent="0.3">
      <c r="A2375" t="s">
        <v>480</v>
      </c>
      <c r="B2375" t="s">
        <v>559</v>
      </c>
      <c r="C2375" t="s">
        <v>264</v>
      </c>
      <c r="E2375" t="s">
        <v>46</v>
      </c>
      <c r="G2375">
        <v>0.2</v>
      </c>
      <c r="H2375">
        <v>0.2</v>
      </c>
      <c r="I2375" t="s">
        <v>24</v>
      </c>
      <c r="J2375">
        <v>5.32</v>
      </c>
      <c r="K2375">
        <v>31.9</v>
      </c>
      <c r="L2375">
        <v>26.58</v>
      </c>
      <c r="M2375" t="s">
        <v>265</v>
      </c>
      <c r="N2375" t="s">
        <v>1313</v>
      </c>
      <c r="O2375" t="s">
        <v>1314</v>
      </c>
      <c r="P2375" t="s">
        <v>265</v>
      </c>
      <c r="Q2375" t="s">
        <v>266</v>
      </c>
      <c r="R2375" t="s">
        <v>267</v>
      </c>
      <c r="S2375" t="s">
        <v>1315</v>
      </c>
      <c r="T2375">
        <v>31.9</v>
      </c>
      <c r="U2375" t="s">
        <v>24</v>
      </c>
      <c r="V2375" t="s">
        <v>1316</v>
      </c>
      <c r="W2375" t="s">
        <v>1317</v>
      </c>
      <c r="X2375" t="s">
        <v>1318</v>
      </c>
      <c r="Y2375" t="s">
        <v>1319</v>
      </c>
      <c r="Z2375" t="str">
        <f t="shared" si="37"/>
        <v>AS-93175</v>
      </c>
    </row>
    <row r="2376" spans="1:26" x14ac:dyDescent="0.3">
      <c r="A2376" t="s">
        <v>615</v>
      </c>
      <c r="B2376" t="s">
        <v>559</v>
      </c>
      <c r="C2376" t="s">
        <v>268</v>
      </c>
      <c r="E2376" t="s">
        <v>42</v>
      </c>
      <c r="G2376">
        <v>0.19</v>
      </c>
      <c r="H2376">
        <v>0.19</v>
      </c>
      <c r="I2376" t="s">
        <v>24</v>
      </c>
      <c r="J2376">
        <v>2.86</v>
      </c>
      <c r="K2376">
        <v>17.899999999999999</v>
      </c>
      <c r="L2376">
        <v>15.04</v>
      </c>
      <c r="M2376" t="s">
        <v>83</v>
      </c>
      <c r="N2376" t="s">
        <v>1320</v>
      </c>
      <c r="O2376" t="s">
        <v>1321</v>
      </c>
      <c r="P2376" t="s">
        <v>83</v>
      </c>
      <c r="Q2376" t="s">
        <v>266</v>
      </c>
      <c r="R2376" t="s">
        <v>267</v>
      </c>
      <c r="S2376" t="s">
        <v>1322</v>
      </c>
      <c r="T2376">
        <v>17.899999999999999</v>
      </c>
      <c r="U2376" t="s">
        <v>24</v>
      </c>
      <c r="V2376" t="s">
        <v>1323</v>
      </c>
      <c r="W2376" t="s">
        <v>1324</v>
      </c>
      <c r="X2376" t="s">
        <v>1325</v>
      </c>
      <c r="Y2376" t="s">
        <v>1326</v>
      </c>
      <c r="Z2376" t="str">
        <f t="shared" si="37"/>
        <v>AS-94627</v>
      </c>
    </row>
    <row r="2377" spans="1:26" x14ac:dyDescent="0.3">
      <c r="A2377" t="s">
        <v>580</v>
      </c>
      <c r="B2377" t="s">
        <v>559</v>
      </c>
      <c r="C2377" t="s">
        <v>268</v>
      </c>
      <c r="E2377" t="s">
        <v>42</v>
      </c>
      <c r="G2377">
        <v>0.19</v>
      </c>
      <c r="H2377">
        <v>0.19</v>
      </c>
      <c r="I2377" t="s">
        <v>24</v>
      </c>
      <c r="J2377">
        <v>74.83</v>
      </c>
      <c r="K2377">
        <v>468.65</v>
      </c>
      <c r="L2377">
        <v>393.82</v>
      </c>
      <c r="M2377" t="s">
        <v>83</v>
      </c>
      <c r="N2377" t="s">
        <v>1327</v>
      </c>
      <c r="O2377" t="s">
        <v>1328</v>
      </c>
      <c r="P2377" t="s">
        <v>83</v>
      </c>
      <c r="Q2377" t="s">
        <v>266</v>
      </c>
      <c r="R2377" t="s">
        <v>267</v>
      </c>
      <c r="S2377" t="s">
        <v>1329</v>
      </c>
      <c r="T2377">
        <v>468.65</v>
      </c>
      <c r="U2377" t="s">
        <v>24</v>
      </c>
      <c r="V2377" t="s">
        <v>1330</v>
      </c>
      <c r="W2377" t="s">
        <v>1331</v>
      </c>
      <c r="X2377" t="s">
        <v>1332</v>
      </c>
      <c r="Y2377" t="s">
        <v>1333</v>
      </c>
      <c r="Z2377" t="str">
        <f t="shared" si="37"/>
        <v>AS-93053</v>
      </c>
    </row>
    <row r="2378" spans="1:26" x14ac:dyDescent="0.3">
      <c r="A2378" t="s">
        <v>605</v>
      </c>
      <c r="B2378" t="s">
        <v>559</v>
      </c>
      <c r="C2378" t="s">
        <v>268</v>
      </c>
      <c r="E2378" t="s">
        <v>42</v>
      </c>
      <c r="G2378">
        <v>0.19</v>
      </c>
      <c r="H2378">
        <v>0.19</v>
      </c>
      <c r="I2378" t="s">
        <v>24</v>
      </c>
      <c r="J2378">
        <v>13.56</v>
      </c>
      <c r="K2378">
        <v>84.9</v>
      </c>
      <c r="L2378">
        <v>71.34</v>
      </c>
      <c r="M2378" t="s">
        <v>83</v>
      </c>
      <c r="N2378" t="s">
        <v>1334</v>
      </c>
      <c r="O2378" t="s">
        <v>1335</v>
      </c>
      <c r="P2378" t="s">
        <v>83</v>
      </c>
      <c r="Q2378" t="s">
        <v>266</v>
      </c>
      <c r="R2378" t="s">
        <v>267</v>
      </c>
      <c r="S2378" t="s">
        <v>1336</v>
      </c>
      <c r="T2378">
        <v>84.9</v>
      </c>
      <c r="U2378" t="s">
        <v>24</v>
      </c>
      <c r="V2378" t="s">
        <v>1337</v>
      </c>
      <c r="W2378" t="s">
        <v>1338</v>
      </c>
      <c r="X2378" t="s">
        <v>1339</v>
      </c>
      <c r="Y2378" t="s">
        <v>1340</v>
      </c>
      <c r="Z2378" t="str">
        <f t="shared" si="37"/>
        <v>AS-94196</v>
      </c>
    </row>
    <row r="2379" spans="1:26" x14ac:dyDescent="0.3">
      <c r="A2379" t="s">
        <v>471</v>
      </c>
      <c r="B2379" t="s">
        <v>559</v>
      </c>
      <c r="C2379" t="s">
        <v>264</v>
      </c>
      <c r="E2379" t="s">
        <v>45</v>
      </c>
      <c r="G2379">
        <v>0.21</v>
      </c>
      <c r="H2379">
        <v>0.21</v>
      </c>
      <c r="I2379" t="s">
        <v>24</v>
      </c>
      <c r="J2379">
        <v>7.78</v>
      </c>
      <c r="K2379">
        <v>44.85</v>
      </c>
      <c r="L2379">
        <v>37.07</v>
      </c>
      <c r="M2379" t="s">
        <v>265</v>
      </c>
      <c r="N2379" t="s">
        <v>1341</v>
      </c>
      <c r="O2379" t="s">
        <v>1342</v>
      </c>
      <c r="P2379" t="s">
        <v>265</v>
      </c>
      <c r="Q2379" t="s">
        <v>266</v>
      </c>
      <c r="R2379" t="s">
        <v>267</v>
      </c>
      <c r="S2379" t="s">
        <v>1343</v>
      </c>
      <c r="T2379">
        <v>44.85</v>
      </c>
      <c r="U2379" t="s">
        <v>24</v>
      </c>
      <c r="V2379" t="s">
        <v>1344</v>
      </c>
      <c r="W2379" t="s">
        <v>1345</v>
      </c>
      <c r="X2379" t="s">
        <v>1346</v>
      </c>
      <c r="Y2379" t="s">
        <v>1347</v>
      </c>
      <c r="Z2379" t="str">
        <f t="shared" si="37"/>
        <v>AS-93316</v>
      </c>
    </row>
    <row r="2380" spans="1:26" x14ac:dyDescent="0.3">
      <c r="A2380" t="s">
        <v>567</v>
      </c>
      <c r="B2380" t="s">
        <v>559</v>
      </c>
      <c r="C2380" t="s">
        <v>268</v>
      </c>
      <c r="E2380" t="s">
        <v>42</v>
      </c>
      <c r="G2380">
        <v>0.19</v>
      </c>
      <c r="H2380">
        <v>0.19</v>
      </c>
      <c r="I2380" t="s">
        <v>24</v>
      </c>
      <c r="J2380">
        <v>4.1399999999999997</v>
      </c>
      <c r="K2380">
        <v>25.9</v>
      </c>
      <c r="L2380">
        <v>21.76</v>
      </c>
      <c r="M2380" t="s">
        <v>83</v>
      </c>
      <c r="N2380" t="s">
        <v>1348</v>
      </c>
      <c r="O2380" t="s">
        <v>1349</v>
      </c>
      <c r="P2380" t="s">
        <v>83</v>
      </c>
      <c r="Q2380" t="s">
        <v>266</v>
      </c>
      <c r="R2380" t="s">
        <v>267</v>
      </c>
      <c r="S2380" t="s">
        <v>1350</v>
      </c>
      <c r="T2380">
        <v>25.9</v>
      </c>
      <c r="U2380" t="s">
        <v>24</v>
      </c>
      <c r="V2380" t="s">
        <v>1351</v>
      </c>
      <c r="W2380" t="s">
        <v>1352</v>
      </c>
      <c r="X2380" t="s">
        <v>1353</v>
      </c>
      <c r="Y2380" t="s">
        <v>1354</v>
      </c>
      <c r="Z2380" t="str">
        <f t="shared" si="37"/>
        <v>AS-92201</v>
      </c>
    </row>
    <row r="2381" spans="1:26" x14ac:dyDescent="0.3">
      <c r="A2381" t="s">
        <v>376</v>
      </c>
      <c r="B2381" t="s">
        <v>559</v>
      </c>
      <c r="C2381" t="s">
        <v>264</v>
      </c>
      <c r="E2381" t="s">
        <v>45</v>
      </c>
      <c r="G2381">
        <v>0.21</v>
      </c>
      <c r="H2381">
        <v>0.21</v>
      </c>
      <c r="I2381" t="s">
        <v>24</v>
      </c>
      <c r="J2381">
        <v>10.23</v>
      </c>
      <c r="K2381">
        <v>58.95</v>
      </c>
      <c r="L2381">
        <v>48.72</v>
      </c>
      <c r="M2381" t="s">
        <v>265</v>
      </c>
      <c r="N2381" t="s">
        <v>1355</v>
      </c>
      <c r="O2381" t="s">
        <v>1356</v>
      </c>
      <c r="P2381" t="s">
        <v>265</v>
      </c>
      <c r="Q2381" t="s">
        <v>266</v>
      </c>
      <c r="R2381" t="s">
        <v>267</v>
      </c>
      <c r="S2381" t="s">
        <v>1357</v>
      </c>
      <c r="T2381">
        <v>58.95</v>
      </c>
      <c r="U2381" t="s">
        <v>24</v>
      </c>
      <c r="V2381" t="s">
        <v>1358</v>
      </c>
      <c r="W2381" t="s">
        <v>1359</v>
      </c>
      <c r="X2381" t="s">
        <v>1360</v>
      </c>
      <c r="Y2381" t="s">
        <v>1361</v>
      </c>
      <c r="Z2381" t="str">
        <f t="shared" si="37"/>
        <v>AS-94488</v>
      </c>
    </row>
    <row r="2382" spans="1:26" x14ac:dyDescent="0.3">
      <c r="A2382" t="s">
        <v>550</v>
      </c>
      <c r="B2382" t="s">
        <v>559</v>
      </c>
      <c r="C2382" t="s">
        <v>264</v>
      </c>
      <c r="E2382" t="s">
        <v>45</v>
      </c>
      <c r="G2382">
        <v>0.21</v>
      </c>
      <c r="H2382">
        <v>0.21</v>
      </c>
      <c r="I2382" t="s">
        <v>24</v>
      </c>
      <c r="J2382">
        <v>6.25</v>
      </c>
      <c r="K2382">
        <v>36.03</v>
      </c>
      <c r="L2382">
        <v>29.78</v>
      </c>
      <c r="M2382" t="s">
        <v>265</v>
      </c>
      <c r="N2382" t="s">
        <v>1362</v>
      </c>
      <c r="O2382" t="s">
        <v>1363</v>
      </c>
      <c r="P2382" t="s">
        <v>265</v>
      </c>
      <c r="Q2382" t="s">
        <v>266</v>
      </c>
      <c r="R2382" t="s">
        <v>267</v>
      </c>
      <c r="S2382" t="s">
        <v>1364</v>
      </c>
      <c r="T2382">
        <v>36.03</v>
      </c>
      <c r="U2382" t="s">
        <v>24</v>
      </c>
      <c r="V2382" t="s">
        <v>1365</v>
      </c>
      <c r="W2382" t="s">
        <v>1366</v>
      </c>
      <c r="X2382" t="s">
        <v>1367</v>
      </c>
      <c r="Y2382" t="s">
        <v>1368</v>
      </c>
      <c r="Z2382" t="str">
        <f t="shared" si="37"/>
        <v>AS-92112</v>
      </c>
    </row>
    <row r="2383" spans="1:26" x14ac:dyDescent="0.3">
      <c r="A2383" t="s">
        <v>560</v>
      </c>
      <c r="B2383" t="s">
        <v>559</v>
      </c>
      <c r="C2383" t="s">
        <v>268</v>
      </c>
      <c r="E2383" t="s">
        <v>45</v>
      </c>
      <c r="G2383">
        <v>0.21</v>
      </c>
      <c r="H2383">
        <v>0.21</v>
      </c>
      <c r="I2383" t="s">
        <v>24</v>
      </c>
      <c r="J2383">
        <v>10.82</v>
      </c>
      <c r="K2383">
        <v>62.32</v>
      </c>
      <c r="L2383">
        <v>51.5</v>
      </c>
      <c r="M2383" t="s">
        <v>83</v>
      </c>
      <c r="N2383" t="s">
        <v>1369</v>
      </c>
      <c r="O2383" t="s">
        <v>1370</v>
      </c>
      <c r="P2383" t="s">
        <v>83</v>
      </c>
      <c r="Q2383" t="s">
        <v>266</v>
      </c>
      <c r="R2383" t="s">
        <v>267</v>
      </c>
      <c r="S2383" t="s">
        <v>1371</v>
      </c>
      <c r="T2383">
        <v>62.32</v>
      </c>
      <c r="U2383" t="s">
        <v>24</v>
      </c>
      <c r="V2383" t="s">
        <v>1372</v>
      </c>
      <c r="W2383" t="s">
        <v>1373</v>
      </c>
      <c r="X2383" t="s">
        <v>1374</v>
      </c>
      <c r="Y2383" t="s">
        <v>1375</v>
      </c>
      <c r="Z2383" t="str">
        <f t="shared" si="37"/>
        <v>AS-91996</v>
      </c>
    </row>
    <row r="2384" spans="1:26" x14ac:dyDescent="0.3">
      <c r="A2384" t="s">
        <v>594</v>
      </c>
      <c r="B2384" t="s">
        <v>559</v>
      </c>
      <c r="C2384" t="s">
        <v>268</v>
      </c>
      <c r="E2384" t="s">
        <v>47</v>
      </c>
      <c r="G2384">
        <v>0.22</v>
      </c>
      <c r="H2384">
        <v>0.22</v>
      </c>
      <c r="I2384" t="s">
        <v>24</v>
      </c>
      <c r="J2384">
        <v>14.58</v>
      </c>
      <c r="K2384">
        <v>80.849999999999994</v>
      </c>
      <c r="L2384">
        <v>66.27</v>
      </c>
      <c r="M2384" t="s">
        <v>83</v>
      </c>
      <c r="N2384" t="s">
        <v>1376</v>
      </c>
      <c r="O2384" t="s">
        <v>1377</v>
      </c>
      <c r="P2384" t="s">
        <v>83</v>
      </c>
      <c r="Q2384" t="s">
        <v>266</v>
      </c>
      <c r="R2384" t="s">
        <v>267</v>
      </c>
      <c r="S2384" t="s">
        <v>1378</v>
      </c>
      <c r="T2384">
        <v>80.849999999999994</v>
      </c>
      <c r="U2384" t="s">
        <v>24</v>
      </c>
      <c r="V2384" t="s">
        <v>1379</v>
      </c>
      <c r="W2384" t="s">
        <v>1380</v>
      </c>
      <c r="X2384" t="s">
        <v>1381</v>
      </c>
      <c r="Y2384" t="s">
        <v>1382</v>
      </c>
      <c r="Z2384" t="str">
        <f t="shared" si="37"/>
        <v>AS-93741</v>
      </c>
    </row>
    <row r="2385" spans="1:26" x14ac:dyDescent="0.3">
      <c r="A2385" t="s">
        <v>375</v>
      </c>
      <c r="B2385" t="s">
        <v>559</v>
      </c>
      <c r="C2385" t="s">
        <v>264</v>
      </c>
      <c r="E2385" t="s">
        <v>45</v>
      </c>
      <c r="G2385">
        <v>0.21</v>
      </c>
      <c r="H2385">
        <v>0.21</v>
      </c>
      <c r="I2385" t="s">
        <v>24</v>
      </c>
      <c r="J2385">
        <v>11.78</v>
      </c>
      <c r="K2385">
        <v>67.900000000000006</v>
      </c>
      <c r="L2385">
        <v>56.12</v>
      </c>
      <c r="M2385" t="s">
        <v>265</v>
      </c>
      <c r="N2385" t="s">
        <v>1383</v>
      </c>
      <c r="O2385" t="s">
        <v>1384</v>
      </c>
      <c r="P2385" t="s">
        <v>265</v>
      </c>
      <c r="Q2385" t="s">
        <v>266</v>
      </c>
      <c r="R2385" t="s">
        <v>267</v>
      </c>
      <c r="S2385" t="s">
        <v>1385</v>
      </c>
      <c r="T2385">
        <v>67.900000000000006</v>
      </c>
      <c r="U2385" t="s">
        <v>24</v>
      </c>
      <c r="V2385" t="s">
        <v>1386</v>
      </c>
      <c r="W2385" t="s">
        <v>1387</v>
      </c>
      <c r="X2385" t="s">
        <v>1388</v>
      </c>
      <c r="Y2385" t="s">
        <v>1389</v>
      </c>
      <c r="Z2385" t="str">
        <f t="shared" si="37"/>
        <v>AS-94492</v>
      </c>
    </row>
    <row r="2386" spans="1:26" x14ac:dyDescent="0.3">
      <c r="A2386" t="s">
        <v>578</v>
      </c>
      <c r="B2386" t="s">
        <v>559</v>
      </c>
      <c r="C2386" t="s">
        <v>268</v>
      </c>
      <c r="E2386" t="s">
        <v>42</v>
      </c>
      <c r="G2386">
        <v>0.19</v>
      </c>
      <c r="H2386">
        <v>0.19</v>
      </c>
      <c r="I2386" t="s">
        <v>24</v>
      </c>
      <c r="J2386">
        <v>6.37</v>
      </c>
      <c r="K2386">
        <v>39.9</v>
      </c>
      <c r="L2386">
        <v>33.53</v>
      </c>
      <c r="M2386" t="s">
        <v>83</v>
      </c>
      <c r="N2386" t="s">
        <v>1390</v>
      </c>
      <c r="O2386" t="s">
        <v>1391</v>
      </c>
      <c r="P2386" t="s">
        <v>83</v>
      </c>
      <c r="Q2386" t="s">
        <v>266</v>
      </c>
      <c r="R2386" t="s">
        <v>267</v>
      </c>
      <c r="S2386" t="s">
        <v>1392</v>
      </c>
      <c r="T2386">
        <v>39.9</v>
      </c>
      <c r="U2386" t="s">
        <v>24</v>
      </c>
      <c r="V2386" t="s">
        <v>1393</v>
      </c>
      <c r="W2386" t="s">
        <v>1394</v>
      </c>
      <c r="X2386" t="s">
        <v>1395</v>
      </c>
      <c r="Y2386" t="s">
        <v>1396</v>
      </c>
      <c r="Z2386" t="str">
        <f t="shared" si="37"/>
        <v>AS-92918</v>
      </c>
    </row>
    <row r="2387" spans="1:26" x14ac:dyDescent="0.3">
      <c r="A2387" t="s">
        <v>519</v>
      </c>
      <c r="B2387" t="s">
        <v>559</v>
      </c>
      <c r="C2387" t="s">
        <v>264</v>
      </c>
      <c r="E2387" t="s">
        <v>47</v>
      </c>
      <c r="G2387">
        <v>0.22</v>
      </c>
      <c r="H2387">
        <v>0.22</v>
      </c>
      <c r="I2387" t="s">
        <v>24</v>
      </c>
      <c r="J2387">
        <v>8.1</v>
      </c>
      <c r="K2387">
        <v>44.9</v>
      </c>
      <c r="L2387">
        <v>36.799999999999997</v>
      </c>
      <c r="M2387" t="s">
        <v>265</v>
      </c>
      <c r="N2387" t="s">
        <v>1397</v>
      </c>
      <c r="O2387" t="s">
        <v>1398</v>
      </c>
      <c r="P2387" t="s">
        <v>265</v>
      </c>
      <c r="Q2387" t="s">
        <v>266</v>
      </c>
      <c r="R2387" t="s">
        <v>267</v>
      </c>
      <c r="S2387" t="s">
        <v>1399</v>
      </c>
      <c r="T2387">
        <v>44.9</v>
      </c>
      <c r="U2387" t="s">
        <v>24</v>
      </c>
      <c r="V2387" t="s">
        <v>1400</v>
      </c>
      <c r="W2387" t="s">
        <v>1401</v>
      </c>
      <c r="X2387" t="s">
        <v>1402</v>
      </c>
      <c r="Y2387" t="s">
        <v>1403</v>
      </c>
      <c r="Z2387" t="str">
        <f t="shared" si="37"/>
        <v>AS-92503</v>
      </c>
    </row>
    <row r="2388" spans="1:26" x14ac:dyDescent="0.3">
      <c r="A2388" t="s">
        <v>493</v>
      </c>
      <c r="B2388" t="s">
        <v>559</v>
      </c>
      <c r="C2388" t="s">
        <v>264</v>
      </c>
      <c r="E2388" t="s">
        <v>46</v>
      </c>
      <c r="G2388">
        <v>0.2</v>
      </c>
      <c r="H2388">
        <v>0.2</v>
      </c>
      <c r="I2388" t="s">
        <v>24</v>
      </c>
      <c r="J2388">
        <v>16.48</v>
      </c>
      <c r="K2388">
        <v>98.85</v>
      </c>
      <c r="L2388">
        <v>82.37</v>
      </c>
      <c r="M2388" t="s">
        <v>265</v>
      </c>
      <c r="N2388" t="s">
        <v>1404</v>
      </c>
      <c r="O2388" t="s">
        <v>1405</v>
      </c>
      <c r="P2388" t="s">
        <v>265</v>
      </c>
      <c r="Q2388" t="s">
        <v>266</v>
      </c>
      <c r="R2388" t="s">
        <v>267</v>
      </c>
      <c r="S2388" t="s">
        <v>1406</v>
      </c>
      <c r="T2388">
        <v>98.85</v>
      </c>
      <c r="U2388" t="s">
        <v>24</v>
      </c>
      <c r="V2388" t="s">
        <v>1407</v>
      </c>
      <c r="W2388" t="s">
        <v>1408</v>
      </c>
      <c r="X2388" t="s">
        <v>1409</v>
      </c>
      <c r="Y2388" t="s">
        <v>1410</v>
      </c>
      <c r="Z2388" t="str">
        <f t="shared" si="37"/>
        <v>AS-92961</v>
      </c>
    </row>
    <row r="2389" spans="1:26" x14ac:dyDescent="0.3">
      <c r="A2389" t="s">
        <v>354</v>
      </c>
      <c r="B2389" t="s">
        <v>559</v>
      </c>
      <c r="C2389" t="s">
        <v>264</v>
      </c>
      <c r="E2389" t="s">
        <v>37</v>
      </c>
      <c r="G2389">
        <v>0.2</v>
      </c>
      <c r="H2389">
        <v>0.2</v>
      </c>
      <c r="I2389" t="s">
        <v>24</v>
      </c>
      <c r="J2389">
        <v>15.86</v>
      </c>
      <c r="K2389">
        <v>95.18</v>
      </c>
      <c r="L2389">
        <v>79.319999999999993</v>
      </c>
      <c r="M2389" t="s">
        <v>265</v>
      </c>
      <c r="N2389" t="s">
        <v>1411</v>
      </c>
      <c r="O2389" t="s">
        <v>1412</v>
      </c>
      <c r="P2389" t="s">
        <v>265</v>
      </c>
      <c r="Q2389" t="s">
        <v>266</v>
      </c>
      <c r="R2389" t="s">
        <v>269</v>
      </c>
      <c r="S2389" t="s">
        <v>1413</v>
      </c>
      <c r="T2389">
        <v>95.18</v>
      </c>
      <c r="U2389" t="s">
        <v>24</v>
      </c>
      <c r="V2389" t="s">
        <v>1414</v>
      </c>
      <c r="W2389" t="s">
        <v>1415</v>
      </c>
      <c r="X2389" t="s">
        <v>1416</v>
      </c>
      <c r="Y2389" t="s">
        <v>1417</v>
      </c>
      <c r="Z2389" t="str">
        <f t="shared" si="37"/>
        <v>AS-94760</v>
      </c>
    </row>
    <row r="2390" spans="1:26" x14ac:dyDescent="0.3">
      <c r="A2390" t="s">
        <v>354</v>
      </c>
      <c r="B2390" t="s">
        <v>559</v>
      </c>
      <c r="C2390" t="s">
        <v>264</v>
      </c>
      <c r="E2390" t="s">
        <v>37</v>
      </c>
      <c r="G2390">
        <v>0.2</v>
      </c>
      <c r="H2390">
        <v>0.2</v>
      </c>
      <c r="I2390" t="s">
        <v>24</v>
      </c>
      <c r="J2390">
        <v>15.86</v>
      </c>
      <c r="K2390">
        <v>95.18</v>
      </c>
      <c r="L2390">
        <v>79.319999999999993</v>
      </c>
      <c r="M2390" t="s">
        <v>265</v>
      </c>
      <c r="N2390" t="s">
        <v>1411</v>
      </c>
      <c r="O2390" t="s">
        <v>1418</v>
      </c>
      <c r="P2390" t="s">
        <v>265</v>
      </c>
      <c r="Q2390" t="s">
        <v>266</v>
      </c>
      <c r="R2390" t="s">
        <v>267</v>
      </c>
      <c r="S2390" t="s">
        <v>1419</v>
      </c>
      <c r="T2390">
        <v>95.18</v>
      </c>
      <c r="U2390" t="s">
        <v>24</v>
      </c>
      <c r="V2390" t="s">
        <v>1420</v>
      </c>
      <c r="W2390" t="s">
        <v>1421</v>
      </c>
      <c r="X2390" t="s">
        <v>1420</v>
      </c>
      <c r="Y2390" t="s">
        <v>1422</v>
      </c>
      <c r="Z2390" t="str">
        <f t="shared" si="37"/>
        <v>AS-94760</v>
      </c>
    </row>
    <row r="2391" spans="1:26" x14ac:dyDescent="0.3">
      <c r="A2391" t="s">
        <v>572</v>
      </c>
      <c r="B2391" t="s">
        <v>559</v>
      </c>
      <c r="C2391" t="s">
        <v>268</v>
      </c>
      <c r="E2391" t="s">
        <v>47</v>
      </c>
      <c r="G2391">
        <v>0.22</v>
      </c>
      <c r="H2391">
        <v>0.22</v>
      </c>
      <c r="I2391" t="s">
        <v>24</v>
      </c>
      <c r="J2391">
        <v>13.13</v>
      </c>
      <c r="K2391">
        <v>72.81</v>
      </c>
      <c r="L2391">
        <v>59.68</v>
      </c>
      <c r="M2391" t="s">
        <v>83</v>
      </c>
      <c r="N2391" t="s">
        <v>1423</v>
      </c>
      <c r="O2391" t="s">
        <v>1424</v>
      </c>
      <c r="P2391" t="s">
        <v>83</v>
      </c>
      <c r="Q2391" t="s">
        <v>266</v>
      </c>
      <c r="R2391" t="s">
        <v>267</v>
      </c>
      <c r="S2391" t="s">
        <v>1425</v>
      </c>
      <c r="T2391">
        <v>72.81</v>
      </c>
      <c r="U2391" t="s">
        <v>24</v>
      </c>
      <c r="V2391" t="s">
        <v>1426</v>
      </c>
      <c r="W2391" t="s">
        <v>1427</v>
      </c>
      <c r="X2391" t="s">
        <v>1428</v>
      </c>
      <c r="Y2391" t="s">
        <v>1429</v>
      </c>
      <c r="Z2391" t="str">
        <f t="shared" si="37"/>
        <v>AS-92652</v>
      </c>
    </row>
    <row r="2392" spans="1:26" x14ac:dyDescent="0.3">
      <c r="A2392" t="s">
        <v>591</v>
      </c>
      <c r="B2392" t="s">
        <v>559</v>
      </c>
      <c r="C2392" t="s">
        <v>268</v>
      </c>
      <c r="E2392" t="s">
        <v>42</v>
      </c>
      <c r="G2392">
        <v>0.19</v>
      </c>
      <c r="H2392">
        <v>0.19</v>
      </c>
      <c r="I2392" t="s">
        <v>24</v>
      </c>
      <c r="J2392">
        <v>2.86</v>
      </c>
      <c r="K2392">
        <v>17.899999999999999</v>
      </c>
      <c r="L2392">
        <v>15.04</v>
      </c>
      <c r="M2392" t="s">
        <v>83</v>
      </c>
      <c r="N2392" t="s">
        <v>1430</v>
      </c>
      <c r="O2392" t="s">
        <v>1431</v>
      </c>
      <c r="P2392" t="s">
        <v>83</v>
      </c>
      <c r="Q2392" t="s">
        <v>266</v>
      </c>
      <c r="R2392" t="s">
        <v>267</v>
      </c>
      <c r="S2392" t="s">
        <v>1432</v>
      </c>
      <c r="T2392">
        <v>17.899999999999999</v>
      </c>
      <c r="U2392" t="s">
        <v>24</v>
      </c>
      <c r="V2392" t="s">
        <v>1433</v>
      </c>
      <c r="W2392" t="s">
        <v>1434</v>
      </c>
      <c r="X2392" t="s">
        <v>1435</v>
      </c>
      <c r="Y2392" t="s">
        <v>1436</v>
      </c>
      <c r="Z2392" t="str">
        <f t="shared" si="37"/>
        <v>AS-93504</v>
      </c>
    </row>
    <row r="2393" spans="1:26" x14ac:dyDescent="0.3">
      <c r="A2393" t="s">
        <v>433</v>
      </c>
      <c r="B2393" t="s">
        <v>559</v>
      </c>
      <c r="C2393" t="s">
        <v>264</v>
      </c>
      <c r="E2393" t="s">
        <v>42</v>
      </c>
      <c r="G2393">
        <v>0.19</v>
      </c>
      <c r="H2393">
        <v>0.19</v>
      </c>
      <c r="I2393" t="s">
        <v>24</v>
      </c>
      <c r="J2393">
        <v>18.350000000000001</v>
      </c>
      <c r="K2393">
        <v>114.95</v>
      </c>
      <c r="L2393">
        <v>96.6</v>
      </c>
      <c r="M2393" t="s">
        <v>265</v>
      </c>
      <c r="N2393" t="s">
        <v>1437</v>
      </c>
      <c r="O2393" t="s">
        <v>1438</v>
      </c>
      <c r="P2393" t="s">
        <v>265</v>
      </c>
      <c r="Q2393" t="s">
        <v>266</v>
      </c>
      <c r="R2393" t="s">
        <v>267</v>
      </c>
      <c r="S2393" t="s">
        <v>1439</v>
      </c>
      <c r="T2393">
        <v>114.95</v>
      </c>
      <c r="U2393" t="s">
        <v>24</v>
      </c>
      <c r="V2393" t="s">
        <v>1440</v>
      </c>
      <c r="W2393" t="s">
        <v>1441</v>
      </c>
      <c r="X2393" t="s">
        <v>1442</v>
      </c>
      <c r="Y2393" t="s">
        <v>1443</v>
      </c>
      <c r="Z2393" t="str">
        <f t="shared" si="37"/>
        <v>AS-93880</v>
      </c>
    </row>
    <row r="2394" spans="1:26" x14ac:dyDescent="0.3">
      <c r="A2394" t="s">
        <v>562</v>
      </c>
      <c r="B2394" t="s">
        <v>559</v>
      </c>
      <c r="C2394" t="s">
        <v>272</v>
      </c>
      <c r="D2394" t="s">
        <v>77</v>
      </c>
      <c r="E2394" t="s">
        <v>45</v>
      </c>
      <c r="G2394">
        <v>0.21</v>
      </c>
      <c r="H2394">
        <v>0.21</v>
      </c>
      <c r="I2394" t="s">
        <v>24</v>
      </c>
      <c r="J2394">
        <v>119.12</v>
      </c>
      <c r="K2394">
        <v>686.38</v>
      </c>
      <c r="L2394">
        <v>567.26</v>
      </c>
      <c r="M2394" t="s">
        <v>271</v>
      </c>
      <c r="N2394" t="s">
        <v>1444</v>
      </c>
      <c r="O2394" t="s">
        <v>1445</v>
      </c>
      <c r="P2394" t="s">
        <v>273</v>
      </c>
      <c r="Q2394" t="s">
        <v>266</v>
      </c>
      <c r="R2394" t="s">
        <v>267</v>
      </c>
      <c r="S2394" t="s">
        <v>1446</v>
      </c>
      <c r="T2394">
        <v>686.38</v>
      </c>
      <c r="U2394" t="s">
        <v>24</v>
      </c>
      <c r="W2394" t="s">
        <v>1447</v>
      </c>
      <c r="Y2394" t="s">
        <v>274</v>
      </c>
      <c r="Z2394" t="str">
        <f t="shared" si="37"/>
        <v>AS-92016</v>
      </c>
    </row>
    <row r="2395" spans="1:26" x14ac:dyDescent="0.3">
      <c r="A2395" t="s">
        <v>407</v>
      </c>
      <c r="B2395" t="s">
        <v>559</v>
      </c>
      <c r="C2395" t="s">
        <v>264</v>
      </c>
      <c r="E2395" t="s">
        <v>45</v>
      </c>
      <c r="G2395">
        <v>0.21</v>
      </c>
      <c r="H2395">
        <v>0.21</v>
      </c>
      <c r="I2395" t="s">
        <v>24</v>
      </c>
      <c r="J2395">
        <v>18.03</v>
      </c>
      <c r="K2395">
        <v>103.9</v>
      </c>
      <c r="L2395">
        <v>85.87</v>
      </c>
      <c r="M2395" t="s">
        <v>265</v>
      </c>
      <c r="N2395" t="s">
        <v>1448</v>
      </c>
      <c r="O2395" t="s">
        <v>1449</v>
      </c>
      <c r="P2395" t="s">
        <v>265</v>
      </c>
      <c r="Q2395" t="s">
        <v>266</v>
      </c>
      <c r="R2395" t="s">
        <v>267</v>
      </c>
      <c r="S2395" t="s">
        <v>1450</v>
      </c>
      <c r="T2395">
        <v>103.9</v>
      </c>
      <c r="U2395" t="s">
        <v>24</v>
      </c>
      <c r="V2395" t="s">
        <v>1451</v>
      </c>
      <c r="W2395" t="s">
        <v>1452</v>
      </c>
      <c r="X2395" t="s">
        <v>1453</v>
      </c>
      <c r="Y2395" t="s">
        <v>1454</v>
      </c>
      <c r="Z2395" t="str">
        <f t="shared" si="37"/>
        <v>AS-94178</v>
      </c>
    </row>
    <row r="2396" spans="1:26" x14ac:dyDescent="0.3">
      <c r="A2396" t="s">
        <v>427</v>
      </c>
      <c r="B2396" t="s">
        <v>559</v>
      </c>
      <c r="C2396" t="s">
        <v>264</v>
      </c>
      <c r="E2396" t="s">
        <v>46</v>
      </c>
      <c r="G2396">
        <v>0.2</v>
      </c>
      <c r="H2396">
        <v>0.2</v>
      </c>
      <c r="I2396" t="s">
        <v>24</v>
      </c>
      <c r="J2396">
        <v>7.48</v>
      </c>
      <c r="K2396">
        <v>44.9</v>
      </c>
      <c r="L2396">
        <v>37.42</v>
      </c>
      <c r="M2396" t="s">
        <v>265</v>
      </c>
      <c r="N2396" t="s">
        <v>1455</v>
      </c>
      <c r="O2396" t="s">
        <v>1456</v>
      </c>
      <c r="P2396" t="s">
        <v>265</v>
      </c>
      <c r="Q2396" t="s">
        <v>266</v>
      </c>
      <c r="R2396" t="s">
        <v>267</v>
      </c>
      <c r="S2396" t="s">
        <v>1457</v>
      </c>
      <c r="T2396">
        <v>44.9</v>
      </c>
      <c r="U2396" t="s">
        <v>24</v>
      </c>
      <c r="V2396" t="s">
        <v>1458</v>
      </c>
      <c r="W2396" t="s">
        <v>1459</v>
      </c>
      <c r="X2396" t="s">
        <v>1460</v>
      </c>
      <c r="Y2396" t="s">
        <v>1461</v>
      </c>
      <c r="Z2396" t="str">
        <f t="shared" si="37"/>
        <v>AS-93988</v>
      </c>
    </row>
    <row r="2397" spans="1:26" x14ac:dyDescent="0.3">
      <c r="A2397" t="s">
        <v>456</v>
      </c>
      <c r="B2397" t="s">
        <v>559</v>
      </c>
      <c r="C2397" t="s">
        <v>264</v>
      </c>
      <c r="E2397" t="s">
        <v>45</v>
      </c>
      <c r="G2397">
        <v>0.21</v>
      </c>
      <c r="H2397">
        <v>0.21</v>
      </c>
      <c r="I2397" t="s">
        <v>24</v>
      </c>
      <c r="J2397">
        <v>23.84</v>
      </c>
      <c r="K2397">
        <v>137.38999999999999</v>
      </c>
      <c r="L2397">
        <v>113.55</v>
      </c>
      <c r="M2397" t="s">
        <v>265</v>
      </c>
      <c r="N2397" t="s">
        <v>1462</v>
      </c>
      <c r="O2397" t="s">
        <v>1463</v>
      </c>
      <c r="P2397" t="s">
        <v>265</v>
      </c>
      <c r="Q2397" t="s">
        <v>266</v>
      </c>
      <c r="R2397" t="s">
        <v>267</v>
      </c>
      <c r="S2397" t="s">
        <v>1464</v>
      </c>
      <c r="T2397">
        <v>137.38999999999999</v>
      </c>
      <c r="U2397" t="s">
        <v>24</v>
      </c>
      <c r="V2397" t="s">
        <v>1465</v>
      </c>
      <c r="W2397" t="s">
        <v>1466</v>
      </c>
      <c r="X2397" t="s">
        <v>1467</v>
      </c>
      <c r="Y2397" t="s">
        <v>1468</v>
      </c>
      <c r="Z2397" t="str">
        <f t="shared" si="37"/>
        <v>AS-93574</v>
      </c>
    </row>
    <row r="2398" spans="1:26" x14ac:dyDescent="0.3">
      <c r="A2398" t="s">
        <v>486</v>
      </c>
      <c r="B2398" t="s">
        <v>559</v>
      </c>
      <c r="C2398" t="s">
        <v>264</v>
      </c>
      <c r="E2398" t="s">
        <v>46</v>
      </c>
      <c r="G2398">
        <v>0.2</v>
      </c>
      <c r="H2398">
        <v>0.2</v>
      </c>
      <c r="I2398" t="s">
        <v>24</v>
      </c>
      <c r="J2398">
        <v>9.14</v>
      </c>
      <c r="K2398">
        <v>54.85</v>
      </c>
      <c r="L2398">
        <v>45.71</v>
      </c>
      <c r="M2398" t="s">
        <v>265</v>
      </c>
      <c r="N2398" t="s">
        <v>1469</v>
      </c>
      <c r="O2398" t="s">
        <v>1470</v>
      </c>
      <c r="P2398" t="s">
        <v>265</v>
      </c>
      <c r="Q2398" t="s">
        <v>266</v>
      </c>
      <c r="R2398" t="s">
        <v>267</v>
      </c>
      <c r="S2398" t="s">
        <v>1471</v>
      </c>
      <c r="T2398">
        <v>54.85</v>
      </c>
      <c r="U2398" t="s">
        <v>24</v>
      </c>
      <c r="V2398" t="s">
        <v>1472</v>
      </c>
      <c r="W2398" t="s">
        <v>1473</v>
      </c>
      <c r="X2398" t="s">
        <v>1474</v>
      </c>
      <c r="Y2398" t="s">
        <v>1475</v>
      </c>
      <c r="Z2398" t="str">
        <f t="shared" si="37"/>
        <v>AS-93078</v>
      </c>
    </row>
    <row r="2399" spans="1:26" x14ac:dyDescent="0.3">
      <c r="A2399" t="s">
        <v>522</v>
      </c>
      <c r="B2399" t="s">
        <v>559</v>
      </c>
      <c r="C2399" t="s">
        <v>264</v>
      </c>
      <c r="E2399" t="s">
        <v>45</v>
      </c>
      <c r="G2399">
        <v>0.21</v>
      </c>
      <c r="H2399">
        <v>0.21</v>
      </c>
      <c r="I2399" t="s">
        <v>24</v>
      </c>
      <c r="J2399">
        <v>22.12</v>
      </c>
      <c r="K2399">
        <v>127.43</v>
      </c>
      <c r="L2399">
        <v>105.31</v>
      </c>
      <c r="M2399" t="s">
        <v>265</v>
      </c>
      <c r="N2399" t="s">
        <v>1476</v>
      </c>
      <c r="O2399" t="s">
        <v>1477</v>
      </c>
      <c r="P2399" t="s">
        <v>265</v>
      </c>
      <c r="Q2399" t="s">
        <v>266</v>
      </c>
      <c r="R2399" t="s">
        <v>267</v>
      </c>
      <c r="S2399" t="s">
        <v>1478</v>
      </c>
      <c r="T2399">
        <v>127.43</v>
      </c>
      <c r="U2399" t="s">
        <v>24</v>
      </c>
      <c r="V2399" t="s">
        <v>1479</v>
      </c>
      <c r="W2399" t="s">
        <v>1480</v>
      </c>
      <c r="X2399" t="s">
        <v>1481</v>
      </c>
      <c r="Y2399" t="s">
        <v>1482</v>
      </c>
      <c r="Z2399" t="str">
        <f t="shared" si="37"/>
        <v>AS-92480</v>
      </c>
    </row>
    <row r="2400" spans="1:26" x14ac:dyDescent="0.3">
      <c r="A2400" t="s">
        <v>613</v>
      </c>
      <c r="B2400" t="s">
        <v>559</v>
      </c>
      <c r="C2400" t="s">
        <v>268</v>
      </c>
      <c r="E2400" t="s">
        <v>46</v>
      </c>
      <c r="G2400">
        <v>0.2</v>
      </c>
      <c r="H2400">
        <v>0.2</v>
      </c>
      <c r="I2400" t="s">
        <v>24</v>
      </c>
      <c r="J2400">
        <v>11.33</v>
      </c>
      <c r="K2400">
        <v>67.95</v>
      </c>
      <c r="L2400">
        <v>56.62</v>
      </c>
      <c r="M2400" t="s">
        <v>83</v>
      </c>
      <c r="N2400" t="s">
        <v>1483</v>
      </c>
      <c r="O2400" t="s">
        <v>1484</v>
      </c>
      <c r="P2400" t="s">
        <v>83</v>
      </c>
      <c r="Q2400" t="s">
        <v>266</v>
      </c>
      <c r="R2400" t="s">
        <v>267</v>
      </c>
      <c r="S2400" t="s">
        <v>1485</v>
      </c>
      <c r="T2400">
        <v>67.95</v>
      </c>
      <c r="U2400" t="s">
        <v>24</v>
      </c>
      <c r="V2400" t="s">
        <v>1486</v>
      </c>
      <c r="W2400" t="s">
        <v>1487</v>
      </c>
      <c r="X2400" t="s">
        <v>1488</v>
      </c>
      <c r="Y2400" t="s">
        <v>1489</v>
      </c>
      <c r="Z2400" t="str">
        <f t="shared" si="37"/>
        <v>AS-94578</v>
      </c>
    </row>
    <row r="2401" spans="1:26" x14ac:dyDescent="0.3">
      <c r="A2401" t="s">
        <v>504</v>
      </c>
      <c r="B2401" t="s">
        <v>559</v>
      </c>
      <c r="C2401" t="s">
        <v>264</v>
      </c>
      <c r="D2401" t="s">
        <v>79</v>
      </c>
      <c r="E2401" t="s">
        <v>45</v>
      </c>
      <c r="G2401">
        <v>7.0000000000000007E-2</v>
      </c>
      <c r="H2401">
        <v>7.0000000000000007E-2</v>
      </c>
      <c r="I2401" t="s">
        <v>24</v>
      </c>
      <c r="J2401">
        <v>2.02</v>
      </c>
      <c r="K2401">
        <v>30.85</v>
      </c>
      <c r="L2401">
        <v>28.83</v>
      </c>
      <c r="M2401" t="s">
        <v>265</v>
      </c>
      <c r="N2401" t="s">
        <v>1490</v>
      </c>
      <c r="O2401" t="s">
        <v>1491</v>
      </c>
      <c r="P2401" t="s">
        <v>265</v>
      </c>
      <c r="Q2401" t="s">
        <v>266</v>
      </c>
      <c r="R2401" t="s">
        <v>267</v>
      </c>
      <c r="S2401" t="s">
        <v>1492</v>
      </c>
      <c r="T2401">
        <v>30.85</v>
      </c>
      <c r="U2401" t="s">
        <v>24</v>
      </c>
      <c r="V2401" t="s">
        <v>1493</v>
      </c>
      <c r="W2401" t="s">
        <v>1494</v>
      </c>
      <c r="X2401" t="s">
        <v>1495</v>
      </c>
      <c r="Y2401" t="s">
        <v>1496</v>
      </c>
      <c r="Z2401" t="str">
        <f t="shared" si="37"/>
        <v>AS-92697</v>
      </c>
    </row>
    <row r="2402" spans="1:26" x14ac:dyDescent="0.3">
      <c r="A2402" t="s">
        <v>437</v>
      </c>
      <c r="B2402" t="s">
        <v>559</v>
      </c>
      <c r="C2402" t="s">
        <v>264</v>
      </c>
      <c r="E2402" t="s">
        <v>45</v>
      </c>
      <c r="G2402">
        <v>0.21</v>
      </c>
      <c r="H2402">
        <v>0.21</v>
      </c>
      <c r="I2402" t="s">
        <v>24</v>
      </c>
      <c r="J2402">
        <v>3.11</v>
      </c>
      <c r="K2402">
        <v>17.899999999999999</v>
      </c>
      <c r="L2402">
        <v>14.79</v>
      </c>
      <c r="M2402" t="s">
        <v>265</v>
      </c>
      <c r="N2402" t="s">
        <v>1497</v>
      </c>
      <c r="O2402" t="s">
        <v>1498</v>
      </c>
      <c r="P2402" t="s">
        <v>265</v>
      </c>
      <c r="Q2402" t="s">
        <v>266</v>
      </c>
      <c r="R2402" t="s">
        <v>267</v>
      </c>
      <c r="S2402" t="s">
        <v>1499</v>
      </c>
      <c r="T2402">
        <v>17.899999999999999</v>
      </c>
      <c r="U2402" t="s">
        <v>24</v>
      </c>
      <c r="V2402" t="s">
        <v>1500</v>
      </c>
      <c r="W2402" t="s">
        <v>1501</v>
      </c>
      <c r="X2402" t="s">
        <v>1502</v>
      </c>
      <c r="Y2402" t="s">
        <v>1503</v>
      </c>
      <c r="Z2402" t="str">
        <f t="shared" si="37"/>
        <v>AS-93805</v>
      </c>
    </row>
    <row r="2403" spans="1:26" x14ac:dyDescent="0.3">
      <c r="A2403" t="s">
        <v>468</v>
      </c>
      <c r="B2403" t="s">
        <v>559</v>
      </c>
      <c r="C2403" t="s">
        <v>264</v>
      </c>
      <c r="E2403" t="s">
        <v>45</v>
      </c>
      <c r="G2403">
        <v>0.21</v>
      </c>
      <c r="H2403">
        <v>0.21</v>
      </c>
      <c r="I2403" t="s">
        <v>24</v>
      </c>
      <c r="J2403">
        <v>23.59</v>
      </c>
      <c r="K2403">
        <v>135.9</v>
      </c>
      <c r="L2403">
        <v>112.31</v>
      </c>
      <c r="M2403" t="s">
        <v>265</v>
      </c>
      <c r="N2403" t="s">
        <v>1504</v>
      </c>
      <c r="O2403" t="s">
        <v>1505</v>
      </c>
      <c r="P2403" t="s">
        <v>265</v>
      </c>
      <c r="Q2403" t="s">
        <v>266</v>
      </c>
      <c r="R2403" t="s">
        <v>267</v>
      </c>
      <c r="S2403" t="s">
        <v>1506</v>
      </c>
      <c r="T2403">
        <v>135.9</v>
      </c>
      <c r="U2403" t="s">
        <v>24</v>
      </c>
      <c r="V2403" t="s">
        <v>1507</v>
      </c>
      <c r="W2403" t="s">
        <v>1508</v>
      </c>
      <c r="X2403" t="s">
        <v>1509</v>
      </c>
      <c r="Y2403" t="s">
        <v>1510</v>
      </c>
      <c r="Z2403" t="str">
        <f t="shared" si="37"/>
        <v>AS-93356</v>
      </c>
    </row>
    <row r="2404" spans="1:26" x14ac:dyDescent="0.3">
      <c r="A2404" t="s">
        <v>478</v>
      </c>
      <c r="B2404" t="s">
        <v>559</v>
      </c>
      <c r="C2404" t="s">
        <v>264</v>
      </c>
      <c r="E2404" t="s">
        <v>42</v>
      </c>
      <c r="G2404">
        <v>0.19</v>
      </c>
      <c r="H2404">
        <v>0.19</v>
      </c>
      <c r="I2404" t="s">
        <v>24</v>
      </c>
      <c r="J2404">
        <v>4.7699999999999996</v>
      </c>
      <c r="K2404">
        <v>29.9</v>
      </c>
      <c r="L2404">
        <v>25.13</v>
      </c>
      <c r="M2404" t="s">
        <v>265</v>
      </c>
      <c r="N2404" t="s">
        <v>1511</v>
      </c>
      <c r="O2404" t="s">
        <v>1512</v>
      </c>
      <c r="P2404" t="s">
        <v>265</v>
      </c>
      <c r="Q2404" t="s">
        <v>266</v>
      </c>
      <c r="R2404" t="s">
        <v>267</v>
      </c>
      <c r="S2404" t="s">
        <v>1513</v>
      </c>
      <c r="T2404">
        <v>29.9</v>
      </c>
      <c r="U2404" t="s">
        <v>24</v>
      </c>
      <c r="V2404" t="s">
        <v>1514</v>
      </c>
      <c r="W2404" t="s">
        <v>1515</v>
      </c>
      <c r="X2404" t="s">
        <v>1516</v>
      </c>
      <c r="Y2404" t="s">
        <v>1517</v>
      </c>
      <c r="Z2404" t="str">
        <f t="shared" si="37"/>
        <v>AS-93178</v>
      </c>
    </row>
    <row r="2405" spans="1:26" x14ac:dyDescent="0.3">
      <c r="A2405" t="s">
        <v>380</v>
      </c>
      <c r="B2405" t="s">
        <v>559</v>
      </c>
      <c r="C2405" t="s">
        <v>264</v>
      </c>
      <c r="E2405" t="s">
        <v>47</v>
      </c>
      <c r="G2405">
        <v>0.22</v>
      </c>
      <c r="H2405">
        <v>0.22</v>
      </c>
      <c r="I2405" t="s">
        <v>24</v>
      </c>
      <c r="J2405">
        <v>13.94</v>
      </c>
      <c r="K2405">
        <v>77.31</v>
      </c>
      <c r="L2405">
        <v>63.37</v>
      </c>
      <c r="M2405" t="s">
        <v>265</v>
      </c>
      <c r="N2405" t="s">
        <v>1518</v>
      </c>
      <c r="O2405" t="s">
        <v>1519</v>
      </c>
      <c r="P2405" t="s">
        <v>265</v>
      </c>
      <c r="Q2405" t="s">
        <v>266</v>
      </c>
      <c r="R2405" t="s">
        <v>267</v>
      </c>
      <c r="S2405" t="s">
        <v>1520</v>
      </c>
      <c r="T2405">
        <v>77.31</v>
      </c>
      <c r="U2405" t="s">
        <v>24</v>
      </c>
      <c r="V2405" t="s">
        <v>1521</v>
      </c>
      <c r="W2405" t="s">
        <v>1522</v>
      </c>
      <c r="X2405" t="s">
        <v>1523</v>
      </c>
      <c r="Y2405" t="s">
        <v>1524</v>
      </c>
      <c r="Z2405" t="str">
        <f t="shared" si="37"/>
        <v>AS-94448</v>
      </c>
    </row>
    <row r="2406" spans="1:26" x14ac:dyDescent="0.3">
      <c r="A2406" t="s">
        <v>515</v>
      </c>
      <c r="B2406" t="s">
        <v>559</v>
      </c>
      <c r="C2406" t="s">
        <v>264</v>
      </c>
      <c r="E2406" t="s">
        <v>46</v>
      </c>
      <c r="G2406">
        <v>0.2</v>
      </c>
      <c r="H2406">
        <v>0.2</v>
      </c>
      <c r="I2406" t="s">
        <v>24</v>
      </c>
      <c r="J2406">
        <v>7.48</v>
      </c>
      <c r="K2406">
        <v>44.85</v>
      </c>
      <c r="L2406">
        <v>37.369999999999997</v>
      </c>
      <c r="M2406" t="s">
        <v>265</v>
      </c>
      <c r="N2406" t="s">
        <v>1525</v>
      </c>
      <c r="O2406" t="s">
        <v>1526</v>
      </c>
      <c r="P2406" t="s">
        <v>265</v>
      </c>
      <c r="Q2406" t="s">
        <v>266</v>
      </c>
      <c r="R2406" t="s">
        <v>267</v>
      </c>
      <c r="S2406" t="s">
        <v>1527</v>
      </c>
      <c r="T2406">
        <v>44.85</v>
      </c>
      <c r="U2406" t="s">
        <v>24</v>
      </c>
      <c r="V2406" t="s">
        <v>1528</v>
      </c>
      <c r="W2406" t="s">
        <v>1529</v>
      </c>
      <c r="X2406" t="s">
        <v>1530</v>
      </c>
      <c r="Y2406" t="s">
        <v>1531</v>
      </c>
      <c r="Z2406" t="str">
        <f t="shared" si="37"/>
        <v>AS-92577</v>
      </c>
    </row>
    <row r="2407" spans="1:26" x14ac:dyDescent="0.3">
      <c r="A2407" t="s">
        <v>545</v>
      </c>
      <c r="B2407" t="s">
        <v>559</v>
      </c>
      <c r="C2407" t="s">
        <v>264</v>
      </c>
      <c r="E2407" t="s">
        <v>45</v>
      </c>
      <c r="G2407">
        <v>0.21</v>
      </c>
      <c r="H2407">
        <v>0.21</v>
      </c>
      <c r="I2407" t="s">
        <v>24</v>
      </c>
      <c r="J2407">
        <v>13.42</v>
      </c>
      <c r="K2407">
        <v>77.31</v>
      </c>
      <c r="L2407">
        <v>63.89</v>
      </c>
      <c r="M2407" t="s">
        <v>265</v>
      </c>
      <c r="N2407" t="s">
        <v>1532</v>
      </c>
      <c r="O2407" t="s">
        <v>1533</v>
      </c>
      <c r="P2407" t="s">
        <v>265</v>
      </c>
      <c r="Q2407" t="s">
        <v>266</v>
      </c>
      <c r="R2407" t="s">
        <v>267</v>
      </c>
      <c r="S2407" t="s">
        <v>1534</v>
      </c>
      <c r="T2407">
        <v>77.31</v>
      </c>
      <c r="U2407" t="s">
        <v>24</v>
      </c>
      <c r="V2407" t="s">
        <v>1535</v>
      </c>
      <c r="W2407" t="s">
        <v>1536</v>
      </c>
      <c r="X2407" t="s">
        <v>1537</v>
      </c>
      <c r="Y2407" t="s">
        <v>1538</v>
      </c>
      <c r="Z2407" t="str">
        <f t="shared" si="37"/>
        <v>AS-92232</v>
      </c>
    </row>
    <row r="2408" spans="1:26" x14ac:dyDescent="0.3">
      <c r="A2408" t="s">
        <v>389</v>
      </c>
      <c r="B2408" t="s">
        <v>559</v>
      </c>
      <c r="C2408" t="s">
        <v>264</v>
      </c>
      <c r="E2408" t="s">
        <v>45</v>
      </c>
      <c r="G2408">
        <v>0.21</v>
      </c>
      <c r="H2408">
        <v>0.21</v>
      </c>
      <c r="I2408" t="s">
        <v>24</v>
      </c>
      <c r="J2408">
        <v>11.79</v>
      </c>
      <c r="K2408">
        <v>67.95</v>
      </c>
      <c r="L2408">
        <v>56.16</v>
      </c>
      <c r="M2408" t="s">
        <v>265</v>
      </c>
      <c r="N2408" t="s">
        <v>1539</v>
      </c>
      <c r="O2408" t="s">
        <v>1540</v>
      </c>
      <c r="P2408" t="s">
        <v>265</v>
      </c>
      <c r="Q2408" t="s">
        <v>266</v>
      </c>
      <c r="R2408" t="s">
        <v>267</v>
      </c>
      <c r="S2408" t="s">
        <v>1541</v>
      </c>
      <c r="T2408">
        <v>67.95</v>
      </c>
      <c r="U2408" t="s">
        <v>24</v>
      </c>
      <c r="V2408" t="s">
        <v>1542</v>
      </c>
      <c r="W2408" t="s">
        <v>1543</v>
      </c>
      <c r="X2408" t="s">
        <v>1544</v>
      </c>
      <c r="Y2408" t="s">
        <v>1545</v>
      </c>
      <c r="Z2408" t="str">
        <f t="shared" si="37"/>
        <v>AS-94378</v>
      </c>
    </row>
    <row r="2409" spans="1:26" x14ac:dyDescent="0.3">
      <c r="A2409" t="s">
        <v>482</v>
      </c>
      <c r="B2409" t="s">
        <v>559</v>
      </c>
      <c r="C2409" t="s">
        <v>264</v>
      </c>
      <c r="E2409" t="s">
        <v>45</v>
      </c>
      <c r="G2409">
        <v>0.21</v>
      </c>
      <c r="H2409">
        <v>0.21</v>
      </c>
      <c r="I2409" t="s">
        <v>24</v>
      </c>
      <c r="J2409">
        <v>11.27</v>
      </c>
      <c r="K2409">
        <v>64.95</v>
      </c>
      <c r="L2409">
        <v>53.68</v>
      </c>
      <c r="M2409" t="s">
        <v>265</v>
      </c>
      <c r="N2409" t="s">
        <v>1546</v>
      </c>
      <c r="O2409" t="s">
        <v>1547</v>
      </c>
      <c r="P2409" t="s">
        <v>265</v>
      </c>
      <c r="Q2409" t="s">
        <v>266</v>
      </c>
      <c r="R2409" t="s">
        <v>267</v>
      </c>
      <c r="S2409" t="s">
        <v>1548</v>
      </c>
      <c r="T2409">
        <v>64.95</v>
      </c>
      <c r="U2409" t="s">
        <v>24</v>
      </c>
      <c r="V2409" t="s">
        <v>1549</v>
      </c>
      <c r="W2409" t="s">
        <v>1550</v>
      </c>
      <c r="X2409" t="s">
        <v>1551</v>
      </c>
      <c r="Y2409" t="s">
        <v>1552</v>
      </c>
      <c r="Z2409" t="str">
        <f t="shared" si="37"/>
        <v>AS-93154</v>
      </c>
    </row>
    <row r="2410" spans="1:26" x14ac:dyDescent="0.3">
      <c r="A2410" t="s">
        <v>601</v>
      </c>
      <c r="B2410" t="s">
        <v>559</v>
      </c>
      <c r="C2410" t="s">
        <v>268</v>
      </c>
      <c r="E2410" t="s">
        <v>45</v>
      </c>
      <c r="G2410">
        <v>0.21</v>
      </c>
      <c r="H2410">
        <v>0.21</v>
      </c>
      <c r="I2410" t="s">
        <v>24</v>
      </c>
      <c r="J2410">
        <v>8.31</v>
      </c>
      <c r="K2410">
        <v>47.9</v>
      </c>
      <c r="L2410">
        <v>39.590000000000003</v>
      </c>
      <c r="M2410" t="s">
        <v>83</v>
      </c>
      <c r="N2410" t="s">
        <v>1553</v>
      </c>
      <c r="O2410" t="s">
        <v>1554</v>
      </c>
      <c r="P2410" t="s">
        <v>83</v>
      </c>
      <c r="Q2410" t="s">
        <v>266</v>
      </c>
      <c r="R2410" t="s">
        <v>267</v>
      </c>
      <c r="S2410" t="s">
        <v>1555</v>
      </c>
      <c r="T2410">
        <v>47.9</v>
      </c>
      <c r="U2410" t="s">
        <v>24</v>
      </c>
      <c r="V2410" t="s">
        <v>1556</v>
      </c>
      <c r="W2410" t="s">
        <v>1557</v>
      </c>
      <c r="X2410" t="s">
        <v>1558</v>
      </c>
      <c r="Y2410" t="s">
        <v>1559</v>
      </c>
      <c r="Z2410" t="str">
        <f t="shared" si="37"/>
        <v>AS-94107</v>
      </c>
    </row>
    <row r="2411" spans="1:26" x14ac:dyDescent="0.3">
      <c r="A2411" t="s">
        <v>434</v>
      </c>
      <c r="B2411" t="s">
        <v>559</v>
      </c>
      <c r="C2411" t="s">
        <v>264</v>
      </c>
      <c r="E2411" t="s">
        <v>46</v>
      </c>
      <c r="G2411">
        <v>0.2</v>
      </c>
      <c r="H2411">
        <v>0.2</v>
      </c>
      <c r="I2411" t="s">
        <v>24</v>
      </c>
      <c r="J2411">
        <v>4.1500000000000004</v>
      </c>
      <c r="K2411">
        <v>24.9</v>
      </c>
      <c r="L2411">
        <v>20.75</v>
      </c>
      <c r="M2411" t="s">
        <v>265</v>
      </c>
      <c r="N2411" t="s">
        <v>1560</v>
      </c>
      <c r="O2411" t="s">
        <v>1561</v>
      </c>
      <c r="P2411" t="s">
        <v>265</v>
      </c>
      <c r="Q2411" t="s">
        <v>266</v>
      </c>
      <c r="R2411" t="s">
        <v>267</v>
      </c>
      <c r="S2411" t="s">
        <v>1562</v>
      </c>
      <c r="T2411">
        <v>24.9</v>
      </c>
      <c r="U2411" t="s">
        <v>24</v>
      </c>
      <c r="V2411" t="s">
        <v>1563</v>
      </c>
      <c r="W2411" t="s">
        <v>1564</v>
      </c>
      <c r="X2411" t="s">
        <v>1565</v>
      </c>
      <c r="Y2411" t="s">
        <v>1566</v>
      </c>
      <c r="Z2411" t="str">
        <f t="shared" si="37"/>
        <v>AS-93821</v>
      </c>
    </row>
    <row r="2412" spans="1:26" x14ac:dyDescent="0.3">
      <c r="A2412" t="s">
        <v>555</v>
      </c>
      <c r="B2412" t="s">
        <v>559</v>
      </c>
      <c r="C2412" t="s">
        <v>264</v>
      </c>
      <c r="E2412" t="s">
        <v>45</v>
      </c>
      <c r="G2412">
        <v>0.21</v>
      </c>
      <c r="H2412">
        <v>0.21</v>
      </c>
      <c r="I2412" t="s">
        <v>24</v>
      </c>
      <c r="J2412">
        <v>23.59</v>
      </c>
      <c r="K2412">
        <v>135.91999999999999</v>
      </c>
      <c r="L2412">
        <v>112.33</v>
      </c>
      <c r="M2412" t="s">
        <v>265</v>
      </c>
      <c r="N2412" t="s">
        <v>1567</v>
      </c>
      <c r="O2412" t="s">
        <v>1568</v>
      </c>
      <c r="P2412" t="s">
        <v>265</v>
      </c>
      <c r="Q2412" t="s">
        <v>266</v>
      </c>
      <c r="R2412" t="s">
        <v>267</v>
      </c>
      <c r="S2412" t="s">
        <v>1569</v>
      </c>
      <c r="T2412">
        <v>135.91999999999999</v>
      </c>
      <c r="U2412" t="s">
        <v>24</v>
      </c>
      <c r="V2412" t="s">
        <v>1570</v>
      </c>
      <c r="W2412" t="s">
        <v>1571</v>
      </c>
      <c r="X2412" t="s">
        <v>1572</v>
      </c>
      <c r="Y2412" t="s">
        <v>1573</v>
      </c>
      <c r="Z2412" t="str">
        <f t="shared" si="37"/>
        <v>AS-92012</v>
      </c>
    </row>
    <row r="2413" spans="1:26" x14ac:dyDescent="0.3">
      <c r="A2413" t="s">
        <v>388</v>
      </c>
      <c r="B2413" t="s">
        <v>559</v>
      </c>
      <c r="C2413" t="s">
        <v>264</v>
      </c>
      <c r="E2413" t="s">
        <v>45</v>
      </c>
      <c r="G2413">
        <v>0.21</v>
      </c>
      <c r="H2413">
        <v>0.21</v>
      </c>
      <c r="I2413" t="s">
        <v>24</v>
      </c>
      <c r="J2413">
        <v>7.09</v>
      </c>
      <c r="K2413">
        <v>40.86</v>
      </c>
      <c r="L2413">
        <v>33.770000000000003</v>
      </c>
      <c r="M2413" t="s">
        <v>265</v>
      </c>
      <c r="N2413" t="s">
        <v>1574</v>
      </c>
      <c r="O2413" t="s">
        <v>1575</v>
      </c>
      <c r="P2413" t="s">
        <v>265</v>
      </c>
      <c r="Q2413" t="s">
        <v>266</v>
      </c>
      <c r="R2413" t="s">
        <v>267</v>
      </c>
      <c r="S2413" t="s">
        <v>1576</v>
      </c>
      <c r="T2413">
        <v>40.86</v>
      </c>
      <c r="U2413" t="s">
        <v>24</v>
      </c>
      <c r="V2413" t="s">
        <v>1577</v>
      </c>
      <c r="W2413" t="s">
        <v>1578</v>
      </c>
      <c r="X2413" t="s">
        <v>1579</v>
      </c>
      <c r="Y2413" t="s">
        <v>1580</v>
      </c>
      <c r="Z2413" t="str">
        <f t="shared" si="37"/>
        <v>AS-94398</v>
      </c>
    </row>
    <row r="2414" spans="1:26" x14ac:dyDescent="0.3">
      <c r="A2414" t="s">
        <v>573</v>
      </c>
      <c r="B2414" t="s">
        <v>559</v>
      </c>
      <c r="C2414" t="s">
        <v>268</v>
      </c>
      <c r="E2414" t="s">
        <v>46</v>
      </c>
      <c r="G2414">
        <v>0.2</v>
      </c>
      <c r="H2414">
        <v>0.2</v>
      </c>
      <c r="I2414" t="s">
        <v>24</v>
      </c>
      <c r="J2414">
        <v>4.1500000000000004</v>
      </c>
      <c r="K2414">
        <v>24.9</v>
      </c>
      <c r="L2414">
        <v>20.75</v>
      </c>
      <c r="M2414" t="s">
        <v>83</v>
      </c>
      <c r="N2414" t="s">
        <v>1581</v>
      </c>
      <c r="O2414" t="s">
        <v>1582</v>
      </c>
      <c r="P2414" t="s">
        <v>83</v>
      </c>
      <c r="Q2414" t="s">
        <v>266</v>
      </c>
      <c r="R2414" t="s">
        <v>267</v>
      </c>
      <c r="S2414" t="s">
        <v>1583</v>
      </c>
      <c r="T2414">
        <v>24.9</v>
      </c>
      <c r="U2414" t="s">
        <v>24</v>
      </c>
      <c r="V2414" t="s">
        <v>1584</v>
      </c>
      <c r="W2414" t="s">
        <v>1585</v>
      </c>
      <c r="X2414" t="s">
        <v>1586</v>
      </c>
      <c r="Y2414" t="s">
        <v>1587</v>
      </c>
      <c r="Z2414" t="str">
        <f t="shared" si="37"/>
        <v>AS-92707</v>
      </c>
    </row>
    <row r="2415" spans="1:26" x14ac:dyDescent="0.3">
      <c r="A2415" t="s">
        <v>464</v>
      </c>
      <c r="B2415" t="s">
        <v>559</v>
      </c>
      <c r="C2415" t="s">
        <v>264</v>
      </c>
      <c r="E2415" t="s">
        <v>46</v>
      </c>
      <c r="G2415">
        <v>0.2</v>
      </c>
      <c r="H2415">
        <v>0.2</v>
      </c>
      <c r="I2415" t="s">
        <v>24</v>
      </c>
      <c r="J2415">
        <v>13.33</v>
      </c>
      <c r="K2415">
        <v>79.95</v>
      </c>
      <c r="L2415">
        <v>66.62</v>
      </c>
      <c r="M2415" t="s">
        <v>265</v>
      </c>
      <c r="N2415" t="s">
        <v>1588</v>
      </c>
      <c r="O2415" t="s">
        <v>1589</v>
      </c>
      <c r="P2415" t="s">
        <v>265</v>
      </c>
      <c r="Q2415" t="s">
        <v>266</v>
      </c>
      <c r="R2415" t="s">
        <v>267</v>
      </c>
      <c r="S2415" t="s">
        <v>1590</v>
      </c>
      <c r="T2415">
        <v>79.95</v>
      </c>
      <c r="U2415" t="s">
        <v>24</v>
      </c>
      <c r="V2415" t="s">
        <v>1591</v>
      </c>
      <c r="W2415" t="s">
        <v>1592</v>
      </c>
      <c r="X2415" t="s">
        <v>1593</v>
      </c>
      <c r="Y2415" t="s">
        <v>1594</v>
      </c>
      <c r="Z2415" t="str">
        <f t="shared" si="37"/>
        <v>AS-93403</v>
      </c>
    </row>
    <row r="2416" spans="1:26" x14ac:dyDescent="0.3">
      <c r="A2416" t="s">
        <v>392</v>
      </c>
      <c r="B2416" t="s">
        <v>559</v>
      </c>
      <c r="C2416" t="s">
        <v>264</v>
      </c>
      <c r="E2416" t="s">
        <v>45</v>
      </c>
      <c r="G2416">
        <v>0.21</v>
      </c>
      <c r="H2416">
        <v>0.21</v>
      </c>
      <c r="I2416" t="s">
        <v>24</v>
      </c>
      <c r="J2416">
        <v>8.66</v>
      </c>
      <c r="K2416">
        <v>49.9</v>
      </c>
      <c r="L2416">
        <v>41.24</v>
      </c>
      <c r="M2416" t="s">
        <v>265</v>
      </c>
      <c r="N2416" t="s">
        <v>1595</v>
      </c>
      <c r="O2416" t="s">
        <v>1596</v>
      </c>
      <c r="P2416" t="s">
        <v>265</v>
      </c>
      <c r="Q2416" t="s">
        <v>266</v>
      </c>
      <c r="R2416" t="s">
        <v>267</v>
      </c>
      <c r="S2416" t="s">
        <v>1597</v>
      </c>
      <c r="T2416">
        <v>49.9</v>
      </c>
      <c r="U2416" t="s">
        <v>24</v>
      </c>
      <c r="V2416" t="s">
        <v>1598</v>
      </c>
      <c r="W2416" t="s">
        <v>1599</v>
      </c>
      <c r="X2416" t="s">
        <v>1600</v>
      </c>
      <c r="Y2416" t="s">
        <v>1601</v>
      </c>
      <c r="Z2416" t="str">
        <f t="shared" si="37"/>
        <v>AS-94359</v>
      </c>
    </row>
    <row r="2417" spans="1:26" x14ac:dyDescent="0.3">
      <c r="A2417" t="s">
        <v>403</v>
      </c>
      <c r="B2417" t="s">
        <v>559</v>
      </c>
      <c r="C2417" t="s">
        <v>264</v>
      </c>
      <c r="E2417" t="s">
        <v>45</v>
      </c>
      <c r="G2417">
        <v>0.21</v>
      </c>
      <c r="H2417">
        <v>0.21</v>
      </c>
      <c r="I2417" t="s">
        <v>24</v>
      </c>
      <c r="J2417">
        <v>17.350000000000001</v>
      </c>
      <c r="K2417">
        <v>99.95</v>
      </c>
      <c r="L2417">
        <v>82.6</v>
      </c>
      <c r="M2417" t="s">
        <v>265</v>
      </c>
      <c r="N2417" t="s">
        <v>1602</v>
      </c>
      <c r="O2417" t="s">
        <v>1603</v>
      </c>
      <c r="P2417" t="s">
        <v>265</v>
      </c>
      <c r="Q2417" t="s">
        <v>266</v>
      </c>
      <c r="R2417" t="s">
        <v>267</v>
      </c>
      <c r="S2417" t="s">
        <v>1604</v>
      </c>
      <c r="T2417">
        <v>99.95</v>
      </c>
      <c r="U2417" t="s">
        <v>24</v>
      </c>
      <c r="V2417" t="s">
        <v>1605</v>
      </c>
      <c r="W2417" t="s">
        <v>1606</v>
      </c>
      <c r="X2417" t="s">
        <v>1607</v>
      </c>
      <c r="Y2417" t="s">
        <v>1608</v>
      </c>
      <c r="Z2417" t="str">
        <f t="shared" si="37"/>
        <v>AS-94247</v>
      </c>
    </row>
    <row r="2418" spans="1:26" x14ac:dyDescent="0.3">
      <c r="A2418" t="s">
        <v>445</v>
      </c>
      <c r="B2418" t="s">
        <v>559</v>
      </c>
      <c r="C2418" t="s">
        <v>264</v>
      </c>
      <c r="E2418" t="s">
        <v>45</v>
      </c>
      <c r="G2418">
        <v>0.21</v>
      </c>
      <c r="H2418">
        <v>0.21</v>
      </c>
      <c r="I2418" t="s">
        <v>24</v>
      </c>
      <c r="J2418">
        <v>27.63</v>
      </c>
      <c r="K2418">
        <v>159.16999999999999</v>
      </c>
      <c r="L2418">
        <v>131.54</v>
      </c>
      <c r="M2418" t="s">
        <v>265</v>
      </c>
      <c r="N2418" t="s">
        <v>1609</v>
      </c>
      <c r="O2418" t="s">
        <v>1610</v>
      </c>
      <c r="P2418" t="s">
        <v>265</v>
      </c>
      <c r="Q2418" t="s">
        <v>266</v>
      </c>
      <c r="R2418" t="s">
        <v>267</v>
      </c>
      <c r="S2418" t="s">
        <v>1611</v>
      </c>
      <c r="T2418">
        <v>159.16999999999999</v>
      </c>
      <c r="U2418" t="s">
        <v>24</v>
      </c>
      <c r="V2418" t="s">
        <v>1612</v>
      </c>
      <c r="W2418" t="s">
        <v>1613</v>
      </c>
      <c r="X2418" t="s">
        <v>1614</v>
      </c>
      <c r="Y2418" t="s">
        <v>1615</v>
      </c>
      <c r="Z2418" t="str">
        <f t="shared" si="37"/>
        <v>AS-93726</v>
      </c>
    </row>
    <row r="2419" spans="1:26" x14ac:dyDescent="0.3">
      <c r="A2419" t="s">
        <v>543</v>
      </c>
      <c r="B2419" t="s">
        <v>559</v>
      </c>
      <c r="C2419" t="s">
        <v>264</v>
      </c>
      <c r="E2419" t="s">
        <v>45</v>
      </c>
      <c r="G2419">
        <v>0.21</v>
      </c>
      <c r="H2419">
        <v>0.21</v>
      </c>
      <c r="I2419" t="s">
        <v>24</v>
      </c>
      <c r="J2419">
        <v>11.79</v>
      </c>
      <c r="K2419">
        <v>67.95</v>
      </c>
      <c r="L2419">
        <v>56.16</v>
      </c>
      <c r="M2419" t="s">
        <v>265</v>
      </c>
      <c r="N2419" t="s">
        <v>1616</v>
      </c>
      <c r="O2419" t="s">
        <v>1617</v>
      </c>
      <c r="P2419" t="s">
        <v>265</v>
      </c>
      <c r="Q2419" t="s">
        <v>266</v>
      </c>
      <c r="R2419" t="s">
        <v>267</v>
      </c>
      <c r="S2419" t="s">
        <v>1618</v>
      </c>
      <c r="T2419">
        <v>67.95</v>
      </c>
      <c r="U2419" t="s">
        <v>24</v>
      </c>
      <c r="V2419" t="s">
        <v>1619</v>
      </c>
      <c r="W2419" t="s">
        <v>1620</v>
      </c>
      <c r="X2419" t="s">
        <v>1621</v>
      </c>
      <c r="Y2419" t="s">
        <v>1622</v>
      </c>
      <c r="Z2419" t="str">
        <f t="shared" si="37"/>
        <v>AS-92266</v>
      </c>
    </row>
    <row r="2420" spans="1:26" x14ac:dyDescent="0.3">
      <c r="A2420" t="s">
        <v>549</v>
      </c>
      <c r="B2420" t="s">
        <v>559</v>
      </c>
      <c r="C2420" t="s">
        <v>264</v>
      </c>
      <c r="E2420" t="s">
        <v>47</v>
      </c>
      <c r="G2420">
        <v>0.22</v>
      </c>
      <c r="H2420">
        <v>0.22</v>
      </c>
      <c r="I2420" t="s">
        <v>24</v>
      </c>
      <c r="J2420">
        <v>11.67</v>
      </c>
      <c r="K2420">
        <v>64.680000000000007</v>
      </c>
      <c r="L2420">
        <v>53.01</v>
      </c>
      <c r="M2420" t="s">
        <v>265</v>
      </c>
      <c r="N2420" t="s">
        <v>1623</v>
      </c>
      <c r="O2420" t="s">
        <v>1624</v>
      </c>
      <c r="P2420" t="s">
        <v>265</v>
      </c>
      <c r="Q2420" t="s">
        <v>266</v>
      </c>
      <c r="R2420" t="s">
        <v>267</v>
      </c>
      <c r="S2420" t="s">
        <v>1625</v>
      </c>
      <c r="T2420">
        <v>64.680000000000007</v>
      </c>
      <c r="U2420" t="s">
        <v>24</v>
      </c>
      <c r="V2420" t="s">
        <v>1626</v>
      </c>
      <c r="W2420" t="s">
        <v>1627</v>
      </c>
      <c r="X2420" t="s">
        <v>1628</v>
      </c>
      <c r="Y2420" t="s">
        <v>1629</v>
      </c>
      <c r="Z2420" t="str">
        <f t="shared" si="37"/>
        <v>AS-92128</v>
      </c>
    </row>
    <row r="2421" spans="1:26" x14ac:dyDescent="0.3">
      <c r="A2421" t="s">
        <v>292</v>
      </c>
      <c r="B2421" t="s">
        <v>559</v>
      </c>
      <c r="C2421" t="s">
        <v>264</v>
      </c>
      <c r="D2421" t="s">
        <v>63</v>
      </c>
      <c r="E2421" t="s">
        <v>46</v>
      </c>
      <c r="G2421">
        <v>0.2</v>
      </c>
      <c r="H2421">
        <v>0.2</v>
      </c>
      <c r="I2421" t="s">
        <v>24</v>
      </c>
      <c r="J2421">
        <v>-18.12</v>
      </c>
      <c r="K2421">
        <v>-108.72</v>
      </c>
      <c r="L2421">
        <v>-90.6</v>
      </c>
      <c r="M2421" t="s">
        <v>265</v>
      </c>
      <c r="N2421" t="s">
        <v>304</v>
      </c>
      <c r="O2421" t="s">
        <v>305</v>
      </c>
      <c r="P2421" t="s">
        <v>265</v>
      </c>
      <c r="Q2421" t="s">
        <v>266</v>
      </c>
      <c r="R2421" t="s">
        <v>267</v>
      </c>
      <c r="S2421" t="s">
        <v>306</v>
      </c>
      <c r="T2421">
        <v>108.72</v>
      </c>
      <c r="U2421" t="s">
        <v>24</v>
      </c>
      <c r="V2421" t="s">
        <v>307</v>
      </c>
      <c r="W2421" t="s">
        <v>308</v>
      </c>
      <c r="X2421" t="s">
        <v>309</v>
      </c>
      <c r="Y2421" t="s">
        <v>1630</v>
      </c>
      <c r="Z2421" t="str">
        <f t="shared" si="37"/>
        <v>AS-90923</v>
      </c>
    </row>
    <row r="2422" spans="1:26" x14ac:dyDescent="0.3">
      <c r="A2422" t="s">
        <v>292</v>
      </c>
      <c r="B2422" t="s">
        <v>559</v>
      </c>
      <c r="C2422" t="s">
        <v>264</v>
      </c>
      <c r="D2422" t="s">
        <v>63</v>
      </c>
      <c r="E2422" t="s">
        <v>46</v>
      </c>
      <c r="G2422">
        <v>0.2</v>
      </c>
      <c r="H2422">
        <v>0.2</v>
      </c>
      <c r="I2422" t="s">
        <v>24</v>
      </c>
      <c r="J2422">
        <v>-18.12</v>
      </c>
      <c r="K2422">
        <v>-108.72</v>
      </c>
      <c r="L2422">
        <v>-90.6</v>
      </c>
      <c r="M2422" t="s">
        <v>265</v>
      </c>
      <c r="N2422" t="s">
        <v>304</v>
      </c>
      <c r="O2422" t="s">
        <v>1631</v>
      </c>
      <c r="P2422" t="s">
        <v>265</v>
      </c>
      <c r="Q2422" t="s">
        <v>275</v>
      </c>
      <c r="R2422" t="s">
        <v>267</v>
      </c>
      <c r="S2422" t="s">
        <v>1632</v>
      </c>
      <c r="T2422">
        <v>108.72</v>
      </c>
      <c r="U2422" t="s">
        <v>24</v>
      </c>
      <c r="V2422" t="s">
        <v>307</v>
      </c>
      <c r="W2422" t="s">
        <v>1633</v>
      </c>
      <c r="X2422" t="s">
        <v>1634</v>
      </c>
      <c r="Y2422" t="s">
        <v>1635</v>
      </c>
      <c r="Z2422" t="str">
        <f t="shared" si="37"/>
        <v>AS-90923</v>
      </c>
    </row>
    <row r="2423" spans="1:26" x14ac:dyDescent="0.3">
      <c r="A2423" t="s">
        <v>577</v>
      </c>
      <c r="B2423" t="s">
        <v>559</v>
      </c>
      <c r="C2423" t="s">
        <v>272</v>
      </c>
      <c r="D2423" t="s">
        <v>77</v>
      </c>
      <c r="E2423" t="s">
        <v>45</v>
      </c>
      <c r="G2423">
        <v>0.21</v>
      </c>
      <c r="H2423">
        <v>0.21</v>
      </c>
      <c r="I2423" t="s">
        <v>24</v>
      </c>
      <c r="J2423">
        <v>104.38</v>
      </c>
      <c r="K2423">
        <v>601.41999999999996</v>
      </c>
      <c r="L2423">
        <v>497.04</v>
      </c>
      <c r="M2423" t="s">
        <v>271</v>
      </c>
      <c r="N2423" t="s">
        <v>1636</v>
      </c>
      <c r="O2423" t="s">
        <v>1637</v>
      </c>
      <c r="P2423" t="s">
        <v>273</v>
      </c>
      <c r="Q2423" t="s">
        <v>266</v>
      </c>
      <c r="R2423" t="s">
        <v>267</v>
      </c>
      <c r="S2423" t="s">
        <v>1638</v>
      </c>
      <c r="T2423">
        <v>601.41999999999996</v>
      </c>
      <c r="U2423" t="s">
        <v>24</v>
      </c>
      <c r="W2423" t="s">
        <v>1639</v>
      </c>
      <c r="Y2423" t="s">
        <v>274</v>
      </c>
      <c r="Z2423" t="str">
        <f t="shared" si="37"/>
        <v>AS-92914</v>
      </c>
    </row>
    <row r="2424" spans="1:26" x14ac:dyDescent="0.3">
      <c r="A2424" t="s">
        <v>428</v>
      </c>
      <c r="B2424" t="s">
        <v>559</v>
      </c>
      <c r="C2424" t="s">
        <v>264</v>
      </c>
      <c r="E2424" t="s">
        <v>45</v>
      </c>
      <c r="G2424">
        <v>0.21</v>
      </c>
      <c r="H2424">
        <v>0.21</v>
      </c>
      <c r="I2424" t="s">
        <v>24</v>
      </c>
      <c r="J2424">
        <v>8.31</v>
      </c>
      <c r="K2424">
        <v>47.9</v>
      </c>
      <c r="L2424">
        <v>39.590000000000003</v>
      </c>
      <c r="M2424" t="s">
        <v>265</v>
      </c>
      <c r="N2424" t="s">
        <v>1640</v>
      </c>
      <c r="O2424" t="s">
        <v>1641</v>
      </c>
      <c r="P2424" t="s">
        <v>265</v>
      </c>
      <c r="Q2424" t="s">
        <v>266</v>
      </c>
      <c r="R2424" t="s">
        <v>269</v>
      </c>
      <c r="S2424" t="s">
        <v>1642</v>
      </c>
      <c r="T2424">
        <v>47.9</v>
      </c>
      <c r="U2424" t="s">
        <v>24</v>
      </c>
      <c r="V2424" t="s">
        <v>1643</v>
      </c>
      <c r="W2424" t="s">
        <v>1644</v>
      </c>
      <c r="X2424" t="s">
        <v>1645</v>
      </c>
      <c r="Y2424" t="s">
        <v>1646</v>
      </c>
      <c r="Z2424" t="str">
        <f t="shared" si="37"/>
        <v>AS-93987</v>
      </c>
    </row>
    <row r="2425" spans="1:26" x14ac:dyDescent="0.3">
      <c r="A2425" t="s">
        <v>428</v>
      </c>
      <c r="B2425" t="s">
        <v>559</v>
      </c>
      <c r="C2425" t="s">
        <v>264</v>
      </c>
      <c r="E2425" t="s">
        <v>45</v>
      </c>
      <c r="G2425">
        <v>0.21</v>
      </c>
      <c r="H2425">
        <v>0.21</v>
      </c>
      <c r="I2425" t="s">
        <v>24</v>
      </c>
      <c r="J2425">
        <v>8.31</v>
      </c>
      <c r="K2425">
        <v>47.9</v>
      </c>
      <c r="L2425">
        <v>39.590000000000003</v>
      </c>
      <c r="M2425" t="s">
        <v>265</v>
      </c>
      <c r="N2425" t="s">
        <v>1640</v>
      </c>
      <c r="O2425" t="s">
        <v>1647</v>
      </c>
      <c r="P2425" t="s">
        <v>265</v>
      </c>
      <c r="Q2425" t="s">
        <v>266</v>
      </c>
      <c r="R2425" t="s">
        <v>267</v>
      </c>
      <c r="S2425" t="s">
        <v>1648</v>
      </c>
      <c r="T2425">
        <v>47.9</v>
      </c>
      <c r="U2425" t="s">
        <v>24</v>
      </c>
      <c r="V2425" t="s">
        <v>1649</v>
      </c>
      <c r="W2425" t="s">
        <v>1650</v>
      </c>
      <c r="X2425" t="s">
        <v>1651</v>
      </c>
      <c r="Y2425" t="s">
        <v>1652</v>
      </c>
      <c r="Z2425" t="str">
        <f t="shared" si="37"/>
        <v>AS-93987</v>
      </c>
    </row>
    <row r="2426" spans="1:26" x14ac:dyDescent="0.3">
      <c r="A2426" t="s">
        <v>588</v>
      </c>
      <c r="B2426" t="s">
        <v>559</v>
      </c>
      <c r="C2426" t="s">
        <v>268</v>
      </c>
      <c r="E2426" t="s">
        <v>46</v>
      </c>
      <c r="G2426">
        <v>0.2</v>
      </c>
      <c r="H2426">
        <v>0.2</v>
      </c>
      <c r="I2426" t="s">
        <v>24</v>
      </c>
      <c r="J2426">
        <v>15.12</v>
      </c>
      <c r="K2426">
        <v>90.72</v>
      </c>
      <c r="L2426">
        <v>75.599999999999994</v>
      </c>
      <c r="M2426" t="s">
        <v>83</v>
      </c>
      <c r="N2426" t="s">
        <v>1653</v>
      </c>
      <c r="O2426" t="s">
        <v>1654</v>
      </c>
      <c r="P2426" t="s">
        <v>83</v>
      </c>
      <c r="Q2426" t="s">
        <v>266</v>
      </c>
      <c r="R2426" t="s">
        <v>267</v>
      </c>
      <c r="S2426" t="s">
        <v>1655</v>
      </c>
      <c r="T2426">
        <v>90.72</v>
      </c>
      <c r="U2426" t="s">
        <v>24</v>
      </c>
      <c r="V2426" t="s">
        <v>1656</v>
      </c>
      <c r="W2426" t="s">
        <v>1657</v>
      </c>
      <c r="X2426" t="s">
        <v>1658</v>
      </c>
      <c r="Y2426" t="s">
        <v>1659</v>
      </c>
      <c r="Z2426" t="str">
        <f t="shared" si="37"/>
        <v>AS-93258</v>
      </c>
    </row>
    <row r="2427" spans="1:26" x14ac:dyDescent="0.3">
      <c r="A2427" t="s">
        <v>531</v>
      </c>
      <c r="B2427" t="s">
        <v>559</v>
      </c>
      <c r="C2427" t="s">
        <v>264</v>
      </c>
      <c r="E2427" t="s">
        <v>45</v>
      </c>
      <c r="G2427">
        <v>0.21</v>
      </c>
      <c r="H2427">
        <v>0.21</v>
      </c>
      <c r="I2427" t="s">
        <v>24</v>
      </c>
      <c r="J2427">
        <v>4.32</v>
      </c>
      <c r="K2427">
        <v>24.9</v>
      </c>
      <c r="L2427">
        <v>20.58</v>
      </c>
      <c r="M2427" t="s">
        <v>265</v>
      </c>
      <c r="N2427" t="s">
        <v>1660</v>
      </c>
      <c r="O2427" t="s">
        <v>1661</v>
      </c>
      <c r="P2427" t="s">
        <v>265</v>
      </c>
      <c r="Q2427" t="s">
        <v>266</v>
      </c>
      <c r="R2427" t="s">
        <v>267</v>
      </c>
      <c r="S2427" t="s">
        <v>1662</v>
      </c>
      <c r="T2427">
        <v>24.9</v>
      </c>
      <c r="U2427" t="s">
        <v>24</v>
      </c>
      <c r="V2427" t="s">
        <v>1663</v>
      </c>
      <c r="W2427" t="s">
        <v>1664</v>
      </c>
      <c r="X2427" t="s">
        <v>1665</v>
      </c>
      <c r="Y2427" t="s">
        <v>1666</v>
      </c>
      <c r="Z2427" t="str">
        <f t="shared" si="37"/>
        <v>AS-92386</v>
      </c>
    </row>
    <row r="2428" spans="1:26" x14ac:dyDescent="0.3">
      <c r="A2428" t="s">
        <v>440</v>
      </c>
      <c r="B2428" t="s">
        <v>559</v>
      </c>
      <c r="C2428" t="s">
        <v>264</v>
      </c>
      <c r="E2428" t="s">
        <v>42</v>
      </c>
      <c r="G2428">
        <v>0.19</v>
      </c>
      <c r="H2428">
        <v>0.19</v>
      </c>
      <c r="I2428" t="s">
        <v>24</v>
      </c>
      <c r="J2428">
        <v>6.05</v>
      </c>
      <c r="K2428">
        <v>37.9</v>
      </c>
      <c r="L2428">
        <v>31.85</v>
      </c>
      <c r="M2428" t="s">
        <v>265</v>
      </c>
      <c r="N2428" t="s">
        <v>1667</v>
      </c>
      <c r="O2428" t="s">
        <v>1668</v>
      </c>
      <c r="P2428" t="s">
        <v>265</v>
      </c>
      <c r="Q2428" t="s">
        <v>266</v>
      </c>
      <c r="R2428" t="s">
        <v>267</v>
      </c>
      <c r="S2428" t="s">
        <v>1669</v>
      </c>
      <c r="T2428">
        <v>37.9</v>
      </c>
      <c r="U2428" t="s">
        <v>24</v>
      </c>
      <c r="V2428" t="s">
        <v>1670</v>
      </c>
      <c r="W2428" t="s">
        <v>1671</v>
      </c>
      <c r="X2428" t="s">
        <v>1672</v>
      </c>
      <c r="Y2428" t="s">
        <v>1673</v>
      </c>
      <c r="Z2428" t="str">
        <f t="shared" si="37"/>
        <v>AS-93775</v>
      </c>
    </row>
    <row r="2429" spans="1:26" x14ac:dyDescent="0.3">
      <c r="A2429" t="s">
        <v>516</v>
      </c>
      <c r="B2429" t="s">
        <v>559</v>
      </c>
      <c r="C2429" t="s">
        <v>264</v>
      </c>
      <c r="E2429" t="s">
        <v>45</v>
      </c>
      <c r="G2429">
        <v>0.21</v>
      </c>
      <c r="H2429">
        <v>0.21</v>
      </c>
      <c r="I2429" t="s">
        <v>24</v>
      </c>
      <c r="J2429">
        <v>8.31</v>
      </c>
      <c r="K2429">
        <v>47.9</v>
      </c>
      <c r="L2429">
        <v>39.590000000000003</v>
      </c>
      <c r="M2429" t="s">
        <v>265</v>
      </c>
      <c r="N2429" t="s">
        <v>1674</v>
      </c>
      <c r="O2429" t="s">
        <v>1675</v>
      </c>
      <c r="P2429" t="s">
        <v>265</v>
      </c>
      <c r="Q2429" t="s">
        <v>266</v>
      </c>
      <c r="R2429" t="s">
        <v>267</v>
      </c>
      <c r="S2429" t="s">
        <v>1676</v>
      </c>
      <c r="T2429">
        <v>47.9</v>
      </c>
      <c r="U2429" t="s">
        <v>24</v>
      </c>
      <c r="V2429" t="s">
        <v>1677</v>
      </c>
      <c r="W2429" t="s">
        <v>1678</v>
      </c>
      <c r="X2429" t="s">
        <v>1679</v>
      </c>
      <c r="Y2429" t="s">
        <v>1680</v>
      </c>
      <c r="Z2429" t="str">
        <f t="shared" si="37"/>
        <v>AS-92567</v>
      </c>
    </row>
    <row r="2430" spans="1:26" x14ac:dyDescent="0.3">
      <c r="A2430" t="s">
        <v>575</v>
      </c>
      <c r="B2430" t="s">
        <v>559</v>
      </c>
      <c r="C2430" t="s">
        <v>268</v>
      </c>
      <c r="E2430" t="s">
        <v>45</v>
      </c>
      <c r="G2430">
        <v>0.21</v>
      </c>
      <c r="H2430">
        <v>0.21</v>
      </c>
      <c r="I2430" t="s">
        <v>24</v>
      </c>
      <c r="J2430">
        <v>13.42</v>
      </c>
      <c r="K2430">
        <v>77.31</v>
      </c>
      <c r="L2430">
        <v>63.89</v>
      </c>
      <c r="M2430" t="s">
        <v>83</v>
      </c>
      <c r="N2430" t="s">
        <v>1681</v>
      </c>
      <c r="O2430" t="s">
        <v>1682</v>
      </c>
      <c r="P2430" t="s">
        <v>83</v>
      </c>
      <c r="Q2430" t="s">
        <v>266</v>
      </c>
      <c r="R2430" t="s">
        <v>267</v>
      </c>
      <c r="S2430" t="s">
        <v>1683</v>
      </c>
      <c r="T2430">
        <v>77.31</v>
      </c>
      <c r="U2430" t="s">
        <v>24</v>
      </c>
      <c r="V2430" t="s">
        <v>1684</v>
      </c>
      <c r="W2430" t="s">
        <v>1685</v>
      </c>
      <c r="X2430" t="s">
        <v>1686</v>
      </c>
      <c r="Y2430" t="s">
        <v>1687</v>
      </c>
      <c r="Z2430" t="str">
        <f t="shared" si="37"/>
        <v>AS-92857</v>
      </c>
    </row>
    <row r="2431" spans="1:26" x14ac:dyDescent="0.3">
      <c r="A2431" t="s">
        <v>367</v>
      </c>
      <c r="B2431" t="s">
        <v>559</v>
      </c>
      <c r="C2431" t="s">
        <v>264</v>
      </c>
      <c r="E2431" t="s">
        <v>45</v>
      </c>
      <c r="G2431">
        <v>0.21</v>
      </c>
      <c r="H2431">
        <v>0.21</v>
      </c>
      <c r="I2431" t="s">
        <v>24</v>
      </c>
      <c r="J2431">
        <v>5.35</v>
      </c>
      <c r="K2431">
        <v>30.85</v>
      </c>
      <c r="L2431">
        <v>25.5</v>
      </c>
      <c r="M2431" t="s">
        <v>265</v>
      </c>
      <c r="N2431" t="s">
        <v>1688</v>
      </c>
      <c r="O2431" t="s">
        <v>1689</v>
      </c>
      <c r="P2431" t="s">
        <v>265</v>
      </c>
      <c r="Q2431" t="s">
        <v>266</v>
      </c>
      <c r="R2431" t="s">
        <v>267</v>
      </c>
      <c r="S2431" t="s">
        <v>1690</v>
      </c>
      <c r="T2431">
        <v>30.85</v>
      </c>
      <c r="U2431" t="s">
        <v>24</v>
      </c>
      <c r="V2431" t="s">
        <v>1691</v>
      </c>
      <c r="W2431" t="s">
        <v>1692</v>
      </c>
      <c r="X2431" t="s">
        <v>1693</v>
      </c>
      <c r="Y2431" t="s">
        <v>1694</v>
      </c>
      <c r="Z2431" t="str">
        <f t="shared" si="37"/>
        <v>AS-94584</v>
      </c>
    </row>
    <row r="2432" spans="1:26" x14ac:dyDescent="0.3">
      <c r="A2432" t="s">
        <v>495</v>
      </c>
      <c r="B2432" t="s">
        <v>559</v>
      </c>
      <c r="C2432" t="s">
        <v>264</v>
      </c>
      <c r="E2432" t="s">
        <v>47</v>
      </c>
      <c r="G2432">
        <v>0.22</v>
      </c>
      <c r="H2432">
        <v>0.22</v>
      </c>
      <c r="I2432" t="s">
        <v>24</v>
      </c>
      <c r="J2432">
        <v>11.52</v>
      </c>
      <c r="K2432">
        <v>63.9</v>
      </c>
      <c r="L2432">
        <v>52.38</v>
      </c>
      <c r="M2432" t="s">
        <v>265</v>
      </c>
      <c r="N2432" t="s">
        <v>1695</v>
      </c>
      <c r="O2432" t="s">
        <v>1696</v>
      </c>
      <c r="P2432" t="s">
        <v>265</v>
      </c>
      <c r="Q2432" t="s">
        <v>266</v>
      </c>
      <c r="R2432" t="s">
        <v>267</v>
      </c>
      <c r="S2432" t="s">
        <v>1697</v>
      </c>
      <c r="T2432">
        <v>63.9</v>
      </c>
      <c r="U2432" t="s">
        <v>24</v>
      </c>
      <c r="V2432" t="s">
        <v>1698</v>
      </c>
      <c r="W2432" t="s">
        <v>1699</v>
      </c>
      <c r="X2432" t="s">
        <v>1698</v>
      </c>
      <c r="Y2432" t="s">
        <v>1700</v>
      </c>
      <c r="Z2432" t="str">
        <f t="shared" si="37"/>
        <v>AS-92941</v>
      </c>
    </row>
    <row r="2433" spans="1:26" x14ac:dyDescent="0.3">
      <c r="A2433" t="s">
        <v>523</v>
      </c>
      <c r="B2433" t="s">
        <v>559</v>
      </c>
      <c r="C2433" t="s">
        <v>264</v>
      </c>
      <c r="E2433" t="s">
        <v>46</v>
      </c>
      <c r="G2433">
        <v>0.2</v>
      </c>
      <c r="H2433">
        <v>0.2</v>
      </c>
      <c r="I2433" t="s">
        <v>24</v>
      </c>
      <c r="J2433">
        <v>4.4800000000000004</v>
      </c>
      <c r="K2433">
        <v>26.9</v>
      </c>
      <c r="L2433">
        <v>22.42</v>
      </c>
      <c r="M2433" t="s">
        <v>265</v>
      </c>
      <c r="N2433" t="s">
        <v>1701</v>
      </c>
      <c r="O2433" t="s">
        <v>1702</v>
      </c>
      <c r="P2433" t="s">
        <v>265</v>
      </c>
      <c r="Q2433" t="s">
        <v>266</v>
      </c>
      <c r="R2433" t="s">
        <v>267</v>
      </c>
      <c r="S2433" t="s">
        <v>1703</v>
      </c>
      <c r="T2433">
        <v>26.9</v>
      </c>
      <c r="U2433" t="s">
        <v>24</v>
      </c>
      <c r="V2433" t="s">
        <v>1704</v>
      </c>
      <c r="W2433" t="s">
        <v>1705</v>
      </c>
      <c r="X2433" t="s">
        <v>1706</v>
      </c>
      <c r="Y2433" t="s">
        <v>1707</v>
      </c>
      <c r="Z2433" t="str">
        <f t="shared" si="37"/>
        <v>AS-92449</v>
      </c>
    </row>
    <row r="2434" spans="1:26" x14ac:dyDescent="0.3">
      <c r="A2434" t="s">
        <v>505</v>
      </c>
      <c r="B2434" t="s">
        <v>559</v>
      </c>
      <c r="C2434" t="s">
        <v>264</v>
      </c>
      <c r="E2434" t="s">
        <v>45</v>
      </c>
      <c r="G2434">
        <v>0.21</v>
      </c>
      <c r="H2434">
        <v>0.21</v>
      </c>
      <c r="I2434" t="s">
        <v>24</v>
      </c>
      <c r="J2434">
        <v>8.84</v>
      </c>
      <c r="K2434">
        <v>50.95</v>
      </c>
      <c r="L2434">
        <v>42.11</v>
      </c>
      <c r="M2434" t="s">
        <v>265</v>
      </c>
      <c r="N2434" t="s">
        <v>1708</v>
      </c>
      <c r="O2434" t="s">
        <v>1709</v>
      </c>
      <c r="P2434" t="s">
        <v>265</v>
      </c>
      <c r="Q2434" t="s">
        <v>266</v>
      </c>
      <c r="R2434" t="s">
        <v>267</v>
      </c>
      <c r="S2434" t="s">
        <v>1710</v>
      </c>
      <c r="T2434">
        <v>50.95</v>
      </c>
      <c r="U2434" t="s">
        <v>24</v>
      </c>
      <c r="V2434" t="s">
        <v>1711</v>
      </c>
      <c r="W2434" t="s">
        <v>1712</v>
      </c>
      <c r="X2434" t="s">
        <v>1713</v>
      </c>
      <c r="Y2434" t="s">
        <v>1714</v>
      </c>
      <c r="Z2434" t="str">
        <f t="shared" si="37"/>
        <v>AS-92695</v>
      </c>
    </row>
    <row r="2435" spans="1:26" x14ac:dyDescent="0.3">
      <c r="A2435" t="s">
        <v>359</v>
      </c>
      <c r="B2435" t="s">
        <v>559</v>
      </c>
      <c r="C2435" t="s">
        <v>264</v>
      </c>
      <c r="E2435" t="s">
        <v>45</v>
      </c>
      <c r="G2435">
        <v>0.21</v>
      </c>
      <c r="H2435">
        <v>0.21</v>
      </c>
      <c r="I2435" t="s">
        <v>24</v>
      </c>
      <c r="J2435">
        <v>22.02</v>
      </c>
      <c r="K2435">
        <v>126.9</v>
      </c>
      <c r="L2435">
        <v>104.88</v>
      </c>
      <c r="M2435" t="s">
        <v>265</v>
      </c>
      <c r="N2435" t="s">
        <v>1715</v>
      </c>
      <c r="O2435" t="s">
        <v>1716</v>
      </c>
      <c r="P2435" t="s">
        <v>265</v>
      </c>
      <c r="Q2435" t="s">
        <v>266</v>
      </c>
      <c r="R2435" t="s">
        <v>267</v>
      </c>
      <c r="S2435" t="s">
        <v>1717</v>
      </c>
      <c r="T2435">
        <v>126.9</v>
      </c>
      <c r="U2435" t="s">
        <v>24</v>
      </c>
      <c r="V2435" t="s">
        <v>1718</v>
      </c>
      <c r="W2435" t="s">
        <v>1719</v>
      </c>
      <c r="X2435" t="s">
        <v>1720</v>
      </c>
      <c r="Y2435" t="s">
        <v>1721</v>
      </c>
      <c r="Z2435" t="str">
        <f t="shared" ref="Z2435:Z2498" si="38">+A2435</f>
        <v>AS-94688</v>
      </c>
    </row>
    <row r="2436" spans="1:26" x14ac:dyDescent="0.3">
      <c r="A2436" t="s">
        <v>532</v>
      </c>
      <c r="B2436" t="s">
        <v>559</v>
      </c>
      <c r="C2436" t="s">
        <v>264</v>
      </c>
      <c r="E2436" t="s">
        <v>42</v>
      </c>
      <c r="G2436">
        <v>0.19</v>
      </c>
      <c r="H2436">
        <v>0.19</v>
      </c>
      <c r="I2436" t="s">
        <v>24</v>
      </c>
      <c r="J2436">
        <v>6.05</v>
      </c>
      <c r="K2436">
        <v>37.9</v>
      </c>
      <c r="L2436">
        <v>31.85</v>
      </c>
      <c r="M2436" t="s">
        <v>265</v>
      </c>
      <c r="N2436" t="s">
        <v>1722</v>
      </c>
      <c r="O2436" t="s">
        <v>1723</v>
      </c>
      <c r="P2436" t="s">
        <v>265</v>
      </c>
      <c r="Q2436" t="s">
        <v>266</v>
      </c>
      <c r="R2436" t="s">
        <v>267</v>
      </c>
      <c r="S2436" t="s">
        <v>1724</v>
      </c>
      <c r="T2436">
        <v>37.9</v>
      </c>
      <c r="U2436" t="s">
        <v>24</v>
      </c>
      <c r="V2436" t="s">
        <v>1725</v>
      </c>
      <c r="W2436" t="s">
        <v>1726</v>
      </c>
      <c r="X2436" t="s">
        <v>1725</v>
      </c>
      <c r="Y2436" t="s">
        <v>1727</v>
      </c>
      <c r="Z2436" t="str">
        <f t="shared" si="38"/>
        <v>AS-92371</v>
      </c>
    </row>
    <row r="2437" spans="1:26" x14ac:dyDescent="0.3">
      <c r="A2437" t="s">
        <v>491</v>
      </c>
      <c r="B2437" t="s">
        <v>559</v>
      </c>
      <c r="C2437" t="s">
        <v>264</v>
      </c>
      <c r="D2437" t="s">
        <v>64</v>
      </c>
      <c r="E2437" t="s">
        <v>37</v>
      </c>
      <c r="G2437">
        <v>0.2</v>
      </c>
      <c r="H2437">
        <v>0.2</v>
      </c>
      <c r="I2437" t="s">
        <v>24</v>
      </c>
      <c r="J2437">
        <v>37.979999999999997</v>
      </c>
      <c r="K2437">
        <v>227.85</v>
      </c>
      <c r="L2437">
        <v>189.87</v>
      </c>
      <c r="M2437" t="s">
        <v>265</v>
      </c>
      <c r="N2437" t="s">
        <v>1728</v>
      </c>
      <c r="O2437" t="s">
        <v>1729</v>
      </c>
      <c r="P2437" t="s">
        <v>265</v>
      </c>
      <c r="Q2437" t="s">
        <v>266</v>
      </c>
      <c r="R2437" t="s">
        <v>267</v>
      </c>
      <c r="S2437" t="s">
        <v>1730</v>
      </c>
      <c r="T2437">
        <v>1047.0999999999999</v>
      </c>
      <c r="U2437" t="s">
        <v>24</v>
      </c>
      <c r="V2437" t="s">
        <v>1731</v>
      </c>
      <c r="W2437" t="s">
        <v>1732</v>
      </c>
      <c r="X2437" t="s">
        <v>1733</v>
      </c>
      <c r="Y2437" t="s">
        <v>1734</v>
      </c>
      <c r="Z2437" t="str">
        <f t="shared" si="38"/>
        <v>AS-91965</v>
      </c>
    </row>
    <row r="2438" spans="1:26" x14ac:dyDescent="0.3">
      <c r="A2438" t="s">
        <v>491</v>
      </c>
      <c r="B2438" t="s">
        <v>559</v>
      </c>
      <c r="C2438" t="s">
        <v>264</v>
      </c>
      <c r="D2438" t="s">
        <v>64</v>
      </c>
      <c r="E2438" t="s">
        <v>37</v>
      </c>
      <c r="G2438">
        <v>0.2</v>
      </c>
      <c r="H2438">
        <v>0.2</v>
      </c>
      <c r="I2438" t="s">
        <v>24</v>
      </c>
      <c r="J2438">
        <v>37.979999999999997</v>
      </c>
      <c r="K2438">
        <v>227.85</v>
      </c>
      <c r="L2438">
        <v>189.87</v>
      </c>
      <c r="M2438" t="s">
        <v>265</v>
      </c>
      <c r="N2438" t="s">
        <v>1728</v>
      </c>
      <c r="O2438" t="s">
        <v>1735</v>
      </c>
      <c r="P2438" t="s">
        <v>265</v>
      </c>
      <c r="Q2438" t="s">
        <v>275</v>
      </c>
      <c r="R2438" t="s">
        <v>267</v>
      </c>
      <c r="S2438" t="s">
        <v>1736</v>
      </c>
      <c r="T2438">
        <v>819.25</v>
      </c>
      <c r="U2438" t="s">
        <v>24</v>
      </c>
      <c r="V2438" t="s">
        <v>1731</v>
      </c>
      <c r="W2438" t="s">
        <v>1737</v>
      </c>
      <c r="X2438" t="s">
        <v>1738</v>
      </c>
      <c r="Y2438" t="s">
        <v>1739</v>
      </c>
      <c r="Z2438" t="str">
        <f t="shared" si="38"/>
        <v>AS-91965</v>
      </c>
    </row>
    <row r="2439" spans="1:26" x14ac:dyDescent="0.3">
      <c r="A2439" t="s">
        <v>455</v>
      </c>
      <c r="B2439" t="s">
        <v>559</v>
      </c>
      <c r="C2439" t="s">
        <v>264</v>
      </c>
      <c r="E2439" t="s">
        <v>45</v>
      </c>
      <c r="G2439">
        <v>0.21</v>
      </c>
      <c r="H2439">
        <v>0.21</v>
      </c>
      <c r="I2439" t="s">
        <v>24</v>
      </c>
      <c r="J2439">
        <v>9.35</v>
      </c>
      <c r="K2439">
        <v>53.9</v>
      </c>
      <c r="L2439">
        <v>44.55</v>
      </c>
      <c r="M2439" t="s">
        <v>265</v>
      </c>
      <c r="N2439" t="s">
        <v>1740</v>
      </c>
      <c r="O2439" t="s">
        <v>1741</v>
      </c>
      <c r="P2439" t="s">
        <v>265</v>
      </c>
      <c r="Q2439" t="s">
        <v>266</v>
      </c>
      <c r="R2439" t="s">
        <v>267</v>
      </c>
      <c r="S2439" t="s">
        <v>1742</v>
      </c>
      <c r="T2439">
        <v>53.9</v>
      </c>
      <c r="U2439" t="s">
        <v>24</v>
      </c>
      <c r="V2439" t="s">
        <v>1743</v>
      </c>
      <c r="W2439" t="s">
        <v>1744</v>
      </c>
      <c r="X2439" t="s">
        <v>1745</v>
      </c>
      <c r="Y2439" t="s">
        <v>1746</v>
      </c>
      <c r="Z2439" t="str">
        <f t="shared" si="38"/>
        <v>AS-93594</v>
      </c>
    </row>
    <row r="2440" spans="1:26" x14ac:dyDescent="0.3">
      <c r="A2440" t="s">
        <v>525</v>
      </c>
      <c r="B2440" t="s">
        <v>559</v>
      </c>
      <c r="C2440" t="s">
        <v>264</v>
      </c>
      <c r="E2440" t="s">
        <v>45</v>
      </c>
      <c r="G2440">
        <v>0.21</v>
      </c>
      <c r="H2440">
        <v>0.21</v>
      </c>
      <c r="I2440" t="s">
        <v>24</v>
      </c>
      <c r="J2440">
        <v>8.31</v>
      </c>
      <c r="K2440">
        <v>47.9</v>
      </c>
      <c r="L2440">
        <v>39.590000000000003</v>
      </c>
      <c r="M2440" t="s">
        <v>265</v>
      </c>
      <c r="N2440" t="s">
        <v>1747</v>
      </c>
      <c r="O2440" t="s">
        <v>1748</v>
      </c>
      <c r="P2440" t="s">
        <v>265</v>
      </c>
      <c r="Q2440" t="s">
        <v>266</v>
      </c>
      <c r="R2440" t="s">
        <v>267</v>
      </c>
      <c r="S2440" t="s">
        <v>1749</v>
      </c>
      <c r="T2440">
        <v>47.9</v>
      </c>
      <c r="U2440" t="s">
        <v>24</v>
      </c>
      <c r="V2440" t="s">
        <v>1750</v>
      </c>
      <c r="W2440" t="s">
        <v>1751</v>
      </c>
      <c r="X2440" t="s">
        <v>1752</v>
      </c>
      <c r="Y2440" t="s">
        <v>1753</v>
      </c>
      <c r="Z2440" t="str">
        <f t="shared" si="38"/>
        <v>AS-92438</v>
      </c>
    </row>
    <row r="2441" spans="1:26" x14ac:dyDescent="0.3">
      <c r="A2441" t="s">
        <v>363</v>
      </c>
      <c r="B2441" t="s">
        <v>559</v>
      </c>
      <c r="C2441" t="s">
        <v>264</v>
      </c>
      <c r="E2441" t="s">
        <v>46</v>
      </c>
      <c r="G2441">
        <v>0.2</v>
      </c>
      <c r="H2441">
        <v>0.2</v>
      </c>
      <c r="I2441" t="s">
        <v>24</v>
      </c>
      <c r="J2441">
        <v>10.65</v>
      </c>
      <c r="K2441">
        <v>63.9</v>
      </c>
      <c r="L2441">
        <v>53.25</v>
      </c>
      <c r="M2441" t="s">
        <v>265</v>
      </c>
      <c r="N2441" t="s">
        <v>1754</v>
      </c>
      <c r="O2441" t="s">
        <v>1755</v>
      </c>
      <c r="P2441" t="s">
        <v>265</v>
      </c>
      <c r="Q2441" t="s">
        <v>266</v>
      </c>
      <c r="R2441" t="s">
        <v>267</v>
      </c>
      <c r="S2441" t="s">
        <v>1756</v>
      </c>
      <c r="T2441">
        <v>63.9</v>
      </c>
      <c r="U2441" t="s">
        <v>24</v>
      </c>
      <c r="V2441" t="s">
        <v>1757</v>
      </c>
      <c r="W2441" t="s">
        <v>1758</v>
      </c>
      <c r="X2441" t="s">
        <v>1759</v>
      </c>
      <c r="Y2441" t="s">
        <v>1760</v>
      </c>
      <c r="Z2441" t="str">
        <f t="shared" si="38"/>
        <v>AS-94678</v>
      </c>
    </row>
    <row r="2442" spans="1:26" x14ac:dyDescent="0.3">
      <c r="A2442" t="s">
        <v>378</v>
      </c>
      <c r="B2442" t="s">
        <v>559</v>
      </c>
      <c r="C2442" t="s">
        <v>264</v>
      </c>
      <c r="E2442" t="s">
        <v>45</v>
      </c>
      <c r="G2442">
        <v>0.21</v>
      </c>
      <c r="H2442">
        <v>0.21</v>
      </c>
      <c r="I2442" t="s">
        <v>24</v>
      </c>
      <c r="J2442">
        <v>10.39</v>
      </c>
      <c r="K2442">
        <v>59.85</v>
      </c>
      <c r="L2442">
        <v>49.46</v>
      </c>
      <c r="M2442" t="s">
        <v>265</v>
      </c>
      <c r="N2442" t="s">
        <v>1761</v>
      </c>
      <c r="O2442" t="s">
        <v>1762</v>
      </c>
      <c r="P2442" t="s">
        <v>265</v>
      </c>
      <c r="Q2442" t="s">
        <v>266</v>
      </c>
      <c r="R2442" t="s">
        <v>267</v>
      </c>
      <c r="S2442" t="s">
        <v>1763</v>
      </c>
      <c r="T2442">
        <v>59.85</v>
      </c>
      <c r="U2442" t="s">
        <v>24</v>
      </c>
      <c r="V2442" t="s">
        <v>1764</v>
      </c>
      <c r="W2442" t="s">
        <v>1765</v>
      </c>
      <c r="X2442" t="s">
        <v>1766</v>
      </c>
      <c r="Y2442" t="s">
        <v>1767</v>
      </c>
      <c r="Z2442" t="str">
        <f t="shared" si="38"/>
        <v>AS-94471</v>
      </c>
    </row>
    <row r="2443" spans="1:26" x14ac:dyDescent="0.3">
      <c r="A2443" t="s">
        <v>604</v>
      </c>
      <c r="B2443" t="s">
        <v>559</v>
      </c>
      <c r="C2443" t="s">
        <v>268</v>
      </c>
      <c r="E2443" t="s">
        <v>37</v>
      </c>
      <c r="G2443">
        <v>0.2</v>
      </c>
      <c r="H2443">
        <v>0.2</v>
      </c>
      <c r="I2443" t="s">
        <v>24</v>
      </c>
      <c r="J2443">
        <v>16.66</v>
      </c>
      <c r="K2443">
        <v>99.95</v>
      </c>
      <c r="L2443">
        <v>83.29</v>
      </c>
      <c r="M2443" t="s">
        <v>83</v>
      </c>
      <c r="N2443" t="s">
        <v>1768</v>
      </c>
      <c r="O2443" t="s">
        <v>1769</v>
      </c>
      <c r="P2443" t="s">
        <v>83</v>
      </c>
      <c r="Q2443" t="s">
        <v>266</v>
      </c>
      <c r="R2443" t="s">
        <v>267</v>
      </c>
      <c r="S2443" t="s">
        <v>1770</v>
      </c>
      <c r="T2443">
        <v>99.95</v>
      </c>
      <c r="U2443" t="s">
        <v>24</v>
      </c>
      <c r="V2443" t="s">
        <v>1771</v>
      </c>
      <c r="W2443" t="s">
        <v>1772</v>
      </c>
      <c r="X2443" t="s">
        <v>1773</v>
      </c>
      <c r="Y2443" t="s">
        <v>1774</v>
      </c>
      <c r="Z2443" t="str">
        <f t="shared" si="38"/>
        <v>AS-94189</v>
      </c>
    </row>
    <row r="2444" spans="1:26" x14ac:dyDescent="0.3">
      <c r="A2444" t="s">
        <v>398</v>
      </c>
      <c r="B2444" t="s">
        <v>559</v>
      </c>
      <c r="C2444" t="s">
        <v>264</v>
      </c>
      <c r="D2444" t="s">
        <v>77</v>
      </c>
      <c r="E2444" t="s">
        <v>45</v>
      </c>
      <c r="G2444">
        <v>0.21</v>
      </c>
      <c r="H2444">
        <v>0.21</v>
      </c>
      <c r="I2444" t="s">
        <v>24</v>
      </c>
      <c r="J2444">
        <v>11.79</v>
      </c>
      <c r="K2444">
        <v>67.95</v>
      </c>
      <c r="L2444">
        <v>56.16</v>
      </c>
      <c r="M2444" t="s">
        <v>265</v>
      </c>
      <c r="N2444" t="s">
        <v>1775</v>
      </c>
      <c r="O2444" t="s">
        <v>1776</v>
      </c>
      <c r="P2444" t="s">
        <v>265</v>
      </c>
      <c r="Q2444" t="s">
        <v>266</v>
      </c>
      <c r="R2444" t="s">
        <v>269</v>
      </c>
      <c r="S2444" t="s">
        <v>1777</v>
      </c>
      <c r="T2444">
        <v>67.95</v>
      </c>
      <c r="U2444" t="s">
        <v>24</v>
      </c>
      <c r="V2444" t="s">
        <v>1778</v>
      </c>
      <c r="W2444" t="s">
        <v>1779</v>
      </c>
      <c r="X2444" t="s">
        <v>1780</v>
      </c>
      <c r="Y2444" t="s">
        <v>1781</v>
      </c>
      <c r="Z2444" t="str">
        <f t="shared" si="38"/>
        <v>AS-94282</v>
      </c>
    </row>
    <row r="2445" spans="1:26" x14ac:dyDescent="0.3">
      <c r="A2445" t="s">
        <v>398</v>
      </c>
      <c r="B2445" t="s">
        <v>559</v>
      </c>
      <c r="C2445" t="s">
        <v>264</v>
      </c>
      <c r="D2445" t="s">
        <v>77</v>
      </c>
      <c r="E2445" t="s">
        <v>45</v>
      </c>
      <c r="G2445">
        <v>0.21</v>
      </c>
      <c r="H2445">
        <v>0.21</v>
      </c>
      <c r="I2445" t="s">
        <v>24</v>
      </c>
      <c r="J2445">
        <v>11.79</v>
      </c>
      <c r="K2445">
        <v>67.95</v>
      </c>
      <c r="L2445">
        <v>56.16</v>
      </c>
      <c r="M2445" t="s">
        <v>265</v>
      </c>
      <c r="N2445" t="s">
        <v>1775</v>
      </c>
      <c r="O2445" t="s">
        <v>1782</v>
      </c>
      <c r="P2445" t="s">
        <v>265</v>
      </c>
      <c r="Q2445" t="s">
        <v>266</v>
      </c>
      <c r="R2445" t="s">
        <v>269</v>
      </c>
      <c r="S2445" t="s">
        <v>1783</v>
      </c>
      <c r="T2445">
        <v>67.95</v>
      </c>
      <c r="U2445" t="s">
        <v>24</v>
      </c>
      <c r="V2445" t="s">
        <v>1784</v>
      </c>
      <c r="W2445" t="s">
        <v>1785</v>
      </c>
      <c r="X2445" t="s">
        <v>1786</v>
      </c>
      <c r="Y2445" t="s">
        <v>1787</v>
      </c>
      <c r="Z2445" t="str">
        <f t="shared" si="38"/>
        <v>AS-94282</v>
      </c>
    </row>
    <row r="2446" spans="1:26" x14ac:dyDescent="0.3">
      <c r="A2446" t="s">
        <v>398</v>
      </c>
      <c r="B2446" t="s">
        <v>559</v>
      </c>
      <c r="C2446" t="s">
        <v>264</v>
      </c>
      <c r="D2446" t="s">
        <v>77</v>
      </c>
      <c r="E2446" t="s">
        <v>45</v>
      </c>
      <c r="G2446">
        <v>0.21</v>
      </c>
      <c r="H2446">
        <v>0.21</v>
      </c>
      <c r="I2446" t="s">
        <v>24</v>
      </c>
      <c r="J2446">
        <v>11.79</v>
      </c>
      <c r="K2446">
        <v>67.95</v>
      </c>
      <c r="L2446">
        <v>56.16</v>
      </c>
      <c r="M2446" t="s">
        <v>265</v>
      </c>
      <c r="N2446" t="s">
        <v>1775</v>
      </c>
      <c r="O2446" t="s">
        <v>1788</v>
      </c>
      <c r="P2446" t="s">
        <v>265</v>
      </c>
      <c r="Q2446" t="s">
        <v>266</v>
      </c>
      <c r="R2446" t="s">
        <v>267</v>
      </c>
      <c r="S2446" t="s">
        <v>1789</v>
      </c>
      <c r="T2446">
        <v>67.95</v>
      </c>
      <c r="U2446" t="s">
        <v>24</v>
      </c>
      <c r="V2446" t="s">
        <v>1790</v>
      </c>
      <c r="W2446" t="s">
        <v>1791</v>
      </c>
      <c r="X2446" t="s">
        <v>1792</v>
      </c>
      <c r="Y2446" t="s">
        <v>1793</v>
      </c>
      <c r="Z2446" t="str">
        <f t="shared" si="38"/>
        <v>AS-94282</v>
      </c>
    </row>
    <row r="2447" spans="1:26" x14ac:dyDescent="0.3">
      <c r="A2447" t="s">
        <v>484</v>
      </c>
      <c r="B2447" t="s">
        <v>559</v>
      </c>
      <c r="C2447" t="s">
        <v>264</v>
      </c>
      <c r="E2447" t="s">
        <v>46</v>
      </c>
      <c r="G2447">
        <v>0.2</v>
      </c>
      <c r="H2447">
        <v>0.2</v>
      </c>
      <c r="I2447" t="s">
        <v>24</v>
      </c>
      <c r="J2447">
        <v>5.14</v>
      </c>
      <c r="K2447">
        <v>30.85</v>
      </c>
      <c r="L2447">
        <v>25.71</v>
      </c>
      <c r="M2447" t="s">
        <v>265</v>
      </c>
      <c r="N2447" t="s">
        <v>1794</v>
      </c>
      <c r="O2447" t="s">
        <v>1795</v>
      </c>
      <c r="P2447" t="s">
        <v>265</v>
      </c>
      <c r="Q2447" t="s">
        <v>266</v>
      </c>
      <c r="R2447" t="s">
        <v>267</v>
      </c>
      <c r="S2447" t="s">
        <v>1796</v>
      </c>
      <c r="T2447">
        <v>30.85</v>
      </c>
      <c r="U2447" t="s">
        <v>24</v>
      </c>
      <c r="V2447" t="s">
        <v>1797</v>
      </c>
      <c r="W2447" t="s">
        <v>1798</v>
      </c>
      <c r="X2447" t="s">
        <v>1799</v>
      </c>
      <c r="Y2447" t="s">
        <v>1800</v>
      </c>
      <c r="Z2447" t="str">
        <f t="shared" si="38"/>
        <v>AS-93108</v>
      </c>
    </row>
    <row r="2448" spans="1:26" x14ac:dyDescent="0.3">
      <c r="A2448" t="s">
        <v>584</v>
      </c>
      <c r="B2448" t="s">
        <v>559</v>
      </c>
      <c r="C2448" t="s">
        <v>268</v>
      </c>
      <c r="E2448" t="s">
        <v>45</v>
      </c>
      <c r="G2448">
        <v>0.21</v>
      </c>
      <c r="H2448">
        <v>0.21</v>
      </c>
      <c r="I2448" t="s">
        <v>24</v>
      </c>
      <c r="J2448">
        <v>9.2799999999999994</v>
      </c>
      <c r="K2448">
        <v>53.46</v>
      </c>
      <c r="L2448">
        <v>44.18</v>
      </c>
      <c r="M2448" t="s">
        <v>83</v>
      </c>
      <c r="N2448" t="s">
        <v>1801</v>
      </c>
      <c r="O2448" t="s">
        <v>1802</v>
      </c>
      <c r="P2448" t="s">
        <v>83</v>
      </c>
      <c r="Q2448" t="s">
        <v>266</v>
      </c>
      <c r="R2448" t="s">
        <v>267</v>
      </c>
      <c r="S2448" t="s">
        <v>1803</v>
      </c>
      <c r="T2448">
        <v>53.46</v>
      </c>
      <c r="U2448" t="s">
        <v>24</v>
      </c>
      <c r="V2448" t="s">
        <v>1804</v>
      </c>
      <c r="W2448" t="s">
        <v>1805</v>
      </c>
      <c r="X2448" t="s">
        <v>1806</v>
      </c>
      <c r="Y2448" t="s">
        <v>1807</v>
      </c>
      <c r="Z2448" t="str">
        <f t="shared" si="38"/>
        <v>AS-93110</v>
      </c>
    </row>
    <row r="2449" spans="1:26" x14ac:dyDescent="0.3">
      <c r="A2449" t="s">
        <v>620</v>
      </c>
      <c r="B2449" t="s">
        <v>559</v>
      </c>
      <c r="C2449" t="s">
        <v>268</v>
      </c>
      <c r="E2449" t="s">
        <v>42</v>
      </c>
      <c r="G2449">
        <v>0.19</v>
      </c>
      <c r="H2449">
        <v>0.19</v>
      </c>
      <c r="I2449" t="s">
        <v>24</v>
      </c>
      <c r="J2449">
        <v>13.87</v>
      </c>
      <c r="K2449">
        <v>86.9</v>
      </c>
      <c r="L2449">
        <v>73.03</v>
      </c>
      <c r="M2449" t="s">
        <v>83</v>
      </c>
      <c r="N2449" t="s">
        <v>1808</v>
      </c>
      <c r="O2449" t="s">
        <v>1809</v>
      </c>
      <c r="P2449" t="s">
        <v>83</v>
      </c>
      <c r="Q2449" t="s">
        <v>266</v>
      </c>
      <c r="R2449" t="s">
        <v>267</v>
      </c>
      <c r="S2449" t="s">
        <v>1810</v>
      </c>
      <c r="T2449">
        <v>86.9</v>
      </c>
      <c r="U2449" t="s">
        <v>24</v>
      </c>
      <c r="V2449" t="s">
        <v>1811</v>
      </c>
      <c r="W2449" t="s">
        <v>1812</v>
      </c>
      <c r="X2449" t="s">
        <v>1813</v>
      </c>
      <c r="Y2449" t="s">
        <v>1814</v>
      </c>
      <c r="Z2449" t="str">
        <f t="shared" si="38"/>
        <v>AS-94768</v>
      </c>
    </row>
    <row r="2450" spans="1:26" x14ac:dyDescent="0.3">
      <c r="A2450" t="s">
        <v>498</v>
      </c>
      <c r="B2450" t="s">
        <v>559</v>
      </c>
      <c r="C2450" t="s">
        <v>264</v>
      </c>
      <c r="E2450" t="s">
        <v>45</v>
      </c>
      <c r="G2450">
        <v>0.21</v>
      </c>
      <c r="H2450">
        <v>0.21</v>
      </c>
      <c r="I2450" t="s">
        <v>24</v>
      </c>
      <c r="J2450">
        <v>10.29</v>
      </c>
      <c r="K2450">
        <v>59.31</v>
      </c>
      <c r="L2450">
        <v>49.02</v>
      </c>
      <c r="M2450" t="s">
        <v>265</v>
      </c>
      <c r="N2450" t="s">
        <v>1815</v>
      </c>
      <c r="O2450" t="s">
        <v>1816</v>
      </c>
      <c r="P2450" t="s">
        <v>265</v>
      </c>
      <c r="Q2450" t="s">
        <v>266</v>
      </c>
      <c r="R2450" t="s">
        <v>267</v>
      </c>
      <c r="S2450" t="s">
        <v>1817</v>
      </c>
      <c r="T2450">
        <v>59.31</v>
      </c>
      <c r="U2450" t="s">
        <v>24</v>
      </c>
      <c r="V2450" t="s">
        <v>1818</v>
      </c>
      <c r="W2450" t="s">
        <v>1819</v>
      </c>
      <c r="X2450" t="s">
        <v>1820</v>
      </c>
      <c r="Y2450" t="s">
        <v>1821</v>
      </c>
      <c r="Z2450" t="str">
        <f t="shared" si="38"/>
        <v>AS-92856</v>
      </c>
    </row>
    <row r="2451" spans="1:26" x14ac:dyDescent="0.3">
      <c r="A2451" t="s">
        <v>608</v>
      </c>
      <c r="B2451" t="s">
        <v>559</v>
      </c>
      <c r="C2451" t="s">
        <v>268</v>
      </c>
      <c r="E2451" t="s">
        <v>45</v>
      </c>
      <c r="G2451">
        <v>0.21</v>
      </c>
      <c r="H2451">
        <v>0.21</v>
      </c>
      <c r="I2451" t="s">
        <v>24</v>
      </c>
      <c r="J2451">
        <v>8.31</v>
      </c>
      <c r="K2451">
        <v>47.9</v>
      </c>
      <c r="L2451">
        <v>39.590000000000003</v>
      </c>
      <c r="M2451" t="s">
        <v>83</v>
      </c>
      <c r="N2451" t="s">
        <v>1822</v>
      </c>
      <c r="O2451" t="s">
        <v>1823</v>
      </c>
      <c r="P2451" t="s">
        <v>83</v>
      </c>
      <c r="Q2451" t="s">
        <v>266</v>
      </c>
      <c r="R2451" t="s">
        <v>267</v>
      </c>
      <c r="S2451" t="s">
        <v>1824</v>
      </c>
      <c r="T2451">
        <v>47.9</v>
      </c>
      <c r="U2451" t="s">
        <v>24</v>
      </c>
      <c r="V2451" t="s">
        <v>1825</v>
      </c>
      <c r="W2451" t="s">
        <v>1826</v>
      </c>
      <c r="X2451" t="s">
        <v>1827</v>
      </c>
      <c r="Y2451" t="s">
        <v>1828</v>
      </c>
      <c r="Z2451" t="str">
        <f t="shared" si="38"/>
        <v>AS-94335</v>
      </c>
    </row>
    <row r="2452" spans="1:26" x14ac:dyDescent="0.3">
      <c r="A2452" t="s">
        <v>547</v>
      </c>
      <c r="B2452" t="s">
        <v>559</v>
      </c>
      <c r="C2452" t="s">
        <v>264</v>
      </c>
      <c r="E2452" t="s">
        <v>45</v>
      </c>
      <c r="G2452">
        <v>0.21</v>
      </c>
      <c r="H2452">
        <v>0.21</v>
      </c>
      <c r="I2452" t="s">
        <v>24</v>
      </c>
      <c r="J2452">
        <v>11.22</v>
      </c>
      <c r="K2452">
        <v>64.680000000000007</v>
      </c>
      <c r="L2452">
        <v>53.46</v>
      </c>
      <c r="M2452" t="s">
        <v>265</v>
      </c>
      <c r="N2452" t="s">
        <v>1829</v>
      </c>
      <c r="O2452" t="s">
        <v>1830</v>
      </c>
      <c r="P2452" t="s">
        <v>265</v>
      </c>
      <c r="Q2452" t="s">
        <v>266</v>
      </c>
      <c r="R2452" t="s">
        <v>267</v>
      </c>
      <c r="S2452" t="s">
        <v>1831</v>
      </c>
      <c r="T2452">
        <v>64.680000000000007</v>
      </c>
      <c r="U2452" t="s">
        <v>24</v>
      </c>
      <c r="V2452" t="s">
        <v>1832</v>
      </c>
      <c r="W2452" t="s">
        <v>1833</v>
      </c>
      <c r="X2452" t="s">
        <v>1834</v>
      </c>
      <c r="Y2452" t="s">
        <v>1835</v>
      </c>
      <c r="Z2452" t="str">
        <f t="shared" si="38"/>
        <v>AS-92154</v>
      </c>
    </row>
    <row r="2453" spans="1:26" x14ac:dyDescent="0.3">
      <c r="A2453" t="s">
        <v>576</v>
      </c>
      <c r="B2453" t="s">
        <v>559</v>
      </c>
      <c r="C2453" t="s">
        <v>268</v>
      </c>
      <c r="E2453" t="s">
        <v>42</v>
      </c>
      <c r="G2453">
        <v>0.19</v>
      </c>
      <c r="H2453">
        <v>0.19</v>
      </c>
      <c r="I2453" t="s">
        <v>24</v>
      </c>
      <c r="J2453">
        <v>18.350000000000001</v>
      </c>
      <c r="K2453">
        <v>114.95</v>
      </c>
      <c r="L2453">
        <v>96.6</v>
      </c>
      <c r="M2453" t="s">
        <v>83</v>
      </c>
      <c r="N2453" t="s">
        <v>1836</v>
      </c>
      <c r="O2453" t="s">
        <v>1837</v>
      </c>
      <c r="P2453" t="s">
        <v>83</v>
      </c>
      <c r="Q2453" t="s">
        <v>266</v>
      </c>
      <c r="R2453" t="s">
        <v>267</v>
      </c>
      <c r="S2453" t="s">
        <v>1838</v>
      </c>
      <c r="T2453">
        <v>114.95</v>
      </c>
      <c r="U2453" t="s">
        <v>24</v>
      </c>
      <c r="V2453" t="s">
        <v>1839</v>
      </c>
      <c r="W2453" t="s">
        <v>1840</v>
      </c>
      <c r="X2453" t="s">
        <v>1841</v>
      </c>
      <c r="Y2453" t="s">
        <v>1842</v>
      </c>
      <c r="Z2453" t="str">
        <f t="shared" si="38"/>
        <v>AS-92882</v>
      </c>
    </row>
    <row r="2454" spans="1:26" x14ac:dyDescent="0.3">
      <c r="A2454" t="s">
        <v>372</v>
      </c>
      <c r="B2454" t="s">
        <v>559</v>
      </c>
      <c r="C2454" t="s">
        <v>264</v>
      </c>
      <c r="E2454" t="s">
        <v>45</v>
      </c>
      <c r="G2454">
        <v>0.21</v>
      </c>
      <c r="H2454">
        <v>0.21</v>
      </c>
      <c r="I2454" t="s">
        <v>24</v>
      </c>
      <c r="J2454">
        <v>8.31</v>
      </c>
      <c r="K2454">
        <v>47.9</v>
      </c>
      <c r="L2454">
        <v>39.590000000000003</v>
      </c>
      <c r="M2454" t="s">
        <v>265</v>
      </c>
      <c r="N2454" t="s">
        <v>1843</v>
      </c>
      <c r="O2454" t="s">
        <v>1844</v>
      </c>
      <c r="P2454" t="s">
        <v>265</v>
      </c>
      <c r="Q2454" t="s">
        <v>266</v>
      </c>
      <c r="R2454" t="s">
        <v>267</v>
      </c>
      <c r="S2454" t="s">
        <v>1845</v>
      </c>
      <c r="T2454">
        <v>47.9</v>
      </c>
      <c r="U2454" t="s">
        <v>24</v>
      </c>
      <c r="V2454" t="s">
        <v>1846</v>
      </c>
      <c r="W2454" t="s">
        <v>1847</v>
      </c>
      <c r="X2454" t="s">
        <v>1848</v>
      </c>
      <c r="Y2454" t="s">
        <v>1849</v>
      </c>
      <c r="Z2454" t="str">
        <f t="shared" si="38"/>
        <v>AS-94529</v>
      </c>
    </row>
    <row r="2455" spans="1:26" x14ac:dyDescent="0.3">
      <c r="A2455" t="s">
        <v>358</v>
      </c>
      <c r="B2455" t="s">
        <v>559</v>
      </c>
      <c r="C2455" t="s">
        <v>264</v>
      </c>
      <c r="E2455" t="s">
        <v>47</v>
      </c>
      <c r="G2455">
        <v>0.22</v>
      </c>
      <c r="H2455">
        <v>0.22</v>
      </c>
      <c r="I2455" t="s">
        <v>24</v>
      </c>
      <c r="J2455">
        <v>5.39</v>
      </c>
      <c r="K2455">
        <v>29.9</v>
      </c>
      <c r="L2455">
        <v>24.51</v>
      </c>
      <c r="M2455" t="s">
        <v>265</v>
      </c>
      <c r="N2455" t="s">
        <v>1850</v>
      </c>
      <c r="O2455" t="s">
        <v>1851</v>
      </c>
      <c r="P2455" t="s">
        <v>265</v>
      </c>
      <c r="Q2455" t="s">
        <v>266</v>
      </c>
      <c r="R2455" t="s">
        <v>267</v>
      </c>
      <c r="S2455" t="s">
        <v>1852</v>
      </c>
      <c r="T2455">
        <v>29.9</v>
      </c>
      <c r="U2455" t="s">
        <v>24</v>
      </c>
      <c r="V2455" t="s">
        <v>1853</v>
      </c>
      <c r="W2455" t="s">
        <v>1854</v>
      </c>
      <c r="X2455" t="s">
        <v>1855</v>
      </c>
      <c r="Y2455" t="s">
        <v>1856</v>
      </c>
      <c r="Z2455" t="str">
        <f t="shared" si="38"/>
        <v>AS-94708</v>
      </c>
    </row>
    <row r="2456" spans="1:26" x14ac:dyDescent="0.3">
      <c r="A2456" t="s">
        <v>595</v>
      </c>
      <c r="B2456" t="s">
        <v>559</v>
      </c>
      <c r="C2456" t="s">
        <v>268</v>
      </c>
      <c r="E2456" t="s">
        <v>47</v>
      </c>
      <c r="G2456">
        <v>0.22</v>
      </c>
      <c r="H2456">
        <v>0.22</v>
      </c>
      <c r="I2456" t="s">
        <v>24</v>
      </c>
      <c r="J2456">
        <v>11.52</v>
      </c>
      <c r="K2456">
        <v>63.9</v>
      </c>
      <c r="L2456">
        <v>52.38</v>
      </c>
      <c r="M2456" t="s">
        <v>83</v>
      </c>
      <c r="N2456" t="s">
        <v>1857</v>
      </c>
      <c r="O2456" t="s">
        <v>1858</v>
      </c>
      <c r="P2456" t="s">
        <v>83</v>
      </c>
      <c r="Q2456" t="s">
        <v>266</v>
      </c>
      <c r="R2456" t="s">
        <v>267</v>
      </c>
      <c r="S2456" t="s">
        <v>1859</v>
      </c>
      <c r="T2456">
        <v>63.9</v>
      </c>
      <c r="U2456" t="s">
        <v>24</v>
      </c>
      <c r="V2456" t="s">
        <v>1860</v>
      </c>
      <c r="W2456" t="s">
        <v>1861</v>
      </c>
      <c r="X2456" t="s">
        <v>1862</v>
      </c>
      <c r="Y2456" t="s">
        <v>1863</v>
      </c>
      <c r="Z2456" t="str">
        <f t="shared" si="38"/>
        <v>AS-93885</v>
      </c>
    </row>
    <row r="2457" spans="1:26" x14ac:dyDescent="0.3">
      <c r="A2457" t="s">
        <v>509</v>
      </c>
      <c r="B2457" t="s">
        <v>559</v>
      </c>
      <c r="C2457" t="s">
        <v>264</v>
      </c>
      <c r="E2457" t="s">
        <v>46</v>
      </c>
      <c r="G2457">
        <v>0.2</v>
      </c>
      <c r="H2457">
        <v>0.2</v>
      </c>
      <c r="I2457" t="s">
        <v>24</v>
      </c>
      <c r="J2457">
        <v>11.33</v>
      </c>
      <c r="K2457">
        <v>67.95</v>
      </c>
      <c r="L2457">
        <v>56.62</v>
      </c>
      <c r="M2457" t="s">
        <v>265</v>
      </c>
      <c r="N2457" t="s">
        <v>1864</v>
      </c>
      <c r="O2457" t="s">
        <v>1865</v>
      </c>
      <c r="P2457" t="s">
        <v>265</v>
      </c>
      <c r="Q2457" t="s">
        <v>266</v>
      </c>
      <c r="R2457" t="s">
        <v>267</v>
      </c>
      <c r="S2457" t="s">
        <v>1866</v>
      </c>
      <c r="T2457">
        <v>67.95</v>
      </c>
      <c r="U2457" t="s">
        <v>24</v>
      </c>
      <c r="V2457" t="s">
        <v>1867</v>
      </c>
      <c r="W2457" t="s">
        <v>1868</v>
      </c>
      <c r="X2457" t="s">
        <v>1869</v>
      </c>
      <c r="Y2457" t="s">
        <v>1870</v>
      </c>
      <c r="Z2457" t="str">
        <f t="shared" si="38"/>
        <v>AS-92626</v>
      </c>
    </row>
    <row r="2458" spans="1:26" x14ac:dyDescent="0.3">
      <c r="A2458" t="s">
        <v>563</v>
      </c>
      <c r="B2458" t="s">
        <v>559</v>
      </c>
      <c r="C2458" t="s">
        <v>268</v>
      </c>
      <c r="E2458" t="s">
        <v>47</v>
      </c>
      <c r="G2458">
        <v>0.22</v>
      </c>
      <c r="H2458">
        <v>0.22</v>
      </c>
      <c r="I2458" t="s">
        <v>24</v>
      </c>
      <c r="J2458">
        <v>6.66</v>
      </c>
      <c r="K2458">
        <v>36.909999999999997</v>
      </c>
      <c r="L2458">
        <v>30.25</v>
      </c>
      <c r="M2458" t="s">
        <v>83</v>
      </c>
      <c r="N2458" t="s">
        <v>1871</v>
      </c>
      <c r="O2458" t="s">
        <v>1872</v>
      </c>
      <c r="P2458" t="s">
        <v>83</v>
      </c>
      <c r="Q2458" t="s">
        <v>266</v>
      </c>
      <c r="R2458" t="s">
        <v>267</v>
      </c>
      <c r="S2458" t="s">
        <v>1873</v>
      </c>
      <c r="T2458">
        <v>36.909999999999997</v>
      </c>
      <c r="U2458" t="s">
        <v>24</v>
      </c>
      <c r="V2458" t="s">
        <v>1874</v>
      </c>
      <c r="W2458" t="s">
        <v>1875</v>
      </c>
      <c r="X2458" t="s">
        <v>1876</v>
      </c>
      <c r="Y2458" t="s">
        <v>1877</v>
      </c>
      <c r="Z2458" t="str">
        <f t="shared" si="38"/>
        <v>AS-92107</v>
      </c>
    </row>
    <row r="2459" spans="1:26" x14ac:dyDescent="0.3">
      <c r="A2459" t="s">
        <v>603</v>
      </c>
      <c r="B2459" t="s">
        <v>559</v>
      </c>
      <c r="C2459" t="s">
        <v>268</v>
      </c>
      <c r="E2459" t="s">
        <v>42</v>
      </c>
      <c r="G2459">
        <v>0.19</v>
      </c>
      <c r="H2459">
        <v>0.19</v>
      </c>
      <c r="I2459" t="s">
        <v>24</v>
      </c>
      <c r="J2459">
        <v>5.57</v>
      </c>
      <c r="K2459">
        <v>34.9</v>
      </c>
      <c r="L2459">
        <v>29.33</v>
      </c>
      <c r="M2459" t="s">
        <v>83</v>
      </c>
      <c r="N2459" t="s">
        <v>1878</v>
      </c>
      <c r="O2459" t="s">
        <v>1879</v>
      </c>
      <c r="P2459" t="s">
        <v>83</v>
      </c>
      <c r="Q2459" t="s">
        <v>266</v>
      </c>
      <c r="R2459" t="s">
        <v>267</v>
      </c>
      <c r="S2459" t="s">
        <v>1880</v>
      </c>
      <c r="T2459">
        <v>34.9</v>
      </c>
      <c r="U2459" t="s">
        <v>24</v>
      </c>
      <c r="V2459" t="s">
        <v>1881</v>
      </c>
      <c r="W2459" t="s">
        <v>1882</v>
      </c>
      <c r="X2459" t="s">
        <v>1883</v>
      </c>
      <c r="Y2459" t="s">
        <v>1884</v>
      </c>
      <c r="Z2459" t="str">
        <f t="shared" si="38"/>
        <v>AS-94181</v>
      </c>
    </row>
    <row r="2460" spans="1:26" x14ac:dyDescent="0.3">
      <c r="A2460" t="s">
        <v>290</v>
      </c>
      <c r="B2460" t="s">
        <v>559</v>
      </c>
      <c r="C2460" t="s">
        <v>264</v>
      </c>
      <c r="E2460" t="s">
        <v>46</v>
      </c>
      <c r="G2460">
        <v>0.2</v>
      </c>
      <c r="H2460">
        <v>0.2</v>
      </c>
      <c r="I2460" t="s">
        <v>24</v>
      </c>
      <c r="J2460">
        <v>-2.95</v>
      </c>
      <c r="K2460">
        <v>-17.68</v>
      </c>
      <c r="L2460">
        <v>-14.73</v>
      </c>
      <c r="M2460" t="s">
        <v>265</v>
      </c>
      <c r="N2460" t="s">
        <v>296</v>
      </c>
      <c r="O2460" t="s">
        <v>297</v>
      </c>
      <c r="P2460" t="s">
        <v>265</v>
      </c>
      <c r="Q2460" t="s">
        <v>266</v>
      </c>
      <c r="R2460" t="s">
        <v>267</v>
      </c>
      <c r="S2460" t="s">
        <v>298</v>
      </c>
      <c r="T2460">
        <v>191.68</v>
      </c>
      <c r="U2460" t="s">
        <v>24</v>
      </c>
      <c r="V2460" t="s">
        <v>299</v>
      </c>
      <c r="W2460" t="s">
        <v>300</v>
      </c>
      <c r="X2460" t="s">
        <v>301</v>
      </c>
      <c r="Y2460" t="s">
        <v>1885</v>
      </c>
      <c r="Z2460" t="str">
        <f t="shared" si="38"/>
        <v>AS-91820</v>
      </c>
    </row>
    <row r="2461" spans="1:26" x14ac:dyDescent="0.3">
      <c r="A2461" t="s">
        <v>290</v>
      </c>
      <c r="B2461" t="s">
        <v>559</v>
      </c>
      <c r="C2461" t="s">
        <v>264</v>
      </c>
      <c r="E2461" t="s">
        <v>46</v>
      </c>
      <c r="G2461">
        <v>0.2</v>
      </c>
      <c r="H2461">
        <v>0.2</v>
      </c>
      <c r="I2461" t="s">
        <v>24</v>
      </c>
      <c r="J2461">
        <v>-2.95</v>
      </c>
      <c r="K2461">
        <v>-17.68</v>
      </c>
      <c r="L2461">
        <v>-14.73</v>
      </c>
      <c r="M2461" t="s">
        <v>265</v>
      </c>
      <c r="N2461" t="s">
        <v>296</v>
      </c>
      <c r="O2461" t="s">
        <v>1886</v>
      </c>
      <c r="P2461" t="s">
        <v>265</v>
      </c>
      <c r="Q2461" t="s">
        <v>275</v>
      </c>
      <c r="R2461" t="s">
        <v>267</v>
      </c>
      <c r="S2461" t="s">
        <v>1887</v>
      </c>
      <c r="T2461">
        <v>17.68</v>
      </c>
      <c r="U2461" t="s">
        <v>24</v>
      </c>
      <c r="V2461" t="s">
        <v>299</v>
      </c>
      <c r="W2461" t="s">
        <v>1888</v>
      </c>
      <c r="X2461" t="s">
        <v>1889</v>
      </c>
      <c r="Y2461" t="s">
        <v>1890</v>
      </c>
      <c r="Z2461" t="str">
        <f t="shared" si="38"/>
        <v>AS-91820</v>
      </c>
    </row>
    <row r="2462" spans="1:26" x14ac:dyDescent="0.3">
      <c r="A2462" t="s">
        <v>353</v>
      </c>
      <c r="B2462" t="s">
        <v>559</v>
      </c>
      <c r="C2462" t="s">
        <v>264</v>
      </c>
      <c r="E2462" t="s">
        <v>46</v>
      </c>
      <c r="G2462">
        <v>0.2</v>
      </c>
      <c r="H2462">
        <v>0.2</v>
      </c>
      <c r="I2462" t="s">
        <v>24</v>
      </c>
      <c r="J2462">
        <v>28.48</v>
      </c>
      <c r="K2462">
        <v>170.85</v>
      </c>
      <c r="L2462">
        <v>142.37</v>
      </c>
      <c r="M2462" t="s">
        <v>265</v>
      </c>
      <c r="N2462" t="s">
        <v>1891</v>
      </c>
      <c r="O2462" t="s">
        <v>1892</v>
      </c>
      <c r="P2462" t="s">
        <v>265</v>
      </c>
      <c r="Q2462" t="s">
        <v>266</v>
      </c>
      <c r="R2462" t="s">
        <v>267</v>
      </c>
      <c r="S2462" t="s">
        <v>1893</v>
      </c>
      <c r="T2462">
        <v>170.85</v>
      </c>
      <c r="U2462" t="s">
        <v>24</v>
      </c>
      <c r="V2462" t="s">
        <v>1894</v>
      </c>
      <c r="W2462" t="s">
        <v>1895</v>
      </c>
      <c r="X2462" t="s">
        <v>1896</v>
      </c>
      <c r="Y2462" t="s">
        <v>1897</v>
      </c>
      <c r="Z2462" t="str">
        <f t="shared" si="38"/>
        <v>AS-94771</v>
      </c>
    </row>
    <row r="2463" spans="1:26" x14ac:dyDescent="0.3">
      <c r="A2463" t="s">
        <v>385</v>
      </c>
      <c r="B2463" t="s">
        <v>559</v>
      </c>
      <c r="C2463" t="s">
        <v>264</v>
      </c>
      <c r="E2463" t="s">
        <v>45</v>
      </c>
      <c r="G2463">
        <v>0.21</v>
      </c>
      <c r="H2463">
        <v>0.21</v>
      </c>
      <c r="I2463" t="s">
        <v>24</v>
      </c>
      <c r="J2463">
        <v>7.6</v>
      </c>
      <c r="K2463">
        <v>43.8</v>
      </c>
      <c r="L2463">
        <v>36.200000000000003</v>
      </c>
      <c r="M2463" t="s">
        <v>265</v>
      </c>
      <c r="N2463" t="s">
        <v>1898</v>
      </c>
      <c r="O2463" t="s">
        <v>1899</v>
      </c>
      <c r="P2463" t="s">
        <v>265</v>
      </c>
      <c r="Q2463" t="s">
        <v>266</v>
      </c>
      <c r="R2463" t="s">
        <v>267</v>
      </c>
      <c r="S2463" t="s">
        <v>1900</v>
      </c>
      <c r="T2463">
        <v>43.8</v>
      </c>
      <c r="U2463" t="s">
        <v>24</v>
      </c>
      <c r="V2463" t="s">
        <v>1901</v>
      </c>
      <c r="W2463" t="s">
        <v>1902</v>
      </c>
      <c r="X2463" t="s">
        <v>1901</v>
      </c>
      <c r="Y2463" t="s">
        <v>1903</v>
      </c>
      <c r="Z2463" t="str">
        <f t="shared" si="38"/>
        <v>AS-94427</v>
      </c>
    </row>
    <row r="2464" spans="1:26" x14ac:dyDescent="0.3">
      <c r="A2464" t="s">
        <v>610</v>
      </c>
      <c r="B2464" t="s">
        <v>559</v>
      </c>
      <c r="C2464" t="s">
        <v>268</v>
      </c>
      <c r="E2464" t="s">
        <v>45</v>
      </c>
      <c r="G2464">
        <v>0.21</v>
      </c>
      <c r="H2464">
        <v>0.21</v>
      </c>
      <c r="I2464" t="s">
        <v>24</v>
      </c>
      <c r="J2464">
        <v>5.19</v>
      </c>
      <c r="K2464">
        <v>29.9</v>
      </c>
      <c r="L2464">
        <v>24.71</v>
      </c>
      <c r="M2464" t="s">
        <v>83</v>
      </c>
      <c r="N2464" t="s">
        <v>1904</v>
      </c>
      <c r="O2464" t="s">
        <v>1905</v>
      </c>
      <c r="P2464" t="s">
        <v>83</v>
      </c>
      <c r="Q2464" t="s">
        <v>266</v>
      </c>
      <c r="R2464" t="s">
        <v>267</v>
      </c>
      <c r="S2464" t="s">
        <v>1906</v>
      </c>
      <c r="T2464">
        <v>29.9</v>
      </c>
      <c r="U2464" t="s">
        <v>24</v>
      </c>
      <c r="V2464" t="s">
        <v>1907</v>
      </c>
      <c r="W2464" t="s">
        <v>1908</v>
      </c>
      <c r="X2464" t="s">
        <v>1909</v>
      </c>
      <c r="Y2464" t="s">
        <v>1910</v>
      </c>
      <c r="Z2464" t="str">
        <f t="shared" si="38"/>
        <v>AS-94371</v>
      </c>
    </row>
    <row r="2465" spans="1:26" x14ac:dyDescent="0.3">
      <c r="A2465" t="s">
        <v>410</v>
      </c>
      <c r="B2465" t="s">
        <v>559</v>
      </c>
      <c r="C2465" t="s">
        <v>264</v>
      </c>
      <c r="E2465" t="s">
        <v>45</v>
      </c>
      <c r="G2465">
        <v>0.21</v>
      </c>
      <c r="H2465">
        <v>0.21</v>
      </c>
      <c r="I2465" t="s">
        <v>24</v>
      </c>
      <c r="J2465">
        <v>5.19</v>
      </c>
      <c r="K2465">
        <v>29.9</v>
      </c>
      <c r="L2465">
        <v>24.71</v>
      </c>
      <c r="M2465" t="s">
        <v>265</v>
      </c>
      <c r="N2465" t="s">
        <v>1911</v>
      </c>
      <c r="O2465" t="s">
        <v>1912</v>
      </c>
      <c r="P2465" t="s">
        <v>265</v>
      </c>
      <c r="Q2465" t="s">
        <v>266</v>
      </c>
      <c r="R2465" t="s">
        <v>267</v>
      </c>
      <c r="S2465" t="s">
        <v>1913</v>
      </c>
      <c r="T2465">
        <v>29.9</v>
      </c>
      <c r="U2465" t="s">
        <v>24</v>
      </c>
      <c r="V2465" t="s">
        <v>1914</v>
      </c>
      <c r="W2465" t="s">
        <v>1915</v>
      </c>
      <c r="X2465" t="s">
        <v>1916</v>
      </c>
      <c r="Y2465" t="s">
        <v>1917</v>
      </c>
      <c r="Z2465" t="str">
        <f t="shared" si="38"/>
        <v>AS-94163</v>
      </c>
    </row>
    <row r="2466" spans="1:26" x14ac:dyDescent="0.3">
      <c r="A2466" t="s">
        <v>513</v>
      </c>
      <c r="B2466" t="s">
        <v>559</v>
      </c>
      <c r="C2466" t="s">
        <v>264</v>
      </c>
      <c r="E2466" t="s">
        <v>45</v>
      </c>
      <c r="G2466">
        <v>0.21</v>
      </c>
      <c r="H2466">
        <v>0.21</v>
      </c>
      <c r="I2466" t="s">
        <v>24</v>
      </c>
      <c r="J2466">
        <v>4.32</v>
      </c>
      <c r="K2466">
        <v>24.9</v>
      </c>
      <c r="L2466">
        <v>20.58</v>
      </c>
      <c r="M2466" t="s">
        <v>265</v>
      </c>
      <c r="N2466" t="s">
        <v>1918</v>
      </c>
      <c r="O2466" t="s">
        <v>1919</v>
      </c>
      <c r="P2466" t="s">
        <v>265</v>
      </c>
      <c r="Q2466" t="s">
        <v>266</v>
      </c>
      <c r="R2466" t="s">
        <v>267</v>
      </c>
      <c r="S2466" t="s">
        <v>1920</v>
      </c>
      <c r="T2466">
        <v>24.9</v>
      </c>
      <c r="U2466" t="s">
        <v>24</v>
      </c>
      <c r="V2466" t="s">
        <v>1921</v>
      </c>
      <c r="W2466" t="s">
        <v>1922</v>
      </c>
      <c r="X2466" t="s">
        <v>1923</v>
      </c>
      <c r="Y2466" t="s">
        <v>1924</v>
      </c>
      <c r="Z2466" t="str">
        <f t="shared" si="38"/>
        <v>AS-92595</v>
      </c>
    </row>
    <row r="2467" spans="1:26" x14ac:dyDescent="0.3">
      <c r="A2467" t="s">
        <v>361</v>
      </c>
      <c r="B2467" t="s">
        <v>559</v>
      </c>
      <c r="C2467" t="s">
        <v>264</v>
      </c>
      <c r="E2467" t="s">
        <v>47</v>
      </c>
      <c r="G2467">
        <v>0.22</v>
      </c>
      <c r="H2467">
        <v>0.22</v>
      </c>
      <c r="I2467" t="s">
        <v>24</v>
      </c>
      <c r="J2467">
        <v>13.5</v>
      </c>
      <c r="K2467">
        <v>74.849999999999994</v>
      </c>
      <c r="L2467">
        <v>61.35</v>
      </c>
      <c r="M2467" t="s">
        <v>265</v>
      </c>
      <c r="N2467" t="s">
        <v>1925</v>
      </c>
      <c r="O2467" t="s">
        <v>1926</v>
      </c>
      <c r="P2467" t="s">
        <v>265</v>
      </c>
      <c r="Q2467" t="s">
        <v>266</v>
      </c>
      <c r="R2467" t="s">
        <v>267</v>
      </c>
      <c r="S2467" t="s">
        <v>1927</v>
      </c>
      <c r="T2467">
        <v>74.849999999999994</v>
      </c>
      <c r="U2467" t="s">
        <v>24</v>
      </c>
      <c r="V2467" t="s">
        <v>1928</v>
      </c>
      <c r="W2467" t="s">
        <v>1929</v>
      </c>
      <c r="X2467" t="s">
        <v>1928</v>
      </c>
      <c r="Y2467" t="s">
        <v>1930</v>
      </c>
      <c r="Z2467" t="str">
        <f t="shared" si="38"/>
        <v>AS-94687</v>
      </c>
    </row>
    <row r="2468" spans="1:26" x14ac:dyDescent="0.3">
      <c r="A2468" t="s">
        <v>475</v>
      </c>
      <c r="B2468" t="s">
        <v>559</v>
      </c>
      <c r="C2468" t="s">
        <v>264</v>
      </c>
      <c r="E2468" t="s">
        <v>45</v>
      </c>
      <c r="G2468">
        <v>0.21</v>
      </c>
      <c r="H2468">
        <v>0.21</v>
      </c>
      <c r="I2468" t="s">
        <v>24</v>
      </c>
      <c r="J2468">
        <v>11.79</v>
      </c>
      <c r="K2468">
        <v>67.95</v>
      </c>
      <c r="L2468">
        <v>56.16</v>
      </c>
      <c r="M2468" t="s">
        <v>265</v>
      </c>
      <c r="N2468" t="s">
        <v>1931</v>
      </c>
      <c r="O2468" t="s">
        <v>1932</v>
      </c>
      <c r="P2468" t="s">
        <v>265</v>
      </c>
      <c r="Q2468" t="s">
        <v>266</v>
      </c>
      <c r="R2468" t="s">
        <v>267</v>
      </c>
      <c r="S2468" t="s">
        <v>1933</v>
      </c>
      <c r="T2468">
        <v>67.95</v>
      </c>
      <c r="U2468" t="s">
        <v>24</v>
      </c>
      <c r="V2468" t="s">
        <v>1934</v>
      </c>
      <c r="W2468" t="s">
        <v>1935</v>
      </c>
      <c r="X2468" t="s">
        <v>1936</v>
      </c>
      <c r="Y2468" t="s">
        <v>1937</v>
      </c>
      <c r="Z2468" t="str">
        <f t="shared" si="38"/>
        <v>AS-93204</v>
      </c>
    </row>
    <row r="2469" spans="1:26" x14ac:dyDescent="0.3">
      <c r="A2469" t="s">
        <v>599</v>
      </c>
      <c r="B2469" t="s">
        <v>559</v>
      </c>
      <c r="C2469" t="s">
        <v>268</v>
      </c>
      <c r="E2469" t="s">
        <v>42</v>
      </c>
      <c r="G2469">
        <v>0.19</v>
      </c>
      <c r="H2469">
        <v>0.19</v>
      </c>
      <c r="I2469" t="s">
        <v>24</v>
      </c>
      <c r="J2469">
        <v>21.96</v>
      </c>
      <c r="K2469">
        <v>137.57</v>
      </c>
      <c r="L2469">
        <v>115.61</v>
      </c>
      <c r="M2469" t="s">
        <v>83</v>
      </c>
      <c r="N2469" t="s">
        <v>1938</v>
      </c>
      <c r="O2469" t="s">
        <v>1939</v>
      </c>
      <c r="P2469" t="s">
        <v>83</v>
      </c>
      <c r="Q2469" t="s">
        <v>266</v>
      </c>
      <c r="R2469" t="s">
        <v>267</v>
      </c>
      <c r="S2469" t="s">
        <v>1940</v>
      </c>
      <c r="T2469">
        <v>137.57</v>
      </c>
      <c r="U2469" t="s">
        <v>24</v>
      </c>
      <c r="V2469" t="s">
        <v>1941</v>
      </c>
      <c r="W2469" t="s">
        <v>1942</v>
      </c>
      <c r="X2469" t="s">
        <v>1943</v>
      </c>
      <c r="Y2469" t="s">
        <v>1944</v>
      </c>
      <c r="Z2469" t="str">
        <f t="shared" si="38"/>
        <v>AS-94075</v>
      </c>
    </row>
    <row r="2470" spans="1:26" x14ac:dyDescent="0.3">
      <c r="A2470" t="s">
        <v>401</v>
      </c>
      <c r="B2470" t="s">
        <v>559</v>
      </c>
      <c r="C2470" t="s">
        <v>264</v>
      </c>
      <c r="E2470" t="s">
        <v>45</v>
      </c>
      <c r="G2470">
        <v>0.21</v>
      </c>
      <c r="H2470">
        <v>0.21</v>
      </c>
      <c r="I2470" t="s">
        <v>24</v>
      </c>
      <c r="J2470">
        <v>12.63</v>
      </c>
      <c r="K2470">
        <v>72.77</v>
      </c>
      <c r="L2470">
        <v>60.14</v>
      </c>
      <c r="M2470" t="s">
        <v>265</v>
      </c>
      <c r="N2470" t="s">
        <v>1945</v>
      </c>
      <c r="O2470" t="s">
        <v>1946</v>
      </c>
      <c r="P2470" t="s">
        <v>265</v>
      </c>
      <c r="Q2470" t="s">
        <v>266</v>
      </c>
      <c r="R2470" t="s">
        <v>267</v>
      </c>
      <c r="S2470" t="s">
        <v>1947</v>
      </c>
      <c r="T2470">
        <v>72.77</v>
      </c>
      <c r="U2470" t="s">
        <v>24</v>
      </c>
      <c r="V2470" t="s">
        <v>1948</v>
      </c>
      <c r="W2470" t="s">
        <v>1949</v>
      </c>
      <c r="X2470" t="s">
        <v>1950</v>
      </c>
      <c r="Y2470" t="s">
        <v>1951</v>
      </c>
      <c r="Z2470" t="str">
        <f t="shared" si="38"/>
        <v>AS-94273</v>
      </c>
    </row>
    <row r="2471" spans="1:26" x14ac:dyDescent="0.3">
      <c r="A2471" t="s">
        <v>619</v>
      </c>
      <c r="B2471" t="s">
        <v>559</v>
      </c>
      <c r="C2471" t="s">
        <v>276</v>
      </c>
      <c r="E2471" t="s">
        <v>42</v>
      </c>
      <c r="G2471">
        <v>0.19</v>
      </c>
      <c r="H2471">
        <v>0.19</v>
      </c>
      <c r="I2471" t="s">
        <v>24</v>
      </c>
      <c r="J2471">
        <v>31.92</v>
      </c>
      <c r="K2471">
        <v>199.95</v>
      </c>
      <c r="L2471">
        <v>168.03</v>
      </c>
      <c r="M2471" t="s">
        <v>83</v>
      </c>
      <c r="N2471" t="s">
        <v>1952</v>
      </c>
      <c r="O2471" t="s">
        <v>1953</v>
      </c>
      <c r="P2471" t="s">
        <v>265</v>
      </c>
      <c r="Q2471" t="s">
        <v>266</v>
      </c>
      <c r="R2471" t="s">
        <v>269</v>
      </c>
      <c r="S2471" t="s">
        <v>1954</v>
      </c>
      <c r="T2471">
        <v>394.85</v>
      </c>
      <c r="U2471" t="s">
        <v>24</v>
      </c>
      <c r="W2471" t="s">
        <v>1955</v>
      </c>
      <c r="X2471" t="s">
        <v>1956</v>
      </c>
      <c r="Y2471" t="s">
        <v>1957</v>
      </c>
      <c r="Z2471" t="str">
        <f t="shared" si="38"/>
        <v>AS-94766</v>
      </c>
    </row>
    <row r="2472" spans="1:26" x14ac:dyDescent="0.3">
      <c r="A2472" t="s">
        <v>619</v>
      </c>
      <c r="B2472" t="s">
        <v>559</v>
      </c>
      <c r="C2472" t="s">
        <v>276</v>
      </c>
      <c r="E2472" t="s">
        <v>42</v>
      </c>
      <c r="G2472">
        <v>0.19</v>
      </c>
      <c r="H2472">
        <v>0.19</v>
      </c>
      <c r="I2472" t="s">
        <v>24</v>
      </c>
      <c r="J2472">
        <v>31.92</v>
      </c>
      <c r="K2472">
        <v>199.95</v>
      </c>
      <c r="L2472">
        <v>168.03</v>
      </c>
      <c r="M2472" t="s">
        <v>83</v>
      </c>
      <c r="N2472" t="s">
        <v>1952</v>
      </c>
      <c r="O2472" t="s">
        <v>1958</v>
      </c>
      <c r="P2472" t="s">
        <v>265</v>
      </c>
      <c r="Q2472" t="s">
        <v>266</v>
      </c>
      <c r="R2472" t="s">
        <v>269</v>
      </c>
      <c r="S2472" t="s">
        <v>1959</v>
      </c>
      <c r="T2472">
        <v>199.95</v>
      </c>
      <c r="U2472" t="s">
        <v>24</v>
      </c>
      <c r="W2472" t="s">
        <v>1960</v>
      </c>
      <c r="X2472" t="s">
        <v>1961</v>
      </c>
      <c r="Y2472" t="s">
        <v>1962</v>
      </c>
      <c r="Z2472" t="str">
        <f t="shared" si="38"/>
        <v>AS-94766</v>
      </c>
    </row>
    <row r="2473" spans="1:26" x14ac:dyDescent="0.3">
      <c r="A2473" t="s">
        <v>619</v>
      </c>
      <c r="B2473" t="s">
        <v>559</v>
      </c>
      <c r="C2473" t="s">
        <v>276</v>
      </c>
      <c r="E2473" t="s">
        <v>42</v>
      </c>
      <c r="G2473">
        <v>0.19</v>
      </c>
      <c r="H2473">
        <v>0.19</v>
      </c>
      <c r="I2473" t="s">
        <v>24</v>
      </c>
      <c r="J2473">
        <v>31.92</v>
      </c>
      <c r="K2473">
        <v>199.95</v>
      </c>
      <c r="L2473">
        <v>168.03</v>
      </c>
      <c r="M2473" t="s">
        <v>83</v>
      </c>
      <c r="N2473" t="s">
        <v>1952</v>
      </c>
      <c r="O2473" t="s">
        <v>1963</v>
      </c>
      <c r="P2473" t="s">
        <v>265</v>
      </c>
      <c r="Q2473" t="s">
        <v>266</v>
      </c>
      <c r="R2473" t="s">
        <v>269</v>
      </c>
      <c r="S2473" t="s">
        <v>1964</v>
      </c>
      <c r="T2473">
        <v>199.95</v>
      </c>
      <c r="U2473" t="s">
        <v>24</v>
      </c>
      <c r="W2473" t="s">
        <v>1965</v>
      </c>
      <c r="X2473" t="s">
        <v>1966</v>
      </c>
      <c r="Y2473" t="s">
        <v>1967</v>
      </c>
      <c r="Z2473" t="str">
        <f t="shared" si="38"/>
        <v>AS-94766</v>
      </c>
    </row>
    <row r="2474" spans="1:26" x14ac:dyDescent="0.3">
      <c r="A2474" t="s">
        <v>619</v>
      </c>
      <c r="B2474" t="s">
        <v>559</v>
      </c>
      <c r="C2474" t="s">
        <v>276</v>
      </c>
      <c r="E2474" t="s">
        <v>42</v>
      </c>
      <c r="G2474">
        <v>0.19</v>
      </c>
      <c r="H2474">
        <v>0.19</v>
      </c>
      <c r="I2474" t="s">
        <v>24</v>
      </c>
      <c r="J2474">
        <v>31.92</v>
      </c>
      <c r="K2474">
        <v>199.95</v>
      </c>
      <c r="L2474">
        <v>168.03</v>
      </c>
      <c r="M2474" t="s">
        <v>83</v>
      </c>
      <c r="N2474" t="s">
        <v>1952</v>
      </c>
      <c r="O2474" t="s">
        <v>1968</v>
      </c>
      <c r="P2474" t="s">
        <v>265</v>
      </c>
      <c r="Q2474" t="s">
        <v>266</v>
      </c>
      <c r="R2474" t="s">
        <v>269</v>
      </c>
      <c r="S2474" t="s">
        <v>1969</v>
      </c>
      <c r="T2474">
        <v>199.95</v>
      </c>
      <c r="U2474" t="s">
        <v>24</v>
      </c>
      <c r="W2474" t="s">
        <v>1970</v>
      </c>
      <c r="X2474" t="s">
        <v>1971</v>
      </c>
      <c r="Y2474" t="s">
        <v>1972</v>
      </c>
      <c r="Z2474" t="str">
        <f t="shared" si="38"/>
        <v>AS-94766</v>
      </c>
    </row>
    <row r="2475" spans="1:26" x14ac:dyDescent="0.3">
      <c r="A2475" t="s">
        <v>619</v>
      </c>
      <c r="B2475" t="s">
        <v>559</v>
      </c>
      <c r="C2475" t="s">
        <v>276</v>
      </c>
      <c r="E2475" t="s">
        <v>42</v>
      </c>
      <c r="G2475">
        <v>0.19</v>
      </c>
      <c r="H2475">
        <v>0.19</v>
      </c>
      <c r="I2475" t="s">
        <v>24</v>
      </c>
      <c r="J2475">
        <v>31.92</v>
      </c>
      <c r="K2475">
        <v>199.95</v>
      </c>
      <c r="L2475">
        <v>168.03</v>
      </c>
      <c r="M2475" t="s">
        <v>83</v>
      </c>
      <c r="N2475" t="s">
        <v>1952</v>
      </c>
      <c r="O2475" t="s">
        <v>1973</v>
      </c>
      <c r="P2475" t="s">
        <v>265</v>
      </c>
      <c r="Q2475" t="s">
        <v>266</v>
      </c>
      <c r="R2475" t="s">
        <v>269</v>
      </c>
      <c r="S2475" t="s">
        <v>1974</v>
      </c>
      <c r="T2475">
        <v>199.95</v>
      </c>
      <c r="U2475" t="s">
        <v>24</v>
      </c>
      <c r="W2475" t="s">
        <v>1975</v>
      </c>
      <c r="X2475" t="s">
        <v>1976</v>
      </c>
      <c r="Y2475" t="s">
        <v>1977</v>
      </c>
      <c r="Z2475" t="str">
        <f t="shared" si="38"/>
        <v>AS-94766</v>
      </c>
    </row>
    <row r="2476" spans="1:26" x14ac:dyDescent="0.3">
      <c r="A2476" t="s">
        <v>619</v>
      </c>
      <c r="B2476" t="s">
        <v>559</v>
      </c>
      <c r="C2476" t="s">
        <v>276</v>
      </c>
      <c r="E2476" t="s">
        <v>42</v>
      </c>
      <c r="G2476">
        <v>0.19</v>
      </c>
      <c r="H2476">
        <v>0.19</v>
      </c>
      <c r="I2476" t="s">
        <v>24</v>
      </c>
      <c r="J2476">
        <v>31.92</v>
      </c>
      <c r="K2476">
        <v>199.95</v>
      </c>
      <c r="L2476">
        <v>168.03</v>
      </c>
      <c r="M2476" t="s">
        <v>83</v>
      </c>
      <c r="N2476" t="s">
        <v>1952</v>
      </c>
      <c r="O2476" t="s">
        <v>1978</v>
      </c>
      <c r="P2476" t="s">
        <v>83</v>
      </c>
      <c r="Q2476" t="s">
        <v>266</v>
      </c>
      <c r="R2476" t="s">
        <v>267</v>
      </c>
      <c r="S2476" t="s">
        <v>1979</v>
      </c>
      <c r="T2476">
        <v>199.95</v>
      </c>
      <c r="U2476" t="s">
        <v>24</v>
      </c>
      <c r="V2476" t="s">
        <v>1980</v>
      </c>
      <c r="W2476" t="s">
        <v>1981</v>
      </c>
      <c r="X2476" t="s">
        <v>1982</v>
      </c>
      <c r="Y2476" t="s">
        <v>1983</v>
      </c>
      <c r="Z2476" t="str">
        <f t="shared" si="38"/>
        <v>AS-94766</v>
      </c>
    </row>
    <row r="2477" spans="1:26" x14ac:dyDescent="0.3">
      <c r="A2477" t="s">
        <v>406</v>
      </c>
      <c r="B2477" t="s">
        <v>559</v>
      </c>
      <c r="C2477" t="s">
        <v>264</v>
      </c>
      <c r="E2477" t="s">
        <v>46</v>
      </c>
      <c r="G2477">
        <v>0.2</v>
      </c>
      <c r="H2477">
        <v>0.2</v>
      </c>
      <c r="I2477" t="s">
        <v>24</v>
      </c>
      <c r="J2477">
        <v>7.98</v>
      </c>
      <c r="K2477">
        <v>47.9</v>
      </c>
      <c r="L2477">
        <v>39.92</v>
      </c>
      <c r="M2477" t="s">
        <v>265</v>
      </c>
      <c r="N2477" t="s">
        <v>1984</v>
      </c>
      <c r="O2477" t="s">
        <v>1985</v>
      </c>
      <c r="P2477" t="s">
        <v>265</v>
      </c>
      <c r="Q2477" t="s">
        <v>266</v>
      </c>
      <c r="R2477" t="s">
        <v>267</v>
      </c>
      <c r="S2477" t="s">
        <v>1986</v>
      </c>
      <c r="T2477">
        <v>47.9</v>
      </c>
      <c r="U2477" t="s">
        <v>24</v>
      </c>
      <c r="V2477" t="s">
        <v>1987</v>
      </c>
      <c r="W2477" t="s">
        <v>1988</v>
      </c>
      <c r="X2477" t="s">
        <v>1989</v>
      </c>
      <c r="Y2477" t="s">
        <v>1990</v>
      </c>
      <c r="Z2477" t="str">
        <f t="shared" si="38"/>
        <v>AS-94215</v>
      </c>
    </row>
    <row r="2478" spans="1:26" x14ac:dyDescent="0.3">
      <c r="A2478" t="s">
        <v>369</v>
      </c>
      <c r="B2478" t="s">
        <v>559</v>
      </c>
      <c r="C2478" t="s">
        <v>264</v>
      </c>
      <c r="E2478" t="s">
        <v>46</v>
      </c>
      <c r="G2478">
        <v>0.2</v>
      </c>
      <c r="H2478">
        <v>0.2</v>
      </c>
      <c r="I2478" t="s">
        <v>24</v>
      </c>
      <c r="J2478">
        <v>38.119999999999997</v>
      </c>
      <c r="K2478">
        <v>228.7</v>
      </c>
      <c r="L2478">
        <v>190.58</v>
      </c>
      <c r="M2478" t="s">
        <v>265</v>
      </c>
      <c r="N2478" t="s">
        <v>1991</v>
      </c>
      <c r="O2478" t="s">
        <v>1992</v>
      </c>
      <c r="P2478" t="s">
        <v>265</v>
      </c>
      <c r="Q2478" t="s">
        <v>266</v>
      </c>
      <c r="R2478" t="s">
        <v>267</v>
      </c>
      <c r="S2478" t="s">
        <v>1993</v>
      </c>
      <c r="T2478">
        <v>228.7</v>
      </c>
      <c r="U2478" t="s">
        <v>24</v>
      </c>
      <c r="V2478" t="s">
        <v>1994</v>
      </c>
      <c r="W2478" t="s">
        <v>1995</v>
      </c>
      <c r="X2478" t="s">
        <v>1996</v>
      </c>
      <c r="Y2478" t="s">
        <v>1997</v>
      </c>
      <c r="Z2478" t="str">
        <f t="shared" si="38"/>
        <v>AS-94570</v>
      </c>
    </row>
    <row r="2479" spans="1:26" x14ac:dyDescent="0.3">
      <c r="A2479" t="s">
        <v>617</v>
      </c>
      <c r="B2479" t="s">
        <v>559</v>
      </c>
      <c r="C2479" t="s">
        <v>268</v>
      </c>
      <c r="E2479" t="s">
        <v>45</v>
      </c>
      <c r="G2479">
        <v>0.21</v>
      </c>
      <c r="H2479">
        <v>0.21</v>
      </c>
      <c r="I2479" t="s">
        <v>24</v>
      </c>
      <c r="J2479">
        <v>8.31</v>
      </c>
      <c r="K2479">
        <v>47.9</v>
      </c>
      <c r="L2479">
        <v>39.590000000000003</v>
      </c>
      <c r="M2479" t="s">
        <v>83</v>
      </c>
      <c r="N2479" t="s">
        <v>1998</v>
      </c>
      <c r="O2479" t="s">
        <v>1999</v>
      </c>
      <c r="P2479" t="s">
        <v>83</v>
      </c>
      <c r="Q2479" t="s">
        <v>266</v>
      </c>
      <c r="R2479" t="s">
        <v>267</v>
      </c>
      <c r="S2479" t="s">
        <v>2000</v>
      </c>
      <c r="T2479">
        <v>47.9</v>
      </c>
      <c r="U2479" t="s">
        <v>24</v>
      </c>
      <c r="V2479" t="s">
        <v>2001</v>
      </c>
      <c r="W2479" t="s">
        <v>2002</v>
      </c>
      <c r="X2479" t="s">
        <v>2003</v>
      </c>
      <c r="Y2479" t="s">
        <v>2004</v>
      </c>
      <c r="Z2479" t="str">
        <f t="shared" si="38"/>
        <v>AS-94730</v>
      </c>
    </row>
    <row r="2480" spans="1:26" x14ac:dyDescent="0.3">
      <c r="A2480" t="s">
        <v>600</v>
      </c>
      <c r="B2480" t="s">
        <v>559</v>
      </c>
      <c r="C2480" t="s">
        <v>268</v>
      </c>
      <c r="E2480" t="s">
        <v>42</v>
      </c>
      <c r="G2480">
        <v>0.19</v>
      </c>
      <c r="H2480">
        <v>0.19</v>
      </c>
      <c r="I2480" t="s">
        <v>24</v>
      </c>
      <c r="J2480">
        <v>3.98</v>
      </c>
      <c r="K2480">
        <v>24.9</v>
      </c>
      <c r="L2480">
        <v>20.92</v>
      </c>
      <c r="M2480" t="s">
        <v>83</v>
      </c>
      <c r="N2480" t="s">
        <v>2005</v>
      </c>
      <c r="O2480" t="s">
        <v>2006</v>
      </c>
      <c r="P2480" t="s">
        <v>83</v>
      </c>
      <c r="Q2480" t="s">
        <v>266</v>
      </c>
      <c r="R2480" t="s">
        <v>267</v>
      </c>
      <c r="S2480" t="s">
        <v>2007</v>
      </c>
      <c r="T2480">
        <v>24.9</v>
      </c>
      <c r="U2480" t="s">
        <v>24</v>
      </c>
      <c r="V2480" t="s">
        <v>2008</v>
      </c>
      <c r="W2480" t="s">
        <v>2009</v>
      </c>
      <c r="X2480" t="s">
        <v>2010</v>
      </c>
      <c r="Y2480" t="s">
        <v>2011</v>
      </c>
      <c r="Z2480" t="str">
        <f t="shared" si="38"/>
        <v>AS-94091</v>
      </c>
    </row>
    <row r="2481" spans="1:26" x14ac:dyDescent="0.3">
      <c r="A2481" t="s">
        <v>512</v>
      </c>
      <c r="B2481" t="s">
        <v>559</v>
      </c>
      <c r="C2481" t="s">
        <v>264</v>
      </c>
      <c r="E2481" t="s">
        <v>45</v>
      </c>
      <c r="G2481">
        <v>0.21</v>
      </c>
      <c r="H2481">
        <v>0.21</v>
      </c>
      <c r="I2481" t="s">
        <v>24</v>
      </c>
      <c r="J2481">
        <v>11.79</v>
      </c>
      <c r="K2481">
        <v>67.95</v>
      </c>
      <c r="L2481">
        <v>56.16</v>
      </c>
      <c r="M2481" t="s">
        <v>265</v>
      </c>
      <c r="N2481" t="s">
        <v>2012</v>
      </c>
      <c r="O2481" t="s">
        <v>2013</v>
      </c>
      <c r="P2481" t="s">
        <v>265</v>
      </c>
      <c r="Q2481" t="s">
        <v>266</v>
      </c>
      <c r="R2481" t="s">
        <v>267</v>
      </c>
      <c r="S2481" t="s">
        <v>2014</v>
      </c>
      <c r="T2481">
        <v>67.95</v>
      </c>
      <c r="U2481" t="s">
        <v>24</v>
      </c>
      <c r="V2481" t="s">
        <v>2015</v>
      </c>
      <c r="W2481" t="s">
        <v>2016</v>
      </c>
      <c r="X2481" t="s">
        <v>2017</v>
      </c>
      <c r="Y2481" t="s">
        <v>2018</v>
      </c>
      <c r="Z2481" t="str">
        <f t="shared" si="38"/>
        <v>AS-92600</v>
      </c>
    </row>
    <row r="2482" spans="1:26" x14ac:dyDescent="0.3">
      <c r="A2482" t="s">
        <v>570</v>
      </c>
      <c r="B2482" t="s">
        <v>559</v>
      </c>
      <c r="C2482" t="s">
        <v>268</v>
      </c>
      <c r="E2482" t="s">
        <v>42</v>
      </c>
      <c r="G2482">
        <v>0.19</v>
      </c>
      <c r="H2482">
        <v>0.19</v>
      </c>
      <c r="I2482" t="s">
        <v>24</v>
      </c>
      <c r="J2482">
        <v>9.56</v>
      </c>
      <c r="K2482">
        <v>59.9</v>
      </c>
      <c r="L2482">
        <v>50.34</v>
      </c>
      <c r="M2482" t="s">
        <v>83</v>
      </c>
      <c r="N2482" t="s">
        <v>2019</v>
      </c>
      <c r="O2482" t="s">
        <v>2020</v>
      </c>
      <c r="P2482" t="s">
        <v>83</v>
      </c>
      <c r="Q2482" t="s">
        <v>266</v>
      </c>
      <c r="R2482" t="s">
        <v>267</v>
      </c>
      <c r="S2482" t="s">
        <v>2021</v>
      </c>
      <c r="T2482">
        <v>59.9</v>
      </c>
      <c r="U2482" t="s">
        <v>24</v>
      </c>
      <c r="V2482" t="s">
        <v>2022</v>
      </c>
      <c r="W2482" t="s">
        <v>2023</v>
      </c>
      <c r="X2482" t="s">
        <v>2024</v>
      </c>
      <c r="Y2482" t="s">
        <v>2025</v>
      </c>
      <c r="Z2482" t="str">
        <f t="shared" si="38"/>
        <v>AS-92455</v>
      </c>
    </row>
    <row r="2483" spans="1:26" x14ac:dyDescent="0.3">
      <c r="A2483" t="s">
        <v>384</v>
      </c>
      <c r="B2483" t="s">
        <v>559</v>
      </c>
      <c r="C2483" t="s">
        <v>264</v>
      </c>
      <c r="D2483" t="s">
        <v>70</v>
      </c>
      <c r="E2483" t="s">
        <v>45</v>
      </c>
      <c r="G2483">
        <v>0.21</v>
      </c>
      <c r="H2483" t="s">
        <v>270</v>
      </c>
      <c r="I2483" t="s">
        <v>24</v>
      </c>
      <c r="J2483" t="s">
        <v>270</v>
      </c>
      <c r="K2483">
        <v>0</v>
      </c>
      <c r="L2483">
        <v>0</v>
      </c>
      <c r="M2483" t="s">
        <v>265</v>
      </c>
      <c r="N2483" t="s">
        <v>2026</v>
      </c>
      <c r="O2483" t="s">
        <v>2027</v>
      </c>
      <c r="P2483" t="s">
        <v>265</v>
      </c>
      <c r="Q2483" t="s">
        <v>266</v>
      </c>
      <c r="R2483" t="s">
        <v>267</v>
      </c>
      <c r="S2483" t="s">
        <v>2028</v>
      </c>
      <c r="T2483">
        <v>59.31</v>
      </c>
      <c r="U2483" t="s">
        <v>24</v>
      </c>
      <c r="V2483" t="s">
        <v>2029</v>
      </c>
      <c r="W2483" t="s">
        <v>2030</v>
      </c>
      <c r="X2483" t="s">
        <v>2031</v>
      </c>
      <c r="Y2483" t="s">
        <v>2032</v>
      </c>
      <c r="Z2483" t="str">
        <f t="shared" si="38"/>
        <v>AS-94429</v>
      </c>
    </row>
    <row r="2484" spans="1:26" x14ac:dyDescent="0.3">
      <c r="A2484" t="s">
        <v>384</v>
      </c>
      <c r="B2484" t="s">
        <v>559</v>
      </c>
      <c r="C2484" t="s">
        <v>264</v>
      </c>
      <c r="D2484" t="s">
        <v>70</v>
      </c>
      <c r="E2484" t="s">
        <v>45</v>
      </c>
      <c r="G2484">
        <v>0.21</v>
      </c>
      <c r="H2484" t="s">
        <v>270</v>
      </c>
      <c r="I2484" t="s">
        <v>24</v>
      </c>
      <c r="J2484" t="s">
        <v>270</v>
      </c>
      <c r="K2484">
        <v>0</v>
      </c>
      <c r="L2484">
        <v>0</v>
      </c>
      <c r="M2484" t="s">
        <v>265</v>
      </c>
      <c r="N2484" t="s">
        <v>2026</v>
      </c>
      <c r="O2484" t="s">
        <v>2033</v>
      </c>
      <c r="P2484" t="s">
        <v>265</v>
      </c>
      <c r="Q2484" t="s">
        <v>275</v>
      </c>
      <c r="R2484" t="s">
        <v>267</v>
      </c>
      <c r="S2484" t="s">
        <v>2034</v>
      </c>
      <c r="T2484">
        <v>59.31</v>
      </c>
      <c r="U2484" t="s">
        <v>24</v>
      </c>
      <c r="V2484" t="s">
        <v>2029</v>
      </c>
      <c r="W2484" t="s">
        <v>2035</v>
      </c>
      <c r="X2484" t="s">
        <v>2036</v>
      </c>
      <c r="Y2484" t="s">
        <v>2037</v>
      </c>
      <c r="Z2484" t="str">
        <f t="shared" si="38"/>
        <v>AS-94429</v>
      </c>
    </row>
    <row r="2485" spans="1:26" x14ac:dyDescent="0.3">
      <c r="A2485" t="s">
        <v>517</v>
      </c>
      <c r="B2485" t="s">
        <v>559</v>
      </c>
      <c r="C2485" t="s">
        <v>264</v>
      </c>
      <c r="E2485" t="s">
        <v>46</v>
      </c>
      <c r="G2485">
        <v>0.2</v>
      </c>
      <c r="H2485">
        <v>0.2</v>
      </c>
      <c r="I2485" t="s">
        <v>24</v>
      </c>
      <c r="J2485">
        <v>2.98</v>
      </c>
      <c r="K2485">
        <v>17.899999999999999</v>
      </c>
      <c r="L2485">
        <v>14.92</v>
      </c>
      <c r="M2485" t="s">
        <v>265</v>
      </c>
      <c r="N2485" t="s">
        <v>2038</v>
      </c>
      <c r="O2485" t="s">
        <v>2039</v>
      </c>
      <c r="P2485" t="s">
        <v>265</v>
      </c>
      <c r="Q2485" t="s">
        <v>266</v>
      </c>
      <c r="R2485" t="s">
        <v>267</v>
      </c>
      <c r="S2485" t="s">
        <v>2040</v>
      </c>
      <c r="T2485">
        <v>17.899999999999999</v>
      </c>
      <c r="U2485" t="s">
        <v>24</v>
      </c>
      <c r="V2485" t="s">
        <v>2041</v>
      </c>
      <c r="W2485" t="s">
        <v>2042</v>
      </c>
      <c r="X2485" t="s">
        <v>2043</v>
      </c>
      <c r="Y2485" t="s">
        <v>2044</v>
      </c>
      <c r="Z2485" t="str">
        <f t="shared" si="38"/>
        <v>AS-92516</v>
      </c>
    </row>
    <row r="2486" spans="1:26" x14ac:dyDescent="0.3">
      <c r="A2486" t="s">
        <v>450</v>
      </c>
      <c r="B2486" t="s">
        <v>559</v>
      </c>
      <c r="C2486" t="s">
        <v>264</v>
      </c>
      <c r="E2486" t="s">
        <v>45</v>
      </c>
      <c r="G2486">
        <v>0.21</v>
      </c>
      <c r="H2486">
        <v>0.21</v>
      </c>
      <c r="I2486" t="s">
        <v>24</v>
      </c>
      <c r="J2486">
        <v>5.54</v>
      </c>
      <c r="K2486">
        <v>31.9</v>
      </c>
      <c r="L2486">
        <v>26.36</v>
      </c>
      <c r="M2486" t="s">
        <v>265</v>
      </c>
      <c r="N2486" t="s">
        <v>2045</v>
      </c>
      <c r="O2486" t="s">
        <v>2046</v>
      </c>
      <c r="P2486" t="s">
        <v>265</v>
      </c>
      <c r="Q2486" t="s">
        <v>266</v>
      </c>
      <c r="R2486" t="s">
        <v>267</v>
      </c>
      <c r="S2486" t="s">
        <v>2047</v>
      </c>
      <c r="T2486">
        <v>31.9</v>
      </c>
      <c r="U2486" t="s">
        <v>24</v>
      </c>
      <c r="V2486" t="s">
        <v>2048</v>
      </c>
      <c r="W2486" t="s">
        <v>2049</v>
      </c>
      <c r="X2486" t="s">
        <v>2050</v>
      </c>
      <c r="Y2486" t="s">
        <v>2051</v>
      </c>
      <c r="Z2486" t="str">
        <f t="shared" si="38"/>
        <v>AS-93683</v>
      </c>
    </row>
    <row r="2487" spans="1:26" x14ac:dyDescent="0.3">
      <c r="A2487" t="s">
        <v>612</v>
      </c>
      <c r="B2487" t="s">
        <v>559</v>
      </c>
      <c r="C2487" t="s">
        <v>268</v>
      </c>
      <c r="E2487" t="s">
        <v>45</v>
      </c>
      <c r="G2487">
        <v>0.21</v>
      </c>
      <c r="H2487">
        <v>0.21</v>
      </c>
      <c r="I2487" t="s">
        <v>24</v>
      </c>
      <c r="J2487">
        <v>7.79</v>
      </c>
      <c r="K2487">
        <v>44.9</v>
      </c>
      <c r="L2487">
        <v>37.11</v>
      </c>
      <c r="M2487" t="s">
        <v>83</v>
      </c>
      <c r="N2487" t="s">
        <v>2052</v>
      </c>
      <c r="O2487" t="s">
        <v>2053</v>
      </c>
      <c r="P2487" t="s">
        <v>83</v>
      </c>
      <c r="Q2487" t="s">
        <v>266</v>
      </c>
      <c r="R2487" t="s">
        <v>267</v>
      </c>
      <c r="S2487" t="s">
        <v>2054</v>
      </c>
      <c r="T2487">
        <v>44.9</v>
      </c>
      <c r="U2487" t="s">
        <v>24</v>
      </c>
      <c r="V2487" t="s">
        <v>2055</v>
      </c>
      <c r="W2487" t="s">
        <v>2056</v>
      </c>
      <c r="X2487" t="s">
        <v>2057</v>
      </c>
      <c r="Y2487" t="s">
        <v>2058</v>
      </c>
      <c r="Z2487" t="str">
        <f t="shared" si="38"/>
        <v>AS-94470</v>
      </c>
    </row>
    <row r="2488" spans="1:26" x14ac:dyDescent="0.3">
      <c r="A2488" t="s">
        <v>435</v>
      </c>
      <c r="B2488" t="s">
        <v>559</v>
      </c>
      <c r="C2488" t="s">
        <v>264</v>
      </c>
      <c r="E2488" t="s">
        <v>45</v>
      </c>
      <c r="G2488">
        <v>0.21</v>
      </c>
      <c r="H2488">
        <v>0.21</v>
      </c>
      <c r="I2488" t="s">
        <v>24</v>
      </c>
      <c r="J2488">
        <v>14.74</v>
      </c>
      <c r="K2488">
        <v>84.95</v>
      </c>
      <c r="L2488">
        <v>70.209999999999994</v>
      </c>
      <c r="M2488" t="s">
        <v>265</v>
      </c>
      <c r="N2488" t="s">
        <v>2059</v>
      </c>
      <c r="O2488" t="s">
        <v>2060</v>
      </c>
      <c r="P2488" t="s">
        <v>265</v>
      </c>
      <c r="Q2488" t="s">
        <v>266</v>
      </c>
      <c r="R2488" t="s">
        <v>267</v>
      </c>
      <c r="S2488" t="s">
        <v>2061</v>
      </c>
      <c r="T2488">
        <v>84.95</v>
      </c>
      <c r="U2488" t="s">
        <v>24</v>
      </c>
      <c r="V2488" t="s">
        <v>2062</v>
      </c>
      <c r="W2488" t="s">
        <v>2063</v>
      </c>
      <c r="X2488" t="s">
        <v>2064</v>
      </c>
      <c r="Y2488" t="s">
        <v>2065</v>
      </c>
      <c r="Z2488" t="str">
        <f t="shared" si="38"/>
        <v>AS-93820</v>
      </c>
    </row>
    <row r="2489" spans="1:26" x14ac:dyDescent="0.3">
      <c r="A2489" t="s">
        <v>587</v>
      </c>
      <c r="B2489" t="s">
        <v>559</v>
      </c>
      <c r="C2489" t="s">
        <v>268</v>
      </c>
      <c r="E2489" t="s">
        <v>46</v>
      </c>
      <c r="G2489">
        <v>0.2</v>
      </c>
      <c r="H2489">
        <v>0.2</v>
      </c>
      <c r="I2489" t="s">
        <v>24</v>
      </c>
      <c r="J2489">
        <v>33.119999999999997</v>
      </c>
      <c r="K2489">
        <v>198.72</v>
      </c>
      <c r="L2489">
        <v>165.6</v>
      </c>
      <c r="M2489" t="s">
        <v>83</v>
      </c>
      <c r="N2489" t="s">
        <v>2066</v>
      </c>
      <c r="O2489" t="s">
        <v>2067</v>
      </c>
      <c r="P2489" t="s">
        <v>83</v>
      </c>
      <c r="Q2489" t="s">
        <v>266</v>
      </c>
      <c r="R2489" t="s">
        <v>267</v>
      </c>
      <c r="S2489" t="s">
        <v>2068</v>
      </c>
      <c r="T2489">
        <v>198.72</v>
      </c>
      <c r="U2489" t="s">
        <v>24</v>
      </c>
      <c r="V2489" t="s">
        <v>2069</v>
      </c>
      <c r="W2489" t="s">
        <v>2070</v>
      </c>
      <c r="X2489" t="s">
        <v>2071</v>
      </c>
      <c r="Y2489" t="s">
        <v>2072</v>
      </c>
      <c r="Z2489" t="str">
        <f t="shared" si="38"/>
        <v>AS-93185</v>
      </c>
    </row>
    <row r="2490" spans="1:26" x14ac:dyDescent="0.3">
      <c r="A2490" t="s">
        <v>503</v>
      </c>
      <c r="B2490" t="s">
        <v>559</v>
      </c>
      <c r="C2490" t="s">
        <v>264</v>
      </c>
      <c r="D2490" t="s">
        <v>72</v>
      </c>
      <c r="E2490" t="s">
        <v>45</v>
      </c>
      <c r="G2490">
        <v>0.21</v>
      </c>
      <c r="H2490" t="s">
        <v>270</v>
      </c>
      <c r="I2490" t="s">
        <v>24</v>
      </c>
      <c r="J2490" t="s">
        <v>270</v>
      </c>
      <c r="K2490">
        <v>0</v>
      </c>
      <c r="L2490">
        <v>0</v>
      </c>
      <c r="M2490" t="s">
        <v>265</v>
      </c>
      <c r="N2490" t="s">
        <v>2073</v>
      </c>
      <c r="O2490" t="s">
        <v>2074</v>
      </c>
      <c r="P2490" t="s">
        <v>265</v>
      </c>
      <c r="Q2490" t="s">
        <v>266</v>
      </c>
      <c r="R2490" t="s">
        <v>267</v>
      </c>
      <c r="S2490" t="s">
        <v>2075</v>
      </c>
      <c r="T2490">
        <v>67.95</v>
      </c>
      <c r="U2490" t="s">
        <v>24</v>
      </c>
      <c r="V2490" t="s">
        <v>2076</v>
      </c>
      <c r="W2490" t="s">
        <v>2077</v>
      </c>
      <c r="X2490" t="s">
        <v>2078</v>
      </c>
      <c r="Y2490" t="s">
        <v>2079</v>
      </c>
      <c r="Z2490" t="str">
        <f t="shared" si="38"/>
        <v>AS-92724</v>
      </c>
    </row>
    <row r="2491" spans="1:26" x14ac:dyDescent="0.3">
      <c r="A2491" t="s">
        <v>503</v>
      </c>
      <c r="B2491" t="s">
        <v>559</v>
      </c>
      <c r="C2491" t="s">
        <v>264</v>
      </c>
      <c r="D2491" t="s">
        <v>72</v>
      </c>
      <c r="E2491" t="s">
        <v>45</v>
      </c>
      <c r="G2491">
        <v>0.21</v>
      </c>
      <c r="H2491" t="s">
        <v>270</v>
      </c>
      <c r="I2491" t="s">
        <v>24</v>
      </c>
      <c r="J2491" t="s">
        <v>270</v>
      </c>
      <c r="K2491">
        <v>0</v>
      </c>
      <c r="L2491">
        <v>0</v>
      </c>
      <c r="M2491" t="s">
        <v>265</v>
      </c>
      <c r="N2491" t="s">
        <v>2073</v>
      </c>
      <c r="O2491" t="s">
        <v>2080</v>
      </c>
      <c r="P2491" t="s">
        <v>265</v>
      </c>
      <c r="Q2491" t="s">
        <v>275</v>
      </c>
      <c r="R2491" t="s">
        <v>267</v>
      </c>
      <c r="S2491" t="s">
        <v>2081</v>
      </c>
      <c r="T2491">
        <v>67.95</v>
      </c>
      <c r="U2491" t="s">
        <v>24</v>
      </c>
      <c r="V2491" t="s">
        <v>2076</v>
      </c>
      <c r="W2491" t="s">
        <v>2082</v>
      </c>
      <c r="X2491" t="s">
        <v>2083</v>
      </c>
      <c r="Y2491" t="s">
        <v>2084</v>
      </c>
      <c r="Z2491" t="str">
        <f t="shared" si="38"/>
        <v>AS-92724</v>
      </c>
    </row>
    <row r="2492" spans="1:26" x14ac:dyDescent="0.3">
      <c r="A2492" t="s">
        <v>426</v>
      </c>
      <c r="B2492" t="s">
        <v>559</v>
      </c>
      <c r="C2492" t="s">
        <v>264</v>
      </c>
      <c r="E2492" t="s">
        <v>46</v>
      </c>
      <c r="G2492">
        <v>0.2</v>
      </c>
      <c r="H2492">
        <v>0.2</v>
      </c>
      <c r="I2492" t="s">
        <v>24</v>
      </c>
      <c r="J2492">
        <v>6.32</v>
      </c>
      <c r="K2492">
        <v>37.9</v>
      </c>
      <c r="L2492">
        <v>31.58</v>
      </c>
      <c r="M2492" t="s">
        <v>265</v>
      </c>
      <c r="N2492" t="s">
        <v>2085</v>
      </c>
      <c r="O2492" t="s">
        <v>2086</v>
      </c>
      <c r="P2492" t="s">
        <v>265</v>
      </c>
      <c r="Q2492" t="s">
        <v>266</v>
      </c>
      <c r="R2492" t="s">
        <v>267</v>
      </c>
      <c r="S2492" t="s">
        <v>2087</v>
      </c>
      <c r="T2492">
        <v>37.9</v>
      </c>
      <c r="U2492" t="s">
        <v>24</v>
      </c>
      <c r="V2492" t="s">
        <v>2088</v>
      </c>
      <c r="W2492" t="s">
        <v>2089</v>
      </c>
      <c r="X2492" t="s">
        <v>2090</v>
      </c>
      <c r="Y2492" t="s">
        <v>2091</v>
      </c>
      <c r="Z2492" t="str">
        <f t="shared" si="38"/>
        <v>AS-93994</v>
      </c>
    </row>
    <row r="2493" spans="1:26" x14ac:dyDescent="0.3">
      <c r="A2493" t="s">
        <v>565</v>
      </c>
      <c r="B2493" t="s">
        <v>559</v>
      </c>
      <c r="C2493" t="s">
        <v>268</v>
      </c>
      <c r="E2493" t="s">
        <v>42</v>
      </c>
      <c r="G2493">
        <v>0.19</v>
      </c>
      <c r="H2493">
        <v>0.19</v>
      </c>
      <c r="I2493" t="s">
        <v>24</v>
      </c>
      <c r="J2493">
        <v>4.0999999999999996</v>
      </c>
      <c r="K2493">
        <v>25.67</v>
      </c>
      <c r="L2493">
        <v>21.57</v>
      </c>
      <c r="M2493" t="s">
        <v>83</v>
      </c>
      <c r="N2493" t="s">
        <v>2092</v>
      </c>
      <c r="O2493" t="s">
        <v>2093</v>
      </c>
      <c r="P2493" t="s">
        <v>83</v>
      </c>
      <c r="Q2493" t="s">
        <v>266</v>
      </c>
      <c r="R2493" t="s">
        <v>267</v>
      </c>
      <c r="S2493" t="s">
        <v>2094</v>
      </c>
      <c r="T2493">
        <v>25.67</v>
      </c>
      <c r="U2493" t="s">
        <v>24</v>
      </c>
      <c r="V2493" t="s">
        <v>2095</v>
      </c>
      <c r="W2493" t="s">
        <v>2096</v>
      </c>
      <c r="X2493" t="s">
        <v>2097</v>
      </c>
      <c r="Y2493" t="s">
        <v>2098</v>
      </c>
      <c r="Z2493" t="str">
        <f t="shared" si="38"/>
        <v>AS-92141</v>
      </c>
    </row>
    <row r="2494" spans="1:26" x14ac:dyDescent="0.3">
      <c r="A2494" t="s">
        <v>501</v>
      </c>
      <c r="B2494" t="s">
        <v>559</v>
      </c>
      <c r="C2494" t="s">
        <v>264</v>
      </c>
      <c r="E2494" t="s">
        <v>45</v>
      </c>
      <c r="G2494">
        <v>0.21</v>
      </c>
      <c r="H2494">
        <v>0.21</v>
      </c>
      <c r="I2494" t="s">
        <v>24</v>
      </c>
      <c r="J2494">
        <v>8.31</v>
      </c>
      <c r="K2494">
        <v>47.9</v>
      </c>
      <c r="L2494">
        <v>39.590000000000003</v>
      </c>
      <c r="M2494" t="s">
        <v>265</v>
      </c>
      <c r="N2494" t="s">
        <v>2099</v>
      </c>
      <c r="O2494" t="s">
        <v>2100</v>
      </c>
      <c r="P2494" t="s">
        <v>265</v>
      </c>
      <c r="Q2494" t="s">
        <v>266</v>
      </c>
      <c r="R2494" t="s">
        <v>267</v>
      </c>
      <c r="S2494" t="s">
        <v>2101</v>
      </c>
      <c r="T2494">
        <v>47.9</v>
      </c>
      <c r="U2494" t="s">
        <v>24</v>
      </c>
      <c r="V2494" t="s">
        <v>2102</v>
      </c>
      <c r="W2494" t="s">
        <v>2103</v>
      </c>
      <c r="X2494" t="s">
        <v>2104</v>
      </c>
      <c r="Y2494" t="s">
        <v>2105</v>
      </c>
      <c r="Z2494" t="str">
        <f t="shared" si="38"/>
        <v>AS-92765</v>
      </c>
    </row>
    <row r="2495" spans="1:26" x14ac:dyDescent="0.3">
      <c r="A2495" t="s">
        <v>571</v>
      </c>
      <c r="B2495" t="s">
        <v>559</v>
      </c>
      <c r="C2495" t="s">
        <v>268</v>
      </c>
      <c r="E2495" t="s">
        <v>42</v>
      </c>
      <c r="G2495">
        <v>0.19</v>
      </c>
      <c r="H2495">
        <v>0.19</v>
      </c>
      <c r="I2495" t="s">
        <v>24</v>
      </c>
      <c r="J2495">
        <v>12.76</v>
      </c>
      <c r="K2495">
        <v>79.900000000000006</v>
      </c>
      <c r="L2495">
        <v>67.14</v>
      </c>
      <c r="M2495" t="s">
        <v>83</v>
      </c>
      <c r="N2495" t="s">
        <v>2106</v>
      </c>
      <c r="O2495" t="s">
        <v>2107</v>
      </c>
      <c r="P2495" t="s">
        <v>83</v>
      </c>
      <c r="Q2495" t="s">
        <v>266</v>
      </c>
      <c r="R2495" t="s">
        <v>267</v>
      </c>
      <c r="S2495" t="s">
        <v>2108</v>
      </c>
      <c r="T2495">
        <v>79.900000000000006</v>
      </c>
      <c r="U2495" t="s">
        <v>24</v>
      </c>
      <c r="V2495" t="s">
        <v>2109</v>
      </c>
      <c r="W2495" t="s">
        <v>2110</v>
      </c>
      <c r="X2495" t="s">
        <v>2111</v>
      </c>
      <c r="Y2495" t="s">
        <v>2112</v>
      </c>
      <c r="Z2495" t="str">
        <f t="shared" si="38"/>
        <v>AS-92514</v>
      </c>
    </row>
    <row r="2496" spans="1:26" x14ac:dyDescent="0.3">
      <c r="A2496" t="s">
        <v>430</v>
      </c>
      <c r="B2496" t="s">
        <v>559</v>
      </c>
      <c r="C2496" t="s">
        <v>264</v>
      </c>
      <c r="E2496" t="s">
        <v>45</v>
      </c>
      <c r="G2496">
        <v>0.21</v>
      </c>
      <c r="H2496">
        <v>0.21</v>
      </c>
      <c r="I2496" t="s">
        <v>24</v>
      </c>
      <c r="J2496">
        <v>15.75</v>
      </c>
      <c r="K2496">
        <v>90.72</v>
      </c>
      <c r="L2496">
        <v>74.97</v>
      </c>
      <c r="M2496" t="s">
        <v>265</v>
      </c>
      <c r="N2496" t="s">
        <v>2113</v>
      </c>
      <c r="O2496" t="s">
        <v>2114</v>
      </c>
      <c r="P2496" t="s">
        <v>265</v>
      </c>
      <c r="Q2496" t="s">
        <v>266</v>
      </c>
      <c r="R2496" t="s">
        <v>267</v>
      </c>
      <c r="S2496" t="s">
        <v>2115</v>
      </c>
      <c r="T2496">
        <v>90.72</v>
      </c>
      <c r="U2496" t="s">
        <v>24</v>
      </c>
      <c r="V2496" t="s">
        <v>2116</v>
      </c>
      <c r="W2496" t="s">
        <v>2117</v>
      </c>
      <c r="X2496" t="s">
        <v>2118</v>
      </c>
      <c r="Y2496" t="s">
        <v>2119</v>
      </c>
      <c r="Z2496" t="str">
        <f t="shared" si="38"/>
        <v>AS-93964</v>
      </c>
    </row>
    <row r="2497" spans="1:26" x14ac:dyDescent="0.3">
      <c r="A2497" t="s">
        <v>463</v>
      </c>
      <c r="B2497" t="s">
        <v>559</v>
      </c>
      <c r="C2497" t="s">
        <v>264</v>
      </c>
      <c r="E2497" t="s">
        <v>45</v>
      </c>
      <c r="G2497">
        <v>0.21</v>
      </c>
      <c r="H2497">
        <v>0.21</v>
      </c>
      <c r="I2497" t="s">
        <v>24</v>
      </c>
      <c r="J2497">
        <v>10.23</v>
      </c>
      <c r="K2497">
        <v>58.95</v>
      </c>
      <c r="L2497">
        <v>48.72</v>
      </c>
      <c r="M2497" t="s">
        <v>265</v>
      </c>
      <c r="N2497" t="s">
        <v>2120</v>
      </c>
      <c r="O2497" t="s">
        <v>2121</v>
      </c>
      <c r="P2497" t="s">
        <v>265</v>
      </c>
      <c r="Q2497" t="s">
        <v>266</v>
      </c>
      <c r="R2497" t="s">
        <v>267</v>
      </c>
      <c r="S2497" t="s">
        <v>2122</v>
      </c>
      <c r="T2497">
        <v>58.95</v>
      </c>
      <c r="U2497" t="s">
        <v>24</v>
      </c>
      <c r="V2497" t="s">
        <v>2123</v>
      </c>
      <c r="W2497" t="s">
        <v>2124</v>
      </c>
      <c r="X2497" t="s">
        <v>2125</v>
      </c>
      <c r="Y2497" t="s">
        <v>2126</v>
      </c>
      <c r="Z2497" t="str">
        <f t="shared" si="38"/>
        <v>AS-93414</v>
      </c>
    </row>
    <row r="2498" spans="1:26" x14ac:dyDescent="0.3">
      <c r="A2498" t="s">
        <v>518</v>
      </c>
      <c r="B2498" t="s">
        <v>559</v>
      </c>
      <c r="C2498" t="s">
        <v>264</v>
      </c>
      <c r="E2498" t="s">
        <v>47</v>
      </c>
      <c r="G2498">
        <v>0.22</v>
      </c>
      <c r="H2498">
        <v>0.22</v>
      </c>
      <c r="I2498" t="s">
        <v>24</v>
      </c>
      <c r="J2498">
        <v>12.25</v>
      </c>
      <c r="K2498">
        <v>67.95</v>
      </c>
      <c r="L2498">
        <v>55.7</v>
      </c>
      <c r="M2498" t="s">
        <v>265</v>
      </c>
      <c r="N2498" t="s">
        <v>2127</v>
      </c>
      <c r="O2498" t="s">
        <v>2128</v>
      </c>
      <c r="P2498" t="s">
        <v>265</v>
      </c>
      <c r="Q2498" t="s">
        <v>266</v>
      </c>
      <c r="R2498" t="s">
        <v>267</v>
      </c>
      <c r="S2498" t="s">
        <v>2129</v>
      </c>
      <c r="T2498">
        <v>67.95</v>
      </c>
      <c r="U2498" t="s">
        <v>24</v>
      </c>
      <c r="V2498" t="s">
        <v>2130</v>
      </c>
      <c r="W2498" t="s">
        <v>2131</v>
      </c>
      <c r="X2498" t="s">
        <v>2132</v>
      </c>
      <c r="Y2498" t="s">
        <v>2133</v>
      </c>
      <c r="Z2498" t="str">
        <f t="shared" si="38"/>
        <v>AS-92515</v>
      </c>
    </row>
    <row r="2499" spans="1:26" x14ac:dyDescent="0.3">
      <c r="A2499" t="s">
        <v>528</v>
      </c>
      <c r="B2499" t="s">
        <v>559</v>
      </c>
      <c r="C2499" t="s">
        <v>264</v>
      </c>
      <c r="E2499" t="s">
        <v>45</v>
      </c>
      <c r="G2499">
        <v>0.21</v>
      </c>
      <c r="H2499">
        <v>0.21</v>
      </c>
      <c r="I2499" t="s">
        <v>24</v>
      </c>
      <c r="J2499">
        <v>5.72</v>
      </c>
      <c r="K2499">
        <v>32.950000000000003</v>
      </c>
      <c r="L2499">
        <v>27.23</v>
      </c>
      <c r="M2499" t="s">
        <v>265</v>
      </c>
      <c r="N2499" t="s">
        <v>2134</v>
      </c>
      <c r="O2499" t="s">
        <v>2135</v>
      </c>
      <c r="P2499" t="s">
        <v>265</v>
      </c>
      <c r="Q2499" t="s">
        <v>266</v>
      </c>
      <c r="R2499" t="s">
        <v>267</v>
      </c>
      <c r="S2499" t="s">
        <v>2136</v>
      </c>
      <c r="T2499">
        <v>32.950000000000003</v>
      </c>
      <c r="U2499" t="s">
        <v>24</v>
      </c>
      <c r="V2499" t="s">
        <v>2137</v>
      </c>
      <c r="W2499" t="s">
        <v>2138</v>
      </c>
      <c r="X2499" t="s">
        <v>2139</v>
      </c>
      <c r="Y2499" t="s">
        <v>2140</v>
      </c>
      <c r="Z2499" t="str">
        <f t="shared" ref="Z2499:Z2543" si="39">+A2499</f>
        <v>AS-92407</v>
      </c>
    </row>
    <row r="2500" spans="1:26" x14ac:dyDescent="0.3">
      <c r="A2500" t="s">
        <v>473</v>
      </c>
      <c r="B2500" t="s">
        <v>559</v>
      </c>
      <c r="C2500" t="s">
        <v>264</v>
      </c>
      <c r="E2500" t="s">
        <v>46</v>
      </c>
      <c r="G2500">
        <v>0.2</v>
      </c>
      <c r="H2500">
        <v>0.2</v>
      </c>
      <c r="I2500" t="s">
        <v>24</v>
      </c>
      <c r="J2500">
        <v>6.32</v>
      </c>
      <c r="K2500">
        <v>37.9</v>
      </c>
      <c r="L2500">
        <v>31.58</v>
      </c>
      <c r="M2500" t="s">
        <v>265</v>
      </c>
      <c r="N2500" t="s">
        <v>2141</v>
      </c>
      <c r="O2500" t="s">
        <v>2142</v>
      </c>
      <c r="P2500" t="s">
        <v>265</v>
      </c>
      <c r="Q2500" t="s">
        <v>266</v>
      </c>
      <c r="R2500" t="s">
        <v>267</v>
      </c>
      <c r="S2500" t="s">
        <v>2143</v>
      </c>
      <c r="T2500">
        <v>37.9</v>
      </c>
      <c r="U2500" t="s">
        <v>24</v>
      </c>
      <c r="V2500" t="s">
        <v>2144</v>
      </c>
      <c r="W2500" t="s">
        <v>2145</v>
      </c>
      <c r="X2500" t="s">
        <v>2146</v>
      </c>
      <c r="Y2500" t="s">
        <v>2147</v>
      </c>
      <c r="Z2500" t="str">
        <f t="shared" si="39"/>
        <v>AS-93219</v>
      </c>
    </row>
    <row r="2501" spans="1:26" x14ac:dyDescent="0.3">
      <c r="A2501" t="s">
        <v>393</v>
      </c>
      <c r="B2501" t="s">
        <v>559</v>
      </c>
      <c r="C2501" t="s">
        <v>264</v>
      </c>
      <c r="E2501" t="s">
        <v>46</v>
      </c>
      <c r="G2501">
        <v>0.2</v>
      </c>
      <c r="H2501">
        <v>0.2</v>
      </c>
      <c r="I2501" t="s">
        <v>24</v>
      </c>
      <c r="J2501">
        <v>4.9800000000000004</v>
      </c>
      <c r="K2501">
        <v>29.9</v>
      </c>
      <c r="L2501">
        <v>24.92</v>
      </c>
      <c r="M2501" t="s">
        <v>265</v>
      </c>
      <c r="N2501" t="s">
        <v>2148</v>
      </c>
      <c r="O2501" t="s">
        <v>2149</v>
      </c>
      <c r="P2501" t="s">
        <v>265</v>
      </c>
      <c r="Q2501" t="s">
        <v>266</v>
      </c>
      <c r="R2501" t="s">
        <v>267</v>
      </c>
      <c r="S2501" t="s">
        <v>2150</v>
      </c>
      <c r="T2501">
        <v>29.9</v>
      </c>
      <c r="U2501" t="s">
        <v>24</v>
      </c>
      <c r="V2501" t="s">
        <v>2151</v>
      </c>
      <c r="W2501" t="s">
        <v>2152</v>
      </c>
      <c r="X2501" t="s">
        <v>2153</v>
      </c>
      <c r="Y2501" t="s">
        <v>2154</v>
      </c>
      <c r="Z2501" t="str">
        <f t="shared" si="39"/>
        <v>AS-94314</v>
      </c>
    </row>
    <row r="2502" spans="1:26" x14ac:dyDescent="0.3">
      <c r="A2502" t="s">
        <v>442</v>
      </c>
      <c r="B2502" t="s">
        <v>559</v>
      </c>
      <c r="C2502" t="s">
        <v>264</v>
      </c>
      <c r="E2502" t="s">
        <v>45</v>
      </c>
      <c r="G2502">
        <v>0.21</v>
      </c>
      <c r="H2502">
        <v>0.21</v>
      </c>
      <c r="I2502" t="s">
        <v>24</v>
      </c>
      <c r="J2502">
        <v>10.06</v>
      </c>
      <c r="K2502">
        <v>57.95</v>
      </c>
      <c r="L2502">
        <v>47.89</v>
      </c>
      <c r="M2502" t="s">
        <v>265</v>
      </c>
      <c r="N2502" t="s">
        <v>2155</v>
      </c>
      <c r="O2502" t="s">
        <v>2156</v>
      </c>
      <c r="P2502" t="s">
        <v>265</v>
      </c>
      <c r="Q2502" t="s">
        <v>266</v>
      </c>
      <c r="R2502" t="s">
        <v>267</v>
      </c>
      <c r="S2502" t="s">
        <v>2157</v>
      </c>
      <c r="T2502">
        <v>57.95</v>
      </c>
      <c r="U2502" t="s">
        <v>24</v>
      </c>
      <c r="V2502" t="s">
        <v>2158</v>
      </c>
      <c r="W2502" t="s">
        <v>2159</v>
      </c>
      <c r="X2502" t="s">
        <v>2160</v>
      </c>
      <c r="Y2502" t="s">
        <v>2161</v>
      </c>
      <c r="Z2502" t="str">
        <f t="shared" si="39"/>
        <v>AS-93770</v>
      </c>
    </row>
    <row r="2503" spans="1:26" x14ac:dyDescent="0.3">
      <c r="A2503" t="s">
        <v>431</v>
      </c>
      <c r="B2503" t="s">
        <v>559</v>
      </c>
      <c r="C2503" t="s">
        <v>264</v>
      </c>
      <c r="E2503" t="s">
        <v>45</v>
      </c>
      <c r="G2503">
        <v>0.21</v>
      </c>
      <c r="H2503">
        <v>0.21</v>
      </c>
      <c r="I2503" t="s">
        <v>24</v>
      </c>
      <c r="J2503">
        <v>15.6</v>
      </c>
      <c r="K2503">
        <v>89.9</v>
      </c>
      <c r="L2503">
        <v>74.3</v>
      </c>
      <c r="M2503" t="s">
        <v>265</v>
      </c>
      <c r="N2503" t="s">
        <v>2162</v>
      </c>
      <c r="O2503" t="s">
        <v>2163</v>
      </c>
      <c r="P2503" t="s">
        <v>265</v>
      </c>
      <c r="Q2503" t="s">
        <v>266</v>
      </c>
      <c r="R2503" t="s">
        <v>267</v>
      </c>
      <c r="S2503" t="s">
        <v>2164</v>
      </c>
      <c r="T2503">
        <v>89.9</v>
      </c>
      <c r="U2503" t="s">
        <v>24</v>
      </c>
      <c r="V2503" t="s">
        <v>2165</v>
      </c>
      <c r="W2503" t="s">
        <v>2166</v>
      </c>
      <c r="X2503" t="s">
        <v>2167</v>
      </c>
      <c r="Y2503" t="s">
        <v>2168</v>
      </c>
      <c r="Z2503" t="str">
        <f t="shared" si="39"/>
        <v>AS-93952</v>
      </c>
    </row>
    <row r="2504" spans="1:26" x14ac:dyDescent="0.3">
      <c r="A2504" t="s">
        <v>291</v>
      </c>
      <c r="B2504" t="s">
        <v>559</v>
      </c>
      <c r="C2504" t="s">
        <v>264</v>
      </c>
      <c r="D2504" t="s">
        <v>63</v>
      </c>
      <c r="E2504" t="s">
        <v>37</v>
      </c>
      <c r="G2504">
        <v>0.2</v>
      </c>
      <c r="H2504">
        <v>0.2</v>
      </c>
      <c r="I2504" t="s">
        <v>24</v>
      </c>
      <c r="J2504">
        <v>-5.33</v>
      </c>
      <c r="K2504">
        <v>-31.96</v>
      </c>
      <c r="L2504">
        <v>-26.63</v>
      </c>
      <c r="M2504" t="s">
        <v>265</v>
      </c>
      <c r="N2504" t="s">
        <v>310</v>
      </c>
      <c r="O2504" t="s">
        <v>311</v>
      </c>
      <c r="P2504" t="s">
        <v>265</v>
      </c>
      <c r="Q2504" t="s">
        <v>266</v>
      </c>
      <c r="R2504" t="s">
        <v>267</v>
      </c>
      <c r="S2504" t="s">
        <v>312</v>
      </c>
      <c r="T2504">
        <v>36.909999999999997</v>
      </c>
      <c r="U2504" t="s">
        <v>24</v>
      </c>
      <c r="V2504" t="s">
        <v>313</v>
      </c>
      <c r="W2504" t="s">
        <v>314</v>
      </c>
      <c r="X2504" t="s">
        <v>315</v>
      </c>
      <c r="Y2504" t="s">
        <v>2169</v>
      </c>
      <c r="Z2504" t="str">
        <f t="shared" si="39"/>
        <v>AS-90948</v>
      </c>
    </row>
    <row r="2505" spans="1:26" x14ac:dyDescent="0.3">
      <c r="A2505" t="s">
        <v>291</v>
      </c>
      <c r="B2505" t="s">
        <v>559</v>
      </c>
      <c r="C2505" t="s">
        <v>264</v>
      </c>
      <c r="D2505" t="s">
        <v>63</v>
      </c>
      <c r="E2505" t="s">
        <v>37</v>
      </c>
      <c r="G2505">
        <v>0.2</v>
      </c>
      <c r="H2505">
        <v>0.2</v>
      </c>
      <c r="I2505" t="s">
        <v>24</v>
      </c>
      <c r="J2505">
        <v>-5.33</v>
      </c>
      <c r="K2505">
        <v>-31.96</v>
      </c>
      <c r="L2505">
        <v>-26.63</v>
      </c>
      <c r="M2505" t="s">
        <v>265</v>
      </c>
      <c r="N2505" t="s">
        <v>310</v>
      </c>
      <c r="O2505" t="s">
        <v>2170</v>
      </c>
      <c r="P2505" t="s">
        <v>265</v>
      </c>
      <c r="Q2505" t="s">
        <v>275</v>
      </c>
      <c r="R2505" t="s">
        <v>267</v>
      </c>
      <c r="S2505" t="s">
        <v>2171</v>
      </c>
      <c r="T2505">
        <v>31.96</v>
      </c>
      <c r="U2505" t="s">
        <v>24</v>
      </c>
      <c r="V2505" t="s">
        <v>313</v>
      </c>
      <c r="W2505" t="s">
        <v>2172</v>
      </c>
      <c r="X2505" t="s">
        <v>2173</v>
      </c>
      <c r="Y2505" t="s">
        <v>2174</v>
      </c>
      <c r="Z2505" t="str">
        <f t="shared" si="39"/>
        <v>AS-90948</v>
      </c>
    </row>
    <row r="2506" spans="1:26" x14ac:dyDescent="0.3">
      <c r="A2506" t="s">
        <v>553</v>
      </c>
      <c r="B2506" t="s">
        <v>559</v>
      </c>
      <c r="C2506" t="s">
        <v>264</v>
      </c>
      <c r="E2506" t="s">
        <v>45</v>
      </c>
      <c r="G2506">
        <v>0.21</v>
      </c>
      <c r="H2506">
        <v>0.21</v>
      </c>
      <c r="I2506" t="s">
        <v>24</v>
      </c>
      <c r="J2506">
        <v>10.11</v>
      </c>
      <c r="K2506">
        <v>58.24</v>
      </c>
      <c r="L2506">
        <v>48.13</v>
      </c>
      <c r="M2506" t="s">
        <v>265</v>
      </c>
      <c r="N2506" t="s">
        <v>2175</v>
      </c>
      <c r="O2506" t="s">
        <v>2176</v>
      </c>
      <c r="P2506" t="s">
        <v>265</v>
      </c>
      <c r="Q2506" t="s">
        <v>266</v>
      </c>
      <c r="R2506" t="s">
        <v>267</v>
      </c>
      <c r="S2506" t="s">
        <v>2177</v>
      </c>
      <c r="T2506">
        <v>58.24</v>
      </c>
      <c r="U2506" t="s">
        <v>24</v>
      </c>
      <c r="V2506" t="s">
        <v>2178</v>
      </c>
      <c r="W2506" t="s">
        <v>2179</v>
      </c>
      <c r="X2506" t="s">
        <v>2180</v>
      </c>
      <c r="Y2506" t="s">
        <v>2181</v>
      </c>
      <c r="Z2506" t="str">
        <f t="shared" si="39"/>
        <v>AS-92048</v>
      </c>
    </row>
    <row r="2507" spans="1:26" x14ac:dyDescent="0.3">
      <c r="A2507" t="s">
        <v>483</v>
      </c>
      <c r="B2507" t="s">
        <v>559</v>
      </c>
      <c r="C2507" t="s">
        <v>264</v>
      </c>
      <c r="E2507" t="s">
        <v>47</v>
      </c>
      <c r="G2507">
        <v>0.22</v>
      </c>
      <c r="H2507">
        <v>0.22</v>
      </c>
      <c r="I2507" t="s">
        <v>24</v>
      </c>
      <c r="J2507">
        <v>5.39</v>
      </c>
      <c r="K2507">
        <v>29.9</v>
      </c>
      <c r="L2507">
        <v>24.51</v>
      </c>
      <c r="M2507" t="s">
        <v>265</v>
      </c>
      <c r="N2507" t="s">
        <v>2182</v>
      </c>
      <c r="O2507" t="s">
        <v>2183</v>
      </c>
      <c r="P2507" t="s">
        <v>265</v>
      </c>
      <c r="Q2507" t="s">
        <v>266</v>
      </c>
      <c r="R2507" t="s">
        <v>267</v>
      </c>
      <c r="S2507" t="s">
        <v>2184</v>
      </c>
      <c r="T2507">
        <v>29.9</v>
      </c>
      <c r="U2507" t="s">
        <v>24</v>
      </c>
      <c r="V2507" t="s">
        <v>2185</v>
      </c>
      <c r="W2507" t="s">
        <v>2186</v>
      </c>
      <c r="X2507" t="s">
        <v>2187</v>
      </c>
      <c r="Y2507" t="s">
        <v>2188</v>
      </c>
      <c r="Z2507" t="str">
        <f t="shared" si="39"/>
        <v>AS-93115</v>
      </c>
    </row>
    <row r="2508" spans="1:26" x14ac:dyDescent="0.3">
      <c r="A2508" t="s">
        <v>447</v>
      </c>
      <c r="B2508" t="s">
        <v>559</v>
      </c>
      <c r="C2508" t="s">
        <v>264</v>
      </c>
      <c r="D2508" t="s">
        <v>72</v>
      </c>
      <c r="E2508" t="s">
        <v>45</v>
      </c>
      <c r="G2508">
        <v>0.21</v>
      </c>
      <c r="H2508" t="s">
        <v>270</v>
      </c>
      <c r="I2508" t="s">
        <v>24</v>
      </c>
      <c r="J2508" t="s">
        <v>270</v>
      </c>
      <c r="K2508">
        <v>0</v>
      </c>
      <c r="L2508">
        <v>0</v>
      </c>
      <c r="M2508" t="s">
        <v>265</v>
      </c>
      <c r="N2508" t="s">
        <v>2189</v>
      </c>
      <c r="O2508" t="s">
        <v>2190</v>
      </c>
      <c r="P2508" t="s">
        <v>265</v>
      </c>
      <c r="Q2508" t="s">
        <v>266</v>
      </c>
      <c r="R2508" t="s">
        <v>267</v>
      </c>
      <c r="S2508" t="s">
        <v>2191</v>
      </c>
      <c r="T2508">
        <v>59.85</v>
      </c>
      <c r="U2508" t="s">
        <v>24</v>
      </c>
      <c r="V2508" t="s">
        <v>2192</v>
      </c>
      <c r="W2508" t="s">
        <v>2193</v>
      </c>
      <c r="X2508" t="s">
        <v>2194</v>
      </c>
      <c r="Y2508" t="s">
        <v>2195</v>
      </c>
      <c r="Z2508" t="str">
        <f t="shared" si="39"/>
        <v>AS-93708</v>
      </c>
    </row>
    <row r="2509" spans="1:26" x14ac:dyDescent="0.3">
      <c r="A2509" t="s">
        <v>447</v>
      </c>
      <c r="B2509" t="s">
        <v>559</v>
      </c>
      <c r="C2509" t="s">
        <v>264</v>
      </c>
      <c r="D2509" t="s">
        <v>72</v>
      </c>
      <c r="E2509" t="s">
        <v>45</v>
      </c>
      <c r="G2509">
        <v>0.21</v>
      </c>
      <c r="H2509" t="s">
        <v>270</v>
      </c>
      <c r="I2509" t="s">
        <v>24</v>
      </c>
      <c r="J2509" t="s">
        <v>270</v>
      </c>
      <c r="K2509">
        <v>0</v>
      </c>
      <c r="L2509">
        <v>0</v>
      </c>
      <c r="M2509" t="s">
        <v>265</v>
      </c>
      <c r="N2509" t="s">
        <v>2189</v>
      </c>
      <c r="O2509" t="s">
        <v>2196</v>
      </c>
      <c r="P2509" t="s">
        <v>265</v>
      </c>
      <c r="Q2509" t="s">
        <v>275</v>
      </c>
      <c r="R2509" t="s">
        <v>267</v>
      </c>
      <c r="S2509" t="s">
        <v>2197</v>
      </c>
      <c r="T2509">
        <v>59.85</v>
      </c>
      <c r="U2509" t="s">
        <v>24</v>
      </c>
      <c r="V2509" t="s">
        <v>2192</v>
      </c>
      <c r="W2509" t="s">
        <v>2198</v>
      </c>
      <c r="X2509" t="s">
        <v>2199</v>
      </c>
      <c r="Y2509" t="s">
        <v>2200</v>
      </c>
      <c r="Z2509" t="str">
        <f t="shared" si="39"/>
        <v>AS-93708</v>
      </c>
    </row>
    <row r="2510" spans="1:26" x14ac:dyDescent="0.3">
      <c r="A2510" t="s">
        <v>465</v>
      </c>
      <c r="B2510" t="s">
        <v>559</v>
      </c>
      <c r="C2510" t="s">
        <v>264</v>
      </c>
      <c r="E2510" t="s">
        <v>45</v>
      </c>
      <c r="G2510">
        <v>0.21</v>
      </c>
      <c r="H2510">
        <v>0.21</v>
      </c>
      <c r="I2510" t="s">
        <v>24</v>
      </c>
      <c r="J2510">
        <v>18.420000000000002</v>
      </c>
      <c r="K2510">
        <v>106.11</v>
      </c>
      <c r="L2510">
        <v>87.69</v>
      </c>
      <c r="M2510" t="s">
        <v>265</v>
      </c>
      <c r="N2510" t="s">
        <v>2201</v>
      </c>
      <c r="O2510" t="s">
        <v>2202</v>
      </c>
      <c r="P2510" t="s">
        <v>265</v>
      </c>
      <c r="Q2510" t="s">
        <v>266</v>
      </c>
      <c r="R2510" t="s">
        <v>267</v>
      </c>
      <c r="S2510" t="s">
        <v>2203</v>
      </c>
      <c r="T2510">
        <v>106.11</v>
      </c>
      <c r="U2510" t="s">
        <v>24</v>
      </c>
      <c r="V2510" t="s">
        <v>2204</v>
      </c>
      <c r="W2510" t="s">
        <v>2205</v>
      </c>
      <c r="X2510" t="s">
        <v>2206</v>
      </c>
      <c r="Y2510" t="s">
        <v>2207</v>
      </c>
      <c r="Z2510" t="str">
        <f t="shared" si="39"/>
        <v>AS-93399</v>
      </c>
    </row>
    <row r="2511" spans="1:26" x14ac:dyDescent="0.3">
      <c r="A2511" t="s">
        <v>521</v>
      </c>
      <c r="B2511" t="s">
        <v>559</v>
      </c>
      <c r="C2511" t="s">
        <v>264</v>
      </c>
      <c r="E2511" t="s">
        <v>45</v>
      </c>
      <c r="G2511">
        <v>0.21</v>
      </c>
      <c r="H2511">
        <v>0.21</v>
      </c>
      <c r="I2511" t="s">
        <v>24</v>
      </c>
      <c r="J2511">
        <v>4.32</v>
      </c>
      <c r="K2511">
        <v>24.9</v>
      </c>
      <c r="L2511">
        <v>20.58</v>
      </c>
      <c r="M2511" t="s">
        <v>265</v>
      </c>
      <c r="N2511" t="s">
        <v>2208</v>
      </c>
      <c r="O2511" t="s">
        <v>2209</v>
      </c>
      <c r="P2511" t="s">
        <v>265</v>
      </c>
      <c r="Q2511" t="s">
        <v>266</v>
      </c>
      <c r="R2511" t="s">
        <v>267</v>
      </c>
      <c r="S2511" t="s">
        <v>2210</v>
      </c>
      <c r="T2511">
        <v>24.9</v>
      </c>
      <c r="U2511" t="s">
        <v>24</v>
      </c>
      <c r="V2511" t="s">
        <v>2211</v>
      </c>
      <c r="W2511" t="s">
        <v>2212</v>
      </c>
      <c r="X2511" t="s">
        <v>2213</v>
      </c>
      <c r="Y2511" t="s">
        <v>2214</v>
      </c>
      <c r="Z2511" t="str">
        <f t="shared" si="39"/>
        <v>AS-92487</v>
      </c>
    </row>
    <row r="2512" spans="1:26" x14ac:dyDescent="0.3">
      <c r="A2512" t="s">
        <v>362</v>
      </c>
      <c r="B2512" t="s">
        <v>559</v>
      </c>
      <c r="C2512" t="s">
        <v>264</v>
      </c>
      <c r="E2512" t="s">
        <v>46</v>
      </c>
      <c r="G2512">
        <v>0.2</v>
      </c>
      <c r="H2512">
        <v>0.2</v>
      </c>
      <c r="I2512" t="s">
        <v>24</v>
      </c>
      <c r="J2512">
        <v>11.23</v>
      </c>
      <c r="K2512">
        <v>67.37</v>
      </c>
      <c r="L2512">
        <v>56.14</v>
      </c>
      <c r="M2512" t="s">
        <v>265</v>
      </c>
      <c r="N2512" t="s">
        <v>2215</v>
      </c>
      <c r="O2512" t="s">
        <v>2216</v>
      </c>
      <c r="P2512" t="s">
        <v>265</v>
      </c>
      <c r="Q2512" t="s">
        <v>266</v>
      </c>
      <c r="R2512" t="s">
        <v>267</v>
      </c>
      <c r="S2512" t="s">
        <v>2217</v>
      </c>
      <c r="T2512">
        <v>67.37</v>
      </c>
      <c r="U2512" t="s">
        <v>24</v>
      </c>
      <c r="V2512" t="s">
        <v>2218</v>
      </c>
      <c r="W2512" t="s">
        <v>2219</v>
      </c>
      <c r="X2512" t="s">
        <v>2220</v>
      </c>
      <c r="Y2512" t="s">
        <v>2221</v>
      </c>
      <c r="Z2512" t="str">
        <f t="shared" si="39"/>
        <v>AS-94686</v>
      </c>
    </row>
    <row r="2513" spans="1:26" x14ac:dyDescent="0.3">
      <c r="A2513" t="s">
        <v>592</v>
      </c>
      <c r="B2513" t="s">
        <v>559</v>
      </c>
      <c r="C2513" t="s">
        <v>268</v>
      </c>
      <c r="E2513" t="s">
        <v>45</v>
      </c>
      <c r="G2513">
        <v>0.21</v>
      </c>
      <c r="H2513">
        <v>0.21</v>
      </c>
      <c r="I2513" t="s">
        <v>24</v>
      </c>
      <c r="J2513">
        <v>8.99</v>
      </c>
      <c r="K2513">
        <v>51.8</v>
      </c>
      <c r="L2513">
        <v>42.81</v>
      </c>
      <c r="M2513" t="s">
        <v>83</v>
      </c>
      <c r="N2513" t="s">
        <v>2222</v>
      </c>
      <c r="O2513" t="s">
        <v>2223</v>
      </c>
      <c r="P2513" t="s">
        <v>83</v>
      </c>
      <c r="Q2513" t="s">
        <v>266</v>
      </c>
      <c r="R2513" t="s">
        <v>267</v>
      </c>
      <c r="S2513" t="s">
        <v>2224</v>
      </c>
      <c r="T2513">
        <v>51.8</v>
      </c>
      <c r="U2513" t="s">
        <v>24</v>
      </c>
      <c r="V2513" t="s">
        <v>2225</v>
      </c>
      <c r="W2513" t="s">
        <v>2226</v>
      </c>
      <c r="X2513" t="s">
        <v>2227</v>
      </c>
      <c r="Y2513" t="s">
        <v>2228</v>
      </c>
      <c r="Z2513" t="str">
        <f t="shared" si="39"/>
        <v>AS-93657</v>
      </c>
    </row>
    <row r="2514" spans="1:26" x14ac:dyDescent="0.3">
      <c r="A2514" t="s">
        <v>514</v>
      </c>
      <c r="B2514" t="s">
        <v>559</v>
      </c>
      <c r="C2514" t="s">
        <v>264</v>
      </c>
      <c r="E2514" t="s">
        <v>45</v>
      </c>
      <c r="G2514">
        <v>0.21</v>
      </c>
      <c r="H2514">
        <v>0.21</v>
      </c>
      <c r="I2514" t="s">
        <v>24</v>
      </c>
      <c r="J2514">
        <v>5.54</v>
      </c>
      <c r="K2514">
        <v>31.9</v>
      </c>
      <c r="L2514">
        <v>26.36</v>
      </c>
      <c r="M2514" t="s">
        <v>265</v>
      </c>
      <c r="N2514" t="s">
        <v>2229</v>
      </c>
      <c r="O2514" t="s">
        <v>2230</v>
      </c>
      <c r="P2514" t="s">
        <v>265</v>
      </c>
      <c r="Q2514" t="s">
        <v>266</v>
      </c>
      <c r="R2514" t="s">
        <v>267</v>
      </c>
      <c r="S2514" t="s">
        <v>2231</v>
      </c>
      <c r="T2514">
        <v>31.9</v>
      </c>
      <c r="U2514" t="s">
        <v>24</v>
      </c>
      <c r="V2514" t="s">
        <v>2232</v>
      </c>
      <c r="W2514" t="s">
        <v>2233</v>
      </c>
      <c r="X2514" t="s">
        <v>2234</v>
      </c>
      <c r="Y2514" t="s">
        <v>2235</v>
      </c>
      <c r="Z2514" t="str">
        <f t="shared" si="39"/>
        <v>AS-92581</v>
      </c>
    </row>
    <row r="2515" spans="1:26" x14ac:dyDescent="0.3">
      <c r="A2515" t="s">
        <v>586</v>
      </c>
      <c r="B2515" t="s">
        <v>559</v>
      </c>
      <c r="C2515" t="s">
        <v>268</v>
      </c>
      <c r="E2515" t="s">
        <v>46</v>
      </c>
      <c r="G2515">
        <v>0.2</v>
      </c>
      <c r="H2515">
        <v>0.2</v>
      </c>
      <c r="I2515" t="s">
        <v>24</v>
      </c>
      <c r="J2515">
        <v>4.1500000000000004</v>
      </c>
      <c r="K2515">
        <v>24.9</v>
      </c>
      <c r="L2515">
        <v>20.75</v>
      </c>
      <c r="M2515" t="s">
        <v>83</v>
      </c>
      <c r="N2515" t="s">
        <v>2236</v>
      </c>
      <c r="O2515" t="s">
        <v>2237</v>
      </c>
      <c r="P2515" t="s">
        <v>83</v>
      </c>
      <c r="Q2515" t="s">
        <v>266</v>
      </c>
      <c r="R2515" t="s">
        <v>267</v>
      </c>
      <c r="S2515" t="s">
        <v>2238</v>
      </c>
      <c r="T2515">
        <v>24.9</v>
      </c>
      <c r="U2515" t="s">
        <v>24</v>
      </c>
      <c r="V2515" t="s">
        <v>2239</v>
      </c>
      <c r="W2515" t="s">
        <v>2240</v>
      </c>
      <c r="X2515" t="s">
        <v>2241</v>
      </c>
      <c r="Y2515" t="s">
        <v>2242</v>
      </c>
      <c r="Z2515" t="str">
        <f t="shared" si="39"/>
        <v>AS-93177</v>
      </c>
    </row>
    <row r="2516" spans="1:26" x14ac:dyDescent="0.3">
      <c r="A2516" t="s">
        <v>569</v>
      </c>
      <c r="B2516" t="s">
        <v>559</v>
      </c>
      <c r="C2516" t="s">
        <v>268</v>
      </c>
      <c r="D2516" t="s">
        <v>70</v>
      </c>
      <c r="E2516" t="s">
        <v>45</v>
      </c>
      <c r="G2516">
        <v>0.21</v>
      </c>
      <c r="H2516" t="s">
        <v>270</v>
      </c>
      <c r="I2516" t="s">
        <v>24</v>
      </c>
      <c r="J2516" t="s">
        <v>270</v>
      </c>
      <c r="K2516">
        <v>0</v>
      </c>
      <c r="L2516">
        <v>0</v>
      </c>
      <c r="M2516" t="s">
        <v>83</v>
      </c>
      <c r="N2516" t="s">
        <v>2243</v>
      </c>
      <c r="O2516" t="s">
        <v>2244</v>
      </c>
      <c r="P2516" t="s">
        <v>83</v>
      </c>
      <c r="Q2516" t="s">
        <v>266</v>
      </c>
      <c r="R2516" t="s">
        <v>267</v>
      </c>
      <c r="S2516" t="s">
        <v>2245</v>
      </c>
      <c r="T2516">
        <v>64.709999999999994</v>
      </c>
      <c r="U2516" t="s">
        <v>24</v>
      </c>
      <c r="V2516" t="s">
        <v>2246</v>
      </c>
      <c r="W2516" t="s">
        <v>2247</v>
      </c>
      <c r="X2516" t="s">
        <v>2248</v>
      </c>
      <c r="Y2516" t="s">
        <v>2249</v>
      </c>
      <c r="Z2516" t="str">
        <f t="shared" si="39"/>
        <v>AS-92366</v>
      </c>
    </row>
    <row r="2517" spans="1:26" x14ac:dyDescent="0.3">
      <c r="A2517" t="s">
        <v>569</v>
      </c>
      <c r="B2517" t="s">
        <v>559</v>
      </c>
      <c r="C2517" t="s">
        <v>268</v>
      </c>
      <c r="D2517" t="s">
        <v>70</v>
      </c>
      <c r="E2517" t="s">
        <v>45</v>
      </c>
      <c r="G2517">
        <v>0.21</v>
      </c>
      <c r="H2517" t="s">
        <v>270</v>
      </c>
      <c r="I2517" t="s">
        <v>24</v>
      </c>
      <c r="J2517" t="s">
        <v>270</v>
      </c>
      <c r="K2517">
        <v>0</v>
      </c>
      <c r="L2517">
        <v>0</v>
      </c>
      <c r="M2517" t="s">
        <v>83</v>
      </c>
      <c r="N2517" t="s">
        <v>2243</v>
      </c>
      <c r="O2517" t="s">
        <v>2250</v>
      </c>
      <c r="P2517" t="s">
        <v>83</v>
      </c>
      <c r="Q2517" t="s">
        <v>275</v>
      </c>
      <c r="R2517" t="s">
        <v>267</v>
      </c>
      <c r="S2517" t="s">
        <v>2251</v>
      </c>
      <c r="T2517">
        <v>64.709999999999994</v>
      </c>
      <c r="U2517" t="s">
        <v>24</v>
      </c>
      <c r="V2517" t="s">
        <v>2246</v>
      </c>
      <c r="W2517" t="s">
        <v>2252</v>
      </c>
      <c r="X2517" t="s">
        <v>2253</v>
      </c>
      <c r="Y2517" t="s">
        <v>2254</v>
      </c>
      <c r="Z2517" t="str">
        <f t="shared" si="39"/>
        <v>AS-92366</v>
      </c>
    </row>
    <row r="2518" spans="1:26" x14ac:dyDescent="0.3">
      <c r="A2518" t="s">
        <v>568</v>
      </c>
      <c r="B2518" t="s">
        <v>559</v>
      </c>
      <c r="C2518" t="s">
        <v>268</v>
      </c>
      <c r="E2518" t="s">
        <v>42</v>
      </c>
      <c r="G2518">
        <v>0.19</v>
      </c>
      <c r="H2518">
        <v>0.19</v>
      </c>
      <c r="I2518" t="s">
        <v>24</v>
      </c>
      <c r="J2518">
        <v>6.84</v>
      </c>
      <c r="K2518">
        <v>42.85</v>
      </c>
      <c r="L2518">
        <v>36.01</v>
      </c>
      <c r="M2518" t="s">
        <v>83</v>
      </c>
      <c r="N2518" t="s">
        <v>2255</v>
      </c>
      <c r="O2518" t="s">
        <v>2256</v>
      </c>
      <c r="P2518" t="s">
        <v>83</v>
      </c>
      <c r="Q2518" t="s">
        <v>266</v>
      </c>
      <c r="R2518" t="s">
        <v>267</v>
      </c>
      <c r="S2518" t="s">
        <v>2257</v>
      </c>
      <c r="T2518">
        <v>42.85</v>
      </c>
      <c r="U2518" t="s">
        <v>24</v>
      </c>
      <c r="V2518" t="s">
        <v>2258</v>
      </c>
      <c r="W2518" t="s">
        <v>2259</v>
      </c>
      <c r="X2518" t="s">
        <v>2260</v>
      </c>
      <c r="Y2518" t="s">
        <v>2261</v>
      </c>
      <c r="Z2518" t="str">
        <f t="shared" si="39"/>
        <v>AS-92354</v>
      </c>
    </row>
    <row r="2519" spans="1:26" x14ac:dyDescent="0.3">
      <c r="A2519" t="s">
        <v>461</v>
      </c>
      <c r="B2519" t="s">
        <v>559</v>
      </c>
      <c r="C2519" t="s">
        <v>264</v>
      </c>
      <c r="E2519" t="s">
        <v>45</v>
      </c>
      <c r="G2519">
        <v>0.21</v>
      </c>
      <c r="H2519">
        <v>0.21</v>
      </c>
      <c r="I2519" t="s">
        <v>24</v>
      </c>
      <c r="J2519">
        <v>53.07</v>
      </c>
      <c r="K2519">
        <v>305.77999999999997</v>
      </c>
      <c r="L2519">
        <v>252.71</v>
      </c>
      <c r="M2519" t="s">
        <v>265</v>
      </c>
      <c r="N2519" t="s">
        <v>2262</v>
      </c>
      <c r="O2519" t="s">
        <v>2263</v>
      </c>
      <c r="P2519" t="s">
        <v>265</v>
      </c>
      <c r="Q2519" t="s">
        <v>266</v>
      </c>
      <c r="R2519" t="s">
        <v>267</v>
      </c>
      <c r="S2519" t="s">
        <v>2264</v>
      </c>
      <c r="T2519">
        <v>305.77999999999997</v>
      </c>
      <c r="U2519" t="s">
        <v>24</v>
      </c>
      <c r="V2519" t="s">
        <v>2265</v>
      </c>
      <c r="W2519" t="s">
        <v>2266</v>
      </c>
      <c r="X2519" t="s">
        <v>2265</v>
      </c>
      <c r="Y2519" t="s">
        <v>2267</v>
      </c>
      <c r="Z2519" t="str">
        <f t="shared" si="39"/>
        <v>AS-93477</v>
      </c>
    </row>
    <row r="2520" spans="1:26" x14ac:dyDescent="0.3">
      <c r="A2520" t="s">
        <v>500</v>
      </c>
      <c r="B2520" t="s">
        <v>559</v>
      </c>
      <c r="C2520" t="s">
        <v>264</v>
      </c>
      <c r="E2520" t="s">
        <v>45</v>
      </c>
      <c r="G2520">
        <v>0.21</v>
      </c>
      <c r="H2520">
        <v>0.21</v>
      </c>
      <c r="I2520" t="s">
        <v>24</v>
      </c>
      <c r="J2520">
        <v>12.63</v>
      </c>
      <c r="K2520">
        <v>72.77</v>
      </c>
      <c r="L2520">
        <v>60.14</v>
      </c>
      <c r="M2520" t="s">
        <v>265</v>
      </c>
      <c r="N2520" t="s">
        <v>2268</v>
      </c>
      <c r="O2520" t="s">
        <v>2269</v>
      </c>
      <c r="P2520" t="s">
        <v>265</v>
      </c>
      <c r="Q2520" t="s">
        <v>266</v>
      </c>
      <c r="R2520" t="s">
        <v>267</v>
      </c>
      <c r="S2520" t="s">
        <v>2270</v>
      </c>
      <c r="T2520">
        <v>72.77</v>
      </c>
      <c r="U2520" t="s">
        <v>24</v>
      </c>
      <c r="V2520" t="s">
        <v>2271</v>
      </c>
      <c r="W2520" t="s">
        <v>2272</v>
      </c>
      <c r="X2520" t="s">
        <v>2273</v>
      </c>
      <c r="Y2520" t="s">
        <v>2274</v>
      </c>
      <c r="Z2520" t="str">
        <f t="shared" si="39"/>
        <v>AS-92766</v>
      </c>
    </row>
    <row r="2521" spans="1:26" x14ac:dyDescent="0.3">
      <c r="A2521" t="s">
        <v>561</v>
      </c>
      <c r="B2521" t="s">
        <v>559</v>
      </c>
      <c r="C2521" t="s">
        <v>268</v>
      </c>
      <c r="E2521" t="s">
        <v>47</v>
      </c>
      <c r="G2521">
        <v>0.22</v>
      </c>
      <c r="H2521">
        <v>0.22</v>
      </c>
      <c r="I2521" t="s">
        <v>24</v>
      </c>
      <c r="J2521">
        <v>5.93</v>
      </c>
      <c r="K2521">
        <v>32.909999999999997</v>
      </c>
      <c r="L2521">
        <v>26.98</v>
      </c>
      <c r="M2521" t="s">
        <v>83</v>
      </c>
      <c r="N2521" t="s">
        <v>2275</v>
      </c>
      <c r="O2521" t="s">
        <v>2276</v>
      </c>
      <c r="P2521" t="s">
        <v>83</v>
      </c>
      <c r="Q2521" t="s">
        <v>266</v>
      </c>
      <c r="R2521" t="s">
        <v>267</v>
      </c>
      <c r="S2521" t="s">
        <v>2277</v>
      </c>
      <c r="T2521">
        <v>32.909999999999997</v>
      </c>
      <c r="U2521" t="s">
        <v>24</v>
      </c>
      <c r="V2521" t="s">
        <v>2278</v>
      </c>
      <c r="W2521" t="s">
        <v>2279</v>
      </c>
      <c r="X2521" t="s">
        <v>2280</v>
      </c>
      <c r="Y2521" t="s">
        <v>2281</v>
      </c>
      <c r="Z2521" t="str">
        <f t="shared" si="39"/>
        <v>AS-92009</v>
      </c>
    </row>
    <row r="2522" spans="1:26" x14ac:dyDescent="0.3">
      <c r="A2522" t="s">
        <v>524</v>
      </c>
      <c r="B2522" t="s">
        <v>559</v>
      </c>
      <c r="C2522" t="s">
        <v>264</v>
      </c>
      <c r="E2522" t="s">
        <v>45</v>
      </c>
      <c r="G2522">
        <v>0.21</v>
      </c>
      <c r="H2522">
        <v>0.21</v>
      </c>
      <c r="I2522" t="s">
        <v>24</v>
      </c>
      <c r="J2522">
        <v>7.26</v>
      </c>
      <c r="K2522">
        <v>41.85</v>
      </c>
      <c r="L2522">
        <v>34.590000000000003</v>
      </c>
      <c r="M2522" t="s">
        <v>265</v>
      </c>
      <c r="N2522" t="s">
        <v>2282</v>
      </c>
      <c r="O2522" t="s">
        <v>2283</v>
      </c>
      <c r="P2522" t="s">
        <v>265</v>
      </c>
      <c r="Q2522" t="s">
        <v>266</v>
      </c>
      <c r="R2522" t="s">
        <v>267</v>
      </c>
      <c r="S2522" t="s">
        <v>2284</v>
      </c>
      <c r="T2522">
        <v>41.85</v>
      </c>
      <c r="U2522" t="s">
        <v>24</v>
      </c>
      <c r="V2522" t="s">
        <v>2285</v>
      </c>
      <c r="W2522" t="s">
        <v>2286</v>
      </c>
      <c r="X2522" t="s">
        <v>2287</v>
      </c>
      <c r="Y2522" t="s">
        <v>2288</v>
      </c>
      <c r="Z2522" t="str">
        <f t="shared" si="39"/>
        <v>AS-92442</v>
      </c>
    </row>
    <row r="2523" spans="1:26" x14ac:dyDescent="0.3">
      <c r="A2523" t="s">
        <v>616</v>
      </c>
      <c r="B2523" t="s">
        <v>559</v>
      </c>
      <c r="C2523" t="s">
        <v>268</v>
      </c>
      <c r="E2523" t="s">
        <v>47</v>
      </c>
      <c r="G2523">
        <v>0.22</v>
      </c>
      <c r="H2523">
        <v>0.22</v>
      </c>
      <c r="I2523" t="s">
        <v>24</v>
      </c>
      <c r="J2523">
        <v>12.25</v>
      </c>
      <c r="K2523">
        <v>67.95</v>
      </c>
      <c r="L2523">
        <v>55.7</v>
      </c>
      <c r="M2523" t="s">
        <v>83</v>
      </c>
      <c r="N2523" t="s">
        <v>2289</v>
      </c>
      <c r="O2523" t="s">
        <v>2290</v>
      </c>
      <c r="P2523" t="s">
        <v>83</v>
      </c>
      <c r="Q2523" t="s">
        <v>266</v>
      </c>
      <c r="R2523" t="s">
        <v>267</v>
      </c>
      <c r="S2523" t="s">
        <v>2291</v>
      </c>
      <c r="T2523">
        <v>67.95</v>
      </c>
      <c r="U2523" t="s">
        <v>24</v>
      </c>
      <c r="V2523" t="s">
        <v>2292</v>
      </c>
      <c r="W2523" t="s">
        <v>2293</v>
      </c>
      <c r="X2523" t="s">
        <v>2294</v>
      </c>
      <c r="Y2523" t="s">
        <v>2295</v>
      </c>
      <c r="Z2523" t="str">
        <f t="shared" si="39"/>
        <v>AS-94727</v>
      </c>
    </row>
    <row r="2524" spans="1:26" x14ac:dyDescent="0.3">
      <c r="A2524" t="s">
        <v>386</v>
      </c>
      <c r="B2524" t="s">
        <v>559</v>
      </c>
      <c r="C2524" t="s">
        <v>264</v>
      </c>
      <c r="E2524" t="s">
        <v>46</v>
      </c>
      <c r="G2524">
        <v>0.2</v>
      </c>
      <c r="H2524">
        <v>0.2</v>
      </c>
      <c r="I2524" t="s">
        <v>24</v>
      </c>
      <c r="J2524">
        <v>5.14</v>
      </c>
      <c r="K2524">
        <v>30.85</v>
      </c>
      <c r="L2524">
        <v>25.71</v>
      </c>
      <c r="M2524" t="s">
        <v>265</v>
      </c>
      <c r="N2524" t="s">
        <v>2296</v>
      </c>
      <c r="O2524" t="s">
        <v>2297</v>
      </c>
      <c r="P2524" t="s">
        <v>265</v>
      </c>
      <c r="Q2524" t="s">
        <v>266</v>
      </c>
      <c r="R2524" t="s">
        <v>267</v>
      </c>
      <c r="S2524" t="s">
        <v>2298</v>
      </c>
      <c r="T2524">
        <v>30.85</v>
      </c>
      <c r="U2524" t="s">
        <v>24</v>
      </c>
      <c r="V2524" t="s">
        <v>2299</v>
      </c>
      <c r="W2524" t="s">
        <v>2300</v>
      </c>
      <c r="X2524" t="s">
        <v>2301</v>
      </c>
      <c r="Y2524" t="s">
        <v>2302</v>
      </c>
      <c r="Z2524" t="str">
        <f t="shared" si="39"/>
        <v>AS-94424</v>
      </c>
    </row>
    <row r="2525" spans="1:26" x14ac:dyDescent="0.3">
      <c r="A2525" t="s">
        <v>526</v>
      </c>
      <c r="B2525" t="s">
        <v>559</v>
      </c>
      <c r="C2525" t="s">
        <v>264</v>
      </c>
      <c r="E2525" t="s">
        <v>46</v>
      </c>
      <c r="G2525">
        <v>0.2</v>
      </c>
      <c r="H2525">
        <v>0.2</v>
      </c>
      <c r="I2525" t="s">
        <v>24</v>
      </c>
      <c r="J2525">
        <v>5.82</v>
      </c>
      <c r="K2525">
        <v>34.9</v>
      </c>
      <c r="L2525">
        <v>29.08</v>
      </c>
      <c r="M2525" t="s">
        <v>265</v>
      </c>
      <c r="N2525" t="s">
        <v>2303</v>
      </c>
      <c r="O2525" t="s">
        <v>2304</v>
      </c>
      <c r="P2525" t="s">
        <v>265</v>
      </c>
      <c r="Q2525" t="s">
        <v>266</v>
      </c>
      <c r="R2525" t="s">
        <v>267</v>
      </c>
      <c r="S2525" t="s">
        <v>2305</v>
      </c>
      <c r="T2525">
        <v>34.9</v>
      </c>
      <c r="U2525" t="s">
        <v>24</v>
      </c>
      <c r="V2525" t="s">
        <v>2306</v>
      </c>
      <c r="W2525" t="s">
        <v>2307</v>
      </c>
      <c r="X2525" t="s">
        <v>2308</v>
      </c>
      <c r="Y2525" t="s">
        <v>2309</v>
      </c>
      <c r="Z2525" t="str">
        <f t="shared" si="39"/>
        <v>AS-92420</v>
      </c>
    </row>
    <row r="2526" spans="1:26" x14ac:dyDescent="0.3">
      <c r="A2526" t="s">
        <v>453</v>
      </c>
      <c r="B2526" t="s">
        <v>559</v>
      </c>
      <c r="C2526" t="s">
        <v>264</v>
      </c>
      <c r="E2526" t="s">
        <v>46</v>
      </c>
      <c r="G2526">
        <v>0.2</v>
      </c>
      <c r="H2526">
        <v>0.2</v>
      </c>
      <c r="I2526" t="s">
        <v>24</v>
      </c>
      <c r="J2526">
        <v>7.98</v>
      </c>
      <c r="K2526">
        <v>47.9</v>
      </c>
      <c r="L2526">
        <v>39.92</v>
      </c>
      <c r="M2526" t="s">
        <v>265</v>
      </c>
      <c r="N2526" t="s">
        <v>2310</v>
      </c>
      <c r="O2526" t="s">
        <v>2311</v>
      </c>
      <c r="P2526" t="s">
        <v>265</v>
      </c>
      <c r="Q2526" t="s">
        <v>266</v>
      </c>
      <c r="R2526" t="s">
        <v>267</v>
      </c>
      <c r="S2526" t="s">
        <v>2312</v>
      </c>
      <c r="T2526">
        <v>47.9</v>
      </c>
      <c r="U2526" t="s">
        <v>24</v>
      </c>
      <c r="V2526" t="s">
        <v>2313</v>
      </c>
      <c r="W2526" t="s">
        <v>2314</v>
      </c>
      <c r="X2526" t="s">
        <v>2315</v>
      </c>
      <c r="Y2526" t="s">
        <v>2316</v>
      </c>
      <c r="Z2526" t="str">
        <f t="shared" si="39"/>
        <v>AS-93597</v>
      </c>
    </row>
    <row r="2527" spans="1:26" x14ac:dyDescent="0.3">
      <c r="A2527" t="s">
        <v>419</v>
      </c>
      <c r="B2527" t="s">
        <v>559</v>
      </c>
      <c r="C2527" t="s">
        <v>264</v>
      </c>
      <c r="E2527" t="s">
        <v>46</v>
      </c>
      <c r="G2527">
        <v>0.2</v>
      </c>
      <c r="H2527">
        <v>0.2</v>
      </c>
      <c r="I2527" t="s">
        <v>24</v>
      </c>
      <c r="J2527">
        <v>6.31</v>
      </c>
      <c r="K2527">
        <v>37.85</v>
      </c>
      <c r="L2527">
        <v>31.54</v>
      </c>
      <c r="M2527" t="s">
        <v>265</v>
      </c>
      <c r="N2527" t="s">
        <v>2317</v>
      </c>
      <c r="O2527" t="s">
        <v>2318</v>
      </c>
      <c r="P2527" t="s">
        <v>265</v>
      </c>
      <c r="Q2527" t="s">
        <v>266</v>
      </c>
      <c r="R2527" t="s">
        <v>267</v>
      </c>
      <c r="S2527" t="s">
        <v>2319</v>
      </c>
      <c r="T2527">
        <v>37.85</v>
      </c>
      <c r="U2527" t="s">
        <v>24</v>
      </c>
      <c r="V2527" t="s">
        <v>2320</v>
      </c>
      <c r="W2527" t="s">
        <v>2321</v>
      </c>
      <c r="X2527" t="s">
        <v>2322</v>
      </c>
      <c r="Y2527" t="s">
        <v>2323</v>
      </c>
      <c r="Z2527" t="str">
        <f t="shared" si="39"/>
        <v>AS-94116</v>
      </c>
    </row>
    <row r="2528" spans="1:26" x14ac:dyDescent="0.3">
      <c r="A2528" t="s">
        <v>510</v>
      </c>
      <c r="B2528" t="s">
        <v>559</v>
      </c>
      <c r="C2528" t="s">
        <v>264</v>
      </c>
      <c r="E2528" t="s">
        <v>45</v>
      </c>
      <c r="G2528">
        <v>0.21</v>
      </c>
      <c r="H2528">
        <v>0.21</v>
      </c>
      <c r="I2528" t="s">
        <v>24</v>
      </c>
      <c r="J2528">
        <v>8.31</v>
      </c>
      <c r="K2528">
        <v>47.9</v>
      </c>
      <c r="L2528">
        <v>39.590000000000003</v>
      </c>
      <c r="M2528" t="s">
        <v>265</v>
      </c>
      <c r="N2528" t="s">
        <v>2324</v>
      </c>
      <c r="O2528" t="s">
        <v>2325</v>
      </c>
      <c r="P2528" t="s">
        <v>265</v>
      </c>
      <c r="Q2528" t="s">
        <v>266</v>
      </c>
      <c r="R2528" t="s">
        <v>267</v>
      </c>
      <c r="S2528" t="s">
        <v>2326</v>
      </c>
      <c r="T2528">
        <v>47.9</v>
      </c>
      <c r="U2528" t="s">
        <v>24</v>
      </c>
      <c r="V2528" t="s">
        <v>2327</v>
      </c>
      <c r="W2528" t="s">
        <v>2328</v>
      </c>
      <c r="X2528" t="s">
        <v>2329</v>
      </c>
      <c r="Y2528" t="s">
        <v>2330</v>
      </c>
      <c r="Z2528" t="str">
        <f t="shared" si="39"/>
        <v>AS-92613</v>
      </c>
    </row>
    <row r="2529" spans="1:26" x14ac:dyDescent="0.3">
      <c r="A2529" t="s">
        <v>381</v>
      </c>
      <c r="B2529" t="s">
        <v>559</v>
      </c>
      <c r="C2529" t="s">
        <v>264</v>
      </c>
      <c r="E2529" t="s">
        <v>46</v>
      </c>
      <c r="G2529">
        <v>0.2</v>
      </c>
      <c r="H2529">
        <v>0.2</v>
      </c>
      <c r="I2529" t="s">
        <v>24</v>
      </c>
      <c r="J2529">
        <v>16.47</v>
      </c>
      <c r="K2529">
        <v>98.8</v>
      </c>
      <c r="L2529">
        <v>82.33</v>
      </c>
      <c r="M2529" t="s">
        <v>265</v>
      </c>
      <c r="N2529" t="s">
        <v>2331</v>
      </c>
      <c r="O2529" t="s">
        <v>2332</v>
      </c>
      <c r="P2529" t="s">
        <v>265</v>
      </c>
      <c r="Q2529" t="s">
        <v>266</v>
      </c>
      <c r="R2529" t="s">
        <v>267</v>
      </c>
      <c r="S2529" t="s">
        <v>2333</v>
      </c>
      <c r="T2529">
        <v>98.8</v>
      </c>
      <c r="U2529" t="s">
        <v>24</v>
      </c>
      <c r="V2529" t="s">
        <v>2334</v>
      </c>
      <c r="W2529" t="s">
        <v>2335</v>
      </c>
      <c r="X2529" t="s">
        <v>2336</v>
      </c>
      <c r="Y2529" t="s">
        <v>2337</v>
      </c>
      <c r="Z2529" t="str">
        <f t="shared" si="39"/>
        <v>AS-94441</v>
      </c>
    </row>
    <row r="2530" spans="1:26" x14ac:dyDescent="0.3">
      <c r="A2530" t="s">
        <v>452</v>
      </c>
      <c r="B2530" t="s">
        <v>559</v>
      </c>
      <c r="C2530" t="s">
        <v>264</v>
      </c>
      <c r="E2530" t="s">
        <v>46</v>
      </c>
      <c r="G2530">
        <v>0.2</v>
      </c>
      <c r="H2530">
        <v>0.2</v>
      </c>
      <c r="I2530" t="s">
        <v>24</v>
      </c>
      <c r="J2530">
        <v>10.82</v>
      </c>
      <c r="K2530">
        <v>64.900000000000006</v>
      </c>
      <c r="L2530">
        <v>54.08</v>
      </c>
      <c r="M2530" t="s">
        <v>265</v>
      </c>
      <c r="N2530" t="s">
        <v>2338</v>
      </c>
      <c r="O2530" t="s">
        <v>2339</v>
      </c>
      <c r="P2530" t="s">
        <v>265</v>
      </c>
      <c r="Q2530" t="s">
        <v>266</v>
      </c>
      <c r="R2530" t="s">
        <v>267</v>
      </c>
      <c r="S2530" t="s">
        <v>2340</v>
      </c>
      <c r="T2530">
        <v>64.900000000000006</v>
      </c>
      <c r="U2530" t="s">
        <v>24</v>
      </c>
      <c r="V2530" t="s">
        <v>2341</v>
      </c>
      <c r="W2530" t="s">
        <v>2342</v>
      </c>
      <c r="X2530" t="s">
        <v>2343</v>
      </c>
      <c r="Y2530" t="s">
        <v>2344</v>
      </c>
      <c r="Z2530" t="str">
        <f t="shared" si="39"/>
        <v>AS-93617</v>
      </c>
    </row>
    <row r="2531" spans="1:26" x14ac:dyDescent="0.3">
      <c r="A2531" t="s">
        <v>481</v>
      </c>
      <c r="B2531" t="s">
        <v>559</v>
      </c>
      <c r="C2531" t="s">
        <v>264</v>
      </c>
      <c r="E2531" t="s">
        <v>47</v>
      </c>
      <c r="G2531">
        <v>0.22</v>
      </c>
      <c r="H2531">
        <v>0.22</v>
      </c>
      <c r="I2531" t="s">
        <v>24</v>
      </c>
      <c r="J2531">
        <v>4.49</v>
      </c>
      <c r="K2531">
        <v>24.9</v>
      </c>
      <c r="L2531">
        <v>20.41</v>
      </c>
      <c r="M2531" t="s">
        <v>265</v>
      </c>
      <c r="N2531" t="s">
        <v>2345</v>
      </c>
      <c r="O2531" t="s">
        <v>2346</v>
      </c>
      <c r="P2531" t="s">
        <v>265</v>
      </c>
      <c r="Q2531" t="s">
        <v>266</v>
      </c>
      <c r="R2531" t="s">
        <v>267</v>
      </c>
      <c r="S2531" t="s">
        <v>2347</v>
      </c>
      <c r="T2531">
        <v>24.9</v>
      </c>
      <c r="U2531" t="s">
        <v>24</v>
      </c>
      <c r="V2531" t="s">
        <v>2348</v>
      </c>
      <c r="W2531" t="s">
        <v>2349</v>
      </c>
      <c r="X2531" t="s">
        <v>2350</v>
      </c>
      <c r="Y2531" t="s">
        <v>2351</v>
      </c>
      <c r="Z2531" t="str">
        <f t="shared" si="39"/>
        <v>AS-93163</v>
      </c>
    </row>
    <row r="2532" spans="1:26" x14ac:dyDescent="0.3">
      <c r="A2532" t="s">
        <v>583</v>
      </c>
      <c r="B2532" t="s">
        <v>559</v>
      </c>
      <c r="C2532" t="s">
        <v>38</v>
      </c>
      <c r="D2532" t="s">
        <v>65</v>
      </c>
      <c r="E2532" t="s">
        <v>49</v>
      </c>
      <c r="G2532">
        <v>0.23</v>
      </c>
      <c r="H2532" t="s">
        <v>270</v>
      </c>
      <c r="I2532" t="s">
        <v>24</v>
      </c>
      <c r="J2532">
        <v>13.6</v>
      </c>
      <c r="K2532">
        <v>78.36</v>
      </c>
      <c r="L2532">
        <v>64.760000000000005</v>
      </c>
      <c r="M2532" t="s">
        <v>271</v>
      </c>
      <c r="Z2532" t="str">
        <f t="shared" si="39"/>
        <v>AS-93088</v>
      </c>
    </row>
    <row r="2533" spans="1:26" x14ac:dyDescent="0.3">
      <c r="A2533" t="s">
        <v>411</v>
      </c>
      <c r="B2533" t="s">
        <v>559</v>
      </c>
      <c r="C2533" t="s">
        <v>264</v>
      </c>
      <c r="E2533" t="s">
        <v>45</v>
      </c>
      <c r="G2533">
        <v>0.21</v>
      </c>
      <c r="H2533">
        <v>0.21</v>
      </c>
      <c r="I2533" t="s">
        <v>24</v>
      </c>
      <c r="J2533">
        <v>71.67</v>
      </c>
      <c r="K2533">
        <v>412.95</v>
      </c>
      <c r="L2533">
        <v>341.28</v>
      </c>
      <c r="M2533" t="s">
        <v>265</v>
      </c>
      <c r="N2533" t="s">
        <v>2352</v>
      </c>
      <c r="O2533" t="s">
        <v>2353</v>
      </c>
      <c r="P2533" t="s">
        <v>265</v>
      </c>
      <c r="Q2533" t="s">
        <v>266</v>
      </c>
      <c r="R2533" t="s">
        <v>267</v>
      </c>
      <c r="S2533" t="s">
        <v>2354</v>
      </c>
      <c r="T2533">
        <v>412.95</v>
      </c>
      <c r="U2533" t="s">
        <v>24</v>
      </c>
      <c r="V2533" t="s">
        <v>2355</v>
      </c>
      <c r="W2533" t="s">
        <v>2356</v>
      </c>
      <c r="X2533" t="s">
        <v>2357</v>
      </c>
      <c r="Y2533" t="s">
        <v>2358</v>
      </c>
      <c r="Z2533" t="str">
        <f t="shared" si="39"/>
        <v>AS-94135</v>
      </c>
    </row>
    <row r="2534" spans="1:26" x14ac:dyDescent="0.3">
      <c r="A2534" t="s">
        <v>415</v>
      </c>
      <c r="B2534" t="s">
        <v>559</v>
      </c>
      <c r="C2534" t="s">
        <v>264</v>
      </c>
      <c r="E2534" t="s">
        <v>45</v>
      </c>
      <c r="G2534">
        <v>0.21</v>
      </c>
      <c r="H2534">
        <v>0.21</v>
      </c>
      <c r="I2534" t="s">
        <v>24</v>
      </c>
      <c r="J2534">
        <v>10.23</v>
      </c>
      <c r="K2534">
        <v>58.95</v>
      </c>
      <c r="L2534">
        <v>48.72</v>
      </c>
      <c r="M2534" t="s">
        <v>265</v>
      </c>
      <c r="N2534" t="s">
        <v>2359</v>
      </c>
      <c r="O2534" t="s">
        <v>2360</v>
      </c>
      <c r="P2534" t="s">
        <v>265</v>
      </c>
      <c r="Q2534" t="s">
        <v>266</v>
      </c>
      <c r="R2534" t="s">
        <v>267</v>
      </c>
      <c r="S2534" t="s">
        <v>2361</v>
      </c>
      <c r="T2534">
        <v>58.95</v>
      </c>
      <c r="U2534" t="s">
        <v>24</v>
      </c>
      <c r="V2534" t="s">
        <v>2362</v>
      </c>
      <c r="W2534" t="s">
        <v>2363</v>
      </c>
      <c r="X2534" t="s">
        <v>2364</v>
      </c>
      <c r="Y2534" t="s">
        <v>2365</v>
      </c>
      <c r="Z2534" t="str">
        <f t="shared" si="39"/>
        <v>AS-94127</v>
      </c>
    </row>
    <row r="2535" spans="1:26" x14ac:dyDescent="0.3">
      <c r="A2535" t="s">
        <v>429</v>
      </c>
      <c r="B2535" t="s">
        <v>559</v>
      </c>
      <c r="C2535" t="s">
        <v>264</v>
      </c>
      <c r="E2535" t="s">
        <v>46</v>
      </c>
      <c r="G2535">
        <v>0.2</v>
      </c>
      <c r="H2535">
        <v>0.2</v>
      </c>
      <c r="I2535" t="s">
        <v>24</v>
      </c>
      <c r="J2535">
        <v>4.1500000000000004</v>
      </c>
      <c r="K2535">
        <v>24.9</v>
      </c>
      <c r="L2535">
        <v>20.75</v>
      </c>
      <c r="M2535" t="s">
        <v>265</v>
      </c>
      <c r="N2535" t="s">
        <v>2366</v>
      </c>
      <c r="O2535" t="s">
        <v>2367</v>
      </c>
      <c r="P2535" t="s">
        <v>265</v>
      </c>
      <c r="Q2535" t="s">
        <v>266</v>
      </c>
      <c r="R2535" t="s">
        <v>267</v>
      </c>
      <c r="S2535" t="s">
        <v>2368</v>
      </c>
      <c r="T2535">
        <v>24.9</v>
      </c>
      <c r="U2535" t="s">
        <v>24</v>
      </c>
      <c r="V2535" t="s">
        <v>2369</v>
      </c>
      <c r="W2535" t="s">
        <v>2370</v>
      </c>
      <c r="X2535" t="s">
        <v>2371</v>
      </c>
      <c r="Y2535" t="s">
        <v>2372</v>
      </c>
      <c r="Z2535" t="str">
        <f t="shared" si="39"/>
        <v>AS-93980</v>
      </c>
    </row>
    <row r="2536" spans="1:26" x14ac:dyDescent="0.3">
      <c r="A2536" t="s">
        <v>421</v>
      </c>
      <c r="B2536" t="s">
        <v>559</v>
      </c>
      <c r="C2536" t="s">
        <v>264</v>
      </c>
      <c r="E2536" t="s">
        <v>45</v>
      </c>
      <c r="G2536">
        <v>0.21</v>
      </c>
      <c r="H2536">
        <v>0.21</v>
      </c>
      <c r="I2536" t="s">
        <v>24</v>
      </c>
      <c r="J2536">
        <v>27.76</v>
      </c>
      <c r="K2536">
        <v>159.94999999999999</v>
      </c>
      <c r="L2536">
        <v>132.19</v>
      </c>
      <c r="M2536" t="s">
        <v>265</v>
      </c>
      <c r="N2536" t="s">
        <v>2373</v>
      </c>
      <c r="O2536" t="s">
        <v>2374</v>
      </c>
      <c r="P2536" t="s">
        <v>265</v>
      </c>
      <c r="Q2536" t="s">
        <v>266</v>
      </c>
      <c r="R2536" t="s">
        <v>267</v>
      </c>
      <c r="S2536" t="s">
        <v>2375</v>
      </c>
      <c r="T2536">
        <v>159.94999999999999</v>
      </c>
      <c r="U2536" t="s">
        <v>24</v>
      </c>
      <c r="V2536" t="s">
        <v>2376</v>
      </c>
      <c r="W2536" t="s">
        <v>2377</v>
      </c>
      <c r="X2536" t="s">
        <v>2378</v>
      </c>
      <c r="Y2536" t="s">
        <v>2379</v>
      </c>
      <c r="Z2536" t="str">
        <f t="shared" si="39"/>
        <v>AS-94070</v>
      </c>
    </row>
    <row r="2537" spans="1:26" x14ac:dyDescent="0.3">
      <c r="A2537" t="s">
        <v>598</v>
      </c>
      <c r="B2537" t="s">
        <v>559</v>
      </c>
      <c r="C2537" t="s">
        <v>268</v>
      </c>
      <c r="E2537" t="s">
        <v>42</v>
      </c>
      <c r="G2537">
        <v>0.19</v>
      </c>
      <c r="H2537">
        <v>0.19</v>
      </c>
      <c r="I2537" t="s">
        <v>24</v>
      </c>
      <c r="J2537">
        <v>52.12</v>
      </c>
      <c r="K2537">
        <v>326.43</v>
      </c>
      <c r="L2537">
        <v>274.31</v>
      </c>
      <c r="M2537" t="s">
        <v>83</v>
      </c>
      <c r="N2537" t="s">
        <v>2380</v>
      </c>
      <c r="O2537" t="s">
        <v>2381</v>
      </c>
      <c r="P2537" t="s">
        <v>83</v>
      </c>
      <c r="Q2537" t="s">
        <v>266</v>
      </c>
      <c r="R2537" t="s">
        <v>267</v>
      </c>
      <c r="S2537" t="s">
        <v>2382</v>
      </c>
      <c r="T2537">
        <v>326.43</v>
      </c>
      <c r="U2537" t="s">
        <v>24</v>
      </c>
      <c r="V2537" t="s">
        <v>2383</v>
      </c>
      <c r="W2537" t="s">
        <v>2384</v>
      </c>
      <c r="X2537" t="s">
        <v>2385</v>
      </c>
      <c r="Y2537" t="s">
        <v>2386</v>
      </c>
      <c r="Z2537" t="str">
        <f t="shared" si="39"/>
        <v>AS-94020</v>
      </c>
    </row>
    <row r="2538" spans="1:26" x14ac:dyDescent="0.3">
      <c r="A2538" t="s">
        <v>597</v>
      </c>
      <c r="B2538" t="s">
        <v>559</v>
      </c>
      <c r="C2538" t="s">
        <v>268</v>
      </c>
      <c r="E2538" t="s">
        <v>42</v>
      </c>
      <c r="G2538">
        <v>0.19</v>
      </c>
      <c r="H2538">
        <v>0.19</v>
      </c>
      <c r="I2538" t="s">
        <v>24</v>
      </c>
      <c r="J2538">
        <v>3.98</v>
      </c>
      <c r="K2538">
        <v>24.9</v>
      </c>
      <c r="L2538">
        <v>20.92</v>
      </c>
      <c r="M2538" t="s">
        <v>83</v>
      </c>
      <c r="N2538" t="s">
        <v>2387</v>
      </c>
      <c r="O2538" t="s">
        <v>2388</v>
      </c>
      <c r="P2538" t="s">
        <v>83</v>
      </c>
      <c r="Q2538" t="s">
        <v>266</v>
      </c>
      <c r="R2538" t="s">
        <v>267</v>
      </c>
      <c r="S2538" t="s">
        <v>2389</v>
      </c>
      <c r="T2538">
        <v>24.9</v>
      </c>
      <c r="U2538" t="s">
        <v>24</v>
      </c>
      <c r="V2538" t="s">
        <v>2390</v>
      </c>
      <c r="W2538" t="s">
        <v>2391</v>
      </c>
      <c r="X2538" t="s">
        <v>2392</v>
      </c>
      <c r="Y2538" t="s">
        <v>2393</v>
      </c>
      <c r="Z2538" t="str">
        <f t="shared" si="39"/>
        <v>AS-93985</v>
      </c>
    </row>
    <row r="2539" spans="1:26" x14ac:dyDescent="0.3">
      <c r="A2539" t="s">
        <v>497</v>
      </c>
      <c r="B2539" t="s">
        <v>559</v>
      </c>
      <c r="C2539" t="s">
        <v>264</v>
      </c>
      <c r="E2539" t="s">
        <v>46</v>
      </c>
      <c r="G2539">
        <v>0.2</v>
      </c>
      <c r="H2539">
        <v>0.2</v>
      </c>
      <c r="I2539" t="s">
        <v>24</v>
      </c>
      <c r="J2539">
        <v>7.98</v>
      </c>
      <c r="K2539">
        <v>47.9</v>
      </c>
      <c r="L2539">
        <v>39.92</v>
      </c>
      <c r="M2539" t="s">
        <v>265</v>
      </c>
      <c r="N2539" t="s">
        <v>2394</v>
      </c>
      <c r="O2539" t="s">
        <v>2395</v>
      </c>
      <c r="P2539" t="s">
        <v>265</v>
      </c>
      <c r="Q2539" t="s">
        <v>266</v>
      </c>
      <c r="R2539" t="s">
        <v>267</v>
      </c>
      <c r="S2539" t="s">
        <v>2396</v>
      </c>
      <c r="T2539">
        <v>47.9</v>
      </c>
      <c r="U2539" t="s">
        <v>24</v>
      </c>
      <c r="V2539" t="s">
        <v>2397</v>
      </c>
      <c r="W2539" t="s">
        <v>2398</v>
      </c>
      <c r="X2539" t="s">
        <v>2399</v>
      </c>
      <c r="Y2539" t="s">
        <v>2400</v>
      </c>
      <c r="Z2539" t="str">
        <f t="shared" si="39"/>
        <v>AS-92923</v>
      </c>
    </row>
    <row r="2540" spans="1:26" x14ac:dyDescent="0.3">
      <c r="A2540" t="s">
        <v>488</v>
      </c>
      <c r="B2540" t="s">
        <v>559</v>
      </c>
      <c r="C2540" t="s">
        <v>264</v>
      </c>
      <c r="E2540" t="s">
        <v>45</v>
      </c>
      <c r="G2540">
        <v>0.21</v>
      </c>
      <c r="H2540">
        <v>0.21</v>
      </c>
      <c r="I2540" t="s">
        <v>24</v>
      </c>
      <c r="J2540">
        <v>10.23</v>
      </c>
      <c r="K2540">
        <v>58.95</v>
      </c>
      <c r="L2540">
        <v>48.72</v>
      </c>
      <c r="M2540" t="s">
        <v>265</v>
      </c>
      <c r="N2540" t="s">
        <v>2401</v>
      </c>
      <c r="O2540" t="s">
        <v>2402</v>
      </c>
      <c r="P2540" t="s">
        <v>265</v>
      </c>
      <c r="Q2540" t="s">
        <v>266</v>
      </c>
      <c r="R2540" t="s">
        <v>267</v>
      </c>
      <c r="S2540" t="s">
        <v>2403</v>
      </c>
      <c r="T2540">
        <v>58.95</v>
      </c>
      <c r="U2540" t="s">
        <v>24</v>
      </c>
      <c r="V2540" t="s">
        <v>2404</v>
      </c>
      <c r="W2540" t="s">
        <v>2405</v>
      </c>
      <c r="X2540" t="s">
        <v>2406</v>
      </c>
      <c r="Y2540" t="s">
        <v>2407</v>
      </c>
      <c r="Z2540" t="str">
        <f t="shared" si="39"/>
        <v>AS-92991</v>
      </c>
    </row>
    <row r="2541" spans="1:26" x14ac:dyDescent="0.3">
      <c r="A2541" t="s">
        <v>554</v>
      </c>
      <c r="B2541" t="s">
        <v>559</v>
      </c>
      <c r="C2541" t="s">
        <v>264</v>
      </c>
      <c r="E2541" t="s">
        <v>45</v>
      </c>
      <c r="G2541">
        <v>0.21</v>
      </c>
      <c r="H2541">
        <v>0.21</v>
      </c>
      <c r="I2541" t="s">
        <v>24</v>
      </c>
      <c r="J2541">
        <v>11.09</v>
      </c>
      <c r="K2541">
        <v>63.92</v>
      </c>
      <c r="L2541">
        <v>52.83</v>
      </c>
      <c r="M2541" t="s">
        <v>265</v>
      </c>
      <c r="N2541" t="s">
        <v>2408</v>
      </c>
      <c r="O2541" t="s">
        <v>2409</v>
      </c>
      <c r="P2541" t="s">
        <v>265</v>
      </c>
      <c r="Q2541" t="s">
        <v>266</v>
      </c>
      <c r="R2541" t="s">
        <v>267</v>
      </c>
      <c r="S2541" t="s">
        <v>2410</v>
      </c>
      <c r="T2541">
        <v>63.92</v>
      </c>
      <c r="U2541" t="s">
        <v>24</v>
      </c>
      <c r="V2541" t="s">
        <v>2411</v>
      </c>
      <c r="W2541" t="s">
        <v>2412</v>
      </c>
      <c r="X2541" t="s">
        <v>2413</v>
      </c>
      <c r="Y2541" t="s">
        <v>2414</v>
      </c>
      <c r="Z2541" t="str">
        <f t="shared" si="39"/>
        <v>AS-92046</v>
      </c>
    </row>
    <row r="2542" spans="1:26" x14ac:dyDescent="0.3">
      <c r="A2542" t="s">
        <v>609</v>
      </c>
      <c r="B2542" t="s">
        <v>559</v>
      </c>
      <c r="C2542" t="s">
        <v>268</v>
      </c>
      <c r="E2542" t="s">
        <v>46</v>
      </c>
      <c r="G2542">
        <v>0.2</v>
      </c>
      <c r="H2542">
        <v>0.2</v>
      </c>
      <c r="I2542" t="s">
        <v>24</v>
      </c>
      <c r="J2542">
        <v>2.98</v>
      </c>
      <c r="K2542">
        <v>17.899999999999999</v>
      </c>
      <c r="L2542">
        <v>14.92</v>
      </c>
      <c r="M2542" t="s">
        <v>83</v>
      </c>
      <c r="N2542" t="s">
        <v>2415</v>
      </c>
      <c r="O2542" t="s">
        <v>2416</v>
      </c>
      <c r="P2542" t="s">
        <v>83</v>
      </c>
      <c r="Q2542" t="s">
        <v>266</v>
      </c>
      <c r="R2542" t="s">
        <v>267</v>
      </c>
      <c r="S2542" t="s">
        <v>2417</v>
      </c>
      <c r="T2542">
        <v>17.899999999999999</v>
      </c>
      <c r="U2542" t="s">
        <v>24</v>
      </c>
      <c r="V2542" t="s">
        <v>2418</v>
      </c>
      <c r="W2542" t="s">
        <v>2419</v>
      </c>
      <c r="X2542" t="s">
        <v>2420</v>
      </c>
      <c r="Y2542" t="s">
        <v>2421</v>
      </c>
      <c r="Z2542" t="str">
        <f t="shared" si="39"/>
        <v>AS-94336</v>
      </c>
    </row>
    <row r="2543" spans="1:26" x14ac:dyDescent="0.3">
      <c r="A2543" t="s">
        <v>416</v>
      </c>
      <c r="B2543" t="s">
        <v>559</v>
      </c>
      <c r="C2543" t="s">
        <v>264</v>
      </c>
      <c r="E2543" t="s">
        <v>45</v>
      </c>
      <c r="G2543">
        <v>0.21</v>
      </c>
      <c r="H2543">
        <v>0.21</v>
      </c>
      <c r="I2543" t="s">
        <v>24</v>
      </c>
      <c r="J2543">
        <v>5.54</v>
      </c>
      <c r="K2543">
        <v>31.9</v>
      </c>
      <c r="L2543">
        <v>26.36</v>
      </c>
      <c r="M2543" t="s">
        <v>265</v>
      </c>
      <c r="N2543" t="s">
        <v>2422</v>
      </c>
      <c r="O2543" t="s">
        <v>2423</v>
      </c>
      <c r="P2543" t="s">
        <v>265</v>
      </c>
      <c r="Q2543" t="s">
        <v>266</v>
      </c>
      <c r="R2543" t="s">
        <v>267</v>
      </c>
      <c r="S2543" t="s">
        <v>2424</v>
      </c>
      <c r="T2543">
        <v>31.9</v>
      </c>
      <c r="U2543" t="s">
        <v>24</v>
      </c>
      <c r="V2543" t="s">
        <v>2425</v>
      </c>
      <c r="W2543" t="s">
        <v>2426</v>
      </c>
      <c r="X2543" t="s">
        <v>2427</v>
      </c>
      <c r="Y2543" t="s">
        <v>2428</v>
      </c>
      <c r="Z2543" t="str">
        <f t="shared" si="39"/>
        <v>AS-94126</v>
      </c>
    </row>
  </sheetData>
  <autoFilter ref="A1:Z2543" xr:uid="{B9344059-629E-4886-B0E3-38C635A8382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90A0-0006-4610-8944-B97DB6A5A459}">
  <sheetPr>
    <tabColor theme="9"/>
  </sheetPr>
  <dimension ref="A1:AL1453"/>
  <sheetViews>
    <sheetView zoomScale="70" zoomScaleNormal="70" workbookViewId="0">
      <selection activeCell="A16" sqref="A16"/>
    </sheetView>
  </sheetViews>
  <sheetFormatPr baseColWidth="10" defaultColWidth="11.44140625" defaultRowHeight="14.4" outlineLevelCol="1" x14ac:dyDescent="0.3"/>
  <cols>
    <col min="1" max="4" width="16.5546875" style="9" customWidth="1" outlineLevel="1"/>
    <col min="5" max="6" width="11.44140625" style="6" customWidth="1" outlineLevel="1"/>
    <col min="7" max="11" width="16.5546875" style="9" customWidth="1" outlineLevel="1"/>
    <col min="12" max="12" width="11.44140625" style="6" customWidth="1" outlineLevel="1"/>
    <col min="13" max="13" width="4.33203125" style="6" customWidth="1"/>
    <col min="14" max="18" width="16.5546875" style="9" customWidth="1"/>
    <col min="19" max="19" width="11.44140625" style="6"/>
    <col min="20" max="25" width="16.5546875" style="9" customWidth="1"/>
    <col min="26" max="26" width="11.44140625" style="6"/>
    <col min="27" max="31" width="16.5546875" style="9" customWidth="1"/>
    <col min="32" max="32" width="11.44140625" style="6" hidden="1" customWidth="1" outlineLevel="1"/>
    <col min="33" max="37" width="16.5546875" style="9" hidden="1" customWidth="1" outlineLevel="1"/>
    <col min="38" max="38" width="11.44140625" style="6" collapsed="1"/>
    <col min="39" max="16384" width="11.44140625" style="6"/>
  </cols>
  <sheetData>
    <row r="1" spans="1:37" x14ac:dyDescent="0.3">
      <c r="A1" s="11" t="s">
        <v>82</v>
      </c>
      <c r="B1" s="11"/>
      <c r="C1" s="11"/>
      <c r="D1" s="11"/>
      <c r="G1" s="11" t="s">
        <v>86</v>
      </c>
      <c r="H1" s="11"/>
      <c r="I1" s="11"/>
      <c r="J1" s="11"/>
      <c r="K1" s="11"/>
      <c r="N1" s="11" t="s">
        <v>26781</v>
      </c>
      <c r="O1" s="11"/>
      <c r="P1" s="11"/>
      <c r="Q1" s="11"/>
      <c r="R1" s="11"/>
      <c r="T1" s="11" t="s">
        <v>26782</v>
      </c>
      <c r="U1" s="11"/>
      <c r="V1" s="11"/>
      <c r="W1" s="11"/>
      <c r="X1" s="11"/>
      <c r="Y1" s="11"/>
      <c r="AA1" s="11" t="s">
        <v>87</v>
      </c>
      <c r="AB1" s="11"/>
      <c r="AC1" s="11"/>
      <c r="AD1" s="11"/>
      <c r="AE1" s="11"/>
      <c r="AG1" s="11" t="s">
        <v>88</v>
      </c>
      <c r="AH1" s="11"/>
      <c r="AI1" s="11"/>
      <c r="AJ1" s="11"/>
      <c r="AK1" s="11"/>
    </row>
    <row r="2" spans="1:37" x14ac:dyDescent="0.3">
      <c r="A2" s="6"/>
      <c r="B2" s="6"/>
      <c r="C2" s="6"/>
      <c r="D2" s="6"/>
      <c r="G2" s="6"/>
      <c r="H2" s="6"/>
      <c r="I2" s="6"/>
      <c r="J2" s="6"/>
      <c r="K2" s="6"/>
      <c r="N2" s="6"/>
      <c r="O2" s="6"/>
      <c r="P2" s="6"/>
      <c r="Q2" s="6"/>
      <c r="R2" s="6"/>
      <c r="T2" s="6"/>
      <c r="U2" s="6"/>
      <c r="V2" s="6"/>
      <c r="W2" s="6"/>
      <c r="X2" s="6"/>
      <c r="Y2" s="6"/>
      <c r="AA2" s="6"/>
      <c r="AB2" s="6"/>
      <c r="AC2" s="6"/>
      <c r="AD2" s="6"/>
      <c r="AE2" s="6"/>
      <c r="AG2" s="6"/>
      <c r="AH2" s="6"/>
      <c r="AI2" s="6"/>
      <c r="AJ2" s="6"/>
      <c r="AK2" s="6"/>
    </row>
    <row r="3" spans="1:37" x14ac:dyDescent="0.3">
      <c r="A3" s="8" t="str" cm="1">
        <f t="array" ref="A3:B1453">_xlfn.LET(
  _xlpm.datos, Shopify_Payouts!A2:S999367,
  _xlpm.colPedido, INDEX(_xlpm.datos,,3),
  _xlpm.colImporte, INDEX(_xlpm.datos,,10),
  _xlpm.pedidos_validos, _xlfn._xlws.FILTER(_xlpm.colPedido, (_xlpm.colPedido&lt;&gt;"")*(_xlpm.colPedido&lt;&gt;"0")),
  _xlpm.pedidos, _xlfn.UNIQUE(_xlpm.pedidos_validos),
  _xlpm.importes, _xlfn.MAP(_xlpm.pedidos, _xlfn.LAMBDA(_xlpm.p, SUM(_xlfn._xlws.FILTER(_xlpm.colImporte, _xlpm.colPedido=_xlpm.p)))),
  _xlpm.encabezados, {"order_name","importe_payouts"},
  _xlfn.VSTACK(_xlpm.encabezados, _xlfn.HSTACK(_xlpm.pedidos, _xlpm.importes))
)</f>
        <v>order_name</v>
      </c>
      <c r="B3" s="8" t="str">
        <v>importe_payouts</v>
      </c>
      <c r="C3" s="8" t="s">
        <v>80</v>
      </c>
      <c r="D3" s="8" t="s">
        <v>85</v>
      </c>
      <c r="G3" s="8" t="str" cm="1">
        <f t="array" ref="G3:I1449">_xlfn.LET(
  _xlpm.datos, Sales_Shopify!A2:Q49829,
  _xlpm.colPedido,  INDEX(_xlpm.datos,,2),
  _xlpm.colGateway, INDEX(_xlpm.datos,,5),
  _xlpm.colImporte, INDEX(_xlpm.datos,,13),
  _xlpm.mask, ISNUMBER(SEARCH("shopify_payments']", _xlpm.colGateway&amp;"")),
  _xlpm.ped_f, _xlfn._xlws.FILTER(_xlpm.colPedido,  _xlpm.mask),
  _xlpm.gw_f,  _xlfn._xlws.FILTER(_xlpm.colGateway, _xlpm.mask),
  _xlpm.imp_f, _xlfn._xlws.FILTER(_xlpm.colImporte, _xlpm.mask),
  _xlpm.claves, _xlfn.UNIQUE(_xlfn.HSTACK(_xlpm.ped_f, _xlpm.gw_f)),
  _xlpm.pedidos_u,  INDEX(_xlpm.claves,,1),
  _xlpm.gateways_u, INDEX(_xlpm.claves,,2),
  _xlpm.importes, _xlfn.MAP(_xlpm.pedidos_u, _xlpm.gateways_u, _xlfn.LAMBDA(_xlpm.p,_xlpm.g, SUM(_xlfn._xlws.FILTER(_xlpm.imp_f, (_xlpm.ped_f=_xlpm.p)*(_xlpm.gw_f=_xlpm.g))))),
  _xlpm.encabezados, {"order_name","payment_gateway","importe_ventas"},
  _xlfn.VSTACK(_xlpm.encabezados, _xlfn.HSTACK(_xlpm.pedidos_u, _xlpm.gateways_u, _xlpm.importes))
)</f>
        <v>order_name</v>
      </c>
      <c r="H3" s="8" t="str">
        <v>payment_gateway</v>
      </c>
      <c r="I3" s="8" t="str">
        <v>importe_ventas</v>
      </c>
      <c r="J3" s="8" t="s">
        <v>84</v>
      </c>
      <c r="K3" s="8" t="s">
        <v>85</v>
      </c>
      <c r="N3" s="8" t="str" cm="1">
        <f t="array" aca="1" ref="N3:Q5" ca="1">_xlfn.LET(
  _xlpm.tabla, A3:D100000,
  _xlpm.cab, _xlfn.TAKE(_xlpm.tabla,1),
  _xlpm.cuerpo, OFFSET(_xlpm.tabla,1,0,ROWS(_xlpm.tabla)-1,COLUMNS(_xlpm.tabla)),
  _xlpm.col, LOWER(TRIM(SUBSTITUTE(CLEAN(INDEX(_xlpm.cuerpo,,4)&amp;""),CHAR(160),""))),
  _xlpm.payout, INDEX(_xlpm.cuerpo,,2),
  _xlpm.mask, (_xlpm.col="not_found") *(_xlpm.payout&lt;&gt;0),
  IFERROR(_xlfn.VSTACK(_xlpm.cab, _xlfn._xlws.FILTER(_xlpm.cuerpo, _xlpm.mask)), _xlpm.cab)
)</f>
        <v>order_name</v>
      </c>
      <c r="O3" s="8" t="str">
        <f ca="1"/>
        <v>importe_payouts</v>
      </c>
      <c r="P3" s="8" t="str">
        <f ca="1"/>
        <v>importe_ventas</v>
      </c>
      <c r="Q3" s="8" t="str">
        <f ca="1"/>
        <v>diff</v>
      </c>
      <c r="R3" s="8" t="s">
        <v>288</v>
      </c>
      <c r="T3" s="8" t="str" cm="1">
        <f t="array" aca="1" ref="T3:X3" ca="1">_xlfn.LET(
  _xlpm.tabla, G3:K100000,
  _xlpm.cab, _xlfn.TAKE(_xlpm.tabla,1),
  _xlpm.cuerpo, OFFSET(_xlpm.tabla,1,0,ROWS(_xlpm.tabla)-1,COLUMNS(_xlpm.tabla)),
  _xlpm.col, LOWER(TRIM(SUBSTITUTE(CLEAN(INDEX(_xlpm.cuerpo,,5)&amp;""),CHAR(160),""))),
  _xlpm.mask, _xlpm.col="not_found",
  IFERROR(_xlfn.VSTACK(_xlpm.cab, _xlfn._xlws.FILTER(_xlpm.cuerpo, _xlpm.mask)), _xlpm.cab)
)</f>
        <v>order_name</v>
      </c>
      <c r="U3" s="8" t="str">
        <f ca="1"/>
        <v>payment_gateway</v>
      </c>
      <c r="V3" s="8" t="str">
        <f ca="1"/>
        <v>importe_ventas</v>
      </c>
      <c r="W3" s="8" t="str">
        <f ca="1"/>
        <v>importe_payouts</v>
      </c>
      <c r="X3" s="8" t="str">
        <f ca="1"/>
        <v>diff</v>
      </c>
      <c r="Y3" s="8" t="s">
        <v>288</v>
      </c>
      <c r="AA3" s="8" t="str" cm="1">
        <f t="array" aca="1" ref="AA3:AD3" ca="1">_xlfn.LET(
  _xlpm.tabla, A3:D100000,
  _xlpm.cab, _xlfn.TAKE(_xlpm.tabla,1),
  _xlpm.cuerpo, OFFSET(_xlpm.tabla,1,0,ROWS(_xlpm.tabla)-1,COLUMNS(_xlpm.tabla)),
  _xlpm.diff, INDEX(_xlpm.cuerpo,,4),
  _xlpm.mask, (ISNUMBER(_xlpm.diff))*((_xlpm.diff&gt;0.01) + (_xlpm.diff&lt;-0.01)),
  IFERROR(_xlfn.VSTACK(_xlpm.cab, _xlfn._xlws.FILTER(_xlpm.cuerpo, _xlpm.mask)), _xlpm.cab)
)</f>
        <v>order_name</v>
      </c>
      <c r="AB3" s="8" t="str">
        <f ca="1"/>
        <v>importe_payouts</v>
      </c>
      <c r="AC3" s="8" t="str">
        <f ca="1"/>
        <v>importe_ventas</v>
      </c>
      <c r="AD3" s="8" t="str">
        <f ca="1"/>
        <v>diff</v>
      </c>
      <c r="AE3" s="8" t="s">
        <v>288</v>
      </c>
      <c r="AG3" s="8" t="str" cm="1">
        <f t="array" aca="1" ref="AG3:AK3" ca="1">_xlfn.LET(
  _xlpm.tabla, G3:K100000,
  _xlpm.cab, _xlfn.TAKE(_xlpm.tabla,1),
  _xlpm.cuerpo, OFFSET(_xlpm.tabla,1,0,ROWS(_xlpm.tabla)-1,COLUMNS(_xlpm.tabla)),
  _xlpm.colRaw, INDEX(_xlpm.cuerpo,,5),
  _xlpm.norm, LOWER(TRIM(SUBSTITUTE(CLEAN(_xlpm.colRaw&amp;""),CHAR(160),""))),
  _xlpm.numTry, VALUE(SUBSTITUTE(_xlpm.norm,",",".")),
  _xlpm.esNum, ISNUMBER(_xlpm.numTry),
  _xlpm.num, IFERROR(_xlpm.numTry,0),
  _xlpm.mask, _xlpm.esNum*(ABS(_xlpm.num)&gt;0.3),
  IFERROR(_xlfn.VSTACK(_xlpm.cab, _xlfn._xlws.FILTER(_xlpm.cuerpo, _xlpm.mask)), _xlpm.cab)
)</f>
        <v>order_name</v>
      </c>
      <c r="AH3" s="8" t="str">
        <f ca="1"/>
        <v>payment_gateway</v>
      </c>
      <c r="AI3" s="8" t="str">
        <f ca="1"/>
        <v>importe_ventas</v>
      </c>
      <c r="AJ3" s="8" t="str">
        <f ca="1"/>
        <v>importe_payouts</v>
      </c>
      <c r="AK3" s="8" t="str">
        <f ca="1"/>
        <v>diff</v>
      </c>
    </row>
    <row r="4" spans="1:37" x14ac:dyDescent="0.3">
      <c r="A4" s="9" t="str">
        <v>AS-97246</v>
      </c>
      <c r="B4" s="9">
        <v>99.75</v>
      </c>
      <c r="C4" s="9">
        <f>VLOOKUP(A4,Sales_Shopify!B:Z,12,0)</f>
        <v>99.75</v>
      </c>
      <c r="D4" s="9">
        <f>IFERROR(ROUND(+B4-C4,2),"Not_Found")</f>
        <v>0</v>
      </c>
      <c r="G4" s="9" t="str">
        <v>AS-94797</v>
      </c>
      <c r="H4" s="9" t="str">
        <v>['shopify_payments']</v>
      </c>
      <c r="I4" s="9">
        <v>99.95</v>
      </c>
      <c r="J4" s="9">
        <f>VLOOKUP(G4,$A$4:$D$1048576,2,0)</f>
        <v>99.95</v>
      </c>
      <c r="K4" s="9">
        <f>IFERROR(ROUND(+I4-J4,2),"Not_Found")</f>
        <v>0</v>
      </c>
      <c r="N4" s="9" t="str">
        <f ca="1"/>
        <v>AS-94172</v>
      </c>
      <c r="O4" s="9">
        <f ca="1"/>
        <v>-58.82</v>
      </c>
      <c r="P4" s="9" t="str">
        <f ca="1"/>
        <v>importe_ventas</v>
      </c>
      <c r="Q4" s="9" t="str">
        <f ca="1"/>
        <v>Not_Found</v>
      </c>
      <c r="R4" s="9" t="s">
        <v>26785</v>
      </c>
    </row>
    <row r="5" spans="1:37" x14ac:dyDescent="0.3">
      <c r="A5" s="9" t="str">
        <v>AS-97244</v>
      </c>
      <c r="B5" s="9">
        <v>67.95</v>
      </c>
      <c r="C5" s="9">
        <f>VLOOKUP(A5,Sales_Shopify!B:Z,12,0)</f>
        <v>67.95</v>
      </c>
      <c r="D5" s="9">
        <f t="shared" ref="D5:D68" si="0">IFERROR(ROUND(+B5-C5,2),"Not_Found")</f>
        <v>0</v>
      </c>
      <c r="G5" s="9" t="str">
        <v>AS-94798</v>
      </c>
      <c r="H5" s="9" t="str">
        <v>['shopify_payments']</v>
      </c>
      <c r="I5" s="9">
        <v>53.46</v>
      </c>
      <c r="J5" s="9">
        <f t="shared" ref="J5:J68" si="1">VLOOKUP(G5,$A$4:$D$1048576,2,0)</f>
        <v>53.46</v>
      </c>
      <c r="K5" s="9">
        <f t="shared" ref="K5:K68" si="2">IFERROR(ROUND(+I5-J5,2),"Not_Found")</f>
        <v>0</v>
      </c>
      <c r="N5" s="9" t="str">
        <f ca="1"/>
        <v>AS-90850</v>
      </c>
      <c r="O5" s="9">
        <f ca="1"/>
        <v>-56.91</v>
      </c>
      <c r="P5" s="9" t="str">
        <f ca="1"/>
        <v>importe_ventas</v>
      </c>
      <c r="Q5" s="9" t="str">
        <f ca="1"/>
        <v>Not_Found</v>
      </c>
      <c r="R5" s="9" t="s">
        <v>26785</v>
      </c>
    </row>
    <row r="6" spans="1:37" x14ac:dyDescent="0.3">
      <c r="A6" s="9" t="str">
        <v>AS-97243</v>
      </c>
      <c r="B6" s="9">
        <v>85.9</v>
      </c>
      <c r="C6" s="9">
        <f>VLOOKUP(A6,Sales_Shopify!B:Z,12,0)</f>
        <v>85.9</v>
      </c>
      <c r="D6" s="9">
        <f t="shared" si="0"/>
        <v>0</v>
      </c>
      <c r="G6" s="9" t="str">
        <v>AS-94800</v>
      </c>
      <c r="H6" s="9" t="str">
        <v>['shopify_payments']</v>
      </c>
      <c r="I6" s="9">
        <v>391.32</v>
      </c>
      <c r="J6" s="9">
        <f t="shared" si="1"/>
        <v>391.32</v>
      </c>
      <c r="K6" s="9">
        <f t="shared" si="2"/>
        <v>0</v>
      </c>
    </row>
    <row r="7" spans="1:37" x14ac:dyDescent="0.3">
      <c r="A7" s="9" t="str">
        <v>AS-97240</v>
      </c>
      <c r="B7" s="9">
        <v>134.91</v>
      </c>
      <c r="C7" s="9">
        <f>VLOOKUP(A7,Sales_Shopify!B:Z,12,0)</f>
        <v>134.91</v>
      </c>
      <c r="D7" s="9">
        <f t="shared" si="0"/>
        <v>0</v>
      </c>
      <c r="G7" s="9" t="str">
        <v>AS-94801</v>
      </c>
      <c r="H7" s="9" t="str">
        <v>['shopify_payments']</v>
      </c>
      <c r="I7" s="9">
        <v>53.91</v>
      </c>
      <c r="J7" s="9">
        <f t="shared" si="1"/>
        <v>53.91</v>
      </c>
      <c r="K7" s="9">
        <f t="shared" si="2"/>
        <v>0</v>
      </c>
    </row>
    <row r="8" spans="1:37" x14ac:dyDescent="0.3">
      <c r="A8" s="9" t="str">
        <v>AS-97239</v>
      </c>
      <c r="B8" s="9">
        <v>38.869999999999997</v>
      </c>
      <c r="C8" s="9">
        <f>VLOOKUP(A8,Sales_Shopify!B:Z,12,0)</f>
        <v>38.869999999999997</v>
      </c>
      <c r="D8" s="9">
        <f t="shared" si="0"/>
        <v>0</v>
      </c>
      <c r="G8" s="9" t="str">
        <v>AS-94802</v>
      </c>
      <c r="H8" s="9" t="str">
        <v>['shopify_payments']</v>
      </c>
      <c r="I8" s="9">
        <v>59.31</v>
      </c>
      <c r="J8" s="9">
        <f t="shared" si="1"/>
        <v>59.31</v>
      </c>
      <c r="K8" s="9">
        <f t="shared" si="2"/>
        <v>0</v>
      </c>
    </row>
    <row r="9" spans="1:37" x14ac:dyDescent="0.3">
      <c r="A9" s="9" t="str">
        <v>AS-97238</v>
      </c>
      <c r="B9" s="9">
        <v>71.819999999999993</v>
      </c>
      <c r="C9" s="9">
        <f>VLOOKUP(A9,Sales_Shopify!B:Z,12,0)</f>
        <v>71.819999999999993</v>
      </c>
      <c r="D9" s="9">
        <f t="shared" si="0"/>
        <v>0</v>
      </c>
      <c r="G9" s="9" t="str">
        <v>AS-94807</v>
      </c>
      <c r="H9" s="9" t="str">
        <v>['shopify_payments']</v>
      </c>
      <c r="I9" s="9">
        <v>44.85</v>
      </c>
      <c r="J9" s="9">
        <f t="shared" si="1"/>
        <v>44.85</v>
      </c>
      <c r="K9" s="9">
        <f t="shared" si="2"/>
        <v>0</v>
      </c>
    </row>
    <row r="10" spans="1:37" x14ac:dyDescent="0.3">
      <c r="A10" s="9" t="str">
        <v>AS-97237</v>
      </c>
      <c r="B10" s="9">
        <v>67.95</v>
      </c>
      <c r="C10" s="9">
        <f>VLOOKUP(A10,Sales_Shopify!B:Z,12,0)</f>
        <v>67.95</v>
      </c>
      <c r="D10" s="9">
        <f t="shared" si="0"/>
        <v>0</v>
      </c>
      <c r="G10" s="9" t="str">
        <v>AS-94810</v>
      </c>
      <c r="H10" s="9" t="str">
        <v>['shopify_payments']</v>
      </c>
      <c r="I10" s="9">
        <v>80.91</v>
      </c>
      <c r="J10" s="9">
        <f t="shared" si="1"/>
        <v>80.91</v>
      </c>
      <c r="K10" s="9">
        <f t="shared" si="2"/>
        <v>0</v>
      </c>
    </row>
    <row r="11" spans="1:37" x14ac:dyDescent="0.3">
      <c r="A11" s="9" t="str">
        <v>AS-97234</v>
      </c>
      <c r="B11" s="9">
        <v>53.46</v>
      </c>
      <c r="C11" s="9">
        <f>VLOOKUP(A11,Sales_Shopify!B:Z,12,0)</f>
        <v>53.46</v>
      </c>
      <c r="D11" s="9">
        <f t="shared" si="0"/>
        <v>0</v>
      </c>
      <c r="G11" s="9" t="str">
        <v>AS-94813</v>
      </c>
      <c r="H11" s="9" t="str">
        <v>['shopify_payments']</v>
      </c>
      <c r="I11" s="9">
        <v>79.8</v>
      </c>
      <c r="J11" s="9">
        <f t="shared" si="1"/>
        <v>79.8</v>
      </c>
      <c r="K11" s="9">
        <f t="shared" si="2"/>
        <v>0</v>
      </c>
    </row>
    <row r="12" spans="1:37" x14ac:dyDescent="0.3">
      <c r="A12" s="9" t="str">
        <v>AS-97232</v>
      </c>
      <c r="B12" s="9">
        <v>0</v>
      </c>
      <c r="C12" s="9">
        <f>VLOOKUP(A12,Sales_Shopify!B:Z,12,0)</f>
        <v>0</v>
      </c>
      <c r="D12" s="9">
        <f t="shared" si="0"/>
        <v>0</v>
      </c>
      <c r="G12" s="9" t="str">
        <v>AS-94814</v>
      </c>
      <c r="H12" s="9" t="str">
        <v>['shopify_payments']</v>
      </c>
      <c r="I12" s="9">
        <v>34.9</v>
      </c>
      <c r="J12" s="9">
        <f t="shared" si="1"/>
        <v>34.9</v>
      </c>
      <c r="K12" s="9">
        <f t="shared" si="2"/>
        <v>0</v>
      </c>
    </row>
    <row r="13" spans="1:37" x14ac:dyDescent="0.3">
      <c r="A13" s="9" t="str">
        <v>AS-97233</v>
      </c>
      <c r="B13" s="9">
        <v>71.900000000000006</v>
      </c>
      <c r="C13" s="9">
        <f>VLOOKUP(A13,Sales_Shopify!B:Z,12,0)</f>
        <v>71.900000000000006</v>
      </c>
      <c r="D13" s="9">
        <f t="shared" si="0"/>
        <v>0</v>
      </c>
      <c r="G13" s="9" t="str">
        <v>AS-94817</v>
      </c>
      <c r="H13" s="9" t="str">
        <v>['shopify_payments']</v>
      </c>
      <c r="I13" s="9">
        <v>29.9</v>
      </c>
      <c r="J13" s="9">
        <f t="shared" si="1"/>
        <v>29.9</v>
      </c>
      <c r="K13" s="9">
        <f t="shared" si="2"/>
        <v>0</v>
      </c>
    </row>
    <row r="14" spans="1:37" x14ac:dyDescent="0.3">
      <c r="A14" s="9" t="str">
        <v>AS-97229</v>
      </c>
      <c r="B14" s="9">
        <v>80.849999999999994</v>
      </c>
      <c r="C14" s="9">
        <f>VLOOKUP(A14,Sales_Shopify!B:Z,12,0)</f>
        <v>80.849999999999994</v>
      </c>
      <c r="D14" s="9">
        <f t="shared" si="0"/>
        <v>0</v>
      </c>
      <c r="G14" s="9" t="str">
        <v>AS-94819</v>
      </c>
      <c r="H14" s="9" t="str">
        <v>['shopify_payments']</v>
      </c>
      <c r="I14" s="9">
        <v>17.899999999999999</v>
      </c>
      <c r="J14" s="9">
        <f t="shared" si="1"/>
        <v>17.899999999999999</v>
      </c>
      <c r="K14" s="9">
        <f t="shared" si="2"/>
        <v>0</v>
      </c>
    </row>
    <row r="15" spans="1:37" x14ac:dyDescent="0.3">
      <c r="A15" s="9" t="str">
        <v>AS-97228</v>
      </c>
      <c r="B15" s="9">
        <v>59.9</v>
      </c>
      <c r="C15" s="9">
        <f>VLOOKUP(A15,Sales_Shopify!B:Z,12,0)</f>
        <v>59.9</v>
      </c>
      <c r="D15" s="9">
        <f t="shared" si="0"/>
        <v>0</v>
      </c>
      <c r="G15" s="9" t="str">
        <v>AS-94823</v>
      </c>
      <c r="H15" s="9" t="str">
        <v>['shopify_payments']</v>
      </c>
      <c r="I15" s="9">
        <v>31.9</v>
      </c>
      <c r="J15" s="9">
        <f t="shared" si="1"/>
        <v>31.9</v>
      </c>
      <c r="K15" s="9">
        <f t="shared" si="2"/>
        <v>0</v>
      </c>
    </row>
    <row r="16" spans="1:37" x14ac:dyDescent="0.3">
      <c r="A16" s="9" t="str">
        <v>AS-97226</v>
      </c>
      <c r="B16" s="9">
        <v>63.8</v>
      </c>
      <c r="C16" s="9">
        <f>VLOOKUP(A16,Sales_Shopify!B:Z,12,0)</f>
        <v>63.8</v>
      </c>
      <c r="D16" s="9">
        <f t="shared" si="0"/>
        <v>0</v>
      </c>
      <c r="G16" s="9" t="str">
        <v>AS-94824</v>
      </c>
      <c r="H16" s="9" t="str">
        <v>['shopify_payments']</v>
      </c>
      <c r="I16" s="9">
        <v>31.9</v>
      </c>
      <c r="J16" s="9">
        <f t="shared" si="1"/>
        <v>31.9</v>
      </c>
      <c r="K16" s="9">
        <f t="shared" si="2"/>
        <v>0</v>
      </c>
    </row>
    <row r="17" spans="1:11" x14ac:dyDescent="0.3">
      <c r="A17" s="9" t="str">
        <v>AS-97223</v>
      </c>
      <c r="B17" s="9">
        <v>369.85</v>
      </c>
      <c r="C17" s="9">
        <f>VLOOKUP(A17,Sales_Shopify!B:Z,12,0)</f>
        <v>369.85</v>
      </c>
      <c r="D17" s="9">
        <f t="shared" si="0"/>
        <v>0</v>
      </c>
      <c r="G17" s="9" t="str">
        <v>AS-94825</v>
      </c>
      <c r="H17" s="9" t="str">
        <v>['shopify_payments']</v>
      </c>
      <c r="I17" s="9">
        <v>84.9</v>
      </c>
      <c r="J17" s="9">
        <f t="shared" si="1"/>
        <v>84.9</v>
      </c>
      <c r="K17" s="9">
        <f t="shared" si="2"/>
        <v>0</v>
      </c>
    </row>
    <row r="18" spans="1:11" x14ac:dyDescent="0.3">
      <c r="A18" s="9" t="str">
        <v>AS-97222</v>
      </c>
      <c r="B18" s="9">
        <v>44.9</v>
      </c>
      <c r="C18" s="9">
        <f>VLOOKUP(A18,Sales_Shopify!B:Z,12,0)</f>
        <v>44.9</v>
      </c>
      <c r="D18" s="9">
        <f t="shared" si="0"/>
        <v>0</v>
      </c>
      <c r="G18" s="9" t="str">
        <v>AS-94827</v>
      </c>
      <c r="H18" s="9" t="str">
        <v>['shopify_payments']</v>
      </c>
      <c r="I18" s="9">
        <v>115.97</v>
      </c>
      <c r="J18" s="9">
        <f t="shared" si="1"/>
        <v>115.97</v>
      </c>
      <c r="K18" s="9">
        <f t="shared" si="2"/>
        <v>0</v>
      </c>
    </row>
    <row r="19" spans="1:11" x14ac:dyDescent="0.3">
      <c r="A19" s="9" t="str">
        <v>AS-97217</v>
      </c>
      <c r="B19" s="9">
        <v>31.9</v>
      </c>
      <c r="C19" s="9">
        <f>VLOOKUP(A19,Sales_Shopify!B:Z,12,0)</f>
        <v>31.9</v>
      </c>
      <c r="D19" s="9">
        <f t="shared" si="0"/>
        <v>0</v>
      </c>
      <c r="G19" s="9" t="str">
        <v>AS-94828</v>
      </c>
      <c r="H19" s="9" t="str">
        <v>['shopify_payments']</v>
      </c>
      <c r="I19" s="9">
        <v>229.37</v>
      </c>
      <c r="J19" s="9">
        <f t="shared" si="1"/>
        <v>229.37</v>
      </c>
      <c r="K19" s="9">
        <f t="shared" si="2"/>
        <v>0</v>
      </c>
    </row>
    <row r="20" spans="1:11" x14ac:dyDescent="0.3">
      <c r="A20" s="9" t="str">
        <v>AS-97216</v>
      </c>
      <c r="B20" s="9">
        <v>64.95</v>
      </c>
      <c r="C20" s="9">
        <f>VLOOKUP(A20,Sales_Shopify!B:Z,12,0)</f>
        <v>64.95</v>
      </c>
      <c r="D20" s="9">
        <f t="shared" si="0"/>
        <v>0</v>
      </c>
      <c r="G20" s="9" t="str">
        <v>AS-94829</v>
      </c>
      <c r="H20" s="9" t="str">
        <v>['shopify_payments']</v>
      </c>
      <c r="I20" s="9">
        <v>62.9</v>
      </c>
      <c r="J20" s="9">
        <f t="shared" si="1"/>
        <v>62.9</v>
      </c>
      <c r="K20" s="9">
        <f t="shared" si="2"/>
        <v>0</v>
      </c>
    </row>
    <row r="21" spans="1:11" x14ac:dyDescent="0.3">
      <c r="A21" s="9" t="str">
        <v>AS-97214</v>
      </c>
      <c r="B21" s="9">
        <v>176.27</v>
      </c>
      <c r="C21" s="9">
        <f>VLOOKUP(A21,Sales_Shopify!B:Z,12,0)</f>
        <v>176.27</v>
      </c>
      <c r="D21" s="9">
        <f t="shared" si="0"/>
        <v>0</v>
      </c>
      <c r="G21" s="9" t="str">
        <v>AS-94830</v>
      </c>
      <c r="H21" s="9" t="str">
        <v>['shopify_payments']</v>
      </c>
      <c r="I21" s="9">
        <v>59.31</v>
      </c>
      <c r="J21" s="9">
        <f t="shared" si="1"/>
        <v>59.31</v>
      </c>
      <c r="K21" s="9">
        <f t="shared" si="2"/>
        <v>0</v>
      </c>
    </row>
    <row r="22" spans="1:11" x14ac:dyDescent="0.3">
      <c r="A22" s="9" t="str">
        <v>AS-97213</v>
      </c>
      <c r="B22" s="9">
        <v>24.9</v>
      </c>
      <c r="C22" s="9">
        <f>VLOOKUP(A22,Sales_Shopify!B:Z,12,0)</f>
        <v>24.9</v>
      </c>
      <c r="D22" s="9">
        <f t="shared" si="0"/>
        <v>0</v>
      </c>
      <c r="G22" s="9" t="str">
        <v>AS-94834</v>
      </c>
      <c r="H22" s="9" t="str">
        <v>['shopify_payments']</v>
      </c>
      <c r="I22" s="9">
        <v>53.46</v>
      </c>
      <c r="J22" s="9">
        <f t="shared" si="1"/>
        <v>53.46</v>
      </c>
      <c r="K22" s="9">
        <f t="shared" si="2"/>
        <v>0</v>
      </c>
    </row>
    <row r="23" spans="1:11" x14ac:dyDescent="0.3">
      <c r="A23" s="9" t="str">
        <v>AS-97212</v>
      </c>
      <c r="B23" s="9">
        <v>44.9</v>
      </c>
      <c r="C23" s="9">
        <f>VLOOKUP(A23,Sales_Shopify!B:Z,12,0)</f>
        <v>44.9</v>
      </c>
      <c r="D23" s="9">
        <f t="shared" si="0"/>
        <v>0</v>
      </c>
      <c r="G23" s="9" t="str">
        <v>AS-94836</v>
      </c>
      <c r="H23" s="9" t="str">
        <v>['shopify_payments']</v>
      </c>
      <c r="I23" s="9">
        <v>67.95</v>
      </c>
      <c r="J23" s="9">
        <f t="shared" si="1"/>
        <v>67.95</v>
      </c>
      <c r="K23" s="9">
        <f t="shared" si="2"/>
        <v>0</v>
      </c>
    </row>
    <row r="24" spans="1:11" x14ac:dyDescent="0.3">
      <c r="A24" s="9" t="str">
        <v>AS-97211</v>
      </c>
      <c r="B24" s="9">
        <v>67.95</v>
      </c>
      <c r="C24" s="9">
        <f>VLOOKUP(A24,Sales_Shopify!B:Z,12,0)</f>
        <v>67.95</v>
      </c>
      <c r="D24" s="9">
        <f t="shared" si="0"/>
        <v>0</v>
      </c>
      <c r="G24" s="9" t="str">
        <v>AS-94837</v>
      </c>
      <c r="H24" s="9" t="str">
        <v>['shopify_payments']</v>
      </c>
      <c r="I24" s="9">
        <v>67.95</v>
      </c>
      <c r="J24" s="9">
        <f t="shared" si="1"/>
        <v>67.95</v>
      </c>
      <c r="K24" s="9">
        <f t="shared" si="2"/>
        <v>0</v>
      </c>
    </row>
    <row r="25" spans="1:11" x14ac:dyDescent="0.3">
      <c r="A25" s="9" t="str">
        <v>AS-97209</v>
      </c>
      <c r="B25" s="9">
        <v>0</v>
      </c>
      <c r="C25" s="9">
        <f>VLOOKUP(A25,Sales_Shopify!B:Z,12,0)</f>
        <v>0</v>
      </c>
      <c r="D25" s="9">
        <f t="shared" si="0"/>
        <v>0</v>
      </c>
      <c r="G25" s="9" t="str">
        <v>AS-94838</v>
      </c>
      <c r="H25" s="9" t="str">
        <v>['shopify_payments']</v>
      </c>
      <c r="I25" s="9">
        <v>31.9</v>
      </c>
      <c r="J25" s="9">
        <f t="shared" si="1"/>
        <v>31.9</v>
      </c>
      <c r="K25" s="9">
        <f t="shared" si="2"/>
        <v>0</v>
      </c>
    </row>
    <row r="26" spans="1:11" x14ac:dyDescent="0.3">
      <c r="A26" s="9" t="str">
        <v>AS-97207</v>
      </c>
      <c r="B26" s="9">
        <v>143.91</v>
      </c>
      <c r="C26" s="9">
        <f>VLOOKUP(A26,Sales_Shopify!B:Z,12,0)</f>
        <v>143.91</v>
      </c>
      <c r="D26" s="9">
        <f t="shared" si="0"/>
        <v>0</v>
      </c>
      <c r="G26" s="9" t="str">
        <v>AS-94841</v>
      </c>
      <c r="H26" s="9" t="str">
        <v>['shopify_payments']</v>
      </c>
      <c r="I26" s="9">
        <v>219.7</v>
      </c>
      <c r="J26" s="9">
        <f t="shared" si="1"/>
        <v>219.7</v>
      </c>
      <c r="K26" s="9">
        <f t="shared" si="2"/>
        <v>0</v>
      </c>
    </row>
    <row r="27" spans="1:11" x14ac:dyDescent="0.3">
      <c r="A27" s="9" t="str">
        <v>AS-97206</v>
      </c>
      <c r="B27" s="9">
        <v>176.85</v>
      </c>
      <c r="C27" s="9">
        <f>VLOOKUP(A27,Sales_Shopify!B:Z,12,0)</f>
        <v>176.85</v>
      </c>
      <c r="D27" s="9">
        <f t="shared" si="0"/>
        <v>0</v>
      </c>
      <c r="G27" s="9" t="str">
        <v>AS-94844</v>
      </c>
      <c r="H27" s="9" t="str">
        <v>['shopify_payments']</v>
      </c>
      <c r="I27" s="9">
        <v>63.9</v>
      </c>
      <c r="J27" s="9">
        <f t="shared" si="1"/>
        <v>63.9</v>
      </c>
      <c r="K27" s="9">
        <f t="shared" si="2"/>
        <v>0</v>
      </c>
    </row>
    <row r="28" spans="1:11" x14ac:dyDescent="0.3">
      <c r="A28" s="9" t="str">
        <v>AS-97205</v>
      </c>
      <c r="B28" s="9">
        <v>117.9</v>
      </c>
      <c r="C28" s="9">
        <f>VLOOKUP(A28,Sales_Shopify!B:Z,12,0)</f>
        <v>117.9</v>
      </c>
      <c r="D28" s="9">
        <f t="shared" si="0"/>
        <v>0</v>
      </c>
      <c r="G28" s="9" t="str">
        <v>AS-94845</v>
      </c>
      <c r="H28" s="9" t="str">
        <v>['shopify_payments']</v>
      </c>
      <c r="I28" s="9">
        <v>122.31</v>
      </c>
      <c r="J28" s="9">
        <f t="shared" si="1"/>
        <v>122.31</v>
      </c>
      <c r="K28" s="9">
        <f t="shared" si="2"/>
        <v>0</v>
      </c>
    </row>
    <row r="29" spans="1:11" x14ac:dyDescent="0.3">
      <c r="A29" s="9" t="str">
        <v>AS-97203</v>
      </c>
      <c r="B29" s="9">
        <v>29.9</v>
      </c>
      <c r="C29" s="9">
        <f>VLOOKUP(A29,Sales_Shopify!B:Z,12,0)</f>
        <v>29.9</v>
      </c>
      <c r="D29" s="9">
        <f t="shared" si="0"/>
        <v>0</v>
      </c>
      <c r="G29" s="9" t="str">
        <v>AS-94803</v>
      </c>
      <c r="H29" s="9" t="str">
        <v>['shopify_payments']</v>
      </c>
      <c r="I29" s="9">
        <v>0</v>
      </c>
      <c r="J29" s="9">
        <f t="shared" si="1"/>
        <v>0</v>
      </c>
      <c r="K29" s="9">
        <f t="shared" si="2"/>
        <v>0</v>
      </c>
    </row>
    <row r="30" spans="1:11" x14ac:dyDescent="0.3">
      <c r="A30" s="9" t="str">
        <v>AS-97202</v>
      </c>
      <c r="B30" s="9">
        <v>135.9</v>
      </c>
      <c r="C30" s="9">
        <f>VLOOKUP(A30,Sales_Shopify!B:Z,12,0)</f>
        <v>135.9</v>
      </c>
      <c r="D30" s="9">
        <f t="shared" si="0"/>
        <v>0</v>
      </c>
      <c r="G30" s="9" t="str">
        <v>AS-94804</v>
      </c>
      <c r="H30" s="9" t="str">
        <v>['shopify_payments']</v>
      </c>
      <c r="I30" s="9">
        <v>20.93</v>
      </c>
      <c r="J30" s="9">
        <f t="shared" si="1"/>
        <v>20.93</v>
      </c>
      <c r="K30" s="9">
        <f t="shared" si="2"/>
        <v>0</v>
      </c>
    </row>
    <row r="31" spans="1:11" x14ac:dyDescent="0.3">
      <c r="A31" s="9" t="str">
        <v>AS-97201</v>
      </c>
      <c r="B31" s="9">
        <v>74.849999999999994</v>
      </c>
      <c r="C31" s="9">
        <f>VLOOKUP(A31,Sales_Shopify!B:Z,12,0)</f>
        <v>74.849999999999994</v>
      </c>
      <c r="D31" s="9">
        <f t="shared" si="0"/>
        <v>0</v>
      </c>
      <c r="G31" s="9" t="str">
        <v>AS-94794</v>
      </c>
      <c r="H31" s="9" t="str">
        <v>['shopify_payments']</v>
      </c>
      <c r="I31" s="9">
        <v>0</v>
      </c>
      <c r="J31" s="9">
        <f t="shared" si="1"/>
        <v>0</v>
      </c>
      <c r="K31" s="9">
        <f t="shared" si="2"/>
        <v>0</v>
      </c>
    </row>
    <row r="32" spans="1:11" x14ac:dyDescent="0.3">
      <c r="A32" s="9" t="str">
        <v>AS-97200</v>
      </c>
      <c r="B32" s="9">
        <v>24.9</v>
      </c>
      <c r="C32" s="9">
        <f>VLOOKUP(A32,Sales_Shopify!B:Z,12,0)</f>
        <v>24.9</v>
      </c>
      <c r="D32" s="9">
        <f t="shared" si="0"/>
        <v>0</v>
      </c>
      <c r="G32" s="9" t="str">
        <v>AS-88270</v>
      </c>
      <c r="H32" s="9" t="str">
        <v>['shopify_payments']</v>
      </c>
      <c r="I32" s="9">
        <v>-73.92</v>
      </c>
      <c r="J32" s="9">
        <f t="shared" si="1"/>
        <v>-73.92</v>
      </c>
      <c r="K32" s="9">
        <f t="shared" si="2"/>
        <v>0</v>
      </c>
    </row>
    <row r="33" spans="1:11" x14ac:dyDescent="0.3">
      <c r="A33" s="9" t="str">
        <v>AS-97199</v>
      </c>
      <c r="B33" s="9">
        <v>31.9</v>
      </c>
      <c r="C33" s="9">
        <f>VLOOKUP(A33,Sales_Shopify!B:Z,12,0)</f>
        <v>31.9</v>
      </c>
      <c r="D33" s="9">
        <f t="shared" si="0"/>
        <v>0</v>
      </c>
      <c r="G33" s="9" t="str">
        <v>AS-91995</v>
      </c>
      <c r="H33" s="9" t="str">
        <v>['shopify_payments']</v>
      </c>
      <c r="I33" s="9">
        <v>-179.64</v>
      </c>
      <c r="J33" s="9">
        <f t="shared" si="1"/>
        <v>-179.64</v>
      </c>
      <c r="K33" s="9">
        <f t="shared" si="2"/>
        <v>0</v>
      </c>
    </row>
    <row r="34" spans="1:11" x14ac:dyDescent="0.3">
      <c r="A34" s="9" t="str">
        <v>AS-97197</v>
      </c>
      <c r="B34" s="9">
        <v>135.9</v>
      </c>
      <c r="C34" s="9">
        <f>VLOOKUP(A34,Sales_Shopify!B:Z,12,0)</f>
        <v>135.9</v>
      </c>
      <c r="D34" s="9">
        <f t="shared" si="0"/>
        <v>0</v>
      </c>
      <c r="G34" s="9" t="str">
        <v>AS-94849</v>
      </c>
      <c r="H34" s="9" t="str">
        <v>['shopify_payments']</v>
      </c>
      <c r="I34" s="9">
        <v>137.47999999999999</v>
      </c>
      <c r="J34" s="9">
        <f t="shared" si="1"/>
        <v>137.47999999999999</v>
      </c>
      <c r="K34" s="9">
        <f t="shared" si="2"/>
        <v>0</v>
      </c>
    </row>
    <row r="35" spans="1:11" x14ac:dyDescent="0.3">
      <c r="A35" s="9" t="str">
        <v>AS-97194</v>
      </c>
      <c r="B35" s="9">
        <v>67.95</v>
      </c>
      <c r="C35" s="9">
        <f>VLOOKUP(A35,Sales_Shopify!B:Z,12,0)</f>
        <v>67.95</v>
      </c>
      <c r="D35" s="9">
        <f t="shared" si="0"/>
        <v>0</v>
      </c>
      <c r="G35" s="9" t="str">
        <v>AS-94851</v>
      </c>
      <c r="H35" s="9" t="str">
        <v>['shopify_payments']</v>
      </c>
      <c r="I35" s="9">
        <v>67.95</v>
      </c>
      <c r="J35" s="9">
        <f t="shared" si="1"/>
        <v>67.95</v>
      </c>
      <c r="K35" s="9">
        <f t="shared" si="2"/>
        <v>0</v>
      </c>
    </row>
    <row r="36" spans="1:11" x14ac:dyDescent="0.3">
      <c r="A36" s="9" t="str">
        <v>AS-97192</v>
      </c>
      <c r="B36" s="9">
        <v>52.52</v>
      </c>
      <c r="C36" s="9">
        <f>VLOOKUP(A36,Sales_Shopify!B:Z,12,0)</f>
        <v>52.52</v>
      </c>
      <c r="D36" s="9">
        <f t="shared" si="0"/>
        <v>0</v>
      </c>
      <c r="G36" s="9" t="str">
        <v>AS-94855</v>
      </c>
      <c r="H36" s="9" t="str">
        <v>['shopify_payments']</v>
      </c>
      <c r="I36" s="9">
        <v>37.9</v>
      </c>
      <c r="J36" s="9">
        <f t="shared" si="1"/>
        <v>37.9</v>
      </c>
      <c r="K36" s="9">
        <f t="shared" si="2"/>
        <v>0</v>
      </c>
    </row>
    <row r="37" spans="1:11" x14ac:dyDescent="0.3">
      <c r="A37" s="9" t="str">
        <v>AS-97191</v>
      </c>
      <c r="B37" s="9">
        <v>117.9</v>
      </c>
      <c r="C37" s="9">
        <f>VLOOKUP(A37,Sales_Shopify!B:Z,12,0)</f>
        <v>117.9</v>
      </c>
      <c r="D37" s="9">
        <f t="shared" si="0"/>
        <v>0</v>
      </c>
      <c r="G37" s="9" t="str">
        <v>AS-94858</v>
      </c>
      <c r="H37" s="9" t="str">
        <v>['shopify_payments']</v>
      </c>
      <c r="I37" s="9">
        <v>99.95</v>
      </c>
      <c r="J37" s="9">
        <f t="shared" si="1"/>
        <v>99.95</v>
      </c>
      <c r="K37" s="9">
        <f t="shared" si="2"/>
        <v>0</v>
      </c>
    </row>
    <row r="38" spans="1:11" x14ac:dyDescent="0.3">
      <c r="A38" s="9" t="str">
        <v>AS-97188</v>
      </c>
      <c r="B38" s="9">
        <v>143.63999999999999</v>
      </c>
      <c r="C38" s="9">
        <f>VLOOKUP(A38,Sales_Shopify!B:Z,12,0)</f>
        <v>143.63999999999999</v>
      </c>
      <c r="D38" s="9">
        <f t="shared" si="0"/>
        <v>0</v>
      </c>
      <c r="G38" s="9" t="str">
        <v>AS-94859</v>
      </c>
      <c r="H38" s="9" t="str">
        <v>['shopify_payments']</v>
      </c>
      <c r="I38" s="9">
        <v>61.11</v>
      </c>
      <c r="J38" s="9">
        <f t="shared" si="1"/>
        <v>61.11</v>
      </c>
      <c r="K38" s="9">
        <f t="shared" si="2"/>
        <v>0</v>
      </c>
    </row>
    <row r="39" spans="1:11" x14ac:dyDescent="0.3">
      <c r="A39" s="9" t="str">
        <v>AS-97187</v>
      </c>
      <c r="B39" s="9">
        <v>80.91</v>
      </c>
      <c r="C39" s="9">
        <f>VLOOKUP(A39,Sales_Shopify!B:Z,12,0)</f>
        <v>80.91</v>
      </c>
      <c r="D39" s="9">
        <f t="shared" si="0"/>
        <v>0</v>
      </c>
      <c r="G39" s="9" t="str">
        <v>AS-94861</v>
      </c>
      <c r="H39" s="9" t="str">
        <v>['shopify_payments']</v>
      </c>
      <c r="I39" s="9">
        <v>114.95</v>
      </c>
      <c r="J39" s="9">
        <f t="shared" si="1"/>
        <v>114.95</v>
      </c>
      <c r="K39" s="9">
        <f t="shared" si="2"/>
        <v>0</v>
      </c>
    </row>
    <row r="40" spans="1:11" x14ac:dyDescent="0.3">
      <c r="A40" s="9" t="str">
        <v>AS-97186</v>
      </c>
      <c r="B40" s="9">
        <v>31.9</v>
      </c>
      <c r="C40" s="9">
        <f>VLOOKUP(A40,Sales_Shopify!B:Z,12,0)</f>
        <v>31.9</v>
      </c>
      <c r="D40" s="9">
        <f t="shared" si="0"/>
        <v>0</v>
      </c>
      <c r="G40" s="9" t="str">
        <v>AS-94863</v>
      </c>
      <c r="H40" s="9" t="str">
        <v>['shopify_payments']</v>
      </c>
      <c r="I40" s="9">
        <v>79.900000000000006</v>
      </c>
      <c r="J40" s="9">
        <f t="shared" si="1"/>
        <v>79.900000000000006</v>
      </c>
      <c r="K40" s="9">
        <f t="shared" si="2"/>
        <v>0</v>
      </c>
    </row>
    <row r="41" spans="1:11" x14ac:dyDescent="0.3">
      <c r="A41" s="9" t="str">
        <v>AS-97184</v>
      </c>
      <c r="B41" s="9">
        <v>58.95</v>
      </c>
      <c r="C41" s="9">
        <f>VLOOKUP(A41,Sales_Shopify!B:Z,12,0)</f>
        <v>58.95</v>
      </c>
      <c r="D41" s="9">
        <f t="shared" si="0"/>
        <v>0</v>
      </c>
      <c r="G41" s="9" t="str">
        <v>AS-94864</v>
      </c>
      <c r="H41" s="9" t="str">
        <v>['shopify_payments']</v>
      </c>
      <c r="I41" s="9">
        <v>63.9</v>
      </c>
      <c r="J41" s="9">
        <f t="shared" si="1"/>
        <v>63.9</v>
      </c>
      <c r="K41" s="9">
        <f t="shared" si="2"/>
        <v>0</v>
      </c>
    </row>
    <row r="42" spans="1:11" x14ac:dyDescent="0.3">
      <c r="A42" s="9" t="str">
        <v>AS-97183</v>
      </c>
      <c r="B42" s="9">
        <v>53.46</v>
      </c>
      <c r="C42" s="9">
        <f>VLOOKUP(A42,Sales_Shopify!B:Z,12,0)</f>
        <v>53.46</v>
      </c>
      <c r="D42" s="9">
        <f t="shared" si="0"/>
        <v>0</v>
      </c>
      <c r="G42" s="9" t="str">
        <v>AS-94865</v>
      </c>
      <c r="H42" s="9" t="str">
        <v>['shopify_payments']</v>
      </c>
      <c r="I42" s="9">
        <v>88.97</v>
      </c>
      <c r="J42" s="9">
        <f t="shared" si="1"/>
        <v>88.97</v>
      </c>
      <c r="K42" s="9">
        <f t="shared" si="2"/>
        <v>0</v>
      </c>
    </row>
    <row r="43" spans="1:11" x14ac:dyDescent="0.3">
      <c r="A43" s="9" t="str">
        <v>AS-97182</v>
      </c>
      <c r="B43" s="9">
        <v>17.899999999999999</v>
      </c>
      <c r="C43" s="9">
        <f>VLOOKUP(A43,Sales_Shopify!B:Z,12,0)</f>
        <v>17.899999999999999</v>
      </c>
      <c r="D43" s="9">
        <f t="shared" si="0"/>
        <v>0</v>
      </c>
      <c r="G43" s="9" t="str">
        <v>AS-94866</v>
      </c>
      <c r="H43" s="9" t="str">
        <v>['shopify_payments']</v>
      </c>
      <c r="I43" s="9">
        <v>58.85</v>
      </c>
      <c r="J43" s="9">
        <f t="shared" si="1"/>
        <v>58.85</v>
      </c>
      <c r="K43" s="9">
        <f t="shared" si="2"/>
        <v>0</v>
      </c>
    </row>
    <row r="44" spans="1:11" x14ac:dyDescent="0.3">
      <c r="A44" s="9" t="str">
        <v>AS-97181</v>
      </c>
      <c r="B44" s="9">
        <v>47.9</v>
      </c>
      <c r="C44" s="9">
        <f>VLOOKUP(A44,Sales_Shopify!B:Z,12,0)</f>
        <v>47.9</v>
      </c>
      <c r="D44" s="9">
        <f t="shared" si="0"/>
        <v>0</v>
      </c>
      <c r="G44" s="9" t="str">
        <v>AS-94868</v>
      </c>
      <c r="H44" s="9" t="str">
        <v>['shopify_payments']</v>
      </c>
      <c r="I44" s="9">
        <v>287.91000000000003</v>
      </c>
      <c r="J44" s="9">
        <f t="shared" si="1"/>
        <v>287.91000000000003</v>
      </c>
      <c r="K44" s="9">
        <f t="shared" si="2"/>
        <v>0</v>
      </c>
    </row>
    <row r="45" spans="1:11" x14ac:dyDescent="0.3">
      <c r="A45" s="9" t="str">
        <v>AS-97180</v>
      </c>
      <c r="B45" s="9">
        <v>49.86</v>
      </c>
      <c r="C45" s="9">
        <f>VLOOKUP(A45,Sales_Shopify!B:Z,12,0)</f>
        <v>49.86</v>
      </c>
      <c r="D45" s="9">
        <f t="shared" si="0"/>
        <v>0</v>
      </c>
      <c r="G45" s="9" t="str">
        <v>AS-94869</v>
      </c>
      <c r="H45" s="9" t="str">
        <v>['shopify_payments']</v>
      </c>
      <c r="I45" s="9">
        <v>114.95</v>
      </c>
      <c r="J45" s="9">
        <f t="shared" si="1"/>
        <v>114.95</v>
      </c>
      <c r="K45" s="9">
        <f t="shared" si="2"/>
        <v>0</v>
      </c>
    </row>
    <row r="46" spans="1:11" x14ac:dyDescent="0.3">
      <c r="A46" s="9" t="str">
        <v>AS-97179</v>
      </c>
      <c r="B46" s="9">
        <v>63.9</v>
      </c>
      <c r="C46" s="9">
        <f>VLOOKUP(A46,Sales_Shopify!B:Z,12,0)</f>
        <v>63.9</v>
      </c>
      <c r="D46" s="9">
        <f t="shared" si="0"/>
        <v>0</v>
      </c>
      <c r="G46" s="9" t="str">
        <v>AS-94872</v>
      </c>
      <c r="H46" s="9" t="str">
        <v>['shopify_payments']</v>
      </c>
      <c r="I46" s="9">
        <v>37.9</v>
      </c>
      <c r="J46" s="9">
        <f t="shared" si="1"/>
        <v>37.9</v>
      </c>
      <c r="K46" s="9">
        <f t="shared" si="2"/>
        <v>0</v>
      </c>
    </row>
    <row r="47" spans="1:11" x14ac:dyDescent="0.3">
      <c r="A47" s="9" t="str">
        <v>AS-97178</v>
      </c>
      <c r="B47" s="9">
        <v>28.26</v>
      </c>
      <c r="C47" s="9">
        <f>VLOOKUP(A47,Sales_Shopify!B:Z,12,0)</f>
        <v>28.26</v>
      </c>
      <c r="D47" s="9">
        <f t="shared" si="0"/>
        <v>0</v>
      </c>
      <c r="G47" s="9" t="str">
        <v>AS-94875</v>
      </c>
      <c r="H47" s="9" t="str">
        <v>['shopify_payments']</v>
      </c>
      <c r="I47" s="9">
        <v>37.9</v>
      </c>
      <c r="J47" s="9">
        <f t="shared" si="1"/>
        <v>37.9</v>
      </c>
      <c r="K47" s="9">
        <f t="shared" si="2"/>
        <v>0</v>
      </c>
    </row>
    <row r="48" spans="1:11" x14ac:dyDescent="0.3">
      <c r="A48" s="9" t="str">
        <v>AS-97176</v>
      </c>
      <c r="B48" s="9">
        <v>29.9</v>
      </c>
      <c r="C48" s="9">
        <f>VLOOKUP(A48,Sales_Shopify!B:Z,12,0)</f>
        <v>29.9</v>
      </c>
      <c r="D48" s="9">
        <f t="shared" si="0"/>
        <v>0</v>
      </c>
      <c r="G48" s="9" t="str">
        <v>AS-94876</v>
      </c>
      <c r="H48" s="9" t="str">
        <v>['shopify_payments']</v>
      </c>
      <c r="I48" s="9">
        <v>37.9</v>
      </c>
      <c r="J48" s="9">
        <f t="shared" si="1"/>
        <v>37.9</v>
      </c>
      <c r="K48" s="9">
        <f t="shared" si="2"/>
        <v>0</v>
      </c>
    </row>
    <row r="49" spans="1:11" x14ac:dyDescent="0.3">
      <c r="A49" s="9" t="str">
        <v>AS-97175</v>
      </c>
      <c r="B49" s="9">
        <v>84.95</v>
      </c>
      <c r="C49" s="9">
        <f>VLOOKUP(A49,Sales_Shopify!B:Z,12,0)</f>
        <v>84.95</v>
      </c>
      <c r="D49" s="9">
        <f t="shared" si="0"/>
        <v>0</v>
      </c>
      <c r="G49" s="9" t="str">
        <v>AS-94877</v>
      </c>
      <c r="H49" s="9" t="str">
        <v>['shopify_payments']</v>
      </c>
      <c r="I49" s="9">
        <v>249.35</v>
      </c>
      <c r="J49" s="9">
        <f t="shared" si="1"/>
        <v>249.35</v>
      </c>
      <c r="K49" s="9">
        <f t="shared" si="2"/>
        <v>0</v>
      </c>
    </row>
    <row r="50" spans="1:11" x14ac:dyDescent="0.3">
      <c r="A50" s="9" t="str">
        <v>AS-97174</v>
      </c>
      <c r="B50" s="9">
        <v>24.9</v>
      </c>
      <c r="C50" s="9">
        <f>VLOOKUP(A50,Sales_Shopify!B:Z,12,0)</f>
        <v>24.9</v>
      </c>
      <c r="D50" s="9">
        <f t="shared" si="0"/>
        <v>0</v>
      </c>
      <c r="G50" s="9" t="str">
        <v>AS-94879</v>
      </c>
      <c r="H50" s="9" t="str">
        <v>['shopify_payments']</v>
      </c>
      <c r="I50" s="9">
        <v>37.9</v>
      </c>
      <c r="J50" s="9">
        <f t="shared" si="1"/>
        <v>37.9</v>
      </c>
      <c r="K50" s="9">
        <f t="shared" si="2"/>
        <v>0</v>
      </c>
    </row>
    <row r="51" spans="1:11" x14ac:dyDescent="0.3">
      <c r="A51" s="9" t="str">
        <v>AS-97173</v>
      </c>
      <c r="B51" s="9">
        <v>28.95</v>
      </c>
      <c r="C51" s="9">
        <f>VLOOKUP(A51,Sales_Shopify!B:Z,12,0)</f>
        <v>28.95</v>
      </c>
      <c r="D51" s="9">
        <f t="shared" si="0"/>
        <v>0</v>
      </c>
      <c r="G51" s="9" t="str">
        <v>AS-94880</v>
      </c>
      <c r="H51" s="9" t="str">
        <v>['shopify_payments']</v>
      </c>
      <c r="I51" s="9">
        <v>37.9</v>
      </c>
      <c r="J51" s="9">
        <f t="shared" si="1"/>
        <v>37.9</v>
      </c>
      <c r="K51" s="9">
        <f t="shared" si="2"/>
        <v>0</v>
      </c>
    </row>
    <row r="52" spans="1:11" x14ac:dyDescent="0.3">
      <c r="A52" s="9" t="str">
        <v>AS-97172</v>
      </c>
      <c r="B52" s="9">
        <v>17.899999999999999</v>
      </c>
      <c r="C52" s="9">
        <f>VLOOKUP(A52,Sales_Shopify!B:Z,12,0)</f>
        <v>17.899999999999999</v>
      </c>
      <c r="D52" s="9">
        <f t="shared" si="0"/>
        <v>0</v>
      </c>
      <c r="G52" s="9" t="str">
        <v>AS-94881</v>
      </c>
      <c r="H52" s="9" t="str">
        <v>['shopify_payments']</v>
      </c>
      <c r="I52" s="9">
        <v>142.80000000000001</v>
      </c>
      <c r="J52" s="9">
        <f t="shared" si="1"/>
        <v>142.80000000000001</v>
      </c>
      <c r="K52" s="9">
        <f t="shared" si="2"/>
        <v>0</v>
      </c>
    </row>
    <row r="53" spans="1:11" x14ac:dyDescent="0.3">
      <c r="A53" s="9" t="str">
        <v>AS-97171</v>
      </c>
      <c r="B53" s="9">
        <v>105.8</v>
      </c>
      <c r="C53" s="9">
        <f>VLOOKUP(A53,Sales_Shopify!B:Z,12,0)</f>
        <v>105.8</v>
      </c>
      <c r="D53" s="9">
        <f t="shared" si="0"/>
        <v>0</v>
      </c>
      <c r="G53" s="9" t="str">
        <v>AS-94882</v>
      </c>
      <c r="H53" s="9" t="str">
        <v>['shopify_payments']</v>
      </c>
      <c r="I53" s="9">
        <v>49.9</v>
      </c>
      <c r="J53" s="9">
        <f t="shared" si="1"/>
        <v>49.9</v>
      </c>
      <c r="K53" s="9">
        <f t="shared" si="2"/>
        <v>0</v>
      </c>
    </row>
    <row r="54" spans="1:11" x14ac:dyDescent="0.3">
      <c r="A54" s="9" t="str">
        <v>AS-97170</v>
      </c>
      <c r="B54" s="9">
        <v>29.9</v>
      </c>
      <c r="C54" s="9">
        <f>VLOOKUP(A54,Sales_Shopify!B:Z,12,0)</f>
        <v>29.9</v>
      </c>
      <c r="D54" s="9">
        <f t="shared" si="0"/>
        <v>0</v>
      </c>
      <c r="G54" s="9" t="str">
        <v>AS-94883</v>
      </c>
      <c r="H54" s="9" t="str">
        <v>['shopify_payments']</v>
      </c>
      <c r="I54" s="9">
        <v>67.95</v>
      </c>
      <c r="J54" s="9">
        <f t="shared" si="1"/>
        <v>67.95</v>
      </c>
      <c r="K54" s="9">
        <f t="shared" si="2"/>
        <v>0</v>
      </c>
    </row>
    <row r="55" spans="1:11" x14ac:dyDescent="0.3">
      <c r="A55" s="9" t="str">
        <v>AS-97169</v>
      </c>
      <c r="B55" s="9">
        <v>117.9</v>
      </c>
      <c r="C55" s="9">
        <f>VLOOKUP(A55,Sales_Shopify!B:Z,12,0)</f>
        <v>117.9</v>
      </c>
      <c r="D55" s="9">
        <f t="shared" si="0"/>
        <v>0</v>
      </c>
      <c r="G55" s="9" t="str">
        <v>AS-94884</v>
      </c>
      <c r="H55" s="9" t="str">
        <v>['shopify_payments']</v>
      </c>
      <c r="I55" s="9">
        <v>49.9</v>
      </c>
      <c r="J55" s="9">
        <f t="shared" si="1"/>
        <v>49.9</v>
      </c>
      <c r="K55" s="9">
        <f t="shared" si="2"/>
        <v>0</v>
      </c>
    </row>
    <row r="56" spans="1:11" x14ac:dyDescent="0.3">
      <c r="A56" s="9" t="str">
        <v>AS-97167</v>
      </c>
      <c r="B56" s="9">
        <v>79.95</v>
      </c>
      <c r="C56" s="9">
        <f>VLOOKUP(A56,Sales_Shopify!B:Z,12,0)</f>
        <v>79.95</v>
      </c>
      <c r="D56" s="9">
        <f t="shared" si="0"/>
        <v>0</v>
      </c>
      <c r="G56" s="9" t="str">
        <v>AS-94888</v>
      </c>
      <c r="H56" s="9" t="str">
        <v>['shopify_payments']</v>
      </c>
      <c r="I56" s="9">
        <v>22.91</v>
      </c>
      <c r="J56" s="9">
        <f t="shared" si="1"/>
        <v>22.91</v>
      </c>
      <c r="K56" s="9">
        <f t="shared" si="2"/>
        <v>0</v>
      </c>
    </row>
    <row r="57" spans="1:11" x14ac:dyDescent="0.3">
      <c r="A57" s="9" t="str">
        <v>AS-97163</v>
      </c>
      <c r="B57" s="9">
        <v>199.9</v>
      </c>
      <c r="C57" s="9">
        <f>VLOOKUP(A57,Sales_Shopify!B:Z,12,0)</f>
        <v>199.9</v>
      </c>
      <c r="D57" s="9">
        <f t="shared" si="0"/>
        <v>0</v>
      </c>
      <c r="G57" s="9" t="str">
        <v>AS-94893</v>
      </c>
      <c r="H57" s="9" t="str">
        <v>['shopify_payments']</v>
      </c>
      <c r="I57" s="9">
        <v>24.9</v>
      </c>
      <c r="J57" s="9">
        <f t="shared" si="1"/>
        <v>24.9</v>
      </c>
      <c r="K57" s="9">
        <f t="shared" si="2"/>
        <v>0</v>
      </c>
    </row>
    <row r="58" spans="1:11" x14ac:dyDescent="0.3">
      <c r="A58" s="9" t="str">
        <v>AS-97161</v>
      </c>
      <c r="B58" s="9">
        <v>44.9</v>
      </c>
      <c r="C58" s="9">
        <f>VLOOKUP(A58,Sales_Shopify!B:Z,12,0)</f>
        <v>44.9</v>
      </c>
      <c r="D58" s="9">
        <f t="shared" si="0"/>
        <v>0</v>
      </c>
      <c r="G58" s="9" t="str">
        <v>AS-94894</v>
      </c>
      <c r="H58" s="9" t="str">
        <v>['shopify_payments']</v>
      </c>
      <c r="I58" s="9">
        <v>178.75</v>
      </c>
      <c r="J58" s="9">
        <f t="shared" si="1"/>
        <v>178.75</v>
      </c>
      <c r="K58" s="9">
        <f t="shared" si="2"/>
        <v>0</v>
      </c>
    </row>
    <row r="59" spans="1:11" x14ac:dyDescent="0.3">
      <c r="A59" s="9" t="str">
        <v>AS-97156</v>
      </c>
      <c r="B59" s="9">
        <v>66.849999999999994</v>
      </c>
      <c r="C59" s="9">
        <f>VLOOKUP(A59,Sales_Shopify!B:Z,12,0)</f>
        <v>66.849999999999994</v>
      </c>
      <c r="D59" s="9">
        <f t="shared" si="0"/>
        <v>0</v>
      </c>
      <c r="G59" s="9" t="str">
        <v>AS-94895</v>
      </c>
      <c r="H59" s="9" t="str">
        <v>['shopify_payments']</v>
      </c>
      <c r="I59" s="9">
        <v>29.9</v>
      </c>
      <c r="J59" s="9">
        <f t="shared" si="1"/>
        <v>29.9</v>
      </c>
      <c r="K59" s="9">
        <f t="shared" si="2"/>
        <v>0</v>
      </c>
    </row>
    <row r="60" spans="1:11" x14ac:dyDescent="0.3">
      <c r="A60" s="9" t="str">
        <v>AS-97155</v>
      </c>
      <c r="B60" s="9">
        <v>17.899999999999999</v>
      </c>
      <c r="C60" s="9">
        <f>VLOOKUP(A60,Sales_Shopify!B:Z,12,0)</f>
        <v>17.899999999999999</v>
      </c>
      <c r="D60" s="9">
        <f t="shared" si="0"/>
        <v>0</v>
      </c>
      <c r="G60" s="9" t="str">
        <v>AS-94896</v>
      </c>
      <c r="H60" s="9" t="str">
        <v>['shopify_payments']</v>
      </c>
      <c r="I60" s="9">
        <v>44.9</v>
      </c>
      <c r="J60" s="9">
        <f t="shared" si="1"/>
        <v>44.9</v>
      </c>
      <c r="K60" s="9">
        <f t="shared" si="2"/>
        <v>0</v>
      </c>
    </row>
    <row r="61" spans="1:11" x14ac:dyDescent="0.3">
      <c r="A61" s="9" t="str">
        <v>AS-97154</v>
      </c>
      <c r="B61" s="9">
        <v>17.899999999999999</v>
      </c>
      <c r="C61" s="9">
        <f>VLOOKUP(A61,Sales_Shopify!B:Z,12,0)</f>
        <v>17.899999999999999</v>
      </c>
      <c r="D61" s="9">
        <f t="shared" si="0"/>
        <v>0</v>
      </c>
      <c r="G61" s="9" t="str">
        <v>AS-94897</v>
      </c>
      <c r="H61" s="9" t="str">
        <v>['shopify_payments']</v>
      </c>
      <c r="I61" s="9">
        <v>99.95</v>
      </c>
      <c r="J61" s="9">
        <f t="shared" si="1"/>
        <v>99.95</v>
      </c>
      <c r="K61" s="9">
        <f t="shared" si="2"/>
        <v>0</v>
      </c>
    </row>
    <row r="62" spans="1:11" x14ac:dyDescent="0.3">
      <c r="A62" s="9" t="str">
        <v>AS-97153</v>
      </c>
      <c r="B62" s="9">
        <v>122.27</v>
      </c>
      <c r="C62" s="9">
        <f>VLOOKUP(A62,Sales_Shopify!B:Z,12,0)</f>
        <v>122.27</v>
      </c>
      <c r="D62" s="9">
        <f t="shared" si="0"/>
        <v>0</v>
      </c>
      <c r="G62" s="9" t="str">
        <v>AS-94900</v>
      </c>
      <c r="H62" s="9" t="str">
        <v>['shopify_payments']</v>
      </c>
      <c r="I62" s="9">
        <v>37.9</v>
      </c>
      <c r="J62" s="9">
        <f t="shared" si="1"/>
        <v>37.9</v>
      </c>
      <c r="K62" s="9">
        <f t="shared" si="2"/>
        <v>0</v>
      </c>
    </row>
    <row r="63" spans="1:11" x14ac:dyDescent="0.3">
      <c r="A63" s="9" t="str">
        <v>AS-97152</v>
      </c>
      <c r="B63" s="9">
        <v>37.9</v>
      </c>
      <c r="C63" s="9">
        <f>VLOOKUP(A63,Sales_Shopify!B:Z,12,0)</f>
        <v>37.9</v>
      </c>
      <c r="D63" s="9">
        <f t="shared" si="0"/>
        <v>0</v>
      </c>
      <c r="G63" s="9" t="str">
        <v>AS-94903</v>
      </c>
      <c r="H63" s="9" t="str">
        <v>['shopify_payments']</v>
      </c>
      <c r="I63" s="9">
        <v>72.849999999999994</v>
      </c>
      <c r="J63" s="9">
        <f t="shared" si="1"/>
        <v>72.849999999999994</v>
      </c>
      <c r="K63" s="9">
        <f t="shared" si="2"/>
        <v>0</v>
      </c>
    </row>
    <row r="64" spans="1:11" x14ac:dyDescent="0.3">
      <c r="A64" s="9" t="str">
        <v>AS-97150</v>
      </c>
      <c r="B64" s="9">
        <v>79.849999999999994</v>
      </c>
      <c r="C64" s="9">
        <f>VLOOKUP(A64,Sales_Shopify!B:Z,12,0)</f>
        <v>79.849999999999994</v>
      </c>
      <c r="D64" s="9">
        <f t="shared" si="0"/>
        <v>0</v>
      </c>
      <c r="G64" s="9" t="str">
        <v>AS-94904</v>
      </c>
      <c r="H64" s="9" t="str">
        <v>['shopify_payments']</v>
      </c>
      <c r="I64" s="9">
        <v>117.9</v>
      </c>
      <c r="J64" s="9">
        <f t="shared" si="1"/>
        <v>117.9</v>
      </c>
      <c r="K64" s="9">
        <f t="shared" si="2"/>
        <v>0</v>
      </c>
    </row>
    <row r="65" spans="1:11" x14ac:dyDescent="0.3">
      <c r="A65" s="9" t="str">
        <v>AS-97149</v>
      </c>
      <c r="B65" s="9">
        <v>66.900000000000006</v>
      </c>
      <c r="C65" s="9">
        <f>VLOOKUP(A65,Sales_Shopify!B:Z,12,0)</f>
        <v>66.900000000000006</v>
      </c>
      <c r="D65" s="9">
        <f t="shared" si="0"/>
        <v>0</v>
      </c>
      <c r="G65" s="9" t="str">
        <v>AS-94905</v>
      </c>
      <c r="H65" s="9" t="str">
        <v>['shopify_payments']</v>
      </c>
      <c r="I65" s="9">
        <v>277.83</v>
      </c>
      <c r="J65" s="9">
        <f t="shared" si="1"/>
        <v>277.83</v>
      </c>
      <c r="K65" s="9">
        <f t="shared" si="2"/>
        <v>0</v>
      </c>
    </row>
    <row r="66" spans="1:11" x14ac:dyDescent="0.3">
      <c r="A66" s="9" t="str">
        <v>AS-97148</v>
      </c>
      <c r="B66" s="9">
        <v>51.85</v>
      </c>
      <c r="C66" s="9">
        <f>VLOOKUP(A66,Sales_Shopify!B:Z,12,0)</f>
        <v>51.85</v>
      </c>
      <c r="D66" s="9">
        <f t="shared" si="0"/>
        <v>0</v>
      </c>
      <c r="G66" s="9" t="str">
        <v>AS-94906</v>
      </c>
      <c r="H66" s="9" t="str">
        <v>['shopify_payments']</v>
      </c>
      <c r="I66" s="9">
        <v>199.9</v>
      </c>
      <c r="J66" s="9">
        <f t="shared" si="1"/>
        <v>199.9</v>
      </c>
      <c r="K66" s="9">
        <f t="shared" si="2"/>
        <v>0</v>
      </c>
    </row>
    <row r="67" spans="1:11" x14ac:dyDescent="0.3">
      <c r="A67" s="9" t="str">
        <v>AS-97145</v>
      </c>
      <c r="B67" s="9">
        <v>44.85</v>
      </c>
      <c r="C67" s="9">
        <f>VLOOKUP(A67,Sales_Shopify!B:Z,12,0)</f>
        <v>44.85</v>
      </c>
      <c r="D67" s="9">
        <f t="shared" si="0"/>
        <v>0</v>
      </c>
      <c r="G67" s="9" t="str">
        <v>AS-94907</v>
      </c>
      <c r="H67" s="9" t="str">
        <v>['shopify_payments']</v>
      </c>
      <c r="I67" s="9">
        <v>37.9</v>
      </c>
      <c r="J67" s="9">
        <f t="shared" si="1"/>
        <v>37.9</v>
      </c>
      <c r="K67" s="9">
        <f t="shared" si="2"/>
        <v>0</v>
      </c>
    </row>
    <row r="68" spans="1:11" x14ac:dyDescent="0.3">
      <c r="A68" s="9" t="str">
        <v>AS-97142</v>
      </c>
      <c r="B68" s="9">
        <v>37.9</v>
      </c>
      <c r="C68" s="9">
        <f>VLOOKUP(A68,Sales_Shopify!B:Z,12,0)</f>
        <v>37.9</v>
      </c>
      <c r="D68" s="9">
        <f t="shared" si="0"/>
        <v>0</v>
      </c>
      <c r="G68" s="9" t="str">
        <v>AS-94909</v>
      </c>
      <c r="H68" s="9" t="str">
        <v>['shopify_payments']</v>
      </c>
      <c r="I68" s="9">
        <v>37.9</v>
      </c>
      <c r="J68" s="9">
        <f t="shared" si="1"/>
        <v>37.9</v>
      </c>
      <c r="K68" s="9">
        <f t="shared" si="2"/>
        <v>0</v>
      </c>
    </row>
    <row r="69" spans="1:11" x14ac:dyDescent="0.3">
      <c r="A69" s="9" t="str">
        <v>AS-97139</v>
      </c>
      <c r="B69" s="9">
        <v>0</v>
      </c>
      <c r="C69" s="9">
        <f>VLOOKUP(A69,Sales_Shopify!B:Z,12,0)</f>
        <v>0</v>
      </c>
      <c r="D69" s="9">
        <f t="shared" ref="D69:D132" si="3">IFERROR(ROUND(+B69-C69,2),"Not_Found")</f>
        <v>0</v>
      </c>
      <c r="G69" s="9" t="str">
        <v>AS-94910</v>
      </c>
      <c r="H69" s="9" t="str">
        <v>['shopify_payments']</v>
      </c>
      <c r="I69" s="9">
        <v>76.459999999999994</v>
      </c>
      <c r="J69" s="9">
        <f t="shared" ref="J69:J132" si="4">VLOOKUP(G69,$A$4:$D$1048576,2,0)</f>
        <v>76.459999999999994</v>
      </c>
      <c r="K69" s="9">
        <f t="shared" ref="K69:K132" si="5">IFERROR(ROUND(+I69-J69,2),"Not_Found")</f>
        <v>0</v>
      </c>
    </row>
    <row r="70" spans="1:11" x14ac:dyDescent="0.3">
      <c r="A70" s="9" t="str">
        <v>AS-97137</v>
      </c>
      <c r="B70" s="9">
        <v>37.9</v>
      </c>
      <c r="C70" s="9">
        <f>VLOOKUP(A70,Sales_Shopify!B:Z,12,0)</f>
        <v>37.9</v>
      </c>
      <c r="D70" s="9">
        <f t="shared" si="3"/>
        <v>0</v>
      </c>
      <c r="G70" s="9" t="str">
        <v>AS-94911</v>
      </c>
      <c r="H70" s="9" t="str">
        <v>['shopify_payments']</v>
      </c>
      <c r="I70" s="9">
        <v>37.9</v>
      </c>
      <c r="J70" s="9">
        <f t="shared" si="4"/>
        <v>37.9</v>
      </c>
      <c r="K70" s="9">
        <f t="shared" si="5"/>
        <v>0</v>
      </c>
    </row>
    <row r="71" spans="1:11" x14ac:dyDescent="0.3">
      <c r="A71" s="9" t="str">
        <v>AS-97135</v>
      </c>
      <c r="B71" s="9">
        <v>58.85</v>
      </c>
      <c r="C71" s="9">
        <f>VLOOKUP(A71,Sales_Shopify!B:Z,12,0)</f>
        <v>58.85</v>
      </c>
      <c r="D71" s="9">
        <f t="shared" si="3"/>
        <v>0</v>
      </c>
      <c r="G71" s="9" t="str">
        <v>AS-94913</v>
      </c>
      <c r="H71" s="9" t="str">
        <v>['shopify_payments']</v>
      </c>
      <c r="I71" s="9">
        <v>54.85</v>
      </c>
      <c r="J71" s="9">
        <f t="shared" si="4"/>
        <v>54.85</v>
      </c>
      <c r="K71" s="9">
        <f t="shared" si="5"/>
        <v>0</v>
      </c>
    </row>
    <row r="72" spans="1:11" x14ac:dyDescent="0.3">
      <c r="A72" s="9" t="str">
        <v>AS-97132</v>
      </c>
      <c r="B72" s="9">
        <v>31.9</v>
      </c>
      <c r="C72" s="9">
        <f>VLOOKUP(A72,Sales_Shopify!B:Z,12,0)</f>
        <v>31.9</v>
      </c>
      <c r="D72" s="9">
        <f t="shared" si="3"/>
        <v>0</v>
      </c>
      <c r="G72" s="9" t="str">
        <v>AS-94915</v>
      </c>
      <c r="H72" s="9" t="str">
        <v>['shopify_payments']</v>
      </c>
      <c r="I72" s="9">
        <v>84.95</v>
      </c>
      <c r="J72" s="9">
        <f t="shared" si="4"/>
        <v>84.95</v>
      </c>
      <c r="K72" s="9">
        <f t="shared" si="5"/>
        <v>0</v>
      </c>
    </row>
    <row r="73" spans="1:11" x14ac:dyDescent="0.3">
      <c r="A73" s="9" t="str">
        <v>AS-97131</v>
      </c>
      <c r="B73" s="9">
        <v>47.95</v>
      </c>
      <c r="C73" s="9">
        <f>VLOOKUP(A73,Sales_Shopify!B:Z,12,0)</f>
        <v>47.95</v>
      </c>
      <c r="D73" s="9">
        <f t="shared" si="3"/>
        <v>0</v>
      </c>
      <c r="G73" s="9" t="str">
        <v>AS-94916</v>
      </c>
      <c r="H73" s="9" t="str">
        <v>['shopify_payments']</v>
      </c>
      <c r="I73" s="9">
        <v>53.87</v>
      </c>
      <c r="J73" s="9">
        <f t="shared" si="4"/>
        <v>53.87</v>
      </c>
      <c r="K73" s="9">
        <f t="shared" si="5"/>
        <v>0</v>
      </c>
    </row>
    <row r="74" spans="1:11" x14ac:dyDescent="0.3">
      <c r="A74" s="9" t="str">
        <v>AS-97130</v>
      </c>
      <c r="B74" s="9">
        <v>67.95</v>
      </c>
      <c r="C74" s="9">
        <f>VLOOKUP(A74,Sales_Shopify!B:Z,12,0)</f>
        <v>67.95</v>
      </c>
      <c r="D74" s="9">
        <f t="shared" si="3"/>
        <v>0</v>
      </c>
      <c r="G74" s="9" t="str">
        <v>AS-94921</v>
      </c>
      <c r="H74" s="9" t="str">
        <v>['shopify_payments']</v>
      </c>
      <c r="I74" s="9">
        <v>356.65</v>
      </c>
      <c r="J74" s="9">
        <f t="shared" si="4"/>
        <v>356.65</v>
      </c>
      <c r="K74" s="9">
        <f t="shared" si="5"/>
        <v>0</v>
      </c>
    </row>
    <row r="75" spans="1:11" x14ac:dyDescent="0.3">
      <c r="A75" s="9" t="str">
        <v>AS-97129</v>
      </c>
      <c r="B75" s="9">
        <v>34.9</v>
      </c>
      <c r="C75" s="9">
        <f>VLOOKUP(A75,Sales_Shopify!B:Z,12,0)</f>
        <v>34.9</v>
      </c>
      <c r="D75" s="9">
        <f t="shared" si="3"/>
        <v>0</v>
      </c>
      <c r="G75" s="9" t="str">
        <v>AS-94924</v>
      </c>
      <c r="H75" s="9" t="str">
        <v>['shopify_payments']</v>
      </c>
      <c r="I75" s="9">
        <v>92.75</v>
      </c>
      <c r="J75" s="9">
        <f t="shared" si="4"/>
        <v>92.75</v>
      </c>
      <c r="K75" s="9">
        <f t="shared" si="5"/>
        <v>0</v>
      </c>
    </row>
    <row r="76" spans="1:11" x14ac:dyDescent="0.3">
      <c r="A76" s="9" t="str">
        <v>AS-97126</v>
      </c>
      <c r="B76" s="9">
        <v>89.9</v>
      </c>
      <c r="C76" s="9">
        <f>VLOOKUP(A76,Sales_Shopify!B:Z,12,0)</f>
        <v>89.9</v>
      </c>
      <c r="D76" s="9">
        <f t="shared" si="3"/>
        <v>0</v>
      </c>
      <c r="G76" s="9" t="str">
        <v>AS-94925</v>
      </c>
      <c r="H76" s="9" t="str">
        <v>['shopify_payments']</v>
      </c>
      <c r="I76" s="9">
        <v>139.80000000000001</v>
      </c>
      <c r="J76" s="9">
        <f t="shared" si="4"/>
        <v>139.80000000000001</v>
      </c>
      <c r="K76" s="9">
        <f t="shared" si="5"/>
        <v>0</v>
      </c>
    </row>
    <row r="77" spans="1:11" x14ac:dyDescent="0.3">
      <c r="A77" s="9" t="str">
        <v>AS-97125</v>
      </c>
      <c r="B77" s="9">
        <v>31.9</v>
      </c>
      <c r="C77" s="9">
        <f>VLOOKUP(A77,Sales_Shopify!B:Z,12,0)</f>
        <v>31.9</v>
      </c>
      <c r="D77" s="9">
        <f t="shared" si="3"/>
        <v>0</v>
      </c>
      <c r="G77" s="9" t="str">
        <v>AS-94926</v>
      </c>
      <c r="H77" s="9" t="str">
        <v>['shopify_payments']</v>
      </c>
      <c r="I77" s="9">
        <v>31.9</v>
      </c>
      <c r="J77" s="9">
        <f t="shared" si="4"/>
        <v>31.9</v>
      </c>
      <c r="K77" s="9">
        <f t="shared" si="5"/>
        <v>0</v>
      </c>
    </row>
    <row r="78" spans="1:11" x14ac:dyDescent="0.3">
      <c r="A78" s="9" t="str">
        <v>AS-97124</v>
      </c>
      <c r="B78" s="9">
        <v>84.95</v>
      </c>
      <c r="C78" s="9">
        <f>VLOOKUP(A78,Sales_Shopify!B:Z,12,0)</f>
        <v>84.95</v>
      </c>
      <c r="D78" s="9">
        <f t="shared" si="3"/>
        <v>0</v>
      </c>
      <c r="G78" s="9" t="str">
        <v>AS-94928</v>
      </c>
      <c r="H78" s="9" t="str">
        <v>['shopify_payments']</v>
      </c>
      <c r="I78" s="9">
        <v>99.95</v>
      </c>
      <c r="J78" s="9">
        <f t="shared" si="4"/>
        <v>99.95</v>
      </c>
      <c r="K78" s="9">
        <f t="shared" si="5"/>
        <v>0</v>
      </c>
    </row>
    <row r="79" spans="1:11" x14ac:dyDescent="0.3">
      <c r="A79" s="9" t="str">
        <v>AS-97122</v>
      </c>
      <c r="B79" s="9">
        <v>44.9</v>
      </c>
      <c r="C79" s="9">
        <f>VLOOKUP(A79,Sales_Shopify!B:Z,12,0)</f>
        <v>44.9</v>
      </c>
      <c r="D79" s="9">
        <f t="shared" si="3"/>
        <v>0</v>
      </c>
      <c r="G79" s="9" t="str">
        <v>AS-94931</v>
      </c>
      <c r="H79" s="9" t="str">
        <v>['shopify_payments']</v>
      </c>
      <c r="I79" s="9">
        <v>24.9</v>
      </c>
      <c r="J79" s="9">
        <f t="shared" si="4"/>
        <v>24.9</v>
      </c>
      <c r="K79" s="9">
        <f t="shared" si="5"/>
        <v>0</v>
      </c>
    </row>
    <row r="80" spans="1:11" x14ac:dyDescent="0.3">
      <c r="A80" s="9" t="str">
        <v>AS-97121</v>
      </c>
      <c r="B80" s="9">
        <v>117.9</v>
      </c>
      <c r="C80" s="9">
        <f>VLOOKUP(A80,Sales_Shopify!B:Z,12,0)</f>
        <v>117.9</v>
      </c>
      <c r="D80" s="9">
        <f t="shared" si="3"/>
        <v>0</v>
      </c>
      <c r="G80" s="9" t="str">
        <v>AS-94932</v>
      </c>
      <c r="H80" s="9" t="str">
        <v>['shopify_payments']</v>
      </c>
      <c r="I80" s="9">
        <v>153.80000000000001</v>
      </c>
      <c r="J80" s="9">
        <f t="shared" si="4"/>
        <v>153.80000000000001</v>
      </c>
      <c r="K80" s="9">
        <f t="shared" si="5"/>
        <v>0</v>
      </c>
    </row>
    <row r="81" spans="1:11" x14ac:dyDescent="0.3">
      <c r="A81" s="9" t="str">
        <v>AS-97120</v>
      </c>
      <c r="B81" s="9">
        <v>84.95</v>
      </c>
      <c r="C81" s="9">
        <f>VLOOKUP(A81,Sales_Shopify!B:Z,12,0)</f>
        <v>84.95</v>
      </c>
      <c r="D81" s="9">
        <f t="shared" si="3"/>
        <v>0</v>
      </c>
      <c r="G81" s="9" t="str">
        <v>AS-94933</v>
      </c>
      <c r="H81" s="9" t="str">
        <v>['shopify_payments']</v>
      </c>
      <c r="I81" s="9">
        <v>34.61</v>
      </c>
      <c r="J81" s="9">
        <f t="shared" si="4"/>
        <v>34.61</v>
      </c>
      <c r="K81" s="9">
        <f t="shared" si="5"/>
        <v>0</v>
      </c>
    </row>
    <row r="82" spans="1:11" x14ac:dyDescent="0.3">
      <c r="A82" s="9" t="str">
        <v>AS-97119</v>
      </c>
      <c r="B82" s="9">
        <v>93.8</v>
      </c>
      <c r="C82" s="9">
        <f>VLOOKUP(A82,Sales_Shopify!B:Z,12,0)</f>
        <v>93.8</v>
      </c>
      <c r="D82" s="9">
        <f t="shared" si="3"/>
        <v>0</v>
      </c>
      <c r="G82" s="9" t="str">
        <v>AS-94901</v>
      </c>
      <c r="H82" s="9" t="str">
        <v>['shopify_payments']</v>
      </c>
      <c r="I82" s="9">
        <v>34.56</v>
      </c>
      <c r="J82" s="9">
        <f t="shared" si="4"/>
        <v>34.56</v>
      </c>
      <c r="K82" s="9">
        <f t="shared" si="5"/>
        <v>0</v>
      </c>
    </row>
    <row r="83" spans="1:11" x14ac:dyDescent="0.3">
      <c r="A83" s="9" t="str">
        <v>AS-97118</v>
      </c>
      <c r="B83" s="9">
        <v>127.9</v>
      </c>
      <c r="C83" s="9">
        <f>VLOOKUP(A83,Sales_Shopify!B:Z,12,0)</f>
        <v>127.9</v>
      </c>
      <c r="D83" s="9">
        <f t="shared" si="3"/>
        <v>0</v>
      </c>
      <c r="G83" s="9" t="str">
        <v>AS-94857</v>
      </c>
      <c r="H83" s="9" t="str">
        <v>['shopify_payments']</v>
      </c>
      <c r="I83" s="9">
        <v>104.01</v>
      </c>
      <c r="J83" s="9">
        <f t="shared" si="4"/>
        <v>104.00999999999999</v>
      </c>
      <c r="K83" s="9">
        <f t="shared" si="5"/>
        <v>0</v>
      </c>
    </row>
    <row r="84" spans="1:11" x14ac:dyDescent="0.3">
      <c r="A84" s="9" t="str">
        <v>AS-97074</v>
      </c>
      <c r="B84" s="9">
        <v>79.110000000000014</v>
      </c>
      <c r="C84" s="9">
        <f>VLOOKUP(A84,Sales_Shopify!B:Z,12,0)</f>
        <v>79.11</v>
      </c>
      <c r="D84" s="9">
        <f t="shared" si="3"/>
        <v>0</v>
      </c>
      <c r="G84" s="9" t="str">
        <v>AS-94937</v>
      </c>
      <c r="H84" s="9" t="str">
        <v>['shopify_payments']</v>
      </c>
      <c r="I84" s="9">
        <v>67.95</v>
      </c>
      <c r="J84" s="9">
        <f t="shared" si="4"/>
        <v>67.95</v>
      </c>
      <c r="K84" s="9">
        <f t="shared" si="5"/>
        <v>0</v>
      </c>
    </row>
    <row r="85" spans="1:11" x14ac:dyDescent="0.3">
      <c r="A85" s="9" t="str">
        <v>AS-95598</v>
      </c>
      <c r="B85" s="9">
        <v>192.45</v>
      </c>
      <c r="C85" s="9">
        <f>VLOOKUP(A85,Sales_Shopify!B:Z,12,0)</f>
        <v>192.45</v>
      </c>
      <c r="D85" s="9">
        <f t="shared" si="3"/>
        <v>0</v>
      </c>
      <c r="G85" s="9" t="str">
        <v>AS-94938</v>
      </c>
      <c r="H85" s="9" t="str">
        <v>['shopify_payments']</v>
      </c>
      <c r="I85" s="9">
        <v>37.9</v>
      </c>
      <c r="J85" s="9">
        <f t="shared" si="4"/>
        <v>37.9</v>
      </c>
      <c r="K85" s="9">
        <f t="shared" si="5"/>
        <v>0</v>
      </c>
    </row>
    <row r="86" spans="1:11" x14ac:dyDescent="0.3">
      <c r="A86" s="9" t="str">
        <v>AS-97114</v>
      </c>
      <c r="B86" s="9">
        <v>718.61</v>
      </c>
      <c r="C86" s="9">
        <f>VLOOKUP(A86,Sales_Shopify!B:Z,12,0)</f>
        <v>718.61</v>
      </c>
      <c r="D86" s="9">
        <f t="shared" si="3"/>
        <v>0</v>
      </c>
      <c r="G86" s="9" t="str">
        <v>AS-94940</v>
      </c>
      <c r="H86" s="9" t="str">
        <v>['shopify_payments']</v>
      </c>
      <c r="I86" s="9">
        <v>80.849999999999994</v>
      </c>
      <c r="J86" s="9">
        <f t="shared" si="4"/>
        <v>80.849999999999994</v>
      </c>
      <c r="K86" s="9">
        <f t="shared" si="5"/>
        <v>0</v>
      </c>
    </row>
    <row r="87" spans="1:11" x14ac:dyDescent="0.3">
      <c r="A87" s="9" t="str">
        <v>AS-97110</v>
      </c>
      <c r="B87" s="9">
        <v>49.9</v>
      </c>
      <c r="C87" s="9">
        <f>VLOOKUP(A87,Sales_Shopify!B:Z,12,0)</f>
        <v>49.9</v>
      </c>
      <c r="D87" s="9">
        <f t="shared" si="3"/>
        <v>0</v>
      </c>
      <c r="G87" s="9" t="str">
        <v>AS-94941</v>
      </c>
      <c r="H87" s="9" t="str">
        <v>['shopify_payments']</v>
      </c>
      <c r="I87" s="9">
        <v>67.95</v>
      </c>
      <c r="J87" s="9">
        <f t="shared" si="4"/>
        <v>67.95</v>
      </c>
      <c r="K87" s="9">
        <f t="shared" si="5"/>
        <v>0</v>
      </c>
    </row>
    <row r="88" spans="1:11" x14ac:dyDescent="0.3">
      <c r="A88" s="9" t="str">
        <v>AS-97109</v>
      </c>
      <c r="B88" s="9">
        <v>106.11</v>
      </c>
      <c r="C88" s="9">
        <f>VLOOKUP(A88,Sales_Shopify!B:Z,12,0)</f>
        <v>106.11</v>
      </c>
      <c r="D88" s="9">
        <f t="shared" si="3"/>
        <v>0</v>
      </c>
      <c r="G88" s="9" t="str">
        <v>AS-94942</v>
      </c>
      <c r="H88" s="9" t="str">
        <v>['shopify_payments']</v>
      </c>
      <c r="I88" s="9">
        <v>114.95</v>
      </c>
      <c r="J88" s="9">
        <f t="shared" si="4"/>
        <v>114.95</v>
      </c>
      <c r="K88" s="9">
        <f t="shared" si="5"/>
        <v>0</v>
      </c>
    </row>
    <row r="89" spans="1:11" x14ac:dyDescent="0.3">
      <c r="A89" s="9" t="str">
        <v>AS-97108</v>
      </c>
      <c r="B89" s="9">
        <v>29.9</v>
      </c>
      <c r="C89" s="9">
        <f>VLOOKUP(A89,Sales_Shopify!B:Z,12,0)</f>
        <v>29.9</v>
      </c>
      <c r="D89" s="9">
        <f t="shared" si="3"/>
        <v>0</v>
      </c>
      <c r="G89" s="9" t="str">
        <v>AS-94943</v>
      </c>
      <c r="H89" s="9" t="str">
        <v>['shopify_payments']</v>
      </c>
      <c r="I89" s="9">
        <v>49.9</v>
      </c>
      <c r="J89" s="9">
        <f t="shared" si="4"/>
        <v>49.9</v>
      </c>
      <c r="K89" s="9">
        <f t="shared" si="5"/>
        <v>0</v>
      </c>
    </row>
    <row r="90" spans="1:11" x14ac:dyDescent="0.3">
      <c r="A90" s="9" t="str">
        <v>AS-97107</v>
      </c>
      <c r="B90" s="9">
        <v>49.9</v>
      </c>
      <c r="C90" s="9">
        <f>VLOOKUP(A90,Sales_Shopify!B:Z,12,0)</f>
        <v>49.9</v>
      </c>
      <c r="D90" s="9">
        <f t="shared" si="3"/>
        <v>0</v>
      </c>
      <c r="G90" s="9" t="str">
        <v>AS-94945</v>
      </c>
      <c r="H90" s="9" t="str">
        <v>['shopify_payments']</v>
      </c>
      <c r="I90" s="9">
        <v>24.9</v>
      </c>
      <c r="J90" s="9">
        <f t="shared" si="4"/>
        <v>24.9</v>
      </c>
      <c r="K90" s="9">
        <f t="shared" si="5"/>
        <v>0</v>
      </c>
    </row>
    <row r="91" spans="1:11" x14ac:dyDescent="0.3">
      <c r="A91" s="9" t="str">
        <v>AS-97106</v>
      </c>
      <c r="B91" s="9">
        <v>29.9</v>
      </c>
      <c r="C91" s="9">
        <f>VLOOKUP(A91,Sales_Shopify!B:Z,12,0)</f>
        <v>29.9</v>
      </c>
      <c r="D91" s="9">
        <f t="shared" si="3"/>
        <v>0</v>
      </c>
      <c r="G91" s="9" t="str">
        <v>AS-94946</v>
      </c>
      <c r="H91" s="9" t="str">
        <v>['shopify_payments']</v>
      </c>
      <c r="I91" s="9">
        <v>67.95</v>
      </c>
      <c r="J91" s="9">
        <f t="shared" si="4"/>
        <v>67.95</v>
      </c>
      <c r="K91" s="9">
        <f t="shared" si="5"/>
        <v>0</v>
      </c>
    </row>
    <row r="92" spans="1:11" x14ac:dyDescent="0.3">
      <c r="A92" s="9" t="str">
        <v>AS-97105</v>
      </c>
      <c r="B92" s="9">
        <v>17.899999999999999</v>
      </c>
      <c r="C92" s="9">
        <f>VLOOKUP(A92,Sales_Shopify!B:Z,12,0)</f>
        <v>17.899999999999999</v>
      </c>
      <c r="D92" s="9">
        <f t="shared" si="3"/>
        <v>0</v>
      </c>
      <c r="G92" s="9" t="str">
        <v>AS-94947</v>
      </c>
      <c r="H92" s="9" t="str">
        <v>['shopify_payments']</v>
      </c>
      <c r="I92" s="9">
        <v>58.95</v>
      </c>
      <c r="J92" s="9">
        <f t="shared" si="4"/>
        <v>58.95</v>
      </c>
      <c r="K92" s="9">
        <f t="shared" si="5"/>
        <v>0</v>
      </c>
    </row>
    <row r="93" spans="1:11" x14ac:dyDescent="0.3">
      <c r="A93" s="9" t="str">
        <v>AS-97098</v>
      </c>
      <c r="B93" s="9">
        <v>117.9</v>
      </c>
      <c r="C93" s="9">
        <f>VLOOKUP(A93,Sales_Shopify!B:Z,12,0)</f>
        <v>117.9</v>
      </c>
      <c r="D93" s="9">
        <f t="shared" si="3"/>
        <v>0</v>
      </c>
      <c r="G93" s="9" t="str">
        <v>AS-94949</v>
      </c>
      <c r="H93" s="9" t="str">
        <v>['shopify_payments']</v>
      </c>
      <c r="I93" s="9">
        <v>67.95</v>
      </c>
      <c r="J93" s="9">
        <f t="shared" si="4"/>
        <v>67.95</v>
      </c>
      <c r="K93" s="9">
        <f t="shared" si="5"/>
        <v>0</v>
      </c>
    </row>
    <row r="94" spans="1:11" x14ac:dyDescent="0.3">
      <c r="A94" s="9" t="str">
        <v>AS-97095</v>
      </c>
      <c r="B94" s="9">
        <v>37.9</v>
      </c>
      <c r="C94" s="9">
        <f>VLOOKUP(A94,Sales_Shopify!B:Z,12,0)</f>
        <v>37.9</v>
      </c>
      <c r="D94" s="9">
        <f t="shared" si="3"/>
        <v>0</v>
      </c>
      <c r="G94" s="9" t="str">
        <v>AS-94955</v>
      </c>
      <c r="H94" s="9" t="str">
        <v>['shopify_payments']</v>
      </c>
      <c r="I94" s="9">
        <v>64.900000000000006</v>
      </c>
      <c r="J94" s="9">
        <f t="shared" si="4"/>
        <v>64.900000000000006</v>
      </c>
      <c r="K94" s="9">
        <f t="shared" si="5"/>
        <v>0</v>
      </c>
    </row>
    <row r="95" spans="1:11" x14ac:dyDescent="0.3">
      <c r="A95" s="9" t="str">
        <v>AS-97094</v>
      </c>
      <c r="B95" s="9">
        <v>77.31</v>
      </c>
      <c r="C95" s="9">
        <f>VLOOKUP(A95,Sales_Shopify!B:Z,12,0)</f>
        <v>77.31</v>
      </c>
      <c r="D95" s="9">
        <f t="shared" si="3"/>
        <v>0</v>
      </c>
      <c r="G95" s="9" t="str">
        <v>AS-94956</v>
      </c>
      <c r="H95" s="9" t="str">
        <v>['shopify_payments']</v>
      </c>
      <c r="I95" s="9">
        <v>79.8</v>
      </c>
      <c r="J95" s="9">
        <f t="shared" si="4"/>
        <v>79.8</v>
      </c>
      <c r="K95" s="9">
        <f t="shared" si="5"/>
        <v>0</v>
      </c>
    </row>
    <row r="96" spans="1:11" x14ac:dyDescent="0.3">
      <c r="A96" s="9" t="str">
        <v>AS-97093</v>
      </c>
      <c r="B96" s="9">
        <v>58.85</v>
      </c>
      <c r="C96" s="9">
        <f>VLOOKUP(A96,Sales_Shopify!B:Z,12,0)</f>
        <v>58.85</v>
      </c>
      <c r="D96" s="9">
        <f t="shared" si="3"/>
        <v>0</v>
      </c>
      <c r="G96" s="9" t="str">
        <v>AS-94957</v>
      </c>
      <c r="H96" s="9" t="str">
        <v>['shopify_payments']</v>
      </c>
      <c r="I96" s="9">
        <v>64.95</v>
      </c>
      <c r="J96" s="9">
        <f t="shared" si="4"/>
        <v>64.95</v>
      </c>
      <c r="K96" s="9">
        <f t="shared" si="5"/>
        <v>0</v>
      </c>
    </row>
    <row r="97" spans="1:11" x14ac:dyDescent="0.3">
      <c r="A97" s="9" t="str">
        <v>AS-97092</v>
      </c>
      <c r="B97" s="9">
        <v>52.56</v>
      </c>
      <c r="C97" s="9">
        <f>VLOOKUP(A97,Sales_Shopify!B:Z,12,0)</f>
        <v>52.56</v>
      </c>
      <c r="D97" s="9">
        <f t="shared" si="3"/>
        <v>0</v>
      </c>
      <c r="G97" s="9" t="str">
        <v>AS-94958</v>
      </c>
      <c r="H97" s="9" t="str">
        <v>['shopify_payments']</v>
      </c>
      <c r="I97" s="9">
        <v>84.95</v>
      </c>
      <c r="J97" s="9">
        <f t="shared" si="4"/>
        <v>84.95</v>
      </c>
      <c r="K97" s="9">
        <f t="shared" si="5"/>
        <v>0</v>
      </c>
    </row>
    <row r="98" spans="1:11" x14ac:dyDescent="0.3">
      <c r="A98" s="9" t="str">
        <v>AS-97091</v>
      </c>
      <c r="B98" s="9">
        <v>59.9</v>
      </c>
      <c r="C98" s="9">
        <f>VLOOKUP(A98,Sales_Shopify!B:Z,12,0)</f>
        <v>59.9</v>
      </c>
      <c r="D98" s="9">
        <f t="shared" si="3"/>
        <v>0</v>
      </c>
      <c r="G98" s="9" t="str">
        <v>AS-94959</v>
      </c>
      <c r="H98" s="9" t="str">
        <v>['shopify_payments']</v>
      </c>
      <c r="I98" s="9">
        <v>63.9</v>
      </c>
      <c r="J98" s="9">
        <f t="shared" si="4"/>
        <v>63.9</v>
      </c>
      <c r="K98" s="9">
        <f t="shared" si="5"/>
        <v>0</v>
      </c>
    </row>
    <row r="99" spans="1:11" x14ac:dyDescent="0.3">
      <c r="A99" s="9" t="str">
        <v>AS-97086</v>
      </c>
      <c r="B99" s="9">
        <v>67.95</v>
      </c>
      <c r="C99" s="9">
        <f>VLOOKUP(A99,Sales_Shopify!B:Z,12,0)</f>
        <v>67.95</v>
      </c>
      <c r="D99" s="9">
        <f t="shared" si="3"/>
        <v>0</v>
      </c>
      <c r="G99" s="9" t="str">
        <v>AS-94960</v>
      </c>
      <c r="H99" s="9" t="str">
        <v>['shopify_payments']</v>
      </c>
      <c r="I99" s="9">
        <v>47.9</v>
      </c>
      <c r="J99" s="9">
        <f t="shared" si="4"/>
        <v>47.9</v>
      </c>
      <c r="K99" s="9">
        <f t="shared" si="5"/>
        <v>0</v>
      </c>
    </row>
    <row r="100" spans="1:11" x14ac:dyDescent="0.3">
      <c r="A100" s="9" t="str">
        <v>AS-97071</v>
      </c>
      <c r="B100" s="9">
        <v>0</v>
      </c>
      <c r="C100" s="9">
        <f>VLOOKUP(A100,Sales_Shopify!B:Z,12,0)</f>
        <v>0</v>
      </c>
      <c r="D100" s="9">
        <f t="shared" si="3"/>
        <v>0</v>
      </c>
      <c r="G100" s="9" t="str">
        <v>AS-94961</v>
      </c>
      <c r="H100" s="9" t="str">
        <v>['shopify_payments']</v>
      </c>
      <c r="I100" s="9">
        <v>49.95</v>
      </c>
      <c r="J100" s="9">
        <f t="shared" si="4"/>
        <v>49.95</v>
      </c>
      <c r="K100" s="9">
        <f t="shared" si="5"/>
        <v>0</v>
      </c>
    </row>
    <row r="101" spans="1:11" x14ac:dyDescent="0.3">
      <c r="A101" s="9" t="str">
        <v>AS-97083</v>
      </c>
      <c r="B101" s="9">
        <v>293.7</v>
      </c>
      <c r="C101" s="9">
        <f>VLOOKUP(A101,Sales_Shopify!B:Z,12,0)</f>
        <v>293.7</v>
      </c>
      <c r="D101" s="9">
        <f t="shared" si="3"/>
        <v>0</v>
      </c>
      <c r="G101" s="9" t="str">
        <v>AS-94962</v>
      </c>
      <c r="H101" s="9" t="str">
        <v>['shopify_payments']</v>
      </c>
      <c r="I101" s="9">
        <v>67.95</v>
      </c>
      <c r="J101" s="9">
        <f t="shared" si="4"/>
        <v>67.95</v>
      </c>
      <c r="K101" s="9">
        <f t="shared" si="5"/>
        <v>0</v>
      </c>
    </row>
    <row r="102" spans="1:11" x14ac:dyDescent="0.3">
      <c r="A102" s="9" t="str">
        <v>AS-97082</v>
      </c>
      <c r="B102" s="9">
        <v>31.9</v>
      </c>
      <c r="C102" s="9">
        <f>VLOOKUP(A102,Sales_Shopify!B:Z,12,0)</f>
        <v>31.9</v>
      </c>
      <c r="D102" s="9">
        <f t="shared" si="3"/>
        <v>0</v>
      </c>
      <c r="G102" s="9" t="str">
        <v>AS-94966</v>
      </c>
      <c r="H102" s="9" t="str">
        <v>['shopify_payments']</v>
      </c>
      <c r="I102" s="9">
        <v>42.95</v>
      </c>
      <c r="J102" s="9">
        <f t="shared" si="4"/>
        <v>42.95</v>
      </c>
      <c r="K102" s="9">
        <f t="shared" si="5"/>
        <v>0</v>
      </c>
    </row>
    <row r="103" spans="1:11" x14ac:dyDescent="0.3">
      <c r="A103" s="9" t="str">
        <v>AS-97080</v>
      </c>
      <c r="B103" s="9">
        <v>67.95</v>
      </c>
      <c r="C103" s="9">
        <f>VLOOKUP(A103,Sales_Shopify!B:Z,12,0)</f>
        <v>67.95</v>
      </c>
      <c r="D103" s="9">
        <f t="shared" si="3"/>
        <v>0</v>
      </c>
      <c r="G103" s="9" t="str">
        <v>AS-94967</v>
      </c>
      <c r="H103" s="9" t="str">
        <v>['shopify_payments']</v>
      </c>
      <c r="I103" s="9">
        <v>165.33</v>
      </c>
      <c r="J103" s="9">
        <f t="shared" si="4"/>
        <v>165.33</v>
      </c>
      <c r="K103" s="9">
        <f t="shared" si="5"/>
        <v>0</v>
      </c>
    </row>
    <row r="104" spans="1:11" x14ac:dyDescent="0.3">
      <c r="A104" s="9" t="str">
        <v>AS-97076</v>
      </c>
      <c r="B104" s="9">
        <v>100.9</v>
      </c>
      <c r="C104" s="9">
        <f>VLOOKUP(A104,Sales_Shopify!B:Z,12,0)</f>
        <v>100.9</v>
      </c>
      <c r="D104" s="9">
        <f t="shared" si="3"/>
        <v>0</v>
      </c>
      <c r="G104" s="9" t="str">
        <v>AS-94974</v>
      </c>
      <c r="H104" s="9" t="str">
        <v>['shopify_payments']</v>
      </c>
      <c r="I104" s="9">
        <v>58.8</v>
      </c>
      <c r="J104" s="9">
        <f t="shared" si="4"/>
        <v>58.8</v>
      </c>
      <c r="K104" s="9">
        <f t="shared" si="5"/>
        <v>0</v>
      </c>
    </row>
    <row r="105" spans="1:11" x14ac:dyDescent="0.3">
      <c r="A105" s="9" t="str">
        <v>AS-97075</v>
      </c>
      <c r="B105" s="9">
        <v>92.85</v>
      </c>
      <c r="C105" s="9">
        <f>VLOOKUP(A105,Sales_Shopify!B:Z,12,0)</f>
        <v>92.85</v>
      </c>
      <c r="D105" s="9">
        <f t="shared" si="3"/>
        <v>0</v>
      </c>
      <c r="G105" s="9" t="str">
        <v>AS-94975</v>
      </c>
      <c r="H105" s="9" t="str">
        <v>['shopify_payments']</v>
      </c>
      <c r="I105" s="9">
        <v>159.94999999999999</v>
      </c>
      <c r="J105" s="9">
        <f t="shared" si="4"/>
        <v>159.94999999999999</v>
      </c>
      <c r="K105" s="9">
        <f t="shared" si="5"/>
        <v>0</v>
      </c>
    </row>
    <row r="106" spans="1:11" x14ac:dyDescent="0.3">
      <c r="A106" s="9" t="str">
        <v>AS-97073</v>
      </c>
      <c r="B106" s="9">
        <v>80.91</v>
      </c>
      <c r="C106" s="9">
        <f>VLOOKUP(A106,Sales_Shopify!B:Z,12,0)</f>
        <v>80.91</v>
      </c>
      <c r="D106" s="9">
        <f t="shared" si="3"/>
        <v>0</v>
      </c>
      <c r="G106" s="9" t="str">
        <v>AS-94976</v>
      </c>
      <c r="H106" s="9" t="str">
        <v>['shopify_payments']</v>
      </c>
      <c r="I106" s="9">
        <v>67.900000000000006</v>
      </c>
      <c r="J106" s="9">
        <f t="shared" si="4"/>
        <v>67.900000000000006</v>
      </c>
      <c r="K106" s="9">
        <f t="shared" si="5"/>
        <v>0</v>
      </c>
    </row>
    <row r="107" spans="1:11" x14ac:dyDescent="0.3">
      <c r="A107" s="9" t="str">
        <v>AS-97068</v>
      </c>
      <c r="B107" s="9">
        <v>92.8</v>
      </c>
      <c r="C107" s="9">
        <f>VLOOKUP(A107,Sales_Shopify!B:Z,12,0)</f>
        <v>92.8</v>
      </c>
      <c r="D107" s="9">
        <f t="shared" si="3"/>
        <v>0</v>
      </c>
      <c r="G107" s="9" t="str">
        <v>AS-94979</v>
      </c>
      <c r="H107" s="9" t="str">
        <v>['shopify_payments']</v>
      </c>
      <c r="I107" s="9">
        <v>328.75</v>
      </c>
      <c r="J107" s="9">
        <f t="shared" si="4"/>
        <v>328.75</v>
      </c>
      <c r="K107" s="9">
        <f t="shared" si="5"/>
        <v>0</v>
      </c>
    </row>
    <row r="108" spans="1:11" x14ac:dyDescent="0.3">
      <c r="A108" s="9" t="str">
        <v>AS-97067</v>
      </c>
      <c r="B108" s="9">
        <v>0</v>
      </c>
      <c r="C108" s="9">
        <f>VLOOKUP(A108,Sales_Shopify!B:Z,12,0)</f>
        <v>0</v>
      </c>
      <c r="D108" s="9">
        <f t="shared" si="3"/>
        <v>0</v>
      </c>
      <c r="G108" s="9" t="str">
        <v>AS-94982</v>
      </c>
      <c r="H108" s="9" t="str">
        <v>['shopify_payments']</v>
      </c>
      <c r="I108" s="9">
        <v>83.48</v>
      </c>
      <c r="J108" s="9">
        <f t="shared" si="4"/>
        <v>83.48</v>
      </c>
      <c r="K108" s="9">
        <f t="shared" si="5"/>
        <v>0</v>
      </c>
    </row>
    <row r="109" spans="1:11" x14ac:dyDescent="0.3">
      <c r="A109" s="9" t="str">
        <v>AS-97066</v>
      </c>
      <c r="B109" s="9">
        <v>30.85</v>
      </c>
      <c r="C109" s="9">
        <f>VLOOKUP(A109,Sales_Shopify!B:Z,12,0)</f>
        <v>30.85</v>
      </c>
      <c r="D109" s="9">
        <f t="shared" si="3"/>
        <v>0</v>
      </c>
      <c r="G109" s="9" t="str">
        <v>AS-94983</v>
      </c>
      <c r="H109" s="9" t="str">
        <v>['shopify_payments']</v>
      </c>
      <c r="I109" s="9">
        <v>24.9</v>
      </c>
      <c r="J109" s="9">
        <f t="shared" si="4"/>
        <v>24.9</v>
      </c>
      <c r="K109" s="9">
        <f t="shared" si="5"/>
        <v>0</v>
      </c>
    </row>
    <row r="110" spans="1:11" x14ac:dyDescent="0.3">
      <c r="A110" s="9" t="str">
        <v>AS-97065</v>
      </c>
      <c r="B110" s="9">
        <v>24.9</v>
      </c>
      <c r="C110" s="9">
        <f>VLOOKUP(A110,Sales_Shopify!B:Z,12,0)</f>
        <v>24.9</v>
      </c>
      <c r="D110" s="9">
        <f t="shared" si="3"/>
        <v>0</v>
      </c>
      <c r="G110" s="9" t="str">
        <v>AS-94986</v>
      </c>
      <c r="H110" s="9" t="str">
        <v>['shopify_payments']</v>
      </c>
      <c r="I110" s="9">
        <v>203.85</v>
      </c>
      <c r="J110" s="9">
        <f t="shared" si="4"/>
        <v>203.85</v>
      </c>
      <c r="K110" s="9">
        <f t="shared" si="5"/>
        <v>0</v>
      </c>
    </row>
    <row r="111" spans="1:11" x14ac:dyDescent="0.3">
      <c r="A111" s="9" t="str">
        <v>AS-97064</v>
      </c>
      <c r="B111" s="9">
        <v>131.80000000000001</v>
      </c>
      <c r="C111" s="9">
        <f>VLOOKUP(A111,Sales_Shopify!B:Z,12,0)</f>
        <v>131.80000000000001</v>
      </c>
      <c r="D111" s="9">
        <f t="shared" si="3"/>
        <v>0</v>
      </c>
      <c r="G111" s="9" t="str">
        <v>AS-94991</v>
      </c>
      <c r="H111" s="9" t="str">
        <v>['shopify_payments']</v>
      </c>
      <c r="I111" s="9">
        <v>72.849999999999994</v>
      </c>
      <c r="J111" s="9">
        <f t="shared" si="4"/>
        <v>72.849999999999994</v>
      </c>
      <c r="K111" s="9">
        <f t="shared" si="5"/>
        <v>0</v>
      </c>
    </row>
    <row r="112" spans="1:11" x14ac:dyDescent="0.3">
      <c r="A112" s="9" t="str">
        <v>AS-97061</v>
      </c>
      <c r="B112" s="9">
        <v>53.9</v>
      </c>
      <c r="C112" s="9">
        <f>VLOOKUP(A112,Sales_Shopify!B:Z,12,0)</f>
        <v>53.9</v>
      </c>
      <c r="D112" s="9">
        <f t="shared" si="3"/>
        <v>0</v>
      </c>
      <c r="G112" s="9" t="str">
        <v>AS-94992</v>
      </c>
      <c r="H112" s="9" t="str">
        <v>['shopify_payments']</v>
      </c>
      <c r="I112" s="9">
        <v>125.82</v>
      </c>
      <c r="J112" s="9">
        <f t="shared" si="4"/>
        <v>125.82</v>
      </c>
      <c r="K112" s="9">
        <f t="shared" si="5"/>
        <v>0</v>
      </c>
    </row>
    <row r="113" spans="1:11" x14ac:dyDescent="0.3">
      <c r="A113" s="9" t="str">
        <v>AS-97060</v>
      </c>
      <c r="B113" s="9">
        <v>206.91</v>
      </c>
      <c r="C113" s="9">
        <f>VLOOKUP(A113,Sales_Shopify!B:Z,12,0)</f>
        <v>206.91</v>
      </c>
      <c r="D113" s="9">
        <f t="shared" si="3"/>
        <v>0</v>
      </c>
      <c r="G113" s="9" t="str">
        <v>AS-94993</v>
      </c>
      <c r="H113" s="9" t="str">
        <v>['shopify_payments']</v>
      </c>
      <c r="I113" s="9">
        <v>84.95</v>
      </c>
      <c r="J113" s="9">
        <f t="shared" si="4"/>
        <v>84.95</v>
      </c>
      <c r="K113" s="9">
        <f t="shared" si="5"/>
        <v>0</v>
      </c>
    </row>
    <row r="114" spans="1:11" x14ac:dyDescent="0.3">
      <c r="A114" s="9" t="str">
        <v>AS-97059</v>
      </c>
      <c r="B114" s="9">
        <v>67.95</v>
      </c>
      <c r="C114" s="9">
        <f>VLOOKUP(A114,Sales_Shopify!B:Z,12,0)</f>
        <v>67.95</v>
      </c>
      <c r="D114" s="9">
        <f t="shared" si="3"/>
        <v>0</v>
      </c>
      <c r="G114" s="9" t="str">
        <v>AS-94995</v>
      </c>
      <c r="H114" s="9" t="str">
        <v>['shopify_payments']</v>
      </c>
      <c r="I114" s="9">
        <v>39.9</v>
      </c>
      <c r="J114" s="9">
        <f t="shared" si="4"/>
        <v>39.9</v>
      </c>
      <c r="K114" s="9">
        <f t="shared" si="5"/>
        <v>0</v>
      </c>
    </row>
    <row r="115" spans="1:11" x14ac:dyDescent="0.3">
      <c r="A115" s="9" t="str">
        <v>AS-97058</v>
      </c>
      <c r="B115" s="9">
        <v>67.95</v>
      </c>
      <c r="C115" s="9">
        <f>VLOOKUP(A115,Sales_Shopify!B:Z,12,0)</f>
        <v>67.95</v>
      </c>
      <c r="D115" s="9">
        <f t="shared" si="3"/>
        <v>0</v>
      </c>
      <c r="G115" s="9" t="str">
        <v>AS-94968</v>
      </c>
      <c r="H115" s="9" t="str">
        <v>['shopify_payments']</v>
      </c>
      <c r="I115" s="9">
        <v>0</v>
      </c>
      <c r="J115" s="9">
        <f t="shared" si="4"/>
        <v>0</v>
      </c>
      <c r="K115" s="9">
        <f t="shared" si="5"/>
        <v>0</v>
      </c>
    </row>
    <row r="116" spans="1:11" x14ac:dyDescent="0.3">
      <c r="A116" s="9" t="str">
        <v>AS-97056</v>
      </c>
      <c r="B116" s="9">
        <v>98.85</v>
      </c>
      <c r="C116" s="9">
        <f>VLOOKUP(A116,Sales_Shopify!B:Z,12,0)</f>
        <v>98.85</v>
      </c>
      <c r="D116" s="9">
        <f t="shared" si="3"/>
        <v>0</v>
      </c>
      <c r="G116" s="9" t="str">
        <v>AS-94973</v>
      </c>
      <c r="H116" s="9" t="str">
        <v>['shopify_payments']</v>
      </c>
      <c r="I116" s="9">
        <v>0</v>
      </c>
      <c r="J116" s="9">
        <f t="shared" si="4"/>
        <v>0</v>
      </c>
      <c r="K116" s="9">
        <f t="shared" si="5"/>
        <v>0</v>
      </c>
    </row>
    <row r="117" spans="1:11" x14ac:dyDescent="0.3">
      <c r="A117" s="9" t="str">
        <v>AS-97055</v>
      </c>
      <c r="B117" s="9">
        <v>319.8</v>
      </c>
      <c r="C117" s="9">
        <f>VLOOKUP(A117,Sales_Shopify!B:Z,12,0)</f>
        <v>319.8</v>
      </c>
      <c r="D117" s="9">
        <f t="shared" si="3"/>
        <v>0</v>
      </c>
      <c r="G117" s="9" t="str">
        <v>AS-94987</v>
      </c>
      <c r="H117" s="9" t="str">
        <v>['shopify_payments']</v>
      </c>
      <c r="I117" s="9">
        <v>0</v>
      </c>
      <c r="J117" s="9">
        <f t="shared" si="4"/>
        <v>0</v>
      </c>
      <c r="K117" s="9">
        <f t="shared" si="5"/>
        <v>0</v>
      </c>
    </row>
    <row r="118" spans="1:11" x14ac:dyDescent="0.3">
      <c r="A118" s="9" t="str">
        <v>AS-97054</v>
      </c>
      <c r="B118" s="9">
        <v>63.9</v>
      </c>
      <c r="C118" s="9">
        <f>VLOOKUP(A118,Sales_Shopify!B:Z,12,0)</f>
        <v>63.9</v>
      </c>
      <c r="D118" s="9">
        <f t="shared" si="3"/>
        <v>0</v>
      </c>
      <c r="G118" s="9" t="str">
        <v>AS-94972</v>
      </c>
      <c r="H118" s="9" t="str">
        <v>['shopify_payments']</v>
      </c>
      <c r="I118" s="9">
        <v>4.95</v>
      </c>
      <c r="J118" s="9">
        <f t="shared" si="4"/>
        <v>4.9499999999999993</v>
      </c>
      <c r="K118" s="9">
        <f t="shared" si="5"/>
        <v>0</v>
      </c>
    </row>
    <row r="119" spans="1:11" x14ac:dyDescent="0.3">
      <c r="A119" s="9" t="str">
        <v>AS-97053</v>
      </c>
      <c r="B119" s="9">
        <v>235.8</v>
      </c>
      <c r="C119" s="9">
        <f>VLOOKUP(A119,Sales_Shopify!B:Z,12,0)</f>
        <v>235.8</v>
      </c>
      <c r="D119" s="9">
        <f t="shared" si="3"/>
        <v>0</v>
      </c>
      <c r="G119" s="9" t="str">
        <v>AS-92287</v>
      </c>
      <c r="H119" s="9" t="str">
        <v>['shopify_payments']</v>
      </c>
      <c r="I119" s="9">
        <v>-1376.3</v>
      </c>
      <c r="J119" s="9">
        <f t="shared" si="4"/>
        <v>-1376.3000000000002</v>
      </c>
      <c r="K119" s="9">
        <f t="shared" si="5"/>
        <v>0</v>
      </c>
    </row>
    <row r="120" spans="1:11" x14ac:dyDescent="0.3">
      <c r="A120" s="9" t="str">
        <v>AS-97052</v>
      </c>
      <c r="B120" s="9">
        <v>72.900000000000006</v>
      </c>
      <c r="C120" s="9">
        <f>VLOOKUP(A120,Sales_Shopify!B:Z,12,0)</f>
        <v>72.900000000000006</v>
      </c>
      <c r="D120" s="9">
        <f t="shared" si="3"/>
        <v>0</v>
      </c>
      <c r="G120" s="9" t="str">
        <v>AS-92324</v>
      </c>
      <c r="H120" s="9" t="str">
        <v>['shopify_payments']</v>
      </c>
      <c r="I120" s="9">
        <v>-44.91</v>
      </c>
      <c r="J120" s="9">
        <f t="shared" si="4"/>
        <v>-44.91</v>
      </c>
      <c r="K120" s="9">
        <f t="shared" si="5"/>
        <v>0</v>
      </c>
    </row>
    <row r="121" spans="1:11" x14ac:dyDescent="0.3">
      <c r="A121" s="9" t="str">
        <v>AS-96321</v>
      </c>
      <c r="B121" s="9">
        <v>172.41</v>
      </c>
      <c r="C121" s="9">
        <f>VLOOKUP(A121,Sales_Shopify!B:Z,12,0)</f>
        <v>172.41</v>
      </c>
      <c r="D121" s="9">
        <f t="shared" si="3"/>
        <v>0</v>
      </c>
      <c r="G121" s="9" t="str">
        <v>AS-94997</v>
      </c>
      <c r="H121" s="9" t="str">
        <v>['shopify_payments']</v>
      </c>
      <c r="I121" s="9">
        <v>37.9</v>
      </c>
      <c r="J121" s="9">
        <f t="shared" si="4"/>
        <v>37.9</v>
      </c>
      <c r="K121" s="9">
        <f t="shared" si="5"/>
        <v>0</v>
      </c>
    </row>
    <row r="122" spans="1:11" x14ac:dyDescent="0.3">
      <c r="A122" s="9" t="str">
        <v>AS-97051</v>
      </c>
      <c r="B122" s="9">
        <v>99.95</v>
      </c>
      <c r="C122" s="9">
        <f>VLOOKUP(A122,Sales_Shopify!B:Z,12,0)</f>
        <v>99.95</v>
      </c>
      <c r="D122" s="9">
        <f t="shared" si="3"/>
        <v>0</v>
      </c>
      <c r="G122" s="9" t="str">
        <v>AS-95007</v>
      </c>
      <c r="H122" s="9" t="str">
        <v>['shopify_payments']</v>
      </c>
      <c r="I122" s="9">
        <v>37.85</v>
      </c>
      <c r="J122" s="9">
        <f t="shared" si="4"/>
        <v>37.85</v>
      </c>
      <c r="K122" s="9">
        <f t="shared" si="5"/>
        <v>0</v>
      </c>
    </row>
    <row r="123" spans="1:11" x14ac:dyDescent="0.3">
      <c r="A123" s="9" t="str">
        <v>AS-97049</v>
      </c>
      <c r="B123" s="9">
        <v>269.87</v>
      </c>
      <c r="C123" s="9">
        <f>VLOOKUP(A123,Sales_Shopify!B:Z,12,0)</f>
        <v>269.87</v>
      </c>
      <c r="D123" s="9">
        <f t="shared" si="3"/>
        <v>0</v>
      </c>
      <c r="G123" s="9" t="str">
        <v>AS-95008</v>
      </c>
      <c r="H123" s="9" t="str">
        <v>['shopify_payments']</v>
      </c>
      <c r="I123" s="9">
        <v>65.849999999999994</v>
      </c>
      <c r="J123" s="9">
        <f t="shared" si="4"/>
        <v>65.849999999999994</v>
      </c>
      <c r="K123" s="9">
        <f t="shared" si="5"/>
        <v>0</v>
      </c>
    </row>
    <row r="124" spans="1:11" x14ac:dyDescent="0.3">
      <c r="A124" s="9" t="str">
        <v>AS-97048</v>
      </c>
      <c r="B124" s="9">
        <v>63.9</v>
      </c>
      <c r="C124" s="9">
        <f>VLOOKUP(A124,Sales_Shopify!B:Z,12,0)</f>
        <v>63.9</v>
      </c>
      <c r="D124" s="9">
        <f t="shared" si="3"/>
        <v>0</v>
      </c>
      <c r="G124" s="9" t="str">
        <v>AS-95009</v>
      </c>
      <c r="H124" s="9" t="str">
        <v>['shopify_payments']</v>
      </c>
      <c r="I124" s="9">
        <v>37.9</v>
      </c>
      <c r="J124" s="9">
        <f t="shared" si="4"/>
        <v>37.9</v>
      </c>
      <c r="K124" s="9">
        <f t="shared" si="5"/>
        <v>0</v>
      </c>
    </row>
    <row r="125" spans="1:11" x14ac:dyDescent="0.3">
      <c r="A125" s="9" t="str">
        <v>AS-97047</v>
      </c>
      <c r="B125" s="9">
        <v>65.900000000000006</v>
      </c>
      <c r="C125" s="9">
        <f>VLOOKUP(A125,Sales_Shopify!B:Z,12,0)</f>
        <v>65.900000000000006</v>
      </c>
      <c r="D125" s="9">
        <f t="shared" si="3"/>
        <v>0</v>
      </c>
      <c r="G125" s="9" t="str">
        <v>AS-95010</v>
      </c>
      <c r="H125" s="9" t="str">
        <v>['shopify_payments']</v>
      </c>
      <c r="I125" s="9">
        <v>44.85</v>
      </c>
      <c r="J125" s="9">
        <f t="shared" si="4"/>
        <v>44.85</v>
      </c>
      <c r="K125" s="9">
        <f t="shared" si="5"/>
        <v>0</v>
      </c>
    </row>
    <row r="126" spans="1:11" x14ac:dyDescent="0.3">
      <c r="A126" s="9" t="str">
        <v>AS-97045</v>
      </c>
      <c r="B126" s="9">
        <v>29.9</v>
      </c>
      <c r="C126" s="9">
        <f>VLOOKUP(A126,Sales_Shopify!B:Z,12,0)</f>
        <v>29.9</v>
      </c>
      <c r="D126" s="9">
        <f t="shared" si="3"/>
        <v>0</v>
      </c>
      <c r="G126" s="9" t="str">
        <v>AS-95011</v>
      </c>
      <c r="H126" s="9" t="str">
        <v>['shopify_payments']</v>
      </c>
      <c r="I126" s="9">
        <v>99.95</v>
      </c>
      <c r="J126" s="9">
        <f t="shared" si="4"/>
        <v>99.95</v>
      </c>
      <c r="K126" s="9">
        <f t="shared" si="5"/>
        <v>0</v>
      </c>
    </row>
    <row r="127" spans="1:11" x14ac:dyDescent="0.3">
      <c r="A127" s="9" t="str">
        <v>AS-97044</v>
      </c>
      <c r="B127" s="9">
        <v>67.95</v>
      </c>
      <c r="C127" s="9">
        <f>VLOOKUP(A127,Sales_Shopify!B:Z,12,0)</f>
        <v>67.95</v>
      </c>
      <c r="D127" s="9">
        <f t="shared" si="3"/>
        <v>0</v>
      </c>
      <c r="G127" s="9" t="str">
        <v>AS-95012</v>
      </c>
      <c r="H127" s="9" t="str">
        <v>['shopify_payments']</v>
      </c>
      <c r="I127" s="9">
        <v>122.31</v>
      </c>
      <c r="J127" s="9">
        <f t="shared" si="4"/>
        <v>122.31</v>
      </c>
      <c r="K127" s="9">
        <f t="shared" si="5"/>
        <v>0</v>
      </c>
    </row>
    <row r="128" spans="1:11" x14ac:dyDescent="0.3">
      <c r="A128" s="9" t="str">
        <v>AS-97043</v>
      </c>
      <c r="B128" s="9">
        <v>24.9</v>
      </c>
      <c r="C128" s="9">
        <f>VLOOKUP(A128,Sales_Shopify!B:Z,12,0)</f>
        <v>24.9</v>
      </c>
      <c r="D128" s="9">
        <f t="shared" si="3"/>
        <v>0</v>
      </c>
      <c r="G128" s="9" t="str">
        <v>AS-95013</v>
      </c>
      <c r="H128" s="9" t="str">
        <v>['shopify_payments']</v>
      </c>
      <c r="I128" s="9">
        <v>65.900000000000006</v>
      </c>
      <c r="J128" s="9">
        <f t="shared" si="4"/>
        <v>65.900000000000006</v>
      </c>
      <c r="K128" s="9">
        <f t="shared" si="5"/>
        <v>0</v>
      </c>
    </row>
    <row r="129" spans="1:11" x14ac:dyDescent="0.3">
      <c r="A129" s="9" t="str">
        <v>AS-97041</v>
      </c>
      <c r="B129" s="9">
        <v>71.819999999999993</v>
      </c>
      <c r="C129" s="9">
        <f>VLOOKUP(A129,Sales_Shopify!B:Z,12,0)</f>
        <v>71.819999999999993</v>
      </c>
      <c r="D129" s="9">
        <f t="shared" si="3"/>
        <v>0</v>
      </c>
      <c r="G129" s="9" t="str">
        <v>AS-95015</v>
      </c>
      <c r="H129" s="9" t="str">
        <v>['shopify_payments']</v>
      </c>
      <c r="I129" s="9">
        <v>67.41</v>
      </c>
      <c r="J129" s="9">
        <f t="shared" si="4"/>
        <v>67.41</v>
      </c>
      <c r="K129" s="9">
        <f t="shared" si="5"/>
        <v>0</v>
      </c>
    </row>
    <row r="130" spans="1:11" x14ac:dyDescent="0.3">
      <c r="A130" s="9" t="str">
        <v>AS-97040</v>
      </c>
      <c r="B130" s="9">
        <v>67.95</v>
      </c>
      <c r="C130" s="9">
        <f>VLOOKUP(A130,Sales_Shopify!B:Z,12,0)</f>
        <v>67.95</v>
      </c>
      <c r="D130" s="9">
        <f t="shared" si="3"/>
        <v>0</v>
      </c>
      <c r="G130" s="9" t="str">
        <v>AS-95017</v>
      </c>
      <c r="H130" s="9" t="str">
        <v>['shopify_payments']</v>
      </c>
      <c r="I130" s="9">
        <v>88.11</v>
      </c>
      <c r="J130" s="9">
        <f t="shared" si="4"/>
        <v>88.11</v>
      </c>
      <c r="K130" s="9">
        <f t="shared" si="5"/>
        <v>0</v>
      </c>
    </row>
    <row r="131" spans="1:11" x14ac:dyDescent="0.3">
      <c r="A131" s="9" t="str">
        <v>AS-97037</v>
      </c>
      <c r="B131" s="9">
        <v>43.8</v>
      </c>
      <c r="C131" s="9">
        <f>VLOOKUP(A131,Sales_Shopify!B:Z,12,0)</f>
        <v>43.8</v>
      </c>
      <c r="D131" s="9">
        <f t="shared" si="3"/>
        <v>0</v>
      </c>
      <c r="G131" s="9" t="str">
        <v>AS-95018</v>
      </c>
      <c r="H131" s="9" t="str">
        <v>['shopify_payments']</v>
      </c>
      <c r="I131" s="9">
        <v>84.95</v>
      </c>
      <c r="J131" s="9">
        <f t="shared" si="4"/>
        <v>84.95</v>
      </c>
      <c r="K131" s="9">
        <f t="shared" si="5"/>
        <v>0</v>
      </c>
    </row>
    <row r="132" spans="1:11" x14ac:dyDescent="0.3">
      <c r="A132" s="9" t="str">
        <v>AS-97036</v>
      </c>
      <c r="B132" s="9">
        <v>227.74</v>
      </c>
      <c r="C132" s="9">
        <f>VLOOKUP(A132,Sales_Shopify!B:Z,12,0)</f>
        <v>227.74</v>
      </c>
      <c r="D132" s="9">
        <f t="shared" si="3"/>
        <v>0</v>
      </c>
      <c r="G132" s="9" t="str">
        <v>AS-95019</v>
      </c>
      <c r="H132" s="9" t="str">
        <v>['shopify_payments']</v>
      </c>
      <c r="I132" s="9">
        <v>47.9</v>
      </c>
      <c r="J132" s="9">
        <f t="shared" si="4"/>
        <v>47.9</v>
      </c>
      <c r="K132" s="9">
        <f t="shared" si="5"/>
        <v>0</v>
      </c>
    </row>
    <row r="133" spans="1:11" x14ac:dyDescent="0.3">
      <c r="A133" s="9" t="str">
        <v>AS-94281</v>
      </c>
      <c r="B133" s="9">
        <v>-39.950000000000003</v>
      </c>
      <c r="C133" s="9">
        <f>VLOOKUP(A133,Sales_Shopify!B:Z,12,0)</f>
        <v>-39.950000000000003</v>
      </c>
      <c r="D133" s="9">
        <f t="shared" ref="D133:D196" si="6">IFERROR(ROUND(+B133-C133,2),"Not_Found")</f>
        <v>0</v>
      </c>
      <c r="G133" s="9" t="str">
        <v>AS-95020</v>
      </c>
      <c r="H133" s="9" t="str">
        <v>['shopify_payments']</v>
      </c>
      <c r="I133" s="9">
        <v>185.85</v>
      </c>
      <c r="J133" s="9">
        <f t="shared" ref="J133:J196" si="7">VLOOKUP(G133,$A$4:$D$1048576,2,0)</f>
        <v>185.85</v>
      </c>
      <c r="K133" s="9">
        <f t="shared" ref="K133:K196" si="8">IFERROR(ROUND(+I133-J133,2),"Not_Found")</f>
        <v>0</v>
      </c>
    </row>
    <row r="134" spans="1:11" x14ac:dyDescent="0.3">
      <c r="A134" s="9" t="str">
        <v>AS-97034</v>
      </c>
      <c r="B134" s="9">
        <v>67.95</v>
      </c>
      <c r="C134" s="9">
        <f>VLOOKUP(A134,Sales_Shopify!B:Z,12,0)</f>
        <v>67.95</v>
      </c>
      <c r="D134" s="9">
        <f t="shared" si="6"/>
        <v>0</v>
      </c>
      <c r="G134" s="9" t="str">
        <v>AS-95022</v>
      </c>
      <c r="H134" s="9" t="str">
        <v>['shopify_payments']</v>
      </c>
      <c r="I134" s="9">
        <v>37.9</v>
      </c>
      <c r="J134" s="9">
        <f t="shared" si="7"/>
        <v>37.9</v>
      </c>
      <c r="K134" s="9">
        <f t="shared" si="8"/>
        <v>0</v>
      </c>
    </row>
    <row r="135" spans="1:11" x14ac:dyDescent="0.3">
      <c r="A135" s="9" t="str">
        <v>AS-97033</v>
      </c>
      <c r="B135" s="9">
        <v>50.97</v>
      </c>
      <c r="C135" s="9">
        <f>VLOOKUP(A135,Sales_Shopify!B:Z,12,0)</f>
        <v>50.97</v>
      </c>
      <c r="D135" s="9">
        <f t="shared" si="6"/>
        <v>0</v>
      </c>
      <c r="G135" s="9" t="str">
        <v>AS-95026</v>
      </c>
      <c r="H135" s="9" t="str">
        <v>['shopify_payments']</v>
      </c>
      <c r="I135" s="9">
        <v>71.87</v>
      </c>
      <c r="J135" s="9">
        <f t="shared" si="7"/>
        <v>71.87</v>
      </c>
      <c r="K135" s="9">
        <f t="shared" si="8"/>
        <v>0</v>
      </c>
    </row>
    <row r="136" spans="1:11" x14ac:dyDescent="0.3">
      <c r="A136" s="9" t="str">
        <v>AS-97032</v>
      </c>
      <c r="B136" s="9">
        <v>146.07</v>
      </c>
      <c r="C136" s="9">
        <f>VLOOKUP(A136,Sales_Shopify!B:Z,12,0)</f>
        <v>146.07</v>
      </c>
      <c r="D136" s="9">
        <f t="shared" si="6"/>
        <v>0</v>
      </c>
      <c r="G136" s="9" t="str">
        <v>AS-95028</v>
      </c>
      <c r="H136" s="9" t="str">
        <v>['shopify_payments']</v>
      </c>
      <c r="I136" s="9">
        <v>59.9</v>
      </c>
      <c r="J136" s="9">
        <f t="shared" si="7"/>
        <v>59.9</v>
      </c>
      <c r="K136" s="9">
        <f t="shared" si="8"/>
        <v>0</v>
      </c>
    </row>
    <row r="137" spans="1:11" x14ac:dyDescent="0.3">
      <c r="A137" s="9" t="str">
        <v>AS-93190</v>
      </c>
      <c r="B137" s="9">
        <v>-84.95</v>
      </c>
      <c r="C137" s="9">
        <f>VLOOKUP(A137,Sales_Shopify!B:Z,12,0)</f>
        <v>-84.95</v>
      </c>
      <c r="D137" s="9">
        <f t="shared" si="6"/>
        <v>0</v>
      </c>
      <c r="G137" s="9" t="str">
        <v>AS-95029</v>
      </c>
      <c r="H137" s="9" t="str">
        <v>['shopify_payments']</v>
      </c>
      <c r="I137" s="9">
        <v>84.95</v>
      </c>
      <c r="J137" s="9">
        <f t="shared" si="7"/>
        <v>84.95</v>
      </c>
      <c r="K137" s="9">
        <f t="shared" si="8"/>
        <v>0</v>
      </c>
    </row>
    <row r="138" spans="1:11" x14ac:dyDescent="0.3">
      <c r="A138" s="9" t="str">
        <v>AS-93535</v>
      </c>
      <c r="B138" s="9">
        <v>-20.399999999999999</v>
      </c>
      <c r="C138" s="9">
        <f>VLOOKUP(A138,Sales_Shopify!B:Z,12,0)</f>
        <v>-20.399999999999999</v>
      </c>
      <c r="D138" s="9">
        <f t="shared" si="6"/>
        <v>0</v>
      </c>
      <c r="G138" s="9" t="str">
        <v>AS-95030</v>
      </c>
      <c r="H138" s="9" t="str">
        <v>['shopify_payments']</v>
      </c>
      <c r="I138" s="9">
        <v>1021.55</v>
      </c>
      <c r="J138" s="9">
        <f t="shared" si="7"/>
        <v>1021.55</v>
      </c>
      <c r="K138" s="9">
        <f t="shared" si="8"/>
        <v>0</v>
      </c>
    </row>
    <row r="139" spans="1:11" x14ac:dyDescent="0.3">
      <c r="A139" s="9" t="str">
        <v>AS-94794</v>
      </c>
      <c r="B139" s="9">
        <v>0</v>
      </c>
      <c r="C139" s="9">
        <f>VLOOKUP(A139,Sales_Shopify!B:Z,12,0)</f>
        <v>0</v>
      </c>
      <c r="D139" s="9">
        <f t="shared" si="6"/>
        <v>0</v>
      </c>
      <c r="G139" s="9" t="str">
        <v>AS-95031</v>
      </c>
      <c r="H139" s="9" t="str">
        <v>['shopify_payments']</v>
      </c>
      <c r="I139" s="9">
        <v>89.91</v>
      </c>
      <c r="J139" s="9">
        <f t="shared" si="7"/>
        <v>89.91</v>
      </c>
      <c r="K139" s="9">
        <f t="shared" si="8"/>
        <v>0</v>
      </c>
    </row>
    <row r="140" spans="1:11" x14ac:dyDescent="0.3">
      <c r="A140" s="9" t="str">
        <v>AS-97030</v>
      </c>
      <c r="B140" s="9">
        <v>37.9</v>
      </c>
      <c r="C140" s="9">
        <f>VLOOKUP(A140,Sales_Shopify!B:Z,12,0)</f>
        <v>37.9</v>
      </c>
      <c r="D140" s="9">
        <f t="shared" si="6"/>
        <v>0</v>
      </c>
      <c r="G140" s="9" t="str">
        <v>AS-95032</v>
      </c>
      <c r="H140" s="9" t="str">
        <v>['shopify_payments']</v>
      </c>
      <c r="I140" s="9">
        <v>318.33</v>
      </c>
      <c r="J140" s="9">
        <f t="shared" si="7"/>
        <v>318.33</v>
      </c>
      <c r="K140" s="9">
        <f t="shared" si="8"/>
        <v>0</v>
      </c>
    </row>
    <row r="141" spans="1:11" x14ac:dyDescent="0.3">
      <c r="A141" s="9" t="str">
        <v>AS-97027</v>
      </c>
      <c r="B141" s="9">
        <v>135.9</v>
      </c>
      <c r="C141" s="9">
        <f>VLOOKUP(A141,Sales_Shopify!B:Z,12,0)</f>
        <v>135.9</v>
      </c>
      <c r="D141" s="9">
        <f t="shared" si="6"/>
        <v>0</v>
      </c>
      <c r="G141" s="9" t="str">
        <v>AS-95035</v>
      </c>
      <c r="H141" s="9" t="str">
        <v>['shopify_payments']</v>
      </c>
      <c r="I141" s="9">
        <v>44.9</v>
      </c>
      <c r="J141" s="9">
        <f t="shared" si="7"/>
        <v>44.9</v>
      </c>
      <c r="K141" s="9">
        <f t="shared" si="8"/>
        <v>0</v>
      </c>
    </row>
    <row r="142" spans="1:11" x14ac:dyDescent="0.3">
      <c r="A142" s="9" t="str">
        <v>AS-97026</v>
      </c>
      <c r="B142" s="9">
        <v>52.85</v>
      </c>
      <c r="C142" s="9">
        <f>VLOOKUP(A142,Sales_Shopify!B:Z,12,0)</f>
        <v>52.85</v>
      </c>
      <c r="D142" s="9">
        <f t="shared" si="6"/>
        <v>0</v>
      </c>
      <c r="G142" s="9" t="str">
        <v>AS-95037</v>
      </c>
      <c r="H142" s="9" t="str">
        <v>['shopify_payments']</v>
      </c>
      <c r="I142" s="9">
        <v>24.9</v>
      </c>
      <c r="J142" s="9">
        <f t="shared" si="7"/>
        <v>24.9</v>
      </c>
      <c r="K142" s="9">
        <f t="shared" si="8"/>
        <v>0</v>
      </c>
    </row>
    <row r="143" spans="1:11" x14ac:dyDescent="0.3">
      <c r="A143" s="9" t="str">
        <v>AS-97024</v>
      </c>
      <c r="B143" s="9">
        <v>128.65</v>
      </c>
      <c r="C143" s="9">
        <f>VLOOKUP(A143,Sales_Shopify!B:Z,12,0)</f>
        <v>128.65</v>
      </c>
      <c r="D143" s="9">
        <f t="shared" si="6"/>
        <v>0</v>
      </c>
      <c r="G143" s="9" t="str">
        <v>AS-95039</v>
      </c>
      <c r="H143" s="9" t="str">
        <v>['shopify_payments']</v>
      </c>
      <c r="I143" s="9">
        <v>59.85</v>
      </c>
      <c r="J143" s="9">
        <f t="shared" si="7"/>
        <v>59.85</v>
      </c>
      <c r="K143" s="9">
        <f t="shared" si="8"/>
        <v>0</v>
      </c>
    </row>
    <row r="144" spans="1:11" x14ac:dyDescent="0.3">
      <c r="A144" s="9" t="str">
        <v>AS-97023</v>
      </c>
      <c r="B144" s="9">
        <v>52.85</v>
      </c>
      <c r="C144" s="9">
        <f>VLOOKUP(A144,Sales_Shopify!B:Z,12,0)</f>
        <v>52.85</v>
      </c>
      <c r="D144" s="9">
        <f t="shared" si="6"/>
        <v>0</v>
      </c>
      <c r="G144" s="9" t="str">
        <v>AS-95040</v>
      </c>
      <c r="H144" s="9" t="str">
        <v>['shopify_payments']</v>
      </c>
      <c r="I144" s="9">
        <v>49.9</v>
      </c>
      <c r="J144" s="9">
        <f t="shared" si="7"/>
        <v>49.9</v>
      </c>
      <c r="K144" s="9">
        <f t="shared" si="8"/>
        <v>0</v>
      </c>
    </row>
    <row r="145" spans="1:11" x14ac:dyDescent="0.3">
      <c r="A145" s="9" t="str">
        <v>AS-97022</v>
      </c>
      <c r="B145" s="9">
        <v>64.709999999999994</v>
      </c>
      <c r="C145" s="9">
        <f>VLOOKUP(A145,Sales_Shopify!B:Z,12,0)</f>
        <v>64.709999999999994</v>
      </c>
      <c r="D145" s="9">
        <f t="shared" si="6"/>
        <v>0</v>
      </c>
      <c r="G145" s="9" t="str">
        <v>AS-95041</v>
      </c>
      <c r="H145" s="9" t="str">
        <v>['shopify_payments']</v>
      </c>
      <c r="I145" s="9">
        <v>53.9</v>
      </c>
      <c r="J145" s="9">
        <f t="shared" si="7"/>
        <v>53.9</v>
      </c>
      <c r="K145" s="9">
        <f t="shared" si="8"/>
        <v>0</v>
      </c>
    </row>
    <row r="146" spans="1:11" x14ac:dyDescent="0.3">
      <c r="A146" s="9" t="str">
        <v>AS-97020</v>
      </c>
      <c r="B146" s="9">
        <v>0</v>
      </c>
      <c r="C146" s="9">
        <f>VLOOKUP(A146,Sales_Shopify!B:Z,12,0)</f>
        <v>0</v>
      </c>
      <c r="D146" s="9">
        <f t="shared" si="6"/>
        <v>0</v>
      </c>
      <c r="G146" s="9" t="str">
        <v>AS-95044</v>
      </c>
      <c r="H146" s="9" t="str">
        <v>['shopify_payments']</v>
      </c>
      <c r="I146" s="9">
        <v>29.9</v>
      </c>
      <c r="J146" s="9">
        <f t="shared" si="7"/>
        <v>29.9</v>
      </c>
      <c r="K146" s="9">
        <f t="shared" si="8"/>
        <v>0</v>
      </c>
    </row>
    <row r="147" spans="1:11" x14ac:dyDescent="0.3">
      <c r="A147" s="9" t="str">
        <v>AS-97018</v>
      </c>
      <c r="B147" s="9">
        <v>47.9</v>
      </c>
      <c r="C147" s="9">
        <f>VLOOKUP(A147,Sales_Shopify!B:Z,12,0)</f>
        <v>47.9</v>
      </c>
      <c r="D147" s="9">
        <f t="shared" si="6"/>
        <v>0</v>
      </c>
      <c r="G147" s="9" t="str">
        <v>AS-95045</v>
      </c>
      <c r="H147" s="9" t="str">
        <v>['shopify_payments']</v>
      </c>
      <c r="I147" s="9">
        <v>29.9</v>
      </c>
      <c r="J147" s="9">
        <f t="shared" si="7"/>
        <v>29.9</v>
      </c>
      <c r="K147" s="9">
        <f t="shared" si="8"/>
        <v>0</v>
      </c>
    </row>
    <row r="148" spans="1:11" x14ac:dyDescent="0.3">
      <c r="A148" s="9" t="str">
        <v>AS-97017</v>
      </c>
      <c r="B148" s="9">
        <v>47.9</v>
      </c>
      <c r="C148" s="9">
        <f>VLOOKUP(A148,Sales_Shopify!B:Z,12,0)</f>
        <v>47.9</v>
      </c>
      <c r="D148" s="9">
        <f t="shared" si="6"/>
        <v>0</v>
      </c>
      <c r="G148" s="9" t="str">
        <v>AS-95046</v>
      </c>
      <c r="H148" s="9" t="str">
        <v>['shopify_payments']</v>
      </c>
      <c r="I148" s="9">
        <v>31.9</v>
      </c>
      <c r="J148" s="9">
        <f t="shared" si="7"/>
        <v>31.9</v>
      </c>
      <c r="K148" s="9">
        <f t="shared" si="8"/>
        <v>0</v>
      </c>
    </row>
    <row r="149" spans="1:11" x14ac:dyDescent="0.3">
      <c r="A149" s="9" t="str">
        <v>AS-97016</v>
      </c>
      <c r="B149" s="9">
        <v>84.95</v>
      </c>
      <c r="C149" s="9">
        <f>VLOOKUP(A149,Sales_Shopify!B:Z,12,0)</f>
        <v>84.95</v>
      </c>
      <c r="D149" s="9">
        <f t="shared" si="6"/>
        <v>0</v>
      </c>
      <c r="G149" s="9" t="str">
        <v>AS-95049</v>
      </c>
      <c r="H149" s="9" t="str">
        <v>['shopify_payments']</v>
      </c>
      <c r="I149" s="9">
        <v>30.85</v>
      </c>
      <c r="J149" s="9">
        <f t="shared" si="7"/>
        <v>30.85</v>
      </c>
      <c r="K149" s="9">
        <f t="shared" si="8"/>
        <v>0</v>
      </c>
    </row>
    <row r="150" spans="1:11" x14ac:dyDescent="0.3">
      <c r="A150" s="9" t="str">
        <v>AS-97014</v>
      </c>
      <c r="B150" s="9">
        <v>267.5</v>
      </c>
      <c r="C150" s="9">
        <f>VLOOKUP(A150,Sales_Shopify!B:Z,12,0)</f>
        <v>267.5</v>
      </c>
      <c r="D150" s="9">
        <f t="shared" si="6"/>
        <v>0</v>
      </c>
      <c r="G150" s="9" t="str">
        <v>AS-95050</v>
      </c>
      <c r="H150" s="9" t="str">
        <v>['shopify_payments']</v>
      </c>
      <c r="I150" s="9">
        <v>37.9</v>
      </c>
      <c r="J150" s="9">
        <f t="shared" si="7"/>
        <v>37.9</v>
      </c>
      <c r="K150" s="9">
        <f t="shared" si="8"/>
        <v>0</v>
      </c>
    </row>
    <row r="151" spans="1:11" x14ac:dyDescent="0.3">
      <c r="A151" s="9" t="str">
        <v>AS-97011</v>
      </c>
      <c r="B151" s="9">
        <v>84.95</v>
      </c>
      <c r="C151" s="9">
        <f>VLOOKUP(A151,Sales_Shopify!B:Z,12,0)</f>
        <v>84.95</v>
      </c>
      <c r="D151" s="9">
        <f t="shared" si="6"/>
        <v>0</v>
      </c>
      <c r="G151" s="9" t="str">
        <v>AS-95052</v>
      </c>
      <c r="H151" s="9" t="str">
        <v>['shopify_payments']</v>
      </c>
      <c r="I151" s="9">
        <v>67.95</v>
      </c>
      <c r="J151" s="9">
        <f t="shared" si="7"/>
        <v>67.95</v>
      </c>
      <c r="K151" s="9">
        <f t="shared" si="8"/>
        <v>0</v>
      </c>
    </row>
    <row r="152" spans="1:11" x14ac:dyDescent="0.3">
      <c r="A152" s="9" t="str">
        <v>AS-97010</v>
      </c>
      <c r="B152" s="9">
        <v>59.31</v>
      </c>
      <c r="C152" s="9">
        <f>VLOOKUP(A152,Sales_Shopify!B:Z,12,0)</f>
        <v>59.31</v>
      </c>
      <c r="D152" s="9">
        <f t="shared" si="6"/>
        <v>0</v>
      </c>
      <c r="G152" s="9" t="str">
        <v>AS-95054</v>
      </c>
      <c r="H152" s="9" t="str">
        <v>['shopify_payments']</v>
      </c>
      <c r="I152" s="9">
        <v>56.51</v>
      </c>
      <c r="J152" s="9">
        <f t="shared" si="7"/>
        <v>56.51</v>
      </c>
      <c r="K152" s="9">
        <f t="shared" si="8"/>
        <v>0</v>
      </c>
    </row>
    <row r="153" spans="1:11" x14ac:dyDescent="0.3">
      <c r="A153" s="9" t="str">
        <v>AS-97009</v>
      </c>
      <c r="B153" s="9">
        <v>54.9</v>
      </c>
      <c r="C153" s="9">
        <f>VLOOKUP(A153,Sales_Shopify!B:Z,12,0)</f>
        <v>54.9</v>
      </c>
      <c r="D153" s="9">
        <f t="shared" si="6"/>
        <v>0</v>
      </c>
      <c r="G153" s="9" t="str">
        <v>AS-95061</v>
      </c>
      <c r="H153" s="9" t="str">
        <v>['shopify_payments']</v>
      </c>
      <c r="I153" s="9">
        <v>84.95</v>
      </c>
      <c r="J153" s="9">
        <f t="shared" si="7"/>
        <v>84.95</v>
      </c>
      <c r="K153" s="9">
        <f t="shared" si="8"/>
        <v>0</v>
      </c>
    </row>
    <row r="154" spans="1:11" x14ac:dyDescent="0.3">
      <c r="A154" s="9" t="str">
        <v>AS-97005</v>
      </c>
      <c r="B154" s="9">
        <v>99.95</v>
      </c>
      <c r="C154" s="9">
        <f>VLOOKUP(A154,Sales_Shopify!B:Z,12,0)</f>
        <v>99.95</v>
      </c>
      <c r="D154" s="9">
        <f t="shared" si="6"/>
        <v>0</v>
      </c>
      <c r="G154" s="9" t="str">
        <v>AS-95064</v>
      </c>
      <c r="H154" s="9" t="str">
        <v>['shopify_payments']</v>
      </c>
      <c r="I154" s="9">
        <v>24.9</v>
      </c>
      <c r="J154" s="9">
        <f t="shared" si="7"/>
        <v>24.9</v>
      </c>
      <c r="K154" s="9">
        <f t="shared" si="8"/>
        <v>0</v>
      </c>
    </row>
    <row r="155" spans="1:11" x14ac:dyDescent="0.3">
      <c r="A155" s="9" t="str">
        <v>AS-97004</v>
      </c>
      <c r="B155" s="9">
        <v>67.95</v>
      </c>
      <c r="C155" s="9">
        <f>VLOOKUP(A155,Sales_Shopify!B:Z,12,0)</f>
        <v>67.95</v>
      </c>
      <c r="D155" s="9">
        <f t="shared" si="6"/>
        <v>0</v>
      </c>
      <c r="G155" s="9" t="str">
        <v>AS-95066</v>
      </c>
      <c r="H155" s="9" t="str">
        <v>['shopify_payments']</v>
      </c>
      <c r="I155" s="9">
        <v>74.900000000000006</v>
      </c>
      <c r="J155" s="9">
        <f t="shared" si="7"/>
        <v>74.900000000000006</v>
      </c>
      <c r="K155" s="9">
        <f t="shared" si="8"/>
        <v>0</v>
      </c>
    </row>
    <row r="156" spans="1:11" x14ac:dyDescent="0.3">
      <c r="A156" s="9" t="str">
        <v>AS-97002</v>
      </c>
      <c r="B156" s="9">
        <v>49.9</v>
      </c>
      <c r="C156" s="9">
        <f>VLOOKUP(A156,Sales_Shopify!B:Z,12,0)</f>
        <v>49.9</v>
      </c>
      <c r="D156" s="9">
        <f t="shared" si="6"/>
        <v>0</v>
      </c>
      <c r="G156" s="9" t="str">
        <v>AS-95068</v>
      </c>
      <c r="H156" s="9" t="str">
        <v>['shopify_payments']</v>
      </c>
      <c r="I156" s="9">
        <v>31.9</v>
      </c>
      <c r="J156" s="9">
        <f t="shared" si="7"/>
        <v>31.9</v>
      </c>
      <c r="K156" s="9">
        <f t="shared" si="8"/>
        <v>0</v>
      </c>
    </row>
    <row r="157" spans="1:11" x14ac:dyDescent="0.3">
      <c r="A157" s="9" t="str">
        <v>AS-97001</v>
      </c>
      <c r="B157" s="9">
        <v>49.86</v>
      </c>
      <c r="C157" s="9">
        <f>VLOOKUP(A157,Sales_Shopify!B:Z,12,0)</f>
        <v>49.86</v>
      </c>
      <c r="D157" s="9">
        <f t="shared" si="6"/>
        <v>0</v>
      </c>
      <c r="G157" s="9" t="str">
        <v>AS-95071</v>
      </c>
      <c r="H157" s="9" t="str">
        <v>['shopify_payments']</v>
      </c>
      <c r="I157" s="9">
        <v>24.9</v>
      </c>
      <c r="J157" s="9">
        <f t="shared" si="7"/>
        <v>24.9</v>
      </c>
      <c r="K157" s="9">
        <f t="shared" si="8"/>
        <v>0</v>
      </c>
    </row>
    <row r="158" spans="1:11" x14ac:dyDescent="0.3">
      <c r="A158" s="9" t="str">
        <v>AS-97000</v>
      </c>
      <c r="B158" s="9">
        <v>31.9</v>
      </c>
      <c r="C158" s="9">
        <f>VLOOKUP(A158,Sales_Shopify!B:Z,12,0)</f>
        <v>31.9</v>
      </c>
      <c r="D158" s="9">
        <f t="shared" si="6"/>
        <v>0</v>
      </c>
      <c r="G158" s="9" t="str">
        <v>AS-95075</v>
      </c>
      <c r="H158" s="9" t="str">
        <v>['shopify_payments']</v>
      </c>
      <c r="I158" s="9">
        <v>24.9</v>
      </c>
      <c r="J158" s="9">
        <f t="shared" si="7"/>
        <v>24.9</v>
      </c>
      <c r="K158" s="9">
        <f t="shared" si="8"/>
        <v>0</v>
      </c>
    </row>
    <row r="159" spans="1:11" x14ac:dyDescent="0.3">
      <c r="A159" s="9" t="str">
        <v>AS-96997</v>
      </c>
      <c r="B159" s="9">
        <v>59.31</v>
      </c>
      <c r="C159" s="9">
        <f>VLOOKUP(A159,Sales_Shopify!B:Z,12,0)</f>
        <v>59.31</v>
      </c>
      <c r="D159" s="9">
        <f t="shared" si="6"/>
        <v>0</v>
      </c>
      <c r="G159" s="9" t="str">
        <v>AS-95078</v>
      </c>
      <c r="H159" s="9" t="str">
        <v>['shopify_payments']</v>
      </c>
      <c r="I159" s="9">
        <v>58.95</v>
      </c>
      <c r="J159" s="9">
        <f t="shared" si="7"/>
        <v>58.95</v>
      </c>
      <c r="K159" s="9">
        <f t="shared" si="8"/>
        <v>0</v>
      </c>
    </row>
    <row r="160" spans="1:11" x14ac:dyDescent="0.3">
      <c r="A160" s="9" t="str">
        <v>AS-96996</v>
      </c>
      <c r="B160" s="9">
        <v>63.9</v>
      </c>
      <c r="C160" s="9">
        <f>VLOOKUP(A160,Sales_Shopify!B:Z,12,0)</f>
        <v>63.9</v>
      </c>
      <c r="D160" s="9">
        <f t="shared" si="6"/>
        <v>0</v>
      </c>
      <c r="G160" s="9" t="str">
        <v>AS-95083</v>
      </c>
      <c r="H160" s="9" t="str">
        <v>['shopify_payments']</v>
      </c>
      <c r="I160" s="9">
        <v>31.9</v>
      </c>
      <c r="J160" s="9">
        <f t="shared" si="7"/>
        <v>31.9</v>
      </c>
      <c r="K160" s="9">
        <f t="shared" si="8"/>
        <v>0</v>
      </c>
    </row>
    <row r="161" spans="1:11" x14ac:dyDescent="0.3">
      <c r="A161" s="9" t="str">
        <v>AS-96995</v>
      </c>
      <c r="B161" s="9">
        <v>37.9</v>
      </c>
      <c r="C161" s="9">
        <f>VLOOKUP(A161,Sales_Shopify!B:Z,12,0)</f>
        <v>37.9</v>
      </c>
      <c r="D161" s="9">
        <f t="shared" si="6"/>
        <v>0</v>
      </c>
      <c r="G161" s="9" t="str">
        <v>AS-95084</v>
      </c>
      <c r="H161" s="9" t="str">
        <v>['shopify_payments']</v>
      </c>
      <c r="I161" s="9">
        <v>34.9</v>
      </c>
      <c r="J161" s="9">
        <f t="shared" si="7"/>
        <v>34.9</v>
      </c>
      <c r="K161" s="9">
        <f t="shared" si="8"/>
        <v>0</v>
      </c>
    </row>
    <row r="162" spans="1:11" x14ac:dyDescent="0.3">
      <c r="A162" s="9" t="str">
        <v>AS-96994</v>
      </c>
      <c r="B162" s="9">
        <v>71.91</v>
      </c>
      <c r="C162" s="9">
        <f>VLOOKUP(A162,Sales_Shopify!B:Z,12,0)</f>
        <v>71.91</v>
      </c>
      <c r="D162" s="9">
        <f t="shared" si="6"/>
        <v>0</v>
      </c>
      <c r="G162" s="9" t="str">
        <v>AS-95085</v>
      </c>
      <c r="H162" s="9" t="str">
        <v>['shopify_payments']</v>
      </c>
      <c r="I162" s="9">
        <v>47.9</v>
      </c>
      <c r="J162" s="9">
        <f t="shared" si="7"/>
        <v>47.9</v>
      </c>
      <c r="K162" s="9">
        <f t="shared" si="8"/>
        <v>0</v>
      </c>
    </row>
    <row r="163" spans="1:11" x14ac:dyDescent="0.3">
      <c r="A163" s="9" t="str">
        <v>AS-96993</v>
      </c>
      <c r="B163" s="9">
        <v>29.9</v>
      </c>
      <c r="C163" s="9">
        <f>VLOOKUP(A163,Sales_Shopify!B:Z,12,0)</f>
        <v>29.9</v>
      </c>
      <c r="D163" s="9">
        <f t="shared" si="6"/>
        <v>0</v>
      </c>
      <c r="G163" s="9" t="str">
        <v>AS-95086</v>
      </c>
      <c r="H163" s="9" t="str">
        <v>['shopify_payments']</v>
      </c>
      <c r="I163" s="9">
        <v>24.9</v>
      </c>
      <c r="J163" s="9">
        <f t="shared" si="7"/>
        <v>24.9</v>
      </c>
      <c r="K163" s="9">
        <f t="shared" si="8"/>
        <v>0</v>
      </c>
    </row>
    <row r="164" spans="1:11" x14ac:dyDescent="0.3">
      <c r="A164" s="9" t="str">
        <v>AS-96992</v>
      </c>
      <c r="B164" s="9">
        <v>79.95</v>
      </c>
      <c r="C164" s="9">
        <f>VLOOKUP(A164,Sales_Shopify!B:Z,12,0)</f>
        <v>79.95</v>
      </c>
      <c r="D164" s="9">
        <f t="shared" si="6"/>
        <v>0</v>
      </c>
      <c r="G164" s="9" t="str">
        <v>AS-95089</v>
      </c>
      <c r="H164" s="9" t="str">
        <v>['shopify_payments']</v>
      </c>
      <c r="I164" s="9">
        <v>67.95</v>
      </c>
      <c r="J164" s="9">
        <f t="shared" si="7"/>
        <v>67.95</v>
      </c>
      <c r="K164" s="9">
        <f t="shared" si="8"/>
        <v>0</v>
      </c>
    </row>
    <row r="165" spans="1:11" x14ac:dyDescent="0.3">
      <c r="A165" s="9" t="str">
        <v>AS-96991</v>
      </c>
      <c r="B165" s="9">
        <v>115.97</v>
      </c>
      <c r="C165" s="9">
        <f>VLOOKUP(A165,Sales_Shopify!B:Z,12,0)</f>
        <v>115.97</v>
      </c>
      <c r="D165" s="9">
        <f t="shared" si="6"/>
        <v>0</v>
      </c>
      <c r="G165" s="9" t="str">
        <v>AS-95090</v>
      </c>
      <c r="H165" s="9" t="str">
        <v>['shopify_payments']</v>
      </c>
      <c r="I165" s="9">
        <v>74.849999999999994</v>
      </c>
      <c r="J165" s="9">
        <f t="shared" si="7"/>
        <v>74.849999999999994</v>
      </c>
      <c r="K165" s="9">
        <f t="shared" si="8"/>
        <v>0</v>
      </c>
    </row>
    <row r="166" spans="1:11" x14ac:dyDescent="0.3">
      <c r="A166" s="9" t="str">
        <v>AS-96988</v>
      </c>
      <c r="B166" s="9">
        <v>84.95</v>
      </c>
      <c r="C166" s="9">
        <f>VLOOKUP(A166,Sales_Shopify!B:Z,12,0)</f>
        <v>84.95</v>
      </c>
      <c r="D166" s="9">
        <f t="shared" si="6"/>
        <v>0</v>
      </c>
      <c r="G166" s="9" t="str">
        <v>AS-95091</v>
      </c>
      <c r="H166" s="9" t="str">
        <v>['shopify_payments']</v>
      </c>
      <c r="I166" s="9">
        <v>80.91</v>
      </c>
      <c r="J166" s="9">
        <f t="shared" si="7"/>
        <v>80.91</v>
      </c>
      <c r="K166" s="9">
        <f t="shared" si="8"/>
        <v>0</v>
      </c>
    </row>
    <row r="167" spans="1:11" x14ac:dyDescent="0.3">
      <c r="A167" s="9" t="str">
        <v>AS-96986</v>
      </c>
      <c r="B167" s="9">
        <v>63.9</v>
      </c>
      <c r="C167" s="9">
        <f>VLOOKUP(A167,Sales_Shopify!B:Z,12,0)</f>
        <v>63.9</v>
      </c>
      <c r="D167" s="9">
        <f t="shared" si="6"/>
        <v>0</v>
      </c>
      <c r="G167" s="9" t="str">
        <v>AS-95093</v>
      </c>
      <c r="H167" s="9" t="str">
        <v>['shopify_payments']</v>
      </c>
      <c r="I167" s="9">
        <v>101.61</v>
      </c>
      <c r="J167" s="9">
        <f t="shared" si="7"/>
        <v>101.61</v>
      </c>
      <c r="K167" s="9">
        <f t="shared" si="8"/>
        <v>0</v>
      </c>
    </row>
    <row r="168" spans="1:11" x14ac:dyDescent="0.3">
      <c r="A168" s="9" t="str">
        <v>AS-96984</v>
      </c>
      <c r="B168" s="9">
        <v>115.97</v>
      </c>
      <c r="C168" s="9">
        <f>VLOOKUP(A168,Sales_Shopify!B:Z,12,0)</f>
        <v>115.97</v>
      </c>
      <c r="D168" s="9">
        <f t="shared" si="6"/>
        <v>0</v>
      </c>
      <c r="G168" s="9" t="str">
        <v>AS-95094</v>
      </c>
      <c r="H168" s="9" t="str">
        <v>['shopify_payments']</v>
      </c>
      <c r="I168" s="9">
        <v>31.9</v>
      </c>
      <c r="J168" s="9">
        <f t="shared" si="7"/>
        <v>31.9</v>
      </c>
      <c r="K168" s="9">
        <f t="shared" si="8"/>
        <v>0</v>
      </c>
    </row>
    <row r="169" spans="1:11" x14ac:dyDescent="0.3">
      <c r="A169" s="9" t="str">
        <v>AS-96983</v>
      </c>
      <c r="B169" s="9">
        <v>99.95</v>
      </c>
      <c r="C169" s="9">
        <f>VLOOKUP(A169,Sales_Shopify!B:Z,12,0)</f>
        <v>99.95</v>
      </c>
      <c r="D169" s="9">
        <f t="shared" si="6"/>
        <v>0</v>
      </c>
      <c r="G169" s="9" t="str">
        <v>AS-95006</v>
      </c>
      <c r="H169" s="9" t="str">
        <v>['shopify_payments']</v>
      </c>
      <c r="I169" s="9">
        <v>0</v>
      </c>
      <c r="J169" s="9">
        <f t="shared" si="7"/>
        <v>0</v>
      </c>
      <c r="K169" s="9">
        <f t="shared" si="8"/>
        <v>0</v>
      </c>
    </row>
    <row r="170" spans="1:11" x14ac:dyDescent="0.3">
      <c r="A170" s="9" t="str">
        <v>AS-96977</v>
      </c>
      <c r="B170" s="9">
        <v>96.15</v>
      </c>
      <c r="C170" s="9">
        <f>VLOOKUP(A170,Sales_Shopify!B:Z,12,0)</f>
        <v>96.15</v>
      </c>
      <c r="D170" s="9">
        <f t="shared" si="6"/>
        <v>0</v>
      </c>
      <c r="G170" s="9" t="str">
        <v>AS-95014</v>
      </c>
      <c r="H170" s="9" t="str">
        <v>['shopify_payments']</v>
      </c>
      <c r="I170" s="9">
        <v>0</v>
      </c>
      <c r="J170" s="9">
        <f t="shared" si="7"/>
        <v>0</v>
      </c>
      <c r="K170" s="9">
        <f t="shared" si="8"/>
        <v>0</v>
      </c>
    </row>
    <row r="171" spans="1:11" x14ac:dyDescent="0.3">
      <c r="A171" s="9" t="str">
        <v>AS-96979</v>
      </c>
      <c r="B171" s="9">
        <v>49.9</v>
      </c>
      <c r="C171" s="9">
        <f>VLOOKUP(A171,Sales_Shopify!B:Z,12,0)</f>
        <v>49.9</v>
      </c>
      <c r="D171" s="9">
        <f t="shared" si="6"/>
        <v>0</v>
      </c>
      <c r="G171" s="9" t="str">
        <v>AS-95098</v>
      </c>
      <c r="H171" s="9" t="str">
        <v>['shopify_payments']</v>
      </c>
      <c r="I171" s="9">
        <v>67.37</v>
      </c>
      <c r="J171" s="9">
        <f t="shared" si="7"/>
        <v>67.37</v>
      </c>
      <c r="K171" s="9">
        <f t="shared" si="8"/>
        <v>0</v>
      </c>
    </row>
    <row r="172" spans="1:11" x14ac:dyDescent="0.3">
      <c r="A172" s="9" t="str">
        <v>AS-96978</v>
      </c>
      <c r="B172" s="9">
        <v>359.7</v>
      </c>
      <c r="C172" s="9">
        <f>VLOOKUP(A172,Sales_Shopify!B:Z,12,0)</f>
        <v>359.7</v>
      </c>
      <c r="D172" s="9">
        <f t="shared" si="6"/>
        <v>0</v>
      </c>
      <c r="G172" s="9" t="str">
        <v>AS-95099</v>
      </c>
      <c r="H172" s="9" t="str">
        <v>['shopify_payments']</v>
      </c>
      <c r="I172" s="9">
        <v>64.95</v>
      </c>
      <c r="J172" s="9">
        <f t="shared" si="7"/>
        <v>64.95</v>
      </c>
      <c r="K172" s="9">
        <f t="shared" si="8"/>
        <v>0</v>
      </c>
    </row>
    <row r="173" spans="1:11" x14ac:dyDescent="0.3">
      <c r="A173" s="9" t="str">
        <v>AS-96972</v>
      </c>
      <c r="B173" s="9">
        <v>161.6</v>
      </c>
      <c r="C173" s="9">
        <f>VLOOKUP(A173,Sales_Shopify!B:Z,12,0)</f>
        <v>161.6</v>
      </c>
      <c r="D173" s="9">
        <f t="shared" si="6"/>
        <v>0</v>
      </c>
      <c r="G173" s="9" t="str">
        <v>AS-95100</v>
      </c>
      <c r="H173" s="9" t="str">
        <v>['shopify_payments']</v>
      </c>
      <c r="I173" s="9">
        <v>39.92</v>
      </c>
      <c r="J173" s="9">
        <f t="shared" si="7"/>
        <v>39.92</v>
      </c>
      <c r="K173" s="9">
        <f t="shared" si="8"/>
        <v>0</v>
      </c>
    </row>
    <row r="174" spans="1:11" x14ac:dyDescent="0.3">
      <c r="A174" s="9" t="str">
        <v>AS-95912</v>
      </c>
      <c r="B174" s="9">
        <v>70.92</v>
      </c>
      <c r="C174" s="9">
        <f>VLOOKUP(A174,Sales_Shopify!B:Z,12,0)</f>
        <v>70.92</v>
      </c>
      <c r="D174" s="9">
        <f t="shared" si="6"/>
        <v>0</v>
      </c>
      <c r="G174" s="9" t="str">
        <v>AS-95103</v>
      </c>
      <c r="H174" s="9" t="str">
        <v>['shopify_payments']</v>
      </c>
      <c r="I174" s="9">
        <v>167.22</v>
      </c>
      <c r="J174" s="9">
        <f t="shared" si="7"/>
        <v>167.22</v>
      </c>
      <c r="K174" s="9">
        <f t="shared" si="8"/>
        <v>0</v>
      </c>
    </row>
    <row r="175" spans="1:11" x14ac:dyDescent="0.3">
      <c r="A175" s="9" t="str">
        <v>AS-96967</v>
      </c>
      <c r="B175" s="9">
        <v>17.899999999999999</v>
      </c>
      <c r="C175" s="9">
        <f>VLOOKUP(A175,Sales_Shopify!B:Z,12,0)</f>
        <v>17.899999999999999</v>
      </c>
      <c r="D175" s="9">
        <f t="shared" si="6"/>
        <v>0</v>
      </c>
      <c r="G175" s="9" t="str">
        <v>AS-95104</v>
      </c>
      <c r="H175" s="9" t="str">
        <v>['shopify_payments']</v>
      </c>
      <c r="I175" s="9">
        <v>54.9</v>
      </c>
      <c r="J175" s="9">
        <f t="shared" si="7"/>
        <v>54.9</v>
      </c>
      <c r="K175" s="9">
        <f t="shared" si="8"/>
        <v>0</v>
      </c>
    </row>
    <row r="176" spans="1:11" x14ac:dyDescent="0.3">
      <c r="A176" s="9" t="str">
        <v>AS-96966</v>
      </c>
      <c r="B176" s="9">
        <v>58.37</v>
      </c>
      <c r="C176" s="9">
        <f>VLOOKUP(A176,Sales_Shopify!B:Z,12,0)</f>
        <v>58.37</v>
      </c>
      <c r="D176" s="9">
        <f t="shared" si="6"/>
        <v>0</v>
      </c>
      <c r="G176" s="9" t="str">
        <v>AS-95106</v>
      </c>
      <c r="H176" s="9" t="str">
        <v>['shopify_payments']</v>
      </c>
      <c r="I176" s="9">
        <v>49.9</v>
      </c>
      <c r="J176" s="9">
        <f t="shared" si="7"/>
        <v>49.9</v>
      </c>
      <c r="K176" s="9">
        <f t="shared" si="8"/>
        <v>0</v>
      </c>
    </row>
    <row r="177" spans="1:11" x14ac:dyDescent="0.3">
      <c r="A177" s="9" t="str">
        <v>AS-96965</v>
      </c>
      <c r="B177" s="9">
        <v>86.62</v>
      </c>
      <c r="C177" s="9">
        <f>VLOOKUP(A177,Sales_Shopify!B:Z,12,0)</f>
        <v>86.62</v>
      </c>
      <c r="D177" s="9">
        <f t="shared" si="6"/>
        <v>0</v>
      </c>
      <c r="G177" s="9" t="str">
        <v>AS-95108</v>
      </c>
      <c r="H177" s="9" t="str">
        <v>['shopify_payments']</v>
      </c>
      <c r="I177" s="9">
        <v>58.85</v>
      </c>
      <c r="J177" s="9">
        <f t="shared" si="7"/>
        <v>58.85</v>
      </c>
      <c r="K177" s="9">
        <f t="shared" si="8"/>
        <v>0</v>
      </c>
    </row>
    <row r="178" spans="1:11" x14ac:dyDescent="0.3">
      <c r="A178" s="9" t="str">
        <v>AS-96963</v>
      </c>
      <c r="B178" s="9">
        <v>88.92</v>
      </c>
      <c r="C178" s="9">
        <f>VLOOKUP(A178,Sales_Shopify!B:Z,12,0)</f>
        <v>88.92</v>
      </c>
      <c r="D178" s="9">
        <f t="shared" si="6"/>
        <v>0</v>
      </c>
      <c r="G178" s="9" t="str">
        <v>AS-95109</v>
      </c>
      <c r="H178" s="9" t="str">
        <v>['shopify_payments']</v>
      </c>
      <c r="I178" s="9">
        <v>67.37</v>
      </c>
      <c r="J178" s="9">
        <f t="shared" si="7"/>
        <v>67.37</v>
      </c>
      <c r="K178" s="9">
        <f t="shared" si="8"/>
        <v>0</v>
      </c>
    </row>
    <row r="179" spans="1:11" x14ac:dyDescent="0.3">
      <c r="A179" s="9" t="str">
        <v>AS-96962</v>
      </c>
      <c r="B179" s="9">
        <v>17.899999999999999</v>
      </c>
      <c r="C179" s="9">
        <f>VLOOKUP(A179,Sales_Shopify!B:Z,12,0)</f>
        <v>17.899999999999999</v>
      </c>
      <c r="D179" s="9">
        <f t="shared" si="6"/>
        <v>0</v>
      </c>
      <c r="G179" s="9" t="str">
        <v>AS-95113</v>
      </c>
      <c r="H179" s="9" t="str">
        <v>['shopify_payments']</v>
      </c>
      <c r="I179" s="9">
        <v>135.9</v>
      </c>
      <c r="J179" s="9">
        <f t="shared" si="7"/>
        <v>135.9</v>
      </c>
      <c r="K179" s="9">
        <f t="shared" si="8"/>
        <v>0</v>
      </c>
    </row>
    <row r="180" spans="1:11" x14ac:dyDescent="0.3">
      <c r="A180" s="9" t="str">
        <v>AS-96961</v>
      </c>
      <c r="B180" s="9">
        <v>47.9</v>
      </c>
      <c r="C180" s="9">
        <f>VLOOKUP(A180,Sales_Shopify!B:Z,12,0)</f>
        <v>47.9</v>
      </c>
      <c r="D180" s="9">
        <f t="shared" si="6"/>
        <v>0</v>
      </c>
      <c r="G180" s="9" t="str">
        <v>AS-95114</v>
      </c>
      <c r="H180" s="9" t="str">
        <v>['shopify_payments']</v>
      </c>
      <c r="I180" s="9">
        <v>65.8</v>
      </c>
      <c r="J180" s="9">
        <f t="shared" si="7"/>
        <v>65.8</v>
      </c>
      <c r="K180" s="9">
        <f t="shared" si="8"/>
        <v>0</v>
      </c>
    </row>
    <row r="181" spans="1:11" x14ac:dyDescent="0.3">
      <c r="A181" s="9" t="str">
        <v>AS-96959</v>
      </c>
      <c r="B181" s="9">
        <v>47.9</v>
      </c>
      <c r="C181" s="9">
        <f>VLOOKUP(A181,Sales_Shopify!B:Z,12,0)</f>
        <v>47.9</v>
      </c>
      <c r="D181" s="9">
        <f t="shared" si="6"/>
        <v>0</v>
      </c>
      <c r="G181" s="9" t="str">
        <v>AS-95115</v>
      </c>
      <c r="H181" s="9" t="str">
        <v>['shopify_payments']</v>
      </c>
      <c r="I181" s="9">
        <v>60.17</v>
      </c>
      <c r="J181" s="9">
        <f t="shared" si="7"/>
        <v>60.17</v>
      </c>
      <c r="K181" s="9">
        <f t="shared" si="8"/>
        <v>0</v>
      </c>
    </row>
    <row r="182" spans="1:11" x14ac:dyDescent="0.3">
      <c r="A182" s="9" t="str">
        <v>AS-96957</v>
      </c>
      <c r="B182" s="9">
        <v>67.95</v>
      </c>
      <c r="C182" s="9">
        <f>VLOOKUP(A182,Sales_Shopify!B:Z,12,0)</f>
        <v>67.95</v>
      </c>
      <c r="D182" s="9">
        <f t="shared" si="6"/>
        <v>0</v>
      </c>
      <c r="G182" s="9" t="str">
        <v>AS-95116</v>
      </c>
      <c r="H182" s="9" t="str">
        <v>['shopify_payments']</v>
      </c>
      <c r="I182" s="9">
        <v>199.95</v>
      </c>
      <c r="J182" s="9">
        <f t="shared" si="7"/>
        <v>199.95</v>
      </c>
      <c r="K182" s="9">
        <f t="shared" si="8"/>
        <v>0</v>
      </c>
    </row>
    <row r="183" spans="1:11" x14ac:dyDescent="0.3">
      <c r="A183" s="9" t="str">
        <v>AS-96956</v>
      </c>
      <c r="B183" s="9">
        <v>24.9</v>
      </c>
      <c r="C183" s="9">
        <f>VLOOKUP(A183,Sales_Shopify!B:Z,12,0)</f>
        <v>24.9</v>
      </c>
      <c r="D183" s="9">
        <f t="shared" si="6"/>
        <v>0</v>
      </c>
      <c r="G183" s="9" t="str">
        <v>AS-95123</v>
      </c>
      <c r="H183" s="9" t="str">
        <v>['shopify_payments']</v>
      </c>
      <c r="I183" s="9">
        <v>159.94999999999999</v>
      </c>
      <c r="J183" s="9">
        <f t="shared" si="7"/>
        <v>159.94999999999999</v>
      </c>
      <c r="K183" s="9">
        <f t="shared" si="8"/>
        <v>0</v>
      </c>
    </row>
    <row r="184" spans="1:11" x14ac:dyDescent="0.3">
      <c r="A184" s="9" t="str">
        <v>AS-96954</v>
      </c>
      <c r="B184" s="9">
        <v>31.9</v>
      </c>
      <c r="C184" s="9">
        <f>VLOOKUP(A184,Sales_Shopify!B:Z,12,0)</f>
        <v>31.9</v>
      </c>
      <c r="D184" s="9">
        <f t="shared" si="6"/>
        <v>0</v>
      </c>
      <c r="G184" s="9" t="str">
        <v>AS-95124</v>
      </c>
      <c r="H184" s="9" t="str">
        <v>['shopify_payments']</v>
      </c>
      <c r="I184" s="9">
        <v>67.95</v>
      </c>
      <c r="J184" s="9">
        <f t="shared" si="7"/>
        <v>67.95</v>
      </c>
      <c r="K184" s="9">
        <f t="shared" si="8"/>
        <v>0</v>
      </c>
    </row>
    <row r="185" spans="1:11" x14ac:dyDescent="0.3">
      <c r="A185" s="9" t="str">
        <v>AS-96953</v>
      </c>
      <c r="B185" s="9">
        <v>37.9</v>
      </c>
      <c r="C185" s="9">
        <f>VLOOKUP(A185,Sales_Shopify!B:Z,12,0)</f>
        <v>37.9</v>
      </c>
      <c r="D185" s="9">
        <f t="shared" si="6"/>
        <v>0</v>
      </c>
      <c r="G185" s="9" t="str">
        <v>AS-95126</v>
      </c>
      <c r="H185" s="9" t="str">
        <v>['shopify_payments']</v>
      </c>
      <c r="I185" s="9">
        <v>67.95</v>
      </c>
      <c r="J185" s="9">
        <f t="shared" si="7"/>
        <v>67.95</v>
      </c>
      <c r="K185" s="9">
        <f t="shared" si="8"/>
        <v>0</v>
      </c>
    </row>
    <row r="186" spans="1:11" x14ac:dyDescent="0.3">
      <c r="A186" s="9" t="str">
        <v>AS-96951</v>
      </c>
      <c r="B186" s="9">
        <v>107.82</v>
      </c>
      <c r="C186" s="9">
        <f>VLOOKUP(A186,Sales_Shopify!B:Z,12,0)</f>
        <v>107.82</v>
      </c>
      <c r="D186" s="9">
        <f t="shared" si="6"/>
        <v>0</v>
      </c>
      <c r="G186" s="9" t="str">
        <v>AS-95127</v>
      </c>
      <c r="H186" s="9" t="str">
        <v>['shopify_payments']</v>
      </c>
      <c r="I186" s="9">
        <v>31.9</v>
      </c>
      <c r="J186" s="9">
        <f t="shared" si="7"/>
        <v>31.9</v>
      </c>
      <c r="K186" s="9">
        <f t="shared" si="8"/>
        <v>0</v>
      </c>
    </row>
    <row r="187" spans="1:11" x14ac:dyDescent="0.3">
      <c r="A187" s="9" t="str">
        <v>AS-96948</v>
      </c>
      <c r="B187" s="9">
        <v>84.95</v>
      </c>
      <c r="C187" s="9">
        <f>VLOOKUP(A187,Sales_Shopify!B:Z,12,0)</f>
        <v>84.95</v>
      </c>
      <c r="D187" s="9">
        <f t="shared" si="6"/>
        <v>0</v>
      </c>
      <c r="G187" s="9" t="str">
        <v>AS-95132</v>
      </c>
      <c r="H187" s="9" t="str">
        <v>['shopify_payments']</v>
      </c>
      <c r="I187" s="9">
        <v>54.85</v>
      </c>
      <c r="J187" s="9">
        <f t="shared" si="7"/>
        <v>54.85</v>
      </c>
      <c r="K187" s="9">
        <f t="shared" si="8"/>
        <v>0</v>
      </c>
    </row>
    <row r="188" spans="1:11" x14ac:dyDescent="0.3">
      <c r="A188" s="9" t="str">
        <v>AS-96947</v>
      </c>
      <c r="B188" s="9">
        <v>64.95</v>
      </c>
      <c r="C188" s="9">
        <f>VLOOKUP(A188,Sales_Shopify!B:Z,12,0)</f>
        <v>64.95</v>
      </c>
      <c r="D188" s="9">
        <f t="shared" si="6"/>
        <v>0</v>
      </c>
      <c r="G188" s="9" t="str">
        <v>AS-95137</v>
      </c>
      <c r="H188" s="9" t="str">
        <v>['shopify_payments']</v>
      </c>
      <c r="I188" s="9">
        <v>99.95</v>
      </c>
      <c r="J188" s="9">
        <f t="shared" si="7"/>
        <v>99.95</v>
      </c>
      <c r="K188" s="9">
        <f t="shared" si="8"/>
        <v>0</v>
      </c>
    </row>
    <row r="189" spans="1:11" x14ac:dyDescent="0.3">
      <c r="A189" s="9" t="str">
        <v>AS-96946</v>
      </c>
      <c r="B189" s="9">
        <v>67.95</v>
      </c>
      <c r="C189" s="9">
        <f>VLOOKUP(A189,Sales_Shopify!B:Z,12,0)</f>
        <v>67.95</v>
      </c>
      <c r="D189" s="9">
        <f t="shared" si="6"/>
        <v>0</v>
      </c>
      <c r="G189" s="9" t="str">
        <v>AS-95138</v>
      </c>
      <c r="H189" s="9" t="str">
        <v>['shopify_payments']</v>
      </c>
      <c r="I189" s="9">
        <v>199.9</v>
      </c>
      <c r="J189" s="9">
        <f t="shared" si="7"/>
        <v>199.9</v>
      </c>
      <c r="K189" s="9">
        <f t="shared" si="8"/>
        <v>0</v>
      </c>
    </row>
    <row r="190" spans="1:11" x14ac:dyDescent="0.3">
      <c r="A190" s="9" t="str">
        <v>AS-96945</v>
      </c>
      <c r="B190" s="9">
        <v>31.9</v>
      </c>
      <c r="C190" s="9">
        <f>VLOOKUP(A190,Sales_Shopify!B:Z,12,0)</f>
        <v>31.9</v>
      </c>
      <c r="D190" s="9">
        <f t="shared" si="6"/>
        <v>0</v>
      </c>
      <c r="G190" s="9" t="str">
        <v>AS-95139</v>
      </c>
      <c r="H190" s="9" t="str">
        <v>['shopify_payments']</v>
      </c>
      <c r="I190" s="9">
        <v>31.9</v>
      </c>
      <c r="J190" s="9">
        <f t="shared" si="7"/>
        <v>31.9</v>
      </c>
      <c r="K190" s="9">
        <f t="shared" si="8"/>
        <v>0</v>
      </c>
    </row>
    <row r="191" spans="1:11" x14ac:dyDescent="0.3">
      <c r="A191" s="9" t="str">
        <v>AS-96944</v>
      </c>
      <c r="B191" s="9">
        <v>37.9</v>
      </c>
      <c r="C191" s="9">
        <f>VLOOKUP(A191,Sales_Shopify!B:Z,12,0)</f>
        <v>37.9</v>
      </c>
      <c r="D191" s="9">
        <f t="shared" si="6"/>
        <v>0</v>
      </c>
      <c r="G191" s="9" t="str">
        <v>AS-95145</v>
      </c>
      <c r="H191" s="9" t="str">
        <v>['shopify_payments']</v>
      </c>
      <c r="I191" s="9">
        <v>99.81</v>
      </c>
      <c r="J191" s="9">
        <f t="shared" si="7"/>
        <v>99.81</v>
      </c>
      <c r="K191" s="9">
        <f t="shared" si="8"/>
        <v>0</v>
      </c>
    </row>
    <row r="192" spans="1:11" x14ac:dyDescent="0.3">
      <c r="A192" s="9" t="str">
        <v>AS-96942</v>
      </c>
      <c r="B192" s="9">
        <v>49.9</v>
      </c>
      <c r="C192" s="9">
        <f>VLOOKUP(A192,Sales_Shopify!B:Z,12,0)</f>
        <v>49.9</v>
      </c>
      <c r="D192" s="9">
        <f t="shared" si="6"/>
        <v>0</v>
      </c>
      <c r="G192" s="9" t="str">
        <v>AS-95146</v>
      </c>
      <c r="H192" s="9" t="str">
        <v>['shopify_payments']</v>
      </c>
      <c r="I192" s="9">
        <v>44.85</v>
      </c>
      <c r="J192" s="9">
        <f t="shared" si="7"/>
        <v>44.85</v>
      </c>
      <c r="K192" s="9">
        <f t="shared" si="8"/>
        <v>0</v>
      </c>
    </row>
    <row r="193" spans="1:11" x14ac:dyDescent="0.3">
      <c r="A193" s="9" t="str">
        <v>AS-96939</v>
      </c>
      <c r="B193" s="9">
        <v>74.849999999999994</v>
      </c>
      <c r="C193" s="9">
        <f>VLOOKUP(A193,Sales_Shopify!B:Z,12,0)</f>
        <v>74.849999999999994</v>
      </c>
      <c r="D193" s="9">
        <f t="shared" si="6"/>
        <v>0</v>
      </c>
      <c r="G193" s="9" t="str">
        <v>AS-95147</v>
      </c>
      <c r="H193" s="9" t="str">
        <v>['shopify_payments']</v>
      </c>
      <c r="I193" s="9">
        <v>37.9</v>
      </c>
      <c r="J193" s="9">
        <f t="shared" si="7"/>
        <v>37.9</v>
      </c>
      <c r="K193" s="9">
        <f t="shared" si="8"/>
        <v>0</v>
      </c>
    </row>
    <row r="194" spans="1:11" x14ac:dyDescent="0.3">
      <c r="A194" s="9" t="str">
        <v>AS-96934</v>
      </c>
      <c r="B194" s="9">
        <v>196.79</v>
      </c>
      <c r="C194" s="9">
        <f>VLOOKUP(A194,Sales_Shopify!B:Z,12,0)</f>
        <v>196.79</v>
      </c>
      <c r="D194" s="9">
        <f t="shared" si="6"/>
        <v>0</v>
      </c>
      <c r="G194" s="9" t="str">
        <v>AS-95150</v>
      </c>
      <c r="H194" s="9" t="str">
        <v>['shopify_payments']</v>
      </c>
      <c r="I194" s="9">
        <v>61.11</v>
      </c>
      <c r="J194" s="9">
        <f t="shared" si="7"/>
        <v>61.11</v>
      </c>
      <c r="K194" s="9">
        <f t="shared" si="8"/>
        <v>0</v>
      </c>
    </row>
    <row r="195" spans="1:11" x14ac:dyDescent="0.3">
      <c r="A195" s="9" t="str">
        <v>AS-94172</v>
      </c>
      <c r="B195" s="9">
        <v>-58.82</v>
      </c>
      <c r="C195" s="9" t="e">
        <f>VLOOKUP(A195,Sales_Shopify!B:Z,12,0)</f>
        <v>#N/A</v>
      </c>
      <c r="D195" s="9" t="str">
        <f t="shared" si="6"/>
        <v>Not_Found</v>
      </c>
      <c r="G195" s="9" t="str">
        <v>AS-95153</v>
      </c>
      <c r="H195" s="9" t="str">
        <v>['shopify_payments']</v>
      </c>
      <c r="I195" s="9">
        <v>67.95</v>
      </c>
      <c r="J195" s="9">
        <f t="shared" si="7"/>
        <v>67.95</v>
      </c>
      <c r="K195" s="9">
        <f t="shared" si="8"/>
        <v>0</v>
      </c>
    </row>
    <row r="196" spans="1:11" x14ac:dyDescent="0.3">
      <c r="A196" s="9" t="str">
        <v>AS-96929</v>
      </c>
      <c r="B196" s="9">
        <v>135.9</v>
      </c>
      <c r="C196" s="9">
        <f>VLOOKUP(A196,Sales_Shopify!B:Z,12,0)</f>
        <v>135.9</v>
      </c>
      <c r="D196" s="9">
        <f t="shared" si="6"/>
        <v>0</v>
      </c>
      <c r="G196" s="9" t="str">
        <v>AS-95155</v>
      </c>
      <c r="H196" s="9" t="str">
        <v>['shopify_payments']</v>
      </c>
      <c r="I196" s="9">
        <v>117.9</v>
      </c>
      <c r="J196" s="9">
        <f t="shared" si="7"/>
        <v>117.9</v>
      </c>
      <c r="K196" s="9">
        <f t="shared" si="8"/>
        <v>0</v>
      </c>
    </row>
    <row r="197" spans="1:11" x14ac:dyDescent="0.3">
      <c r="A197" s="9" t="str">
        <v>AS-96928</v>
      </c>
      <c r="B197" s="9">
        <v>67.95</v>
      </c>
      <c r="C197" s="9">
        <f>VLOOKUP(A197,Sales_Shopify!B:Z,12,0)</f>
        <v>67.95</v>
      </c>
      <c r="D197" s="9">
        <f t="shared" ref="D197:D260" si="9">IFERROR(ROUND(+B197-C197,2),"Not_Found")</f>
        <v>0</v>
      </c>
      <c r="G197" s="9" t="str">
        <v>AS-95160</v>
      </c>
      <c r="H197" s="9" t="str">
        <v>['shopify_payments']</v>
      </c>
      <c r="I197" s="9">
        <v>106.11</v>
      </c>
      <c r="J197" s="9">
        <f t="shared" ref="J197:J260" si="10">VLOOKUP(G197,$A$4:$D$1048576,2,0)</f>
        <v>106.11</v>
      </c>
      <c r="K197" s="9">
        <f t="shared" ref="K197:K260" si="11">IFERROR(ROUND(+I197-J197,2),"Not_Found")</f>
        <v>0</v>
      </c>
    </row>
    <row r="198" spans="1:11" x14ac:dyDescent="0.3">
      <c r="A198" s="9" t="str">
        <v>AS-96927</v>
      </c>
      <c r="B198" s="9">
        <v>17.899999999999999</v>
      </c>
      <c r="C198" s="9">
        <f>VLOOKUP(A198,Sales_Shopify!B:Z,12,0)</f>
        <v>17.899999999999999</v>
      </c>
      <c r="D198" s="9">
        <f t="shared" si="9"/>
        <v>0</v>
      </c>
      <c r="G198" s="9" t="str">
        <v>AS-95161</v>
      </c>
      <c r="H198" s="9" t="str">
        <v>['shopify_payments']</v>
      </c>
      <c r="I198" s="9">
        <v>79.900000000000006</v>
      </c>
      <c r="J198" s="9">
        <f t="shared" si="10"/>
        <v>79.900000000000006</v>
      </c>
      <c r="K198" s="9">
        <f t="shared" si="11"/>
        <v>0</v>
      </c>
    </row>
    <row r="199" spans="1:11" x14ac:dyDescent="0.3">
      <c r="A199" s="9" t="str">
        <v>AS-96926</v>
      </c>
      <c r="B199" s="9">
        <v>31.9</v>
      </c>
      <c r="C199" s="9">
        <f>VLOOKUP(A199,Sales_Shopify!B:Z,12,0)</f>
        <v>31.9</v>
      </c>
      <c r="D199" s="9">
        <f t="shared" si="9"/>
        <v>0</v>
      </c>
      <c r="G199" s="9" t="str">
        <v>AS-95164</v>
      </c>
      <c r="H199" s="9" t="str">
        <v>['shopify_payments']</v>
      </c>
      <c r="I199" s="9">
        <v>99.95</v>
      </c>
      <c r="J199" s="9">
        <f t="shared" si="10"/>
        <v>99.95</v>
      </c>
      <c r="K199" s="9">
        <f t="shared" si="11"/>
        <v>0</v>
      </c>
    </row>
    <row r="200" spans="1:11" x14ac:dyDescent="0.3">
      <c r="A200" s="9" t="str">
        <v>AS-96925</v>
      </c>
      <c r="B200" s="9">
        <v>37.9</v>
      </c>
      <c r="C200" s="9">
        <f>VLOOKUP(A200,Sales_Shopify!B:Z,12,0)</f>
        <v>37.9</v>
      </c>
      <c r="D200" s="9">
        <f t="shared" si="9"/>
        <v>0</v>
      </c>
      <c r="G200" s="9" t="str">
        <v>AS-95166</v>
      </c>
      <c r="H200" s="9" t="str">
        <v>['shopify_payments']</v>
      </c>
      <c r="I200" s="9">
        <v>65.900000000000006</v>
      </c>
      <c r="J200" s="9">
        <f t="shared" si="10"/>
        <v>65.900000000000006</v>
      </c>
      <c r="K200" s="9">
        <f t="shared" si="11"/>
        <v>0</v>
      </c>
    </row>
    <row r="201" spans="1:11" x14ac:dyDescent="0.3">
      <c r="A201" s="9" t="str">
        <v>AS-96924</v>
      </c>
      <c r="B201" s="9">
        <v>0</v>
      </c>
      <c r="C201" s="9">
        <f>VLOOKUP(A201,Sales_Shopify!B:Z,12,0)</f>
        <v>0</v>
      </c>
      <c r="D201" s="9">
        <f t="shared" si="9"/>
        <v>0</v>
      </c>
      <c r="G201" s="9" t="str">
        <v>AS-95167</v>
      </c>
      <c r="H201" s="9" t="str">
        <v>['shopify_payments']</v>
      </c>
      <c r="I201" s="9">
        <v>99.81</v>
      </c>
      <c r="J201" s="9">
        <f t="shared" si="10"/>
        <v>99.81</v>
      </c>
      <c r="K201" s="9">
        <f t="shared" si="11"/>
        <v>0</v>
      </c>
    </row>
    <row r="202" spans="1:11" x14ac:dyDescent="0.3">
      <c r="A202" s="9" t="str">
        <v>AS-96922</v>
      </c>
      <c r="B202" s="9">
        <v>68.31</v>
      </c>
      <c r="C202" s="9">
        <f>VLOOKUP(A202,Sales_Shopify!B:Z,12,0)</f>
        <v>68.31</v>
      </c>
      <c r="D202" s="9">
        <f t="shared" si="9"/>
        <v>0</v>
      </c>
      <c r="G202" s="9" t="str">
        <v>AS-95168</v>
      </c>
      <c r="H202" s="9" t="str">
        <v>['shopify_payments']</v>
      </c>
      <c r="I202" s="9">
        <v>44.9</v>
      </c>
      <c r="J202" s="9">
        <f t="shared" si="10"/>
        <v>44.9</v>
      </c>
      <c r="K202" s="9">
        <f t="shared" si="11"/>
        <v>0</v>
      </c>
    </row>
    <row r="203" spans="1:11" x14ac:dyDescent="0.3">
      <c r="A203" s="9" t="str">
        <v>AS-96921</v>
      </c>
      <c r="B203" s="9">
        <v>312.49</v>
      </c>
      <c r="C203" s="9">
        <f>VLOOKUP(A203,Sales_Shopify!B:Z,12,0)</f>
        <v>312.49</v>
      </c>
      <c r="D203" s="9">
        <f t="shared" si="9"/>
        <v>0</v>
      </c>
      <c r="G203" s="9" t="str">
        <v>AS-95112</v>
      </c>
      <c r="H203" s="9" t="str">
        <v>['shopify_payments']</v>
      </c>
      <c r="I203" s="9">
        <v>0</v>
      </c>
      <c r="J203" s="9">
        <f t="shared" si="10"/>
        <v>0</v>
      </c>
      <c r="K203" s="9">
        <f t="shared" si="11"/>
        <v>0</v>
      </c>
    </row>
    <row r="204" spans="1:11" x14ac:dyDescent="0.3">
      <c r="A204" s="9" t="str">
        <v>AS-96920</v>
      </c>
      <c r="B204" s="9">
        <v>67.95</v>
      </c>
      <c r="C204" s="9">
        <f>VLOOKUP(A204,Sales_Shopify!B:Z,12,0)</f>
        <v>67.95</v>
      </c>
      <c r="D204" s="9">
        <f t="shared" si="9"/>
        <v>0</v>
      </c>
      <c r="G204" s="9" t="str">
        <v>AS-95170</v>
      </c>
      <c r="H204" s="9" t="str">
        <v>['shopify_payments']</v>
      </c>
      <c r="I204" s="9">
        <v>67.95</v>
      </c>
      <c r="J204" s="9">
        <f t="shared" si="10"/>
        <v>67.95</v>
      </c>
      <c r="K204" s="9">
        <f t="shared" si="11"/>
        <v>0</v>
      </c>
    </row>
    <row r="205" spans="1:11" x14ac:dyDescent="0.3">
      <c r="A205" s="9" t="str">
        <v>AS-96918</v>
      </c>
      <c r="B205" s="9">
        <v>229.9</v>
      </c>
      <c r="C205" s="9">
        <f>VLOOKUP(A205,Sales_Shopify!B:Z,12,0)</f>
        <v>229.9</v>
      </c>
      <c r="D205" s="9">
        <f t="shared" si="9"/>
        <v>0</v>
      </c>
      <c r="G205" s="9" t="str">
        <v>AS-95171</v>
      </c>
      <c r="H205" s="9" t="str">
        <v>['shopify_payments']</v>
      </c>
      <c r="I205" s="9">
        <v>37.9</v>
      </c>
      <c r="J205" s="9">
        <f t="shared" si="10"/>
        <v>37.9</v>
      </c>
      <c r="K205" s="9">
        <f t="shared" si="11"/>
        <v>0</v>
      </c>
    </row>
    <row r="206" spans="1:11" x14ac:dyDescent="0.3">
      <c r="A206" s="9" t="str">
        <v>AS-96916</v>
      </c>
      <c r="B206" s="9">
        <v>34.9</v>
      </c>
      <c r="C206" s="9">
        <f>VLOOKUP(A206,Sales_Shopify!B:Z,12,0)</f>
        <v>34.9</v>
      </c>
      <c r="D206" s="9">
        <f t="shared" si="9"/>
        <v>0</v>
      </c>
      <c r="G206" s="9" t="str">
        <v>AS-95172</v>
      </c>
      <c r="H206" s="9" t="str">
        <v>['shopify_payments']</v>
      </c>
      <c r="I206" s="9">
        <v>63.9</v>
      </c>
      <c r="J206" s="9">
        <f t="shared" si="10"/>
        <v>63.9</v>
      </c>
      <c r="K206" s="9">
        <f t="shared" si="11"/>
        <v>0</v>
      </c>
    </row>
    <row r="207" spans="1:11" x14ac:dyDescent="0.3">
      <c r="A207" s="9" t="str">
        <v>AS-96915</v>
      </c>
      <c r="B207" s="9">
        <v>52.9</v>
      </c>
      <c r="C207" s="9">
        <f>VLOOKUP(A207,Sales_Shopify!B:Z,12,0)</f>
        <v>52.9</v>
      </c>
      <c r="D207" s="9">
        <f t="shared" si="9"/>
        <v>0</v>
      </c>
      <c r="G207" s="9" t="str">
        <v>AS-95173</v>
      </c>
      <c r="H207" s="9" t="str">
        <v>['shopify_payments']</v>
      </c>
      <c r="I207" s="9">
        <v>99.95</v>
      </c>
      <c r="J207" s="9">
        <f t="shared" si="10"/>
        <v>99.95</v>
      </c>
      <c r="K207" s="9">
        <f t="shared" si="11"/>
        <v>0</v>
      </c>
    </row>
    <row r="208" spans="1:11" x14ac:dyDescent="0.3">
      <c r="A208" s="9" t="str">
        <v>AS-96912</v>
      </c>
      <c r="B208" s="9">
        <v>37.85</v>
      </c>
      <c r="C208" s="9">
        <f>VLOOKUP(A208,Sales_Shopify!B:Z,12,0)</f>
        <v>37.85</v>
      </c>
      <c r="D208" s="9">
        <f t="shared" si="9"/>
        <v>0</v>
      </c>
      <c r="G208" s="9" t="str">
        <v>AS-95177</v>
      </c>
      <c r="H208" s="9" t="str">
        <v>['shopify_payments']</v>
      </c>
      <c r="I208" s="9">
        <v>37.9</v>
      </c>
      <c r="J208" s="9">
        <f t="shared" si="10"/>
        <v>37.9</v>
      </c>
      <c r="K208" s="9">
        <f t="shared" si="11"/>
        <v>0</v>
      </c>
    </row>
    <row r="209" spans="1:11" x14ac:dyDescent="0.3">
      <c r="A209" s="9" t="str">
        <v>AS-96911</v>
      </c>
      <c r="B209" s="9">
        <v>67.95</v>
      </c>
      <c r="C209" s="9">
        <f>VLOOKUP(A209,Sales_Shopify!B:Z,12,0)</f>
        <v>67.95</v>
      </c>
      <c r="D209" s="9">
        <f t="shared" si="9"/>
        <v>0</v>
      </c>
      <c r="G209" s="9" t="str">
        <v>AS-95178</v>
      </c>
      <c r="H209" s="9" t="str">
        <v>['shopify_payments']</v>
      </c>
      <c r="I209" s="9">
        <v>67.95</v>
      </c>
      <c r="J209" s="9">
        <f t="shared" si="10"/>
        <v>67.95</v>
      </c>
      <c r="K209" s="9">
        <f t="shared" si="11"/>
        <v>0</v>
      </c>
    </row>
    <row r="210" spans="1:11" x14ac:dyDescent="0.3">
      <c r="A210" s="9" t="str">
        <v>AS-96909</v>
      </c>
      <c r="B210" s="9">
        <v>122.31</v>
      </c>
      <c r="C210" s="9">
        <f>VLOOKUP(A210,Sales_Shopify!B:Z,12,0)</f>
        <v>122.31</v>
      </c>
      <c r="D210" s="9">
        <f t="shared" si="9"/>
        <v>0</v>
      </c>
      <c r="G210" s="9" t="str">
        <v>AS-95182</v>
      </c>
      <c r="H210" s="9" t="str">
        <v>['shopify_payments']</v>
      </c>
      <c r="I210" s="9">
        <v>59.9</v>
      </c>
      <c r="J210" s="9">
        <f t="shared" si="10"/>
        <v>59.9</v>
      </c>
      <c r="K210" s="9">
        <f t="shared" si="11"/>
        <v>0</v>
      </c>
    </row>
    <row r="211" spans="1:11" x14ac:dyDescent="0.3">
      <c r="A211" s="9" t="str">
        <v>AS-96905</v>
      </c>
      <c r="B211" s="9">
        <v>58.86</v>
      </c>
      <c r="C211" s="9">
        <f>VLOOKUP(A211,Sales_Shopify!B:Z,12,0)</f>
        <v>58.86</v>
      </c>
      <c r="D211" s="9">
        <f t="shared" si="9"/>
        <v>0</v>
      </c>
      <c r="G211" s="9" t="str">
        <v>AS-95185</v>
      </c>
      <c r="H211" s="9" t="str">
        <v>['shopify_payments']</v>
      </c>
      <c r="I211" s="9">
        <v>67.95</v>
      </c>
      <c r="J211" s="9">
        <f t="shared" si="10"/>
        <v>67.95</v>
      </c>
      <c r="K211" s="9">
        <f t="shared" si="11"/>
        <v>0</v>
      </c>
    </row>
    <row r="212" spans="1:11" x14ac:dyDescent="0.3">
      <c r="A212" s="9" t="str">
        <v>AS-96903</v>
      </c>
      <c r="B212" s="9">
        <v>215.78</v>
      </c>
      <c r="C212" s="9">
        <f>VLOOKUP(A212,Sales_Shopify!B:Z,12,0)</f>
        <v>215.78</v>
      </c>
      <c r="D212" s="9">
        <f t="shared" si="9"/>
        <v>0</v>
      </c>
      <c r="G212" s="9" t="str">
        <v>AS-95186</v>
      </c>
      <c r="H212" s="9" t="str">
        <v>['shopify_payments']</v>
      </c>
      <c r="I212" s="9">
        <v>65.900000000000006</v>
      </c>
      <c r="J212" s="9">
        <f t="shared" si="10"/>
        <v>65.900000000000006</v>
      </c>
      <c r="K212" s="9">
        <f t="shared" si="11"/>
        <v>0</v>
      </c>
    </row>
    <row r="213" spans="1:11" x14ac:dyDescent="0.3">
      <c r="A213" s="9" t="str">
        <v>AS-96508</v>
      </c>
      <c r="B213" s="9">
        <v>0</v>
      </c>
      <c r="C213" s="9">
        <f>VLOOKUP(A213,Sales_Shopify!B:Z,12,0)</f>
        <v>0</v>
      </c>
      <c r="D213" s="9">
        <f t="shared" si="9"/>
        <v>0</v>
      </c>
      <c r="G213" s="9" t="str">
        <v>AS-95189</v>
      </c>
      <c r="H213" s="9" t="str">
        <v>['shopify_payments']</v>
      </c>
      <c r="I213" s="9">
        <v>84.95</v>
      </c>
      <c r="J213" s="9">
        <f t="shared" si="10"/>
        <v>84.95</v>
      </c>
      <c r="K213" s="9">
        <f t="shared" si="11"/>
        <v>0</v>
      </c>
    </row>
    <row r="214" spans="1:11" x14ac:dyDescent="0.3">
      <c r="A214" s="9" t="str">
        <v>AS-96900</v>
      </c>
      <c r="B214" s="9">
        <v>59.31</v>
      </c>
      <c r="C214" s="9">
        <f>VLOOKUP(A214,Sales_Shopify!B:Z,12,0)</f>
        <v>59.31</v>
      </c>
      <c r="D214" s="9">
        <f t="shared" si="9"/>
        <v>0</v>
      </c>
      <c r="G214" s="9" t="str">
        <v>AS-95192</v>
      </c>
      <c r="H214" s="9" t="str">
        <v>['shopify_payments']</v>
      </c>
      <c r="I214" s="9">
        <v>59.9</v>
      </c>
      <c r="J214" s="9">
        <f t="shared" si="10"/>
        <v>59.9</v>
      </c>
      <c r="K214" s="9">
        <f t="shared" si="11"/>
        <v>0</v>
      </c>
    </row>
    <row r="215" spans="1:11" x14ac:dyDescent="0.3">
      <c r="A215" s="9" t="str">
        <v>AS-96899</v>
      </c>
      <c r="B215" s="9">
        <v>58.95</v>
      </c>
      <c r="C215" s="9">
        <f>VLOOKUP(A215,Sales_Shopify!B:Z,12,0)</f>
        <v>58.95</v>
      </c>
      <c r="D215" s="9">
        <f t="shared" si="9"/>
        <v>0</v>
      </c>
      <c r="G215" s="9" t="str">
        <v>AS-95196</v>
      </c>
      <c r="H215" s="9" t="str">
        <v>['shopify_payments']</v>
      </c>
      <c r="I215" s="9">
        <v>85.37</v>
      </c>
      <c r="J215" s="9">
        <f t="shared" si="10"/>
        <v>85.37</v>
      </c>
      <c r="K215" s="9">
        <f t="shared" si="11"/>
        <v>0</v>
      </c>
    </row>
    <row r="216" spans="1:11" x14ac:dyDescent="0.3">
      <c r="A216" s="9" t="str">
        <v>AS-96898</v>
      </c>
      <c r="B216" s="9">
        <v>58.95</v>
      </c>
      <c r="C216" s="9">
        <f>VLOOKUP(A216,Sales_Shopify!B:Z,12,0)</f>
        <v>58.95</v>
      </c>
      <c r="D216" s="9">
        <f t="shared" si="9"/>
        <v>0</v>
      </c>
      <c r="G216" s="9" t="str">
        <v>AS-95197</v>
      </c>
      <c r="H216" s="9" t="str">
        <v>['shopify_payments']</v>
      </c>
      <c r="I216" s="9">
        <v>63.41</v>
      </c>
      <c r="J216" s="9">
        <f t="shared" si="10"/>
        <v>63.41</v>
      </c>
      <c r="K216" s="9">
        <f t="shared" si="11"/>
        <v>0</v>
      </c>
    </row>
    <row r="217" spans="1:11" x14ac:dyDescent="0.3">
      <c r="A217" s="9" t="str">
        <v>AS-96896</v>
      </c>
      <c r="B217" s="9">
        <v>98.85</v>
      </c>
      <c r="C217" s="9">
        <f>VLOOKUP(A217,Sales_Shopify!B:Z,12,0)</f>
        <v>98.85</v>
      </c>
      <c r="D217" s="9">
        <f t="shared" si="9"/>
        <v>0</v>
      </c>
      <c r="G217" s="9" t="str">
        <v>AS-95199</v>
      </c>
      <c r="H217" s="9" t="str">
        <v>['shopify_payments']</v>
      </c>
      <c r="I217" s="9">
        <v>54.9</v>
      </c>
      <c r="J217" s="9">
        <f t="shared" si="10"/>
        <v>54.9</v>
      </c>
      <c r="K217" s="9">
        <f t="shared" si="11"/>
        <v>0</v>
      </c>
    </row>
    <row r="218" spans="1:11" x14ac:dyDescent="0.3">
      <c r="A218" s="9" t="str">
        <v>AS-96893</v>
      </c>
      <c r="B218" s="9">
        <v>37.85</v>
      </c>
      <c r="C218" s="9">
        <f>VLOOKUP(A218,Sales_Shopify!B:Z,12,0)</f>
        <v>37.85</v>
      </c>
      <c r="D218" s="9">
        <f t="shared" si="9"/>
        <v>0</v>
      </c>
      <c r="G218" s="9" t="str">
        <v>AS-95202</v>
      </c>
      <c r="H218" s="9" t="str">
        <v>['shopify_payments']</v>
      </c>
      <c r="I218" s="9">
        <v>55.67</v>
      </c>
      <c r="J218" s="9">
        <f t="shared" si="10"/>
        <v>55.67</v>
      </c>
      <c r="K218" s="9">
        <f t="shared" si="11"/>
        <v>0</v>
      </c>
    </row>
    <row r="219" spans="1:11" x14ac:dyDescent="0.3">
      <c r="A219" s="9" t="str">
        <v>AS-96885</v>
      </c>
      <c r="B219" s="9">
        <v>299.95</v>
      </c>
      <c r="C219" s="9">
        <f>VLOOKUP(A219,Sales_Shopify!B:Z,12,0)</f>
        <v>299.95</v>
      </c>
      <c r="D219" s="9">
        <f t="shared" si="9"/>
        <v>0</v>
      </c>
      <c r="G219" s="9" t="str">
        <v>AS-95204</v>
      </c>
      <c r="H219" s="9" t="str">
        <v>['shopify_payments']</v>
      </c>
      <c r="I219" s="9">
        <v>44.85</v>
      </c>
      <c r="J219" s="9">
        <f t="shared" si="10"/>
        <v>44.85</v>
      </c>
      <c r="K219" s="9">
        <f t="shared" si="11"/>
        <v>0</v>
      </c>
    </row>
    <row r="220" spans="1:11" x14ac:dyDescent="0.3">
      <c r="A220" s="9" t="str">
        <v>AS-96882</v>
      </c>
      <c r="B220" s="9">
        <v>88.97</v>
      </c>
      <c r="C220" s="9">
        <f>VLOOKUP(A220,Sales_Shopify!B:Z,12,0)</f>
        <v>88.97</v>
      </c>
      <c r="D220" s="9">
        <f t="shared" si="9"/>
        <v>0</v>
      </c>
      <c r="G220" s="9" t="str">
        <v>AS-95207</v>
      </c>
      <c r="H220" s="9" t="str">
        <v>['shopify_payments']</v>
      </c>
      <c r="I220" s="9">
        <v>39.9</v>
      </c>
      <c r="J220" s="9">
        <f t="shared" si="10"/>
        <v>39.9</v>
      </c>
      <c r="K220" s="9">
        <f t="shared" si="11"/>
        <v>0</v>
      </c>
    </row>
    <row r="221" spans="1:11" x14ac:dyDescent="0.3">
      <c r="A221" s="9" t="str">
        <v>AS-96879</v>
      </c>
      <c r="B221" s="9">
        <v>24.9</v>
      </c>
      <c r="C221" s="9">
        <f>VLOOKUP(A221,Sales_Shopify!B:Z,12,0)</f>
        <v>24.9</v>
      </c>
      <c r="D221" s="9">
        <f t="shared" si="9"/>
        <v>0</v>
      </c>
      <c r="G221" s="9" t="str">
        <v>AS-95213</v>
      </c>
      <c r="H221" s="9" t="str">
        <v>['shopify_payments']</v>
      </c>
      <c r="I221" s="9">
        <v>34.9</v>
      </c>
      <c r="J221" s="9">
        <f t="shared" si="10"/>
        <v>34.9</v>
      </c>
      <c r="K221" s="9">
        <f t="shared" si="11"/>
        <v>0</v>
      </c>
    </row>
    <row r="222" spans="1:11" x14ac:dyDescent="0.3">
      <c r="A222" s="9" t="str">
        <v>AS-96875</v>
      </c>
      <c r="B222" s="9">
        <v>63.9</v>
      </c>
      <c r="C222" s="9">
        <f>VLOOKUP(A222,Sales_Shopify!B:Z,12,0)</f>
        <v>63.9</v>
      </c>
      <c r="D222" s="9">
        <f t="shared" si="9"/>
        <v>0</v>
      </c>
      <c r="G222" s="9" t="str">
        <v>AS-95216</v>
      </c>
      <c r="H222" s="9" t="str">
        <v>['shopify_payments']</v>
      </c>
      <c r="I222" s="9">
        <v>59.9</v>
      </c>
      <c r="J222" s="9">
        <f t="shared" si="10"/>
        <v>59.9</v>
      </c>
      <c r="K222" s="9">
        <f t="shared" si="11"/>
        <v>0</v>
      </c>
    </row>
    <row r="223" spans="1:11" x14ac:dyDescent="0.3">
      <c r="A223" s="9" t="str">
        <v>AS-96874</v>
      </c>
      <c r="B223" s="9">
        <v>58.95</v>
      </c>
      <c r="C223" s="9">
        <f>VLOOKUP(A223,Sales_Shopify!B:Z,12,0)</f>
        <v>58.95</v>
      </c>
      <c r="D223" s="9">
        <f t="shared" si="9"/>
        <v>0</v>
      </c>
      <c r="G223" s="9" t="str">
        <v>AS-95217</v>
      </c>
      <c r="H223" s="9" t="str">
        <v>['shopify_payments']</v>
      </c>
      <c r="I223" s="9">
        <v>31.9</v>
      </c>
      <c r="J223" s="9">
        <f t="shared" si="10"/>
        <v>31.9</v>
      </c>
      <c r="K223" s="9">
        <f t="shared" si="11"/>
        <v>0</v>
      </c>
    </row>
    <row r="224" spans="1:11" x14ac:dyDescent="0.3">
      <c r="A224" s="9" t="str">
        <v>AS-96873</v>
      </c>
      <c r="B224" s="9">
        <v>101.9</v>
      </c>
      <c r="C224" s="9">
        <f>VLOOKUP(A224,Sales_Shopify!B:Z,12,0)</f>
        <v>101.9</v>
      </c>
      <c r="D224" s="9">
        <f t="shared" si="9"/>
        <v>0</v>
      </c>
      <c r="G224" s="9" t="str">
        <v>AS-95218</v>
      </c>
      <c r="H224" s="9" t="str">
        <v>['shopify_payments']</v>
      </c>
      <c r="I224" s="9">
        <v>57.06</v>
      </c>
      <c r="J224" s="9">
        <f t="shared" si="10"/>
        <v>57.06</v>
      </c>
      <c r="K224" s="9">
        <f t="shared" si="11"/>
        <v>0</v>
      </c>
    </row>
    <row r="225" spans="1:11" x14ac:dyDescent="0.3">
      <c r="A225" s="9" t="str">
        <v>AS-96867</v>
      </c>
      <c r="B225" s="9">
        <v>49.9</v>
      </c>
      <c r="C225" s="9">
        <f>VLOOKUP(A225,Sales_Shopify!B:Z,12,0)</f>
        <v>49.9</v>
      </c>
      <c r="D225" s="9">
        <f t="shared" si="9"/>
        <v>0</v>
      </c>
      <c r="G225" s="9" t="str">
        <v>AS-95219</v>
      </c>
      <c r="H225" s="9" t="str">
        <v>['shopify_payments']</v>
      </c>
      <c r="I225" s="9">
        <v>44.85</v>
      </c>
      <c r="J225" s="9">
        <f t="shared" si="10"/>
        <v>44.85</v>
      </c>
      <c r="K225" s="9">
        <f t="shared" si="11"/>
        <v>0</v>
      </c>
    </row>
    <row r="226" spans="1:11" x14ac:dyDescent="0.3">
      <c r="A226" s="9" t="str">
        <v>AS-96866</v>
      </c>
      <c r="B226" s="9">
        <v>119.75</v>
      </c>
      <c r="C226" s="9">
        <f>VLOOKUP(A226,Sales_Shopify!B:Z,12,0)</f>
        <v>119.75</v>
      </c>
      <c r="D226" s="9">
        <f t="shared" si="9"/>
        <v>0</v>
      </c>
      <c r="G226" s="9" t="str">
        <v>AS-95220</v>
      </c>
      <c r="H226" s="9" t="str">
        <v>['shopify_payments']</v>
      </c>
      <c r="I226" s="9">
        <v>53.9</v>
      </c>
      <c r="J226" s="9">
        <f t="shared" si="10"/>
        <v>53.9</v>
      </c>
      <c r="K226" s="9">
        <f t="shared" si="11"/>
        <v>0</v>
      </c>
    </row>
    <row r="227" spans="1:11" x14ac:dyDescent="0.3">
      <c r="A227" s="9" t="str">
        <v>AS-96863</v>
      </c>
      <c r="B227" s="9">
        <v>69.900000000000006</v>
      </c>
      <c r="C227" s="9">
        <f>VLOOKUP(A227,Sales_Shopify!B:Z,12,0)</f>
        <v>69.900000000000006</v>
      </c>
      <c r="D227" s="9">
        <f t="shared" si="9"/>
        <v>0</v>
      </c>
      <c r="G227" s="9" t="str">
        <v>AS-95222</v>
      </c>
      <c r="H227" s="9" t="str">
        <v>['shopify_payments']</v>
      </c>
      <c r="I227" s="9">
        <v>29.9</v>
      </c>
      <c r="J227" s="9">
        <f t="shared" si="10"/>
        <v>29.9</v>
      </c>
      <c r="K227" s="9">
        <f t="shared" si="11"/>
        <v>0</v>
      </c>
    </row>
    <row r="228" spans="1:11" x14ac:dyDescent="0.3">
      <c r="A228" s="9" t="str">
        <v>AS-96858</v>
      </c>
      <c r="B228" s="9">
        <v>54.85</v>
      </c>
      <c r="C228" s="9">
        <f>VLOOKUP(A228,Sales_Shopify!B:Z,12,0)</f>
        <v>54.85</v>
      </c>
      <c r="D228" s="9">
        <f t="shared" si="9"/>
        <v>0</v>
      </c>
      <c r="G228" s="9" t="str">
        <v>AS-95224</v>
      </c>
      <c r="H228" s="9" t="str">
        <v>['shopify_payments']</v>
      </c>
      <c r="I228" s="9">
        <v>84.95</v>
      </c>
      <c r="J228" s="9">
        <f t="shared" si="10"/>
        <v>84.95</v>
      </c>
      <c r="K228" s="9">
        <f t="shared" si="11"/>
        <v>0</v>
      </c>
    </row>
    <row r="229" spans="1:11" x14ac:dyDescent="0.3">
      <c r="A229" s="9" t="str">
        <v>AS-96857</v>
      </c>
      <c r="B229" s="9">
        <v>125.91</v>
      </c>
      <c r="C229" s="9">
        <f>VLOOKUP(A229,Sales_Shopify!B:Z,12,0)</f>
        <v>125.91</v>
      </c>
      <c r="D229" s="9">
        <f t="shared" si="9"/>
        <v>0</v>
      </c>
      <c r="G229" s="9" t="str">
        <v>AS-95225</v>
      </c>
      <c r="H229" s="9" t="str">
        <v>['shopify_payments']</v>
      </c>
      <c r="I229" s="9">
        <v>114.95</v>
      </c>
      <c r="J229" s="9">
        <f t="shared" si="10"/>
        <v>114.95</v>
      </c>
      <c r="K229" s="9">
        <f t="shared" si="11"/>
        <v>0</v>
      </c>
    </row>
    <row r="230" spans="1:11" x14ac:dyDescent="0.3">
      <c r="A230" s="9" t="str">
        <v>AS-96854</v>
      </c>
      <c r="B230" s="9">
        <v>99.81</v>
      </c>
      <c r="C230" s="9">
        <f>VLOOKUP(A230,Sales_Shopify!B:Z,12,0)</f>
        <v>99.81</v>
      </c>
      <c r="D230" s="9">
        <f t="shared" si="9"/>
        <v>0</v>
      </c>
      <c r="G230" s="9" t="str">
        <v>AS-95226</v>
      </c>
      <c r="H230" s="9" t="str">
        <v>['shopify_payments']</v>
      </c>
      <c r="I230" s="9">
        <v>54.9</v>
      </c>
      <c r="J230" s="9">
        <f t="shared" si="10"/>
        <v>54.9</v>
      </c>
      <c r="K230" s="9">
        <f t="shared" si="11"/>
        <v>0</v>
      </c>
    </row>
    <row r="231" spans="1:11" x14ac:dyDescent="0.3">
      <c r="A231" s="9" t="str">
        <v>AS-96853</v>
      </c>
      <c r="B231" s="9">
        <v>160.80000000000001</v>
      </c>
      <c r="C231" s="9">
        <f>VLOOKUP(A231,Sales_Shopify!B:Z,12,0)</f>
        <v>160.80000000000001</v>
      </c>
      <c r="D231" s="9">
        <f t="shared" si="9"/>
        <v>0</v>
      </c>
      <c r="G231" s="9" t="str">
        <v>AS-95227</v>
      </c>
      <c r="H231" s="9" t="str">
        <v>['shopify_payments']</v>
      </c>
      <c r="I231" s="9">
        <v>49.9</v>
      </c>
      <c r="J231" s="9">
        <f t="shared" si="10"/>
        <v>49.9</v>
      </c>
      <c r="K231" s="9">
        <f t="shared" si="11"/>
        <v>0</v>
      </c>
    </row>
    <row r="232" spans="1:11" x14ac:dyDescent="0.3">
      <c r="A232" s="9" t="str">
        <v>AS-96851</v>
      </c>
      <c r="B232" s="9">
        <v>59.95</v>
      </c>
      <c r="C232" s="9">
        <f>VLOOKUP(A232,Sales_Shopify!B:Z,12,0)</f>
        <v>59.95</v>
      </c>
      <c r="D232" s="9">
        <f t="shared" si="9"/>
        <v>0</v>
      </c>
      <c r="G232" s="9" t="str">
        <v>AS-95230</v>
      </c>
      <c r="H232" s="9" t="str">
        <v>['shopify_payments']</v>
      </c>
      <c r="I232" s="9">
        <v>49.9</v>
      </c>
      <c r="J232" s="9">
        <f t="shared" si="10"/>
        <v>49.9</v>
      </c>
      <c r="K232" s="9">
        <f t="shared" si="11"/>
        <v>0</v>
      </c>
    </row>
    <row r="233" spans="1:11" x14ac:dyDescent="0.3">
      <c r="A233" s="9" t="str">
        <v>AS-96849</v>
      </c>
      <c r="B233" s="9">
        <v>116.91</v>
      </c>
      <c r="C233" s="9">
        <f>VLOOKUP(A233,Sales_Shopify!B:Z,12,0)</f>
        <v>116.91</v>
      </c>
      <c r="D233" s="9">
        <f t="shared" si="9"/>
        <v>0</v>
      </c>
      <c r="G233" s="9" t="str">
        <v>AS-95231</v>
      </c>
      <c r="H233" s="9" t="str">
        <v>['shopify_payments']</v>
      </c>
      <c r="I233" s="9">
        <v>58.95</v>
      </c>
      <c r="J233" s="9">
        <f t="shared" si="10"/>
        <v>58.95</v>
      </c>
      <c r="K233" s="9">
        <f t="shared" si="11"/>
        <v>0</v>
      </c>
    </row>
    <row r="234" spans="1:11" x14ac:dyDescent="0.3">
      <c r="A234" s="9" t="str">
        <v>AS-96848</v>
      </c>
      <c r="B234" s="9">
        <v>17.899999999999999</v>
      </c>
      <c r="C234" s="9">
        <f>VLOOKUP(A234,Sales_Shopify!B:Z,12,0)</f>
        <v>17.899999999999999</v>
      </c>
      <c r="D234" s="9">
        <f t="shared" si="9"/>
        <v>0</v>
      </c>
      <c r="G234" s="9" t="str">
        <v>AS-95237</v>
      </c>
      <c r="H234" s="9" t="str">
        <v>['shopify_payments']</v>
      </c>
      <c r="I234" s="9">
        <v>271.75</v>
      </c>
      <c r="J234" s="9">
        <f t="shared" si="10"/>
        <v>271.75</v>
      </c>
      <c r="K234" s="9">
        <f t="shared" si="11"/>
        <v>0</v>
      </c>
    </row>
    <row r="235" spans="1:11" x14ac:dyDescent="0.3">
      <c r="A235" s="9" t="str">
        <v>AS-96846</v>
      </c>
      <c r="B235" s="9">
        <v>78.17</v>
      </c>
      <c r="C235" s="9">
        <f>VLOOKUP(A235,Sales_Shopify!B:Z,12,0)</f>
        <v>78.17</v>
      </c>
      <c r="D235" s="9">
        <f t="shared" si="9"/>
        <v>0</v>
      </c>
      <c r="G235" s="9" t="str">
        <v>AS-95238</v>
      </c>
      <c r="H235" s="9" t="str">
        <v>['shopify_payments']</v>
      </c>
      <c r="I235" s="9">
        <v>67.95</v>
      </c>
      <c r="J235" s="9">
        <f t="shared" si="10"/>
        <v>67.95</v>
      </c>
      <c r="K235" s="9">
        <f t="shared" si="11"/>
        <v>0</v>
      </c>
    </row>
    <row r="236" spans="1:11" x14ac:dyDescent="0.3">
      <c r="A236" s="9" t="str">
        <v>AS-96845</v>
      </c>
      <c r="B236" s="9">
        <v>47.16</v>
      </c>
      <c r="C236" s="9">
        <f>VLOOKUP(A236,Sales_Shopify!B:Z,12,0)</f>
        <v>47.16</v>
      </c>
      <c r="D236" s="9">
        <f t="shared" si="9"/>
        <v>0</v>
      </c>
      <c r="G236" s="9" t="str">
        <v>AS-95239</v>
      </c>
      <c r="H236" s="9" t="str">
        <v>['shopify_payments']</v>
      </c>
      <c r="I236" s="9">
        <v>51.85</v>
      </c>
      <c r="J236" s="9">
        <f t="shared" si="10"/>
        <v>51.85</v>
      </c>
      <c r="K236" s="9">
        <f t="shared" si="11"/>
        <v>0</v>
      </c>
    </row>
    <row r="237" spans="1:11" x14ac:dyDescent="0.3">
      <c r="A237" s="9" t="str">
        <v>AS-96842</v>
      </c>
      <c r="B237" s="9">
        <v>65.900000000000006</v>
      </c>
      <c r="C237" s="9">
        <f>VLOOKUP(A237,Sales_Shopify!B:Z,12,0)</f>
        <v>65.900000000000006</v>
      </c>
      <c r="D237" s="9">
        <f t="shared" si="9"/>
        <v>0</v>
      </c>
      <c r="G237" s="9" t="str">
        <v>AS-95240</v>
      </c>
      <c r="H237" s="9" t="str">
        <v>['shopify_payments']</v>
      </c>
      <c r="I237" s="9">
        <v>65.900000000000006</v>
      </c>
      <c r="J237" s="9">
        <f t="shared" si="10"/>
        <v>65.900000000000006</v>
      </c>
      <c r="K237" s="9">
        <f t="shared" si="11"/>
        <v>0</v>
      </c>
    </row>
    <row r="238" spans="1:11" x14ac:dyDescent="0.3">
      <c r="A238" s="9" t="str">
        <v>AS-96841</v>
      </c>
      <c r="B238" s="9">
        <v>34.9</v>
      </c>
      <c r="C238" s="9">
        <f>VLOOKUP(A238,Sales_Shopify!B:Z,12,0)</f>
        <v>34.9</v>
      </c>
      <c r="D238" s="9">
        <f t="shared" si="9"/>
        <v>0</v>
      </c>
      <c r="G238" s="9" t="str">
        <v>AS-95242</v>
      </c>
      <c r="H238" s="9" t="str">
        <v>['shopify_payments']</v>
      </c>
      <c r="I238" s="9">
        <v>154.85</v>
      </c>
      <c r="J238" s="9">
        <f t="shared" si="10"/>
        <v>154.85</v>
      </c>
      <c r="K238" s="9">
        <f t="shared" si="11"/>
        <v>0</v>
      </c>
    </row>
    <row r="239" spans="1:11" x14ac:dyDescent="0.3">
      <c r="A239" s="9" t="str">
        <v>AS-96840</v>
      </c>
      <c r="B239" s="9">
        <v>65.900000000000006</v>
      </c>
      <c r="C239" s="9">
        <f>VLOOKUP(A239,Sales_Shopify!B:Z,12,0)</f>
        <v>65.900000000000006</v>
      </c>
      <c r="D239" s="9">
        <f t="shared" si="9"/>
        <v>0</v>
      </c>
      <c r="G239" s="9" t="str">
        <v>AS-95243</v>
      </c>
      <c r="H239" s="9" t="str">
        <v>['shopify_payments']</v>
      </c>
      <c r="I239" s="9">
        <v>194.85</v>
      </c>
      <c r="J239" s="9">
        <f t="shared" si="10"/>
        <v>194.85</v>
      </c>
      <c r="K239" s="9">
        <f t="shared" si="11"/>
        <v>0</v>
      </c>
    </row>
    <row r="240" spans="1:11" x14ac:dyDescent="0.3">
      <c r="A240" s="9" t="str">
        <v>AS-96839</v>
      </c>
      <c r="B240" s="9">
        <v>44.9</v>
      </c>
      <c r="C240" s="9">
        <f>VLOOKUP(A240,Sales_Shopify!B:Z,12,0)</f>
        <v>44.9</v>
      </c>
      <c r="D240" s="9">
        <f t="shared" si="9"/>
        <v>0</v>
      </c>
      <c r="G240" s="9" t="str">
        <v>AS-95246</v>
      </c>
      <c r="H240" s="9" t="str">
        <v>['shopify_payments']</v>
      </c>
      <c r="I240" s="9">
        <v>47.9</v>
      </c>
      <c r="J240" s="9">
        <f t="shared" si="10"/>
        <v>47.9</v>
      </c>
      <c r="K240" s="9">
        <f t="shared" si="11"/>
        <v>0</v>
      </c>
    </row>
    <row r="241" spans="1:11" x14ac:dyDescent="0.3">
      <c r="A241" s="9" t="str">
        <v>AS-96836</v>
      </c>
      <c r="B241" s="9">
        <v>149.93</v>
      </c>
      <c r="C241" s="9">
        <f>VLOOKUP(A241,Sales_Shopify!B:Z,12,0)</f>
        <v>149.93</v>
      </c>
      <c r="D241" s="9">
        <f t="shared" si="9"/>
        <v>0</v>
      </c>
      <c r="G241" s="9" t="str">
        <v>AS-95248</v>
      </c>
      <c r="H241" s="9" t="str">
        <v>['shopify_payments']</v>
      </c>
      <c r="I241" s="9">
        <v>44.9</v>
      </c>
      <c r="J241" s="9">
        <f t="shared" si="10"/>
        <v>44.9</v>
      </c>
      <c r="K241" s="9">
        <f t="shared" si="11"/>
        <v>0</v>
      </c>
    </row>
    <row r="242" spans="1:11" x14ac:dyDescent="0.3">
      <c r="A242" s="9" t="str">
        <v>AS-96835</v>
      </c>
      <c r="B242" s="9">
        <v>39.9</v>
      </c>
      <c r="C242" s="9">
        <f>VLOOKUP(A242,Sales_Shopify!B:Z,12,0)</f>
        <v>39.9</v>
      </c>
      <c r="D242" s="9">
        <f t="shared" si="9"/>
        <v>0</v>
      </c>
      <c r="G242" s="9" t="str">
        <v>AS-95252</v>
      </c>
      <c r="H242" s="9" t="str">
        <v>['shopify_payments']</v>
      </c>
      <c r="I242" s="9">
        <v>51.57</v>
      </c>
      <c r="J242" s="9">
        <f t="shared" si="10"/>
        <v>51.57</v>
      </c>
      <c r="K242" s="9">
        <f t="shared" si="11"/>
        <v>0</v>
      </c>
    </row>
    <row r="243" spans="1:11" x14ac:dyDescent="0.3">
      <c r="A243" s="9" t="str">
        <v>AS-96833</v>
      </c>
      <c r="B243" s="9">
        <v>24.9</v>
      </c>
      <c r="C243" s="9">
        <f>VLOOKUP(A243,Sales_Shopify!B:Z,12,0)</f>
        <v>24.9</v>
      </c>
      <c r="D243" s="9">
        <f t="shared" si="9"/>
        <v>0</v>
      </c>
      <c r="G243" s="9" t="str">
        <v>AS-95253</v>
      </c>
      <c r="H243" s="9" t="str">
        <v>['shopify_payments']</v>
      </c>
      <c r="I243" s="9">
        <v>77.31</v>
      </c>
      <c r="J243" s="9">
        <f t="shared" si="10"/>
        <v>77.31</v>
      </c>
      <c r="K243" s="9">
        <f t="shared" si="11"/>
        <v>0</v>
      </c>
    </row>
    <row r="244" spans="1:11" x14ac:dyDescent="0.3">
      <c r="A244" s="9" t="str">
        <v>AS-96830</v>
      </c>
      <c r="B244" s="9">
        <v>67.95</v>
      </c>
      <c r="C244" s="9">
        <f>VLOOKUP(A244,Sales_Shopify!B:Z,12,0)</f>
        <v>67.95</v>
      </c>
      <c r="D244" s="9">
        <f t="shared" si="9"/>
        <v>0</v>
      </c>
      <c r="G244" s="9" t="str">
        <v>AS-95176</v>
      </c>
      <c r="H244" s="9" t="str">
        <v>['shopify_payments']</v>
      </c>
      <c r="I244" s="9">
        <v>0</v>
      </c>
      <c r="J244" s="9">
        <f t="shared" si="10"/>
        <v>0</v>
      </c>
      <c r="K244" s="9">
        <f t="shared" si="11"/>
        <v>0</v>
      </c>
    </row>
    <row r="245" spans="1:11" x14ac:dyDescent="0.3">
      <c r="A245" s="9" t="str">
        <v>AS-96829</v>
      </c>
      <c r="B245" s="9">
        <v>47.9</v>
      </c>
      <c r="C245" s="9">
        <f>VLOOKUP(A245,Sales_Shopify!B:Z,12,0)</f>
        <v>47.9</v>
      </c>
      <c r="D245" s="9">
        <f t="shared" si="9"/>
        <v>0</v>
      </c>
      <c r="G245" s="9" t="str">
        <v>AS-95190</v>
      </c>
      <c r="H245" s="9" t="str">
        <v>['shopify_payments']</v>
      </c>
      <c r="I245" s="9">
        <v>0</v>
      </c>
      <c r="J245" s="9">
        <f t="shared" si="10"/>
        <v>0</v>
      </c>
      <c r="K245" s="9">
        <f t="shared" si="11"/>
        <v>0</v>
      </c>
    </row>
    <row r="246" spans="1:11" x14ac:dyDescent="0.3">
      <c r="A246" s="9" t="str">
        <v>AS-96827</v>
      </c>
      <c r="B246" s="9">
        <v>53.9</v>
      </c>
      <c r="C246" s="9">
        <f>VLOOKUP(A246,Sales_Shopify!B:Z,12,0)</f>
        <v>53.9</v>
      </c>
      <c r="D246" s="9">
        <f t="shared" si="9"/>
        <v>0</v>
      </c>
      <c r="G246" s="9" t="str">
        <v>AS-95194</v>
      </c>
      <c r="H246" s="9" t="str">
        <v>['shopify_payments']</v>
      </c>
      <c r="I246" s="9">
        <v>0</v>
      </c>
      <c r="J246" s="9">
        <f t="shared" si="10"/>
        <v>0</v>
      </c>
      <c r="K246" s="9">
        <f t="shared" si="11"/>
        <v>0</v>
      </c>
    </row>
    <row r="247" spans="1:11" x14ac:dyDescent="0.3">
      <c r="A247" s="9" t="str">
        <v>AS-96826</v>
      </c>
      <c r="B247" s="9">
        <v>24.9</v>
      </c>
      <c r="C247" s="9">
        <f>VLOOKUP(A247,Sales_Shopify!B:Z,12,0)</f>
        <v>24.9</v>
      </c>
      <c r="D247" s="9">
        <f t="shared" si="9"/>
        <v>0</v>
      </c>
      <c r="G247" s="9" t="str">
        <v>AS-95191</v>
      </c>
      <c r="H247" s="9" t="str">
        <v>['shopify_payments']</v>
      </c>
      <c r="I247" s="9">
        <v>0</v>
      </c>
      <c r="J247" s="9">
        <f t="shared" si="10"/>
        <v>0</v>
      </c>
      <c r="K247" s="9">
        <f t="shared" si="11"/>
        <v>0</v>
      </c>
    </row>
    <row r="248" spans="1:11" x14ac:dyDescent="0.3">
      <c r="A248" s="9" t="str">
        <v>AS-95973</v>
      </c>
      <c r="B248" s="9">
        <v>0</v>
      </c>
      <c r="C248" s="9">
        <f>VLOOKUP(A248,Sales_Shopify!B:Z,12,0)</f>
        <v>0</v>
      </c>
      <c r="D248" s="9">
        <f t="shared" si="9"/>
        <v>0</v>
      </c>
      <c r="G248" s="9" t="str">
        <v>AS-95214</v>
      </c>
      <c r="H248" s="9" t="str">
        <v>['shopify_payments']</v>
      </c>
      <c r="I248" s="9">
        <v>80.45</v>
      </c>
      <c r="J248" s="9">
        <f t="shared" si="10"/>
        <v>80.45</v>
      </c>
      <c r="K248" s="9">
        <f t="shared" si="11"/>
        <v>0</v>
      </c>
    </row>
    <row r="249" spans="1:11" x14ac:dyDescent="0.3">
      <c r="A249" s="9" t="str">
        <v>AS-96824</v>
      </c>
      <c r="B249" s="9">
        <v>37.9</v>
      </c>
      <c r="C249" s="9">
        <f>VLOOKUP(A249,Sales_Shopify!B:Z,12,0)</f>
        <v>37.9</v>
      </c>
      <c r="D249" s="9">
        <f t="shared" si="9"/>
        <v>0</v>
      </c>
      <c r="G249" s="9" t="str">
        <v>AS-95254</v>
      </c>
      <c r="H249" s="9" t="str">
        <v>['shopify_payments']</v>
      </c>
      <c r="I249" s="9">
        <v>179.55</v>
      </c>
      <c r="J249" s="9">
        <f t="shared" si="10"/>
        <v>179.55</v>
      </c>
      <c r="K249" s="9">
        <f t="shared" si="11"/>
        <v>0</v>
      </c>
    </row>
    <row r="250" spans="1:11" x14ac:dyDescent="0.3">
      <c r="A250" s="9" t="str">
        <v>AS-96821</v>
      </c>
      <c r="B250" s="9">
        <v>44.85</v>
      </c>
      <c r="C250" s="9">
        <f>VLOOKUP(A250,Sales_Shopify!B:Z,12,0)</f>
        <v>44.85</v>
      </c>
      <c r="D250" s="9">
        <f t="shared" si="9"/>
        <v>0</v>
      </c>
      <c r="G250" s="9" t="str">
        <v>AS-95256</v>
      </c>
      <c r="H250" s="9" t="str">
        <v>['shopify_payments']</v>
      </c>
      <c r="I250" s="9">
        <v>65.900000000000006</v>
      </c>
      <c r="J250" s="9">
        <f t="shared" si="10"/>
        <v>65.900000000000006</v>
      </c>
      <c r="K250" s="9">
        <f t="shared" si="11"/>
        <v>0</v>
      </c>
    </row>
    <row r="251" spans="1:11" x14ac:dyDescent="0.3">
      <c r="A251" s="9" t="str">
        <v>AS-96820</v>
      </c>
      <c r="B251" s="9">
        <v>214.75</v>
      </c>
      <c r="C251" s="9">
        <f>VLOOKUP(A251,Sales_Shopify!B:Z,12,0)</f>
        <v>214.75</v>
      </c>
      <c r="D251" s="9">
        <f t="shared" si="9"/>
        <v>0</v>
      </c>
      <c r="G251" s="9" t="str">
        <v>AS-95259</v>
      </c>
      <c r="H251" s="9" t="str">
        <v>['shopify_payments']</v>
      </c>
      <c r="I251" s="9">
        <v>84.95</v>
      </c>
      <c r="J251" s="9">
        <f t="shared" si="10"/>
        <v>84.95</v>
      </c>
      <c r="K251" s="9">
        <f t="shared" si="11"/>
        <v>0</v>
      </c>
    </row>
    <row r="252" spans="1:11" x14ac:dyDescent="0.3">
      <c r="A252" s="9" t="str">
        <v>AS-96816</v>
      </c>
      <c r="B252" s="9">
        <v>107.9</v>
      </c>
      <c r="C252" s="9">
        <f>VLOOKUP(A252,Sales_Shopify!B:Z,12,0)</f>
        <v>107.9</v>
      </c>
      <c r="D252" s="9">
        <f t="shared" si="9"/>
        <v>0</v>
      </c>
      <c r="G252" s="9" t="str">
        <v>AS-95260</v>
      </c>
      <c r="H252" s="9" t="str">
        <v>['shopify_payments']</v>
      </c>
      <c r="I252" s="9">
        <v>183.47</v>
      </c>
      <c r="J252" s="9">
        <f t="shared" si="10"/>
        <v>183.47</v>
      </c>
      <c r="K252" s="9">
        <f t="shared" si="11"/>
        <v>0</v>
      </c>
    </row>
    <row r="253" spans="1:11" x14ac:dyDescent="0.3">
      <c r="A253" s="9" t="str">
        <v>AS-96815</v>
      </c>
      <c r="B253" s="9">
        <v>283.23</v>
      </c>
      <c r="C253" s="9">
        <f>VLOOKUP(A253,Sales_Shopify!B:Z,12,0)</f>
        <v>283.23</v>
      </c>
      <c r="D253" s="9">
        <f t="shared" si="9"/>
        <v>0</v>
      </c>
      <c r="G253" s="9" t="str">
        <v>AS-95262</v>
      </c>
      <c r="H253" s="9" t="str">
        <v>['shopify_payments']</v>
      </c>
      <c r="I253" s="9">
        <v>39.9</v>
      </c>
      <c r="J253" s="9">
        <f t="shared" si="10"/>
        <v>39.9</v>
      </c>
      <c r="K253" s="9">
        <f t="shared" si="11"/>
        <v>0</v>
      </c>
    </row>
    <row r="254" spans="1:11" x14ac:dyDescent="0.3">
      <c r="A254" s="9" t="str">
        <v>AS-96811</v>
      </c>
      <c r="B254" s="9">
        <v>159.9</v>
      </c>
      <c r="C254" s="9">
        <f>VLOOKUP(A254,Sales_Shopify!B:Z,12,0)</f>
        <v>159.9</v>
      </c>
      <c r="D254" s="9">
        <f t="shared" si="9"/>
        <v>0</v>
      </c>
      <c r="G254" s="9" t="str">
        <v>AS-95263</v>
      </c>
      <c r="H254" s="9" t="str">
        <v>['shopify_payments']</v>
      </c>
      <c r="I254" s="9">
        <v>31.9</v>
      </c>
      <c r="J254" s="9">
        <f t="shared" si="10"/>
        <v>31.9</v>
      </c>
      <c r="K254" s="9">
        <f t="shared" si="11"/>
        <v>0</v>
      </c>
    </row>
    <row r="255" spans="1:11" x14ac:dyDescent="0.3">
      <c r="A255" s="9" t="str">
        <v>AS-94493</v>
      </c>
      <c r="B255" s="9">
        <v>-77.260000000000005</v>
      </c>
      <c r="C255" s="9">
        <f>VLOOKUP(A255,Sales_Shopify!B:Z,12,0)</f>
        <v>-77.260000000000005</v>
      </c>
      <c r="D255" s="9">
        <f t="shared" si="9"/>
        <v>0</v>
      </c>
      <c r="G255" s="9" t="str">
        <v>AS-95264</v>
      </c>
      <c r="H255" s="9" t="str">
        <v>['shopify_payments']</v>
      </c>
      <c r="I255" s="9">
        <v>52.52</v>
      </c>
      <c r="J255" s="9">
        <f t="shared" si="10"/>
        <v>52.52</v>
      </c>
      <c r="K255" s="9">
        <f t="shared" si="11"/>
        <v>0</v>
      </c>
    </row>
    <row r="256" spans="1:11" x14ac:dyDescent="0.3">
      <c r="A256" s="9" t="str">
        <v>AS-95705</v>
      </c>
      <c r="B256" s="9">
        <v>55.669999999999995</v>
      </c>
      <c r="C256" s="9">
        <f>VLOOKUP(A256,Sales_Shopify!B:Z,12,0)</f>
        <v>55.67</v>
      </c>
      <c r="D256" s="9">
        <f t="shared" si="9"/>
        <v>0</v>
      </c>
      <c r="G256" s="9" t="str">
        <v>AS-95265</v>
      </c>
      <c r="H256" s="9" t="str">
        <v>['shopify_payments']</v>
      </c>
      <c r="I256" s="9">
        <v>17.899999999999999</v>
      </c>
      <c r="J256" s="9">
        <f t="shared" si="10"/>
        <v>17.899999999999999</v>
      </c>
      <c r="K256" s="9">
        <f t="shared" si="11"/>
        <v>0</v>
      </c>
    </row>
    <row r="257" spans="1:11" x14ac:dyDescent="0.3">
      <c r="A257" s="9" t="str">
        <v>AS-96805</v>
      </c>
      <c r="B257" s="9">
        <v>29.9</v>
      </c>
      <c r="C257" s="9">
        <f>VLOOKUP(A257,Sales_Shopify!B:Z,12,0)</f>
        <v>29.9</v>
      </c>
      <c r="D257" s="9">
        <f t="shared" si="9"/>
        <v>0</v>
      </c>
      <c r="G257" s="9" t="str">
        <v>AS-95269</v>
      </c>
      <c r="H257" s="9" t="str">
        <v>['shopify_payments']</v>
      </c>
      <c r="I257" s="9">
        <v>236.52</v>
      </c>
      <c r="J257" s="9">
        <f t="shared" si="10"/>
        <v>236.52</v>
      </c>
      <c r="K257" s="9">
        <f t="shared" si="11"/>
        <v>0</v>
      </c>
    </row>
    <row r="258" spans="1:11" x14ac:dyDescent="0.3">
      <c r="A258" s="9" t="str">
        <v>AS-96804</v>
      </c>
      <c r="B258" s="9">
        <v>79.900000000000006</v>
      </c>
      <c r="C258" s="9">
        <f>VLOOKUP(A258,Sales_Shopify!B:Z,12,0)</f>
        <v>79.900000000000006</v>
      </c>
      <c r="D258" s="9">
        <f t="shared" si="9"/>
        <v>0</v>
      </c>
      <c r="G258" s="9" t="str">
        <v>AS-95271</v>
      </c>
      <c r="H258" s="9" t="str">
        <v>['shopify_payments']</v>
      </c>
      <c r="I258" s="9">
        <v>29.9</v>
      </c>
      <c r="J258" s="9">
        <f t="shared" si="10"/>
        <v>29.9</v>
      </c>
      <c r="K258" s="9">
        <f t="shared" si="11"/>
        <v>0</v>
      </c>
    </row>
    <row r="259" spans="1:11" x14ac:dyDescent="0.3">
      <c r="A259" s="9" t="str">
        <v>AS-96801</v>
      </c>
      <c r="B259" s="9">
        <v>65.900000000000006</v>
      </c>
      <c r="C259" s="9">
        <f>VLOOKUP(A259,Sales_Shopify!B:Z,12,0)</f>
        <v>65.900000000000006</v>
      </c>
      <c r="D259" s="9">
        <f t="shared" si="9"/>
        <v>0</v>
      </c>
      <c r="G259" s="9" t="str">
        <v>AS-95279</v>
      </c>
      <c r="H259" s="9" t="str">
        <v>['shopify_payments']</v>
      </c>
      <c r="I259" s="9">
        <v>24.9</v>
      </c>
      <c r="J259" s="9">
        <f t="shared" si="10"/>
        <v>24.9</v>
      </c>
      <c r="K259" s="9">
        <f t="shared" si="11"/>
        <v>0</v>
      </c>
    </row>
    <row r="260" spans="1:11" x14ac:dyDescent="0.3">
      <c r="A260" s="9" t="str">
        <v>AS-96799</v>
      </c>
      <c r="B260" s="9">
        <v>79.11</v>
      </c>
      <c r="C260" s="9">
        <f>VLOOKUP(A260,Sales_Shopify!B:Z,12,0)</f>
        <v>79.11</v>
      </c>
      <c r="D260" s="9">
        <f t="shared" si="9"/>
        <v>0</v>
      </c>
      <c r="G260" s="9" t="str">
        <v>AS-95280</v>
      </c>
      <c r="H260" s="9" t="str">
        <v>['shopify_payments']</v>
      </c>
      <c r="I260" s="9">
        <v>131.80000000000001</v>
      </c>
      <c r="J260" s="9">
        <f t="shared" si="10"/>
        <v>131.80000000000001</v>
      </c>
      <c r="K260" s="9">
        <f t="shared" si="11"/>
        <v>0</v>
      </c>
    </row>
    <row r="261" spans="1:11" x14ac:dyDescent="0.3">
      <c r="A261" s="9" t="str">
        <v>AS-96798</v>
      </c>
      <c r="B261" s="9">
        <v>50.8</v>
      </c>
      <c r="C261" s="9">
        <f>VLOOKUP(A261,Sales_Shopify!B:Z,12,0)</f>
        <v>50.8</v>
      </c>
      <c r="D261" s="9">
        <f t="shared" ref="D261:D324" si="12">IFERROR(ROUND(+B261-C261,2),"Not_Found")</f>
        <v>0</v>
      </c>
      <c r="G261" s="9" t="str">
        <v>AS-95281</v>
      </c>
      <c r="H261" s="9" t="str">
        <v>['shopify_payments']</v>
      </c>
      <c r="I261" s="9">
        <v>135.9</v>
      </c>
      <c r="J261" s="9">
        <f t="shared" ref="J261:J324" si="13">VLOOKUP(G261,$A$4:$D$1048576,2,0)</f>
        <v>135.9</v>
      </c>
      <c r="K261" s="9">
        <f t="shared" ref="K261:K324" si="14">IFERROR(ROUND(+I261-J261,2),"Not_Found")</f>
        <v>0</v>
      </c>
    </row>
    <row r="262" spans="1:11" x14ac:dyDescent="0.3">
      <c r="A262" s="9" t="str">
        <v>AS-96796</v>
      </c>
      <c r="B262" s="9">
        <v>78.75</v>
      </c>
      <c r="C262" s="9">
        <f>VLOOKUP(A262,Sales_Shopify!B:Z,12,0)</f>
        <v>78.75</v>
      </c>
      <c r="D262" s="9">
        <f t="shared" si="12"/>
        <v>0</v>
      </c>
      <c r="G262" s="9" t="str">
        <v>AS-95282</v>
      </c>
      <c r="H262" s="9" t="str">
        <v>['shopify_payments']</v>
      </c>
      <c r="I262" s="9">
        <v>31.9</v>
      </c>
      <c r="J262" s="9">
        <f t="shared" si="13"/>
        <v>31.9</v>
      </c>
      <c r="K262" s="9">
        <f t="shared" si="14"/>
        <v>0</v>
      </c>
    </row>
    <row r="263" spans="1:11" x14ac:dyDescent="0.3">
      <c r="A263" s="9" t="str">
        <v>AS-96795</v>
      </c>
      <c r="B263" s="9">
        <v>152.91</v>
      </c>
      <c r="C263" s="9">
        <f>VLOOKUP(A263,Sales_Shopify!B:Z,12,0)</f>
        <v>152.91</v>
      </c>
      <c r="D263" s="9">
        <f t="shared" si="12"/>
        <v>0</v>
      </c>
      <c r="G263" s="9" t="str">
        <v>AS-95283</v>
      </c>
      <c r="H263" s="9" t="str">
        <v>['shopify_payments']</v>
      </c>
      <c r="I263" s="9">
        <v>191.52</v>
      </c>
      <c r="J263" s="9">
        <f t="shared" si="13"/>
        <v>191.52</v>
      </c>
      <c r="K263" s="9">
        <f t="shared" si="14"/>
        <v>0</v>
      </c>
    </row>
    <row r="264" spans="1:11" x14ac:dyDescent="0.3">
      <c r="A264" s="9" t="str">
        <v>AS-96794</v>
      </c>
      <c r="B264" s="9">
        <v>60.17</v>
      </c>
      <c r="C264" s="9">
        <f>VLOOKUP(A264,Sales_Shopify!B:Z,12,0)</f>
        <v>60.17</v>
      </c>
      <c r="D264" s="9">
        <f t="shared" si="12"/>
        <v>0</v>
      </c>
      <c r="G264" s="9" t="str">
        <v>AS-95284</v>
      </c>
      <c r="H264" s="9" t="str">
        <v>['shopify_payments']</v>
      </c>
      <c r="I264" s="9">
        <v>51.85</v>
      </c>
      <c r="J264" s="9">
        <f t="shared" si="13"/>
        <v>51.85</v>
      </c>
      <c r="K264" s="9">
        <f t="shared" si="14"/>
        <v>0</v>
      </c>
    </row>
    <row r="265" spans="1:11" x14ac:dyDescent="0.3">
      <c r="A265" s="9" t="str">
        <v>AS-96793</v>
      </c>
      <c r="B265" s="9">
        <v>40.86</v>
      </c>
      <c r="C265" s="9">
        <f>VLOOKUP(A265,Sales_Shopify!B:Z,12,0)</f>
        <v>40.86</v>
      </c>
      <c r="D265" s="9">
        <f t="shared" si="12"/>
        <v>0</v>
      </c>
      <c r="G265" s="9" t="str">
        <v>AS-95285</v>
      </c>
      <c r="H265" s="9" t="str">
        <v>['shopify_payments']</v>
      </c>
      <c r="I265" s="9">
        <v>99.95</v>
      </c>
      <c r="J265" s="9">
        <f t="shared" si="13"/>
        <v>99.95</v>
      </c>
      <c r="K265" s="9">
        <f t="shared" si="14"/>
        <v>0</v>
      </c>
    </row>
    <row r="266" spans="1:11" x14ac:dyDescent="0.3">
      <c r="A266" s="9" t="str">
        <v>AS-96792</v>
      </c>
      <c r="B266" s="9">
        <v>233.6</v>
      </c>
      <c r="C266" s="9">
        <f>VLOOKUP(A266,Sales_Shopify!B:Z,12,0)</f>
        <v>233.6</v>
      </c>
      <c r="D266" s="9">
        <f t="shared" si="12"/>
        <v>0</v>
      </c>
      <c r="G266" s="9" t="str">
        <v>AS-95286</v>
      </c>
      <c r="H266" s="9" t="str">
        <v>['shopify_payments']</v>
      </c>
      <c r="I266" s="9">
        <v>59.31</v>
      </c>
      <c r="J266" s="9">
        <f t="shared" si="13"/>
        <v>59.31</v>
      </c>
      <c r="K266" s="9">
        <f t="shared" si="14"/>
        <v>0</v>
      </c>
    </row>
    <row r="267" spans="1:11" x14ac:dyDescent="0.3">
      <c r="A267" s="9" t="str">
        <v>AS-96791</v>
      </c>
      <c r="B267" s="9">
        <v>24.9</v>
      </c>
      <c r="C267" s="9">
        <f>VLOOKUP(A267,Sales_Shopify!B:Z,12,0)</f>
        <v>24.9</v>
      </c>
      <c r="D267" s="9">
        <f t="shared" si="12"/>
        <v>0</v>
      </c>
      <c r="G267" s="9" t="str">
        <v>AS-95287</v>
      </c>
      <c r="H267" s="9" t="str">
        <v>['shopify_payments']</v>
      </c>
      <c r="I267" s="9">
        <v>64.900000000000006</v>
      </c>
      <c r="J267" s="9">
        <f t="shared" si="13"/>
        <v>64.900000000000006</v>
      </c>
      <c r="K267" s="9">
        <f t="shared" si="14"/>
        <v>0</v>
      </c>
    </row>
    <row r="268" spans="1:11" x14ac:dyDescent="0.3">
      <c r="A268" s="9" t="str">
        <v>AS-96789</v>
      </c>
      <c r="B268" s="9">
        <v>24.9</v>
      </c>
      <c r="C268" s="9">
        <f>VLOOKUP(A268,Sales_Shopify!B:Z,12,0)</f>
        <v>24.9</v>
      </c>
      <c r="D268" s="9">
        <f t="shared" si="12"/>
        <v>0</v>
      </c>
      <c r="G268" s="9" t="str">
        <v>AS-95288</v>
      </c>
      <c r="H268" s="9" t="str">
        <v>['shopify_payments']</v>
      </c>
      <c r="I268" s="9">
        <v>34.9</v>
      </c>
      <c r="J268" s="9">
        <f t="shared" si="13"/>
        <v>34.9</v>
      </c>
      <c r="K268" s="9">
        <f t="shared" si="14"/>
        <v>0</v>
      </c>
    </row>
    <row r="269" spans="1:11" x14ac:dyDescent="0.3">
      <c r="A269" s="9" t="str">
        <v>AS-96788</v>
      </c>
      <c r="B269" s="9">
        <v>59.95</v>
      </c>
      <c r="C269" s="9">
        <f>VLOOKUP(A269,Sales_Shopify!B:Z,12,0)</f>
        <v>59.95</v>
      </c>
      <c r="D269" s="9">
        <f t="shared" si="12"/>
        <v>0</v>
      </c>
      <c r="G269" s="9" t="str">
        <v>AS-95289</v>
      </c>
      <c r="H269" s="9" t="str">
        <v>['shopify_payments']</v>
      </c>
      <c r="I269" s="9">
        <v>31.9</v>
      </c>
      <c r="J269" s="9">
        <f t="shared" si="13"/>
        <v>31.9</v>
      </c>
      <c r="K269" s="9">
        <f t="shared" si="14"/>
        <v>0</v>
      </c>
    </row>
    <row r="270" spans="1:11" x14ac:dyDescent="0.3">
      <c r="A270" s="9" t="str">
        <v>AS-96787</v>
      </c>
      <c r="B270" s="9">
        <v>51.57</v>
      </c>
      <c r="C270" s="9">
        <f>VLOOKUP(A270,Sales_Shopify!B:Z,12,0)</f>
        <v>51.57</v>
      </c>
      <c r="D270" s="9">
        <f t="shared" si="12"/>
        <v>0</v>
      </c>
      <c r="G270" s="9" t="str">
        <v>AS-95290</v>
      </c>
      <c r="H270" s="9" t="str">
        <v>['shopify_payments']</v>
      </c>
      <c r="I270" s="9">
        <v>99.95</v>
      </c>
      <c r="J270" s="9">
        <f t="shared" si="13"/>
        <v>99.95</v>
      </c>
      <c r="K270" s="9">
        <f t="shared" si="14"/>
        <v>0</v>
      </c>
    </row>
    <row r="271" spans="1:11" x14ac:dyDescent="0.3">
      <c r="A271" s="9" t="str">
        <v>AS-96786</v>
      </c>
      <c r="B271" s="9">
        <v>60.17</v>
      </c>
      <c r="C271" s="9">
        <f>VLOOKUP(A271,Sales_Shopify!B:Z,12,0)</f>
        <v>60.17</v>
      </c>
      <c r="D271" s="9">
        <f t="shared" si="12"/>
        <v>0</v>
      </c>
      <c r="G271" s="9" t="str">
        <v>AS-95293</v>
      </c>
      <c r="H271" s="9" t="str">
        <v>['shopify_payments']</v>
      </c>
      <c r="I271" s="9">
        <v>63.9</v>
      </c>
      <c r="J271" s="9">
        <f t="shared" si="13"/>
        <v>63.9</v>
      </c>
      <c r="K271" s="9">
        <f t="shared" si="14"/>
        <v>0</v>
      </c>
    </row>
    <row r="272" spans="1:11" x14ac:dyDescent="0.3">
      <c r="A272" s="9" t="str">
        <v>AS-96785</v>
      </c>
      <c r="B272" s="9">
        <v>137.61000000000001</v>
      </c>
      <c r="C272" s="9">
        <f>VLOOKUP(A272,Sales_Shopify!B:Z,12,0)</f>
        <v>137.61000000000001</v>
      </c>
      <c r="D272" s="9">
        <f t="shared" si="12"/>
        <v>0</v>
      </c>
      <c r="G272" s="9" t="str">
        <v>AS-95294</v>
      </c>
      <c r="H272" s="9" t="str">
        <v>['shopify_payments']</v>
      </c>
      <c r="I272" s="9">
        <v>37.9</v>
      </c>
      <c r="J272" s="9">
        <f t="shared" si="13"/>
        <v>37.9</v>
      </c>
      <c r="K272" s="9">
        <f t="shared" si="14"/>
        <v>0</v>
      </c>
    </row>
    <row r="273" spans="1:11" x14ac:dyDescent="0.3">
      <c r="A273" s="9" t="str">
        <v>AS-96784</v>
      </c>
      <c r="B273" s="9">
        <v>44.9</v>
      </c>
      <c r="C273" s="9">
        <f>VLOOKUP(A273,Sales_Shopify!B:Z,12,0)</f>
        <v>44.9</v>
      </c>
      <c r="D273" s="9">
        <f t="shared" si="12"/>
        <v>0</v>
      </c>
      <c r="G273" s="9" t="str">
        <v>AS-95298</v>
      </c>
      <c r="H273" s="9" t="str">
        <v>['shopify_payments']</v>
      </c>
      <c r="I273" s="9">
        <v>199.95</v>
      </c>
      <c r="J273" s="9">
        <f t="shared" si="13"/>
        <v>199.95</v>
      </c>
      <c r="K273" s="9">
        <f t="shared" si="14"/>
        <v>0</v>
      </c>
    </row>
    <row r="274" spans="1:11" x14ac:dyDescent="0.3">
      <c r="A274" s="9" t="str">
        <v>AS-96783</v>
      </c>
      <c r="B274" s="9">
        <v>31.9</v>
      </c>
      <c r="C274" s="9">
        <f>VLOOKUP(A274,Sales_Shopify!B:Z,12,0)</f>
        <v>31.9</v>
      </c>
      <c r="D274" s="9">
        <f t="shared" si="12"/>
        <v>0</v>
      </c>
      <c r="G274" s="9" t="str">
        <v>AS-95302</v>
      </c>
      <c r="H274" s="9" t="str">
        <v>['shopify_payments']</v>
      </c>
      <c r="I274" s="9">
        <v>24.9</v>
      </c>
      <c r="J274" s="9">
        <f t="shared" si="13"/>
        <v>24.9</v>
      </c>
      <c r="K274" s="9">
        <f t="shared" si="14"/>
        <v>0</v>
      </c>
    </row>
    <row r="275" spans="1:11" x14ac:dyDescent="0.3">
      <c r="A275" s="9" t="str">
        <v>AS-96782</v>
      </c>
      <c r="B275" s="9">
        <v>24.9</v>
      </c>
      <c r="C275" s="9">
        <f>VLOOKUP(A275,Sales_Shopify!B:Z,12,0)</f>
        <v>24.9</v>
      </c>
      <c r="D275" s="9">
        <f t="shared" si="12"/>
        <v>0</v>
      </c>
      <c r="G275" s="9" t="str">
        <v>AS-95303</v>
      </c>
      <c r="H275" s="9" t="str">
        <v>['shopify_payments']</v>
      </c>
      <c r="I275" s="9">
        <v>116.91</v>
      </c>
      <c r="J275" s="9">
        <f t="shared" si="13"/>
        <v>116.91</v>
      </c>
      <c r="K275" s="9">
        <f t="shared" si="14"/>
        <v>0</v>
      </c>
    </row>
    <row r="276" spans="1:11" x14ac:dyDescent="0.3">
      <c r="A276" s="9" t="str">
        <v>AS-96781</v>
      </c>
      <c r="B276" s="9">
        <v>175.37</v>
      </c>
      <c r="C276" s="9">
        <f>VLOOKUP(A276,Sales_Shopify!B:Z,12,0)</f>
        <v>175.37</v>
      </c>
      <c r="D276" s="9">
        <f t="shared" si="12"/>
        <v>0</v>
      </c>
      <c r="G276" s="9" t="str">
        <v>AS-95304</v>
      </c>
      <c r="H276" s="9" t="str">
        <v>['shopify_payments']</v>
      </c>
      <c r="I276" s="9">
        <v>30.85</v>
      </c>
      <c r="J276" s="9">
        <f t="shared" si="13"/>
        <v>30.85</v>
      </c>
      <c r="K276" s="9">
        <f t="shared" si="14"/>
        <v>0</v>
      </c>
    </row>
    <row r="277" spans="1:11" x14ac:dyDescent="0.3">
      <c r="A277" s="9" t="str">
        <v>AS-96780</v>
      </c>
      <c r="B277" s="9">
        <v>59.85</v>
      </c>
      <c r="C277" s="9">
        <f>VLOOKUP(A277,Sales_Shopify!B:Z,12,0)</f>
        <v>59.85</v>
      </c>
      <c r="D277" s="9">
        <f t="shared" si="12"/>
        <v>0</v>
      </c>
      <c r="G277" s="9" t="str">
        <v>AS-95305</v>
      </c>
      <c r="H277" s="9" t="str">
        <v>['shopify_payments']</v>
      </c>
      <c r="I277" s="9">
        <v>79.8</v>
      </c>
      <c r="J277" s="9">
        <f t="shared" si="13"/>
        <v>79.8</v>
      </c>
      <c r="K277" s="9">
        <f t="shared" si="14"/>
        <v>0</v>
      </c>
    </row>
    <row r="278" spans="1:11" x14ac:dyDescent="0.3">
      <c r="A278" s="9" t="str">
        <v>AS-96779</v>
      </c>
      <c r="B278" s="9">
        <v>58.82</v>
      </c>
      <c r="C278" s="9">
        <f>VLOOKUP(A278,Sales_Shopify!B:Z,12,0)</f>
        <v>58.82</v>
      </c>
      <c r="D278" s="9">
        <f t="shared" si="12"/>
        <v>0</v>
      </c>
      <c r="G278" s="9" t="str">
        <v>AS-95306</v>
      </c>
      <c r="H278" s="9" t="str">
        <v>['shopify_payments']</v>
      </c>
      <c r="I278" s="9">
        <v>113.8</v>
      </c>
      <c r="J278" s="9">
        <f t="shared" si="13"/>
        <v>113.8</v>
      </c>
      <c r="K278" s="9">
        <f t="shared" si="14"/>
        <v>0</v>
      </c>
    </row>
    <row r="279" spans="1:11" x14ac:dyDescent="0.3">
      <c r="A279" s="9" t="str">
        <v>AS-96778</v>
      </c>
      <c r="B279" s="9">
        <v>88.97</v>
      </c>
      <c r="C279" s="9">
        <f>VLOOKUP(A279,Sales_Shopify!B:Z,12,0)</f>
        <v>88.97</v>
      </c>
      <c r="D279" s="9">
        <f t="shared" si="12"/>
        <v>0</v>
      </c>
      <c r="G279" s="9" t="str">
        <v>AS-95307</v>
      </c>
      <c r="H279" s="9" t="str">
        <v>['shopify_payments']</v>
      </c>
      <c r="I279" s="9">
        <v>79.95</v>
      </c>
      <c r="J279" s="9">
        <f t="shared" si="13"/>
        <v>79.95</v>
      </c>
      <c r="K279" s="9">
        <f t="shared" si="14"/>
        <v>0</v>
      </c>
    </row>
    <row r="280" spans="1:11" x14ac:dyDescent="0.3">
      <c r="A280" s="9" t="str">
        <v>AS-96777</v>
      </c>
      <c r="B280" s="9">
        <v>204.21</v>
      </c>
      <c r="C280" s="9">
        <f>VLOOKUP(A280,Sales_Shopify!B:Z,12,0)</f>
        <v>204.21</v>
      </c>
      <c r="D280" s="9">
        <f t="shared" si="12"/>
        <v>0</v>
      </c>
      <c r="G280" s="9" t="str">
        <v>AS-95310</v>
      </c>
      <c r="H280" s="9" t="str">
        <v>['shopify_payments']</v>
      </c>
      <c r="I280" s="9">
        <v>37.9</v>
      </c>
      <c r="J280" s="9">
        <f t="shared" si="13"/>
        <v>37.9</v>
      </c>
      <c r="K280" s="9">
        <f t="shared" si="14"/>
        <v>0</v>
      </c>
    </row>
    <row r="281" spans="1:11" x14ac:dyDescent="0.3">
      <c r="A281" s="9" t="str">
        <v>AS-96776</v>
      </c>
      <c r="B281" s="9">
        <v>320.75</v>
      </c>
      <c r="C281" s="9">
        <f>VLOOKUP(A281,Sales_Shopify!B:Z,12,0)</f>
        <v>320.75</v>
      </c>
      <c r="D281" s="9">
        <f t="shared" si="12"/>
        <v>0</v>
      </c>
      <c r="G281" s="9" t="str">
        <v>AS-95311</v>
      </c>
      <c r="H281" s="9" t="str">
        <v>['shopify_payments']</v>
      </c>
      <c r="I281" s="9">
        <v>24.9</v>
      </c>
      <c r="J281" s="9">
        <f t="shared" si="13"/>
        <v>24.9</v>
      </c>
      <c r="K281" s="9">
        <f t="shared" si="14"/>
        <v>0</v>
      </c>
    </row>
    <row r="282" spans="1:11" x14ac:dyDescent="0.3">
      <c r="A282" s="9" t="str">
        <v>AS-96775</v>
      </c>
      <c r="B282" s="9">
        <v>121.85</v>
      </c>
      <c r="C282" s="9">
        <f>VLOOKUP(A282,Sales_Shopify!B:Z,12,0)</f>
        <v>121.85</v>
      </c>
      <c r="D282" s="9">
        <f t="shared" si="12"/>
        <v>0</v>
      </c>
      <c r="G282" s="9" t="str">
        <v>AS-95312</v>
      </c>
      <c r="H282" s="9" t="str">
        <v>['shopify_payments']</v>
      </c>
      <c r="I282" s="9">
        <v>67.900000000000006</v>
      </c>
      <c r="J282" s="9">
        <f t="shared" si="13"/>
        <v>67.900000000000006</v>
      </c>
      <c r="K282" s="9">
        <f t="shared" si="14"/>
        <v>0</v>
      </c>
    </row>
    <row r="283" spans="1:11" x14ac:dyDescent="0.3">
      <c r="A283" s="9" t="str">
        <v>AS-96774</v>
      </c>
      <c r="B283" s="9">
        <v>24.9</v>
      </c>
      <c r="C283" s="9">
        <f>VLOOKUP(A283,Sales_Shopify!B:Z,12,0)</f>
        <v>24.9</v>
      </c>
      <c r="D283" s="9">
        <f t="shared" si="12"/>
        <v>0</v>
      </c>
      <c r="G283" s="9" t="str">
        <v>AS-95313</v>
      </c>
      <c r="H283" s="9" t="str">
        <v>['shopify_payments']</v>
      </c>
      <c r="I283" s="9">
        <v>135.9</v>
      </c>
      <c r="J283" s="9">
        <f t="shared" si="13"/>
        <v>135.9</v>
      </c>
      <c r="K283" s="9">
        <f t="shared" si="14"/>
        <v>0</v>
      </c>
    </row>
    <row r="284" spans="1:11" x14ac:dyDescent="0.3">
      <c r="A284" s="9" t="str">
        <v>AS-96773</v>
      </c>
      <c r="B284" s="9">
        <v>54.85</v>
      </c>
      <c r="C284" s="9">
        <f>VLOOKUP(A284,Sales_Shopify!B:Z,12,0)</f>
        <v>54.85</v>
      </c>
      <c r="D284" s="9">
        <f t="shared" si="12"/>
        <v>0</v>
      </c>
      <c r="G284" s="9" t="str">
        <v>AS-95315</v>
      </c>
      <c r="H284" s="9" t="str">
        <v>['shopify_payments']</v>
      </c>
      <c r="I284" s="9">
        <v>56.57</v>
      </c>
      <c r="J284" s="9">
        <f t="shared" si="13"/>
        <v>56.57</v>
      </c>
      <c r="K284" s="9">
        <f t="shared" si="14"/>
        <v>0</v>
      </c>
    </row>
    <row r="285" spans="1:11" x14ac:dyDescent="0.3">
      <c r="A285" s="9" t="str">
        <v>AS-96771</v>
      </c>
      <c r="B285" s="9">
        <v>100.49</v>
      </c>
      <c r="C285" s="9">
        <f>VLOOKUP(A285,Sales_Shopify!B:Z,12,0)</f>
        <v>100.49</v>
      </c>
      <c r="D285" s="9">
        <f t="shared" si="12"/>
        <v>0</v>
      </c>
      <c r="G285" s="9" t="str">
        <v>AS-95316</v>
      </c>
      <c r="H285" s="9" t="str">
        <v>['shopify_payments']</v>
      </c>
      <c r="I285" s="9">
        <v>44.9</v>
      </c>
      <c r="J285" s="9">
        <f t="shared" si="13"/>
        <v>44.9</v>
      </c>
      <c r="K285" s="9">
        <f t="shared" si="14"/>
        <v>0</v>
      </c>
    </row>
    <row r="286" spans="1:11" x14ac:dyDescent="0.3">
      <c r="A286" s="9" t="str">
        <v>AS-96770</v>
      </c>
      <c r="B286" s="9">
        <v>88.88</v>
      </c>
      <c r="C286" s="9">
        <f>VLOOKUP(A286,Sales_Shopify!B:Z,12,0)</f>
        <v>88.88</v>
      </c>
      <c r="D286" s="9">
        <f t="shared" si="12"/>
        <v>0</v>
      </c>
      <c r="G286" s="9" t="str">
        <v>AS-95320</v>
      </c>
      <c r="H286" s="9" t="str">
        <v>['shopify_payments']</v>
      </c>
      <c r="I286" s="9">
        <v>92.75</v>
      </c>
      <c r="J286" s="9">
        <f t="shared" si="13"/>
        <v>92.75</v>
      </c>
      <c r="K286" s="9">
        <f t="shared" si="14"/>
        <v>0</v>
      </c>
    </row>
    <row r="287" spans="1:11" x14ac:dyDescent="0.3">
      <c r="A287" s="9" t="str">
        <v>AS-96438</v>
      </c>
      <c r="B287" s="9">
        <v>0</v>
      </c>
      <c r="C287" s="9">
        <f>VLOOKUP(A287,Sales_Shopify!B:Z,12,0)</f>
        <v>0</v>
      </c>
      <c r="D287" s="9">
        <f t="shared" si="12"/>
        <v>0</v>
      </c>
      <c r="G287" s="9" t="str">
        <v>AS-95321</v>
      </c>
      <c r="H287" s="9" t="str">
        <v>['shopify_payments']</v>
      </c>
      <c r="I287" s="9">
        <v>193.41</v>
      </c>
      <c r="J287" s="9">
        <f t="shared" si="13"/>
        <v>193.41</v>
      </c>
      <c r="K287" s="9">
        <f t="shared" si="14"/>
        <v>0</v>
      </c>
    </row>
    <row r="288" spans="1:11" x14ac:dyDescent="0.3">
      <c r="A288" s="9" t="str">
        <v>AS-96769</v>
      </c>
      <c r="B288" s="9">
        <v>159.94999999999999</v>
      </c>
      <c r="C288" s="9">
        <f>VLOOKUP(A288,Sales_Shopify!B:Z,12,0)</f>
        <v>159.94999999999999</v>
      </c>
      <c r="D288" s="9">
        <f t="shared" si="12"/>
        <v>0</v>
      </c>
      <c r="G288" s="9" t="str">
        <v>AS-95322</v>
      </c>
      <c r="H288" s="9" t="str">
        <v>['shopify_payments']</v>
      </c>
      <c r="I288" s="9">
        <v>31.9</v>
      </c>
      <c r="J288" s="9">
        <f t="shared" si="13"/>
        <v>31.9</v>
      </c>
      <c r="K288" s="9">
        <f t="shared" si="14"/>
        <v>0</v>
      </c>
    </row>
    <row r="289" spans="1:11" x14ac:dyDescent="0.3">
      <c r="A289" s="9" t="str">
        <v>AS-96768</v>
      </c>
      <c r="B289" s="9">
        <v>65.900000000000006</v>
      </c>
      <c r="C289" s="9">
        <f>VLOOKUP(A289,Sales_Shopify!B:Z,12,0)</f>
        <v>65.900000000000006</v>
      </c>
      <c r="D289" s="9">
        <f t="shared" si="12"/>
        <v>0</v>
      </c>
      <c r="G289" s="9" t="str">
        <v>AS-95325</v>
      </c>
      <c r="H289" s="9" t="str">
        <v>['shopify_payments']</v>
      </c>
      <c r="I289" s="9">
        <v>30.85</v>
      </c>
      <c r="J289" s="9">
        <f t="shared" si="13"/>
        <v>30.85</v>
      </c>
      <c r="K289" s="9">
        <f t="shared" si="14"/>
        <v>0</v>
      </c>
    </row>
    <row r="290" spans="1:11" x14ac:dyDescent="0.3">
      <c r="A290" s="9" t="str">
        <v>AS-96767</v>
      </c>
      <c r="B290" s="9">
        <v>405.8</v>
      </c>
      <c r="C290" s="9">
        <f>VLOOKUP(A290,Sales_Shopify!B:Z,12,0)</f>
        <v>405.8</v>
      </c>
      <c r="D290" s="9">
        <f t="shared" si="12"/>
        <v>0</v>
      </c>
      <c r="G290" s="9" t="str">
        <v>AS-95326</v>
      </c>
      <c r="H290" s="9" t="str">
        <v>['shopify_payments']</v>
      </c>
      <c r="I290" s="9">
        <v>31.9</v>
      </c>
      <c r="J290" s="9">
        <f t="shared" si="13"/>
        <v>31.9</v>
      </c>
      <c r="K290" s="9">
        <f t="shared" si="14"/>
        <v>0</v>
      </c>
    </row>
    <row r="291" spans="1:11" x14ac:dyDescent="0.3">
      <c r="A291" s="9" t="str">
        <v>AS-96765</v>
      </c>
      <c r="B291" s="9">
        <v>37.9</v>
      </c>
      <c r="C291" s="9">
        <f>VLOOKUP(A291,Sales_Shopify!B:Z,12,0)</f>
        <v>37.9</v>
      </c>
      <c r="D291" s="9">
        <f t="shared" si="12"/>
        <v>0</v>
      </c>
      <c r="G291" s="9" t="str">
        <v>AS-95327</v>
      </c>
      <c r="H291" s="9" t="str">
        <v>['shopify_payments']</v>
      </c>
      <c r="I291" s="9">
        <v>47.9</v>
      </c>
      <c r="J291" s="9">
        <f t="shared" si="13"/>
        <v>47.9</v>
      </c>
      <c r="K291" s="9">
        <f t="shared" si="14"/>
        <v>0</v>
      </c>
    </row>
    <row r="292" spans="1:11" x14ac:dyDescent="0.3">
      <c r="A292" s="9" t="str">
        <v>AS-96763</v>
      </c>
      <c r="B292" s="9">
        <v>461.43</v>
      </c>
      <c r="C292" s="9">
        <f>VLOOKUP(A292,Sales_Shopify!B:Z,12,0)</f>
        <v>461.43</v>
      </c>
      <c r="D292" s="9">
        <f t="shared" si="12"/>
        <v>0</v>
      </c>
      <c r="G292" s="9" t="str">
        <v>AS-95328</v>
      </c>
      <c r="H292" s="9" t="str">
        <v>['shopify_payments']</v>
      </c>
      <c r="I292" s="9">
        <v>29.9</v>
      </c>
      <c r="J292" s="9">
        <f t="shared" si="13"/>
        <v>29.9</v>
      </c>
      <c r="K292" s="9">
        <f t="shared" si="14"/>
        <v>0</v>
      </c>
    </row>
    <row r="293" spans="1:11" x14ac:dyDescent="0.3">
      <c r="A293" s="9" t="str">
        <v>AS-96761</v>
      </c>
      <c r="B293" s="9">
        <v>136.58000000000001</v>
      </c>
      <c r="C293" s="9">
        <f>VLOOKUP(A293,Sales_Shopify!B:Z,12,0)</f>
        <v>136.58000000000001</v>
      </c>
      <c r="D293" s="9">
        <f t="shared" si="12"/>
        <v>0</v>
      </c>
      <c r="G293" s="9" t="str">
        <v>AS-95329</v>
      </c>
      <c r="H293" s="9" t="str">
        <v>['shopify_payments']</v>
      </c>
      <c r="I293" s="9">
        <v>100.8</v>
      </c>
      <c r="J293" s="9">
        <f t="shared" si="13"/>
        <v>100.8</v>
      </c>
      <c r="K293" s="9">
        <f t="shared" si="14"/>
        <v>0</v>
      </c>
    </row>
    <row r="294" spans="1:11" x14ac:dyDescent="0.3">
      <c r="A294" s="9" t="str">
        <v>AS-96758</v>
      </c>
      <c r="B294" s="9">
        <v>176.85</v>
      </c>
      <c r="C294" s="9">
        <f>VLOOKUP(A294,Sales_Shopify!B:Z,12,0)</f>
        <v>176.85</v>
      </c>
      <c r="D294" s="9">
        <f t="shared" si="12"/>
        <v>0</v>
      </c>
      <c r="G294" s="9" t="str">
        <v>AS-95331</v>
      </c>
      <c r="H294" s="9" t="str">
        <v>['shopify_payments']</v>
      </c>
      <c r="I294" s="9">
        <v>29.9</v>
      </c>
      <c r="J294" s="9">
        <f t="shared" si="13"/>
        <v>29.9</v>
      </c>
      <c r="K294" s="9">
        <f t="shared" si="14"/>
        <v>0</v>
      </c>
    </row>
    <row r="295" spans="1:11" x14ac:dyDescent="0.3">
      <c r="A295" s="9" t="str">
        <v>AS-96719</v>
      </c>
      <c r="B295" s="9">
        <v>0</v>
      </c>
      <c r="C295" s="9">
        <f>VLOOKUP(A295,Sales_Shopify!B:Z,12,0)</f>
        <v>0</v>
      </c>
      <c r="D295" s="9">
        <f t="shared" si="12"/>
        <v>0</v>
      </c>
      <c r="G295" s="9" t="str">
        <v>AS-95334</v>
      </c>
      <c r="H295" s="9" t="str">
        <v>['shopify_payments']</v>
      </c>
      <c r="I295" s="9">
        <v>37.9</v>
      </c>
      <c r="J295" s="9">
        <f t="shared" si="13"/>
        <v>37.9</v>
      </c>
      <c r="K295" s="9">
        <f t="shared" si="14"/>
        <v>0</v>
      </c>
    </row>
    <row r="296" spans="1:11" x14ac:dyDescent="0.3">
      <c r="A296" s="9" t="str">
        <v>AS-96757</v>
      </c>
      <c r="B296" s="9">
        <v>44.9</v>
      </c>
      <c r="C296" s="9">
        <f>VLOOKUP(A296,Sales_Shopify!B:Z,12,0)</f>
        <v>44.9</v>
      </c>
      <c r="D296" s="9">
        <f t="shared" si="12"/>
        <v>0</v>
      </c>
      <c r="G296" s="9" t="str">
        <v>AS-95335</v>
      </c>
      <c r="H296" s="9" t="str">
        <v>['shopify_payments']</v>
      </c>
      <c r="I296" s="9">
        <v>37.9</v>
      </c>
      <c r="J296" s="9">
        <f t="shared" si="13"/>
        <v>37.9</v>
      </c>
      <c r="K296" s="9">
        <f t="shared" si="14"/>
        <v>0</v>
      </c>
    </row>
    <row r="297" spans="1:11" x14ac:dyDescent="0.3">
      <c r="A297" s="9" t="str">
        <v>AS-96756</v>
      </c>
      <c r="B297" s="9">
        <v>102.9</v>
      </c>
      <c r="C297" s="9">
        <f>VLOOKUP(A297,Sales_Shopify!B:Z,12,0)</f>
        <v>102.9</v>
      </c>
      <c r="D297" s="9">
        <f t="shared" si="12"/>
        <v>0</v>
      </c>
      <c r="G297" s="9" t="str">
        <v>AS-95338</v>
      </c>
      <c r="H297" s="9" t="str">
        <v>['shopify_payments']</v>
      </c>
      <c r="I297" s="9">
        <v>58.85</v>
      </c>
      <c r="J297" s="9">
        <f t="shared" si="13"/>
        <v>58.85</v>
      </c>
      <c r="K297" s="9">
        <f t="shared" si="14"/>
        <v>0</v>
      </c>
    </row>
    <row r="298" spans="1:11" x14ac:dyDescent="0.3">
      <c r="A298" s="9" t="str">
        <v>AS-96755</v>
      </c>
      <c r="B298" s="9">
        <v>44.9</v>
      </c>
      <c r="C298" s="9">
        <f>VLOOKUP(A298,Sales_Shopify!B:Z,12,0)</f>
        <v>44.9</v>
      </c>
      <c r="D298" s="9">
        <f t="shared" si="12"/>
        <v>0</v>
      </c>
      <c r="G298" s="9" t="str">
        <v>AS-95339</v>
      </c>
      <c r="H298" s="9" t="str">
        <v>['shopify_payments']</v>
      </c>
      <c r="I298" s="9">
        <v>460.26</v>
      </c>
      <c r="J298" s="9">
        <f t="shared" si="13"/>
        <v>460.26</v>
      </c>
      <c r="K298" s="9">
        <f t="shared" si="14"/>
        <v>0</v>
      </c>
    </row>
    <row r="299" spans="1:11" x14ac:dyDescent="0.3">
      <c r="A299" s="9" t="str">
        <v>AS-96754</v>
      </c>
      <c r="B299" s="9">
        <v>117.9</v>
      </c>
      <c r="C299" s="9">
        <f>VLOOKUP(A299,Sales_Shopify!B:Z,12,0)</f>
        <v>117.9</v>
      </c>
      <c r="D299" s="9">
        <f t="shared" si="12"/>
        <v>0</v>
      </c>
      <c r="G299" s="9" t="str">
        <v>AS-95257</v>
      </c>
      <c r="H299" s="9" t="str">
        <v>['shopify_payments']</v>
      </c>
      <c r="I299" s="9">
        <v>0</v>
      </c>
      <c r="J299" s="9">
        <f t="shared" si="13"/>
        <v>0</v>
      </c>
      <c r="K299" s="9">
        <f t="shared" si="14"/>
        <v>0</v>
      </c>
    </row>
    <row r="300" spans="1:11" x14ac:dyDescent="0.3">
      <c r="A300" s="9" t="str">
        <v>AS-96753</v>
      </c>
      <c r="B300" s="9">
        <v>31.9</v>
      </c>
      <c r="C300" s="9">
        <f>VLOOKUP(A300,Sales_Shopify!B:Z,12,0)</f>
        <v>31.9</v>
      </c>
      <c r="D300" s="9">
        <f t="shared" si="12"/>
        <v>0</v>
      </c>
      <c r="G300" s="9" t="str">
        <v>AS-92628</v>
      </c>
      <c r="H300" s="9" t="str">
        <v>['shopify_payments']</v>
      </c>
      <c r="I300" s="9">
        <v>-26.95</v>
      </c>
      <c r="J300" s="9">
        <f t="shared" si="13"/>
        <v>-26.95</v>
      </c>
      <c r="K300" s="9">
        <f t="shared" si="14"/>
        <v>0</v>
      </c>
    </row>
    <row r="301" spans="1:11" x14ac:dyDescent="0.3">
      <c r="A301" s="9" t="str">
        <v>AS-96751</v>
      </c>
      <c r="B301" s="9">
        <v>128.57</v>
      </c>
      <c r="C301" s="9">
        <f>VLOOKUP(A301,Sales_Shopify!B:Z,12,0)</f>
        <v>128.57</v>
      </c>
      <c r="D301" s="9">
        <f t="shared" si="12"/>
        <v>0</v>
      </c>
      <c r="G301" s="9" t="str">
        <v>AS-95340</v>
      </c>
      <c r="H301" s="9" t="str">
        <v>['shopify_payments']</v>
      </c>
      <c r="I301" s="9">
        <v>49.9</v>
      </c>
      <c r="J301" s="9">
        <f t="shared" si="13"/>
        <v>49.9</v>
      </c>
      <c r="K301" s="9">
        <f t="shared" si="14"/>
        <v>0</v>
      </c>
    </row>
    <row r="302" spans="1:11" x14ac:dyDescent="0.3">
      <c r="A302" s="9" t="str">
        <v>AS-96750</v>
      </c>
      <c r="B302" s="9">
        <v>126.75</v>
      </c>
      <c r="C302" s="9">
        <f>VLOOKUP(A302,Sales_Shopify!B:Z,12,0)</f>
        <v>126.75</v>
      </c>
      <c r="D302" s="9">
        <f t="shared" si="12"/>
        <v>0</v>
      </c>
      <c r="G302" s="9" t="str">
        <v>AS-95341</v>
      </c>
      <c r="H302" s="9" t="str">
        <v>['shopify_payments']</v>
      </c>
      <c r="I302" s="9">
        <v>67.95</v>
      </c>
      <c r="J302" s="9">
        <f t="shared" si="13"/>
        <v>67.95</v>
      </c>
      <c r="K302" s="9">
        <f t="shared" si="14"/>
        <v>0</v>
      </c>
    </row>
    <row r="303" spans="1:11" x14ac:dyDescent="0.3">
      <c r="A303" s="9" t="str">
        <v>AS-96749</v>
      </c>
      <c r="B303" s="9">
        <v>199.9</v>
      </c>
      <c r="C303" s="9">
        <f>VLOOKUP(A303,Sales_Shopify!B:Z,12,0)</f>
        <v>199.9</v>
      </c>
      <c r="D303" s="9">
        <f t="shared" si="12"/>
        <v>0</v>
      </c>
      <c r="G303" s="9" t="str">
        <v>AS-95343</v>
      </c>
      <c r="H303" s="9" t="str">
        <v>['shopify_payments']</v>
      </c>
      <c r="I303" s="9">
        <v>59.31</v>
      </c>
      <c r="J303" s="9">
        <f t="shared" si="13"/>
        <v>59.31</v>
      </c>
      <c r="K303" s="9">
        <f t="shared" si="14"/>
        <v>0</v>
      </c>
    </row>
    <row r="304" spans="1:11" x14ac:dyDescent="0.3">
      <c r="A304" s="9" t="str">
        <v>AS-96733</v>
      </c>
      <c r="B304" s="9">
        <v>0</v>
      </c>
      <c r="C304" s="9">
        <f>VLOOKUP(A304,Sales_Shopify!B:Z,12,0)</f>
        <v>0</v>
      </c>
      <c r="D304" s="9">
        <f t="shared" si="12"/>
        <v>0</v>
      </c>
      <c r="G304" s="9" t="str">
        <v>AS-95347</v>
      </c>
      <c r="H304" s="9" t="str">
        <v>['shopify_payments']</v>
      </c>
      <c r="I304" s="9">
        <v>31.9</v>
      </c>
      <c r="J304" s="9">
        <f t="shared" si="13"/>
        <v>31.9</v>
      </c>
      <c r="K304" s="9">
        <f t="shared" si="14"/>
        <v>0</v>
      </c>
    </row>
    <row r="305" spans="1:11" x14ac:dyDescent="0.3">
      <c r="A305" s="9" t="str">
        <v>AS-96745</v>
      </c>
      <c r="B305" s="9">
        <v>97.97</v>
      </c>
      <c r="C305" s="9">
        <f>VLOOKUP(A305,Sales_Shopify!B:Z,12,0)</f>
        <v>97.97</v>
      </c>
      <c r="D305" s="9">
        <f t="shared" si="12"/>
        <v>0</v>
      </c>
      <c r="G305" s="9" t="str">
        <v>AS-95348</v>
      </c>
      <c r="H305" s="9" t="str">
        <v>['shopify_payments']</v>
      </c>
      <c r="I305" s="9">
        <v>17.899999999999999</v>
      </c>
      <c r="J305" s="9">
        <f t="shared" si="13"/>
        <v>17.899999999999999</v>
      </c>
      <c r="K305" s="9">
        <f t="shared" si="14"/>
        <v>0</v>
      </c>
    </row>
    <row r="306" spans="1:11" x14ac:dyDescent="0.3">
      <c r="A306" s="9" t="str">
        <v>AS-96744</v>
      </c>
      <c r="B306" s="9">
        <v>69.900000000000006</v>
      </c>
      <c r="C306" s="9">
        <f>VLOOKUP(A306,Sales_Shopify!B:Z,12,0)</f>
        <v>69.900000000000006</v>
      </c>
      <c r="D306" s="9">
        <f t="shared" si="12"/>
        <v>0</v>
      </c>
      <c r="G306" s="9" t="str">
        <v>AS-95350</v>
      </c>
      <c r="H306" s="9" t="str">
        <v>['shopify_payments']</v>
      </c>
      <c r="I306" s="9">
        <v>1298.8399999999999</v>
      </c>
      <c r="J306" s="9">
        <f t="shared" si="13"/>
        <v>1298.8399999999999</v>
      </c>
      <c r="K306" s="9">
        <f t="shared" si="14"/>
        <v>0</v>
      </c>
    </row>
    <row r="307" spans="1:11" x14ac:dyDescent="0.3">
      <c r="A307" s="9" t="str">
        <v>AS-96743</v>
      </c>
      <c r="B307" s="9">
        <v>117.9</v>
      </c>
      <c r="C307" s="9">
        <f>VLOOKUP(A307,Sales_Shopify!B:Z,12,0)</f>
        <v>117.9</v>
      </c>
      <c r="D307" s="9">
        <f t="shared" si="12"/>
        <v>0</v>
      </c>
      <c r="G307" s="9" t="str">
        <v>AS-95351</v>
      </c>
      <c r="H307" s="9" t="str">
        <v>['shopify_payments']</v>
      </c>
      <c r="I307" s="9">
        <v>37.9</v>
      </c>
      <c r="J307" s="9">
        <f t="shared" si="13"/>
        <v>37.9</v>
      </c>
      <c r="K307" s="9">
        <f t="shared" si="14"/>
        <v>0</v>
      </c>
    </row>
    <row r="308" spans="1:11" x14ac:dyDescent="0.3">
      <c r="A308" s="9" t="str">
        <v>AS-96739</v>
      </c>
      <c r="B308" s="9">
        <v>52.85</v>
      </c>
      <c r="C308" s="9">
        <f>VLOOKUP(A308,Sales_Shopify!B:Z,12,0)</f>
        <v>52.85</v>
      </c>
      <c r="D308" s="9">
        <f t="shared" si="12"/>
        <v>0</v>
      </c>
      <c r="G308" s="9" t="str">
        <v>AS-95355</v>
      </c>
      <c r="H308" s="9" t="str">
        <v>['shopify_payments']</v>
      </c>
      <c r="I308" s="9">
        <v>83.57</v>
      </c>
      <c r="J308" s="9">
        <f t="shared" si="13"/>
        <v>83.57</v>
      </c>
      <c r="K308" s="9">
        <f t="shared" si="14"/>
        <v>0</v>
      </c>
    </row>
    <row r="309" spans="1:11" x14ac:dyDescent="0.3">
      <c r="A309" s="9" t="str">
        <v>AS-96738</v>
      </c>
      <c r="B309" s="9">
        <v>59.31</v>
      </c>
      <c r="C309" s="9">
        <f>VLOOKUP(A309,Sales_Shopify!B:Z,12,0)</f>
        <v>59.31</v>
      </c>
      <c r="D309" s="9">
        <f t="shared" si="12"/>
        <v>0</v>
      </c>
      <c r="G309" s="9" t="str">
        <v>AS-95356</v>
      </c>
      <c r="H309" s="9" t="str">
        <v>['shopify_payments']</v>
      </c>
      <c r="I309" s="9">
        <v>29.9</v>
      </c>
      <c r="J309" s="9">
        <f t="shared" si="13"/>
        <v>29.9</v>
      </c>
      <c r="K309" s="9">
        <f t="shared" si="14"/>
        <v>0</v>
      </c>
    </row>
    <row r="310" spans="1:11" x14ac:dyDescent="0.3">
      <c r="A310" s="9" t="str">
        <v>AS-96735</v>
      </c>
      <c r="B310" s="9">
        <v>225.77</v>
      </c>
      <c r="C310" s="9">
        <f>VLOOKUP(A310,Sales_Shopify!B:Z,12,0)</f>
        <v>225.77</v>
      </c>
      <c r="D310" s="9">
        <f t="shared" si="12"/>
        <v>0</v>
      </c>
      <c r="G310" s="9" t="str">
        <v>AS-95358</v>
      </c>
      <c r="H310" s="9" t="str">
        <v>['shopify_payments']</v>
      </c>
      <c r="I310" s="9">
        <v>67.95</v>
      </c>
      <c r="J310" s="9">
        <f t="shared" si="13"/>
        <v>67.95</v>
      </c>
      <c r="K310" s="9">
        <f t="shared" si="14"/>
        <v>0</v>
      </c>
    </row>
    <row r="311" spans="1:11" x14ac:dyDescent="0.3">
      <c r="A311" s="9" t="str">
        <v>AS-96734</v>
      </c>
      <c r="B311" s="9">
        <v>183.38</v>
      </c>
      <c r="C311" s="9">
        <f>VLOOKUP(A311,Sales_Shopify!B:Z,12,0)</f>
        <v>183.38</v>
      </c>
      <c r="D311" s="9">
        <f t="shared" si="12"/>
        <v>0</v>
      </c>
      <c r="G311" s="9" t="str">
        <v>AS-95359</v>
      </c>
      <c r="H311" s="9" t="str">
        <v>['shopify_payments']</v>
      </c>
      <c r="I311" s="9">
        <v>79.900000000000006</v>
      </c>
      <c r="J311" s="9">
        <f t="shared" si="13"/>
        <v>79.900000000000006</v>
      </c>
      <c r="K311" s="9">
        <f t="shared" si="14"/>
        <v>0</v>
      </c>
    </row>
    <row r="312" spans="1:11" x14ac:dyDescent="0.3">
      <c r="A312" s="9" t="str">
        <v>AS-96731</v>
      </c>
      <c r="B312" s="9">
        <v>305.77999999999997</v>
      </c>
      <c r="C312" s="9">
        <f>VLOOKUP(A312,Sales_Shopify!B:Z,12,0)</f>
        <v>305.77999999999997</v>
      </c>
      <c r="D312" s="9">
        <f t="shared" si="12"/>
        <v>0</v>
      </c>
      <c r="G312" s="9" t="str">
        <v>AS-95360</v>
      </c>
      <c r="H312" s="9" t="str">
        <v>['shopify_payments']</v>
      </c>
      <c r="I312" s="9">
        <v>68.849999999999994</v>
      </c>
      <c r="J312" s="9">
        <f t="shared" si="13"/>
        <v>68.849999999999994</v>
      </c>
      <c r="K312" s="9">
        <f t="shared" si="14"/>
        <v>0</v>
      </c>
    </row>
    <row r="313" spans="1:11" x14ac:dyDescent="0.3">
      <c r="A313" s="9" t="str">
        <v>AS-96729</v>
      </c>
      <c r="B313" s="9">
        <v>99.95</v>
      </c>
      <c r="C313" s="9">
        <f>VLOOKUP(A313,Sales_Shopify!B:Z,12,0)</f>
        <v>99.95</v>
      </c>
      <c r="D313" s="9">
        <f t="shared" si="12"/>
        <v>0</v>
      </c>
      <c r="G313" s="9" t="str">
        <v>AS-95362</v>
      </c>
      <c r="H313" s="9" t="str">
        <v>['shopify_payments']</v>
      </c>
      <c r="I313" s="9">
        <v>48.42</v>
      </c>
      <c r="J313" s="9">
        <f t="shared" si="13"/>
        <v>48.42</v>
      </c>
      <c r="K313" s="9">
        <f t="shared" si="14"/>
        <v>0</v>
      </c>
    </row>
    <row r="314" spans="1:11" x14ac:dyDescent="0.3">
      <c r="A314" s="9" t="str">
        <v>AS-96727</v>
      </c>
      <c r="B314" s="9">
        <v>79.95</v>
      </c>
      <c r="C314" s="9">
        <f>VLOOKUP(A314,Sales_Shopify!B:Z,12,0)</f>
        <v>79.95</v>
      </c>
      <c r="D314" s="9">
        <f t="shared" si="12"/>
        <v>0</v>
      </c>
      <c r="G314" s="9" t="str">
        <v>AS-95364</v>
      </c>
      <c r="H314" s="9" t="str">
        <v>['shopify_payments']</v>
      </c>
      <c r="I314" s="9">
        <v>65.900000000000006</v>
      </c>
      <c r="J314" s="9">
        <f t="shared" si="13"/>
        <v>65.900000000000006</v>
      </c>
      <c r="K314" s="9">
        <f t="shared" si="14"/>
        <v>0</v>
      </c>
    </row>
    <row r="315" spans="1:11" x14ac:dyDescent="0.3">
      <c r="A315" s="9" t="str">
        <v>AS-96725</v>
      </c>
      <c r="B315" s="9">
        <v>62.91</v>
      </c>
      <c r="C315" s="9">
        <f>VLOOKUP(A315,Sales_Shopify!B:Z,12,0)</f>
        <v>62.91</v>
      </c>
      <c r="D315" s="9">
        <f t="shared" si="12"/>
        <v>0</v>
      </c>
      <c r="G315" s="9" t="str">
        <v>AS-95368</v>
      </c>
      <c r="H315" s="9" t="str">
        <v>['shopify_payments']</v>
      </c>
      <c r="I315" s="9">
        <v>84.95</v>
      </c>
      <c r="J315" s="9">
        <f t="shared" si="13"/>
        <v>84.95</v>
      </c>
      <c r="K315" s="9">
        <f t="shared" si="14"/>
        <v>0</v>
      </c>
    </row>
    <row r="316" spans="1:11" x14ac:dyDescent="0.3">
      <c r="A316" s="9" t="str">
        <v>AS-96724</v>
      </c>
      <c r="B316" s="9">
        <v>99.75</v>
      </c>
      <c r="C316" s="9">
        <f>VLOOKUP(A316,Sales_Shopify!B:Z,12,0)</f>
        <v>99.75</v>
      </c>
      <c r="D316" s="9">
        <f t="shared" si="12"/>
        <v>0</v>
      </c>
      <c r="G316" s="9" t="str">
        <v>AS-95370</v>
      </c>
      <c r="H316" s="9" t="str">
        <v>['shopify_payments']</v>
      </c>
      <c r="I316" s="9">
        <v>229.9</v>
      </c>
      <c r="J316" s="9">
        <f t="shared" si="13"/>
        <v>229.9</v>
      </c>
      <c r="K316" s="9">
        <f t="shared" si="14"/>
        <v>0</v>
      </c>
    </row>
    <row r="317" spans="1:11" x14ac:dyDescent="0.3">
      <c r="A317" s="9" t="str">
        <v>AS-96723</v>
      </c>
      <c r="B317" s="9">
        <v>59.85</v>
      </c>
      <c r="C317" s="9">
        <f>VLOOKUP(A317,Sales_Shopify!B:Z,12,0)</f>
        <v>59.85</v>
      </c>
      <c r="D317" s="9">
        <f t="shared" si="12"/>
        <v>0</v>
      </c>
      <c r="G317" s="9" t="str">
        <v>AS-95371</v>
      </c>
      <c r="H317" s="9" t="str">
        <v>['shopify_payments']</v>
      </c>
      <c r="I317" s="9">
        <v>159.94999999999999</v>
      </c>
      <c r="J317" s="9">
        <f t="shared" si="13"/>
        <v>159.94999999999999</v>
      </c>
      <c r="K317" s="9">
        <f t="shared" si="14"/>
        <v>0</v>
      </c>
    </row>
    <row r="318" spans="1:11" x14ac:dyDescent="0.3">
      <c r="A318" s="9" t="str">
        <v>AS-96722</v>
      </c>
      <c r="B318" s="9">
        <v>37.9</v>
      </c>
      <c r="C318" s="9">
        <f>VLOOKUP(A318,Sales_Shopify!B:Z,12,0)</f>
        <v>37.9</v>
      </c>
      <c r="D318" s="9">
        <f t="shared" si="12"/>
        <v>0</v>
      </c>
      <c r="G318" s="9" t="str">
        <v>AS-95372</v>
      </c>
      <c r="H318" s="9" t="str">
        <v>['shopify_payments']</v>
      </c>
      <c r="I318" s="9">
        <v>59.9</v>
      </c>
      <c r="J318" s="9">
        <f t="shared" si="13"/>
        <v>59.9</v>
      </c>
      <c r="K318" s="9">
        <f t="shared" si="14"/>
        <v>0</v>
      </c>
    </row>
    <row r="319" spans="1:11" x14ac:dyDescent="0.3">
      <c r="A319" s="9" t="str">
        <v>AS-96721</v>
      </c>
      <c r="B319" s="9">
        <v>67.95</v>
      </c>
      <c r="C319" s="9">
        <f>VLOOKUP(A319,Sales_Shopify!B:Z,12,0)</f>
        <v>67.95</v>
      </c>
      <c r="D319" s="9">
        <f t="shared" si="12"/>
        <v>0</v>
      </c>
      <c r="G319" s="9" t="str">
        <v>AS-95373</v>
      </c>
      <c r="H319" s="9" t="str">
        <v>['shopify_payments']</v>
      </c>
      <c r="I319" s="9">
        <v>29.9</v>
      </c>
      <c r="J319" s="9">
        <f t="shared" si="13"/>
        <v>29.9</v>
      </c>
      <c r="K319" s="9">
        <f t="shared" si="14"/>
        <v>0</v>
      </c>
    </row>
    <row r="320" spans="1:11" x14ac:dyDescent="0.3">
      <c r="A320" s="9" t="str">
        <v>AS-96720</v>
      </c>
      <c r="B320" s="9">
        <v>29.9</v>
      </c>
      <c r="C320" s="9">
        <f>VLOOKUP(A320,Sales_Shopify!B:Z,12,0)</f>
        <v>29.9</v>
      </c>
      <c r="D320" s="9">
        <f t="shared" si="12"/>
        <v>0</v>
      </c>
      <c r="G320" s="9" t="str">
        <v>AS-95375</v>
      </c>
      <c r="H320" s="9" t="str">
        <v>['shopify_payments']</v>
      </c>
      <c r="I320" s="9">
        <v>79.900000000000006</v>
      </c>
      <c r="J320" s="9">
        <f t="shared" si="13"/>
        <v>79.900000000000006</v>
      </c>
      <c r="K320" s="9">
        <f t="shared" si="14"/>
        <v>0</v>
      </c>
    </row>
    <row r="321" spans="1:11" x14ac:dyDescent="0.3">
      <c r="A321" s="9" t="str">
        <v>AS-96717</v>
      </c>
      <c r="B321" s="9">
        <v>17.899999999999999</v>
      </c>
      <c r="C321" s="9">
        <f>VLOOKUP(A321,Sales_Shopify!B:Z,12,0)</f>
        <v>17.899999999999999</v>
      </c>
      <c r="D321" s="9">
        <f t="shared" si="12"/>
        <v>0</v>
      </c>
      <c r="G321" s="9" t="str">
        <v>AS-95386</v>
      </c>
      <c r="H321" s="9" t="str">
        <v>['shopify_payments']</v>
      </c>
      <c r="I321" s="9">
        <v>77.31</v>
      </c>
      <c r="J321" s="9">
        <f t="shared" si="13"/>
        <v>77.31</v>
      </c>
      <c r="K321" s="9">
        <f t="shared" si="14"/>
        <v>0</v>
      </c>
    </row>
    <row r="322" spans="1:11" x14ac:dyDescent="0.3">
      <c r="A322" s="9" t="str">
        <v>AS-96715</v>
      </c>
      <c r="B322" s="9">
        <v>78.8</v>
      </c>
      <c r="C322" s="9">
        <f>VLOOKUP(A322,Sales_Shopify!B:Z,12,0)</f>
        <v>78.8</v>
      </c>
      <c r="D322" s="9">
        <f t="shared" si="12"/>
        <v>0</v>
      </c>
      <c r="G322" s="9" t="str">
        <v>AS-95388</v>
      </c>
      <c r="H322" s="9" t="str">
        <v>['shopify_payments']</v>
      </c>
      <c r="I322" s="9">
        <v>126.9</v>
      </c>
      <c r="J322" s="9">
        <f t="shared" si="13"/>
        <v>126.9</v>
      </c>
      <c r="K322" s="9">
        <f t="shared" si="14"/>
        <v>0</v>
      </c>
    </row>
    <row r="323" spans="1:11" x14ac:dyDescent="0.3">
      <c r="A323" s="9" t="str">
        <v>AS-96714</v>
      </c>
      <c r="B323" s="9">
        <v>84.95</v>
      </c>
      <c r="C323" s="9">
        <f>VLOOKUP(A323,Sales_Shopify!B:Z,12,0)</f>
        <v>84.95</v>
      </c>
      <c r="D323" s="9">
        <f t="shared" si="12"/>
        <v>0</v>
      </c>
      <c r="G323" s="9" t="str">
        <v>AS-95389</v>
      </c>
      <c r="H323" s="9" t="str">
        <v>['shopify_payments']</v>
      </c>
      <c r="I323" s="9">
        <v>49.9</v>
      </c>
      <c r="J323" s="9">
        <f t="shared" si="13"/>
        <v>49.9</v>
      </c>
      <c r="K323" s="9">
        <f t="shared" si="14"/>
        <v>0</v>
      </c>
    </row>
    <row r="324" spans="1:11" x14ac:dyDescent="0.3">
      <c r="A324" s="9" t="str">
        <v>AS-96712</v>
      </c>
      <c r="B324" s="9">
        <v>71.91</v>
      </c>
      <c r="C324" s="9">
        <f>VLOOKUP(A324,Sales_Shopify!B:Z,12,0)</f>
        <v>71.91</v>
      </c>
      <c r="D324" s="9">
        <f t="shared" si="12"/>
        <v>0</v>
      </c>
      <c r="G324" s="9" t="str">
        <v>AS-95393</v>
      </c>
      <c r="H324" s="9" t="str">
        <v>['shopify_payments']</v>
      </c>
      <c r="I324" s="9">
        <v>256.37</v>
      </c>
      <c r="J324" s="9">
        <f t="shared" si="13"/>
        <v>256.37</v>
      </c>
      <c r="K324" s="9">
        <f t="shared" si="14"/>
        <v>0</v>
      </c>
    </row>
    <row r="325" spans="1:11" x14ac:dyDescent="0.3">
      <c r="A325" s="9" t="str">
        <v>AS-96711</v>
      </c>
      <c r="B325" s="9">
        <v>62.87</v>
      </c>
      <c r="C325" s="9">
        <f>VLOOKUP(A325,Sales_Shopify!B:Z,12,0)</f>
        <v>62.87</v>
      </c>
      <c r="D325" s="9">
        <f t="shared" ref="D325:D388" si="15">IFERROR(ROUND(+B325-C325,2),"Not_Found")</f>
        <v>0</v>
      </c>
      <c r="G325" s="9" t="str">
        <v>AS-95395</v>
      </c>
      <c r="H325" s="9" t="str">
        <v>['shopify_payments']</v>
      </c>
      <c r="I325" s="9">
        <v>44.9</v>
      </c>
      <c r="J325" s="9">
        <f t="shared" ref="J325:J388" si="16">VLOOKUP(G325,$A$4:$D$1048576,2,0)</f>
        <v>44.9</v>
      </c>
      <c r="K325" s="9">
        <f t="shared" ref="K325:K388" si="17">IFERROR(ROUND(+I325-J325,2),"Not_Found")</f>
        <v>0</v>
      </c>
    </row>
    <row r="326" spans="1:11" x14ac:dyDescent="0.3">
      <c r="A326" s="9" t="str">
        <v>AS-96707</v>
      </c>
      <c r="B326" s="9">
        <v>49.9</v>
      </c>
      <c r="C326" s="9">
        <f>VLOOKUP(A326,Sales_Shopify!B:Z,12,0)</f>
        <v>49.9</v>
      </c>
      <c r="D326" s="9">
        <f t="shared" si="15"/>
        <v>0</v>
      </c>
      <c r="G326" s="9" t="str">
        <v>AS-95396</v>
      </c>
      <c r="H326" s="9" t="str">
        <v>['shopify_payments']</v>
      </c>
      <c r="I326" s="9">
        <v>72.77</v>
      </c>
      <c r="J326" s="9">
        <f t="shared" si="16"/>
        <v>72.77</v>
      </c>
      <c r="K326" s="9">
        <f t="shared" si="17"/>
        <v>0</v>
      </c>
    </row>
    <row r="327" spans="1:11" x14ac:dyDescent="0.3">
      <c r="A327" s="9" t="str">
        <v>AS-96706</v>
      </c>
      <c r="B327" s="9">
        <v>29.9</v>
      </c>
      <c r="C327" s="9">
        <f>VLOOKUP(A327,Sales_Shopify!B:Z,12,0)</f>
        <v>29.9</v>
      </c>
      <c r="D327" s="9">
        <f t="shared" si="15"/>
        <v>0</v>
      </c>
      <c r="G327" s="9" t="str">
        <v>AS-95402</v>
      </c>
      <c r="H327" s="9" t="str">
        <v>['shopify_payments']</v>
      </c>
      <c r="I327" s="9">
        <v>49.86</v>
      </c>
      <c r="J327" s="9">
        <f t="shared" si="16"/>
        <v>49.86</v>
      </c>
      <c r="K327" s="9">
        <f t="shared" si="17"/>
        <v>0</v>
      </c>
    </row>
    <row r="328" spans="1:11" x14ac:dyDescent="0.3">
      <c r="A328" s="9" t="str">
        <v>AS-96704</v>
      </c>
      <c r="B328" s="9">
        <v>128.85</v>
      </c>
      <c r="C328" s="9">
        <f>VLOOKUP(A328,Sales_Shopify!B:Z,12,0)</f>
        <v>128.85</v>
      </c>
      <c r="D328" s="9">
        <f t="shared" si="15"/>
        <v>0</v>
      </c>
      <c r="G328" s="9" t="str">
        <v>AS-95404</v>
      </c>
      <c r="H328" s="9" t="str">
        <v>['shopify_payments']</v>
      </c>
      <c r="I328" s="9">
        <v>59.85</v>
      </c>
      <c r="J328" s="9">
        <f t="shared" si="16"/>
        <v>59.85</v>
      </c>
      <c r="K328" s="9">
        <f t="shared" si="17"/>
        <v>0</v>
      </c>
    </row>
    <row r="329" spans="1:11" x14ac:dyDescent="0.3">
      <c r="A329" s="9" t="str">
        <v>AS-96701</v>
      </c>
      <c r="B329" s="9">
        <v>64.75</v>
      </c>
      <c r="C329" s="9">
        <f>VLOOKUP(A329,Sales_Shopify!B:Z,12,0)</f>
        <v>64.75</v>
      </c>
      <c r="D329" s="9">
        <f t="shared" si="15"/>
        <v>0</v>
      </c>
      <c r="G329" s="9" t="str">
        <v>AS-95405</v>
      </c>
      <c r="H329" s="9" t="str">
        <v>['shopify_payments']</v>
      </c>
      <c r="I329" s="9">
        <v>49.9</v>
      </c>
      <c r="J329" s="9">
        <f t="shared" si="16"/>
        <v>49.9</v>
      </c>
      <c r="K329" s="9">
        <f t="shared" si="17"/>
        <v>0</v>
      </c>
    </row>
    <row r="330" spans="1:11" x14ac:dyDescent="0.3">
      <c r="A330" s="9" t="str">
        <v>AS-96699</v>
      </c>
      <c r="B330" s="9">
        <v>17.899999999999999</v>
      </c>
      <c r="C330" s="9">
        <f>VLOOKUP(A330,Sales_Shopify!B:Z,12,0)</f>
        <v>17.899999999999999</v>
      </c>
      <c r="D330" s="9">
        <f t="shared" si="15"/>
        <v>0</v>
      </c>
      <c r="G330" s="9" t="str">
        <v>AS-95406</v>
      </c>
      <c r="H330" s="9" t="str">
        <v>['shopify_payments']</v>
      </c>
      <c r="I330" s="9">
        <v>37.9</v>
      </c>
      <c r="J330" s="9">
        <f t="shared" si="16"/>
        <v>37.9</v>
      </c>
      <c r="K330" s="9">
        <f t="shared" si="17"/>
        <v>0</v>
      </c>
    </row>
    <row r="331" spans="1:11" x14ac:dyDescent="0.3">
      <c r="A331" s="9" t="str">
        <v>AS-96697</v>
      </c>
      <c r="B331" s="9">
        <v>120.42</v>
      </c>
      <c r="C331" s="9">
        <f>VLOOKUP(A331,Sales_Shopify!B:Z,12,0)</f>
        <v>120.42</v>
      </c>
      <c r="D331" s="9">
        <f t="shared" si="15"/>
        <v>0</v>
      </c>
      <c r="G331" s="9" t="str">
        <v>AS-95408</v>
      </c>
      <c r="H331" s="9" t="str">
        <v>['shopify_payments']</v>
      </c>
      <c r="I331" s="9">
        <v>49.9</v>
      </c>
      <c r="J331" s="9">
        <f t="shared" si="16"/>
        <v>49.9</v>
      </c>
      <c r="K331" s="9">
        <f t="shared" si="17"/>
        <v>0</v>
      </c>
    </row>
    <row r="332" spans="1:11" x14ac:dyDescent="0.3">
      <c r="A332" s="9" t="str">
        <v>AS-96696</v>
      </c>
      <c r="B332" s="9">
        <v>0</v>
      </c>
      <c r="C332" s="9">
        <f>VLOOKUP(A332,Sales_Shopify!B:Z,12,0)</f>
        <v>0</v>
      </c>
      <c r="D332" s="9">
        <f t="shared" si="15"/>
        <v>0</v>
      </c>
      <c r="G332" s="9" t="str">
        <v>AS-95409</v>
      </c>
      <c r="H332" s="9" t="str">
        <v>['shopify_payments']</v>
      </c>
      <c r="I332" s="9">
        <v>31.9</v>
      </c>
      <c r="J332" s="9">
        <f t="shared" si="16"/>
        <v>31.9</v>
      </c>
      <c r="K332" s="9">
        <f t="shared" si="17"/>
        <v>0</v>
      </c>
    </row>
    <row r="333" spans="1:11" x14ac:dyDescent="0.3">
      <c r="A333" s="9" t="str">
        <v>AS-96695</v>
      </c>
      <c r="B333" s="9">
        <v>31.9</v>
      </c>
      <c r="C333" s="9">
        <f>VLOOKUP(A333,Sales_Shopify!B:Z,12,0)</f>
        <v>31.9</v>
      </c>
      <c r="D333" s="9">
        <f t="shared" si="15"/>
        <v>0</v>
      </c>
      <c r="G333" s="9" t="str">
        <v>AS-95410</v>
      </c>
      <c r="H333" s="9" t="str">
        <v>['shopify_payments']</v>
      </c>
      <c r="I333" s="9">
        <v>67.95</v>
      </c>
      <c r="J333" s="9">
        <f t="shared" si="16"/>
        <v>67.95</v>
      </c>
      <c r="K333" s="9">
        <f t="shared" si="17"/>
        <v>0</v>
      </c>
    </row>
    <row r="334" spans="1:11" x14ac:dyDescent="0.3">
      <c r="A334" s="9" t="str">
        <v>AS-96691</v>
      </c>
      <c r="B334" s="9">
        <v>82.8</v>
      </c>
      <c r="C334" s="9">
        <f>VLOOKUP(A334,Sales_Shopify!B:Z,12,0)</f>
        <v>82.8</v>
      </c>
      <c r="D334" s="9">
        <f t="shared" si="15"/>
        <v>0</v>
      </c>
      <c r="G334" s="9" t="str">
        <v>AS-95411</v>
      </c>
      <c r="H334" s="9" t="str">
        <v>['shopify_payments']</v>
      </c>
      <c r="I334" s="9">
        <v>63.8</v>
      </c>
      <c r="J334" s="9">
        <f t="shared" si="16"/>
        <v>63.8</v>
      </c>
      <c r="K334" s="9">
        <f t="shared" si="17"/>
        <v>0</v>
      </c>
    </row>
    <row r="335" spans="1:11" x14ac:dyDescent="0.3">
      <c r="A335" s="9" t="str">
        <v>AS-96690</v>
      </c>
      <c r="B335" s="9">
        <v>117.9</v>
      </c>
      <c r="C335" s="9">
        <f>VLOOKUP(A335,Sales_Shopify!B:Z,12,0)</f>
        <v>117.9</v>
      </c>
      <c r="D335" s="9">
        <f t="shared" si="15"/>
        <v>0</v>
      </c>
      <c r="G335" s="9" t="str">
        <v>AS-95412</v>
      </c>
      <c r="H335" s="9" t="str">
        <v>['shopify_payments']</v>
      </c>
      <c r="I335" s="9">
        <v>79.95</v>
      </c>
      <c r="J335" s="9">
        <f t="shared" si="16"/>
        <v>79.95</v>
      </c>
      <c r="K335" s="9">
        <f t="shared" si="17"/>
        <v>0</v>
      </c>
    </row>
    <row r="336" spans="1:11" x14ac:dyDescent="0.3">
      <c r="A336" s="9" t="str">
        <v>AS-96689</v>
      </c>
      <c r="B336" s="9">
        <v>199.9</v>
      </c>
      <c r="C336" s="9">
        <f>VLOOKUP(A336,Sales_Shopify!B:Z,12,0)</f>
        <v>199.9</v>
      </c>
      <c r="D336" s="9">
        <f t="shared" si="15"/>
        <v>0</v>
      </c>
      <c r="G336" s="9" t="str">
        <v>AS-95413</v>
      </c>
      <c r="H336" s="9" t="str">
        <v>['shopify_payments']</v>
      </c>
      <c r="I336" s="9">
        <v>99.95</v>
      </c>
      <c r="J336" s="9">
        <f t="shared" si="16"/>
        <v>99.95</v>
      </c>
      <c r="K336" s="9">
        <f t="shared" si="17"/>
        <v>0</v>
      </c>
    </row>
    <row r="337" spans="1:11" x14ac:dyDescent="0.3">
      <c r="A337" s="9" t="str">
        <v>AS-96686</v>
      </c>
      <c r="B337" s="9">
        <v>67.95</v>
      </c>
      <c r="C337" s="9">
        <f>VLOOKUP(A337,Sales_Shopify!B:Z,12,0)</f>
        <v>67.95</v>
      </c>
      <c r="D337" s="9">
        <f t="shared" si="15"/>
        <v>0</v>
      </c>
      <c r="G337" s="9" t="str">
        <v>AS-95415</v>
      </c>
      <c r="H337" s="9" t="str">
        <v>['shopify_payments']</v>
      </c>
      <c r="I337" s="9">
        <v>177.66</v>
      </c>
      <c r="J337" s="9">
        <f t="shared" si="16"/>
        <v>177.66</v>
      </c>
      <c r="K337" s="9">
        <f t="shared" si="17"/>
        <v>0</v>
      </c>
    </row>
    <row r="338" spans="1:11" x14ac:dyDescent="0.3">
      <c r="A338" s="9" t="str">
        <v>AS-96684</v>
      </c>
      <c r="B338" s="9">
        <v>126.9</v>
      </c>
      <c r="C338" s="9">
        <f>VLOOKUP(A338,Sales_Shopify!B:Z,12,0)</f>
        <v>126.9</v>
      </c>
      <c r="D338" s="9">
        <f t="shared" si="15"/>
        <v>0</v>
      </c>
      <c r="G338" s="9" t="str">
        <v>AS-95416</v>
      </c>
      <c r="H338" s="9" t="str">
        <v>['shopify_payments']</v>
      </c>
      <c r="I338" s="9">
        <v>77.31</v>
      </c>
      <c r="J338" s="9">
        <f t="shared" si="16"/>
        <v>77.31</v>
      </c>
      <c r="K338" s="9">
        <f t="shared" si="17"/>
        <v>0</v>
      </c>
    </row>
    <row r="339" spans="1:11" x14ac:dyDescent="0.3">
      <c r="A339" s="9" t="str">
        <v>AS-96682</v>
      </c>
      <c r="B339" s="9">
        <v>29.9</v>
      </c>
      <c r="C339" s="9">
        <f>VLOOKUP(A339,Sales_Shopify!B:Z,12,0)</f>
        <v>29.9</v>
      </c>
      <c r="D339" s="9">
        <f t="shared" si="15"/>
        <v>0</v>
      </c>
      <c r="G339" s="9" t="str">
        <v>AS-95418</v>
      </c>
      <c r="H339" s="9" t="str">
        <v>['shopify_payments']</v>
      </c>
      <c r="I339" s="9">
        <v>61.11</v>
      </c>
      <c r="J339" s="9">
        <f t="shared" si="16"/>
        <v>61.11</v>
      </c>
      <c r="K339" s="9">
        <f t="shared" si="17"/>
        <v>0</v>
      </c>
    </row>
    <row r="340" spans="1:11" x14ac:dyDescent="0.3">
      <c r="A340" s="9" t="str">
        <v>AS-96680</v>
      </c>
      <c r="B340" s="9">
        <v>199.95</v>
      </c>
      <c r="C340" s="9">
        <f>VLOOKUP(A340,Sales_Shopify!B:Z,12,0)</f>
        <v>199.95</v>
      </c>
      <c r="D340" s="9">
        <f t="shared" si="15"/>
        <v>0</v>
      </c>
      <c r="G340" s="9" t="str">
        <v>AS-95420</v>
      </c>
      <c r="H340" s="9" t="str">
        <v>['shopify_payments']</v>
      </c>
      <c r="I340" s="9">
        <v>29.9</v>
      </c>
      <c r="J340" s="9">
        <f t="shared" si="16"/>
        <v>29.9</v>
      </c>
      <c r="K340" s="9">
        <f t="shared" si="17"/>
        <v>0</v>
      </c>
    </row>
    <row r="341" spans="1:11" x14ac:dyDescent="0.3">
      <c r="A341" s="9" t="str">
        <v>AS-96678</v>
      </c>
      <c r="B341" s="9">
        <v>49.9</v>
      </c>
      <c r="C341" s="9">
        <f>VLOOKUP(A341,Sales_Shopify!B:Z,12,0)</f>
        <v>49.9</v>
      </c>
      <c r="D341" s="9">
        <f t="shared" si="15"/>
        <v>0</v>
      </c>
      <c r="G341" s="9" t="str">
        <v>AS-86410</v>
      </c>
      <c r="H341" s="9" t="str">
        <v>['shopify_payments']</v>
      </c>
      <c r="I341" s="9">
        <v>-162.15</v>
      </c>
      <c r="J341" s="9">
        <f t="shared" si="16"/>
        <v>-162.15</v>
      </c>
      <c r="K341" s="9">
        <f t="shared" si="17"/>
        <v>0</v>
      </c>
    </row>
    <row r="342" spans="1:11" x14ac:dyDescent="0.3">
      <c r="A342" s="9" t="str">
        <v>AS-96676</v>
      </c>
      <c r="B342" s="9">
        <v>31.9</v>
      </c>
      <c r="C342" s="9">
        <f>VLOOKUP(A342,Sales_Shopify!B:Z,12,0)</f>
        <v>31.9</v>
      </c>
      <c r="D342" s="9">
        <f t="shared" si="15"/>
        <v>0</v>
      </c>
      <c r="G342" s="9" t="str">
        <v>AS-95422</v>
      </c>
      <c r="H342" s="9" t="str">
        <v>['shopify_payments']</v>
      </c>
      <c r="I342" s="9">
        <v>84.42</v>
      </c>
      <c r="J342" s="9">
        <f t="shared" si="16"/>
        <v>84.42</v>
      </c>
      <c r="K342" s="9">
        <f t="shared" si="17"/>
        <v>0</v>
      </c>
    </row>
    <row r="343" spans="1:11" x14ac:dyDescent="0.3">
      <c r="A343" s="9" t="str">
        <v>AS-96674</v>
      </c>
      <c r="B343" s="9">
        <v>49.9</v>
      </c>
      <c r="C343" s="9">
        <f>VLOOKUP(A343,Sales_Shopify!B:Z,12,0)</f>
        <v>49.9</v>
      </c>
      <c r="D343" s="9">
        <f t="shared" si="15"/>
        <v>0</v>
      </c>
      <c r="G343" s="9" t="str">
        <v>AS-95425</v>
      </c>
      <c r="H343" s="9" t="str">
        <v>['shopify_payments']</v>
      </c>
      <c r="I343" s="9">
        <v>59.31</v>
      </c>
      <c r="J343" s="9">
        <f t="shared" si="16"/>
        <v>59.31</v>
      </c>
      <c r="K343" s="9">
        <f t="shared" si="17"/>
        <v>0</v>
      </c>
    </row>
    <row r="344" spans="1:11" x14ac:dyDescent="0.3">
      <c r="A344" s="9" t="str">
        <v>AS-96673</v>
      </c>
      <c r="B344" s="9">
        <v>47.9</v>
      </c>
      <c r="C344" s="9">
        <f>VLOOKUP(A344,Sales_Shopify!B:Z,12,0)</f>
        <v>47.9</v>
      </c>
      <c r="D344" s="9">
        <f t="shared" si="15"/>
        <v>0</v>
      </c>
      <c r="G344" s="9" t="str">
        <v>AS-95430</v>
      </c>
      <c r="H344" s="9" t="str">
        <v>['shopify_payments']</v>
      </c>
      <c r="I344" s="9">
        <v>246.65</v>
      </c>
      <c r="J344" s="9">
        <f t="shared" si="16"/>
        <v>246.65</v>
      </c>
      <c r="K344" s="9">
        <f t="shared" si="17"/>
        <v>0</v>
      </c>
    </row>
    <row r="345" spans="1:11" x14ac:dyDescent="0.3">
      <c r="A345" s="9" t="str">
        <v>AS-96670</v>
      </c>
      <c r="B345" s="9">
        <v>77.180000000000007</v>
      </c>
      <c r="C345" s="9">
        <f>VLOOKUP(A345,Sales_Shopify!B:Z,12,0)</f>
        <v>77.180000000000007</v>
      </c>
      <c r="D345" s="9">
        <f t="shared" si="15"/>
        <v>0</v>
      </c>
      <c r="G345" s="9" t="str">
        <v>AS-95431</v>
      </c>
      <c r="H345" s="9" t="str">
        <v>['shopify_payments']</v>
      </c>
      <c r="I345" s="9">
        <v>53.9</v>
      </c>
      <c r="J345" s="9">
        <f t="shared" si="16"/>
        <v>53.9</v>
      </c>
      <c r="K345" s="9">
        <f t="shared" si="17"/>
        <v>0</v>
      </c>
    </row>
    <row r="346" spans="1:11" x14ac:dyDescent="0.3">
      <c r="A346" s="9" t="str">
        <v>AS-96669</v>
      </c>
      <c r="B346" s="9">
        <v>99.95</v>
      </c>
      <c r="C346" s="9">
        <f>VLOOKUP(A346,Sales_Shopify!B:Z,12,0)</f>
        <v>99.95</v>
      </c>
      <c r="D346" s="9">
        <f t="shared" si="15"/>
        <v>0</v>
      </c>
      <c r="G346" s="9" t="str">
        <v>AS-95433</v>
      </c>
      <c r="H346" s="9" t="str">
        <v>['shopify_payments']</v>
      </c>
      <c r="I346" s="9">
        <v>84.95</v>
      </c>
      <c r="J346" s="9">
        <f t="shared" si="16"/>
        <v>84.95</v>
      </c>
      <c r="K346" s="9">
        <f t="shared" si="17"/>
        <v>0</v>
      </c>
    </row>
    <row r="347" spans="1:11" x14ac:dyDescent="0.3">
      <c r="A347" s="9" t="str">
        <v>AS-96668</v>
      </c>
      <c r="B347" s="9">
        <v>265.32</v>
      </c>
      <c r="C347" s="9">
        <f>VLOOKUP(A347,Sales_Shopify!B:Z,12,0)</f>
        <v>265.32</v>
      </c>
      <c r="D347" s="9">
        <f t="shared" si="15"/>
        <v>0</v>
      </c>
      <c r="G347" s="9" t="str">
        <v>AS-95435</v>
      </c>
      <c r="H347" s="9" t="str">
        <v>['shopify_payments']</v>
      </c>
      <c r="I347" s="9">
        <v>84.95</v>
      </c>
      <c r="J347" s="9">
        <f t="shared" si="16"/>
        <v>84.95</v>
      </c>
      <c r="K347" s="9">
        <f t="shared" si="17"/>
        <v>0</v>
      </c>
    </row>
    <row r="348" spans="1:11" x14ac:dyDescent="0.3">
      <c r="A348" s="9" t="str">
        <v>AS-96667</v>
      </c>
      <c r="B348" s="9">
        <v>44.9</v>
      </c>
      <c r="C348" s="9">
        <f>VLOOKUP(A348,Sales_Shopify!B:Z,12,0)</f>
        <v>44.9</v>
      </c>
      <c r="D348" s="9">
        <f t="shared" si="15"/>
        <v>0</v>
      </c>
      <c r="G348" s="9" t="str">
        <v>AS-95441</v>
      </c>
      <c r="H348" s="9" t="str">
        <v>['shopify_payments']</v>
      </c>
      <c r="I348" s="9">
        <v>174.8</v>
      </c>
      <c r="J348" s="9">
        <f t="shared" si="16"/>
        <v>174.8</v>
      </c>
      <c r="K348" s="9">
        <f t="shared" si="17"/>
        <v>0</v>
      </c>
    </row>
    <row r="349" spans="1:11" x14ac:dyDescent="0.3">
      <c r="A349" s="9" t="str">
        <v>AS-96666</v>
      </c>
      <c r="B349" s="9">
        <v>179.91</v>
      </c>
      <c r="C349" s="9">
        <f>VLOOKUP(A349,Sales_Shopify!B:Z,12,0)</f>
        <v>179.91</v>
      </c>
      <c r="D349" s="9">
        <f t="shared" si="15"/>
        <v>0</v>
      </c>
      <c r="G349" s="9" t="str">
        <v>AS-95447</v>
      </c>
      <c r="H349" s="9" t="str">
        <v>['shopify_payments']</v>
      </c>
      <c r="I349" s="9">
        <v>85.9</v>
      </c>
      <c r="J349" s="9">
        <f t="shared" si="16"/>
        <v>85.9</v>
      </c>
      <c r="K349" s="9">
        <f t="shared" si="17"/>
        <v>0</v>
      </c>
    </row>
    <row r="350" spans="1:11" x14ac:dyDescent="0.3">
      <c r="A350" s="9" t="str">
        <v>AS-96665</v>
      </c>
      <c r="B350" s="9">
        <v>29.9</v>
      </c>
      <c r="C350" s="9">
        <f>VLOOKUP(A350,Sales_Shopify!B:Z,12,0)</f>
        <v>29.9</v>
      </c>
      <c r="D350" s="9">
        <f t="shared" si="15"/>
        <v>0</v>
      </c>
      <c r="G350" s="9" t="str">
        <v>AS-95449</v>
      </c>
      <c r="H350" s="9" t="str">
        <v>['shopify_payments']</v>
      </c>
      <c r="I350" s="9">
        <v>197.7</v>
      </c>
      <c r="J350" s="9">
        <f t="shared" si="16"/>
        <v>197.7</v>
      </c>
      <c r="K350" s="9">
        <f t="shared" si="17"/>
        <v>0</v>
      </c>
    </row>
    <row r="351" spans="1:11" x14ac:dyDescent="0.3">
      <c r="A351" s="9" t="str">
        <v>AS-95014</v>
      </c>
      <c r="B351" s="9">
        <v>0</v>
      </c>
      <c r="C351" s="9">
        <f>VLOOKUP(A351,Sales_Shopify!B:Z,12,0)</f>
        <v>0</v>
      </c>
      <c r="D351" s="9">
        <f t="shared" si="15"/>
        <v>0</v>
      </c>
      <c r="G351" s="9" t="str">
        <v>AS-95450</v>
      </c>
      <c r="H351" s="9" t="str">
        <v>['shopify_payments']</v>
      </c>
      <c r="I351" s="9">
        <v>114.9</v>
      </c>
      <c r="J351" s="9">
        <f t="shared" si="16"/>
        <v>114.9</v>
      </c>
      <c r="K351" s="9">
        <f t="shared" si="17"/>
        <v>0</v>
      </c>
    </row>
    <row r="352" spans="1:11" x14ac:dyDescent="0.3">
      <c r="A352" s="9" t="str">
        <v>AS-96662</v>
      </c>
      <c r="B352" s="9">
        <v>115.97</v>
      </c>
      <c r="C352" s="9">
        <f>VLOOKUP(A352,Sales_Shopify!B:Z,12,0)</f>
        <v>115.97</v>
      </c>
      <c r="D352" s="9">
        <f t="shared" si="15"/>
        <v>0</v>
      </c>
      <c r="G352" s="9" t="str">
        <v>AS-95453</v>
      </c>
      <c r="H352" s="9" t="str">
        <v>['shopify_payments']</v>
      </c>
      <c r="I352" s="9">
        <v>119.85</v>
      </c>
      <c r="J352" s="9">
        <f t="shared" si="16"/>
        <v>119.85</v>
      </c>
      <c r="K352" s="9">
        <f t="shared" si="17"/>
        <v>0</v>
      </c>
    </row>
    <row r="353" spans="1:11" x14ac:dyDescent="0.3">
      <c r="A353" s="9" t="str">
        <v>AS-96661</v>
      </c>
      <c r="B353" s="9">
        <v>84.95</v>
      </c>
      <c r="C353" s="9">
        <f>VLOOKUP(A353,Sales_Shopify!B:Z,12,0)</f>
        <v>84.95</v>
      </c>
      <c r="D353" s="9">
        <f t="shared" si="15"/>
        <v>0</v>
      </c>
      <c r="G353" s="9" t="str">
        <v>AS-95454</v>
      </c>
      <c r="H353" s="9" t="str">
        <v>['shopify_payments']</v>
      </c>
      <c r="I353" s="9">
        <v>64.95</v>
      </c>
      <c r="J353" s="9">
        <f t="shared" si="16"/>
        <v>64.95</v>
      </c>
      <c r="K353" s="9">
        <f t="shared" si="17"/>
        <v>0</v>
      </c>
    </row>
    <row r="354" spans="1:11" x14ac:dyDescent="0.3">
      <c r="A354" s="9" t="str">
        <v>AS-96658</v>
      </c>
      <c r="B354" s="9">
        <v>47.9</v>
      </c>
      <c r="C354" s="9">
        <f>VLOOKUP(A354,Sales_Shopify!B:Z,12,0)</f>
        <v>47.9</v>
      </c>
      <c r="D354" s="9">
        <f t="shared" si="15"/>
        <v>0</v>
      </c>
      <c r="G354" s="9" t="str">
        <v>AS-95455</v>
      </c>
      <c r="H354" s="9" t="str">
        <v>['shopify_payments']</v>
      </c>
      <c r="I354" s="9">
        <v>59.22</v>
      </c>
      <c r="J354" s="9">
        <f t="shared" si="16"/>
        <v>59.22</v>
      </c>
      <c r="K354" s="9">
        <f t="shared" si="17"/>
        <v>0</v>
      </c>
    </row>
    <row r="355" spans="1:11" x14ac:dyDescent="0.3">
      <c r="A355" s="9" t="str">
        <v>AS-96657</v>
      </c>
      <c r="B355" s="9">
        <v>117.9</v>
      </c>
      <c r="C355" s="9">
        <f>VLOOKUP(A355,Sales_Shopify!B:Z,12,0)</f>
        <v>117.9</v>
      </c>
      <c r="D355" s="9">
        <f t="shared" si="15"/>
        <v>0</v>
      </c>
      <c r="G355" s="9" t="str">
        <v>AS-95457</v>
      </c>
      <c r="H355" s="9" t="str">
        <v>['shopify_payments']</v>
      </c>
      <c r="I355" s="9">
        <v>22.91</v>
      </c>
      <c r="J355" s="9">
        <f t="shared" si="16"/>
        <v>22.91</v>
      </c>
      <c r="K355" s="9">
        <f t="shared" si="17"/>
        <v>0</v>
      </c>
    </row>
    <row r="356" spans="1:11" x14ac:dyDescent="0.3">
      <c r="A356" s="9" t="str">
        <v>AS-96656</v>
      </c>
      <c r="B356" s="9">
        <v>40.86</v>
      </c>
      <c r="C356" s="9">
        <f>VLOOKUP(A356,Sales_Shopify!B:Z,12,0)</f>
        <v>40.86</v>
      </c>
      <c r="D356" s="9">
        <f t="shared" si="15"/>
        <v>0</v>
      </c>
      <c r="G356" s="9" t="str">
        <v>AS-95459</v>
      </c>
      <c r="H356" s="9" t="str">
        <v>['shopify_payments']</v>
      </c>
      <c r="I356" s="9">
        <v>135.9</v>
      </c>
      <c r="J356" s="9">
        <f t="shared" si="16"/>
        <v>135.9</v>
      </c>
      <c r="K356" s="9">
        <f t="shared" si="17"/>
        <v>0</v>
      </c>
    </row>
    <row r="357" spans="1:11" x14ac:dyDescent="0.3">
      <c r="A357" s="9" t="str">
        <v>AS-96655</v>
      </c>
      <c r="B357" s="9">
        <v>189.68</v>
      </c>
      <c r="C357" s="9">
        <f>VLOOKUP(A357,Sales_Shopify!B:Z,12,0)</f>
        <v>189.68</v>
      </c>
      <c r="D357" s="9">
        <f t="shared" si="15"/>
        <v>0</v>
      </c>
      <c r="G357" s="9" t="str">
        <v>AS-95460</v>
      </c>
      <c r="H357" s="9" t="str">
        <v>['shopify_payments']</v>
      </c>
      <c r="I357" s="9">
        <v>59.9</v>
      </c>
      <c r="J357" s="9">
        <f t="shared" si="16"/>
        <v>59.9</v>
      </c>
      <c r="K357" s="9">
        <f t="shared" si="17"/>
        <v>0</v>
      </c>
    </row>
    <row r="358" spans="1:11" x14ac:dyDescent="0.3">
      <c r="A358" s="9" t="str">
        <v>AS-96654</v>
      </c>
      <c r="B358" s="9">
        <v>222.08</v>
      </c>
      <c r="C358" s="9">
        <f>VLOOKUP(A358,Sales_Shopify!B:Z,12,0)</f>
        <v>222.08</v>
      </c>
      <c r="D358" s="9">
        <f t="shared" si="15"/>
        <v>0</v>
      </c>
      <c r="G358" s="9" t="str">
        <v>AS-95461</v>
      </c>
      <c r="H358" s="9" t="str">
        <v>['shopify_payments']</v>
      </c>
      <c r="I358" s="9">
        <v>67.95</v>
      </c>
      <c r="J358" s="9">
        <f t="shared" si="16"/>
        <v>67.95</v>
      </c>
      <c r="K358" s="9">
        <f t="shared" si="17"/>
        <v>0</v>
      </c>
    </row>
    <row r="359" spans="1:11" x14ac:dyDescent="0.3">
      <c r="A359" s="9" t="str">
        <v>AS-96652</v>
      </c>
      <c r="B359" s="9">
        <v>88.97</v>
      </c>
      <c r="C359" s="9">
        <f>VLOOKUP(A359,Sales_Shopify!B:Z,12,0)</f>
        <v>88.97</v>
      </c>
      <c r="D359" s="9">
        <f t="shared" si="15"/>
        <v>0</v>
      </c>
      <c r="G359" s="9" t="str">
        <v>AS-95464</v>
      </c>
      <c r="H359" s="9" t="str">
        <v>['shopify_payments']</v>
      </c>
      <c r="I359" s="9">
        <v>79.95</v>
      </c>
      <c r="J359" s="9">
        <f t="shared" si="16"/>
        <v>79.95</v>
      </c>
      <c r="K359" s="9">
        <f t="shared" si="17"/>
        <v>0</v>
      </c>
    </row>
    <row r="360" spans="1:11" x14ac:dyDescent="0.3">
      <c r="A360" s="9" t="str">
        <v>AS-96651</v>
      </c>
      <c r="B360" s="9">
        <v>114.95</v>
      </c>
      <c r="C360" s="9">
        <f>VLOOKUP(A360,Sales_Shopify!B:Z,12,0)</f>
        <v>114.95</v>
      </c>
      <c r="D360" s="9">
        <f t="shared" si="15"/>
        <v>0</v>
      </c>
      <c r="G360" s="9" t="str">
        <v>AS-95465</v>
      </c>
      <c r="H360" s="9" t="str">
        <v>['shopify_payments']</v>
      </c>
      <c r="I360" s="9">
        <v>976.41</v>
      </c>
      <c r="J360" s="9">
        <f t="shared" si="16"/>
        <v>976.41</v>
      </c>
      <c r="K360" s="9">
        <f t="shared" si="17"/>
        <v>0</v>
      </c>
    </row>
    <row r="361" spans="1:11" x14ac:dyDescent="0.3">
      <c r="A361" s="9" t="str">
        <v>AS-96650</v>
      </c>
      <c r="B361" s="9">
        <v>89.82</v>
      </c>
      <c r="C361" s="9">
        <f>VLOOKUP(A361,Sales_Shopify!B:Z,12,0)</f>
        <v>89.82</v>
      </c>
      <c r="D361" s="9">
        <f t="shared" si="15"/>
        <v>0</v>
      </c>
      <c r="G361" s="9" t="str">
        <v>AS-95467</v>
      </c>
      <c r="H361" s="9" t="str">
        <v>['shopify_payments']</v>
      </c>
      <c r="I361" s="9">
        <v>59.31</v>
      </c>
      <c r="J361" s="9">
        <f t="shared" si="16"/>
        <v>59.31</v>
      </c>
      <c r="K361" s="9">
        <f t="shared" si="17"/>
        <v>0</v>
      </c>
    </row>
    <row r="362" spans="1:11" x14ac:dyDescent="0.3">
      <c r="A362" s="9" t="str">
        <v>AS-96649</v>
      </c>
      <c r="B362" s="9">
        <v>175.41</v>
      </c>
      <c r="C362" s="9">
        <f>VLOOKUP(A362,Sales_Shopify!B:Z,12,0)</f>
        <v>175.41</v>
      </c>
      <c r="D362" s="9">
        <f t="shared" si="15"/>
        <v>0</v>
      </c>
      <c r="G362" s="9" t="str">
        <v>AS-95468</v>
      </c>
      <c r="H362" s="9" t="str">
        <v>['shopify_payments']</v>
      </c>
      <c r="I362" s="9">
        <v>53.9</v>
      </c>
      <c r="J362" s="9">
        <f t="shared" si="16"/>
        <v>53.9</v>
      </c>
      <c r="K362" s="9">
        <f t="shared" si="17"/>
        <v>0</v>
      </c>
    </row>
    <row r="363" spans="1:11" x14ac:dyDescent="0.3">
      <c r="A363" s="9" t="str">
        <v>AS-96646</v>
      </c>
      <c r="B363" s="9">
        <v>63.9</v>
      </c>
      <c r="C363" s="9">
        <f>VLOOKUP(A363,Sales_Shopify!B:Z,12,0)</f>
        <v>63.9</v>
      </c>
      <c r="D363" s="9">
        <f t="shared" si="15"/>
        <v>0</v>
      </c>
      <c r="G363" s="9" t="str">
        <v>AS-95469</v>
      </c>
      <c r="H363" s="9" t="str">
        <v>['shopify_payments']</v>
      </c>
      <c r="I363" s="9">
        <v>135.9</v>
      </c>
      <c r="J363" s="9">
        <f t="shared" si="16"/>
        <v>135.9</v>
      </c>
      <c r="K363" s="9">
        <f t="shared" si="17"/>
        <v>0</v>
      </c>
    </row>
    <row r="364" spans="1:11" x14ac:dyDescent="0.3">
      <c r="A364" s="9" t="str">
        <v>AS-96645</v>
      </c>
      <c r="B364" s="9">
        <v>37.9</v>
      </c>
      <c r="C364" s="9">
        <f>VLOOKUP(A364,Sales_Shopify!B:Z,12,0)</f>
        <v>37.9</v>
      </c>
      <c r="D364" s="9">
        <f t="shared" si="15"/>
        <v>0</v>
      </c>
      <c r="G364" s="9" t="str">
        <v>AS-95472</v>
      </c>
      <c r="H364" s="9" t="str">
        <v>['shopify_payments']</v>
      </c>
      <c r="I364" s="9">
        <v>444.8</v>
      </c>
      <c r="J364" s="9">
        <f t="shared" si="16"/>
        <v>444.8</v>
      </c>
      <c r="K364" s="9">
        <f t="shared" si="17"/>
        <v>0</v>
      </c>
    </row>
    <row r="365" spans="1:11" x14ac:dyDescent="0.3">
      <c r="A365" s="9" t="str">
        <v>AS-96643</v>
      </c>
      <c r="B365" s="9">
        <v>75.900000000000006</v>
      </c>
      <c r="C365" s="9">
        <f>VLOOKUP(A365,Sales_Shopify!B:Z,12,0)</f>
        <v>75.900000000000006</v>
      </c>
      <c r="D365" s="9">
        <f t="shared" si="15"/>
        <v>0</v>
      </c>
      <c r="G365" s="9" t="str">
        <v>AS-95473</v>
      </c>
      <c r="H365" s="9" t="str">
        <v>['shopify_payments']</v>
      </c>
      <c r="I365" s="9">
        <v>254.65</v>
      </c>
      <c r="J365" s="9">
        <f t="shared" si="16"/>
        <v>254.65</v>
      </c>
      <c r="K365" s="9">
        <f t="shared" si="17"/>
        <v>0</v>
      </c>
    </row>
    <row r="366" spans="1:11" x14ac:dyDescent="0.3">
      <c r="A366" s="9" t="str">
        <v>AS-96642</v>
      </c>
      <c r="B366" s="9">
        <v>49.9</v>
      </c>
      <c r="C366" s="9">
        <f>VLOOKUP(A366,Sales_Shopify!B:Z,12,0)</f>
        <v>49.9</v>
      </c>
      <c r="D366" s="9">
        <f t="shared" si="15"/>
        <v>0</v>
      </c>
      <c r="G366" s="9" t="str">
        <v>AS-95474</v>
      </c>
      <c r="H366" s="9" t="str">
        <v>['shopify_payments']</v>
      </c>
      <c r="I366" s="9">
        <v>17.899999999999999</v>
      </c>
      <c r="J366" s="9">
        <f t="shared" si="16"/>
        <v>17.899999999999999</v>
      </c>
      <c r="K366" s="9">
        <f t="shared" si="17"/>
        <v>0</v>
      </c>
    </row>
    <row r="367" spans="1:11" x14ac:dyDescent="0.3">
      <c r="A367" s="9" t="str">
        <v>AS-96641</v>
      </c>
      <c r="B367" s="9">
        <v>44.85</v>
      </c>
      <c r="C367" s="9">
        <f>VLOOKUP(A367,Sales_Shopify!B:Z,12,0)</f>
        <v>44.85</v>
      </c>
      <c r="D367" s="9">
        <f t="shared" si="15"/>
        <v>0</v>
      </c>
      <c r="G367" s="9" t="str">
        <v>AS-95476</v>
      </c>
      <c r="H367" s="9" t="str">
        <v>['shopify_payments']</v>
      </c>
      <c r="I367" s="9">
        <v>64.95</v>
      </c>
      <c r="J367" s="9">
        <f t="shared" si="16"/>
        <v>64.95</v>
      </c>
      <c r="K367" s="9">
        <f t="shared" si="17"/>
        <v>0</v>
      </c>
    </row>
    <row r="368" spans="1:11" x14ac:dyDescent="0.3">
      <c r="A368" s="9" t="str">
        <v>AS-96640</v>
      </c>
      <c r="B368" s="9">
        <v>0</v>
      </c>
      <c r="C368" s="9">
        <f>VLOOKUP(A368,Sales_Shopify!B:Z,12,0)</f>
        <v>0</v>
      </c>
      <c r="D368" s="9">
        <f t="shared" si="15"/>
        <v>0</v>
      </c>
      <c r="G368" s="9" t="str">
        <v>AS-95479</v>
      </c>
      <c r="H368" s="9" t="str">
        <v>['shopify_payments']</v>
      </c>
      <c r="I368" s="9">
        <v>59.31</v>
      </c>
      <c r="J368" s="9">
        <f t="shared" si="16"/>
        <v>59.31</v>
      </c>
      <c r="K368" s="9">
        <f t="shared" si="17"/>
        <v>0</v>
      </c>
    </row>
    <row r="369" spans="1:11" x14ac:dyDescent="0.3">
      <c r="A369" s="9" t="str">
        <v>AS-96639</v>
      </c>
      <c r="B369" s="9">
        <v>299.85000000000002</v>
      </c>
      <c r="C369" s="9">
        <f>VLOOKUP(A369,Sales_Shopify!B:Z,12,0)</f>
        <v>299.85000000000002</v>
      </c>
      <c r="D369" s="9">
        <f t="shared" si="15"/>
        <v>0</v>
      </c>
      <c r="G369" s="9" t="str">
        <v>AS-95481</v>
      </c>
      <c r="H369" s="9" t="str">
        <v>['shopify_payments']</v>
      </c>
      <c r="I369" s="9">
        <v>47.9</v>
      </c>
      <c r="J369" s="9">
        <f t="shared" si="16"/>
        <v>47.9</v>
      </c>
      <c r="K369" s="9">
        <f t="shared" si="17"/>
        <v>0</v>
      </c>
    </row>
    <row r="370" spans="1:11" x14ac:dyDescent="0.3">
      <c r="A370" s="9" t="str">
        <v>AS-96637</v>
      </c>
      <c r="B370" s="9">
        <v>269.85000000000002</v>
      </c>
      <c r="C370" s="9">
        <f>VLOOKUP(A370,Sales_Shopify!B:Z,12,0)</f>
        <v>269.85000000000002</v>
      </c>
      <c r="D370" s="9">
        <f t="shared" si="15"/>
        <v>0</v>
      </c>
      <c r="G370" s="9" t="str">
        <v>AS-95482</v>
      </c>
      <c r="H370" s="9" t="str">
        <v>['shopify_payments']</v>
      </c>
      <c r="I370" s="9">
        <v>17.899999999999999</v>
      </c>
      <c r="J370" s="9">
        <f t="shared" si="16"/>
        <v>17.899999999999999</v>
      </c>
      <c r="K370" s="9">
        <f t="shared" si="17"/>
        <v>0</v>
      </c>
    </row>
    <row r="371" spans="1:11" x14ac:dyDescent="0.3">
      <c r="A371" s="9" t="str">
        <v>AS-96636</v>
      </c>
      <c r="B371" s="9">
        <v>99.95</v>
      </c>
      <c r="C371" s="9">
        <f>VLOOKUP(A371,Sales_Shopify!B:Z,12,0)</f>
        <v>99.95</v>
      </c>
      <c r="D371" s="9">
        <f t="shared" si="15"/>
        <v>0</v>
      </c>
      <c r="G371" s="9" t="str">
        <v>AS-95483</v>
      </c>
      <c r="H371" s="9" t="str">
        <v>['shopify_payments']</v>
      </c>
      <c r="I371" s="9">
        <v>89.9</v>
      </c>
      <c r="J371" s="9">
        <f t="shared" si="16"/>
        <v>89.9</v>
      </c>
      <c r="K371" s="9">
        <f t="shared" si="17"/>
        <v>0</v>
      </c>
    </row>
    <row r="372" spans="1:11" x14ac:dyDescent="0.3">
      <c r="A372" s="9" t="str">
        <v>AS-96635</v>
      </c>
      <c r="B372" s="9">
        <v>179.91</v>
      </c>
      <c r="C372" s="9">
        <f>VLOOKUP(A372,Sales_Shopify!B:Z,12,0)</f>
        <v>179.91</v>
      </c>
      <c r="D372" s="9">
        <f t="shared" si="15"/>
        <v>0</v>
      </c>
      <c r="G372" s="9" t="str">
        <v>AS-95484</v>
      </c>
      <c r="H372" s="9" t="str">
        <v>['shopify_payments']</v>
      </c>
      <c r="I372" s="9">
        <v>159.9</v>
      </c>
      <c r="J372" s="9">
        <f t="shared" si="16"/>
        <v>159.9</v>
      </c>
      <c r="K372" s="9">
        <f t="shared" si="17"/>
        <v>0</v>
      </c>
    </row>
    <row r="373" spans="1:11" x14ac:dyDescent="0.3">
      <c r="A373" s="9" t="str">
        <v>AS-96634</v>
      </c>
      <c r="B373" s="9">
        <v>89.9</v>
      </c>
      <c r="C373" s="9">
        <f>VLOOKUP(A373,Sales_Shopify!B:Z,12,0)</f>
        <v>89.9</v>
      </c>
      <c r="D373" s="9">
        <f t="shared" si="15"/>
        <v>0</v>
      </c>
      <c r="G373" s="9" t="str">
        <v>AS-95489</v>
      </c>
      <c r="H373" s="9" t="str">
        <v>['shopify_payments']</v>
      </c>
      <c r="I373" s="9">
        <v>53.91</v>
      </c>
      <c r="J373" s="9">
        <f t="shared" si="16"/>
        <v>53.91</v>
      </c>
      <c r="K373" s="9">
        <f t="shared" si="17"/>
        <v>0</v>
      </c>
    </row>
    <row r="374" spans="1:11" x14ac:dyDescent="0.3">
      <c r="A374" s="9" t="str">
        <v>AS-96632</v>
      </c>
      <c r="B374" s="9">
        <v>118.9</v>
      </c>
      <c r="C374" s="9">
        <f>VLOOKUP(A374,Sales_Shopify!B:Z,12,0)</f>
        <v>118.9</v>
      </c>
      <c r="D374" s="9">
        <f t="shared" si="15"/>
        <v>0</v>
      </c>
      <c r="G374" s="9" t="str">
        <v>AS-95493</v>
      </c>
      <c r="H374" s="9" t="str">
        <v>['shopify_payments']</v>
      </c>
      <c r="I374" s="9">
        <v>17.899999999999999</v>
      </c>
      <c r="J374" s="9">
        <f t="shared" si="16"/>
        <v>17.899999999999999</v>
      </c>
      <c r="K374" s="9">
        <f t="shared" si="17"/>
        <v>0</v>
      </c>
    </row>
    <row r="375" spans="1:11" x14ac:dyDescent="0.3">
      <c r="A375" s="9" t="str">
        <v>AS-96631</v>
      </c>
      <c r="B375" s="9">
        <v>77.31</v>
      </c>
      <c r="C375" s="9">
        <f>VLOOKUP(A375,Sales_Shopify!B:Z,12,0)</f>
        <v>77.31</v>
      </c>
      <c r="D375" s="9">
        <f t="shared" si="15"/>
        <v>0</v>
      </c>
      <c r="G375" s="9" t="str">
        <v>AS-95495</v>
      </c>
      <c r="H375" s="9" t="str">
        <v>['shopify_payments']</v>
      </c>
      <c r="I375" s="9">
        <v>47.9</v>
      </c>
      <c r="J375" s="9">
        <f t="shared" si="16"/>
        <v>47.9</v>
      </c>
      <c r="K375" s="9">
        <f t="shared" si="17"/>
        <v>0</v>
      </c>
    </row>
    <row r="376" spans="1:11" x14ac:dyDescent="0.3">
      <c r="A376" s="9" t="str">
        <v>AS-96630</v>
      </c>
      <c r="B376" s="9">
        <v>44.85</v>
      </c>
      <c r="C376" s="9">
        <f>VLOOKUP(A376,Sales_Shopify!B:Z,12,0)</f>
        <v>44.85</v>
      </c>
      <c r="D376" s="9">
        <f t="shared" si="15"/>
        <v>0</v>
      </c>
      <c r="G376" s="9" t="str">
        <v>AS-95497</v>
      </c>
      <c r="H376" s="9" t="str">
        <v>['shopify_payments']</v>
      </c>
      <c r="I376" s="9">
        <v>44.9</v>
      </c>
      <c r="J376" s="9">
        <f t="shared" si="16"/>
        <v>44.9</v>
      </c>
      <c r="K376" s="9">
        <f t="shared" si="17"/>
        <v>0</v>
      </c>
    </row>
    <row r="377" spans="1:11" x14ac:dyDescent="0.3">
      <c r="A377" s="9" t="str">
        <v>AS-96628</v>
      </c>
      <c r="B377" s="9">
        <v>52.9</v>
      </c>
      <c r="C377" s="9">
        <f>VLOOKUP(A377,Sales_Shopify!B:Z,12,0)</f>
        <v>52.9</v>
      </c>
      <c r="D377" s="9">
        <f t="shared" si="15"/>
        <v>0</v>
      </c>
      <c r="G377" s="9" t="str">
        <v>AS-95498</v>
      </c>
      <c r="H377" s="9" t="str">
        <v>['shopify_payments']</v>
      </c>
      <c r="I377" s="9">
        <v>122.31</v>
      </c>
      <c r="J377" s="9">
        <f t="shared" si="16"/>
        <v>122.31</v>
      </c>
      <c r="K377" s="9">
        <f t="shared" si="17"/>
        <v>0</v>
      </c>
    </row>
    <row r="378" spans="1:11" x14ac:dyDescent="0.3">
      <c r="A378" s="9" t="str">
        <v>AS-96623</v>
      </c>
      <c r="B378" s="9">
        <v>29.9</v>
      </c>
      <c r="C378" s="9">
        <f>VLOOKUP(A378,Sales_Shopify!B:Z,12,0)</f>
        <v>29.9</v>
      </c>
      <c r="D378" s="9">
        <f t="shared" si="15"/>
        <v>0</v>
      </c>
      <c r="G378" s="9" t="str">
        <v>AS-95499</v>
      </c>
      <c r="H378" s="9" t="str">
        <v>['shopify_payments']</v>
      </c>
      <c r="I378" s="9">
        <v>193.6</v>
      </c>
      <c r="J378" s="9">
        <f t="shared" si="16"/>
        <v>193.6</v>
      </c>
      <c r="K378" s="9">
        <f t="shared" si="17"/>
        <v>0</v>
      </c>
    </row>
    <row r="379" spans="1:11" x14ac:dyDescent="0.3">
      <c r="A379" s="9" t="str">
        <v>AS-96621</v>
      </c>
      <c r="B379" s="9">
        <v>37.9</v>
      </c>
      <c r="C379" s="9">
        <f>VLOOKUP(A379,Sales_Shopify!B:Z,12,0)</f>
        <v>37.9</v>
      </c>
      <c r="D379" s="9">
        <f t="shared" si="15"/>
        <v>0</v>
      </c>
      <c r="G379" s="9" t="str">
        <v>AS-95500</v>
      </c>
      <c r="H379" s="9" t="str">
        <v>['shopify_payments']</v>
      </c>
      <c r="I379" s="9">
        <v>44.85</v>
      </c>
      <c r="J379" s="9">
        <f t="shared" si="16"/>
        <v>44.85</v>
      </c>
      <c r="K379" s="9">
        <f t="shared" si="17"/>
        <v>0</v>
      </c>
    </row>
    <row r="380" spans="1:11" x14ac:dyDescent="0.3">
      <c r="A380" s="9" t="str">
        <v>AS-96619</v>
      </c>
      <c r="B380" s="9">
        <v>29.9</v>
      </c>
      <c r="C380" s="9">
        <f>VLOOKUP(A380,Sales_Shopify!B:Z,12,0)</f>
        <v>29.9</v>
      </c>
      <c r="D380" s="9">
        <f t="shared" si="15"/>
        <v>0</v>
      </c>
      <c r="G380" s="9" t="str">
        <v>AS-95501</v>
      </c>
      <c r="H380" s="9" t="str">
        <v>['shopify_payments']</v>
      </c>
      <c r="I380" s="9">
        <v>313.83</v>
      </c>
      <c r="J380" s="9">
        <f t="shared" si="16"/>
        <v>313.83</v>
      </c>
      <c r="K380" s="9">
        <f t="shared" si="17"/>
        <v>0</v>
      </c>
    </row>
    <row r="381" spans="1:11" x14ac:dyDescent="0.3">
      <c r="A381" s="9" t="str">
        <v>AS-96618</v>
      </c>
      <c r="B381" s="9">
        <v>37.9</v>
      </c>
      <c r="C381" s="9">
        <f>VLOOKUP(A381,Sales_Shopify!B:Z,12,0)</f>
        <v>37.9</v>
      </c>
      <c r="D381" s="9">
        <f t="shared" si="15"/>
        <v>0</v>
      </c>
      <c r="G381" s="9" t="str">
        <v>AS-95502</v>
      </c>
      <c r="H381" s="9" t="str">
        <v>['shopify_payments']</v>
      </c>
      <c r="I381" s="9">
        <v>24.9</v>
      </c>
      <c r="J381" s="9">
        <f t="shared" si="16"/>
        <v>24.9</v>
      </c>
      <c r="K381" s="9">
        <f t="shared" si="17"/>
        <v>0</v>
      </c>
    </row>
    <row r="382" spans="1:11" x14ac:dyDescent="0.3">
      <c r="A382" s="9" t="str">
        <v>AS-96617</v>
      </c>
      <c r="B382" s="9">
        <v>323.01</v>
      </c>
      <c r="C382" s="9">
        <f>VLOOKUP(A382,Sales_Shopify!B:Z,12,0)</f>
        <v>323.01</v>
      </c>
      <c r="D382" s="9">
        <f t="shared" si="15"/>
        <v>0</v>
      </c>
      <c r="G382" s="9" t="str">
        <v>AS-95507</v>
      </c>
      <c r="H382" s="9" t="str">
        <v>['shopify_payments']</v>
      </c>
      <c r="I382" s="9">
        <v>73.849999999999994</v>
      </c>
      <c r="J382" s="9">
        <f t="shared" si="16"/>
        <v>73.849999999999994</v>
      </c>
      <c r="K382" s="9">
        <f t="shared" si="17"/>
        <v>0</v>
      </c>
    </row>
    <row r="383" spans="1:11" x14ac:dyDescent="0.3">
      <c r="A383" s="9" t="str">
        <v>AS-96616</v>
      </c>
      <c r="B383" s="9">
        <v>37.85</v>
      </c>
      <c r="C383" s="9">
        <f>VLOOKUP(A383,Sales_Shopify!B:Z,12,0)</f>
        <v>37.85</v>
      </c>
      <c r="D383" s="9">
        <f t="shared" si="15"/>
        <v>0</v>
      </c>
      <c r="G383" s="9" t="str">
        <v>AS-95508</v>
      </c>
      <c r="H383" s="9" t="str">
        <v>['shopify_payments']</v>
      </c>
      <c r="I383" s="9">
        <v>44.9</v>
      </c>
      <c r="J383" s="9">
        <f t="shared" si="16"/>
        <v>44.9</v>
      </c>
      <c r="K383" s="9">
        <f t="shared" si="17"/>
        <v>0</v>
      </c>
    </row>
    <row r="384" spans="1:11" x14ac:dyDescent="0.3">
      <c r="A384" s="9" t="str">
        <v>AS-96614</v>
      </c>
      <c r="B384" s="9">
        <v>29.9</v>
      </c>
      <c r="C384" s="9">
        <f>VLOOKUP(A384,Sales_Shopify!B:Z,12,0)</f>
        <v>29.9</v>
      </c>
      <c r="D384" s="9">
        <f t="shared" si="15"/>
        <v>0</v>
      </c>
      <c r="G384" s="9" t="str">
        <v>AS-95510</v>
      </c>
      <c r="H384" s="9" t="str">
        <v>['shopify_payments']</v>
      </c>
      <c r="I384" s="9">
        <v>94.41</v>
      </c>
      <c r="J384" s="9">
        <f t="shared" si="16"/>
        <v>94.41</v>
      </c>
      <c r="K384" s="9">
        <f t="shared" si="17"/>
        <v>0</v>
      </c>
    </row>
    <row r="385" spans="1:11" x14ac:dyDescent="0.3">
      <c r="A385" s="9" t="str">
        <v>AS-96069</v>
      </c>
      <c r="B385" s="9">
        <v>0</v>
      </c>
      <c r="C385" s="9">
        <f>VLOOKUP(A385,Sales_Shopify!B:Z,12,0)</f>
        <v>0</v>
      </c>
      <c r="D385" s="9">
        <f t="shared" si="15"/>
        <v>0</v>
      </c>
      <c r="G385" s="9" t="str">
        <v>AS-95470</v>
      </c>
      <c r="H385" s="9" t="str">
        <v>['shopify_payments']</v>
      </c>
      <c r="I385" s="9">
        <v>0</v>
      </c>
      <c r="J385" s="9">
        <f t="shared" si="16"/>
        <v>0</v>
      </c>
      <c r="K385" s="9">
        <f t="shared" si="17"/>
        <v>0</v>
      </c>
    </row>
    <row r="386" spans="1:11" x14ac:dyDescent="0.3">
      <c r="A386" s="9" t="str">
        <v>AS-96612</v>
      </c>
      <c r="B386" s="9">
        <v>31.9</v>
      </c>
      <c r="C386" s="9">
        <f>VLOOKUP(A386,Sales_Shopify!B:Z,12,0)</f>
        <v>31.9</v>
      </c>
      <c r="D386" s="9">
        <f t="shared" si="15"/>
        <v>0</v>
      </c>
      <c r="G386" s="9" t="str">
        <v>AS-95475</v>
      </c>
      <c r="H386" s="9" t="str">
        <v>['shopify_payments']</v>
      </c>
      <c r="I386" s="9">
        <v>0</v>
      </c>
      <c r="J386" s="9">
        <f t="shared" si="16"/>
        <v>0</v>
      </c>
      <c r="K386" s="9">
        <f t="shared" si="17"/>
        <v>0</v>
      </c>
    </row>
    <row r="387" spans="1:11" x14ac:dyDescent="0.3">
      <c r="A387" s="9" t="str">
        <v>AS-96610</v>
      </c>
      <c r="B387" s="9">
        <v>941.58</v>
      </c>
      <c r="C387" s="9">
        <f>VLOOKUP(A387,Sales_Shopify!B:Z,12,0)</f>
        <v>941.58</v>
      </c>
      <c r="D387" s="9">
        <f t="shared" si="15"/>
        <v>0</v>
      </c>
      <c r="G387" s="9" t="str">
        <v>AS-95496</v>
      </c>
      <c r="H387" s="9" t="str">
        <v>['shopify_payments']</v>
      </c>
      <c r="I387" s="9">
        <v>0</v>
      </c>
      <c r="J387" s="9">
        <f t="shared" si="16"/>
        <v>0</v>
      </c>
      <c r="K387" s="9">
        <f t="shared" si="17"/>
        <v>0</v>
      </c>
    </row>
    <row r="388" spans="1:11" x14ac:dyDescent="0.3">
      <c r="A388" s="9" t="str">
        <v>AS-96608</v>
      </c>
      <c r="B388" s="9">
        <v>162.80000000000001</v>
      </c>
      <c r="C388" s="9">
        <f>VLOOKUP(A388,Sales_Shopify!B:Z,12,0)</f>
        <v>162.80000000000001</v>
      </c>
      <c r="D388" s="9">
        <f t="shared" si="15"/>
        <v>0</v>
      </c>
      <c r="G388" s="9" t="str">
        <v>AS-95506</v>
      </c>
      <c r="H388" s="9" t="str">
        <v>['shopify_payments']</v>
      </c>
      <c r="I388" s="9">
        <v>0</v>
      </c>
      <c r="J388" s="9">
        <f t="shared" si="16"/>
        <v>0</v>
      </c>
      <c r="K388" s="9">
        <f t="shared" si="17"/>
        <v>0</v>
      </c>
    </row>
    <row r="389" spans="1:11" x14ac:dyDescent="0.3">
      <c r="A389" s="9" t="str">
        <v>AS-96607</v>
      </c>
      <c r="B389" s="9">
        <v>0</v>
      </c>
      <c r="C389" s="9">
        <f>VLOOKUP(A389,Sales_Shopify!B:Z,12,0)</f>
        <v>0</v>
      </c>
      <c r="D389" s="9">
        <f t="shared" ref="D389:D452" si="18">IFERROR(ROUND(+B389-C389,2),"Not_Found")</f>
        <v>0</v>
      </c>
      <c r="G389" s="9" t="str">
        <v>AS-95480</v>
      </c>
      <c r="H389" s="9" t="str">
        <v>['shopify_payments']</v>
      </c>
      <c r="I389" s="9">
        <v>0</v>
      </c>
      <c r="J389" s="9">
        <f t="shared" ref="J389:J452" si="19">VLOOKUP(G389,$A$4:$D$1048576,2,0)</f>
        <v>0</v>
      </c>
      <c r="K389" s="9">
        <f t="shared" ref="K389:K452" si="20">IFERROR(ROUND(+I389-J389,2),"Not_Found")</f>
        <v>0</v>
      </c>
    </row>
    <row r="390" spans="1:11" x14ac:dyDescent="0.3">
      <c r="A390" s="9" t="str">
        <v>AS-91880</v>
      </c>
      <c r="B390" s="9">
        <v>0</v>
      </c>
      <c r="C390" s="9" t="e">
        <f>VLOOKUP(A390,Sales_Shopify!B:Z,12,0)</f>
        <v>#N/A</v>
      </c>
      <c r="D390" s="9" t="str">
        <f t="shared" si="18"/>
        <v>Not_Found</v>
      </c>
      <c r="G390" s="9" t="str">
        <v>AS-95491</v>
      </c>
      <c r="H390" s="9" t="str">
        <v>['shopify_payments']</v>
      </c>
      <c r="I390" s="9">
        <v>0</v>
      </c>
      <c r="J390" s="9">
        <f t="shared" si="19"/>
        <v>0</v>
      </c>
      <c r="K390" s="9">
        <f t="shared" si="20"/>
        <v>0</v>
      </c>
    </row>
    <row r="391" spans="1:11" x14ac:dyDescent="0.3">
      <c r="A391" s="9" t="str">
        <v>AS-96605</v>
      </c>
      <c r="B391" s="9">
        <v>44.9</v>
      </c>
      <c r="C391" s="9">
        <f>VLOOKUP(A391,Sales_Shopify!B:Z,12,0)</f>
        <v>44.9</v>
      </c>
      <c r="D391" s="9">
        <f t="shared" si="18"/>
        <v>0</v>
      </c>
      <c r="G391" s="9" t="str">
        <v>AS-95512</v>
      </c>
      <c r="H391" s="9" t="str">
        <v>['shopify_payments']</v>
      </c>
      <c r="I391" s="9">
        <v>24.9</v>
      </c>
      <c r="J391" s="9">
        <f t="shared" si="19"/>
        <v>24.9</v>
      </c>
      <c r="K391" s="9">
        <f t="shared" si="20"/>
        <v>0</v>
      </c>
    </row>
    <row r="392" spans="1:11" x14ac:dyDescent="0.3">
      <c r="A392" s="9" t="str">
        <v>AS-96604</v>
      </c>
      <c r="B392" s="9">
        <v>24.9</v>
      </c>
      <c r="C392" s="9">
        <f>VLOOKUP(A392,Sales_Shopify!B:Z,12,0)</f>
        <v>24.9</v>
      </c>
      <c r="D392" s="9">
        <f t="shared" si="18"/>
        <v>0</v>
      </c>
      <c r="G392" s="9" t="str">
        <v>AS-95514</v>
      </c>
      <c r="H392" s="9" t="str">
        <v>['shopify_payments']</v>
      </c>
      <c r="I392" s="9">
        <v>84.95</v>
      </c>
      <c r="J392" s="9">
        <f t="shared" si="19"/>
        <v>84.95</v>
      </c>
      <c r="K392" s="9">
        <f t="shared" si="20"/>
        <v>0</v>
      </c>
    </row>
    <row r="393" spans="1:11" x14ac:dyDescent="0.3">
      <c r="A393" s="9" t="str">
        <v>AS-96603</v>
      </c>
      <c r="B393" s="9">
        <v>53.9</v>
      </c>
      <c r="C393" s="9">
        <f>VLOOKUP(A393,Sales_Shopify!B:Z,12,0)</f>
        <v>53.9</v>
      </c>
      <c r="D393" s="9">
        <f t="shared" si="18"/>
        <v>0</v>
      </c>
      <c r="G393" s="9" t="str">
        <v>AS-95516</v>
      </c>
      <c r="H393" s="9" t="str">
        <v>['shopify_payments']</v>
      </c>
      <c r="I393" s="9">
        <v>396.7</v>
      </c>
      <c r="J393" s="9">
        <f t="shared" si="19"/>
        <v>396.7</v>
      </c>
      <c r="K393" s="9">
        <f t="shared" si="20"/>
        <v>0</v>
      </c>
    </row>
    <row r="394" spans="1:11" x14ac:dyDescent="0.3">
      <c r="A394" s="9" t="str">
        <v>AS-96602</v>
      </c>
      <c r="B394" s="9">
        <v>0</v>
      </c>
      <c r="C394" s="9">
        <f>VLOOKUP(A394,Sales_Shopify!B:Z,12,0)</f>
        <v>0</v>
      </c>
      <c r="D394" s="9">
        <f t="shared" si="18"/>
        <v>0</v>
      </c>
      <c r="G394" s="9" t="str">
        <v>AS-95517</v>
      </c>
      <c r="H394" s="9" t="str">
        <v>['shopify_payments']</v>
      </c>
      <c r="I394" s="9">
        <v>17.899999999999999</v>
      </c>
      <c r="J394" s="9">
        <f t="shared" si="19"/>
        <v>17.899999999999999</v>
      </c>
      <c r="K394" s="9">
        <f t="shared" si="20"/>
        <v>0</v>
      </c>
    </row>
    <row r="395" spans="1:11" x14ac:dyDescent="0.3">
      <c r="A395" s="9" t="str">
        <v>AS-96601</v>
      </c>
      <c r="B395" s="9">
        <v>31.9</v>
      </c>
      <c r="C395" s="9">
        <f>VLOOKUP(A395,Sales_Shopify!B:Z,12,0)</f>
        <v>31.9</v>
      </c>
      <c r="D395" s="9">
        <f t="shared" si="18"/>
        <v>0</v>
      </c>
      <c r="G395" s="9" t="str">
        <v>AS-95518</v>
      </c>
      <c r="H395" s="9" t="str">
        <v>['shopify_payments']</v>
      </c>
      <c r="I395" s="9">
        <v>17.899999999999999</v>
      </c>
      <c r="J395" s="9">
        <f t="shared" si="19"/>
        <v>17.899999999999999</v>
      </c>
      <c r="K395" s="9">
        <f t="shared" si="20"/>
        <v>0</v>
      </c>
    </row>
    <row r="396" spans="1:11" x14ac:dyDescent="0.3">
      <c r="A396" s="9" t="str">
        <v>AS-96600</v>
      </c>
      <c r="B396" s="9">
        <v>107.85</v>
      </c>
      <c r="C396" s="9">
        <f>VLOOKUP(A396,Sales_Shopify!B:Z,12,0)</f>
        <v>107.85</v>
      </c>
      <c r="D396" s="9">
        <f t="shared" si="18"/>
        <v>0</v>
      </c>
      <c r="G396" s="9" t="str">
        <v>AS-95520</v>
      </c>
      <c r="H396" s="9" t="str">
        <v>['shopify_payments']</v>
      </c>
      <c r="I396" s="9">
        <v>152.91</v>
      </c>
      <c r="J396" s="9">
        <f t="shared" si="19"/>
        <v>152.91</v>
      </c>
      <c r="K396" s="9">
        <f t="shared" si="20"/>
        <v>0</v>
      </c>
    </row>
    <row r="397" spans="1:11" x14ac:dyDescent="0.3">
      <c r="A397" s="9" t="str">
        <v>AS-96599</v>
      </c>
      <c r="B397" s="9">
        <v>18.899999999999999</v>
      </c>
      <c r="C397" s="9">
        <f>VLOOKUP(A397,Sales_Shopify!B:Z,12,0)</f>
        <v>18.899999999999999</v>
      </c>
      <c r="D397" s="9">
        <f t="shared" si="18"/>
        <v>0</v>
      </c>
      <c r="G397" s="9" t="str">
        <v>AS-95522</v>
      </c>
      <c r="H397" s="9" t="str">
        <v>['shopify_payments']</v>
      </c>
      <c r="I397" s="9">
        <v>39.9</v>
      </c>
      <c r="J397" s="9">
        <f t="shared" si="19"/>
        <v>39.9</v>
      </c>
      <c r="K397" s="9">
        <f t="shared" si="20"/>
        <v>0</v>
      </c>
    </row>
    <row r="398" spans="1:11" x14ac:dyDescent="0.3">
      <c r="A398" s="9" t="str">
        <v>AS-96597</v>
      </c>
      <c r="B398" s="9">
        <v>101.93</v>
      </c>
      <c r="C398" s="9">
        <f>VLOOKUP(A398,Sales_Shopify!B:Z,12,0)</f>
        <v>101.93</v>
      </c>
      <c r="D398" s="9">
        <f t="shared" si="18"/>
        <v>0</v>
      </c>
      <c r="G398" s="9" t="str">
        <v>AS-95525</v>
      </c>
      <c r="H398" s="9" t="str">
        <v>['shopify_payments']</v>
      </c>
      <c r="I398" s="9">
        <v>17.899999999999999</v>
      </c>
      <c r="J398" s="9">
        <f t="shared" si="19"/>
        <v>17.899999999999999</v>
      </c>
      <c r="K398" s="9">
        <f t="shared" si="20"/>
        <v>0</v>
      </c>
    </row>
    <row r="399" spans="1:11" x14ac:dyDescent="0.3">
      <c r="A399" s="9" t="str">
        <v>AS-96596</v>
      </c>
      <c r="B399" s="9">
        <v>31.9</v>
      </c>
      <c r="C399" s="9">
        <f>VLOOKUP(A399,Sales_Shopify!B:Z,12,0)</f>
        <v>31.9</v>
      </c>
      <c r="D399" s="9">
        <f t="shared" si="18"/>
        <v>0</v>
      </c>
      <c r="G399" s="9" t="str">
        <v>AS-95531</v>
      </c>
      <c r="H399" s="9" t="str">
        <v>['shopify_payments']</v>
      </c>
      <c r="I399" s="9">
        <v>37.9</v>
      </c>
      <c r="J399" s="9">
        <f t="shared" si="19"/>
        <v>37.9</v>
      </c>
      <c r="K399" s="9">
        <f t="shared" si="20"/>
        <v>0</v>
      </c>
    </row>
    <row r="400" spans="1:11" x14ac:dyDescent="0.3">
      <c r="A400" s="9" t="str">
        <v>AS-96594</v>
      </c>
      <c r="B400" s="9">
        <v>47.9</v>
      </c>
      <c r="C400" s="9">
        <f>VLOOKUP(A400,Sales_Shopify!B:Z,12,0)</f>
        <v>47.9</v>
      </c>
      <c r="D400" s="9">
        <f t="shared" si="18"/>
        <v>0</v>
      </c>
      <c r="G400" s="9" t="str">
        <v>AS-95532</v>
      </c>
      <c r="H400" s="9" t="str">
        <v>['shopify_payments']</v>
      </c>
      <c r="I400" s="9">
        <v>152.91</v>
      </c>
      <c r="J400" s="9">
        <f t="shared" si="19"/>
        <v>152.91</v>
      </c>
      <c r="K400" s="9">
        <f t="shared" si="20"/>
        <v>0</v>
      </c>
    </row>
    <row r="401" spans="1:11" x14ac:dyDescent="0.3">
      <c r="A401" s="9" t="str">
        <v>AS-96593</v>
      </c>
      <c r="B401" s="9">
        <v>206.91</v>
      </c>
      <c r="C401" s="9">
        <f>VLOOKUP(A401,Sales_Shopify!B:Z,12,0)</f>
        <v>206.91</v>
      </c>
      <c r="D401" s="9">
        <f t="shared" si="18"/>
        <v>0</v>
      </c>
      <c r="G401" s="9" t="str">
        <v>AS-95534</v>
      </c>
      <c r="H401" s="9" t="str">
        <v>['shopify_payments']</v>
      </c>
      <c r="I401" s="9">
        <v>210.65</v>
      </c>
      <c r="J401" s="9">
        <f t="shared" si="19"/>
        <v>210.65</v>
      </c>
      <c r="K401" s="9">
        <f t="shared" si="20"/>
        <v>0</v>
      </c>
    </row>
    <row r="402" spans="1:11" x14ac:dyDescent="0.3">
      <c r="A402" s="9" t="str">
        <v>AS-96591</v>
      </c>
      <c r="B402" s="9">
        <v>65.61</v>
      </c>
      <c r="C402" s="9">
        <f>VLOOKUP(A402,Sales_Shopify!B:Z,12,0)</f>
        <v>65.61</v>
      </c>
      <c r="D402" s="9">
        <f t="shared" si="18"/>
        <v>0</v>
      </c>
      <c r="G402" s="9" t="str">
        <v>AS-95535</v>
      </c>
      <c r="H402" s="9" t="str">
        <v>['shopify_payments']</v>
      </c>
      <c r="I402" s="9">
        <v>72.77</v>
      </c>
      <c r="J402" s="9">
        <f t="shared" si="19"/>
        <v>72.77</v>
      </c>
      <c r="K402" s="9">
        <f t="shared" si="20"/>
        <v>0</v>
      </c>
    </row>
    <row r="403" spans="1:11" x14ac:dyDescent="0.3">
      <c r="A403" s="9" t="str">
        <v>AS-96589</v>
      </c>
      <c r="B403" s="9">
        <v>67.95</v>
      </c>
      <c r="C403" s="9">
        <f>VLOOKUP(A403,Sales_Shopify!B:Z,12,0)</f>
        <v>67.95</v>
      </c>
      <c r="D403" s="9">
        <f t="shared" si="18"/>
        <v>0</v>
      </c>
      <c r="G403" s="9" t="str">
        <v>AS-95536</v>
      </c>
      <c r="H403" s="9" t="str">
        <v>['shopify_payments']</v>
      </c>
      <c r="I403" s="9">
        <v>176.85</v>
      </c>
      <c r="J403" s="9">
        <f t="shared" si="19"/>
        <v>176.85</v>
      </c>
      <c r="K403" s="9">
        <f t="shared" si="20"/>
        <v>0</v>
      </c>
    </row>
    <row r="404" spans="1:11" x14ac:dyDescent="0.3">
      <c r="A404" s="9" t="str">
        <v>AS-96588</v>
      </c>
      <c r="B404" s="9">
        <v>703.6</v>
      </c>
      <c r="C404" s="9">
        <f>VLOOKUP(A404,Sales_Shopify!B:Z,12,0)</f>
        <v>703.6</v>
      </c>
      <c r="D404" s="9">
        <f t="shared" si="18"/>
        <v>0</v>
      </c>
      <c r="G404" s="9" t="str">
        <v>AS-95538</v>
      </c>
      <c r="H404" s="9" t="str">
        <v>['shopify_payments']</v>
      </c>
      <c r="I404" s="9">
        <v>47.9</v>
      </c>
      <c r="J404" s="9">
        <f t="shared" si="19"/>
        <v>47.9</v>
      </c>
      <c r="K404" s="9">
        <f t="shared" si="20"/>
        <v>0</v>
      </c>
    </row>
    <row r="405" spans="1:11" x14ac:dyDescent="0.3">
      <c r="A405" s="9" t="str">
        <v>AS-96586</v>
      </c>
      <c r="B405" s="9">
        <v>147.9</v>
      </c>
      <c r="C405" s="9">
        <f>VLOOKUP(A405,Sales_Shopify!B:Z,12,0)</f>
        <v>147.9</v>
      </c>
      <c r="D405" s="9">
        <f t="shared" si="18"/>
        <v>0</v>
      </c>
      <c r="G405" s="9" t="str">
        <v>AS-95539</v>
      </c>
      <c r="H405" s="9" t="str">
        <v>['shopify_payments']</v>
      </c>
      <c r="I405" s="9">
        <v>30.85</v>
      </c>
      <c r="J405" s="9">
        <f t="shared" si="19"/>
        <v>30.85</v>
      </c>
      <c r="K405" s="9">
        <f t="shared" si="20"/>
        <v>0</v>
      </c>
    </row>
    <row r="406" spans="1:11" x14ac:dyDescent="0.3">
      <c r="A406" s="9" t="str">
        <v>AS-96585</v>
      </c>
      <c r="B406" s="9">
        <v>359.91</v>
      </c>
      <c r="C406" s="9">
        <f>VLOOKUP(A406,Sales_Shopify!B:Z,12,0)</f>
        <v>359.91</v>
      </c>
      <c r="D406" s="9">
        <f t="shared" si="18"/>
        <v>0</v>
      </c>
      <c r="G406" s="9" t="str">
        <v>AS-95543</v>
      </c>
      <c r="H406" s="9" t="str">
        <v>['shopify_payments']</v>
      </c>
      <c r="I406" s="9">
        <v>56.14</v>
      </c>
      <c r="J406" s="9">
        <f t="shared" si="19"/>
        <v>56.14</v>
      </c>
      <c r="K406" s="9">
        <f t="shared" si="20"/>
        <v>0</v>
      </c>
    </row>
    <row r="407" spans="1:11" x14ac:dyDescent="0.3">
      <c r="A407" s="9" t="str">
        <v>AS-96583</v>
      </c>
      <c r="B407" s="9">
        <v>67.95</v>
      </c>
      <c r="C407" s="9">
        <f>VLOOKUP(A407,Sales_Shopify!B:Z,12,0)</f>
        <v>67.95</v>
      </c>
      <c r="D407" s="9">
        <f t="shared" si="18"/>
        <v>0</v>
      </c>
      <c r="G407" s="9" t="str">
        <v>AS-95545</v>
      </c>
      <c r="H407" s="9" t="str">
        <v>['shopify_payments']</v>
      </c>
      <c r="I407" s="9">
        <v>64.95</v>
      </c>
      <c r="J407" s="9">
        <f t="shared" si="19"/>
        <v>64.95</v>
      </c>
      <c r="K407" s="9">
        <f t="shared" si="20"/>
        <v>0</v>
      </c>
    </row>
    <row r="408" spans="1:11" x14ac:dyDescent="0.3">
      <c r="A408" s="9" t="str">
        <v>AS-96582</v>
      </c>
      <c r="B408" s="9">
        <v>54.9</v>
      </c>
      <c r="C408" s="9">
        <f>VLOOKUP(A408,Sales_Shopify!B:Z,12,0)</f>
        <v>54.9</v>
      </c>
      <c r="D408" s="9">
        <f t="shared" si="18"/>
        <v>0</v>
      </c>
      <c r="G408" s="9" t="str">
        <v>AS-95546</v>
      </c>
      <c r="H408" s="9" t="str">
        <v>['shopify_payments']</v>
      </c>
      <c r="I408" s="9">
        <v>85.8</v>
      </c>
      <c r="J408" s="9">
        <f t="shared" si="19"/>
        <v>85.8</v>
      </c>
      <c r="K408" s="9">
        <f t="shared" si="20"/>
        <v>0</v>
      </c>
    </row>
    <row r="409" spans="1:11" x14ac:dyDescent="0.3">
      <c r="A409" s="9" t="str">
        <v>AS-96581</v>
      </c>
      <c r="B409" s="9">
        <v>84.95</v>
      </c>
      <c r="C409" s="9">
        <f>VLOOKUP(A409,Sales_Shopify!B:Z,12,0)</f>
        <v>84.95</v>
      </c>
      <c r="D409" s="9">
        <f t="shared" si="18"/>
        <v>0</v>
      </c>
      <c r="G409" s="9" t="str">
        <v>AS-95547</v>
      </c>
      <c r="H409" s="9" t="str">
        <v>['shopify_payments']</v>
      </c>
      <c r="I409" s="9">
        <v>165.7</v>
      </c>
      <c r="J409" s="9">
        <f t="shared" si="19"/>
        <v>165.7</v>
      </c>
      <c r="K409" s="9">
        <f t="shared" si="20"/>
        <v>0</v>
      </c>
    </row>
    <row r="410" spans="1:11" x14ac:dyDescent="0.3">
      <c r="A410" s="9" t="str">
        <v>AS-96580</v>
      </c>
      <c r="B410" s="9">
        <v>129.9</v>
      </c>
      <c r="C410" s="9">
        <f>VLOOKUP(A410,Sales_Shopify!B:Z,12,0)</f>
        <v>129.9</v>
      </c>
      <c r="D410" s="9">
        <f t="shared" si="18"/>
        <v>0</v>
      </c>
      <c r="G410" s="9" t="str">
        <v>AS-95548</v>
      </c>
      <c r="H410" s="9" t="str">
        <v>['shopify_payments']</v>
      </c>
      <c r="I410" s="9">
        <v>84.95</v>
      </c>
      <c r="J410" s="9">
        <f t="shared" si="19"/>
        <v>84.95</v>
      </c>
      <c r="K410" s="9">
        <f t="shared" si="20"/>
        <v>0</v>
      </c>
    </row>
    <row r="411" spans="1:11" x14ac:dyDescent="0.3">
      <c r="A411" s="9" t="str">
        <v>AS-96579</v>
      </c>
      <c r="B411" s="9">
        <v>31.9</v>
      </c>
      <c r="C411" s="9">
        <f>VLOOKUP(A411,Sales_Shopify!B:Z,12,0)</f>
        <v>31.9</v>
      </c>
      <c r="D411" s="9">
        <f t="shared" si="18"/>
        <v>0</v>
      </c>
      <c r="G411" s="9" t="str">
        <v>AS-95550</v>
      </c>
      <c r="H411" s="9" t="str">
        <v>['shopify_payments']</v>
      </c>
      <c r="I411" s="9">
        <v>199.9</v>
      </c>
      <c r="J411" s="9">
        <f t="shared" si="19"/>
        <v>199.9</v>
      </c>
      <c r="K411" s="9">
        <f t="shared" si="20"/>
        <v>0</v>
      </c>
    </row>
    <row r="412" spans="1:11" x14ac:dyDescent="0.3">
      <c r="A412" s="9" t="str">
        <v>AS-96578</v>
      </c>
      <c r="B412" s="9">
        <v>84.95</v>
      </c>
      <c r="C412" s="9">
        <f>VLOOKUP(A412,Sales_Shopify!B:Z,12,0)</f>
        <v>84.95</v>
      </c>
      <c r="D412" s="9">
        <f t="shared" si="18"/>
        <v>0</v>
      </c>
      <c r="G412" s="9" t="str">
        <v>AS-95551</v>
      </c>
      <c r="H412" s="9" t="str">
        <v>['shopify_payments']</v>
      </c>
      <c r="I412" s="9">
        <v>39.9</v>
      </c>
      <c r="J412" s="9">
        <f t="shared" si="19"/>
        <v>39.9</v>
      </c>
      <c r="K412" s="9">
        <f t="shared" si="20"/>
        <v>0</v>
      </c>
    </row>
    <row r="413" spans="1:11" x14ac:dyDescent="0.3">
      <c r="A413" s="9" t="str">
        <v>AS-96577</v>
      </c>
      <c r="B413" s="9">
        <v>37.9</v>
      </c>
      <c r="C413" s="9">
        <f>VLOOKUP(A413,Sales_Shopify!B:Z,12,0)</f>
        <v>37.9</v>
      </c>
      <c r="D413" s="9">
        <f t="shared" si="18"/>
        <v>0</v>
      </c>
      <c r="G413" s="9" t="str">
        <v>AS-95553</v>
      </c>
      <c r="H413" s="9" t="str">
        <v>['shopify_payments']</v>
      </c>
      <c r="I413" s="9">
        <v>52.9</v>
      </c>
      <c r="J413" s="9">
        <f t="shared" si="19"/>
        <v>52.9</v>
      </c>
      <c r="K413" s="9">
        <f t="shared" si="20"/>
        <v>0</v>
      </c>
    </row>
    <row r="414" spans="1:11" x14ac:dyDescent="0.3">
      <c r="A414" s="9" t="str">
        <v>AS-96576</v>
      </c>
      <c r="B414" s="9">
        <v>160.97</v>
      </c>
      <c r="C414" s="9">
        <f>VLOOKUP(A414,Sales_Shopify!B:Z,12,0)</f>
        <v>160.97</v>
      </c>
      <c r="D414" s="9">
        <f t="shared" si="18"/>
        <v>0</v>
      </c>
      <c r="G414" s="9" t="str">
        <v>AS-95555</v>
      </c>
      <c r="H414" s="9" t="str">
        <v>['shopify_payments']</v>
      </c>
      <c r="I414" s="9">
        <v>17.899999999999999</v>
      </c>
      <c r="J414" s="9">
        <f t="shared" si="19"/>
        <v>17.899999999999999</v>
      </c>
      <c r="K414" s="9">
        <f t="shared" si="20"/>
        <v>0</v>
      </c>
    </row>
    <row r="415" spans="1:11" x14ac:dyDescent="0.3">
      <c r="A415" s="9" t="str">
        <v>AS-96575</v>
      </c>
      <c r="B415" s="9">
        <v>99.95</v>
      </c>
      <c r="C415" s="9">
        <f>VLOOKUP(A415,Sales_Shopify!B:Z,12,0)</f>
        <v>99.95</v>
      </c>
      <c r="D415" s="9">
        <f t="shared" si="18"/>
        <v>0</v>
      </c>
      <c r="G415" s="9" t="str">
        <v>AS-95556</v>
      </c>
      <c r="H415" s="9" t="str">
        <v>['shopify_payments']</v>
      </c>
      <c r="I415" s="9">
        <v>116.91</v>
      </c>
      <c r="J415" s="9">
        <f t="shared" si="19"/>
        <v>116.91</v>
      </c>
      <c r="K415" s="9">
        <f t="shared" si="20"/>
        <v>0</v>
      </c>
    </row>
    <row r="416" spans="1:11" x14ac:dyDescent="0.3">
      <c r="A416" s="9" t="str">
        <v>AS-96573</v>
      </c>
      <c r="B416" s="9">
        <v>58.95</v>
      </c>
      <c r="C416" s="9">
        <f>VLOOKUP(A416,Sales_Shopify!B:Z,12,0)</f>
        <v>58.95</v>
      </c>
      <c r="D416" s="9">
        <f t="shared" si="18"/>
        <v>0</v>
      </c>
      <c r="G416" s="9" t="str">
        <v>AS-95557</v>
      </c>
      <c r="H416" s="9" t="str">
        <v>['shopify_payments']</v>
      </c>
      <c r="I416" s="9">
        <v>105.85</v>
      </c>
      <c r="J416" s="9">
        <f t="shared" si="19"/>
        <v>105.85</v>
      </c>
      <c r="K416" s="9">
        <f t="shared" si="20"/>
        <v>0</v>
      </c>
    </row>
    <row r="417" spans="1:11" x14ac:dyDescent="0.3">
      <c r="A417" s="9" t="str">
        <v>AS-96570</v>
      </c>
      <c r="B417" s="9">
        <v>64.95</v>
      </c>
      <c r="C417" s="9">
        <f>VLOOKUP(A417,Sales_Shopify!B:Z,12,0)</f>
        <v>64.95</v>
      </c>
      <c r="D417" s="9">
        <f t="shared" si="18"/>
        <v>0</v>
      </c>
      <c r="G417" s="9" t="str">
        <v>AS-95559</v>
      </c>
      <c r="H417" s="9" t="str">
        <v>['shopify_payments']</v>
      </c>
      <c r="I417" s="9">
        <v>144.85</v>
      </c>
      <c r="J417" s="9">
        <f t="shared" si="19"/>
        <v>144.85</v>
      </c>
      <c r="K417" s="9">
        <f t="shared" si="20"/>
        <v>0</v>
      </c>
    </row>
    <row r="418" spans="1:11" x14ac:dyDescent="0.3">
      <c r="A418" s="9" t="str">
        <v>AS-96568</v>
      </c>
      <c r="B418" s="9">
        <v>31.9</v>
      </c>
      <c r="C418" s="9">
        <f>VLOOKUP(A418,Sales_Shopify!B:Z,12,0)</f>
        <v>31.9</v>
      </c>
      <c r="D418" s="9">
        <f t="shared" si="18"/>
        <v>0</v>
      </c>
      <c r="G418" s="9" t="str">
        <v>AS-95560</v>
      </c>
      <c r="H418" s="9" t="str">
        <v>['shopify_payments']</v>
      </c>
      <c r="I418" s="9">
        <v>122.31</v>
      </c>
      <c r="J418" s="9">
        <f t="shared" si="19"/>
        <v>122.31</v>
      </c>
      <c r="K418" s="9">
        <f t="shared" si="20"/>
        <v>0</v>
      </c>
    </row>
    <row r="419" spans="1:11" x14ac:dyDescent="0.3">
      <c r="A419" s="9" t="str">
        <v>AS-96567</v>
      </c>
      <c r="B419" s="9">
        <v>112.28</v>
      </c>
      <c r="C419" s="9">
        <f>VLOOKUP(A419,Sales_Shopify!B:Z,12,0)</f>
        <v>112.28</v>
      </c>
      <c r="D419" s="9">
        <f t="shared" si="18"/>
        <v>0</v>
      </c>
      <c r="G419" s="9" t="str">
        <v>AS-95562</v>
      </c>
      <c r="H419" s="9" t="str">
        <v>['shopify_payments']</v>
      </c>
      <c r="I419" s="9">
        <v>122.31</v>
      </c>
      <c r="J419" s="9">
        <f t="shared" si="19"/>
        <v>122.31</v>
      </c>
      <c r="K419" s="9">
        <f t="shared" si="20"/>
        <v>0</v>
      </c>
    </row>
    <row r="420" spans="1:11" x14ac:dyDescent="0.3">
      <c r="A420" s="9" t="str">
        <v>AS-96565</v>
      </c>
      <c r="B420" s="9">
        <v>67.95</v>
      </c>
      <c r="C420" s="9">
        <f>VLOOKUP(A420,Sales_Shopify!B:Z,12,0)</f>
        <v>67.95</v>
      </c>
      <c r="D420" s="9">
        <f t="shared" si="18"/>
        <v>0</v>
      </c>
      <c r="G420" s="9" t="str">
        <v>AS-95563</v>
      </c>
      <c r="H420" s="9" t="str">
        <v>['shopify_payments']</v>
      </c>
      <c r="I420" s="9">
        <v>146.75</v>
      </c>
      <c r="J420" s="9">
        <f t="shared" si="19"/>
        <v>146.75</v>
      </c>
      <c r="K420" s="9">
        <f t="shared" si="20"/>
        <v>0</v>
      </c>
    </row>
    <row r="421" spans="1:11" x14ac:dyDescent="0.3">
      <c r="A421" s="9" t="str">
        <v>AS-96564</v>
      </c>
      <c r="B421" s="9">
        <v>114.95</v>
      </c>
      <c r="C421" s="9">
        <f>VLOOKUP(A421,Sales_Shopify!B:Z,12,0)</f>
        <v>114.95</v>
      </c>
      <c r="D421" s="9">
        <f t="shared" si="18"/>
        <v>0</v>
      </c>
      <c r="G421" s="9" t="str">
        <v>AS-95565</v>
      </c>
      <c r="H421" s="9" t="str">
        <v>['shopify_payments']</v>
      </c>
      <c r="I421" s="9">
        <v>59.85</v>
      </c>
      <c r="J421" s="9">
        <f t="shared" si="19"/>
        <v>59.85</v>
      </c>
      <c r="K421" s="9">
        <f t="shared" si="20"/>
        <v>0</v>
      </c>
    </row>
    <row r="422" spans="1:11" x14ac:dyDescent="0.3">
      <c r="A422" s="9" t="str">
        <v>AS-96563</v>
      </c>
      <c r="B422" s="9">
        <v>29.9</v>
      </c>
      <c r="C422" s="9">
        <f>VLOOKUP(A422,Sales_Shopify!B:Z,12,0)</f>
        <v>29.9</v>
      </c>
      <c r="D422" s="9">
        <f t="shared" si="18"/>
        <v>0</v>
      </c>
      <c r="G422" s="9" t="str">
        <v>AS-95566</v>
      </c>
      <c r="H422" s="9" t="str">
        <v>['shopify_payments']</v>
      </c>
      <c r="I422" s="9">
        <v>37.9</v>
      </c>
      <c r="J422" s="9">
        <f t="shared" si="19"/>
        <v>37.9</v>
      </c>
      <c r="K422" s="9">
        <f t="shared" si="20"/>
        <v>0</v>
      </c>
    </row>
    <row r="423" spans="1:11" x14ac:dyDescent="0.3">
      <c r="A423" s="9" t="str">
        <v>AS-96562</v>
      </c>
      <c r="B423" s="9">
        <v>54.9</v>
      </c>
      <c r="C423" s="9">
        <f>VLOOKUP(A423,Sales_Shopify!B:Z,12,0)</f>
        <v>54.9</v>
      </c>
      <c r="D423" s="9">
        <f t="shared" si="18"/>
        <v>0</v>
      </c>
      <c r="G423" s="9" t="str">
        <v>AS-95571</v>
      </c>
      <c r="H423" s="9" t="str">
        <v>['shopify_payments']</v>
      </c>
      <c r="I423" s="9">
        <v>24.9</v>
      </c>
      <c r="J423" s="9">
        <f t="shared" si="19"/>
        <v>24.9</v>
      </c>
      <c r="K423" s="9">
        <f t="shared" si="20"/>
        <v>0</v>
      </c>
    </row>
    <row r="424" spans="1:11" x14ac:dyDescent="0.3">
      <c r="A424" s="9" t="str">
        <v>AS-96561</v>
      </c>
      <c r="B424" s="9">
        <v>117.85</v>
      </c>
      <c r="C424" s="9">
        <f>VLOOKUP(A424,Sales_Shopify!B:Z,12,0)</f>
        <v>117.85</v>
      </c>
      <c r="D424" s="9">
        <f t="shared" si="18"/>
        <v>0</v>
      </c>
      <c r="G424" s="9" t="str">
        <v>AS-95573</v>
      </c>
      <c r="H424" s="9" t="str">
        <v>['shopify_payments']</v>
      </c>
      <c r="I424" s="9">
        <v>59.31</v>
      </c>
      <c r="J424" s="9">
        <f t="shared" si="19"/>
        <v>59.31</v>
      </c>
      <c r="K424" s="9">
        <f t="shared" si="20"/>
        <v>0</v>
      </c>
    </row>
    <row r="425" spans="1:11" x14ac:dyDescent="0.3">
      <c r="A425" s="9" t="str">
        <v>AS-96559</v>
      </c>
      <c r="B425" s="9">
        <v>114.95</v>
      </c>
      <c r="C425" s="9">
        <f>VLOOKUP(A425,Sales_Shopify!B:Z,12,0)</f>
        <v>114.95</v>
      </c>
      <c r="D425" s="9">
        <f t="shared" si="18"/>
        <v>0</v>
      </c>
      <c r="G425" s="9" t="str">
        <v>AS-95575</v>
      </c>
      <c r="H425" s="9" t="str">
        <v>['shopify_payments']</v>
      </c>
      <c r="I425" s="9">
        <v>127.9</v>
      </c>
      <c r="J425" s="9">
        <f t="shared" si="19"/>
        <v>127.9</v>
      </c>
      <c r="K425" s="9">
        <f t="shared" si="20"/>
        <v>0</v>
      </c>
    </row>
    <row r="426" spans="1:11" x14ac:dyDescent="0.3">
      <c r="A426" s="9" t="str">
        <v>AS-96558</v>
      </c>
      <c r="B426" s="9">
        <v>72.77</v>
      </c>
      <c r="C426" s="9">
        <f>VLOOKUP(A426,Sales_Shopify!B:Z,12,0)</f>
        <v>72.77</v>
      </c>
      <c r="D426" s="9">
        <f t="shared" si="18"/>
        <v>0</v>
      </c>
      <c r="G426" s="9" t="str">
        <v>AS-95576</v>
      </c>
      <c r="H426" s="9" t="str">
        <v>['shopify_payments']</v>
      </c>
      <c r="I426" s="9">
        <v>78.12</v>
      </c>
      <c r="J426" s="9">
        <f t="shared" si="19"/>
        <v>78.12</v>
      </c>
      <c r="K426" s="9">
        <f t="shared" si="20"/>
        <v>0</v>
      </c>
    </row>
    <row r="427" spans="1:11" x14ac:dyDescent="0.3">
      <c r="A427" s="9" t="str">
        <v>AS-96553</v>
      </c>
      <c r="B427" s="9">
        <v>47.9</v>
      </c>
      <c r="C427" s="9">
        <f>VLOOKUP(A427,Sales_Shopify!B:Z,12,0)</f>
        <v>47.9</v>
      </c>
      <c r="D427" s="9">
        <f t="shared" si="18"/>
        <v>0</v>
      </c>
      <c r="G427" s="9" t="str">
        <v>AS-95578</v>
      </c>
      <c r="H427" s="9" t="str">
        <v>['shopify_payments']</v>
      </c>
      <c r="I427" s="9">
        <v>91.71</v>
      </c>
      <c r="J427" s="9">
        <f t="shared" si="19"/>
        <v>91.71</v>
      </c>
      <c r="K427" s="9">
        <f t="shared" si="20"/>
        <v>0</v>
      </c>
    </row>
    <row r="428" spans="1:11" x14ac:dyDescent="0.3">
      <c r="A428" s="9" t="str">
        <v>AS-96552</v>
      </c>
      <c r="B428" s="9">
        <v>31.9</v>
      </c>
      <c r="C428" s="9">
        <f>VLOOKUP(A428,Sales_Shopify!B:Z,12,0)</f>
        <v>31.9</v>
      </c>
      <c r="D428" s="9">
        <f t="shared" si="18"/>
        <v>0</v>
      </c>
      <c r="G428" s="9" t="str">
        <v>AS-95580</v>
      </c>
      <c r="H428" s="9" t="str">
        <v>['shopify_payments']</v>
      </c>
      <c r="I428" s="9">
        <v>117.5</v>
      </c>
      <c r="J428" s="9">
        <f t="shared" si="19"/>
        <v>117.5</v>
      </c>
      <c r="K428" s="9">
        <f t="shared" si="20"/>
        <v>0</v>
      </c>
    </row>
    <row r="429" spans="1:11" x14ac:dyDescent="0.3">
      <c r="A429" s="9" t="str">
        <v>AS-96551</v>
      </c>
      <c r="B429" s="9">
        <v>47.9</v>
      </c>
      <c r="C429" s="9">
        <f>VLOOKUP(A429,Sales_Shopify!B:Z,12,0)</f>
        <v>47.9</v>
      </c>
      <c r="D429" s="9">
        <f t="shared" si="18"/>
        <v>0</v>
      </c>
      <c r="G429" s="9" t="str">
        <v>AS-95581</v>
      </c>
      <c r="H429" s="9" t="str">
        <v>['shopify_payments']</v>
      </c>
      <c r="I429" s="9">
        <v>49.9</v>
      </c>
      <c r="J429" s="9">
        <f t="shared" si="19"/>
        <v>49.9</v>
      </c>
      <c r="K429" s="9">
        <f t="shared" si="20"/>
        <v>0</v>
      </c>
    </row>
    <row r="430" spans="1:11" x14ac:dyDescent="0.3">
      <c r="A430" s="9" t="str">
        <v>AS-96550</v>
      </c>
      <c r="B430" s="9">
        <v>17.899999999999999</v>
      </c>
      <c r="C430" s="9">
        <f>VLOOKUP(A430,Sales_Shopify!B:Z,12,0)</f>
        <v>17.899999999999999</v>
      </c>
      <c r="D430" s="9">
        <f t="shared" si="18"/>
        <v>0</v>
      </c>
      <c r="G430" s="9" t="str">
        <v>AS-95582</v>
      </c>
      <c r="H430" s="9" t="str">
        <v>['shopify_payments']</v>
      </c>
      <c r="I430" s="9">
        <v>122.85</v>
      </c>
      <c r="J430" s="9">
        <f t="shared" si="19"/>
        <v>122.85</v>
      </c>
      <c r="K430" s="9">
        <f t="shared" si="20"/>
        <v>0</v>
      </c>
    </row>
    <row r="431" spans="1:11" x14ac:dyDescent="0.3">
      <c r="A431" s="9" t="str">
        <v>AS-96548</v>
      </c>
      <c r="B431" s="9">
        <v>24.9</v>
      </c>
      <c r="C431" s="9">
        <f>VLOOKUP(A431,Sales_Shopify!B:Z,12,0)</f>
        <v>24.9</v>
      </c>
      <c r="D431" s="9">
        <f t="shared" si="18"/>
        <v>0</v>
      </c>
      <c r="G431" s="9" t="str">
        <v>AS-95587</v>
      </c>
      <c r="H431" s="9" t="str">
        <v>['shopify_payments']</v>
      </c>
      <c r="I431" s="9">
        <v>352.49</v>
      </c>
      <c r="J431" s="9">
        <f t="shared" si="19"/>
        <v>352.49</v>
      </c>
      <c r="K431" s="9">
        <f t="shared" si="20"/>
        <v>0</v>
      </c>
    </row>
    <row r="432" spans="1:11" x14ac:dyDescent="0.3">
      <c r="A432" s="9" t="str">
        <v>AS-96544</v>
      </c>
      <c r="B432" s="9">
        <v>99.95</v>
      </c>
      <c r="C432" s="9">
        <f>VLOOKUP(A432,Sales_Shopify!B:Z,12,0)</f>
        <v>99.95</v>
      </c>
      <c r="D432" s="9">
        <f t="shared" si="18"/>
        <v>0</v>
      </c>
      <c r="G432" s="9" t="str">
        <v>AS-95588</v>
      </c>
      <c r="H432" s="9" t="str">
        <v>['shopify_payments']</v>
      </c>
      <c r="I432" s="9">
        <v>241.11</v>
      </c>
      <c r="J432" s="9">
        <f t="shared" si="19"/>
        <v>241.11</v>
      </c>
      <c r="K432" s="9">
        <f t="shared" si="20"/>
        <v>0</v>
      </c>
    </row>
    <row r="433" spans="1:11" x14ac:dyDescent="0.3">
      <c r="A433" s="9" t="str">
        <v>AS-96259</v>
      </c>
      <c r="B433" s="9">
        <v>4.9499999999999957</v>
      </c>
      <c r="C433" s="9">
        <f>VLOOKUP(A433,Sales_Shopify!B:Z,12,0)</f>
        <v>4.95</v>
      </c>
      <c r="D433" s="9">
        <f t="shared" si="18"/>
        <v>0</v>
      </c>
      <c r="G433" s="9" t="str">
        <v>AS-95589</v>
      </c>
      <c r="H433" s="9" t="str">
        <v>['shopify_payments']</v>
      </c>
      <c r="I433" s="9">
        <v>122.31</v>
      </c>
      <c r="J433" s="9">
        <f t="shared" si="19"/>
        <v>122.31</v>
      </c>
      <c r="K433" s="9">
        <f t="shared" si="20"/>
        <v>0</v>
      </c>
    </row>
    <row r="434" spans="1:11" x14ac:dyDescent="0.3">
      <c r="A434" s="9" t="str">
        <v>AS-96542</v>
      </c>
      <c r="B434" s="9">
        <v>67.95</v>
      </c>
      <c r="C434" s="9">
        <f>VLOOKUP(A434,Sales_Shopify!B:Z,12,0)</f>
        <v>67.95</v>
      </c>
      <c r="D434" s="9">
        <f t="shared" si="18"/>
        <v>0</v>
      </c>
      <c r="G434" s="9" t="str">
        <v>AS-95591</v>
      </c>
      <c r="H434" s="9" t="str">
        <v>['shopify_payments']</v>
      </c>
      <c r="I434" s="9">
        <v>78.75</v>
      </c>
      <c r="J434" s="9">
        <f t="shared" si="19"/>
        <v>78.75</v>
      </c>
      <c r="K434" s="9">
        <f t="shared" si="20"/>
        <v>0</v>
      </c>
    </row>
    <row r="435" spans="1:11" x14ac:dyDescent="0.3">
      <c r="A435" s="9" t="str">
        <v>AS-96540</v>
      </c>
      <c r="B435" s="9">
        <v>66.849999999999994</v>
      </c>
      <c r="C435" s="9">
        <f>VLOOKUP(A435,Sales_Shopify!B:Z,12,0)</f>
        <v>66.849999999999994</v>
      </c>
      <c r="D435" s="9">
        <f t="shared" si="18"/>
        <v>0</v>
      </c>
      <c r="G435" s="9" t="str">
        <v>AS-95594</v>
      </c>
      <c r="H435" s="9" t="str">
        <v>['shopify_payments']</v>
      </c>
      <c r="I435" s="9">
        <v>135.9</v>
      </c>
      <c r="J435" s="9">
        <f t="shared" si="19"/>
        <v>135.9</v>
      </c>
      <c r="K435" s="9">
        <f t="shared" si="20"/>
        <v>0</v>
      </c>
    </row>
    <row r="436" spans="1:11" x14ac:dyDescent="0.3">
      <c r="A436" s="9" t="str">
        <v>AS-96539</v>
      </c>
      <c r="B436" s="9">
        <v>99.95</v>
      </c>
      <c r="C436" s="9">
        <f>VLOOKUP(A436,Sales_Shopify!B:Z,12,0)</f>
        <v>99.95</v>
      </c>
      <c r="D436" s="9">
        <f t="shared" si="18"/>
        <v>0</v>
      </c>
      <c r="G436" s="9" t="str">
        <v>AS-95596</v>
      </c>
      <c r="H436" s="9" t="str">
        <v>['shopify_payments']</v>
      </c>
      <c r="I436" s="9">
        <v>146.16</v>
      </c>
      <c r="J436" s="9">
        <f t="shared" si="19"/>
        <v>146.16</v>
      </c>
      <c r="K436" s="9">
        <f t="shared" si="20"/>
        <v>0</v>
      </c>
    </row>
    <row r="437" spans="1:11" x14ac:dyDescent="0.3">
      <c r="A437" s="9" t="str">
        <v>AS-96537</v>
      </c>
      <c r="B437" s="9">
        <v>395.69</v>
      </c>
      <c r="C437" s="9">
        <f>VLOOKUP(A437,Sales_Shopify!B:Z,12,0)</f>
        <v>395.69</v>
      </c>
      <c r="D437" s="9">
        <f t="shared" si="18"/>
        <v>0</v>
      </c>
      <c r="G437" s="9" t="str">
        <v>AS-95597</v>
      </c>
      <c r="H437" s="9" t="str">
        <v>['shopify_payments']</v>
      </c>
      <c r="I437" s="9">
        <v>49.9</v>
      </c>
      <c r="J437" s="9">
        <f t="shared" si="19"/>
        <v>49.9</v>
      </c>
      <c r="K437" s="9">
        <f t="shared" si="20"/>
        <v>0</v>
      </c>
    </row>
    <row r="438" spans="1:11" x14ac:dyDescent="0.3">
      <c r="A438" s="9" t="str">
        <v>AS-96536</v>
      </c>
      <c r="B438" s="9">
        <v>52.56</v>
      </c>
      <c r="C438" s="9">
        <f>VLOOKUP(A438,Sales_Shopify!B:Z,12,0)</f>
        <v>52.56</v>
      </c>
      <c r="D438" s="9">
        <f t="shared" si="18"/>
        <v>0</v>
      </c>
      <c r="G438" s="9" t="str">
        <v>AS-95600</v>
      </c>
      <c r="H438" s="9" t="str">
        <v>['shopify_payments']</v>
      </c>
      <c r="I438" s="9">
        <v>24.9</v>
      </c>
      <c r="J438" s="9">
        <f t="shared" si="19"/>
        <v>24.9</v>
      </c>
      <c r="K438" s="9">
        <f t="shared" si="20"/>
        <v>0</v>
      </c>
    </row>
    <row r="439" spans="1:11" x14ac:dyDescent="0.3">
      <c r="A439" s="9" t="str">
        <v>AS-96535</v>
      </c>
      <c r="B439" s="9">
        <v>31.9</v>
      </c>
      <c r="C439" s="9">
        <f>VLOOKUP(A439,Sales_Shopify!B:Z,12,0)</f>
        <v>31.9</v>
      </c>
      <c r="D439" s="9">
        <f t="shared" si="18"/>
        <v>0</v>
      </c>
      <c r="G439" s="9" t="str">
        <v>AS-95540</v>
      </c>
      <c r="H439" s="9" t="str">
        <v>['shopify_payments']</v>
      </c>
      <c r="I439" s="9">
        <v>0</v>
      </c>
      <c r="J439" s="9">
        <f t="shared" si="19"/>
        <v>0</v>
      </c>
      <c r="K439" s="9">
        <f t="shared" si="20"/>
        <v>0</v>
      </c>
    </row>
    <row r="440" spans="1:11" x14ac:dyDescent="0.3">
      <c r="A440" s="9" t="str">
        <v>AS-96534</v>
      </c>
      <c r="B440" s="9">
        <v>24.9</v>
      </c>
      <c r="C440" s="9">
        <f>VLOOKUP(A440,Sales_Shopify!B:Z,12,0)</f>
        <v>24.9</v>
      </c>
      <c r="D440" s="9">
        <f t="shared" si="18"/>
        <v>0</v>
      </c>
      <c r="G440" s="9" t="str">
        <v>AS-95542</v>
      </c>
      <c r="H440" s="9" t="str">
        <v>['shopify_payments']</v>
      </c>
      <c r="I440" s="9">
        <v>0</v>
      </c>
      <c r="J440" s="9">
        <f t="shared" si="19"/>
        <v>0</v>
      </c>
      <c r="K440" s="9">
        <f t="shared" si="20"/>
        <v>0</v>
      </c>
    </row>
    <row r="441" spans="1:11" x14ac:dyDescent="0.3">
      <c r="A441" s="9" t="str">
        <v>AS-96533</v>
      </c>
      <c r="B441" s="9">
        <v>49.9</v>
      </c>
      <c r="C441" s="9">
        <f>VLOOKUP(A441,Sales_Shopify!B:Z,12,0)</f>
        <v>49.9</v>
      </c>
      <c r="D441" s="9">
        <f t="shared" si="18"/>
        <v>0</v>
      </c>
      <c r="G441" s="9" t="str">
        <v>AS-95593</v>
      </c>
      <c r="H441" s="9" t="str">
        <v>['shopify_payments']</v>
      </c>
      <c r="I441" s="9">
        <v>0</v>
      </c>
      <c r="J441" s="9">
        <f t="shared" si="19"/>
        <v>0</v>
      </c>
      <c r="K441" s="9">
        <f t="shared" si="20"/>
        <v>0</v>
      </c>
    </row>
    <row r="442" spans="1:11" x14ac:dyDescent="0.3">
      <c r="A442" s="9" t="str">
        <v>AS-96532</v>
      </c>
      <c r="B442" s="9">
        <v>88.97</v>
      </c>
      <c r="C442" s="9">
        <f>VLOOKUP(A442,Sales_Shopify!B:Z,12,0)</f>
        <v>88.97</v>
      </c>
      <c r="D442" s="9">
        <f t="shared" si="18"/>
        <v>0</v>
      </c>
      <c r="G442" s="9" t="str">
        <v>AS-95527</v>
      </c>
      <c r="H442" s="9" t="str">
        <v>['shopify_payments']</v>
      </c>
      <c r="I442" s="9">
        <v>77.31</v>
      </c>
      <c r="J442" s="9">
        <f t="shared" si="19"/>
        <v>77.31</v>
      </c>
      <c r="K442" s="9">
        <f t="shared" si="20"/>
        <v>0</v>
      </c>
    </row>
    <row r="443" spans="1:11" x14ac:dyDescent="0.3">
      <c r="A443" s="9" t="str">
        <v>AS-96531</v>
      </c>
      <c r="B443" s="9">
        <v>53.46</v>
      </c>
      <c r="C443" s="9">
        <f>VLOOKUP(A443,Sales_Shopify!B:Z,12,0)</f>
        <v>53.46</v>
      </c>
      <c r="D443" s="9">
        <f t="shared" si="18"/>
        <v>0</v>
      </c>
      <c r="G443" s="9" t="str">
        <v>AS-95549</v>
      </c>
      <c r="H443" s="9" t="str">
        <v>['shopify_payments']</v>
      </c>
      <c r="I443" s="9">
        <v>0</v>
      </c>
      <c r="J443" s="9">
        <f t="shared" si="19"/>
        <v>0</v>
      </c>
      <c r="K443" s="9">
        <f t="shared" si="20"/>
        <v>0</v>
      </c>
    </row>
    <row r="444" spans="1:11" x14ac:dyDescent="0.3">
      <c r="A444" s="9" t="str">
        <v>AS-96530</v>
      </c>
      <c r="B444" s="9">
        <v>79.95</v>
      </c>
      <c r="C444" s="9">
        <f>VLOOKUP(A444,Sales_Shopify!B:Z,12,0)</f>
        <v>79.95</v>
      </c>
      <c r="D444" s="9">
        <f t="shared" si="18"/>
        <v>0</v>
      </c>
      <c r="G444" s="9" t="str">
        <v>AS-95523</v>
      </c>
      <c r="H444" s="9" t="str">
        <v>['shopify_payments']</v>
      </c>
      <c r="I444" s="9">
        <v>45.9</v>
      </c>
      <c r="J444" s="9">
        <f t="shared" si="19"/>
        <v>45.900000000000006</v>
      </c>
      <c r="K444" s="9">
        <f t="shared" si="20"/>
        <v>0</v>
      </c>
    </row>
    <row r="445" spans="1:11" x14ac:dyDescent="0.3">
      <c r="A445" s="9" t="str">
        <v>AS-96529</v>
      </c>
      <c r="B445" s="9">
        <v>88.97</v>
      </c>
      <c r="C445" s="9">
        <f>VLOOKUP(A445,Sales_Shopify!B:Z,12,0)</f>
        <v>88.97</v>
      </c>
      <c r="D445" s="9">
        <f t="shared" si="18"/>
        <v>0</v>
      </c>
      <c r="G445" s="9" t="str">
        <v>AS-95598</v>
      </c>
      <c r="H445" s="9" t="str">
        <v>['shopify_payments']</v>
      </c>
      <c r="I445" s="9">
        <v>192.45</v>
      </c>
      <c r="J445" s="9">
        <f t="shared" si="19"/>
        <v>192.45</v>
      </c>
      <c r="K445" s="9">
        <f t="shared" si="20"/>
        <v>0</v>
      </c>
    </row>
    <row r="446" spans="1:11" x14ac:dyDescent="0.3">
      <c r="A446" s="9" t="str">
        <v>AS-96528</v>
      </c>
      <c r="B446" s="9">
        <v>47.9</v>
      </c>
      <c r="C446" s="9">
        <f>VLOOKUP(A446,Sales_Shopify!B:Z,12,0)</f>
        <v>47.9</v>
      </c>
      <c r="D446" s="9">
        <f t="shared" si="18"/>
        <v>0</v>
      </c>
      <c r="G446" s="9" t="str">
        <v>AS-95604</v>
      </c>
      <c r="H446" s="9" t="str">
        <v>['shopify_payments']</v>
      </c>
      <c r="I446" s="9">
        <v>135.9</v>
      </c>
      <c r="J446" s="9">
        <f t="shared" si="19"/>
        <v>135.9</v>
      </c>
      <c r="K446" s="9">
        <f t="shared" si="20"/>
        <v>0</v>
      </c>
    </row>
    <row r="447" spans="1:11" x14ac:dyDescent="0.3">
      <c r="A447" s="9" t="str">
        <v>AS-96527</v>
      </c>
      <c r="B447" s="9">
        <v>28.26</v>
      </c>
      <c r="C447" s="9">
        <f>VLOOKUP(A447,Sales_Shopify!B:Z,12,0)</f>
        <v>28.26</v>
      </c>
      <c r="D447" s="9">
        <f t="shared" si="18"/>
        <v>0</v>
      </c>
      <c r="G447" s="9" t="str">
        <v>AS-95607</v>
      </c>
      <c r="H447" s="9" t="str">
        <v>['shopify_payments']</v>
      </c>
      <c r="I447" s="9">
        <v>34.9</v>
      </c>
      <c r="J447" s="9">
        <f t="shared" si="19"/>
        <v>34.9</v>
      </c>
      <c r="K447" s="9">
        <f t="shared" si="20"/>
        <v>0</v>
      </c>
    </row>
    <row r="448" spans="1:11" x14ac:dyDescent="0.3">
      <c r="A448" s="9" t="str">
        <v>AS-96526</v>
      </c>
      <c r="B448" s="9">
        <v>67.95</v>
      </c>
      <c r="C448" s="9">
        <f>VLOOKUP(A448,Sales_Shopify!B:Z,12,0)</f>
        <v>67.95</v>
      </c>
      <c r="D448" s="9">
        <f t="shared" si="18"/>
        <v>0</v>
      </c>
      <c r="G448" s="9" t="str">
        <v>AS-95608</v>
      </c>
      <c r="H448" s="9" t="str">
        <v>['shopify_payments']</v>
      </c>
      <c r="I448" s="9">
        <v>119.7</v>
      </c>
      <c r="J448" s="9">
        <f t="shared" si="19"/>
        <v>119.7</v>
      </c>
      <c r="K448" s="9">
        <f t="shared" si="20"/>
        <v>0</v>
      </c>
    </row>
    <row r="449" spans="1:11" x14ac:dyDescent="0.3">
      <c r="A449" s="9" t="str">
        <v>AS-96525</v>
      </c>
      <c r="B449" s="9">
        <v>135.9</v>
      </c>
      <c r="C449" s="9">
        <f>VLOOKUP(A449,Sales_Shopify!B:Z,12,0)</f>
        <v>135.9</v>
      </c>
      <c r="D449" s="9">
        <f t="shared" si="18"/>
        <v>0</v>
      </c>
      <c r="G449" s="9" t="str">
        <v>AS-95609</v>
      </c>
      <c r="H449" s="9" t="str">
        <v>['shopify_payments']</v>
      </c>
      <c r="I449" s="9">
        <v>43.8</v>
      </c>
      <c r="J449" s="9">
        <f t="shared" si="19"/>
        <v>43.8</v>
      </c>
      <c r="K449" s="9">
        <f t="shared" si="20"/>
        <v>0</v>
      </c>
    </row>
    <row r="450" spans="1:11" x14ac:dyDescent="0.3">
      <c r="A450" s="9" t="str">
        <v>AS-96524</v>
      </c>
      <c r="B450" s="9">
        <v>67.95</v>
      </c>
      <c r="C450" s="9">
        <f>VLOOKUP(A450,Sales_Shopify!B:Z,12,0)</f>
        <v>67.95</v>
      </c>
      <c r="D450" s="9">
        <f t="shared" si="18"/>
        <v>0</v>
      </c>
      <c r="G450" s="9" t="str">
        <v>AS-95610</v>
      </c>
      <c r="H450" s="9" t="str">
        <v>['shopify_payments']</v>
      </c>
      <c r="I450" s="9">
        <v>28.26</v>
      </c>
      <c r="J450" s="9">
        <f t="shared" si="19"/>
        <v>28.26</v>
      </c>
      <c r="K450" s="9">
        <f t="shared" si="20"/>
        <v>0</v>
      </c>
    </row>
    <row r="451" spans="1:11" x14ac:dyDescent="0.3">
      <c r="A451" s="9" t="str">
        <v>AS-96523</v>
      </c>
      <c r="B451" s="9">
        <v>82.53</v>
      </c>
      <c r="C451" s="9">
        <f>VLOOKUP(A451,Sales_Shopify!B:Z,12,0)</f>
        <v>82.53</v>
      </c>
      <c r="D451" s="9">
        <f t="shared" si="18"/>
        <v>0</v>
      </c>
      <c r="G451" s="9" t="str">
        <v>AS-95611</v>
      </c>
      <c r="H451" s="9" t="str">
        <v>['shopify_payments']</v>
      </c>
      <c r="I451" s="9">
        <v>49.95</v>
      </c>
      <c r="J451" s="9">
        <f t="shared" si="19"/>
        <v>49.95</v>
      </c>
      <c r="K451" s="9">
        <f t="shared" si="20"/>
        <v>0</v>
      </c>
    </row>
    <row r="452" spans="1:11" x14ac:dyDescent="0.3">
      <c r="A452" s="9" t="str">
        <v>AS-96521</v>
      </c>
      <c r="B452" s="9">
        <v>1041.4000000000001</v>
      </c>
      <c r="C452" s="9">
        <f>VLOOKUP(A452,Sales_Shopify!B:Z,12,0)</f>
        <v>1041.4000000000001</v>
      </c>
      <c r="D452" s="9">
        <f t="shared" si="18"/>
        <v>0</v>
      </c>
      <c r="G452" s="9" t="str">
        <v>AS-95614</v>
      </c>
      <c r="H452" s="9" t="str">
        <v>['shopify_payments']</v>
      </c>
      <c r="I452" s="9">
        <v>59.95</v>
      </c>
      <c r="J452" s="9">
        <f t="shared" si="19"/>
        <v>59.95</v>
      </c>
      <c r="K452" s="9">
        <f t="shared" si="20"/>
        <v>0</v>
      </c>
    </row>
    <row r="453" spans="1:11" x14ac:dyDescent="0.3">
      <c r="A453" s="9" t="str">
        <v>AS-96128</v>
      </c>
      <c r="B453" s="9">
        <v>0</v>
      </c>
      <c r="C453" s="9">
        <f>VLOOKUP(A453,Sales_Shopify!B:Z,12,0)</f>
        <v>0</v>
      </c>
      <c r="D453" s="9">
        <f t="shared" ref="D453:D516" si="21">IFERROR(ROUND(+B453-C453,2),"Not_Found")</f>
        <v>0</v>
      </c>
      <c r="G453" s="9" t="str">
        <v>AS-95615</v>
      </c>
      <c r="H453" s="9" t="str">
        <v>['shopify_payments']</v>
      </c>
      <c r="I453" s="9">
        <v>116.91</v>
      </c>
      <c r="J453" s="9">
        <f t="shared" ref="J453:J516" si="22">VLOOKUP(G453,$A$4:$D$1048576,2,0)</f>
        <v>116.91</v>
      </c>
      <c r="K453" s="9">
        <f t="shared" ref="K453:K516" si="23">IFERROR(ROUND(+I453-J453,2),"Not_Found")</f>
        <v>0</v>
      </c>
    </row>
    <row r="454" spans="1:11" x14ac:dyDescent="0.3">
      <c r="A454" s="9" t="str">
        <v>AS-96518</v>
      </c>
      <c r="B454" s="9">
        <v>101.93</v>
      </c>
      <c r="C454" s="9">
        <f>VLOOKUP(A454,Sales_Shopify!B:Z,12,0)</f>
        <v>101.93</v>
      </c>
      <c r="D454" s="9">
        <f t="shared" si="21"/>
        <v>0</v>
      </c>
      <c r="G454" s="9" t="str">
        <v>AS-95616</v>
      </c>
      <c r="H454" s="9" t="str">
        <v>['shopify_payments']</v>
      </c>
      <c r="I454" s="9">
        <v>254.55</v>
      </c>
      <c r="J454" s="9">
        <f t="shared" si="22"/>
        <v>254.55</v>
      </c>
      <c r="K454" s="9">
        <f t="shared" si="23"/>
        <v>0</v>
      </c>
    </row>
    <row r="455" spans="1:11" x14ac:dyDescent="0.3">
      <c r="A455" s="9" t="str">
        <v>AS-96517</v>
      </c>
      <c r="B455" s="9">
        <v>0</v>
      </c>
      <c r="C455" s="9">
        <f>VLOOKUP(A455,Sales_Shopify!B:Z,12,0)</f>
        <v>0</v>
      </c>
      <c r="D455" s="9">
        <f t="shared" si="21"/>
        <v>0</v>
      </c>
      <c r="G455" s="9" t="str">
        <v>AS-95620</v>
      </c>
      <c r="H455" s="9" t="str">
        <v>['shopify_payments']</v>
      </c>
      <c r="I455" s="9">
        <v>199.95</v>
      </c>
      <c r="J455" s="9">
        <f t="shared" si="22"/>
        <v>199.95</v>
      </c>
      <c r="K455" s="9">
        <f t="shared" si="23"/>
        <v>0</v>
      </c>
    </row>
    <row r="456" spans="1:11" x14ac:dyDescent="0.3">
      <c r="A456" s="9" t="str">
        <v>AS-96515</v>
      </c>
      <c r="B456" s="9">
        <v>28.26</v>
      </c>
      <c r="C456" s="9">
        <f>VLOOKUP(A456,Sales_Shopify!B:Z,12,0)</f>
        <v>28.26</v>
      </c>
      <c r="D456" s="9">
        <f t="shared" si="21"/>
        <v>0</v>
      </c>
      <c r="G456" s="9" t="str">
        <v>AS-95621</v>
      </c>
      <c r="H456" s="9" t="str">
        <v>['shopify_payments']</v>
      </c>
      <c r="I456" s="9">
        <v>84.95</v>
      </c>
      <c r="J456" s="9">
        <f t="shared" si="22"/>
        <v>84.95</v>
      </c>
      <c r="K456" s="9">
        <f t="shared" si="23"/>
        <v>0</v>
      </c>
    </row>
    <row r="457" spans="1:11" x14ac:dyDescent="0.3">
      <c r="A457" s="9" t="str">
        <v>AS-96514</v>
      </c>
      <c r="B457" s="9">
        <v>67.900000000000006</v>
      </c>
      <c r="C457" s="9">
        <f>VLOOKUP(A457,Sales_Shopify!B:Z,12,0)</f>
        <v>67.900000000000006</v>
      </c>
      <c r="D457" s="9">
        <f t="shared" si="21"/>
        <v>0</v>
      </c>
      <c r="G457" s="9" t="str">
        <v>AS-95623</v>
      </c>
      <c r="H457" s="9" t="str">
        <v>['shopify_payments']</v>
      </c>
      <c r="I457" s="9">
        <v>65.849999999999994</v>
      </c>
      <c r="J457" s="9">
        <f t="shared" si="22"/>
        <v>65.849999999999994</v>
      </c>
      <c r="K457" s="9">
        <f t="shared" si="23"/>
        <v>0</v>
      </c>
    </row>
    <row r="458" spans="1:11" x14ac:dyDescent="0.3">
      <c r="A458" s="9" t="str">
        <v>AS-96511</v>
      </c>
      <c r="B458" s="9">
        <v>37.9</v>
      </c>
      <c r="C458" s="9">
        <f>VLOOKUP(A458,Sales_Shopify!B:Z,12,0)</f>
        <v>37.9</v>
      </c>
      <c r="D458" s="9">
        <f t="shared" si="21"/>
        <v>0</v>
      </c>
      <c r="G458" s="9" t="str">
        <v>AS-95624</v>
      </c>
      <c r="H458" s="9" t="str">
        <v>['shopify_payments']</v>
      </c>
      <c r="I458" s="9">
        <v>24.9</v>
      </c>
      <c r="J458" s="9">
        <f t="shared" si="22"/>
        <v>24.9</v>
      </c>
      <c r="K458" s="9">
        <f t="shared" si="23"/>
        <v>0</v>
      </c>
    </row>
    <row r="459" spans="1:11" x14ac:dyDescent="0.3">
      <c r="A459" s="9" t="str">
        <v>AS-96509</v>
      </c>
      <c r="B459" s="9">
        <v>58.95</v>
      </c>
      <c r="C459" s="9">
        <f>VLOOKUP(A459,Sales_Shopify!B:Z,12,0)</f>
        <v>58.95</v>
      </c>
      <c r="D459" s="9">
        <f t="shared" si="21"/>
        <v>0</v>
      </c>
      <c r="G459" s="9" t="str">
        <v>AS-95627</v>
      </c>
      <c r="H459" s="9" t="str">
        <v>['shopify_payments']</v>
      </c>
      <c r="I459" s="9">
        <v>31.9</v>
      </c>
      <c r="J459" s="9">
        <f t="shared" si="22"/>
        <v>31.9</v>
      </c>
      <c r="K459" s="9">
        <f t="shared" si="23"/>
        <v>0</v>
      </c>
    </row>
    <row r="460" spans="1:11" x14ac:dyDescent="0.3">
      <c r="A460" s="9" t="str">
        <v>AS-96507</v>
      </c>
      <c r="B460" s="9">
        <v>52.9</v>
      </c>
      <c r="C460" s="9">
        <f>VLOOKUP(A460,Sales_Shopify!B:Z,12,0)</f>
        <v>52.9</v>
      </c>
      <c r="D460" s="9">
        <f t="shared" si="21"/>
        <v>0</v>
      </c>
      <c r="G460" s="9" t="str">
        <v>AS-95628</v>
      </c>
      <c r="H460" s="9" t="str">
        <v>['shopify_payments']</v>
      </c>
      <c r="I460" s="9">
        <v>58.95</v>
      </c>
      <c r="J460" s="9">
        <f t="shared" si="22"/>
        <v>58.95</v>
      </c>
      <c r="K460" s="9">
        <f t="shared" si="23"/>
        <v>0</v>
      </c>
    </row>
    <row r="461" spans="1:11" x14ac:dyDescent="0.3">
      <c r="A461" s="9" t="str">
        <v>AS-96506</v>
      </c>
      <c r="B461" s="9">
        <v>0</v>
      </c>
      <c r="C461" s="9">
        <f>VLOOKUP(A461,Sales_Shopify!B:Z,12,0)</f>
        <v>0</v>
      </c>
      <c r="D461" s="9">
        <f t="shared" si="21"/>
        <v>0</v>
      </c>
      <c r="G461" s="9" t="str">
        <v>AS-95631</v>
      </c>
      <c r="H461" s="9" t="str">
        <v>['shopify_payments']</v>
      </c>
      <c r="I461" s="9">
        <v>90.72</v>
      </c>
      <c r="J461" s="9">
        <f t="shared" si="22"/>
        <v>90.72</v>
      </c>
      <c r="K461" s="9">
        <f t="shared" si="23"/>
        <v>0</v>
      </c>
    </row>
    <row r="462" spans="1:11" x14ac:dyDescent="0.3">
      <c r="A462" s="9" t="str">
        <v>AS-96505</v>
      </c>
      <c r="B462" s="9">
        <v>179.9</v>
      </c>
      <c r="C462" s="9">
        <f>VLOOKUP(A462,Sales_Shopify!B:Z,12,0)</f>
        <v>179.9</v>
      </c>
      <c r="D462" s="9">
        <f t="shared" si="21"/>
        <v>0</v>
      </c>
      <c r="G462" s="9" t="str">
        <v>AS-95633</v>
      </c>
      <c r="H462" s="9" t="str">
        <v>['shopify_payments']</v>
      </c>
      <c r="I462" s="9">
        <v>53.87</v>
      </c>
      <c r="J462" s="9">
        <f t="shared" si="22"/>
        <v>53.87</v>
      </c>
      <c r="K462" s="9">
        <f t="shared" si="23"/>
        <v>0</v>
      </c>
    </row>
    <row r="463" spans="1:11" x14ac:dyDescent="0.3">
      <c r="A463" s="9" t="str">
        <v>AS-96504</v>
      </c>
      <c r="B463" s="9">
        <v>55.9</v>
      </c>
      <c r="C463" s="9">
        <f>VLOOKUP(A463,Sales_Shopify!B:Z,12,0)</f>
        <v>55.9</v>
      </c>
      <c r="D463" s="9">
        <f t="shared" si="21"/>
        <v>0</v>
      </c>
      <c r="G463" s="9" t="str">
        <v>AS-95634</v>
      </c>
      <c r="H463" s="9" t="str">
        <v>['shopify_payments']</v>
      </c>
      <c r="I463" s="9">
        <v>67.95</v>
      </c>
      <c r="J463" s="9">
        <f t="shared" si="22"/>
        <v>67.95</v>
      </c>
      <c r="K463" s="9">
        <f t="shared" si="23"/>
        <v>0</v>
      </c>
    </row>
    <row r="464" spans="1:11" x14ac:dyDescent="0.3">
      <c r="A464" s="9" t="str">
        <v>AS-96503</v>
      </c>
      <c r="B464" s="9">
        <v>58.95</v>
      </c>
      <c r="C464" s="9">
        <f>VLOOKUP(A464,Sales_Shopify!B:Z,12,0)</f>
        <v>58.95</v>
      </c>
      <c r="D464" s="9">
        <f t="shared" si="21"/>
        <v>0</v>
      </c>
      <c r="G464" s="9" t="str">
        <v>AS-95635</v>
      </c>
      <c r="H464" s="9" t="str">
        <v>['shopify_payments']</v>
      </c>
      <c r="I464" s="9">
        <v>106.11</v>
      </c>
      <c r="J464" s="9">
        <f t="shared" si="22"/>
        <v>106.11</v>
      </c>
      <c r="K464" s="9">
        <f t="shared" si="23"/>
        <v>0</v>
      </c>
    </row>
    <row r="465" spans="1:11" x14ac:dyDescent="0.3">
      <c r="A465" s="9" t="str">
        <v>AS-96502</v>
      </c>
      <c r="B465" s="9">
        <v>258.7</v>
      </c>
      <c r="C465" s="9">
        <f>VLOOKUP(A465,Sales_Shopify!B:Z,12,0)</f>
        <v>258.7</v>
      </c>
      <c r="D465" s="9">
        <f t="shared" si="21"/>
        <v>0</v>
      </c>
      <c r="G465" s="9" t="str">
        <v>AS-95644</v>
      </c>
      <c r="H465" s="9" t="str">
        <v>['shopify_payments']</v>
      </c>
      <c r="I465" s="9">
        <v>58.95</v>
      </c>
      <c r="J465" s="9">
        <f t="shared" si="22"/>
        <v>58.95</v>
      </c>
      <c r="K465" s="9">
        <f t="shared" si="23"/>
        <v>0</v>
      </c>
    </row>
    <row r="466" spans="1:11" x14ac:dyDescent="0.3">
      <c r="A466" s="9" t="str">
        <v>AS-96501</v>
      </c>
      <c r="B466" s="9">
        <v>59.85</v>
      </c>
      <c r="C466" s="9">
        <f>VLOOKUP(A466,Sales_Shopify!B:Z,12,0)</f>
        <v>59.85</v>
      </c>
      <c r="D466" s="9">
        <f t="shared" si="21"/>
        <v>0</v>
      </c>
      <c r="G466" s="9" t="str">
        <v>AS-95647</v>
      </c>
      <c r="H466" s="9" t="str">
        <v>['shopify_payments']</v>
      </c>
      <c r="I466" s="9">
        <v>67.95</v>
      </c>
      <c r="J466" s="9">
        <f t="shared" si="22"/>
        <v>67.95</v>
      </c>
      <c r="K466" s="9">
        <f t="shared" si="23"/>
        <v>0</v>
      </c>
    </row>
    <row r="467" spans="1:11" x14ac:dyDescent="0.3">
      <c r="A467" s="9" t="str">
        <v>AS-96499</v>
      </c>
      <c r="B467" s="9">
        <v>40.86</v>
      </c>
      <c r="C467" s="9">
        <f>VLOOKUP(A467,Sales_Shopify!B:Z,12,0)</f>
        <v>40.86</v>
      </c>
      <c r="D467" s="9">
        <f t="shared" si="21"/>
        <v>0</v>
      </c>
      <c r="G467" s="9" t="str">
        <v>AS-95650</v>
      </c>
      <c r="H467" s="9" t="str">
        <v>['shopify_payments']</v>
      </c>
      <c r="I467" s="9">
        <v>46.22</v>
      </c>
      <c r="J467" s="9">
        <f t="shared" si="22"/>
        <v>46.22</v>
      </c>
      <c r="K467" s="9">
        <f t="shared" si="23"/>
        <v>0</v>
      </c>
    </row>
    <row r="468" spans="1:11" x14ac:dyDescent="0.3">
      <c r="A468" s="9" t="str">
        <v>AS-95645</v>
      </c>
      <c r="B468" s="9">
        <v>0</v>
      </c>
      <c r="C468" s="9">
        <f>VLOOKUP(A468,Sales_Shopify!B:Z,12,0)</f>
        <v>0</v>
      </c>
      <c r="D468" s="9">
        <f t="shared" si="21"/>
        <v>0</v>
      </c>
      <c r="G468" s="9" t="str">
        <v>AS-95651</v>
      </c>
      <c r="H468" s="9" t="str">
        <v>['shopify_payments']</v>
      </c>
      <c r="I468" s="9">
        <v>148.28</v>
      </c>
      <c r="J468" s="9">
        <f t="shared" si="22"/>
        <v>148.28</v>
      </c>
      <c r="K468" s="9">
        <f t="shared" si="23"/>
        <v>0</v>
      </c>
    </row>
    <row r="469" spans="1:11" x14ac:dyDescent="0.3">
      <c r="A469" s="9" t="str">
        <v>AS-96495</v>
      </c>
      <c r="B469" s="9">
        <v>67.95</v>
      </c>
      <c r="C469" s="9">
        <f>VLOOKUP(A469,Sales_Shopify!B:Z,12,0)</f>
        <v>67.95</v>
      </c>
      <c r="D469" s="9">
        <f t="shared" si="21"/>
        <v>0</v>
      </c>
      <c r="G469" s="9" t="str">
        <v>AS-95654</v>
      </c>
      <c r="H469" s="9" t="str">
        <v>['shopify_payments']</v>
      </c>
      <c r="I469" s="9">
        <v>62.9</v>
      </c>
      <c r="J469" s="9">
        <f t="shared" si="22"/>
        <v>62.9</v>
      </c>
      <c r="K469" s="9">
        <f t="shared" si="23"/>
        <v>0</v>
      </c>
    </row>
    <row r="470" spans="1:11" x14ac:dyDescent="0.3">
      <c r="A470" s="9" t="str">
        <v>AS-96491</v>
      </c>
      <c r="B470" s="9">
        <v>31.9</v>
      </c>
      <c r="C470" s="9">
        <f>VLOOKUP(A470,Sales_Shopify!B:Z,12,0)</f>
        <v>31.9</v>
      </c>
      <c r="D470" s="9">
        <f t="shared" si="21"/>
        <v>0</v>
      </c>
      <c r="G470" s="9" t="str">
        <v>AS-95655</v>
      </c>
      <c r="H470" s="9" t="str">
        <v>['shopify_payments']</v>
      </c>
      <c r="I470" s="9">
        <v>52.92</v>
      </c>
      <c r="J470" s="9">
        <f t="shared" si="22"/>
        <v>52.92</v>
      </c>
      <c r="K470" s="9">
        <f t="shared" si="23"/>
        <v>0</v>
      </c>
    </row>
    <row r="471" spans="1:11" x14ac:dyDescent="0.3">
      <c r="A471" s="9" t="str">
        <v>AS-96490</v>
      </c>
      <c r="B471" s="9">
        <v>114.95</v>
      </c>
      <c r="C471" s="9">
        <f>VLOOKUP(A471,Sales_Shopify!B:Z,12,0)</f>
        <v>114.95</v>
      </c>
      <c r="D471" s="9">
        <f t="shared" si="21"/>
        <v>0</v>
      </c>
      <c r="G471" s="9" t="str">
        <v>AS-95656</v>
      </c>
      <c r="H471" s="9" t="str">
        <v>['shopify_payments']</v>
      </c>
      <c r="I471" s="9">
        <v>31.9</v>
      </c>
      <c r="J471" s="9">
        <f t="shared" si="22"/>
        <v>31.9</v>
      </c>
      <c r="K471" s="9">
        <f t="shared" si="23"/>
        <v>0</v>
      </c>
    </row>
    <row r="472" spans="1:11" x14ac:dyDescent="0.3">
      <c r="A472" s="9" t="str">
        <v>AS-96489</v>
      </c>
      <c r="B472" s="9">
        <v>30.85</v>
      </c>
      <c r="C472" s="9">
        <f>VLOOKUP(A472,Sales_Shopify!B:Z,12,0)</f>
        <v>30.85</v>
      </c>
      <c r="D472" s="9">
        <f t="shared" si="21"/>
        <v>0</v>
      </c>
      <c r="G472" s="9" t="str">
        <v>AS-95659</v>
      </c>
      <c r="H472" s="9" t="str">
        <v>['shopify_payments']</v>
      </c>
      <c r="I472" s="9">
        <v>160.85</v>
      </c>
      <c r="J472" s="9">
        <f t="shared" si="22"/>
        <v>160.85</v>
      </c>
      <c r="K472" s="9">
        <f t="shared" si="23"/>
        <v>0</v>
      </c>
    </row>
    <row r="473" spans="1:11" x14ac:dyDescent="0.3">
      <c r="A473" s="9" t="str">
        <v>AS-96488</v>
      </c>
      <c r="B473" s="9">
        <v>74.849999999999994</v>
      </c>
      <c r="C473" s="9">
        <f>VLOOKUP(A473,Sales_Shopify!B:Z,12,0)</f>
        <v>74.849999999999994</v>
      </c>
      <c r="D473" s="9">
        <f t="shared" si="21"/>
        <v>0</v>
      </c>
      <c r="G473" s="9" t="str">
        <v>AS-95660</v>
      </c>
      <c r="H473" s="9" t="str">
        <v>['shopify_payments']</v>
      </c>
      <c r="I473" s="9">
        <v>63.9</v>
      </c>
      <c r="J473" s="9">
        <f t="shared" si="22"/>
        <v>63.9</v>
      </c>
      <c r="K473" s="9">
        <f t="shared" si="23"/>
        <v>0</v>
      </c>
    </row>
    <row r="474" spans="1:11" x14ac:dyDescent="0.3">
      <c r="A474" s="9" t="str">
        <v>AS-96487</v>
      </c>
      <c r="B474" s="9">
        <v>59.31</v>
      </c>
      <c r="C474" s="9">
        <f>VLOOKUP(A474,Sales_Shopify!B:Z,12,0)</f>
        <v>59.31</v>
      </c>
      <c r="D474" s="9">
        <f t="shared" si="21"/>
        <v>0</v>
      </c>
      <c r="G474" s="9" t="str">
        <v>AS-95661</v>
      </c>
      <c r="H474" s="9" t="str">
        <v>['shopify_payments']</v>
      </c>
      <c r="I474" s="9">
        <v>59.31</v>
      </c>
      <c r="J474" s="9">
        <f t="shared" si="22"/>
        <v>59.31</v>
      </c>
      <c r="K474" s="9">
        <f t="shared" si="23"/>
        <v>0</v>
      </c>
    </row>
    <row r="475" spans="1:11" x14ac:dyDescent="0.3">
      <c r="A475" s="9" t="str">
        <v>AS-96486</v>
      </c>
      <c r="B475" s="9">
        <v>53.46</v>
      </c>
      <c r="C475" s="9">
        <f>VLOOKUP(A475,Sales_Shopify!B:Z,12,0)</f>
        <v>53.46</v>
      </c>
      <c r="D475" s="9">
        <f t="shared" si="21"/>
        <v>0</v>
      </c>
      <c r="G475" s="9" t="str">
        <v>AS-95662</v>
      </c>
      <c r="H475" s="9" t="str">
        <v>['shopify_payments']</v>
      </c>
      <c r="I475" s="9">
        <v>124.75</v>
      </c>
      <c r="J475" s="9">
        <f t="shared" si="22"/>
        <v>124.75</v>
      </c>
      <c r="K475" s="9">
        <f t="shared" si="23"/>
        <v>0</v>
      </c>
    </row>
    <row r="476" spans="1:11" x14ac:dyDescent="0.3">
      <c r="A476" s="9" t="str">
        <v>AS-96485</v>
      </c>
      <c r="B476" s="9">
        <v>78.12</v>
      </c>
      <c r="C476" s="9">
        <f>VLOOKUP(A476,Sales_Shopify!B:Z,12,0)</f>
        <v>78.12</v>
      </c>
      <c r="D476" s="9">
        <f t="shared" si="21"/>
        <v>0</v>
      </c>
      <c r="G476" s="9" t="str">
        <v>AS-95664</v>
      </c>
      <c r="H476" s="9" t="str">
        <v>['shopify_payments']</v>
      </c>
      <c r="I476" s="9">
        <v>62.85</v>
      </c>
      <c r="J476" s="9">
        <f t="shared" si="22"/>
        <v>62.85</v>
      </c>
      <c r="K476" s="9">
        <f t="shared" si="23"/>
        <v>0</v>
      </c>
    </row>
    <row r="477" spans="1:11" x14ac:dyDescent="0.3">
      <c r="A477" s="9" t="str">
        <v>AS-96482</v>
      </c>
      <c r="B477" s="9">
        <v>58.85</v>
      </c>
      <c r="C477" s="9">
        <f>VLOOKUP(A477,Sales_Shopify!B:Z,12,0)</f>
        <v>58.85</v>
      </c>
      <c r="D477" s="9">
        <f t="shared" si="21"/>
        <v>0</v>
      </c>
      <c r="G477" s="9" t="str">
        <v>AS-95669</v>
      </c>
      <c r="H477" s="9" t="str">
        <v>['shopify_payments']</v>
      </c>
      <c r="I477" s="9">
        <v>65.900000000000006</v>
      </c>
      <c r="J477" s="9">
        <f t="shared" si="22"/>
        <v>65.900000000000006</v>
      </c>
      <c r="K477" s="9">
        <f t="shared" si="23"/>
        <v>0</v>
      </c>
    </row>
    <row r="478" spans="1:11" x14ac:dyDescent="0.3">
      <c r="A478" s="9" t="str">
        <v>AS-96481</v>
      </c>
      <c r="B478" s="9">
        <v>39.06</v>
      </c>
      <c r="C478" s="9">
        <f>VLOOKUP(A478,Sales_Shopify!B:Z,12,0)</f>
        <v>39.06</v>
      </c>
      <c r="D478" s="9">
        <f t="shared" si="21"/>
        <v>0</v>
      </c>
      <c r="G478" s="9" t="str">
        <v>AS-95670</v>
      </c>
      <c r="H478" s="9" t="str">
        <v>['shopify_payments']</v>
      </c>
      <c r="I478" s="9">
        <v>64.95</v>
      </c>
      <c r="J478" s="9">
        <f t="shared" si="22"/>
        <v>64.95</v>
      </c>
      <c r="K478" s="9">
        <f t="shared" si="23"/>
        <v>0</v>
      </c>
    </row>
    <row r="479" spans="1:11" x14ac:dyDescent="0.3">
      <c r="A479" s="9" t="str">
        <v>AS-96480</v>
      </c>
      <c r="B479" s="9">
        <v>99.95</v>
      </c>
      <c r="C479" s="9">
        <f>VLOOKUP(A479,Sales_Shopify!B:Z,12,0)</f>
        <v>99.95</v>
      </c>
      <c r="D479" s="9">
        <f t="shared" si="21"/>
        <v>0</v>
      </c>
      <c r="G479" s="9" t="str">
        <v>AS-95675</v>
      </c>
      <c r="H479" s="9" t="str">
        <v>['shopify_payments']</v>
      </c>
      <c r="I479" s="9">
        <v>24.9</v>
      </c>
      <c r="J479" s="9">
        <f t="shared" si="22"/>
        <v>24.9</v>
      </c>
      <c r="K479" s="9">
        <f t="shared" si="23"/>
        <v>0</v>
      </c>
    </row>
    <row r="480" spans="1:11" x14ac:dyDescent="0.3">
      <c r="A480" s="9" t="str">
        <v>AS-96479</v>
      </c>
      <c r="B480" s="9">
        <v>44.9</v>
      </c>
      <c r="C480" s="9">
        <f>VLOOKUP(A480,Sales_Shopify!B:Z,12,0)</f>
        <v>44.9</v>
      </c>
      <c r="D480" s="9">
        <f t="shared" si="21"/>
        <v>0</v>
      </c>
      <c r="G480" s="9" t="str">
        <v>AS-95676</v>
      </c>
      <c r="H480" s="9" t="str">
        <v>['shopify_payments']</v>
      </c>
      <c r="I480" s="9">
        <v>116.91</v>
      </c>
      <c r="J480" s="9">
        <f t="shared" si="22"/>
        <v>116.91</v>
      </c>
      <c r="K480" s="9">
        <f t="shared" si="23"/>
        <v>0</v>
      </c>
    </row>
    <row r="481" spans="1:11" x14ac:dyDescent="0.3">
      <c r="A481" s="9" t="str">
        <v>AS-96478</v>
      </c>
      <c r="B481" s="9">
        <v>24.9</v>
      </c>
      <c r="C481" s="9">
        <f>VLOOKUP(A481,Sales_Shopify!B:Z,12,0)</f>
        <v>24.9</v>
      </c>
      <c r="D481" s="9">
        <f t="shared" si="21"/>
        <v>0</v>
      </c>
      <c r="G481" s="9" t="str">
        <v>AS-95677</v>
      </c>
      <c r="H481" s="9" t="str">
        <v>['shopify_payments']</v>
      </c>
      <c r="I481" s="9">
        <v>59.31</v>
      </c>
      <c r="J481" s="9">
        <f t="shared" si="22"/>
        <v>59.31</v>
      </c>
      <c r="K481" s="9">
        <f t="shared" si="23"/>
        <v>0</v>
      </c>
    </row>
    <row r="482" spans="1:11" x14ac:dyDescent="0.3">
      <c r="A482" s="9" t="str">
        <v>AS-96477</v>
      </c>
      <c r="B482" s="9">
        <v>106.11</v>
      </c>
      <c r="C482" s="9">
        <f>VLOOKUP(A482,Sales_Shopify!B:Z,12,0)</f>
        <v>106.11</v>
      </c>
      <c r="D482" s="9">
        <f t="shared" si="21"/>
        <v>0</v>
      </c>
      <c r="G482" s="9" t="str">
        <v>AS-95679</v>
      </c>
      <c r="H482" s="9" t="str">
        <v>['shopify_payments']</v>
      </c>
      <c r="I482" s="9">
        <v>17.899999999999999</v>
      </c>
      <c r="J482" s="9">
        <f t="shared" si="22"/>
        <v>17.899999999999999</v>
      </c>
      <c r="K482" s="9">
        <f t="shared" si="23"/>
        <v>0</v>
      </c>
    </row>
    <row r="483" spans="1:11" x14ac:dyDescent="0.3">
      <c r="A483" s="9" t="str">
        <v>AS-96476</v>
      </c>
      <c r="B483" s="9">
        <v>37.9</v>
      </c>
      <c r="C483" s="9">
        <f>VLOOKUP(A483,Sales_Shopify!B:Z,12,0)</f>
        <v>37.9</v>
      </c>
      <c r="D483" s="9">
        <f t="shared" si="21"/>
        <v>0</v>
      </c>
      <c r="G483" s="9" t="str">
        <v>AS-95680</v>
      </c>
      <c r="H483" s="9" t="str">
        <v>['shopify_payments']</v>
      </c>
      <c r="I483" s="9">
        <v>24.9</v>
      </c>
      <c r="J483" s="9">
        <f t="shared" si="22"/>
        <v>24.9</v>
      </c>
      <c r="K483" s="9">
        <f t="shared" si="23"/>
        <v>0</v>
      </c>
    </row>
    <row r="484" spans="1:11" x14ac:dyDescent="0.3">
      <c r="A484" s="9" t="str">
        <v>AS-96474</v>
      </c>
      <c r="B484" s="9">
        <v>37.9</v>
      </c>
      <c r="C484" s="9">
        <f>VLOOKUP(A484,Sales_Shopify!B:Z,12,0)</f>
        <v>37.9</v>
      </c>
      <c r="D484" s="9">
        <f t="shared" si="21"/>
        <v>0</v>
      </c>
      <c r="G484" s="9" t="str">
        <v>AS-95681</v>
      </c>
      <c r="H484" s="9" t="str">
        <v>['shopify_payments']</v>
      </c>
      <c r="I484" s="9">
        <v>362.48</v>
      </c>
      <c r="J484" s="9">
        <f t="shared" si="22"/>
        <v>362.48</v>
      </c>
      <c r="K484" s="9">
        <f t="shared" si="23"/>
        <v>0</v>
      </c>
    </row>
    <row r="485" spans="1:11" x14ac:dyDescent="0.3">
      <c r="A485" s="9" t="str">
        <v>AS-96473</v>
      </c>
      <c r="B485" s="9">
        <v>116.91</v>
      </c>
      <c r="C485" s="9">
        <f>VLOOKUP(A485,Sales_Shopify!B:Z,12,0)</f>
        <v>116.91</v>
      </c>
      <c r="D485" s="9">
        <f t="shared" si="21"/>
        <v>0</v>
      </c>
      <c r="G485" s="9" t="str">
        <v>AS-95682</v>
      </c>
      <c r="H485" s="9" t="str">
        <v>['shopify_payments']</v>
      </c>
      <c r="I485" s="9">
        <v>78.12</v>
      </c>
      <c r="J485" s="9">
        <f t="shared" si="22"/>
        <v>78.12</v>
      </c>
      <c r="K485" s="9">
        <f t="shared" si="23"/>
        <v>0</v>
      </c>
    </row>
    <row r="486" spans="1:11" x14ac:dyDescent="0.3">
      <c r="A486" s="9" t="str">
        <v>AS-96472</v>
      </c>
      <c r="B486" s="9">
        <v>106.02</v>
      </c>
      <c r="C486" s="9">
        <f>VLOOKUP(A486,Sales_Shopify!B:Z,12,0)</f>
        <v>106.02</v>
      </c>
      <c r="D486" s="9">
        <f t="shared" si="21"/>
        <v>0</v>
      </c>
      <c r="G486" s="9" t="str">
        <v>AS-95683</v>
      </c>
      <c r="H486" s="9" t="str">
        <v>['shopify_payments']</v>
      </c>
      <c r="I486" s="9">
        <v>99.81</v>
      </c>
      <c r="J486" s="9">
        <f t="shared" si="22"/>
        <v>99.81</v>
      </c>
      <c r="K486" s="9">
        <f t="shared" si="23"/>
        <v>0</v>
      </c>
    </row>
    <row r="487" spans="1:11" x14ac:dyDescent="0.3">
      <c r="A487" s="9" t="str">
        <v>AS-96470</v>
      </c>
      <c r="B487" s="9">
        <v>31.9</v>
      </c>
      <c r="C487" s="9">
        <f>VLOOKUP(A487,Sales_Shopify!B:Z,12,0)</f>
        <v>31.9</v>
      </c>
      <c r="D487" s="9">
        <f t="shared" si="21"/>
        <v>0</v>
      </c>
      <c r="G487" s="9" t="str">
        <v>AS-95689</v>
      </c>
      <c r="H487" s="9" t="str">
        <v>['shopify_payments']</v>
      </c>
      <c r="I487" s="9">
        <v>44.85</v>
      </c>
      <c r="J487" s="9">
        <f t="shared" si="22"/>
        <v>44.85</v>
      </c>
      <c r="K487" s="9">
        <f t="shared" si="23"/>
        <v>0</v>
      </c>
    </row>
    <row r="488" spans="1:11" x14ac:dyDescent="0.3">
      <c r="A488" s="9" t="str">
        <v>AS-96467</v>
      </c>
      <c r="B488" s="9">
        <v>47.9</v>
      </c>
      <c r="C488" s="9">
        <f>VLOOKUP(A488,Sales_Shopify!B:Z,12,0)</f>
        <v>47.9</v>
      </c>
      <c r="D488" s="9">
        <f t="shared" si="21"/>
        <v>0</v>
      </c>
      <c r="G488" s="9" t="str">
        <v>AS-95690</v>
      </c>
      <c r="H488" s="9" t="str">
        <v>['shopify_payments']</v>
      </c>
      <c r="I488" s="9">
        <v>59.9</v>
      </c>
      <c r="J488" s="9">
        <f t="shared" si="22"/>
        <v>59.9</v>
      </c>
      <c r="K488" s="9">
        <f t="shared" si="23"/>
        <v>0</v>
      </c>
    </row>
    <row r="489" spans="1:11" x14ac:dyDescent="0.3">
      <c r="A489" s="9" t="str">
        <v>AS-96465</v>
      </c>
      <c r="B489" s="9">
        <v>214.83</v>
      </c>
      <c r="C489" s="9">
        <f>VLOOKUP(A489,Sales_Shopify!B:Z,12,0)</f>
        <v>214.83</v>
      </c>
      <c r="D489" s="9">
        <f t="shared" si="21"/>
        <v>0</v>
      </c>
      <c r="G489" s="9" t="str">
        <v>AS-95691</v>
      </c>
      <c r="H489" s="9" t="str">
        <v>['shopify_payments']</v>
      </c>
      <c r="I489" s="9">
        <v>40.86</v>
      </c>
      <c r="J489" s="9">
        <f t="shared" si="22"/>
        <v>40.86</v>
      </c>
      <c r="K489" s="9">
        <f t="shared" si="23"/>
        <v>0</v>
      </c>
    </row>
    <row r="490" spans="1:11" x14ac:dyDescent="0.3">
      <c r="A490" s="9" t="str">
        <v>AS-96462</v>
      </c>
      <c r="B490" s="9">
        <v>241.28</v>
      </c>
      <c r="C490" s="9">
        <f>VLOOKUP(A490,Sales_Shopify!B:Z,12,0)</f>
        <v>241.28</v>
      </c>
      <c r="D490" s="9">
        <f t="shared" si="21"/>
        <v>0</v>
      </c>
      <c r="G490" s="9" t="str">
        <v>AS-95692</v>
      </c>
      <c r="H490" s="9" t="str">
        <v>['shopify_payments']</v>
      </c>
      <c r="I490" s="9">
        <v>29.9</v>
      </c>
      <c r="J490" s="9">
        <f t="shared" si="22"/>
        <v>29.9</v>
      </c>
      <c r="K490" s="9">
        <f t="shared" si="23"/>
        <v>0</v>
      </c>
    </row>
    <row r="491" spans="1:11" x14ac:dyDescent="0.3">
      <c r="A491" s="9" t="str">
        <v>AS-96460</v>
      </c>
      <c r="B491" s="9">
        <v>24.9</v>
      </c>
      <c r="C491" s="9">
        <f>VLOOKUP(A491,Sales_Shopify!B:Z,12,0)</f>
        <v>24.9</v>
      </c>
      <c r="D491" s="9">
        <f t="shared" si="21"/>
        <v>0</v>
      </c>
      <c r="G491" s="9" t="str">
        <v>AS-95696</v>
      </c>
      <c r="H491" s="9" t="str">
        <v>['shopify_payments']</v>
      </c>
      <c r="I491" s="9">
        <v>53.46</v>
      </c>
      <c r="J491" s="9">
        <f t="shared" si="22"/>
        <v>53.46</v>
      </c>
      <c r="K491" s="9">
        <f t="shared" si="23"/>
        <v>0</v>
      </c>
    </row>
    <row r="492" spans="1:11" x14ac:dyDescent="0.3">
      <c r="A492" s="9" t="str">
        <v>AS-96459</v>
      </c>
      <c r="B492" s="9">
        <v>29.9</v>
      </c>
      <c r="C492" s="9">
        <f>VLOOKUP(A492,Sales_Shopify!B:Z,12,0)</f>
        <v>29.9</v>
      </c>
      <c r="D492" s="9">
        <f t="shared" si="21"/>
        <v>0</v>
      </c>
      <c r="G492" s="9" t="str">
        <v>AS-95697</v>
      </c>
      <c r="H492" s="9" t="str">
        <v>['shopify_payments']</v>
      </c>
      <c r="I492" s="9">
        <v>175.37</v>
      </c>
      <c r="J492" s="9">
        <f t="shared" si="22"/>
        <v>175.37</v>
      </c>
      <c r="K492" s="9">
        <f t="shared" si="23"/>
        <v>0</v>
      </c>
    </row>
    <row r="493" spans="1:11" x14ac:dyDescent="0.3">
      <c r="A493" s="9" t="str">
        <v>AS-96458</v>
      </c>
      <c r="B493" s="9">
        <v>17.899999999999999</v>
      </c>
      <c r="C493" s="9">
        <f>VLOOKUP(A493,Sales_Shopify!B:Z,12,0)</f>
        <v>17.899999999999999</v>
      </c>
      <c r="D493" s="9">
        <f t="shared" si="21"/>
        <v>0</v>
      </c>
      <c r="G493" s="9" t="str">
        <v>AS-95700</v>
      </c>
      <c r="H493" s="9" t="str">
        <v>['shopify_payments']</v>
      </c>
      <c r="I493" s="9">
        <v>53.46</v>
      </c>
      <c r="J493" s="9">
        <f t="shared" si="22"/>
        <v>53.46</v>
      </c>
      <c r="K493" s="9">
        <f t="shared" si="23"/>
        <v>0</v>
      </c>
    </row>
    <row r="494" spans="1:11" x14ac:dyDescent="0.3">
      <c r="A494" s="9" t="str">
        <v>AS-96453</v>
      </c>
      <c r="B494" s="9">
        <v>44.9</v>
      </c>
      <c r="C494" s="9">
        <f>VLOOKUP(A494,Sales_Shopify!B:Z,12,0)</f>
        <v>44.9</v>
      </c>
      <c r="D494" s="9">
        <f t="shared" si="21"/>
        <v>0</v>
      </c>
      <c r="G494" s="9" t="str">
        <v>AS-95702</v>
      </c>
      <c r="H494" s="9" t="str">
        <v>['shopify_payments']</v>
      </c>
      <c r="I494" s="9">
        <v>52.85</v>
      </c>
      <c r="J494" s="9">
        <f t="shared" si="22"/>
        <v>52.85</v>
      </c>
      <c r="K494" s="9">
        <f t="shared" si="23"/>
        <v>0</v>
      </c>
    </row>
    <row r="495" spans="1:11" x14ac:dyDescent="0.3">
      <c r="A495" s="9" t="str">
        <v>AS-96452</v>
      </c>
      <c r="B495" s="9">
        <v>31.9</v>
      </c>
      <c r="C495" s="9">
        <f>VLOOKUP(A495,Sales_Shopify!B:Z,12,0)</f>
        <v>31.9</v>
      </c>
      <c r="D495" s="9">
        <f t="shared" si="21"/>
        <v>0</v>
      </c>
      <c r="G495" s="9" t="str">
        <v>AS-95704</v>
      </c>
      <c r="H495" s="9" t="str">
        <v>['shopify_payments']</v>
      </c>
      <c r="I495" s="9">
        <v>80.849999999999994</v>
      </c>
      <c r="J495" s="9">
        <f t="shared" si="22"/>
        <v>80.849999999999994</v>
      </c>
      <c r="K495" s="9">
        <f t="shared" si="23"/>
        <v>0</v>
      </c>
    </row>
    <row r="496" spans="1:11" x14ac:dyDescent="0.3">
      <c r="A496" s="9" t="str">
        <v>AS-96451</v>
      </c>
      <c r="B496" s="9">
        <v>307.85000000000002</v>
      </c>
      <c r="C496" s="9">
        <f>VLOOKUP(A496,Sales_Shopify!B:Z,12,0)</f>
        <v>307.85000000000002</v>
      </c>
      <c r="D496" s="9">
        <f t="shared" si="21"/>
        <v>0</v>
      </c>
      <c r="G496" s="9" t="str">
        <v>AS-95706</v>
      </c>
      <c r="H496" s="9" t="str">
        <v>['shopify_payments']</v>
      </c>
      <c r="I496" s="9">
        <v>64.95</v>
      </c>
      <c r="J496" s="9">
        <f t="shared" si="22"/>
        <v>64.95</v>
      </c>
      <c r="K496" s="9">
        <f t="shared" si="23"/>
        <v>0</v>
      </c>
    </row>
    <row r="497" spans="1:11" x14ac:dyDescent="0.3">
      <c r="A497" s="9" t="str">
        <v>AS-95776</v>
      </c>
      <c r="B497" s="9">
        <v>17.43</v>
      </c>
      <c r="C497" s="9">
        <f>VLOOKUP(A497,Sales_Shopify!B:Z,12,0)</f>
        <v>17.43</v>
      </c>
      <c r="D497" s="9">
        <f t="shared" si="21"/>
        <v>0</v>
      </c>
      <c r="G497" s="9" t="str">
        <v>AS-95707</v>
      </c>
      <c r="H497" s="9" t="str">
        <v>['shopify_payments']</v>
      </c>
      <c r="I497" s="9">
        <v>135.9</v>
      </c>
      <c r="J497" s="9">
        <f t="shared" si="22"/>
        <v>135.9</v>
      </c>
      <c r="K497" s="9">
        <f t="shared" si="23"/>
        <v>0</v>
      </c>
    </row>
    <row r="498" spans="1:11" x14ac:dyDescent="0.3">
      <c r="A498" s="9" t="str">
        <v>AS-96450</v>
      </c>
      <c r="B498" s="9">
        <v>150.85</v>
      </c>
      <c r="C498" s="9">
        <f>VLOOKUP(A498,Sales_Shopify!B:Z,12,0)</f>
        <v>150.85</v>
      </c>
      <c r="D498" s="9">
        <f t="shared" si="21"/>
        <v>0</v>
      </c>
      <c r="G498" s="9" t="str">
        <v>AS-95709</v>
      </c>
      <c r="H498" s="9" t="str">
        <v>['shopify_payments']</v>
      </c>
      <c r="I498" s="9">
        <v>59.9</v>
      </c>
      <c r="J498" s="9">
        <f t="shared" si="22"/>
        <v>59.9</v>
      </c>
      <c r="K498" s="9">
        <f t="shared" si="23"/>
        <v>0</v>
      </c>
    </row>
    <row r="499" spans="1:11" x14ac:dyDescent="0.3">
      <c r="A499" s="9" t="str">
        <v>AS-96449</v>
      </c>
      <c r="B499" s="9">
        <v>30.85</v>
      </c>
      <c r="C499" s="9">
        <f>VLOOKUP(A499,Sales_Shopify!B:Z,12,0)</f>
        <v>30.85</v>
      </c>
      <c r="D499" s="9">
        <f t="shared" si="21"/>
        <v>0</v>
      </c>
      <c r="G499" s="9" t="str">
        <v>AS-95710</v>
      </c>
      <c r="H499" s="9" t="str">
        <v>['shopify_payments']</v>
      </c>
      <c r="I499" s="9">
        <v>91.71</v>
      </c>
      <c r="J499" s="9">
        <f t="shared" si="22"/>
        <v>91.71</v>
      </c>
      <c r="K499" s="9">
        <f t="shared" si="23"/>
        <v>0</v>
      </c>
    </row>
    <row r="500" spans="1:11" x14ac:dyDescent="0.3">
      <c r="A500" s="9" t="str">
        <v>AS-96447</v>
      </c>
      <c r="B500" s="9">
        <v>114.95</v>
      </c>
      <c r="C500" s="9">
        <f>VLOOKUP(A500,Sales_Shopify!B:Z,12,0)</f>
        <v>114.95</v>
      </c>
      <c r="D500" s="9">
        <f t="shared" si="21"/>
        <v>0</v>
      </c>
      <c r="G500" s="9" t="str">
        <v>AS-95711</v>
      </c>
      <c r="H500" s="9" t="str">
        <v>['shopify_payments']</v>
      </c>
      <c r="I500" s="9">
        <v>37.9</v>
      </c>
      <c r="J500" s="9">
        <f t="shared" si="22"/>
        <v>37.9</v>
      </c>
      <c r="K500" s="9">
        <f t="shared" si="23"/>
        <v>0</v>
      </c>
    </row>
    <row r="501" spans="1:11" x14ac:dyDescent="0.3">
      <c r="A501" s="9" t="str">
        <v>AS-96445</v>
      </c>
      <c r="B501" s="9">
        <v>29.9</v>
      </c>
      <c r="C501" s="9">
        <f>VLOOKUP(A501,Sales_Shopify!B:Z,12,0)</f>
        <v>29.9</v>
      </c>
      <c r="D501" s="9">
        <f t="shared" si="21"/>
        <v>0</v>
      </c>
      <c r="G501" s="9" t="str">
        <v>AS-95712</v>
      </c>
      <c r="H501" s="9" t="str">
        <v>['shopify_payments']</v>
      </c>
      <c r="I501" s="9">
        <v>29.9</v>
      </c>
      <c r="J501" s="9">
        <f t="shared" si="22"/>
        <v>29.9</v>
      </c>
      <c r="K501" s="9">
        <f t="shared" si="23"/>
        <v>0</v>
      </c>
    </row>
    <row r="502" spans="1:11" x14ac:dyDescent="0.3">
      <c r="A502" s="9" t="str">
        <v>AS-96030</v>
      </c>
      <c r="B502" s="9">
        <v>0</v>
      </c>
      <c r="C502" s="9">
        <f>VLOOKUP(A502,Sales_Shopify!B:Z,12,0)</f>
        <v>0</v>
      </c>
      <c r="D502" s="9">
        <f t="shared" si="21"/>
        <v>0</v>
      </c>
      <c r="G502" s="9" t="str">
        <v>AS-95717</v>
      </c>
      <c r="H502" s="9" t="str">
        <v>['shopify_payments']</v>
      </c>
      <c r="I502" s="9">
        <v>37.85</v>
      </c>
      <c r="J502" s="9">
        <f t="shared" si="22"/>
        <v>37.85</v>
      </c>
      <c r="K502" s="9">
        <f t="shared" si="23"/>
        <v>0</v>
      </c>
    </row>
    <row r="503" spans="1:11" x14ac:dyDescent="0.3">
      <c r="A503" s="9" t="str">
        <v>AS-96443</v>
      </c>
      <c r="B503" s="9">
        <v>17.899999999999999</v>
      </c>
      <c r="C503" s="9">
        <f>VLOOKUP(A503,Sales_Shopify!B:Z,12,0)</f>
        <v>17.899999999999999</v>
      </c>
      <c r="D503" s="9">
        <f t="shared" si="21"/>
        <v>0</v>
      </c>
      <c r="G503" s="9" t="str">
        <v>AS-95721</v>
      </c>
      <c r="H503" s="9" t="str">
        <v>['shopify_payments']</v>
      </c>
      <c r="I503" s="9">
        <v>502.83</v>
      </c>
      <c r="J503" s="9">
        <f t="shared" si="22"/>
        <v>502.83</v>
      </c>
      <c r="K503" s="9">
        <f t="shared" si="23"/>
        <v>0</v>
      </c>
    </row>
    <row r="504" spans="1:11" x14ac:dyDescent="0.3">
      <c r="A504" s="9" t="str">
        <v>AS-96442</v>
      </c>
      <c r="B504" s="9">
        <v>39.9</v>
      </c>
      <c r="C504" s="9">
        <f>VLOOKUP(A504,Sales_Shopify!B:Z,12,0)</f>
        <v>39.9</v>
      </c>
      <c r="D504" s="9">
        <f t="shared" si="21"/>
        <v>0</v>
      </c>
      <c r="G504" s="9" t="str">
        <v>AS-95722</v>
      </c>
      <c r="H504" s="9" t="str">
        <v>['shopify_payments']</v>
      </c>
      <c r="I504" s="9">
        <v>251.69</v>
      </c>
      <c r="J504" s="9">
        <f t="shared" si="22"/>
        <v>251.69</v>
      </c>
      <c r="K504" s="9">
        <f t="shared" si="23"/>
        <v>0</v>
      </c>
    </row>
    <row r="505" spans="1:11" x14ac:dyDescent="0.3">
      <c r="A505" s="9" t="str">
        <v>AS-95214</v>
      </c>
      <c r="B505" s="9">
        <v>80.45</v>
      </c>
      <c r="C505" s="9">
        <f>VLOOKUP(A505,Sales_Shopify!B:Z,12,0)</f>
        <v>80.45</v>
      </c>
      <c r="D505" s="9">
        <f t="shared" si="21"/>
        <v>0</v>
      </c>
      <c r="G505" s="9" t="str">
        <v>AS-95723</v>
      </c>
      <c r="H505" s="9" t="str">
        <v>['shopify_payments']</v>
      </c>
      <c r="I505" s="9">
        <v>85.9</v>
      </c>
      <c r="J505" s="9">
        <f t="shared" si="22"/>
        <v>85.9</v>
      </c>
      <c r="K505" s="9">
        <f t="shared" si="23"/>
        <v>0</v>
      </c>
    </row>
    <row r="506" spans="1:11" x14ac:dyDescent="0.3">
      <c r="A506" s="9" t="str">
        <v>AS-95752</v>
      </c>
      <c r="B506" s="9">
        <v>37.46</v>
      </c>
      <c r="C506" s="9">
        <f>VLOOKUP(A506,Sales_Shopify!B:Z,12,0)</f>
        <v>37.46</v>
      </c>
      <c r="D506" s="9">
        <f t="shared" si="21"/>
        <v>0</v>
      </c>
      <c r="G506" s="9" t="str">
        <v>AS-95725</v>
      </c>
      <c r="H506" s="9" t="str">
        <v>['shopify_payments']</v>
      </c>
      <c r="I506" s="9">
        <v>117.9</v>
      </c>
      <c r="J506" s="9">
        <f t="shared" si="22"/>
        <v>117.9</v>
      </c>
      <c r="K506" s="9">
        <f t="shared" si="23"/>
        <v>0</v>
      </c>
    </row>
    <row r="507" spans="1:11" x14ac:dyDescent="0.3">
      <c r="A507" s="9" t="str">
        <v>AS-96434</v>
      </c>
      <c r="B507" s="9">
        <v>199.9</v>
      </c>
      <c r="C507" s="9">
        <f>VLOOKUP(A507,Sales_Shopify!B:Z,12,0)</f>
        <v>199.9</v>
      </c>
      <c r="D507" s="9">
        <f t="shared" si="21"/>
        <v>0</v>
      </c>
      <c r="G507" s="9" t="str">
        <v>AS-95726</v>
      </c>
      <c r="H507" s="9" t="str">
        <v>['shopify_payments']</v>
      </c>
      <c r="I507" s="9">
        <v>47.9</v>
      </c>
      <c r="J507" s="9">
        <f t="shared" si="22"/>
        <v>47.9</v>
      </c>
      <c r="K507" s="9">
        <f t="shared" si="23"/>
        <v>0</v>
      </c>
    </row>
    <row r="508" spans="1:11" x14ac:dyDescent="0.3">
      <c r="A508" s="9" t="str">
        <v>AS-96433</v>
      </c>
      <c r="B508" s="9">
        <v>199.75</v>
      </c>
      <c r="C508" s="9">
        <f>VLOOKUP(A508,Sales_Shopify!B:Z,12,0)</f>
        <v>199.75</v>
      </c>
      <c r="D508" s="9">
        <f t="shared" si="21"/>
        <v>0</v>
      </c>
      <c r="G508" s="9" t="str">
        <v>AS-95603</v>
      </c>
      <c r="H508" s="9" t="str">
        <v>['shopify_payments']</v>
      </c>
      <c r="I508" s="9">
        <v>0</v>
      </c>
      <c r="J508" s="9">
        <f t="shared" si="22"/>
        <v>0</v>
      </c>
      <c r="K508" s="9">
        <f t="shared" si="23"/>
        <v>0</v>
      </c>
    </row>
    <row r="509" spans="1:11" x14ac:dyDescent="0.3">
      <c r="A509" s="9" t="str">
        <v>AS-96432</v>
      </c>
      <c r="B509" s="9">
        <v>0</v>
      </c>
      <c r="C509" s="9">
        <f>VLOOKUP(A509,Sales_Shopify!B:Z,12,0)</f>
        <v>0</v>
      </c>
      <c r="D509" s="9">
        <f t="shared" si="21"/>
        <v>0</v>
      </c>
      <c r="G509" s="9" t="str">
        <v>AS-95713</v>
      </c>
      <c r="H509" s="9" t="str">
        <v>['shopify_payments']</v>
      </c>
      <c r="I509" s="9">
        <v>0</v>
      </c>
      <c r="J509" s="9">
        <f t="shared" si="22"/>
        <v>0</v>
      </c>
      <c r="K509" s="9">
        <f t="shared" si="23"/>
        <v>0</v>
      </c>
    </row>
    <row r="510" spans="1:11" x14ac:dyDescent="0.3">
      <c r="A510" s="9" t="str">
        <v>AS-96429</v>
      </c>
      <c r="B510" s="9">
        <v>31.9</v>
      </c>
      <c r="C510" s="9">
        <f>VLOOKUP(A510,Sales_Shopify!B:Z,12,0)</f>
        <v>31.9</v>
      </c>
      <c r="D510" s="9">
        <f t="shared" si="21"/>
        <v>0</v>
      </c>
      <c r="G510" s="9" t="str">
        <v>AS-95724</v>
      </c>
      <c r="H510" s="9" t="str">
        <v>['shopify_payments']</v>
      </c>
      <c r="I510" s="9">
        <v>0</v>
      </c>
      <c r="J510" s="9">
        <f t="shared" si="22"/>
        <v>0</v>
      </c>
      <c r="K510" s="9">
        <f t="shared" si="23"/>
        <v>0</v>
      </c>
    </row>
    <row r="511" spans="1:11" x14ac:dyDescent="0.3">
      <c r="A511" s="9" t="str">
        <v>AS-96428</v>
      </c>
      <c r="B511" s="9">
        <v>72.900000000000006</v>
      </c>
      <c r="C511" s="9">
        <f>VLOOKUP(A511,Sales_Shopify!B:Z,12,0)</f>
        <v>72.900000000000006</v>
      </c>
      <c r="D511" s="9">
        <f t="shared" si="21"/>
        <v>0</v>
      </c>
      <c r="G511" s="9" t="str">
        <v>AS-95645</v>
      </c>
      <c r="H511" s="9" t="str">
        <v>['shopify_payments']</v>
      </c>
      <c r="I511" s="9">
        <v>0</v>
      </c>
      <c r="J511" s="9">
        <f t="shared" si="22"/>
        <v>0</v>
      </c>
      <c r="K511" s="9">
        <f t="shared" si="23"/>
        <v>0</v>
      </c>
    </row>
    <row r="512" spans="1:11" x14ac:dyDescent="0.3">
      <c r="A512" s="9" t="str">
        <v>AS-96425</v>
      </c>
      <c r="B512" s="9">
        <v>53.9</v>
      </c>
      <c r="C512" s="9">
        <f>VLOOKUP(A512,Sales_Shopify!B:Z,12,0)</f>
        <v>53.9</v>
      </c>
      <c r="D512" s="9">
        <f t="shared" si="21"/>
        <v>0</v>
      </c>
      <c r="G512" s="9" t="str">
        <v>AS-95705</v>
      </c>
      <c r="H512" s="9" t="str">
        <v>['shopify_payments']</v>
      </c>
      <c r="I512" s="9">
        <v>55.67</v>
      </c>
      <c r="J512" s="9">
        <f t="shared" si="22"/>
        <v>55.669999999999995</v>
      </c>
      <c r="K512" s="9">
        <f t="shared" si="23"/>
        <v>0</v>
      </c>
    </row>
    <row r="513" spans="1:11" x14ac:dyDescent="0.3">
      <c r="A513" s="9" t="str">
        <v>AS-96424</v>
      </c>
      <c r="B513" s="9">
        <v>17.899999999999999</v>
      </c>
      <c r="C513" s="9">
        <f>VLOOKUP(A513,Sales_Shopify!B:Z,12,0)</f>
        <v>17.899999999999999</v>
      </c>
      <c r="D513" s="9">
        <f t="shared" si="21"/>
        <v>0</v>
      </c>
      <c r="G513" s="9" t="str">
        <v>AS-92987</v>
      </c>
      <c r="H513" s="9" t="str">
        <v>['shopify_payments']</v>
      </c>
      <c r="I513" s="9">
        <v>-24.9</v>
      </c>
      <c r="J513" s="9">
        <f t="shared" si="22"/>
        <v>-24.9</v>
      </c>
      <c r="K513" s="9">
        <f t="shared" si="23"/>
        <v>0</v>
      </c>
    </row>
    <row r="514" spans="1:11" x14ac:dyDescent="0.3">
      <c r="A514" s="9" t="str">
        <v>AS-96423</v>
      </c>
      <c r="B514" s="9">
        <v>92.9</v>
      </c>
      <c r="C514" s="9">
        <f>VLOOKUP(A514,Sales_Shopify!B:Z,12,0)</f>
        <v>92.9</v>
      </c>
      <c r="D514" s="9">
        <f t="shared" si="21"/>
        <v>0</v>
      </c>
      <c r="G514" s="9" t="str">
        <v>AS-95727</v>
      </c>
      <c r="H514" s="9" t="str">
        <v>['shopify_payments']</v>
      </c>
      <c r="I514" s="9">
        <v>131.80000000000001</v>
      </c>
      <c r="J514" s="9">
        <f t="shared" si="22"/>
        <v>131.80000000000001</v>
      </c>
      <c r="K514" s="9">
        <f t="shared" si="23"/>
        <v>0</v>
      </c>
    </row>
    <row r="515" spans="1:11" x14ac:dyDescent="0.3">
      <c r="A515" s="9" t="str">
        <v>AS-96422</v>
      </c>
      <c r="B515" s="9">
        <v>67.95</v>
      </c>
      <c r="C515" s="9">
        <f>VLOOKUP(A515,Sales_Shopify!B:Z,12,0)</f>
        <v>67.95</v>
      </c>
      <c r="D515" s="9">
        <f t="shared" si="21"/>
        <v>0</v>
      </c>
      <c r="G515" s="9" t="str">
        <v>AS-95731</v>
      </c>
      <c r="H515" s="9" t="str">
        <v>['shopify_payments']</v>
      </c>
      <c r="I515" s="9">
        <v>47.9</v>
      </c>
      <c r="J515" s="9">
        <f t="shared" si="22"/>
        <v>47.9</v>
      </c>
      <c r="K515" s="9">
        <f t="shared" si="23"/>
        <v>0</v>
      </c>
    </row>
    <row r="516" spans="1:11" x14ac:dyDescent="0.3">
      <c r="A516" s="9" t="str">
        <v>AS-96420</v>
      </c>
      <c r="B516" s="9">
        <v>30.85</v>
      </c>
      <c r="C516" s="9">
        <f>VLOOKUP(A516,Sales_Shopify!B:Z,12,0)</f>
        <v>30.85</v>
      </c>
      <c r="D516" s="9">
        <f t="shared" si="21"/>
        <v>0</v>
      </c>
      <c r="G516" s="9" t="str">
        <v>AS-95732</v>
      </c>
      <c r="H516" s="9" t="str">
        <v>['shopify_payments']</v>
      </c>
      <c r="I516" s="9">
        <v>88.97</v>
      </c>
      <c r="J516" s="9">
        <f t="shared" si="22"/>
        <v>88.97</v>
      </c>
      <c r="K516" s="9">
        <f t="shared" si="23"/>
        <v>0</v>
      </c>
    </row>
    <row r="517" spans="1:11" x14ac:dyDescent="0.3">
      <c r="A517" s="9" t="str">
        <v>AS-96419</v>
      </c>
      <c r="B517" s="9">
        <v>67.37</v>
      </c>
      <c r="C517" s="9">
        <f>VLOOKUP(A517,Sales_Shopify!B:Z,12,0)</f>
        <v>67.37</v>
      </c>
      <c r="D517" s="9">
        <f t="shared" ref="D517:D580" si="24">IFERROR(ROUND(+B517-C517,2),"Not_Found")</f>
        <v>0</v>
      </c>
      <c r="G517" s="9" t="str">
        <v>AS-95733</v>
      </c>
      <c r="H517" s="9" t="str">
        <v>['shopify_payments']</v>
      </c>
      <c r="I517" s="9">
        <v>65.900000000000006</v>
      </c>
      <c r="J517" s="9">
        <f t="shared" ref="J517:J580" si="25">VLOOKUP(G517,$A$4:$D$1048576,2,0)</f>
        <v>65.900000000000006</v>
      </c>
      <c r="K517" s="9">
        <f t="shared" ref="K517:K580" si="26">IFERROR(ROUND(+I517-J517,2),"Not_Found")</f>
        <v>0</v>
      </c>
    </row>
    <row r="518" spans="1:11" x14ac:dyDescent="0.3">
      <c r="A518" s="9" t="str">
        <v>AS-96415</v>
      </c>
      <c r="B518" s="9">
        <v>49.95</v>
      </c>
      <c r="C518" s="9">
        <f>VLOOKUP(A518,Sales_Shopify!B:Z,12,0)</f>
        <v>49.95</v>
      </c>
      <c r="D518" s="9">
        <f t="shared" si="24"/>
        <v>0</v>
      </c>
      <c r="G518" s="9" t="str">
        <v>AS-95734</v>
      </c>
      <c r="H518" s="9" t="str">
        <v>['shopify_payments']</v>
      </c>
      <c r="I518" s="9">
        <v>30.85</v>
      </c>
      <c r="J518" s="9">
        <f t="shared" si="25"/>
        <v>30.85</v>
      </c>
      <c r="K518" s="9">
        <f t="shared" si="26"/>
        <v>0</v>
      </c>
    </row>
    <row r="519" spans="1:11" x14ac:dyDescent="0.3">
      <c r="A519" s="9" t="str">
        <v>AS-96414</v>
      </c>
      <c r="B519" s="9">
        <v>49.9</v>
      </c>
      <c r="C519" s="9">
        <f>VLOOKUP(A519,Sales_Shopify!B:Z,12,0)</f>
        <v>49.9</v>
      </c>
      <c r="D519" s="9">
        <f t="shared" si="24"/>
        <v>0</v>
      </c>
      <c r="G519" s="9" t="str">
        <v>AS-95735</v>
      </c>
      <c r="H519" s="9" t="str">
        <v>['shopify_payments']</v>
      </c>
      <c r="I519" s="9">
        <v>115.39</v>
      </c>
      <c r="J519" s="9">
        <f t="shared" si="25"/>
        <v>115.39</v>
      </c>
      <c r="K519" s="9">
        <f t="shared" si="26"/>
        <v>0</v>
      </c>
    </row>
    <row r="520" spans="1:11" x14ac:dyDescent="0.3">
      <c r="A520" s="9" t="str">
        <v>AS-96413</v>
      </c>
      <c r="B520" s="9">
        <v>126.85</v>
      </c>
      <c r="C520" s="9">
        <f>VLOOKUP(A520,Sales_Shopify!B:Z,12,0)</f>
        <v>126.85</v>
      </c>
      <c r="D520" s="9">
        <f t="shared" si="24"/>
        <v>0</v>
      </c>
      <c r="G520" s="9" t="str">
        <v>AS-95737</v>
      </c>
      <c r="H520" s="9" t="str">
        <v>['shopify_payments']</v>
      </c>
      <c r="I520" s="9">
        <v>65.849999999999994</v>
      </c>
      <c r="J520" s="9">
        <f t="shared" si="25"/>
        <v>65.849999999999994</v>
      </c>
      <c r="K520" s="9">
        <f t="shared" si="26"/>
        <v>0</v>
      </c>
    </row>
    <row r="521" spans="1:11" x14ac:dyDescent="0.3">
      <c r="A521" s="9" t="str">
        <v>AS-96412</v>
      </c>
      <c r="B521" s="9">
        <v>99.95</v>
      </c>
      <c r="C521" s="9">
        <f>VLOOKUP(A521,Sales_Shopify!B:Z,12,0)</f>
        <v>99.95</v>
      </c>
      <c r="D521" s="9">
        <f t="shared" si="24"/>
        <v>0</v>
      </c>
      <c r="G521" s="9" t="str">
        <v>AS-95738</v>
      </c>
      <c r="H521" s="9" t="str">
        <v>['shopify_payments']</v>
      </c>
      <c r="I521" s="9">
        <v>79.95</v>
      </c>
      <c r="J521" s="9">
        <f t="shared" si="25"/>
        <v>79.95</v>
      </c>
      <c r="K521" s="9">
        <f t="shared" si="26"/>
        <v>0</v>
      </c>
    </row>
    <row r="522" spans="1:11" x14ac:dyDescent="0.3">
      <c r="A522" s="9" t="str">
        <v>AS-96410</v>
      </c>
      <c r="B522" s="9">
        <v>37.9</v>
      </c>
      <c r="C522" s="9">
        <f>VLOOKUP(A522,Sales_Shopify!B:Z,12,0)</f>
        <v>37.9</v>
      </c>
      <c r="D522" s="9">
        <f t="shared" si="24"/>
        <v>0</v>
      </c>
      <c r="G522" s="9" t="str">
        <v>AS-95741</v>
      </c>
      <c r="H522" s="9" t="str">
        <v>['shopify_payments']</v>
      </c>
      <c r="I522" s="9">
        <v>49.9</v>
      </c>
      <c r="J522" s="9">
        <f t="shared" si="25"/>
        <v>49.9</v>
      </c>
      <c r="K522" s="9">
        <f t="shared" si="26"/>
        <v>0</v>
      </c>
    </row>
    <row r="523" spans="1:11" x14ac:dyDescent="0.3">
      <c r="A523" s="9" t="str">
        <v>AS-96408</v>
      </c>
      <c r="B523" s="9">
        <v>40.86</v>
      </c>
      <c r="C523" s="9">
        <f>VLOOKUP(A523,Sales_Shopify!B:Z,12,0)</f>
        <v>40.86</v>
      </c>
      <c r="D523" s="9">
        <f t="shared" si="24"/>
        <v>0</v>
      </c>
      <c r="G523" s="9" t="str">
        <v>AS-95742</v>
      </c>
      <c r="H523" s="9" t="str">
        <v>['shopify_payments']</v>
      </c>
      <c r="I523" s="9">
        <v>1741.59</v>
      </c>
      <c r="J523" s="9">
        <f t="shared" si="25"/>
        <v>1741.59</v>
      </c>
      <c r="K523" s="9">
        <f t="shared" si="26"/>
        <v>0</v>
      </c>
    </row>
    <row r="524" spans="1:11" x14ac:dyDescent="0.3">
      <c r="A524" s="9" t="str">
        <v>AS-96407</v>
      </c>
      <c r="B524" s="9">
        <v>0</v>
      </c>
      <c r="C524" s="9">
        <f>VLOOKUP(A524,Sales_Shopify!B:Z,12,0)</f>
        <v>0</v>
      </c>
      <c r="D524" s="9">
        <f t="shared" si="24"/>
        <v>0</v>
      </c>
      <c r="G524" s="9" t="str">
        <v>AS-95744</v>
      </c>
      <c r="H524" s="9" t="str">
        <v>['shopify_payments']</v>
      </c>
      <c r="I524" s="9">
        <v>115.11</v>
      </c>
      <c r="J524" s="9">
        <f t="shared" si="25"/>
        <v>115.11</v>
      </c>
      <c r="K524" s="9">
        <f t="shared" si="26"/>
        <v>0</v>
      </c>
    </row>
    <row r="525" spans="1:11" x14ac:dyDescent="0.3">
      <c r="A525" s="9" t="str">
        <v>AS-96406</v>
      </c>
      <c r="B525" s="9">
        <v>40.950000000000003</v>
      </c>
      <c r="C525" s="9">
        <f>VLOOKUP(A525,Sales_Shopify!B:Z,12,0)</f>
        <v>40.950000000000003</v>
      </c>
      <c r="D525" s="9">
        <f t="shared" si="24"/>
        <v>0</v>
      </c>
      <c r="G525" s="9" t="str">
        <v>AS-95745</v>
      </c>
      <c r="H525" s="9" t="str">
        <v>['shopify_payments']</v>
      </c>
      <c r="I525" s="9">
        <v>24.9</v>
      </c>
      <c r="J525" s="9">
        <f t="shared" si="25"/>
        <v>24.9</v>
      </c>
      <c r="K525" s="9">
        <f t="shared" si="26"/>
        <v>0</v>
      </c>
    </row>
    <row r="526" spans="1:11" x14ac:dyDescent="0.3">
      <c r="A526" s="9" t="str">
        <v>AS-96400</v>
      </c>
      <c r="B526" s="9">
        <v>59.9</v>
      </c>
      <c r="C526" s="9">
        <f>VLOOKUP(A526,Sales_Shopify!B:Z,12,0)</f>
        <v>59.9</v>
      </c>
      <c r="D526" s="9">
        <f t="shared" si="24"/>
        <v>0</v>
      </c>
      <c r="G526" s="9" t="str">
        <v>AS-95746</v>
      </c>
      <c r="H526" s="9" t="str">
        <v>['shopify_payments']</v>
      </c>
      <c r="I526" s="9">
        <v>29.9</v>
      </c>
      <c r="J526" s="9">
        <f t="shared" si="25"/>
        <v>29.9</v>
      </c>
      <c r="K526" s="9">
        <f t="shared" si="26"/>
        <v>0</v>
      </c>
    </row>
    <row r="527" spans="1:11" x14ac:dyDescent="0.3">
      <c r="A527" s="9" t="str">
        <v>AS-96397</v>
      </c>
      <c r="B527" s="9">
        <v>157.9</v>
      </c>
      <c r="C527" s="9">
        <f>VLOOKUP(A527,Sales_Shopify!B:Z,12,0)</f>
        <v>157.9</v>
      </c>
      <c r="D527" s="9">
        <f t="shared" si="24"/>
        <v>0</v>
      </c>
      <c r="G527" s="9" t="str">
        <v>AS-95750</v>
      </c>
      <c r="H527" s="9" t="str">
        <v>['shopify_payments']</v>
      </c>
      <c r="I527" s="9">
        <v>71.900000000000006</v>
      </c>
      <c r="J527" s="9">
        <f t="shared" si="25"/>
        <v>71.900000000000006</v>
      </c>
      <c r="K527" s="9">
        <f t="shared" si="26"/>
        <v>0</v>
      </c>
    </row>
    <row r="528" spans="1:11" x14ac:dyDescent="0.3">
      <c r="A528" s="9" t="str">
        <v>AS-96395</v>
      </c>
      <c r="B528" s="9">
        <v>199.9</v>
      </c>
      <c r="C528" s="9">
        <f>VLOOKUP(A528,Sales_Shopify!B:Z,12,0)</f>
        <v>199.9</v>
      </c>
      <c r="D528" s="9">
        <f t="shared" si="24"/>
        <v>0</v>
      </c>
      <c r="G528" s="9" t="str">
        <v>AS-95751</v>
      </c>
      <c r="H528" s="9" t="str">
        <v>['shopify_payments']</v>
      </c>
      <c r="I528" s="9">
        <v>31.9</v>
      </c>
      <c r="J528" s="9">
        <f t="shared" si="25"/>
        <v>31.9</v>
      </c>
      <c r="K528" s="9">
        <f t="shared" si="26"/>
        <v>0</v>
      </c>
    </row>
    <row r="529" spans="1:11" x14ac:dyDescent="0.3">
      <c r="A529" s="9" t="str">
        <v>AS-96393</v>
      </c>
      <c r="B529" s="9">
        <v>31.9</v>
      </c>
      <c r="C529" s="9">
        <f>VLOOKUP(A529,Sales_Shopify!B:Z,12,0)</f>
        <v>31.9</v>
      </c>
      <c r="D529" s="9">
        <f t="shared" si="24"/>
        <v>0</v>
      </c>
      <c r="G529" s="9" t="str">
        <v>AS-95754</v>
      </c>
      <c r="H529" s="9" t="str">
        <v>['shopify_payments']</v>
      </c>
      <c r="I529" s="9">
        <v>31.9</v>
      </c>
      <c r="J529" s="9">
        <f t="shared" si="25"/>
        <v>31.9</v>
      </c>
      <c r="K529" s="9">
        <f t="shared" si="26"/>
        <v>0</v>
      </c>
    </row>
    <row r="530" spans="1:11" x14ac:dyDescent="0.3">
      <c r="A530" s="9" t="str">
        <v>AS-96391</v>
      </c>
      <c r="B530" s="9">
        <v>159.94999999999999</v>
      </c>
      <c r="C530" s="9">
        <f>VLOOKUP(A530,Sales_Shopify!B:Z,12,0)</f>
        <v>159.94999999999999</v>
      </c>
      <c r="D530" s="9">
        <f t="shared" si="24"/>
        <v>0</v>
      </c>
      <c r="G530" s="9" t="str">
        <v>AS-95755</v>
      </c>
      <c r="H530" s="9" t="str">
        <v>['shopify_payments']</v>
      </c>
      <c r="I530" s="9">
        <v>79.900000000000006</v>
      </c>
      <c r="J530" s="9">
        <f t="shared" si="25"/>
        <v>79.900000000000006</v>
      </c>
      <c r="K530" s="9">
        <f t="shared" si="26"/>
        <v>0</v>
      </c>
    </row>
    <row r="531" spans="1:11" x14ac:dyDescent="0.3">
      <c r="A531" s="9" t="str">
        <v>AS-96387</v>
      </c>
      <c r="B531" s="9">
        <v>114.95</v>
      </c>
      <c r="C531" s="9">
        <f>VLOOKUP(A531,Sales_Shopify!B:Z,12,0)</f>
        <v>114.95</v>
      </c>
      <c r="D531" s="9">
        <f t="shared" si="24"/>
        <v>0</v>
      </c>
      <c r="G531" s="9" t="str">
        <v>AS-95756</v>
      </c>
      <c r="H531" s="9" t="str">
        <v>['shopify_payments']</v>
      </c>
      <c r="I531" s="9">
        <v>37.9</v>
      </c>
      <c r="J531" s="9">
        <f t="shared" si="25"/>
        <v>37.9</v>
      </c>
      <c r="K531" s="9">
        <f t="shared" si="26"/>
        <v>0</v>
      </c>
    </row>
    <row r="532" spans="1:11" x14ac:dyDescent="0.3">
      <c r="A532" s="9" t="str">
        <v>AS-96385</v>
      </c>
      <c r="B532" s="9">
        <v>24.9</v>
      </c>
      <c r="C532" s="9">
        <f>VLOOKUP(A532,Sales_Shopify!B:Z,12,0)</f>
        <v>24.9</v>
      </c>
      <c r="D532" s="9">
        <f t="shared" si="24"/>
        <v>0</v>
      </c>
      <c r="G532" s="9" t="str">
        <v>AS-95757</v>
      </c>
      <c r="H532" s="9" t="str">
        <v>['shopify_payments']</v>
      </c>
      <c r="I532" s="9">
        <v>49.9</v>
      </c>
      <c r="J532" s="9">
        <f t="shared" si="25"/>
        <v>49.9</v>
      </c>
      <c r="K532" s="9">
        <f t="shared" si="26"/>
        <v>0</v>
      </c>
    </row>
    <row r="533" spans="1:11" x14ac:dyDescent="0.3">
      <c r="A533" s="9" t="str">
        <v>AS-96384</v>
      </c>
      <c r="B533" s="9">
        <v>235.8</v>
      </c>
      <c r="C533" s="9">
        <f>VLOOKUP(A533,Sales_Shopify!B:Z,12,0)</f>
        <v>235.8</v>
      </c>
      <c r="D533" s="9">
        <f t="shared" si="24"/>
        <v>0</v>
      </c>
      <c r="G533" s="9" t="str">
        <v>AS-95759</v>
      </c>
      <c r="H533" s="9" t="str">
        <v>['shopify_payments']</v>
      </c>
      <c r="I533" s="9">
        <v>44.9</v>
      </c>
      <c r="J533" s="9">
        <f t="shared" si="25"/>
        <v>44.9</v>
      </c>
      <c r="K533" s="9">
        <f t="shared" si="26"/>
        <v>0</v>
      </c>
    </row>
    <row r="534" spans="1:11" x14ac:dyDescent="0.3">
      <c r="A534" s="9" t="str">
        <v>AS-96383</v>
      </c>
      <c r="B534" s="9">
        <v>44.9</v>
      </c>
      <c r="C534" s="9">
        <f>VLOOKUP(A534,Sales_Shopify!B:Z,12,0)</f>
        <v>44.9</v>
      </c>
      <c r="D534" s="9">
        <f t="shared" si="24"/>
        <v>0</v>
      </c>
      <c r="G534" s="9" t="str">
        <v>AS-95760</v>
      </c>
      <c r="H534" s="9" t="str">
        <v>['shopify_payments']</v>
      </c>
      <c r="I534" s="9">
        <v>63.9</v>
      </c>
      <c r="J534" s="9">
        <f t="shared" si="25"/>
        <v>63.9</v>
      </c>
      <c r="K534" s="9">
        <f t="shared" si="26"/>
        <v>0</v>
      </c>
    </row>
    <row r="535" spans="1:11" x14ac:dyDescent="0.3">
      <c r="A535" s="9" t="str">
        <v>AS-96382</v>
      </c>
      <c r="B535" s="9">
        <v>84.95</v>
      </c>
      <c r="C535" s="9">
        <f>VLOOKUP(A535,Sales_Shopify!B:Z,12,0)</f>
        <v>84.95</v>
      </c>
      <c r="D535" s="9">
        <f t="shared" si="24"/>
        <v>0</v>
      </c>
      <c r="G535" s="9" t="str">
        <v>AS-95761</v>
      </c>
      <c r="H535" s="9" t="str">
        <v>['shopify_payments']</v>
      </c>
      <c r="I535" s="9">
        <v>24.9</v>
      </c>
      <c r="J535" s="9">
        <f t="shared" si="25"/>
        <v>24.9</v>
      </c>
      <c r="K535" s="9">
        <f t="shared" si="26"/>
        <v>0</v>
      </c>
    </row>
    <row r="536" spans="1:11" x14ac:dyDescent="0.3">
      <c r="A536" s="9" t="str">
        <v>AS-96379</v>
      </c>
      <c r="B536" s="9">
        <v>17.899999999999999</v>
      </c>
      <c r="C536" s="9">
        <f>VLOOKUP(A536,Sales_Shopify!B:Z,12,0)</f>
        <v>17.899999999999999</v>
      </c>
      <c r="D536" s="9">
        <f t="shared" si="24"/>
        <v>0</v>
      </c>
      <c r="G536" s="9" t="str">
        <v>AS-95762</v>
      </c>
      <c r="H536" s="9" t="str">
        <v>['shopify_payments']</v>
      </c>
      <c r="I536" s="9">
        <v>58.95</v>
      </c>
      <c r="J536" s="9">
        <f t="shared" si="25"/>
        <v>58.95</v>
      </c>
      <c r="K536" s="9">
        <f t="shared" si="26"/>
        <v>0</v>
      </c>
    </row>
    <row r="537" spans="1:11" x14ac:dyDescent="0.3">
      <c r="A537" s="9" t="str">
        <v>AS-95808</v>
      </c>
      <c r="B537" s="9">
        <v>45.45</v>
      </c>
      <c r="C537" s="9">
        <f>VLOOKUP(A537,Sales_Shopify!B:Z,12,0)</f>
        <v>45.45</v>
      </c>
      <c r="D537" s="9">
        <f t="shared" si="24"/>
        <v>0</v>
      </c>
      <c r="G537" s="9" t="str">
        <v>AS-95764</v>
      </c>
      <c r="H537" s="9" t="str">
        <v>['shopify_payments']</v>
      </c>
      <c r="I537" s="9">
        <v>99.95</v>
      </c>
      <c r="J537" s="9">
        <f t="shared" si="25"/>
        <v>99.95</v>
      </c>
      <c r="K537" s="9">
        <f t="shared" si="26"/>
        <v>0</v>
      </c>
    </row>
    <row r="538" spans="1:11" x14ac:dyDescent="0.3">
      <c r="A538" s="9" t="str">
        <v>AS-96375</v>
      </c>
      <c r="B538" s="9">
        <v>159.94999999999999</v>
      </c>
      <c r="C538" s="9">
        <f>VLOOKUP(A538,Sales_Shopify!B:Z,12,0)</f>
        <v>159.94999999999999</v>
      </c>
      <c r="D538" s="9">
        <f t="shared" si="24"/>
        <v>0</v>
      </c>
      <c r="G538" s="9" t="str">
        <v>AS-95765</v>
      </c>
      <c r="H538" s="9" t="str">
        <v>['shopify_payments']</v>
      </c>
      <c r="I538" s="9">
        <v>105.8</v>
      </c>
      <c r="J538" s="9">
        <f t="shared" si="25"/>
        <v>105.8</v>
      </c>
      <c r="K538" s="9">
        <f t="shared" si="26"/>
        <v>0</v>
      </c>
    </row>
    <row r="539" spans="1:11" x14ac:dyDescent="0.3">
      <c r="A539" s="9" t="str">
        <v>AS-96371</v>
      </c>
      <c r="B539" s="9">
        <v>105.8</v>
      </c>
      <c r="C539" s="9">
        <f>VLOOKUP(A539,Sales_Shopify!B:Z,12,0)</f>
        <v>105.8</v>
      </c>
      <c r="D539" s="9">
        <f t="shared" si="24"/>
        <v>0</v>
      </c>
      <c r="G539" s="9" t="str">
        <v>AS-95767</v>
      </c>
      <c r="H539" s="9" t="str">
        <v>['shopify_payments']</v>
      </c>
      <c r="I539" s="9">
        <v>99.95</v>
      </c>
      <c r="J539" s="9">
        <f t="shared" si="25"/>
        <v>99.95</v>
      </c>
      <c r="K539" s="9">
        <f t="shared" si="26"/>
        <v>0</v>
      </c>
    </row>
    <row r="540" spans="1:11" x14ac:dyDescent="0.3">
      <c r="A540" s="9" t="str">
        <v>AS-96370</v>
      </c>
      <c r="B540" s="9">
        <v>183.47</v>
      </c>
      <c r="C540" s="9">
        <f>VLOOKUP(A540,Sales_Shopify!B:Z,12,0)</f>
        <v>183.47</v>
      </c>
      <c r="D540" s="9">
        <f t="shared" si="24"/>
        <v>0</v>
      </c>
      <c r="G540" s="9" t="str">
        <v>AS-95769</v>
      </c>
      <c r="H540" s="9" t="str">
        <v>['shopify_payments']</v>
      </c>
      <c r="I540" s="9">
        <v>1482.53</v>
      </c>
      <c r="J540" s="9">
        <f t="shared" si="25"/>
        <v>1482.53</v>
      </c>
      <c r="K540" s="9">
        <f t="shared" si="26"/>
        <v>0</v>
      </c>
    </row>
    <row r="541" spans="1:11" x14ac:dyDescent="0.3">
      <c r="A541" s="9" t="str">
        <v>AS-96369</v>
      </c>
      <c r="B541" s="9">
        <v>29.9</v>
      </c>
      <c r="C541" s="9">
        <f>VLOOKUP(A541,Sales_Shopify!B:Z,12,0)</f>
        <v>29.9</v>
      </c>
      <c r="D541" s="9">
        <f t="shared" si="24"/>
        <v>0</v>
      </c>
      <c r="G541" s="9" t="str">
        <v>AS-95770</v>
      </c>
      <c r="H541" s="9" t="str">
        <v>['shopify_payments']</v>
      </c>
      <c r="I541" s="9">
        <v>84.95</v>
      </c>
      <c r="J541" s="9">
        <f t="shared" si="25"/>
        <v>84.95</v>
      </c>
      <c r="K541" s="9">
        <f t="shared" si="26"/>
        <v>0</v>
      </c>
    </row>
    <row r="542" spans="1:11" x14ac:dyDescent="0.3">
      <c r="A542" s="9" t="str">
        <v>AS-96368</v>
      </c>
      <c r="B542" s="9">
        <v>109.9</v>
      </c>
      <c r="C542" s="9">
        <f>VLOOKUP(A542,Sales_Shopify!B:Z,12,0)</f>
        <v>109.9</v>
      </c>
      <c r="D542" s="9">
        <f t="shared" si="24"/>
        <v>0</v>
      </c>
      <c r="G542" s="9" t="str">
        <v>AS-95773</v>
      </c>
      <c r="H542" s="9" t="str">
        <v>['shopify_payments']</v>
      </c>
      <c r="I542" s="9">
        <v>44.9</v>
      </c>
      <c r="J542" s="9">
        <f t="shared" si="25"/>
        <v>44.9</v>
      </c>
      <c r="K542" s="9">
        <f t="shared" si="26"/>
        <v>0</v>
      </c>
    </row>
    <row r="543" spans="1:11" x14ac:dyDescent="0.3">
      <c r="A543" s="9" t="str">
        <v>AS-95191</v>
      </c>
      <c r="B543" s="9">
        <v>0</v>
      </c>
      <c r="C543" s="9">
        <f>VLOOKUP(A543,Sales_Shopify!B:Z,12,0)</f>
        <v>0</v>
      </c>
      <c r="D543" s="9">
        <f t="shared" si="24"/>
        <v>0</v>
      </c>
      <c r="G543" s="9" t="str">
        <v>AS-95779</v>
      </c>
      <c r="H543" s="9" t="str">
        <v>['shopify_payments']</v>
      </c>
      <c r="I543" s="9">
        <v>99.95</v>
      </c>
      <c r="J543" s="9">
        <f t="shared" si="25"/>
        <v>99.95</v>
      </c>
      <c r="K543" s="9">
        <f t="shared" si="26"/>
        <v>0</v>
      </c>
    </row>
    <row r="544" spans="1:11" x14ac:dyDescent="0.3">
      <c r="A544" s="9" t="str">
        <v>AS-96364</v>
      </c>
      <c r="B544" s="9">
        <v>73.849999999999994</v>
      </c>
      <c r="C544" s="9">
        <f>VLOOKUP(A544,Sales_Shopify!B:Z,12,0)</f>
        <v>73.849999999999994</v>
      </c>
      <c r="D544" s="9">
        <f t="shared" si="24"/>
        <v>0</v>
      </c>
      <c r="G544" s="9" t="str">
        <v>AS-95781</v>
      </c>
      <c r="H544" s="9" t="str">
        <v>['shopify_payments']</v>
      </c>
      <c r="I544" s="9">
        <v>47.16</v>
      </c>
      <c r="J544" s="9">
        <f t="shared" si="25"/>
        <v>47.16</v>
      </c>
      <c r="K544" s="9">
        <f t="shared" si="26"/>
        <v>0</v>
      </c>
    </row>
    <row r="545" spans="1:11" x14ac:dyDescent="0.3">
      <c r="A545" s="9" t="str">
        <v>AS-96360</v>
      </c>
      <c r="B545" s="9">
        <v>107.78</v>
      </c>
      <c r="C545" s="9">
        <f>VLOOKUP(A545,Sales_Shopify!B:Z,12,0)</f>
        <v>107.78</v>
      </c>
      <c r="D545" s="9">
        <f t="shared" si="24"/>
        <v>0</v>
      </c>
      <c r="G545" s="9" t="str">
        <v>AS-95782</v>
      </c>
      <c r="H545" s="9" t="str">
        <v>['shopify_payments']</v>
      </c>
      <c r="I545" s="9">
        <v>59.85</v>
      </c>
      <c r="J545" s="9">
        <f t="shared" si="25"/>
        <v>59.85</v>
      </c>
      <c r="K545" s="9">
        <f t="shared" si="26"/>
        <v>0</v>
      </c>
    </row>
    <row r="546" spans="1:11" x14ac:dyDescent="0.3">
      <c r="A546" s="9" t="str">
        <v>AS-96359</v>
      </c>
      <c r="B546" s="9">
        <v>49.86</v>
      </c>
      <c r="C546" s="9">
        <f>VLOOKUP(A546,Sales_Shopify!B:Z,12,0)</f>
        <v>49.86</v>
      </c>
      <c r="D546" s="9">
        <f t="shared" si="24"/>
        <v>0</v>
      </c>
      <c r="G546" s="9" t="str">
        <v>AS-95783</v>
      </c>
      <c r="H546" s="9" t="str">
        <v>['shopify_payments']</v>
      </c>
      <c r="I546" s="9">
        <v>67.95</v>
      </c>
      <c r="J546" s="9">
        <f t="shared" si="25"/>
        <v>67.95</v>
      </c>
      <c r="K546" s="9">
        <f t="shared" si="26"/>
        <v>0</v>
      </c>
    </row>
    <row r="547" spans="1:11" x14ac:dyDescent="0.3">
      <c r="A547" s="9" t="str">
        <v>AS-96357</v>
      </c>
      <c r="B547" s="9">
        <v>28.26</v>
      </c>
      <c r="C547" s="9">
        <f>VLOOKUP(A547,Sales_Shopify!B:Z,12,0)</f>
        <v>28.26</v>
      </c>
      <c r="D547" s="9">
        <f t="shared" si="24"/>
        <v>0</v>
      </c>
      <c r="G547" s="9" t="str">
        <v>AS-95784</v>
      </c>
      <c r="H547" s="9" t="str">
        <v>['shopify_payments']</v>
      </c>
      <c r="I547" s="9">
        <v>98.85</v>
      </c>
      <c r="J547" s="9">
        <f t="shared" si="25"/>
        <v>98.85</v>
      </c>
      <c r="K547" s="9">
        <f t="shared" si="26"/>
        <v>0</v>
      </c>
    </row>
    <row r="548" spans="1:11" x14ac:dyDescent="0.3">
      <c r="A548" s="9" t="str">
        <v>AS-96356</v>
      </c>
      <c r="B548" s="9">
        <v>66.849999999999994</v>
      </c>
      <c r="C548" s="9">
        <f>VLOOKUP(A548,Sales_Shopify!B:Z,12,0)</f>
        <v>66.849999999999994</v>
      </c>
      <c r="D548" s="9">
        <f t="shared" si="24"/>
        <v>0</v>
      </c>
      <c r="G548" s="9" t="str">
        <v>AS-95785</v>
      </c>
      <c r="H548" s="9" t="str">
        <v>['shopify_payments']</v>
      </c>
      <c r="I548" s="9">
        <v>59.85</v>
      </c>
      <c r="J548" s="9">
        <f t="shared" si="25"/>
        <v>59.85</v>
      </c>
      <c r="K548" s="9">
        <f t="shared" si="26"/>
        <v>0</v>
      </c>
    </row>
    <row r="549" spans="1:11" x14ac:dyDescent="0.3">
      <c r="A549" s="9" t="str">
        <v>AS-96355</v>
      </c>
      <c r="B549" s="9">
        <v>24.9</v>
      </c>
      <c r="C549" s="9">
        <f>VLOOKUP(A549,Sales_Shopify!B:Z,12,0)</f>
        <v>24.9</v>
      </c>
      <c r="D549" s="9">
        <f t="shared" si="24"/>
        <v>0</v>
      </c>
      <c r="G549" s="9" t="str">
        <v>AS-95786</v>
      </c>
      <c r="H549" s="9" t="str">
        <v>['shopify_payments']</v>
      </c>
      <c r="I549" s="9">
        <v>31.9</v>
      </c>
      <c r="J549" s="9">
        <f t="shared" si="25"/>
        <v>31.9</v>
      </c>
      <c r="K549" s="9">
        <f t="shared" si="26"/>
        <v>0</v>
      </c>
    </row>
    <row r="550" spans="1:11" x14ac:dyDescent="0.3">
      <c r="A550" s="9" t="str">
        <v>AS-96354</v>
      </c>
      <c r="B550" s="9">
        <v>159.75</v>
      </c>
      <c r="C550" s="9">
        <f>VLOOKUP(A550,Sales_Shopify!B:Z,12,0)</f>
        <v>159.75</v>
      </c>
      <c r="D550" s="9">
        <f t="shared" si="24"/>
        <v>0</v>
      </c>
      <c r="G550" s="9" t="str">
        <v>AS-95787</v>
      </c>
      <c r="H550" s="9" t="str">
        <v>['shopify_payments']</v>
      </c>
      <c r="I550" s="9">
        <v>84.95</v>
      </c>
      <c r="J550" s="9">
        <f t="shared" si="25"/>
        <v>84.95</v>
      </c>
      <c r="K550" s="9">
        <f t="shared" si="26"/>
        <v>0</v>
      </c>
    </row>
    <row r="551" spans="1:11" x14ac:dyDescent="0.3">
      <c r="A551" s="9" t="str">
        <v>AS-96353</v>
      </c>
      <c r="B551" s="9">
        <v>37.9</v>
      </c>
      <c r="C551" s="9">
        <f>VLOOKUP(A551,Sales_Shopify!B:Z,12,0)</f>
        <v>37.9</v>
      </c>
      <c r="D551" s="9">
        <f t="shared" si="24"/>
        <v>0</v>
      </c>
      <c r="G551" s="9" t="str">
        <v>AS-95789</v>
      </c>
      <c r="H551" s="9" t="str">
        <v>['shopify_payments']</v>
      </c>
      <c r="I551" s="9">
        <v>95.22</v>
      </c>
      <c r="J551" s="9">
        <f t="shared" si="25"/>
        <v>95.22</v>
      </c>
      <c r="K551" s="9">
        <f t="shared" si="26"/>
        <v>0</v>
      </c>
    </row>
    <row r="552" spans="1:11" x14ac:dyDescent="0.3">
      <c r="A552" s="9" t="str">
        <v>AS-96351</v>
      </c>
      <c r="B552" s="9">
        <v>117.9</v>
      </c>
      <c r="C552" s="9">
        <f>VLOOKUP(A552,Sales_Shopify!B:Z,12,0)</f>
        <v>117.9</v>
      </c>
      <c r="D552" s="9">
        <f t="shared" si="24"/>
        <v>0</v>
      </c>
      <c r="G552" s="9" t="str">
        <v>AS-95790</v>
      </c>
      <c r="H552" s="9" t="str">
        <v>['shopify_payments']</v>
      </c>
      <c r="I552" s="9">
        <v>84.47</v>
      </c>
      <c r="J552" s="9">
        <f t="shared" si="25"/>
        <v>84.47</v>
      </c>
      <c r="K552" s="9">
        <f t="shared" si="26"/>
        <v>0</v>
      </c>
    </row>
    <row r="553" spans="1:11" x14ac:dyDescent="0.3">
      <c r="A553" s="9" t="str">
        <v>AS-96349</v>
      </c>
      <c r="B553" s="9">
        <v>47.9</v>
      </c>
      <c r="C553" s="9">
        <f>VLOOKUP(A553,Sales_Shopify!B:Z,12,0)</f>
        <v>47.9</v>
      </c>
      <c r="D553" s="9">
        <f t="shared" si="24"/>
        <v>0</v>
      </c>
      <c r="G553" s="9" t="str">
        <v>AS-95791</v>
      </c>
      <c r="H553" s="9" t="str">
        <v>['shopify_payments']</v>
      </c>
      <c r="I553" s="9">
        <v>52.9</v>
      </c>
      <c r="J553" s="9">
        <f t="shared" si="25"/>
        <v>52.9</v>
      </c>
      <c r="K553" s="9">
        <f t="shared" si="26"/>
        <v>0</v>
      </c>
    </row>
    <row r="554" spans="1:11" x14ac:dyDescent="0.3">
      <c r="A554" s="9" t="str">
        <v>AS-96347</v>
      </c>
      <c r="B554" s="9">
        <v>17.899999999999999</v>
      </c>
      <c r="C554" s="9">
        <f>VLOOKUP(A554,Sales_Shopify!B:Z,12,0)</f>
        <v>17.899999999999999</v>
      </c>
      <c r="D554" s="9">
        <f t="shared" si="24"/>
        <v>0</v>
      </c>
      <c r="G554" s="9" t="str">
        <v>AS-95792</v>
      </c>
      <c r="H554" s="9" t="str">
        <v>['shopify_payments']</v>
      </c>
      <c r="I554" s="9">
        <v>31.9</v>
      </c>
      <c r="J554" s="9">
        <f t="shared" si="25"/>
        <v>31.9</v>
      </c>
      <c r="K554" s="9">
        <f t="shared" si="26"/>
        <v>0</v>
      </c>
    </row>
    <row r="555" spans="1:11" x14ac:dyDescent="0.3">
      <c r="A555" s="9" t="str">
        <v>AS-96345</v>
      </c>
      <c r="B555" s="9">
        <v>47.9</v>
      </c>
      <c r="C555" s="9">
        <f>VLOOKUP(A555,Sales_Shopify!B:Z,12,0)</f>
        <v>47.9</v>
      </c>
      <c r="D555" s="9">
        <f t="shared" si="24"/>
        <v>0</v>
      </c>
      <c r="G555" s="9" t="str">
        <v>AS-95793</v>
      </c>
      <c r="H555" s="9" t="str">
        <v>['shopify_payments']</v>
      </c>
      <c r="I555" s="9">
        <v>47.9</v>
      </c>
      <c r="J555" s="9">
        <f t="shared" si="25"/>
        <v>47.9</v>
      </c>
      <c r="K555" s="9">
        <f t="shared" si="26"/>
        <v>0</v>
      </c>
    </row>
    <row r="556" spans="1:11" x14ac:dyDescent="0.3">
      <c r="A556" s="9" t="str">
        <v>AS-96344</v>
      </c>
      <c r="B556" s="9">
        <v>50.85</v>
      </c>
      <c r="C556" s="9">
        <f>VLOOKUP(A556,Sales_Shopify!B:Z,12,0)</f>
        <v>50.85</v>
      </c>
      <c r="D556" s="9">
        <f t="shared" si="24"/>
        <v>0</v>
      </c>
      <c r="G556" s="9" t="str">
        <v>AS-95794</v>
      </c>
      <c r="H556" s="9" t="str">
        <v>['shopify_payments']</v>
      </c>
      <c r="I556" s="9">
        <v>46.85</v>
      </c>
      <c r="J556" s="9">
        <f t="shared" si="25"/>
        <v>46.85</v>
      </c>
      <c r="K556" s="9">
        <f t="shared" si="26"/>
        <v>0</v>
      </c>
    </row>
    <row r="557" spans="1:11" x14ac:dyDescent="0.3">
      <c r="A557" s="9" t="str">
        <v>AS-96343</v>
      </c>
      <c r="B557" s="9">
        <v>0</v>
      </c>
      <c r="C557" s="9">
        <f>VLOOKUP(A557,Sales_Shopify!B:Z,12,0)</f>
        <v>0</v>
      </c>
      <c r="D557" s="9">
        <f t="shared" si="24"/>
        <v>0</v>
      </c>
      <c r="G557" s="9" t="str">
        <v>AS-95788</v>
      </c>
      <c r="H557" s="9" t="str">
        <v>['shopify_payments']</v>
      </c>
      <c r="I557" s="9">
        <v>0</v>
      </c>
      <c r="J557" s="9">
        <f t="shared" si="25"/>
        <v>0</v>
      </c>
      <c r="K557" s="9">
        <f t="shared" si="26"/>
        <v>0</v>
      </c>
    </row>
    <row r="558" spans="1:11" x14ac:dyDescent="0.3">
      <c r="A558" s="9" t="str">
        <v>AS-96342</v>
      </c>
      <c r="B558" s="9">
        <v>47.9</v>
      </c>
      <c r="C558" s="9">
        <f>VLOOKUP(A558,Sales_Shopify!B:Z,12,0)</f>
        <v>47.9</v>
      </c>
      <c r="D558" s="9">
        <f t="shared" si="24"/>
        <v>0</v>
      </c>
      <c r="G558" s="9" t="str">
        <v>AS-95752</v>
      </c>
      <c r="H558" s="9" t="str">
        <v>['shopify_payments']</v>
      </c>
      <c r="I558" s="9">
        <v>37.46</v>
      </c>
      <c r="J558" s="9">
        <f t="shared" si="25"/>
        <v>37.46</v>
      </c>
      <c r="K558" s="9">
        <f t="shared" si="26"/>
        <v>0</v>
      </c>
    </row>
    <row r="559" spans="1:11" x14ac:dyDescent="0.3">
      <c r="A559" s="9" t="str">
        <v>AS-96341</v>
      </c>
      <c r="B559" s="9">
        <v>29.9</v>
      </c>
      <c r="C559" s="9">
        <f>VLOOKUP(A559,Sales_Shopify!B:Z,12,0)</f>
        <v>29.9</v>
      </c>
      <c r="D559" s="9">
        <f t="shared" si="24"/>
        <v>0</v>
      </c>
      <c r="G559" s="9" t="str">
        <v>AS-95776</v>
      </c>
      <c r="H559" s="9" t="str">
        <v>['shopify_payments']</v>
      </c>
      <c r="I559" s="9">
        <v>17.43</v>
      </c>
      <c r="J559" s="9">
        <f t="shared" si="25"/>
        <v>17.43</v>
      </c>
      <c r="K559" s="9">
        <f t="shared" si="26"/>
        <v>0</v>
      </c>
    </row>
    <row r="560" spans="1:11" x14ac:dyDescent="0.3">
      <c r="A560" s="9" t="str">
        <v>AS-96339</v>
      </c>
      <c r="B560" s="9">
        <v>24.9</v>
      </c>
      <c r="C560" s="9">
        <f>VLOOKUP(A560,Sales_Shopify!B:Z,12,0)</f>
        <v>24.9</v>
      </c>
      <c r="D560" s="9">
        <f t="shared" si="24"/>
        <v>0</v>
      </c>
      <c r="G560" s="9" t="str">
        <v>AS-95797</v>
      </c>
      <c r="H560" s="9" t="str">
        <v>['shopify_payments']</v>
      </c>
      <c r="I560" s="9">
        <v>151.55000000000001</v>
      </c>
      <c r="J560" s="9">
        <f t="shared" si="25"/>
        <v>151.55000000000001</v>
      </c>
      <c r="K560" s="9">
        <f t="shared" si="26"/>
        <v>0</v>
      </c>
    </row>
    <row r="561" spans="1:11" x14ac:dyDescent="0.3">
      <c r="A561" s="9" t="str">
        <v>AS-96338</v>
      </c>
      <c r="B561" s="9">
        <v>80.849999999999994</v>
      </c>
      <c r="C561" s="9">
        <f>VLOOKUP(A561,Sales_Shopify!B:Z,12,0)</f>
        <v>80.849999999999994</v>
      </c>
      <c r="D561" s="9">
        <f t="shared" si="24"/>
        <v>0</v>
      </c>
      <c r="G561" s="9" t="str">
        <v>AS-95798</v>
      </c>
      <c r="H561" s="9" t="str">
        <v>['shopify_payments']</v>
      </c>
      <c r="I561" s="9">
        <v>99.59</v>
      </c>
      <c r="J561" s="9">
        <f t="shared" si="25"/>
        <v>99.59</v>
      </c>
      <c r="K561" s="9">
        <f t="shared" si="26"/>
        <v>0</v>
      </c>
    </row>
    <row r="562" spans="1:11" x14ac:dyDescent="0.3">
      <c r="A562" s="9" t="str">
        <v>AS-96337</v>
      </c>
      <c r="B562" s="9">
        <v>95.13</v>
      </c>
      <c r="C562" s="9">
        <f>VLOOKUP(A562,Sales_Shopify!B:Z,12,0)</f>
        <v>95.13</v>
      </c>
      <c r="D562" s="9">
        <f t="shared" si="24"/>
        <v>0</v>
      </c>
      <c r="G562" s="9" t="str">
        <v>AS-95799</v>
      </c>
      <c r="H562" s="9" t="str">
        <v>['shopify_payments']</v>
      </c>
      <c r="I562" s="9">
        <v>26.16</v>
      </c>
      <c r="J562" s="9">
        <f t="shared" si="25"/>
        <v>26.16</v>
      </c>
      <c r="K562" s="9">
        <f t="shared" si="26"/>
        <v>0</v>
      </c>
    </row>
    <row r="563" spans="1:11" x14ac:dyDescent="0.3">
      <c r="A563" s="9" t="str">
        <v>AS-96336</v>
      </c>
      <c r="B563" s="9">
        <v>327.06</v>
      </c>
      <c r="C563" s="9">
        <f>VLOOKUP(A563,Sales_Shopify!B:Z,12,0)</f>
        <v>327.06</v>
      </c>
      <c r="D563" s="9">
        <f t="shared" si="24"/>
        <v>0</v>
      </c>
      <c r="G563" s="9" t="str">
        <v>AS-95800</v>
      </c>
      <c r="H563" s="9" t="str">
        <v>['shopify_payments']</v>
      </c>
      <c r="I563" s="9">
        <v>29.9</v>
      </c>
      <c r="J563" s="9">
        <f t="shared" si="25"/>
        <v>29.9</v>
      </c>
      <c r="K563" s="9">
        <f t="shared" si="26"/>
        <v>0</v>
      </c>
    </row>
    <row r="564" spans="1:11" x14ac:dyDescent="0.3">
      <c r="A564" s="9" t="str">
        <v>AS-96332</v>
      </c>
      <c r="B564" s="9">
        <v>311.18</v>
      </c>
      <c r="C564" s="9">
        <f>VLOOKUP(A564,Sales_Shopify!B:Z,12,0)</f>
        <v>311.18</v>
      </c>
      <c r="D564" s="9">
        <f t="shared" si="24"/>
        <v>0</v>
      </c>
      <c r="G564" s="9" t="str">
        <v>AS-95802</v>
      </c>
      <c r="H564" s="9" t="str">
        <v>['shopify_payments']</v>
      </c>
      <c r="I564" s="9">
        <v>63.9</v>
      </c>
      <c r="J564" s="9">
        <f t="shared" si="25"/>
        <v>63.9</v>
      </c>
      <c r="K564" s="9">
        <f t="shared" si="26"/>
        <v>0</v>
      </c>
    </row>
    <row r="565" spans="1:11" x14ac:dyDescent="0.3">
      <c r="A565" s="9" t="str">
        <v>AS-96329</v>
      </c>
      <c r="B565" s="9">
        <v>58.95</v>
      </c>
      <c r="C565" s="9">
        <f>VLOOKUP(A565,Sales_Shopify!B:Z,12,0)</f>
        <v>58.95</v>
      </c>
      <c r="D565" s="9">
        <f t="shared" si="24"/>
        <v>0</v>
      </c>
      <c r="G565" s="9" t="str">
        <v>AS-95806</v>
      </c>
      <c r="H565" s="9" t="str">
        <v>['shopify_payments']</v>
      </c>
      <c r="I565" s="9">
        <v>24.9</v>
      </c>
      <c r="J565" s="9">
        <f t="shared" si="25"/>
        <v>24.9</v>
      </c>
      <c r="K565" s="9">
        <f t="shared" si="26"/>
        <v>0</v>
      </c>
    </row>
    <row r="566" spans="1:11" x14ac:dyDescent="0.3">
      <c r="A566" s="9" t="str">
        <v>AS-96328</v>
      </c>
      <c r="B566" s="9">
        <v>49.9</v>
      </c>
      <c r="C566" s="9">
        <f>VLOOKUP(A566,Sales_Shopify!B:Z,12,0)</f>
        <v>49.9</v>
      </c>
      <c r="D566" s="9">
        <f t="shared" si="24"/>
        <v>0</v>
      </c>
      <c r="G566" s="9" t="str">
        <v>AS-95807</v>
      </c>
      <c r="H566" s="9" t="str">
        <v>['shopify_payments']</v>
      </c>
      <c r="I566" s="9">
        <v>330.75</v>
      </c>
      <c r="J566" s="9">
        <f t="shared" si="25"/>
        <v>330.75</v>
      </c>
      <c r="K566" s="9">
        <f t="shared" si="26"/>
        <v>0</v>
      </c>
    </row>
    <row r="567" spans="1:11" x14ac:dyDescent="0.3">
      <c r="A567" s="9" t="str">
        <v>AS-96327</v>
      </c>
      <c r="B567" s="9">
        <v>30.85</v>
      </c>
      <c r="C567" s="9">
        <f>VLOOKUP(A567,Sales_Shopify!B:Z,12,0)</f>
        <v>30.85</v>
      </c>
      <c r="D567" s="9">
        <f t="shared" si="24"/>
        <v>0</v>
      </c>
      <c r="G567" s="9" t="str">
        <v>AS-95810</v>
      </c>
      <c r="H567" s="9" t="str">
        <v>['shopify_payments']</v>
      </c>
      <c r="I567" s="9">
        <v>84.9</v>
      </c>
      <c r="J567" s="9">
        <f t="shared" si="25"/>
        <v>84.9</v>
      </c>
      <c r="K567" s="9">
        <f t="shared" si="26"/>
        <v>0</v>
      </c>
    </row>
    <row r="568" spans="1:11" x14ac:dyDescent="0.3">
      <c r="A568" s="9" t="str">
        <v>AS-96326</v>
      </c>
      <c r="B568" s="9">
        <v>252.54</v>
      </c>
      <c r="C568" s="9">
        <f>VLOOKUP(A568,Sales_Shopify!B:Z,12,0)</f>
        <v>252.54</v>
      </c>
      <c r="D568" s="9">
        <f t="shared" si="24"/>
        <v>0</v>
      </c>
      <c r="G568" s="9" t="str">
        <v>AS-95814</v>
      </c>
      <c r="H568" s="9" t="str">
        <v>['shopify_payments']</v>
      </c>
      <c r="I568" s="9">
        <v>262.75</v>
      </c>
      <c r="J568" s="9">
        <f t="shared" si="25"/>
        <v>262.75</v>
      </c>
      <c r="K568" s="9">
        <f t="shared" si="26"/>
        <v>0</v>
      </c>
    </row>
    <row r="569" spans="1:11" x14ac:dyDescent="0.3">
      <c r="A569" s="9" t="str">
        <v>AS-96325</v>
      </c>
      <c r="B569" s="9">
        <v>99.95</v>
      </c>
      <c r="C569" s="9">
        <f>VLOOKUP(A569,Sales_Shopify!B:Z,12,0)</f>
        <v>99.95</v>
      </c>
      <c r="D569" s="9">
        <f t="shared" si="24"/>
        <v>0</v>
      </c>
      <c r="G569" s="9" t="str">
        <v>AS-95816</v>
      </c>
      <c r="H569" s="9" t="str">
        <v>['shopify_payments']</v>
      </c>
      <c r="I569" s="9">
        <v>37.9</v>
      </c>
      <c r="J569" s="9">
        <f t="shared" si="25"/>
        <v>37.9</v>
      </c>
      <c r="K569" s="9">
        <f t="shared" si="26"/>
        <v>0</v>
      </c>
    </row>
    <row r="570" spans="1:11" x14ac:dyDescent="0.3">
      <c r="A570" s="9" t="str">
        <v>AS-96324</v>
      </c>
      <c r="B570" s="9">
        <v>122.31</v>
      </c>
      <c r="C570" s="9">
        <f>VLOOKUP(A570,Sales_Shopify!B:Z,12,0)</f>
        <v>122.31</v>
      </c>
      <c r="D570" s="9">
        <f t="shared" si="24"/>
        <v>0</v>
      </c>
      <c r="G570" s="9" t="str">
        <v>AS-95822</v>
      </c>
      <c r="H570" s="9" t="str">
        <v>['shopify_payments']</v>
      </c>
      <c r="I570" s="9">
        <v>85.9</v>
      </c>
      <c r="J570" s="9">
        <f t="shared" si="25"/>
        <v>85.9</v>
      </c>
      <c r="K570" s="9">
        <f t="shared" si="26"/>
        <v>0</v>
      </c>
    </row>
    <row r="571" spans="1:11" x14ac:dyDescent="0.3">
      <c r="A571" s="9" t="str">
        <v>AS-96322</v>
      </c>
      <c r="B571" s="9">
        <v>98.85</v>
      </c>
      <c r="C571" s="9">
        <f>VLOOKUP(A571,Sales_Shopify!B:Z,12,0)</f>
        <v>98.85</v>
      </c>
      <c r="D571" s="9">
        <f t="shared" si="24"/>
        <v>0</v>
      </c>
      <c r="G571" s="9" t="str">
        <v>AS-95823</v>
      </c>
      <c r="H571" s="9" t="str">
        <v>['shopify_payments']</v>
      </c>
      <c r="I571" s="9">
        <v>64.95</v>
      </c>
      <c r="J571" s="9">
        <f t="shared" si="25"/>
        <v>64.95</v>
      </c>
      <c r="K571" s="9">
        <f t="shared" si="26"/>
        <v>0</v>
      </c>
    </row>
    <row r="572" spans="1:11" x14ac:dyDescent="0.3">
      <c r="A572" s="9" t="str">
        <v>AS-96320</v>
      </c>
      <c r="B572" s="9">
        <v>44.9</v>
      </c>
      <c r="C572" s="9">
        <f>VLOOKUP(A572,Sales_Shopify!B:Z,12,0)</f>
        <v>44.9</v>
      </c>
      <c r="D572" s="9">
        <f t="shared" si="24"/>
        <v>0</v>
      </c>
      <c r="G572" s="9" t="str">
        <v>AS-95824</v>
      </c>
      <c r="H572" s="9" t="str">
        <v>['shopify_payments']</v>
      </c>
      <c r="I572" s="9">
        <v>92.85</v>
      </c>
      <c r="J572" s="9">
        <f t="shared" si="25"/>
        <v>92.85</v>
      </c>
      <c r="K572" s="9">
        <f t="shared" si="26"/>
        <v>0</v>
      </c>
    </row>
    <row r="573" spans="1:11" x14ac:dyDescent="0.3">
      <c r="A573" s="9" t="str">
        <v>AS-96319</v>
      </c>
      <c r="B573" s="9">
        <v>59.93</v>
      </c>
      <c r="C573" s="9">
        <f>VLOOKUP(A573,Sales_Shopify!B:Z,12,0)</f>
        <v>59.93</v>
      </c>
      <c r="D573" s="9">
        <f t="shared" si="24"/>
        <v>0</v>
      </c>
      <c r="G573" s="9" t="str">
        <v>AS-95825</v>
      </c>
      <c r="H573" s="9" t="str">
        <v>['shopify_payments']</v>
      </c>
      <c r="I573" s="9">
        <v>47.9</v>
      </c>
      <c r="J573" s="9">
        <f t="shared" si="25"/>
        <v>47.9</v>
      </c>
      <c r="K573" s="9">
        <f t="shared" si="26"/>
        <v>0</v>
      </c>
    </row>
    <row r="574" spans="1:11" x14ac:dyDescent="0.3">
      <c r="A574" s="9" t="str">
        <v>AS-96130</v>
      </c>
      <c r="B574" s="9">
        <v>0</v>
      </c>
      <c r="C574" s="9">
        <f>VLOOKUP(A574,Sales_Shopify!B:Z,12,0)</f>
        <v>0</v>
      </c>
      <c r="D574" s="9">
        <f t="shared" si="24"/>
        <v>0</v>
      </c>
      <c r="G574" s="9" t="str">
        <v>AS-95826</v>
      </c>
      <c r="H574" s="9" t="str">
        <v>['shopify_payments']</v>
      </c>
      <c r="I574" s="9">
        <v>37.9</v>
      </c>
      <c r="J574" s="9">
        <f t="shared" si="25"/>
        <v>37.9</v>
      </c>
      <c r="K574" s="9">
        <f t="shared" si="26"/>
        <v>0</v>
      </c>
    </row>
    <row r="575" spans="1:11" x14ac:dyDescent="0.3">
      <c r="A575" s="9" t="str">
        <v>AS-96311</v>
      </c>
      <c r="B575" s="9">
        <v>97.97</v>
      </c>
      <c r="C575" s="9">
        <f>VLOOKUP(A575,Sales_Shopify!B:Z,12,0)</f>
        <v>97.97</v>
      </c>
      <c r="D575" s="9">
        <f t="shared" si="24"/>
        <v>0</v>
      </c>
      <c r="G575" s="9" t="str">
        <v>AS-95827</v>
      </c>
      <c r="H575" s="9" t="str">
        <v>['shopify_payments']</v>
      </c>
      <c r="I575" s="9">
        <v>223.65</v>
      </c>
      <c r="J575" s="9">
        <f t="shared" si="25"/>
        <v>223.65</v>
      </c>
      <c r="K575" s="9">
        <f t="shared" si="26"/>
        <v>0</v>
      </c>
    </row>
    <row r="576" spans="1:11" x14ac:dyDescent="0.3">
      <c r="A576" s="9" t="str">
        <v>AS-92324</v>
      </c>
      <c r="B576" s="9">
        <v>-44.91</v>
      </c>
      <c r="C576" s="9">
        <f>VLOOKUP(A576,Sales_Shopify!B:Z,12,0)</f>
        <v>-44.91</v>
      </c>
      <c r="D576" s="9">
        <f t="shared" si="24"/>
        <v>0</v>
      </c>
      <c r="G576" s="9" t="str">
        <v>AS-95828</v>
      </c>
      <c r="H576" s="9" t="str">
        <v>['shopify_payments']</v>
      </c>
      <c r="I576" s="9">
        <v>77.31</v>
      </c>
      <c r="J576" s="9">
        <f t="shared" si="25"/>
        <v>77.31</v>
      </c>
      <c r="K576" s="9">
        <f t="shared" si="26"/>
        <v>0</v>
      </c>
    </row>
    <row r="577" spans="1:11" x14ac:dyDescent="0.3">
      <c r="A577" s="9" t="str">
        <v>AS-96315</v>
      </c>
      <c r="B577" s="9">
        <v>29.9</v>
      </c>
      <c r="C577" s="9">
        <f>VLOOKUP(A577,Sales_Shopify!B:Z,12,0)</f>
        <v>29.9</v>
      </c>
      <c r="D577" s="9">
        <f t="shared" si="24"/>
        <v>0</v>
      </c>
      <c r="G577" s="9" t="str">
        <v>AS-95829</v>
      </c>
      <c r="H577" s="9" t="str">
        <v>['shopify_payments']</v>
      </c>
      <c r="I577" s="9">
        <v>37.9</v>
      </c>
      <c r="J577" s="9">
        <f t="shared" si="25"/>
        <v>37.9</v>
      </c>
      <c r="K577" s="9">
        <f t="shared" si="26"/>
        <v>0</v>
      </c>
    </row>
    <row r="578" spans="1:11" x14ac:dyDescent="0.3">
      <c r="A578" s="9" t="str">
        <v>AS-96309</v>
      </c>
      <c r="B578" s="9">
        <v>63.81</v>
      </c>
      <c r="C578" s="9">
        <f>VLOOKUP(A578,Sales_Shopify!B:Z,12,0)</f>
        <v>63.81</v>
      </c>
      <c r="D578" s="9">
        <f t="shared" si="24"/>
        <v>0</v>
      </c>
      <c r="G578" s="9" t="str">
        <v>AS-95831</v>
      </c>
      <c r="H578" s="9" t="str">
        <v>['shopify_payments']</v>
      </c>
      <c r="I578" s="9">
        <v>63.9</v>
      </c>
      <c r="J578" s="9">
        <f t="shared" si="25"/>
        <v>63.9</v>
      </c>
      <c r="K578" s="9">
        <f t="shared" si="26"/>
        <v>0</v>
      </c>
    </row>
    <row r="579" spans="1:11" x14ac:dyDescent="0.3">
      <c r="A579" s="9" t="str">
        <v>AS-96308</v>
      </c>
      <c r="B579" s="9">
        <v>80.849999999999994</v>
      </c>
      <c r="C579" s="9">
        <f>VLOOKUP(A579,Sales_Shopify!B:Z,12,0)</f>
        <v>80.849999999999994</v>
      </c>
      <c r="D579" s="9">
        <f t="shared" si="24"/>
        <v>0</v>
      </c>
      <c r="G579" s="9" t="str">
        <v>AS-95836</v>
      </c>
      <c r="H579" s="9" t="str">
        <v>['shopify_payments']</v>
      </c>
      <c r="I579" s="9">
        <v>76.41</v>
      </c>
      <c r="J579" s="9">
        <f t="shared" si="25"/>
        <v>76.41</v>
      </c>
      <c r="K579" s="9">
        <f t="shared" si="26"/>
        <v>0</v>
      </c>
    </row>
    <row r="580" spans="1:11" x14ac:dyDescent="0.3">
      <c r="A580" s="9" t="str">
        <v>AS-96307</v>
      </c>
      <c r="B580" s="9">
        <v>65.569999999999993</v>
      </c>
      <c r="C580" s="9">
        <f>VLOOKUP(A580,Sales_Shopify!B:Z,12,0)</f>
        <v>65.569999999999993</v>
      </c>
      <c r="D580" s="9">
        <f t="shared" si="24"/>
        <v>0</v>
      </c>
      <c r="G580" s="9" t="str">
        <v>AS-95837</v>
      </c>
      <c r="H580" s="9" t="str">
        <v>['shopify_payments']</v>
      </c>
      <c r="I580" s="9">
        <v>275.22000000000003</v>
      </c>
      <c r="J580" s="9">
        <f t="shared" si="25"/>
        <v>275.22000000000003</v>
      </c>
      <c r="K580" s="9">
        <f t="shared" si="26"/>
        <v>0</v>
      </c>
    </row>
    <row r="581" spans="1:11" x14ac:dyDescent="0.3">
      <c r="A581" s="9" t="str">
        <v>AS-96306</v>
      </c>
      <c r="B581" s="9">
        <v>59.95</v>
      </c>
      <c r="C581" s="9">
        <f>VLOOKUP(A581,Sales_Shopify!B:Z,12,0)</f>
        <v>59.95</v>
      </c>
      <c r="D581" s="9">
        <f t="shared" ref="D581:D644" si="27">IFERROR(ROUND(+B581-C581,2),"Not_Found")</f>
        <v>0</v>
      </c>
      <c r="G581" s="9" t="str">
        <v>AS-95838</v>
      </c>
      <c r="H581" s="9" t="str">
        <v>['shopify_payments']</v>
      </c>
      <c r="I581" s="9">
        <v>199.95</v>
      </c>
      <c r="J581" s="9">
        <f t="shared" ref="J581:J644" si="28">VLOOKUP(G581,$A$4:$D$1048576,2,0)</f>
        <v>199.95</v>
      </c>
      <c r="K581" s="9">
        <f t="shared" ref="K581:K644" si="29">IFERROR(ROUND(+I581-J581,2),"Not_Found")</f>
        <v>0</v>
      </c>
    </row>
    <row r="582" spans="1:11" x14ac:dyDescent="0.3">
      <c r="A582" s="9" t="str">
        <v>AS-96304</v>
      </c>
      <c r="B582" s="9">
        <v>43.8</v>
      </c>
      <c r="C582" s="9">
        <f>VLOOKUP(A582,Sales_Shopify!B:Z,12,0)</f>
        <v>43.8</v>
      </c>
      <c r="D582" s="9">
        <f t="shared" si="27"/>
        <v>0</v>
      </c>
      <c r="G582" s="9" t="str">
        <v>AS-95840</v>
      </c>
      <c r="H582" s="9" t="str">
        <v>['shopify_payments']</v>
      </c>
      <c r="I582" s="9">
        <v>39.92</v>
      </c>
      <c r="J582" s="9">
        <f t="shared" si="28"/>
        <v>39.92</v>
      </c>
      <c r="K582" s="9">
        <f t="shared" si="29"/>
        <v>0</v>
      </c>
    </row>
    <row r="583" spans="1:11" x14ac:dyDescent="0.3">
      <c r="A583" s="9" t="str">
        <v>AS-96303</v>
      </c>
      <c r="B583" s="9">
        <v>79.8</v>
      </c>
      <c r="C583" s="9">
        <f>VLOOKUP(A583,Sales_Shopify!B:Z,12,0)</f>
        <v>79.8</v>
      </c>
      <c r="D583" s="9">
        <f t="shared" si="27"/>
        <v>0</v>
      </c>
      <c r="G583" s="9" t="str">
        <v>AS-95844</v>
      </c>
      <c r="H583" s="9" t="str">
        <v>['shopify_payments']</v>
      </c>
      <c r="I583" s="9">
        <v>99.95</v>
      </c>
      <c r="J583" s="9">
        <f t="shared" si="28"/>
        <v>99.95</v>
      </c>
      <c r="K583" s="9">
        <f t="shared" si="29"/>
        <v>0</v>
      </c>
    </row>
    <row r="584" spans="1:11" x14ac:dyDescent="0.3">
      <c r="A584" s="9" t="str">
        <v>AS-96302</v>
      </c>
      <c r="B584" s="9">
        <v>439.5</v>
      </c>
      <c r="C584" s="9">
        <f>VLOOKUP(A584,Sales_Shopify!B:Z,12,0)</f>
        <v>439.5</v>
      </c>
      <c r="D584" s="9">
        <f t="shared" si="27"/>
        <v>0</v>
      </c>
      <c r="G584" s="9" t="str">
        <v>AS-95845</v>
      </c>
      <c r="H584" s="9" t="str">
        <v>['shopify_payments']</v>
      </c>
      <c r="I584" s="9">
        <v>24.9</v>
      </c>
      <c r="J584" s="9">
        <f t="shared" si="28"/>
        <v>24.9</v>
      </c>
      <c r="K584" s="9">
        <f t="shared" si="29"/>
        <v>0</v>
      </c>
    </row>
    <row r="585" spans="1:11" x14ac:dyDescent="0.3">
      <c r="A585" s="9" t="str">
        <v>AS-96300</v>
      </c>
      <c r="B585" s="9">
        <v>61.07</v>
      </c>
      <c r="C585" s="9">
        <f>VLOOKUP(A585,Sales_Shopify!B:Z,12,0)</f>
        <v>61.07</v>
      </c>
      <c r="D585" s="9">
        <f t="shared" si="27"/>
        <v>0</v>
      </c>
      <c r="G585" s="9" t="str">
        <v>AS-95847</v>
      </c>
      <c r="H585" s="9" t="str">
        <v>['shopify_payments']</v>
      </c>
      <c r="I585" s="9">
        <v>53.46</v>
      </c>
      <c r="J585" s="9">
        <f t="shared" si="28"/>
        <v>53.46</v>
      </c>
      <c r="K585" s="9">
        <f t="shared" si="29"/>
        <v>0</v>
      </c>
    </row>
    <row r="586" spans="1:11" x14ac:dyDescent="0.3">
      <c r="A586" s="9" t="str">
        <v>AS-96299</v>
      </c>
      <c r="B586" s="9">
        <v>44.9</v>
      </c>
      <c r="C586" s="9">
        <f>VLOOKUP(A586,Sales_Shopify!B:Z,12,0)</f>
        <v>44.9</v>
      </c>
      <c r="D586" s="9">
        <f t="shared" si="27"/>
        <v>0</v>
      </c>
      <c r="G586" s="9" t="str">
        <v>AS-95848</v>
      </c>
      <c r="H586" s="9" t="str">
        <v>['shopify_payments']</v>
      </c>
      <c r="I586" s="9">
        <v>30.85</v>
      </c>
      <c r="J586" s="9">
        <f t="shared" si="28"/>
        <v>30.85</v>
      </c>
      <c r="K586" s="9">
        <f t="shared" si="29"/>
        <v>0</v>
      </c>
    </row>
    <row r="587" spans="1:11" x14ac:dyDescent="0.3">
      <c r="A587" s="9" t="str">
        <v>AS-96297</v>
      </c>
      <c r="B587" s="9">
        <v>206.91</v>
      </c>
      <c r="C587" s="9">
        <f>VLOOKUP(A587,Sales_Shopify!B:Z,12,0)</f>
        <v>206.91</v>
      </c>
      <c r="D587" s="9">
        <f t="shared" si="27"/>
        <v>0</v>
      </c>
      <c r="G587" s="9" t="str">
        <v>AS-95853</v>
      </c>
      <c r="H587" s="9" t="str">
        <v>['shopify_payments']</v>
      </c>
      <c r="I587" s="9">
        <v>49.9</v>
      </c>
      <c r="J587" s="9">
        <f t="shared" si="28"/>
        <v>49.9</v>
      </c>
      <c r="K587" s="9">
        <f t="shared" si="29"/>
        <v>0</v>
      </c>
    </row>
    <row r="588" spans="1:11" x14ac:dyDescent="0.3">
      <c r="A588" s="9" t="str">
        <v>AS-96294</v>
      </c>
      <c r="B588" s="9">
        <v>192.6</v>
      </c>
      <c r="C588" s="9">
        <f>VLOOKUP(A588,Sales_Shopify!B:Z,12,0)</f>
        <v>192.6</v>
      </c>
      <c r="D588" s="9">
        <f t="shared" si="27"/>
        <v>0</v>
      </c>
      <c r="G588" s="9" t="str">
        <v>AS-95859</v>
      </c>
      <c r="H588" s="9" t="str">
        <v>['shopify_payments']</v>
      </c>
      <c r="I588" s="9">
        <v>37.9</v>
      </c>
      <c r="J588" s="9">
        <f t="shared" si="28"/>
        <v>37.9</v>
      </c>
      <c r="K588" s="9">
        <f t="shared" si="29"/>
        <v>0</v>
      </c>
    </row>
    <row r="589" spans="1:11" x14ac:dyDescent="0.3">
      <c r="A589" s="9" t="str">
        <v>AS-96292</v>
      </c>
      <c r="B589" s="9">
        <v>99.95</v>
      </c>
      <c r="C589" s="9">
        <f>VLOOKUP(A589,Sales_Shopify!B:Z,12,0)</f>
        <v>99.95</v>
      </c>
      <c r="D589" s="9">
        <f t="shared" si="27"/>
        <v>0</v>
      </c>
      <c r="G589" s="9" t="str">
        <v>AS-95861</v>
      </c>
      <c r="H589" s="9" t="str">
        <v>['shopify_payments']</v>
      </c>
      <c r="I589" s="9">
        <v>29.9</v>
      </c>
      <c r="J589" s="9">
        <f t="shared" si="28"/>
        <v>29.9</v>
      </c>
      <c r="K589" s="9">
        <f t="shared" si="29"/>
        <v>0</v>
      </c>
    </row>
    <row r="590" spans="1:11" x14ac:dyDescent="0.3">
      <c r="A590" s="9" t="str">
        <v>AS-96291</v>
      </c>
      <c r="B590" s="9">
        <v>52.56</v>
      </c>
      <c r="C590" s="9">
        <f>VLOOKUP(A590,Sales_Shopify!B:Z,12,0)</f>
        <v>52.56</v>
      </c>
      <c r="D590" s="9">
        <f t="shared" si="27"/>
        <v>0</v>
      </c>
      <c r="G590" s="9" t="str">
        <v>AS-95863</v>
      </c>
      <c r="H590" s="9" t="str">
        <v>['shopify_payments']</v>
      </c>
      <c r="I590" s="9">
        <v>67.95</v>
      </c>
      <c r="J590" s="9">
        <f t="shared" si="28"/>
        <v>67.95</v>
      </c>
      <c r="K590" s="9">
        <f t="shared" si="29"/>
        <v>0</v>
      </c>
    </row>
    <row r="591" spans="1:11" x14ac:dyDescent="0.3">
      <c r="A591" s="9" t="str">
        <v>AS-96290</v>
      </c>
      <c r="B591" s="9">
        <v>30.93</v>
      </c>
      <c r="C591" s="9">
        <f>VLOOKUP(A591,Sales_Shopify!B:Z,12,0)</f>
        <v>30.93</v>
      </c>
      <c r="D591" s="9">
        <f t="shared" si="27"/>
        <v>0</v>
      </c>
      <c r="G591" s="9" t="str">
        <v>AS-95864</v>
      </c>
      <c r="H591" s="9" t="str">
        <v>['shopify_payments']</v>
      </c>
      <c r="I591" s="9">
        <v>70.11</v>
      </c>
      <c r="J591" s="9">
        <f t="shared" si="28"/>
        <v>70.11</v>
      </c>
      <c r="K591" s="9">
        <f t="shared" si="29"/>
        <v>0</v>
      </c>
    </row>
    <row r="592" spans="1:11" x14ac:dyDescent="0.3">
      <c r="A592" s="9" t="str">
        <v>AS-96288</v>
      </c>
      <c r="B592" s="9">
        <v>88.97</v>
      </c>
      <c r="C592" s="9">
        <f>VLOOKUP(A592,Sales_Shopify!B:Z,12,0)</f>
        <v>88.97</v>
      </c>
      <c r="D592" s="9">
        <f t="shared" si="27"/>
        <v>0</v>
      </c>
      <c r="G592" s="9" t="str">
        <v>AS-95865</v>
      </c>
      <c r="H592" s="9" t="str">
        <v>['shopify_payments']</v>
      </c>
      <c r="I592" s="9">
        <v>29.9</v>
      </c>
      <c r="J592" s="9">
        <f t="shared" si="28"/>
        <v>29.9</v>
      </c>
      <c r="K592" s="9">
        <f t="shared" si="29"/>
        <v>0</v>
      </c>
    </row>
    <row r="593" spans="1:11" x14ac:dyDescent="0.3">
      <c r="A593" s="9" t="str">
        <v>AS-96285</v>
      </c>
      <c r="B593" s="9">
        <v>93.8</v>
      </c>
      <c r="C593" s="9">
        <f>VLOOKUP(A593,Sales_Shopify!B:Z,12,0)</f>
        <v>93.8</v>
      </c>
      <c r="D593" s="9">
        <f t="shared" si="27"/>
        <v>0</v>
      </c>
      <c r="G593" s="9" t="str">
        <v>AS-95867</v>
      </c>
      <c r="H593" s="9" t="str">
        <v>['shopify_payments']</v>
      </c>
      <c r="I593" s="9">
        <v>65.900000000000006</v>
      </c>
      <c r="J593" s="9">
        <f t="shared" si="28"/>
        <v>65.900000000000006</v>
      </c>
      <c r="K593" s="9">
        <f t="shared" si="29"/>
        <v>0</v>
      </c>
    </row>
    <row r="594" spans="1:11" x14ac:dyDescent="0.3">
      <c r="A594" s="9" t="str">
        <v>AS-96284</v>
      </c>
      <c r="B594" s="9">
        <v>145.80000000000001</v>
      </c>
      <c r="C594" s="9">
        <f>VLOOKUP(A594,Sales_Shopify!B:Z,12,0)</f>
        <v>145.80000000000001</v>
      </c>
      <c r="D594" s="9">
        <f t="shared" si="27"/>
        <v>0</v>
      </c>
      <c r="G594" s="9" t="str">
        <v>AS-95868</v>
      </c>
      <c r="H594" s="9" t="str">
        <v>['shopify_payments']</v>
      </c>
      <c r="I594" s="9">
        <v>64.58</v>
      </c>
      <c r="J594" s="9">
        <f t="shared" si="28"/>
        <v>64.58</v>
      </c>
      <c r="K594" s="9">
        <f t="shared" si="29"/>
        <v>0</v>
      </c>
    </row>
    <row r="595" spans="1:11" x14ac:dyDescent="0.3">
      <c r="A595" s="9" t="str">
        <v>AS-96283</v>
      </c>
      <c r="B595" s="9">
        <v>24.9</v>
      </c>
      <c r="C595" s="9">
        <f>VLOOKUP(A595,Sales_Shopify!B:Z,12,0)</f>
        <v>24.9</v>
      </c>
      <c r="D595" s="9">
        <f t="shared" si="27"/>
        <v>0</v>
      </c>
      <c r="G595" s="9" t="str">
        <v>AS-95870</v>
      </c>
      <c r="H595" s="9" t="str">
        <v>['shopify_payments']</v>
      </c>
      <c r="I595" s="9">
        <v>65.900000000000006</v>
      </c>
      <c r="J595" s="9">
        <f t="shared" si="28"/>
        <v>65.900000000000006</v>
      </c>
      <c r="K595" s="9">
        <f t="shared" si="29"/>
        <v>0</v>
      </c>
    </row>
    <row r="596" spans="1:11" x14ac:dyDescent="0.3">
      <c r="A596" s="9" t="str">
        <v>AS-96282</v>
      </c>
      <c r="B596" s="9">
        <v>53.46</v>
      </c>
      <c r="C596" s="9">
        <f>VLOOKUP(A596,Sales_Shopify!B:Z,12,0)</f>
        <v>53.46</v>
      </c>
      <c r="D596" s="9">
        <f t="shared" si="27"/>
        <v>0</v>
      </c>
      <c r="G596" s="9" t="str">
        <v>AS-95871</v>
      </c>
      <c r="H596" s="9" t="str">
        <v>['shopify_payments']</v>
      </c>
      <c r="I596" s="9">
        <v>99.95</v>
      </c>
      <c r="J596" s="9">
        <f t="shared" si="28"/>
        <v>99.95</v>
      </c>
      <c r="K596" s="9">
        <f t="shared" si="29"/>
        <v>0</v>
      </c>
    </row>
    <row r="597" spans="1:11" x14ac:dyDescent="0.3">
      <c r="A597" s="9" t="str">
        <v>AS-96280</v>
      </c>
      <c r="B597" s="9">
        <v>122.31</v>
      </c>
      <c r="C597" s="9">
        <f>VLOOKUP(A597,Sales_Shopify!B:Z,12,0)</f>
        <v>122.31</v>
      </c>
      <c r="D597" s="9">
        <f t="shared" si="27"/>
        <v>0</v>
      </c>
      <c r="G597" s="9" t="str">
        <v>AS-95872</v>
      </c>
      <c r="H597" s="9" t="str">
        <v>['shopify_payments']</v>
      </c>
      <c r="I597" s="9">
        <v>85.85</v>
      </c>
      <c r="J597" s="9">
        <f t="shared" si="28"/>
        <v>85.85</v>
      </c>
      <c r="K597" s="9">
        <f t="shared" si="29"/>
        <v>0</v>
      </c>
    </row>
    <row r="598" spans="1:11" x14ac:dyDescent="0.3">
      <c r="A598" s="9" t="str">
        <v>AS-96279</v>
      </c>
      <c r="B598" s="9">
        <v>65.61</v>
      </c>
      <c r="C598" s="9">
        <f>VLOOKUP(A598,Sales_Shopify!B:Z,12,0)</f>
        <v>65.61</v>
      </c>
      <c r="D598" s="9">
        <f t="shared" si="27"/>
        <v>0</v>
      </c>
      <c r="G598" s="9" t="str">
        <v>AS-95874</v>
      </c>
      <c r="H598" s="9" t="str">
        <v>['shopify_payments']</v>
      </c>
      <c r="I598" s="9">
        <v>67.95</v>
      </c>
      <c r="J598" s="9">
        <f t="shared" si="28"/>
        <v>67.95</v>
      </c>
      <c r="K598" s="9">
        <f t="shared" si="29"/>
        <v>0</v>
      </c>
    </row>
    <row r="599" spans="1:11" x14ac:dyDescent="0.3">
      <c r="A599" s="9" t="str">
        <v>AS-96277</v>
      </c>
      <c r="B599" s="9">
        <v>37.9</v>
      </c>
      <c r="C599" s="9">
        <f>VLOOKUP(A599,Sales_Shopify!B:Z,12,0)</f>
        <v>37.9</v>
      </c>
      <c r="D599" s="9">
        <f t="shared" si="27"/>
        <v>0</v>
      </c>
      <c r="G599" s="9" t="str">
        <v>AS-95875</v>
      </c>
      <c r="H599" s="9" t="str">
        <v>['shopify_payments']</v>
      </c>
      <c r="I599" s="9">
        <v>122.31</v>
      </c>
      <c r="J599" s="9">
        <f t="shared" si="28"/>
        <v>122.31</v>
      </c>
      <c r="K599" s="9">
        <f t="shared" si="29"/>
        <v>0</v>
      </c>
    </row>
    <row r="600" spans="1:11" x14ac:dyDescent="0.3">
      <c r="A600" s="9" t="str">
        <v>AS-96276</v>
      </c>
      <c r="B600" s="9">
        <v>63.36</v>
      </c>
      <c r="C600" s="9">
        <f>VLOOKUP(A600,Sales_Shopify!B:Z,12,0)</f>
        <v>63.36</v>
      </c>
      <c r="D600" s="9">
        <f t="shared" si="27"/>
        <v>0</v>
      </c>
      <c r="G600" s="9" t="str">
        <v>AS-95876</v>
      </c>
      <c r="H600" s="9" t="str">
        <v>['shopify_payments']</v>
      </c>
      <c r="I600" s="9">
        <v>67.95</v>
      </c>
      <c r="J600" s="9">
        <f t="shared" si="28"/>
        <v>67.95</v>
      </c>
      <c r="K600" s="9">
        <f t="shared" si="29"/>
        <v>0</v>
      </c>
    </row>
    <row r="601" spans="1:11" x14ac:dyDescent="0.3">
      <c r="A601" s="9" t="str">
        <v>AS-96275</v>
      </c>
      <c r="B601" s="9">
        <v>37.9</v>
      </c>
      <c r="C601" s="9">
        <f>VLOOKUP(A601,Sales_Shopify!B:Z,12,0)</f>
        <v>37.9</v>
      </c>
      <c r="D601" s="9">
        <f t="shared" si="27"/>
        <v>0</v>
      </c>
      <c r="G601" s="9" t="str">
        <v>AS-95877</v>
      </c>
      <c r="H601" s="9" t="str">
        <v>['shopify_payments']</v>
      </c>
      <c r="I601" s="9">
        <v>50.8</v>
      </c>
      <c r="J601" s="9">
        <f t="shared" si="28"/>
        <v>50.8</v>
      </c>
      <c r="K601" s="9">
        <f t="shared" si="29"/>
        <v>0</v>
      </c>
    </row>
    <row r="602" spans="1:11" x14ac:dyDescent="0.3">
      <c r="A602" s="9" t="str">
        <v>AS-96274</v>
      </c>
      <c r="B602" s="9">
        <v>40.86</v>
      </c>
      <c r="C602" s="9">
        <f>VLOOKUP(A602,Sales_Shopify!B:Z,12,0)</f>
        <v>40.86</v>
      </c>
      <c r="D602" s="9">
        <f t="shared" si="27"/>
        <v>0</v>
      </c>
      <c r="G602" s="9" t="str">
        <v>AS-95880</v>
      </c>
      <c r="H602" s="9" t="str">
        <v>['shopify_payments']</v>
      </c>
      <c r="I602" s="9">
        <v>37.9</v>
      </c>
      <c r="J602" s="9">
        <f t="shared" si="28"/>
        <v>37.9</v>
      </c>
      <c r="K602" s="9">
        <f t="shared" si="29"/>
        <v>0</v>
      </c>
    </row>
    <row r="603" spans="1:11" x14ac:dyDescent="0.3">
      <c r="A603" s="9" t="str">
        <v>AS-96273</v>
      </c>
      <c r="B603" s="9">
        <v>80.849999999999994</v>
      </c>
      <c r="C603" s="9">
        <f>VLOOKUP(A603,Sales_Shopify!B:Z,12,0)</f>
        <v>80.849999999999994</v>
      </c>
      <c r="D603" s="9">
        <f t="shared" si="27"/>
        <v>0</v>
      </c>
      <c r="G603" s="9" t="str">
        <v>AS-95882</v>
      </c>
      <c r="H603" s="9" t="str">
        <v>['shopify_payments']</v>
      </c>
      <c r="I603" s="9">
        <v>37.9</v>
      </c>
      <c r="J603" s="9">
        <f t="shared" si="28"/>
        <v>37.9</v>
      </c>
      <c r="K603" s="9">
        <f t="shared" si="29"/>
        <v>0</v>
      </c>
    </row>
    <row r="604" spans="1:11" x14ac:dyDescent="0.3">
      <c r="A604" s="9" t="str">
        <v>AS-96270</v>
      </c>
      <c r="B604" s="9">
        <v>0</v>
      </c>
      <c r="C604" s="9">
        <f>VLOOKUP(A604,Sales_Shopify!B:Z,12,0)</f>
        <v>0</v>
      </c>
      <c r="D604" s="9">
        <f t="shared" si="27"/>
        <v>0</v>
      </c>
      <c r="G604" s="9" t="str">
        <v>AS-95886</v>
      </c>
      <c r="H604" s="9" t="str">
        <v>['shopify_payments']</v>
      </c>
      <c r="I604" s="9">
        <v>69.849999999999994</v>
      </c>
      <c r="J604" s="9">
        <f t="shared" si="28"/>
        <v>69.849999999999994</v>
      </c>
      <c r="K604" s="9">
        <f t="shared" si="29"/>
        <v>0</v>
      </c>
    </row>
    <row r="605" spans="1:11" x14ac:dyDescent="0.3">
      <c r="A605" s="9" t="str">
        <v>AS-96272</v>
      </c>
      <c r="B605" s="9">
        <v>39.92</v>
      </c>
      <c r="C605" s="9">
        <f>VLOOKUP(A605,Sales_Shopify!B:Z,12,0)</f>
        <v>39.92</v>
      </c>
      <c r="D605" s="9">
        <f t="shared" si="27"/>
        <v>0</v>
      </c>
      <c r="G605" s="9" t="str">
        <v>AS-95833</v>
      </c>
      <c r="H605" s="9" t="str">
        <v>['shopify_payments']</v>
      </c>
      <c r="I605" s="9">
        <v>0</v>
      </c>
      <c r="J605" s="9">
        <f t="shared" si="28"/>
        <v>0</v>
      </c>
      <c r="K605" s="9">
        <f t="shared" si="29"/>
        <v>0</v>
      </c>
    </row>
    <row r="606" spans="1:11" x14ac:dyDescent="0.3">
      <c r="A606" s="9" t="str">
        <v>AS-96269</v>
      </c>
      <c r="B606" s="9">
        <v>37.9</v>
      </c>
      <c r="C606" s="9">
        <f>VLOOKUP(A606,Sales_Shopify!B:Z,12,0)</f>
        <v>37.9</v>
      </c>
      <c r="D606" s="9">
        <f t="shared" si="27"/>
        <v>0</v>
      </c>
      <c r="G606" s="9" t="str">
        <v>AS-95808</v>
      </c>
      <c r="H606" s="9" t="str">
        <v>['shopify_payments']</v>
      </c>
      <c r="I606" s="9">
        <v>45.45</v>
      </c>
      <c r="J606" s="9">
        <f t="shared" si="28"/>
        <v>45.45</v>
      </c>
      <c r="K606" s="9">
        <f t="shared" si="29"/>
        <v>0</v>
      </c>
    </row>
    <row r="607" spans="1:11" x14ac:dyDescent="0.3">
      <c r="A607" s="9" t="str">
        <v>AS-96267</v>
      </c>
      <c r="B607" s="9">
        <v>78.17</v>
      </c>
      <c r="C607" s="9">
        <f>VLOOKUP(A607,Sales_Shopify!B:Z,12,0)</f>
        <v>78.17</v>
      </c>
      <c r="D607" s="9">
        <f t="shared" si="27"/>
        <v>0</v>
      </c>
      <c r="G607" s="9" t="str">
        <v>AS-89528</v>
      </c>
      <c r="H607" s="9" t="str">
        <v>['shopify_payments']</v>
      </c>
      <c r="I607" s="9">
        <v>-9.7200000000000006</v>
      </c>
      <c r="J607" s="9">
        <f t="shared" si="28"/>
        <v>-9.7200000000000006</v>
      </c>
      <c r="K607" s="9">
        <f t="shared" si="29"/>
        <v>0</v>
      </c>
    </row>
    <row r="608" spans="1:11" x14ac:dyDescent="0.3">
      <c r="A608" s="9" t="str">
        <v>AS-96266</v>
      </c>
      <c r="B608" s="9">
        <v>404.3</v>
      </c>
      <c r="C608" s="9">
        <f>VLOOKUP(A608,Sales_Shopify!B:Z,12,0)</f>
        <v>404.3</v>
      </c>
      <c r="D608" s="9">
        <f t="shared" si="27"/>
        <v>0</v>
      </c>
      <c r="G608" s="9" t="str">
        <v>AS-93190</v>
      </c>
      <c r="H608" s="9" t="str">
        <v>['shopify_payments']</v>
      </c>
      <c r="I608" s="9">
        <v>-84.95</v>
      </c>
      <c r="J608" s="9">
        <f t="shared" si="28"/>
        <v>-84.95</v>
      </c>
      <c r="K608" s="9">
        <f t="shared" si="29"/>
        <v>0</v>
      </c>
    </row>
    <row r="609" spans="1:11" x14ac:dyDescent="0.3">
      <c r="A609" s="9" t="str">
        <v>AS-96263</v>
      </c>
      <c r="B609" s="9">
        <v>152.91</v>
      </c>
      <c r="C609" s="9">
        <f>VLOOKUP(A609,Sales_Shopify!B:Z,12,0)</f>
        <v>152.91</v>
      </c>
      <c r="D609" s="9">
        <f t="shared" si="27"/>
        <v>0</v>
      </c>
      <c r="G609" s="9" t="str">
        <v>AS-95887</v>
      </c>
      <c r="H609" s="9" t="str">
        <v>['shopify_payments']</v>
      </c>
      <c r="I609" s="9">
        <v>58.85</v>
      </c>
      <c r="J609" s="9">
        <f t="shared" si="28"/>
        <v>58.85</v>
      </c>
      <c r="K609" s="9">
        <f t="shared" si="29"/>
        <v>0</v>
      </c>
    </row>
    <row r="610" spans="1:11" x14ac:dyDescent="0.3">
      <c r="A610" s="9" t="str">
        <v>AS-96260</v>
      </c>
      <c r="B610" s="9">
        <v>39.9</v>
      </c>
      <c r="C610" s="9">
        <f>VLOOKUP(A610,Sales_Shopify!B:Z,12,0)</f>
        <v>39.9</v>
      </c>
      <c r="D610" s="9">
        <f t="shared" si="27"/>
        <v>0</v>
      </c>
      <c r="G610" s="9" t="str">
        <v>AS-95888</v>
      </c>
      <c r="H610" s="9" t="str">
        <v>['shopify_payments']</v>
      </c>
      <c r="I610" s="9">
        <v>24.9</v>
      </c>
      <c r="J610" s="9">
        <f t="shared" si="28"/>
        <v>24.9</v>
      </c>
      <c r="K610" s="9">
        <f t="shared" si="29"/>
        <v>0</v>
      </c>
    </row>
    <row r="611" spans="1:11" x14ac:dyDescent="0.3">
      <c r="A611" s="9" t="str">
        <v>AS-96257</v>
      </c>
      <c r="B611" s="9">
        <v>31.9</v>
      </c>
      <c r="C611" s="9">
        <f>VLOOKUP(A611,Sales_Shopify!B:Z,12,0)</f>
        <v>31.9</v>
      </c>
      <c r="D611" s="9">
        <f t="shared" si="27"/>
        <v>0</v>
      </c>
      <c r="G611" s="9" t="str">
        <v>AS-95889</v>
      </c>
      <c r="H611" s="9" t="str">
        <v>['shopify_payments']</v>
      </c>
      <c r="I611" s="9">
        <v>54.85</v>
      </c>
      <c r="J611" s="9">
        <f t="shared" si="28"/>
        <v>54.85</v>
      </c>
      <c r="K611" s="9">
        <f t="shared" si="29"/>
        <v>0</v>
      </c>
    </row>
    <row r="612" spans="1:11" x14ac:dyDescent="0.3">
      <c r="A612" s="9" t="str">
        <v>AS-96256</v>
      </c>
      <c r="B612" s="9">
        <v>67.95</v>
      </c>
      <c r="C612" s="9">
        <f>VLOOKUP(A612,Sales_Shopify!B:Z,12,0)</f>
        <v>67.95</v>
      </c>
      <c r="D612" s="9">
        <f t="shared" si="27"/>
        <v>0</v>
      </c>
      <c r="G612" s="9" t="str">
        <v>AS-95890</v>
      </c>
      <c r="H612" s="9" t="str">
        <v>['shopify_payments']</v>
      </c>
      <c r="I612" s="9">
        <v>64.95</v>
      </c>
      <c r="J612" s="9">
        <f t="shared" si="28"/>
        <v>64.95</v>
      </c>
      <c r="K612" s="9">
        <f t="shared" si="29"/>
        <v>0</v>
      </c>
    </row>
    <row r="613" spans="1:11" x14ac:dyDescent="0.3">
      <c r="A613" s="9" t="str">
        <v>AS-96255</v>
      </c>
      <c r="B613" s="9">
        <v>49.9</v>
      </c>
      <c r="C613" s="9">
        <f>VLOOKUP(A613,Sales_Shopify!B:Z,12,0)</f>
        <v>49.9</v>
      </c>
      <c r="D613" s="9">
        <f t="shared" si="27"/>
        <v>0</v>
      </c>
      <c r="G613" s="9" t="str">
        <v>AS-95891</v>
      </c>
      <c r="H613" s="9" t="str">
        <v>['shopify_payments']</v>
      </c>
      <c r="I613" s="9">
        <v>29.9</v>
      </c>
      <c r="J613" s="9">
        <f t="shared" si="28"/>
        <v>29.9</v>
      </c>
      <c r="K613" s="9">
        <f t="shared" si="29"/>
        <v>0</v>
      </c>
    </row>
    <row r="614" spans="1:11" x14ac:dyDescent="0.3">
      <c r="A614" s="9" t="str">
        <v>AS-96254</v>
      </c>
      <c r="B614" s="9">
        <v>126.9</v>
      </c>
      <c r="C614" s="9">
        <f>VLOOKUP(A614,Sales_Shopify!B:Z,12,0)</f>
        <v>126.9</v>
      </c>
      <c r="D614" s="9">
        <f t="shared" si="27"/>
        <v>0</v>
      </c>
      <c r="G614" s="9" t="str">
        <v>AS-95892</v>
      </c>
      <c r="H614" s="9" t="str">
        <v>['shopify_payments']</v>
      </c>
      <c r="I614" s="9">
        <v>67.95</v>
      </c>
      <c r="J614" s="9">
        <f t="shared" si="28"/>
        <v>67.95</v>
      </c>
      <c r="K614" s="9">
        <f t="shared" si="29"/>
        <v>0</v>
      </c>
    </row>
    <row r="615" spans="1:11" x14ac:dyDescent="0.3">
      <c r="A615" s="9" t="str">
        <v>AS-96252</v>
      </c>
      <c r="B615" s="9">
        <v>151.02000000000001</v>
      </c>
      <c r="C615" s="9">
        <f>VLOOKUP(A615,Sales_Shopify!B:Z,12,0)</f>
        <v>151.02000000000001</v>
      </c>
      <c r="D615" s="9">
        <f t="shared" si="27"/>
        <v>0</v>
      </c>
      <c r="G615" s="9" t="str">
        <v>AS-95893</v>
      </c>
      <c r="H615" s="9" t="str">
        <v>['shopify_payments']</v>
      </c>
      <c r="I615" s="9">
        <v>24.9</v>
      </c>
      <c r="J615" s="9">
        <f t="shared" si="28"/>
        <v>24.9</v>
      </c>
      <c r="K615" s="9">
        <f t="shared" si="29"/>
        <v>0</v>
      </c>
    </row>
    <row r="616" spans="1:11" x14ac:dyDescent="0.3">
      <c r="A616" s="9" t="str">
        <v>AS-96251</v>
      </c>
      <c r="B616" s="9">
        <v>31.9</v>
      </c>
      <c r="C616" s="9">
        <f>VLOOKUP(A616,Sales_Shopify!B:Z,12,0)</f>
        <v>31.9</v>
      </c>
      <c r="D616" s="9">
        <f t="shared" si="27"/>
        <v>0</v>
      </c>
      <c r="G616" s="9" t="str">
        <v>AS-95894</v>
      </c>
      <c r="H616" s="9" t="str">
        <v>['shopify_payments']</v>
      </c>
      <c r="I616" s="9">
        <v>79.95</v>
      </c>
      <c r="J616" s="9">
        <f t="shared" si="28"/>
        <v>79.95</v>
      </c>
      <c r="K616" s="9">
        <f t="shared" si="29"/>
        <v>0</v>
      </c>
    </row>
    <row r="617" spans="1:11" x14ac:dyDescent="0.3">
      <c r="A617" s="9" t="str">
        <v>AS-96250</v>
      </c>
      <c r="B617" s="9">
        <v>44.9</v>
      </c>
      <c r="C617" s="9">
        <f>VLOOKUP(A617,Sales_Shopify!B:Z,12,0)</f>
        <v>44.9</v>
      </c>
      <c r="D617" s="9">
        <f t="shared" si="27"/>
        <v>0</v>
      </c>
      <c r="G617" s="9" t="str">
        <v>AS-95895</v>
      </c>
      <c r="H617" s="9" t="str">
        <v>['shopify_payments']</v>
      </c>
      <c r="I617" s="9">
        <v>37.9</v>
      </c>
      <c r="J617" s="9">
        <f t="shared" si="28"/>
        <v>37.9</v>
      </c>
      <c r="K617" s="9">
        <f t="shared" si="29"/>
        <v>0</v>
      </c>
    </row>
    <row r="618" spans="1:11" x14ac:dyDescent="0.3">
      <c r="A618" s="9" t="str">
        <v>AS-96248</v>
      </c>
      <c r="B618" s="9">
        <v>114.95</v>
      </c>
      <c r="C618" s="9">
        <f>VLOOKUP(A618,Sales_Shopify!B:Z,12,0)</f>
        <v>114.95</v>
      </c>
      <c r="D618" s="9">
        <f t="shared" si="27"/>
        <v>0</v>
      </c>
      <c r="G618" s="9" t="str">
        <v>AS-95897</v>
      </c>
      <c r="H618" s="9" t="str">
        <v>['shopify_payments']</v>
      </c>
      <c r="I618" s="9">
        <v>169.9</v>
      </c>
      <c r="J618" s="9">
        <f t="shared" si="28"/>
        <v>169.9</v>
      </c>
      <c r="K618" s="9">
        <f t="shared" si="29"/>
        <v>0</v>
      </c>
    </row>
    <row r="619" spans="1:11" x14ac:dyDescent="0.3">
      <c r="A619" s="9" t="str">
        <v>AS-96245</v>
      </c>
      <c r="B619" s="9">
        <v>59.31</v>
      </c>
      <c r="C619" s="9">
        <f>VLOOKUP(A619,Sales_Shopify!B:Z,12,0)</f>
        <v>59.31</v>
      </c>
      <c r="D619" s="9">
        <f t="shared" si="27"/>
        <v>0</v>
      </c>
      <c r="G619" s="9" t="str">
        <v>AS-95898</v>
      </c>
      <c r="H619" s="9" t="str">
        <v>['shopify_payments']</v>
      </c>
      <c r="I619" s="9">
        <v>59.31</v>
      </c>
      <c r="J619" s="9">
        <f t="shared" si="28"/>
        <v>59.31</v>
      </c>
      <c r="K619" s="9">
        <f t="shared" si="29"/>
        <v>0</v>
      </c>
    </row>
    <row r="620" spans="1:11" x14ac:dyDescent="0.3">
      <c r="A620" s="9" t="str">
        <v>AS-96241</v>
      </c>
      <c r="B620" s="9">
        <v>29.9</v>
      </c>
      <c r="C620" s="9">
        <f>VLOOKUP(A620,Sales_Shopify!B:Z,12,0)</f>
        <v>29.9</v>
      </c>
      <c r="D620" s="9">
        <f t="shared" si="27"/>
        <v>0</v>
      </c>
      <c r="G620" s="9" t="str">
        <v>AS-95901</v>
      </c>
      <c r="H620" s="9" t="str">
        <v>['shopify_payments']</v>
      </c>
      <c r="I620" s="9">
        <v>28.26</v>
      </c>
      <c r="J620" s="9">
        <f t="shared" si="28"/>
        <v>28.26</v>
      </c>
      <c r="K620" s="9">
        <f t="shared" si="29"/>
        <v>0</v>
      </c>
    </row>
    <row r="621" spans="1:11" x14ac:dyDescent="0.3">
      <c r="A621" s="9" t="str">
        <v>AS-96239</v>
      </c>
      <c r="B621" s="9">
        <v>122.22</v>
      </c>
      <c r="C621" s="9">
        <f>VLOOKUP(A621,Sales_Shopify!B:Z,12,0)</f>
        <v>122.22</v>
      </c>
      <c r="D621" s="9">
        <f t="shared" si="27"/>
        <v>0</v>
      </c>
      <c r="G621" s="9" t="str">
        <v>AS-95902</v>
      </c>
      <c r="H621" s="9" t="str">
        <v>['shopify_payments']</v>
      </c>
      <c r="I621" s="9">
        <v>58.8</v>
      </c>
      <c r="J621" s="9">
        <f t="shared" si="28"/>
        <v>58.8</v>
      </c>
      <c r="K621" s="9">
        <f t="shared" si="29"/>
        <v>0</v>
      </c>
    </row>
    <row r="622" spans="1:11" x14ac:dyDescent="0.3">
      <c r="A622" s="9" t="str">
        <v>AS-96238</v>
      </c>
      <c r="B622" s="9">
        <v>54.9</v>
      </c>
      <c r="C622" s="9">
        <f>VLOOKUP(A622,Sales_Shopify!B:Z,12,0)</f>
        <v>54.9</v>
      </c>
      <c r="D622" s="9">
        <f t="shared" si="27"/>
        <v>0</v>
      </c>
      <c r="G622" s="9" t="str">
        <v>AS-95906</v>
      </c>
      <c r="H622" s="9" t="str">
        <v>['shopify_payments']</v>
      </c>
      <c r="I622" s="9">
        <v>47.9</v>
      </c>
      <c r="J622" s="9">
        <f t="shared" si="28"/>
        <v>47.9</v>
      </c>
      <c r="K622" s="9">
        <f t="shared" si="29"/>
        <v>0</v>
      </c>
    </row>
    <row r="623" spans="1:11" x14ac:dyDescent="0.3">
      <c r="A623" s="9" t="str">
        <v>AS-96236</v>
      </c>
      <c r="B623" s="9">
        <v>53.46</v>
      </c>
      <c r="C623" s="9">
        <f>VLOOKUP(A623,Sales_Shopify!B:Z,12,0)</f>
        <v>53.46</v>
      </c>
      <c r="D623" s="9">
        <f t="shared" si="27"/>
        <v>0</v>
      </c>
      <c r="G623" s="9" t="str">
        <v>AS-95907</v>
      </c>
      <c r="H623" s="9" t="str">
        <v>['shopify_payments']</v>
      </c>
      <c r="I623" s="9">
        <v>37.61</v>
      </c>
      <c r="J623" s="9">
        <f t="shared" si="28"/>
        <v>37.61</v>
      </c>
      <c r="K623" s="9">
        <f t="shared" si="29"/>
        <v>0</v>
      </c>
    </row>
    <row r="624" spans="1:11" x14ac:dyDescent="0.3">
      <c r="A624" s="9" t="str">
        <v>AS-96233</v>
      </c>
      <c r="B624" s="9">
        <v>79.8</v>
      </c>
      <c r="C624" s="9">
        <f>VLOOKUP(A624,Sales_Shopify!B:Z,12,0)</f>
        <v>79.8</v>
      </c>
      <c r="D624" s="9">
        <f t="shared" si="27"/>
        <v>0</v>
      </c>
      <c r="G624" s="9" t="str">
        <v>AS-95910</v>
      </c>
      <c r="H624" s="9" t="str">
        <v>['shopify_payments']</v>
      </c>
      <c r="I624" s="9">
        <v>67.95</v>
      </c>
      <c r="J624" s="9">
        <f t="shared" si="28"/>
        <v>67.95</v>
      </c>
      <c r="K624" s="9">
        <f t="shared" si="29"/>
        <v>0</v>
      </c>
    </row>
    <row r="625" spans="1:11" x14ac:dyDescent="0.3">
      <c r="A625" s="9" t="str">
        <v>AS-96232</v>
      </c>
      <c r="B625" s="9">
        <v>62.85</v>
      </c>
      <c r="C625" s="9">
        <f>VLOOKUP(A625,Sales_Shopify!B:Z,12,0)</f>
        <v>62.85</v>
      </c>
      <c r="D625" s="9">
        <f t="shared" si="27"/>
        <v>0</v>
      </c>
      <c r="G625" s="9" t="str">
        <v>AS-95913</v>
      </c>
      <c r="H625" s="9" t="str">
        <v>['shopify_payments']</v>
      </c>
      <c r="I625" s="9">
        <v>499.05</v>
      </c>
      <c r="J625" s="9">
        <f t="shared" si="28"/>
        <v>499.05</v>
      </c>
      <c r="K625" s="9">
        <f t="shared" si="29"/>
        <v>0</v>
      </c>
    </row>
    <row r="626" spans="1:11" x14ac:dyDescent="0.3">
      <c r="A626" s="9" t="str">
        <v>AS-96231</v>
      </c>
      <c r="B626" s="9">
        <v>17.899999999999999</v>
      </c>
      <c r="C626" s="9">
        <f>VLOOKUP(A626,Sales_Shopify!B:Z,12,0)</f>
        <v>17.899999999999999</v>
      </c>
      <c r="D626" s="9">
        <f t="shared" si="27"/>
        <v>0</v>
      </c>
      <c r="G626" s="9" t="str">
        <v>AS-95915</v>
      </c>
      <c r="H626" s="9" t="str">
        <v>['shopify_payments']</v>
      </c>
      <c r="I626" s="9">
        <v>85.9</v>
      </c>
      <c r="J626" s="9">
        <f t="shared" si="28"/>
        <v>85.9</v>
      </c>
      <c r="K626" s="9">
        <f t="shared" si="29"/>
        <v>0</v>
      </c>
    </row>
    <row r="627" spans="1:11" x14ac:dyDescent="0.3">
      <c r="A627" s="9" t="str">
        <v>AS-96227</v>
      </c>
      <c r="B627" s="9">
        <v>98.91</v>
      </c>
      <c r="C627" s="9">
        <f>VLOOKUP(A627,Sales_Shopify!B:Z,12,0)</f>
        <v>98.91</v>
      </c>
      <c r="D627" s="9">
        <f t="shared" si="27"/>
        <v>0</v>
      </c>
      <c r="G627" s="9" t="str">
        <v>AS-95916</v>
      </c>
      <c r="H627" s="9" t="str">
        <v>['shopify_payments']</v>
      </c>
      <c r="I627" s="9">
        <v>65.900000000000006</v>
      </c>
      <c r="J627" s="9">
        <f t="shared" si="28"/>
        <v>65.900000000000006</v>
      </c>
      <c r="K627" s="9">
        <f t="shared" si="29"/>
        <v>0</v>
      </c>
    </row>
    <row r="628" spans="1:11" x14ac:dyDescent="0.3">
      <c r="A628" s="9" t="str">
        <v>AS-96226</v>
      </c>
      <c r="B628" s="9">
        <v>70.92</v>
      </c>
      <c r="C628" s="9">
        <f>VLOOKUP(A628,Sales_Shopify!B:Z,12,0)</f>
        <v>70.92</v>
      </c>
      <c r="D628" s="9">
        <f t="shared" si="27"/>
        <v>0</v>
      </c>
      <c r="G628" s="9" t="str">
        <v>AS-95918</v>
      </c>
      <c r="H628" s="9" t="str">
        <v>['shopify_payments']</v>
      </c>
      <c r="I628" s="9">
        <v>114.95</v>
      </c>
      <c r="J628" s="9">
        <f t="shared" si="28"/>
        <v>114.95</v>
      </c>
      <c r="K628" s="9">
        <f t="shared" si="29"/>
        <v>0</v>
      </c>
    </row>
    <row r="629" spans="1:11" x14ac:dyDescent="0.3">
      <c r="A629" s="9" t="str">
        <v>AS-96225</v>
      </c>
      <c r="B629" s="9">
        <v>266.89999999999998</v>
      </c>
      <c r="C629" s="9">
        <f>VLOOKUP(A629,Sales_Shopify!B:Z,12,0)</f>
        <v>266.89999999999998</v>
      </c>
      <c r="D629" s="9">
        <f t="shared" si="27"/>
        <v>0</v>
      </c>
      <c r="G629" s="9" t="str">
        <v>AS-95919</v>
      </c>
      <c r="H629" s="9" t="str">
        <v>['shopify_payments']</v>
      </c>
      <c r="I629" s="9">
        <v>37.9</v>
      </c>
      <c r="J629" s="9">
        <f t="shared" si="28"/>
        <v>37.9</v>
      </c>
      <c r="K629" s="9">
        <f t="shared" si="29"/>
        <v>0</v>
      </c>
    </row>
    <row r="630" spans="1:11" x14ac:dyDescent="0.3">
      <c r="A630" s="9" t="str">
        <v>AS-96222</v>
      </c>
      <c r="B630" s="9">
        <v>24.9</v>
      </c>
      <c r="C630" s="9">
        <f>VLOOKUP(A630,Sales_Shopify!B:Z,12,0)</f>
        <v>24.9</v>
      </c>
      <c r="D630" s="9">
        <f t="shared" si="27"/>
        <v>0</v>
      </c>
      <c r="G630" s="9" t="str">
        <v>AS-95922</v>
      </c>
      <c r="H630" s="9" t="str">
        <v>['shopify_payments']</v>
      </c>
      <c r="I630" s="9">
        <v>47.9</v>
      </c>
      <c r="J630" s="9">
        <f t="shared" si="28"/>
        <v>47.9</v>
      </c>
      <c r="K630" s="9">
        <f t="shared" si="29"/>
        <v>0</v>
      </c>
    </row>
    <row r="631" spans="1:11" x14ac:dyDescent="0.3">
      <c r="A631" s="9" t="str">
        <v>AS-96221</v>
      </c>
      <c r="B631" s="9">
        <v>67.95</v>
      </c>
      <c r="C631" s="9">
        <f>VLOOKUP(A631,Sales_Shopify!B:Z,12,0)</f>
        <v>67.95</v>
      </c>
      <c r="D631" s="9">
        <f t="shared" si="27"/>
        <v>0</v>
      </c>
      <c r="G631" s="9" t="str">
        <v>AS-95923</v>
      </c>
      <c r="H631" s="9" t="str">
        <v>['shopify_payments']</v>
      </c>
      <c r="I631" s="9">
        <v>29.9</v>
      </c>
      <c r="J631" s="9">
        <f t="shared" si="28"/>
        <v>29.9</v>
      </c>
      <c r="K631" s="9">
        <f t="shared" si="29"/>
        <v>0</v>
      </c>
    </row>
    <row r="632" spans="1:11" x14ac:dyDescent="0.3">
      <c r="A632" s="9" t="str">
        <v>AS-96220</v>
      </c>
      <c r="B632" s="9">
        <v>67.41</v>
      </c>
      <c r="C632" s="9">
        <f>VLOOKUP(A632,Sales_Shopify!B:Z,12,0)</f>
        <v>67.41</v>
      </c>
      <c r="D632" s="9">
        <f t="shared" si="27"/>
        <v>0</v>
      </c>
      <c r="G632" s="9" t="str">
        <v>AS-95926</v>
      </c>
      <c r="H632" s="9" t="str">
        <v>['shopify_payments']</v>
      </c>
      <c r="I632" s="9">
        <v>98.75</v>
      </c>
      <c r="J632" s="9">
        <f t="shared" si="28"/>
        <v>98.75</v>
      </c>
      <c r="K632" s="9">
        <f t="shared" si="29"/>
        <v>0</v>
      </c>
    </row>
    <row r="633" spans="1:11" x14ac:dyDescent="0.3">
      <c r="A633" s="9" t="str">
        <v>AS-96219</v>
      </c>
      <c r="B633" s="9">
        <v>66.849999999999994</v>
      </c>
      <c r="C633" s="9">
        <f>VLOOKUP(A633,Sales_Shopify!B:Z,12,0)</f>
        <v>66.849999999999994</v>
      </c>
      <c r="D633" s="9">
        <f t="shared" si="27"/>
        <v>0</v>
      </c>
      <c r="G633" s="9" t="str">
        <v>AS-95927</v>
      </c>
      <c r="H633" s="9" t="str">
        <v>['shopify_payments']</v>
      </c>
      <c r="I633" s="9">
        <v>24.9</v>
      </c>
      <c r="J633" s="9">
        <f t="shared" si="28"/>
        <v>24.9</v>
      </c>
      <c r="K633" s="9">
        <f t="shared" si="29"/>
        <v>0</v>
      </c>
    </row>
    <row r="634" spans="1:11" x14ac:dyDescent="0.3">
      <c r="A634" s="9" t="str">
        <v>AS-96218</v>
      </c>
      <c r="B634" s="9">
        <v>176.85</v>
      </c>
      <c r="C634" s="9">
        <f>VLOOKUP(A634,Sales_Shopify!B:Z,12,0)</f>
        <v>176.85</v>
      </c>
      <c r="D634" s="9">
        <f t="shared" si="27"/>
        <v>0</v>
      </c>
      <c r="G634" s="9" t="str">
        <v>AS-95929</v>
      </c>
      <c r="H634" s="9" t="str">
        <v>['shopify_payments']</v>
      </c>
      <c r="I634" s="9">
        <v>47.9</v>
      </c>
      <c r="J634" s="9">
        <f t="shared" si="28"/>
        <v>47.9</v>
      </c>
      <c r="K634" s="9">
        <f t="shared" si="29"/>
        <v>0</v>
      </c>
    </row>
    <row r="635" spans="1:11" x14ac:dyDescent="0.3">
      <c r="A635" s="9" t="str">
        <v>AS-96217</v>
      </c>
      <c r="B635" s="9">
        <v>44.85</v>
      </c>
      <c r="C635" s="9">
        <f>VLOOKUP(A635,Sales_Shopify!B:Z,12,0)</f>
        <v>44.85</v>
      </c>
      <c r="D635" s="9">
        <f t="shared" si="27"/>
        <v>0</v>
      </c>
      <c r="G635" s="9" t="str">
        <v>AS-95930</v>
      </c>
      <c r="H635" s="9" t="str">
        <v>['shopify_payments']</v>
      </c>
      <c r="I635" s="9">
        <v>40.86</v>
      </c>
      <c r="J635" s="9">
        <f t="shared" si="28"/>
        <v>40.86</v>
      </c>
      <c r="K635" s="9">
        <f t="shared" si="29"/>
        <v>0</v>
      </c>
    </row>
    <row r="636" spans="1:11" x14ac:dyDescent="0.3">
      <c r="A636" s="9" t="str">
        <v>AS-96216</v>
      </c>
      <c r="B636" s="9">
        <v>37.9</v>
      </c>
      <c r="C636" s="9">
        <f>VLOOKUP(A636,Sales_Shopify!B:Z,12,0)</f>
        <v>37.9</v>
      </c>
      <c r="D636" s="9">
        <f t="shared" si="27"/>
        <v>0</v>
      </c>
      <c r="G636" s="9" t="str">
        <v>AS-95934</v>
      </c>
      <c r="H636" s="9" t="str">
        <v>['shopify_payments']</v>
      </c>
      <c r="I636" s="9">
        <v>105.8</v>
      </c>
      <c r="J636" s="9">
        <f t="shared" si="28"/>
        <v>105.8</v>
      </c>
      <c r="K636" s="9">
        <f t="shared" si="29"/>
        <v>0</v>
      </c>
    </row>
    <row r="637" spans="1:11" x14ac:dyDescent="0.3">
      <c r="A637" s="9" t="str">
        <v>AS-96214</v>
      </c>
      <c r="B637" s="9">
        <v>67.95</v>
      </c>
      <c r="C637" s="9">
        <f>VLOOKUP(A637,Sales_Shopify!B:Z,12,0)</f>
        <v>67.95</v>
      </c>
      <c r="D637" s="9">
        <f t="shared" si="27"/>
        <v>0</v>
      </c>
      <c r="G637" s="9" t="str">
        <v>AS-95935</v>
      </c>
      <c r="H637" s="9" t="str">
        <v>['shopify_payments']</v>
      </c>
      <c r="I637" s="9">
        <v>171.6</v>
      </c>
      <c r="J637" s="9">
        <f t="shared" si="28"/>
        <v>171.6</v>
      </c>
      <c r="K637" s="9">
        <f t="shared" si="29"/>
        <v>0</v>
      </c>
    </row>
    <row r="638" spans="1:11" x14ac:dyDescent="0.3">
      <c r="A638" s="9" t="str">
        <v>AS-96212</v>
      </c>
      <c r="B638" s="9">
        <v>116.55</v>
      </c>
      <c r="C638" s="9">
        <f>VLOOKUP(A638,Sales_Shopify!B:Z,12,0)</f>
        <v>116.55</v>
      </c>
      <c r="D638" s="9">
        <f t="shared" si="27"/>
        <v>0</v>
      </c>
      <c r="G638" s="9" t="str">
        <v>AS-95937</v>
      </c>
      <c r="H638" s="9" t="str">
        <v>['shopify_payments']</v>
      </c>
      <c r="I638" s="9">
        <v>229.9</v>
      </c>
      <c r="J638" s="9">
        <f t="shared" si="28"/>
        <v>229.9</v>
      </c>
      <c r="K638" s="9">
        <f t="shared" si="29"/>
        <v>0</v>
      </c>
    </row>
    <row r="639" spans="1:11" x14ac:dyDescent="0.3">
      <c r="A639" s="9" t="str">
        <v>AS-96210</v>
      </c>
      <c r="B639" s="9">
        <v>91.71</v>
      </c>
      <c r="C639" s="9">
        <f>VLOOKUP(A639,Sales_Shopify!B:Z,12,0)</f>
        <v>91.71</v>
      </c>
      <c r="D639" s="9">
        <f t="shared" si="27"/>
        <v>0</v>
      </c>
      <c r="G639" s="9" t="str">
        <v>AS-95938</v>
      </c>
      <c r="H639" s="9" t="str">
        <v>['shopify_payments']</v>
      </c>
      <c r="I639" s="9">
        <v>99.95</v>
      </c>
      <c r="J639" s="9">
        <f t="shared" si="28"/>
        <v>99.95</v>
      </c>
      <c r="K639" s="9">
        <f t="shared" si="29"/>
        <v>0</v>
      </c>
    </row>
    <row r="640" spans="1:11" x14ac:dyDescent="0.3">
      <c r="A640" s="9" t="str">
        <v>AS-96208</v>
      </c>
      <c r="B640" s="9">
        <v>88.97</v>
      </c>
      <c r="C640" s="9">
        <f>VLOOKUP(A640,Sales_Shopify!B:Z,12,0)</f>
        <v>88.97</v>
      </c>
      <c r="D640" s="9">
        <f t="shared" si="27"/>
        <v>0</v>
      </c>
      <c r="G640" s="9" t="str">
        <v>AS-95939</v>
      </c>
      <c r="H640" s="9" t="str">
        <v>['shopify_payments']</v>
      </c>
      <c r="I640" s="9">
        <v>84.95</v>
      </c>
      <c r="J640" s="9">
        <f t="shared" si="28"/>
        <v>84.95</v>
      </c>
      <c r="K640" s="9">
        <f t="shared" si="29"/>
        <v>0</v>
      </c>
    </row>
    <row r="641" spans="1:11" x14ac:dyDescent="0.3">
      <c r="A641" s="9" t="str">
        <v>AS-96206</v>
      </c>
      <c r="B641" s="9">
        <v>17.899999999999999</v>
      </c>
      <c r="C641" s="9">
        <f>VLOOKUP(A641,Sales_Shopify!B:Z,12,0)</f>
        <v>17.899999999999999</v>
      </c>
      <c r="D641" s="9">
        <f t="shared" si="27"/>
        <v>0</v>
      </c>
      <c r="G641" s="9" t="str">
        <v>AS-95941</v>
      </c>
      <c r="H641" s="9" t="str">
        <v>['shopify_payments']</v>
      </c>
      <c r="I641" s="9">
        <v>84.95</v>
      </c>
      <c r="J641" s="9">
        <f t="shared" si="28"/>
        <v>84.95</v>
      </c>
      <c r="K641" s="9">
        <f t="shared" si="29"/>
        <v>0</v>
      </c>
    </row>
    <row r="642" spans="1:11" x14ac:dyDescent="0.3">
      <c r="A642" s="9" t="str">
        <v>AS-96205</v>
      </c>
      <c r="B642" s="9">
        <v>40.86</v>
      </c>
      <c r="C642" s="9">
        <f>VLOOKUP(A642,Sales_Shopify!B:Z,12,0)</f>
        <v>40.86</v>
      </c>
      <c r="D642" s="9">
        <f t="shared" si="27"/>
        <v>0</v>
      </c>
      <c r="G642" s="9" t="str">
        <v>AS-95942</v>
      </c>
      <c r="H642" s="9" t="str">
        <v>['shopify_payments']</v>
      </c>
      <c r="I642" s="9">
        <v>17.899999999999999</v>
      </c>
      <c r="J642" s="9">
        <f t="shared" si="28"/>
        <v>17.899999999999999</v>
      </c>
      <c r="K642" s="9">
        <f t="shared" si="29"/>
        <v>0</v>
      </c>
    </row>
    <row r="643" spans="1:11" x14ac:dyDescent="0.3">
      <c r="A643" s="9" t="str">
        <v>AS-96204</v>
      </c>
      <c r="B643" s="9">
        <v>59.85</v>
      </c>
      <c r="C643" s="9">
        <f>VLOOKUP(A643,Sales_Shopify!B:Z,12,0)</f>
        <v>59.85</v>
      </c>
      <c r="D643" s="9">
        <f t="shared" si="27"/>
        <v>0</v>
      </c>
      <c r="G643" s="9" t="str">
        <v>AS-95944</v>
      </c>
      <c r="H643" s="9" t="str">
        <v>['shopify_payments']</v>
      </c>
      <c r="I643" s="9">
        <v>37.9</v>
      </c>
      <c r="J643" s="9">
        <f t="shared" si="28"/>
        <v>37.9</v>
      </c>
      <c r="K643" s="9">
        <f t="shared" si="29"/>
        <v>0</v>
      </c>
    </row>
    <row r="644" spans="1:11" x14ac:dyDescent="0.3">
      <c r="A644" s="9" t="str">
        <v>AS-96202</v>
      </c>
      <c r="B644" s="9">
        <v>229.9</v>
      </c>
      <c r="C644" s="9">
        <f>VLOOKUP(A644,Sales_Shopify!B:Z,12,0)</f>
        <v>229.9</v>
      </c>
      <c r="D644" s="9">
        <f t="shared" si="27"/>
        <v>0</v>
      </c>
      <c r="G644" s="9" t="str">
        <v>AS-95945</v>
      </c>
      <c r="H644" s="9" t="str">
        <v>['shopify_payments']</v>
      </c>
      <c r="I644" s="9">
        <v>203.85</v>
      </c>
      <c r="J644" s="9">
        <f t="shared" si="28"/>
        <v>203.85</v>
      </c>
      <c r="K644" s="9">
        <f t="shared" si="29"/>
        <v>0</v>
      </c>
    </row>
    <row r="645" spans="1:11" x14ac:dyDescent="0.3">
      <c r="A645" s="9" t="str">
        <v>AS-96201</v>
      </c>
      <c r="B645" s="9">
        <v>24.9</v>
      </c>
      <c r="C645" s="9">
        <f>VLOOKUP(A645,Sales_Shopify!B:Z,12,0)</f>
        <v>24.9</v>
      </c>
      <c r="D645" s="9">
        <f t="shared" ref="D645:D708" si="30">IFERROR(ROUND(+B645-C645,2),"Not_Found")</f>
        <v>0</v>
      </c>
      <c r="G645" s="9" t="str">
        <v>AS-95946</v>
      </c>
      <c r="H645" s="9" t="str">
        <v>['shopify_payments']</v>
      </c>
      <c r="I645" s="9">
        <v>53.9</v>
      </c>
      <c r="J645" s="9">
        <f t="shared" ref="J645:J708" si="31">VLOOKUP(G645,$A$4:$D$1048576,2,0)</f>
        <v>53.9</v>
      </c>
      <c r="K645" s="9">
        <f t="shared" ref="K645:K708" si="32">IFERROR(ROUND(+I645-J645,2),"Not_Found")</f>
        <v>0</v>
      </c>
    </row>
    <row r="646" spans="1:11" x14ac:dyDescent="0.3">
      <c r="A646" s="9" t="str">
        <v>AS-96198</v>
      </c>
      <c r="B646" s="9">
        <v>117.9</v>
      </c>
      <c r="C646" s="9">
        <f>VLOOKUP(A646,Sales_Shopify!B:Z,12,0)</f>
        <v>117.9</v>
      </c>
      <c r="D646" s="9">
        <f t="shared" si="30"/>
        <v>0</v>
      </c>
      <c r="G646" s="9" t="str">
        <v>AS-95947</v>
      </c>
      <c r="H646" s="9" t="str">
        <v>['shopify_payments']</v>
      </c>
      <c r="I646" s="9">
        <v>40.86</v>
      </c>
      <c r="J646" s="9">
        <f t="shared" si="31"/>
        <v>40.86</v>
      </c>
      <c r="K646" s="9">
        <f t="shared" si="32"/>
        <v>0</v>
      </c>
    </row>
    <row r="647" spans="1:11" x14ac:dyDescent="0.3">
      <c r="A647" s="9" t="str">
        <v>AS-96197</v>
      </c>
      <c r="B647" s="9">
        <v>503.87</v>
      </c>
      <c r="C647" s="9">
        <f>VLOOKUP(A647,Sales_Shopify!B:Z,12,0)</f>
        <v>503.87</v>
      </c>
      <c r="D647" s="9">
        <f t="shared" si="30"/>
        <v>0</v>
      </c>
      <c r="G647" s="9" t="str">
        <v>AS-95948</v>
      </c>
      <c r="H647" s="9" t="str">
        <v>['shopify_payments']</v>
      </c>
      <c r="I647" s="9">
        <v>47.9</v>
      </c>
      <c r="J647" s="9">
        <f t="shared" si="31"/>
        <v>47.9</v>
      </c>
      <c r="K647" s="9">
        <f t="shared" si="32"/>
        <v>0</v>
      </c>
    </row>
    <row r="648" spans="1:11" x14ac:dyDescent="0.3">
      <c r="A648" s="9" t="str">
        <v>AS-96196</v>
      </c>
      <c r="B648" s="9">
        <v>65.569999999999993</v>
      </c>
      <c r="C648" s="9">
        <f>VLOOKUP(A648,Sales_Shopify!B:Z,12,0)</f>
        <v>65.569999999999993</v>
      </c>
      <c r="D648" s="9">
        <f t="shared" si="30"/>
        <v>0</v>
      </c>
      <c r="G648" s="9" t="str">
        <v>AS-95949</v>
      </c>
      <c r="H648" s="9" t="str">
        <v>['shopify_payments']</v>
      </c>
      <c r="I648" s="9">
        <v>37.9</v>
      </c>
      <c r="J648" s="9">
        <f t="shared" si="31"/>
        <v>37.9</v>
      </c>
      <c r="K648" s="9">
        <f t="shared" si="32"/>
        <v>0</v>
      </c>
    </row>
    <row r="649" spans="1:11" x14ac:dyDescent="0.3">
      <c r="A649" s="9" t="str">
        <v>AS-96193</v>
      </c>
      <c r="B649" s="9">
        <v>88.02</v>
      </c>
      <c r="C649" s="9">
        <f>VLOOKUP(A649,Sales_Shopify!B:Z,12,0)</f>
        <v>88.02</v>
      </c>
      <c r="D649" s="9">
        <f t="shared" si="30"/>
        <v>0</v>
      </c>
      <c r="G649" s="9" t="str">
        <v>AS-95950</v>
      </c>
      <c r="H649" s="9" t="str">
        <v>['shopify_payments']</v>
      </c>
      <c r="I649" s="9">
        <v>24.9</v>
      </c>
      <c r="J649" s="9">
        <f t="shared" si="31"/>
        <v>24.9</v>
      </c>
      <c r="K649" s="9">
        <f t="shared" si="32"/>
        <v>0</v>
      </c>
    </row>
    <row r="650" spans="1:11" x14ac:dyDescent="0.3">
      <c r="A650" s="9" t="str">
        <v>AS-96192</v>
      </c>
      <c r="B650" s="9">
        <v>24.9</v>
      </c>
      <c r="C650" s="9">
        <f>VLOOKUP(A650,Sales_Shopify!B:Z,12,0)</f>
        <v>24.9</v>
      </c>
      <c r="D650" s="9">
        <f t="shared" si="30"/>
        <v>0</v>
      </c>
      <c r="G650" s="9" t="str">
        <v>AS-95951</v>
      </c>
      <c r="H650" s="9" t="str">
        <v>['shopify_payments']</v>
      </c>
      <c r="I650" s="9">
        <v>37.9</v>
      </c>
      <c r="J650" s="9">
        <f t="shared" si="31"/>
        <v>37.9</v>
      </c>
      <c r="K650" s="9">
        <f t="shared" si="32"/>
        <v>0</v>
      </c>
    </row>
    <row r="651" spans="1:11" x14ac:dyDescent="0.3">
      <c r="A651" s="9" t="str">
        <v>AS-96191</v>
      </c>
      <c r="B651" s="9">
        <v>24.9</v>
      </c>
      <c r="C651" s="9">
        <f>VLOOKUP(A651,Sales_Shopify!B:Z,12,0)</f>
        <v>24.9</v>
      </c>
      <c r="D651" s="9">
        <f t="shared" si="30"/>
        <v>0</v>
      </c>
      <c r="G651" s="9" t="str">
        <v>AS-95956</v>
      </c>
      <c r="H651" s="9" t="str">
        <v>['shopify_payments']</v>
      </c>
      <c r="I651" s="9">
        <v>65.900000000000006</v>
      </c>
      <c r="J651" s="9">
        <f t="shared" si="31"/>
        <v>65.900000000000006</v>
      </c>
      <c r="K651" s="9">
        <f t="shared" si="32"/>
        <v>0</v>
      </c>
    </row>
    <row r="652" spans="1:11" x14ac:dyDescent="0.3">
      <c r="A652" s="9" t="str">
        <v>AS-96190</v>
      </c>
      <c r="B652" s="9">
        <v>210.85</v>
      </c>
      <c r="C652" s="9">
        <f>VLOOKUP(A652,Sales_Shopify!B:Z,12,0)</f>
        <v>210.85</v>
      </c>
      <c r="D652" s="9">
        <f t="shared" si="30"/>
        <v>0</v>
      </c>
      <c r="G652" s="9" t="str">
        <v>AS-95957</v>
      </c>
      <c r="H652" s="9" t="str">
        <v>['shopify_payments']</v>
      </c>
      <c r="I652" s="9">
        <v>37.9</v>
      </c>
      <c r="J652" s="9">
        <f t="shared" si="31"/>
        <v>37.9</v>
      </c>
      <c r="K652" s="9">
        <f t="shared" si="32"/>
        <v>0</v>
      </c>
    </row>
    <row r="653" spans="1:11" x14ac:dyDescent="0.3">
      <c r="A653" s="9" t="str">
        <v>AS-96189</v>
      </c>
      <c r="B653" s="9">
        <v>156.85</v>
      </c>
      <c r="C653" s="9">
        <f>VLOOKUP(A653,Sales_Shopify!B:Z,12,0)</f>
        <v>156.85</v>
      </c>
      <c r="D653" s="9">
        <f t="shared" si="30"/>
        <v>0</v>
      </c>
      <c r="G653" s="9" t="str">
        <v>AS-95958</v>
      </c>
      <c r="H653" s="9" t="str">
        <v>['shopify_payments']</v>
      </c>
      <c r="I653" s="9">
        <v>37.9</v>
      </c>
      <c r="J653" s="9">
        <f t="shared" si="31"/>
        <v>37.9</v>
      </c>
      <c r="K653" s="9">
        <f t="shared" si="32"/>
        <v>0</v>
      </c>
    </row>
    <row r="654" spans="1:11" x14ac:dyDescent="0.3">
      <c r="A654" s="9" t="str">
        <v>AS-96186</v>
      </c>
      <c r="B654" s="9">
        <v>258.60000000000002</v>
      </c>
      <c r="C654" s="9">
        <f>VLOOKUP(A654,Sales_Shopify!B:Z,12,0)</f>
        <v>258.60000000000002</v>
      </c>
      <c r="D654" s="9">
        <f t="shared" si="30"/>
        <v>0</v>
      </c>
      <c r="G654" s="9" t="str">
        <v>AS-95959</v>
      </c>
      <c r="H654" s="9" t="str">
        <v>['shopify_payments']</v>
      </c>
      <c r="I654" s="9">
        <v>378.59</v>
      </c>
      <c r="J654" s="9">
        <f t="shared" si="31"/>
        <v>378.59</v>
      </c>
      <c r="K654" s="9">
        <f t="shared" si="32"/>
        <v>0</v>
      </c>
    </row>
    <row r="655" spans="1:11" x14ac:dyDescent="0.3">
      <c r="A655" s="9" t="str">
        <v>AS-96183</v>
      </c>
      <c r="B655" s="9">
        <v>58.95</v>
      </c>
      <c r="C655" s="9">
        <f>VLOOKUP(A655,Sales_Shopify!B:Z,12,0)</f>
        <v>58.95</v>
      </c>
      <c r="D655" s="9">
        <f t="shared" si="30"/>
        <v>0</v>
      </c>
      <c r="G655" s="9" t="str">
        <v>AS-95960</v>
      </c>
      <c r="H655" s="9" t="str">
        <v>['shopify_payments']</v>
      </c>
      <c r="I655" s="9">
        <v>89.82</v>
      </c>
      <c r="J655" s="9">
        <f t="shared" si="31"/>
        <v>89.82</v>
      </c>
      <c r="K655" s="9">
        <f t="shared" si="32"/>
        <v>0</v>
      </c>
    </row>
    <row r="656" spans="1:11" x14ac:dyDescent="0.3">
      <c r="A656" s="9" t="str">
        <v>AS-96182</v>
      </c>
      <c r="B656" s="9">
        <v>98.75</v>
      </c>
      <c r="C656" s="9">
        <f>VLOOKUP(A656,Sales_Shopify!B:Z,12,0)</f>
        <v>98.75</v>
      </c>
      <c r="D656" s="9">
        <f t="shared" si="30"/>
        <v>0</v>
      </c>
      <c r="G656" s="9" t="str">
        <v>AS-95962</v>
      </c>
      <c r="H656" s="9" t="str">
        <v>['shopify_payments']</v>
      </c>
      <c r="I656" s="9">
        <v>175.37</v>
      </c>
      <c r="J656" s="9">
        <f t="shared" si="31"/>
        <v>175.37</v>
      </c>
      <c r="K656" s="9">
        <f t="shared" si="32"/>
        <v>0</v>
      </c>
    </row>
    <row r="657" spans="1:11" x14ac:dyDescent="0.3">
      <c r="A657" s="9" t="str">
        <v>AS-96180</v>
      </c>
      <c r="B657" s="9">
        <v>0</v>
      </c>
      <c r="C657" s="9">
        <f>VLOOKUP(A657,Sales_Shopify!B:Z,12,0)</f>
        <v>0</v>
      </c>
      <c r="D657" s="9">
        <f t="shared" si="30"/>
        <v>0</v>
      </c>
      <c r="G657" s="9" t="str">
        <v>AS-95921</v>
      </c>
      <c r="H657" s="9" t="str">
        <v>['shopify_payments']</v>
      </c>
      <c r="I657" s="9">
        <v>0</v>
      </c>
      <c r="J657" s="9">
        <f t="shared" si="31"/>
        <v>0</v>
      </c>
      <c r="K657" s="9">
        <f t="shared" si="32"/>
        <v>0</v>
      </c>
    </row>
    <row r="658" spans="1:11" x14ac:dyDescent="0.3">
      <c r="A658" s="9" t="str">
        <v>AS-96179</v>
      </c>
      <c r="B658" s="9">
        <v>159.94999999999999</v>
      </c>
      <c r="C658" s="9">
        <f>VLOOKUP(A658,Sales_Shopify!B:Z,12,0)</f>
        <v>159.94999999999999</v>
      </c>
      <c r="D658" s="9">
        <f t="shared" si="30"/>
        <v>0</v>
      </c>
      <c r="G658" s="9" t="str">
        <v>AS-95931</v>
      </c>
      <c r="H658" s="9" t="str">
        <v>['shopify_payments']</v>
      </c>
      <c r="I658" s="9">
        <v>0</v>
      </c>
      <c r="J658" s="9">
        <f t="shared" si="31"/>
        <v>0</v>
      </c>
      <c r="K658" s="9">
        <f t="shared" si="32"/>
        <v>0</v>
      </c>
    </row>
    <row r="659" spans="1:11" x14ac:dyDescent="0.3">
      <c r="A659" s="9" t="str">
        <v>AS-96176</v>
      </c>
      <c r="B659" s="9">
        <v>37.9</v>
      </c>
      <c r="C659" s="9">
        <f>VLOOKUP(A659,Sales_Shopify!B:Z,12,0)</f>
        <v>37.9</v>
      </c>
      <c r="D659" s="9">
        <f t="shared" si="30"/>
        <v>0</v>
      </c>
      <c r="G659" s="9" t="str">
        <v>AS-95912</v>
      </c>
      <c r="H659" s="9" t="str">
        <v>['shopify_payments']</v>
      </c>
      <c r="I659" s="9">
        <v>70.92</v>
      </c>
      <c r="J659" s="9">
        <f t="shared" si="31"/>
        <v>70.92</v>
      </c>
      <c r="K659" s="9">
        <f t="shared" si="32"/>
        <v>0</v>
      </c>
    </row>
    <row r="660" spans="1:11" x14ac:dyDescent="0.3">
      <c r="A660" s="9" t="str">
        <v>AS-96174</v>
      </c>
      <c r="B660" s="9">
        <v>160.85</v>
      </c>
      <c r="C660" s="9">
        <f>VLOOKUP(A660,Sales_Shopify!B:Z,12,0)</f>
        <v>160.85</v>
      </c>
      <c r="D660" s="9">
        <f t="shared" si="30"/>
        <v>0</v>
      </c>
      <c r="G660" s="9" t="str">
        <v>AS-89588</v>
      </c>
      <c r="H660" s="9" t="str">
        <v>['shopify_payments']</v>
      </c>
      <c r="I660" s="9">
        <v>-99.95</v>
      </c>
      <c r="J660" s="9">
        <f t="shared" si="31"/>
        <v>-99.95</v>
      </c>
      <c r="K660" s="9">
        <f t="shared" si="32"/>
        <v>0</v>
      </c>
    </row>
    <row r="661" spans="1:11" x14ac:dyDescent="0.3">
      <c r="A661" s="9" t="str">
        <v>AS-96173</v>
      </c>
      <c r="B661" s="9">
        <v>72.77</v>
      </c>
      <c r="C661" s="9">
        <f>VLOOKUP(A661,Sales_Shopify!B:Z,12,0)</f>
        <v>72.77</v>
      </c>
      <c r="D661" s="9">
        <f t="shared" si="30"/>
        <v>0</v>
      </c>
      <c r="G661" s="9" t="str">
        <v>AS-93348</v>
      </c>
      <c r="H661" s="9" t="str">
        <v>['shopify_payments']</v>
      </c>
      <c r="I661" s="9">
        <v>-66.849999999999994</v>
      </c>
      <c r="J661" s="9">
        <f t="shared" si="31"/>
        <v>-66.849999999999994</v>
      </c>
      <c r="K661" s="9">
        <f t="shared" si="32"/>
        <v>0</v>
      </c>
    </row>
    <row r="662" spans="1:11" x14ac:dyDescent="0.3">
      <c r="A662" s="9" t="str">
        <v>AS-96172</v>
      </c>
      <c r="B662" s="9">
        <v>176.85</v>
      </c>
      <c r="C662" s="9">
        <f>VLOOKUP(A662,Sales_Shopify!B:Z,12,0)</f>
        <v>176.85</v>
      </c>
      <c r="D662" s="9">
        <f t="shared" si="30"/>
        <v>0</v>
      </c>
      <c r="G662" s="9" t="str">
        <v>AS-95967</v>
      </c>
      <c r="H662" s="9" t="str">
        <v>['shopify_payments']</v>
      </c>
      <c r="I662" s="9">
        <v>31.9</v>
      </c>
      <c r="J662" s="9">
        <f t="shared" si="31"/>
        <v>31.9</v>
      </c>
      <c r="K662" s="9">
        <f t="shared" si="32"/>
        <v>0</v>
      </c>
    </row>
    <row r="663" spans="1:11" x14ac:dyDescent="0.3">
      <c r="A663" s="9" t="str">
        <v>AS-96171</v>
      </c>
      <c r="B663" s="9">
        <v>29.9</v>
      </c>
      <c r="C663" s="9">
        <f>VLOOKUP(A663,Sales_Shopify!B:Z,12,0)</f>
        <v>29.9</v>
      </c>
      <c r="D663" s="9">
        <f t="shared" si="30"/>
        <v>0</v>
      </c>
      <c r="G663" s="9" t="str">
        <v>AS-95969</v>
      </c>
      <c r="H663" s="9" t="str">
        <v>['shopify_payments']</v>
      </c>
      <c r="I663" s="9">
        <v>60.17</v>
      </c>
      <c r="J663" s="9">
        <f t="shared" si="31"/>
        <v>60.17</v>
      </c>
      <c r="K663" s="9">
        <f t="shared" si="32"/>
        <v>0</v>
      </c>
    </row>
    <row r="664" spans="1:11" x14ac:dyDescent="0.3">
      <c r="A664" s="9" t="str">
        <v>AS-96169</v>
      </c>
      <c r="B664" s="9">
        <v>93.85</v>
      </c>
      <c r="C664" s="9">
        <f>VLOOKUP(A664,Sales_Shopify!B:Z,12,0)</f>
        <v>93.85</v>
      </c>
      <c r="D664" s="9">
        <f t="shared" si="30"/>
        <v>0</v>
      </c>
      <c r="G664" s="9" t="str">
        <v>AS-95970</v>
      </c>
      <c r="H664" s="9" t="str">
        <v>['shopify_payments']</v>
      </c>
      <c r="I664" s="9">
        <v>84.95</v>
      </c>
      <c r="J664" s="9">
        <f t="shared" si="31"/>
        <v>84.95</v>
      </c>
      <c r="K664" s="9">
        <f t="shared" si="32"/>
        <v>0</v>
      </c>
    </row>
    <row r="665" spans="1:11" x14ac:dyDescent="0.3">
      <c r="A665" s="9" t="str">
        <v>AS-96168</v>
      </c>
      <c r="B665" s="9">
        <v>122.31</v>
      </c>
      <c r="C665" s="9">
        <f>VLOOKUP(A665,Sales_Shopify!B:Z,12,0)</f>
        <v>122.31</v>
      </c>
      <c r="D665" s="9">
        <f t="shared" si="30"/>
        <v>0</v>
      </c>
      <c r="G665" s="9" t="str">
        <v>AS-95971</v>
      </c>
      <c r="H665" s="9" t="str">
        <v>['shopify_payments']</v>
      </c>
      <c r="I665" s="9">
        <v>84.95</v>
      </c>
      <c r="J665" s="9">
        <f t="shared" si="31"/>
        <v>84.95</v>
      </c>
      <c r="K665" s="9">
        <f t="shared" si="32"/>
        <v>0</v>
      </c>
    </row>
    <row r="666" spans="1:11" x14ac:dyDescent="0.3">
      <c r="A666" s="9" t="str">
        <v>AS-96166</v>
      </c>
      <c r="B666" s="9">
        <v>31.9</v>
      </c>
      <c r="C666" s="9">
        <f>VLOOKUP(A666,Sales_Shopify!B:Z,12,0)</f>
        <v>31.9</v>
      </c>
      <c r="D666" s="9">
        <f t="shared" si="30"/>
        <v>0</v>
      </c>
      <c r="G666" s="9" t="str">
        <v>AS-95974</v>
      </c>
      <c r="H666" s="9" t="str">
        <v>['shopify_payments']</v>
      </c>
      <c r="I666" s="9">
        <v>122.31</v>
      </c>
      <c r="J666" s="9">
        <f t="shared" si="31"/>
        <v>122.31</v>
      </c>
      <c r="K666" s="9">
        <f t="shared" si="32"/>
        <v>0</v>
      </c>
    </row>
    <row r="667" spans="1:11" x14ac:dyDescent="0.3">
      <c r="A667" s="9" t="str">
        <v>AS-96165</v>
      </c>
      <c r="B667" s="9">
        <v>31.9</v>
      </c>
      <c r="C667" s="9">
        <f>VLOOKUP(A667,Sales_Shopify!B:Z,12,0)</f>
        <v>31.9</v>
      </c>
      <c r="D667" s="9">
        <f t="shared" si="30"/>
        <v>0</v>
      </c>
      <c r="G667" s="9" t="str">
        <v>AS-95977</v>
      </c>
      <c r="H667" s="9" t="str">
        <v>['shopify_payments']</v>
      </c>
      <c r="I667" s="9">
        <v>49.9</v>
      </c>
      <c r="J667" s="9">
        <f t="shared" si="31"/>
        <v>49.9</v>
      </c>
      <c r="K667" s="9">
        <f t="shared" si="32"/>
        <v>0</v>
      </c>
    </row>
    <row r="668" spans="1:11" x14ac:dyDescent="0.3">
      <c r="A668" s="9" t="str">
        <v>AS-96164</v>
      </c>
      <c r="B668" s="9">
        <v>67.95</v>
      </c>
      <c r="C668" s="9">
        <f>VLOOKUP(A668,Sales_Shopify!B:Z,12,0)</f>
        <v>67.95</v>
      </c>
      <c r="D668" s="9">
        <f t="shared" si="30"/>
        <v>0</v>
      </c>
      <c r="G668" s="9" t="str">
        <v>AS-95980</v>
      </c>
      <c r="H668" s="9" t="str">
        <v>['shopify_payments']</v>
      </c>
      <c r="I668" s="9">
        <v>24.9</v>
      </c>
      <c r="J668" s="9">
        <f t="shared" si="31"/>
        <v>24.9</v>
      </c>
      <c r="K668" s="9">
        <f t="shared" si="32"/>
        <v>0</v>
      </c>
    </row>
    <row r="669" spans="1:11" x14ac:dyDescent="0.3">
      <c r="A669" s="9" t="str">
        <v>AS-96163</v>
      </c>
      <c r="B669" s="9">
        <v>299.85000000000002</v>
      </c>
      <c r="C669" s="9">
        <f>VLOOKUP(A669,Sales_Shopify!B:Z,12,0)</f>
        <v>299.85000000000002</v>
      </c>
      <c r="D669" s="9">
        <f t="shared" si="30"/>
        <v>0</v>
      </c>
      <c r="G669" s="9" t="str">
        <v>AS-95984</v>
      </c>
      <c r="H669" s="9" t="str">
        <v>['shopify_payments']</v>
      </c>
      <c r="I669" s="9">
        <v>199.95</v>
      </c>
      <c r="J669" s="9">
        <f t="shared" si="31"/>
        <v>199.95</v>
      </c>
      <c r="K669" s="9">
        <f t="shared" si="32"/>
        <v>0</v>
      </c>
    </row>
    <row r="670" spans="1:11" x14ac:dyDescent="0.3">
      <c r="A670" s="9" t="str">
        <v>AS-96161</v>
      </c>
      <c r="B670" s="9">
        <v>179.91</v>
      </c>
      <c r="C670" s="9">
        <f>VLOOKUP(A670,Sales_Shopify!B:Z,12,0)</f>
        <v>179.91</v>
      </c>
      <c r="D670" s="9">
        <f t="shared" si="30"/>
        <v>0</v>
      </c>
      <c r="G670" s="9" t="str">
        <v>AS-95985</v>
      </c>
      <c r="H670" s="9" t="str">
        <v>['shopify_payments']</v>
      </c>
      <c r="I670" s="9">
        <v>64.95</v>
      </c>
      <c r="J670" s="9">
        <f t="shared" si="31"/>
        <v>64.95</v>
      </c>
      <c r="K670" s="9">
        <f t="shared" si="32"/>
        <v>0</v>
      </c>
    </row>
    <row r="671" spans="1:11" x14ac:dyDescent="0.3">
      <c r="A671" s="9" t="str">
        <v>AS-96160</v>
      </c>
      <c r="B671" s="9">
        <v>66.849999999999994</v>
      </c>
      <c r="C671" s="9">
        <f>VLOOKUP(A671,Sales_Shopify!B:Z,12,0)</f>
        <v>66.849999999999994</v>
      </c>
      <c r="D671" s="9">
        <f t="shared" si="30"/>
        <v>0</v>
      </c>
      <c r="G671" s="9" t="str">
        <v>AS-95987</v>
      </c>
      <c r="H671" s="9" t="str">
        <v>['shopify_payments']</v>
      </c>
      <c r="I671" s="9">
        <v>59.85</v>
      </c>
      <c r="J671" s="9">
        <f t="shared" si="31"/>
        <v>59.85</v>
      </c>
      <c r="K671" s="9">
        <f t="shared" si="32"/>
        <v>0</v>
      </c>
    </row>
    <row r="672" spans="1:11" x14ac:dyDescent="0.3">
      <c r="A672" s="9" t="str">
        <v>AS-96158</v>
      </c>
      <c r="B672" s="9">
        <v>47.9</v>
      </c>
      <c r="C672" s="9">
        <f>VLOOKUP(A672,Sales_Shopify!B:Z,12,0)</f>
        <v>47.9</v>
      </c>
      <c r="D672" s="9">
        <f t="shared" si="30"/>
        <v>0</v>
      </c>
      <c r="G672" s="9" t="str">
        <v>AS-95991</v>
      </c>
      <c r="H672" s="9" t="str">
        <v>['shopify_payments']</v>
      </c>
      <c r="I672" s="9">
        <v>67.95</v>
      </c>
      <c r="J672" s="9">
        <f t="shared" si="31"/>
        <v>67.95</v>
      </c>
      <c r="K672" s="9">
        <f t="shared" si="32"/>
        <v>0</v>
      </c>
    </row>
    <row r="673" spans="1:11" x14ac:dyDescent="0.3">
      <c r="A673" s="9" t="str">
        <v>AS-96156</v>
      </c>
      <c r="B673" s="9">
        <v>65.900000000000006</v>
      </c>
      <c r="C673" s="9">
        <f>VLOOKUP(A673,Sales_Shopify!B:Z,12,0)</f>
        <v>65.900000000000006</v>
      </c>
      <c r="D673" s="9">
        <f t="shared" si="30"/>
        <v>0</v>
      </c>
      <c r="G673" s="9" t="str">
        <v>AS-95992</v>
      </c>
      <c r="H673" s="9" t="str">
        <v>['shopify_payments']</v>
      </c>
      <c r="I673" s="9">
        <v>79.11</v>
      </c>
      <c r="J673" s="9">
        <f t="shared" si="31"/>
        <v>79.11</v>
      </c>
      <c r="K673" s="9">
        <f t="shared" si="32"/>
        <v>0</v>
      </c>
    </row>
    <row r="674" spans="1:11" x14ac:dyDescent="0.3">
      <c r="A674" s="9" t="str">
        <v>AS-96155</v>
      </c>
      <c r="B674" s="9">
        <v>65.900000000000006</v>
      </c>
      <c r="C674" s="9">
        <f>VLOOKUP(A674,Sales_Shopify!B:Z,12,0)</f>
        <v>65.900000000000006</v>
      </c>
      <c r="D674" s="9">
        <f t="shared" si="30"/>
        <v>0</v>
      </c>
      <c r="G674" s="9" t="str">
        <v>AS-95993</v>
      </c>
      <c r="H674" s="9" t="str">
        <v>['shopify_payments']</v>
      </c>
      <c r="I674" s="9">
        <v>99.95</v>
      </c>
      <c r="J674" s="9">
        <f t="shared" si="31"/>
        <v>99.95</v>
      </c>
      <c r="K674" s="9">
        <f t="shared" si="32"/>
        <v>0</v>
      </c>
    </row>
    <row r="675" spans="1:11" x14ac:dyDescent="0.3">
      <c r="A675" s="9" t="str">
        <v>AS-96154</v>
      </c>
      <c r="B675" s="9">
        <v>185.7</v>
      </c>
      <c r="C675" s="9">
        <f>VLOOKUP(A675,Sales_Shopify!B:Z,12,0)</f>
        <v>185.7</v>
      </c>
      <c r="D675" s="9">
        <f t="shared" si="30"/>
        <v>0</v>
      </c>
      <c r="G675" s="9" t="str">
        <v>AS-95995</v>
      </c>
      <c r="H675" s="9" t="str">
        <v>['shopify_payments']</v>
      </c>
      <c r="I675" s="9">
        <v>30.85</v>
      </c>
      <c r="J675" s="9">
        <f t="shared" si="31"/>
        <v>30.85</v>
      </c>
      <c r="K675" s="9">
        <f t="shared" si="32"/>
        <v>0</v>
      </c>
    </row>
    <row r="676" spans="1:11" x14ac:dyDescent="0.3">
      <c r="A676" s="9" t="str">
        <v>AS-96150</v>
      </c>
      <c r="B676" s="9">
        <v>116.91</v>
      </c>
      <c r="C676" s="9">
        <f>VLOOKUP(A676,Sales_Shopify!B:Z,12,0)</f>
        <v>116.91</v>
      </c>
      <c r="D676" s="9">
        <f t="shared" si="30"/>
        <v>0</v>
      </c>
      <c r="G676" s="9" t="str">
        <v>AS-95996</v>
      </c>
      <c r="H676" s="9" t="str">
        <v>['shopify_payments']</v>
      </c>
      <c r="I676" s="9">
        <v>79.8</v>
      </c>
      <c r="J676" s="9">
        <f t="shared" si="31"/>
        <v>79.8</v>
      </c>
      <c r="K676" s="9">
        <f t="shared" si="32"/>
        <v>0</v>
      </c>
    </row>
    <row r="677" spans="1:11" x14ac:dyDescent="0.3">
      <c r="A677" s="9" t="str">
        <v>AS-96149</v>
      </c>
      <c r="B677" s="9">
        <v>92.8</v>
      </c>
      <c r="C677" s="9">
        <f>VLOOKUP(A677,Sales_Shopify!B:Z,12,0)</f>
        <v>92.8</v>
      </c>
      <c r="D677" s="9">
        <f t="shared" si="30"/>
        <v>0</v>
      </c>
      <c r="G677" s="9" t="str">
        <v>AS-95997</v>
      </c>
      <c r="H677" s="9" t="str">
        <v>['shopify_payments']</v>
      </c>
      <c r="I677" s="9">
        <v>167.22</v>
      </c>
      <c r="J677" s="9">
        <f t="shared" si="31"/>
        <v>167.22</v>
      </c>
      <c r="K677" s="9">
        <f t="shared" si="32"/>
        <v>0</v>
      </c>
    </row>
    <row r="678" spans="1:11" x14ac:dyDescent="0.3">
      <c r="A678" s="9" t="str">
        <v>AS-96148</v>
      </c>
      <c r="B678" s="9">
        <v>67.95</v>
      </c>
      <c r="C678" s="9">
        <f>VLOOKUP(A678,Sales_Shopify!B:Z,12,0)</f>
        <v>67.95</v>
      </c>
      <c r="D678" s="9">
        <f t="shared" si="30"/>
        <v>0</v>
      </c>
      <c r="G678" s="9" t="str">
        <v>AS-95999</v>
      </c>
      <c r="H678" s="9" t="str">
        <v>['shopify_payments']</v>
      </c>
      <c r="I678" s="9">
        <v>53.91</v>
      </c>
      <c r="J678" s="9">
        <f t="shared" si="31"/>
        <v>53.91</v>
      </c>
      <c r="K678" s="9">
        <f t="shared" si="32"/>
        <v>0</v>
      </c>
    </row>
    <row r="679" spans="1:11" x14ac:dyDescent="0.3">
      <c r="A679" s="9" t="str">
        <v>AS-96147</v>
      </c>
      <c r="B679" s="9">
        <v>99.95</v>
      </c>
      <c r="C679" s="9">
        <f>VLOOKUP(A679,Sales_Shopify!B:Z,12,0)</f>
        <v>99.95</v>
      </c>
      <c r="D679" s="9">
        <f t="shared" si="30"/>
        <v>0</v>
      </c>
      <c r="G679" s="9" t="str">
        <v>AS-96000</v>
      </c>
      <c r="H679" s="9" t="str">
        <v>['shopify_payments']</v>
      </c>
      <c r="I679" s="9">
        <v>31.9</v>
      </c>
      <c r="J679" s="9">
        <f t="shared" si="31"/>
        <v>31.9</v>
      </c>
      <c r="K679" s="9">
        <f t="shared" si="32"/>
        <v>0</v>
      </c>
    </row>
    <row r="680" spans="1:11" x14ac:dyDescent="0.3">
      <c r="A680" s="9" t="str">
        <v>AS-96145</v>
      </c>
      <c r="B680" s="9">
        <v>169.85</v>
      </c>
      <c r="C680" s="9">
        <f>VLOOKUP(A680,Sales_Shopify!B:Z,12,0)</f>
        <v>169.85</v>
      </c>
      <c r="D680" s="9">
        <f t="shared" si="30"/>
        <v>0</v>
      </c>
      <c r="G680" s="9" t="str">
        <v>AS-96001</v>
      </c>
      <c r="H680" s="9" t="str">
        <v>['shopify_payments']</v>
      </c>
      <c r="I680" s="9">
        <v>520.79999999999995</v>
      </c>
      <c r="J680" s="9">
        <f t="shared" si="31"/>
        <v>520.79999999999995</v>
      </c>
      <c r="K680" s="9">
        <f t="shared" si="32"/>
        <v>0</v>
      </c>
    </row>
    <row r="681" spans="1:11" x14ac:dyDescent="0.3">
      <c r="A681" s="9" t="str">
        <v>AS-96144</v>
      </c>
      <c r="B681" s="9">
        <v>115.97</v>
      </c>
      <c r="C681" s="9">
        <f>VLOOKUP(A681,Sales_Shopify!B:Z,12,0)</f>
        <v>115.97</v>
      </c>
      <c r="D681" s="9">
        <f t="shared" si="30"/>
        <v>0</v>
      </c>
      <c r="G681" s="9" t="str">
        <v>AS-96002</v>
      </c>
      <c r="H681" s="9" t="str">
        <v>['shopify_payments']</v>
      </c>
      <c r="I681" s="9">
        <v>40.86</v>
      </c>
      <c r="J681" s="9">
        <f t="shared" si="31"/>
        <v>40.86</v>
      </c>
      <c r="K681" s="9">
        <f t="shared" si="32"/>
        <v>0</v>
      </c>
    </row>
    <row r="682" spans="1:11" x14ac:dyDescent="0.3">
      <c r="A682" s="9" t="str">
        <v>AS-96143</v>
      </c>
      <c r="B682" s="9">
        <v>67.95</v>
      </c>
      <c r="C682" s="9">
        <f>VLOOKUP(A682,Sales_Shopify!B:Z,12,0)</f>
        <v>67.95</v>
      </c>
      <c r="D682" s="9">
        <f t="shared" si="30"/>
        <v>0</v>
      </c>
      <c r="G682" s="9" t="str">
        <v>AS-96003</v>
      </c>
      <c r="H682" s="9" t="str">
        <v>['shopify_payments']</v>
      </c>
      <c r="I682" s="9">
        <v>57.85</v>
      </c>
      <c r="J682" s="9">
        <f t="shared" si="31"/>
        <v>57.85</v>
      </c>
      <c r="K682" s="9">
        <f t="shared" si="32"/>
        <v>0</v>
      </c>
    </row>
    <row r="683" spans="1:11" x14ac:dyDescent="0.3">
      <c r="A683" s="9" t="str">
        <v>AS-96142</v>
      </c>
      <c r="B683" s="9">
        <v>83.9</v>
      </c>
      <c r="C683" s="9">
        <f>VLOOKUP(A683,Sales_Shopify!B:Z,12,0)</f>
        <v>83.9</v>
      </c>
      <c r="D683" s="9">
        <f t="shared" si="30"/>
        <v>0</v>
      </c>
      <c r="G683" s="9" t="str">
        <v>AS-96007</v>
      </c>
      <c r="H683" s="9" t="str">
        <v>['shopify_payments']</v>
      </c>
      <c r="I683" s="9">
        <v>99.95</v>
      </c>
      <c r="J683" s="9">
        <f t="shared" si="31"/>
        <v>99.95</v>
      </c>
      <c r="K683" s="9">
        <f t="shared" si="32"/>
        <v>0</v>
      </c>
    </row>
    <row r="684" spans="1:11" x14ac:dyDescent="0.3">
      <c r="A684" s="9" t="str">
        <v>AS-96139</v>
      </c>
      <c r="B684" s="9">
        <v>37.9</v>
      </c>
      <c r="C684" s="9">
        <f>VLOOKUP(A684,Sales_Shopify!B:Z,12,0)</f>
        <v>37.9</v>
      </c>
      <c r="D684" s="9">
        <f t="shared" si="30"/>
        <v>0</v>
      </c>
      <c r="G684" s="9" t="str">
        <v>AS-96010</v>
      </c>
      <c r="H684" s="9" t="str">
        <v>['shopify_payments']</v>
      </c>
      <c r="I684" s="9">
        <v>59.85</v>
      </c>
      <c r="J684" s="9">
        <f t="shared" si="31"/>
        <v>59.85</v>
      </c>
      <c r="K684" s="9">
        <f t="shared" si="32"/>
        <v>0</v>
      </c>
    </row>
    <row r="685" spans="1:11" x14ac:dyDescent="0.3">
      <c r="A685" s="9" t="str">
        <v>AS-96138</v>
      </c>
      <c r="B685" s="9">
        <v>112.7</v>
      </c>
      <c r="C685" s="9">
        <f>VLOOKUP(A685,Sales_Shopify!B:Z,12,0)</f>
        <v>112.7</v>
      </c>
      <c r="D685" s="9">
        <f t="shared" si="30"/>
        <v>0</v>
      </c>
      <c r="G685" s="9" t="str">
        <v>AS-96013</v>
      </c>
      <c r="H685" s="9" t="str">
        <v>['shopify_payments']</v>
      </c>
      <c r="I685" s="9">
        <v>58.95</v>
      </c>
      <c r="J685" s="9">
        <f t="shared" si="31"/>
        <v>58.95</v>
      </c>
      <c r="K685" s="9">
        <f t="shared" si="32"/>
        <v>0</v>
      </c>
    </row>
    <row r="686" spans="1:11" x14ac:dyDescent="0.3">
      <c r="A686" s="9" t="str">
        <v>AS-96137</v>
      </c>
      <c r="B686" s="9">
        <v>511.65</v>
      </c>
      <c r="C686" s="9">
        <f>VLOOKUP(A686,Sales_Shopify!B:Z,12,0)</f>
        <v>511.65</v>
      </c>
      <c r="D686" s="9">
        <f t="shared" si="30"/>
        <v>0</v>
      </c>
      <c r="G686" s="9" t="str">
        <v>AS-96014</v>
      </c>
      <c r="H686" s="9" t="str">
        <v>['shopify_payments']</v>
      </c>
      <c r="I686" s="9">
        <v>183.47</v>
      </c>
      <c r="J686" s="9">
        <f t="shared" si="31"/>
        <v>183.47</v>
      </c>
      <c r="K686" s="9">
        <f t="shared" si="32"/>
        <v>0</v>
      </c>
    </row>
    <row r="687" spans="1:11" x14ac:dyDescent="0.3">
      <c r="A687" s="9" t="str">
        <v>AS-96136</v>
      </c>
      <c r="B687" s="9">
        <v>49.9</v>
      </c>
      <c r="C687" s="9">
        <f>VLOOKUP(A687,Sales_Shopify!B:Z,12,0)</f>
        <v>49.9</v>
      </c>
      <c r="D687" s="9">
        <f t="shared" si="30"/>
        <v>0</v>
      </c>
      <c r="G687" s="9" t="str">
        <v>AS-96015</v>
      </c>
      <c r="H687" s="9" t="str">
        <v>['shopify_payments']</v>
      </c>
      <c r="I687" s="9">
        <v>65.8</v>
      </c>
      <c r="J687" s="9">
        <f t="shared" si="31"/>
        <v>65.8</v>
      </c>
      <c r="K687" s="9">
        <f t="shared" si="32"/>
        <v>0</v>
      </c>
    </row>
    <row r="688" spans="1:11" x14ac:dyDescent="0.3">
      <c r="A688" s="9" t="str">
        <v>AS-96134</v>
      </c>
      <c r="B688" s="9">
        <v>24.9</v>
      </c>
      <c r="C688" s="9">
        <f>VLOOKUP(A688,Sales_Shopify!B:Z,12,0)</f>
        <v>24.9</v>
      </c>
      <c r="D688" s="9">
        <f t="shared" si="30"/>
        <v>0</v>
      </c>
      <c r="G688" s="9" t="str">
        <v>AS-96017</v>
      </c>
      <c r="H688" s="9" t="str">
        <v>['shopify_payments']</v>
      </c>
      <c r="I688" s="9">
        <v>159.94999999999999</v>
      </c>
      <c r="J688" s="9">
        <f t="shared" si="31"/>
        <v>159.94999999999999</v>
      </c>
      <c r="K688" s="9">
        <f t="shared" si="32"/>
        <v>0</v>
      </c>
    </row>
    <row r="689" spans="1:11" x14ac:dyDescent="0.3">
      <c r="A689" s="9" t="str">
        <v>AS-96133</v>
      </c>
      <c r="B689" s="9">
        <v>61.11</v>
      </c>
      <c r="C689" s="9">
        <f>VLOOKUP(A689,Sales_Shopify!B:Z,12,0)</f>
        <v>61.11</v>
      </c>
      <c r="D689" s="9">
        <f t="shared" si="30"/>
        <v>0</v>
      </c>
      <c r="G689" s="9" t="str">
        <v>AS-96018</v>
      </c>
      <c r="H689" s="9" t="str">
        <v>['shopify_payments']</v>
      </c>
      <c r="I689" s="9">
        <v>29.9</v>
      </c>
      <c r="J689" s="9">
        <f t="shared" si="31"/>
        <v>29.9</v>
      </c>
      <c r="K689" s="9">
        <f t="shared" si="32"/>
        <v>0</v>
      </c>
    </row>
    <row r="690" spans="1:11" x14ac:dyDescent="0.3">
      <c r="A690" s="9" t="str">
        <v>AS-96131</v>
      </c>
      <c r="B690" s="9">
        <v>47.9</v>
      </c>
      <c r="C690" s="9">
        <f>VLOOKUP(A690,Sales_Shopify!B:Z,12,0)</f>
        <v>47.9</v>
      </c>
      <c r="D690" s="9">
        <f t="shared" si="30"/>
        <v>0</v>
      </c>
      <c r="G690" s="9" t="str">
        <v>AS-96019</v>
      </c>
      <c r="H690" s="9" t="str">
        <v>['shopify_payments']</v>
      </c>
      <c r="I690" s="9">
        <v>83.9</v>
      </c>
      <c r="J690" s="9">
        <f t="shared" si="31"/>
        <v>83.9</v>
      </c>
      <c r="K690" s="9">
        <f t="shared" si="32"/>
        <v>0</v>
      </c>
    </row>
    <row r="691" spans="1:11" x14ac:dyDescent="0.3">
      <c r="A691" s="9" t="str">
        <v>AS-96129</v>
      </c>
      <c r="B691" s="9">
        <v>152.91</v>
      </c>
      <c r="C691" s="9">
        <f>VLOOKUP(A691,Sales_Shopify!B:Z,12,0)</f>
        <v>152.91</v>
      </c>
      <c r="D691" s="9">
        <f t="shared" si="30"/>
        <v>0</v>
      </c>
      <c r="G691" s="9" t="str">
        <v>AS-96023</v>
      </c>
      <c r="H691" s="9" t="str">
        <v>['shopify_payments']</v>
      </c>
      <c r="I691" s="9">
        <v>67.95</v>
      </c>
      <c r="J691" s="9">
        <f t="shared" si="31"/>
        <v>67.95</v>
      </c>
      <c r="K691" s="9">
        <f t="shared" si="32"/>
        <v>0</v>
      </c>
    </row>
    <row r="692" spans="1:11" x14ac:dyDescent="0.3">
      <c r="A692" s="9" t="str">
        <v>AS-96127</v>
      </c>
      <c r="B692" s="9">
        <v>67.95</v>
      </c>
      <c r="C692" s="9">
        <f>VLOOKUP(A692,Sales_Shopify!B:Z,12,0)</f>
        <v>67.95</v>
      </c>
      <c r="D692" s="9">
        <f t="shared" si="30"/>
        <v>0</v>
      </c>
      <c r="G692" s="9" t="str">
        <v>AS-96025</v>
      </c>
      <c r="H692" s="9" t="str">
        <v>['shopify_payments']</v>
      </c>
      <c r="I692" s="9">
        <v>58.95</v>
      </c>
      <c r="J692" s="9">
        <f t="shared" si="31"/>
        <v>58.95</v>
      </c>
      <c r="K692" s="9">
        <f t="shared" si="32"/>
        <v>0</v>
      </c>
    </row>
    <row r="693" spans="1:11" x14ac:dyDescent="0.3">
      <c r="A693" s="9" t="str">
        <v>AS-96126</v>
      </c>
      <c r="B693" s="9">
        <v>110.9</v>
      </c>
      <c r="C693" s="9">
        <f>VLOOKUP(A693,Sales_Shopify!B:Z,12,0)</f>
        <v>110.9</v>
      </c>
      <c r="D693" s="9">
        <f t="shared" si="30"/>
        <v>0</v>
      </c>
      <c r="G693" s="9" t="str">
        <v>AS-96027</v>
      </c>
      <c r="H693" s="9" t="str">
        <v>['shopify_payments']</v>
      </c>
      <c r="I693" s="9">
        <v>59.85</v>
      </c>
      <c r="J693" s="9">
        <f t="shared" si="31"/>
        <v>59.85</v>
      </c>
      <c r="K693" s="9">
        <f t="shared" si="32"/>
        <v>0</v>
      </c>
    </row>
    <row r="694" spans="1:11" x14ac:dyDescent="0.3">
      <c r="A694" s="9" t="str">
        <v>AS-96125</v>
      </c>
      <c r="B694" s="9">
        <v>84.95</v>
      </c>
      <c r="C694" s="9">
        <f>VLOOKUP(A694,Sales_Shopify!B:Z,12,0)</f>
        <v>84.95</v>
      </c>
      <c r="D694" s="9">
        <f t="shared" si="30"/>
        <v>0</v>
      </c>
      <c r="G694" s="9" t="str">
        <v>AS-96028</v>
      </c>
      <c r="H694" s="9" t="str">
        <v>['shopify_payments']</v>
      </c>
      <c r="I694" s="9">
        <v>53.87</v>
      </c>
      <c r="J694" s="9">
        <f t="shared" si="31"/>
        <v>53.87</v>
      </c>
      <c r="K694" s="9">
        <f t="shared" si="32"/>
        <v>0</v>
      </c>
    </row>
    <row r="695" spans="1:11" x14ac:dyDescent="0.3">
      <c r="A695" s="9" t="str">
        <v>AS-96123</v>
      </c>
      <c r="B695" s="9">
        <v>37.9</v>
      </c>
      <c r="C695" s="9">
        <f>VLOOKUP(A695,Sales_Shopify!B:Z,12,0)</f>
        <v>37.9</v>
      </c>
      <c r="D695" s="9">
        <f t="shared" si="30"/>
        <v>0</v>
      </c>
      <c r="G695" s="9" t="str">
        <v>AS-96029</v>
      </c>
      <c r="H695" s="9" t="str">
        <v>['shopify_payments']</v>
      </c>
      <c r="I695" s="9">
        <v>152.91</v>
      </c>
      <c r="J695" s="9">
        <f t="shared" si="31"/>
        <v>152.91</v>
      </c>
      <c r="K695" s="9">
        <f t="shared" si="32"/>
        <v>0</v>
      </c>
    </row>
    <row r="696" spans="1:11" x14ac:dyDescent="0.3">
      <c r="A696" s="9" t="str">
        <v>AS-96122</v>
      </c>
      <c r="B696" s="9">
        <v>31.9</v>
      </c>
      <c r="C696" s="9">
        <f>VLOOKUP(A696,Sales_Shopify!B:Z,12,0)</f>
        <v>31.9</v>
      </c>
      <c r="D696" s="9">
        <f t="shared" si="30"/>
        <v>0</v>
      </c>
      <c r="G696" s="9" t="str">
        <v>AS-96030</v>
      </c>
      <c r="H696" s="9" t="str">
        <v>['shopify_payments']</v>
      </c>
      <c r="I696" s="9">
        <v>0</v>
      </c>
      <c r="J696" s="9">
        <f t="shared" si="31"/>
        <v>0</v>
      </c>
      <c r="K696" s="9">
        <f t="shared" si="32"/>
        <v>0</v>
      </c>
    </row>
    <row r="697" spans="1:11" x14ac:dyDescent="0.3">
      <c r="A697" s="9" t="str">
        <v>AS-96121</v>
      </c>
      <c r="B697" s="9">
        <v>0</v>
      </c>
      <c r="C697" s="9">
        <f>VLOOKUP(A697,Sales_Shopify!B:Z,12,0)</f>
        <v>0</v>
      </c>
      <c r="D697" s="9">
        <f t="shared" si="30"/>
        <v>0</v>
      </c>
      <c r="G697" s="9" t="str">
        <v>AS-95973</v>
      </c>
      <c r="H697" s="9" t="str">
        <v>['shopify_payments']</v>
      </c>
      <c r="I697" s="9">
        <v>0</v>
      </c>
      <c r="J697" s="9">
        <f t="shared" si="31"/>
        <v>0</v>
      </c>
      <c r="K697" s="9">
        <f t="shared" si="32"/>
        <v>0</v>
      </c>
    </row>
    <row r="698" spans="1:11" x14ac:dyDescent="0.3">
      <c r="A698" s="9" t="str">
        <v>AS-96119</v>
      </c>
      <c r="B698" s="9">
        <v>117.8</v>
      </c>
      <c r="C698" s="9">
        <f>VLOOKUP(A698,Sales_Shopify!B:Z,12,0)</f>
        <v>117.8</v>
      </c>
      <c r="D698" s="9">
        <f t="shared" si="30"/>
        <v>0</v>
      </c>
      <c r="G698" s="9" t="str">
        <v>AS-96031</v>
      </c>
      <c r="H698" s="9" t="str">
        <v>['shopify_payments']</v>
      </c>
      <c r="I698" s="9">
        <v>897.05</v>
      </c>
      <c r="J698" s="9">
        <f t="shared" si="31"/>
        <v>897.05</v>
      </c>
      <c r="K698" s="9">
        <f t="shared" si="32"/>
        <v>0</v>
      </c>
    </row>
    <row r="699" spans="1:11" x14ac:dyDescent="0.3">
      <c r="A699" s="9" t="str">
        <v>AS-96118</v>
      </c>
      <c r="B699" s="9">
        <v>88.97</v>
      </c>
      <c r="C699" s="9">
        <f>VLOOKUP(A699,Sales_Shopify!B:Z,12,0)</f>
        <v>88.97</v>
      </c>
      <c r="D699" s="9">
        <f t="shared" si="30"/>
        <v>0</v>
      </c>
      <c r="G699" s="9" t="str">
        <v>AS-96034</v>
      </c>
      <c r="H699" s="9" t="str">
        <v>['shopify_payments']</v>
      </c>
      <c r="I699" s="9">
        <v>99.9</v>
      </c>
      <c r="J699" s="9">
        <f t="shared" si="31"/>
        <v>99.9</v>
      </c>
      <c r="K699" s="9">
        <f t="shared" si="32"/>
        <v>0</v>
      </c>
    </row>
    <row r="700" spans="1:11" x14ac:dyDescent="0.3">
      <c r="A700" s="9" t="str">
        <v>AS-96117</v>
      </c>
      <c r="B700" s="9">
        <v>39.9</v>
      </c>
      <c r="C700" s="9">
        <f>VLOOKUP(A700,Sales_Shopify!B:Z,12,0)</f>
        <v>39.9</v>
      </c>
      <c r="D700" s="9">
        <f t="shared" si="30"/>
        <v>0</v>
      </c>
      <c r="G700" s="9" t="str">
        <v>AS-96038</v>
      </c>
      <c r="H700" s="9" t="str">
        <v>['shopify_payments']</v>
      </c>
      <c r="I700" s="9">
        <v>99.95</v>
      </c>
      <c r="J700" s="9">
        <f t="shared" si="31"/>
        <v>99.95</v>
      </c>
      <c r="K700" s="9">
        <f t="shared" si="32"/>
        <v>0</v>
      </c>
    </row>
    <row r="701" spans="1:11" x14ac:dyDescent="0.3">
      <c r="A701" s="9" t="str">
        <v>AS-96116</v>
      </c>
      <c r="B701" s="9">
        <v>31.9</v>
      </c>
      <c r="C701" s="9">
        <f>VLOOKUP(A701,Sales_Shopify!B:Z,12,0)</f>
        <v>31.9</v>
      </c>
      <c r="D701" s="9">
        <f t="shared" si="30"/>
        <v>0</v>
      </c>
      <c r="G701" s="9" t="str">
        <v>AS-96039</v>
      </c>
      <c r="H701" s="9" t="str">
        <v>['shopify_payments']</v>
      </c>
      <c r="I701" s="9">
        <v>99.95</v>
      </c>
      <c r="J701" s="9">
        <f t="shared" si="31"/>
        <v>99.95</v>
      </c>
      <c r="K701" s="9">
        <f t="shared" si="32"/>
        <v>0</v>
      </c>
    </row>
    <row r="702" spans="1:11" x14ac:dyDescent="0.3">
      <c r="A702" s="9" t="str">
        <v>AS-96115</v>
      </c>
      <c r="B702" s="9">
        <v>71.91</v>
      </c>
      <c r="C702" s="9">
        <f>VLOOKUP(A702,Sales_Shopify!B:Z,12,0)</f>
        <v>71.91</v>
      </c>
      <c r="D702" s="9">
        <f t="shared" si="30"/>
        <v>0</v>
      </c>
      <c r="G702" s="9" t="str">
        <v>AS-96041</v>
      </c>
      <c r="H702" s="9" t="str">
        <v>['shopify_payments']</v>
      </c>
      <c r="I702" s="9">
        <v>44.85</v>
      </c>
      <c r="J702" s="9">
        <f t="shared" si="31"/>
        <v>44.85</v>
      </c>
      <c r="K702" s="9">
        <f t="shared" si="32"/>
        <v>0</v>
      </c>
    </row>
    <row r="703" spans="1:11" x14ac:dyDescent="0.3">
      <c r="A703" s="9" t="str">
        <v>AS-96112</v>
      </c>
      <c r="B703" s="9">
        <v>84.95</v>
      </c>
      <c r="C703" s="9">
        <f>VLOOKUP(A703,Sales_Shopify!B:Z,12,0)</f>
        <v>84.95</v>
      </c>
      <c r="D703" s="9">
        <f t="shared" si="30"/>
        <v>0</v>
      </c>
      <c r="G703" s="9" t="str">
        <v>AS-96042</v>
      </c>
      <c r="H703" s="9" t="str">
        <v>['shopify_payments']</v>
      </c>
      <c r="I703" s="9">
        <v>84.95</v>
      </c>
      <c r="J703" s="9">
        <f t="shared" si="31"/>
        <v>84.95</v>
      </c>
      <c r="K703" s="9">
        <f t="shared" si="32"/>
        <v>0</v>
      </c>
    </row>
    <row r="704" spans="1:11" x14ac:dyDescent="0.3">
      <c r="A704" s="9" t="str">
        <v>AS-96111</v>
      </c>
      <c r="B704" s="9">
        <v>99.95</v>
      </c>
      <c r="C704" s="9">
        <f>VLOOKUP(A704,Sales_Shopify!B:Z,12,0)</f>
        <v>99.95</v>
      </c>
      <c r="D704" s="9">
        <f t="shared" si="30"/>
        <v>0</v>
      </c>
      <c r="G704" s="9" t="str">
        <v>AS-96044</v>
      </c>
      <c r="H704" s="9" t="str">
        <v>['shopify_payments']</v>
      </c>
      <c r="I704" s="9">
        <v>51.57</v>
      </c>
      <c r="J704" s="9">
        <f t="shared" si="31"/>
        <v>51.57</v>
      </c>
      <c r="K704" s="9">
        <f t="shared" si="32"/>
        <v>0</v>
      </c>
    </row>
    <row r="705" spans="1:11" x14ac:dyDescent="0.3">
      <c r="A705" s="9" t="str">
        <v>AS-96109</v>
      </c>
      <c r="B705" s="9">
        <v>159.94999999999999</v>
      </c>
      <c r="C705" s="9">
        <f>VLOOKUP(A705,Sales_Shopify!B:Z,12,0)</f>
        <v>159.94999999999999</v>
      </c>
      <c r="D705" s="9">
        <f t="shared" si="30"/>
        <v>0</v>
      </c>
      <c r="G705" s="9" t="str">
        <v>AS-96046</v>
      </c>
      <c r="H705" s="9" t="str">
        <v>['shopify_payments']</v>
      </c>
      <c r="I705" s="9">
        <v>101.9</v>
      </c>
      <c r="J705" s="9">
        <f t="shared" si="31"/>
        <v>101.9</v>
      </c>
      <c r="K705" s="9">
        <f t="shared" si="32"/>
        <v>0</v>
      </c>
    </row>
    <row r="706" spans="1:11" x14ac:dyDescent="0.3">
      <c r="A706" s="9" t="str">
        <v>AS-96108</v>
      </c>
      <c r="B706" s="9">
        <v>106.11</v>
      </c>
      <c r="C706" s="9">
        <f>VLOOKUP(A706,Sales_Shopify!B:Z,12,0)</f>
        <v>106.11</v>
      </c>
      <c r="D706" s="9">
        <f t="shared" si="30"/>
        <v>0</v>
      </c>
      <c r="G706" s="9" t="str">
        <v>AS-96049</v>
      </c>
      <c r="H706" s="9" t="str">
        <v>['shopify_payments']</v>
      </c>
      <c r="I706" s="9">
        <v>84.95</v>
      </c>
      <c r="J706" s="9">
        <f t="shared" si="31"/>
        <v>84.95</v>
      </c>
      <c r="K706" s="9">
        <f t="shared" si="32"/>
        <v>0</v>
      </c>
    </row>
    <row r="707" spans="1:11" x14ac:dyDescent="0.3">
      <c r="A707" s="9" t="str">
        <v>AS-96107</v>
      </c>
      <c r="B707" s="9">
        <v>189.75</v>
      </c>
      <c r="C707" s="9">
        <f>VLOOKUP(A707,Sales_Shopify!B:Z,12,0)</f>
        <v>189.75</v>
      </c>
      <c r="D707" s="9">
        <f t="shared" si="30"/>
        <v>0</v>
      </c>
      <c r="G707" s="9" t="str">
        <v>AS-96052</v>
      </c>
      <c r="H707" s="9" t="str">
        <v>['shopify_payments']</v>
      </c>
      <c r="I707" s="9">
        <v>274.32</v>
      </c>
      <c r="J707" s="9">
        <f t="shared" si="31"/>
        <v>274.32</v>
      </c>
      <c r="K707" s="9">
        <f t="shared" si="32"/>
        <v>0</v>
      </c>
    </row>
    <row r="708" spans="1:11" x14ac:dyDescent="0.3">
      <c r="A708" s="9" t="str">
        <v>AS-96106</v>
      </c>
      <c r="B708" s="9">
        <v>49.9</v>
      </c>
      <c r="C708" s="9">
        <f>VLOOKUP(A708,Sales_Shopify!B:Z,12,0)</f>
        <v>49.9</v>
      </c>
      <c r="D708" s="9">
        <f t="shared" si="30"/>
        <v>0</v>
      </c>
      <c r="G708" s="9" t="str">
        <v>AS-96054</v>
      </c>
      <c r="H708" s="9" t="str">
        <v>['shopify_payments']</v>
      </c>
      <c r="I708" s="9">
        <v>17.899999999999999</v>
      </c>
      <c r="J708" s="9">
        <f t="shared" si="31"/>
        <v>17.899999999999999</v>
      </c>
      <c r="K708" s="9">
        <f t="shared" si="32"/>
        <v>0</v>
      </c>
    </row>
    <row r="709" spans="1:11" x14ac:dyDescent="0.3">
      <c r="A709" s="9" t="str">
        <v>AS-96105</v>
      </c>
      <c r="B709" s="9">
        <v>104.9</v>
      </c>
      <c r="C709" s="9">
        <f>VLOOKUP(A709,Sales_Shopify!B:Z,12,0)</f>
        <v>104.9</v>
      </c>
      <c r="D709" s="9">
        <f t="shared" ref="D709:D772" si="33">IFERROR(ROUND(+B709-C709,2),"Not_Found")</f>
        <v>0</v>
      </c>
      <c r="G709" s="9" t="str">
        <v>AS-96055</v>
      </c>
      <c r="H709" s="9" t="str">
        <v>['shopify_payments']</v>
      </c>
      <c r="I709" s="9">
        <v>539.65</v>
      </c>
      <c r="J709" s="9">
        <f t="shared" ref="J709:J772" si="34">VLOOKUP(G709,$A$4:$D$1048576,2,0)</f>
        <v>539.65</v>
      </c>
      <c r="K709" s="9">
        <f t="shared" ref="K709:K772" si="35">IFERROR(ROUND(+I709-J709,2),"Not_Found")</f>
        <v>0</v>
      </c>
    </row>
    <row r="710" spans="1:11" x14ac:dyDescent="0.3">
      <c r="A710" s="9" t="str">
        <v>AS-96104</v>
      </c>
      <c r="B710" s="9">
        <v>44.9</v>
      </c>
      <c r="C710" s="9">
        <f>VLOOKUP(A710,Sales_Shopify!B:Z,12,0)</f>
        <v>44.9</v>
      </c>
      <c r="D710" s="9">
        <f t="shared" si="33"/>
        <v>0</v>
      </c>
      <c r="G710" s="9" t="str">
        <v>AS-96056</v>
      </c>
      <c r="H710" s="9" t="str">
        <v>['shopify_payments']</v>
      </c>
      <c r="I710" s="9">
        <v>17.899999999999999</v>
      </c>
      <c r="J710" s="9">
        <f t="shared" si="34"/>
        <v>17.899999999999999</v>
      </c>
      <c r="K710" s="9">
        <f t="shared" si="35"/>
        <v>0</v>
      </c>
    </row>
    <row r="711" spans="1:11" x14ac:dyDescent="0.3">
      <c r="A711" s="9" t="str">
        <v>AS-96103</v>
      </c>
      <c r="B711" s="9">
        <v>65.900000000000006</v>
      </c>
      <c r="C711" s="9">
        <f>VLOOKUP(A711,Sales_Shopify!B:Z,12,0)</f>
        <v>65.900000000000006</v>
      </c>
      <c r="D711" s="9">
        <f t="shared" si="33"/>
        <v>0</v>
      </c>
      <c r="G711" s="9" t="str">
        <v>AS-96057</v>
      </c>
      <c r="H711" s="9" t="str">
        <v>['shopify_payments']</v>
      </c>
      <c r="I711" s="9">
        <v>65.900000000000006</v>
      </c>
      <c r="J711" s="9">
        <f t="shared" si="34"/>
        <v>65.900000000000006</v>
      </c>
      <c r="K711" s="9">
        <f t="shared" si="35"/>
        <v>0</v>
      </c>
    </row>
    <row r="712" spans="1:11" x14ac:dyDescent="0.3">
      <c r="A712" s="9" t="str">
        <v>AS-96102</v>
      </c>
      <c r="B712" s="9">
        <v>63.9</v>
      </c>
      <c r="C712" s="9">
        <f>VLOOKUP(A712,Sales_Shopify!B:Z,12,0)</f>
        <v>63.9</v>
      </c>
      <c r="D712" s="9">
        <f t="shared" si="33"/>
        <v>0</v>
      </c>
      <c r="G712" s="9" t="str">
        <v>AS-96058</v>
      </c>
      <c r="H712" s="9" t="str">
        <v>['shopify_payments']</v>
      </c>
      <c r="I712" s="9">
        <v>65.900000000000006</v>
      </c>
      <c r="J712" s="9">
        <f t="shared" si="34"/>
        <v>65.900000000000006</v>
      </c>
      <c r="K712" s="9">
        <f t="shared" si="35"/>
        <v>0</v>
      </c>
    </row>
    <row r="713" spans="1:11" x14ac:dyDescent="0.3">
      <c r="A713" s="9" t="str">
        <v>AS-96101</v>
      </c>
      <c r="B713" s="9">
        <v>37.9</v>
      </c>
      <c r="C713" s="9">
        <f>VLOOKUP(A713,Sales_Shopify!B:Z,12,0)</f>
        <v>37.9</v>
      </c>
      <c r="D713" s="9">
        <f t="shared" si="33"/>
        <v>0</v>
      </c>
      <c r="G713" s="9" t="str">
        <v>AS-96059</v>
      </c>
      <c r="H713" s="9" t="str">
        <v>['shopify_payments']</v>
      </c>
      <c r="I713" s="9">
        <v>67.95</v>
      </c>
      <c r="J713" s="9">
        <f t="shared" si="34"/>
        <v>67.95</v>
      </c>
      <c r="K713" s="9">
        <f t="shared" si="35"/>
        <v>0</v>
      </c>
    </row>
    <row r="714" spans="1:11" x14ac:dyDescent="0.3">
      <c r="A714" s="9" t="str">
        <v>AS-96100</v>
      </c>
      <c r="B714" s="9">
        <v>58.85</v>
      </c>
      <c r="C714" s="9">
        <f>VLOOKUP(A714,Sales_Shopify!B:Z,12,0)</f>
        <v>58.85</v>
      </c>
      <c r="D714" s="9">
        <f t="shared" si="33"/>
        <v>0</v>
      </c>
      <c r="G714" s="9" t="str">
        <v>AS-96061</v>
      </c>
      <c r="H714" s="9" t="str">
        <v>['shopify_payments']</v>
      </c>
      <c r="I714" s="9">
        <v>265.32</v>
      </c>
      <c r="J714" s="9">
        <f t="shared" si="34"/>
        <v>265.32</v>
      </c>
      <c r="K714" s="9">
        <f t="shared" si="35"/>
        <v>0</v>
      </c>
    </row>
    <row r="715" spans="1:11" x14ac:dyDescent="0.3">
      <c r="A715" s="9" t="str">
        <v>AS-96099</v>
      </c>
      <c r="B715" s="9">
        <v>67.95</v>
      </c>
      <c r="C715" s="9">
        <f>VLOOKUP(A715,Sales_Shopify!B:Z,12,0)</f>
        <v>67.95</v>
      </c>
      <c r="D715" s="9">
        <f t="shared" si="33"/>
        <v>0</v>
      </c>
      <c r="G715" s="9" t="str">
        <v>AS-96062</v>
      </c>
      <c r="H715" s="9" t="str">
        <v>['shopify_payments']</v>
      </c>
      <c r="I715" s="9">
        <v>114.95</v>
      </c>
      <c r="J715" s="9">
        <f t="shared" si="34"/>
        <v>114.95</v>
      </c>
      <c r="K715" s="9">
        <f t="shared" si="35"/>
        <v>0</v>
      </c>
    </row>
    <row r="716" spans="1:11" x14ac:dyDescent="0.3">
      <c r="A716" s="9" t="str">
        <v>AS-96095</v>
      </c>
      <c r="B716" s="9">
        <v>65.61</v>
      </c>
      <c r="C716" s="9">
        <f>VLOOKUP(A716,Sales_Shopify!B:Z,12,0)</f>
        <v>65.61</v>
      </c>
      <c r="D716" s="9">
        <f t="shared" si="33"/>
        <v>0</v>
      </c>
      <c r="G716" s="9" t="str">
        <v>AS-96063</v>
      </c>
      <c r="H716" s="9" t="str">
        <v>['shopify_payments']</v>
      </c>
      <c r="I716" s="9">
        <v>63.72</v>
      </c>
      <c r="J716" s="9">
        <f t="shared" si="34"/>
        <v>63.72</v>
      </c>
      <c r="K716" s="9">
        <f t="shared" si="35"/>
        <v>0</v>
      </c>
    </row>
    <row r="717" spans="1:11" x14ac:dyDescent="0.3">
      <c r="A717" s="9" t="str">
        <v>AS-96094</v>
      </c>
      <c r="B717" s="9">
        <v>17.899999999999999</v>
      </c>
      <c r="C717" s="9">
        <f>VLOOKUP(A717,Sales_Shopify!B:Z,12,0)</f>
        <v>17.899999999999999</v>
      </c>
      <c r="D717" s="9">
        <f t="shared" si="33"/>
        <v>0</v>
      </c>
      <c r="G717" s="9" t="str">
        <v>AS-96065</v>
      </c>
      <c r="H717" s="9" t="str">
        <v>['shopify_payments']</v>
      </c>
      <c r="I717" s="9">
        <v>390.75</v>
      </c>
      <c r="J717" s="9">
        <f t="shared" si="34"/>
        <v>390.75</v>
      </c>
      <c r="K717" s="9">
        <f t="shared" si="35"/>
        <v>0</v>
      </c>
    </row>
    <row r="718" spans="1:11" x14ac:dyDescent="0.3">
      <c r="A718" s="9" t="str">
        <v>AS-96090</v>
      </c>
      <c r="B718" s="9">
        <v>67.95</v>
      </c>
      <c r="C718" s="9">
        <f>VLOOKUP(A718,Sales_Shopify!B:Z,12,0)</f>
        <v>67.95</v>
      </c>
      <c r="D718" s="9">
        <f t="shared" si="33"/>
        <v>0</v>
      </c>
      <c r="G718" s="9" t="str">
        <v>AS-96066</v>
      </c>
      <c r="H718" s="9" t="str">
        <v>['shopify_payments']</v>
      </c>
      <c r="I718" s="9">
        <v>53.9</v>
      </c>
      <c r="J718" s="9">
        <f t="shared" si="34"/>
        <v>53.9</v>
      </c>
      <c r="K718" s="9">
        <f t="shared" si="35"/>
        <v>0</v>
      </c>
    </row>
    <row r="719" spans="1:11" x14ac:dyDescent="0.3">
      <c r="A719" s="9" t="str">
        <v>AS-96088</v>
      </c>
      <c r="B719" s="9">
        <v>67.95</v>
      </c>
      <c r="C719" s="9">
        <f>VLOOKUP(A719,Sales_Shopify!B:Z,12,0)</f>
        <v>67.95</v>
      </c>
      <c r="D719" s="9">
        <f t="shared" si="33"/>
        <v>0</v>
      </c>
      <c r="G719" s="9" t="str">
        <v>AS-96067</v>
      </c>
      <c r="H719" s="9" t="str">
        <v>['shopify_payments']</v>
      </c>
      <c r="I719" s="9">
        <v>138.47</v>
      </c>
      <c r="J719" s="9">
        <f t="shared" si="34"/>
        <v>138.47</v>
      </c>
      <c r="K719" s="9">
        <f t="shared" si="35"/>
        <v>0</v>
      </c>
    </row>
    <row r="720" spans="1:11" x14ac:dyDescent="0.3">
      <c r="A720" s="9" t="str">
        <v>AS-96087</v>
      </c>
      <c r="B720" s="9">
        <v>127.85</v>
      </c>
      <c r="C720" s="9">
        <f>VLOOKUP(A720,Sales_Shopify!B:Z,12,0)</f>
        <v>127.85</v>
      </c>
      <c r="D720" s="9">
        <f t="shared" si="33"/>
        <v>0</v>
      </c>
      <c r="G720" s="9" t="str">
        <v>AS-96068</v>
      </c>
      <c r="H720" s="9" t="str">
        <v>['shopify_payments']</v>
      </c>
      <c r="I720" s="9">
        <v>53.46</v>
      </c>
      <c r="J720" s="9">
        <f t="shared" si="34"/>
        <v>53.46</v>
      </c>
      <c r="K720" s="9">
        <f t="shared" si="35"/>
        <v>0</v>
      </c>
    </row>
    <row r="721" spans="1:11" x14ac:dyDescent="0.3">
      <c r="A721" s="9" t="str">
        <v>AS-96086</v>
      </c>
      <c r="B721" s="9">
        <v>299.7</v>
      </c>
      <c r="C721" s="9">
        <f>VLOOKUP(A721,Sales_Shopify!B:Z,12,0)</f>
        <v>299.7</v>
      </c>
      <c r="D721" s="9">
        <f t="shared" si="33"/>
        <v>0</v>
      </c>
      <c r="G721" s="9" t="str">
        <v>AS-96070</v>
      </c>
      <c r="H721" s="9" t="str">
        <v>['shopify_payments']</v>
      </c>
      <c r="I721" s="9">
        <v>67.95</v>
      </c>
      <c r="J721" s="9">
        <f t="shared" si="34"/>
        <v>67.95</v>
      </c>
      <c r="K721" s="9">
        <f t="shared" si="35"/>
        <v>0</v>
      </c>
    </row>
    <row r="722" spans="1:11" x14ac:dyDescent="0.3">
      <c r="A722" s="9" t="str">
        <v>AS-96085</v>
      </c>
      <c r="B722" s="9">
        <v>99.95</v>
      </c>
      <c r="C722" s="9">
        <f>VLOOKUP(A722,Sales_Shopify!B:Z,12,0)</f>
        <v>99.95</v>
      </c>
      <c r="D722" s="9">
        <f t="shared" si="33"/>
        <v>0</v>
      </c>
      <c r="G722" s="9" t="str">
        <v>AS-96071</v>
      </c>
      <c r="H722" s="9" t="str">
        <v>['shopify_payments']</v>
      </c>
      <c r="I722" s="9">
        <v>67.95</v>
      </c>
      <c r="J722" s="9">
        <f t="shared" si="34"/>
        <v>67.95</v>
      </c>
      <c r="K722" s="9">
        <f t="shared" si="35"/>
        <v>0</v>
      </c>
    </row>
    <row r="723" spans="1:11" x14ac:dyDescent="0.3">
      <c r="A723" s="9" t="str">
        <v>AS-96084</v>
      </c>
      <c r="B723" s="9">
        <v>99.95</v>
      </c>
      <c r="C723" s="9">
        <f>VLOOKUP(A723,Sales_Shopify!B:Z,12,0)</f>
        <v>99.95</v>
      </c>
      <c r="D723" s="9">
        <f t="shared" si="33"/>
        <v>0</v>
      </c>
      <c r="G723" s="9" t="str">
        <v>AS-96072</v>
      </c>
      <c r="H723" s="9" t="str">
        <v>['shopify_payments']</v>
      </c>
      <c r="I723" s="9">
        <v>31.9</v>
      </c>
      <c r="J723" s="9">
        <f t="shared" si="34"/>
        <v>31.9</v>
      </c>
      <c r="K723" s="9">
        <f t="shared" si="35"/>
        <v>0</v>
      </c>
    </row>
    <row r="724" spans="1:11" x14ac:dyDescent="0.3">
      <c r="A724" s="9" t="str">
        <v>AS-96082</v>
      </c>
      <c r="B724" s="9">
        <v>31.9</v>
      </c>
      <c r="C724" s="9">
        <f>VLOOKUP(A724,Sales_Shopify!B:Z,12,0)</f>
        <v>31.9</v>
      </c>
      <c r="D724" s="9">
        <f t="shared" si="33"/>
        <v>0</v>
      </c>
      <c r="G724" s="9" t="str">
        <v>AS-96073</v>
      </c>
      <c r="H724" s="9" t="str">
        <v>['shopify_payments']</v>
      </c>
      <c r="I724" s="9">
        <v>84.95</v>
      </c>
      <c r="J724" s="9">
        <f t="shared" si="34"/>
        <v>84.95</v>
      </c>
      <c r="K724" s="9">
        <f t="shared" si="35"/>
        <v>0</v>
      </c>
    </row>
    <row r="725" spans="1:11" x14ac:dyDescent="0.3">
      <c r="A725" s="9" t="str">
        <v>AS-96081</v>
      </c>
      <c r="B725" s="9">
        <v>114.21</v>
      </c>
      <c r="C725" s="9">
        <f>VLOOKUP(A725,Sales_Shopify!B:Z,12,0)</f>
        <v>114.21</v>
      </c>
      <c r="D725" s="9">
        <f t="shared" si="33"/>
        <v>0</v>
      </c>
      <c r="G725" s="9" t="str">
        <v>AS-96077</v>
      </c>
      <c r="H725" s="9" t="str">
        <v>['shopify_payments']</v>
      </c>
      <c r="I725" s="9">
        <v>169.9</v>
      </c>
      <c r="J725" s="9">
        <f t="shared" si="34"/>
        <v>169.9</v>
      </c>
      <c r="K725" s="9">
        <f t="shared" si="35"/>
        <v>0</v>
      </c>
    </row>
    <row r="726" spans="1:11" x14ac:dyDescent="0.3">
      <c r="A726" s="9" t="str">
        <v>AS-96080</v>
      </c>
      <c r="B726" s="9">
        <v>67.95</v>
      </c>
      <c r="C726" s="9">
        <f>VLOOKUP(A726,Sales_Shopify!B:Z,12,0)</f>
        <v>67.95</v>
      </c>
      <c r="D726" s="9">
        <f t="shared" si="33"/>
        <v>0</v>
      </c>
      <c r="G726" s="9" t="str">
        <v>AS-96080</v>
      </c>
      <c r="H726" s="9" t="str">
        <v>['shopify_payments']</v>
      </c>
      <c r="I726" s="9">
        <v>67.95</v>
      </c>
      <c r="J726" s="9">
        <f t="shared" si="34"/>
        <v>67.95</v>
      </c>
      <c r="K726" s="9">
        <f t="shared" si="35"/>
        <v>0</v>
      </c>
    </row>
    <row r="727" spans="1:11" x14ac:dyDescent="0.3">
      <c r="A727" s="9" t="str">
        <v>AS-96077</v>
      </c>
      <c r="B727" s="9">
        <v>169.9</v>
      </c>
      <c r="C727" s="9">
        <f>VLOOKUP(A727,Sales_Shopify!B:Z,12,0)</f>
        <v>169.9</v>
      </c>
      <c r="D727" s="9">
        <f t="shared" si="33"/>
        <v>0</v>
      </c>
      <c r="G727" s="9" t="str">
        <v>AS-96081</v>
      </c>
      <c r="H727" s="9" t="str">
        <v>['shopify_payments']</v>
      </c>
      <c r="I727" s="9">
        <v>114.21</v>
      </c>
      <c r="J727" s="9">
        <f t="shared" si="34"/>
        <v>114.21</v>
      </c>
      <c r="K727" s="9">
        <f t="shared" si="35"/>
        <v>0</v>
      </c>
    </row>
    <row r="728" spans="1:11" x14ac:dyDescent="0.3">
      <c r="A728" s="9" t="str">
        <v>AS-96073</v>
      </c>
      <c r="B728" s="9">
        <v>84.95</v>
      </c>
      <c r="C728" s="9">
        <f>VLOOKUP(A728,Sales_Shopify!B:Z,12,0)</f>
        <v>84.95</v>
      </c>
      <c r="D728" s="9">
        <f t="shared" si="33"/>
        <v>0</v>
      </c>
      <c r="G728" s="9" t="str">
        <v>AS-96082</v>
      </c>
      <c r="H728" s="9" t="str">
        <v>['shopify_payments']</v>
      </c>
      <c r="I728" s="9">
        <v>31.9</v>
      </c>
      <c r="J728" s="9">
        <f t="shared" si="34"/>
        <v>31.9</v>
      </c>
      <c r="K728" s="9">
        <f t="shared" si="35"/>
        <v>0</v>
      </c>
    </row>
    <row r="729" spans="1:11" x14ac:dyDescent="0.3">
      <c r="A729" s="9" t="str">
        <v>AS-96072</v>
      </c>
      <c r="B729" s="9">
        <v>31.9</v>
      </c>
      <c r="C729" s="9">
        <f>VLOOKUP(A729,Sales_Shopify!B:Z,12,0)</f>
        <v>31.9</v>
      </c>
      <c r="D729" s="9">
        <f t="shared" si="33"/>
        <v>0</v>
      </c>
      <c r="G729" s="9" t="str">
        <v>AS-96084</v>
      </c>
      <c r="H729" s="9" t="str">
        <v>['shopify_payments']</v>
      </c>
      <c r="I729" s="9">
        <v>99.95</v>
      </c>
      <c r="J729" s="9">
        <f t="shared" si="34"/>
        <v>99.95</v>
      </c>
      <c r="K729" s="9">
        <f t="shared" si="35"/>
        <v>0</v>
      </c>
    </row>
    <row r="730" spans="1:11" x14ac:dyDescent="0.3">
      <c r="A730" s="9" t="str">
        <v>AS-96071</v>
      </c>
      <c r="B730" s="9">
        <v>67.95</v>
      </c>
      <c r="C730" s="9">
        <f>VLOOKUP(A730,Sales_Shopify!B:Z,12,0)</f>
        <v>67.95</v>
      </c>
      <c r="D730" s="9">
        <f t="shared" si="33"/>
        <v>0</v>
      </c>
      <c r="G730" s="9" t="str">
        <v>AS-96085</v>
      </c>
      <c r="H730" s="9" t="str">
        <v>['shopify_payments']</v>
      </c>
      <c r="I730" s="9">
        <v>99.95</v>
      </c>
      <c r="J730" s="9">
        <f t="shared" si="34"/>
        <v>99.95</v>
      </c>
      <c r="K730" s="9">
        <f t="shared" si="35"/>
        <v>0</v>
      </c>
    </row>
    <row r="731" spans="1:11" x14ac:dyDescent="0.3">
      <c r="A731" s="9" t="str">
        <v>AS-96070</v>
      </c>
      <c r="B731" s="9">
        <v>67.95</v>
      </c>
      <c r="C731" s="9">
        <f>VLOOKUP(A731,Sales_Shopify!B:Z,12,0)</f>
        <v>67.95</v>
      </c>
      <c r="D731" s="9">
        <f t="shared" si="33"/>
        <v>0</v>
      </c>
      <c r="G731" s="9" t="str">
        <v>AS-96086</v>
      </c>
      <c r="H731" s="9" t="str">
        <v>['shopify_payments']</v>
      </c>
      <c r="I731" s="9">
        <v>299.7</v>
      </c>
      <c r="J731" s="9">
        <f t="shared" si="34"/>
        <v>299.7</v>
      </c>
      <c r="K731" s="9">
        <f t="shared" si="35"/>
        <v>0</v>
      </c>
    </row>
    <row r="732" spans="1:11" x14ac:dyDescent="0.3">
      <c r="A732" s="9" t="str">
        <v>AS-96068</v>
      </c>
      <c r="B732" s="9">
        <v>53.46</v>
      </c>
      <c r="C732" s="9">
        <f>VLOOKUP(A732,Sales_Shopify!B:Z,12,0)</f>
        <v>53.46</v>
      </c>
      <c r="D732" s="9">
        <f t="shared" si="33"/>
        <v>0</v>
      </c>
      <c r="G732" s="9" t="str">
        <v>AS-96087</v>
      </c>
      <c r="H732" s="9" t="str">
        <v>['shopify_payments']</v>
      </c>
      <c r="I732" s="9">
        <v>127.85</v>
      </c>
      <c r="J732" s="9">
        <f t="shared" si="34"/>
        <v>127.85</v>
      </c>
      <c r="K732" s="9">
        <f t="shared" si="35"/>
        <v>0</v>
      </c>
    </row>
    <row r="733" spans="1:11" x14ac:dyDescent="0.3">
      <c r="A733" s="9" t="str">
        <v>AS-96067</v>
      </c>
      <c r="B733" s="9">
        <v>138.47</v>
      </c>
      <c r="C733" s="9">
        <f>VLOOKUP(A733,Sales_Shopify!B:Z,12,0)</f>
        <v>138.47</v>
      </c>
      <c r="D733" s="9">
        <f t="shared" si="33"/>
        <v>0</v>
      </c>
      <c r="G733" s="9" t="str">
        <v>AS-96088</v>
      </c>
      <c r="H733" s="9" t="str">
        <v>['shopify_payments']</v>
      </c>
      <c r="I733" s="9">
        <v>67.95</v>
      </c>
      <c r="J733" s="9">
        <f t="shared" si="34"/>
        <v>67.95</v>
      </c>
      <c r="K733" s="9">
        <f t="shared" si="35"/>
        <v>0</v>
      </c>
    </row>
    <row r="734" spans="1:11" x14ac:dyDescent="0.3">
      <c r="A734" s="9" t="str">
        <v>AS-96066</v>
      </c>
      <c r="B734" s="9">
        <v>53.9</v>
      </c>
      <c r="C734" s="9">
        <f>VLOOKUP(A734,Sales_Shopify!B:Z,12,0)</f>
        <v>53.9</v>
      </c>
      <c r="D734" s="9">
        <f t="shared" si="33"/>
        <v>0</v>
      </c>
      <c r="G734" s="9" t="str">
        <v>AS-96090</v>
      </c>
      <c r="H734" s="9" t="str">
        <v>['shopify_payments']</v>
      </c>
      <c r="I734" s="9">
        <v>67.95</v>
      </c>
      <c r="J734" s="9">
        <f t="shared" si="34"/>
        <v>67.95</v>
      </c>
      <c r="K734" s="9">
        <f t="shared" si="35"/>
        <v>0</v>
      </c>
    </row>
    <row r="735" spans="1:11" x14ac:dyDescent="0.3">
      <c r="A735" s="9" t="str">
        <v>AS-96065</v>
      </c>
      <c r="B735" s="9">
        <v>390.75</v>
      </c>
      <c r="C735" s="9">
        <f>VLOOKUP(A735,Sales_Shopify!B:Z,12,0)</f>
        <v>390.75</v>
      </c>
      <c r="D735" s="9">
        <f t="shared" si="33"/>
        <v>0</v>
      </c>
      <c r="G735" s="9" t="str">
        <v>AS-96094</v>
      </c>
      <c r="H735" s="9" t="str">
        <v>['shopify_payments']</v>
      </c>
      <c r="I735" s="9">
        <v>17.899999999999999</v>
      </c>
      <c r="J735" s="9">
        <f t="shared" si="34"/>
        <v>17.899999999999999</v>
      </c>
      <c r="K735" s="9">
        <f t="shared" si="35"/>
        <v>0</v>
      </c>
    </row>
    <row r="736" spans="1:11" x14ac:dyDescent="0.3">
      <c r="A736" s="9" t="str">
        <v>AS-96063</v>
      </c>
      <c r="B736" s="9">
        <v>63.72</v>
      </c>
      <c r="C736" s="9">
        <f>VLOOKUP(A736,Sales_Shopify!B:Z,12,0)</f>
        <v>63.72</v>
      </c>
      <c r="D736" s="9">
        <f t="shared" si="33"/>
        <v>0</v>
      </c>
      <c r="G736" s="9" t="str">
        <v>AS-96095</v>
      </c>
      <c r="H736" s="9" t="str">
        <v>['shopify_payments']</v>
      </c>
      <c r="I736" s="9">
        <v>65.61</v>
      </c>
      <c r="J736" s="9">
        <f t="shared" si="34"/>
        <v>65.61</v>
      </c>
      <c r="K736" s="9">
        <f t="shared" si="35"/>
        <v>0</v>
      </c>
    </row>
    <row r="737" spans="1:11" x14ac:dyDescent="0.3">
      <c r="A737" s="9" t="str">
        <v>AS-96062</v>
      </c>
      <c r="B737" s="9">
        <v>114.95</v>
      </c>
      <c r="C737" s="9">
        <f>VLOOKUP(A737,Sales_Shopify!B:Z,12,0)</f>
        <v>114.95</v>
      </c>
      <c r="D737" s="9">
        <f t="shared" si="33"/>
        <v>0</v>
      </c>
      <c r="G737" s="9" t="str">
        <v>AS-96099</v>
      </c>
      <c r="H737" s="9" t="str">
        <v>['shopify_payments']</v>
      </c>
      <c r="I737" s="9">
        <v>67.95</v>
      </c>
      <c r="J737" s="9">
        <f t="shared" si="34"/>
        <v>67.95</v>
      </c>
      <c r="K737" s="9">
        <f t="shared" si="35"/>
        <v>0</v>
      </c>
    </row>
    <row r="738" spans="1:11" x14ac:dyDescent="0.3">
      <c r="A738" s="9" t="str">
        <v>AS-96061</v>
      </c>
      <c r="B738" s="9">
        <v>265.32</v>
      </c>
      <c r="C738" s="9">
        <f>VLOOKUP(A738,Sales_Shopify!B:Z,12,0)</f>
        <v>265.32</v>
      </c>
      <c r="D738" s="9">
        <f t="shared" si="33"/>
        <v>0</v>
      </c>
      <c r="G738" s="9" t="str">
        <v>AS-96100</v>
      </c>
      <c r="H738" s="9" t="str">
        <v>['shopify_payments']</v>
      </c>
      <c r="I738" s="9">
        <v>58.85</v>
      </c>
      <c r="J738" s="9">
        <f t="shared" si="34"/>
        <v>58.85</v>
      </c>
      <c r="K738" s="9">
        <f t="shared" si="35"/>
        <v>0</v>
      </c>
    </row>
    <row r="739" spans="1:11" x14ac:dyDescent="0.3">
      <c r="A739" s="9" t="str">
        <v>AS-96059</v>
      </c>
      <c r="B739" s="9">
        <v>67.95</v>
      </c>
      <c r="C739" s="9">
        <f>VLOOKUP(A739,Sales_Shopify!B:Z,12,0)</f>
        <v>67.95</v>
      </c>
      <c r="D739" s="9">
        <f t="shared" si="33"/>
        <v>0</v>
      </c>
      <c r="G739" s="9" t="str">
        <v>AS-96101</v>
      </c>
      <c r="H739" s="9" t="str">
        <v>['shopify_payments']</v>
      </c>
      <c r="I739" s="9">
        <v>37.9</v>
      </c>
      <c r="J739" s="9">
        <f t="shared" si="34"/>
        <v>37.9</v>
      </c>
      <c r="K739" s="9">
        <f t="shared" si="35"/>
        <v>0</v>
      </c>
    </row>
    <row r="740" spans="1:11" x14ac:dyDescent="0.3">
      <c r="A740" s="9" t="str">
        <v>AS-96058</v>
      </c>
      <c r="B740" s="9">
        <v>65.900000000000006</v>
      </c>
      <c r="C740" s="9">
        <f>VLOOKUP(A740,Sales_Shopify!B:Z,12,0)</f>
        <v>65.900000000000006</v>
      </c>
      <c r="D740" s="9">
        <f t="shared" si="33"/>
        <v>0</v>
      </c>
      <c r="G740" s="9" t="str">
        <v>AS-96102</v>
      </c>
      <c r="H740" s="9" t="str">
        <v>['shopify_payments']</v>
      </c>
      <c r="I740" s="9">
        <v>63.9</v>
      </c>
      <c r="J740" s="9">
        <f t="shared" si="34"/>
        <v>63.9</v>
      </c>
      <c r="K740" s="9">
        <f t="shared" si="35"/>
        <v>0</v>
      </c>
    </row>
    <row r="741" spans="1:11" x14ac:dyDescent="0.3">
      <c r="A741" s="9" t="str">
        <v>AS-95788</v>
      </c>
      <c r="B741" s="9">
        <v>0</v>
      </c>
      <c r="C741" s="9">
        <f>VLOOKUP(A741,Sales_Shopify!B:Z,12,0)</f>
        <v>0</v>
      </c>
      <c r="D741" s="9">
        <f t="shared" si="33"/>
        <v>0</v>
      </c>
      <c r="G741" s="9" t="str">
        <v>AS-96103</v>
      </c>
      <c r="H741" s="9" t="str">
        <v>['shopify_payments']</v>
      </c>
      <c r="I741" s="9">
        <v>65.900000000000006</v>
      </c>
      <c r="J741" s="9">
        <f t="shared" si="34"/>
        <v>65.900000000000006</v>
      </c>
      <c r="K741" s="9">
        <f t="shared" si="35"/>
        <v>0</v>
      </c>
    </row>
    <row r="742" spans="1:11" x14ac:dyDescent="0.3">
      <c r="A742" s="9" t="str">
        <v>AS-96057</v>
      </c>
      <c r="B742" s="9">
        <v>65.900000000000006</v>
      </c>
      <c r="C742" s="9">
        <f>VLOOKUP(A742,Sales_Shopify!B:Z,12,0)</f>
        <v>65.900000000000006</v>
      </c>
      <c r="D742" s="9">
        <f t="shared" si="33"/>
        <v>0</v>
      </c>
      <c r="G742" s="9" t="str">
        <v>AS-96104</v>
      </c>
      <c r="H742" s="9" t="str">
        <v>['shopify_payments']</v>
      </c>
      <c r="I742" s="9">
        <v>44.9</v>
      </c>
      <c r="J742" s="9">
        <f t="shared" si="34"/>
        <v>44.9</v>
      </c>
      <c r="K742" s="9">
        <f t="shared" si="35"/>
        <v>0</v>
      </c>
    </row>
    <row r="743" spans="1:11" x14ac:dyDescent="0.3">
      <c r="A743" s="9" t="str">
        <v>AS-96056</v>
      </c>
      <c r="B743" s="9">
        <v>17.899999999999999</v>
      </c>
      <c r="C743" s="9">
        <f>VLOOKUP(A743,Sales_Shopify!B:Z,12,0)</f>
        <v>17.899999999999999</v>
      </c>
      <c r="D743" s="9">
        <f t="shared" si="33"/>
        <v>0</v>
      </c>
      <c r="G743" s="9" t="str">
        <v>AS-96069</v>
      </c>
      <c r="H743" s="9" t="str">
        <v>['shopify_payments']</v>
      </c>
      <c r="I743" s="9">
        <v>0</v>
      </c>
      <c r="J743" s="9">
        <f t="shared" si="34"/>
        <v>0</v>
      </c>
      <c r="K743" s="9">
        <f t="shared" si="35"/>
        <v>0</v>
      </c>
    </row>
    <row r="744" spans="1:11" x14ac:dyDescent="0.3">
      <c r="A744" s="9" t="str">
        <v>AS-96055</v>
      </c>
      <c r="B744" s="9">
        <v>539.65</v>
      </c>
      <c r="C744" s="9">
        <f>VLOOKUP(A744,Sales_Shopify!B:Z,12,0)</f>
        <v>539.65</v>
      </c>
      <c r="D744" s="9">
        <f t="shared" si="33"/>
        <v>0</v>
      </c>
      <c r="G744" s="9" t="str">
        <v>AS-93529</v>
      </c>
      <c r="H744" s="9" t="str">
        <v>['shopify_payments']</v>
      </c>
      <c r="I744" s="9">
        <v>-84.95</v>
      </c>
      <c r="J744" s="9">
        <f t="shared" si="34"/>
        <v>-84.95</v>
      </c>
      <c r="K744" s="9">
        <f t="shared" si="35"/>
        <v>0</v>
      </c>
    </row>
    <row r="745" spans="1:11" x14ac:dyDescent="0.3">
      <c r="A745" s="9" t="str">
        <v>AS-96054</v>
      </c>
      <c r="B745" s="9">
        <v>17.899999999999999</v>
      </c>
      <c r="C745" s="9">
        <f>VLOOKUP(A745,Sales_Shopify!B:Z,12,0)</f>
        <v>17.899999999999999</v>
      </c>
      <c r="D745" s="9">
        <f t="shared" si="33"/>
        <v>0</v>
      </c>
      <c r="G745" s="9" t="str">
        <v>AS-93535</v>
      </c>
      <c r="H745" s="9" t="str">
        <v>['shopify_payments']</v>
      </c>
      <c r="I745" s="9">
        <v>-20.399999999999999</v>
      </c>
      <c r="J745" s="9">
        <f t="shared" si="34"/>
        <v>-20.399999999999999</v>
      </c>
      <c r="K745" s="9">
        <f t="shared" si="35"/>
        <v>0</v>
      </c>
    </row>
    <row r="746" spans="1:11" x14ac:dyDescent="0.3">
      <c r="A746" s="9" t="str">
        <v>AS-96052</v>
      </c>
      <c r="B746" s="9">
        <v>274.32</v>
      </c>
      <c r="C746" s="9">
        <f>VLOOKUP(A746,Sales_Shopify!B:Z,12,0)</f>
        <v>274.32</v>
      </c>
      <c r="D746" s="9">
        <f t="shared" si="33"/>
        <v>0</v>
      </c>
      <c r="G746" s="9" t="str">
        <v>AS-96105</v>
      </c>
      <c r="H746" s="9" t="str">
        <v>['shopify_payments']</v>
      </c>
      <c r="I746" s="9">
        <v>104.9</v>
      </c>
      <c r="J746" s="9">
        <f t="shared" si="34"/>
        <v>104.9</v>
      </c>
      <c r="K746" s="9">
        <f t="shared" si="35"/>
        <v>0</v>
      </c>
    </row>
    <row r="747" spans="1:11" x14ac:dyDescent="0.3">
      <c r="A747" s="9" t="str">
        <v>AS-90740</v>
      </c>
      <c r="B747" s="9">
        <v>-55.9</v>
      </c>
      <c r="C747" s="9">
        <f>VLOOKUP(A747,Sales_Shopify!B:Z,12,0)</f>
        <v>-55.9</v>
      </c>
      <c r="D747" s="9">
        <f t="shared" si="33"/>
        <v>0</v>
      </c>
      <c r="G747" s="9" t="str">
        <v>AS-96106</v>
      </c>
      <c r="H747" s="9" t="str">
        <v>['shopify_payments']</v>
      </c>
      <c r="I747" s="9">
        <v>49.9</v>
      </c>
      <c r="J747" s="9">
        <f t="shared" si="34"/>
        <v>49.9</v>
      </c>
      <c r="K747" s="9">
        <f t="shared" si="35"/>
        <v>0</v>
      </c>
    </row>
    <row r="748" spans="1:11" x14ac:dyDescent="0.3">
      <c r="A748" s="9" t="str">
        <v>AS-96049</v>
      </c>
      <c r="B748" s="9">
        <v>84.95</v>
      </c>
      <c r="C748" s="9">
        <f>VLOOKUP(A748,Sales_Shopify!B:Z,12,0)</f>
        <v>84.95</v>
      </c>
      <c r="D748" s="9">
        <f t="shared" si="33"/>
        <v>0</v>
      </c>
      <c r="G748" s="9" t="str">
        <v>AS-96107</v>
      </c>
      <c r="H748" s="9" t="str">
        <v>['shopify_payments']</v>
      </c>
      <c r="I748" s="9">
        <v>189.75</v>
      </c>
      <c r="J748" s="9">
        <f t="shared" si="34"/>
        <v>189.75</v>
      </c>
      <c r="K748" s="9">
        <f t="shared" si="35"/>
        <v>0</v>
      </c>
    </row>
    <row r="749" spans="1:11" x14ac:dyDescent="0.3">
      <c r="A749" s="9" t="str">
        <v>AS-96046</v>
      </c>
      <c r="B749" s="9">
        <v>101.9</v>
      </c>
      <c r="C749" s="9">
        <f>VLOOKUP(A749,Sales_Shopify!B:Z,12,0)</f>
        <v>101.9</v>
      </c>
      <c r="D749" s="9">
        <f t="shared" si="33"/>
        <v>0</v>
      </c>
      <c r="G749" s="9" t="str">
        <v>AS-96108</v>
      </c>
      <c r="H749" s="9" t="str">
        <v>['shopify_payments']</v>
      </c>
      <c r="I749" s="9">
        <v>106.11</v>
      </c>
      <c r="J749" s="9">
        <f t="shared" si="34"/>
        <v>106.11</v>
      </c>
      <c r="K749" s="9">
        <f t="shared" si="35"/>
        <v>0</v>
      </c>
    </row>
    <row r="750" spans="1:11" x14ac:dyDescent="0.3">
      <c r="A750" s="9" t="str">
        <v>AS-95523</v>
      </c>
      <c r="B750" s="9">
        <v>45.900000000000006</v>
      </c>
      <c r="C750" s="9">
        <f>VLOOKUP(A750,Sales_Shopify!B:Z,12,0)</f>
        <v>45.9</v>
      </c>
      <c r="D750" s="9">
        <f t="shared" si="33"/>
        <v>0</v>
      </c>
      <c r="G750" s="9" t="str">
        <v>AS-96109</v>
      </c>
      <c r="H750" s="9" t="str">
        <v>['shopify_payments']</v>
      </c>
      <c r="I750" s="9">
        <v>159.94999999999999</v>
      </c>
      <c r="J750" s="9">
        <f t="shared" si="34"/>
        <v>159.94999999999999</v>
      </c>
      <c r="K750" s="9">
        <f t="shared" si="35"/>
        <v>0</v>
      </c>
    </row>
    <row r="751" spans="1:11" x14ac:dyDescent="0.3">
      <c r="A751" s="9" t="str">
        <v>AS-96044</v>
      </c>
      <c r="B751" s="9">
        <v>51.57</v>
      </c>
      <c r="C751" s="9">
        <f>VLOOKUP(A751,Sales_Shopify!B:Z,12,0)</f>
        <v>51.57</v>
      </c>
      <c r="D751" s="9">
        <f t="shared" si="33"/>
        <v>0</v>
      </c>
      <c r="G751" s="9" t="str">
        <v>AS-96111</v>
      </c>
      <c r="H751" s="9" t="str">
        <v>['shopify_payments']</v>
      </c>
      <c r="I751" s="9">
        <v>99.95</v>
      </c>
      <c r="J751" s="9">
        <f t="shared" si="34"/>
        <v>99.95</v>
      </c>
      <c r="K751" s="9">
        <f t="shared" si="35"/>
        <v>0</v>
      </c>
    </row>
    <row r="752" spans="1:11" x14ac:dyDescent="0.3">
      <c r="A752" s="9" t="str">
        <v>AS-86410</v>
      </c>
      <c r="B752" s="9">
        <v>-162.15</v>
      </c>
      <c r="C752" s="9">
        <f>VLOOKUP(A752,Sales_Shopify!B:Z,12,0)</f>
        <v>-162.15</v>
      </c>
      <c r="D752" s="9">
        <f t="shared" si="33"/>
        <v>0</v>
      </c>
      <c r="G752" s="9" t="str">
        <v>AS-96112</v>
      </c>
      <c r="H752" s="9" t="str">
        <v>['shopify_payments']</v>
      </c>
      <c r="I752" s="9">
        <v>84.95</v>
      </c>
      <c r="J752" s="9">
        <f t="shared" si="34"/>
        <v>84.95</v>
      </c>
      <c r="K752" s="9">
        <f t="shared" si="35"/>
        <v>0</v>
      </c>
    </row>
    <row r="753" spans="1:11" x14ac:dyDescent="0.3">
      <c r="A753" s="9" t="str">
        <v>AS-96042</v>
      </c>
      <c r="B753" s="9">
        <v>84.95</v>
      </c>
      <c r="C753" s="9">
        <f>VLOOKUP(A753,Sales_Shopify!B:Z,12,0)</f>
        <v>84.95</v>
      </c>
      <c r="D753" s="9">
        <f t="shared" si="33"/>
        <v>0</v>
      </c>
      <c r="G753" s="9" t="str">
        <v>AS-96115</v>
      </c>
      <c r="H753" s="9" t="str">
        <v>['shopify_payments']</v>
      </c>
      <c r="I753" s="9">
        <v>71.91</v>
      </c>
      <c r="J753" s="9">
        <f t="shared" si="34"/>
        <v>71.91</v>
      </c>
      <c r="K753" s="9">
        <f t="shared" si="35"/>
        <v>0</v>
      </c>
    </row>
    <row r="754" spans="1:11" x14ac:dyDescent="0.3">
      <c r="A754" s="9" t="str">
        <v>AS-96041</v>
      </c>
      <c r="B754" s="9">
        <v>44.85</v>
      </c>
      <c r="C754" s="9">
        <f>VLOOKUP(A754,Sales_Shopify!B:Z,12,0)</f>
        <v>44.85</v>
      </c>
      <c r="D754" s="9">
        <f t="shared" si="33"/>
        <v>0</v>
      </c>
      <c r="G754" s="9" t="str">
        <v>AS-96116</v>
      </c>
      <c r="H754" s="9" t="str">
        <v>['shopify_payments']</v>
      </c>
      <c r="I754" s="9">
        <v>31.9</v>
      </c>
      <c r="J754" s="9">
        <f t="shared" si="34"/>
        <v>31.9</v>
      </c>
      <c r="K754" s="9">
        <f t="shared" si="35"/>
        <v>0</v>
      </c>
    </row>
    <row r="755" spans="1:11" x14ac:dyDescent="0.3">
      <c r="A755" s="9" t="str">
        <v>AS-96039</v>
      </c>
      <c r="B755" s="9">
        <v>99.95</v>
      </c>
      <c r="C755" s="9">
        <f>VLOOKUP(A755,Sales_Shopify!B:Z,12,0)</f>
        <v>99.95</v>
      </c>
      <c r="D755" s="9">
        <f t="shared" si="33"/>
        <v>0</v>
      </c>
      <c r="G755" s="9" t="str">
        <v>AS-96117</v>
      </c>
      <c r="H755" s="9" t="str">
        <v>['shopify_payments']</v>
      </c>
      <c r="I755" s="9">
        <v>39.9</v>
      </c>
      <c r="J755" s="9">
        <f t="shared" si="34"/>
        <v>39.9</v>
      </c>
      <c r="K755" s="9">
        <f t="shared" si="35"/>
        <v>0</v>
      </c>
    </row>
    <row r="756" spans="1:11" x14ac:dyDescent="0.3">
      <c r="A756" s="9" t="str">
        <v>AS-96038</v>
      </c>
      <c r="B756" s="9">
        <v>99.95</v>
      </c>
      <c r="C756" s="9">
        <f>VLOOKUP(A756,Sales_Shopify!B:Z,12,0)</f>
        <v>99.95</v>
      </c>
      <c r="D756" s="9">
        <f t="shared" si="33"/>
        <v>0</v>
      </c>
      <c r="G756" s="9" t="str">
        <v>AS-96118</v>
      </c>
      <c r="H756" s="9" t="str">
        <v>['shopify_payments']</v>
      </c>
      <c r="I756" s="9">
        <v>88.97</v>
      </c>
      <c r="J756" s="9">
        <f t="shared" si="34"/>
        <v>88.97</v>
      </c>
      <c r="K756" s="9">
        <f t="shared" si="35"/>
        <v>0</v>
      </c>
    </row>
    <row r="757" spans="1:11" x14ac:dyDescent="0.3">
      <c r="A757" s="9" t="str">
        <v>AS-96034</v>
      </c>
      <c r="B757" s="9">
        <v>99.9</v>
      </c>
      <c r="C757" s="9">
        <f>VLOOKUP(A757,Sales_Shopify!B:Z,12,0)</f>
        <v>99.9</v>
      </c>
      <c r="D757" s="9">
        <f t="shared" si="33"/>
        <v>0</v>
      </c>
      <c r="G757" s="9" t="str">
        <v>AS-96119</v>
      </c>
      <c r="H757" s="9" t="str">
        <v>['shopify_payments']</v>
      </c>
      <c r="I757" s="9">
        <v>117.8</v>
      </c>
      <c r="J757" s="9">
        <f t="shared" si="34"/>
        <v>117.8</v>
      </c>
      <c r="K757" s="9">
        <f t="shared" si="35"/>
        <v>0</v>
      </c>
    </row>
    <row r="758" spans="1:11" x14ac:dyDescent="0.3">
      <c r="A758" s="9" t="str">
        <v>AS-96031</v>
      </c>
      <c r="B758" s="9">
        <v>897.05</v>
      </c>
      <c r="C758" s="9">
        <f>VLOOKUP(A758,Sales_Shopify!B:Z,12,0)</f>
        <v>897.05</v>
      </c>
      <c r="D758" s="9">
        <f t="shared" si="33"/>
        <v>0</v>
      </c>
      <c r="G758" s="9" t="str">
        <v>AS-96122</v>
      </c>
      <c r="H758" s="9" t="str">
        <v>['shopify_payments']</v>
      </c>
      <c r="I758" s="9">
        <v>31.9</v>
      </c>
      <c r="J758" s="9">
        <f t="shared" si="34"/>
        <v>31.9</v>
      </c>
      <c r="K758" s="9">
        <f t="shared" si="35"/>
        <v>0</v>
      </c>
    </row>
    <row r="759" spans="1:11" x14ac:dyDescent="0.3">
      <c r="A759" s="9" t="str">
        <v>AS-96029</v>
      </c>
      <c r="B759" s="9">
        <v>152.91</v>
      </c>
      <c r="C759" s="9">
        <f>VLOOKUP(A759,Sales_Shopify!B:Z,12,0)</f>
        <v>152.91</v>
      </c>
      <c r="D759" s="9">
        <f t="shared" si="33"/>
        <v>0</v>
      </c>
      <c r="G759" s="9" t="str">
        <v>AS-96123</v>
      </c>
      <c r="H759" s="9" t="str">
        <v>['shopify_payments']</v>
      </c>
      <c r="I759" s="9">
        <v>37.9</v>
      </c>
      <c r="J759" s="9">
        <f t="shared" si="34"/>
        <v>37.9</v>
      </c>
      <c r="K759" s="9">
        <f t="shared" si="35"/>
        <v>0</v>
      </c>
    </row>
    <row r="760" spans="1:11" x14ac:dyDescent="0.3">
      <c r="A760" s="9" t="str">
        <v>AS-96028</v>
      </c>
      <c r="B760" s="9">
        <v>53.87</v>
      </c>
      <c r="C760" s="9">
        <f>VLOOKUP(A760,Sales_Shopify!B:Z,12,0)</f>
        <v>53.87</v>
      </c>
      <c r="D760" s="9">
        <f t="shared" si="33"/>
        <v>0</v>
      </c>
      <c r="G760" s="9" t="str">
        <v>AS-96125</v>
      </c>
      <c r="H760" s="9" t="str">
        <v>['shopify_payments']</v>
      </c>
      <c r="I760" s="9">
        <v>84.95</v>
      </c>
      <c r="J760" s="9">
        <f t="shared" si="34"/>
        <v>84.95</v>
      </c>
      <c r="K760" s="9">
        <f t="shared" si="35"/>
        <v>0</v>
      </c>
    </row>
    <row r="761" spans="1:11" x14ac:dyDescent="0.3">
      <c r="A761" s="9" t="str">
        <v>AS-96027</v>
      </c>
      <c r="B761" s="9">
        <v>59.85</v>
      </c>
      <c r="C761" s="9">
        <f>VLOOKUP(A761,Sales_Shopify!B:Z,12,0)</f>
        <v>59.85</v>
      </c>
      <c r="D761" s="9">
        <f t="shared" si="33"/>
        <v>0</v>
      </c>
      <c r="G761" s="9" t="str">
        <v>AS-96126</v>
      </c>
      <c r="H761" s="9" t="str">
        <v>['shopify_payments']</v>
      </c>
      <c r="I761" s="9">
        <v>110.9</v>
      </c>
      <c r="J761" s="9">
        <f t="shared" si="34"/>
        <v>110.9</v>
      </c>
      <c r="K761" s="9">
        <f t="shared" si="35"/>
        <v>0</v>
      </c>
    </row>
    <row r="762" spans="1:11" x14ac:dyDescent="0.3">
      <c r="A762" s="9" t="str">
        <v>AS-96025</v>
      </c>
      <c r="B762" s="9">
        <v>58.95</v>
      </c>
      <c r="C762" s="9">
        <f>VLOOKUP(A762,Sales_Shopify!B:Z,12,0)</f>
        <v>58.95</v>
      </c>
      <c r="D762" s="9">
        <f t="shared" si="33"/>
        <v>0</v>
      </c>
      <c r="G762" s="9" t="str">
        <v>AS-96127</v>
      </c>
      <c r="H762" s="9" t="str">
        <v>['shopify_payments']</v>
      </c>
      <c r="I762" s="9">
        <v>67.95</v>
      </c>
      <c r="J762" s="9">
        <f t="shared" si="34"/>
        <v>67.95</v>
      </c>
      <c r="K762" s="9">
        <f t="shared" si="35"/>
        <v>0</v>
      </c>
    </row>
    <row r="763" spans="1:11" x14ac:dyDescent="0.3">
      <c r="A763" s="9" t="str">
        <v>AS-96023</v>
      </c>
      <c r="B763" s="9">
        <v>67.95</v>
      </c>
      <c r="C763" s="9">
        <f>VLOOKUP(A763,Sales_Shopify!B:Z,12,0)</f>
        <v>67.95</v>
      </c>
      <c r="D763" s="9">
        <f t="shared" si="33"/>
        <v>0</v>
      </c>
      <c r="G763" s="9" t="str">
        <v>AS-96129</v>
      </c>
      <c r="H763" s="9" t="str">
        <v>['shopify_payments']</v>
      </c>
      <c r="I763" s="9">
        <v>152.91</v>
      </c>
      <c r="J763" s="9">
        <f t="shared" si="34"/>
        <v>152.91</v>
      </c>
      <c r="K763" s="9">
        <f t="shared" si="35"/>
        <v>0</v>
      </c>
    </row>
    <row r="764" spans="1:11" x14ac:dyDescent="0.3">
      <c r="A764" s="9" t="str">
        <v>AS-96019</v>
      </c>
      <c r="B764" s="9">
        <v>83.9</v>
      </c>
      <c r="C764" s="9">
        <f>VLOOKUP(A764,Sales_Shopify!B:Z,12,0)</f>
        <v>83.9</v>
      </c>
      <c r="D764" s="9">
        <f t="shared" si="33"/>
        <v>0</v>
      </c>
      <c r="G764" s="9" t="str">
        <v>AS-96131</v>
      </c>
      <c r="H764" s="9" t="str">
        <v>['shopify_payments']</v>
      </c>
      <c r="I764" s="9">
        <v>47.9</v>
      </c>
      <c r="J764" s="9">
        <f t="shared" si="34"/>
        <v>47.9</v>
      </c>
      <c r="K764" s="9">
        <f t="shared" si="35"/>
        <v>0</v>
      </c>
    </row>
    <row r="765" spans="1:11" x14ac:dyDescent="0.3">
      <c r="A765" s="9" t="str">
        <v>AS-96018</v>
      </c>
      <c r="B765" s="9">
        <v>29.9</v>
      </c>
      <c r="C765" s="9">
        <f>VLOOKUP(A765,Sales_Shopify!B:Z,12,0)</f>
        <v>29.9</v>
      </c>
      <c r="D765" s="9">
        <f t="shared" si="33"/>
        <v>0</v>
      </c>
      <c r="G765" s="9" t="str">
        <v>AS-96133</v>
      </c>
      <c r="H765" s="9" t="str">
        <v>['shopify_payments']</v>
      </c>
      <c r="I765" s="9">
        <v>61.11</v>
      </c>
      <c r="J765" s="9">
        <f t="shared" si="34"/>
        <v>61.11</v>
      </c>
      <c r="K765" s="9">
        <f t="shared" si="35"/>
        <v>0</v>
      </c>
    </row>
    <row r="766" spans="1:11" x14ac:dyDescent="0.3">
      <c r="A766" s="9" t="str">
        <v>AS-96017</v>
      </c>
      <c r="B766" s="9">
        <v>159.94999999999999</v>
      </c>
      <c r="C766" s="9">
        <f>VLOOKUP(A766,Sales_Shopify!B:Z,12,0)</f>
        <v>159.94999999999999</v>
      </c>
      <c r="D766" s="9">
        <f t="shared" si="33"/>
        <v>0</v>
      </c>
      <c r="G766" s="9" t="str">
        <v>AS-96134</v>
      </c>
      <c r="H766" s="9" t="str">
        <v>['shopify_payments']</v>
      </c>
      <c r="I766" s="9">
        <v>24.9</v>
      </c>
      <c r="J766" s="9">
        <f t="shared" si="34"/>
        <v>24.9</v>
      </c>
      <c r="K766" s="9">
        <f t="shared" si="35"/>
        <v>0</v>
      </c>
    </row>
    <row r="767" spans="1:11" x14ac:dyDescent="0.3">
      <c r="A767" s="9" t="str">
        <v>AS-96015</v>
      </c>
      <c r="B767" s="9">
        <v>65.8</v>
      </c>
      <c r="C767" s="9">
        <f>VLOOKUP(A767,Sales_Shopify!B:Z,12,0)</f>
        <v>65.8</v>
      </c>
      <c r="D767" s="9">
        <f t="shared" si="33"/>
        <v>0</v>
      </c>
      <c r="G767" s="9" t="str">
        <v>AS-96136</v>
      </c>
      <c r="H767" s="9" t="str">
        <v>['shopify_payments']</v>
      </c>
      <c r="I767" s="9">
        <v>49.9</v>
      </c>
      <c r="J767" s="9">
        <f t="shared" si="34"/>
        <v>49.9</v>
      </c>
      <c r="K767" s="9">
        <f t="shared" si="35"/>
        <v>0</v>
      </c>
    </row>
    <row r="768" spans="1:11" x14ac:dyDescent="0.3">
      <c r="A768" s="9" t="str">
        <v>AS-96014</v>
      </c>
      <c r="B768" s="9">
        <v>183.47</v>
      </c>
      <c r="C768" s="9">
        <f>VLOOKUP(A768,Sales_Shopify!B:Z,12,0)</f>
        <v>183.47</v>
      </c>
      <c r="D768" s="9">
        <f t="shared" si="33"/>
        <v>0</v>
      </c>
      <c r="G768" s="9" t="str">
        <v>AS-96137</v>
      </c>
      <c r="H768" s="9" t="str">
        <v>['shopify_payments']</v>
      </c>
      <c r="I768" s="9">
        <v>511.65</v>
      </c>
      <c r="J768" s="9">
        <f t="shared" si="34"/>
        <v>511.65</v>
      </c>
      <c r="K768" s="9">
        <f t="shared" si="35"/>
        <v>0</v>
      </c>
    </row>
    <row r="769" spans="1:11" x14ac:dyDescent="0.3">
      <c r="A769" s="9" t="str">
        <v>AS-96013</v>
      </c>
      <c r="B769" s="9">
        <v>58.95</v>
      </c>
      <c r="C769" s="9">
        <f>VLOOKUP(A769,Sales_Shopify!B:Z,12,0)</f>
        <v>58.95</v>
      </c>
      <c r="D769" s="9">
        <f t="shared" si="33"/>
        <v>0</v>
      </c>
      <c r="G769" s="9" t="str">
        <v>AS-96138</v>
      </c>
      <c r="H769" s="9" t="str">
        <v>['shopify_payments']</v>
      </c>
      <c r="I769" s="9">
        <v>112.7</v>
      </c>
      <c r="J769" s="9">
        <f t="shared" si="34"/>
        <v>112.7</v>
      </c>
      <c r="K769" s="9">
        <f t="shared" si="35"/>
        <v>0</v>
      </c>
    </row>
    <row r="770" spans="1:11" x14ac:dyDescent="0.3">
      <c r="A770" s="9" t="str">
        <v>AS-96010</v>
      </c>
      <c r="B770" s="9">
        <v>59.85</v>
      </c>
      <c r="C770" s="9">
        <f>VLOOKUP(A770,Sales_Shopify!B:Z,12,0)</f>
        <v>59.85</v>
      </c>
      <c r="D770" s="9">
        <f t="shared" si="33"/>
        <v>0</v>
      </c>
      <c r="G770" s="9" t="str">
        <v>AS-96139</v>
      </c>
      <c r="H770" s="9" t="str">
        <v>['shopify_payments']</v>
      </c>
      <c r="I770" s="9">
        <v>37.9</v>
      </c>
      <c r="J770" s="9">
        <f t="shared" si="34"/>
        <v>37.9</v>
      </c>
      <c r="K770" s="9">
        <f t="shared" si="35"/>
        <v>0</v>
      </c>
    </row>
    <row r="771" spans="1:11" x14ac:dyDescent="0.3">
      <c r="A771" s="9" t="str">
        <v>AS-96007</v>
      </c>
      <c r="B771" s="9">
        <v>99.95</v>
      </c>
      <c r="C771" s="9">
        <f>VLOOKUP(A771,Sales_Shopify!B:Z,12,0)</f>
        <v>99.95</v>
      </c>
      <c r="D771" s="9">
        <f t="shared" si="33"/>
        <v>0</v>
      </c>
      <c r="G771" s="9" t="str">
        <v>AS-96142</v>
      </c>
      <c r="H771" s="9" t="str">
        <v>['shopify_payments']</v>
      </c>
      <c r="I771" s="9">
        <v>83.9</v>
      </c>
      <c r="J771" s="9">
        <f t="shared" si="34"/>
        <v>83.9</v>
      </c>
      <c r="K771" s="9">
        <f t="shared" si="35"/>
        <v>0</v>
      </c>
    </row>
    <row r="772" spans="1:11" x14ac:dyDescent="0.3">
      <c r="A772" s="9" t="str">
        <v>AS-96003</v>
      </c>
      <c r="B772" s="9">
        <v>57.85</v>
      </c>
      <c r="C772" s="9">
        <f>VLOOKUP(A772,Sales_Shopify!B:Z,12,0)</f>
        <v>57.85</v>
      </c>
      <c r="D772" s="9">
        <f t="shared" si="33"/>
        <v>0</v>
      </c>
      <c r="G772" s="9" t="str">
        <v>AS-96143</v>
      </c>
      <c r="H772" s="9" t="str">
        <v>['shopify_payments']</v>
      </c>
      <c r="I772" s="9">
        <v>67.95</v>
      </c>
      <c r="J772" s="9">
        <f t="shared" si="34"/>
        <v>67.95</v>
      </c>
      <c r="K772" s="9">
        <f t="shared" si="35"/>
        <v>0</v>
      </c>
    </row>
    <row r="773" spans="1:11" x14ac:dyDescent="0.3">
      <c r="A773" s="9" t="str">
        <v>AS-96002</v>
      </c>
      <c r="B773" s="9">
        <v>40.86</v>
      </c>
      <c r="C773" s="9">
        <f>VLOOKUP(A773,Sales_Shopify!B:Z,12,0)</f>
        <v>40.86</v>
      </c>
      <c r="D773" s="9">
        <f t="shared" ref="D773:D836" si="36">IFERROR(ROUND(+B773-C773,2),"Not_Found")</f>
        <v>0</v>
      </c>
      <c r="G773" s="9" t="str">
        <v>AS-96144</v>
      </c>
      <c r="H773" s="9" t="str">
        <v>['shopify_payments']</v>
      </c>
      <c r="I773" s="9">
        <v>115.97</v>
      </c>
      <c r="J773" s="9">
        <f t="shared" ref="J773:J836" si="37">VLOOKUP(G773,$A$4:$D$1048576,2,0)</f>
        <v>115.97</v>
      </c>
      <c r="K773" s="9">
        <f t="shared" ref="K773:K836" si="38">IFERROR(ROUND(+I773-J773,2),"Not_Found")</f>
        <v>0</v>
      </c>
    </row>
    <row r="774" spans="1:11" x14ac:dyDescent="0.3">
      <c r="A774" s="9" t="str">
        <v>AS-96001</v>
      </c>
      <c r="B774" s="9">
        <v>520.79999999999995</v>
      </c>
      <c r="C774" s="9">
        <f>VLOOKUP(A774,Sales_Shopify!B:Z,12,0)</f>
        <v>520.79999999999995</v>
      </c>
      <c r="D774" s="9">
        <f t="shared" si="36"/>
        <v>0</v>
      </c>
      <c r="G774" s="9" t="str">
        <v>AS-96145</v>
      </c>
      <c r="H774" s="9" t="str">
        <v>['shopify_payments']</v>
      </c>
      <c r="I774" s="9">
        <v>169.85</v>
      </c>
      <c r="J774" s="9">
        <f t="shared" si="37"/>
        <v>169.85</v>
      </c>
      <c r="K774" s="9">
        <f t="shared" si="38"/>
        <v>0</v>
      </c>
    </row>
    <row r="775" spans="1:11" x14ac:dyDescent="0.3">
      <c r="A775" s="9" t="str">
        <v>AS-96000</v>
      </c>
      <c r="B775" s="9">
        <v>31.9</v>
      </c>
      <c r="C775" s="9">
        <f>VLOOKUP(A775,Sales_Shopify!B:Z,12,0)</f>
        <v>31.9</v>
      </c>
      <c r="D775" s="9">
        <f t="shared" si="36"/>
        <v>0</v>
      </c>
      <c r="G775" s="9" t="str">
        <v>AS-96147</v>
      </c>
      <c r="H775" s="9" t="str">
        <v>['shopify_payments']</v>
      </c>
      <c r="I775" s="9">
        <v>99.95</v>
      </c>
      <c r="J775" s="9">
        <f t="shared" si="37"/>
        <v>99.95</v>
      </c>
      <c r="K775" s="9">
        <f t="shared" si="38"/>
        <v>0</v>
      </c>
    </row>
    <row r="776" spans="1:11" x14ac:dyDescent="0.3">
      <c r="A776" s="9" t="str">
        <v>AS-95999</v>
      </c>
      <c r="B776" s="9">
        <v>53.91</v>
      </c>
      <c r="C776" s="9">
        <f>VLOOKUP(A776,Sales_Shopify!B:Z,12,0)</f>
        <v>53.91</v>
      </c>
      <c r="D776" s="9">
        <f t="shared" si="36"/>
        <v>0</v>
      </c>
      <c r="G776" s="9" t="str">
        <v>AS-96148</v>
      </c>
      <c r="H776" s="9" t="str">
        <v>['shopify_payments']</v>
      </c>
      <c r="I776" s="9">
        <v>67.95</v>
      </c>
      <c r="J776" s="9">
        <f t="shared" si="37"/>
        <v>67.95</v>
      </c>
      <c r="K776" s="9">
        <f t="shared" si="38"/>
        <v>0</v>
      </c>
    </row>
    <row r="777" spans="1:11" x14ac:dyDescent="0.3">
      <c r="A777" s="9" t="str">
        <v>AS-95997</v>
      </c>
      <c r="B777" s="9">
        <v>167.22</v>
      </c>
      <c r="C777" s="9">
        <f>VLOOKUP(A777,Sales_Shopify!B:Z,12,0)</f>
        <v>167.22</v>
      </c>
      <c r="D777" s="9">
        <f t="shared" si="36"/>
        <v>0</v>
      </c>
      <c r="G777" s="9" t="str">
        <v>AS-96149</v>
      </c>
      <c r="H777" s="9" t="str">
        <v>['shopify_payments']</v>
      </c>
      <c r="I777" s="9">
        <v>92.8</v>
      </c>
      <c r="J777" s="9">
        <f t="shared" si="37"/>
        <v>92.8</v>
      </c>
      <c r="K777" s="9">
        <f t="shared" si="38"/>
        <v>0</v>
      </c>
    </row>
    <row r="778" spans="1:11" x14ac:dyDescent="0.3">
      <c r="A778" s="9" t="str">
        <v>AS-95996</v>
      </c>
      <c r="B778" s="9">
        <v>79.8</v>
      </c>
      <c r="C778" s="9">
        <f>VLOOKUP(A778,Sales_Shopify!B:Z,12,0)</f>
        <v>79.8</v>
      </c>
      <c r="D778" s="9">
        <f t="shared" si="36"/>
        <v>0</v>
      </c>
      <c r="G778" s="9" t="str">
        <v>AS-96150</v>
      </c>
      <c r="H778" s="9" t="str">
        <v>['shopify_payments']</v>
      </c>
      <c r="I778" s="9">
        <v>116.91</v>
      </c>
      <c r="J778" s="9">
        <f t="shared" si="37"/>
        <v>116.91</v>
      </c>
      <c r="K778" s="9">
        <f t="shared" si="38"/>
        <v>0</v>
      </c>
    </row>
    <row r="779" spans="1:11" x14ac:dyDescent="0.3">
      <c r="A779" s="9" t="str">
        <v>AS-95995</v>
      </c>
      <c r="B779" s="9">
        <v>30.85</v>
      </c>
      <c r="C779" s="9">
        <f>VLOOKUP(A779,Sales_Shopify!B:Z,12,0)</f>
        <v>30.85</v>
      </c>
      <c r="D779" s="9">
        <f t="shared" si="36"/>
        <v>0</v>
      </c>
      <c r="G779" s="9" t="str">
        <v>AS-96154</v>
      </c>
      <c r="H779" s="9" t="str">
        <v>['shopify_payments']</v>
      </c>
      <c r="I779" s="9">
        <v>185.7</v>
      </c>
      <c r="J779" s="9">
        <f t="shared" si="37"/>
        <v>185.7</v>
      </c>
      <c r="K779" s="9">
        <f t="shared" si="38"/>
        <v>0</v>
      </c>
    </row>
    <row r="780" spans="1:11" x14ac:dyDescent="0.3">
      <c r="A780" s="9" t="str">
        <v>AS-95993</v>
      </c>
      <c r="B780" s="9">
        <v>99.95</v>
      </c>
      <c r="C780" s="9">
        <f>VLOOKUP(A780,Sales_Shopify!B:Z,12,0)</f>
        <v>99.95</v>
      </c>
      <c r="D780" s="9">
        <f t="shared" si="36"/>
        <v>0</v>
      </c>
      <c r="G780" s="9" t="str">
        <v>AS-96155</v>
      </c>
      <c r="H780" s="9" t="str">
        <v>['shopify_payments']</v>
      </c>
      <c r="I780" s="9">
        <v>65.900000000000006</v>
      </c>
      <c r="J780" s="9">
        <f t="shared" si="37"/>
        <v>65.900000000000006</v>
      </c>
      <c r="K780" s="9">
        <f t="shared" si="38"/>
        <v>0</v>
      </c>
    </row>
    <row r="781" spans="1:11" x14ac:dyDescent="0.3">
      <c r="A781" s="9" t="str">
        <v>AS-95992</v>
      </c>
      <c r="B781" s="9">
        <v>79.11</v>
      </c>
      <c r="C781" s="9">
        <f>VLOOKUP(A781,Sales_Shopify!B:Z,12,0)</f>
        <v>79.11</v>
      </c>
      <c r="D781" s="9">
        <f t="shared" si="36"/>
        <v>0</v>
      </c>
      <c r="G781" s="9" t="str">
        <v>AS-96156</v>
      </c>
      <c r="H781" s="9" t="str">
        <v>['shopify_payments']</v>
      </c>
      <c r="I781" s="9">
        <v>65.900000000000006</v>
      </c>
      <c r="J781" s="9">
        <f t="shared" si="37"/>
        <v>65.900000000000006</v>
      </c>
      <c r="K781" s="9">
        <f t="shared" si="38"/>
        <v>0</v>
      </c>
    </row>
    <row r="782" spans="1:11" x14ac:dyDescent="0.3">
      <c r="A782" s="9" t="str">
        <v>AS-95991</v>
      </c>
      <c r="B782" s="9">
        <v>67.95</v>
      </c>
      <c r="C782" s="9">
        <f>VLOOKUP(A782,Sales_Shopify!B:Z,12,0)</f>
        <v>67.95</v>
      </c>
      <c r="D782" s="9">
        <f t="shared" si="36"/>
        <v>0</v>
      </c>
      <c r="G782" s="9" t="str">
        <v>AS-96158</v>
      </c>
      <c r="H782" s="9" t="str">
        <v>['shopify_payments']</v>
      </c>
      <c r="I782" s="9">
        <v>47.9</v>
      </c>
      <c r="J782" s="9">
        <f t="shared" si="37"/>
        <v>47.9</v>
      </c>
      <c r="K782" s="9">
        <f t="shared" si="38"/>
        <v>0</v>
      </c>
    </row>
    <row r="783" spans="1:11" x14ac:dyDescent="0.3">
      <c r="A783" s="9" t="str">
        <v>AS-95987</v>
      </c>
      <c r="B783" s="9">
        <v>59.85</v>
      </c>
      <c r="C783" s="9">
        <f>VLOOKUP(A783,Sales_Shopify!B:Z,12,0)</f>
        <v>59.85</v>
      </c>
      <c r="D783" s="9">
        <f t="shared" si="36"/>
        <v>0</v>
      </c>
      <c r="G783" s="9" t="str">
        <v>AS-96160</v>
      </c>
      <c r="H783" s="9" t="str">
        <v>['shopify_payments']</v>
      </c>
      <c r="I783" s="9">
        <v>66.849999999999994</v>
      </c>
      <c r="J783" s="9">
        <f t="shared" si="37"/>
        <v>66.849999999999994</v>
      </c>
      <c r="K783" s="9">
        <f t="shared" si="38"/>
        <v>0</v>
      </c>
    </row>
    <row r="784" spans="1:11" x14ac:dyDescent="0.3">
      <c r="A784" s="9" t="str">
        <v>AS-95985</v>
      </c>
      <c r="B784" s="9">
        <v>64.95</v>
      </c>
      <c r="C784" s="9">
        <f>VLOOKUP(A784,Sales_Shopify!B:Z,12,0)</f>
        <v>64.95</v>
      </c>
      <c r="D784" s="9">
        <f t="shared" si="36"/>
        <v>0</v>
      </c>
      <c r="G784" s="9" t="str">
        <v>AS-96161</v>
      </c>
      <c r="H784" s="9" t="str">
        <v>['shopify_payments']</v>
      </c>
      <c r="I784" s="9">
        <v>179.91</v>
      </c>
      <c r="J784" s="9">
        <f t="shared" si="37"/>
        <v>179.91</v>
      </c>
      <c r="K784" s="9">
        <f t="shared" si="38"/>
        <v>0</v>
      </c>
    </row>
    <row r="785" spans="1:11" x14ac:dyDescent="0.3">
      <c r="A785" s="9" t="str">
        <v>AS-95984</v>
      </c>
      <c r="B785" s="9">
        <v>199.95</v>
      </c>
      <c r="C785" s="9">
        <f>VLOOKUP(A785,Sales_Shopify!B:Z,12,0)</f>
        <v>199.95</v>
      </c>
      <c r="D785" s="9">
        <f t="shared" si="36"/>
        <v>0</v>
      </c>
      <c r="G785" s="9" t="str">
        <v>AS-96163</v>
      </c>
      <c r="H785" s="9" t="str">
        <v>['shopify_payments']</v>
      </c>
      <c r="I785" s="9">
        <v>299.85000000000002</v>
      </c>
      <c r="J785" s="9">
        <f t="shared" si="37"/>
        <v>299.85000000000002</v>
      </c>
      <c r="K785" s="9">
        <f t="shared" si="38"/>
        <v>0</v>
      </c>
    </row>
    <row r="786" spans="1:11" x14ac:dyDescent="0.3">
      <c r="A786" s="9" t="str">
        <v>AS-95980</v>
      </c>
      <c r="B786" s="9">
        <v>24.9</v>
      </c>
      <c r="C786" s="9">
        <f>VLOOKUP(A786,Sales_Shopify!B:Z,12,0)</f>
        <v>24.9</v>
      </c>
      <c r="D786" s="9">
        <f t="shared" si="36"/>
        <v>0</v>
      </c>
      <c r="G786" s="9" t="str">
        <v>AS-96164</v>
      </c>
      <c r="H786" s="9" t="str">
        <v>['shopify_payments']</v>
      </c>
      <c r="I786" s="9">
        <v>67.95</v>
      </c>
      <c r="J786" s="9">
        <f t="shared" si="37"/>
        <v>67.95</v>
      </c>
      <c r="K786" s="9">
        <f t="shared" si="38"/>
        <v>0</v>
      </c>
    </row>
    <row r="787" spans="1:11" x14ac:dyDescent="0.3">
      <c r="A787" s="9" t="str">
        <v>AS-94755</v>
      </c>
      <c r="B787" s="9">
        <v>-157.85</v>
      </c>
      <c r="C787" s="9">
        <f>VLOOKUP(A787,Sales_Shopify!B:Z,12,0)</f>
        <v>-157.85</v>
      </c>
      <c r="D787" s="9">
        <f t="shared" si="36"/>
        <v>0</v>
      </c>
      <c r="G787" s="9" t="str">
        <v>AS-96165</v>
      </c>
      <c r="H787" s="9" t="str">
        <v>['shopify_payments']</v>
      </c>
      <c r="I787" s="9">
        <v>31.9</v>
      </c>
      <c r="J787" s="9">
        <f t="shared" si="37"/>
        <v>31.9</v>
      </c>
      <c r="K787" s="9">
        <f t="shared" si="38"/>
        <v>0</v>
      </c>
    </row>
    <row r="788" spans="1:11" x14ac:dyDescent="0.3">
      <c r="A788" s="9" t="str">
        <v>AS-95977</v>
      </c>
      <c r="B788" s="9">
        <v>49.9</v>
      </c>
      <c r="C788" s="9">
        <f>VLOOKUP(A788,Sales_Shopify!B:Z,12,0)</f>
        <v>49.9</v>
      </c>
      <c r="D788" s="9">
        <f t="shared" si="36"/>
        <v>0</v>
      </c>
      <c r="G788" s="9" t="str">
        <v>AS-96166</v>
      </c>
      <c r="H788" s="9" t="str">
        <v>['shopify_payments']</v>
      </c>
      <c r="I788" s="9">
        <v>31.9</v>
      </c>
      <c r="J788" s="9">
        <f t="shared" si="37"/>
        <v>31.9</v>
      </c>
      <c r="K788" s="9">
        <f t="shared" si="38"/>
        <v>0</v>
      </c>
    </row>
    <row r="789" spans="1:11" x14ac:dyDescent="0.3">
      <c r="A789" s="9" t="str">
        <v>AS-95974</v>
      </c>
      <c r="B789" s="9">
        <v>122.31</v>
      </c>
      <c r="C789" s="9">
        <f>VLOOKUP(A789,Sales_Shopify!B:Z,12,0)</f>
        <v>122.31</v>
      </c>
      <c r="D789" s="9">
        <f t="shared" si="36"/>
        <v>0</v>
      </c>
      <c r="G789" s="9" t="str">
        <v>AS-96168</v>
      </c>
      <c r="H789" s="9" t="str">
        <v>['shopify_payments']</v>
      </c>
      <c r="I789" s="9">
        <v>122.31</v>
      </c>
      <c r="J789" s="9">
        <f t="shared" si="37"/>
        <v>122.31</v>
      </c>
      <c r="K789" s="9">
        <f t="shared" si="38"/>
        <v>0</v>
      </c>
    </row>
    <row r="790" spans="1:11" x14ac:dyDescent="0.3">
      <c r="A790" s="9" t="str">
        <v>AS-95971</v>
      </c>
      <c r="B790" s="9">
        <v>84.95</v>
      </c>
      <c r="C790" s="9">
        <f>VLOOKUP(A790,Sales_Shopify!B:Z,12,0)</f>
        <v>84.95</v>
      </c>
      <c r="D790" s="9">
        <f t="shared" si="36"/>
        <v>0</v>
      </c>
      <c r="G790" s="9" t="str">
        <v>AS-96169</v>
      </c>
      <c r="H790" s="9" t="str">
        <v>['shopify_payments']</v>
      </c>
      <c r="I790" s="9">
        <v>93.85</v>
      </c>
      <c r="J790" s="9">
        <f t="shared" si="37"/>
        <v>93.85</v>
      </c>
      <c r="K790" s="9">
        <f t="shared" si="38"/>
        <v>0</v>
      </c>
    </row>
    <row r="791" spans="1:11" x14ac:dyDescent="0.3">
      <c r="A791" s="9" t="str">
        <v>AS-95970</v>
      </c>
      <c r="B791" s="9">
        <v>84.95</v>
      </c>
      <c r="C791" s="9">
        <f>VLOOKUP(A791,Sales_Shopify!B:Z,12,0)</f>
        <v>84.95</v>
      </c>
      <c r="D791" s="9">
        <f t="shared" si="36"/>
        <v>0</v>
      </c>
      <c r="G791" s="9" t="str">
        <v>AS-96171</v>
      </c>
      <c r="H791" s="9" t="str">
        <v>['shopify_payments']</v>
      </c>
      <c r="I791" s="9">
        <v>29.9</v>
      </c>
      <c r="J791" s="9">
        <f t="shared" si="37"/>
        <v>29.9</v>
      </c>
      <c r="K791" s="9">
        <f t="shared" si="38"/>
        <v>0</v>
      </c>
    </row>
    <row r="792" spans="1:11" x14ac:dyDescent="0.3">
      <c r="A792" s="9" t="str">
        <v>AS-88270</v>
      </c>
      <c r="B792" s="9">
        <v>-73.92</v>
      </c>
      <c r="C792" s="9">
        <f>VLOOKUP(A792,Sales_Shopify!B:Z,12,0)</f>
        <v>-73.92</v>
      </c>
      <c r="D792" s="9">
        <f t="shared" si="36"/>
        <v>0</v>
      </c>
      <c r="G792" s="9" t="str">
        <v>AS-96172</v>
      </c>
      <c r="H792" s="9" t="str">
        <v>['shopify_payments']</v>
      </c>
      <c r="I792" s="9">
        <v>176.85</v>
      </c>
      <c r="J792" s="9">
        <f t="shared" si="37"/>
        <v>176.85</v>
      </c>
      <c r="K792" s="9">
        <f t="shared" si="38"/>
        <v>0</v>
      </c>
    </row>
    <row r="793" spans="1:11" x14ac:dyDescent="0.3">
      <c r="A793" s="9" t="str">
        <v>AS-95969</v>
      </c>
      <c r="B793" s="9">
        <v>60.17</v>
      </c>
      <c r="C793" s="9">
        <f>VLOOKUP(A793,Sales_Shopify!B:Z,12,0)</f>
        <v>60.17</v>
      </c>
      <c r="D793" s="9">
        <f t="shared" si="36"/>
        <v>0</v>
      </c>
      <c r="G793" s="9" t="str">
        <v>AS-96173</v>
      </c>
      <c r="H793" s="9" t="str">
        <v>['shopify_payments']</v>
      </c>
      <c r="I793" s="9">
        <v>72.77</v>
      </c>
      <c r="J793" s="9">
        <f t="shared" si="37"/>
        <v>72.77</v>
      </c>
      <c r="K793" s="9">
        <f t="shared" si="38"/>
        <v>0</v>
      </c>
    </row>
    <row r="794" spans="1:11" x14ac:dyDescent="0.3">
      <c r="A794" s="9" t="str">
        <v>AS-95967</v>
      </c>
      <c r="B794" s="9">
        <v>31.9</v>
      </c>
      <c r="C794" s="9">
        <f>VLOOKUP(A794,Sales_Shopify!B:Z,12,0)</f>
        <v>31.9</v>
      </c>
      <c r="D794" s="9">
        <f t="shared" si="36"/>
        <v>0</v>
      </c>
      <c r="G794" s="9" t="str">
        <v>AS-96174</v>
      </c>
      <c r="H794" s="9" t="str">
        <v>['shopify_payments']</v>
      </c>
      <c r="I794" s="9">
        <v>160.85</v>
      </c>
      <c r="J794" s="9">
        <f t="shared" si="37"/>
        <v>160.85</v>
      </c>
      <c r="K794" s="9">
        <f t="shared" si="38"/>
        <v>0</v>
      </c>
    </row>
    <row r="795" spans="1:11" x14ac:dyDescent="0.3">
      <c r="A795" s="9" t="str">
        <v>AS-95962</v>
      </c>
      <c r="B795" s="9">
        <v>175.37</v>
      </c>
      <c r="C795" s="9">
        <f>VLOOKUP(A795,Sales_Shopify!B:Z,12,0)</f>
        <v>175.37</v>
      </c>
      <c r="D795" s="9">
        <f t="shared" si="36"/>
        <v>0</v>
      </c>
      <c r="G795" s="9" t="str">
        <v>AS-96176</v>
      </c>
      <c r="H795" s="9" t="str">
        <v>['shopify_payments']</v>
      </c>
      <c r="I795" s="9">
        <v>37.9</v>
      </c>
      <c r="J795" s="9">
        <f t="shared" si="37"/>
        <v>37.9</v>
      </c>
      <c r="K795" s="9">
        <f t="shared" si="38"/>
        <v>0</v>
      </c>
    </row>
    <row r="796" spans="1:11" x14ac:dyDescent="0.3">
      <c r="A796" s="9" t="str">
        <v>AS-95960</v>
      </c>
      <c r="B796" s="9">
        <v>89.82</v>
      </c>
      <c r="C796" s="9">
        <f>VLOOKUP(A796,Sales_Shopify!B:Z,12,0)</f>
        <v>89.82</v>
      </c>
      <c r="D796" s="9">
        <f t="shared" si="36"/>
        <v>0</v>
      </c>
      <c r="G796" s="9" t="str">
        <v>AS-96179</v>
      </c>
      <c r="H796" s="9" t="str">
        <v>['shopify_payments']</v>
      </c>
      <c r="I796" s="9">
        <v>159.94999999999999</v>
      </c>
      <c r="J796" s="9">
        <f t="shared" si="37"/>
        <v>159.94999999999999</v>
      </c>
      <c r="K796" s="9">
        <f t="shared" si="38"/>
        <v>0</v>
      </c>
    </row>
    <row r="797" spans="1:11" x14ac:dyDescent="0.3">
      <c r="A797" s="9" t="str">
        <v>AS-95959</v>
      </c>
      <c r="B797" s="9">
        <v>378.59</v>
      </c>
      <c r="C797" s="9">
        <f>VLOOKUP(A797,Sales_Shopify!B:Z,12,0)</f>
        <v>378.59</v>
      </c>
      <c r="D797" s="9">
        <f t="shared" si="36"/>
        <v>0</v>
      </c>
      <c r="G797" s="9" t="str">
        <v>AS-96182</v>
      </c>
      <c r="H797" s="9" t="str">
        <v>['shopify_payments']</v>
      </c>
      <c r="I797" s="9">
        <v>98.75</v>
      </c>
      <c r="J797" s="9">
        <f t="shared" si="37"/>
        <v>98.75</v>
      </c>
      <c r="K797" s="9">
        <f t="shared" si="38"/>
        <v>0</v>
      </c>
    </row>
    <row r="798" spans="1:11" x14ac:dyDescent="0.3">
      <c r="A798" s="9" t="str">
        <v>AS-95958</v>
      </c>
      <c r="B798" s="9">
        <v>37.9</v>
      </c>
      <c r="C798" s="9">
        <f>VLOOKUP(A798,Sales_Shopify!B:Z,12,0)</f>
        <v>37.9</v>
      </c>
      <c r="D798" s="9">
        <f t="shared" si="36"/>
        <v>0</v>
      </c>
      <c r="G798" s="9" t="str">
        <v>AS-96183</v>
      </c>
      <c r="H798" s="9" t="str">
        <v>['shopify_payments']</v>
      </c>
      <c r="I798" s="9">
        <v>58.95</v>
      </c>
      <c r="J798" s="9">
        <f t="shared" si="37"/>
        <v>58.95</v>
      </c>
      <c r="K798" s="9">
        <f t="shared" si="38"/>
        <v>0</v>
      </c>
    </row>
    <row r="799" spans="1:11" x14ac:dyDescent="0.3">
      <c r="A799" s="9" t="str">
        <v>AS-95957</v>
      </c>
      <c r="B799" s="9">
        <v>37.9</v>
      </c>
      <c r="C799" s="9">
        <f>VLOOKUP(A799,Sales_Shopify!B:Z,12,0)</f>
        <v>37.9</v>
      </c>
      <c r="D799" s="9">
        <f t="shared" si="36"/>
        <v>0</v>
      </c>
      <c r="G799" s="9" t="str">
        <v>AS-96186</v>
      </c>
      <c r="H799" s="9" t="str">
        <v>['shopify_payments']</v>
      </c>
      <c r="I799" s="9">
        <v>258.60000000000002</v>
      </c>
      <c r="J799" s="9">
        <f t="shared" si="37"/>
        <v>258.60000000000002</v>
      </c>
      <c r="K799" s="9">
        <f t="shared" si="38"/>
        <v>0</v>
      </c>
    </row>
    <row r="800" spans="1:11" x14ac:dyDescent="0.3">
      <c r="A800" s="9" t="str">
        <v>AS-95956</v>
      </c>
      <c r="B800" s="9">
        <v>65.900000000000006</v>
      </c>
      <c r="C800" s="9">
        <f>VLOOKUP(A800,Sales_Shopify!B:Z,12,0)</f>
        <v>65.900000000000006</v>
      </c>
      <c r="D800" s="9">
        <f t="shared" si="36"/>
        <v>0</v>
      </c>
      <c r="G800" s="9" t="str">
        <v>AS-96189</v>
      </c>
      <c r="H800" s="9" t="str">
        <v>['shopify_payments']</v>
      </c>
      <c r="I800" s="9">
        <v>156.85</v>
      </c>
      <c r="J800" s="9">
        <f t="shared" si="37"/>
        <v>156.85</v>
      </c>
      <c r="K800" s="9">
        <f t="shared" si="38"/>
        <v>0</v>
      </c>
    </row>
    <row r="801" spans="1:11" x14ac:dyDescent="0.3">
      <c r="A801" s="9" t="str">
        <v>AS-95951</v>
      </c>
      <c r="B801" s="9">
        <v>37.9</v>
      </c>
      <c r="C801" s="9">
        <f>VLOOKUP(A801,Sales_Shopify!B:Z,12,0)</f>
        <v>37.9</v>
      </c>
      <c r="D801" s="9">
        <f t="shared" si="36"/>
        <v>0</v>
      </c>
      <c r="G801" s="9" t="str">
        <v>AS-96190</v>
      </c>
      <c r="H801" s="9" t="str">
        <v>['shopify_payments']</v>
      </c>
      <c r="I801" s="9">
        <v>210.85</v>
      </c>
      <c r="J801" s="9">
        <f t="shared" si="37"/>
        <v>210.85</v>
      </c>
      <c r="K801" s="9">
        <f t="shared" si="38"/>
        <v>0</v>
      </c>
    </row>
    <row r="802" spans="1:11" x14ac:dyDescent="0.3">
      <c r="A802" s="9" t="str">
        <v>AS-95950</v>
      </c>
      <c r="B802" s="9">
        <v>24.9</v>
      </c>
      <c r="C802" s="9">
        <f>VLOOKUP(A802,Sales_Shopify!B:Z,12,0)</f>
        <v>24.9</v>
      </c>
      <c r="D802" s="9">
        <f t="shared" si="36"/>
        <v>0</v>
      </c>
      <c r="G802" s="9" t="str">
        <v>AS-96191</v>
      </c>
      <c r="H802" s="9" t="str">
        <v>['shopify_payments']</v>
      </c>
      <c r="I802" s="9">
        <v>24.9</v>
      </c>
      <c r="J802" s="9">
        <f t="shared" si="37"/>
        <v>24.9</v>
      </c>
      <c r="K802" s="9">
        <f t="shared" si="38"/>
        <v>0</v>
      </c>
    </row>
    <row r="803" spans="1:11" x14ac:dyDescent="0.3">
      <c r="A803" s="9" t="str">
        <v>AS-95949</v>
      </c>
      <c r="B803" s="9">
        <v>37.9</v>
      </c>
      <c r="C803" s="9">
        <f>VLOOKUP(A803,Sales_Shopify!B:Z,12,0)</f>
        <v>37.9</v>
      </c>
      <c r="D803" s="9">
        <f t="shared" si="36"/>
        <v>0</v>
      </c>
      <c r="G803" s="9" t="str">
        <v>AS-96192</v>
      </c>
      <c r="H803" s="9" t="str">
        <v>['shopify_payments']</v>
      </c>
      <c r="I803" s="9">
        <v>24.9</v>
      </c>
      <c r="J803" s="9">
        <f t="shared" si="37"/>
        <v>24.9</v>
      </c>
      <c r="K803" s="9">
        <f t="shared" si="38"/>
        <v>0</v>
      </c>
    </row>
    <row r="804" spans="1:11" x14ac:dyDescent="0.3">
      <c r="A804" s="9" t="str">
        <v>AS-95948</v>
      </c>
      <c r="B804" s="9">
        <v>47.9</v>
      </c>
      <c r="C804" s="9">
        <f>VLOOKUP(A804,Sales_Shopify!B:Z,12,0)</f>
        <v>47.9</v>
      </c>
      <c r="D804" s="9">
        <f t="shared" si="36"/>
        <v>0</v>
      </c>
      <c r="G804" s="9" t="str">
        <v>AS-96193</v>
      </c>
      <c r="H804" s="9" t="str">
        <v>['shopify_payments']</v>
      </c>
      <c r="I804" s="9">
        <v>88.02</v>
      </c>
      <c r="J804" s="9">
        <f t="shared" si="37"/>
        <v>88.02</v>
      </c>
      <c r="K804" s="9">
        <f t="shared" si="38"/>
        <v>0</v>
      </c>
    </row>
    <row r="805" spans="1:11" x14ac:dyDescent="0.3">
      <c r="A805" s="9" t="str">
        <v>AS-95947</v>
      </c>
      <c r="B805" s="9">
        <v>40.86</v>
      </c>
      <c r="C805" s="9">
        <f>VLOOKUP(A805,Sales_Shopify!B:Z,12,0)</f>
        <v>40.86</v>
      </c>
      <c r="D805" s="9">
        <f t="shared" si="36"/>
        <v>0</v>
      </c>
      <c r="G805" s="9" t="str">
        <v>AS-96196</v>
      </c>
      <c r="H805" s="9" t="str">
        <v>['shopify_payments']</v>
      </c>
      <c r="I805" s="9">
        <v>65.569999999999993</v>
      </c>
      <c r="J805" s="9">
        <f t="shared" si="37"/>
        <v>65.569999999999993</v>
      </c>
      <c r="K805" s="9">
        <f t="shared" si="38"/>
        <v>0</v>
      </c>
    </row>
    <row r="806" spans="1:11" x14ac:dyDescent="0.3">
      <c r="A806" s="9" t="str">
        <v>AS-95946</v>
      </c>
      <c r="B806" s="9">
        <v>53.9</v>
      </c>
      <c r="C806" s="9">
        <f>VLOOKUP(A806,Sales_Shopify!B:Z,12,0)</f>
        <v>53.9</v>
      </c>
      <c r="D806" s="9">
        <f t="shared" si="36"/>
        <v>0</v>
      </c>
      <c r="G806" s="9" t="str">
        <v>AS-96197</v>
      </c>
      <c r="H806" s="9" t="str">
        <v>['shopify_payments']</v>
      </c>
      <c r="I806" s="9">
        <v>503.87</v>
      </c>
      <c r="J806" s="9">
        <f t="shared" si="37"/>
        <v>503.87</v>
      </c>
      <c r="K806" s="9">
        <f t="shared" si="38"/>
        <v>0</v>
      </c>
    </row>
    <row r="807" spans="1:11" x14ac:dyDescent="0.3">
      <c r="A807" s="9" t="str">
        <v>AS-95945</v>
      </c>
      <c r="B807" s="9">
        <v>203.85</v>
      </c>
      <c r="C807" s="9">
        <f>VLOOKUP(A807,Sales_Shopify!B:Z,12,0)</f>
        <v>203.85</v>
      </c>
      <c r="D807" s="9">
        <f t="shared" si="36"/>
        <v>0</v>
      </c>
      <c r="G807" s="9" t="str">
        <v>AS-96198</v>
      </c>
      <c r="H807" s="9" t="str">
        <v>['shopify_payments']</v>
      </c>
      <c r="I807" s="9">
        <v>117.9</v>
      </c>
      <c r="J807" s="9">
        <f t="shared" si="37"/>
        <v>117.9</v>
      </c>
      <c r="K807" s="9">
        <f t="shared" si="38"/>
        <v>0</v>
      </c>
    </row>
    <row r="808" spans="1:11" x14ac:dyDescent="0.3">
      <c r="A808" s="9" t="str">
        <v>AS-95944</v>
      </c>
      <c r="B808" s="9">
        <v>37.9</v>
      </c>
      <c r="C808" s="9">
        <f>VLOOKUP(A808,Sales_Shopify!B:Z,12,0)</f>
        <v>37.9</v>
      </c>
      <c r="D808" s="9">
        <f t="shared" si="36"/>
        <v>0</v>
      </c>
      <c r="G808" s="9" t="str">
        <v>AS-96201</v>
      </c>
      <c r="H808" s="9" t="str">
        <v>['shopify_payments']</v>
      </c>
      <c r="I808" s="9">
        <v>24.9</v>
      </c>
      <c r="J808" s="9">
        <f t="shared" si="37"/>
        <v>24.9</v>
      </c>
      <c r="K808" s="9">
        <f t="shared" si="38"/>
        <v>0</v>
      </c>
    </row>
    <row r="809" spans="1:11" x14ac:dyDescent="0.3">
      <c r="A809" s="9" t="str">
        <v>AS-95942</v>
      </c>
      <c r="B809" s="9">
        <v>17.899999999999999</v>
      </c>
      <c r="C809" s="9">
        <f>VLOOKUP(A809,Sales_Shopify!B:Z,12,0)</f>
        <v>17.899999999999999</v>
      </c>
      <c r="D809" s="9">
        <f t="shared" si="36"/>
        <v>0</v>
      </c>
      <c r="G809" s="9" t="str">
        <v>AS-96202</v>
      </c>
      <c r="H809" s="9" t="str">
        <v>['shopify_payments']</v>
      </c>
      <c r="I809" s="9">
        <v>229.9</v>
      </c>
      <c r="J809" s="9">
        <f t="shared" si="37"/>
        <v>229.9</v>
      </c>
      <c r="K809" s="9">
        <f t="shared" si="38"/>
        <v>0</v>
      </c>
    </row>
    <row r="810" spans="1:11" x14ac:dyDescent="0.3">
      <c r="A810" s="9" t="str">
        <v>AS-95941</v>
      </c>
      <c r="B810" s="9">
        <v>84.95</v>
      </c>
      <c r="C810" s="9">
        <f>VLOOKUP(A810,Sales_Shopify!B:Z,12,0)</f>
        <v>84.95</v>
      </c>
      <c r="D810" s="9">
        <f t="shared" si="36"/>
        <v>0</v>
      </c>
      <c r="G810" s="9" t="str">
        <v>AS-96121</v>
      </c>
      <c r="H810" s="9" t="str">
        <v>['shopify_payments']</v>
      </c>
      <c r="I810" s="9">
        <v>0</v>
      </c>
      <c r="J810" s="9">
        <f t="shared" si="37"/>
        <v>0</v>
      </c>
      <c r="K810" s="9">
        <f t="shared" si="38"/>
        <v>0</v>
      </c>
    </row>
    <row r="811" spans="1:11" x14ac:dyDescent="0.3">
      <c r="A811" s="9" t="str">
        <v>AS-95939</v>
      </c>
      <c r="B811" s="9">
        <v>84.95</v>
      </c>
      <c r="C811" s="9">
        <f>VLOOKUP(A811,Sales_Shopify!B:Z,12,0)</f>
        <v>84.95</v>
      </c>
      <c r="D811" s="9">
        <f t="shared" si="36"/>
        <v>0</v>
      </c>
      <c r="G811" s="9" t="str">
        <v>AS-96180</v>
      </c>
      <c r="H811" s="9" t="str">
        <v>['shopify_payments']</v>
      </c>
      <c r="I811" s="9">
        <v>0</v>
      </c>
      <c r="J811" s="9">
        <f t="shared" si="37"/>
        <v>0</v>
      </c>
      <c r="K811" s="9">
        <f t="shared" si="38"/>
        <v>0</v>
      </c>
    </row>
    <row r="812" spans="1:11" x14ac:dyDescent="0.3">
      <c r="A812" s="9" t="str">
        <v>AS-95938</v>
      </c>
      <c r="B812" s="9">
        <v>99.95</v>
      </c>
      <c r="C812" s="9">
        <f>VLOOKUP(A812,Sales_Shopify!B:Z,12,0)</f>
        <v>99.95</v>
      </c>
      <c r="D812" s="9">
        <f t="shared" si="36"/>
        <v>0</v>
      </c>
      <c r="G812" s="9" t="str">
        <v>AS-96130</v>
      </c>
      <c r="H812" s="9" t="str">
        <v>['shopify_payments']</v>
      </c>
      <c r="I812" s="9">
        <v>0</v>
      </c>
      <c r="J812" s="9">
        <f t="shared" si="37"/>
        <v>0</v>
      </c>
      <c r="K812" s="9">
        <f t="shared" si="38"/>
        <v>0</v>
      </c>
    </row>
    <row r="813" spans="1:11" x14ac:dyDescent="0.3">
      <c r="A813" s="9" t="str">
        <v>AS-95937</v>
      </c>
      <c r="B813" s="9">
        <v>229.9</v>
      </c>
      <c r="C813" s="9">
        <f>VLOOKUP(A813,Sales_Shopify!B:Z,12,0)</f>
        <v>229.9</v>
      </c>
      <c r="D813" s="9">
        <f t="shared" si="36"/>
        <v>0</v>
      </c>
      <c r="G813" s="9" t="str">
        <v>AS-96128</v>
      </c>
      <c r="H813" s="9" t="str">
        <v>['shopify_payments']</v>
      </c>
      <c r="I813" s="9">
        <v>0</v>
      </c>
      <c r="J813" s="9">
        <f t="shared" si="37"/>
        <v>0</v>
      </c>
      <c r="K813" s="9">
        <f t="shared" si="38"/>
        <v>0</v>
      </c>
    </row>
    <row r="814" spans="1:11" x14ac:dyDescent="0.3">
      <c r="A814" s="9" t="str">
        <v>AS-95935</v>
      </c>
      <c r="B814" s="9">
        <v>171.6</v>
      </c>
      <c r="C814" s="9">
        <f>VLOOKUP(A814,Sales_Shopify!B:Z,12,0)</f>
        <v>171.6</v>
      </c>
      <c r="D814" s="9">
        <f t="shared" si="36"/>
        <v>0</v>
      </c>
      <c r="G814" s="9" t="str">
        <v>AS-96204</v>
      </c>
      <c r="H814" s="9" t="str">
        <v>['shopify_payments']</v>
      </c>
      <c r="I814" s="9">
        <v>59.85</v>
      </c>
      <c r="J814" s="9">
        <f t="shared" si="37"/>
        <v>59.85</v>
      </c>
      <c r="K814" s="9">
        <f t="shared" si="38"/>
        <v>0</v>
      </c>
    </row>
    <row r="815" spans="1:11" x14ac:dyDescent="0.3">
      <c r="A815" s="9" t="str">
        <v>AS-95934</v>
      </c>
      <c r="B815" s="9">
        <v>105.8</v>
      </c>
      <c r="C815" s="9">
        <f>VLOOKUP(A815,Sales_Shopify!B:Z,12,0)</f>
        <v>105.8</v>
      </c>
      <c r="D815" s="9">
        <f t="shared" si="36"/>
        <v>0</v>
      </c>
      <c r="G815" s="9" t="str">
        <v>AS-96205</v>
      </c>
      <c r="H815" s="9" t="str">
        <v>['shopify_payments']</v>
      </c>
      <c r="I815" s="9">
        <v>40.86</v>
      </c>
      <c r="J815" s="9">
        <f t="shared" si="37"/>
        <v>40.86</v>
      </c>
      <c r="K815" s="9">
        <f t="shared" si="38"/>
        <v>0</v>
      </c>
    </row>
    <row r="816" spans="1:11" x14ac:dyDescent="0.3">
      <c r="A816" s="9" t="str">
        <v>AS-95931</v>
      </c>
      <c r="B816" s="9">
        <v>0</v>
      </c>
      <c r="C816" s="9">
        <f>VLOOKUP(A816,Sales_Shopify!B:Z,12,0)</f>
        <v>0</v>
      </c>
      <c r="D816" s="9">
        <f t="shared" si="36"/>
        <v>0</v>
      </c>
      <c r="G816" s="9" t="str">
        <v>AS-96206</v>
      </c>
      <c r="H816" s="9" t="str">
        <v>['shopify_payments']</v>
      </c>
      <c r="I816" s="9">
        <v>17.899999999999999</v>
      </c>
      <c r="J816" s="9">
        <f t="shared" si="37"/>
        <v>17.899999999999999</v>
      </c>
      <c r="K816" s="9">
        <f t="shared" si="38"/>
        <v>0</v>
      </c>
    </row>
    <row r="817" spans="1:11" x14ac:dyDescent="0.3">
      <c r="A817" s="9" t="str">
        <v>AS-95930</v>
      </c>
      <c r="B817" s="9">
        <v>40.86</v>
      </c>
      <c r="C817" s="9">
        <f>VLOOKUP(A817,Sales_Shopify!B:Z,12,0)</f>
        <v>40.86</v>
      </c>
      <c r="D817" s="9">
        <f t="shared" si="36"/>
        <v>0</v>
      </c>
      <c r="G817" s="9" t="str">
        <v>AS-96208</v>
      </c>
      <c r="H817" s="9" t="str">
        <v>['shopify_payments']</v>
      </c>
      <c r="I817" s="9">
        <v>88.97</v>
      </c>
      <c r="J817" s="9">
        <f t="shared" si="37"/>
        <v>88.97</v>
      </c>
      <c r="K817" s="9">
        <f t="shared" si="38"/>
        <v>0</v>
      </c>
    </row>
    <row r="818" spans="1:11" x14ac:dyDescent="0.3">
      <c r="A818" s="9" t="str">
        <v>AS-95929</v>
      </c>
      <c r="B818" s="9">
        <v>47.9</v>
      </c>
      <c r="C818" s="9">
        <f>VLOOKUP(A818,Sales_Shopify!B:Z,12,0)</f>
        <v>47.9</v>
      </c>
      <c r="D818" s="9">
        <f t="shared" si="36"/>
        <v>0</v>
      </c>
      <c r="G818" s="9" t="str">
        <v>AS-96210</v>
      </c>
      <c r="H818" s="9" t="str">
        <v>['shopify_payments']</v>
      </c>
      <c r="I818" s="9">
        <v>91.71</v>
      </c>
      <c r="J818" s="9">
        <f t="shared" si="37"/>
        <v>91.71</v>
      </c>
      <c r="K818" s="9">
        <f t="shared" si="38"/>
        <v>0</v>
      </c>
    </row>
    <row r="819" spans="1:11" x14ac:dyDescent="0.3">
      <c r="A819" s="9" t="str">
        <v>AS-95927</v>
      </c>
      <c r="B819" s="9">
        <v>24.9</v>
      </c>
      <c r="C819" s="9">
        <f>VLOOKUP(A819,Sales_Shopify!B:Z,12,0)</f>
        <v>24.9</v>
      </c>
      <c r="D819" s="9">
        <f t="shared" si="36"/>
        <v>0</v>
      </c>
      <c r="G819" s="9" t="str">
        <v>AS-96212</v>
      </c>
      <c r="H819" s="9" t="str">
        <v>['shopify_payments']</v>
      </c>
      <c r="I819" s="9">
        <v>116.55</v>
      </c>
      <c r="J819" s="9">
        <f t="shared" si="37"/>
        <v>116.55</v>
      </c>
      <c r="K819" s="9">
        <f t="shared" si="38"/>
        <v>0</v>
      </c>
    </row>
    <row r="820" spans="1:11" x14ac:dyDescent="0.3">
      <c r="A820" s="9" t="str">
        <v>AS-95926</v>
      </c>
      <c r="B820" s="9">
        <v>98.75</v>
      </c>
      <c r="C820" s="9">
        <f>VLOOKUP(A820,Sales_Shopify!B:Z,12,0)</f>
        <v>98.75</v>
      </c>
      <c r="D820" s="9">
        <f t="shared" si="36"/>
        <v>0</v>
      </c>
      <c r="G820" s="9" t="str">
        <v>AS-96214</v>
      </c>
      <c r="H820" s="9" t="str">
        <v>['shopify_payments']</v>
      </c>
      <c r="I820" s="9">
        <v>67.95</v>
      </c>
      <c r="J820" s="9">
        <f t="shared" si="37"/>
        <v>67.95</v>
      </c>
      <c r="K820" s="9">
        <f t="shared" si="38"/>
        <v>0</v>
      </c>
    </row>
    <row r="821" spans="1:11" x14ac:dyDescent="0.3">
      <c r="A821" s="9" t="str">
        <v>AS-95921</v>
      </c>
      <c r="B821" s="9">
        <v>0</v>
      </c>
      <c r="C821" s="9">
        <f>VLOOKUP(A821,Sales_Shopify!B:Z,12,0)</f>
        <v>0</v>
      </c>
      <c r="D821" s="9">
        <f t="shared" si="36"/>
        <v>0</v>
      </c>
      <c r="G821" s="9" t="str">
        <v>AS-96216</v>
      </c>
      <c r="H821" s="9" t="str">
        <v>['shopify_payments']</v>
      </c>
      <c r="I821" s="9">
        <v>37.9</v>
      </c>
      <c r="J821" s="9">
        <f t="shared" si="37"/>
        <v>37.9</v>
      </c>
      <c r="K821" s="9">
        <f t="shared" si="38"/>
        <v>0</v>
      </c>
    </row>
    <row r="822" spans="1:11" x14ac:dyDescent="0.3">
      <c r="A822" s="9" t="str">
        <v>AS-95923</v>
      </c>
      <c r="B822" s="9">
        <v>29.9</v>
      </c>
      <c r="C822" s="9">
        <f>VLOOKUP(A822,Sales_Shopify!B:Z,12,0)</f>
        <v>29.9</v>
      </c>
      <c r="D822" s="9">
        <f t="shared" si="36"/>
        <v>0</v>
      </c>
      <c r="G822" s="9" t="str">
        <v>AS-96217</v>
      </c>
      <c r="H822" s="9" t="str">
        <v>['shopify_payments']</v>
      </c>
      <c r="I822" s="9">
        <v>44.85</v>
      </c>
      <c r="J822" s="9">
        <f t="shared" si="37"/>
        <v>44.85</v>
      </c>
      <c r="K822" s="9">
        <f t="shared" si="38"/>
        <v>0</v>
      </c>
    </row>
    <row r="823" spans="1:11" x14ac:dyDescent="0.3">
      <c r="A823" s="9" t="str">
        <v>AS-95922</v>
      </c>
      <c r="B823" s="9">
        <v>47.9</v>
      </c>
      <c r="C823" s="9">
        <f>VLOOKUP(A823,Sales_Shopify!B:Z,12,0)</f>
        <v>47.9</v>
      </c>
      <c r="D823" s="9">
        <f t="shared" si="36"/>
        <v>0</v>
      </c>
      <c r="G823" s="9" t="str">
        <v>AS-96218</v>
      </c>
      <c r="H823" s="9" t="str">
        <v>['shopify_payments']</v>
      </c>
      <c r="I823" s="9">
        <v>176.85</v>
      </c>
      <c r="J823" s="9">
        <f t="shared" si="37"/>
        <v>176.85</v>
      </c>
      <c r="K823" s="9">
        <f t="shared" si="38"/>
        <v>0</v>
      </c>
    </row>
    <row r="824" spans="1:11" x14ac:dyDescent="0.3">
      <c r="A824" s="9" t="str">
        <v>AS-95919</v>
      </c>
      <c r="B824" s="9">
        <v>37.9</v>
      </c>
      <c r="C824" s="9">
        <f>VLOOKUP(A824,Sales_Shopify!B:Z,12,0)</f>
        <v>37.9</v>
      </c>
      <c r="D824" s="9">
        <f t="shared" si="36"/>
        <v>0</v>
      </c>
      <c r="G824" s="9" t="str">
        <v>AS-96219</v>
      </c>
      <c r="H824" s="9" t="str">
        <v>['shopify_payments']</v>
      </c>
      <c r="I824" s="9">
        <v>66.849999999999994</v>
      </c>
      <c r="J824" s="9">
        <f t="shared" si="37"/>
        <v>66.849999999999994</v>
      </c>
      <c r="K824" s="9">
        <f t="shared" si="38"/>
        <v>0</v>
      </c>
    </row>
    <row r="825" spans="1:11" x14ac:dyDescent="0.3">
      <c r="A825" s="9" t="str">
        <v>AS-95918</v>
      </c>
      <c r="B825" s="9">
        <v>114.95</v>
      </c>
      <c r="C825" s="9">
        <f>VLOOKUP(A825,Sales_Shopify!B:Z,12,0)</f>
        <v>114.95</v>
      </c>
      <c r="D825" s="9">
        <f t="shared" si="36"/>
        <v>0</v>
      </c>
      <c r="G825" s="9" t="str">
        <v>AS-96220</v>
      </c>
      <c r="H825" s="9" t="str">
        <v>['shopify_payments']</v>
      </c>
      <c r="I825" s="9">
        <v>67.41</v>
      </c>
      <c r="J825" s="9">
        <f t="shared" si="37"/>
        <v>67.41</v>
      </c>
      <c r="K825" s="9">
        <f t="shared" si="38"/>
        <v>0</v>
      </c>
    </row>
    <row r="826" spans="1:11" x14ac:dyDescent="0.3">
      <c r="A826" s="9" t="str">
        <v>AS-95916</v>
      </c>
      <c r="B826" s="9">
        <v>65.900000000000006</v>
      </c>
      <c r="C826" s="9">
        <f>VLOOKUP(A826,Sales_Shopify!B:Z,12,0)</f>
        <v>65.900000000000006</v>
      </c>
      <c r="D826" s="9">
        <f t="shared" si="36"/>
        <v>0</v>
      </c>
      <c r="G826" s="9" t="str">
        <v>AS-96221</v>
      </c>
      <c r="H826" s="9" t="str">
        <v>['shopify_payments']</v>
      </c>
      <c r="I826" s="9">
        <v>67.95</v>
      </c>
      <c r="J826" s="9">
        <f t="shared" si="37"/>
        <v>67.95</v>
      </c>
      <c r="K826" s="9">
        <f t="shared" si="38"/>
        <v>0</v>
      </c>
    </row>
    <row r="827" spans="1:11" x14ac:dyDescent="0.3">
      <c r="A827" s="9" t="str">
        <v>AS-95915</v>
      </c>
      <c r="B827" s="9">
        <v>85.9</v>
      </c>
      <c r="C827" s="9">
        <f>VLOOKUP(A827,Sales_Shopify!B:Z,12,0)</f>
        <v>85.9</v>
      </c>
      <c r="D827" s="9">
        <f t="shared" si="36"/>
        <v>0</v>
      </c>
      <c r="G827" s="9" t="str">
        <v>AS-96222</v>
      </c>
      <c r="H827" s="9" t="str">
        <v>['shopify_payments']</v>
      </c>
      <c r="I827" s="9">
        <v>24.9</v>
      </c>
      <c r="J827" s="9">
        <f t="shared" si="37"/>
        <v>24.9</v>
      </c>
      <c r="K827" s="9">
        <f t="shared" si="38"/>
        <v>0</v>
      </c>
    </row>
    <row r="828" spans="1:11" x14ac:dyDescent="0.3">
      <c r="A828" s="9" t="str">
        <v>AS-95913</v>
      </c>
      <c r="B828" s="9">
        <v>499.05</v>
      </c>
      <c r="C828" s="9">
        <f>VLOOKUP(A828,Sales_Shopify!B:Z,12,0)</f>
        <v>499.05</v>
      </c>
      <c r="D828" s="9">
        <f t="shared" si="36"/>
        <v>0</v>
      </c>
      <c r="G828" s="9" t="str">
        <v>AS-96225</v>
      </c>
      <c r="H828" s="9" t="str">
        <v>['shopify_payments']</v>
      </c>
      <c r="I828" s="9">
        <v>266.89999999999998</v>
      </c>
      <c r="J828" s="9">
        <f t="shared" si="37"/>
        <v>266.89999999999998</v>
      </c>
      <c r="K828" s="9">
        <f t="shared" si="38"/>
        <v>0</v>
      </c>
    </row>
    <row r="829" spans="1:11" x14ac:dyDescent="0.3">
      <c r="A829" s="9" t="str">
        <v>AS-93742</v>
      </c>
      <c r="B829" s="9">
        <v>-39.9</v>
      </c>
      <c r="C829" s="9">
        <f>VLOOKUP(A829,Sales_Shopify!B:Z,12,0)</f>
        <v>-39.9</v>
      </c>
      <c r="D829" s="9">
        <f t="shared" si="36"/>
        <v>0</v>
      </c>
      <c r="G829" s="9" t="str">
        <v>AS-96226</v>
      </c>
      <c r="H829" s="9" t="str">
        <v>['shopify_payments']</v>
      </c>
      <c r="I829" s="9">
        <v>70.92</v>
      </c>
      <c r="J829" s="9">
        <f t="shared" si="37"/>
        <v>70.92</v>
      </c>
      <c r="K829" s="9">
        <f t="shared" si="38"/>
        <v>0</v>
      </c>
    </row>
    <row r="830" spans="1:11" x14ac:dyDescent="0.3">
      <c r="A830" s="9" t="str">
        <v>AS-95910</v>
      </c>
      <c r="B830" s="9">
        <v>67.95</v>
      </c>
      <c r="C830" s="9">
        <f>VLOOKUP(A830,Sales_Shopify!B:Z,12,0)</f>
        <v>67.95</v>
      </c>
      <c r="D830" s="9">
        <f t="shared" si="36"/>
        <v>0</v>
      </c>
      <c r="G830" s="9" t="str">
        <v>AS-96227</v>
      </c>
      <c r="H830" s="9" t="str">
        <v>['shopify_payments']</v>
      </c>
      <c r="I830" s="9">
        <v>98.91</v>
      </c>
      <c r="J830" s="9">
        <f t="shared" si="37"/>
        <v>98.91</v>
      </c>
      <c r="K830" s="9">
        <f t="shared" si="38"/>
        <v>0</v>
      </c>
    </row>
    <row r="831" spans="1:11" x14ac:dyDescent="0.3">
      <c r="A831" s="9" t="str">
        <v>AS-93775</v>
      </c>
      <c r="B831" s="9">
        <v>-32.950000000000003</v>
      </c>
      <c r="C831" s="9">
        <f>VLOOKUP(A831,Sales_Shopify!B:Z,12,0)</f>
        <v>-32.950000000000003</v>
      </c>
      <c r="D831" s="9">
        <f t="shared" si="36"/>
        <v>0</v>
      </c>
      <c r="G831" s="9" t="str">
        <v>AS-96231</v>
      </c>
      <c r="H831" s="9" t="str">
        <v>['shopify_payments']</v>
      </c>
      <c r="I831" s="9">
        <v>17.899999999999999</v>
      </c>
      <c r="J831" s="9">
        <f t="shared" si="37"/>
        <v>17.899999999999999</v>
      </c>
      <c r="K831" s="9">
        <f t="shared" si="38"/>
        <v>0</v>
      </c>
    </row>
    <row r="832" spans="1:11" x14ac:dyDescent="0.3">
      <c r="A832" s="9" t="str">
        <v>AS-95907</v>
      </c>
      <c r="B832" s="9">
        <v>37.61</v>
      </c>
      <c r="C832" s="9">
        <f>VLOOKUP(A832,Sales_Shopify!B:Z,12,0)</f>
        <v>37.61</v>
      </c>
      <c r="D832" s="9">
        <f t="shared" si="36"/>
        <v>0</v>
      </c>
      <c r="G832" s="9" t="str">
        <v>AS-96232</v>
      </c>
      <c r="H832" s="9" t="str">
        <v>['shopify_payments']</v>
      </c>
      <c r="I832" s="9">
        <v>62.85</v>
      </c>
      <c r="J832" s="9">
        <f t="shared" si="37"/>
        <v>62.85</v>
      </c>
      <c r="K832" s="9">
        <f t="shared" si="38"/>
        <v>0</v>
      </c>
    </row>
    <row r="833" spans="1:11" x14ac:dyDescent="0.3">
      <c r="A833" s="9" t="str">
        <v>AS-95906</v>
      </c>
      <c r="B833" s="9">
        <v>47.9</v>
      </c>
      <c r="C833" s="9">
        <f>VLOOKUP(A833,Sales_Shopify!B:Z,12,0)</f>
        <v>47.9</v>
      </c>
      <c r="D833" s="9">
        <f t="shared" si="36"/>
        <v>0</v>
      </c>
      <c r="G833" s="9" t="str">
        <v>AS-96233</v>
      </c>
      <c r="H833" s="9" t="str">
        <v>['shopify_payments']</v>
      </c>
      <c r="I833" s="9">
        <v>79.8</v>
      </c>
      <c r="J833" s="9">
        <f t="shared" si="37"/>
        <v>79.8</v>
      </c>
      <c r="K833" s="9">
        <f t="shared" si="38"/>
        <v>0</v>
      </c>
    </row>
    <row r="834" spans="1:11" x14ac:dyDescent="0.3">
      <c r="A834" s="9" t="str">
        <v>AS-94804</v>
      </c>
      <c r="B834" s="9">
        <v>20.93</v>
      </c>
      <c r="C834" s="9">
        <f>VLOOKUP(A834,Sales_Shopify!B:Z,12,0)</f>
        <v>20.93</v>
      </c>
      <c r="D834" s="9">
        <f t="shared" si="36"/>
        <v>0</v>
      </c>
      <c r="G834" s="9" t="str">
        <v>AS-96236</v>
      </c>
      <c r="H834" s="9" t="str">
        <v>['shopify_payments']</v>
      </c>
      <c r="I834" s="9">
        <v>53.46</v>
      </c>
      <c r="J834" s="9">
        <f t="shared" si="37"/>
        <v>53.46</v>
      </c>
      <c r="K834" s="9">
        <f t="shared" si="38"/>
        <v>0</v>
      </c>
    </row>
    <row r="835" spans="1:11" x14ac:dyDescent="0.3">
      <c r="A835" s="9" t="str">
        <v>AS-95902</v>
      </c>
      <c r="B835" s="9">
        <v>58.8</v>
      </c>
      <c r="C835" s="9">
        <f>VLOOKUP(A835,Sales_Shopify!B:Z,12,0)</f>
        <v>58.8</v>
      </c>
      <c r="D835" s="9">
        <f t="shared" si="36"/>
        <v>0</v>
      </c>
      <c r="G835" s="9" t="str">
        <v>AS-96238</v>
      </c>
      <c r="H835" s="9" t="str">
        <v>['shopify_payments']</v>
      </c>
      <c r="I835" s="9">
        <v>54.9</v>
      </c>
      <c r="J835" s="9">
        <f t="shared" si="37"/>
        <v>54.9</v>
      </c>
      <c r="K835" s="9">
        <f t="shared" si="38"/>
        <v>0</v>
      </c>
    </row>
    <row r="836" spans="1:11" x14ac:dyDescent="0.3">
      <c r="A836" s="9" t="str">
        <v>AS-95901</v>
      </c>
      <c r="B836" s="9">
        <v>28.26</v>
      </c>
      <c r="C836" s="9">
        <f>VLOOKUP(A836,Sales_Shopify!B:Z,12,0)</f>
        <v>28.26</v>
      </c>
      <c r="D836" s="9">
        <f t="shared" si="36"/>
        <v>0</v>
      </c>
      <c r="G836" s="9" t="str">
        <v>AS-96239</v>
      </c>
      <c r="H836" s="9" t="str">
        <v>['shopify_payments']</v>
      </c>
      <c r="I836" s="9">
        <v>122.22</v>
      </c>
      <c r="J836" s="9">
        <f t="shared" si="37"/>
        <v>122.22</v>
      </c>
      <c r="K836" s="9">
        <f t="shared" si="38"/>
        <v>0</v>
      </c>
    </row>
    <row r="837" spans="1:11" x14ac:dyDescent="0.3">
      <c r="A837" s="9" t="str">
        <v>AS-95898</v>
      </c>
      <c r="B837" s="9">
        <v>59.31</v>
      </c>
      <c r="C837" s="9">
        <f>VLOOKUP(A837,Sales_Shopify!B:Z,12,0)</f>
        <v>59.31</v>
      </c>
      <c r="D837" s="9">
        <f t="shared" ref="D837:D900" si="39">IFERROR(ROUND(+B837-C837,2),"Not_Found")</f>
        <v>0</v>
      </c>
      <c r="G837" s="9" t="str">
        <v>AS-96241</v>
      </c>
      <c r="H837" s="9" t="str">
        <v>['shopify_payments']</v>
      </c>
      <c r="I837" s="9">
        <v>29.9</v>
      </c>
      <c r="J837" s="9">
        <f t="shared" ref="J837:J900" si="40">VLOOKUP(G837,$A$4:$D$1048576,2,0)</f>
        <v>29.9</v>
      </c>
      <c r="K837" s="9">
        <f t="shared" ref="K837:K900" si="41">IFERROR(ROUND(+I837-J837,2),"Not_Found")</f>
        <v>0</v>
      </c>
    </row>
    <row r="838" spans="1:11" x14ac:dyDescent="0.3">
      <c r="A838" s="9" t="str">
        <v>AS-95897</v>
      </c>
      <c r="B838" s="9">
        <v>169.9</v>
      </c>
      <c r="C838" s="9">
        <f>VLOOKUP(A838,Sales_Shopify!B:Z,12,0)</f>
        <v>169.9</v>
      </c>
      <c r="D838" s="9">
        <f t="shared" si="39"/>
        <v>0</v>
      </c>
      <c r="G838" s="9" t="str">
        <v>AS-96245</v>
      </c>
      <c r="H838" s="9" t="str">
        <v>['shopify_payments']</v>
      </c>
      <c r="I838" s="9">
        <v>59.31</v>
      </c>
      <c r="J838" s="9">
        <f t="shared" si="40"/>
        <v>59.31</v>
      </c>
      <c r="K838" s="9">
        <f t="shared" si="41"/>
        <v>0</v>
      </c>
    </row>
    <row r="839" spans="1:11" x14ac:dyDescent="0.3">
      <c r="A839" s="9" t="str">
        <v>AS-95895</v>
      </c>
      <c r="B839" s="9">
        <v>37.9</v>
      </c>
      <c r="C839" s="9">
        <f>VLOOKUP(A839,Sales_Shopify!B:Z,12,0)</f>
        <v>37.9</v>
      </c>
      <c r="D839" s="9">
        <f t="shared" si="39"/>
        <v>0</v>
      </c>
      <c r="G839" s="9" t="str">
        <v>AS-96248</v>
      </c>
      <c r="H839" s="9" t="str">
        <v>['shopify_payments']</v>
      </c>
      <c r="I839" s="9">
        <v>114.95</v>
      </c>
      <c r="J839" s="9">
        <f t="shared" si="40"/>
        <v>114.95</v>
      </c>
      <c r="K839" s="9">
        <f t="shared" si="41"/>
        <v>0</v>
      </c>
    </row>
    <row r="840" spans="1:11" x14ac:dyDescent="0.3">
      <c r="A840" s="9" t="str">
        <v>AS-95894</v>
      </c>
      <c r="B840" s="9">
        <v>79.95</v>
      </c>
      <c r="C840" s="9">
        <f>VLOOKUP(A840,Sales_Shopify!B:Z,12,0)</f>
        <v>79.95</v>
      </c>
      <c r="D840" s="9">
        <f t="shared" si="39"/>
        <v>0</v>
      </c>
      <c r="G840" s="9" t="str">
        <v>AS-96250</v>
      </c>
      <c r="H840" s="9" t="str">
        <v>['shopify_payments']</v>
      </c>
      <c r="I840" s="9">
        <v>44.9</v>
      </c>
      <c r="J840" s="9">
        <f t="shared" si="40"/>
        <v>44.9</v>
      </c>
      <c r="K840" s="9">
        <f t="shared" si="41"/>
        <v>0</v>
      </c>
    </row>
    <row r="841" spans="1:11" x14ac:dyDescent="0.3">
      <c r="A841" s="9" t="str">
        <v>AS-94857</v>
      </c>
      <c r="B841" s="9">
        <v>104.00999999999999</v>
      </c>
      <c r="C841" s="9">
        <f>VLOOKUP(A841,Sales_Shopify!B:Z,12,0)</f>
        <v>104.01</v>
      </c>
      <c r="D841" s="9">
        <f t="shared" si="39"/>
        <v>0</v>
      </c>
      <c r="G841" s="9" t="str">
        <v>AS-96251</v>
      </c>
      <c r="H841" s="9" t="str">
        <v>['shopify_payments']</v>
      </c>
      <c r="I841" s="9">
        <v>31.9</v>
      </c>
      <c r="J841" s="9">
        <f t="shared" si="40"/>
        <v>31.9</v>
      </c>
      <c r="K841" s="9">
        <f t="shared" si="41"/>
        <v>0</v>
      </c>
    </row>
    <row r="842" spans="1:11" x14ac:dyDescent="0.3">
      <c r="A842" s="9" t="str">
        <v>AS-95893</v>
      </c>
      <c r="B842" s="9">
        <v>24.9</v>
      </c>
      <c r="C842" s="9">
        <f>VLOOKUP(A842,Sales_Shopify!B:Z,12,0)</f>
        <v>24.9</v>
      </c>
      <c r="D842" s="9">
        <f t="shared" si="39"/>
        <v>0</v>
      </c>
      <c r="G842" s="9" t="str">
        <v>AS-96252</v>
      </c>
      <c r="H842" s="9" t="str">
        <v>['shopify_payments']</v>
      </c>
      <c r="I842" s="9">
        <v>151.02000000000001</v>
      </c>
      <c r="J842" s="9">
        <f t="shared" si="40"/>
        <v>151.02000000000001</v>
      </c>
      <c r="K842" s="9">
        <f t="shared" si="41"/>
        <v>0</v>
      </c>
    </row>
    <row r="843" spans="1:11" x14ac:dyDescent="0.3">
      <c r="A843" s="9" t="str">
        <v>AS-95892</v>
      </c>
      <c r="B843" s="9">
        <v>67.95</v>
      </c>
      <c r="C843" s="9">
        <f>VLOOKUP(A843,Sales_Shopify!B:Z,12,0)</f>
        <v>67.95</v>
      </c>
      <c r="D843" s="9">
        <f t="shared" si="39"/>
        <v>0</v>
      </c>
      <c r="G843" s="9" t="str">
        <v>AS-96254</v>
      </c>
      <c r="H843" s="9" t="str">
        <v>['shopify_payments']</v>
      </c>
      <c r="I843" s="9">
        <v>126.9</v>
      </c>
      <c r="J843" s="9">
        <f t="shared" si="40"/>
        <v>126.9</v>
      </c>
      <c r="K843" s="9">
        <f t="shared" si="41"/>
        <v>0</v>
      </c>
    </row>
    <row r="844" spans="1:11" x14ac:dyDescent="0.3">
      <c r="A844" s="9" t="str">
        <v>AS-95891</v>
      </c>
      <c r="B844" s="9">
        <v>29.9</v>
      </c>
      <c r="C844" s="9">
        <f>VLOOKUP(A844,Sales_Shopify!B:Z,12,0)</f>
        <v>29.9</v>
      </c>
      <c r="D844" s="9">
        <f t="shared" si="39"/>
        <v>0</v>
      </c>
      <c r="G844" s="9" t="str">
        <v>AS-96255</v>
      </c>
      <c r="H844" s="9" t="str">
        <v>['shopify_payments']</v>
      </c>
      <c r="I844" s="9">
        <v>49.9</v>
      </c>
      <c r="J844" s="9">
        <f t="shared" si="40"/>
        <v>49.9</v>
      </c>
      <c r="K844" s="9">
        <f t="shared" si="41"/>
        <v>0</v>
      </c>
    </row>
    <row r="845" spans="1:11" x14ac:dyDescent="0.3">
      <c r="A845" s="9" t="str">
        <v>AS-95890</v>
      </c>
      <c r="B845" s="9">
        <v>64.95</v>
      </c>
      <c r="C845" s="9">
        <f>VLOOKUP(A845,Sales_Shopify!B:Z,12,0)</f>
        <v>64.95</v>
      </c>
      <c r="D845" s="9">
        <f t="shared" si="39"/>
        <v>0</v>
      </c>
      <c r="G845" s="9" t="str">
        <v>AS-96256</v>
      </c>
      <c r="H845" s="9" t="str">
        <v>['shopify_payments']</v>
      </c>
      <c r="I845" s="9">
        <v>67.95</v>
      </c>
      <c r="J845" s="9">
        <f t="shared" si="40"/>
        <v>67.95</v>
      </c>
      <c r="K845" s="9">
        <f t="shared" si="41"/>
        <v>0</v>
      </c>
    </row>
    <row r="846" spans="1:11" x14ac:dyDescent="0.3">
      <c r="A846" s="9" t="str">
        <v>AS-95889</v>
      </c>
      <c r="B846" s="9">
        <v>54.85</v>
      </c>
      <c r="C846" s="9">
        <f>VLOOKUP(A846,Sales_Shopify!B:Z,12,0)</f>
        <v>54.85</v>
      </c>
      <c r="D846" s="9">
        <f t="shared" si="39"/>
        <v>0</v>
      </c>
      <c r="G846" s="9" t="str">
        <v>AS-96257</v>
      </c>
      <c r="H846" s="9" t="str">
        <v>['shopify_payments']</v>
      </c>
      <c r="I846" s="9">
        <v>31.9</v>
      </c>
      <c r="J846" s="9">
        <f t="shared" si="40"/>
        <v>31.9</v>
      </c>
      <c r="K846" s="9">
        <f t="shared" si="41"/>
        <v>0</v>
      </c>
    </row>
    <row r="847" spans="1:11" x14ac:dyDescent="0.3">
      <c r="A847" s="9" t="str">
        <v>AS-95888</v>
      </c>
      <c r="B847" s="9">
        <v>24.9</v>
      </c>
      <c r="C847" s="9">
        <f>VLOOKUP(A847,Sales_Shopify!B:Z,12,0)</f>
        <v>24.9</v>
      </c>
      <c r="D847" s="9">
        <f t="shared" si="39"/>
        <v>0</v>
      </c>
      <c r="G847" s="9" t="str">
        <v>AS-96260</v>
      </c>
      <c r="H847" s="9" t="str">
        <v>['shopify_payments']</v>
      </c>
      <c r="I847" s="9">
        <v>39.9</v>
      </c>
      <c r="J847" s="9">
        <f t="shared" si="40"/>
        <v>39.9</v>
      </c>
      <c r="K847" s="9">
        <f t="shared" si="41"/>
        <v>0</v>
      </c>
    </row>
    <row r="848" spans="1:11" x14ac:dyDescent="0.3">
      <c r="A848" s="9" t="str">
        <v>AS-95887</v>
      </c>
      <c r="B848" s="9">
        <v>58.85</v>
      </c>
      <c r="C848" s="9">
        <f>VLOOKUP(A848,Sales_Shopify!B:Z,12,0)</f>
        <v>58.85</v>
      </c>
      <c r="D848" s="9">
        <f t="shared" si="39"/>
        <v>0</v>
      </c>
      <c r="G848" s="9" t="str">
        <v>AS-96263</v>
      </c>
      <c r="H848" s="9" t="str">
        <v>['shopify_payments']</v>
      </c>
      <c r="I848" s="9">
        <v>152.91</v>
      </c>
      <c r="J848" s="9">
        <f t="shared" si="40"/>
        <v>152.91</v>
      </c>
      <c r="K848" s="9">
        <f t="shared" si="41"/>
        <v>0</v>
      </c>
    </row>
    <row r="849" spans="1:11" x14ac:dyDescent="0.3">
      <c r="A849" s="9" t="str">
        <v>AS-95886</v>
      </c>
      <c r="B849" s="9">
        <v>69.849999999999994</v>
      </c>
      <c r="C849" s="9">
        <f>VLOOKUP(A849,Sales_Shopify!B:Z,12,0)</f>
        <v>69.849999999999994</v>
      </c>
      <c r="D849" s="9">
        <f t="shared" si="39"/>
        <v>0</v>
      </c>
      <c r="G849" s="9" t="str">
        <v>AS-96266</v>
      </c>
      <c r="H849" s="9" t="str">
        <v>['shopify_payments']</v>
      </c>
      <c r="I849" s="9">
        <v>404.3</v>
      </c>
      <c r="J849" s="9">
        <f t="shared" si="40"/>
        <v>404.3</v>
      </c>
      <c r="K849" s="9">
        <f t="shared" si="41"/>
        <v>0</v>
      </c>
    </row>
    <row r="850" spans="1:11" x14ac:dyDescent="0.3">
      <c r="A850" s="9" t="str">
        <v>AS-95882</v>
      </c>
      <c r="B850" s="9">
        <v>37.9</v>
      </c>
      <c r="C850" s="9">
        <f>VLOOKUP(A850,Sales_Shopify!B:Z,12,0)</f>
        <v>37.9</v>
      </c>
      <c r="D850" s="9">
        <f t="shared" si="39"/>
        <v>0</v>
      </c>
      <c r="G850" s="9" t="str">
        <v>AS-96267</v>
      </c>
      <c r="H850" s="9" t="str">
        <v>['shopify_payments']</v>
      </c>
      <c r="I850" s="9">
        <v>78.17</v>
      </c>
      <c r="J850" s="9">
        <f t="shared" si="40"/>
        <v>78.17</v>
      </c>
      <c r="K850" s="9">
        <f t="shared" si="41"/>
        <v>0</v>
      </c>
    </row>
    <row r="851" spans="1:11" x14ac:dyDescent="0.3">
      <c r="A851" s="9" t="str">
        <v>AS-95880</v>
      </c>
      <c r="B851" s="9">
        <v>37.9</v>
      </c>
      <c r="C851" s="9">
        <f>VLOOKUP(A851,Sales_Shopify!B:Z,12,0)</f>
        <v>37.9</v>
      </c>
      <c r="D851" s="9">
        <f t="shared" si="39"/>
        <v>0</v>
      </c>
      <c r="G851" s="9" t="str">
        <v>AS-96269</v>
      </c>
      <c r="H851" s="9" t="str">
        <v>['shopify_payments']</v>
      </c>
      <c r="I851" s="9">
        <v>37.9</v>
      </c>
      <c r="J851" s="9">
        <f t="shared" si="40"/>
        <v>37.9</v>
      </c>
      <c r="K851" s="9">
        <f t="shared" si="41"/>
        <v>0</v>
      </c>
    </row>
    <row r="852" spans="1:11" x14ac:dyDescent="0.3">
      <c r="A852" s="9" t="str">
        <v>AS-95877</v>
      </c>
      <c r="B852" s="9">
        <v>50.8</v>
      </c>
      <c r="C852" s="9">
        <f>VLOOKUP(A852,Sales_Shopify!B:Z,12,0)</f>
        <v>50.8</v>
      </c>
      <c r="D852" s="9">
        <f t="shared" si="39"/>
        <v>0</v>
      </c>
      <c r="G852" s="9" t="str">
        <v>AS-96272</v>
      </c>
      <c r="H852" s="9" t="str">
        <v>['shopify_payments']</v>
      </c>
      <c r="I852" s="9">
        <v>39.92</v>
      </c>
      <c r="J852" s="9">
        <f t="shared" si="40"/>
        <v>39.92</v>
      </c>
      <c r="K852" s="9">
        <f t="shared" si="41"/>
        <v>0</v>
      </c>
    </row>
    <row r="853" spans="1:11" x14ac:dyDescent="0.3">
      <c r="A853" s="9" t="str">
        <v>AS-95876</v>
      </c>
      <c r="B853" s="9">
        <v>67.95</v>
      </c>
      <c r="C853" s="9">
        <f>VLOOKUP(A853,Sales_Shopify!B:Z,12,0)</f>
        <v>67.95</v>
      </c>
      <c r="D853" s="9">
        <f t="shared" si="39"/>
        <v>0</v>
      </c>
      <c r="G853" s="9" t="str">
        <v>AS-96273</v>
      </c>
      <c r="H853" s="9" t="str">
        <v>['shopify_payments']</v>
      </c>
      <c r="I853" s="9">
        <v>80.849999999999994</v>
      </c>
      <c r="J853" s="9">
        <f t="shared" si="40"/>
        <v>80.849999999999994</v>
      </c>
      <c r="K853" s="9">
        <f t="shared" si="41"/>
        <v>0</v>
      </c>
    </row>
    <row r="854" spans="1:11" x14ac:dyDescent="0.3">
      <c r="A854" s="9" t="str">
        <v>AS-95875</v>
      </c>
      <c r="B854" s="9">
        <v>122.31</v>
      </c>
      <c r="C854" s="9">
        <f>VLOOKUP(A854,Sales_Shopify!B:Z,12,0)</f>
        <v>122.31</v>
      </c>
      <c r="D854" s="9">
        <f t="shared" si="39"/>
        <v>0</v>
      </c>
      <c r="G854" s="9" t="str">
        <v>AS-96274</v>
      </c>
      <c r="H854" s="9" t="str">
        <v>['shopify_payments']</v>
      </c>
      <c r="I854" s="9">
        <v>40.86</v>
      </c>
      <c r="J854" s="9">
        <f t="shared" si="40"/>
        <v>40.86</v>
      </c>
      <c r="K854" s="9">
        <f t="shared" si="41"/>
        <v>0</v>
      </c>
    </row>
    <row r="855" spans="1:11" x14ac:dyDescent="0.3">
      <c r="A855" s="9" t="str">
        <v>AS-95874</v>
      </c>
      <c r="B855" s="9">
        <v>67.95</v>
      </c>
      <c r="C855" s="9">
        <f>VLOOKUP(A855,Sales_Shopify!B:Z,12,0)</f>
        <v>67.95</v>
      </c>
      <c r="D855" s="9">
        <f t="shared" si="39"/>
        <v>0</v>
      </c>
      <c r="G855" s="9" t="str">
        <v>AS-96275</v>
      </c>
      <c r="H855" s="9" t="str">
        <v>['shopify_payments']</v>
      </c>
      <c r="I855" s="9">
        <v>37.9</v>
      </c>
      <c r="J855" s="9">
        <f t="shared" si="40"/>
        <v>37.9</v>
      </c>
      <c r="K855" s="9">
        <f t="shared" si="41"/>
        <v>0</v>
      </c>
    </row>
    <row r="856" spans="1:11" x14ac:dyDescent="0.3">
      <c r="A856" s="9" t="str">
        <v>AS-95872</v>
      </c>
      <c r="B856" s="9">
        <v>85.85</v>
      </c>
      <c r="C856" s="9">
        <f>VLOOKUP(A856,Sales_Shopify!B:Z,12,0)</f>
        <v>85.85</v>
      </c>
      <c r="D856" s="9">
        <f t="shared" si="39"/>
        <v>0</v>
      </c>
      <c r="G856" s="9" t="str">
        <v>AS-96276</v>
      </c>
      <c r="H856" s="9" t="str">
        <v>['shopify_payments']</v>
      </c>
      <c r="I856" s="9">
        <v>63.36</v>
      </c>
      <c r="J856" s="9">
        <f t="shared" si="40"/>
        <v>63.36</v>
      </c>
      <c r="K856" s="9">
        <f t="shared" si="41"/>
        <v>0</v>
      </c>
    </row>
    <row r="857" spans="1:11" x14ac:dyDescent="0.3">
      <c r="A857" s="9" t="str">
        <v>AS-95871</v>
      </c>
      <c r="B857" s="9">
        <v>99.95</v>
      </c>
      <c r="C857" s="9">
        <f>VLOOKUP(A857,Sales_Shopify!B:Z,12,0)</f>
        <v>99.95</v>
      </c>
      <c r="D857" s="9">
        <f t="shared" si="39"/>
        <v>0</v>
      </c>
      <c r="G857" s="9" t="str">
        <v>AS-96277</v>
      </c>
      <c r="H857" s="9" t="str">
        <v>['shopify_payments']</v>
      </c>
      <c r="I857" s="9">
        <v>37.9</v>
      </c>
      <c r="J857" s="9">
        <f t="shared" si="40"/>
        <v>37.9</v>
      </c>
      <c r="K857" s="9">
        <f t="shared" si="41"/>
        <v>0</v>
      </c>
    </row>
    <row r="858" spans="1:11" x14ac:dyDescent="0.3">
      <c r="A858" s="9" t="str">
        <v>AS-95870</v>
      </c>
      <c r="B858" s="9">
        <v>65.900000000000006</v>
      </c>
      <c r="C858" s="9">
        <f>VLOOKUP(A858,Sales_Shopify!B:Z,12,0)</f>
        <v>65.900000000000006</v>
      </c>
      <c r="D858" s="9">
        <f t="shared" si="39"/>
        <v>0</v>
      </c>
      <c r="G858" s="9" t="str">
        <v>AS-96279</v>
      </c>
      <c r="H858" s="9" t="str">
        <v>['shopify_payments']</v>
      </c>
      <c r="I858" s="9">
        <v>65.61</v>
      </c>
      <c r="J858" s="9">
        <f t="shared" si="40"/>
        <v>65.61</v>
      </c>
      <c r="K858" s="9">
        <f t="shared" si="41"/>
        <v>0</v>
      </c>
    </row>
    <row r="859" spans="1:11" x14ac:dyDescent="0.3">
      <c r="A859" s="9" t="str">
        <v>AS-95868</v>
      </c>
      <c r="B859" s="9">
        <v>64.58</v>
      </c>
      <c r="C859" s="9">
        <f>VLOOKUP(A859,Sales_Shopify!B:Z,12,0)</f>
        <v>64.58</v>
      </c>
      <c r="D859" s="9">
        <f t="shared" si="39"/>
        <v>0</v>
      </c>
      <c r="G859" s="9" t="str">
        <v>AS-96280</v>
      </c>
      <c r="H859" s="9" t="str">
        <v>['shopify_payments']</v>
      </c>
      <c r="I859" s="9">
        <v>122.31</v>
      </c>
      <c r="J859" s="9">
        <f t="shared" si="40"/>
        <v>122.31</v>
      </c>
      <c r="K859" s="9">
        <f t="shared" si="41"/>
        <v>0</v>
      </c>
    </row>
    <row r="860" spans="1:11" x14ac:dyDescent="0.3">
      <c r="A860" s="9" t="str">
        <v>AS-95867</v>
      </c>
      <c r="B860" s="9">
        <v>65.900000000000006</v>
      </c>
      <c r="C860" s="9">
        <f>VLOOKUP(A860,Sales_Shopify!B:Z,12,0)</f>
        <v>65.900000000000006</v>
      </c>
      <c r="D860" s="9">
        <f t="shared" si="39"/>
        <v>0</v>
      </c>
      <c r="G860" s="9" t="str">
        <v>AS-96282</v>
      </c>
      <c r="H860" s="9" t="str">
        <v>['shopify_payments']</v>
      </c>
      <c r="I860" s="9">
        <v>53.46</v>
      </c>
      <c r="J860" s="9">
        <f t="shared" si="40"/>
        <v>53.46</v>
      </c>
      <c r="K860" s="9">
        <f t="shared" si="41"/>
        <v>0</v>
      </c>
    </row>
    <row r="861" spans="1:11" x14ac:dyDescent="0.3">
      <c r="A861" s="9" t="str">
        <v>AS-95865</v>
      </c>
      <c r="B861" s="9">
        <v>29.9</v>
      </c>
      <c r="C861" s="9">
        <f>VLOOKUP(A861,Sales_Shopify!B:Z,12,0)</f>
        <v>29.9</v>
      </c>
      <c r="D861" s="9">
        <f t="shared" si="39"/>
        <v>0</v>
      </c>
      <c r="G861" s="9" t="str">
        <v>AS-96283</v>
      </c>
      <c r="H861" s="9" t="str">
        <v>['shopify_payments']</v>
      </c>
      <c r="I861" s="9">
        <v>24.9</v>
      </c>
      <c r="J861" s="9">
        <f t="shared" si="40"/>
        <v>24.9</v>
      </c>
      <c r="K861" s="9">
        <f t="shared" si="41"/>
        <v>0</v>
      </c>
    </row>
    <row r="862" spans="1:11" x14ac:dyDescent="0.3">
      <c r="A862" s="9" t="str">
        <v>AS-95864</v>
      </c>
      <c r="B862" s="9">
        <v>70.11</v>
      </c>
      <c r="C862" s="9">
        <f>VLOOKUP(A862,Sales_Shopify!B:Z,12,0)</f>
        <v>70.11</v>
      </c>
      <c r="D862" s="9">
        <f t="shared" si="39"/>
        <v>0</v>
      </c>
      <c r="G862" s="9" t="str">
        <v>AS-96284</v>
      </c>
      <c r="H862" s="9" t="str">
        <v>['shopify_payments']</v>
      </c>
      <c r="I862" s="9">
        <v>145.80000000000001</v>
      </c>
      <c r="J862" s="9">
        <f t="shared" si="40"/>
        <v>145.80000000000001</v>
      </c>
      <c r="K862" s="9">
        <f t="shared" si="41"/>
        <v>0</v>
      </c>
    </row>
    <row r="863" spans="1:11" x14ac:dyDescent="0.3">
      <c r="A863" s="9" t="str">
        <v>AS-95863</v>
      </c>
      <c r="B863" s="9">
        <v>67.95</v>
      </c>
      <c r="C863" s="9">
        <f>VLOOKUP(A863,Sales_Shopify!B:Z,12,0)</f>
        <v>67.95</v>
      </c>
      <c r="D863" s="9">
        <f t="shared" si="39"/>
        <v>0</v>
      </c>
      <c r="G863" s="9" t="str">
        <v>AS-96285</v>
      </c>
      <c r="H863" s="9" t="str">
        <v>['shopify_payments']</v>
      </c>
      <c r="I863" s="9">
        <v>93.8</v>
      </c>
      <c r="J863" s="9">
        <f t="shared" si="40"/>
        <v>93.8</v>
      </c>
      <c r="K863" s="9">
        <f t="shared" si="41"/>
        <v>0</v>
      </c>
    </row>
    <row r="864" spans="1:11" x14ac:dyDescent="0.3">
      <c r="A864" s="9" t="str">
        <v>AS-95861</v>
      </c>
      <c r="B864" s="9">
        <v>29.9</v>
      </c>
      <c r="C864" s="9">
        <f>VLOOKUP(A864,Sales_Shopify!B:Z,12,0)</f>
        <v>29.9</v>
      </c>
      <c r="D864" s="9">
        <f t="shared" si="39"/>
        <v>0</v>
      </c>
      <c r="G864" s="9" t="str">
        <v>AS-96288</v>
      </c>
      <c r="H864" s="9" t="str">
        <v>['shopify_payments']</v>
      </c>
      <c r="I864" s="9">
        <v>88.97</v>
      </c>
      <c r="J864" s="9">
        <f t="shared" si="40"/>
        <v>88.97</v>
      </c>
      <c r="K864" s="9">
        <f t="shared" si="41"/>
        <v>0</v>
      </c>
    </row>
    <row r="865" spans="1:11" x14ac:dyDescent="0.3">
      <c r="A865" s="9" t="str">
        <v>AS-95859</v>
      </c>
      <c r="B865" s="9">
        <v>37.9</v>
      </c>
      <c r="C865" s="9">
        <f>VLOOKUP(A865,Sales_Shopify!B:Z,12,0)</f>
        <v>37.9</v>
      </c>
      <c r="D865" s="9">
        <f t="shared" si="39"/>
        <v>0</v>
      </c>
      <c r="G865" s="9" t="str">
        <v>AS-96290</v>
      </c>
      <c r="H865" s="9" t="str">
        <v>['shopify_payments']</v>
      </c>
      <c r="I865" s="9">
        <v>30.93</v>
      </c>
      <c r="J865" s="9">
        <f t="shared" si="40"/>
        <v>30.93</v>
      </c>
      <c r="K865" s="9">
        <f t="shared" si="41"/>
        <v>0</v>
      </c>
    </row>
    <row r="866" spans="1:11" x14ac:dyDescent="0.3">
      <c r="A866" s="9" t="str">
        <v>AS-95853</v>
      </c>
      <c r="B866" s="9">
        <v>49.9</v>
      </c>
      <c r="C866" s="9">
        <f>VLOOKUP(A866,Sales_Shopify!B:Z,12,0)</f>
        <v>49.9</v>
      </c>
      <c r="D866" s="9">
        <f t="shared" si="39"/>
        <v>0</v>
      </c>
      <c r="G866" s="9" t="str">
        <v>AS-96291</v>
      </c>
      <c r="H866" s="9" t="str">
        <v>['shopify_payments']</v>
      </c>
      <c r="I866" s="9">
        <v>52.56</v>
      </c>
      <c r="J866" s="9">
        <f t="shared" si="40"/>
        <v>52.56</v>
      </c>
      <c r="K866" s="9">
        <f t="shared" si="41"/>
        <v>0</v>
      </c>
    </row>
    <row r="867" spans="1:11" x14ac:dyDescent="0.3">
      <c r="A867" s="9" t="str">
        <v>AS-91342</v>
      </c>
      <c r="B867" s="9">
        <v>-6033.96</v>
      </c>
      <c r="C867" s="9">
        <f>VLOOKUP(A867,Sales_Shopify!B:Z,12,0)</f>
        <v>-6033.96</v>
      </c>
      <c r="D867" s="9">
        <f t="shared" si="39"/>
        <v>0</v>
      </c>
      <c r="G867" s="9" t="str">
        <v>AS-96292</v>
      </c>
      <c r="H867" s="9" t="str">
        <v>['shopify_payments']</v>
      </c>
      <c r="I867" s="9">
        <v>99.95</v>
      </c>
      <c r="J867" s="9">
        <f t="shared" si="40"/>
        <v>99.95</v>
      </c>
      <c r="K867" s="9">
        <f t="shared" si="41"/>
        <v>0</v>
      </c>
    </row>
    <row r="868" spans="1:11" x14ac:dyDescent="0.3">
      <c r="A868" s="9" t="str">
        <v>AS-95848</v>
      </c>
      <c r="B868" s="9">
        <v>30.85</v>
      </c>
      <c r="C868" s="9">
        <f>VLOOKUP(A868,Sales_Shopify!B:Z,12,0)</f>
        <v>30.85</v>
      </c>
      <c r="D868" s="9">
        <f t="shared" si="39"/>
        <v>0</v>
      </c>
      <c r="G868" s="9" t="str">
        <v>AS-96294</v>
      </c>
      <c r="H868" s="9" t="str">
        <v>['shopify_payments']</v>
      </c>
      <c r="I868" s="9">
        <v>192.6</v>
      </c>
      <c r="J868" s="9">
        <f t="shared" si="40"/>
        <v>192.6</v>
      </c>
      <c r="K868" s="9">
        <f t="shared" si="41"/>
        <v>0</v>
      </c>
    </row>
    <row r="869" spans="1:11" x14ac:dyDescent="0.3">
      <c r="A869" s="9" t="str">
        <v>AS-95847</v>
      </c>
      <c r="B869" s="9">
        <v>53.46</v>
      </c>
      <c r="C869" s="9">
        <f>VLOOKUP(A869,Sales_Shopify!B:Z,12,0)</f>
        <v>53.46</v>
      </c>
      <c r="D869" s="9">
        <f t="shared" si="39"/>
        <v>0</v>
      </c>
      <c r="G869" s="9" t="str">
        <v>AS-96297</v>
      </c>
      <c r="H869" s="9" t="str">
        <v>['shopify_payments']</v>
      </c>
      <c r="I869" s="9">
        <v>206.91</v>
      </c>
      <c r="J869" s="9">
        <f t="shared" si="40"/>
        <v>206.91</v>
      </c>
      <c r="K869" s="9">
        <f t="shared" si="41"/>
        <v>0</v>
      </c>
    </row>
    <row r="870" spans="1:11" x14ac:dyDescent="0.3">
      <c r="A870" s="9" t="str">
        <v>AS-95845</v>
      </c>
      <c r="B870" s="9">
        <v>24.9</v>
      </c>
      <c r="C870" s="9">
        <f>VLOOKUP(A870,Sales_Shopify!B:Z,12,0)</f>
        <v>24.9</v>
      </c>
      <c r="D870" s="9">
        <f t="shared" si="39"/>
        <v>0</v>
      </c>
      <c r="G870" s="9" t="str">
        <v>AS-96299</v>
      </c>
      <c r="H870" s="9" t="str">
        <v>['shopify_payments']</v>
      </c>
      <c r="I870" s="9">
        <v>44.9</v>
      </c>
      <c r="J870" s="9">
        <f t="shared" si="40"/>
        <v>44.9</v>
      </c>
      <c r="K870" s="9">
        <f t="shared" si="41"/>
        <v>0</v>
      </c>
    </row>
    <row r="871" spans="1:11" x14ac:dyDescent="0.3">
      <c r="A871" s="9" t="str">
        <v>AS-95844</v>
      </c>
      <c r="B871" s="9">
        <v>99.95</v>
      </c>
      <c r="C871" s="9">
        <f>VLOOKUP(A871,Sales_Shopify!B:Z,12,0)</f>
        <v>99.95</v>
      </c>
      <c r="D871" s="9">
        <f t="shared" si="39"/>
        <v>0</v>
      </c>
      <c r="G871" s="9" t="str">
        <v>AS-96300</v>
      </c>
      <c r="H871" s="9" t="str">
        <v>['shopify_payments']</v>
      </c>
      <c r="I871" s="9">
        <v>61.07</v>
      </c>
      <c r="J871" s="9">
        <f t="shared" si="40"/>
        <v>61.07</v>
      </c>
      <c r="K871" s="9">
        <f t="shared" si="41"/>
        <v>0</v>
      </c>
    </row>
    <row r="872" spans="1:11" x14ac:dyDescent="0.3">
      <c r="A872" s="9" t="str">
        <v>AS-95840</v>
      </c>
      <c r="B872" s="9">
        <v>39.92</v>
      </c>
      <c r="C872" s="9">
        <f>VLOOKUP(A872,Sales_Shopify!B:Z,12,0)</f>
        <v>39.92</v>
      </c>
      <c r="D872" s="9">
        <f t="shared" si="39"/>
        <v>0</v>
      </c>
      <c r="G872" s="9" t="str">
        <v>AS-96302</v>
      </c>
      <c r="H872" s="9" t="str">
        <v>['shopify_payments']</v>
      </c>
      <c r="I872" s="9">
        <v>439.5</v>
      </c>
      <c r="J872" s="9">
        <f t="shared" si="40"/>
        <v>439.5</v>
      </c>
      <c r="K872" s="9">
        <f t="shared" si="41"/>
        <v>0</v>
      </c>
    </row>
    <row r="873" spans="1:11" x14ac:dyDescent="0.3">
      <c r="A873" s="9" t="str">
        <v>AS-95838</v>
      </c>
      <c r="B873" s="9">
        <v>199.95</v>
      </c>
      <c r="C873" s="9">
        <f>VLOOKUP(A873,Sales_Shopify!B:Z,12,0)</f>
        <v>199.95</v>
      </c>
      <c r="D873" s="9">
        <f t="shared" si="39"/>
        <v>0</v>
      </c>
      <c r="G873" s="9" t="str">
        <v>AS-96303</v>
      </c>
      <c r="H873" s="9" t="str">
        <v>['shopify_payments']</v>
      </c>
      <c r="I873" s="9">
        <v>79.8</v>
      </c>
      <c r="J873" s="9">
        <f t="shared" si="40"/>
        <v>79.8</v>
      </c>
      <c r="K873" s="9">
        <f t="shared" si="41"/>
        <v>0</v>
      </c>
    </row>
    <row r="874" spans="1:11" x14ac:dyDescent="0.3">
      <c r="A874" s="9" t="str">
        <v>AS-95837</v>
      </c>
      <c r="B874" s="9">
        <v>275.22000000000003</v>
      </c>
      <c r="C874" s="9">
        <f>VLOOKUP(A874,Sales_Shopify!B:Z,12,0)</f>
        <v>275.22000000000003</v>
      </c>
      <c r="D874" s="9">
        <f t="shared" si="39"/>
        <v>0</v>
      </c>
      <c r="G874" s="9" t="str">
        <v>AS-96304</v>
      </c>
      <c r="H874" s="9" t="str">
        <v>['shopify_payments']</v>
      </c>
      <c r="I874" s="9">
        <v>43.8</v>
      </c>
      <c r="J874" s="9">
        <f t="shared" si="40"/>
        <v>43.8</v>
      </c>
      <c r="K874" s="9">
        <f t="shared" si="41"/>
        <v>0</v>
      </c>
    </row>
    <row r="875" spans="1:11" x14ac:dyDescent="0.3">
      <c r="A875" s="9" t="str">
        <v>AS-95836</v>
      </c>
      <c r="B875" s="9">
        <v>76.41</v>
      </c>
      <c r="C875" s="9">
        <f>VLOOKUP(A875,Sales_Shopify!B:Z,12,0)</f>
        <v>76.41</v>
      </c>
      <c r="D875" s="9">
        <f t="shared" si="39"/>
        <v>0</v>
      </c>
      <c r="G875" s="9" t="str">
        <v>AS-96270</v>
      </c>
      <c r="H875" s="9" t="str">
        <v>['shopify_payments']</v>
      </c>
      <c r="I875" s="9">
        <v>0</v>
      </c>
      <c r="J875" s="9">
        <f t="shared" si="40"/>
        <v>0</v>
      </c>
      <c r="K875" s="9">
        <f t="shared" si="41"/>
        <v>0</v>
      </c>
    </row>
    <row r="876" spans="1:11" x14ac:dyDescent="0.3">
      <c r="A876" s="9" t="str">
        <v>AS-95833</v>
      </c>
      <c r="B876" s="9">
        <v>0</v>
      </c>
      <c r="C876" s="9">
        <f>VLOOKUP(A876,Sales_Shopify!B:Z,12,0)</f>
        <v>0</v>
      </c>
      <c r="D876" s="9">
        <f t="shared" si="39"/>
        <v>0</v>
      </c>
      <c r="G876" s="9" t="str">
        <v>AS-96259</v>
      </c>
      <c r="H876" s="9" t="str">
        <v>['shopify_payments']</v>
      </c>
      <c r="I876" s="9">
        <v>4.95</v>
      </c>
      <c r="J876" s="9">
        <f t="shared" si="40"/>
        <v>4.9499999999999957</v>
      </c>
      <c r="K876" s="9">
        <f t="shared" si="41"/>
        <v>0</v>
      </c>
    </row>
    <row r="877" spans="1:11" x14ac:dyDescent="0.3">
      <c r="A877" s="9" t="str">
        <v>AS-95831</v>
      </c>
      <c r="B877" s="9">
        <v>63.9</v>
      </c>
      <c r="C877" s="9">
        <f>VLOOKUP(A877,Sales_Shopify!B:Z,12,0)</f>
        <v>63.9</v>
      </c>
      <c r="D877" s="9">
        <f t="shared" si="39"/>
        <v>0</v>
      </c>
      <c r="G877" s="9" t="str">
        <v>AS-93742</v>
      </c>
      <c r="H877" s="9" t="str">
        <v>['shopify_payments']</v>
      </c>
      <c r="I877" s="9">
        <v>-39.9</v>
      </c>
      <c r="J877" s="9">
        <f t="shared" si="40"/>
        <v>-39.9</v>
      </c>
      <c r="K877" s="9">
        <f t="shared" si="41"/>
        <v>0</v>
      </c>
    </row>
    <row r="878" spans="1:11" x14ac:dyDescent="0.3">
      <c r="A878" s="9" t="str">
        <v>AS-90850</v>
      </c>
      <c r="B878" s="9">
        <v>-56.91</v>
      </c>
      <c r="C878" s="9" t="e">
        <f>VLOOKUP(A878,Sales_Shopify!B:Z,12,0)</f>
        <v>#N/A</v>
      </c>
      <c r="D878" s="9" t="str">
        <f t="shared" si="39"/>
        <v>Not_Found</v>
      </c>
      <c r="G878" s="9" t="str">
        <v>AS-93775</v>
      </c>
      <c r="H878" s="9" t="str">
        <v>['shopify_payments']</v>
      </c>
      <c r="I878" s="9">
        <v>-32.950000000000003</v>
      </c>
      <c r="J878" s="9">
        <f t="shared" si="40"/>
        <v>-32.950000000000003</v>
      </c>
      <c r="K878" s="9">
        <f t="shared" si="41"/>
        <v>0</v>
      </c>
    </row>
    <row r="879" spans="1:11" x14ac:dyDescent="0.3">
      <c r="A879" s="9" t="str">
        <v>AS-95829</v>
      </c>
      <c r="B879" s="9">
        <v>37.9</v>
      </c>
      <c r="C879" s="9">
        <f>VLOOKUP(A879,Sales_Shopify!B:Z,12,0)</f>
        <v>37.9</v>
      </c>
      <c r="D879" s="9">
        <f t="shared" si="39"/>
        <v>0</v>
      </c>
      <c r="G879" s="9" t="str">
        <v>AS-96306</v>
      </c>
      <c r="H879" s="9" t="str">
        <v>['shopify_payments']</v>
      </c>
      <c r="I879" s="9">
        <v>59.95</v>
      </c>
      <c r="J879" s="9">
        <f t="shared" si="40"/>
        <v>59.95</v>
      </c>
      <c r="K879" s="9">
        <f t="shared" si="41"/>
        <v>0</v>
      </c>
    </row>
    <row r="880" spans="1:11" x14ac:dyDescent="0.3">
      <c r="A880" s="9" t="str">
        <v>AS-95828</v>
      </c>
      <c r="B880" s="9">
        <v>77.31</v>
      </c>
      <c r="C880" s="9">
        <f>VLOOKUP(A880,Sales_Shopify!B:Z,12,0)</f>
        <v>77.31</v>
      </c>
      <c r="D880" s="9">
        <f t="shared" si="39"/>
        <v>0</v>
      </c>
      <c r="G880" s="9" t="str">
        <v>AS-96307</v>
      </c>
      <c r="H880" s="9" t="str">
        <v>['shopify_payments']</v>
      </c>
      <c r="I880" s="9">
        <v>65.569999999999993</v>
      </c>
      <c r="J880" s="9">
        <f t="shared" si="40"/>
        <v>65.569999999999993</v>
      </c>
      <c r="K880" s="9">
        <f t="shared" si="41"/>
        <v>0</v>
      </c>
    </row>
    <row r="881" spans="1:11" x14ac:dyDescent="0.3">
      <c r="A881" s="9" t="str">
        <v>AS-95827</v>
      </c>
      <c r="B881" s="9">
        <v>223.65</v>
      </c>
      <c r="C881" s="9">
        <f>VLOOKUP(A881,Sales_Shopify!B:Z,12,0)</f>
        <v>223.65</v>
      </c>
      <c r="D881" s="9">
        <f t="shared" si="39"/>
        <v>0</v>
      </c>
      <c r="G881" s="9" t="str">
        <v>AS-96308</v>
      </c>
      <c r="H881" s="9" t="str">
        <v>['shopify_payments']</v>
      </c>
      <c r="I881" s="9">
        <v>80.849999999999994</v>
      </c>
      <c r="J881" s="9">
        <f t="shared" si="40"/>
        <v>80.849999999999994</v>
      </c>
      <c r="K881" s="9">
        <f t="shared" si="41"/>
        <v>0</v>
      </c>
    </row>
    <row r="882" spans="1:11" x14ac:dyDescent="0.3">
      <c r="A882" s="9" t="str">
        <v>AS-89528</v>
      </c>
      <c r="B882" s="9">
        <v>-9.7200000000000006</v>
      </c>
      <c r="C882" s="9">
        <f>VLOOKUP(A882,Sales_Shopify!B:Z,12,0)</f>
        <v>-9.7200000000000006</v>
      </c>
      <c r="D882" s="9">
        <f t="shared" si="39"/>
        <v>0</v>
      </c>
      <c r="G882" s="9" t="str">
        <v>AS-96309</v>
      </c>
      <c r="H882" s="9" t="str">
        <v>['shopify_payments']</v>
      </c>
      <c r="I882" s="9">
        <v>63.81</v>
      </c>
      <c r="J882" s="9">
        <f t="shared" si="40"/>
        <v>63.81</v>
      </c>
      <c r="K882" s="9">
        <f t="shared" si="41"/>
        <v>0</v>
      </c>
    </row>
    <row r="883" spans="1:11" x14ac:dyDescent="0.3">
      <c r="A883" s="9" t="str">
        <v>AS-95826</v>
      </c>
      <c r="B883" s="9">
        <v>37.9</v>
      </c>
      <c r="C883" s="9">
        <f>VLOOKUP(A883,Sales_Shopify!B:Z,12,0)</f>
        <v>37.9</v>
      </c>
      <c r="D883" s="9">
        <f t="shared" si="39"/>
        <v>0</v>
      </c>
      <c r="G883" s="9" t="str">
        <v>AS-96315</v>
      </c>
      <c r="H883" s="9" t="str">
        <v>['shopify_payments']</v>
      </c>
      <c r="I883" s="9">
        <v>29.9</v>
      </c>
      <c r="J883" s="9">
        <f t="shared" si="40"/>
        <v>29.9</v>
      </c>
      <c r="K883" s="9">
        <f t="shared" si="41"/>
        <v>0</v>
      </c>
    </row>
    <row r="884" spans="1:11" x14ac:dyDescent="0.3">
      <c r="A884" s="9" t="str">
        <v>AS-95825</v>
      </c>
      <c r="B884" s="9">
        <v>47.9</v>
      </c>
      <c r="C884" s="9">
        <f>VLOOKUP(A884,Sales_Shopify!B:Z,12,0)</f>
        <v>47.9</v>
      </c>
      <c r="D884" s="9">
        <f t="shared" si="39"/>
        <v>0</v>
      </c>
      <c r="G884" s="9" t="str">
        <v>AS-96319</v>
      </c>
      <c r="H884" s="9" t="str">
        <v>['shopify_payments']</v>
      </c>
      <c r="I884" s="9">
        <v>59.93</v>
      </c>
      <c r="J884" s="9">
        <f t="shared" si="40"/>
        <v>59.93</v>
      </c>
      <c r="K884" s="9">
        <f t="shared" si="41"/>
        <v>0</v>
      </c>
    </row>
    <row r="885" spans="1:11" x14ac:dyDescent="0.3">
      <c r="A885" s="9" t="str">
        <v>AS-95824</v>
      </c>
      <c r="B885" s="9">
        <v>92.85</v>
      </c>
      <c r="C885" s="9">
        <f>VLOOKUP(A885,Sales_Shopify!B:Z,12,0)</f>
        <v>92.85</v>
      </c>
      <c r="D885" s="9">
        <f t="shared" si="39"/>
        <v>0</v>
      </c>
      <c r="G885" s="9" t="str">
        <v>AS-96320</v>
      </c>
      <c r="H885" s="9" t="str">
        <v>['shopify_payments']</v>
      </c>
      <c r="I885" s="9">
        <v>44.9</v>
      </c>
      <c r="J885" s="9">
        <f t="shared" si="40"/>
        <v>44.9</v>
      </c>
      <c r="K885" s="9">
        <f t="shared" si="41"/>
        <v>0</v>
      </c>
    </row>
    <row r="886" spans="1:11" x14ac:dyDescent="0.3">
      <c r="A886" s="9" t="str">
        <v>AS-95823</v>
      </c>
      <c r="B886" s="9">
        <v>64.95</v>
      </c>
      <c r="C886" s="9">
        <f>VLOOKUP(A886,Sales_Shopify!B:Z,12,0)</f>
        <v>64.95</v>
      </c>
      <c r="D886" s="9">
        <f t="shared" si="39"/>
        <v>0</v>
      </c>
      <c r="G886" s="9" t="str">
        <v>AS-96322</v>
      </c>
      <c r="H886" s="9" t="str">
        <v>['shopify_payments']</v>
      </c>
      <c r="I886" s="9">
        <v>98.85</v>
      </c>
      <c r="J886" s="9">
        <f t="shared" si="40"/>
        <v>98.85</v>
      </c>
      <c r="K886" s="9">
        <f t="shared" si="41"/>
        <v>0</v>
      </c>
    </row>
    <row r="887" spans="1:11" x14ac:dyDescent="0.3">
      <c r="A887" s="9" t="str">
        <v>AS-95822</v>
      </c>
      <c r="B887" s="9">
        <v>85.9</v>
      </c>
      <c r="C887" s="9">
        <f>VLOOKUP(A887,Sales_Shopify!B:Z,12,0)</f>
        <v>85.9</v>
      </c>
      <c r="D887" s="9">
        <f t="shared" si="39"/>
        <v>0</v>
      </c>
      <c r="G887" s="9" t="str">
        <v>AS-96324</v>
      </c>
      <c r="H887" s="9" t="str">
        <v>['shopify_payments']</v>
      </c>
      <c r="I887" s="9">
        <v>122.31</v>
      </c>
      <c r="J887" s="9">
        <f t="shared" si="40"/>
        <v>122.31</v>
      </c>
      <c r="K887" s="9">
        <f t="shared" si="41"/>
        <v>0</v>
      </c>
    </row>
    <row r="888" spans="1:11" x14ac:dyDescent="0.3">
      <c r="A888" s="9" t="str">
        <v>AS-95816</v>
      </c>
      <c r="B888" s="9">
        <v>37.9</v>
      </c>
      <c r="C888" s="9">
        <f>VLOOKUP(A888,Sales_Shopify!B:Z,12,0)</f>
        <v>37.9</v>
      </c>
      <c r="D888" s="9">
        <f t="shared" si="39"/>
        <v>0</v>
      </c>
      <c r="G888" s="9" t="str">
        <v>AS-96325</v>
      </c>
      <c r="H888" s="9" t="str">
        <v>['shopify_payments']</v>
      </c>
      <c r="I888" s="9">
        <v>99.95</v>
      </c>
      <c r="J888" s="9">
        <f t="shared" si="40"/>
        <v>99.95</v>
      </c>
      <c r="K888" s="9">
        <f t="shared" si="41"/>
        <v>0</v>
      </c>
    </row>
    <row r="889" spans="1:11" x14ac:dyDescent="0.3">
      <c r="A889" s="9" t="str">
        <v>AS-95814</v>
      </c>
      <c r="B889" s="9">
        <v>262.75</v>
      </c>
      <c r="C889" s="9">
        <f>VLOOKUP(A889,Sales_Shopify!B:Z,12,0)</f>
        <v>262.75</v>
      </c>
      <c r="D889" s="9">
        <f t="shared" si="39"/>
        <v>0</v>
      </c>
      <c r="G889" s="9" t="str">
        <v>AS-96326</v>
      </c>
      <c r="H889" s="9" t="str">
        <v>['shopify_payments']</v>
      </c>
      <c r="I889" s="9">
        <v>252.54</v>
      </c>
      <c r="J889" s="9">
        <f t="shared" si="40"/>
        <v>252.54</v>
      </c>
      <c r="K889" s="9">
        <f t="shared" si="41"/>
        <v>0</v>
      </c>
    </row>
    <row r="890" spans="1:11" x14ac:dyDescent="0.3">
      <c r="A890" s="9" t="str">
        <v>AS-94311</v>
      </c>
      <c r="B890" s="9">
        <v>-86.3</v>
      </c>
      <c r="C890" s="9">
        <f>VLOOKUP(A890,Sales_Shopify!B:Z,12,0)</f>
        <v>-86.3</v>
      </c>
      <c r="D890" s="9">
        <f t="shared" si="39"/>
        <v>0</v>
      </c>
      <c r="G890" s="9" t="str">
        <v>AS-96327</v>
      </c>
      <c r="H890" s="9" t="str">
        <v>['shopify_payments']</v>
      </c>
      <c r="I890" s="9">
        <v>30.85</v>
      </c>
      <c r="J890" s="9">
        <f t="shared" si="40"/>
        <v>30.85</v>
      </c>
      <c r="K890" s="9">
        <f t="shared" si="41"/>
        <v>0</v>
      </c>
    </row>
    <row r="891" spans="1:11" x14ac:dyDescent="0.3">
      <c r="A891" s="9" t="str">
        <v>AS-95810</v>
      </c>
      <c r="B891" s="9">
        <v>84.9</v>
      </c>
      <c r="C891" s="9">
        <f>VLOOKUP(A891,Sales_Shopify!B:Z,12,0)</f>
        <v>84.9</v>
      </c>
      <c r="D891" s="9">
        <f t="shared" si="39"/>
        <v>0</v>
      </c>
      <c r="G891" s="9" t="str">
        <v>AS-96328</v>
      </c>
      <c r="H891" s="9" t="str">
        <v>['shopify_payments']</v>
      </c>
      <c r="I891" s="9">
        <v>49.9</v>
      </c>
      <c r="J891" s="9">
        <f t="shared" si="40"/>
        <v>49.9</v>
      </c>
      <c r="K891" s="9">
        <f t="shared" si="41"/>
        <v>0</v>
      </c>
    </row>
    <row r="892" spans="1:11" x14ac:dyDescent="0.3">
      <c r="A892" s="9" t="str">
        <v>AS-95807</v>
      </c>
      <c r="B892" s="9">
        <v>330.75</v>
      </c>
      <c r="C892" s="9">
        <f>VLOOKUP(A892,Sales_Shopify!B:Z,12,0)</f>
        <v>330.75</v>
      </c>
      <c r="D892" s="9">
        <f t="shared" si="39"/>
        <v>0</v>
      </c>
      <c r="G892" s="9" t="str">
        <v>AS-96329</v>
      </c>
      <c r="H892" s="9" t="str">
        <v>['shopify_payments']</v>
      </c>
      <c r="I892" s="9">
        <v>58.95</v>
      </c>
      <c r="J892" s="9">
        <f t="shared" si="40"/>
        <v>58.95</v>
      </c>
      <c r="K892" s="9">
        <f t="shared" si="41"/>
        <v>0</v>
      </c>
    </row>
    <row r="893" spans="1:11" x14ac:dyDescent="0.3">
      <c r="A893" s="9" t="str">
        <v>AS-95806</v>
      </c>
      <c r="B893" s="9">
        <v>24.9</v>
      </c>
      <c r="C893" s="9">
        <f>VLOOKUP(A893,Sales_Shopify!B:Z,12,0)</f>
        <v>24.9</v>
      </c>
      <c r="D893" s="9">
        <f t="shared" si="39"/>
        <v>0</v>
      </c>
      <c r="G893" s="9" t="str">
        <v>AS-96332</v>
      </c>
      <c r="H893" s="9" t="str">
        <v>['shopify_payments']</v>
      </c>
      <c r="I893" s="9">
        <v>311.18</v>
      </c>
      <c r="J893" s="9">
        <f t="shared" si="40"/>
        <v>311.18</v>
      </c>
      <c r="K893" s="9">
        <f t="shared" si="41"/>
        <v>0</v>
      </c>
    </row>
    <row r="894" spans="1:11" x14ac:dyDescent="0.3">
      <c r="A894" s="9" t="str">
        <v>AS-95802</v>
      </c>
      <c r="B894" s="9">
        <v>63.9</v>
      </c>
      <c r="C894" s="9">
        <f>VLOOKUP(A894,Sales_Shopify!B:Z,12,0)</f>
        <v>63.9</v>
      </c>
      <c r="D894" s="9">
        <f t="shared" si="39"/>
        <v>0</v>
      </c>
      <c r="G894" s="9" t="str">
        <v>AS-96336</v>
      </c>
      <c r="H894" s="9" t="str">
        <v>['shopify_payments']</v>
      </c>
      <c r="I894" s="9">
        <v>327.06</v>
      </c>
      <c r="J894" s="9">
        <f t="shared" si="40"/>
        <v>327.06</v>
      </c>
      <c r="K894" s="9">
        <f t="shared" si="41"/>
        <v>0</v>
      </c>
    </row>
    <row r="895" spans="1:11" x14ac:dyDescent="0.3">
      <c r="A895" s="9" t="str">
        <v>AS-95800</v>
      </c>
      <c r="B895" s="9">
        <v>29.9</v>
      </c>
      <c r="C895" s="9">
        <f>VLOOKUP(A895,Sales_Shopify!B:Z,12,0)</f>
        <v>29.9</v>
      </c>
      <c r="D895" s="9">
        <f t="shared" si="39"/>
        <v>0</v>
      </c>
      <c r="G895" s="9" t="str">
        <v>AS-96337</v>
      </c>
      <c r="H895" s="9" t="str">
        <v>['shopify_payments']</v>
      </c>
      <c r="I895" s="9">
        <v>95.13</v>
      </c>
      <c r="J895" s="9">
        <f t="shared" si="40"/>
        <v>95.13</v>
      </c>
      <c r="K895" s="9">
        <f t="shared" si="41"/>
        <v>0</v>
      </c>
    </row>
    <row r="896" spans="1:11" x14ac:dyDescent="0.3">
      <c r="A896" s="9" t="str">
        <v>AS-95799</v>
      </c>
      <c r="B896" s="9">
        <v>26.16</v>
      </c>
      <c r="C896" s="9">
        <f>VLOOKUP(A896,Sales_Shopify!B:Z,12,0)</f>
        <v>26.16</v>
      </c>
      <c r="D896" s="9">
        <f t="shared" si="39"/>
        <v>0</v>
      </c>
      <c r="G896" s="9" t="str">
        <v>AS-96338</v>
      </c>
      <c r="H896" s="9" t="str">
        <v>['shopify_payments']</v>
      </c>
      <c r="I896" s="9">
        <v>80.849999999999994</v>
      </c>
      <c r="J896" s="9">
        <f t="shared" si="40"/>
        <v>80.849999999999994</v>
      </c>
      <c r="K896" s="9">
        <f t="shared" si="41"/>
        <v>0</v>
      </c>
    </row>
    <row r="897" spans="1:11" x14ac:dyDescent="0.3">
      <c r="A897" s="9" t="str">
        <v>AS-95798</v>
      </c>
      <c r="B897" s="9">
        <v>99.59</v>
      </c>
      <c r="C897" s="9">
        <f>VLOOKUP(A897,Sales_Shopify!B:Z,12,0)</f>
        <v>99.59</v>
      </c>
      <c r="D897" s="9">
        <f t="shared" si="39"/>
        <v>0</v>
      </c>
      <c r="G897" s="9" t="str">
        <v>AS-96339</v>
      </c>
      <c r="H897" s="9" t="str">
        <v>['shopify_payments']</v>
      </c>
      <c r="I897" s="9">
        <v>24.9</v>
      </c>
      <c r="J897" s="9">
        <f t="shared" si="40"/>
        <v>24.9</v>
      </c>
      <c r="K897" s="9">
        <f t="shared" si="41"/>
        <v>0</v>
      </c>
    </row>
    <row r="898" spans="1:11" x14ac:dyDescent="0.3">
      <c r="A898" s="9" t="str">
        <v>AS-95797</v>
      </c>
      <c r="B898" s="9">
        <v>151.55000000000001</v>
      </c>
      <c r="C898" s="9">
        <f>VLOOKUP(A898,Sales_Shopify!B:Z,12,0)</f>
        <v>151.55000000000001</v>
      </c>
      <c r="D898" s="9">
        <f t="shared" si="39"/>
        <v>0</v>
      </c>
      <c r="G898" s="9" t="str">
        <v>AS-96341</v>
      </c>
      <c r="H898" s="9" t="str">
        <v>['shopify_payments']</v>
      </c>
      <c r="I898" s="9">
        <v>29.9</v>
      </c>
      <c r="J898" s="9">
        <f t="shared" si="40"/>
        <v>29.9</v>
      </c>
      <c r="K898" s="9">
        <f t="shared" si="41"/>
        <v>0</v>
      </c>
    </row>
    <row r="899" spans="1:11" x14ac:dyDescent="0.3">
      <c r="A899" s="9" t="str">
        <v>AS-95794</v>
      </c>
      <c r="B899" s="9">
        <v>46.85</v>
      </c>
      <c r="C899" s="9">
        <f>VLOOKUP(A899,Sales_Shopify!B:Z,12,0)</f>
        <v>46.85</v>
      </c>
      <c r="D899" s="9">
        <f t="shared" si="39"/>
        <v>0</v>
      </c>
      <c r="G899" s="9" t="str">
        <v>AS-96342</v>
      </c>
      <c r="H899" s="9" t="str">
        <v>['shopify_payments']</v>
      </c>
      <c r="I899" s="9">
        <v>47.9</v>
      </c>
      <c r="J899" s="9">
        <f t="shared" si="40"/>
        <v>47.9</v>
      </c>
      <c r="K899" s="9">
        <f t="shared" si="41"/>
        <v>0</v>
      </c>
    </row>
    <row r="900" spans="1:11" x14ac:dyDescent="0.3">
      <c r="A900" s="9" t="str">
        <v>AS-95793</v>
      </c>
      <c r="B900" s="9">
        <v>47.9</v>
      </c>
      <c r="C900" s="9">
        <f>VLOOKUP(A900,Sales_Shopify!B:Z,12,0)</f>
        <v>47.9</v>
      </c>
      <c r="D900" s="9">
        <f t="shared" si="39"/>
        <v>0</v>
      </c>
      <c r="G900" s="9" t="str">
        <v>AS-96344</v>
      </c>
      <c r="H900" s="9" t="str">
        <v>['shopify_payments']</v>
      </c>
      <c r="I900" s="9">
        <v>50.85</v>
      </c>
      <c r="J900" s="9">
        <f t="shared" si="40"/>
        <v>50.85</v>
      </c>
      <c r="K900" s="9">
        <f t="shared" si="41"/>
        <v>0</v>
      </c>
    </row>
    <row r="901" spans="1:11" x14ac:dyDescent="0.3">
      <c r="A901" s="9" t="str">
        <v>AS-95792</v>
      </c>
      <c r="B901" s="9">
        <v>31.9</v>
      </c>
      <c r="C901" s="9">
        <f>VLOOKUP(A901,Sales_Shopify!B:Z,12,0)</f>
        <v>31.9</v>
      </c>
      <c r="D901" s="9">
        <f t="shared" ref="D901:D964" si="42">IFERROR(ROUND(+B901-C901,2),"Not_Found")</f>
        <v>0</v>
      </c>
      <c r="G901" s="9" t="str">
        <v>AS-96345</v>
      </c>
      <c r="H901" s="9" t="str">
        <v>['shopify_payments']</v>
      </c>
      <c r="I901" s="9">
        <v>47.9</v>
      </c>
      <c r="J901" s="9">
        <f t="shared" ref="J901:J964" si="43">VLOOKUP(G901,$A$4:$D$1048576,2,0)</f>
        <v>47.9</v>
      </c>
      <c r="K901" s="9">
        <f t="shared" ref="K901:K964" si="44">IFERROR(ROUND(+I901-J901,2),"Not_Found")</f>
        <v>0</v>
      </c>
    </row>
    <row r="902" spans="1:11" x14ac:dyDescent="0.3">
      <c r="A902" s="9" t="str">
        <v>AS-95791</v>
      </c>
      <c r="B902" s="9">
        <v>52.9</v>
      </c>
      <c r="C902" s="9">
        <f>VLOOKUP(A902,Sales_Shopify!B:Z,12,0)</f>
        <v>52.9</v>
      </c>
      <c r="D902" s="9">
        <f t="shared" si="42"/>
        <v>0</v>
      </c>
      <c r="G902" s="9" t="str">
        <v>AS-96347</v>
      </c>
      <c r="H902" s="9" t="str">
        <v>['shopify_payments']</v>
      </c>
      <c r="I902" s="9">
        <v>17.899999999999999</v>
      </c>
      <c r="J902" s="9">
        <f t="shared" si="43"/>
        <v>17.899999999999999</v>
      </c>
      <c r="K902" s="9">
        <f t="shared" si="44"/>
        <v>0</v>
      </c>
    </row>
    <row r="903" spans="1:11" x14ac:dyDescent="0.3">
      <c r="A903" s="9" t="str">
        <v>AS-95790</v>
      </c>
      <c r="B903" s="9">
        <v>84.47</v>
      </c>
      <c r="C903" s="9">
        <f>VLOOKUP(A903,Sales_Shopify!B:Z,12,0)</f>
        <v>84.47</v>
      </c>
      <c r="D903" s="9">
        <f t="shared" si="42"/>
        <v>0</v>
      </c>
      <c r="G903" s="9" t="str">
        <v>AS-96349</v>
      </c>
      <c r="H903" s="9" t="str">
        <v>['shopify_payments']</v>
      </c>
      <c r="I903" s="9">
        <v>47.9</v>
      </c>
      <c r="J903" s="9">
        <f t="shared" si="43"/>
        <v>47.9</v>
      </c>
      <c r="K903" s="9">
        <f t="shared" si="44"/>
        <v>0</v>
      </c>
    </row>
    <row r="904" spans="1:11" x14ac:dyDescent="0.3">
      <c r="A904" s="9" t="str">
        <v>AS-95789</v>
      </c>
      <c r="B904" s="9">
        <v>95.22</v>
      </c>
      <c r="C904" s="9">
        <f>VLOOKUP(A904,Sales_Shopify!B:Z,12,0)</f>
        <v>95.22</v>
      </c>
      <c r="D904" s="9">
        <f t="shared" si="42"/>
        <v>0</v>
      </c>
      <c r="G904" s="9" t="str">
        <v>AS-96351</v>
      </c>
      <c r="H904" s="9" t="str">
        <v>['shopify_payments']</v>
      </c>
      <c r="I904" s="9">
        <v>117.9</v>
      </c>
      <c r="J904" s="9">
        <f t="shared" si="43"/>
        <v>117.9</v>
      </c>
      <c r="K904" s="9">
        <f t="shared" si="44"/>
        <v>0</v>
      </c>
    </row>
    <row r="905" spans="1:11" x14ac:dyDescent="0.3">
      <c r="A905" s="9" t="str">
        <v>AS-95787</v>
      </c>
      <c r="B905" s="9">
        <v>84.95</v>
      </c>
      <c r="C905" s="9">
        <f>VLOOKUP(A905,Sales_Shopify!B:Z,12,0)</f>
        <v>84.95</v>
      </c>
      <c r="D905" s="9">
        <f t="shared" si="42"/>
        <v>0</v>
      </c>
      <c r="G905" s="9" t="str">
        <v>AS-96353</v>
      </c>
      <c r="H905" s="9" t="str">
        <v>['shopify_payments']</v>
      </c>
      <c r="I905" s="9">
        <v>37.9</v>
      </c>
      <c r="J905" s="9">
        <f t="shared" si="43"/>
        <v>37.9</v>
      </c>
      <c r="K905" s="9">
        <f t="shared" si="44"/>
        <v>0</v>
      </c>
    </row>
    <row r="906" spans="1:11" x14ac:dyDescent="0.3">
      <c r="A906" s="9" t="str">
        <v>AS-95786</v>
      </c>
      <c r="B906" s="9">
        <v>31.9</v>
      </c>
      <c r="C906" s="9">
        <f>VLOOKUP(A906,Sales_Shopify!B:Z,12,0)</f>
        <v>31.9</v>
      </c>
      <c r="D906" s="9">
        <f t="shared" si="42"/>
        <v>0</v>
      </c>
      <c r="G906" s="9" t="str">
        <v>AS-96354</v>
      </c>
      <c r="H906" s="9" t="str">
        <v>['shopify_payments']</v>
      </c>
      <c r="I906" s="9">
        <v>159.75</v>
      </c>
      <c r="J906" s="9">
        <f t="shared" si="43"/>
        <v>159.75</v>
      </c>
      <c r="K906" s="9">
        <f t="shared" si="44"/>
        <v>0</v>
      </c>
    </row>
    <row r="907" spans="1:11" x14ac:dyDescent="0.3">
      <c r="A907" s="9" t="str">
        <v>AS-95785</v>
      </c>
      <c r="B907" s="9">
        <v>59.85</v>
      </c>
      <c r="C907" s="9">
        <f>VLOOKUP(A907,Sales_Shopify!B:Z,12,0)</f>
        <v>59.85</v>
      </c>
      <c r="D907" s="9">
        <f t="shared" si="42"/>
        <v>0</v>
      </c>
      <c r="G907" s="9" t="str">
        <v>AS-96355</v>
      </c>
      <c r="H907" s="9" t="str">
        <v>['shopify_payments']</v>
      </c>
      <c r="I907" s="9">
        <v>24.9</v>
      </c>
      <c r="J907" s="9">
        <f t="shared" si="43"/>
        <v>24.9</v>
      </c>
      <c r="K907" s="9">
        <f t="shared" si="44"/>
        <v>0</v>
      </c>
    </row>
    <row r="908" spans="1:11" x14ac:dyDescent="0.3">
      <c r="A908" s="9" t="str">
        <v>AS-95784</v>
      </c>
      <c r="B908" s="9">
        <v>98.85</v>
      </c>
      <c r="C908" s="9">
        <f>VLOOKUP(A908,Sales_Shopify!B:Z,12,0)</f>
        <v>98.85</v>
      </c>
      <c r="D908" s="9">
        <f t="shared" si="42"/>
        <v>0</v>
      </c>
      <c r="G908" s="9" t="str">
        <v>AS-96356</v>
      </c>
      <c r="H908" s="9" t="str">
        <v>['shopify_payments']</v>
      </c>
      <c r="I908" s="9">
        <v>66.849999999999994</v>
      </c>
      <c r="J908" s="9">
        <f t="shared" si="43"/>
        <v>66.849999999999994</v>
      </c>
      <c r="K908" s="9">
        <f t="shared" si="44"/>
        <v>0</v>
      </c>
    </row>
    <row r="909" spans="1:11" x14ac:dyDescent="0.3">
      <c r="A909" s="9" t="str">
        <v>AS-95783</v>
      </c>
      <c r="B909" s="9">
        <v>67.95</v>
      </c>
      <c r="C909" s="9">
        <f>VLOOKUP(A909,Sales_Shopify!B:Z,12,0)</f>
        <v>67.95</v>
      </c>
      <c r="D909" s="9">
        <f t="shared" si="42"/>
        <v>0</v>
      </c>
      <c r="G909" s="9" t="str">
        <v>AS-96357</v>
      </c>
      <c r="H909" s="9" t="str">
        <v>['shopify_payments']</v>
      </c>
      <c r="I909" s="9">
        <v>28.26</v>
      </c>
      <c r="J909" s="9">
        <f t="shared" si="43"/>
        <v>28.26</v>
      </c>
      <c r="K909" s="9">
        <f t="shared" si="44"/>
        <v>0</v>
      </c>
    </row>
    <row r="910" spans="1:11" x14ac:dyDescent="0.3">
      <c r="A910" s="9" t="str">
        <v>AS-95782</v>
      </c>
      <c r="B910" s="9">
        <v>59.85</v>
      </c>
      <c r="C910" s="9">
        <f>VLOOKUP(A910,Sales_Shopify!B:Z,12,0)</f>
        <v>59.85</v>
      </c>
      <c r="D910" s="9">
        <f t="shared" si="42"/>
        <v>0</v>
      </c>
      <c r="G910" s="9" t="str">
        <v>AS-96359</v>
      </c>
      <c r="H910" s="9" t="str">
        <v>['shopify_payments']</v>
      </c>
      <c r="I910" s="9">
        <v>49.86</v>
      </c>
      <c r="J910" s="9">
        <f t="shared" si="43"/>
        <v>49.86</v>
      </c>
      <c r="K910" s="9">
        <f t="shared" si="44"/>
        <v>0</v>
      </c>
    </row>
    <row r="911" spans="1:11" x14ac:dyDescent="0.3">
      <c r="A911" s="9" t="str">
        <v>AS-95781</v>
      </c>
      <c r="B911" s="9">
        <v>47.16</v>
      </c>
      <c r="C911" s="9">
        <f>VLOOKUP(A911,Sales_Shopify!B:Z,12,0)</f>
        <v>47.16</v>
      </c>
      <c r="D911" s="9">
        <f t="shared" si="42"/>
        <v>0</v>
      </c>
      <c r="G911" s="9" t="str">
        <v>AS-96360</v>
      </c>
      <c r="H911" s="9" t="str">
        <v>['shopify_payments']</v>
      </c>
      <c r="I911" s="9">
        <v>107.78</v>
      </c>
      <c r="J911" s="9">
        <f t="shared" si="43"/>
        <v>107.78</v>
      </c>
      <c r="K911" s="9">
        <f t="shared" si="44"/>
        <v>0</v>
      </c>
    </row>
    <row r="912" spans="1:11" x14ac:dyDescent="0.3">
      <c r="A912" s="9" t="str">
        <v>AS-95779</v>
      </c>
      <c r="B912" s="9">
        <v>99.95</v>
      </c>
      <c r="C912" s="9">
        <f>VLOOKUP(A912,Sales_Shopify!B:Z,12,0)</f>
        <v>99.95</v>
      </c>
      <c r="D912" s="9">
        <f t="shared" si="42"/>
        <v>0</v>
      </c>
      <c r="G912" s="9" t="str">
        <v>AS-96311</v>
      </c>
      <c r="H912" s="9" t="str">
        <v>['shopify_payments']</v>
      </c>
      <c r="I912" s="9">
        <v>97.97</v>
      </c>
      <c r="J912" s="9">
        <f t="shared" si="43"/>
        <v>97.97</v>
      </c>
      <c r="K912" s="9">
        <f t="shared" si="44"/>
        <v>0</v>
      </c>
    </row>
    <row r="913" spans="1:11" x14ac:dyDescent="0.3">
      <c r="A913" s="9" t="str">
        <v>AS-95773</v>
      </c>
      <c r="B913" s="9">
        <v>44.9</v>
      </c>
      <c r="C913" s="9">
        <f>VLOOKUP(A913,Sales_Shopify!B:Z,12,0)</f>
        <v>44.9</v>
      </c>
      <c r="D913" s="9">
        <f t="shared" si="42"/>
        <v>0</v>
      </c>
      <c r="G913" s="9" t="str">
        <v>AS-96343</v>
      </c>
      <c r="H913" s="9" t="str">
        <v>['shopify_payments']</v>
      </c>
      <c r="I913" s="9">
        <v>0</v>
      </c>
      <c r="J913" s="9">
        <f t="shared" si="43"/>
        <v>0</v>
      </c>
      <c r="K913" s="9">
        <f t="shared" si="44"/>
        <v>0</v>
      </c>
    </row>
    <row r="914" spans="1:11" x14ac:dyDescent="0.3">
      <c r="A914" s="9" t="str">
        <v>AS-95770</v>
      </c>
      <c r="B914" s="9">
        <v>84.95</v>
      </c>
      <c r="C914" s="9">
        <f>VLOOKUP(A914,Sales_Shopify!B:Z,12,0)</f>
        <v>84.95</v>
      </c>
      <c r="D914" s="9">
        <f t="shared" si="42"/>
        <v>0</v>
      </c>
      <c r="G914" s="9" t="str">
        <v>AS-96321</v>
      </c>
      <c r="H914" s="9" t="str">
        <v>['shopify_payments']</v>
      </c>
      <c r="I914" s="9">
        <v>172.41</v>
      </c>
      <c r="J914" s="9">
        <f t="shared" si="43"/>
        <v>172.41</v>
      </c>
      <c r="K914" s="9">
        <f t="shared" si="44"/>
        <v>0</v>
      </c>
    </row>
    <row r="915" spans="1:11" x14ac:dyDescent="0.3">
      <c r="A915" s="9" t="str">
        <v>AS-95769</v>
      </c>
      <c r="B915" s="9">
        <v>1482.53</v>
      </c>
      <c r="C915" s="9">
        <f>VLOOKUP(A915,Sales_Shopify!B:Z,12,0)</f>
        <v>1482.53</v>
      </c>
      <c r="D915" s="9">
        <f t="shared" si="42"/>
        <v>0</v>
      </c>
      <c r="G915" s="9" t="str">
        <v>AS-96364</v>
      </c>
      <c r="H915" s="9" t="str">
        <v>['shopify_payments']</v>
      </c>
      <c r="I915" s="9">
        <v>73.849999999999994</v>
      </c>
      <c r="J915" s="9">
        <f t="shared" si="43"/>
        <v>73.849999999999994</v>
      </c>
      <c r="K915" s="9">
        <f t="shared" si="44"/>
        <v>0</v>
      </c>
    </row>
    <row r="916" spans="1:11" x14ac:dyDescent="0.3">
      <c r="A916" s="9" t="str">
        <v>AS-95767</v>
      </c>
      <c r="B916" s="9">
        <v>99.95</v>
      </c>
      <c r="C916" s="9">
        <f>VLOOKUP(A916,Sales_Shopify!B:Z,12,0)</f>
        <v>99.95</v>
      </c>
      <c r="D916" s="9">
        <f t="shared" si="42"/>
        <v>0</v>
      </c>
      <c r="G916" s="9" t="str">
        <v>AS-96368</v>
      </c>
      <c r="H916" s="9" t="str">
        <v>['shopify_payments']</v>
      </c>
      <c r="I916" s="9">
        <v>109.9</v>
      </c>
      <c r="J916" s="9">
        <f t="shared" si="43"/>
        <v>109.9</v>
      </c>
      <c r="K916" s="9">
        <f t="shared" si="44"/>
        <v>0</v>
      </c>
    </row>
    <row r="917" spans="1:11" x14ac:dyDescent="0.3">
      <c r="A917" s="9" t="str">
        <v>AS-90680</v>
      </c>
      <c r="B917" s="9">
        <v>0</v>
      </c>
      <c r="C917" s="9" t="e">
        <f>VLOOKUP(A917,Sales_Shopify!B:Z,12,0)</f>
        <v>#N/A</v>
      </c>
      <c r="D917" s="9" t="str">
        <f t="shared" si="42"/>
        <v>Not_Found</v>
      </c>
      <c r="G917" s="9" t="str">
        <v>AS-96369</v>
      </c>
      <c r="H917" s="9" t="str">
        <v>['shopify_payments']</v>
      </c>
      <c r="I917" s="9">
        <v>29.9</v>
      </c>
      <c r="J917" s="9">
        <f t="shared" si="43"/>
        <v>29.9</v>
      </c>
      <c r="K917" s="9">
        <f t="shared" si="44"/>
        <v>0</v>
      </c>
    </row>
    <row r="918" spans="1:11" x14ac:dyDescent="0.3">
      <c r="A918" s="9" t="str">
        <v>AS-95765</v>
      </c>
      <c r="B918" s="9">
        <v>105.8</v>
      </c>
      <c r="C918" s="9">
        <f>VLOOKUP(A918,Sales_Shopify!B:Z,12,0)</f>
        <v>105.8</v>
      </c>
      <c r="D918" s="9">
        <f t="shared" si="42"/>
        <v>0</v>
      </c>
      <c r="G918" s="9" t="str">
        <v>AS-96370</v>
      </c>
      <c r="H918" s="9" t="str">
        <v>['shopify_payments']</v>
      </c>
      <c r="I918" s="9">
        <v>183.47</v>
      </c>
      <c r="J918" s="9">
        <f t="shared" si="43"/>
        <v>183.47</v>
      </c>
      <c r="K918" s="9">
        <f t="shared" si="44"/>
        <v>0</v>
      </c>
    </row>
    <row r="919" spans="1:11" x14ac:dyDescent="0.3">
      <c r="A919" s="9" t="str">
        <v>AS-95764</v>
      </c>
      <c r="B919" s="9">
        <v>99.95</v>
      </c>
      <c r="C919" s="9">
        <f>VLOOKUP(A919,Sales_Shopify!B:Z,12,0)</f>
        <v>99.95</v>
      </c>
      <c r="D919" s="9">
        <f t="shared" si="42"/>
        <v>0</v>
      </c>
      <c r="G919" s="9" t="str">
        <v>AS-96371</v>
      </c>
      <c r="H919" s="9" t="str">
        <v>['shopify_payments']</v>
      </c>
      <c r="I919" s="9">
        <v>105.8</v>
      </c>
      <c r="J919" s="9">
        <f t="shared" si="43"/>
        <v>105.8</v>
      </c>
      <c r="K919" s="9">
        <f t="shared" si="44"/>
        <v>0</v>
      </c>
    </row>
    <row r="920" spans="1:11" x14ac:dyDescent="0.3">
      <c r="A920" s="9" t="str">
        <v>AS-95762</v>
      </c>
      <c r="B920" s="9">
        <v>58.95</v>
      </c>
      <c r="C920" s="9">
        <f>VLOOKUP(A920,Sales_Shopify!B:Z,12,0)</f>
        <v>58.95</v>
      </c>
      <c r="D920" s="9">
        <f t="shared" si="42"/>
        <v>0</v>
      </c>
      <c r="G920" s="9" t="str">
        <v>AS-96375</v>
      </c>
      <c r="H920" s="9" t="str">
        <v>['shopify_payments']</v>
      </c>
      <c r="I920" s="9">
        <v>159.94999999999999</v>
      </c>
      <c r="J920" s="9">
        <f t="shared" si="43"/>
        <v>159.94999999999999</v>
      </c>
      <c r="K920" s="9">
        <f t="shared" si="44"/>
        <v>0</v>
      </c>
    </row>
    <row r="921" spans="1:11" x14ac:dyDescent="0.3">
      <c r="A921" s="9" t="str">
        <v>AS-95761</v>
      </c>
      <c r="B921" s="9">
        <v>24.9</v>
      </c>
      <c r="C921" s="9">
        <f>VLOOKUP(A921,Sales_Shopify!B:Z,12,0)</f>
        <v>24.9</v>
      </c>
      <c r="D921" s="9">
        <f t="shared" si="42"/>
        <v>0</v>
      </c>
      <c r="G921" s="9" t="str">
        <v>AS-96379</v>
      </c>
      <c r="H921" s="9" t="str">
        <v>['shopify_payments']</v>
      </c>
      <c r="I921" s="9">
        <v>17.899999999999999</v>
      </c>
      <c r="J921" s="9">
        <f t="shared" si="43"/>
        <v>17.899999999999999</v>
      </c>
      <c r="K921" s="9">
        <f t="shared" si="44"/>
        <v>0</v>
      </c>
    </row>
    <row r="922" spans="1:11" x14ac:dyDescent="0.3">
      <c r="A922" s="9" t="str">
        <v>AS-95760</v>
      </c>
      <c r="B922" s="9">
        <v>63.9</v>
      </c>
      <c r="C922" s="9">
        <f>VLOOKUP(A922,Sales_Shopify!B:Z,12,0)</f>
        <v>63.9</v>
      </c>
      <c r="D922" s="9">
        <f t="shared" si="42"/>
        <v>0</v>
      </c>
      <c r="G922" s="9" t="str">
        <v>AS-96382</v>
      </c>
      <c r="H922" s="9" t="str">
        <v>['shopify_payments']</v>
      </c>
      <c r="I922" s="9">
        <v>84.95</v>
      </c>
      <c r="J922" s="9">
        <f t="shared" si="43"/>
        <v>84.95</v>
      </c>
      <c r="K922" s="9">
        <f t="shared" si="44"/>
        <v>0</v>
      </c>
    </row>
    <row r="923" spans="1:11" x14ac:dyDescent="0.3">
      <c r="A923" s="9" t="str">
        <v>AS-95759</v>
      </c>
      <c r="B923" s="9">
        <v>44.9</v>
      </c>
      <c r="C923" s="9">
        <f>VLOOKUP(A923,Sales_Shopify!B:Z,12,0)</f>
        <v>44.9</v>
      </c>
      <c r="D923" s="9">
        <f t="shared" si="42"/>
        <v>0</v>
      </c>
      <c r="G923" s="9" t="str">
        <v>AS-96383</v>
      </c>
      <c r="H923" s="9" t="str">
        <v>['shopify_payments']</v>
      </c>
      <c r="I923" s="9">
        <v>44.9</v>
      </c>
      <c r="J923" s="9">
        <f t="shared" si="43"/>
        <v>44.9</v>
      </c>
      <c r="K923" s="9">
        <f t="shared" si="44"/>
        <v>0</v>
      </c>
    </row>
    <row r="924" spans="1:11" x14ac:dyDescent="0.3">
      <c r="A924" s="9" t="str">
        <v>AS-95757</v>
      </c>
      <c r="B924" s="9">
        <v>49.9</v>
      </c>
      <c r="C924" s="9">
        <f>VLOOKUP(A924,Sales_Shopify!B:Z,12,0)</f>
        <v>49.9</v>
      </c>
      <c r="D924" s="9">
        <f t="shared" si="42"/>
        <v>0</v>
      </c>
      <c r="G924" s="9" t="str">
        <v>AS-96384</v>
      </c>
      <c r="H924" s="9" t="str">
        <v>['shopify_payments']</v>
      </c>
      <c r="I924" s="9">
        <v>235.8</v>
      </c>
      <c r="J924" s="9">
        <f t="shared" si="43"/>
        <v>235.8</v>
      </c>
      <c r="K924" s="9">
        <f t="shared" si="44"/>
        <v>0</v>
      </c>
    </row>
    <row r="925" spans="1:11" x14ac:dyDescent="0.3">
      <c r="A925" s="9" t="str">
        <v>AS-95756</v>
      </c>
      <c r="B925" s="9">
        <v>37.9</v>
      </c>
      <c r="C925" s="9">
        <f>VLOOKUP(A925,Sales_Shopify!B:Z,12,0)</f>
        <v>37.9</v>
      </c>
      <c r="D925" s="9">
        <f t="shared" si="42"/>
        <v>0</v>
      </c>
      <c r="G925" s="9" t="str">
        <v>AS-96385</v>
      </c>
      <c r="H925" s="9" t="str">
        <v>['shopify_payments']</v>
      </c>
      <c r="I925" s="9">
        <v>24.9</v>
      </c>
      <c r="J925" s="9">
        <f t="shared" si="43"/>
        <v>24.9</v>
      </c>
      <c r="K925" s="9">
        <f t="shared" si="44"/>
        <v>0</v>
      </c>
    </row>
    <row r="926" spans="1:11" x14ac:dyDescent="0.3">
      <c r="A926" s="9" t="str">
        <v>AS-95755</v>
      </c>
      <c r="B926" s="9">
        <v>79.900000000000006</v>
      </c>
      <c r="C926" s="9">
        <f>VLOOKUP(A926,Sales_Shopify!B:Z,12,0)</f>
        <v>79.900000000000006</v>
      </c>
      <c r="D926" s="9">
        <f t="shared" si="42"/>
        <v>0</v>
      </c>
      <c r="G926" s="9" t="str">
        <v>AS-96387</v>
      </c>
      <c r="H926" s="9" t="str">
        <v>['shopify_payments']</v>
      </c>
      <c r="I926" s="9">
        <v>114.95</v>
      </c>
      <c r="J926" s="9">
        <f t="shared" si="43"/>
        <v>114.95</v>
      </c>
      <c r="K926" s="9">
        <f t="shared" si="44"/>
        <v>0</v>
      </c>
    </row>
    <row r="927" spans="1:11" x14ac:dyDescent="0.3">
      <c r="A927" s="9" t="str">
        <v>AS-95754</v>
      </c>
      <c r="B927" s="9">
        <v>31.9</v>
      </c>
      <c r="C927" s="9">
        <f>VLOOKUP(A927,Sales_Shopify!B:Z,12,0)</f>
        <v>31.9</v>
      </c>
      <c r="D927" s="9">
        <f t="shared" si="42"/>
        <v>0</v>
      </c>
      <c r="G927" s="9" t="str">
        <v>AS-96391</v>
      </c>
      <c r="H927" s="9" t="str">
        <v>['shopify_payments']</v>
      </c>
      <c r="I927" s="9">
        <v>159.94999999999999</v>
      </c>
      <c r="J927" s="9">
        <f t="shared" si="43"/>
        <v>159.94999999999999</v>
      </c>
      <c r="K927" s="9">
        <f t="shared" si="44"/>
        <v>0</v>
      </c>
    </row>
    <row r="928" spans="1:11" x14ac:dyDescent="0.3">
      <c r="A928" s="9" t="str">
        <v>AS-95751</v>
      </c>
      <c r="B928" s="9">
        <v>31.9</v>
      </c>
      <c r="C928" s="9">
        <f>VLOOKUP(A928,Sales_Shopify!B:Z,12,0)</f>
        <v>31.9</v>
      </c>
      <c r="D928" s="9">
        <f t="shared" si="42"/>
        <v>0</v>
      </c>
      <c r="G928" s="9" t="str">
        <v>AS-96393</v>
      </c>
      <c r="H928" s="9" t="str">
        <v>['shopify_payments']</v>
      </c>
      <c r="I928" s="9">
        <v>31.9</v>
      </c>
      <c r="J928" s="9">
        <f t="shared" si="43"/>
        <v>31.9</v>
      </c>
      <c r="K928" s="9">
        <f t="shared" si="44"/>
        <v>0</v>
      </c>
    </row>
    <row r="929" spans="1:11" x14ac:dyDescent="0.3">
      <c r="A929" s="9" t="str">
        <v>AS-95750</v>
      </c>
      <c r="B929" s="9">
        <v>71.900000000000006</v>
      </c>
      <c r="C929" s="9">
        <f>VLOOKUP(A929,Sales_Shopify!B:Z,12,0)</f>
        <v>71.900000000000006</v>
      </c>
      <c r="D929" s="9">
        <f t="shared" si="42"/>
        <v>0</v>
      </c>
      <c r="G929" s="9" t="str">
        <v>AS-96395</v>
      </c>
      <c r="H929" s="9" t="str">
        <v>['shopify_payments']</v>
      </c>
      <c r="I929" s="9">
        <v>199.9</v>
      </c>
      <c r="J929" s="9">
        <f t="shared" si="43"/>
        <v>199.9</v>
      </c>
      <c r="K929" s="9">
        <f t="shared" si="44"/>
        <v>0</v>
      </c>
    </row>
    <row r="930" spans="1:11" x14ac:dyDescent="0.3">
      <c r="A930" s="9" t="str">
        <v>AS-95549</v>
      </c>
      <c r="B930" s="9">
        <v>0</v>
      </c>
      <c r="C930" s="9">
        <f>VLOOKUP(A930,Sales_Shopify!B:Z,12,0)</f>
        <v>0</v>
      </c>
      <c r="D930" s="9">
        <f t="shared" si="42"/>
        <v>0</v>
      </c>
      <c r="G930" s="9" t="str">
        <v>AS-96397</v>
      </c>
      <c r="H930" s="9" t="str">
        <v>['shopify_payments']</v>
      </c>
      <c r="I930" s="9">
        <v>157.9</v>
      </c>
      <c r="J930" s="9">
        <f t="shared" si="43"/>
        <v>157.9</v>
      </c>
      <c r="K930" s="9">
        <f t="shared" si="44"/>
        <v>0</v>
      </c>
    </row>
    <row r="931" spans="1:11" x14ac:dyDescent="0.3">
      <c r="A931" s="9" t="str">
        <v>AS-95491</v>
      </c>
      <c r="B931" s="9">
        <v>0</v>
      </c>
      <c r="C931" s="9">
        <f>VLOOKUP(A931,Sales_Shopify!B:Z,12,0)</f>
        <v>0</v>
      </c>
      <c r="D931" s="9">
        <f t="shared" si="42"/>
        <v>0</v>
      </c>
      <c r="G931" s="9" t="str">
        <v>AS-96400</v>
      </c>
      <c r="H931" s="9" t="str">
        <v>['shopify_payments']</v>
      </c>
      <c r="I931" s="9">
        <v>59.9</v>
      </c>
      <c r="J931" s="9">
        <f t="shared" si="43"/>
        <v>59.9</v>
      </c>
      <c r="K931" s="9">
        <f t="shared" si="44"/>
        <v>0</v>
      </c>
    </row>
    <row r="932" spans="1:11" x14ac:dyDescent="0.3">
      <c r="A932" s="9" t="str">
        <v>AS-95746</v>
      </c>
      <c r="B932" s="9">
        <v>29.9</v>
      </c>
      <c r="C932" s="9">
        <f>VLOOKUP(A932,Sales_Shopify!B:Z,12,0)</f>
        <v>29.9</v>
      </c>
      <c r="D932" s="9">
        <f t="shared" si="42"/>
        <v>0</v>
      </c>
      <c r="G932" s="9" t="str">
        <v>AS-96406</v>
      </c>
      <c r="H932" s="9" t="str">
        <v>['shopify_payments']</v>
      </c>
      <c r="I932" s="9">
        <v>40.950000000000003</v>
      </c>
      <c r="J932" s="9">
        <f t="shared" si="43"/>
        <v>40.950000000000003</v>
      </c>
      <c r="K932" s="9">
        <f t="shared" si="44"/>
        <v>0</v>
      </c>
    </row>
    <row r="933" spans="1:11" x14ac:dyDescent="0.3">
      <c r="A933" s="9" t="str">
        <v>AS-95745</v>
      </c>
      <c r="B933" s="9">
        <v>24.9</v>
      </c>
      <c r="C933" s="9">
        <f>VLOOKUP(A933,Sales_Shopify!B:Z,12,0)</f>
        <v>24.9</v>
      </c>
      <c r="D933" s="9">
        <f t="shared" si="42"/>
        <v>0</v>
      </c>
      <c r="G933" s="9" t="str">
        <v>AS-96408</v>
      </c>
      <c r="H933" s="9" t="str">
        <v>['shopify_payments']</v>
      </c>
      <c r="I933" s="9">
        <v>40.86</v>
      </c>
      <c r="J933" s="9">
        <f t="shared" si="43"/>
        <v>40.86</v>
      </c>
      <c r="K933" s="9">
        <f t="shared" si="44"/>
        <v>0</v>
      </c>
    </row>
    <row r="934" spans="1:11" x14ac:dyDescent="0.3">
      <c r="A934" s="9" t="str">
        <v>AS-95744</v>
      </c>
      <c r="B934" s="9">
        <v>115.11</v>
      </c>
      <c r="C934" s="9">
        <f>VLOOKUP(A934,Sales_Shopify!B:Z,12,0)</f>
        <v>115.11</v>
      </c>
      <c r="D934" s="9">
        <f t="shared" si="42"/>
        <v>0</v>
      </c>
      <c r="G934" s="9" t="str">
        <v>AS-96410</v>
      </c>
      <c r="H934" s="9" t="str">
        <v>['shopify_payments']</v>
      </c>
      <c r="I934" s="9">
        <v>37.9</v>
      </c>
      <c r="J934" s="9">
        <f t="shared" si="43"/>
        <v>37.9</v>
      </c>
      <c r="K934" s="9">
        <f t="shared" si="44"/>
        <v>0</v>
      </c>
    </row>
    <row r="935" spans="1:11" x14ac:dyDescent="0.3">
      <c r="A935" s="9" t="str">
        <v>AS-95480</v>
      </c>
      <c r="B935" s="9">
        <v>0</v>
      </c>
      <c r="C935" s="9">
        <f>VLOOKUP(A935,Sales_Shopify!B:Z,12,0)</f>
        <v>0</v>
      </c>
      <c r="D935" s="9">
        <f t="shared" si="42"/>
        <v>0</v>
      </c>
      <c r="G935" s="9" t="str">
        <v>AS-96412</v>
      </c>
      <c r="H935" s="9" t="str">
        <v>['shopify_payments']</v>
      </c>
      <c r="I935" s="9">
        <v>99.95</v>
      </c>
      <c r="J935" s="9">
        <f t="shared" si="43"/>
        <v>99.95</v>
      </c>
      <c r="K935" s="9">
        <f t="shared" si="44"/>
        <v>0</v>
      </c>
    </row>
    <row r="936" spans="1:11" x14ac:dyDescent="0.3">
      <c r="A936" s="9" t="str">
        <v>AS-95742</v>
      </c>
      <c r="B936" s="9">
        <v>1741.59</v>
      </c>
      <c r="C936" s="9">
        <f>VLOOKUP(A936,Sales_Shopify!B:Z,12,0)</f>
        <v>1741.59</v>
      </c>
      <c r="D936" s="9">
        <f t="shared" si="42"/>
        <v>0</v>
      </c>
      <c r="G936" s="9" t="str">
        <v>AS-96413</v>
      </c>
      <c r="H936" s="9" t="str">
        <v>['shopify_payments']</v>
      </c>
      <c r="I936" s="9">
        <v>126.85</v>
      </c>
      <c r="J936" s="9">
        <f t="shared" si="43"/>
        <v>126.85</v>
      </c>
      <c r="K936" s="9">
        <f t="shared" si="44"/>
        <v>0</v>
      </c>
    </row>
    <row r="937" spans="1:11" x14ac:dyDescent="0.3">
      <c r="A937" s="9" t="str">
        <v>AS-95527</v>
      </c>
      <c r="B937" s="9">
        <v>77.31</v>
      </c>
      <c r="C937" s="9">
        <f>VLOOKUP(A937,Sales_Shopify!B:Z,12,0)</f>
        <v>77.31</v>
      </c>
      <c r="D937" s="9">
        <f t="shared" si="42"/>
        <v>0</v>
      </c>
      <c r="G937" s="9" t="str">
        <v>AS-96414</v>
      </c>
      <c r="H937" s="9" t="str">
        <v>['shopify_payments']</v>
      </c>
      <c r="I937" s="9">
        <v>49.9</v>
      </c>
      <c r="J937" s="9">
        <f t="shared" si="43"/>
        <v>49.9</v>
      </c>
      <c r="K937" s="9">
        <f t="shared" si="44"/>
        <v>0</v>
      </c>
    </row>
    <row r="938" spans="1:11" x14ac:dyDescent="0.3">
      <c r="A938" s="9" t="str">
        <v>AS-95741</v>
      </c>
      <c r="B938" s="9">
        <v>49.9</v>
      </c>
      <c r="C938" s="9">
        <f>VLOOKUP(A938,Sales_Shopify!B:Z,12,0)</f>
        <v>49.9</v>
      </c>
      <c r="D938" s="9">
        <f t="shared" si="42"/>
        <v>0</v>
      </c>
      <c r="G938" s="9" t="str">
        <v>AS-96415</v>
      </c>
      <c r="H938" s="9" t="str">
        <v>['shopify_payments']</v>
      </c>
      <c r="I938" s="9">
        <v>49.95</v>
      </c>
      <c r="J938" s="9">
        <f t="shared" si="43"/>
        <v>49.95</v>
      </c>
      <c r="K938" s="9">
        <f t="shared" si="44"/>
        <v>0</v>
      </c>
    </row>
    <row r="939" spans="1:11" x14ac:dyDescent="0.3">
      <c r="A939" s="9" t="str">
        <v>AS-95738</v>
      </c>
      <c r="B939" s="9">
        <v>79.95</v>
      </c>
      <c r="C939" s="9">
        <f>VLOOKUP(A939,Sales_Shopify!B:Z,12,0)</f>
        <v>79.95</v>
      </c>
      <c r="D939" s="9">
        <f t="shared" si="42"/>
        <v>0</v>
      </c>
      <c r="G939" s="9" t="str">
        <v>AS-96419</v>
      </c>
      <c r="H939" s="9" t="str">
        <v>['shopify_payments']</v>
      </c>
      <c r="I939" s="9">
        <v>67.37</v>
      </c>
      <c r="J939" s="9">
        <f t="shared" si="43"/>
        <v>67.37</v>
      </c>
      <c r="K939" s="9">
        <f t="shared" si="44"/>
        <v>0</v>
      </c>
    </row>
    <row r="940" spans="1:11" x14ac:dyDescent="0.3">
      <c r="A940" s="9" t="str">
        <v>AS-94901</v>
      </c>
      <c r="B940" s="9">
        <v>34.56</v>
      </c>
      <c r="C940" s="9">
        <f>VLOOKUP(A940,Sales_Shopify!B:Z,12,0)</f>
        <v>34.56</v>
      </c>
      <c r="D940" s="9">
        <f t="shared" si="42"/>
        <v>0</v>
      </c>
      <c r="G940" s="9" t="str">
        <v>AS-96420</v>
      </c>
      <c r="H940" s="9" t="str">
        <v>['shopify_payments']</v>
      </c>
      <c r="I940" s="9">
        <v>30.85</v>
      </c>
      <c r="J940" s="9">
        <f t="shared" si="43"/>
        <v>30.85</v>
      </c>
      <c r="K940" s="9">
        <f t="shared" si="44"/>
        <v>0</v>
      </c>
    </row>
    <row r="941" spans="1:11" x14ac:dyDescent="0.3">
      <c r="A941" s="9" t="str">
        <v>AS-95737</v>
      </c>
      <c r="B941" s="9">
        <v>65.849999999999994</v>
      </c>
      <c r="C941" s="9">
        <f>VLOOKUP(A941,Sales_Shopify!B:Z,12,0)</f>
        <v>65.849999999999994</v>
      </c>
      <c r="D941" s="9">
        <f t="shared" si="42"/>
        <v>0</v>
      </c>
      <c r="G941" s="9" t="str">
        <v>AS-96422</v>
      </c>
      <c r="H941" s="9" t="str">
        <v>['shopify_payments']</v>
      </c>
      <c r="I941" s="9">
        <v>67.95</v>
      </c>
      <c r="J941" s="9">
        <f t="shared" si="43"/>
        <v>67.95</v>
      </c>
      <c r="K941" s="9">
        <f t="shared" si="44"/>
        <v>0</v>
      </c>
    </row>
    <row r="942" spans="1:11" x14ac:dyDescent="0.3">
      <c r="A942" s="9" t="str">
        <v>AS-95735</v>
      </c>
      <c r="B942" s="9">
        <v>115.39</v>
      </c>
      <c r="C942" s="9">
        <f>VLOOKUP(A942,Sales_Shopify!B:Z,12,0)</f>
        <v>115.39</v>
      </c>
      <c r="D942" s="9">
        <f t="shared" si="42"/>
        <v>0</v>
      </c>
      <c r="G942" s="9" t="str">
        <v>AS-96423</v>
      </c>
      <c r="H942" s="9" t="str">
        <v>['shopify_payments']</v>
      </c>
      <c r="I942" s="9">
        <v>92.9</v>
      </c>
      <c r="J942" s="9">
        <f t="shared" si="43"/>
        <v>92.9</v>
      </c>
      <c r="K942" s="9">
        <f t="shared" si="44"/>
        <v>0</v>
      </c>
    </row>
    <row r="943" spans="1:11" x14ac:dyDescent="0.3">
      <c r="A943" s="9" t="str">
        <v>AS-95734</v>
      </c>
      <c r="B943" s="9">
        <v>30.85</v>
      </c>
      <c r="C943" s="9">
        <f>VLOOKUP(A943,Sales_Shopify!B:Z,12,0)</f>
        <v>30.85</v>
      </c>
      <c r="D943" s="9">
        <f t="shared" si="42"/>
        <v>0</v>
      </c>
      <c r="G943" s="9" t="str">
        <v>AS-96424</v>
      </c>
      <c r="H943" s="9" t="str">
        <v>['shopify_payments']</v>
      </c>
      <c r="I943" s="9">
        <v>17.899999999999999</v>
      </c>
      <c r="J943" s="9">
        <f t="shared" si="43"/>
        <v>17.899999999999999</v>
      </c>
      <c r="K943" s="9">
        <f t="shared" si="44"/>
        <v>0</v>
      </c>
    </row>
    <row r="944" spans="1:11" x14ac:dyDescent="0.3">
      <c r="A944" s="9" t="str">
        <v>AS-95733</v>
      </c>
      <c r="B944" s="9">
        <v>65.900000000000006</v>
      </c>
      <c r="C944" s="9">
        <f>VLOOKUP(A944,Sales_Shopify!B:Z,12,0)</f>
        <v>65.900000000000006</v>
      </c>
      <c r="D944" s="9">
        <f t="shared" si="42"/>
        <v>0</v>
      </c>
      <c r="G944" s="9" t="str">
        <v>AS-96407</v>
      </c>
      <c r="H944" s="9" t="str">
        <v>['shopify_payments']</v>
      </c>
      <c r="I944" s="9">
        <v>0</v>
      </c>
      <c r="J944" s="9">
        <f t="shared" si="43"/>
        <v>0</v>
      </c>
      <c r="K944" s="9">
        <f t="shared" si="44"/>
        <v>0</v>
      </c>
    </row>
    <row r="945" spans="1:11" x14ac:dyDescent="0.3">
      <c r="A945" s="9" t="str">
        <v>AS-95732</v>
      </c>
      <c r="B945" s="9">
        <v>88.97</v>
      </c>
      <c r="C945" s="9">
        <f>VLOOKUP(A945,Sales_Shopify!B:Z,12,0)</f>
        <v>88.97</v>
      </c>
      <c r="D945" s="9">
        <f t="shared" si="42"/>
        <v>0</v>
      </c>
      <c r="G945" s="9" t="str">
        <v>AS-96425</v>
      </c>
      <c r="H945" s="9" t="str">
        <v>['shopify_payments']</v>
      </c>
      <c r="I945" s="9">
        <v>53.9</v>
      </c>
      <c r="J945" s="9">
        <f t="shared" si="43"/>
        <v>53.9</v>
      </c>
      <c r="K945" s="9">
        <f t="shared" si="44"/>
        <v>0</v>
      </c>
    </row>
    <row r="946" spans="1:11" x14ac:dyDescent="0.3">
      <c r="A946" s="9" t="str">
        <v>AS-95731</v>
      </c>
      <c r="B946" s="9">
        <v>47.9</v>
      </c>
      <c r="C946" s="9">
        <f>VLOOKUP(A946,Sales_Shopify!B:Z,12,0)</f>
        <v>47.9</v>
      </c>
      <c r="D946" s="9">
        <f t="shared" si="42"/>
        <v>0</v>
      </c>
      <c r="G946" s="9" t="str">
        <v>AS-96428</v>
      </c>
      <c r="H946" s="9" t="str">
        <v>['shopify_payments']</v>
      </c>
      <c r="I946" s="9">
        <v>72.900000000000006</v>
      </c>
      <c r="J946" s="9">
        <f t="shared" si="43"/>
        <v>72.900000000000006</v>
      </c>
      <c r="K946" s="9">
        <f t="shared" si="44"/>
        <v>0</v>
      </c>
    </row>
    <row r="947" spans="1:11" x14ac:dyDescent="0.3">
      <c r="A947" s="9" t="str">
        <v>AS-95727</v>
      </c>
      <c r="B947" s="9">
        <v>131.80000000000001</v>
      </c>
      <c r="C947" s="9">
        <f>VLOOKUP(A947,Sales_Shopify!B:Z,12,0)</f>
        <v>131.80000000000001</v>
      </c>
      <c r="D947" s="9">
        <f t="shared" si="42"/>
        <v>0</v>
      </c>
      <c r="G947" s="9" t="str">
        <v>AS-96429</v>
      </c>
      <c r="H947" s="9" t="str">
        <v>['shopify_payments']</v>
      </c>
      <c r="I947" s="9">
        <v>31.9</v>
      </c>
      <c r="J947" s="9">
        <f t="shared" si="43"/>
        <v>31.9</v>
      </c>
      <c r="K947" s="9">
        <f t="shared" si="44"/>
        <v>0</v>
      </c>
    </row>
    <row r="948" spans="1:11" x14ac:dyDescent="0.3">
      <c r="A948" s="9" t="str">
        <v>AS-95726</v>
      </c>
      <c r="B948" s="9">
        <v>47.9</v>
      </c>
      <c r="C948" s="9">
        <f>VLOOKUP(A948,Sales_Shopify!B:Z,12,0)</f>
        <v>47.9</v>
      </c>
      <c r="D948" s="9">
        <f t="shared" si="42"/>
        <v>0</v>
      </c>
      <c r="G948" s="9" t="str">
        <v>AS-96433</v>
      </c>
      <c r="H948" s="9" t="str">
        <v>['shopify_payments']</v>
      </c>
      <c r="I948" s="9">
        <v>199.75</v>
      </c>
      <c r="J948" s="9">
        <f t="shared" si="43"/>
        <v>199.75</v>
      </c>
      <c r="K948" s="9">
        <f t="shared" si="44"/>
        <v>0</v>
      </c>
    </row>
    <row r="949" spans="1:11" x14ac:dyDescent="0.3">
      <c r="A949" s="9" t="str">
        <v>AS-95725</v>
      </c>
      <c r="B949" s="9">
        <v>117.9</v>
      </c>
      <c r="C949" s="9">
        <f>VLOOKUP(A949,Sales_Shopify!B:Z,12,0)</f>
        <v>117.9</v>
      </c>
      <c r="D949" s="9">
        <f t="shared" si="42"/>
        <v>0</v>
      </c>
      <c r="G949" s="9" t="str">
        <v>AS-96434</v>
      </c>
      <c r="H949" s="9" t="str">
        <v>['shopify_payments']</v>
      </c>
      <c r="I949" s="9">
        <v>199.9</v>
      </c>
      <c r="J949" s="9">
        <f t="shared" si="43"/>
        <v>199.9</v>
      </c>
      <c r="K949" s="9">
        <f t="shared" si="44"/>
        <v>0</v>
      </c>
    </row>
    <row r="950" spans="1:11" x14ac:dyDescent="0.3">
      <c r="A950" s="9" t="str">
        <v>AS-95724</v>
      </c>
      <c r="B950" s="9">
        <v>0</v>
      </c>
      <c r="C950" s="9">
        <f>VLOOKUP(A950,Sales_Shopify!B:Z,12,0)</f>
        <v>0</v>
      </c>
      <c r="D950" s="9">
        <f t="shared" si="42"/>
        <v>0</v>
      </c>
      <c r="G950" s="9" t="str">
        <v>AS-96442</v>
      </c>
      <c r="H950" s="9" t="str">
        <v>['shopify_payments']</v>
      </c>
      <c r="I950" s="9">
        <v>39.9</v>
      </c>
      <c r="J950" s="9">
        <f t="shared" si="43"/>
        <v>39.9</v>
      </c>
      <c r="K950" s="9">
        <f t="shared" si="44"/>
        <v>0</v>
      </c>
    </row>
    <row r="951" spans="1:11" x14ac:dyDescent="0.3">
      <c r="A951" s="9" t="str">
        <v>AS-95723</v>
      </c>
      <c r="B951" s="9">
        <v>85.9</v>
      </c>
      <c r="C951" s="9">
        <f>VLOOKUP(A951,Sales_Shopify!B:Z,12,0)</f>
        <v>85.9</v>
      </c>
      <c r="D951" s="9">
        <f t="shared" si="42"/>
        <v>0</v>
      </c>
      <c r="G951" s="9" t="str">
        <v>AS-96443</v>
      </c>
      <c r="H951" s="9" t="str">
        <v>['shopify_payments']</v>
      </c>
      <c r="I951" s="9">
        <v>17.899999999999999</v>
      </c>
      <c r="J951" s="9">
        <f t="shared" si="43"/>
        <v>17.899999999999999</v>
      </c>
      <c r="K951" s="9">
        <f t="shared" si="44"/>
        <v>0</v>
      </c>
    </row>
    <row r="952" spans="1:11" x14ac:dyDescent="0.3">
      <c r="A952" s="9" t="str">
        <v>AS-95722</v>
      </c>
      <c r="B952" s="9">
        <v>251.69</v>
      </c>
      <c r="C952" s="9">
        <f>VLOOKUP(A952,Sales_Shopify!B:Z,12,0)</f>
        <v>251.69</v>
      </c>
      <c r="D952" s="9">
        <f t="shared" si="42"/>
        <v>0</v>
      </c>
      <c r="G952" s="9" t="str">
        <v>AS-96445</v>
      </c>
      <c r="H952" s="9" t="str">
        <v>['shopify_payments']</v>
      </c>
      <c r="I952" s="9">
        <v>29.9</v>
      </c>
      <c r="J952" s="9">
        <f t="shared" si="43"/>
        <v>29.9</v>
      </c>
      <c r="K952" s="9">
        <f t="shared" si="44"/>
        <v>0</v>
      </c>
    </row>
    <row r="953" spans="1:11" x14ac:dyDescent="0.3">
      <c r="A953" s="9" t="str">
        <v>AS-95721</v>
      </c>
      <c r="B953" s="9">
        <v>502.83</v>
      </c>
      <c r="C953" s="9">
        <f>VLOOKUP(A953,Sales_Shopify!B:Z,12,0)</f>
        <v>502.83</v>
      </c>
      <c r="D953" s="9">
        <f t="shared" si="42"/>
        <v>0</v>
      </c>
      <c r="G953" s="9" t="str">
        <v>AS-96447</v>
      </c>
      <c r="H953" s="9" t="str">
        <v>['shopify_payments']</v>
      </c>
      <c r="I953" s="9">
        <v>114.95</v>
      </c>
      <c r="J953" s="9">
        <f t="shared" si="43"/>
        <v>114.95</v>
      </c>
      <c r="K953" s="9">
        <f t="shared" si="44"/>
        <v>0</v>
      </c>
    </row>
    <row r="954" spans="1:11" x14ac:dyDescent="0.3">
      <c r="A954" s="9" t="str">
        <v>AS-95717</v>
      </c>
      <c r="B954" s="9">
        <v>37.85</v>
      </c>
      <c r="C954" s="9">
        <f>VLOOKUP(A954,Sales_Shopify!B:Z,12,0)</f>
        <v>37.85</v>
      </c>
      <c r="D954" s="9">
        <f t="shared" si="42"/>
        <v>0</v>
      </c>
      <c r="G954" s="9" t="str">
        <v>AS-96449</v>
      </c>
      <c r="H954" s="9" t="str">
        <v>['shopify_payments']</v>
      </c>
      <c r="I954" s="9">
        <v>30.85</v>
      </c>
      <c r="J954" s="9">
        <f t="shared" si="43"/>
        <v>30.85</v>
      </c>
      <c r="K954" s="9">
        <f t="shared" si="44"/>
        <v>0</v>
      </c>
    </row>
    <row r="955" spans="1:11" x14ac:dyDescent="0.3">
      <c r="A955" s="9" t="str">
        <v>AS-95713</v>
      </c>
      <c r="B955" s="9">
        <v>0</v>
      </c>
      <c r="C955" s="9">
        <f>VLOOKUP(A955,Sales_Shopify!B:Z,12,0)</f>
        <v>0</v>
      </c>
      <c r="D955" s="9">
        <f t="shared" si="42"/>
        <v>0</v>
      </c>
      <c r="G955" s="9" t="str">
        <v>AS-96450</v>
      </c>
      <c r="H955" s="9" t="str">
        <v>['shopify_payments']</v>
      </c>
      <c r="I955" s="9">
        <v>150.85</v>
      </c>
      <c r="J955" s="9">
        <f t="shared" si="43"/>
        <v>150.85</v>
      </c>
      <c r="K955" s="9">
        <f t="shared" si="44"/>
        <v>0</v>
      </c>
    </row>
    <row r="956" spans="1:11" x14ac:dyDescent="0.3">
      <c r="A956" s="9" t="str">
        <v>AS-95712</v>
      </c>
      <c r="B956" s="9">
        <v>29.9</v>
      </c>
      <c r="C956" s="9">
        <f>VLOOKUP(A956,Sales_Shopify!B:Z,12,0)</f>
        <v>29.9</v>
      </c>
      <c r="D956" s="9">
        <f t="shared" si="42"/>
        <v>0</v>
      </c>
      <c r="G956" s="9" t="str">
        <v>AS-96451</v>
      </c>
      <c r="H956" s="9" t="str">
        <v>['shopify_payments']</v>
      </c>
      <c r="I956" s="9">
        <v>307.85000000000002</v>
      </c>
      <c r="J956" s="9">
        <f t="shared" si="43"/>
        <v>307.85000000000002</v>
      </c>
      <c r="K956" s="9">
        <f t="shared" si="44"/>
        <v>0</v>
      </c>
    </row>
    <row r="957" spans="1:11" x14ac:dyDescent="0.3">
      <c r="A957" s="9" t="str">
        <v>AS-95711</v>
      </c>
      <c r="B957" s="9">
        <v>37.9</v>
      </c>
      <c r="C957" s="9">
        <f>VLOOKUP(A957,Sales_Shopify!B:Z,12,0)</f>
        <v>37.9</v>
      </c>
      <c r="D957" s="9">
        <f t="shared" si="42"/>
        <v>0</v>
      </c>
      <c r="G957" s="9" t="str">
        <v>AS-96452</v>
      </c>
      <c r="H957" s="9" t="str">
        <v>['shopify_payments']</v>
      </c>
      <c r="I957" s="9">
        <v>31.9</v>
      </c>
      <c r="J957" s="9">
        <f t="shared" si="43"/>
        <v>31.9</v>
      </c>
      <c r="K957" s="9">
        <f t="shared" si="44"/>
        <v>0</v>
      </c>
    </row>
    <row r="958" spans="1:11" x14ac:dyDescent="0.3">
      <c r="A958" s="9" t="str">
        <v>AS-95710</v>
      </c>
      <c r="B958" s="9">
        <v>91.71</v>
      </c>
      <c r="C958" s="9">
        <f>VLOOKUP(A958,Sales_Shopify!B:Z,12,0)</f>
        <v>91.71</v>
      </c>
      <c r="D958" s="9">
        <f t="shared" si="42"/>
        <v>0</v>
      </c>
      <c r="G958" s="9" t="str">
        <v>AS-96453</v>
      </c>
      <c r="H958" s="9" t="str">
        <v>['shopify_payments']</v>
      </c>
      <c r="I958" s="9">
        <v>44.9</v>
      </c>
      <c r="J958" s="9">
        <f t="shared" si="43"/>
        <v>44.9</v>
      </c>
      <c r="K958" s="9">
        <f t="shared" si="44"/>
        <v>0</v>
      </c>
    </row>
    <row r="959" spans="1:11" x14ac:dyDescent="0.3">
      <c r="A959" s="9" t="str">
        <v>AS-95709</v>
      </c>
      <c r="B959" s="9">
        <v>59.9</v>
      </c>
      <c r="C959" s="9">
        <f>VLOOKUP(A959,Sales_Shopify!B:Z,12,0)</f>
        <v>59.9</v>
      </c>
      <c r="D959" s="9">
        <f t="shared" si="42"/>
        <v>0</v>
      </c>
      <c r="G959" s="9" t="str">
        <v>AS-96458</v>
      </c>
      <c r="H959" s="9" t="str">
        <v>['shopify_payments']</v>
      </c>
      <c r="I959" s="9">
        <v>17.899999999999999</v>
      </c>
      <c r="J959" s="9">
        <f t="shared" si="43"/>
        <v>17.899999999999999</v>
      </c>
      <c r="K959" s="9">
        <f t="shared" si="44"/>
        <v>0</v>
      </c>
    </row>
    <row r="960" spans="1:11" x14ac:dyDescent="0.3">
      <c r="A960" s="9" t="str">
        <v>AS-95707</v>
      </c>
      <c r="B960" s="9">
        <v>135.9</v>
      </c>
      <c r="C960" s="9">
        <f>VLOOKUP(A960,Sales_Shopify!B:Z,12,0)</f>
        <v>135.9</v>
      </c>
      <c r="D960" s="9">
        <f t="shared" si="42"/>
        <v>0</v>
      </c>
      <c r="G960" s="9" t="str">
        <v>AS-96459</v>
      </c>
      <c r="H960" s="9" t="str">
        <v>['shopify_payments']</v>
      </c>
      <c r="I960" s="9">
        <v>29.9</v>
      </c>
      <c r="J960" s="9">
        <f t="shared" si="43"/>
        <v>29.9</v>
      </c>
      <c r="K960" s="9">
        <f t="shared" si="44"/>
        <v>0</v>
      </c>
    </row>
    <row r="961" spans="1:11" x14ac:dyDescent="0.3">
      <c r="A961" s="9" t="str">
        <v>AS-95706</v>
      </c>
      <c r="B961" s="9">
        <v>64.95</v>
      </c>
      <c r="C961" s="9">
        <f>VLOOKUP(A961,Sales_Shopify!B:Z,12,0)</f>
        <v>64.95</v>
      </c>
      <c r="D961" s="9">
        <f t="shared" si="42"/>
        <v>0</v>
      </c>
      <c r="G961" s="9" t="str">
        <v>AS-96460</v>
      </c>
      <c r="H961" s="9" t="str">
        <v>['shopify_payments']</v>
      </c>
      <c r="I961" s="9">
        <v>24.9</v>
      </c>
      <c r="J961" s="9">
        <f t="shared" si="43"/>
        <v>24.9</v>
      </c>
      <c r="K961" s="9">
        <f t="shared" si="44"/>
        <v>0</v>
      </c>
    </row>
    <row r="962" spans="1:11" x14ac:dyDescent="0.3">
      <c r="A962" s="9" t="str">
        <v>AS-95704</v>
      </c>
      <c r="B962" s="9">
        <v>80.849999999999994</v>
      </c>
      <c r="C962" s="9">
        <f>VLOOKUP(A962,Sales_Shopify!B:Z,12,0)</f>
        <v>80.849999999999994</v>
      </c>
      <c r="D962" s="9">
        <f t="shared" si="42"/>
        <v>0</v>
      </c>
      <c r="G962" s="9" t="str">
        <v>AS-96462</v>
      </c>
      <c r="H962" s="9" t="str">
        <v>['shopify_payments']</v>
      </c>
      <c r="I962" s="9">
        <v>241.28</v>
      </c>
      <c r="J962" s="9">
        <f t="shared" si="43"/>
        <v>241.28</v>
      </c>
      <c r="K962" s="9">
        <f t="shared" si="44"/>
        <v>0</v>
      </c>
    </row>
    <row r="963" spans="1:11" x14ac:dyDescent="0.3">
      <c r="A963" s="9" t="str">
        <v>AS-95702</v>
      </c>
      <c r="B963" s="9">
        <v>52.85</v>
      </c>
      <c r="C963" s="9">
        <f>VLOOKUP(A963,Sales_Shopify!B:Z,12,0)</f>
        <v>52.85</v>
      </c>
      <c r="D963" s="9">
        <f t="shared" si="42"/>
        <v>0</v>
      </c>
      <c r="G963" s="9" t="str">
        <v>AS-96465</v>
      </c>
      <c r="H963" s="9" t="str">
        <v>['shopify_payments']</v>
      </c>
      <c r="I963" s="9">
        <v>214.83</v>
      </c>
      <c r="J963" s="9">
        <f t="shared" si="43"/>
        <v>214.83</v>
      </c>
      <c r="K963" s="9">
        <f t="shared" si="44"/>
        <v>0</v>
      </c>
    </row>
    <row r="964" spans="1:11" x14ac:dyDescent="0.3">
      <c r="A964" s="9" t="str">
        <v>AS-95700</v>
      </c>
      <c r="B964" s="9">
        <v>53.46</v>
      </c>
      <c r="C964" s="9">
        <f>VLOOKUP(A964,Sales_Shopify!B:Z,12,0)</f>
        <v>53.46</v>
      </c>
      <c r="D964" s="9">
        <f t="shared" si="42"/>
        <v>0</v>
      </c>
      <c r="G964" s="9" t="str">
        <v>AS-96467</v>
      </c>
      <c r="H964" s="9" t="str">
        <v>['shopify_payments']</v>
      </c>
      <c r="I964" s="9">
        <v>47.9</v>
      </c>
      <c r="J964" s="9">
        <f t="shared" si="43"/>
        <v>47.9</v>
      </c>
      <c r="K964" s="9">
        <f t="shared" si="44"/>
        <v>0</v>
      </c>
    </row>
    <row r="965" spans="1:11" x14ac:dyDescent="0.3">
      <c r="A965" s="9" t="str">
        <v>AS-95697</v>
      </c>
      <c r="B965" s="9">
        <v>175.37</v>
      </c>
      <c r="C965" s="9">
        <f>VLOOKUP(A965,Sales_Shopify!B:Z,12,0)</f>
        <v>175.37</v>
      </c>
      <c r="D965" s="9">
        <f t="shared" ref="D965:D1028" si="45">IFERROR(ROUND(+B965-C965,2),"Not_Found")</f>
        <v>0</v>
      </c>
      <c r="G965" s="9" t="str">
        <v>AS-96470</v>
      </c>
      <c r="H965" s="9" t="str">
        <v>['shopify_payments']</v>
      </c>
      <c r="I965" s="9">
        <v>31.9</v>
      </c>
      <c r="J965" s="9">
        <f t="shared" ref="J965:J1028" si="46">VLOOKUP(G965,$A$4:$D$1048576,2,0)</f>
        <v>31.9</v>
      </c>
      <c r="K965" s="9">
        <f t="shared" ref="K965:K1028" si="47">IFERROR(ROUND(+I965-J965,2),"Not_Found")</f>
        <v>0</v>
      </c>
    </row>
    <row r="966" spans="1:11" x14ac:dyDescent="0.3">
      <c r="A966" s="9" t="str">
        <v>AS-95696</v>
      </c>
      <c r="B966" s="9">
        <v>53.46</v>
      </c>
      <c r="C966" s="9">
        <f>VLOOKUP(A966,Sales_Shopify!B:Z,12,0)</f>
        <v>53.46</v>
      </c>
      <c r="D966" s="9">
        <f t="shared" si="45"/>
        <v>0</v>
      </c>
      <c r="G966" s="9" t="str">
        <v>AS-96472</v>
      </c>
      <c r="H966" s="9" t="str">
        <v>['shopify_payments']</v>
      </c>
      <c r="I966" s="9">
        <v>106.02</v>
      </c>
      <c r="J966" s="9">
        <f t="shared" si="46"/>
        <v>106.02</v>
      </c>
      <c r="K966" s="9">
        <f t="shared" si="47"/>
        <v>0</v>
      </c>
    </row>
    <row r="967" spans="1:11" x14ac:dyDescent="0.3">
      <c r="A967" s="9" t="str">
        <v>AS-95692</v>
      </c>
      <c r="B967" s="9">
        <v>29.9</v>
      </c>
      <c r="C967" s="9">
        <f>VLOOKUP(A967,Sales_Shopify!B:Z,12,0)</f>
        <v>29.9</v>
      </c>
      <c r="D967" s="9">
        <f t="shared" si="45"/>
        <v>0</v>
      </c>
      <c r="G967" s="9" t="str">
        <v>AS-96473</v>
      </c>
      <c r="H967" s="9" t="str">
        <v>['shopify_payments']</v>
      </c>
      <c r="I967" s="9">
        <v>116.91</v>
      </c>
      <c r="J967" s="9">
        <f t="shared" si="46"/>
        <v>116.91</v>
      </c>
      <c r="K967" s="9">
        <f t="shared" si="47"/>
        <v>0</v>
      </c>
    </row>
    <row r="968" spans="1:11" x14ac:dyDescent="0.3">
      <c r="A968" s="9" t="str">
        <v>AS-95691</v>
      </c>
      <c r="B968" s="9">
        <v>40.86</v>
      </c>
      <c r="C968" s="9">
        <f>VLOOKUP(A968,Sales_Shopify!B:Z,12,0)</f>
        <v>40.86</v>
      </c>
      <c r="D968" s="9">
        <f t="shared" si="45"/>
        <v>0</v>
      </c>
      <c r="G968" s="9" t="str">
        <v>AS-96474</v>
      </c>
      <c r="H968" s="9" t="str">
        <v>['shopify_payments']</v>
      </c>
      <c r="I968" s="9">
        <v>37.9</v>
      </c>
      <c r="J968" s="9">
        <f t="shared" si="46"/>
        <v>37.9</v>
      </c>
      <c r="K968" s="9">
        <f t="shared" si="47"/>
        <v>0</v>
      </c>
    </row>
    <row r="969" spans="1:11" x14ac:dyDescent="0.3">
      <c r="A969" s="9" t="str">
        <v>AS-95690</v>
      </c>
      <c r="B969" s="9">
        <v>59.9</v>
      </c>
      <c r="C969" s="9">
        <f>VLOOKUP(A969,Sales_Shopify!B:Z,12,0)</f>
        <v>59.9</v>
      </c>
      <c r="D969" s="9">
        <f t="shared" si="45"/>
        <v>0</v>
      </c>
      <c r="G969" s="9" t="str">
        <v>AS-96476</v>
      </c>
      <c r="H969" s="9" t="str">
        <v>['shopify_payments']</v>
      </c>
      <c r="I969" s="9">
        <v>37.9</v>
      </c>
      <c r="J969" s="9">
        <f t="shared" si="46"/>
        <v>37.9</v>
      </c>
      <c r="K969" s="9">
        <f t="shared" si="47"/>
        <v>0</v>
      </c>
    </row>
    <row r="970" spans="1:11" x14ac:dyDescent="0.3">
      <c r="A970" s="9" t="str">
        <v>AS-95689</v>
      </c>
      <c r="B970" s="9">
        <v>44.85</v>
      </c>
      <c r="C970" s="9">
        <f>VLOOKUP(A970,Sales_Shopify!B:Z,12,0)</f>
        <v>44.85</v>
      </c>
      <c r="D970" s="9">
        <f t="shared" si="45"/>
        <v>0</v>
      </c>
      <c r="G970" s="9" t="str">
        <v>AS-96477</v>
      </c>
      <c r="H970" s="9" t="str">
        <v>['shopify_payments']</v>
      </c>
      <c r="I970" s="9">
        <v>106.11</v>
      </c>
      <c r="J970" s="9">
        <f t="shared" si="46"/>
        <v>106.11</v>
      </c>
      <c r="K970" s="9">
        <f t="shared" si="47"/>
        <v>0</v>
      </c>
    </row>
    <row r="971" spans="1:11" x14ac:dyDescent="0.3">
      <c r="A971" s="9" t="str">
        <v>AS-95683</v>
      </c>
      <c r="B971" s="9">
        <v>99.81</v>
      </c>
      <c r="C971" s="9">
        <f>VLOOKUP(A971,Sales_Shopify!B:Z,12,0)</f>
        <v>99.81</v>
      </c>
      <c r="D971" s="9">
        <f t="shared" si="45"/>
        <v>0</v>
      </c>
      <c r="G971" s="9" t="str">
        <v>AS-96478</v>
      </c>
      <c r="H971" s="9" t="str">
        <v>['shopify_payments']</v>
      </c>
      <c r="I971" s="9">
        <v>24.9</v>
      </c>
      <c r="J971" s="9">
        <f t="shared" si="46"/>
        <v>24.9</v>
      </c>
      <c r="K971" s="9">
        <f t="shared" si="47"/>
        <v>0</v>
      </c>
    </row>
    <row r="972" spans="1:11" x14ac:dyDescent="0.3">
      <c r="A972" s="9" t="str">
        <v>AS-95682</v>
      </c>
      <c r="B972" s="9">
        <v>78.12</v>
      </c>
      <c r="C972" s="9">
        <f>VLOOKUP(A972,Sales_Shopify!B:Z,12,0)</f>
        <v>78.12</v>
      </c>
      <c r="D972" s="9">
        <f t="shared" si="45"/>
        <v>0</v>
      </c>
      <c r="G972" s="9" t="str">
        <v>AS-96479</v>
      </c>
      <c r="H972" s="9" t="str">
        <v>['shopify_payments']</v>
      </c>
      <c r="I972" s="9">
        <v>44.9</v>
      </c>
      <c r="J972" s="9">
        <f t="shared" si="46"/>
        <v>44.9</v>
      </c>
      <c r="K972" s="9">
        <f t="shared" si="47"/>
        <v>0</v>
      </c>
    </row>
    <row r="973" spans="1:11" x14ac:dyDescent="0.3">
      <c r="A973" s="9" t="str">
        <v>AS-95681</v>
      </c>
      <c r="B973" s="9">
        <v>362.48</v>
      </c>
      <c r="C973" s="9">
        <f>VLOOKUP(A973,Sales_Shopify!B:Z,12,0)</f>
        <v>362.48</v>
      </c>
      <c r="D973" s="9">
        <f t="shared" si="45"/>
        <v>0</v>
      </c>
      <c r="G973" s="9" t="str">
        <v>AS-96480</v>
      </c>
      <c r="H973" s="9" t="str">
        <v>['shopify_payments']</v>
      </c>
      <c r="I973" s="9">
        <v>99.95</v>
      </c>
      <c r="J973" s="9">
        <f t="shared" si="46"/>
        <v>99.95</v>
      </c>
      <c r="K973" s="9">
        <f t="shared" si="47"/>
        <v>0</v>
      </c>
    </row>
    <row r="974" spans="1:11" x14ac:dyDescent="0.3">
      <c r="A974" s="9" t="str">
        <v>AS-95680</v>
      </c>
      <c r="B974" s="9">
        <v>24.9</v>
      </c>
      <c r="C974" s="9">
        <f>VLOOKUP(A974,Sales_Shopify!B:Z,12,0)</f>
        <v>24.9</v>
      </c>
      <c r="D974" s="9">
        <f t="shared" si="45"/>
        <v>0</v>
      </c>
      <c r="G974" s="9" t="str">
        <v>AS-96481</v>
      </c>
      <c r="H974" s="9" t="str">
        <v>['shopify_payments']</v>
      </c>
      <c r="I974" s="9">
        <v>39.06</v>
      </c>
      <c r="J974" s="9">
        <f t="shared" si="46"/>
        <v>39.06</v>
      </c>
      <c r="K974" s="9">
        <f t="shared" si="47"/>
        <v>0</v>
      </c>
    </row>
    <row r="975" spans="1:11" x14ac:dyDescent="0.3">
      <c r="A975" s="9" t="str">
        <v>AS-95679</v>
      </c>
      <c r="B975" s="9">
        <v>17.899999999999999</v>
      </c>
      <c r="C975" s="9">
        <f>VLOOKUP(A975,Sales_Shopify!B:Z,12,0)</f>
        <v>17.899999999999999</v>
      </c>
      <c r="D975" s="9">
        <f t="shared" si="45"/>
        <v>0</v>
      </c>
      <c r="G975" s="9" t="str">
        <v>AS-96482</v>
      </c>
      <c r="H975" s="9" t="str">
        <v>['shopify_payments']</v>
      </c>
      <c r="I975" s="9">
        <v>58.85</v>
      </c>
      <c r="J975" s="9">
        <f t="shared" si="46"/>
        <v>58.85</v>
      </c>
      <c r="K975" s="9">
        <f t="shared" si="47"/>
        <v>0</v>
      </c>
    </row>
    <row r="976" spans="1:11" x14ac:dyDescent="0.3">
      <c r="A976" s="9" t="str">
        <v>AS-95677</v>
      </c>
      <c r="B976" s="9">
        <v>59.31</v>
      </c>
      <c r="C976" s="9">
        <f>VLOOKUP(A976,Sales_Shopify!B:Z,12,0)</f>
        <v>59.31</v>
      </c>
      <c r="D976" s="9">
        <f t="shared" si="45"/>
        <v>0</v>
      </c>
      <c r="G976" s="9" t="str">
        <v>AS-96485</v>
      </c>
      <c r="H976" s="9" t="str">
        <v>['shopify_payments']</v>
      </c>
      <c r="I976" s="9">
        <v>78.12</v>
      </c>
      <c r="J976" s="9">
        <f t="shared" si="46"/>
        <v>78.12</v>
      </c>
      <c r="K976" s="9">
        <f t="shared" si="47"/>
        <v>0</v>
      </c>
    </row>
    <row r="977" spans="1:11" x14ac:dyDescent="0.3">
      <c r="A977" s="9" t="str">
        <v>AS-95676</v>
      </c>
      <c r="B977" s="9">
        <v>116.91</v>
      </c>
      <c r="C977" s="9">
        <f>VLOOKUP(A977,Sales_Shopify!B:Z,12,0)</f>
        <v>116.91</v>
      </c>
      <c r="D977" s="9">
        <f t="shared" si="45"/>
        <v>0</v>
      </c>
      <c r="G977" s="9" t="str">
        <v>AS-96486</v>
      </c>
      <c r="H977" s="9" t="str">
        <v>['shopify_payments']</v>
      </c>
      <c r="I977" s="9">
        <v>53.46</v>
      </c>
      <c r="J977" s="9">
        <f t="shared" si="46"/>
        <v>53.46</v>
      </c>
      <c r="K977" s="9">
        <f t="shared" si="47"/>
        <v>0</v>
      </c>
    </row>
    <row r="978" spans="1:11" x14ac:dyDescent="0.3">
      <c r="A978" s="9" t="str">
        <v>AS-95675</v>
      </c>
      <c r="B978" s="9">
        <v>24.9</v>
      </c>
      <c r="C978" s="9">
        <f>VLOOKUP(A978,Sales_Shopify!B:Z,12,0)</f>
        <v>24.9</v>
      </c>
      <c r="D978" s="9">
        <f t="shared" si="45"/>
        <v>0</v>
      </c>
      <c r="G978" s="9" t="str">
        <v>AS-96487</v>
      </c>
      <c r="H978" s="9" t="str">
        <v>['shopify_payments']</v>
      </c>
      <c r="I978" s="9">
        <v>59.31</v>
      </c>
      <c r="J978" s="9">
        <f t="shared" si="46"/>
        <v>59.31</v>
      </c>
      <c r="K978" s="9">
        <f t="shared" si="47"/>
        <v>0</v>
      </c>
    </row>
    <row r="979" spans="1:11" x14ac:dyDescent="0.3">
      <c r="A979" s="9" t="str">
        <v>AS-95670</v>
      </c>
      <c r="B979" s="9">
        <v>64.95</v>
      </c>
      <c r="C979" s="9">
        <f>VLOOKUP(A979,Sales_Shopify!B:Z,12,0)</f>
        <v>64.95</v>
      </c>
      <c r="D979" s="9">
        <f t="shared" si="45"/>
        <v>0</v>
      </c>
      <c r="G979" s="9" t="str">
        <v>AS-96488</v>
      </c>
      <c r="H979" s="9" t="str">
        <v>['shopify_payments']</v>
      </c>
      <c r="I979" s="9">
        <v>74.849999999999994</v>
      </c>
      <c r="J979" s="9">
        <f t="shared" si="46"/>
        <v>74.849999999999994</v>
      </c>
      <c r="K979" s="9">
        <f t="shared" si="47"/>
        <v>0</v>
      </c>
    </row>
    <row r="980" spans="1:11" x14ac:dyDescent="0.3">
      <c r="A980" s="9" t="str">
        <v>AS-95669</v>
      </c>
      <c r="B980" s="9">
        <v>65.900000000000006</v>
      </c>
      <c r="C980" s="9">
        <f>VLOOKUP(A980,Sales_Shopify!B:Z,12,0)</f>
        <v>65.900000000000006</v>
      </c>
      <c r="D980" s="9">
        <f t="shared" si="45"/>
        <v>0</v>
      </c>
      <c r="G980" s="9" t="str">
        <v>AS-96489</v>
      </c>
      <c r="H980" s="9" t="str">
        <v>['shopify_payments']</v>
      </c>
      <c r="I980" s="9">
        <v>30.85</v>
      </c>
      <c r="J980" s="9">
        <f t="shared" si="46"/>
        <v>30.85</v>
      </c>
      <c r="K980" s="9">
        <f t="shared" si="47"/>
        <v>0</v>
      </c>
    </row>
    <row r="981" spans="1:11" x14ac:dyDescent="0.3">
      <c r="A981" s="9" t="str">
        <v>AS-95664</v>
      </c>
      <c r="B981" s="9">
        <v>62.85</v>
      </c>
      <c r="C981" s="9">
        <f>VLOOKUP(A981,Sales_Shopify!B:Z,12,0)</f>
        <v>62.85</v>
      </c>
      <c r="D981" s="9">
        <f t="shared" si="45"/>
        <v>0</v>
      </c>
      <c r="G981" s="9" t="str">
        <v>AS-96490</v>
      </c>
      <c r="H981" s="9" t="str">
        <v>['shopify_payments']</v>
      </c>
      <c r="I981" s="9">
        <v>114.95</v>
      </c>
      <c r="J981" s="9">
        <f t="shared" si="46"/>
        <v>114.95</v>
      </c>
      <c r="K981" s="9">
        <f t="shared" si="47"/>
        <v>0</v>
      </c>
    </row>
    <row r="982" spans="1:11" x14ac:dyDescent="0.3">
      <c r="A982" s="9" t="str">
        <v>AS-95662</v>
      </c>
      <c r="B982" s="9">
        <v>124.75</v>
      </c>
      <c r="C982" s="9">
        <f>VLOOKUP(A982,Sales_Shopify!B:Z,12,0)</f>
        <v>124.75</v>
      </c>
      <c r="D982" s="9">
        <f t="shared" si="45"/>
        <v>0</v>
      </c>
      <c r="G982" s="9" t="str">
        <v>AS-96491</v>
      </c>
      <c r="H982" s="9" t="str">
        <v>['shopify_payments']</v>
      </c>
      <c r="I982" s="9">
        <v>31.9</v>
      </c>
      <c r="J982" s="9">
        <f t="shared" si="46"/>
        <v>31.9</v>
      </c>
      <c r="K982" s="9">
        <f t="shared" si="47"/>
        <v>0</v>
      </c>
    </row>
    <row r="983" spans="1:11" x14ac:dyDescent="0.3">
      <c r="A983" s="9" t="str">
        <v>AS-95661</v>
      </c>
      <c r="B983" s="9">
        <v>59.31</v>
      </c>
      <c r="C983" s="9">
        <f>VLOOKUP(A983,Sales_Shopify!B:Z,12,0)</f>
        <v>59.31</v>
      </c>
      <c r="D983" s="9">
        <f t="shared" si="45"/>
        <v>0</v>
      </c>
      <c r="G983" s="9" t="str">
        <v>AS-96495</v>
      </c>
      <c r="H983" s="9" t="str">
        <v>['shopify_payments']</v>
      </c>
      <c r="I983" s="9">
        <v>67.95</v>
      </c>
      <c r="J983" s="9">
        <f t="shared" si="46"/>
        <v>67.95</v>
      </c>
      <c r="K983" s="9">
        <f t="shared" si="47"/>
        <v>0</v>
      </c>
    </row>
    <row r="984" spans="1:11" x14ac:dyDescent="0.3">
      <c r="A984" s="9" t="str">
        <v>AS-95660</v>
      </c>
      <c r="B984" s="9">
        <v>63.9</v>
      </c>
      <c r="C984" s="9">
        <f>VLOOKUP(A984,Sales_Shopify!B:Z,12,0)</f>
        <v>63.9</v>
      </c>
      <c r="D984" s="9">
        <f t="shared" si="45"/>
        <v>0</v>
      </c>
      <c r="G984" s="9" t="str">
        <v>AS-96499</v>
      </c>
      <c r="H984" s="9" t="str">
        <v>['shopify_payments']</v>
      </c>
      <c r="I984" s="9">
        <v>40.86</v>
      </c>
      <c r="J984" s="9">
        <f t="shared" si="46"/>
        <v>40.86</v>
      </c>
      <c r="K984" s="9">
        <f t="shared" si="47"/>
        <v>0</v>
      </c>
    </row>
    <row r="985" spans="1:11" x14ac:dyDescent="0.3">
      <c r="A985" s="9" t="str">
        <v>AS-95659</v>
      </c>
      <c r="B985" s="9">
        <v>160.85</v>
      </c>
      <c r="C985" s="9">
        <f>VLOOKUP(A985,Sales_Shopify!B:Z,12,0)</f>
        <v>160.85</v>
      </c>
      <c r="D985" s="9">
        <f t="shared" si="45"/>
        <v>0</v>
      </c>
      <c r="G985" s="9" t="str">
        <v>AS-96501</v>
      </c>
      <c r="H985" s="9" t="str">
        <v>['shopify_payments']</v>
      </c>
      <c r="I985" s="9">
        <v>59.85</v>
      </c>
      <c r="J985" s="9">
        <f t="shared" si="46"/>
        <v>59.85</v>
      </c>
      <c r="K985" s="9">
        <f t="shared" si="47"/>
        <v>0</v>
      </c>
    </row>
    <row r="986" spans="1:11" x14ac:dyDescent="0.3">
      <c r="A986" s="9" t="str">
        <v>AS-95656</v>
      </c>
      <c r="B986" s="9">
        <v>31.9</v>
      </c>
      <c r="C986" s="9">
        <f>VLOOKUP(A986,Sales_Shopify!B:Z,12,0)</f>
        <v>31.9</v>
      </c>
      <c r="D986" s="9">
        <f t="shared" si="45"/>
        <v>0</v>
      </c>
      <c r="G986" s="9" t="str">
        <v>AS-96502</v>
      </c>
      <c r="H986" s="9" t="str">
        <v>['shopify_payments']</v>
      </c>
      <c r="I986" s="9">
        <v>258.7</v>
      </c>
      <c r="J986" s="9">
        <f t="shared" si="46"/>
        <v>258.7</v>
      </c>
      <c r="K986" s="9">
        <f t="shared" si="47"/>
        <v>0</v>
      </c>
    </row>
    <row r="987" spans="1:11" x14ac:dyDescent="0.3">
      <c r="A987" s="9" t="str">
        <v>AS-95655</v>
      </c>
      <c r="B987" s="9">
        <v>52.92</v>
      </c>
      <c r="C987" s="9">
        <f>VLOOKUP(A987,Sales_Shopify!B:Z,12,0)</f>
        <v>52.92</v>
      </c>
      <c r="D987" s="9">
        <f t="shared" si="45"/>
        <v>0</v>
      </c>
      <c r="G987" s="9" t="str">
        <v>AS-96503</v>
      </c>
      <c r="H987" s="9" t="str">
        <v>['shopify_payments']</v>
      </c>
      <c r="I987" s="9">
        <v>58.95</v>
      </c>
      <c r="J987" s="9">
        <f t="shared" si="46"/>
        <v>58.95</v>
      </c>
      <c r="K987" s="9">
        <f t="shared" si="47"/>
        <v>0</v>
      </c>
    </row>
    <row r="988" spans="1:11" x14ac:dyDescent="0.3">
      <c r="A988" s="9" t="str">
        <v>AS-95654</v>
      </c>
      <c r="B988" s="9">
        <v>62.9</v>
      </c>
      <c r="C988" s="9">
        <f>VLOOKUP(A988,Sales_Shopify!B:Z,12,0)</f>
        <v>62.9</v>
      </c>
      <c r="D988" s="9">
        <f t="shared" si="45"/>
        <v>0</v>
      </c>
      <c r="G988" s="9" t="str">
        <v>AS-96504</v>
      </c>
      <c r="H988" s="9" t="str">
        <v>['shopify_payments']</v>
      </c>
      <c r="I988" s="9">
        <v>55.9</v>
      </c>
      <c r="J988" s="9">
        <f t="shared" si="46"/>
        <v>55.9</v>
      </c>
      <c r="K988" s="9">
        <f t="shared" si="47"/>
        <v>0</v>
      </c>
    </row>
    <row r="989" spans="1:11" x14ac:dyDescent="0.3">
      <c r="A989" s="9" t="str">
        <v>AS-95651</v>
      </c>
      <c r="B989" s="9">
        <v>148.28</v>
      </c>
      <c r="C989" s="9">
        <f>VLOOKUP(A989,Sales_Shopify!B:Z,12,0)</f>
        <v>148.28</v>
      </c>
      <c r="D989" s="9">
        <f t="shared" si="45"/>
        <v>0</v>
      </c>
      <c r="G989" s="9" t="str">
        <v>AS-96505</v>
      </c>
      <c r="H989" s="9" t="str">
        <v>['shopify_payments']</v>
      </c>
      <c r="I989" s="9">
        <v>179.9</v>
      </c>
      <c r="J989" s="9">
        <f t="shared" si="46"/>
        <v>179.9</v>
      </c>
      <c r="K989" s="9">
        <f t="shared" si="47"/>
        <v>0</v>
      </c>
    </row>
    <row r="990" spans="1:11" x14ac:dyDescent="0.3">
      <c r="A990" s="9" t="str">
        <v>AS-95650</v>
      </c>
      <c r="B990" s="9">
        <v>46.22</v>
      </c>
      <c r="C990" s="9">
        <f>VLOOKUP(A990,Sales_Shopify!B:Z,12,0)</f>
        <v>46.22</v>
      </c>
      <c r="D990" s="9">
        <f t="shared" si="45"/>
        <v>0</v>
      </c>
      <c r="G990" s="9" t="str">
        <v>AS-96507</v>
      </c>
      <c r="H990" s="9" t="str">
        <v>['shopify_payments']</v>
      </c>
      <c r="I990" s="9">
        <v>52.9</v>
      </c>
      <c r="J990" s="9">
        <f t="shared" si="46"/>
        <v>52.9</v>
      </c>
      <c r="K990" s="9">
        <f t="shared" si="47"/>
        <v>0</v>
      </c>
    </row>
    <row r="991" spans="1:11" x14ac:dyDescent="0.3">
      <c r="A991" s="9" t="str">
        <v>AS-95647</v>
      </c>
      <c r="B991" s="9">
        <v>67.95</v>
      </c>
      <c r="C991" s="9">
        <f>VLOOKUP(A991,Sales_Shopify!B:Z,12,0)</f>
        <v>67.95</v>
      </c>
      <c r="D991" s="9">
        <f t="shared" si="45"/>
        <v>0</v>
      </c>
      <c r="G991" s="9" t="str">
        <v>AS-96432</v>
      </c>
      <c r="H991" s="9" t="str">
        <v>['shopify_payments']</v>
      </c>
      <c r="I991" s="9">
        <v>0</v>
      </c>
      <c r="J991" s="9">
        <f t="shared" si="46"/>
        <v>0</v>
      </c>
      <c r="K991" s="9">
        <f t="shared" si="47"/>
        <v>0</v>
      </c>
    </row>
    <row r="992" spans="1:11" x14ac:dyDescent="0.3">
      <c r="A992" s="9" t="str">
        <v>AS-95644</v>
      </c>
      <c r="B992" s="9">
        <v>58.95</v>
      </c>
      <c r="C992" s="9">
        <f>VLOOKUP(A992,Sales_Shopify!B:Z,12,0)</f>
        <v>58.95</v>
      </c>
      <c r="D992" s="9">
        <f t="shared" si="45"/>
        <v>0</v>
      </c>
      <c r="G992" s="9" t="str">
        <v>AS-96506</v>
      </c>
      <c r="H992" s="9" t="str">
        <v>['shopify_payments']</v>
      </c>
      <c r="I992" s="9">
        <v>0</v>
      </c>
      <c r="J992" s="9">
        <f t="shared" si="46"/>
        <v>0</v>
      </c>
      <c r="K992" s="9">
        <f t="shared" si="47"/>
        <v>0</v>
      </c>
    </row>
    <row r="993" spans="1:11" x14ac:dyDescent="0.3">
      <c r="A993" s="9" t="str">
        <v>AS-95635</v>
      </c>
      <c r="B993" s="9">
        <v>106.11</v>
      </c>
      <c r="C993" s="9">
        <f>VLOOKUP(A993,Sales_Shopify!B:Z,12,0)</f>
        <v>106.11</v>
      </c>
      <c r="D993" s="9">
        <f t="shared" si="45"/>
        <v>0</v>
      </c>
      <c r="G993" s="9" t="str">
        <v>AS-96438</v>
      </c>
      <c r="H993" s="9" t="str">
        <v>['shopify_payments']</v>
      </c>
      <c r="I993" s="9">
        <v>0</v>
      </c>
      <c r="J993" s="9">
        <f t="shared" si="46"/>
        <v>0</v>
      </c>
      <c r="K993" s="9">
        <f t="shared" si="47"/>
        <v>0</v>
      </c>
    </row>
    <row r="994" spans="1:11" x14ac:dyDescent="0.3">
      <c r="A994" s="9" t="str">
        <v>AS-95634</v>
      </c>
      <c r="B994" s="9">
        <v>67.95</v>
      </c>
      <c r="C994" s="9">
        <f>VLOOKUP(A994,Sales_Shopify!B:Z,12,0)</f>
        <v>67.95</v>
      </c>
      <c r="D994" s="9">
        <f t="shared" si="45"/>
        <v>0</v>
      </c>
      <c r="G994" s="9" t="str">
        <v>AS-94035</v>
      </c>
      <c r="H994" s="9" t="str">
        <v>['shopify_payments']</v>
      </c>
      <c r="I994" s="9">
        <v>-77.180000000000007</v>
      </c>
      <c r="J994" s="9">
        <f t="shared" si="46"/>
        <v>-77.180000000000007</v>
      </c>
      <c r="K994" s="9">
        <f t="shared" si="47"/>
        <v>0</v>
      </c>
    </row>
    <row r="995" spans="1:11" x14ac:dyDescent="0.3">
      <c r="A995" s="9" t="str">
        <v>AS-95633</v>
      </c>
      <c r="B995" s="9">
        <v>53.87</v>
      </c>
      <c r="C995" s="9">
        <f>VLOOKUP(A995,Sales_Shopify!B:Z,12,0)</f>
        <v>53.87</v>
      </c>
      <c r="D995" s="9">
        <f t="shared" si="45"/>
        <v>0</v>
      </c>
      <c r="G995" s="9" t="str">
        <v>AS-96509</v>
      </c>
      <c r="H995" s="9" t="str">
        <v>['shopify_payments']</v>
      </c>
      <c r="I995" s="9">
        <v>58.95</v>
      </c>
      <c r="J995" s="9">
        <f t="shared" si="46"/>
        <v>58.95</v>
      </c>
      <c r="K995" s="9">
        <f t="shared" si="47"/>
        <v>0</v>
      </c>
    </row>
    <row r="996" spans="1:11" x14ac:dyDescent="0.3">
      <c r="A996" s="9" t="str">
        <v>AS-95631</v>
      </c>
      <c r="B996" s="9">
        <v>90.72</v>
      </c>
      <c r="C996" s="9">
        <f>VLOOKUP(A996,Sales_Shopify!B:Z,12,0)</f>
        <v>90.72</v>
      </c>
      <c r="D996" s="9">
        <f t="shared" si="45"/>
        <v>0</v>
      </c>
      <c r="G996" s="9" t="str">
        <v>AS-96511</v>
      </c>
      <c r="H996" s="9" t="str">
        <v>['shopify_payments']</v>
      </c>
      <c r="I996" s="9">
        <v>37.9</v>
      </c>
      <c r="J996" s="9">
        <f t="shared" si="46"/>
        <v>37.9</v>
      </c>
      <c r="K996" s="9">
        <f t="shared" si="47"/>
        <v>0</v>
      </c>
    </row>
    <row r="997" spans="1:11" x14ac:dyDescent="0.3">
      <c r="A997" s="9" t="str">
        <v>AS-95628</v>
      </c>
      <c r="B997" s="9">
        <v>58.95</v>
      </c>
      <c r="C997" s="9">
        <f>VLOOKUP(A997,Sales_Shopify!B:Z,12,0)</f>
        <v>58.95</v>
      </c>
      <c r="D997" s="9">
        <f t="shared" si="45"/>
        <v>0</v>
      </c>
      <c r="G997" s="9" t="str">
        <v>AS-96514</v>
      </c>
      <c r="H997" s="9" t="str">
        <v>['shopify_payments']</v>
      </c>
      <c r="I997" s="9">
        <v>67.900000000000006</v>
      </c>
      <c r="J997" s="9">
        <f t="shared" si="46"/>
        <v>67.900000000000006</v>
      </c>
      <c r="K997" s="9">
        <f t="shared" si="47"/>
        <v>0</v>
      </c>
    </row>
    <row r="998" spans="1:11" x14ac:dyDescent="0.3">
      <c r="A998" s="9" t="str">
        <v>AS-95627</v>
      </c>
      <c r="B998" s="9">
        <v>31.9</v>
      </c>
      <c r="C998" s="9">
        <f>VLOOKUP(A998,Sales_Shopify!B:Z,12,0)</f>
        <v>31.9</v>
      </c>
      <c r="D998" s="9">
        <f t="shared" si="45"/>
        <v>0</v>
      </c>
      <c r="G998" s="9" t="str">
        <v>AS-96515</v>
      </c>
      <c r="H998" s="9" t="str">
        <v>['shopify_payments']</v>
      </c>
      <c r="I998" s="9">
        <v>28.26</v>
      </c>
      <c r="J998" s="9">
        <f t="shared" si="46"/>
        <v>28.26</v>
      </c>
      <c r="K998" s="9">
        <f t="shared" si="47"/>
        <v>0</v>
      </c>
    </row>
    <row r="999" spans="1:11" x14ac:dyDescent="0.3">
      <c r="A999" s="9" t="str">
        <v>AS-95624</v>
      </c>
      <c r="B999" s="9">
        <v>24.9</v>
      </c>
      <c r="C999" s="9">
        <f>VLOOKUP(A999,Sales_Shopify!B:Z,12,0)</f>
        <v>24.9</v>
      </c>
      <c r="D999" s="9">
        <f t="shared" si="45"/>
        <v>0</v>
      </c>
      <c r="G999" s="9" t="str">
        <v>AS-96518</v>
      </c>
      <c r="H999" s="9" t="str">
        <v>['shopify_payments']</v>
      </c>
      <c r="I999" s="9">
        <v>101.93</v>
      </c>
      <c r="J999" s="9">
        <f t="shared" si="46"/>
        <v>101.93</v>
      </c>
      <c r="K999" s="9">
        <f t="shared" si="47"/>
        <v>0</v>
      </c>
    </row>
    <row r="1000" spans="1:11" x14ac:dyDescent="0.3">
      <c r="A1000" s="9" t="str">
        <v>AS-95623</v>
      </c>
      <c r="B1000" s="9">
        <v>65.849999999999994</v>
      </c>
      <c r="C1000" s="9">
        <f>VLOOKUP(A1000,Sales_Shopify!B:Z,12,0)</f>
        <v>65.849999999999994</v>
      </c>
      <c r="D1000" s="9">
        <f t="shared" si="45"/>
        <v>0</v>
      </c>
      <c r="G1000" s="9" t="str">
        <v>AS-96521</v>
      </c>
      <c r="H1000" s="9" t="str">
        <v>['shopify_payments']</v>
      </c>
      <c r="I1000" s="9">
        <v>1041.4000000000001</v>
      </c>
      <c r="J1000" s="9">
        <f t="shared" si="46"/>
        <v>1041.4000000000001</v>
      </c>
      <c r="K1000" s="9">
        <f t="shared" si="47"/>
        <v>0</v>
      </c>
    </row>
    <row r="1001" spans="1:11" x14ac:dyDescent="0.3">
      <c r="A1001" s="9" t="str">
        <v>AS-95621</v>
      </c>
      <c r="B1001" s="9">
        <v>84.95</v>
      </c>
      <c r="C1001" s="9">
        <f>VLOOKUP(A1001,Sales_Shopify!B:Z,12,0)</f>
        <v>84.95</v>
      </c>
      <c r="D1001" s="9">
        <f t="shared" si="45"/>
        <v>0</v>
      </c>
      <c r="G1001" s="9" t="str">
        <v>AS-96523</v>
      </c>
      <c r="H1001" s="9" t="str">
        <v>['shopify_payments']</v>
      </c>
      <c r="I1001" s="9">
        <v>82.53</v>
      </c>
      <c r="J1001" s="9">
        <f t="shared" si="46"/>
        <v>82.53</v>
      </c>
      <c r="K1001" s="9">
        <f t="shared" si="47"/>
        <v>0</v>
      </c>
    </row>
    <row r="1002" spans="1:11" x14ac:dyDescent="0.3">
      <c r="A1002" s="9" t="str">
        <v>AS-95620</v>
      </c>
      <c r="B1002" s="9">
        <v>199.95</v>
      </c>
      <c r="C1002" s="9">
        <f>VLOOKUP(A1002,Sales_Shopify!B:Z,12,0)</f>
        <v>199.95</v>
      </c>
      <c r="D1002" s="9">
        <f t="shared" si="45"/>
        <v>0</v>
      </c>
      <c r="G1002" s="9" t="str">
        <v>AS-96524</v>
      </c>
      <c r="H1002" s="9" t="str">
        <v>['shopify_payments']</v>
      </c>
      <c r="I1002" s="9">
        <v>67.95</v>
      </c>
      <c r="J1002" s="9">
        <f t="shared" si="46"/>
        <v>67.95</v>
      </c>
      <c r="K1002" s="9">
        <f t="shared" si="47"/>
        <v>0</v>
      </c>
    </row>
    <row r="1003" spans="1:11" x14ac:dyDescent="0.3">
      <c r="A1003" s="9" t="str">
        <v>AS-95616</v>
      </c>
      <c r="B1003" s="9">
        <v>254.55</v>
      </c>
      <c r="C1003" s="9">
        <f>VLOOKUP(A1003,Sales_Shopify!B:Z,12,0)</f>
        <v>254.55</v>
      </c>
      <c r="D1003" s="9">
        <f t="shared" si="45"/>
        <v>0</v>
      </c>
      <c r="G1003" s="9" t="str">
        <v>AS-96525</v>
      </c>
      <c r="H1003" s="9" t="str">
        <v>['shopify_payments']</v>
      </c>
      <c r="I1003" s="9">
        <v>135.9</v>
      </c>
      <c r="J1003" s="9">
        <f t="shared" si="46"/>
        <v>135.9</v>
      </c>
      <c r="K1003" s="9">
        <f t="shared" si="47"/>
        <v>0</v>
      </c>
    </row>
    <row r="1004" spans="1:11" x14ac:dyDescent="0.3">
      <c r="A1004" s="9" t="str">
        <v>AS-95615</v>
      </c>
      <c r="B1004" s="9">
        <v>116.91</v>
      </c>
      <c r="C1004" s="9">
        <f>VLOOKUP(A1004,Sales_Shopify!B:Z,12,0)</f>
        <v>116.91</v>
      </c>
      <c r="D1004" s="9">
        <f t="shared" si="45"/>
        <v>0</v>
      </c>
      <c r="G1004" s="9" t="str">
        <v>AS-96526</v>
      </c>
      <c r="H1004" s="9" t="str">
        <v>['shopify_payments']</v>
      </c>
      <c r="I1004" s="9">
        <v>67.95</v>
      </c>
      <c r="J1004" s="9">
        <f t="shared" si="46"/>
        <v>67.95</v>
      </c>
      <c r="K1004" s="9">
        <f t="shared" si="47"/>
        <v>0</v>
      </c>
    </row>
    <row r="1005" spans="1:11" x14ac:dyDescent="0.3">
      <c r="A1005" s="9" t="str">
        <v>AS-95614</v>
      </c>
      <c r="B1005" s="9">
        <v>59.95</v>
      </c>
      <c r="C1005" s="9">
        <f>VLOOKUP(A1005,Sales_Shopify!B:Z,12,0)</f>
        <v>59.95</v>
      </c>
      <c r="D1005" s="9">
        <f t="shared" si="45"/>
        <v>0</v>
      </c>
      <c r="G1005" s="9" t="str">
        <v>AS-96527</v>
      </c>
      <c r="H1005" s="9" t="str">
        <v>['shopify_payments']</v>
      </c>
      <c r="I1005" s="9">
        <v>28.26</v>
      </c>
      <c r="J1005" s="9">
        <f t="shared" si="46"/>
        <v>28.26</v>
      </c>
      <c r="K1005" s="9">
        <f t="shared" si="47"/>
        <v>0</v>
      </c>
    </row>
    <row r="1006" spans="1:11" x14ac:dyDescent="0.3">
      <c r="A1006" s="9" t="str">
        <v>AS-95611</v>
      </c>
      <c r="B1006" s="9">
        <v>49.95</v>
      </c>
      <c r="C1006" s="9">
        <f>VLOOKUP(A1006,Sales_Shopify!B:Z,12,0)</f>
        <v>49.95</v>
      </c>
      <c r="D1006" s="9">
        <f t="shared" si="45"/>
        <v>0</v>
      </c>
      <c r="G1006" s="9" t="str">
        <v>AS-96528</v>
      </c>
      <c r="H1006" s="9" t="str">
        <v>['shopify_payments']</v>
      </c>
      <c r="I1006" s="9">
        <v>47.9</v>
      </c>
      <c r="J1006" s="9">
        <f t="shared" si="46"/>
        <v>47.9</v>
      </c>
      <c r="K1006" s="9">
        <f t="shared" si="47"/>
        <v>0</v>
      </c>
    </row>
    <row r="1007" spans="1:11" x14ac:dyDescent="0.3">
      <c r="A1007" s="9" t="str">
        <v>AS-95610</v>
      </c>
      <c r="B1007" s="9">
        <v>28.26</v>
      </c>
      <c r="C1007" s="9">
        <f>VLOOKUP(A1007,Sales_Shopify!B:Z,12,0)</f>
        <v>28.26</v>
      </c>
      <c r="D1007" s="9">
        <f t="shared" si="45"/>
        <v>0</v>
      </c>
      <c r="G1007" s="9" t="str">
        <v>AS-96529</v>
      </c>
      <c r="H1007" s="9" t="str">
        <v>['shopify_payments']</v>
      </c>
      <c r="I1007" s="9">
        <v>88.97</v>
      </c>
      <c r="J1007" s="9">
        <f t="shared" si="46"/>
        <v>88.97</v>
      </c>
      <c r="K1007" s="9">
        <f t="shared" si="47"/>
        <v>0</v>
      </c>
    </row>
    <row r="1008" spans="1:11" x14ac:dyDescent="0.3">
      <c r="A1008" s="9" t="str">
        <v>AS-95609</v>
      </c>
      <c r="B1008" s="9">
        <v>43.8</v>
      </c>
      <c r="C1008" s="9">
        <f>VLOOKUP(A1008,Sales_Shopify!B:Z,12,0)</f>
        <v>43.8</v>
      </c>
      <c r="D1008" s="9">
        <f t="shared" si="45"/>
        <v>0</v>
      </c>
      <c r="G1008" s="9" t="str">
        <v>AS-96530</v>
      </c>
      <c r="H1008" s="9" t="str">
        <v>['shopify_payments']</v>
      </c>
      <c r="I1008" s="9">
        <v>79.95</v>
      </c>
      <c r="J1008" s="9">
        <f t="shared" si="46"/>
        <v>79.95</v>
      </c>
      <c r="K1008" s="9">
        <f t="shared" si="47"/>
        <v>0</v>
      </c>
    </row>
    <row r="1009" spans="1:11" x14ac:dyDescent="0.3">
      <c r="A1009" s="9" t="str">
        <v>AS-95608</v>
      </c>
      <c r="B1009" s="9">
        <v>119.7</v>
      </c>
      <c r="C1009" s="9">
        <f>VLOOKUP(A1009,Sales_Shopify!B:Z,12,0)</f>
        <v>119.7</v>
      </c>
      <c r="D1009" s="9">
        <f t="shared" si="45"/>
        <v>0</v>
      </c>
      <c r="G1009" s="9" t="str">
        <v>AS-96531</v>
      </c>
      <c r="H1009" s="9" t="str">
        <v>['shopify_payments']</v>
      </c>
      <c r="I1009" s="9">
        <v>53.46</v>
      </c>
      <c r="J1009" s="9">
        <f t="shared" si="46"/>
        <v>53.46</v>
      </c>
      <c r="K1009" s="9">
        <f t="shared" si="47"/>
        <v>0</v>
      </c>
    </row>
    <row r="1010" spans="1:11" x14ac:dyDescent="0.3">
      <c r="A1010" s="9" t="str">
        <v>AS-95607</v>
      </c>
      <c r="B1010" s="9">
        <v>34.9</v>
      </c>
      <c r="C1010" s="9">
        <f>VLOOKUP(A1010,Sales_Shopify!B:Z,12,0)</f>
        <v>34.9</v>
      </c>
      <c r="D1010" s="9">
        <f t="shared" si="45"/>
        <v>0</v>
      </c>
      <c r="G1010" s="9" t="str">
        <v>AS-96532</v>
      </c>
      <c r="H1010" s="9" t="str">
        <v>['shopify_payments']</v>
      </c>
      <c r="I1010" s="9">
        <v>88.97</v>
      </c>
      <c r="J1010" s="9">
        <f t="shared" si="46"/>
        <v>88.97</v>
      </c>
      <c r="K1010" s="9">
        <f t="shared" si="47"/>
        <v>0</v>
      </c>
    </row>
    <row r="1011" spans="1:11" x14ac:dyDescent="0.3">
      <c r="A1011" s="9" t="str">
        <v>AS-95604</v>
      </c>
      <c r="B1011" s="9">
        <v>135.9</v>
      </c>
      <c r="C1011" s="9">
        <f>VLOOKUP(A1011,Sales_Shopify!B:Z,12,0)</f>
        <v>135.9</v>
      </c>
      <c r="D1011" s="9">
        <f t="shared" si="45"/>
        <v>0</v>
      </c>
      <c r="G1011" s="9" t="str">
        <v>AS-96533</v>
      </c>
      <c r="H1011" s="9" t="str">
        <v>['shopify_payments']</v>
      </c>
      <c r="I1011" s="9">
        <v>49.9</v>
      </c>
      <c r="J1011" s="9">
        <f t="shared" si="46"/>
        <v>49.9</v>
      </c>
      <c r="K1011" s="9">
        <f t="shared" si="47"/>
        <v>0</v>
      </c>
    </row>
    <row r="1012" spans="1:11" x14ac:dyDescent="0.3">
      <c r="A1012" s="9" t="str">
        <v>AS-95603</v>
      </c>
      <c r="B1012" s="9">
        <v>0</v>
      </c>
      <c r="C1012" s="9">
        <f>VLOOKUP(A1012,Sales_Shopify!B:Z,12,0)</f>
        <v>0</v>
      </c>
      <c r="D1012" s="9">
        <f t="shared" si="45"/>
        <v>0</v>
      </c>
      <c r="G1012" s="9" t="str">
        <v>AS-96534</v>
      </c>
      <c r="H1012" s="9" t="str">
        <v>['shopify_payments']</v>
      </c>
      <c r="I1012" s="9">
        <v>24.9</v>
      </c>
      <c r="J1012" s="9">
        <f t="shared" si="46"/>
        <v>24.9</v>
      </c>
      <c r="K1012" s="9">
        <f t="shared" si="47"/>
        <v>0</v>
      </c>
    </row>
    <row r="1013" spans="1:11" x14ac:dyDescent="0.3">
      <c r="A1013" s="9" t="str">
        <v>AS-95600</v>
      </c>
      <c r="B1013" s="9">
        <v>24.9</v>
      </c>
      <c r="C1013" s="9">
        <f>VLOOKUP(A1013,Sales_Shopify!B:Z,12,0)</f>
        <v>24.9</v>
      </c>
      <c r="D1013" s="9">
        <f t="shared" si="45"/>
        <v>0</v>
      </c>
      <c r="G1013" s="9" t="str">
        <v>AS-96535</v>
      </c>
      <c r="H1013" s="9" t="str">
        <v>['shopify_payments']</v>
      </c>
      <c r="I1013" s="9">
        <v>31.9</v>
      </c>
      <c r="J1013" s="9">
        <f t="shared" si="46"/>
        <v>31.9</v>
      </c>
      <c r="K1013" s="9">
        <f t="shared" si="47"/>
        <v>0</v>
      </c>
    </row>
    <row r="1014" spans="1:11" x14ac:dyDescent="0.3">
      <c r="A1014" s="9" t="str">
        <v>AS-95597</v>
      </c>
      <c r="B1014" s="9">
        <v>49.9</v>
      </c>
      <c r="C1014" s="9">
        <f>VLOOKUP(A1014,Sales_Shopify!B:Z,12,0)</f>
        <v>49.9</v>
      </c>
      <c r="D1014" s="9">
        <f t="shared" si="45"/>
        <v>0</v>
      </c>
      <c r="G1014" s="9" t="str">
        <v>AS-96536</v>
      </c>
      <c r="H1014" s="9" t="str">
        <v>['shopify_payments']</v>
      </c>
      <c r="I1014" s="9">
        <v>52.56</v>
      </c>
      <c r="J1014" s="9">
        <f t="shared" si="46"/>
        <v>52.56</v>
      </c>
      <c r="K1014" s="9">
        <f t="shared" si="47"/>
        <v>0</v>
      </c>
    </row>
    <row r="1015" spans="1:11" x14ac:dyDescent="0.3">
      <c r="A1015" s="9" t="str">
        <v>AS-95596</v>
      </c>
      <c r="B1015" s="9">
        <v>146.16</v>
      </c>
      <c r="C1015" s="9">
        <f>VLOOKUP(A1015,Sales_Shopify!B:Z,12,0)</f>
        <v>146.16</v>
      </c>
      <c r="D1015" s="9">
        <f t="shared" si="45"/>
        <v>0</v>
      </c>
      <c r="G1015" s="9" t="str">
        <v>AS-96537</v>
      </c>
      <c r="H1015" s="9" t="str">
        <v>['shopify_payments']</v>
      </c>
      <c r="I1015" s="9">
        <v>395.69</v>
      </c>
      <c r="J1015" s="9">
        <f t="shared" si="46"/>
        <v>395.69</v>
      </c>
      <c r="K1015" s="9">
        <f t="shared" si="47"/>
        <v>0</v>
      </c>
    </row>
    <row r="1016" spans="1:11" x14ac:dyDescent="0.3">
      <c r="A1016" s="9" t="str">
        <v>AS-95594</v>
      </c>
      <c r="B1016" s="9">
        <v>135.9</v>
      </c>
      <c r="C1016" s="9">
        <f>VLOOKUP(A1016,Sales_Shopify!B:Z,12,0)</f>
        <v>135.9</v>
      </c>
      <c r="D1016" s="9">
        <f t="shared" si="45"/>
        <v>0</v>
      </c>
      <c r="G1016" s="9" t="str">
        <v>AS-96539</v>
      </c>
      <c r="H1016" s="9" t="str">
        <v>['shopify_payments']</v>
      </c>
      <c r="I1016" s="9">
        <v>99.95</v>
      </c>
      <c r="J1016" s="9">
        <f t="shared" si="46"/>
        <v>99.95</v>
      </c>
      <c r="K1016" s="9">
        <f t="shared" si="47"/>
        <v>0</v>
      </c>
    </row>
    <row r="1017" spans="1:11" x14ac:dyDescent="0.3">
      <c r="A1017" s="9" t="str">
        <v>AS-95593</v>
      </c>
      <c r="B1017" s="9">
        <v>0</v>
      </c>
      <c r="C1017" s="9">
        <f>VLOOKUP(A1017,Sales_Shopify!B:Z,12,0)</f>
        <v>0</v>
      </c>
      <c r="D1017" s="9">
        <f t="shared" si="45"/>
        <v>0</v>
      </c>
      <c r="G1017" s="9" t="str">
        <v>AS-96540</v>
      </c>
      <c r="H1017" s="9" t="str">
        <v>['shopify_payments']</v>
      </c>
      <c r="I1017" s="9">
        <v>66.849999999999994</v>
      </c>
      <c r="J1017" s="9">
        <f t="shared" si="46"/>
        <v>66.849999999999994</v>
      </c>
      <c r="K1017" s="9">
        <f t="shared" si="47"/>
        <v>0</v>
      </c>
    </row>
    <row r="1018" spans="1:11" x14ac:dyDescent="0.3">
      <c r="A1018" s="9" t="str">
        <v>AS-95591</v>
      </c>
      <c r="B1018" s="9">
        <v>78.75</v>
      </c>
      <c r="C1018" s="9">
        <f>VLOOKUP(A1018,Sales_Shopify!B:Z,12,0)</f>
        <v>78.75</v>
      </c>
      <c r="D1018" s="9">
        <f t="shared" si="45"/>
        <v>0</v>
      </c>
      <c r="G1018" s="9" t="str">
        <v>AS-96542</v>
      </c>
      <c r="H1018" s="9" t="str">
        <v>['shopify_payments']</v>
      </c>
      <c r="I1018" s="9">
        <v>67.95</v>
      </c>
      <c r="J1018" s="9">
        <f t="shared" si="46"/>
        <v>67.95</v>
      </c>
      <c r="K1018" s="9">
        <f t="shared" si="47"/>
        <v>0</v>
      </c>
    </row>
    <row r="1019" spans="1:11" x14ac:dyDescent="0.3">
      <c r="A1019" s="9" t="str">
        <v>AS-95589</v>
      </c>
      <c r="B1019" s="9">
        <v>122.31</v>
      </c>
      <c r="C1019" s="9">
        <f>VLOOKUP(A1019,Sales_Shopify!B:Z,12,0)</f>
        <v>122.31</v>
      </c>
      <c r="D1019" s="9">
        <f t="shared" si="45"/>
        <v>0</v>
      </c>
      <c r="G1019" s="9" t="str">
        <v>AS-96544</v>
      </c>
      <c r="H1019" s="9" t="str">
        <v>['shopify_payments']</v>
      </c>
      <c r="I1019" s="9">
        <v>99.95</v>
      </c>
      <c r="J1019" s="9">
        <f t="shared" si="46"/>
        <v>99.95</v>
      </c>
      <c r="K1019" s="9">
        <f t="shared" si="47"/>
        <v>0</v>
      </c>
    </row>
    <row r="1020" spans="1:11" x14ac:dyDescent="0.3">
      <c r="A1020" s="9" t="str">
        <v>AS-95588</v>
      </c>
      <c r="B1020" s="9">
        <v>241.11</v>
      </c>
      <c r="C1020" s="9">
        <f>VLOOKUP(A1020,Sales_Shopify!B:Z,12,0)</f>
        <v>241.11</v>
      </c>
      <c r="D1020" s="9">
        <f t="shared" si="45"/>
        <v>0</v>
      </c>
      <c r="G1020" s="9" t="str">
        <v>AS-96548</v>
      </c>
      <c r="H1020" s="9" t="str">
        <v>['shopify_payments']</v>
      </c>
      <c r="I1020" s="9">
        <v>24.9</v>
      </c>
      <c r="J1020" s="9">
        <f t="shared" si="46"/>
        <v>24.9</v>
      </c>
      <c r="K1020" s="9">
        <f t="shared" si="47"/>
        <v>0</v>
      </c>
    </row>
    <row r="1021" spans="1:11" x14ac:dyDescent="0.3">
      <c r="A1021" s="9" t="str">
        <v>AS-95587</v>
      </c>
      <c r="B1021" s="9">
        <v>352.49</v>
      </c>
      <c r="C1021" s="9">
        <f>VLOOKUP(A1021,Sales_Shopify!B:Z,12,0)</f>
        <v>352.49</v>
      </c>
      <c r="D1021" s="9">
        <f t="shared" si="45"/>
        <v>0</v>
      </c>
      <c r="G1021" s="9" t="str">
        <v>AS-96550</v>
      </c>
      <c r="H1021" s="9" t="str">
        <v>['shopify_payments']</v>
      </c>
      <c r="I1021" s="9">
        <v>17.899999999999999</v>
      </c>
      <c r="J1021" s="9">
        <f t="shared" si="46"/>
        <v>17.899999999999999</v>
      </c>
      <c r="K1021" s="9">
        <f t="shared" si="47"/>
        <v>0</v>
      </c>
    </row>
    <row r="1022" spans="1:11" x14ac:dyDescent="0.3">
      <c r="A1022" s="9" t="str">
        <v>AS-95582</v>
      </c>
      <c r="B1022" s="9">
        <v>122.85</v>
      </c>
      <c r="C1022" s="9">
        <f>VLOOKUP(A1022,Sales_Shopify!B:Z,12,0)</f>
        <v>122.85</v>
      </c>
      <c r="D1022" s="9">
        <f t="shared" si="45"/>
        <v>0</v>
      </c>
      <c r="G1022" s="9" t="str">
        <v>AS-96551</v>
      </c>
      <c r="H1022" s="9" t="str">
        <v>['shopify_payments']</v>
      </c>
      <c r="I1022" s="9">
        <v>47.9</v>
      </c>
      <c r="J1022" s="9">
        <f t="shared" si="46"/>
        <v>47.9</v>
      </c>
      <c r="K1022" s="9">
        <f t="shared" si="47"/>
        <v>0</v>
      </c>
    </row>
    <row r="1023" spans="1:11" x14ac:dyDescent="0.3">
      <c r="A1023" s="9" t="str">
        <v>AS-95581</v>
      </c>
      <c r="B1023" s="9">
        <v>49.9</v>
      </c>
      <c r="C1023" s="9">
        <f>VLOOKUP(A1023,Sales_Shopify!B:Z,12,0)</f>
        <v>49.9</v>
      </c>
      <c r="D1023" s="9">
        <f t="shared" si="45"/>
        <v>0</v>
      </c>
      <c r="G1023" s="9" t="str">
        <v>AS-96552</v>
      </c>
      <c r="H1023" s="9" t="str">
        <v>['shopify_payments']</v>
      </c>
      <c r="I1023" s="9">
        <v>31.9</v>
      </c>
      <c r="J1023" s="9">
        <f t="shared" si="46"/>
        <v>31.9</v>
      </c>
      <c r="K1023" s="9">
        <f t="shared" si="47"/>
        <v>0</v>
      </c>
    </row>
    <row r="1024" spans="1:11" x14ac:dyDescent="0.3">
      <c r="A1024" s="9" t="str">
        <v>AS-95580</v>
      </c>
      <c r="B1024" s="9">
        <v>117.5</v>
      </c>
      <c r="C1024" s="9">
        <f>VLOOKUP(A1024,Sales_Shopify!B:Z,12,0)</f>
        <v>117.5</v>
      </c>
      <c r="D1024" s="9">
        <f t="shared" si="45"/>
        <v>0</v>
      </c>
      <c r="G1024" s="9" t="str">
        <v>AS-96553</v>
      </c>
      <c r="H1024" s="9" t="str">
        <v>['shopify_payments']</v>
      </c>
      <c r="I1024" s="9">
        <v>47.9</v>
      </c>
      <c r="J1024" s="9">
        <f t="shared" si="46"/>
        <v>47.9</v>
      </c>
      <c r="K1024" s="9">
        <f t="shared" si="47"/>
        <v>0</v>
      </c>
    </row>
    <row r="1025" spans="1:11" x14ac:dyDescent="0.3">
      <c r="A1025" s="9" t="str">
        <v>AS-95578</v>
      </c>
      <c r="B1025" s="9">
        <v>91.71</v>
      </c>
      <c r="C1025" s="9">
        <f>VLOOKUP(A1025,Sales_Shopify!B:Z,12,0)</f>
        <v>91.71</v>
      </c>
      <c r="D1025" s="9">
        <f t="shared" si="45"/>
        <v>0</v>
      </c>
      <c r="G1025" s="9" t="str">
        <v>AS-96558</v>
      </c>
      <c r="H1025" s="9" t="str">
        <v>['shopify_payments']</v>
      </c>
      <c r="I1025" s="9">
        <v>72.77</v>
      </c>
      <c r="J1025" s="9">
        <f t="shared" si="46"/>
        <v>72.77</v>
      </c>
      <c r="K1025" s="9">
        <f t="shared" si="47"/>
        <v>0</v>
      </c>
    </row>
    <row r="1026" spans="1:11" x14ac:dyDescent="0.3">
      <c r="A1026" s="9" t="str">
        <v>AS-95576</v>
      </c>
      <c r="B1026" s="9">
        <v>78.12</v>
      </c>
      <c r="C1026" s="9">
        <f>VLOOKUP(A1026,Sales_Shopify!B:Z,12,0)</f>
        <v>78.12</v>
      </c>
      <c r="D1026" s="9">
        <f t="shared" si="45"/>
        <v>0</v>
      </c>
      <c r="G1026" s="9" t="str">
        <v>AS-96559</v>
      </c>
      <c r="H1026" s="9" t="str">
        <v>['shopify_payments']</v>
      </c>
      <c r="I1026" s="9">
        <v>114.95</v>
      </c>
      <c r="J1026" s="9">
        <f t="shared" si="46"/>
        <v>114.95</v>
      </c>
      <c r="K1026" s="9">
        <f t="shared" si="47"/>
        <v>0</v>
      </c>
    </row>
    <row r="1027" spans="1:11" x14ac:dyDescent="0.3">
      <c r="A1027" s="9" t="str">
        <v>AS-95575</v>
      </c>
      <c r="B1027" s="9">
        <v>127.9</v>
      </c>
      <c r="C1027" s="9">
        <f>VLOOKUP(A1027,Sales_Shopify!B:Z,12,0)</f>
        <v>127.9</v>
      </c>
      <c r="D1027" s="9">
        <f t="shared" si="45"/>
        <v>0</v>
      </c>
      <c r="G1027" s="9" t="str">
        <v>AS-96561</v>
      </c>
      <c r="H1027" s="9" t="str">
        <v>['shopify_payments']</v>
      </c>
      <c r="I1027" s="9">
        <v>117.85</v>
      </c>
      <c r="J1027" s="9">
        <f t="shared" si="46"/>
        <v>117.85</v>
      </c>
      <c r="K1027" s="9">
        <f t="shared" si="47"/>
        <v>0</v>
      </c>
    </row>
    <row r="1028" spans="1:11" x14ac:dyDescent="0.3">
      <c r="A1028" s="9" t="str">
        <v>AS-95573</v>
      </c>
      <c r="B1028" s="9">
        <v>59.31</v>
      </c>
      <c r="C1028" s="9">
        <f>VLOOKUP(A1028,Sales_Shopify!B:Z,12,0)</f>
        <v>59.31</v>
      </c>
      <c r="D1028" s="9">
        <f t="shared" si="45"/>
        <v>0</v>
      </c>
      <c r="G1028" s="9" t="str">
        <v>AS-96562</v>
      </c>
      <c r="H1028" s="9" t="str">
        <v>['shopify_payments']</v>
      </c>
      <c r="I1028" s="9">
        <v>54.9</v>
      </c>
      <c r="J1028" s="9">
        <f t="shared" si="46"/>
        <v>54.9</v>
      </c>
      <c r="K1028" s="9">
        <f t="shared" si="47"/>
        <v>0</v>
      </c>
    </row>
    <row r="1029" spans="1:11" x14ac:dyDescent="0.3">
      <c r="A1029" s="9" t="str">
        <v>AS-95571</v>
      </c>
      <c r="B1029" s="9">
        <v>24.9</v>
      </c>
      <c r="C1029" s="9">
        <f>VLOOKUP(A1029,Sales_Shopify!B:Z,12,0)</f>
        <v>24.9</v>
      </c>
      <c r="D1029" s="9">
        <f t="shared" ref="D1029:D1092" si="48">IFERROR(ROUND(+B1029-C1029,2),"Not_Found")</f>
        <v>0</v>
      </c>
      <c r="G1029" s="9" t="str">
        <v>AS-96563</v>
      </c>
      <c r="H1029" s="9" t="str">
        <v>['shopify_payments']</v>
      </c>
      <c r="I1029" s="9">
        <v>29.9</v>
      </c>
      <c r="J1029" s="9">
        <f t="shared" ref="J1029:J1092" si="49">VLOOKUP(G1029,$A$4:$D$1048576,2,0)</f>
        <v>29.9</v>
      </c>
      <c r="K1029" s="9">
        <f t="shared" ref="K1029:K1092" si="50">IFERROR(ROUND(+I1029-J1029,2),"Not_Found")</f>
        <v>0</v>
      </c>
    </row>
    <row r="1030" spans="1:11" x14ac:dyDescent="0.3">
      <c r="A1030" s="9" t="str">
        <v>AS-95566</v>
      </c>
      <c r="B1030" s="9">
        <v>37.9</v>
      </c>
      <c r="C1030" s="9">
        <f>VLOOKUP(A1030,Sales_Shopify!B:Z,12,0)</f>
        <v>37.9</v>
      </c>
      <c r="D1030" s="9">
        <f t="shared" si="48"/>
        <v>0</v>
      </c>
      <c r="G1030" s="9" t="str">
        <v>AS-96564</v>
      </c>
      <c r="H1030" s="9" t="str">
        <v>['shopify_payments']</v>
      </c>
      <c r="I1030" s="9">
        <v>114.95</v>
      </c>
      <c r="J1030" s="9">
        <f t="shared" si="49"/>
        <v>114.95</v>
      </c>
      <c r="K1030" s="9">
        <f t="shared" si="50"/>
        <v>0</v>
      </c>
    </row>
    <row r="1031" spans="1:11" x14ac:dyDescent="0.3">
      <c r="A1031" s="9" t="str">
        <v>AS-95565</v>
      </c>
      <c r="B1031" s="9">
        <v>59.85</v>
      </c>
      <c r="C1031" s="9">
        <f>VLOOKUP(A1031,Sales_Shopify!B:Z,12,0)</f>
        <v>59.85</v>
      </c>
      <c r="D1031" s="9">
        <f t="shared" si="48"/>
        <v>0</v>
      </c>
      <c r="G1031" s="9" t="str">
        <v>AS-96565</v>
      </c>
      <c r="H1031" s="9" t="str">
        <v>['shopify_payments']</v>
      </c>
      <c r="I1031" s="9">
        <v>67.95</v>
      </c>
      <c r="J1031" s="9">
        <f t="shared" si="49"/>
        <v>67.95</v>
      </c>
      <c r="K1031" s="9">
        <f t="shared" si="50"/>
        <v>0</v>
      </c>
    </row>
    <row r="1032" spans="1:11" x14ac:dyDescent="0.3">
      <c r="A1032" s="9" t="str">
        <v>AS-95563</v>
      </c>
      <c r="B1032" s="9">
        <v>146.75</v>
      </c>
      <c r="C1032" s="9">
        <f>VLOOKUP(A1032,Sales_Shopify!B:Z,12,0)</f>
        <v>146.75</v>
      </c>
      <c r="D1032" s="9">
        <f t="shared" si="48"/>
        <v>0</v>
      </c>
      <c r="G1032" s="9" t="str">
        <v>AS-96517</v>
      </c>
      <c r="H1032" s="9" t="str">
        <v>['shopify_payments']</v>
      </c>
      <c r="I1032" s="9">
        <v>0</v>
      </c>
      <c r="J1032" s="9">
        <f t="shared" si="49"/>
        <v>0</v>
      </c>
      <c r="K1032" s="9">
        <f t="shared" si="50"/>
        <v>0</v>
      </c>
    </row>
    <row r="1033" spans="1:11" x14ac:dyDescent="0.3">
      <c r="A1033" s="9" t="str">
        <v>AS-95562</v>
      </c>
      <c r="B1033" s="9">
        <v>122.31</v>
      </c>
      <c r="C1033" s="9">
        <f>VLOOKUP(A1033,Sales_Shopify!B:Z,12,0)</f>
        <v>122.31</v>
      </c>
      <c r="D1033" s="9">
        <f t="shared" si="48"/>
        <v>0</v>
      </c>
      <c r="G1033" s="9" t="str">
        <v>AS-96508</v>
      </c>
      <c r="H1033" s="9" t="str">
        <v>['shopify_payments']</v>
      </c>
      <c r="I1033" s="9">
        <v>0</v>
      </c>
      <c r="J1033" s="9">
        <f t="shared" si="49"/>
        <v>0</v>
      </c>
      <c r="K1033" s="9">
        <f t="shared" si="50"/>
        <v>0</v>
      </c>
    </row>
    <row r="1034" spans="1:11" x14ac:dyDescent="0.3">
      <c r="A1034" s="9" t="str">
        <v>AS-95560</v>
      </c>
      <c r="B1034" s="9">
        <v>122.31</v>
      </c>
      <c r="C1034" s="9">
        <f>VLOOKUP(A1034,Sales_Shopify!B:Z,12,0)</f>
        <v>122.31</v>
      </c>
      <c r="D1034" s="9">
        <f t="shared" si="48"/>
        <v>0</v>
      </c>
      <c r="G1034" s="9" t="str">
        <v>AS-94129</v>
      </c>
      <c r="H1034" s="9" t="str">
        <v>['shopify_payments']</v>
      </c>
      <c r="I1034" s="9">
        <v>-59.9</v>
      </c>
      <c r="J1034" s="9">
        <f t="shared" si="49"/>
        <v>-59.9</v>
      </c>
      <c r="K1034" s="9">
        <f t="shared" si="50"/>
        <v>0</v>
      </c>
    </row>
    <row r="1035" spans="1:11" x14ac:dyDescent="0.3">
      <c r="A1035" s="9" t="str">
        <v>AS-95559</v>
      </c>
      <c r="B1035" s="9">
        <v>144.85</v>
      </c>
      <c r="C1035" s="9">
        <f>VLOOKUP(A1035,Sales_Shopify!B:Z,12,0)</f>
        <v>144.85</v>
      </c>
      <c r="D1035" s="9">
        <f t="shared" si="48"/>
        <v>0</v>
      </c>
      <c r="G1035" s="9" t="str">
        <v>AS-94123</v>
      </c>
      <c r="H1035" s="9" t="str">
        <v>['shopify_payments']</v>
      </c>
      <c r="I1035" s="9">
        <v>-1.8</v>
      </c>
      <c r="J1035" s="9">
        <f t="shared" si="49"/>
        <v>-1.8</v>
      </c>
      <c r="K1035" s="9">
        <f t="shared" si="50"/>
        <v>0</v>
      </c>
    </row>
    <row r="1036" spans="1:11" x14ac:dyDescent="0.3">
      <c r="A1036" s="9" t="str">
        <v>AS-95557</v>
      </c>
      <c r="B1036" s="9">
        <v>105.85</v>
      </c>
      <c r="C1036" s="9">
        <f>VLOOKUP(A1036,Sales_Shopify!B:Z,12,0)</f>
        <v>105.85</v>
      </c>
      <c r="D1036" s="9">
        <f t="shared" si="48"/>
        <v>0</v>
      </c>
      <c r="G1036" s="9" t="str">
        <v>AS-96567</v>
      </c>
      <c r="H1036" s="9" t="str">
        <v>['shopify_payments']</v>
      </c>
      <c r="I1036" s="9">
        <v>112.28</v>
      </c>
      <c r="J1036" s="9">
        <f t="shared" si="49"/>
        <v>112.28</v>
      </c>
      <c r="K1036" s="9">
        <f t="shared" si="50"/>
        <v>0</v>
      </c>
    </row>
    <row r="1037" spans="1:11" x14ac:dyDescent="0.3">
      <c r="A1037" s="9" t="str">
        <v>AS-95556</v>
      </c>
      <c r="B1037" s="9">
        <v>116.91</v>
      </c>
      <c r="C1037" s="9">
        <f>VLOOKUP(A1037,Sales_Shopify!B:Z,12,0)</f>
        <v>116.91</v>
      </c>
      <c r="D1037" s="9">
        <f t="shared" si="48"/>
        <v>0</v>
      </c>
      <c r="G1037" s="9" t="str">
        <v>AS-96568</v>
      </c>
      <c r="H1037" s="9" t="str">
        <v>['shopify_payments']</v>
      </c>
      <c r="I1037" s="9">
        <v>31.9</v>
      </c>
      <c r="J1037" s="9">
        <f t="shared" si="49"/>
        <v>31.9</v>
      </c>
      <c r="K1037" s="9">
        <f t="shared" si="50"/>
        <v>0</v>
      </c>
    </row>
    <row r="1038" spans="1:11" x14ac:dyDescent="0.3">
      <c r="A1038" s="9" t="str">
        <v>AS-95555</v>
      </c>
      <c r="B1038" s="9">
        <v>17.899999999999999</v>
      </c>
      <c r="C1038" s="9">
        <f>VLOOKUP(A1038,Sales_Shopify!B:Z,12,0)</f>
        <v>17.899999999999999</v>
      </c>
      <c r="D1038" s="9">
        <f t="shared" si="48"/>
        <v>0</v>
      </c>
      <c r="G1038" s="9" t="str">
        <v>AS-96570</v>
      </c>
      <c r="H1038" s="9" t="str">
        <v>['shopify_payments']</v>
      </c>
      <c r="I1038" s="9">
        <v>64.95</v>
      </c>
      <c r="J1038" s="9">
        <f t="shared" si="49"/>
        <v>64.95</v>
      </c>
      <c r="K1038" s="9">
        <f t="shared" si="50"/>
        <v>0</v>
      </c>
    </row>
    <row r="1039" spans="1:11" x14ac:dyDescent="0.3">
      <c r="A1039" s="9" t="str">
        <v>AS-95553</v>
      </c>
      <c r="B1039" s="9">
        <v>52.9</v>
      </c>
      <c r="C1039" s="9">
        <f>VLOOKUP(A1039,Sales_Shopify!B:Z,12,0)</f>
        <v>52.9</v>
      </c>
      <c r="D1039" s="9">
        <f t="shared" si="48"/>
        <v>0</v>
      </c>
      <c r="G1039" s="9" t="str">
        <v>AS-96573</v>
      </c>
      <c r="H1039" s="9" t="str">
        <v>['shopify_payments']</v>
      </c>
      <c r="I1039" s="9">
        <v>58.95</v>
      </c>
      <c r="J1039" s="9">
        <f t="shared" si="49"/>
        <v>58.95</v>
      </c>
      <c r="K1039" s="9">
        <f t="shared" si="50"/>
        <v>0</v>
      </c>
    </row>
    <row r="1040" spans="1:11" x14ac:dyDescent="0.3">
      <c r="A1040" s="9" t="str">
        <v>AS-95551</v>
      </c>
      <c r="B1040" s="9">
        <v>39.9</v>
      </c>
      <c r="C1040" s="9">
        <f>VLOOKUP(A1040,Sales_Shopify!B:Z,12,0)</f>
        <v>39.9</v>
      </c>
      <c r="D1040" s="9">
        <f t="shared" si="48"/>
        <v>0</v>
      </c>
      <c r="G1040" s="9" t="str">
        <v>AS-96575</v>
      </c>
      <c r="H1040" s="9" t="str">
        <v>['shopify_payments']</v>
      </c>
      <c r="I1040" s="9">
        <v>99.95</v>
      </c>
      <c r="J1040" s="9">
        <f t="shared" si="49"/>
        <v>99.95</v>
      </c>
      <c r="K1040" s="9">
        <f t="shared" si="50"/>
        <v>0</v>
      </c>
    </row>
    <row r="1041" spans="1:11" x14ac:dyDescent="0.3">
      <c r="A1041" s="9" t="str">
        <v>AS-95550</v>
      </c>
      <c r="B1041" s="9">
        <v>199.9</v>
      </c>
      <c r="C1041" s="9">
        <f>VLOOKUP(A1041,Sales_Shopify!B:Z,12,0)</f>
        <v>199.9</v>
      </c>
      <c r="D1041" s="9">
        <f t="shared" si="48"/>
        <v>0</v>
      </c>
      <c r="G1041" s="9" t="str">
        <v>AS-96576</v>
      </c>
      <c r="H1041" s="9" t="str">
        <v>['shopify_payments']</v>
      </c>
      <c r="I1041" s="9">
        <v>160.97</v>
      </c>
      <c r="J1041" s="9">
        <f t="shared" si="49"/>
        <v>160.97</v>
      </c>
      <c r="K1041" s="9">
        <f t="shared" si="50"/>
        <v>0</v>
      </c>
    </row>
    <row r="1042" spans="1:11" x14ac:dyDescent="0.3">
      <c r="A1042" s="9" t="str">
        <v>AS-95548</v>
      </c>
      <c r="B1042" s="9">
        <v>84.95</v>
      </c>
      <c r="C1042" s="9">
        <f>VLOOKUP(A1042,Sales_Shopify!B:Z,12,0)</f>
        <v>84.95</v>
      </c>
      <c r="D1042" s="9">
        <f t="shared" si="48"/>
        <v>0</v>
      </c>
      <c r="G1042" s="9" t="str">
        <v>AS-96577</v>
      </c>
      <c r="H1042" s="9" t="str">
        <v>['shopify_payments']</v>
      </c>
      <c r="I1042" s="9">
        <v>37.9</v>
      </c>
      <c r="J1042" s="9">
        <f t="shared" si="49"/>
        <v>37.9</v>
      </c>
      <c r="K1042" s="9">
        <f t="shared" si="50"/>
        <v>0</v>
      </c>
    </row>
    <row r="1043" spans="1:11" x14ac:dyDescent="0.3">
      <c r="A1043" s="9" t="str">
        <v>AS-95547</v>
      </c>
      <c r="B1043" s="9">
        <v>165.7</v>
      </c>
      <c r="C1043" s="9">
        <f>VLOOKUP(A1043,Sales_Shopify!B:Z,12,0)</f>
        <v>165.7</v>
      </c>
      <c r="D1043" s="9">
        <f t="shared" si="48"/>
        <v>0</v>
      </c>
      <c r="G1043" s="9" t="str">
        <v>AS-96578</v>
      </c>
      <c r="H1043" s="9" t="str">
        <v>['shopify_payments']</v>
      </c>
      <c r="I1043" s="9">
        <v>84.95</v>
      </c>
      <c r="J1043" s="9">
        <f t="shared" si="49"/>
        <v>84.95</v>
      </c>
      <c r="K1043" s="9">
        <f t="shared" si="50"/>
        <v>0</v>
      </c>
    </row>
    <row r="1044" spans="1:11" x14ac:dyDescent="0.3">
      <c r="A1044" s="9" t="str">
        <v>AS-95546</v>
      </c>
      <c r="B1044" s="9">
        <v>85.8</v>
      </c>
      <c r="C1044" s="9">
        <f>VLOOKUP(A1044,Sales_Shopify!B:Z,12,0)</f>
        <v>85.8</v>
      </c>
      <c r="D1044" s="9">
        <f t="shared" si="48"/>
        <v>0</v>
      </c>
      <c r="G1044" s="9" t="str">
        <v>AS-96579</v>
      </c>
      <c r="H1044" s="9" t="str">
        <v>['shopify_payments']</v>
      </c>
      <c r="I1044" s="9">
        <v>31.9</v>
      </c>
      <c r="J1044" s="9">
        <f t="shared" si="49"/>
        <v>31.9</v>
      </c>
      <c r="K1044" s="9">
        <f t="shared" si="50"/>
        <v>0</v>
      </c>
    </row>
    <row r="1045" spans="1:11" x14ac:dyDescent="0.3">
      <c r="A1045" s="9" t="str">
        <v>AS-95545</v>
      </c>
      <c r="B1045" s="9">
        <v>64.95</v>
      </c>
      <c r="C1045" s="9">
        <f>VLOOKUP(A1045,Sales_Shopify!B:Z,12,0)</f>
        <v>64.95</v>
      </c>
      <c r="D1045" s="9">
        <f t="shared" si="48"/>
        <v>0</v>
      </c>
      <c r="G1045" s="9" t="str">
        <v>AS-96580</v>
      </c>
      <c r="H1045" s="9" t="str">
        <v>['shopify_payments']</v>
      </c>
      <c r="I1045" s="9">
        <v>129.9</v>
      </c>
      <c r="J1045" s="9">
        <f t="shared" si="49"/>
        <v>129.9</v>
      </c>
      <c r="K1045" s="9">
        <f t="shared" si="50"/>
        <v>0</v>
      </c>
    </row>
    <row r="1046" spans="1:11" x14ac:dyDescent="0.3">
      <c r="A1046" s="9" t="str">
        <v>AS-95540</v>
      </c>
      <c r="B1046" s="9">
        <v>0</v>
      </c>
      <c r="C1046" s="9">
        <f>VLOOKUP(A1046,Sales_Shopify!B:Z,12,0)</f>
        <v>0</v>
      </c>
      <c r="D1046" s="9">
        <f t="shared" si="48"/>
        <v>0</v>
      </c>
      <c r="G1046" s="9" t="str">
        <v>AS-96581</v>
      </c>
      <c r="H1046" s="9" t="str">
        <v>['shopify_payments']</v>
      </c>
      <c r="I1046" s="9">
        <v>84.95</v>
      </c>
      <c r="J1046" s="9">
        <f t="shared" si="49"/>
        <v>84.95</v>
      </c>
      <c r="K1046" s="9">
        <f t="shared" si="50"/>
        <v>0</v>
      </c>
    </row>
    <row r="1047" spans="1:11" x14ac:dyDescent="0.3">
      <c r="A1047" s="9" t="str">
        <v>AS-95543</v>
      </c>
      <c r="B1047" s="9">
        <v>56.14</v>
      </c>
      <c r="C1047" s="9">
        <f>VLOOKUP(A1047,Sales_Shopify!B:Z,12,0)</f>
        <v>56.14</v>
      </c>
      <c r="D1047" s="9">
        <f t="shared" si="48"/>
        <v>0</v>
      </c>
      <c r="G1047" s="9" t="str">
        <v>AS-96582</v>
      </c>
      <c r="H1047" s="9" t="str">
        <v>['shopify_payments']</v>
      </c>
      <c r="I1047" s="9">
        <v>54.9</v>
      </c>
      <c r="J1047" s="9">
        <f t="shared" si="49"/>
        <v>54.9</v>
      </c>
      <c r="K1047" s="9">
        <f t="shared" si="50"/>
        <v>0</v>
      </c>
    </row>
    <row r="1048" spans="1:11" x14ac:dyDescent="0.3">
      <c r="A1048" s="9" t="str">
        <v>AS-95542</v>
      </c>
      <c r="B1048" s="9">
        <v>0</v>
      </c>
      <c r="C1048" s="9">
        <f>VLOOKUP(A1048,Sales_Shopify!B:Z,12,0)</f>
        <v>0</v>
      </c>
      <c r="D1048" s="9">
        <f t="shared" si="48"/>
        <v>0</v>
      </c>
      <c r="G1048" s="9" t="str">
        <v>AS-96583</v>
      </c>
      <c r="H1048" s="9" t="str">
        <v>['shopify_payments']</v>
      </c>
      <c r="I1048" s="9">
        <v>67.95</v>
      </c>
      <c r="J1048" s="9">
        <f t="shared" si="49"/>
        <v>67.95</v>
      </c>
      <c r="K1048" s="9">
        <f t="shared" si="50"/>
        <v>0</v>
      </c>
    </row>
    <row r="1049" spans="1:11" x14ac:dyDescent="0.3">
      <c r="A1049" s="9" t="str">
        <v>AS-95539</v>
      </c>
      <c r="B1049" s="9">
        <v>30.85</v>
      </c>
      <c r="C1049" s="9">
        <f>VLOOKUP(A1049,Sales_Shopify!B:Z,12,0)</f>
        <v>30.85</v>
      </c>
      <c r="D1049" s="9">
        <f t="shared" si="48"/>
        <v>0</v>
      </c>
      <c r="G1049" s="9" t="str">
        <v>AS-96585</v>
      </c>
      <c r="H1049" s="9" t="str">
        <v>['shopify_payments']</v>
      </c>
      <c r="I1049" s="9">
        <v>359.91</v>
      </c>
      <c r="J1049" s="9">
        <f t="shared" si="49"/>
        <v>359.91</v>
      </c>
      <c r="K1049" s="9">
        <f t="shared" si="50"/>
        <v>0</v>
      </c>
    </row>
    <row r="1050" spans="1:11" x14ac:dyDescent="0.3">
      <c r="A1050" s="9" t="str">
        <v>AS-95538</v>
      </c>
      <c r="B1050" s="9">
        <v>47.9</v>
      </c>
      <c r="C1050" s="9">
        <f>VLOOKUP(A1050,Sales_Shopify!B:Z,12,0)</f>
        <v>47.9</v>
      </c>
      <c r="D1050" s="9">
        <f t="shared" si="48"/>
        <v>0</v>
      </c>
      <c r="G1050" s="9" t="str">
        <v>AS-96586</v>
      </c>
      <c r="H1050" s="9" t="str">
        <v>['shopify_payments']</v>
      </c>
      <c r="I1050" s="9">
        <v>147.9</v>
      </c>
      <c r="J1050" s="9">
        <f t="shared" si="49"/>
        <v>147.9</v>
      </c>
      <c r="K1050" s="9">
        <f t="shared" si="50"/>
        <v>0</v>
      </c>
    </row>
    <row r="1051" spans="1:11" x14ac:dyDescent="0.3">
      <c r="A1051" s="9" t="str">
        <v>AS-95536</v>
      </c>
      <c r="B1051" s="9">
        <v>176.85</v>
      </c>
      <c r="C1051" s="9">
        <f>VLOOKUP(A1051,Sales_Shopify!B:Z,12,0)</f>
        <v>176.85</v>
      </c>
      <c r="D1051" s="9">
        <f t="shared" si="48"/>
        <v>0</v>
      </c>
      <c r="G1051" s="9" t="str">
        <v>AS-96588</v>
      </c>
      <c r="H1051" s="9" t="str">
        <v>['shopify_payments']</v>
      </c>
      <c r="I1051" s="9">
        <v>703.6</v>
      </c>
      <c r="J1051" s="9">
        <f t="shared" si="49"/>
        <v>703.6</v>
      </c>
      <c r="K1051" s="9">
        <f t="shared" si="50"/>
        <v>0</v>
      </c>
    </row>
    <row r="1052" spans="1:11" x14ac:dyDescent="0.3">
      <c r="A1052" s="9" t="str">
        <v>AS-95535</v>
      </c>
      <c r="B1052" s="9">
        <v>72.77</v>
      </c>
      <c r="C1052" s="9">
        <f>VLOOKUP(A1052,Sales_Shopify!B:Z,12,0)</f>
        <v>72.77</v>
      </c>
      <c r="D1052" s="9">
        <f t="shared" si="48"/>
        <v>0</v>
      </c>
      <c r="G1052" s="9" t="str">
        <v>AS-96589</v>
      </c>
      <c r="H1052" s="9" t="str">
        <v>['shopify_payments']</v>
      </c>
      <c r="I1052" s="9">
        <v>67.95</v>
      </c>
      <c r="J1052" s="9">
        <f t="shared" si="49"/>
        <v>67.95</v>
      </c>
      <c r="K1052" s="9">
        <f t="shared" si="50"/>
        <v>0</v>
      </c>
    </row>
    <row r="1053" spans="1:11" x14ac:dyDescent="0.3">
      <c r="A1053" s="9" t="str">
        <v>AS-95534</v>
      </c>
      <c r="B1053" s="9">
        <v>210.65</v>
      </c>
      <c r="C1053" s="9">
        <f>VLOOKUP(A1053,Sales_Shopify!B:Z,12,0)</f>
        <v>210.65</v>
      </c>
      <c r="D1053" s="9">
        <f t="shared" si="48"/>
        <v>0</v>
      </c>
      <c r="G1053" s="9" t="str">
        <v>AS-96591</v>
      </c>
      <c r="H1053" s="9" t="str">
        <v>['shopify_payments']</v>
      </c>
      <c r="I1053" s="9">
        <v>65.61</v>
      </c>
      <c r="J1053" s="9">
        <f t="shared" si="49"/>
        <v>65.61</v>
      </c>
      <c r="K1053" s="9">
        <f t="shared" si="50"/>
        <v>0</v>
      </c>
    </row>
    <row r="1054" spans="1:11" x14ac:dyDescent="0.3">
      <c r="A1054" s="9" t="str">
        <v>AS-95532</v>
      </c>
      <c r="B1054" s="9">
        <v>152.91</v>
      </c>
      <c r="C1054" s="9">
        <f>VLOOKUP(A1054,Sales_Shopify!B:Z,12,0)</f>
        <v>152.91</v>
      </c>
      <c r="D1054" s="9">
        <f t="shared" si="48"/>
        <v>0</v>
      </c>
      <c r="G1054" s="9" t="str">
        <v>AS-96593</v>
      </c>
      <c r="H1054" s="9" t="str">
        <v>['shopify_payments']</v>
      </c>
      <c r="I1054" s="9">
        <v>206.91</v>
      </c>
      <c r="J1054" s="9">
        <f t="shared" si="49"/>
        <v>206.91</v>
      </c>
      <c r="K1054" s="9">
        <f t="shared" si="50"/>
        <v>0</v>
      </c>
    </row>
    <row r="1055" spans="1:11" x14ac:dyDescent="0.3">
      <c r="A1055" s="9" t="str">
        <v>AS-95531</v>
      </c>
      <c r="B1055" s="9">
        <v>37.9</v>
      </c>
      <c r="C1055" s="9">
        <f>VLOOKUP(A1055,Sales_Shopify!B:Z,12,0)</f>
        <v>37.9</v>
      </c>
      <c r="D1055" s="9">
        <f t="shared" si="48"/>
        <v>0</v>
      </c>
      <c r="G1055" s="9" t="str">
        <v>AS-96594</v>
      </c>
      <c r="H1055" s="9" t="str">
        <v>['shopify_payments']</v>
      </c>
      <c r="I1055" s="9">
        <v>47.9</v>
      </c>
      <c r="J1055" s="9">
        <f t="shared" si="49"/>
        <v>47.9</v>
      </c>
      <c r="K1055" s="9">
        <f t="shared" si="50"/>
        <v>0</v>
      </c>
    </row>
    <row r="1056" spans="1:11" x14ac:dyDescent="0.3">
      <c r="A1056" s="9" t="str">
        <v>AS-95525</v>
      </c>
      <c r="B1056" s="9">
        <v>17.899999999999999</v>
      </c>
      <c r="C1056" s="9">
        <f>VLOOKUP(A1056,Sales_Shopify!B:Z,12,0)</f>
        <v>17.899999999999999</v>
      </c>
      <c r="D1056" s="9">
        <f t="shared" si="48"/>
        <v>0</v>
      </c>
      <c r="G1056" s="9" t="str">
        <v>AS-96596</v>
      </c>
      <c r="H1056" s="9" t="str">
        <v>['shopify_payments']</v>
      </c>
      <c r="I1056" s="9">
        <v>31.9</v>
      </c>
      <c r="J1056" s="9">
        <f t="shared" si="49"/>
        <v>31.9</v>
      </c>
      <c r="K1056" s="9">
        <f t="shared" si="50"/>
        <v>0</v>
      </c>
    </row>
    <row r="1057" spans="1:11" x14ac:dyDescent="0.3">
      <c r="A1057" s="9" t="str">
        <v>AS-95522</v>
      </c>
      <c r="B1057" s="9">
        <v>39.9</v>
      </c>
      <c r="C1057" s="9">
        <f>VLOOKUP(A1057,Sales_Shopify!B:Z,12,0)</f>
        <v>39.9</v>
      </c>
      <c r="D1057" s="9">
        <f t="shared" si="48"/>
        <v>0</v>
      </c>
      <c r="G1057" s="9" t="str">
        <v>AS-96597</v>
      </c>
      <c r="H1057" s="9" t="str">
        <v>['shopify_payments']</v>
      </c>
      <c r="I1057" s="9">
        <v>101.93</v>
      </c>
      <c r="J1057" s="9">
        <f t="shared" si="49"/>
        <v>101.93</v>
      </c>
      <c r="K1057" s="9">
        <f t="shared" si="50"/>
        <v>0</v>
      </c>
    </row>
    <row r="1058" spans="1:11" x14ac:dyDescent="0.3">
      <c r="A1058" s="9" t="str">
        <v>AS-95520</v>
      </c>
      <c r="B1058" s="9">
        <v>152.91</v>
      </c>
      <c r="C1058" s="9">
        <f>VLOOKUP(A1058,Sales_Shopify!B:Z,12,0)</f>
        <v>152.91</v>
      </c>
      <c r="D1058" s="9">
        <f t="shared" si="48"/>
        <v>0</v>
      </c>
      <c r="G1058" s="9" t="str">
        <v>AS-96599</v>
      </c>
      <c r="H1058" s="9" t="str">
        <v>['shopify_payments']</v>
      </c>
      <c r="I1058" s="9">
        <v>18.899999999999999</v>
      </c>
      <c r="J1058" s="9">
        <f t="shared" si="49"/>
        <v>18.899999999999999</v>
      </c>
      <c r="K1058" s="9">
        <f t="shared" si="50"/>
        <v>0</v>
      </c>
    </row>
    <row r="1059" spans="1:11" x14ac:dyDescent="0.3">
      <c r="A1059" s="9" t="str">
        <v>AS-95518</v>
      </c>
      <c r="B1059" s="9">
        <v>17.899999999999999</v>
      </c>
      <c r="C1059" s="9">
        <f>VLOOKUP(A1059,Sales_Shopify!B:Z,12,0)</f>
        <v>17.899999999999999</v>
      </c>
      <c r="D1059" s="9">
        <f t="shared" si="48"/>
        <v>0</v>
      </c>
      <c r="G1059" s="9" t="str">
        <v>AS-96600</v>
      </c>
      <c r="H1059" s="9" t="str">
        <v>['shopify_payments']</v>
      </c>
      <c r="I1059" s="9">
        <v>107.85</v>
      </c>
      <c r="J1059" s="9">
        <f t="shared" si="49"/>
        <v>107.85</v>
      </c>
      <c r="K1059" s="9">
        <f t="shared" si="50"/>
        <v>0</v>
      </c>
    </row>
    <row r="1060" spans="1:11" x14ac:dyDescent="0.3">
      <c r="A1060" s="9" t="str">
        <v>AS-95517</v>
      </c>
      <c r="B1060" s="9">
        <v>17.899999999999999</v>
      </c>
      <c r="C1060" s="9">
        <f>VLOOKUP(A1060,Sales_Shopify!B:Z,12,0)</f>
        <v>17.899999999999999</v>
      </c>
      <c r="D1060" s="9">
        <f t="shared" si="48"/>
        <v>0</v>
      </c>
      <c r="G1060" s="9" t="str">
        <v>AS-96601</v>
      </c>
      <c r="H1060" s="9" t="str">
        <v>['shopify_payments']</v>
      </c>
      <c r="I1060" s="9">
        <v>31.9</v>
      </c>
      <c r="J1060" s="9">
        <f t="shared" si="49"/>
        <v>31.9</v>
      </c>
      <c r="K1060" s="9">
        <f t="shared" si="50"/>
        <v>0</v>
      </c>
    </row>
    <row r="1061" spans="1:11" x14ac:dyDescent="0.3">
      <c r="A1061" s="9" t="str">
        <v>AS-95516</v>
      </c>
      <c r="B1061" s="9">
        <v>396.7</v>
      </c>
      <c r="C1061" s="9">
        <f>VLOOKUP(A1061,Sales_Shopify!B:Z,12,0)</f>
        <v>396.7</v>
      </c>
      <c r="D1061" s="9">
        <f t="shared" si="48"/>
        <v>0</v>
      </c>
      <c r="G1061" s="9" t="str">
        <v>AS-96603</v>
      </c>
      <c r="H1061" s="9" t="str">
        <v>['shopify_payments']</v>
      </c>
      <c r="I1061" s="9">
        <v>53.9</v>
      </c>
      <c r="J1061" s="9">
        <f t="shared" si="49"/>
        <v>53.9</v>
      </c>
      <c r="K1061" s="9">
        <f t="shared" si="50"/>
        <v>0</v>
      </c>
    </row>
    <row r="1062" spans="1:11" x14ac:dyDescent="0.3">
      <c r="A1062" s="9" t="str">
        <v>AS-95514</v>
      </c>
      <c r="B1062" s="9">
        <v>84.95</v>
      </c>
      <c r="C1062" s="9">
        <f>VLOOKUP(A1062,Sales_Shopify!B:Z,12,0)</f>
        <v>84.95</v>
      </c>
      <c r="D1062" s="9">
        <f t="shared" si="48"/>
        <v>0</v>
      </c>
      <c r="G1062" s="9" t="str">
        <v>AS-96604</v>
      </c>
      <c r="H1062" s="9" t="str">
        <v>['shopify_payments']</v>
      </c>
      <c r="I1062" s="9">
        <v>24.9</v>
      </c>
      <c r="J1062" s="9">
        <f t="shared" si="49"/>
        <v>24.9</v>
      </c>
      <c r="K1062" s="9">
        <f t="shared" si="50"/>
        <v>0</v>
      </c>
    </row>
    <row r="1063" spans="1:11" x14ac:dyDescent="0.3">
      <c r="A1063" s="9" t="str">
        <v>AS-95512</v>
      </c>
      <c r="B1063" s="9">
        <v>24.9</v>
      </c>
      <c r="C1063" s="9">
        <f>VLOOKUP(A1063,Sales_Shopify!B:Z,12,0)</f>
        <v>24.9</v>
      </c>
      <c r="D1063" s="9">
        <f t="shared" si="48"/>
        <v>0</v>
      </c>
      <c r="G1063" s="9" t="str">
        <v>AS-96605</v>
      </c>
      <c r="H1063" s="9" t="str">
        <v>['shopify_payments']</v>
      </c>
      <c r="I1063" s="9">
        <v>44.9</v>
      </c>
      <c r="J1063" s="9">
        <f t="shared" si="49"/>
        <v>44.9</v>
      </c>
      <c r="K1063" s="9">
        <f t="shared" si="50"/>
        <v>0</v>
      </c>
    </row>
    <row r="1064" spans="1:11" x14ac:dyDescent="0.3">
      <c r="A1064" s="9" t="str">
        <v>AS-95510</v>
      </c>
      <c r="B1064" s="9">
        <v>94.41</v>
      </c>
      <c r="C1064" s="9">
        <f>VLOOKUP(A1064,Sales_Shopify!B:Z,12,0)</f>
        <v>94.41</v>
      </c>
      <c r="D1064" s="9">
        <f t="shared" si="48"/>
        <v>0</v>
      </c>
      <c r="G1064" s="9" t="str">
        <v>AS-96608</v>
      </c>
      <c r="H1064" s="9" t="str">
        <v>['shopify_payments']</v>
      </c>
      <c r="I1064" s="9">
        <v>162.80000000000001</v>
      </c>
      <c r="J1064" s="9">
        <f t="shared" si="49"/>
        <v>162.80000000000001</v>
      </c>
      <c r="K1064" s="9">
        <f t="shared" si="50"/>
        <v>0</v>
      </c>
    </row>
    <row r="1065" spans="1:11" x14ac:dyDescent="0.3">
      <c r="A1065" s="9" t="str">
        <v>AS-95508</v>
      </c>
      <c r="B1065" s="9">
        <v>44.9</v>
      </c>
      <c r="C1065" s="9">
        <f>VLOOKUP(A1065,Sales_Shopify!B:Z,12,0)</f>
        <v>44.9</v>
      </c>
      <c r="D1065" s="9">
        <f t="shared" si="48"/>
        <v>0</v>
      </c>
      <c r="G1065" s="9" t="str">
        <v>AS-96610</v>
      </c>
      <c r="H1065" s="9" t="str">
        <v>['shopify_payments']</v>
      </c>
      <c r="I1065" s="9">
        <v>941.58</v>
      </c>
      <c r="J1065" s="9">
        <f t="shared" si="49"/>
        <v>941.58</v>
      </c>
      <c r="K1065" s="9">
        <f t="shared" si="50"/>
        <v>0</v>
      </c>
    </row>
    <row r="1066" spans="1:11" x14ac:dyDescent="0.3">
      <c r="A1066" s="9" t="str">
        <v>AS-95507</v>
      </c>
      <c r="B1066" s="9">
        <v>73.849999999999994</v>
      </c>
      <c r="C1066" s="9">
        <f>VLOOKUP(A1066,Sales_Shopify!B:Z,12,0)</f>
        <v>73.849999999999994</v>
      </c>
      <c r="D1066" s="9">
        <f t="shared" si="48"/>
        <v>0</v>
      </c>
      <c r="G1066" s="9" t="str">
        <v>AS-96612</v>
      </c>
      <c r="H1066" s="9" t="str">
        <v>['shopify_payments']</v>
      </c>
      <c r="I1066" s="9">
        <v>31.9</v>
      </c>
      <c r="J1066" s="9">
        <f t="shared" si="49"/>
        <v>31.9</v>
      </c>
      <c r="K1066" s="9">
        <f t="shared" si="50"/>
        <v>0</v>
      </c>
    </row>
    <row r="1067" spans="1:11" x14ac:dyDescent="0.3">
      <c r="A1067" s="9" t="str">
        <v>AS-95506</v>
      </c>
      <c r="B1067" s="9">
        <v>0</v>
      </c>
      <c r="C1067" s="9">
        <f>VLOOKUP(A1067,Sales_Shopify!B:Z,12,0)</f>
        <v>0</v>
      </c>
      <c r="D1067" s="9">
        <f t="shared" si="48"/>
        <v>0</v>
      </c>
      <c r="G1067" s="9" t="str">
        <v>AS-96614</v>
      </c>
      <c r="H1067" s="9" t="str">
        <v>['shopify_payments']</v>
      </c>
      <c r="I1067" s="9">
        <v>29.9</v>
      </c>
      <c r="J1067" s="9">
        <f t="shared" si="49"/>
        <v>29.9</v>
      </c>
      <c r="K1067" s="9">
        <f t="shared" si="50"/>
        <v>0</v>
      </c>
    </row>
    <row r="1068" spans="1:11" x14ac:dyDescent="0.3">
      <c r="A1068" s="9" t="str">
        <v>AS-95502</v>
      </c>
      <c r="B1068" s="9">
        <v>24.9</v>
      </c>
      <c r="C1068" s="9">
        <f>VLOOKUP(A1068,Sales_Shopify!B:Z,12,0)</f>
        <v>24.9</v>
      </c>
      <c r="D1068" s="9">
        <f t="shared" si="48"/>
        <v>0</v>
      </c>
      <c r="G1068" s="9" t="str">
        <v>AS-96616</v>
      </c>
      <c r="H1068" s="9" t="str">
        <v>['shopify_payments']</v>
      </c>
      <c r="I1068" s="9">
        <v>37.85</v>
      </c>
      <c r="J1068" s="9">
        <f t="shared" si="49"/>
        <v>37.85</v>
      </c>
      <c r="K1068" s="9">
        <f t="shared" si="50"/>
        <v>0</v>
      </c>
    </row>
    <row r="1069" spans="1:11" x14ac:dyDescent="0.3">
      <c r="A1069" s="9" t="str">
        <v>AS-95501</v>
      </c>
      <c r="B1069" s="9">
        <v>313.83</v>
      </c>
      <c r="C1069" s="9">
        <f>VLOOKUP(A1069,Sales_Shopify!B:Z,12,0)</f>
        <v>313.83</v>
      </c>
      <c r="D1069" s="9">
        <f t="shared" si="48"/>
        <v>0</v>
      </c>
      <c r="G1069" s="9" t="str">
        <v>AS-96617</v>
      </c>
      <c r="H1069" s="9" t="str">
        <v>['shopify_payments']</v>
      </c>
      <c r="I1069" s="9">
        <v>323.01</v>
      </c>
      <c r="J1069" s="9">
        <f t="shared" si="49"/>
        <v>323.01</v>
      </c>
      <c r="K1069" s="9">
        <f t="shared" si="50"/>
        <v>0</v>
      </c>
    </row>
    <row r="1070" spans="1:11" x14ac:dyDescent="0.3">
      <c r="A1070" s="9" t="str">
        <v>AS-95500</v>
      </c>
      <c r="B1070" s="9">
        <v>44.85</v>
      </c>
      <c r="C1070" s="9">
        <f>VLOOKUP(A1070,Sales_Shopify!B:Z,12,0)</f>
        <v>44.85</v>
      </c>
      <c r="D1070" s="9">
        <f t="shared" si="48"/>
        <v>0</v>
      </c>
      <c r="G1070" s="9" t="str">
        <v>AS-96618</v>
      </c>
      <c r="H1070" s="9" t="str">
        <v>['shopify_payments']</v>
      </c>
      <c r="I1070" s="9">
        <v>37.9</v>
      </c>
      <c r="J1070" s="9">
        <f t="shared" si="49"/>
        <v>37.9</v>
      </c>
      <c r="K1070" s="9">
        <f t="shared" si="50"/>
        <v>0</v>
      </c>
    </row>
    <row r="1071" spans="1:11" x14ac:dyDescent="0.3">
      <c r="A1071" s="9" t="str">
        <v>AS-95499</v>
      </c>
      <c r="B1071" s="9">
        <v>193.6</v>
      </c>
      <c r="C1071" s="9">
        <f>VLOOKUP(A1071,Sales_Shopify!B:Z,12,0)</f>
        <v>193.6</v>
      </c>
      <c r="D1071" s="9">
        <f t="shared" si="48"/>
        <v>0</v>
      </c>
      <c r="G1071" s="9" t="str">
        <v>AS-96619</v>
      </c>
      <c r="H1071" s="9" t="str">
        <v>['shopify_payments']</v>
      </c>
      <c r="I1071" s="9">
        <v>29.9</v>
      </c>
      <c r="J1071" s="9">
        <f t="shared" si="49"/>
        <v>29.9</v>
      </c>
      <c r="K1071" s="9">
        <f t="shared" si="50"/>
        <v>0</v>
      </c>
    </row>
    <row r="1072" spans="1:11" x14ac:dyDescent="0.3">
      <c r="A1072" s="9" t="str">
        <v>AS-95496</v>
      </c>
      <c r="B1072" s="9">
        <v>0</v>
      </c>
      <c r="C1072" s="9">
        <f>VLOOKUP(A1072,Sales_Shopify!B:Z,12,0)</f>
        <v>0</v>
      </c>
      <c r="D1072" s="9">
        <f t="shared" si="48"/>
        <v>0</v>
      </c>
      <c r="G1072" s="9" t="str">
        <v>AS-96621</v>
      </c>
      <c r="H1072" s="9" t="str">
        <v>['shopify_payments']</v>
      </c>
      <c r="I1072" s="9">
        <v>37.9</v>
      </c>
      <c r="J1072" s="9">
        <f t="shared" si="49"/>
        <v>37.9</v>
      </c>
      <c r="K1072" s="9">
        <f t="shared" si="50"/>
        <v>0</v>
      </c>
    </row>
    <row r="1073" spans="1:11" x14ac:dyDescent="0.3">
      <c r="A1073" s="9" t="str">
        <v>AS-95498</v>
      </c>
      <c r="B1073" s="9">
        <v>122.31</v>
      </c>
      <c r="C1073" s="9">
        <f>VLOOKUP(A1073,Sales_Shopify!B:Z,12,0)</f>
        <v>122.31</v>
      </c>
      <c r="D1073" s="9">
        <f t="shared" si="48"/>
        <v>0</v>
      </c>
      <c r="G1073" s="9" t="str">
        <v>AS-96623</v>
      </c>
      <c r="H1073" s="9" t="str">
        <v>['shopify_payments']</v>
      </c>
      <c r="I1073" s="9">
        <v>29.9</v>
      </c>
      <c r="J1073" s="9">
        <f t="shared" si="49"/>
        <v>29.9</v>
      </c>
      <c r="K1073" s="9">
        <f t="shared" si="50"/>
        <v>0</v>
      </c>
    </row>
    <row r="1074" spans="1:11" x14ac:dyDescent="0.3">
      <c r="A1074" s="9" t="str">
        <v>AS-95497</v>
      </c>
      <c r="B1074" s="9">
        <v>44.9</v>
      </c>
      <c r="C1074" s="9">
        <f>VLOOKUP(A1074,Sales_Shopify!B:Z,12,0)</f>
        <v>44.9</v>
      </c>
      <c r="D1074" s="9">
        <f t="shared" si="48"/>
        <v>0</v>
      </c>
      <c r="G1074" s="9" t="str">
        <v>AS-96628</v>
      </c>
      <c r="H1074" s="9" t="str">
        <v>['shopify_payments']</v>
      </c>
      <c r="I1074" s="9">
        <v>52.9</v>
      </c>
      <c r="J1074" s="9">
        <f t="shared" si="49"/>
        <v>52.9</v>
      </c>
      <c r="K1074" s="9">
        <f t="shared" si="50"/>
        <v>0</v>
      </c>
    </row>
    <row r="1075" spans="1:11" x14ac:dyDescent="0.3">
      <c r="A1075" s="9" t="str">
        <v>AS-95495</v>
      </c>
      <c r="B1075" s="9">
        <v>47.9</v>
      </c>
      <c r="C1075" s="9">
        <f>VLOOKUP(A1075,Sales_Shopify!B:Z,12,0)</f>
        <v>47.9</v>
      </c>
      <c r="D1075" s="9">
        <f t="shared" si="48"/>
        <v>0</v>
      </c>
      <c r="G1075" s="9" t="str">
        <v>AS-96630</v>
      </c>
      <c r="H1075" s="9" t="str">
        <v>['shopify_payments']</v>
      </c>
      <c r="I1075" s="9">
        <v>44.85</v>
      </c>
      <c r="J1075" s="9">
        <f t="shared" si="49"/>
        <v>44.85</v>
      </c>
      <c r="K1075" s="9">
        <f t="shared" si="50"/>
        <v>0</v>
      </c>
    </row>
    <row r="1076" spans="1:11" x14ac:dyDescent="0.3">
      <c r="A1076" s="9" t="str">
        <v>AS-95493</v>
      </c>
      <c r="B1076" s="9">
        <v>17.899999999999999</v>
      </c>
      <c r="C1076" s="9">
        <f>VLOOKUP(A1076,Sales_Shopify!B:Z,12,0)</f>
        <v>17.899999999999999</v>
      </c>
      <c r="D1076" s="9">
        <f t="shared" si="48"/>
        <v>0</v>
      </c>
      <c r="G1076" s="9" t="str">
        <v>AS-96602</v>
      </c>
      <c r="H1076" s="9" t="str">
        <v>['shopify_payments']</v>
      </c>
      <c r="I1076" s="9">
        <v>0</v>
      </c>
      <c r="J1076" s="9">
        <f t="shared" si="49"/>
        <v>0</v>
      </c>
      <c r="K1076" s="9">
        <f t="shared" si="50"/>
        <v>0</v>
      </c>
    </row>
    <row r="1077" spans="1:11" x14ac:dyDescent="0.3">
      <c r="A1077" s="9" t="str">
        <v>AS-95489</v>
      </c>
      <c r="B1077" s="9">
        <v>53.91</v>
      </c>
      <c r="C1077" s="9">
        <f>VLOOKUP(A1077,Sales_Shopify!B:Z,12,0)</f>
        <v>53.91</v>
      </c>
      <c r="D1077" s="9">
        <f t="shared" si="48"/>
        <v>0</v>
      </c>
      <c r="G1077" s="9" t="str">
        <v>AS-96607</v>
      </c>
      <c r="H1077" s="9" t="str">
        <v>['shopify_payments']</v>
      </c>
      <c r="I1077" s="9">
        <v>0</v>
      </c>
      <c r="J1077" s="9">
        <f t="shared" si="49"/>
        <v>0</v>
      </c>
      <c r="K1077" s="9">
        <f t="shared" si="50"/>
        <v>0</v>
      </c>
    </row>
    <row r="1078" spans="1:11" x14ac:dyDescent="0.3">
      <c r="A1078" s="9" t="str">
        <v>AS-95484</v>
      </c>
      <c r="B1078" s="9">
        <v>159.9</v>
      </c>
      <c r="C1078" s="9">
        <f>VLOOKUP(A1078,Sales_Shopify!B:Z,12,0)</f>
        <v>159.9</v>
      </c>
      <c r="D1078" s="9">
        <f t="shared" si="48"/>
        <v>0</v>
      </c>
      <c r="G1078" s="9" t="str">
        <v>AS-96631</v>
      </c>
      <c r="H1078" s="9" t="str">
        <v>['shopify_payments']</v>
      </c>
      <c r="I1078" s="9">
        <v>77.31</v>
      </c>
      <c r="J1078" s="9">
        <f t="shared" si="49"/>
        <v>77.31</v>
      </c>
      <c r="K1078" s="9">
        <f t="shared" si="50"/>
        <v>0</v>
      </c>
    </row>
    <row r="1079" spans="1:11" x14ac:dyDescent="0.3">
      <c r="A1079" s="9" t="str">
        <v>AS-95483</v>
      </c>
      <c r="B1079" s="9">
        <v>89.9</v>
      </c>
      <c r="C1079" s="9">
        <f>VLOOKUP(A1079,Sales_Shopify!B:Z,12,0)</f>
        <v>89.9</v>
      </c>
      <c r="D1079" s="9">
        <f t="shared" si="48"/>
        <v>0</v>
      </c>
      <c r="G1079" s="9" t="str">
        <v>AS-96632</v>
      </c>
      <c r="H1079" s="9" t="str">
        <v>['shopify_payments']</v>
      </c>
      <c r="I1079" s="9">
        <v>118.9</v>
      </c>
      <c r="J1079" s="9">
        <f t="shared" si="49"/>
        <v>118.9</v>
      </c>
      <c r="K1079" s="9">
        <f t="shared" si="50"/>
        <v>0</v>
      </c>
    </row>
    <row r="1080" spans="1:11" x14ac:dyDescent="0.3">
      <c r="A1080" s="9" t="str">
        <v>AS-95482</v>
      </c>
      <c r="B1080" s="9">
        <v>17.899999999999999</v>
      </c>
      <c r="C1080" s="9">
        <f>VLOOKUP(A1080,Sales_Shopify!B:Z,12,0)</f>
        <v>17.899999999999999</v>
      </c>
      <c r="D1080" s="9">
        <f t="shared" si="48"/>
        <v>0</v>
      </c>
      <c r="G1080" s="9" t="str">
        <v>AS-96634</v>
      </c>
      <c r="H1080" s="9" t="str">
        <v>['shopify_payments']</v>
      </c>
      <c r="I1080" s="9">
        <v>89.9</v>
      </c>
      <c r="J1080" s="9">
        <f t="shared" si="49"/>
        <v>89.9</v>
      </c>
      <c r="K1080" s="9">
        <f t="shared" si="50"/>
        <v>0</v>
      </c>
    </row>
    <row r="1081" spans="1:11" x14ac:dyDescent="0.3">
      <c r="A1081" s="9" t="str">
        <v>AS-95481</v>
      </c>
      <c r="B1081" s="9">
        <v>47.9</v>
      </c>
      <c r="C1081" s="9">
        <f>VLOOKUP(A1081,Sales_Shopify!B:Z,12,0)</f>
        <v>47.9</v>
      </c>
      <c r="D1081" s="9">
        <f t="shared" si="48"/>
        <v>0</v>
      </c>
      <c r="G1081" s="9" t="str">
        <v>AS-96635</v>
      </c>
      <c r="H1081" s="9" t="str">
        <v>['shopify_payments']</v>
      </c>
      <c r="I1081" s="9">
        <v>179.91</v>
      </c>
      <c r="J1081" s="9">
        <f t="shared" si="49"/>
        <v>179.91</v>
      </c>
      <c r="K1081" s="9">
        <f t="shared" si="50"/>
        <v>0</v>
      </c>
    </row>
    <row r="1082" spans="1:11" x14ac:dyDescent="0.3">
      <c r="A1082" s="9" t="str">
        <v>AS-95479</v>
      </c>
      <c r="B1082" s="9">
        <v>59.31</v>
      </c>
      <c r="C1082" s="9">
        <f>VLOOKUP(A1082,Sales_Shopify!B:Z,12,0)</f>
        <v>59.31</v>
      </c>
      <c r="D1082" s="9">
        <f t="shared" si="48"/>
        <v>0</v>
      </c>
      <c r="G1082" s="9" t="str">
        <v>AS-96636</v>
      </c>
      <c r="H1082" s="9" t="str">
        <v>['shopify_payments']</v>
      </c>
      <c r="I1082" s="9">
        <v>99.95</v>
      </c>
      <c r="J1082" s="9">
        <f t="shared" si="49"/>
        <v>99.95</v>
      </c>
      <c r="K1082" s="9">
        <f t="shared" si="50"/>
        <v>0</v>
      </c>
    </row>
    <row r="1083" spans="1:11" x14ac:dyDescent="0.3">
      <c r="A1083" s="9" t="str">
        <v>AS-95476</v>
      </c>
      <c r="B1083" s="9">
        <v>64.95</v>
      </c>
      <c r="C1083" s="9">
        <f>VLOOKUP(A1083,Sales_Shopify!B:Z,12,0)</f>
        <v>64.95</v>
      </c>
      <c r="D1083" s="9">
        <f t="shared" si="48"/>
        <v>0</v>
      </c>
      <c r="G1083" s="9" t="str">
        <v>AS-96637</v>
      </c>
      <c r="H1083" s="9" t="str">
        <v>['shopify_payments']</v>
      </c>
      <c r="I1083" s="9">
        <v>269.85000000000002</v>
      </c>
      <c r="J1083" s="9">
        <f t="shared" si="49"/>
        <v>269.85000000000002</v>
      </c>
      <c r="K1083" s="9">
        <f t="shared" si="50"/>
        <v>0</v>
      </c>
    </row>
    <row r="1084" spans="1:11" x14ac:dyDescent="0.3">
      <c r="A1084" s="9" t="str">
        <v>AS-95475</v>
      </c>
      <c r="B1084" s="9">
        <v>0</v>
      </c>
      <c r="C1084" s="9">
        <f>VLOOKUP(A1084,Sales_Shopify!B:Z,12,0)</f>
        <v>0</v>
      </c>
      <c r="D1084" s="9">
        <f t="shared" si="48"/>
        <v>0</v>
      </c>
      <c r="G1084" s="9" t="str">
        <v>AS-96639</v>
      </c>
      <c r="H1084" s="9" t="str">
        <v>['shopify_payments']</v>
      </c>
      <c r="I1084" s="9">
        <v>299.85000000000002</v>
      </c>
      <c r="J1084" s="9">
        <f t="shared" si="49"/>
        <v>299.85000000000002</v>
      </c>
      <c r="K1084" s="9">
        <f t="shared" si="50"/>
        <v>0</v>
      </c>
    </row>
    <row r="1085" spans="1:11" x14ac:dyDescent="0.3">
      <c r="A1085" s="9" t="str">
        <v>AS-95474</v>
      </c>
      <c r="B1085" s="9">
        <v>17.899999999999999</v>
      </c>
      <c r="C1085" s="9">
        <f>VLOOKUP(A1085,Sales_Shopify!B:Z,12,0)</f>
        <v>17.899999999999999</v>
      </c>
      <c r="D1085" s="9">
        <f t="shared" si="48"/>
        <v>0</v>
      </c>
      <c r="G1085" s="9" t="str">
        <v>AS-96641</v>
      </c>
      <c r="H1085" s="9" t="str">
        <v>['shopify_payments']</v>
      </c>
      <c r="I1085" s="9">
        <v>44.85</v>
      </c>
      <c r="J1085" s="9">
        <f t="shared" si="49"/>
        <v>44.85</v>
      </c>
      <c r="K1085" s="9">
        <f t="shared" si="50"/>
        <v>0</v>
      </c>
    </row>
    <row r="1086" spans="1:11" x14ac:dyDescent="0.3">
      <c r="A1086" s="9" t="str">
        <v>AS-95473</v>
      </c>
      <c r="B1086" s="9">
        <v>254.65</v>
      </c>
      <c r="C1086" s="9">
        <f>VLOOKUP(A1086,Sales_Shopify!B:Z,12,0)</f>
        <v>254.65</v>
      </c>
      <c r="D1086" s="9">
        <f t="shared" si="48"/>
        <v>0</v>
      </c>
      <c r="G1086" s="9" t="str">
        <v>AS-96642</v>
      </c>
      <c r="H1086" s="9" t="str">
        <v>['shopify_payments']</v>
      </c>
      <c r="I1086" s="9">
        <v>49.9</v>
      </c>
      <c r="J1086" s="9">
        <f t="shared" si="49"/>
        <v>49.9</v>
      </c>
      <c r="K1086" s="9">
        <f t="shared" si="50"/>
        <v>0</v>
      </c>
    </row>
    <row r="1087" spans="1:11" x14ac:dyDescent="0.3">
      <c r="A1087" s="9" t="str">
        <v>AS-95472</v>
      </c>
      <c r="B1087" s="9">
        <v>444.8</v>
      </c>
      <c r="C1087" s="9">
        <f>VLOOKUP(A1087,Sales_Shopify!B:Z,12,0)</f>
        <v>444.8</v>
      </c>
      <c r="D1087" s="9">
        <f t="shared" si="48"/>
        <v>0</v>
      </c>
      <c r="G1087" s="9" t="str">
        <v>AS-96643</v>
      </c>
      <c r="H1087" s="9" t="str">
        <v>['shopify_payments']</v>
      </c>
      <c r="I1087" s="9">
        <v>75.900000000000006</v>
      </c>
      <c r="J1087" s="9">
        <f t="shared" si="49"/>
        <v>75.900000000000006</v>
      </c>
      <c r="K1087" s="9">
        <f t="shared" si="50"/>
        <v>0</v>
      </c>
    </row>
    <row r="1088" spans="1:11" x14ac:dyDescent="0.3">
      <c r="A1088" s="9" t="str">
        <v>AS-95470</v>
      </c>
      <c r="B1088" s="9">
        <v>0</v>
      </c>
      <c r="C1088" s="9">
        <f>VLOOKUP(A1088,Sales_Shopify!B:Z,12,0)</f>
        <v>0</v>
      </c>
      <c r="D1088" s="9">
        <f t="shared" si="48"/>
        <v>0</v>
      </c>
      <c r="G1088" s="9" t="str">
        <v>AS-96645</v>
      </c>
      <c r="H1088" s="9" t="str">
        <v>['shopify_payments']</v>
      </c>
      <c r="I1088" s="9">
        <v>37.9</v>
      </c>
      <c r="J1088" s="9">
        <f t="shared" si="49"/>
        <v>37.9</v>
      </c>
      <c r="K1088" s="9">
        <f t="shared" si="50"/>
        <v>0</v>
      </c>
    </row>
    <row r="1089" spans="1:11" x14ac:dyDescent="0.3">
      <c r="A1089" s="9" t="str">
        <v>AS-95469</v>
      </c>
      <c r="B1089" s="9">
        <v>135.9</v>
      </c>
      <c r="C1089" s="9">
        <f>VLOOKUP(A1089,Sales_Shopify!B:Z,12,0)</f>
        <v>135.9</v>
      </c>
      <c r="D1089" s="9">
        <f t="shared" si="48"/>
        <v>0</v>
      </c>
      <c r="G1089" s="9" t="str">
        <v>AS-96646</v>
      </c>
      <c r="H1089" s="9" t="str">
        <v>['shopify_payments']</v>
      </c>
      <c r="I1089" s="9">
        <v>63.9</v>
      </c>
      <c r="J1089" s="9">
        <f t="shared" si="49"/>
        <v>63.9</v>
      </c>
      <c r="K1089" s="9">
        <f t="shared" si="50"/>
        <v>0</v>
      </c>
    </row>
    <row r="1090" spans="1:11" x14ac:dyDescent="0.3">
      <c r="A1090" s="9" t="str">
        <v>AS-95468</v>
      </c>
      <c r="B1090" s="9">
        <v>53.9</v>
      </c>
      <c r="C1090" s="9">
        <f>VLOOKUP(A1090,Sales_Shopify!B:Z,12,0)</f>
        <v>53.9</v>
      </c>
      <c r="D1090" s="9">
        <f t="shared" si="48"/>
        <v>0</v>
      </c>
      <c r="G1090" s="9" t="str">
        <v>AS-96649</v>
      </c>
      <c r="H1090" s="9" t="str">
        <v>['shopify_payments']</v>
      </c>
      <c r="I1090" s="9">
        <v>175.41</v>
      </c>
      <c r="J1090" s="9">
        <f t="shared" si="49"/>
        <v>175.41</v>
      </c>
      <c r="K1090" s="9">
        <f t="shared" si="50"/>
        <v>0</v>
      </c>
    </row>
    <row r="1091" spans="1:11" x14ac:dyDescent="0.3">
      <c r="A1091" s="9" t="str">
        <v>AS-95467</v>
      </c>
      <c r="B1091" s="9">
        <v>59.31</v>
      </c>
      <c r="C1091" s="9">
        <f>VLOOKUP(A1091,Sales_Shopify!B:Z,12,0)</f>
        <v>59.31</v>
      </c>
      <c r="D1091" s="9">
        <f t="shared" si="48"/>
        <v>0</v>
      </c>
      <c r="G1091" s="9" t="str">
        <v>AS-96650</v>
      </c>
      <c r="H1091" s="9" t="str">
        <v>['shopify_payments']</v>
      </c>
      <c r="I1091" s="9">
        <v>89.82</v>
      </c>
      <c r="J1091" s="9">
        <f t="shared" si="49"/>
        <v>89.82</v>
      </c>
      <c r="K1091" s="9">
        <f t="shared" si="50"/>
        <v>0</v>
      </c>
    </row>
    <row r="1092" spans="1:11" x14ac:dyDescent="0.3">
      <c r="A1092" s="9" t="str">
        <v>AS-95465</v>
      </c>
      <c r="B1092" s="9">
        <v>976.41</v>
      </c>
      <c r="C1092" s="9">
        <f>VLOOKUP(A1092,Sales_Shopify!B:Z,12,0)</f>
        <v>976.41</v>
      </c>
      <c r="D1092" s="9">
        <f t="shared" si="48"/>
        <v>0</v>
      </c>
      <c r="G1092" s="9" t="str">
        <v>AS-96651</v>
      </c>
      <c r="H1092" s="9" t="str">
        <v>['shopify_payments']</v>
      </c>
      <c r="I1092" s="9">
        <v>114.95</v>
      </c>
      <c r="J1092" s="9">
        <f t="shared" si="49"/>
        <v>114.95</v>
      </c>
      <c r="K1092" s="9">
        <f t="shared" si="50"/>
        <v>0</v>
      </c>
    </row>
    <row r="1093" spans="1:11" x14ac:dyDescent="0.3">
      <c r="A1093" s="9" t="str">
        <v>AS-95464</v>
      </c>
      <c r="B1093" s="9">
        <v>79.95</v>
      </c>
      <c r="C1093" s="9">
        <f>VLOOKUP(A1093,Sales_Shopify!B:Z,12,0)</f>
        <v>79.95</v>
      </c>
      <c r="D1093" s="9">
        <f t="shared" ref="D1093:D1156" si="51">IFERROR(ROUND(+B1093-C1093,2),"Not_Found")</f>
        <v>0</v>
      </c>
      <c r="G1093" s="9" t="str">
        <v>AS-96652</v>
      </c>
      <c r="H1093" s="9" t="str">
        <v>['shopify_payments']</v>
      </c>
      <c r="I1093" s="9">
        <v>88.97</v>
      </c>
      <c r="J1093" s="9">
        <f t="shared" ref="J1093:J1156" si="52">VLOOKUP(G1093,$A$4:$D$1048576,2,0)</f>
        <v>88.97</v>
      </c>
      <c r="K1093" s="9">
        <f t="shared" ref="K1093:K1156" si="53">IFERROR(ROUND(+I1093-J1093,2),"Not_Found")</f>
        <v>0</v>
      </c>
    </row>
    <row r="1094" spans="1:11" x14ac:dyDescent="0.3">
      <c r="A1094" s="9" t="str">
        <v>AS-95461</v>
      </c>
      <c r="B1094" s="9">
        <v>67.95</v>
      </c>
      <c r="C1094" s="9">
        <f>VLOOKUP(A1094,Sales_Shopify!B:Z,12,0)</f>
        <v>67.95</v>
      </c>
      <c r="D1094" s="9">
        <f t="shared" si="51"/>
        <v>0</v>
      </c>
      <c r="G1094" s="9" t="str">
        <v>AS-96654</v>
      </c>
      <c r="H1094" s="9" t="str">
        <v>['shopify_payments']</v>
      </c>
      <c r="I1094" s="9">
        <v>222.08</v>
      </c>
      <c r="J1094" s="9">
        <f t="shared" si="52"/>
        <v>222.08</v>
      </c>
      <c r="K1094" s="9">
        <f t="shared" si="53"/>
        <v>0</v>
      </c>
    </row>
    <row r="1095" spans="1:11" x14ac:dyDescent="0.3">
      <c r="A1095" s="9" t="str">
        <v>AS-95460</v>
      </c>
      <c r="B1095" s="9">
        <v>59.9</v>
      </c>
      <c r="C1095" s="9">
        <f>VLOOKUP(A1095,Sales_Shopify!B:Z,12,0)</f>
        <v>59.9</v>
      </c>
      <c r="D1095" s="9">
        <f t="shared" si="51"/>
        <v>0</v>
      </c>
      <c r="G1095" s="9" t="str">
        <v>AS-96655</v>
      </c>
      <c r="H1095" s="9" t="str">
        <v>['shopify_payments']</v>
      </c>
      <c r="I1095" s="9">
        <v>189.68</v>
      </c>
      <c r="J1095" s="9">
        <f t="shared" si="52"/>
        <v>189.68</v>
      </c>
      <c r="K1095" s="9">
        <f t="shared" si="53"/>
        <v>0</v>
      </c>
    </row>
    <row r="1096" spans="1:11" x14ac:dyDescent="0.3">
      <c r="A1096" s="9" t="str">
        <v>AS-95459</v>
      </c>
      <c r="B1096" s="9">
        <v>135.9</v>
      </c>
      <c r="C1096" s="9">
        <f>VLOOKUP(A1096,Sales_Shopify!B:Z,12,0)</f>
        <v>135.9</v>
      </c>
      <c r="D1096" s="9">
        <f t="shared" si="51"/>
        <v>0</v>
      </c>
      <c r="G1096" s="9" t="str">
        <v>AS-96656</v>
      </c>
      <c r="H1096" s="9" t="str">
        <v>['shopify_payments']</v>
      </c>
      <c r="I1096" s="9">
        <v>40.86</v>
      </c>
      <c r="J1096" s="9">
        <f t="shared" si="52"/>
        <v>40.86</v>
      </c>
      <c r="K1096" s="9">
        <f t="shared" si="53"/>
        <v>0</v>
      </c>
    </row>
    <row r="1097" spans="1:11" x14ac:dyDescent="0.3">
      <c r="A1097" s="9" t="str">
        <v>AS-95457</v>
      </c>
      <c r="B1097" s="9">
        <v>22.91</v>
      </c>
      <c r="C1097" s="9">
        <f>VLOOKUP(A1097,Sales_Shopify!B:Z,12,0)</f>
        <v>22.91</v>
      </c>
      <c r="D1097" s="9">
        <f t="shared" si="51"/>
        <v>0</v>
      </c>
      <c r="G1097" s="9" t="str">
        <v>AS-96657</v>
      </c>
      <c r="H1097" s="9" t="str">
        <v>['shopify_payments']</v>
      </c>
      <c r="I1097" s="9">
        <v>117.9</v>
      </c>
      <c r="J1097" s="9">
        <f t="shared" si="52"/>
        <v>117.9</v>
      </c>
      <c r="K1097" s="9">
        <f t="shared" si="53"/>
        <v>0</v>
      </c>
    </row>
    <row r="1098" spans="1:11" x14ac:dyDescent="0.3">
      <c r="A1098" s="9" t="str">
        <v>AS-95455</v>
      </c>
      <c r="B1098" s="9">
        <v>59.22</v>
      </c>
      <c r="C1098" s="9">
        <f>VLOOKUP(A1098,Sales_Shopify!B:Z,12,0)</f>
        <v>59.22</v>
      </c>
      <c r="D1098" s="9">
        <f t="shared" si="51"/>
        <v>0</v>
      </c>
      <c r="G1098" s="9" t="str">
        <v>AS-96658</v>
      </c>
      <c r="H1098" s="9" t="str">
        <v>['shopify_payments']</v>
      </c>
      <c r="I1098" s="9">
        <v>47.9</v>
      </c>
      <c r="J1098" s="9">
        <f t="shared" si="52"/>
        <v>47.9</v>
      </c>
      <c r="K1098" s="9">
        <f t="shared" si="53"/>
        <v>0</v>
      </c>
    </row>
    <row r="1099" spans="1:11" x14ac:dyDescent="0.3">
      <c r="A1099" s="9" t="str">
        <v>AS-95454</v>
      </c>
      <c r="B1099" s="9">
        <v>64.95</v>
      </c>
      <c r="C1099" s="9">
        <f>VLOOKUP(A1099,Sales_Shopify!B:Z,12,0)</f>
        <v>64.95</v>
      </c>
      <c r="D1099" s="9">
        <f t="shared" si="51"/>
        <v>0</v>
      </c>
      <c r="G1099" s="9" t="str">
        <v>AS-96661</v>
      </c>
      <c r="H1099" s="9" t="str">
        <v>['shopify_payments']</v>
      </c>
      <c r="I1099" s="9">
        <v>84.95</v>
      </c>
      <c r="J1099" s="9">
        <f t="shared" si="52"/>
        <v>84.95</v>
      </c>
      <c r="K1099" s="9">
        <f t="shared" si="53"/>
        <v>0</v>
      </c>
    </row>
    <row r="1100" spans="1:11" x14ac:dyDescent="0.3">
      <c r="A1100" s="9" t="str">
        <v>AS-95453</v>
      </c>
      <c r="B1100" s="9">
        <v>119.85</v>
      </c>
      <c r="C1100" s="9">
        <f>VLOOKUP(A1100,Sales_Shopify!B:Z,12,0)</f>
        <v>119.85</v>
      </c>
      <c r="D1100" s="9">
        <f t="shared" si="51"/>
        <v>0</v>
      </c>
      <c r="G1100" s="9" t="str">
        <v>AS-96662</v>
      </c>
      <c r="H1100" s="9" t="str">
        <v>['shopify_payments']</v>
      </c>
      <c r="I1100" s="9">
        <v>115.97</v>
      </c>
      <c r="J1100" s="9">
        <f t="shared" si="52"/>
        <v>115.97</v>
      </c>
      <c r="K1100" s="9">
        <f t="shared" si="53"/>
        <v>0</v>
      </c>
    </row>
    <row r="1101" spans="1:11" x14ac:dyDescent="0.3">
      <c r="A1101" s="9" t="str">
        <v>AS-95450</v>
      </c>
      <c r="B1101" s="9">
        <v>114.9</v>
      </c>
      <c r="C1101" s="9">
        <f>VLOOKUP(A1101,Sales_Shopify!B:Z,12,0)</f>
        <v>114.9</v>
      </c>
      <c r="D1101" s="9">
        <f t="shared" si="51"/>
        <v>0</v>
      </c>
      <c r="G1101" s="9" t="str">
        <v>AS-96665</v>
      </c>
      <c r="H1101" s="9" t="str">
        <v>['shopify_payments']</v>
      </c>
      <c r="I1101" s="9">
        <v>29.9</v>
      </c>
      <c r="J1101" s="9">
        <f t="shared" si="52"/>
        <v>29.9</v>
      </c>
      <c r="K1101" s="9">
        <f t="shared" si="53"/>
        <v>0</v>
      </c>
    </row>
    <row r="1102" spans="1:11" x14ac:dyDescent="0.3">
      <c r="A1102" s="9" t="str">
        <v>AS-95449</v>
      </c>
      <c r="B1102" s="9">
        <v>197.7</v>
      </c>
      <c r="C1102" s="9">
        <f>VLOOKUP(A1102,Sales_Shopify!B:Z,12,0)</f>
        <v>197.7</v>
      </c>
      <c r="D1102" s="9">
        <f t="shared" si="51"/>
        <v>0</v>
      </c>
      <c r="G1102" s="9" t="str">
        <v>AS-96666</v>
      </c>
      <c r="H1102" s="9" t="str">
        <v>['shopify_payments']</v>
      </c>
      <c r="I1102" s="9">
        <v>179.91</v>
      </c>
      <c r="J1102" s="9">
        <f t="shared" si="52"/>
        <v>179.91</v>
      </c>
      <c r="K1102" s="9">
        <f t="shared" si="53"/>
        <v>0</v>
      </c>
    </row>
    <row r="1103" spans="1:11" x14ac:dyDescent="0.3">
      <c r="A1103" s="9" t="str">
        <v>AS-95447</v>
      </c>
      <c r="B1103" s="9">
        <v>85.9</v>
      </c>
      <c r="C1103" s="9">
        <f>VLOOKUP(A1103,Sales_Shopify!B:Z,12,0)</f>
        <v>85.9</v>
      </c>
      <c r="D1103" s="9">
        <f t="shared" si="51"/>
        <v>0</v>
      </c>
      <c r="G1103" s="9" t="str">
        <v>AS-96667</v>
      </c>
      <c r="H1103" s="9" t="str">
        <v>['shopify_payments']</v>
      </c>
      <c r="I1103" s="9">
        <v>44.9</v>
      </c>
      <c r="J1103" s="9">
        <f t="shared" si="52"/>
        <v>44.9</v>
      </c>
      <c r="K1103" s="9">
        <f t="shared" si="53"/>
        <v>0</v>
      </c>
    </row>
    <row r="1104" spans="1:11" x14ac:dyDescent="0.3">
      <c r="A1104" s="9" t="str">
        <v>AS-95441</v>
      </c>
      <c r="B1104" s="9">
        <v>174.8</v>
      </c>
      <c r="C1104" s="9">
        <f>VLOOKUP(A1104,Sales_Shopify!B:Z,12,0)</f>
        <v>174.8</v>
      </c>
      <c r="D1104" s="9">
        <f t="shared" si="51"/>
        <v>0</v>
      </c>
      <c r="G1104" s="9" t="str">
        <v>AS-96668</v>
      </c>
      <c r="H1104" s="9" t="str">
        <v>['shopify_payments']</v>
      </c>
      <c r="I1104" s="9">
        <v>265.32</v>
      </c>
      <c r="J1104" s="9">
        <f t="shared" si="52"/>
        <v>265.32</v>
      </c>
      <c r="K1104" s="9">
        <f t="shared" si="53"/>
        <v>0</v>
      </c>
    </row>
    <row r="1105" spans="1:11" x14ac:dyDescent="0.3">
      <c r="A1105" s="9" t="str">
        <v>AS-94688</v>
      </c>
      <c r="B1105" s="9">
        <v>-12.69</v>
      </c>
      <c r="C1105" s="9">
        <f>VLOOKUP(A1105,Sales_Shopify!B:Z,12,0)</f>
        <v>-12.69</v>
      </c>
      <c r="D1105" s="9">
        <f t="shared" si="51"/>
        <v>0</v>
      </c>
      <c r="G1105" s="9" t="str">
        <v>AS-96669</v>
      </c>
      <c r="H1105" s="9" t="str">
        <v>['shopify_payments']</v>
      </c>
      <c r="I1105" s="9">
        <v>99.95</v>
      </c>
      <c r="J1105" s="9">
        <f t="shared" si="52"/>
        <v>99.95</v>
      </c>
      <c r="K1105" s="9">
        <f t="shared" si="53"/>
        <v>0</v>
      </c>
    </row>
    <row r="1106" spans="1:11" x14ac:dyDescent="0.3">
      <c r="A1106" s="9" t="str">
        <v>AS-95435</v>
      </c>
      <c r="B1106" s="9">
        <v>84.95</v>
      </c>
      <c r="C1106" s="9">
        <f>VLOOKUP(A1106,Sales_Shopify!B:Z,12,0)</f>
        <v>84.95</v>
      </c>
      <c r="D1106" s="9">
        <f t="shared" si="51"/>
        <v>0</v>
      </c>
      <c r="G1106" s="9" t="str">
        <v>AS-96670</v>
      </c>
      <c r="H1106" s="9" t="str">
        <v>['shopify_payments']</v>
      </c>
      <c r="I1106" s="9">
        <v>77.180000000000007</v>
      </c>
      <c r="J1106" s="9">
        <f t="shared" si="52"/>
        <v>77.180000000000007</v>
      </c>
      <c r="K1106" s="9">
        <f t="shared" si="53"/>
        <v>0</v>
      </c>
    </row>
    <row r="1107" spans="1:11" x14ac:dyDescent="0.3">
      <c r="A1107" s="9" t="str">
        <v>AS-95433</v>
      </c>
      <c r="B1107" s="9">
        <v>84.95</v>
      </c>
      <c r="C1107" s="9">
        <f>VLOOKUP(A1107,Sales_Shopify!B:Z,12,0)</f>
        <v>84.95</v>
      </c>
      <c r="D1107" s="9">
        <f t="shared" si="51"/>
        <v>0</v>
      </c>
      <c r="G1107" s="9" t="str">
        <v>AS-96673</v>
      </c>
      <c r="H1107" s="9" t="str">
        <v>['shopify_payments']</v>
      </c>
      <c r="I1107" s="9">
        <v>47.9</v>
      </c>
      <c r="J1107" s="9">
        <f t="shared" si="52"/>
        <v>47.9</v>
      </c>
      <c r="K1107" s="9">
        <f t="shared" si="53"/>
        <v>0</v>
      </c>
    </row>
    <row r="1108" spans="1:11" x14ac:dyDescent="0.3">
      <c r="A1108" s="9" t="str">
        <v>AS-95431</v>
      </c>
      <c r="B1108" s="9">
        <v>53.9</v>
      </c>
      <c r="C1108" s="9">
        <f>VLOOKUP(A1108,Sales_Shopify!B:Z,12,0)</f>
        <v>53.9</v>
      </c>
      <c r="D1108" s="9">
        <f t="shared" si="51"/>
        <v>0</v>
      </c>
      <c r="G1108" s="9" t="str">
        <v>AS-96674</v>
      </c>
      <c r="H1108" s="9" t="str">
        <v>['shopify_payments']</v>
      </c>
      <c r="I1108" s="9">
        <v>49.9</v>
      </c>
      <c r="J1108" s="9">
        <f t="shared" si="52"/>
        <v>49.9</v>
      </c>
      <c r="K1108" s="9">
        <f t="shared" si="53"/>
        <v>0</v>
      </c>
    </row>
    <row r="1109" spans="1:11" x14ac:dyDescent="0.3">
      <c r="A1109" s="9" t="str">
        <v>AS-95430</v>
      </c>
      <c r="B1109" s="9">
        <v>246.65</v>
      </c>
      <c r="C1109" s="9">
        <f>VLOOKUP(A1109,Sales_Shopify!B:Z,12,0)</f>
        <v>246.65</v>
      </c>
      <c r="D1109" s="9">
        <f t="shared" si="51"/>
        <v>0</v>
      </c>
      <c r="G1109" s="9" t="str">
        <v>AS-96676</v>
      </c>
      <c r="H1109" s="9" t="str">
        <v>['shopify_payments']</v>
      </c>
      <c r="I1109" s="9">
        <v>31.9</v>
      </c>
      <c r="J1109" s="9">
        <f t="shared" si="52"/>
        <v>31.9</v>
      </c>
      <c r="K1109" s="9">
        <f t="shared" si="53"/>
        <v>0</v>
      </c>
    </row>
    <row r="1110" spans="1:11" x14ac:dyDescent="0.3">
      <c r="A1110" s="9" t="str">
        <v>AS-95425</v>
      </c>
      <c r="B1110" s="9">
        <v>59.31</v>
      </c>
      <c r="C1110" s="9">
        <f>VLOOKUP(A1110,Sales_Shopify!B:Z,12,0)</f>
        <v>59.31</v>
      </c>
      <c r="D1110" s="9">
        <f t="shared" si="51"/>
        <v>0</v>
      </c>
      <c r="G1110" s="9" t="str">
        <v>AS-96678</v>
      </c>
      <c r="H1110" s="9" t="str">
        <v>['shopify_payments']</v>
      </c>
      <c r="I1110" s="9">
        <v>49.9</v>
      </c>
      <c r="J1110" s="9">
        <f t="shared" si="52"/>
        <v>49.9</v>
      </c>
      <c r="K1110" s="9">
        <f t="shared" si="53"/>
        <v>0</v>
      </c>
    </row>
    <row r="1111" spans="1:11" x14ac:dyDescent="0.3">
      <c r="A1111" s="9" t="str">
        <v>AS-95422</v>
      </c>
      <c r="B1111" s="9">
        <v>84.42</v>
      </c>
      <c r="C1111" s="9">
        <f>VLOOKUP(A1111,Sales_Shopify!B:Z,12,0)</f>
        <v>84.42</v>
      </c>
      <c r="D1111" s="9">
        <f t="shared" si="51"/>
        <v>0</v>
      </c>
      <c r="G1111" s="9" t="str">
        <v>AS-96680</v>
      </c>
      <c r="H1111" s="9" t="str">
        <v>['shopify_payments']</v>
      </c>
      <c r="I1111" s="9">
        <v>199.95</v>
      </c>
      <c r="J1111" s="9">
        <f t="shared" si="52"/>
        <v>199.95</v>
      </c>
      <c r="K1111" s="9">
        <f t="shared" si="53"/>
        <v>0</v>
      </c>
    </row>
    <row r="1112" spans="1:11" x14ac:dyDescent="0.3">
      <c r="A1112" s="9" t="str">
        <v>AS-95420</v>
      </c>
      <c r="B1112" s="9">
        <v>29.9</v>
      </c>
      <c r="C1112" s="9">
        <f>VLOOKUP(A1112,Sales_Shopify!B:Z,12,0)</f>
        <v>29.9</v>
      </c>
      <c r="D1112" s="9">
        <f t="shared" si="51"/>
        <v>0</v>
      </c>
      <c r="G1112" s="9" t="str">
        <v>AS-96682</v>
      </c>
      <c r="H1112" s="9" t="str">
        <v>['shopify_payments']</v>
      </c>
      <c r="I1112" s="9">
        <v>29.9</v>
      </c>
      <c r="J1112" s="9">
        <f t="shared" si="52"/>
        <v>29.9</v>
      </c>
      <c r="K1112" s="9">
        <f t="shared" si="53"/>
        <v>0</v>
      </c>
    </row>
    <row r="1113" spans="1:11" x14ac:dyDescent="0.3">
      <c r="A1113" s="9" t="str">
        <v>AS-91496</v>
      </c>
      <c r="B1113" s="9">
        <v>-3642.12</v>
      </c>
      <c r="C1113" s="9">
        <f>VLOOKUP(A1113,Sales_Shopify!B:Z,12,0)</f>
        <v>-3642.12</v>
      </c>
      <c r="D1113" s="9">
        <f t="shared" si="51"/>
        <v>0</v>
      </c>
      <c r="G1113" s="9" t="str">
        <v>AS-96684</v>
      </c>
      <c r="H1113" s="9" t="str">
        <v>['shopify_payments']</v>
      </c>
      <c r="I1113" s="9">
        <v>126.9</v>
      </c>
      <c r="J1113" s="9">
        <f t="shared" si="52"/>
        <v>126.9</v>
      </c>
      <c r="K1113" s="9">
        <f t="shared" si="53"/>
        <v>0</v>
      </c>
    </row>
    <row r="1114" spans="1:11" x14ac:dyDescent="0.3">
      <c r="A1114" s="9" t="str">
        <v>AS-95418</v>
      </c>
      <c r="B1114" s="9">
        <v>61.11</v>
      </c>
      <c r="C1114" s="9">
        <f>VLOOKUP(A1114,Sales_Shopify!B:Z,12,0)</f>
        <v>61.11</v>
      </c>
      <c r="D1114" s="9">
        <f t="shared" si="51"/>
        <v>0</v>
      </c>
      <c r="G1114" s="9" t="str">
        <v>AS-96686</v>
      </c>
      <c r="H1114" s="9" t="str">
        <v>['shopify_payments']</v>
      </c>
      <c r="I1114" s="9">
        <v>67.95</v>
      </c>
      <c r="J1114" s="9">
        <f t="shared" si="52"/>
        <v>67.95</v>
      </c>
      <c r="K1114" s="9">
        <f t="shared" si="53"/>
        <v>0</v>
      </c>
    </row>
    <row r="1115" spans="1:11" x14ac:dyDescent="0.3">
      <c r="A1115" s="9" t="str">
        <v>AS-95416</v>
      </c>
      <c r="B1115" s="9">
        <v>77.31</v>
      </c>
      <c r="C1115" s="9">
        <f>VLOOKUP(A1115,Sales_Shopify!B:Z,12,0)</f>
        <v>77.31</v>
      </c>
      <c r="D1115" s="9">
        <f t="shared" si="51"/>
        <v>0</v>
      </c>
      <c r="G1115" s="9" t="str">
        <v>AS-96689</v>
      </c>
      <c r="H1115" s="9" t="str">
        <v>['shopify_payments']</v>
      </c>
      <c r="I1115" s="9">
        <v>199.9</v>
      </c>
      <c r="J1115" s="9">
        <f t="shared" si="52"/>
        <v>199.9</v>
      </c>
      <c r="K1115" s="9">
        <f t="shared" si="53"/>
        <v>0</v>
      </c>
    </row>
    <row r="1116" spans="1:11" x14ac:dyDescent="0.3">
      <c r="A1116" s="9" t="str">
        <v>AS-95415</v>
      </c>
      <c r="B1116" s="9">
        <v>177.66</v>
      </c>
      <c r="C1116" s="9">
        <f>VLOOKUP(A1116,Sales_Shopify!B:Z,12,0)</f>
        <v>177.66</v>
      </c>
      <c r="D1116" s="9">
        <f t="shared" si="51"/>
        <v>0</v>
      </c>
      <c r="G1116" s="9" t="str">
        <v>AS-96690</v>
      </c>
      <c r="H1116" s="9" t="str">
        <v>['shopify_payments']</v>
      </c>
      <c r="I1116" s="9">
        <v>117.9</v>
      </c>
      <c r="J1116" s="9">
        <f t="shared" si="52"/>
        <v>117.9</v>
      </c>
      <c r="K1116" s="9">
        <f t="shared" si="53"/>
        <v>0</v>
      </c>
    </row>
    <row r="1117" spans="1:11" x14ac:dyDescent="0.3">
      <c r="A1117" s="9" t="str">
        <v>AS-95413</v>
      </c>
      <c r="B1117" s="9">
        <v>99.95</v>
      </c>
      <c r="C1117" s="9">
        <f>VLOOKUP(A1117,Sales_Shopify!B:Z,12,0)</f>
        <v>99.95</v>
      </c>
      <c r="D1117" s="9">
        <f t="shared" si="51"/>
        <v>0</v>
      </c>
      <c r="G1117" s="9" t="str">
        <v>AS-96691</v>
      </c>
      <c r="H1117" s="9" t="str">
        <v>['shopify_payments']</v>
      </c>
      <c r="I1117" s="9">
        <v>82.8</v>
      </c>
      <c r="J1117" s="9">
        <f t="shared" si="52"/>
        <v>82.8</v>
      </c>
      <c r="K1117" s="9">
        <f t="shared" si="53"/>
        <v>0</v>
      </c>
    </row>
    <row r="1118" spans="1:11" x14ac:dyDescent="0.3">
      <c r="A1118" s="9" t="str">
        <v>AS-95412</v>
      </c>
      <c r="B1118" s="9">
        <v>79.95</v>
      </c>
      <c r="C1118" s="9">
        <f>VLOOKUP(A1118,Sales_Shopify!B:Z,12,0)</f>
        <v>79.95</v>
      </c>
      <c r="D1118" s="9">
        <f t="shared" si="51"/>
        <v>0</v>
      </c>
      <c r="G1118" s="9" t="str">
        <v>AS-96695</v>
      </c>
      <c r="H1118" s="9" t="str">
        <v>['shopify_payments']</v>
      </c>
      <c r="I1118" s="9">
        <v>31.9</v>
      </c>
      <c r="J1118" s="9">
        <f t="shared" si="52"/>
        <v>31.9</v>
      </c>
      <c r="K1118" s="9">
        <f t="shared" si="53"/>
        <v>0</v>
      </c>
    </row>
    <row r="1119" spans="1:11" x14ac:dyDescent="0.3">
      <c r="A1119" s="9" t="str">
        <v>AS-95411</v>
      </c>
      <c r="B1119" s="9">
        <v>63.8</v>
      </c>
      <c r="C1119" s="9">
        <f>VLOOKUP(A1119,Sales_Shopify!B:Z,12,0)</f>
        <v>63.8</v>
      </c>
      <c r="D1119" s="9">
        <f t="shared" si="51"/>
        <v>0</v>
      </c>
      <c r="G1119" s="9" t="str">
        <v>AS-96697</v>
      </c>
      <c r="H1119" s="9" t="str">
        <v>['shopify_payments']</v>
      </c>
      <c r="I1119" s="9">
        <v>120.42</v>
      </c>
      <c r="J1119" s="9">
        <f t="shared" si="52"/>
        <v>120.42</v>
      </c>
      <c r="K1119" s="9">
        <f t="shared" si="53"/>
        <v>0</v>
      </c>
    </row>
    <row r="1120" spans="1:11" x14ac:dyDescent="0.3">
      <c r="A1120" s="9" t="str">
        <v>AS-95410</v>
      </c>
      <c r="B1120" s="9">
        <v>67.95</v>
      </c>
      <c r="C1120" s="9">
        <f>VLOOKUP(A1120,Sales_Shopify!B:Z,12,0)</f>
        <v>67.95</v>
      </c>
      <c r="D1120" s="9">
        <f t="shared" si="51"/>
        <v>0</v>
      </c>
      <c r="G1120" s="9" t="str">
        <v>AS-96699</v>
      </c>
      <c r="H1120" s="9" t="str">
        <v>['shopify_payments']</v>
      </c>
      <c r="I1120" s="9">
        <v>17.899999999999999</v>
      </c>
      <c r="J1120" s="9">
        <f t="shared" si="52"/>
        <v>17.899999999999999</v>
      </c>
      <c r="K1120" s="9">
        <f t="shared" si="53"/>
        <v>0</v>
      </c>
    </row>
    <row r="1121" spans="1:11" x14ac:dyDescent="0.3">
      <c r="A1121" s="9" t="str">
        <v>AS-95409</v>
      </c>
      <c r="B1121" s="9">
        <v>31.9</v>
      </c>
      <c r="C1121" s="9">
        <f>VLOOKUP(A1121,Sales_Shopify!B:Z,12,0)</f>
        <v>31.9</v>
      </c>
      <c r="D1121" s="9">
        <f t="shared" si="51"/>
        <v>0</v>
      </c>
      <c r="G1121" s="9" t="str">
        <v>AS-96701</v>
      </c>
      <c r="H1121" s="9" t="str">
        <v>['shopify_payments']</v>
      </c>
      <c r="I1121" s="9">
        <v>64.75</v>
      </c>
      <c r="J1121" s="9">
        <f t="shared" si="52"/>
        <v>64.75</v>
      </c>
      <c r="K1121" s="9">
        <f t="shared" si="53"/>
        <v>0</v>
      </c>
    </row>
    <row r="1122" spans="1:11" x14ac:dyDescent="0.3">
      <c r="A1122" s="9" t="str">
        <v>AS-95408</v>
      </c>
      <c r="B1122" s="9">
        <v>49.9</v>
      </c>
      <c r="C1122" s="9">
        <f>VLOOKUP(A1122,Sales_Shopify!B:Z,12,0)</f>
        <v>49.9</v>
      </c>
      <c r="D1122" s="9">
        <f t="shared" si="51"/>
        <v>0</v>
      </c>
      <c r="G1122" s="9" t="str">
        <v>AS-96704</v>
      </c>
      <c r="H1122" s="9" t="str">
        <v>['shopify_payments']</v>
      </c>
      <c r="I1122" s="9">
        <v>128.85</v>
      </c>
      <c r="J1122" s="9">
        <f t="shared" si="52"/>
        <v>128.85</v>
      </c>
      <c r="K1122" s="9">
        <f t="shared" si="53"/>
        <v>0</v>
      </c>
    </row>
    <row r="1123" spans="1:11" x14ac:dyDescent="0.3">
      <c r="A1123" s="9" t="str">
        <v>AS-95406</v>
      </c>
      <c r="B1123" s="9">
        <v>37.9</v>
      </c>
      <c r="C1123" s="9">
        <f>VLOOKUP(A1123,Sales_Shopify!B:Z,12,0)</f>
        <v>37.9</v>
      </c>
      <c r="D1123" s="9">
        <f t="shared" si="51"/>
        <v>0</v>
      </c>
      <c r="G1123" s="9" t="str">
        <v>AS-96706</v>
      </c>
      <c r="H1123" s="9" t="str">
        <v>['shopify_payments']</v>
      </c>
      <c r="I1123" s="9">
        <v>29.9</v>
      </c>
      <c r="J1123" s="9">
        <f t="shared" si="52"/>
        <v>29.9</v>
      </c>
      <c r="K1123" s="9">
        <f t="shared" si="53"/>
        <v>0</v>
      </c>
    </row>
    <row r="1124" spans="1:11" x14ac:dyDescent="0.3">
      <c r="A1124" s="9" t="str">
        <v>AS-95405</v>
      </c>
      <c r="B1124" s="9">
        <v>49.9</v>
      </c>
      <c r="C1124" s="9">
        <f>VLOOKUP(A1124,Sales_Shopify!B:Z,12,0)</f>
        <v>49.9</v>
      </c>
      <c r="D1124" s="9">
        <f t="shared" si="51"/>
        <v>0</v>
      </c>
      <c r="G1124" s="9" t="str">
        <v>AS-96640</v>
      </c>
      <c r="H1124" s="9" t="str">
        <v>['shopify_payments']</v>
      </c>
      <c r="I1124" s="9">
        <v>0</v>
      </c>
      <c r="J1124" s="9">
        <f t="shared" si="52"/>
        <v>0</v>
      </c>
      <c r="K1124" s="9">
        <f t="shared" si="53"/>
        <v>0</v>
      </c>
    </row>
    <row r="1125" spans="1:11" x14ac:dyDescent="0.3">
      <c r="A1125" s="9" t="str">
        <v>AS-95404</v>
      </c>
      <c r="B1125" s="9">
        <v>59.85</v>
      </c>
      <c r="C1125" s="9">
        <f>VLOOKUP(A1125,Sales_Shopify!B:Z,12,0)</f>
        <v>59.85</v>
      </c>
      <c r="D1125" s="9">
        <f t="shared" si="51"/>
        <v>0</v>
      </c>
      <c r="G1125" s="9" t="str">
        <v>AS-96696</v>
      </c>
      <c r="H1125" s="9" t="str">
        <v>['shopify_payments']</v>
      </c>
      <c r="I1125" s="9">
        <v>0</v>
      </c>
      <c r="J1125" s="9">
        <f t="shared" si="52"/>
        <v>0</v>
      </c>
      <c r="K1125" s="9">
        <f t="shared" si="53"/>
        <v>0</v>
      </c>
    </row>
    <row r="1126" spans="1:11" x14ac:dyDescent="0.3">
      <c r="A1126" s="9" t="str">
        <v>AS-95402</v>
      </c>
      <c r="B1126" s="9">
        <v>49.86</v>
      </c>
      <c r="C1126" s="9">
        <f>VLOOKUP(A1126,Sales_Shopify!B:Z,12,0)</f>
        <v>49.86</v>
      </c>
      <c r="D1126" s="9">
        <f t="shared" si="51"/>
        <v>0</v>
      </c>
      <c r="G1126" s="9" t="str">
        <v>AS-90740</v>
      </c>
      <c r="H1126" s="9" t="str">
        <v>['shopify_payments']</v>
      </c>
      <c r="I1126" s="9">
        <v>-55.9</v>
      </c>
      <c r="J1126" s="9">
        <f t="shared" si="52"/>
        <v>-55.9</v>
      </c>
      <c r="K1126" s="9">
        <f t="shared" si="53"/>
        <v>0</v>
      </c>
    </row>
    <row r="1127" spans="1:11" x14ac:dyDescent="0.3">
      <c r="A1127" s="9" t="str">
        <v>AS-94972</v>
      </c>
      <c r="B1127" s="9">
        <v>4.9499999999999993</v>
      </c>
      <c r="C1127" s="9">
        <f>VLOOKUP(A1127,Sales_Shopify!B:Z,12,0)</f>
        <v>4.95</v>
      </c>
      <c r="D1127" s="9">
        <f t="shared" si="51"/>
        <v>0</v>
      </c>
      <c r="G1127" s="9" t="str">
        <v>AS-94284</v>
      </c>
      <c r="H1127" s="9" t="str">
        <v>['shopify_payments']</v>
      </c>
      <c r="I1127" s="9">
        <v>-8.1</v>
      </c>
      <c r="J1127" s="9">
        <f t="shared" si="52"/>
        <v>-8.1</v>
      </c>
      <c r="K1127" s="9">
        <f t="shared" si="53"/>
        <v>0</v>
      </c>
    </row>
    <row r="1128" spans="1:11" x14ac:dyDescent="0.3">
      <c r="A1128" s="9" t="str">
        <v>AS-95396</v>
      </c>
      <c r="B1128" s="9">
        <v>72.77</v>
      </c>
      <c r="C1128" s="9">
        <f>VLOOKUP(A1128,Sales_Shopify!B:Z,12,0)</f>
        <v>72.77</v>
      </c>
      <c r="D1128" s="9">
        <f t="shared" si="51"/>
        <v>0</v>
      </c>
      <c r="G1128" s="9" t="str">
        <v>AS-94281</v>
      </c>
      <c r="H1128" s="9" t="str">
        <v>['shopify_payments']</v>
      </c>
      <c r="I1128" s="9">
        <v>-39.950000000000003</v>
      </c>
      <c r="J1128" s="9">
        <f t="shared" si="52"/>
        <v>-39.950000000000003</v>
      </c>
      <c r="K1128" s="9">
        <f t="shared" si="53"/>
        <v>0</v>
      </c>
    </row>
    <row r="1129" spans="1:11" x14ac:dyDescent="0.3">
      <c r="A1129" s="9" t="str">
        <v>AS-95395</v>
      </c>
      <c r="B1129" s="9">
        <v>44.9</v>
      </c>
      <c r="C1129" s="9">
        <f>VLOOKUP(A1129,Sales_Shopify!B:Z,12,0)</f>
        <v>44.9</v>
      </c>
      <c r="D1129" s="9">
        <f t="shared" si="51"/>
        <v>0</v>
      </c>
      <c r="G1129" s="9" t="str">
        <v>AS-96707</v>
      </c>
      <c r="H1129" s="9" t="str">
        <v>['shopify_payments']</v>
      </c>
      <c r="I1129" s="9">
        <v>49.9</v>
      </c>
      <c r="J1129" s="9">
        <f t="shared" si="52"/>
        <v>49.9</v>
      </c>
      <c r="K1129" s="9">
        <f t="shared" si="53"/>
        <v>0</v>
      </c>
    </row>
    <row r="1130" spans="1:11" x14ac:dyDescent="0.3">
      <c r="A1130" s="9" t="str">
        <v>AS-95393</v>
      </c>
      <c r="B1130" s="9">
        <v>256.37</v>
      </c>
      <c r="C1130" s="9">
        <f>VLOOKUP(A1130,Sales_Shopify!B:Z,12,0)</f>
        <v>256.37</v>
      </c>
      <c r="D1130" s="9">
        <f t="shared" si="51"/>
        <v>0</v>
      </c>
      <c r="G1130" s="9" t="str">
        <v>AS-96711</v>
      </c>
      <c r="H1130" s="9" t="str">
        <v>['shopify_payments']</v>
      </c>
      <c r="I1130" s="9">
        <v>62.87</v>
      </c>
      <c r="J1130" s="9">
        <f t="shared" si="52"/>
        <v>62.87</v>
      </c>
      <c r="K1130" s="9">
        <f t="shared" si="53"/>
        <v>0</v>
      </c>
    </row>
    <row r="1131" spans="1:11" x14ac:dyDescent="0.3">
      <c r="A1131" s="9" t="str">
        <v>AS-95389</v>
      </c>
      <c r="B1131" s="9">
        <v>49.9</v>
      </c>
      <c r="C1131" s="9">
        <f>VLOOKUP(A1131,Sales_Shopify!B:Z,12,0)</f>
        <v>49.9</v>
      </c>
      <c r="D1131" s="9">
        <f t="shared" si="51"/>
        <v>0</v>
      </c>
      <c r="G1131" s="9" t="str">
        <v>AS-96712</v>
      </c>
      <c r="H1131" s="9" t="str">
        <v>['shopify_payments']</v>
      </c>
      <c r="I1131" s="9">
        <v>71.91</v>
      </c>
      <c r="J1131" s="9">
        <f t="shared" si="52"/>
        <v>71.91</v>
      </c>
      <c r="K1131" s="9">
        <f t="shared" si="53"/>
        <v>0</v>
      </c>
    </row>
    <row r="1132" spans="1:11" x14ac:dyDescent="0.3">
      <c r="A1132" s="9" t="str">
        <v>AS-95388</v>
      </c>
      <c r="B1132" s="9">
        <v>126.9</v>
      </c>
      <c r="C1132" s="9">
        <f>VLOOKUP(A1132,Sales_Shopify!B:Z,12,0)</f>
        <v>126.9</v>
      </c>
      <c r="D1132" s="9">
        <f t="shared" si="51"/>
        <v>0</v>
      </c>
      <c r="G1132" s="9" t="str">
        <v>AS-96714</v>
      </c>
      <c r="H1132" s="9" t="str">
        <v>['shopify_payments']</v>
      </c>
      <c r="I1132" s="9">
        <v>84.95</v>
      </c>
      <c r="J1132" s="9">
        <f t="shared" si="52"/>
        <v>84.95</v>
      </c>
      <c r="K1132" s="9">
        <f t="shared" si="53"/>
        <v>0</v>
      </c>
    </row>
    <row r="1133" spans="1:11" x14ac:dyDescent="0.3">
      <c r="A1133" s="9" t="str">
        <v>AS-95386</v>
      </c>
      <c r="B1133" s="9">
        <v>77.31</v>
      </c>
      <c r="C1133" s="9">
        <f>VLOOKUP(A1133,Sales_Shopify!B:Z,12,0)</f>
        <v>77.31</v>
      </c>
      <c r="D1133" s="9">
        <f t="shared" si="51"/>
        <v>0</v>
      </c>
      <c r="G1133" s="9" t="str">
        <v>AS-96715</v>
      </c>
      <c r="H1133" s="9" t="str">
        <v>['shopify_payments']</v>
      </c>
      <c r="I1133" s="9">
        <v>78.8</v>
      </c>
      <c r="J1133" s="9">
        <f t="shared" si="52"/>
        <v>78.8</v>
      </c>
      <c r="K1133" s="9">
        <f t="shared" si="53"/>
        <v>0</v>
      </c>
    </row>
    <row r="1134" spans="1:11" x14ac:dyDescent="0.3">
      <c r="A1134" s="9" t="str">
        <v>AS-92628</v>
      </c>
      <c r="B1134" s="9">
        <v>-26.95</v>
      </c>
      <c r="C1134" s="9">
        <f>VLOOKUP(A1134,Sales_Shopify!B:Z,12,0)</f>
        <v>-26.95</v>
      </c>
      <c r="D1134" s="9">
        <f t="shared" si="51"/>
        <v>0</v>
      </c>
      <c r="G1134" s="9" t="str">
        <v>AS-96717</v>
      </c>
      <c r="H1134" s="9" t="str">
        <v>['shopify_payments']</v>
      </c>
      <c r="I1134" s="9">
        <v>17.899999999999999</v>
      </c>
      <c r="J1134" s="9">
        <f t="shared" si="52"/>
        <v>17.899999999999999</v>
      </c>
      <c r="K1134" s="9">
        <f t="shared" si="53"/>
        <v>0</v>
      </c>
    </row>
    <row r="1135" spans="1:11" x14ac:dyDescent="0.3">
      <c r="A1135" s="9" t="str">
        <v>AS-91995</v>
      </c>
      <c r="B1135" s="9">
        <v>-179.64</v>
      </c>
      <c r="C1135" s="9">
        <f>VLOOKUP(A1135,Sales_Shopify!B:Z,12,0)</f>
        <v>-179.64</v>
      </c>
      <c r="D1135" s="9">
        <f t="shared" si="51"/>
        <v>0</v>
      </c>
      <c r="G1135" s="9" t="str">
        <v>AS-96720</v>
      </c>
      <c r="H1135" s="9" t="str">
        <v>['shopify_payments']</v>
      </c>
      <c r="I1135" s="9">
        <v>29.9</v>
      </c>
      <c r="J1135" s="9">
        <f t="shared" si="52"/>
        <v>29.9</v>
      </c>
      <c r="K1135" s="9">
        <f t="shared" si="53"/>
        <v>0</v>
      </c>
    </row>
    <row r="1136" spans="1:11" x14ac:dyDescent="0.3">
      <c r="A1136" s="9" t="str">
        <v>AS-95375</v>
      </c>
      <c r="B1136" s="9">
        <v>79.900000000000006</v>
      </c>
      <c r="C1136" s="9">
        <f>VLOOKUP(A1136,Sales_Shopify!B:Z,12,0)</f>
        <v>79.900000000000006</v>
      </c>
      <c r="D1136" s="9">
        <f t="shared" si="51"/>
        <v>0</v>
      </c>
      <c r="G1136" s="9" t="str">
        <v>AS-96721</v>
      </c>
      <c r="H1136" s="9" t="str">
        <v>['shopify_payments']</v>
      </c>
      <c r="I1136" s="9">
        <v>67.95</v>
      </c>
      <c r="J1136" s="9">
        <f t="shared" si="52"/>
        <v>67.95</v>
      </c>
      <c r="K1136" s="9">
        <f t="shared" si="53"/>
        <v>0</v>
      </c>
    </row>
    <row r="1137" spans="1:11" x14ac:dyDescent="0.3">
      <c r="A1137" s="9" t="str">
        <v>AS-95373</v>
      </c>
      <c r="B1137" s="9">
        <v>29.9</v>
      </c>
      <c r="C1137" s="9">
        <f>VLOOKUP(A1137,Sales_Shopify!B:Z,12,0)</f>
        <v>29.9</v>
      </c>
      <c r="D1137" s="9">
        <f t="shared" si="51"/>
        <v>0</v>
      </c>
      <c r="G1137" s="9" t="str">
        <v>AS-96722</v>
      </c>
      <c r="H1137" s="9" t="str">
        <v>['shopify_payments']</v>
      </c>
      <c r="I1137" s="9">
        <v>37.9</v>
      </c>
      <c r="J1137" s="9">
        <f t="shared" si="52"/>
        <v>37.9</v>
      </c>
      <c r="K1137" s="9">
        <f t="shared" si="53"/>
        <v>0</v>
      </c>
    </row>
    <row r="1138" spans="1:11" x14ac:dyDescent="0.3">
      <c r="A1138" s="9" t="str">
        <v>AS-95372</v>
      </c>
      <c r="B1138" s="9">
        <v>59.9</v>
      </c>
      <c r="C1138" s="9">
        <f>VLOOKUP(A1138,Sales_Shopify!B:Z,12,0)</f>
        <v>59.9</v>
      </c>
      <c r="D1138" s="9">
        <f t="shared" si="51"/>
        <v>0</v>
      </c>
      <c r="G1138" s="9" t="str">
        <v>AS-96723</v>
      </c>
      <c r="H1138" s="9" t="str">
        <v>['shopify_payments']</v>
      </c>
      <c r="I1138" s="9">
        <v>59.85</v>
      </c>
      <c r="J1138" s="9">
        <f t="shared" si="52"/>
        <v>59.85</v>
      </c>
      <c r="K1138" s="9">
        <f t="shared" si="53"/>
        <v>0</v>
      </c>
    </row>
    <row r="1139" spans="1:11" x14ac:dyDescent="0.3">
      <c r="A1139" s="9" t="str">
        <v>AS-95371</v>
      </c>
      <c r="B1139" s="9">
        <v>159.94999999999999</v>
      </c>
      <c r="C1139" s="9">
        <f>VLOOKUP(A1139,Sales_Shopify!B:Z,12,0)</f>
        <v>159.94999999999999</v>
      </c>
      <c r="D1139" s="9">
        <f t="shared" si="51"/>
        <v>0</v>
      </c>
      <c r="G1139" s="9" t="str">
        <v>AS-96724</v>
      </c>
      <c r="H1139" s="9" t="str">
        <v>['shopify_payments']</v>
      </c>
      <c r="I1139" s="9">
        <v>99.75</v>
      </c>
      <c r="J1139" s="9">
        <f t="shared" si="52"/>
        <v>99.75</v>
      </c>
      <c r="K1139" s="9">
        <f t="shared" si="53"/>
        <v>0</v>
      </c>
    </row>
    <row r="1140" spans="1:11" x14ac:dyDescent="0.3">
      <c r="A1140" s="9" t="str">
        <v>AS-95370</v>
      </c>
      <c r="B1140" s="9">
        <v>229.9</v>
      </c>
      <c r="C1140" s="9">
        <f>VLOOKUP(A1140,Sales_Shopify!B:Z,12,0)</f>
        <v>229.9</v>
      </c>
      <c r="D1140" s="9">
        <f t="shared" si="51"/>
        <v>0</v>
      </c>
      <c r="G1140" s="9" t="str">
        <v>AS-96725</v>
      </c>
      <c r="H1140" s="9" t="str">
        <v>['shopify_payments']</v>
      </c>
      <c r="I1140" s="9">
        <v>62.91</v>
      </c>
      <c r="J1140" s="9">
        <f t="shared" si="52"/>
        <v>62.91</v>
      </c>
      <c r="K1140" s="9">
        <f t="shared" si="53"/>
        <v>0</v>
      </c>
    </row>
    <row r="1141" spans="1:11" x14ac:dyDescent="0.3">
      <c r="A1141" s="9" t="str">
        <v>AS-95368</v>
      </c>
      <c r="B1141" s="9">
        <v>84.95</v>
      </c>
      <c r="C1141" s="9">
        <f>VLOOKUP(A1141,Sales_Shopify!B:Z,12,0)</f>
        <v>84.95</v>
      </c>
      <c r="D1141" s="9">
        <f t="shared" si="51"/>
        <v>0</v>
      </c>
      <c r="G1141" s="9" t="str">
        <v>AS-96727</v>
      </c>
      <c r="H1141" s="9" t="str">
        <v>['shopify_payments']</v>
      </c>
      <c r="I1141" s="9">
        <v>79.95</v>
      </c>
      <c r="J1141" s="9">
        <f t="shared" si="52"/>
        <v>79.95</v>
      </c>
      <c r="K1141" s="9">
        <f t="shared" si="53"/>
        <v>0</v>
      </c>
    </row>
    <row r="1142" spans="1:11" x14ac:dyDescent="0.3">
      <c r="A1142" s="9" t="str">
        <v>AS-95364</v>
      </c>
      <c r="B1142" s="9">
        <v>65.900000000000006</v>
      </c>
      <c r="C1142" s="9">
        <f>VLOOKUP(A1142,Sales_Shopify!B:Z,12,0)</f>
        <v>65.900000000000006</v>
      </c>
      <c r="D1142" s="9">
        <f t="shared" si="51"/>
        <v>0</v>
      </c>
      <c r="G1142" s="9" t="str">
        <v>AS-96729</v>
      </c>
      <c r="H1142" s="9" t="str">
        <v>['shopify_payments']</v>
      </c>
      <c r="I1142" s="9">
        <v>99.95</v>
      </c>
      <c r="J1142" s="9">
        <f t="shared" si="52"/>
        <v>99.95</v>
      </c>
      <c r="K1142" s="9">
        <f t="shared" si="53"/>
        <v>0</v>
      </c>
    </row>
    <row r="1143" spans="1:11" x14ac:dyDescent="0.3">
      <c r="A1143" s="9" t="str">
        <v>AS-95362</v>
      </c>
      <c r="B1143" s="9">
        <v>48.42</v>
      </c>
      <c r="C1143" s="9">
        <f>VLOOKUP(A1143,Sales_Shopify!B:Z,12,0)</f>
        <v>48.42</v>
      </c>
      <c r="D1143" s="9">
        <f t="shared" si="51"/>
        <v>0</v>
      </c>
      <c r="G1143" s="9" t="str">
        <v>AS-96731</v>
      </c>
      <c r="H1143" s="9" t="str">
        <v>['shopify_payments']</v>
      </c>
      <c r="I1143" s="9">
        <v>305.77999999999997</v>
      </c>
      <c r="J1143" s="9">
        <f t="shared" si="52"/>
        <v>305.77999999999997</v>
      </c>
      <c r="K1143" s="9">
        <f t="shared" si="53"/>
        <v>0</v>
      </c>
    </row>
    <row r="1144" spans="1:11" x14ac:dyDescent="0.3">
      <c r="A1144" s="9" t="str">
        <v>AS-95360</v>
      </c>
      <c r="B1144" s="9">
        <v>68.849999999999994</v>
      </c>
      <c r="C1144" s="9">
        <f>VLOOKUP(A1144,Sales_Shopify!B:Z,12,0)</f>
        <v>68.849999999999994</v>
      </c>
      <c r="D1144" s="9">
        <f t="shared" si="51"/>
        <v>0</v>
      </c>
      <c r="G1144" s="9" t="str">
        <v>AS-96734</v>
      </c>
      <c r="H1144" s="9" t="str">
        <v>['shopify_payments']</v>
      </c>
      <c r="I1144" s="9">
        <v>183.38</v>
      </c>
      <c r="J1144" s="9">
        <f t="shared" si="52"/>
        <v>183.38</v>
      </c>
      <c r="K1144" s="9">
        <f t="shared" si="53"/>
        <v>0</v>
      </c>
    </row>
    <row r="1145" spans="1:11" x14ac:dyDescent="0.3">
      <c r="A1145" s="9" t="str">
        <v>AS-95359</v>
      </c>
      <c r="B1145" s="9">
        <v>79.900000000000006</v>
      </c>
      <c r="C1145" s="9">
        <f>VLOOKUP(A1145,Sales_Shopify!B:Z,12,0)</f>
        <v>79.900000000000006</v>
      </c>
      <c r="D1145" s="9">
        <f t="shared" si="51"/>
        <v>0</v>
      </c>
      <c r="G1145" s="9" t="str">
        <v>AS-96735</v>
      </c>
      <c r="H1145" s="9" t="str">
        <v>['shopify_payments']</v>
      </c>
      <c r="I1145" s="9">
        <v>225.77</v>
      </c>
      <c r="J1145" s="9">
        <f t="shared" si="52"/>
        <v>225.77</v>
      </c>
      <c r="K1145" s="9">
        <f t="shared" si="53"/>
        <v>0</v>
      </c>
    </row>
    <row r="1146" spans="1:11" x14ac:dyDescent="0.3">
      <c r="A1146" s="9" t="str">
        <v>AS-95358</v>
      </c>
      <c r="B1146" s="9">
        <v>67.95</v>
      </c>
      <c r="C1146" s="9">
        <f>VLOOKUP(A1146,Sales_Shopify!B:Z,12,0)</f>
        <v>67.95</v>
      </c>
      <c r="D1146" s="9">
        <f t="shared" si="51"/>
        <v>0</v>
      </c>
      <c r="G1146" s="9" t="str">
        <v>AS-96738</v>
      </c>
      <c r="H1146" s="9" t="str">
        <v>['shopify_payments']</v>
      </c>
      <c r="I1146" s="9">
        <v>59.31</v>
      </c>
      <c r="J1146" s="9">
        <f t="shared" si="52"/>
        <v>59.31</v>
      </c>
      <c r="K1146" s="9">
        <f t="shared" si="53"/>
        <v>0</v>
      </c>
    </row>
    <row r="1147" spans="1:11" x14ac:dyDescent="0.3">
      <c r="A1147" s="9" t="str">
        <v>AS-95356</v>
      </c>
      <c r="B1147" s="9">
        <v>29.9</v>
      </c>
      <c r="C1147" s="9">
        <f>VLOOKUP(A1147,Sales_Shopify!B:Z,12,0)</f>
        <v>29.9</v>
      </c>
      <c r="D1147" s="9">
        <f t="shared" si="51"/>
        <v>0</v>
      </c>
      <c r="G1147" s="9" t="str">
        <v>AS-96739</v>
      </c>
      <c r="H1147" s="9" t="str">
        <v>['shopify_payments']</v>
      </c>
      <c r="I1147" s="9">
        <v>52.85</v>
      </c>
      <c r="J1147" s="9">
        <f t="shared" si="52"/>
        <v>52.85</v>
      </c>
      <c r="K1147" s="9">
        <f t="shared" si="53"/>
        <v>0</v>
      </c>
    </row>
    <row r="1148" spans="1:11" x14ac:dyDescent="0.3">
      <c r="A1148" s="9" t="str">
        <v>AS-95355</v>
      </c>
      <c r="B1148" s="9">
        <v>83.57</v>
      </c>
      <c r="C1148" s="9">
        <f>VLOOKUP(A1148,Sales_Shopify!B:Z,12,0)</f>
        <v>83.57</v>
      </c>
      <c r="D1148" s="9">
        <f t="shared" si="51"/>
        <v>0</v>
      </c>
      <c r="G1148" s="9" t="str">
        <v>AS-96743</v>
      </c>
      <c r="H1148" s="9" t="str">
        <v>['shopify_payments']</v>
      </c>
      <c r="I1148" s="9">
        <v>117.9</v>
      </c>
      <c r="J1148" s="9">
        <f t="shared" si="52"/>
        <v>117.9</v>
      </c>
      <c r="K1148" s="9">
        <f t="shared" si="53"/>
        <v>0</v>
      </c>
    </row>
    <row r="1149" spans="1:11" x14ac:dyDescent="0.3">
      <c r="A1149" s="9" t="str">
        <v>AS-94123</v>
      </c>
      <c r="B1149" s="9">
        <v>-1.8</v>
      </c>
      <c r="C1149" s="9">
        <f>VLOOKUP(A1149,Sales_Shopify!B:Z,12,0)</f>
        <v>-1.8</v>
      </c>
      <c r="D1149" s="9">
        <f t="shared" si="51"/>
        <v>0</v>
      </c>
      <c r="G1149" s="9" t="str">
        <v>AS-96744</v>
      </c>
      <c r="H1149" s="9" t="str">
        <v>['shopify_payments']</v>
      </c>
      <c r="I1149" s="9">
        <v>69.900000000000006</v>
      </c>
      <c r="J1149" s="9">
        <f t="shared" si="52"/>
        <v>69.900000000000006</v>
      </c>
      <c r="K1149" s="9">
        <f t="shared" si="53"/>
        <v>0</v>
      </c>
    </row>
    <row r="1150" spans="1:11" x14ac:dyDescent="0.3">
      <c r="A1150" s="9" t="str">
        <v>AS-94284</v>
      </c>
      <c r="B1150" s="9">
        <v>-8.1</v>
      </c>
      <c r="C1150" s="9">
        <f>VLOOKUP(A1150,Sales_Shopify!B:Z,12,0)</f>
        <v>-8.1</v>
      </c>
      <c r="D1150" s="9">
        <f t="shared" si="51"/>
        <v>0</v>
      </c>
      <c r="G1150" s="9" t="str">
        <v>AS-96745</v>
      </c>
      <c r="H1150" s="9" t="str">
        <v>['shopify_payments']</v>
      </c>
      <c r="I1150" s="9">
        <v>97.97</v>
      </c>
      <c r="J1150" s="9">
        <f t="shared" si="52"/>
        <v>97.97</v>
      </c>
      <c r="K1150" s="9">
        <f t="shared" si="53"/>
        <v>0</v>
      </c>
    </row>
    <row r="1151" spans="1:11" x14ac:dyDescent="0.3">
      <c r="A1151" s="9" t="str">
        <v>AS-95351</v>
      </c>
      <c r="B1151" s="9">
        <v>37.9</v>
      </c>
      <c r="C1151" s="9">
        <f>VLOOKUP(A1151,Sales_Shopify!B:Z,12,0)</f>
        <v>37.9</v>
      </c>
      <c r="D1151" s="9">
        <f t="shared" si="51"/>
        <v>0</v>
      </c>
      <c r="G1151" s="9" t="str">
        <v>AS-96749</v>
      </c>
      <c r="H1151" s="9" t="str">
        <v>['shopify_payments']</v>
      </c>
      <c r="I1151" s="9">
        <v>199.9</v>
      </c>
      <c r="J1151" s="9">
        <f t="shared" si="52"/>
        <v>199.9</v>
      </c>
      <c r="K1151" s="9">
        <f t="shared" si="53"/>
        <v>0</v>
      </c>
    </row>
    <row r="1152" spans="1:11" x14ac:dyDescent="0.3">
      <c r="A1152" s="9" t="str">
        <v>AS-95350</v>
      </c>
      <c r="B1152" s="9">
        <v>1298.8399999999999</v>
      </c>
      <c r="C1152" s="9">
        <f>VLOOKUP(A1152,Sales_Shopify!B:Z,12,0)</f>
        <v>1298.8399999999999</v>
      </c>
      <c r="D1152" s="9">
        <f t="shared" si="51"/>
        <v>0</v>
      </c>
      <c r="G1152" s="9" t="str">
        <v>AS-96750</v>
      </c>
      <c r="H1152" s="9" t="str">
        <v>['shopify_payments']</v>
      </c>
      <c r="I1152" s="9">
        <v>126.75</v>
      </c>
      <c r="J1152" s="9">
        <f t="shared" si="52"/>
        <v>126.75</v>
      </c>
      <c r="K1152" s="9">
        <f t="shared" si="53"/>
        <v>0</v>
      </c>
    </row>
    <row r="1153" spans="1:11" x14ac:dyDescent="0.3">
      <c r="A1153" s="9" t="str">
        <v>AS-95348</v>
      </c>
      <c r="B1153" s="9">
        <v>17.899999999999999</v>
      </c>
      <c r="C1153" s="9">
        <f>VLOOKUP(A1153,Sales_Shopify!B:Z,12,0)</f>
        <v>17.899999999999999</v>
      </c>
      <c r="D1153" s="9">
        <f t="shared" si="51"/>
        <v>0</v>
      </c>
      <c r="G1153" s="9" t="str">
        <v>AS-96751</v>
      </c>
      <c r="H1153" s="9" t="str">
        <v>['shopify_payments']</v>
      </c>
      <c r="I1153" s="9">
        <v>128.57</v>
      </c>
      <c r="J1153" s="9">
        <f t="shared" si="52"/>
        <v>128.57</v>
      </c>
      <c r="K1153" s="9">
        <f t="shared" si="53"/>
        <v>0</v>
      </c>
    </row>
    <row r="1154" spans="1:11" x14ac:dyDescent="0.3">
      <c r="A1154" s="9" t="str">
        <v>AS-95347</v>
      </c>
      <c r="B1154" s="9">
        <v>31.9</v>
      </c>
      <c r="C1154" s="9">
        <f>VLOOKUP(A1154,Sales_Shopify!B:Z,12,0)</f>
        <v>31.9</v>
      </c>
      <c r="D1154" s="9">
        <f t="shared" si="51"/>
        <v>0</v>
      </c>
      <c r="G1154" s="9" t="str">
        <v>AS-96753</v>
      </c>
      <c r="H1154" s="9" t="str">
        <v>['shopify_payments']</v>
      </c>
      <c r="I1154" s="9">
        <v>31.9</v>
      </c>
      <c r="J1154" s="9">
        <f t="shared" si="52"/>
        <v>31.9</v>
      </c>
      <c r="K1154" s="9">
        <f t="shared" si="53"/>
        <v>0</v>
      </c>
    </row>
    <row r="1155" spans="1:11" x14ac:dyDescent="0.3">
      <c r="A1155" s="9" t="str">
        <v>AS-95343</v>
      </c>
      <c r="B1155" s="9">
        <v>59.31</v>
      </c>
      <c r="C1155" s="9">
        <f>VLOOKUP(A1155,Sales_Shopify!B:Z,12,0)</f>
        <v>59.31</v>
      </c>
      <c r="D1155" s="9">
        <f t="shared" si="51"/>
        <v>0</v>
      </c>
      <c r="G1155" s="9" t="str">
        <v>AS-96754</v>
      </c>
      <c r="H1155" s="9" t="str">
        <v>['shopify_payments']</v>
      </c>
      <c r="I1155" s="9">
        <v>117.9</v>
      </c>
      <c r="J1155" s="9">
        <f t="shared" si="52"/>
        <v>117.9</v>
      </c>
      <c r="K1155" s="9">
        <f t="shared" si="53"/>
        <v>0</v>
      </c>
    </row>
    <row r="1156" spans="1:11" x14ac:dyDescent="0.3">
      <c r="A1156" s="9" t="str">
        <v>AS-95341</v>
      </c>
      <c r="B1156" s="9">
        <v>67.95</v>
      </c>
      <c r="C1156" s="9">
        <f>VLOOKUP(A1156,Sales_Shopify!B:Z,12,0)</f>
        <v>67.95</v>
      </c>
      <c r="D1156" s="9">
        <f t="shared" si="51"/>
        <v>0</v>
      </c>
      <c r="G1156" s="9" t="str">
        <v>AS-96755</v>
      </c>
      <c r="H1156" s="9" t="str">
        <v>['shopify_payments']</v>
      </c>
      <c r="I1156" s="9">
        <v>44.9</v>
      </c>
      <c r="J1156" s="9">
        <f t="shared" si="52"/>
        <v>44.9</v>
      </c>
      <c r="K1156" s="9">
        <f t="shared" si="53"/>
        <v>0</v>
      </c>
    </row>
    <row r="1157" spans="1:11" x14ac:dyDescent="0.3">
      <c r="A1157" s="9" t="str">
        <v>AS-95340</v>
      </c>
      <c r="B1157" s="9">
        <v>49.9</v>
      </c>
      <c r="C1157" s="9">
        <f>VLOOKUP(A1157,Sales_Shopify!B:Z,12,0)</f>
        <v>49.9</v>
      </c>
      <c r="D1157" s="9">
        <f t="shared" ref="D1157:D1220" si="54">IFERROR(ROUND(+B1157-C1157,2),"Not_Found")</f>
        <v>0</v>
      </c>
      <c r="G1157" s="9" t="str">
        <v>AS-96756</v>
      </c>
      <c r="H1157" s="9" t="str">
        <v>['shopify_payments']</v>
      </c>
      <c r="I1157" s="9">
        <v>102.9</v>
      </c>
      <c r="J1157" s="9">
        <f t="shared" ref="J1157:J1220" si="55">VLOOKUP(G1157,$A$4:$D$1048576,2,0)</f>
        <v>102.9</v>
      </c>
      <c r="K1157" s="9">
        <f t="shared" ref="K1157:K1220" si="56">IFERROR(ROUND(+I1157-J1157,2),"Not_Found")</f>
        <v>0</v>
      </c>
    </row>
    <row r="1158" spans="1:11" x14ac:dyDescent="0.3">
      <c r="A1158" s="9" t="str">
        <v>AS-95339</v>
      </c>
      <c r="B1158" s="9">
        <v>460.26</v>
      </c>
      <c r="C1158" s="9">
        <f>VLOOKUP(A1158,Sales_Shopify!B:Z,12,0)</f>
        <v>460.26</v>
      </c>
      <c r="D1158" s="9">
        <f t="shared" si="54"/>
        <v>0</v>
      </c>
      <c r="G1158" s="9" t="str">
        <v>AS-96757</v>
      </c>
      <c r="H1158" s="9" t="str">
        <v>['shopify_payments']</v>
      </c>
      <c r="I1158" s="9">
        <v>44.9</v>
      </c>
      <c r="J1158" s="9">
        <f t="shared" si="55"/>
        <v>44.9</v>
      </c>
      <c r="K1158" s="9">
        <f t="shared" si="56"/>
        <v>0</v>
      </c>
    </row>
    <row r="1159" spans="1:11" x14ac:dyDescent="0.3">
      <c r="A1159" s="9" t="str">
        <v>AS-95338</v>
      </c>
      <c r="B1159" s="9">
        <v>58.85</v>
      </c>
      <c r="C1159" s="9">
        <f>VLOOKUP(A1159,Sales_Shopify!B:Z,12,0)</f>
        <v>58.85</v>
      </c>
      <c r="D1159" s="9">
        <f t="shared" si="54"/>
        <v>0</v>
      </c>
      <c r="G1159" s="9" t="str">
        <v>AS-96758</v>
      </c>
      <c r="H1159" s="9" t="str">
        <v>['shopify_payments']</v>
      </c>
      <c r="I1159" s="9">
        <v>176.85</v>
      </c>
      <c r="J1159" s="9">
        <f t="shared" si="55"/>
        <v>176.85</v>
      </c>
      <c r="K1159" s="9">
        <f t="shared" si="56"/>
        <v>0</v>
      </c>
    </row>
    <row r="1160" spans="1:11" x14ac:dyDescent="0.3">
      <c r="A1160" s="9" t="str">
        <v>AS-95335</v>
      </c>
      <c r="B1160" s="9">
        <v>37.9</v>
      </c>
      <c r="C1160" s="9">
        <f>VLOOKUP(A1160,Sales_Shopify!B:Z,12,0)</f>
        <v>37.9</v>
      </c>
      <c r="D1160" s="9">
        <f t="shared" si="54"/>
        <v>0</v>
      </c>
      <c r="G1160" s="9" t="str">
        <v>AS-96761</v>
      </c>
      <c r="H1160" s="9" t="str">
        <v>['shopify_payments']</v>
      </c>
      <c r="I1160" s="9">
        <v>136.58000000000001</v>
      </c>
      <c r="J1160" s="9">
        <f t="shared" si="55"/>
        <v>136.58000000000001</v>
      </c>
      <c r="K1160" s="9">
        <f t="shared" si="56"/>
        <v>0</v>
      </c>
    </row>
    <row r="1161" spans="1:11" x14ac:dyDescent="0.3">
      <c r="A1161" s="9" t="str">
        <v>AS-95334</v>
      </c>
      <c r="B1161" s="9">
        <v>37.9</v>
      </c>
      <c r="C1161" s="9">
        <f>VLOOKUP(A1161,Sales_Shopify!B:Z,12,0)</f>
        <v>37.9</v>
      </c>
      <c r="D1161" s="9">
        <f t="shared" si="54"/>
        <v>0</v>
      </c>
      <c r="G1161" s="9" t="str">
        <v>AS-96763</v>
      </c>
      <c r="H1161" s="9" t="str">
        <v>['shopify_payments']</v>
      </c>
      <c r="I1161" s="9">
        <v>461.43</v>
      </c>
      <c r="J1161" s="9">
        <f t="shared" si="55"/>
        <v>461.43</v>
      </c>
      <c r="K1161" s="9">
        <f t="shared" si="56"/>
        <v>0</v>
      </c>
    </row>
    <row r="1162" spans="1:11" x14ac:dyDescent="0.3">
      <c r="A1162" s="9" t="str">
        <v>AS-95331</v>
      </c>
      <c r="B1162" s="9">
        <v>29.9</v>
      </c>
      <c r="C1162" s="9">
        <f>VLOOKUP(A1162,Sales_Shopify!B:Z,12,0)</f>
        <v>29.9</v>
      </c>
      <c r="D1162" s="9">
        <f t="shared" si="54"/>
        <v>0</v>
      </c>
      <c r="G1162" s="9" t="str">
        <v>AS-96765</v>
      </c>
      <c r="H1162" s="9" t="str">
        <v>['shopify_payments']</v>
      </c>
      <c r="I1162" s="9">
        <v>37.9</v>
      </c>
      <c r="J1162" s="9">
        <f t="shared" si="55"/>
        <v>37.9</v>
      </c>
      <c r="K1162" s="9">
        <f t="shared" si="56"/>
        <v>0</v>
      </c>
    </row>
    <row r="1163" spans="1:11" x14ac:dyDescent="0.3">
      <c r="A1163" s="9" t="str">
        <v>AS-95329</v>
      </c>
      <c r="B1163" s="9">
        <v>100.8</v>
      </c>
      <c r="C1163" s="9">
        <f>VLOOKUP(A1163,Sales_Shopify!B:Z,12,0)</f>
        <v>100.8</v>
      </c>
      <c r="D1163" s="9">
        <f t="shared" si="54"/>
        <v>0</v>
      </c>
      <c r="G1163" s="9" t="str">
        <v>AS-96767</v>
      </c>
      <c r="H1163" s="9" t="str">
        <v>['shopify_payments']</v>
      </c>
      <c r="I1163" s="9">
        <v>405.8</v>
      </c>
      <c r="J1163" s="9">
        <f t="shared" si="55"/>
        <v>405.8</v>
      </c>
      <c r="K1163" s="9">
        <f t="shared" si="56"/>
        <v>0</v>
      </c>
    </row>
    <row r="1164" spans="1:11" x14ac:dyDescent="0.3">
      <c r="A1164" s="9" t="str">
        <v>AS-95328</v>
      </c>
      <c r="B1164" s="9">
        <v>29.9</v>
      </c>
      <c r="C1164" s="9">
        <f>VLOOKUP(A1164,Sales_Shopify!B:Z,12,0)</f>
        <v>29.9</v>
      </c>
      <c r="D1164" s="9">
        <f t="shared" si="54"/>
        <v>0</v>
      </c>
      <c r="G1164" s="9" t="str">
        <v>AS-96768</v>
      </c>
      <c r="H1164" s="9" t="str">
        <v>['shopify_payments']</v>
      </c>
      <c r="I1164" s="9">
        <v>65.900000000000006</v>
      </c>
      <c r="J1164" s="9">
        <f t="shared" si="55"/>
        <v>65.900000000000006</v>
      </c>
      <c r="K1164" s="9">
        <f t="shared" si="56"/>
        <v>0</v>
      </c>
    </row>
    <row r="1165" spans="1:11" x14ac:dyDescent="0.3">
      <c r="A1165" s="9" t="str">
        <v>AS-95327</v>
      </c>
      <c r="B1165" s="9">
        <v>47.9</v>
      </c>
      <c r="C1165" s="9">
        <f>VLOOKUP(A1165,Sales_Shopify!B:Z,12,0)</f>
        <v>47.9</v>
      </c>
      <c r="D1165" s="9">
        <f t="shared" si="54"/>
        <v>0</v>
      </c>
      <c r="G1165" s="9" t="str">
        <v>AS-96769</v>
      </c>
      <c r="H1165" s="9" t="str">
        <v>['shopify_payments']</v>
      </c>
      <c r="I1165" s="9">
        <v>159.94999999999999</v>
      </c>
      <c r="J1165" s="9">
        <f t="shared" si="55"/>
        <v>159.94999999999999</v>
      </c>
      <c r="K1165" s="9">
        <f t="shared" si="56"/>
        <v>0</v>
      </c>
    </row>
    <row r="1166" spans="1:11" x14ac:dyDescent="0.3">
      <c r="A1166" s="9" t="str">
        <v>AS-95326</v>
      </c>
      <c r="B1166" s="9">
        <v>31.9</v>
      </c>
      <c r="C1166" s="9">
        <f>VLOOKUP(A1166,Sales_Shopify!B:Z,12,0)</f>
        <v>31.9</v>
      </c>
      <c r="D1166" s="9">
        <f t="shared" si="54"/>
        <v>0</v>
      </c>
      <c r="G1166" s="9" t="str">
        <v>AS-96770</v>
      </c>
      <c r="H1166" s="9" t="str">
        <v>['shopify_payments']</v>
      </c>
      <c r="I1166" s="9">
        <v>88.88</v>
      </c>
      <c r="J1166" s="9">
        <f t="shared" si="55"/>
        <v>88.88</v>
      </c>
      <c r="K1166" s="9">
        <f t="shared" si="56"/>
        <v>0</v>
      </c>
    </row>
    <row r="1167" spans="1:11" x14ac:dyDescent="0.3">
      <c r="A1167" s="9" t="str">
        <v>AS-95325</v>
      </c>
      <c r="B1167" s="9">
        <v>30.85</v>
      </c>
      <c r="C1167" s="9">
        <f>VLOOKUP(A1167,Sales_Shopify!B:Z,12,0)</f>
        <v>30.85</v>
      </c>
      <c r="D1167" s="9">
        <f t="shared" si="54"/>
        <v>0</v>
      </c>
      <c r="G1167" s="9" t="str">
        <v>AS-96771</v>
      </c>
      <c r="H1167" s="9" t="str">
        <v>['shopify_payments']</v>
      </c>
      <c r="I1167" s="9">
        <v>100.49</v>
      </c>
      <c r="J1167" s="9">
        <f t="shared" si="55"/>
        <v>100.49</v>
      </c>
      <c r="K1167" s="9">
        <f t="shared" si="56"/>
        <v>0</v>
      </c>
    </row>
    <row r="1168" spans="1:11" x14ac:dyDescent="0.3">
      <c r="A1168" s="9" t="str">
        <v>AS-95322</v>
      </c>
      <c r="B1168" s="9">
        <v>31.9</v>
      </c>
      <c r="C1168" s="9">
        <f>VLOOKUP(A1168,Sales_Shopify!B:Z,12,0)</f>
        <v>31.9</v>
      </c>
      <c r="D1168" s="9">
        <f t="shared" si="54"/>
        <v>0</v>
      </c>
      <c r="G1168" s="9" t="str">
        <v>AS-96773</v>
      </c>
      <c r="H1168" s="9" t="str">
        <v>['shopify_payments']</v>
      </c>
      <c r="I1168" s="9">
        <v>54.85</v>
      </c>
      <c r="J1168" s="9">
        <f t="shared" si="55"/>
        <v>54.85</v>
      </c>
      <c r="K1168" s="9">
        <f t="shared" si="56"/>
        <v>0</v>
      </c>
    </row>
    <row r="1169" spans="1:11" x14ac:dyDescent="0.3">
      <c r="A1169" s="9" t="str">
        <v>AS-95321</v>
      </c>
      <c r="B1169" s="9">
        <v>193.41</v>
      </c>
      <c r="C1169" s="9">
        <f>VLOOKUP(A1169,Sales_Shopify!B:Z,12,0)</f>
        <v>193.41</v>
      </c>
      <c r="D1169" s="9">
        <f t="shared" si="54"/>
        <v>0</v>
      </c>
      <c r="G1169" s="9" t="str">
        <v>AS-96774</v>
      </c>
      <c r="H1169" s="9" t="str">
        <v>['shopify_payments']</v>
      </c>
      <c r="I1169" s="9">
        <v>24.9</v>
      </c>
      <c r="J1169" s="9">
        <f t="shared" si="55"/>
        <v>24.9</v>
      </c>
      <c r="K1169" s="9">
        <f t="shared" si="56"/>
        <v>0</v>
      </c>
    </row>
    <row r="1170" spans="1:11" x14ac:dyDescent="0.3">
      <c r="A1170" s="9" t="str">
        <v>AS-95320</v>
      </c>
      <c r="B1170" s="9">
        <v>92.75</v>
      </c>
      <c r="C1170" s="9">
        <f>VLOOKUP(A1170,Sales_Shopify!B:Z,12,0)</f>
        <v>92.75</v>
      </c>
      <c r="D1170" s="9">
        <f t="shared" si="54"/>
        <v>0</v>
      </c>
      <c r="G1170" s="9" t="str">
        <v>AS-96775</v>
      </c>
      <c r="H1170" s="9" t="str">
        <v>['shopify_payments']</v>
      </c>
      <c r="I1170" s="9">
        <v>121.85</v>
      </c>
      <c r="J1170" s="9">
        <f t="shared" si="55"/>
        <v>121.85</v>
      </c>
      <c r="K1170" s="9">
        <f t="shared" si="56"/>
        <v>0</v>
      </c>
    </row>
    <row r="1171" spans="1:11" x14ac:dyDescent="0.3">
      <c r="A1171" s="9" t="str">
        <v>AS-95316</v>
      </c>
      <c r="B1171" s="9">
        <v>44.9</v>
      </c>
      <c r="C1171" s="9">
        <f>VLOOKUP(A1171,Sales_Shopify!B:Z,12,0)</f>
        <v>44.9</v>
      </c>
      <c r="D1171" s="9">
        <f t="shared" si="54"/>
        <v>0</v>
      </c>
      <c r="G1171" s="9" t="str">
        <v>AS-96776</v>
      </c>
      <c r="H1171" s="9" t="str">
        <v>['shopify_payments']</v>
      </c>
      <c r="I1171" s="9">
        <v>320.75</v>
      </c>
      <c r="J1171" s="9">
        <f t="shared" si="55"/>
        <v>320.75</v>
      </c>
      <c r="K1171" s="9">
        <f t="shared" si="56"/>
        <v>0</v>
      </c>
    </row>
    <row r="1172" spans="1:11" x14ac:dyDescent="0.3">
      <c r="A1172" s="9" t="str">
        <v>AS-95315</v>
      </c>
      <c r="B1172" s="9">
        <v>56.57</v>
      </c>
      <c r="C1172" s="9">
        <f>VLOOKUP(A1172,Sales_Shopify!B:Z,12,0)</f>
        <v>56.57</v>
      </c>
      <c r="D1172" s="9">
        <f t="shared" si="54"/>
        <v>0</v>
      </c>
      <c r="G1172" s="9" t="str">
        <v>AS-96777</v>
      </c>
      <c r="H1172" s="9" t="str">
        <v>['shopify_payments']</v>
      </c>
      <c r="I1172" s="9">
        <v>204.21</v>
      </c>
      <c r="J1172" s="9">
        <f t="shared" si="55"/>
        <v>204.21</v>
      </c>
      <c r="K1172" s="9">
        <f t="shared" si="56"/>
        <v>0</v>
      </c>
    </row>
    <row r="1173" spans="1:11" x14ac:dyDescent="0.3">
      <c r="A1173" s="9" t="str">
        <v>AS-95313</v>
      </c>
      <c r="B1173" s="9">
        <v>135.9</v>
      </c>
      <c r="C1173" s="9">
        <f>VLOOKUP(A1173,Sales_Shopify!B:Z,12,0)</f>
        <v>135.9</v>
      </c>
      <c r="D1173" s="9">
        <f t="shared" si="54"/>
        <v>0</v>
      </c>
      <c r="G1173" s="9" t="str">
        <v>AS-96778</v>
      </c>
      <c r="H1173" s="9" t="str">
        <v>['shopify_payments']</v>
      </c>
      <c r="I1173" s="9">
        <v>88.97</v>
      </c>
      <c r="J1173" s="9">
        <f t="shared" si="55"/>
        <v>88.97</v>
      </c>
      <c r="K1173" s="9">
        <f t="shared" si="56"/>
        <v>0</v>
      </c>
    </row>
    <row r="1174" spans="1:11" x14ac:dyDescent="0.3">
      <c r="A1174" s="9" t="str">
        <v>AS-95312</v>
      </c>
      <c r="B1174" s="9">
        <v>67.900000000000006</v>
      </c>
      <c r="C1174" s="9">
        <f>VLOOKUP(A1174,Sales_Shopify!B:Z,12,0)</f>
        <v>67.900000000000006</v>
      </c>
      <c r="D1174" s="9">
        <f t="shared" si="54"/>
        <v>0</v>
      </c>
      <c r="G1174" s="9" t="str">
        <v>AS-96779</v>
      </c>
      <c r="H1174" s="9" t="str">
        <v>['shopify_payments']</v>
      </c>
      <c r="I1174" s="9">
        <v>58.82</v>
      </c>
      <c r="J1174" s="9">
        <f t="shared" si="55"/>
        <v>58.82</v>
      </c>
      <c r="K1174" s="9">
        <f t="shared" si="56"/>
        <v>0</v>
      </c>
    </row>
    <row r="1175" spans="1:11" x14ac:dyDescent="0.3">
      <c r="A1175" s="9" t="str">
        <v>AS-95311</v>
      </c>
      <c r="B1175" s="9">
        <v>24.9</v>
      </c>
      <c r="C1175" s="9">
        <f>VLOOKUP(A1175,Sales_Shopify!B:Z,12,0)</f>
        <v>24.9</v>
      </c>
      <c r="D1175" s="9">
        <f t="shared" si="54"/>
        <v>0</v>
      </c>
      <c r="G1175" s="9" t="str">
        <v>AS-96780</v>
      </c>
      <c r="H1175" s="9" t="str">
        <v>['shopify_payments']</v>
      </c>
      <c r="I1175" s="9">
        <v>59.85</v>
      </c>
      <c r="J1175" s="9">
        <f t="shared" si="55"/>
        <v>59.85</v>
      </c>
      <c r="K1175" s="9">
        <f t="shared" si="56"/>
        <v>0</v>
      </c>
    </row>
    <row r="1176" spans="1:11" x14ac:dyDescent="0.3">
      <c r="A1176" s="9" t="str">
        <v>AS-95310</v>
      </c>
      <c r="B1176" s="9">
        <v>37.9</v>
      </c>
      <c r="C1176" s="9">
        <f>VLOOKUP(A1176,Sales_Shopify!B:Z,12,0)</f>
        <v>37.9</v>
      </c>
      <c r="D1176" s="9">
        <f t="shared" si="54"/>
        <v>0</v>
      </c>
      <c r="G1176" s="9" t="str">
        <v>AS-96781</v>
      </c>
      <c r="H1176" s="9" t="str">
        <v>['shopify_payments']</v>
      </c>
      <c r="I1176" s="9">
        <v>175.37</v>
      </c>
      <c r="J1176" s="9">
        <f t="shared" si="55"/>
        <v>175.37</v>
      </c>
      <c r="K1176" s="9">
        <f t="shared" si="56"/>
        <v>0</v>
      </c>
    </row>
    <row r="1177" spans="1:11" x14ac:dyDescent="0.3">
      <c r="A1177" s="9" t="str">
        <v>AS-95307</v>
      </c>
      <c r="B1177" s="9">
        <v>79.95</v>
      </c>
      <c r="C1177" s="9">
        <f>VLOOKUP(A1177,Sales_Shopify!B:Z,12,0)</f>
        <v>79.95</v>
      </c>
      <c r="D1177" s="9">
        <f t="shared" si="54"/>
        <v>0</v>
      </c>
      <c r="G1177" s="9" t="str">
        <v>AS-96782</v>
      </c>
      <c r="H1177" s="9" t="str">
        <v>['shopify_payments']</v>
      </c>
      <c r="I1177" s="9">
        <v>24.9</v>
      </c>
      <c r="J1177" s="9">
        <f t="shared" si="55"/>
        <v>24.9</v>
      </c>
      <c r="K1177" s="9">
        <f t="shared" si="56"/>
        <v>0</v>
      </c>
    </row>
    <row r="1178" spans="1:11" x14ac:dyDescent="0.3">
      <c r="A1178" s="9" t="str">
        <v>AS-95306</v>
      </c>
      <c r="B1178" s="9">
        <v>113.8</v>
      </c>
      <c r="C1178" s="9">
        <f>VLOOKUP(A1178,Sales_Shopify!B:Z,12,0)</f>
        <v>113.8</v>
      </c>
      <c r="D1178" s="9">
        <f t="shared" si="54"/>
        <v>0</v>
      </c>
      <c r="G1178" s="9" t="str">
        <v>AS-96783</v>
      </c>
      <c r="H1178" s="9" t="str">
        <v>['shopify_payments']</v>
      </c>
      <c r="I1178" s="9">
        <v>31.9</v>
      </c>
      <c r="J1178" s="9">
        <f t="shared" si="55"/>
        <v>31.9</v>
      </c>
      <c r="K1178" s="9">
        <f t="shared" si="56"/>
        <v>0</v>
      </c>
    </row>
    <row r="1179" spans="1:11" x14ac:dyDescent="0.3">
      <c r="A1179" s="9" t="str">
        <v>AS-95305</v>
      </c>
      <c r="B1179" s="9">
        <v>79.8</v>
      </c>
      <c r="C1179" s="9">
        <f>VLOOKUP(A1179,Sales_Shopify!B:Z,12,0)</f>
        <v>79.8</v>
      </c>
      <c r="D1179" s="9">
        <f t="shared" si="54"/>
        <v>0</v>
      </c>
      <c r="G1179" s="9" t="str">
        <v>AS-96784</v>
      </c>
      <c r="H1179" s="9" t="str">
        <v>['shopify_payments']</v>
      </c>
      <c r="I1179" s="9">
        <v>44.9</v>
      </c>
      <c r="J1179" s="9">
        <f t="shared" si="55"/>
        <v>44.9</v>
      </c>
      <c r="K1179" s="9">
        <f t="shared" si="56"/>
        <v>0</v>
      </c>
    </row>
    <row r="1180" spans="1:11" x14ac:dyDescent="0.3">
      <c r="A1180" s="9" t="str">
        <v>AS-95304</v>
      </c>
      <c r="B1180" s="9">
        <v>30.85</v>
      </c>
      <c r="C1180" s="9">
        <f>VLOOKUP(A1180,Sales_Shopify!B:Z,12,0)</f>
        <v>30.85</v>
      </c>
      <c r="D1180" s="9">
        <f t="shared" si="54"/>
        <v>0</v>
      </c>
      <c r="G1180" s="9" t="str">
        <v>AS-96785</v>
      </c>
      <c r="H1180" s="9" t="str">
        <v>['shopify_payments']</v>
      </c>
      <c r="I1180" s="9">
        <v>137.61000000000001</v>
      </c>
      <c r="J1180" s="9">
        <f t="shared" si="55"/>
        <v>137.61000000000001</v>
      </c>
      <c r="K1180" s="9">
        <f t="shared" si="56"/>
        <v>0</v>
      </c>
    </row>
    <row r="1181" spans="1:11" x14ac:dyDescent="0.3">
      <c r="A1181" s="9" t="str">
        <v>AS-91358</v>
      </c>
      <c r="B1181" s="9">
        <v>-31.96</v>
      </c>
      <c r="C1181" s="9">
        <f>VLOOKUP(A1181,Sales_Shopify!B:Z,12,0)</f>
        <v>-31.96</v>
      </c>
      <c r="D1181" s="9">
        <f t="shared" si="54"/>
        <v>0</v>
      </c>
      <c r="G1181" s="9" t="str">
        <v>AS-96786</v>
      </c>
      <c r="H1181" s="9" t="str">
        <v>['shopify_payments']</v>
      </c>
      <c r="I1181" s="9">
        <v>60.17</v>
      </c>
      <c r="J1181" s="9">
        <f t="shared" si="55"/>
        <v>60.17</v>
      </c>
      <c r="K1181" s="9">
        <f t="shared" si="56"/>
        <v>0</v>
      </c>
    </row>
    <row r="1182" spans="1:11" x14ac:dyDescent="0.3">
      <c r="A1182" s="9" t="str">
        <v>AS-95303</v>
      </c>
      <c r="B1182" s="9">
        <v>116.91</v>
      </c>
      <c r="C1182" s="9">
        <f>VLOOKUP(A1182,Sales_Shopify!B:Z,12,0)</f>
        <v>116.91</v>
      </c>
      <c r="D1182" s="9">
        <f t="shared" si="54"/>
        <v>0</v>
      </c>
      <c r="G1182" s="9" t="str">
        <v>AS-96787</v>
      </c>
      <c r="H1182" s="9" t="str">
        <v>['shopify_payments']</v>
      </c>
      <c r="I1182" s="9">
        <v>51.57</v>
      </c>
      <c r="J1182" s="9">
        <f t="shared" si="55"/>
        <v>51.57</v>
      </c>
      <c r="K1182" s="9">
        <f t="shared" si="56"/>
        <v>0</v>
      </c>
    </row>
    <row r="1183" spans="1:11" x14ac:dyDescent="0.3">
      <c r="A1183" s="9" t="str">
        <v>AS-95302</v>
      </c>
      <c r="B1183" s="9">
        <v>24.9</v>
      </c>
      <c r="C1183" s="9">
        <f>VLOOKUP(A1183,Sales_Shopify!B:Z,12,0)</f>
        <v>24.9</v>
      </c>
      <c r="D1183" s="9">
        <f t="shared" si="54"/>
        <v>0</v>
      </c>
      <c r="G1183" s="9" t="str">
        <v>AS-96788</v>
      </c>
      <c r="H1183" s="9" t="str">
        <v>['shopify_payments']</v>
      </c>
      <c r="I1183" s="9">
        <v>59.95</v>
      </c>
      <c r="J1183" s="9">
        <f t="shared" si="55"/>
        <v>59.95</v>
      </c>
      <c r="K1183" s="9">
        <f t="shared" si="56"/>
        <v>0</v>
      </c>
    </row>
    <row r="1184" spans="1:11" x14ac:dyDescent="0.3">
      <c r="A1184" s="9" t="str">
        <v>AS-95298</v>
      </c>
      <c r="B1184" s="9">
        <v>199.95</v>
      </c>
      <c r="C1184" s="9">
        <f>VLOOKUP(A1184,Sales_Shopify!B:Z,12,0)</f>
        <v>199.95</v>
      </c>
      <c r="D1184" s="9">
        <f t="shared" si="54"/>
        <v>0</v>
      </c>
      <c r="G1184" s="9" t="str">
        <v>AS-96789</v>
      </c>
      <c r="H1184" s="9" t="str">
        <v>['shopify_payments']</v>
      </c>
      <c r="I1184" s="9">
        <v>24.9</v>
      </c>
      <c r="J1184" s="9">
        <f t="shared" si="55"/>
        <v>24.9</v>
      </c>
      <c r="K1184" s="9">
        <f t="shared" si="56"/>
        <v>0</v>
      </c>
    </row>
    <row r="1185" spans="1:11" x14ac:dyDescent="0.3">
      <c r="A1185" s="9" t="str">
        <v>AS-95294</v>
      </c>
      <c r="B1185" s="9">
        <v>37.9</v>
      </c>
      <c r="C1185" s="9">
        <f>VLOOKUP(A1185,Sales_Shopify!B:Z,12,0)</f>
        <v>37.9</v>
      </c>
      <c r="D1185" s="9">
        <f t="shared" si="54"/>
        <v>0</v>
      </c>
      <c r="G1185" s="9" t="str">
        <v>AS-96791</v>
      </c>
      <c r="H1185" s="9" t="str">
        <v>['shopify_payments']</v>
      </c>
      <c r="I1185" s="9">
        <v>24.9</v>
      </c>
      <c r="J1185" s="9">
        <f t="shared" si="55"/>
        <v>24.9</v>
      </c>
      <c r="K1185" s="9">
        <f t="shared" si="56"/>
        <v>0</v>
      </c>
    </row>
    <row r="1186" spans="1:11" x14ac:dyDescent="0.3">
      <c r="A1186" s="9" t="str">
        <v>AS-95293</v>
      </c>
      <c r="B1186" s="9">
        <v>63.9</v>
      </c>
      <c r="C1186" s="9">
        <f>VLOOKUP(A1186,Sales_Shopify!B:Z,12,0)</f>
        <v>63.9</v>
      </c>
      <c r="D1186" s="9">
        <f t="shared" si="54"/>
        <v>0</v>
      </c>
      <c r="G1186" s="9" t="str">
        <v>AS-96792</v>
      </c>
      <c r="H1186" s="9" t="str">
        <v>['shopify_payments']</v>
      </c>
      <c r="I1186" s="9">
        <v>233.6</v>
      </c>
      <c r="J1186" s="9">
        <f t="shared" si="55"/>
        <v>233.6</v>
      </c>
      <c r="K1186" s="9">
        <f t="shared" si="56"/>
        <v>0</v>
      </c>
    </row>
    <row r="1187" spans="1:11" x14ac:dyDescent="0.3">
      <c r="A1187" s="9" t="str">
        <v>AS-95290</v>
      </c>
      <c r="B1187" s="9">
        <v>99.95</v>
      </c>
      <c r="C1187" s="9">
        <f>VLOOKUP(A1187,Sales_Shopify!B:Z,12,0)</f>
        <v>99.95</v>
      </c>
      <c r="D1187" s="9">
        <f t="shared" si="54"/>
        <v>0</v>
      </c>
      <c r="G1187" s="9" t="str">
        <v>AS-96793</v>
      </c>
      <c r="H1187" s="9" t="str">
        <v>['shopify_payments']</v>
      </c>
      <c r="I1187" s="9">
        <v>40.86</v>
      </c>
      <c r="J1187" s="9">
        <f t="shared" si="55"/>
        <v>40.86</v>
      </c>
      <c r="K1187" s="9">
        <f t="shared" si="56"/>
        <v>0</v>
      </c>
    </row>
    <row r="1188" spans="1:11" x14ac:dyDescent="0.3">
      <c r="A1188" s="9" t="str">
        <v>AS-95289</v>
      </c>
      <c r="B1188" s="9">
        <v>31.9</v>
      </c>
      <c r="C1188" s="9">
        <f>VLOOKUP(A1188,Sales_Shopify!B:Z,12,0)</f>
        <v>31.9</v>
      </c>
      <c r="D1188" s="9">
        <f t="shared" si="54"/>
        <v>0</v>
      </c>
      <c r="G1188" s="9" t="str">
        <v>AS-96794</v>
      </c>
      <c r="H1188" s="9" t="str">
        <v>['shopify_payments']</v>
      </c>
      <c r="I1188" s="9">
        <v>60.17</v>
      </c>
      <c r="J1188" s="9">
        <f t="shared" si="55"/>
        <v>60.17</v>
      </c>
      <c r="K1188" s="9">
        <f t="shared" si="56"/>
        <v>0</v>
      </c>
    </row>
    <row r="1189" spans="1:11" x14ac:dyDescent="0.3">
      <c r="A1189" s="9" t="str">
        <v>AS-95288</v>
      </c>
      <c r="B1189" s="9">
        <v>34.9</v>
      </c>
      <c r="C1189" s="9">
        <f>VLOOKUP(A1189,Sales_Shopify!B:Z,12,0)</f>
        <v>34.9</v>
      </c>
      <c r="D1189" s="9">
        <f t="shared" si="54"/>
        <v>0</v>
      </c>
      <c r="G1189" s="9" t="str">
        <v>AS-96795</v>
      </c>
      <c r="H1189" s="9" t="str">
        <v>['shopify_payments']</v>
      </c>
      <c r="I1189" s="9">
        <v>152.91</v>
      </c>
      <c r="J1189" s="9">
        <f t="shared" si="55"/>
        <v>152.91</v>
      </c>
      <c r="K1189" s="9">
        <f t="shared" si="56"/>
        <v>0</v>
      </c>
    </row>
    <row r="1190" spans="1:11" x14ac:dyDescent="0.3">
      <c r="A1190" s="9" t="str">
        <v>AS-95287</v>
      </c>
      <c r="B1190" s="9">
        <v>64.900000000000006</v>
      </c>
      <c r="C1190" s="9">
        <f>VLOOKUP(A1190,Sales_Shopify!B:Z,12,0)</f>
        <v>64.900000000000006</v>
      </c>
      <c r="D1190" s="9">
        <f t="shared" si="54"/>
        <v>0</v>
      </c>
      <c r="G1190" s="9" t="str">
        <v>AS-96796</v>
      </c>
      <c r="H1190" s="9" t="str">
        <v>['shopify_payments']</v>
      </c>
      <c r="I1190" s="9">
        <v>78.75</v>
      </c>
      <c r="J1190" s="9">
        <f t="shared" si="55"/>
        <v>78.75</v>
      </c>
      <c r="K1190" s="9">
        <f t="shared" si="56"/>
        <v>0</v>
      </c>
    </row>
    <row r="1191" spans="1:11" x14ac:dyDescent="0.3">
      <c r="A1191" s="9" t="str">
        <v>AS-95286</v>
      </c>
      <c r="B1191" s="9">
        <v>59.31</v>
      </c>
      <c r="C1191" s="9">
        <f>VLOOKUP(A1191,Sales_Shopify!B:Z,12,0)</f>
        <v>59.31</v>
      </c>
      <c r="D1191" s="9">
        <f t="shared" si="54"/>
        <v>0</v>
      </c>
      <c r="G1191" s="9" t="str">
        <v>AS-96719</v>
      </c>
      <c r="H1191" s="9" t="str">
        <v>['shopify_payments']</v>
      </c>
      <c r="I1191" s="9">
        <v>0</v>
      </c>
      <c r="J1191" s="9">
        <f t="shared" si="55"/>
        <v>0</v>
      </c>
      <c r="K1191" s="9">
        <f t="shared" si="56"/>
        <v>0</v>
      </c>
    </row>
    <row r="1192" spans="1:11" x14ac:dyDescent="0.3">
      <c r="A1192" s="9" t="str">
        <v>AS-95285</v>
      </c>
      <c r="B1192" s="9">
        <v>99.95</v>
      </c>
      <c r="C1192" s="9">
        <f>VLOOKUP(A1192,Sales_Shopify!B:Z,12,0)</f>
        <v>99.95</v>
      </c>
      <c r="D1192" s="9">
        <f t="shared" si="54"/>
        <v>0</v>
      </c>
      <c r="G1192" s="9" t="str">
        <v>AS-96733</v>
      </c>
      <c r="H1192" s="9" t="str">
        <v>['shopify_payments']</v>
      </c>
      <c r="I1192" s="9">
        <v>0</v>
      </c>
      <c r="J1192" s="9">
        <f t="shared" si="55"/>
        <v>0</v>
      </c>
      <c r="K1192" s="9">
        <f t="shared" si="56"/>
        <v>0</v>
      </c>
    </row>
    <row r="1193" spans="1:11" x14ac:dyDescent="0.3">
      <c r="A1193" s="9" t="str">
        <v>AS-95284</v>
      </c>
      <c r="B1193" s="9">
        <v>51.85</v>
      </c>
      <c r="C1193" s="9">
        <f>VLOOKUP(A1193,Sales_Shopify!B:Z,12,0)</f>
        <v>51.85</v>
      </c>
      <c r="D1193" s="9">
        <f t="shared" si="54"/>
        <v>0</v>
      </c>
      <c r="G1193" s="9" t="str">
        <v>AS-94311</v>
      </c>
      <c r="H1193" s="9" t="str">
        <v>['shopify_payments']</v>
      </c>
      <c r="I1193" s="9">
        <v>-86.3</v>
      </c>
      <c r="J1193" s="9">
        <f t="shared" si="55"/>
        <v>-86.3</v>
      </c>
      <c r="K1193" s="9">
        <f t="shared" si="56"/>
        <v>0</v>
      </c>
    </row>
    <row r="1194" spans="1:11" x14ac:dyDescent="0.3">
      <c r="A1194" s="9" t="str">
        <v>AS-95283</v>
      </c>
      <c r="B1194" s="9">
        <v>191.52</v>
      </c>
      <c r="C1194" s="9">
        <f>VLOOKUP(A1194,Sales_Shopify!B:Z,12,0)</f>
        <v>191.52</v>
      </c>
      <c r="D1194" s="9">
        <f t="shared" si="54"/>
        <v>0</v>
      </c>
      <c r="G1194" s="9" t="str">
        <v>AS-96798</v>
      </c>
      <c r="H1194" s="9" t="str">
        <v>['shopify_payments']</v>
      </c>
      <c r="I1194" s="9">
        <v>50.8</v>
      </c>
      <c r="J1194" s="9">
        <f t="shared" si="55"/>
        <v>50.8</v>
      </c>
      <c r="K1194" s="9">
        <f t="shared" si="56"/>
        <v>0</v>
      </c>
    </row>
    <row r="1195" spans="1:11" x14ac:dyDescent="0.3">
      <c r="A1195" s="9" t="str">
        <v>AS-95282</v>
      </c>
      <c r="B1195" s="9">
        <v>31.9</v>
      </c>
      <c r="C1195" s="9">
        <f>VLOOKUP(A1195,Sales_Shopify!B:Z,12,0)</f>
        <v>31.9</v>
      </c>
      <c r="D1195" s="9">
        <f t="shared" si="54"/>
        <v>0</v>
      </c>
      <c r="G1195" s="9" t="str">
        <v>AS-96799</v>
      </c>
      <c r="H1195" s="9" t="str">
        <v>['shopify_payments']</v>
      </c>
      <c r="I1195" s="9">
        <v>79.11</v>
      </c>
      <c r="J1195" s="9">
        <f t="shared" si="55"/>
        <v>79.11</v>
      </c>
      <c r="K1195" s="9">
        <f t="shared" si="56"/>
        <v>0</v>
      </c>
    </row>
    <row r="1196" spans="1:11" x14ac:dyDescent="0.3">
      <c r="A1196" s="9" t="str">
        <v>AS-95281</v>
      </c>
      <c r="B1196" s="9">
        <v>135.9</v>
      </c>
      <c r="C1196" s="9">
        <f>VLOOKUP(A1196,Sales_Shopify!B:Z,12,0)</f>
        <v>135.9</v>
      </c>
      <c r="D1196" s="9">
        <f t="shared" si="54"/>
        <v>0</v>
      </c>
      <c r="G1196" s="9" t="str">
        <v>AS-96801</v>
      </c>
      <c r="H1196" s="9" t="str">
        <v>['shopify_payments']</v>
      </c>
      <c r="I1196" s="9">
        <v>65.900000000000006</v>
      </c>
      <c r="J1196" s="9">
        <f t="shared" si="55"/>
        <v>65.900000000000006</v>
      </c>
      <c r="K1196" s="9">
        <f t="shared" si="56"/>
        <v>0</v>
      </c>
    </row>
    <row r="1197" spans="1:11" x14ac:dyDescent="0.3">
      <c r="A1197" s="9" t="str">
        <v>AS-95280</v>
      </c>
      <c r="B1197" s="9">
        <v>131.80000000000001</v>
      </c>
      <c r="C1197" s="9">
        <f>VLOOKUP(A1197,Sales_Shopify!B:Z,12,0)</f>
        <v>131.80000000000001</v>
      </c>
      <c r="D1197" s="9">
        <f t="shared" si="54"/>
        <v>0</v>
      </c>
      <c r="G1197" s="9" t="str">
        <v>AS-96804</v>
      </c>
      <c r="H1197" s="9" t="str">
        <v>['shopify_payments']</v>
      </c>
      <c r="I1197" s="9">
        <v>79.900000000000006</v>
      </c>
      <c r="J1197" s="9">
        <f t="shared" si="55"/>
        <v>79.900000000000006</v>
      </c>
      <c r="K1197" s="9">
        <f t="shared" si="56"/>
        <v>0</v>
      </c>
    </row>
    <row r="1198" spans="1:11" x14ac:dyDescent="0.3">
      <c r="A1198" s="9" t="str">
        <v>AS-95279</v>
      </c>
      <c r="B1198" s="9">
        <v>24.9</v>
      </c>
      <c r="C1198" s="9">
        <f>VLOOKUP(A1198,Sales_Shopify!B:Z,12,0)</f>
        <v>24.9</v>
      </c>
      <c r="D1198" s="9">
        <f t="shared" si="54"/>
        <v>0</v>
      </c>
      <c r="G1198" s="9" t="str">
        <v>AS-96805</v>
      </c>
      <c r="H1198" s="9" t="str">
        <v>['shopify_payments']</v>
      </c>
      <c r="I1198" s="9">
        <v>29.9</v>
      </c>
      <c r="J1198" s="9">
        <f t="shared" si="55"/>
        <v>29.9</v>
      </c>
      <c r="K1198" s="9">
        <f t="shared" si="56"/>
        <v>0</v>
      </c>
    </row>
    <row r="1199" spans="1:11" x14ac:dyDescent="0.3">
      <c r="A1199" s="9" t="str">
        <v>AS-95271</v>
      </c>
      <c r="B1199" s="9">
        <v>29.9</v>
      </c>
      <c r="C1199" s="9">
        <f>VLOOKUP(A1199,Sales_Shopify!B:Z,12,0)</f>
        <v>29.9</v>
      </c>
      <c r="D1199" s="9">
        <f t="shared" si="54"/>
        <v>0</v>
      </c>
      <c r="G1199" s="9" t="str">
        <v>AS-96811</v>
      </c>
      <c r="H1199" s="9" t="str">
        <v>['shopify_payments']</v>
      </c>
      <c r="I1199" s="9">
        <v>159.9</v>
      </c>
      <c r="J1199" s="9">
        <f t="shared" si="55"/>
        <v>159.9</v>
      </c>
      <c r="K1199" s="9">
        <f t="shared" si="56"/>
        <v>0</v>
      </c>
    </row>
    <row r="1200" spans="1:11" x14ac:dyDescent="0.3">
      <c r="A1200" s="9" t="str">
        <v>AS-94129</v>
      </c>
      <c r="B1200" s="9">
        <v>-59.9</v>
      </c>
      <c r="C1200" s="9">
        <f>VLOOKUP(A1200,Sales_Shopify!B:Z,12,0)</f>
        <v>-59.9</v>
      </c>
      <c r="D1200" s="9">
        <f t="shared" si="54"/>
        <v>0</v>
      </c>
      <c r="G1200" s="9" t="str">
        <v>AS-96815</v>
      </c>
      <c r="H1200" s="9" t="str">
        <v>['shopify_payments']</v>
      </c>
      <c r="I1200" s="9">
        <v>283.23</v>
      </c>
      <c r="J1200" s="9">
        <f t="shared" si="55"/>
        <v>283.23</v>
      </c>
      <c r="K1200" s="9">
        <f t="shared" si="56"/>
        <v>0</v>
      </c>
    </row>
    <row r="1201" spans="1:11" x14ac:dyDescent="0.3">
      <c r="A1201" s="9" t="str">
        <v>AS-95269</v>
      </c>
      <c r="B1201" s="9">
        <v>236.52</v>
      </c>
      <c r="C1201" s="9">
        <f>VLOOKUP(A1201,Sales_Shopify!B:Z,12,0)</f>
        <v>236.52</v>
      </c>
      <c r="D1201" s="9">
        <f t="shared" si="54"/>
        <v>0</v>
      </c>
      <c r="G1201" s="9" t="str">
        <v>AS-96816</v>
      </c>
      <c r="H1201" s="9" t="str">
        <v>['shopify_payments']</v>
      </c>
      <c r="I1201" s="9">
        <v>107.9</v>
      </c>
      <c r="J1201" s="9">
        <f t="shared" si="55"/>
        <v>107.9</v>
      </c>
      <c r="K1201" s="9">
        <f t="shared" si="56"/>
        <v>0</v>
      </c>
    </row>
    <row r="1202" spans="1:11" x14ac:dyDescent="0.3">
      <c r="A1202" s="9" t="str">
        <v>AS-91532</v>
      </c>
      <c r="B1202" s="9">
        <v>-31.31</v>
      </c>
      <c r="C1202" s="9">
        <f>VLOOKUP(A1202,Sales_Shopify!B:Z,12,0)</f>
        <v>-31.31</v>
      </c>
      <c r="D1202" s="9">
        <f t="shared" si="54"/>
        <v>0</v>
      </c>
      <c r="G1202" s="9" t="str">
        <v>AS-96820</v>
      </c>
      <c r="H1202" s="9" t="str">
        <v>['shopify_payments']</v>
      </c>
      <c r="I1202" s="9">
        <v>214.75</v>
      </c>
      <c r="J1202" s="9">
        <f t="shared" si="55"/>
        <v>214.75</v>
      </c>
      <c r="K1202" s="9">
        <f t="shared" si="56"/>
        <v>0</v>
      </c>
    </row>
    <row r="1203" spans="1:11" x14ac:dyDescent="0.3">
      <c r="A1203" s="9" t="str">
        <v>AS-92987</v>
      </c>
      <c r="B1203" s="9">
        <v>-24.9</v>
      </c>
      <c r="C1203" s="9">
        <f>VLOOKUP(A1203,Sales_Shopify!B:Z,12,0)</f>
        <v>-24.9</v>
      </c>
      <c r="D1203" s="9">
        <f t="shared" si="54"/>
        <v>0</v>
      </c>
      <c r="G1203" s="9" t="str">
        <v>AS-96821</v>
      </c>
      <c r="H1203" s="9" t="str">
        <v>['shopify_payments']</v>
      </c>
      <c r="I1203" s="9">
        <v>44.85</v>
      </c>
      <c r="J1203" s="9">
        <f t="shared" si="55"/>
        <v>44.85</v>
      </c>
      <c r="K1203" s="9">
        <f t="shared" si="56"/>
        <v>0</v>
      </c>
    </row>
    <row r="1204" spans="1:11" x14ac:dyDescent="0.3">
      <c r="A1204" s="9" t="str">
        <v>AS-95265</v>
      </c>
      <c r="B1204" s="9">
        <v>17.899999999999999</v>
      </c>
      <c r="C1204" s="9">
        <f>VLOOKUP(A1204,Sales_Shopify!B:Z,12,0)</f>
        <v>17.899999999999999</v>
      </c>
      <c r="D1204" s="9">
        <f t="shared" si="54"/>
        <v>0</v>
      </c>
      <c r="G1204" s="9" t="str">
        <v>AS-96824</v>
      </c>
      <c r="H1204" s="9" t="str">
        <v>['shopify_payments']</v>
      </c>
      <c r="I1204" s="9">
        <v>37.9</v>
      </c>
      <c r="J1204" s="9">
        <f t="shared" si="55"/>
        <v>37.9</v>
      </c>
      <c r="K1204" s="9">
        <f t="shared" si="56"/>
        <v>0</v>
      </c>
    </row>
    <row r="1205" spans="1:11" x14ac:dyDescent="0.3">
      <c r="A1205" s="9" t="str">
        <v>AS-95264</v>
      </c>
      <c r="B1205" s="9">
        <v>52.52</v>
      </c>
      <c r="C1205" s="9">
        <f>VLOOKUP(A1205,Sales_Shopify!B:Z,12,0)</f>
        <v>52.52</v>
      </c>
      <c r="D1205" s="9">
        <f t="shared" si="54"/>
        <v>0</v>
      </c>
      <c r="G1205" s="9" t="str">
        <v>AS-96826</v>
      </c>
      <c r="H1205" s="9" t="str">
        <v>['shopify_payments']</v>
      </c>
      <c r="I1205" s="9">
        <v>24.9</v>
      </c>
      <c r="J1205" s="9">
        <f t="shared" si="55"/>
        <v>24.9</v>
      </c>
      <c r="K1205" s="9">
        <f t="shared" si="56"/>
        <v>0</v>
      </c>
    </row>
    <row r="1206" spans="1:11" x14ac:dyDescent="0.3">
      <c r="A1206" s="9" t="str">
        <v>AS-95263</v>
      </c>
      <c r="B1206" s="9">
        <v>31.9</v>
      </c>
      <c r="C1206" s="9">
        <f>VLOOKUP(A1206,Sales_Shopify!B:Z,12,0)</f>
        <v>31.9</v>
      </c>
      <c r="D1206" s="9">
        <f t="shared" si="54"/>
        <v>0</v>
      </c>
      <c r="G1206" s="9" t="str">
        <v>AS-96827</v>
      </c>
      <c r="H1206" s="9" t="str">
        <v>['shopify_payments']</v>
      </c>
      <c r="I1206" s="9">
        <v>53.9</v>
      </c>
      <c r="J1206" s="9">
        <f t="shared" si="55"/>
        <v>53.9</v>
      </c>
      <c r="K1206" s="9">
        <f t="shared" si="56"/>
        <v>0</v>
      </c>
    </row>
    <row r="1207" spans="1:11" x14ac:dyDescent="0.3">
      <c r="A1207" s="9" t="str">
        <v>AS-91940</v>
      </c>
      <c r="B1207" s="9">
        <v>-54.36</v>
      </c>
      <c r="C1207" s="9">
        <f>VLOOKUP(A1207,Sales_Shopify!B:Z,12,0)</f>
        <v>-54.36</v>
      </c>
      <c r="D1207" s="9">
        <f t="shared" si="54"/>
        <v>0</v>
      </c>
      <c r="G1207" s="9" t="str">
        <v>AS-96829</v>
      </c>
      <c r="H1207" s="9" t="str">
        <v>['shopify_payments']</v>
      </c>
      <c r="I1207" s="9">
        <v>47.9</v>
      </c>
      <c r="J1207" s="9">
        <f t="shared" si="55"/>
        <v>47.9</v>
      </c>
      <c r="K1207" s="9">
        <f t="shared" si="56"/>
        <v>0</v>
      </c>
    </row>
    <row r="1208" spans="1:11" x14ac:dyDescent="0.3">
      <c r="A1208" s="9" t="str">
        <v>AS-95262</v>
      </c>
      <c r="B1208" s="9">
        <v>39.9</v>
      </c>
      <c r="C1208" s="9">
        <f>VLOOKUP(A1208,Sales_Shopify!B:Z,12,0)</f>
        <v>39.9</v>
      </c>
      <c r="D1208" s="9">
        <f t="shared" si="54"/>
        <v>0</v>
      </c>
      <c r="G1208" s="9" t="str">
        <v>AS-96830</v>
      </c>
      <c r="H1208" s="9" t="str">
        <v>['shopify_payments']</v>
      </c>
      <c r="I1208" s="9">
        <v>67.95</v>
      </c>
      <c r="J1208" s="9">
        <f t="shared" si="55"/>
        <v>67.95</v>
      </c>
      <c r="K1208" s="9">
        <f t="shared" si="56"/>
        <v>0</v>
      </c>
    </row>
    <row r="1209" spans="1:11" x14ac:dyDescent="0.3">
      <c r="A1209" s="9" t="str">
        <v>AS-92287</v>
      </c>
      <c r="B1209" s="9">
        <v>-1376.3000000000002</v>
      </c>
      <c r="C1209" s="9">
        <f>VLOOKUP(A1209,Sales_Shopify!B:Z,12,0)</f>
        <v>-1376.3</v>
      </c>
      <c r="D1209" s="9">
        <f t="shared" si="54"/>
        <v>0</v>
      </c>
      <c r="G1209" s="9" t="str">
        <v>AS-96833</v>
      </c>
      <c r="H1209" s="9" t="str">
        <v>['shopify_payments']</v>
      </c>
      <c r="I1209" s="9">
        <v>24.9</v>
      </c>
      <c r="J1209" s="9">
        <f t="shared" si="55"/>
        <v>24.9</v>
      </c>
      <c r="K1209" s="9">
        <f t="shared" si="56"/>
        <v>0</v>
      </c>
    </row>
    <row r="1210" spans="1:11" x14ac:dyDescent="0.3">
      <c r="A1210" s="9" t="str">
        <v>AS-95260</v>
      </c>
      <c r="B1210" s="9">
        <v>183.47</v>
      </c>
      <c r="C1210" s="9">
        <f>VLOOKUP(A1210,Sales_Shopify!B:Z,12,0)</f>
        <v>183.47</v>
      </c>
      <c r="D1210" s="9">
        <f t="shared" si="54"/>
        <v>0</v>
      </c>
      <c r="G1210" s="9" t="str">
        <v>AS-96835</v>
      </c>
      <c r="H1210" s="9" t="str">
        <v>['shopify_payments']</v>
      </c>
      <c r="I1210" s="9">
        <v>39.9</v>
      </c>
      <c r="J1210" s="9">
        <f t="shared" si="55"/>
        <v>39.9</v>
      </c>
      <c r="K1210" s="9">
        <f t="shared" si="56"/>
        <v>0</v>
      </c>
    </row>
    <row r="1211" spans="1:11" x14ac:dyDescent="0.3">
      <c r="A1211" s="9" t="str">
        <v>AS-95259</v>
      </c>
      <c r="B1211" s="9">
        <v>84.95</v>
      </c>
      <c r="C1211" s="9">
        <f>VLOOKUP(A1211,Sales_Shopify!B:Z,12,0)</f>
        <v>84.95</v>
      </c>
      <c r="D1211" s="9">
        <f t="shared" si="54"/>
        <v>0</v>
      </c>
      <c r="G1211" s="9" t="str">
        <v>AS-96836</v>
      </c>
      <c r="H1211" s="9" t="str">
        <v>['shopify_payments']</v>
      </c>
      <c r="I1211" s="9">
        <v>149.93</v>
      </c>
      <c r="J1211" s="9">
        <f t="shared" si="55"/>
        <v>149.93</v>
      </c>
      <c r="K1211" s="9">
        <f t="shared" si="56"/>
        <v>0</v>
      </c>
    </row>
    <row r="1212" spans="1:11" x14ac:dyDescent="0.3">
      <c r="A1212" s="9" t="str">
        <v>AS-95257</v>
      </c>
      <c r="B1212" s="9">
        <v>0</v>
      </c>
      <c r="C1212" s="9">
        <f>VLOOKUP(A1212,Sales_Shopify!B:Z,12,0)</f>
        <v>0</v>
      </c>
      <c r="D1212" s="9">
        <f t="shared" si="54"/>
        <v>0</v>
      </c>
      <c r="G1212" s="9" t="str">
        <v>AS-96839</v>
      </c>
      <c r="H1212" s="9" t="str">
        <v>['shopify_payments']</v>
      </c>
      <c r="I1212" s="9">
        <v>44.9</v>
      </c>
      <c r="J1212" s="9">
        <f t="shared" si="55"/>
        <v>44.9</v>
      </c>
      <c r="K1212" s="9">
        <f t="shared" si="56"/>
        <v>0</v>
      </c>
    </row>
    <row r="1213" spans="1:11" x14ac:dyDescent="0.3">
      <c r="A1213" s="9" t="str">
        <v>AS-95256</v>
      </c>
      <c r="B1213" s="9">
        <v>65.900000000000006</v>
      </c>
      <c r="C1213" s="9">
        <f>VLOOKUP(A1213,Sales_Shopify!B:Z,12,0)</f>
        <v>65.900000000000006</v>
      </c>
      <c r="D1213" s="9">
        <f t="shared" si="54"/>
        <v>0</v>
      </c>
      <c r="G1213" s="9" t="str">
        <v>AS-96840</v>
      </c>
      <c r="H1213" s="9" t="str">
        <v>['shopify_payments']</v>
      </c>
      <c r="I1213" s="9">
        <v>65.900000000000006</v>
      </c>
      <c r="J1213" s="9">
        <f t="shared" si="55"/>
        <v>65.900000000000006</v>
      </c>
      <c r="K1213" s="9">
        <f t="shared" si="56"/>
        <v>0</v>
      </c>
    </row>
    <row r="1214" spans="1:11" x14ac:dyDescent="0.3">
      <c r="A1214" s="9" t="str">
        <v>AS-95254</v>
      </c>
      <c r="B1214" s="9">
        <v>179.55</v>
      </c>
      <c r="C1214" s="9">
        <f>VLOOKUP(A1214,Sales_Shopify!B:Z,12,0)</f>
        <v>179.55</v>
      </c>
      <c r="D1214" s="9">
        <f t="shared" si="54"/>
        <v>0</v>
      </c>
      <c r="G1214" s="9" t="str">
        <v>AS-96841</v>
      </c>
      <c r="H1214" s="9" t="str">
        <v>['shopify_payments']</v>
      </c>
      <c r="I1214" s="9">
        <v>34.9</v>
      </c>
      <c r="J1214" s="9">
        <f t="shared" si="55"/>
        <v>34.9</v>
      </c>
      <c r="K1214" s="9">
        <f t="shared" si="56"/>
        <v>0</v>
      </c>
    </row>
    <row r="1215" spans="1:11" x14ac:dyDescent="0.3">
      <c r="A1215" s="9" t="str">
        <v>AS-95253</v>
      </c>
      <c r="B1215" s="9">
        <v>77.31</v>
      </c>
      <c r="C1215" s="9">
        <f>VLOOKUP(A1215,Sales_Shopify!B:Z,12,0)</f>
        <v>77.31</v>
      </c>
      <c r="D1215" s="9">
        <f t="shared" si="54"/>
        <v>0</v>
      </c>
      <c r="G1215" s="9" t="str">
        <v>AS-96842</v>
      </c>
      <c r="H1215" s="9" t="str">
        <v>['shopify_payments']</v>
      </c>
      <c r="I1215" s="9">
        <v>65.900000000000006</v>
      </c>
      <c r="J1215" s="9">
        <f t="shared" si="55"/>
        <v>65.900000000000006</v>
      </c>
      <c r="K1215" s="9">
        <f t="shared" si="56"/>
        <v>0</v>
      </c>
    </row>
    <row r="1216" spans="1:11" x14ac:dyDescent="0.3">
      <c r="A1216" s="9" t="str">
        <v>AS-95252</v>
      </c>
      <c r="B1216" s="9">
        <v>51.57</v>
      </c>
      <c r="C1216" s="9">
        <f>VLOOKUP(A1216,Sales_Shopify!B:Z,12,0)</f>
        <v>51.57</v>
      </c>
      <c r="D1216" s="9">
        <f t="shared" si="54"/>
        <v>0</v>
      </c>
      <c r="G1216" s="9" t="str">
        <v>AS-96845</v>
      </c>
      <c r="H1216" s="9" t="str">
        <v>['shopify_payments']</v>
      </c>
      <c r="I1216" s="9">
        <v>47.16</v>
      </c>
      <c r="J1216" s="9">
        <f t="shared" si="55"/>
        <v>47.16</v>
      </c>
      <c r="K1216" s="9">
        <f t="shared" si="56"/>
        <v>0</v>
      </c>
    </row>
    <row r="1217" spans="1:11" x14ac:dyDescent="0.3">
      <c r="A1217" s="9" t="str">
        <v>AS-95248</v>
      </c>
      <c r="B1217" s="9">
        <v>44.9</v>
      </c>
      <c r="C1217" s="9">
        <f>VLOOKUP(A1217,Sales_Shopify!B:Z,12,0)</f>
        <v>44.9</v>
      </c>
      <c r="D1217" s="9">
        <f t="shared" si="54"/>
        <v>0</v>
      </c>
      <c r="G1217" s="9" t="str">
        <v>AS-96846</v>
      </c>
      <c r="H1217" s="9" t="str">
        <v>['shopify_payments']</v>
      </c>
      <c r="I1217" s="9">
        <v>78.17</v>
      </c>
      <c r="J1217" s="9">
        <f t="shared" si="55"/>
        <v>78.17</v>
      </c>
      <c r="K1217" s="9">
        <f t="shared" si="56"/>
        <v>0</v>
      </c>
    </row>
    <row r="1218" spans="1:11" x14ac:dyDescent="0.3">
      <c r="A1218" s="9" t="str">
        <v>AS-95246</v>
      </c>
      <c r="B1218" s="9">
        <v>47.9</v>
      </c>
      <c r="C1218" s="9">
        <f>VLOOKUP(A1218,Sales_Shopify!B:Z,12,0)</f>
        <v>47.9</v>
      </c>
      <c r="D1218" s="9">
        <f t="shared" si="54"/>
        <v>0</v>
      </c>
      <c r="G1218" s="9" t="str">
        <v>AS-96848</v>
      </c>
      <c r="H1218" s="9" t="str">
        <v>['shopify_payments']</v>
      </c>
      <c r="I1218" s="9">
        <v>17.899999999999999</v>
      </c>
      <c r="J1218" s="9">
        <f t="shared" si="55"/>
        <v>17.899999999999999</v>
      </c>
      <c r="K1218" s="9">
        <f t="shared" si="56"/>
        <v>0</v>
      </c>
    </row>
    <row r="1219" spans="1:11" x14ac:dyDescent="0.3">
      <c r="A1219" s="9" t="str">
        <v>AS-95243</v>
      </c>
      <c r="B1219" s="9">
        <v>194.85</v>
      </c>
      <c r="C1219" s="9">
        <f>VLOOKUP(A1219,Sales_Shopify!B:Z,12,0)</f>
        <v>194.85</v>
      </c>
      <c r="D1219" s="9">
        <f t="shared" si="54"/>
        <v>0</v>
      </c>
      <c r="G1219" s="9" t="str">
        <v>AS-96849</v>
      </c>
      <c r="H1219" s="9" t="str">
        <v>['shopify_payments']</v>
      </c>
      <c r="I1219" s="9">
        <v>116.91</v>
      </c>
      <c r="J1219" s="9">
        <f t="shared" si="55"/>
        <v>116.91</v>
      </c>
      <c r="K1219" s="9">
        <f t="shared" si="56"/>
        <v>0</v>
      </c>
    </row>
    <row r="1220" spans="1:11" x14ac:dyDescent="0.3">
      <c r="A1220" s="9" t="str">
        <v>AS-95242</v>
      </c>
      <c r="B1220" s="9">
        <v>154.85</v>
      </c>
      <c r="C1220" s="9">
        <f>VLOOKUP(A1220,Sales_Shopify!B:Z,12,0)</f>
        <v>154.85</v>
      </c>
      <c r="D1220" s="9">
        <f t="shared" si="54"/>
        <v>0</v>
      </c>
      <c r="G1220" s="9" t="str">
        <v>AS-96851</v>
      </c>
      <c r="H1220" s="9" t="str">
        <v>['shopify_payments']</v>
      </c>
      <c r="I1220" s="9">
        <v>59.95</v>
      </c>
      <c r="J1220" s="9">
        <f t="shared" si="55"/>
        <v>59.95</v>
      </c>
      <c r="K1220" s="9">
        <f t="shared" si="56"/>
        <v>0</v>
      </c>
    </row>
    <row r="1221" spans="1:11" x14ac:dyDescent="0.3">
      <c r="A1221" s="9" t="str">
        <v>AS-95240</v>
      </c>
      <c r="B1221" s="9">
        <v>65.900000000000006</v>
      </c>
      <c r="C1221" s="9">
        <f>VLOOKUP(A1221,Sales_Shopify!B:Z,12,0)</f>
        <v>65.900000000000006</v>
      </c>
      <c r="D1221" s="9">
        <f t="shared" ref="D1221:D1245" si="57">IFERROR(ROUND(+B1221-C1221,2),"Not_Found")</f>
        <v>0</v>
      </c>
      <c r="G1221" s="9" t="str">
        <v>AS-96853</v>
      </c>
      <c r="H1221" s="9" t="str">
        <v>['shopify_payments']</v>
      </c>
      <c r="I1221" s="9">
        <v>160.80000000000001</v>
      </c>
      <c r="J1221" s="9">
        <f t="shared" ref="J1221:J1244" si="58">VLOOKUP(G1221,$A$4:$D$1048576,2,0)</f>
        <v>160.80000000000001</v>
      </c>
      <c r="K1221" s="9">
        <f t="shared" ref="K1221:K1244" si="59">IFERROR(ROUND(+I1221-J1221,2),"Not_Found")</f>
        <v>0</v>
      </c>
    </row>
    <row r="1222" spans="1:11" x14ac:dyDescent="0.3">
      <c r="A1222" s="9" t="str">
        <v>AS-95239</v>
      </c>
      <c r="B1222" s="9">
        <v>51.85</v>
      </c>
      <c r="C1222" s="9">
        <f>VLOOKUP(A1222,Sales_Shopify!B:Z,12,0)</f>
        <v>51.85</v>
      </c>
      <c r="D1222" s="9">
        <f t="shared" si="57"/>
        <v>0</v>
      </c>
      <c r="G1222" s="9" t="str">
        <v>AS-96854</v>
      </c>
      <c r="H1222" s="9" t="str">
        <v>['shopify_payments']</v>
      </c>
      <c r="I1222" s="9">
        <v>99.81</v>
      </c>
      <c r="J1222" s="9">
        <f t="shared" si="58"/>
        <v>99.81</v>
      </c>
      <c r="K1222" s="9">
        <f t="shared" si="59"/>
        <v>0</v>
      </c>
    </row>
    <row r="1223" spans="1:11" x14ac:dyDescent="0.3">
      <c r="A1223" s="9" t="str">
        <v>AS-95238</v>
      </c>
      <c r="B1223" s="9">
        <v>67.95</v>
      </c>
      <c r="C1223" s="9">
        <f>VLOOKUP(A1223,Sales_Shopify!B:Z,12,0)</f>
        <v>67.95</v>
      </c>
      <c r="D1223" s="9">
        <f t="shared" si="57"/>
        <v>0</v>
      </c>
      <c r="G1223" s="9" t="str">
        <v>AS-96857</v>
      </c>
      <c r="H1223" s="9" t="str">
        <v>['shopify_payments']</v>
      </c>
      <c r="I1223" s="9">
        <v>125.91</v>
      </c>
      <c r="J1223" s="9">
        <f t="shared" si="58"/>
        <v>125.91</v>
      </c>
      <c r="K1223" s="9">
        <f t="shared" si="59"/>
        <v>0</v>
      </c>
    </row>
    <row r="1224" spans="1:11" x14ac:dyDescent="0.3">
      <c r="A1224" s="9" t="str">
        <v>AS-95237</v>
      </c>
      <c r="B1224" s="9">
        <v>271.75</v>
      </c>
      <c r="C1224" s="9">
        <f>VLOOKUP(A1224,Sales_Shopify!B:Z,12,0)</f>
        <v>271.75</v>
      </c>
      <c r="D1224" s="9">
        <f t="shared" si="57"/>
        <v>0</v>
      </c>
      <c r="G1224" s="9" t="str">
        <v>AS-96858</v>
      </c>
      <c r="H1224" s="9" t="str">
        <v>['shopify_payments']</v>
      </c>
      <c r="I1224" s="9">
        <v>54.85</v>
      </c>
      <c r="J1224" s="9">
        <f t="shared" si="58"/>
        <v>54.85</v>
      </c>
      <c r="K1224" s="9">
        <f t="shared" si="59"/>
        <v>0</v>
      </c>
    </row>
    <row r="1225" spans="1:11" x14ac:dyDescent="0.3">
      <c r="A1225" s="9" t="str">
        <v>AS-95231</v>
      </c>
      <c r="B1225" s="9">
        <v>58.95</v>
      </c>
      <c r="C1225" s="9">
        <f>VLOOKUP(A1225,Sales_Shopify!B:Z,12,0)</f>
        <v>58.95</v>
      </c>
      <c r="D1225" s="9">
        <f t="shared" si="57"/>
        <v>0</v>
      </c>
      <c r="G1225" s="9" t="str">
        <v>AS-96863</v>
      </c>
      <c r="H1225" s="9" t="str">
        <v>['shopify_payments']</v>
      </c>
      <c r="I1225" s="9">
        <v>69.900000000000006</v>
      </c>
      <c r="J1225" s="9">
        <f t="shared" si="58"/>
        <v>69.900000000000006</v>
      </c>
      <c r="K1225" s="9">
        <f t="shared" si="59"/>
        <v>0</v>
      </c>
    </row>
    <row r="1226" spans="1:11" x14ac:dyDescent="0.3">
      <c r="A1226" s="9" t="str">
        <v>AS-95230</v>
      </c>
      <c r="B1226" s="9">
        <v>49.9</v>
      </c>
      <c r="C1226" s="9">
        <f>VLOOKUP(A1226,Sales_Shopify!B:Z,12,0)</f>
        <v>49.9</v>
      </c>
      <c r="D1226" s="9">
        <f t="shared" si="57"/>
        <v>0</v>
      </c>
      <c r="G1226" s="9" t="str">
        <v>AS-96866</v>
      </c>
      <c r="H1226" s="9" t="str">
        <v>['shopify_payments']</v>
      </c>
      <c r="I1226" s="9">
        <v>119.75</v>
      </c>
      <c r="J1226" s="9">
        <f t="shared" si="58"/>
        <v>119.75</v>
      </c>
      <c r="K1226" s="9">
        <f t="shared" si="59"/>
        <v>0</v>
      </c>
    </row>
    <row r="1227" spans="1:11" x14ac:dyDescent="0.3">
      <c r="A1227" s="9" t="str">
        <v>AS-95227</v>
      </c>
      <c r="B1227" s="9">
        <v>49.9</v>
      </c>
      <c r="C1227" s="9">
        <f>VLOOKUP(A1227,Sales_Shopify!B:Z,12,0)</f>
        <v>49.9</v>
      </c>
      <c r="D1227" s="9">
        <f t="shared" si="57"/>
        <v>0</v>
      </c>
      <c r="G1227" s="9" t="str">
        <v>AS-96867</v>
      </c>
      <c r="H1227" s="9" t="str">
        <v>['shopify_payments']</v>
      </c>
      <c r="I1227" s="9">
        <v>49.9</v>
      </c>
      <c r="J1227" s="9">
        <f t="shared" si="58"/>
        <v>49.9</v>
      </c>
      <c r="K1227" s="9">
        <f t="shared" si="59"/>
        <v>0</v>
      </c>
    </row>
    <row r="1228" spans="1:11" x14ac:dyDescent="0.3">
      <c r="A1228" s="9" t="str">
        <v>AS-95226</v>
      </c>
      <c r="B1228" s="9">
        <v>54.9</v>
      </c>
      <c r="C1228" s="9">
        <f>VLOOKUP(A1228,Sales_Shopify!B:Z,12,0)</f>
        <v>54.9</v>
      </c>
      <c r="D1228" s="9">
        <f t="shared" si="57"/>
        <v>0</v>
      </c>
      <c r="G1228" s="9" t="str">
        <v>AS-96873</v>
      </c>
      <c r="H1228" s="9" t="str">
        <v>['shopify_payments']</v>
      </c>
      <c r="I1228" s="9">
        <v>101.9</v>
      </c>
      <c r="J1228" s="9">
        <f t="shared" si="58"/>
        <v>101.9</v>
      </c>
      <c r="K1228" s="9">
        <f t="shared" si="59"/>
        <v>0</v>
      </c>
    </row>
    <row r="1229" spans="1:11" x14ac:dyDescent="0.3">
      <c r="A1229" s="9" t="str">
        <v>AS-95225</v>
      </c>
      <c r="B1229" s="9">
        <v>114.95</v>
      </c>
      <c r="C1229" s="9">
        <f>VLOOKUP(A1229,Sales_Shopify!B:Z,12,0)</f>
        <v>114.95</v>
      </c>
      <c r="D1229" s="9">
        <f t="shared" si="57"/>
        <v>0</v>
      </c>
      <c r="G1229" s="9" t="str">
        <v>AS-96874</v>
      </c>
      <c r="H1229" s="9" t="str">
        <v>['shopify_payments']</v>
      </c>
      <c r="I1229" s="9">
        <v>58.95</v>
      </c>
      <c r="J1229" s="9">
        <f t="shared" si="58"/>
        <v>58.95</v>
      </c>
      <c r="K1229" s="9">
        <f t="shared" si="59"/>
        <v>0</v>
      </c>
    </row>
    <row r="1230" spans="1:11" x14ac:dyDescent="0.3">
      <c r="A1230" s="9" t="str">
        <v>AS-95224</v>
      </c>
      <c r="B1230" s="9">
        <v>84.95</v>
      </c>
      <c r="C1230" s="9">
        <f>VLOOKUP(A1230,Sales_Shopify!B:Z,12,0)</f>
        <v>84.95</v>
      </c>
      <c r="D1230" s="9">
        <f t="shared" si="57"/>
        <v>0</v>
      </c>
      <c r="G1230" s="9" t="str">
        <v>AS-96875</v>
      </c>
      <c r="H1230" s="9" t="str">
        <v>['shopify_payments']</v>
      </c>
      <c r="I1230" s="9">
        <v>63.9</v>
      </c>
      <c r="J1230" s="9">
        <f t="shared" si="58"/>
        <v>63.9</v>
      </c>
      <c r="K1230" s="9">
        <f t="shared" si="59"/>
        <v>0</v>
      </c>
    </row>
    <row r="1231" spans="1:11" x14ac:dyDescent="0.3">
      <c r="A1231" s="9" t="str">
        <v>AS-95222</v>
      </c>
      <c r="B1231" s="9">
        <v>29.9</v>
      </c>
      <c r="C1231" s="9">
        <f>VLOOKUP(A1231,Sales_Shopify!B:Z,12,0)</f>
        <v>29.9</v>
      </c>
      <c r="D1231" s="9">
        <f t="shared" si="57"/>
        <v>0</v>
      </c>
      <c r="G1231" s="9" t="str">
        <v>AS-96879</v>
      </c>
      <c r="H1231" s="9" t="str">
        <v>['shopify_payments']</v>
      </c>
      <c r="I1231" s="9">
        <v>24.9</v>
      </c>
      <c r="J1231" s="9">
        <f t="shared" si="58"/>
        <v>24.9</v>
      </c>
      <c r="K1231" s="9">
        <f t="shared" si="59"/>
        <v>0</v>
      </c>
    </row>
    <row r="1232" spans="1:11" x14ac:dyDescent="0.3">
      <c r="A1232" s="9" t="str">
        <v>AS-95220</v>
      </c>
      <c r="B1232" s="9">
        <v>53.9</v>
      </c>
      <c r="C1232" s="9">
        <f>VLOOKUP(A1232,Sales_Shopify!B:Z,12,0)</f>
        <v>53.9</v>
      </c>
      <c r="D1232" s="9">
        <f t="shared" si="57"/>
        <v>0</v>
      </c>
      <c r="G1232" s="9" t="str">
        <v>AS-96882</v>
      </c>
      <c r="H1232" s="9" t="str">
        <v>['shopify_payments']</v>
      </c>
      <c r="I1232" s="9">
        <v>88.97</v>
      </c>
      <c r="J1232" s="9">
        <f t="shared" si="58"/>
        <v>88.97</v>
      </c>
      <c r="K1232" s="9">
        <f t="shared" si="59"/>
        <v>0</v>
      </c>
    </row>
    <row r="1233" spans="1:11" x14ac:dyDescent="0.3">
      <c r="A1233" s="9" t="str">
        <v>AS-95219</v>
      </c>
      <c r="B1233" s="9">
        <v>44.85</v>
      </c>
      <c r="C1233" s="9">
        <f>VLOOKUP(A1233,Sales_Shopify!B:Z,12,0)</f>
        <v>44.85</v>
      </c>
      <c r="D1233" s="9">
        <f t="shared" si="57"/>
        <v>0</v>
      </c>
      <c r="G1233" s="9" t="str">
        <v>AS-96885</v>
      </c>
      <c r="H1233" s="9" t="str">
        <v>['shopify_payments']</v>
      </c>
      <c r="I1233" s="9">
        <v>299.95</v>
      </c>
      <c r="J1233" s="9">
        <f t="shared" si="58"/>
        <v>299.95</v>
      </c>
      <c r="K1233" s="9">
        <f t="shared" si="59"/>
        <v>0</v>
      </c>
    </row>
    <row r="1234" spans="1:11" x14ac:dyDescent="0.3">
      <c r="A1234" s="9" t="str">
        <v>AS-95218</v>
      </c>
      <c r="B1234" s="9">
        <v>57.06</v>
      </c>
      <c r="C1234" s="9">
        <f>VLOOKUP(A1234,Sales_Shopify!B:Z,12,0)</f>
        <v>57.06</v>
      </c>
      <c r="D1234" s="9">
        <f t="shared" si="57"/>
        <v>0</v>
      </c>
      <c r="G1234" s="9" t="str">
        <v>AS-96893</v>
      </c>
      <c r="H1234" s="9" t="str">
        <v>['shopify_payments']</v>
      </c>
      <c r="I1234" s="9">
        <v>37.85</v>
      </c>
      <c r="J1234" s="9">
        <f t="shared" si="58"/>
        <v>37.85</v>
      </c>
      <c r="K1234" s="9">
        <f t="shared" si="59"/>
        <v>0</v>
      </c>
    </row>
    <row r="1235" spans="1:11" x14ac:dyDescent="0.3">
      <c r="A1235" s="9" t="str">
        <v>AS-95217</v>
      </c>
      <c r="B1235" s="9">
        <v>31.9</v>
      </c>
      <c r="C1235" s="9">
        <f>VLOOKUP(A1235,Sales_Shopify!B:Z,12,0)</f>
        <v>31.9</v>
      </c>
      <c r="D1235" s="9">
        <f t="shared" si="57"/>
        <v>0</v>
      </c>
      <c r="G1235" s="9" t="str">
        <v>AS-96896</v>
      </c>
      <c r="H1235" s="9" t="str">
        <v>['shopify_payments']</v>
      </c>
      <c r="I1235" s="9">
        <v>98.85</v>
      </c>
      <c r="J1235" s="9">
        <f t="shared" si="58"/>
        <v>98.85</v>
      </c>
      <c r="K1235" s="9">
        <f t="shared" si="59"/>
        <v>0</v>
      </c>
    </row>
    <row r="1236" spans="1:11" x14ac:dyDescent="0.3">
      <c r="A1236" s="9" t="str">
        <v>AS-95216</v>
      </c>
      <c r="B1236" s="9">
        <v>59.9</v>
      </c>
      <c r="C1236" s="9">
        <f>VLOOKUP(A1236,Sales_Shopify!B:Z,12,0)</f>
        <v>59.9</v>
      </c>
      <c r="D1236" s="9">
        <f t="shared" si="57"/>
        <v>0</v>
      </c>
      <c r="G1236" s="9" t="str">
        <v>AS-96898</v>
      </c>
      <c r="H1236" s="9" t="str">
        <v>['shopify_payments']</v>
      </c>
      <c r="I1236" s="9">
        <v>58.95</v>
      </c>
      <c r="J1236" s="9">
        <f t="shared" si="58"/>
        <v>58.95</v>
      </c>
      <c r="K1236" s="9">
        <f t="shared" si="59"/>
        <v>0</v>
      </c>
    </row>
    <row r="1237" spans="1:11" x14ac:dyDescent="0.3">
      <c r="A1237" s="9" t="str">
        <v>AS-95213</v>
      </c>
      <c r="B1237" s="9">
        <v>34.9</v>
      </c>
      <c r="C1237" s="9">
        <f>VLOOKUP(A1237,Sales_Shopify!B:Z,12,0)</f>
        <v>34.9</v>
      </c>
      <c r="D1237" s="9">
        <f t="shared" si="57"/>
        <v>0</v>
      </c>
      <c r="G1237" s="9" t="str">
        <v>AS-96899</v>
      </c>
      <c r="H1237" s="9" t="str">
        <v>['shopify_payments']</v>
      </c>
      <c r="I1237" s="9">
        <v>58.95</v>
      </c>
      <c r="J1237" s="9">
        <f t="shared" si="58"/>
        <v>58.95</v>
      </c>
      <c r="K1237" s="9">
        <f t="shared" si="59"/>
        <v>0</v>
      </c>
    </row>
    <row r="1238" spans="1:11" x14ac:dyDescent="0.3">
      <c r="A1238" s="9" t="str">
        <v>AS-95207</v>
      </c>
      <c r="B1238" s="9">
        <v>39.9</v>
      </c>
      <c r="C1238" s="9">
        <f>VLOOKUP(A1238,Sales_Shopify!B:Z,12,0)</f>
        <v>39.9</v>
      </c>
      <c r="D1238" s="9">
        <f t="shared" si="57"/>
        <v>0</v>
      </c>
      <c r="G1238" s="9" t="str">
        <v>AS-96900</v>
      </c>
      <c r="H1238" s="9" t="str">
        <v>['shopify_payments']</v>
      </c>
      <c r="I1238" s="9">
        <v>59.31</v>
      </c>
      <c r="J1238" s="9">
        <f t="shared" si="58"/>
        <v>59.31</v>
      </c>
      <c r="K1238" s="9">
        <f t="shared" si="59"/>
        <v>0</v>
      </c>
    </row>
    <row r="1239" spans="1:11" x14ac:dyDescent="0.3">
      <c r="A1239" s="9" t="str">
        <v>AS-95204</v>
      </c>
      <c r="B1239" s="9">
        <v>44.85</v>
      </c>
      <c r="C1239" s="9">
        <f>VLOOKUP(A1239,Sales_Shopify!B:Z,12,0)</f>
        <v>44.85</v>
      </c>
      <c r="D1239" s="9">
        <f t="shared" si="57"/>
        <v>0</v>
      </c>
      <c r="G1239" s="9" t="str">
        <v>AS-96903</v>
      </c>
      <c r="H1239" s="9" t="str">
        <v>['shopify_payments']</v>
      </c>
      <c r="I1239" s="9">
        <v>215.78</v>
      </c>
      <c r="J1239" s="9">
        <f t="shared" si="58"/>
        <v>215.78</v>
      </c>
      <c r="K1239" s="9">
        <f t="shared" si="59"/>
        <v>0</v>
      </c>
    </row>
    <row r="1240" spans="1:11" x14ac:dyDescent="0.3">
      <c r="A1240" s="9" t="str">
        <v>AS-95202</v>
      </c>
      <c r="B1240" s="9">
        <v>55.67</v>
      </c>
      <c r="C1240" s="9">
        <f>VLOOKUP(A1240,Sales_Shopify!B:Z,12,0)</f>
        <v>55.67</v>
      </c>
      <c r="D1240" s="9">
        <f t="shared" si="57"/>
        <v>0</v>
      </c>
      <c r="G1240" s="9" t="str">
        <v>AS-96905</v>
      </c>
      <c r="H1240" s="9" t="str">
        <v>['shopify_payments']</v>
      </c>
      <c r="I1240" s="9">
        <v>58.86</v>
      </c>
      <c r="J1240" s="9">
        <f t="shared" si="58"/>
        <v>58.86</v>
      </c>
      <c r="K1240" s="9">
        <f t="shared" si="59"/>
        <v>0</v>
      </c>
    </row>
    <row r="1241" spans="1:11" x14ac:dyDescent="0.3">
      <c r="A1241" s="9" t="str">
        <v>AS-95199</v>
      </c>
      <c r="B1241" s="9">
        <v>54.9</v>
      </c>
      <c r="C1241" s="9">
        <f>VLOOKUP(A1241,Sales_Shopify!B:Z,12,0)</f>
        <v>54.9</v>
      </c>
      <c r="D1241" s="9">
        <f t="shared" si="57"/>
        <v>0</v>
      </c>
      <c r="G1241" s="9" t="str">
        <v>AS-96909</v>
      </c>
      <c r="H1241" s="9" t="str">
        <v>['shopify_payments']</v>
      </c>
      <c r="I1241" s="9">
        <v>122.31</v>
      </c>
      <c r="J1241" s="9">
        <f t="shared" si="58"/>
        <v>122.31</v>
      </c>
      <c r="K1241" s="9">
        <f t="shared" si="59"/>
        <v>0</v>
      </c>
    </row>
    <row r="1242" spans="1:11" x14ac:dyDescent="0.3">
      <c r="A1242" s="9" t="str">
        <v>AS-95197</v>
      </c>
      <c r="B1242" s="9">
        <v>63.41</v>
      </c>
      <c r="C1242" s="9">
        <f>VLOOKUP(A1242,Sales_Shopify!B:Z,12,0)</f>
        <v>63.41</v>
      </c>
      <c r="D1242" s="9">
        <f t="shared" si="57"/>
        <v>0</v>
      </c>
      <c r="G1242" s="9" t="str">
        <v>AS-96911</v>
      </c>
      <c r="H1242" s="9" t="str">
        <v>['shopify_payments']</v>
      </c>
      <c r="I1242" s="9">
        <v>67.95</v>
      </c>
      <c r="J1242" s="9">
        <f t="shared" si="58"/>
        <v>67.95</v>
      </c>
      <c r="K1242" s="9">
        <f t="shared" si="59"/>
        <v>0</v>
      </c>
    </row>
    <row r="1243" spans="1:11" x14ac:dyDescent="0.3">
      <c r="A1243" s="9" t="str">
        <v>AS-95196</v>
      </c>
      <c r="B1243" s="9">
        <v>85.37</v>
      </c>
      <c r="C1243" s="9">
        <f>VLOOKUP(A1243,Sales_Shopify!B:Z,12,0)</f>
        <v>85.37</v>
      </c>
      <c r="D1243" s="9">
        <f t="shared" si="57"/>
        <v>0</v>
      </c>
      <c r="G1243" s="9" t="str">
        <v>AS-96912</v>
      </c>
      <c r="H1243" s="9" t="str">
        <v>['shopify_payments']</v>
      </c>
      <c r="I1243" s="9">
        <v>37.85</v>
      </c>
      <c r="J1243" s="9">
        <f t="shared" si="58"/>
        <v>37.85</v>
      </c>
      <c r="K1243" s="9">
        <f t="shared" si="59"/>
        <v>0</v>
      </c>
    </row>
    <row r="1244" spans="1:11" x14ac:dyDescent="0.3">
      <c r="A1244" s="9" t="str">
        <v>AS-95194</v>
      </c>
      <c r="B1244" s="9">
        <v>0</v>
      </c>
      <c r="C1244" s="9">
        <f>VLOOKUP(A1244,Sales_Shopify!B:Z,12,0)</f>
        <v>0</v>
      </c>
      <c r="D1244" s="9">
        <f t="shared" si="57"/>
        <v>0</v>
      </c>
      <c r="G1244" s="9" t="str">
        <v>AS-96915</v>
      </c>
      <c r="H1244" s="9" t="str">
        <v>['shopify_payments']</v>
      </c>
      <c r="I1244" s="9">
        <v>52.9</v>
      </c>
      <c r="J1244" s="9">
        <f t="shared" si="58"/>
        <v>52.9</v>
      </c>
      <c r="K1244" s="9">
        <f t="shared" si="59"/>
        <v>0</v>
      </c>
    </row>
    <row r="1245" spans="1:11" x14ac:dyDescent="0.3">
      <c r="A1245" s="9" t="str">
        <v>AS-95192</v>
      </c>
      <c r="B1245" s="9">
        <v>59.9</v>
      </c>
      <c r="C1245" s="9">
        <f>VLOOKUP(A1245,Sales_Shopify!B:Z,12,0)</f>
        <v>59.9</v>
      </c>
      <c r="D1245" s="9">
        <f t="shared" si="57"/>
        <v>0</v>
      </c>
      <c r="G1245" s="9" t="str">
        <v>AS-96916</v>
      </c>
      <c r="H1245" s="9" t="str">
        <v>['shopify_payments']</v>
      </c>
      <c r="I1245" s="9">
        <v>34.9</v>
      </c>
      <c r="J1245" s="9">
        <f t="shared" ref="J1245:J1308" si="60">VLOOKUP(G1245,$A$4:$D$1048576,2,0)</f>
        <v>34.9</v>
      </c>
      <c r="K1245" s="9">
        <f t="shared" ref="K1245:K1308" si="61">IFERROR(ROUND(+I1245-J1245,2),"Not_Found")</f>
        <v>0</v>
      </c>
    </row>
    <row r="1246" spans="1:11" x14ac:dyDescent="0.3">
      <c r="A1246" s="9" t="str">
        <v>AS-95190</v>
      </c>
      <c r="B1246" s="9">
        <v>0</v>
      </c>
      <c r="C1246" s="9">
        <f>VLOOKUP(A1246,Sales_Shopify!B:Z,12,0)</f>
        <v>0</v>
      </c>
      <c r="D1246" s="9">
        <f t="shared" ref="D1246:D1309" si="62">IFERROR(ROUND(+B1246-C1246,2),"Not_Found")</f>
        <v>0</v>
      </c>
      <c r="G1246" s="9" t="str">
        <v>AS-96918</v>
      </c>
      <c r="H1246" s="9" t="str">
        <v>['shopify_payments']</v>
      </c>
      <c r="I1246" s="9">
        <v>229.9</v>
      </c>
      <c r="J1246" s="9">
        <f t="shared" si="60"/>
        <v>229.9</v>
      </c>
      <c r="K1246" s="9">
        <f t="shared" si="61"/>
        <v>0</v>
      </c>
    </row>
    <row r="1247" spans="1:11" x14ac:dyDescent="0.3">
      <c r="A1247" s="9" t="str">
        <v>AS-95189</v>
      </c>
      <c r="B1247" s="9">
        <v>84.95</v>
      </c>
      <c r="C1247" s="9">
        <f>VLOOKUP(A1247,Sales_Shopify!B:Z,12,0)</f>
        <v>84.95</v>
      </c>
      <c r="D1247" s="9">
        <f t="shared" si="62"/>
        <v>0</v>
      </c>
      <c r="G1247" s="9" t="str">
        <v>AS-96920</v>
      </c>
      <c r="H1247" s="9" t="str">
        <v>['shopify_payments']</v>
      </c>
      <c r="I1247" s="9">
        <v>67.95</v>
      </c>
      <c r="J1247" s="9">
        <f t="shared" si="60"/>
        <v>67.95</v>
      </c>
      <c r="K1247" s="9">
        <f t="shared" si="61"/>
        <v>0</v>
      </c>
    </row>
    <row r="1248" spans="1:11" x14ac:dyDescent="0.3">
      <c r="A1248" s="9" t="str">
        <v>AS-95186</v>
      </c>
      <c r="B1248" s="9">
        <v>65.900000000000006</v>
      </c>
      <c r="C1248" s="9">
        <f>VLOOKUP(A1248,Sales_Shopify!B:Z,12,0)</f>
        <v>65.900000000000006</v>
      </c>
      <c r="D1248" s="9">
        <f t="shared" si="62"/>
        <v>0</v>
      </c>
      <c r="G1248" s="9" t="str">
        <v>AS-96921</v>
      </c>
      <c r="H1248" s="9" t="str">
        <v>['shopify_payments']</v>
      </c>
      <c r="I1248" s="9">
        <v>312.49</v>
      </c>
      <c r="J1248" s="9">
        <f t="shared" si="60"/>
        <v>312.49</v>
      </c>
      <c r="K1248" s="9">
        <f t="shared" si="61"/>
        <v>0</v>
      </c>
    </row>
    <row r="1249" spans="1:11" x14ac:dyDescent="0.3">
      <c r="A1249" s="9" t="str">
        <v>AS-95185</v>
      </c>
      <c r="B1249" s="9">
        <v>67.95</v>
      </c>
      <c r="C1249" s="9">
        <f>VLOOKUP(A1249,Sales_Shopify!B:Z,12,0)</f>
        <v>67.95</v>
      </c>
      <c r="D1249" s="9">
        <f t="shared" si="62"/>
        <v>0</v>
      </c>
      <c r="G1249" s="9" t="str">
        <v>AS-96922</v>
      </c>
      <c r="H1249" s="9" t="str">
        <v>['shopify_payments']</v>
      </c>
      <c r="I1249" s="9">
        <v>68.31</v>
      </c>
      <c r="J1249" s="9">
        <f t="shared" si="60"/>
        <v>68.31</v>
      </c>
      <c r="K1249" s="9">
        <f t="shared" si="61"/>
        <v>0</v>
      </c>
    </row>
    <row r="1250" spans="1:11" x14ac:dyDescent="0.3">
      <c r="A1250" s="9" t="str">
        <v>AS-95182</v>
      </c>
      <c r="B1250" s="9">
        <v>59.9</v>
      </c>
      <c r="C1250" s="9">
        <f>VLOOKUP(A1250,Sales_Shopify!B:Z,12,0)</f>
        <v>59.9</v>
      </c>
      <c r="D1250" s="9">
        <f t="shared" si="62"/>
        <v>0</v>
      </c>
      <c r="G1250" s="9" t="str">
        <v>AS-96925</v>
      </c>
      <c r="H1250" s="9" t="str">
        <v>['shopify_payments']</v>
      </c>
      <c r="I1250" s="9">
        <v>37.9</v>
      </c>
      <c r="J1250" s="9">
        <f t="shared" si="60"/>
        <v>37.9</v>
      </c>
      <c r="K1250" s="9">
        <f t="shared" si="61"/>
        <v>0</v>
      </c>
    </row>
    <row r="1251" spans="1:11" x14ac:dyDescent="0.3">
      <c r="A1251" s="9" t="str">
        <v>AS-95178</v>
      </c>
      <c r="B1251" s="9">
        <v>67.95</v>
      </c>
      <c r="C1251" s="9">
        <f>VLOOKUP(A1251,Sales_Shopify!B:Z,12,0)</f>
        <v>67.95</v>
      </c>
      <c r="D1251" s="9">
        <f t="shared" si="62"/>
        <v>0</v>
      </c>
      <c r="G1251" s="9" t="str">
        <v>AS-96926</v>
      </c>
      <c r="H1251" s="9" t="str">
        <v>['shopify_payments']</v>
      </c>
      <c r="I1251" s="9">
        <v>31.9</v>
      </c>
      <c r="J1251" s="9">
        <f t="shared" si="60"/>
        <v>31.9</v>
      </c>
      <c r="K1251" s="9">
        <f t="shared" si="61"/>
        <v>0</v>
      </c>
    </row>
    <row r="1252" spans="1:11" x14ac:dyDescent="0.3">
      <c r="A1252" s="9" t="str">
        <v>AS-95177</v>
      </c>
      <c r="B1252" s="9">
        <v>37.9</v>
      </c>
      <c r="C1252" s="9">
        <f>VLOOKUP(A1252,Sales_Shopify!B:Z,12,0)</f>
        <v>37.9</v>
      </c>
      <c r="D1252" s="9">
        <f t="shared" si="62"/>
        <v>0</v>
      </c>
      <c r="G1252" s="9" t="str">
        <v>AS-96927</v>
      </c>
      <c r="H1252" s="9" t="str">
        <v>['shopify_payments']</v>
      </c>
      <c r="I1252" s="9">
        <v>17.899999999999999</v>
      </c>
      <c r="J1252" s="9">
        <f t="shared" si="60"/>
        <v>17.899999999999999</v>
      </c>
      <c r="K1252" s="9">
        <f t="shared" si="61"/>
        <v>0</v>
      </c>
    </row>
    <row r="1253" spans="1:11" x14ac:dyDescent="0.3">
      <c r="A1253" s="9" t="str">
        <v>AS-95176</v>
      </c>
      <c r="B1253" s="9">
        <v>0</v>
      </c>
      <c r="C1253" s="9">
        <f>VLOOKUP(A1253,Sales_Shopify!B:Z,12,0)</f>
        <v>0</v>
      </c>
      <c r="D1253" s="9">
        <f t="shared" si="62"/>
        <v>0</v>
      </c>
      <c r="G1253" s="9" t="str">
        <v>AS-96928</v>
      </c>
      <c r="H1253" s="9" t="str">
        <v>['shopify_payments']</v>
      </c>
      <c r="I1253" s="9">
        <v>67.95</v>
      </c>
      <c r="J1253" s="9">
        <f t="shared" si="60"/>
        <v>67.95</v>
      </c>
      <c r="K1253" s="9">
        <f t="shared" si="61"/>
        <v>0</v>
      </c>
    </row>
    <row r="1254" spans="1:11" x14ac:dyDescent="0.3">
      <c r="A1254" s="9" t="str">
        <v>AS-95173</v>
      </c>
      <c r="B1254" s="9">
        <v>99.95</v>
      </c>
      <c r="C1254" s="9">
        <f>VLOOKUP(A1254,Sales_Shopify!B:Z,12,0)</f>
        <v>99.95</v>
      </c>
      <c r="D1254" s="9">
        <f t="shared" si="62"/>
        <v>0</v>
      </c>
      <c r="G1254" s="9" t="str">
        <v>AS-96929</v>
      </c>
      <c r="H1254" s="9" t="str">
        <v>['shopify_payments']</v>
      </c>
      <c r="I1254" s="9">
        <v>135.9</v>
      </c>
      <c r="J1254" s="9">
        <f t="shared" si="60"/>
        <v>135.9</v>
      </c>
      <c r="K1254" s="9">
        <f t="shared" si="61"/>
        <v>0</v>
      </c>
    </row>
    <row r="1255" spans="1:11" x14ac:dyDescent="0.3">
      <c r="A1255" s="9" t="str">
        <v>AS-95172</v>
      </c>
      <c r="B1255" s="9">
        <v>63.9</v>
      </c>
      <c r="C1255" s="9">
        <f>VLOOKUP(A1255,Sales_Shopify!B:Z,12,0)</f>
        <v>63.9</v>
      </c>
      <c r="D1255" s="9">
        <f t="shared" si="62"/>
        <v>0</v>
      </c>
      <c r="G1255" s="9" t="str">
        <v>AS-96934</v>
      </c>
      <c r="H1255" s="9" t="str">
        <v>['shopify_payments']</v>
      </c>
      <c r="I1255" s="9">
        <v>196.79</v>
      </c>
      <c r="J1255" s="9">
        <f t="shared" si="60"/>
        <v>196.79</v>
      </c>
      <c r="K1255" s="9">
        <f t="shared" si="61"/>
        <v>0</v>
      </c>
    </row>
    <row r="1256" spans="1:11" x14ac:dyDescent="0.3">
      <c r="A1256" s="9" t="str">
        <v>AS-95171</v>
      </c>
      <c r="B1256" s="9">
        <v>37.9</v>
      </c>
      <c r="C1256" s="9">
        <f>VLOOKUP(A1256,Sales_Shopify!B:Z,12,0)</f>
        <v>37.9</v>
      </c>
      <c r="D1256" s="9">
        <f t="shared" si="62"/>
        <v>0</v>
      </c>
      <c r="G1256" s="9" t="str">
        <v>AS-96939</v>
      </c>
      <c r="H1256" s="9" t="str">
        <v>['shopify_payments']</v>
      </c>
      <c r="I1256" s="9">
        <v>74.849999999999994</v>
      </c>
      <c r="J1256" s="9">
        <f t="shared" si="60"/>
        <v>74.849999999999994</v>
      </c>
      <c r="K1256" s="9">
        <f t="shared" si="61"/>
        <v>0</v>
      </c>
    </row>
    <row r="1257" spans="1:11" x14ac:dyDescent="0.3">
      <c r="A1257" s="9" t="str">
        <v>AS-95170</v>
      </c>
      <c r="B1257" s="9">
        <v>67.95</v>
      </c>
      <c r="C1257" s="9">
        <f>VLOOKUP(A1257,Sales_Shopify!B:Z,12,0)</f>
        <v>67.95</v>
      </c>
      <c r="D1257" s="9">
        <f t="shared" si="62"/>
        <v>0</v>
      </c>
      <c r="G1257" s="9" t="str">
        <v>AS-96942</v>
      </c>
      <c r="H1257" s="9" t="str">
        <v>['shopify_payments']</v>
      </c>
      <c r="I1257" s="9">
        <v>49.9</v>
      </c>
      <c r="J1257" s="9">
        <f t="shared" si="60"/>
        <v>49.9</v>
      </c>
      <c r="K1257" s="9">
        <f t="shared" si="61"/>
        <v>0</v>
      </c>
    </row>
    <row r="1258" spans="1:11" x14ac:dyDescent="0.3">
      <c r="A1258" s="9" t="str">
        <v>AS-95168</v>
      </c>
      <c r="B1258" s="9">
        <v>44.9</v>
      </c>
      <c r="C1258" s="9">
        <f>VLOOKUP(A1258,Sales_Shopify!B:Z,12,0)</f>
        <v>44.9</v>
      </c>
      <c r="D1258" s="9">
        <f t="shared" si="62"/>
        <v>0</v>
      </c>
      <c r="G1258" s="9" t="str">
        <v>AS-96944</v>
      </c>
      <c r="H1258" s="9" t="str">
        <v>['shopify_payments']</v>
      </c>
      <c r="I1258" s="9">
        <v>37.9</v>
      </c>
      <c r="J1258" s="9">
        <f t="shared" si="60"/>
        <v>37.9</v>
      </c>
      <c r="K1258" s="9">
        <f t="shared" si="61"/>
        <v>0</v>
      </c>
    </row>
    <row r="1259" spans="1:11" x14ac:dyDescent="0.3">
      <c r="A1259" s="9" t="str">
        <v>AS-95167</v>
      </c>
      <c r="B1259" s="9">
        <v>99.81</v>
      </c>
      <c r="C1259" s="9">
        <f>VLOOKUP(A1259,Sales_Shopify!B:Z,12,0)</f>
        <v>99.81</v>
      </c>
      <c r="D1259" s="9">
        <f t="shared" si="62"/>
        <v>0</v>
      </c>
      <c r="G1259" s="9" t="str">
        <v>AS-96945</v>
      </c>
      <c r="H1259" s="9" t="str">
        <v>['shopify_payments']</v>
      </c>
      <c r="I1259" s="9">
        <v>31.9</v>
      </c>
      <c r="J1259" s="9">
        <f t="shared" si="60"/>
        <v>31.9</v>
      </c>
      <c r="K1259" s="9">
        <f t="shared" si="61"/>
        <v>0</v>
      </c>
    </row>
    <row r="1260" spans="1:11" x14ac:dyDescent="0.3">
      <c r="A1260" s="9" t="str">
        <v>AS-95166</v>
      </c>
      <c r="B1260" s="9">
        <v>65.900000000000006</v>
      </c>
      <c r="C1260" s="9">
        <f>VLOOKUP(A1260,Sales_Shopify!B:Z,12,0)</f>
        <v>65.900000000000006</v>
      </c>
      <c r="D1260" s="9">
        <f t="shared" si="62"/>
        <v>0</v>
      </c>
      <c r="G1260" s="9" t="str">
        <v>AS-96946</v>
      </c>
      <c r="H1260" s="9" t="str">
        <v>['shopify_payments']</v>
      </c>
      <c r="I1260" s="9">
        <v>67.95</v>
      </c>
      <c r="J1260" s="9">
        <f t="shared" si="60"/>
        <v>67.95</v>
      </c>
      <c r="K1260" s="9">
        <f t="shared" si="61"/>
        <v>0</v>
      </c>
    </row>
    <row r="1261" spans="1:11" x14ac:dyDescent="0.3">
      <c r="A1261" s="9" t="str">
        <v>AS-95164</v>
      </c>
      <c r="B1261" s="9">
        <v>99.95</v>
      </c>
      <c r="C1261" s="9">
        <f>VLOOKUP(A1261,Sales_Shopify!B:Z,12,0)</f>
        <v>99.95</v>
      </c>
      <c r="D1261" s="9">
        <f t="shared" si="62"/>
        <v>0</v>
      </c>
      <c r="G1261" s="9" t="str">
        <v>AS-96947</v>
      </c>
      <c r="H1261" s="9" t="str">
        <v>['shopify_payments']</v>
      </c>
      <c r="I1261" s="9">
        <v>64.95</v>
      </c>
      <c r="J1261" s="9">
        <f t="shared" si="60"/>
        <v>64.95</v>
      </c>
      <c r="K1261" s="9">
        <f t="shared" si="61"/>
        <v>0</v>
      </c>
    </row>
    <row r="1262" spans="1:11" x14ac:dyDescent="0.3">
      <c r="A1262" s="9" t="str">
        <v>AS-95161</v>
      </c>
      <c r="B1262" s="9">
        <v>79.900000000000006</v>
      </c>
      <c r="C1262" s="9">
        <f>VLOOKUP(A1262,Sales_Shopify!B:Z,12,0)</f>
        <v>79.900000000000006</v>
      </c>
      <c r="D1262" s="9">
        <f t="shared" si="62"/>
        <v>0</v>
      </c>
      <c r="G1262" s="9" t="str">
        <v>AS-96948</v>
      </c>
      <c r="H1262" s="9" t="str">
        <v>['shopify_payments']</v>
      </c>
      <c r="I1262" s="9">
        <v>84.95</v>
      </c>
      <c r="J1262" s="9">
        <f t="shared" si="60"/>
        <v>84.95</v>
      </c>
      <c r="K1262" s="9">
        <f t="shared" si="61"/>
        <v>0</v>
      </c>
    </row>
    <row r="1263" spans="1:11" x14ac:dyDescent="0.3">
      <c r="A1263" s="9" t="str">
        <v>AS-95160</v>
      </c>
      <c r="B1263" s="9">
        <v>106.11</v>
      </c>
      <c r="C1263" s="9">
        <f>VLOOKUP(A1263,Sales_Shopify!B:Z,12,0)</f>
        <v>106.11</v>
      </c>
      <c r="D1263" s="9">
        <f t="shared" si="62"/>
        <v>0</v>
      </c>
      <c r="G1263" s="9" t="str">
        <v>AS-96951</v>
      </c>
      <c r="H1263" s="9" t="str">
        <v>['shopify_payments']</v>
      </c>
      <c r="I1263" s="9">
        <v>107.82</v>
      </c>
      <c r="J1263" s="9">
        <f t="shared" si="60"/>
        <v>107.82</v>
      </c>
      <c r="K1263" s="9">
        <f t="shared" si="61"/>
        <v>0</v>
      </c>
    </row>
    <row r="1264" spans="1:11" x14ac:dyDescent="0.3">
      <c r="A1264" s="9" t="str">
        <v>AS-95155</v>
      </c>
      <c r="B1264" s="9">
        <v>117.9</v>
      </c>
      <c r="C1264" s="9">
        <f>VLOOKUP(A1264,Sales_Shopify!B:Z,12,0)</f>
        <v>117.9</v>
      </c>
      <c r="D1264" s="9">
        <f t="shared" si="62"/>
        <v>0</v>
      </c>
      <c r="G1264" s="9" t="str">
        <v>AS-96953</v>
      </c>
      <c r="H1264" s="9" t="str">
        <v>['shopify_payments']</v>
      </c>
      <c r="I1264" s="9">
        <v>37.9</v>
      </c>
      <c r="J1264" s="9">
        <f t="shared" si="60"/>
        <v>37.9</v>
      </c>
      <c r="K1264" s="9">
        <f t="shared" si="61"/>
        <v>0</v>
      </c>
    </row>
    <row r="1265" spans="1:11" x14ac:dyDescent="0.3">
      <c r="A1265" s="9" t="str">
        <v>AS-95153</v>
      </c>
      <c r="B1265" s="9">
        <v>67.95</v>
      </c>
      <c r="C1265" s="9">
        <f>VLOOKUP(A1265,Sales_Shopify!B:Z,12,0)</f>
        <v>67.95</v>
      </c>
      <c r="D1265" s="9">
        <f t="shared" si="62"/>
        <v>0</v>
      </c>
      <c r="G1265" s="9" t="str">
        <v>AS-96954</v>
      </c>
      <c r="H1265" s="9" t="str">
        <v>['shopify_payments']</v>
      </c>
      <c r="I1265" s="9">
        <v>31.9</v>
      </c>
      <c r="J1265" s="9">
        <f t="shared" si="60"/>
        <v>31.9</v>
      </c>
      <c r="K1265" s="9">
        <f t="shared" si="61"/>
        <v>0</v>
      </c>
    </row>
    <row r="1266" spans="1:11" x14ac:dyDescent="0.3">
      <c r="A1266" s="9" t="str">
        <v>AS-95150</v>
      </c>
      <c r="B1266" s="9">
        <v>61.11</v>
      </c>
      <c r="C1266" s="9">
        <f>VLOOKUP(A1266,Sales_Shopify!B:Z,12,0)</f>
        <v>61.11</v>
      </c>
      <c r="D1266" s="9">
        <f t="shared" si="62"/>
        <v>0</v>
      </c>
      <c r="G1266" s="9" t="str">
        <v>AS-96924</v>
      </c>
      <c r="H1266" s="9" t="str">
        <v>['shopify_payments']</v>
      </c>
      <c r="I1266" s="9">
        <v>0</v>
      </c>
      <c r="J1266" s="9">
        <f t="shared" si="60"/>
        <v>0</v>
      </c>
      <c r="K1266" s="9">
        <f t="shared" si="61"/>
        <v>0</v>
      </c>
    </row>
    <row r="1267" spans="1:11" x14ac:dyDescent="0.3">
      <c r="A1267" s="9" t="str">
        <v>AS-95147</v>
      </c>
      <c r="B1267" s="9">
        <v>37.9</v>
      </c>
      <c r="C1267" s="9">
        <f>VLOOKUP(A1267,Sales_Shopify!B:Z,12,0)</f>
        <v>37.9</v>
      </c>
      <c r="D1267" s="9">
        <f t="shared" si="62"/>
        <v>0</v>
      </c>
      <c r="G1267" s="9" t="str">
        <v>AS-96956</v>
      </c>
      <c r="H1267" s="9" t="str">
        <v>['shopify_payments']</v>
      </c>
      <c r="I1267" s="9">
        <v>24.9</v>
      </c>
      <c r="J1267" s="9">
        <f t="shared" si="60"/>
        <v>24.9</v>
      </c>
      <c r="K1267" s="9">
        <f t="shared" si="61"/>
        <v>0</v>
      </c>
    </row>
    <row r="1268" spans="1:11" x14ac:dyDescent="0.3">
      <c r="A1268" s="9" t="str">
        <v>AS-95146</v>
      </c>
      <c r="B1268" s="9">
        <v>44.85</v>
      </c>
      <c r="C1268" s="9">
        <f>VLOOKUP(A1268,Sales_Shopify!B:Z,12,0)</f>
        <v>44.85</v>
      </c>
      <c r="D1268" s="9">
        <f t="shared" si="62"/>
        <v>0</v>
      </c>
      <c r="G1268" s="9" t="str">
        <v>AS-96957</v>
      </c>
      <c r="H1268" s="9" t="str">
        <v>['shopify_payments']</v>
      </c>
      <c r="I1268" s="9">
        <v>67.95</v>
      </c>
      <c r="J1268" s="9">
        <f t="shared" si="60"/>
        <v>67.95</v>
      </c>
      <c r="K1268" s="9">
        <f t="shared" si="61"/>
        <v>0</v>
      </c>
    </row>
    <row r="1269" spans="1:11" x14ac:dyDescent="0.3">
      <c r="A1269" s="9" t="str">
        <v>AS-95145</v>
      </c>
      <c r="B1269" s="9">
        <v>99.81</v>
      </c>
      <c r="C1269" s="9">
        <f>VLOOKUP(A1269,Sales_Shopify!B:Z,12,0)</f>
        <v>99.81</v>
      </c>
      <c r="D1269" s="9">
        <f t="shared" si="62"/>
        <v>0</v>
      </c>
      <c r="G1269" s="9" t="str">
        <v>AS-96959</v>
      </c>
      <c r="H1269" s="9" t="str">
        <v>['shopify_payments']</v>
      </c>
      <c r="I1269" s="9">
        <v>47.9</v>
      </c>
      <c r="J1269" s="9">
        <f t="shared" si="60"/>
        <v>47.9</v>
      </c>
      <c r="K1269" s="9">
        <f t="shared" si="61"/>
        <v>0</v>
      </c>
    </row>
    <row r="1270" spans="1:11" x14ac:dyDescent="0.3">
      <c r="A1270" s="9" t="str">
        <v>AS-95139</v>
      </c>
      <c r="B1270" s="9">
        <v>31.9</v>
      </c>
      <c r="C1270" s="9">
        <f>VLOOKUP(A1270,Sales_Shopify!B:Z,12,0)</f>
        <v>31.9</v>
      </c>
      <c r="D1270" s="9">
        <f t="shared" si="62"/>
        <v>0</v>
      </c>
      <c r="G1270" s="9" t="str">
        <v>AS-96961</v>
      </c>
      <c r="H1270" s="9" t="str">
        <v>['shopify_payments']</v>
      </c>
      <c r="I1270" s="9">
        <v>47.9</v>
      </c>
      <c r="J1270" s="9">
        <f t="shared" si="60"/>
        <v>47.9</v>
      </c>
      <c r="K1270" s="9">
        <f t="shared" si="61"/>
        <v>0</v>
      </c>
    </row>
    <row r="1271" spans="1:11" x14ac:dyDescent="0.3">
      <c r="A1271" s="9" t="str">
        <v>AS-95138</v>
      </c>
      <c r="B1271" s="9">
        <v>199.9</v>
      </c>
      <c r="C1271" s="9">
        <f>VLOOKUP(A1271,Sales_Shopify!B:Z,12,0)</f>
        <v>199.9</v>
      </c>
      <c r="D1271" s="9">
        <f t="shared" si="62"/>
        <v>0</v>
      </c>
      <c r="G1271" s="9" t="str">
        <v>AS-96962</v>
      </c>
      <c r="H1271" s="9" t="str">
        <v>['shopify_payments']</v>
      </c>
      <c r="I1271" s="9">
        <v>17.899999999999999</v>
      </c>
      <c r="J1271" s="9">
        <f t="shared" si="60"/>
        <v>17.899999999999999</v>
      </c>
      <c r="K1271" s="9">
        <f t="shared" si="61"/>
        <v>0</v>
      </c>
    </row>
    <row r="1272" spans="1:11" x14ac:dyDescent="0.3">
      <c r="A1272" s="9" t="str">
        <v>AS-95137</v>
      </c>
      <c r="B1272" s="9">
        <v>99.95</v>
      </c>
      <c r="C1272" s="9">
        <f>VLOOKUP(A1272,Sales_Shopify!B:Z,12,0)</f>
        <v>99.95</v>
      </c>
      <c r="D1272" s="9">
        <f t="shared" si="62"/>
        <v>0</v>
      </c>
      <c r="G1272" s="9" t="str">
        <v>AS-96963</v>
      </c>
      <c r="H1272" s="9" t="str">
        <v>['shopify_payments']</v>
      </c>
      <c r="I1272" s="9">
        <v>88.92</v>
      </c>
      <c r="J1272" s="9">
        <f t="shared" si="60"/>
        <v>88.92</v>
      </c>
      <c r="K1272" s="9">
        <f t="shared" si="61"/>
        <v>0</v>
      </c>
    </row>
    <row r="1273" spans="1:11" x14ac:dyDescent="0.3">
      <c r="A1273" s="9" t="str">
        <v>AS-95132</v>
      </c>
      <c r="B1273" s="9">
        <v>54.85</v>
      </c>
      <c r="C1273" s="9">
        <f>VLOOKUP(A1273,Sales_Shopify!B:Z,12,0)</f>
        <v>54.85</v>
      </c>
      <c r="D1273" s="9">
        <f t="shared" si="62"/>
        <v>0</v>
      </c>
      <c r="G1273" s="9" t="str">
        <v>AS-96965</v>
      </c>
      <c r="H1273" s="9" t="str">
        <v>['shopify_payments']</v>
      </c>
      <c r="I1273" s="9">
        <v>86.62</v>
      </c>
      <c r="J1273" s="9">
        <f t="shared" si="60"/>
        <v>86.62</v>
      </c>
      <c r="K1273" s="9">
        <f t="shared" si="61"/>
        <v>0</v>
      </c>
    </row>
    <row r="1274" spans="1:11" x14ac:dyDescent="0.3">
      <c r="A1274" s="9" t="str">
        <v>AS-95127</v>
      </c>
      <c r="B1274" s="9">
        <v>31.9</v>
      </c>
      <c r="C1274" s="9">
        <f>VLOOKUP(A1274,Sales_Shopify!B:Z,12,0)</f>
        <v>31.9</v>
      </c>
      <c r="D1274" s="9">
        <f t="shared" si="62"/>
        <v>0</v>
      </c>
      <c r="G1274" s="9" t="str">
        <v>AS-96966</v>
      </c>
      <c r="H1274" s="9" t="str">
        <v>['shopify_payments']</v>
      </c>
      <c r="I1274" s="9">
        <v>58.37</v>
      </c>
      <c r="J1274" s="9">
        <f t="shared" si="60"/>
        <v>58.37</v>
      </c>
      <c r="K1274" s="9">
        <f t="shared" si="61"/>
        <v>0</v>
      </c>
    </row>
    <row r="1275" spans="1:11" x14ac:dyDescent="0.3">
      <c r="A1275" s="9" t="str">
        <v>AS-95126</v>
      </c>
      <c r="B1275" s="9">
        <v>67.95</v>
      </c>
      <c r="C1275" s="9">
        <f>VLOOKUP(A1275,Sales_Shopify!B:Z,12,0)</f>
        <v>67.95</v>
      </c>
      <c r="D1275" s="9">
        <f t="shared" si="62"/>
        <v>0</v>
      </c>
      <c r="G1275" s="9" t="str">
        <v>AS-96967</v>
      </c>
      <c r="H1275" s="9" t="str">
        <v>['shopify_payments']</v>
      </c>
      <c r="I1275" s="9">
        <v>17.899999999999999</v>
      </c>
      <c r="J1275" s="9">
        <f t="shared" si="60"/>
        <v>17.899999999999999</v>
      </c>
      <c r="K1275" s="9">
        <f t="shared" si="61"/>
        <v>0</v>
      </c>
    </row>
    <row r="1276" spans="1:11" x14ac:dyDescent="0.3">
      <c r="A1276" s="9" t="str">
        <v>AS-95124</v>
      </c>
      <c r="B1276" s="9">
        <v>67.95</v>
      </c>
      <c r="C1276" s="9">
        <f>VLOOKUP(A1276,Sales_Shopify!B:Z,12,0)</f>
        <v>67.95</v>
      </c>
      <c r="D1276" s="9">
        <f t="shared" si="62"/>
        <v>0</v>
      </c>
      <c r="G1276" s="9" t="str">
        <v>AS-96972</v>
      </c>
      <c r="H1276" s="9" t="str">
        <v>['shopify_payments']</v>
      </c>
      <c r="I1276" s="9">
        <v>161.6</v>
      </c>
      <c r="J1276" s="9">
        <f t="shared" si="60"/>
        <v>161.6</v>
      </c>
      <c r="K1276" s="9">
        <f t="shared" si="61"/>
        <v>0</v>
      </c>
    </row>
    <row r="1277" spans="1:11" x14ac:dyDescent="0.3">
      <c r="A1277" s="9" t="str">
        <v>AS-95123</v>
      </c>
      <c r="B1277" s="9">
        <v>159.94999999999999</v>
      </c>
      <c r="C1277" s="9">
        <f>VLOOKUP(A1277,Sales_Shopify!B:Z,12,0)</f>
        <v>159.94999999999999</v>
      </c>
      <c r="D1277" s="9">
        <f t="shared" si="62"/>
        <v>0</v>
      </c>
      <c r="G1277" s="9" t="str">
        <v>AS-96978</v>
      </c>
      <c r="H1277" s="9" t="str">
        <v>['shopify_payments']</v>
      </c>
      <c r="I1277" s="9">
        <v>359.7</v>
      </c>
      <c r="J1277" s="9">
        <f t="shared" si="60"/>
        <v>359.7</v>
      </c>
      <c r="K1277" s="9">
        <f t="shared" si="61"/>
        <v>0</v>
      </c>
    </row>
    <row r="1278" spans="1:11" x14ac:dyDescent="0.3">
      <c r="A1278" s="9" t="str">
        <v>AS-91409</v>
      </c>
      <c r="B1278" s="9">
        <v>-119.98</v>
      </c>
      <c r="C1278" s="9">
        <f>VLOOKUP(A1278,Sales_Shopify!B:Z,12,0)</f>
        <v>-119.98</v>
      </c>
      <c r="D1278" s="9">
        <f t="shared" si="62"/>
        <v>0</v>
      </c>
      <c r="G1278" s="9" t="str">
        <v>AS-96979</v>
      </c>
      <c r="H1278" s="9" t="str">
        <v>['shopify_payments']</v>
      </c>
      <c r="I1278" s="9">
        <v>49.9</v>
      </c>
      <c r="J1278" s="9">
        <f t="shared" si="60"/>
        <v>49.9</v>
      </c>
      <c r="K1278" s="9">
        <f t="shared" si="61"/>
        <v>0</v>
      </c>
    </row>
    <row r="1279" spans="1:11" x14ac:dyDescent="0.3">
      <c r="A1279" s="9" t="str">
        <v>AS-95116</v>
      </c>
      <c r="B1279" s="9">
        <v>199.95</v>
      </c>
      <c r="C1279" s="9">
        <f>VLOOKUP(A1279,Sales_Shopify!B:Z,12,0)</f>
        <v>199.95</v>
      </c>
      <c r="D1279" s="9">
        <f t="shared" si="62"/>
        <v>0</v>
      </c>
      <c r="G1279" s="9" t="str">
        <v>AS-96983</v>
      </c>
      <c r="H1279" s="9" t="str">
        <v>['shopify_payments']</v>
      </c>
      <c r="I1279" s="9">
        <v>99.95</v>
      </c>
      <c r="J1279" s="9">
        <f t="shared" si="60"/>
        <v>99.95</v>
      </c>
      <c r="K1279" s="9">
        <f t="shared" si="61"/>
        <v>0</v>
      </c>
    </row>
    <row r="1280" spans="1:11" x14ac:dyDescent="0.3">
      <c r="A1280" s="9" t="str">
        <v>AS-95115</v>
      </c>
      <c r="B1280" s="9">
        <v>60.17</v>
      </c>
      <c r="C1280" s="9">
        <f>VLOOKUP(A1280,Sales_Shopify!B:Z,12,0)</f>
        <v>60.17</v>
      </c>
      <c r="D1280" s="9">
        <f t="shared" si="62"/>
        <v>0</v>
      </c>
      <c r="G1280" s="9" t="str">
        <v>AS-96984</v>
      </c>
      <c r="H1280" s="9" t="str">
        <v>['shopify_payments']</v>
      </c>
      <c r="I1280" s="9">
        <v>115.97</v>
      </c>
      <c r="J1280" s="9">
        <f t="shared" si="60"/>
        <v>115.97</v>
      </c>
      <c r="K1280" s="9">
        <f t="shared" si="61"/>
        <v>0</v>
      </c>
    </row>
    <row r="1281" spans="1:11" x14ac:dyDescent="0.3">
      <c r="A1281" s="9" t="str">
        <v>AS-95114</v>
      </c>
      <c r="B1281" s="9">
        <v>65.8</v>
      </c>
      <c r="C1281" s="9">
        <f>VLOOKUP(A1281,Sales_Shopify!B:Z,12,0)</f>
        <v>65.8</v>
      </c>
      <c r="D1281" s="9">
        <f t="shared" si="62"/>
        <v>0</v>
      </c>
      <c r="G1281" s="9" t="str">
        <v>AS-96986</v>
      </c>
      <c r="H1281" s="9" t="str">
        <v>['shopify_payments']</v>
      </c>
      <c r="I1281" s="9">
        <v>63.9</v>
      </c>
      <c r="J1281" s="9">
        <f t="shared" si="60"/>
        <v>63.9</v>
      </c>
      <c r="K1281" s="9">
        <f t="shared" si="61"/>
        <v>0</v>
      </c>
    </row>
    <row r="1282" spans="1:11" x14ac:dyDescent="0.3">
      <c r="A1282" s="9" t="str">
        <v>AS-95113</v>
      </c>
      <c r="B1282" s="9">
        <v>135.9</v>
      </c>
      <c r="C1282" s="9">
        <f>VLOOKUP(A1282,Sales_Shopify!B:Z,12,0)</f>
        <v>135.9</v>
      </c>
      <c r="D1282" s="9">
        <f t="shared" si="62"/>
        <v>0</v>
      </c>
      <c r="G1282" s="9" t="str">
        <v>AS-96988</v>
      </c>
      <c r="H1282" s="9" t="str">
        <v>['shopify_payments']</v>
      </c>
      <c r="I1282" s="9">
        <v>84.95</v>
      </c>
      <c r="J1282" s="9">
        <f t="shared" si="60"/>
        <v>84.95</v>
      </c>
      <c r="K1282" s="9">
        <f t="shared" si="61"/>
        <v>0</v>
      </c>
    </row>
    <row r="1283" spans="1:11" x14ac:dyDescent="0.3">
      <c r="A1283" s="9" t="str">
        <v>AS-95112</v>
      </c>
      <c r="B1283" s="9">
        <v>0</v>
      </c>
      <c r="C1283" s="9">
        <f>VLOOKUP(A1283,Sales_Shopify!B:Z,12,0)</f>
        <v>0</v>
      </c>
      <c r="D1283" s="9">
        <f t="shared" si="62"/>
        <v>0</v>
      </c>
      <c r="G1283" s="9" t="str">
        <v>AS-96991</v>
      </c>
      <c r="H1283" s="9" t="str">
        <v>['shopify_payments']</v>
      </c>
      <c r="I1283" s="9">
        <v>115.97</v>
      </c>
      <c r="J1283" s="9">
        <f t="shared" si="60"/>
        <v>115.97</v>
      </c>
      <c r="K1283" s="9">
        <f t="shared" si="61"/>
        <v>0</v>
      </c>
    </row>
    <row r="1284" spans="1:11" x14ac:dyDescent="0.3">
      <c r="A1284" s="9" t="str">
        <v>AS-95109</v>
      </c>
      <c r="B1284" s="9">
        <v>67.37</v>
      </c>
      <c r="C1284" s="9">
        <f>VLOOKUP(A1284,Sales_Shopify!B:Z,12,0)</f>
        <v>67.37</v>
      </c>
      <c r="D1284" s="9">
        <f t="shared" si="62"/>
        <v>0</v>
      </c>
      <c r="G1284" s="9" t="str">
        <v>AS-96992</v>
      </c>
      <c r="H1284" s="9" t="str">
        <v>['shopify_payments']</v>
      </c>
      <c r="I1284" s="9">
        <v>79.95</v>
      </c>
      <c r="J1284" s="9">
        <f t="shared" si="60"/>
        <v>79.95</v>
      </c>
      <c r="K1284" s="9">
        <f t="shared" si="61"/>
        <v>0</v>
      </c>
    </row>
    <row r="1285" spans="1:11" x14ac:dyDescent="0.3">
      <c r="A1285" s="9" t="str">
        <v>AS-95108</v>
      </c>
      <c r="B1285" s="9">
        <v>58.85</v>
      </c>
      <c r="C1285" s="9">
        <f>VLOOKUP(A1285,Sales_Shopify!B:Z,12,0)</f>
        <v>58.85</v>
      </c>
      <c r="D1285" s="9">
        <f t="shared" si="62"/>
        <v>0</v>
      </c>
      <c r="G1285" s="9" t="str">
        <v>AS-96993</v>
      </c>
      <c r="H1285" s="9" t="str">
        <v>['shopify_payments']</v>
      </c>
      <c r="I1285" s="9">
        <v>29.9</v>
      </c>
      <c r="J1285" s="9">
        <f t="shared" si="60"/>
        <v>29.9</v>
      </c>
      <c r="K1285" s="9">
        <f t="shared" si="61"/>
        <v>0</v>
      </c>
    </row>
    <row r="1286" spans="1:11" x14ac:dyDescent="0.3">
      <c r="A1286" s="9" t="str">
        <v>AS-95106</v>
      </c>
      <c r="B1286" s="9">
        <v>49.9</v>
      </c>
      <c r="C1286" s="9">
        <f>VLOOKUP(A1286,Sales_Shopify!B:Z,12,0)</f>
        <v>49.9</v>
      </c>
      <c r="D1286" s="9">
        <f t="shared" si="62"/>
        <v>0</v>
      </c>
      <c r="G1286" s="9" t="str">
        <v>AS-96994</v>
      </c>
      <c r="H1286" s="9" t="str">
        <v>['shopify_payments']</v>
      </c>
      <c r="I1286" s="9">
        <v>71.91</v>
      </c>
      <c r="J1286" s="9">
        <f t="shared" si="60"/>
        <v>71.91</v>
      </c>
      <c r="K1286" s="9">
        <f t="shared" si="61"/>
        <v>0</v>
      </c>
    </row>
    <row r="1287" spans="1:11" x14ac:dyDescent="0.3">
      <c r="A1287" s="9" t="str">
        <v>AS-95104</v>
      </c>
      <c r="B1287" s="9">
        <v>54.9</v>
      </c>
      <c r="C1287" s="9">
        <f>VLOOKUP(A1287,Sales_Shopify!B:Z,12,0)</f>
        <v>54.9</v>
      </c>
      <c r="D1287" s="9">
        <f t="shared" si="62"/>
        <v>0</v>
      </c>
      <c r="G1287" s="9" t="str">
        <v>AS-96995</v>
      </c>
      <c r="H1287" s="9" t="str">
        <v>['shopify_payments']</v>
      </c>
      <c r="I1287" s="9">
        <v>37.9</v>
      </c>
      <c r="J1287" s="9">
        <f t="shared" si="60"/>
        <v>37.9</v>
      </c>
      <c r="K1287" s="9">
        <f t="shared" si="61"/>
        <v>0</v>
      </c>
    </row>
    <row r="1288" spans="1:11" x14ac:dyDescent="0.3">
      <c r="A1288" s="9" t="str">
        <v>AS-95103</v>
      </c>
      <c r="B1288" s="9">
        <v>167.22</v>
      </c>
      <c r="C1288" s="9">
        <f>VLOOKUP(A1288,Sales_Shopify!B:Z,12,0)</f>
        <v>167.22</v>
      </c>
      <c r="D1288" s="9">
        <f t="shared" si="62"/>
        <v>0</v>
      </c>
      <c r="G1288" s="9" t="str">
        <v>AS-96996</v>
      </c>
      <c r="H1288" s="9" t="str">
        <v>['shopify_payments']</v>
      </c>
      <c r="I1288" s="9">
        <v>63.9</v>
      </c>
      <c r="J1288" s="9">
        <f t="shared" si="60"/>
        <v>63.9</v>
      </c>
      <c r="K1288" s="9">
        <f t="shared" si="61"/>
        <v>0</v>
      </c>
    </row>
    <row r="1289" spans="1:11" x14ac:dyDescent="0.3">
      <c r="A1289" s="9" t="str">
        <v>AS-95100</v>
      </c>
      <c r="B1289" s="9">
        <v>39.92</v>
      </c>
      <c r="C1289" s="9">
        <f>VLOOKUP(A1289,Sales_Shopify!B:Z,12,0)</f>
        <v>39.92</v>
      </c>
      <c r="D1289" s="9">
        <f t="shared" si="62"/>
        <v>0</v>
      </c>
      <c r="G1289" s="9" t="str">
        <v>AS-96997</v>
      </c>
      <c r="H1289" s="9" t="str">
        <v>['shopify_payments']</v>
      </c>
      <c r="I1289" s="9">
        <v>59.31</v>
      </c>
      <c r="J1289" s="9">
        <f t="shared" si="60"/>
        <v>59.31</v>
      </c>
      <c r="K1289" s="9">
        <f t="shared" si="61"/>
        <v>0</v>
      </c>
    </row>
    <row r="1290" spans="1:11" x14ac:dyDescent="0.3">
      <c r="A1290" s="9" t="str">
        <v>AS-95099</v>
      </c>
      <c r="B1290" s="9">
        <v>64.95</v>
      </c>
      <c r="C1290" s="9">
        <f>VLOOKUP(A1290,Sales_Shopify!B:Z,12,0)</f>
        <v>64.95</v>
      </c>
      <c r="D1290" s="9">
        <f t="shared" si="62"/>
        <v>0</v>
      </c>
      <c r="G1290" s="9" t="str">
        <v>AS-97000</v>
      </c>
      <c r="H1290" s="9" t="str">
        <v>['shopify_payments']</v>
      </c>
      <c r="I1290" s="9">
        <v>31.9</v>
      </c>
      <c r="J1290" s="9">
        <f t="shared" si="60"/>
        <v>31.9</v>
      </c>
      <c r="K1290" s="9">
        <f t="shared" si="61"/>
        <v>0</v>
      </c>
    </row>
    <row r="1291" spans="1:11" x14ac:dyDescent="0.3">
      <c r="A1291" s="9" t="str">
        <v>AS-95098</v>
      </c>
      <c r="B1291" s="9">
        <v>67.37</v>
      </c>
      <c r="C1291" s="9">
        <f>VLOOKUP(A1291,Sales_Shopify!B:Z,12,0)</f>
        <v>67.37</v>
      </c>
      <c r="D1291" s="9">
        <f t="shared" si="62"/>
        <v>0</v>
      </c>
      <c r="G1291" s="9" t="str">
        <v>AS-97001</v>
      </c>
      <c r="H1291" s="9" t="str">
        <v>['shopify_payments']</v>
      </c>
      <c r="I1291" s="9">
        <v>49.86</v>
      </c>
      <c r="J1291" s="9">
        <f t="shared" si="60"/>
        <v>49.86</v>
      </c>
      <c r="K1291" s="9">
        <f t="shared" si="61"/>
        <v>0</v>
      </c>
    </row>
    <row r="1292" spans="1:11" x14ac:dyDescent="0.3">
      <c r="A1292" s="9" t="str">
        <v>AS-95094</v>
      </c>
      <c r="B1292" s="9">
        <v>31.9</v>
      </c>
      <c r="C1292" s="9">
        <f>VLOOKUP(A1292,Sales_Shopify!B:Z,12,0)</f>
        <v>31.9</v>
      </c>
      <c r="D1292" s="9">
        <f t="shared" si="62"/>
        <v>0</v>
      </c>
      <c r="G1292" s="9" t="str">
        <v>AS-97002</v>
      </c>
      <c r="H1292" s="9" t="str">
        <v>['shopify_payments']</v>
      </c>
      <c r="I1292" s="9">
        <v>49.9</v>
      </c>
      <c r="J1292" s="9">
        <f t="shared" si="60"/>
        <v>49.9</v>
      </c>
      <c r="K1292" s="9">
        <f t="shared" si="61"/>
        <v>0</v>
      </c>
    </row>
    <row r="1293" spans="1:11" x14ac:dyDescent="0.3">
      <c r="A1293" s="9" t="str">
        <v>AS-95093</v>
      </c>
      <c r="B1293" s="9">
        <v>101.61</v>
      </c>
      <c r="C1293" s="9">
        <f>VLOOKUP(A1293,Sales_Shopify!B:Z,12,0)</f>
        <v>101.61</v>
      </c>
      <c r="D1293" s="9">
        <f t="shared" si="62"/>
        <v>0</v>
      </c>
      <c r="G1293" s="9" t="str">
        <v>AS-97004</v>
      </c>
      <c r="H1293" s="9" t="str">
        <v>['shopify_payments']</v>
      </c>
      <c r="I1293" s="9">
        <v>67.95</v>
      </c>
      <c r="J1293" s="9">
        <f t="shared" si="60"/>
        <v>67.95</v>
      </c>
      <c r="K1293" s="9">
        <f t="shared" si="61"/>
        <v>0</v>
      </c>
    </row>
    <row r="1294" spans="1:11" x14ac:dyDescent="0.3">
      <c r="A1294" s="9" t="str">
        <v>AS-95091</v>
      </c>
      <c r="B1294" s="9">
        <v>80.91</v>
      </c>
      <c r="C1294" s="9">
        <f>VLOOKUP(A1294,Sales_Shopify!B:Z,12,0)</f>
        <v>80.91</v>
      </c>
      <c r="D1294" s="9">
        <f t="shared" si="62"/>
        <v>0</v>
      </c>
      <c r="G1294" s="9" t="str">
        <v>AS-97005</v>
      </c>
      <c r="H1294" s="9" t="str">
        <v>['shopify_payments']</v>
      </c>
      <c r="I1294" s="9">
        <v>99.95</v>
      </c>
      <c r="J1294" s="9">
        <f t="shared" si="60"/>
        <v>99.95</v>
      </c>
      <c r="K1294" s="9">
        <f t="shared" si="61"/>
        <v>0</v>
      </c>
    </row>
    <row r="1295" spans="1:11" x14ac:dyDescent="0.3">
      <c r="A1295" s="9" t="str">
        <v>AS-95090</v>
      </c>
      <c r="B1295" s="9">
        <v>74.849999999999994</v>
      </c>
      <c r="C1295" s="9">
        <f>VLOOKUP(A1295,Sales_Shopify!B:Z,12,0)</f>
        <v>74.849999999999994</v>
      </c>
      <c r="D1295" s="9">
        <f t="shared" si="62"/>
        <v>0</v>
      </c>
      <c r="G1295" s="9" t="str">
        <v>AS-97009</v>
      </c>
      <c r="H1295" s="9" t="str">
        <v>['shopify_payments']</v>
      </c>
      <c r="I1295" s="9">
        <v>54.9</v>
      </c>
      <c r="J1295" s="9">
        <f t="shared" si="60"/>
        <v>54.9</v>
      </c>
      <c r="K1295" s="9">
        <f t="shared" si="61"/>
        <v>0</v>
      </c>
    </row>
    <row r="1296" spans="1:11" x14ac:dyDescent="0.3">
      <c r="A1296" s="9" t="str">
        <v>AS-95089</v>
      </c>
      <c r="B1296" s="9">
        <v>67.95</v>
      </c>
      <c r="C1296" s="9">
        <f>VLOOKUP(A1296,Sales_Shopify!B:Z,12,0)</f>
        <v>67.95</v>
      </c>
      <c r="D1296" s="9">
        <f t="shared" si="62"/>
        <v>0</v>
      </c>
      <c r="G1296" s="9" t="str">
        <v>AS-97010</v>
      </c>
      <c r="H1296" s="9" t="str">
        <v>['shopify_payments']</v>
      </c>
      <c r="I1296" s="9">
        <v>59.31</v>
      </c>
      <c r="J1296" s="9">
        <f t="shared" si="60"/>
        <v>59.31</v>
      </c>
      <c r="K1296" s="9">
        <f t="shared" si="61"/>
        <v>0</v>
      </c>
    </row>
    <row r="1297" spans="1:11" x14ac:dyDescent="0.3">
      <c r="A1297" s="9" t="str">
        <v>AS-95086</v>
      </c>
      <c r="B1297" s="9">
        <v>24.9</v>
      </c>
      <c r="C1297" s="9">
        <f>VLOOKUP(A1297,Sales_Shopify!B:Z,12,0)</f>
        <v>24.9</v>
      </c>
      <c r="D1297" s="9">
        <f t="shared" si="62"/>
        <v>0</v>
      </c>
      <c r="G1297" s="9" t="str">
        <v>AS-97011</v>
      </c>
      <c r="H1297" s="9" t="str">
        <v>['shopify_payments']</v>
      </c>
      <c r="I1297" s="9">
        <v>84.95</v>
      </c>
      <c r="J1297" s="9">
        <f t="shared" si="60"/>
        <v>84.95</v>
      </c>
      <c r="K1297" s="9">
        <f t="shared" si="61"/>
        <v>0</v>
      </c>
    </row>
    <row r="1298" spans="1:11" x14ac:dyDescent="0.3">
      <c r="A1298" s="9" t="str">
        <v>AS-95085</v>
      </c>
      <c r="B1298" s="9">
        <v>47.9</v>
      </c>
      <c r="C1298" s="9">
        <f>VLOOKUP(A1298,Sales_Shopify!B:Z,12,0)</f>
        <v>47.9</v>
      </c>
      <c r="D1298" s="9">
        <f t="shared" si="62"/>
        <v>0</v>
      </c>
      <c r="G1298" s="9" t="str">
        <v>AS-97014</v>
      </c>
      <c r="H1298" s="9" t="str">
        <v>['shopify_payments']</v>
      </c>
      <c r="I1298" s="9">
        <v>267.5</v>
      </c>
      <c r="J1298" s="9">
        <f t="shared" si="60"/>
        <v>267.5</v>
      </c>
      <c r="K1298" s="9">
        <f t="shared" si="61"/>
        <v>0</v>
      </c>
    </row>
    <row r="1299" spans="1:11" x14ac:dyDescent="0.3">
      <c r="A1299" s="9" t="str">
        <v>AS-95084</v>
      </c>
      <c r="B1299" s="9">
        <v>34.9</v>
      </c>
      <c r="C1299" s="9">
        <f>VLOOKUP(A1299,Sales_Shopify!B:Z,12,0)</f>
        <v>34.9</v>
      </c>
      <c r="D1299" s="9">
        <f t="shared" si="62"/>
        <v>0</v>
      </c>
      <c r="G1299" s="9" t="str">
        <v>AS-97016</v>
      </c>
      <c r="H1299" s="9" t="str">
        <v>['shopify_payments']</v>
      </c>
      <c r="I1299" s="9">
        <v>84.95</v>
      </c>
      <c r="J1299" s="9">
        <f t="shared" si="60"/>
        <v>84.95</v>
      </c>
      <c r="K1299" s="9">
        <f t="shared" si="61"/>
        <v>0</v>
      </c>
    </row>
    <row r="1300" spans="1:11" x14ac:dyDescent="0.3">
      <c r="A1300" s="9" t="str">
        <v>AS-95083</v>
      </c>
      <c r="B1300" s="9">
        <v>31.9</v>
      </c>
      <c r="C1300" s="9">
        <f>VLOOKUP(A1300,Sales_Shopify!B:Z,12,0)</f>
        <v>31.9</v>
      </c>
      <c r="D1300" s="9">
        <f t="shared" si="62"/>
        <v>0</v>
      </c>
      <c r="G1300" s="9" t="str">
        <v>AS-97017</v>
      </c>
      <c r="H1300" s="9" t="str">
        <v>['shopify_payments']</v>
      </c>
      <c r="I1300" s="9">
        <v>47.9</v>
      </c>
      <c r="J1300" s="9">
        <f t="shared" si="60"/>
        <v>47.9</v>
      </c>
      <c r="K1300" s="9">
        <f t="shared" si="61"/>
        <v>0</v>
      </c>
    </row>
    <row r="1301" spans="1:11" x14ac:dyDescent="0.3">
      <c r="A1301" s="9" t="str">
        <v>AS-95078</v>
      </c>
      <c r="B1301" s="9">
        <v>58.95</v>
      </c>
      <c r="C1301" s="9">
        <f>VLOOKUP(A1301,Sales_Shopify!B:Z,12,0)</f>
        <v>58.95</v>
      </c>
      <c r="D1301" s="9">
        <f t="shared" si="62"/>
        <v>0</v>
      </c>
      <c r="G1301" s="9" t="str">
        <v>AS-97018</v>
      </c>
      <c r="H1301" s="9" t="str">
        <v>['shopify_payments']</v>
      </c>
      <c r="I1301" s="9">
        <v>47.9</v>
      </c>
      <c r="J1301" s="9">
        <f t="shared" si="60"/>
        <v>47.9</v>
      </c>
      <c r="K1301" s="9">
        <f t="shared" si="61"/>
        <v>0</v>
      </c>
    </row>
    <row r="1302" spans="1:11" x14ac:dyDescent="0.3">
      <c r="A1302" s="9" t="str">
        <v>AS-95075</v>
      </c>
      <c r="B1302" s="9">
        <v>24.9</v>
      </c>
      <c r="C1302" s="9">
        <f>VLOOKUP(A1302,Sales_Shopify!B:Z,12,0)</f>
        <v>24.9</v>
      </c>
      <c r="D1302" s="9">
        <f t="shared" si="62"/>
        <v>0</v>
      </c>
      <c r="G1302" s="9" t="str">
        <v>AS-97022</v>
      </c>
      <c r="H1302" s="9" t="str">
        <v>['shopify_payments']</v>
      </c>
      <c r="I1302" s="9">
        <v>64.709999999999994</v>
      </c>
      <c r="J1302" s="9">
        <f t="shared" si="60"/>
        <v>64.709999999999994</v>
      </c>
      <c r="K1302" s="9">
        <f t="shared" si="61"/>
        <v>0</v>
      </c>
    </row>
    <row r="1303" spans="1:11" x14ac:dyDescent="0.3">
      <c r="A1303" s="9" t="str">
        <v>AS-94565</v>
      </c>
      <c r="B1303" s="9">
        <v>-99.95</v>
      </c>
      <c r="C1303" s="9">
        <f>VLOOKUP(A1303,Sales_Shopify!B:Z,12,0)</f>
        <v>-99.95</v>
      </c>
      <c r="D1303" s="9">
        <f t="shared" si="62"/>
        <v>0</v>
      </c>
      <c r="G1303" s="9" t="str">
        <v>AS-97023</v>
      </c>
      <c r="H1303" s="9" t="str">
        <v>['shopify_payments']</v>
      </c>
      <c r="I1303" s="9">
        <v>52.85</v>
      </c>
      <c r="J1303" s="9">
        <f t="shared" si="60"/>
        <v>52.85</v>
      </c>
      <c r="K1303" s="9">
        <f t="shared" si="61"/>
        <v>0</v>
      </c>
    </row>
    <row r="1304" spans="1:11" x14ac:dyDescent="0.3">
      <c r="A1304" s="9" t="str">
        <v>AS-95071</v>
      </c>
      <c r="B1304" s="9">
        <v>24.9</v>
      </c>
      <c r="C1304" s="9">
        <f>VLOOKUP(A1304,Sales_Shopify!B:Z,12,0)</f>
        <v>24.9</v>
      </c>
      <c r="D1304" s="9">
        <f t="shared" si="62"/>
        <v>0</v>
      </c>
      <c r="G1304" s="9" t="str">
        <v>AS-96977</v>
      </c>
      <c r="H1304" s="9" t="str">
        <v>['shopify_payments']</v>
      </c>
      <c r="I1304" s="9">
        <v>96.15</v>
      </c>
      <c r="J1304" s="9">
        <f t="shared" si="60"/>
        <v>96.15</v>
      </c>
      <c r="K1304" s="9">
        <f t="shared" si="61"/>
        <v>0</v>
      </c>
    </row>
    <row r="1305" spans="1:11" x14ac:dyDescent="0.3">
      <c r="A1305" s="9" t="str">
        <v>AS-95068</v>
      </c>
      <c r="B1305" s="9">
        <v>31.9</v>
      </c>
      <c r="C1305" s="9">
        <f>VLOOKUP(A1305,Sales_Shopify!B:Z,12,0)</f>
        <v>31.9</v>
      </c>
      <c r="D1305" s="9">
        <f t="shared" si="62"/>
        <v>0</v>
      </c>
      <c r="G1305" s="9" t="str">
        <v>AS-97020</v>
      </c>
      <c r="H1305" s="9" t="str">
        <v>['shopify_payments']</v>
      </c>
      <c r="I1305" s="9">
        <v>0</v>
      </c>
      <c r="J1305" s="9">
        <f t="shared" si="60"/>
        <v>0</v>
      </c>
      <c r="K1305" s="9">
        <f t="shared" si="61"/>
        <v>0</v>
      </c>
    </row>
    <row r="1306" spans="1:11" x14ac:dyDescent="0.3">
      <c r="A1306" s="9" t="str">
        <v>AS-95066</v>
      </c>
      <c r="B1306" s="9">
        <v>74.900000000000006</v>
      </c>
      <c r="C1306" s="9">
        <f>VLOOKUP(A1306,Sales_Shopify!B:Z,12,0)</f>
        <v>74.900000000000006</v>
      </c>
      <c r="D1306" s="9">
        <f t="shared" si="62"/>
        <v>0</v>
      </c>
      <c r="G1306" s="9" t="str">
        <v>AS-91409</v>
      </c>
      <c r="H1306" s="9" t="str">
        <v>['shopify_payments']</v>
      </c>
      <c r="I1306" s="9">
        <v>-119.98</v>
      </c>
      <c r="J1306" s="9">
        <f t="shared" si="60"/>
        <v>-119.98</v>
      </c>
      <c r="K1306" s="9">
        <f t="shared" si="61"/>
        <v>0</v>
      </c>
    </row>
    <row r="1307" spans="1:11" x14ac:dyDescent="0.3">
      <c r="A1307" s="9" t="str">
        <v>AS-95064</v>
      </c>
      <c r="B1307" s="9">
        <v>24.9</v>
      </c>
      <c r="C1307" s="9">
        <f>VLOOKUP(A1307,Sales_Shopify!B:Z,12,0)</f>
        <v>24.9</v>
      </c>
      <c r="D1307" s="9">
        <f t="shared" si="62"/>
        <v>0</v>
      </c>
      <c r="G1307" s="9" t="str">
        <v>AS-91358</v>
      </c>
      <c r="H1307" s="9" t="str">
        <v>['shopify_payments']</v>
      </c>
      <c r="I1307" s="9">
        <v>-31.96</v>
      </c>
      <c r="J1307" s="9">
        <f t="shared" si="60"/>
        <v>-31.96</v>
      </c>
      <c r="K1307" s="9">
        <f t="shared" si="61"/>
        <v>0</v>
      </c>
    </row>
    <row r="1308" spans="1:11" x14ac:dyDescent="0.3">
      <c r="A1308" s="9" t="str">
        <v>AS-95061</v>
      </c>
      <c r="B1308" s="9">
        <v>84.95</v>
      </c>
      <c r="C1308" s="9">
        <f>VLOOKUP(A1308,Sales_Shopify!B:Z,12,0)</f>
        <v>84.95</v>
      </c>
      <c r="D1308" s="9">
        <f t="shared" si="62"/>
        <v>0</v>
      </c>
      <c r="G1308" s="9" t="str">
        <v>AS-91342</v>
      </c>
      <c r="H1308" s="9" t="str">
        <v>['shopify_payments']</v>
      </c>
      <c r="I1308" s="9">
        <v>-6033.96</v>
      </c>
      <c r="J1308" s="9">
        <f t="shared" si="60"/>
        <v>-6033.96</v>
      </c>
      <c r="K1308" s="9">
        <f t="shared" si="61"/>
        <v>0</v>
      </c>
    </row>
    <row r="1309" spans="1:11" x14ac:dyDescent="0.3">
      <c r="A1309" s="9" t="str">
        <v>AS-95054</v>
      </c>
      <c r="B1309" s="9">
        <v>56.51</v>
      </c>
      <c r="C1309" s="9">
        <f>VLOOKUP(A1309,Sales_Shopify!B:Z,12,0)</f>
        <v>56.51</v>
      </c>
      <c r="D1309" s="9">
        <f t="shared" si="62"/>
        <v>0</v>
      </c>
      <c r="G1309" s="9" t="str">
        <v>AS-94565</v>
      </c>
      <c r="H1309" s="9" t="str">
        <v>['shopify_payments']</v>
      </c>
      <c r="I1309" s="9">
        <v>-99.95</v>
      </c>
      <c r="J1309" s="9">
        <f t="shared" ref="J1309:J1372" si="63">VLOOKUP(G1309,$A$4:$D$1048576,2,0)</f>
        <v>-99.95</v>
      </c>
      <c r="K1309" s="9">
        <f t="shared" ref="K1309:K1372" si="64">IFERROR(ROUND(+I1309-J1309,2),"Not_Found")</f>
        <v>0</v>
      </c>
    </row>
    <row r="1310" spans="1:11" x14ac:dyDescent="0.3">
      <c r="A1310" s="9" t="str">
        <v>AS-95052</v>
      </c>
      <c r="B1310" s="9">
        <v>67.95</v>
      </c>
      <c r="C1310" s="9">
        <f>VLOOKUP(A1310,Sales_Shopify!B:Z,12,0)</f>
        <v>67.95</v>
      </c>
      <c r="D1310" s="9">
        <f t="shared" ref="D1310:D1373" si="65">IFERROR(ROUND(+B1310-C1310,2),"Not_Found")</f>
        <v>0</v>
      </c>
      <c r="G1310" s="9" t="str">
        <v>AS-94493</v>
      </c>
      <c r="H1310" s="9" t="str">
        <v>['shopify_payments']</v>
      </c>
      <c r="I1310" s="9">
        <v>-77.260000000000005</v>
      </c>
      <c r="J1310" s="9">
        <f t="shared" si="63"/>
        <v>-77.260000000000005</v>
      </c>
      <c r="K1310" s="9">
        <f t="shared" si="64"/>
        <v>0</v>
      </c>
    </row>
    <row r="1311" spans="1:11" x14ac:dyDescent="0.3">
      <c r="A1311" s="9" t="str">
        <v>AS-95050</v>
      </c>
      <c r="B1311" s="9">
        <v>37.9</v>
      </c>
      <c r="C1311" s="9">
        <f>VLOOKUP(A1311,Sales_Shopify!B:Z,12,0)</f>
        <v>37.9</v>
      </c>
      <c r="D1311" s="9">
        <f t="shared" si="65"/>
        <v>0</v>
      </c>
      <c r="G1311" s="9" t="str">
        <v>AS-97024</v>
      </c>
      <c r="H1311" s="9" t="str">
        <v>['shopify_payments']</v>
      </c>
      <c r="I1311" s="9">
        <v>128.65</v>
      </c>
      <c r="J1311" s="9">
        <f t="shared" si="63"/>
        <v>128.65</v>
      </c>
      <c r="K1311" s="9">
        <f t="shared" si="64"/>
        <v>0</v>
      </c>
    </row>
    <row r="1312" spans="1:11" x14ac:dyDescent="0.3">
      <c r="A1312" s="9" t="str">
        <v>AS-95049</v>
      </c>
      <c r="B1312" s="9">
        <v>30.85</v>
      </c>
      <c r="C1312" s="9">
        <f>VLOOKUP(A1312,Sales_Shopify!B:Z,12,0)</f>
        <v>30.85</v>
      </c>
      <c r="D1312" s="9">
        <f t="shared" si="65"/>
        <v>0</v>
      </c>
      <c r="G1312" s="9" t="str">
        <v>AS-97026</v>
      </c>
      <c r="H1312" s="9" t="str">
        <v>['shopify_payments']</v>
      </c>
      <c r="I1312" s="9">
        <v>52.85</v>
      </c>
      <c r="J1312" s="9">
        <f t="shared" si="63"/>
        <v>52.85</v>
      </c>
      <c r="K1312" s="9">
        <f t="shared" si="64"/>
        <v>0</v>
      </c>
    </row>
    <row r="1313" spans="1:11" x14ac:dyDescent="0.3">
      <c r="A1313" s="9" t="str">
        <v>AS-95046</v>
      </c>
      <c r="B1313" s="9">
        <v>31.9</v>
      </c>
      <c r="C1313" s="9">
        <f>VLOOKUP(A1313,Sales_Shopify!B:Z,12,0)</f>
        <v>31.9</v>
      </c>
      <c r="D1313" s="9">
        <f t="shared" si="65"/>
        <v>0</v>
      </c>
      <c r="G1313" s="9" t="str">
        <v>AS-97027</v>
      </c>
      <c r="H1313" s="9" t="str">
        <v>['shopify_payments']</v>
      </c>
      <c r="I1313" s="9">
        <v>135.9</v>
      </c>
      <c r="J1313" s="9">
        <f t="shared" si="63"/>
        <v>135.9</v>
      </c>
      <c r="K1313" s="9">
        <f t="shared" si="64"/>
        <v>0</v>
      </c>
    </row>
    <row r="1314" spans="1:11" x14ac:dyDescent="0.3">
      <c r="A1314" s="9" t="str">
        <v>AS-95045</v>
      </c>
      <c r="B1314" s="9">
        <v>29.9</v>
      </c>
      <c r="C1314" s="9">
        <f>VLOOKUP(A1314,Sales_Shopify!B:Z,12,0)</f>
        <v>29.9</v>
      </c>
      <c r="D1314" s="9">
        <f t="shared" si="65"/>
        <v>0</v>
      </c>
      <c r="G1314" s="9" t="str">
        <v>AS-97030</v>
      </c>
      <c r="H1314" s="9" t="str">
        <v>['shopify_payments']</v>
      </c>
      <c r="I1314" s="9">
        <v>37.9</v>
      </c>
      <c r="J1314" s="9">
        <f t="shared" si="63"/>
        <v>37.9</v>
      </c>
      <c r="K1314" s="9">
        <f t="shared" si="64"/>
        <v>0</v>
      </c>
    </row>
    <row r="1315" spans="1:11" x14ac:dyDescent="0.3">
      <c r="A1315" s="9" t="str">
        <v>AS-95044</v>
      </c>
      <c r="B1315" s="9">
        <v>29.9</v>
      </c>
      <c r="C1315" s="9">
        <f>VLOOKUP(A1315,Sales_Shopify!B:Z,12,0)</f>
        <v>29.9</v>
      </c>
      <c r="D1315" s="9">
        <f t="shared" si="65"/>
        <v>0</v>
      </c>
      <c r="G1315" s="9" t="str">
        <v>AS-97032</v>
      </c>
      <c r="H1315" s="9" t="str">
        <v>['shopify_payments']</v>
      </c>
      <c r="I1315" s="9">
        <v>146.07</v>
      </c>
      <c r="J1315" s="9">
        <f t="shared" si="63"/>
        <v>146.07</v>
      </c>
      <c r="K1315" s="9">
        <f t="shared" si="64"/>
        <v>0</v>
      </c>
    </row>
    <row r="1316" spans="1:11" x14ac:dyDescent="0.3">
      <c r="A1316" s="9" t="str">
        <v>AS-95041</v>
      </c>
      <c r="B1316" s="9">
        <v>53.9</v>
      </c>
      <c r="C1316" s="9">
        <f>VLOOKUP(A1316,Sales_Shopify!B:Z,12,0)</f>
        <v>53.9</v>
      </c>
      <c r="D1316" s="9">
        <f t="shared" si="65"/>
        <v>0</v>
      </c>
      <c r="G1316" s="9" t="str">
        <v>AS-97033</v>
      </c>
      <c r="H1316" s="9" t="str">
        <v>['shopify_payments']</v>
      </c>
      <c r="I1316" s="9">
        <v>50.97</v>
      </c>
      <c r="J1316" s="9">
        <f t="shared" si="63"/>
        <v>50.97</v>
      </c>
      <c r="K1316" s="9">
        <f t="shared" si="64"/>
        <v>0</v>
      </c>
    </row>
    <row r="1317" spans="1:11" x14ac:dyDescent="0.3">
      <c r="A1317" s="9" t="str">
        <v>AS-95040</v>
      </c>
      <c r="B1317" s="9">
        <v>49.9</v>
      </c>
      <c r="C1317" s="9">
        <f>VLOOKUP(A1317,Sales_Shopify!B:Z,12,0)</f>
        <v>49.9</v>
      </c>
      <c r="D1317" s="9">
        <f t="shared" si="65"/>
        <v>0</v>
      </c>
      <c r="G1317" s="9" t="str">
        <v>AS-97034</v>
      </c>
      <c r="H1317" s="9" t="str">
        <v>['shopify_payments']</v>
      </c>
      <c r="I1317" s="9">
        <v>67.95</v>
      </c>
      <c r="J1317" s="9">
        <f t="shared" si="63"/>
        <v>67.95</v>
      </c>
      <c r="K1317" s="9">
        <f t="shared" si="64"/>
        <v>0</v>
      </c>
    </row>
    <row r="1318" spans="1:11" x14ac:dyDescent="0.3">
      <c r="A1318" s="9" t="str">
        <v>AS-95039</v>
      </c>
      <c r="B1318" s="9">
        <v>59.85</v>
      </c>
      <c r="C1318" s="9">
        <f>VLOOKUP(A1318,Sales_Shopify!B:Z,12,0)</f>
        <v>59.85</v>
      </c>
      <c r="D1318" s="9">
        <f t="shared" si="65"/>
        <v>0</v>
      </c>
      <c r="G1318" s="9" t="str">
        <v>AS-97036</v>
      </c>
      <c r="H1318" s="9" t="str">
        <v>['shopify_payments']</v>
      </c>
      <c r="I1318" s="9">
        <v>227.74</v>
      </c>
      <c r="J1318" s="9">
        <f t="shared" si="63"/>
        <v>227.74</v>
      </c>
      <c r="K1318" s="9">
        <f t="shared" si="64"/>
        <v>0</v>
      </c>
    </row>
    <row r="1319" spans="1:11" x14ac:dyDescent="0.3">
      <c r="A1319" s="9" t="str">
        <v>AS-95037</v>
      </c>
      <c r="B1319" s="9">
        <v>24.9</v>
      </c>
      <c r="C1319" s="9">
        <f>VLOOKUP(A1319,Sales_Shopify!B:Z,12,0)</f>
        <v>24.9</v>
      </c>
      <c r="D1319" s="9">
        <f t="shared" si="65"/>
        <v>0</v>
      </c>
      <c r="G1319" s="9" t="str">
        <v>AS-97037</v>
      </c>
      <c r="H1319" s="9" t="str">
        <v>['shopify_payments']</v>
      </c>
      <c r="I1319" s="9">
        <v>43.8</v>
      </c>
      <c r="J1319" s="9">
        <f t="shared" si="63"/>
        <v>43.8</v>
      </c>
      <c r="K1319" s="9">
        <f t="shared" si="64"/>
        <v>0</v>
      </c>
    </row>
    <row r="1320" spans="1:11" x14ac:dyDescent="0.3">
      <c r="A1320" s="9" t="str">
        <v>AS-95035</v>
      </c>
      <c r="B1320" s="9">
        <v>44.9</v>
      </c>
      <c r="C1320" s="9">
        <f>VLOOKUP(A1320,Sales_Shopify!B:Z,12,0)</f>
        <v>44.9</v>
      </c>
      <c r="D1320" s="9">
        <f t="shared" si="65"/>
        <v>0</v>
      </c>
      <c r="G1320" s="9" t="str">
        <v>AS-97040</v>
      </c>
      <c r="H1320" s="9" t="str">
        <v>['shopify_payments']</v>
      </c>
      <c r="I1320" s="9">
        <v>67.95</v>
      </c>
      <c r="J1320" s="9">
        <f t="shared" si="63"/>
        <v>67.95</v>
      </c>
      <c r="K1320" s="9">
        <f t="shared" si="64"/>
        <v>0</v>
      </c>
    </row>
    <row r="1321" spans="1:11" x14ac:dyDescent="0.3">
      <c r="A1321" s="9" t="str">
        <v>AS-95032</v>
      </c>
      <c r="B1321" s="9">
        <v>318.33</v>
      </c>
      <c r="C1321" s="9">
        <f>VLOOKUP(A1321,Sales_Shopify!B:Z,12,0)</f>
        <v>318.33</v>
      </c>
      <c r="D1321" s="9">
        <f t="shared" si="65"/>
        <v>0</v>
      </c>
      <c r="G1321" s="9" t="str">
        <v>AS-97041</v>
      </c>
      <c r="H1321" s="9" t="str">
        <v>['shopify_payments']</v>
      </c>
      <c r="I1321" s="9">
        <v>71.819999999999993</v>
      </c>
      <c r="J1321" s="9">
        <f t="shared" si="63"/>
        <v>71.819999999999993</v>
      </c>
      <c r="K1321" s="9">
        <f t="shared" si="64"/>
        <v>0</v>
      </c>
    </row>
    <row r="1322" spans="1:11" x14ac:dyDescent="0.3">
      <c r="A1322" s="9" t="str">
        <v>AS-95031</v>
      </c>
      <c r="B1322" s="9">
        <v>89.91</v>
      </c>
      <c r="C1322" s="9">
        <f>VLOOKUP(A1322,Sales_Shopify!B:Z,12,0)</f>
        <v>89.91</v>
      </c>
      <c r="D1322" s="9">
        <f t="shared" si="65"/>
        <v>0</v>
      </c>
      <c r="G1322" s="9" t="str">
        <v>AS-97043</v>
      </c>
      <c r="H1322" s="9" t="str">
        <v>['shopify_payments']</v>
      </c>
      <c r="I1322" s="9">
        <v>24.9</v>
      </c>
      <c r="J1322" s="9">
        <f t="shared" si="63"/>
        <v>24.9</v>
      </c>
      <c r="K1322" s="9">
        <f t="shared" si="64"/>
        <v>0</v>
      </c>
    </row>
    <row r="1323" spans="1:11" x14ac:dyDescent="0.3">
      <c r="A1323" s="9" t="str">
        <v>AS-95030</v>
      </c>
      <c r="B1323" s="9">
        <v>1021.55</v>
      </c>
      <c r="C1323" s="9">
        <f>VLOOKUP(A1323,Sales_Shopify!B:Z,12,0)</f>
        <v>1021.55</v>
      </c>
      <c r="D1323" s="9">
        <f t="shared" si="65"/>
        <v>0</v>
      </c>
      <c r="G1323" s="9" t="str">
        <v>AS-97044</v>
      </c>
      <c r="H1323" s="9" t="str">
        <v>['shopify_payments']</v>
      </c>
      <c r="I1323" s="9">
        <v>67.95</v>
      </c>
      <c r="J1323" s="9">
        <f t="shared" si="63"/>
        <v>67.95</v>
      </c>
      <c r="K1323" s="9">
        <f t="shared" si="64"/>
        <v>0</v>
      </c>
    </row>
    <row r="1324" spans="1:11" x14ac:dyDescent="0.3">
      <c r="A1324" s="9" t="str">
        <v>AS-95029</v>
      </c>
      <c r="B1324" s="9">
        <v>84.95</v>
      </c>
      <c r="C1324" s="9">
        <f>VLOOKUP(A1324,Sales_Shopify!B:Z,12,0)</f>
        <v>84.95</v>
      </c>
      <c r="D1324" s="9">
        <f t="shared" si="65"/>
        <v>0</v>
      </c>
      <c r="G1324" s="9" t="str">
        <v>AS-97045</v>
      </c>
      <c r="H1324" s="9" t="str">
        <v>['shopify_payments']</v>
      </c>
      <c r="I1324" s="9">
        <v>29.9</v>
      </c>
      <c r="J1324" s="9">
        <f t="shared" si="63"/>
        <v>29.9</v>
      </c>
      <c r="K1324" s="9">
        <f t="shared" si="64"/>
        <v>0</v>
      </c>
    </row>
    <row r="1325" spans="1:11" x14ac:dyDescent="0.3">
      <c r="A1325" s="9" t="str">
        <v>AS-95028</v>
      </c>
      <c r="B1325" s="9">
        <v>59.9</v>
      </c>
      <c r="C1325" s="9">
        <f>VLOOKUP(A1325,Sales_Shopify!B:Z,12,0)</f>
        <v>59.9</v>
      </c>
      <c r="D1325" s="9">
        <f t="shared" si="65"/>
        <v>0</v>
      </c>
      <c r="G1325" s="9" t="str">
        <v>AS-97047</v>
      </c>
      <c r="H1325" s="9" t="str">
        <v>['shopify_payments']</v>
      </c>
      <c r="I1325" s="9">
        <v>65.900000000000006</v>
      </c>
      <c r="J1325" s="9">
        <f t="shared" si="63"/>
        <v>65.900000000000006</v>
      </c>
      <c r="K1325" s="9">
        <f t="shared" si="64"/>
        <v>0</v>
      </c>
    </row>
    <row r="1326" spans="1:11" x14ac:dyDescent="0.3">
      <c r="A1326" s="9" t="str">
        <v>AS-95026</v>
      </c>
      <c r="B1326" s="9">
        <v>71.87</v>
      </c>
      <c r="C1326" s="9">
        <f>VLOOKUP(A1326,Sales_Shopify!B:Z,12,0)</f>
        <v>71.87</v>
      </c>
      <c r="D1326" s="9">
        <f t="shared" si="65"/>
        <v>0</v>
      </c>
      <c r="G1326" s="9" t="str">
        <v>AS-97048</v>
      </c>
      <c r="H1326" s="9" t="str">
        <v>['shopify_payments']</v>
      </c>
      <c r="I1326" s="9">
        <v>63.9</v>
      </c>
      <c r="J1326" s="9">
        <f t="shared" si="63"/>
        <v>63.9</v>
      </c>
      <c r="K1326" s="9">
        <f t="shared" si="64"/>
        <v>0</v>
      </c>
    </row>
    <row r="1327" spans="1:11" x14ac:dyDescent="0.3">
      <c r="A1327" s="9" t="str">
        <v>AS-95022</v>
      </c>
      <c r="B1327" s="9">
        <v>37.9</v>
      </c>
      <c r="C1327" s="9">
        <f>VLOOKUP(A1327,Sales_Shopify!B:Z,12,0)</f>
        <v>37.9</v>
      </c>
      <c r="D1327" s="9">
        <f t="shared" si="65"/>
        <v>0</v>
      </c>
      <c r="G1327" s="9" t="str">
        <v>AS-97049</v>
      </c>
      <c r="H1327" s="9" t="str">
        <v>['shopify_payments']</v>
      </c>
      <c r="I1327" s="9">
        <v>269.87</v>
      </c>
      <c r="J1327" s="9">
        <f t="shared" si="63"/>
        <v>269.87</v>
      </c>
      <c r="K1327" s="9">
        <f t="shared" si="64"/>
        <v>0</v>
      </c>
    </row>
    <row r="1328" spans="1:11" x14ac:dyDescent="0.3">
      <c r="A1328" s="9" t="str">
        <v>AS-95020</v>
      </c>
      <c r="B1328" s="9">
        <v>185.85</v>
      </c>
      <c r="C1328" s="9">
        <f>VLOOKUP(A1328,Sales_Shopify!B:Z,12,0)</f>
        <v>185.85</v>
      </c>
      <c r="D1328" s="9">
        <f t="shared" si="65"/>
        <v>0</v>
      </c>
      <c r="G1328" s="9" t="str">
        <v>AS-97051</v>
      </c>
      <c r="H1328" s="9" t="str">
        <v>['shopify_payments']</v>
      </c>
      <c r="I1328" s="9">
        <v>99.95</v>
      </c>
      <c r="J1328" s="9">
        <f t="shared" si="63"/>
        <v>99.95</v>
      </c>
      <c r="K1328" s="9">
        <f t="shared" si="64"/>
        <v>0</v>
      </c>
    </row>
    <row r="1329" spans="1:11" x14ac:dyDescent="0.3">
      <c r="A1329" s="9" t="str">
        <v>AS-95019</v>
      </c>
      <c r="B1329" s="9">
        <v>47.9</v>
      </c>
      <c r="C1329" s="9">
        <f>VLOOKUP(A1329,Sales_Shopify!B:Z,12,0)</f>
        <v>47.9</v>
      </c>
      <c r="D1329" s="9">
        <f t="shared" si="65"/>
        <v>0</v>
      </c>
      <c r="G1329" s="9" t="str">
        <v>AS-97052</v>
      </c>
      <c r="H1329" s="9" t="str">
        <v>['shopify_payments']</v>
      </c>
      <c r="I1329" s="9">
        <v>72.900000000000006</v>
      </c>
      <c r="J1329" s="9">
        <f t="shared" si="63"/>
        <v>72.900000000000006</v>
      </c>
      <c r="K1329" s="9">
        <f t="shared" si="64"/>
        <v>0</v>
      </c>
    </row>
    <row r="1330" spans="1:11" x14ac:dyDescent="0.3">
      <c r="A1330" s="9" t="str">
        <v>AS-95018</v>
      </c>
      <c r="B1330" s="9">
        <v>84.95</v>
      </c>
      <c r="C1330" s="9">
        <f>VLOOKUP(A1330,Sales_Shopify!B:Z,12,0)</f>
        <v>84.95</v>
      </c>
      <c r="D1330" s="9">
        <f t="shared" si="65"/>
        <v>0</v>
      </c>
      <c r="G1330" s="9" t="str">
        <v>AS-97053</v>
      </c>
      <c r="H1330" s="9" t="str">
        <v>['shopify_payments']</v>
      </c>
      <c r="I1330" s="9">
        <v>235.8</v>
      </c>
      <c r="J1330" s="9">
        <f t="shared" si="63"/>
        <v>235.8</v>
      </c>
      <c r="K1330" s="9">
        <f t="shared" si="64"/>
        <v>0</v>
      </c>
    </row>
    <row r="1331" spans="1:11" x14ac:dyDescent="0.3">
      <c r="A1331" s="9" t="str">
        <v>AS-95017</v>
      </c>
      <c r="B1331" s="9">
        <v>88.11</v>
      </c>
      <c r="C1331" s="9">
        <f>VLOOKUP(A1331,Sales_Shopify!B:Z,12,0)</f>
        <v>88.11</v>
      </c>
      <c r="D1331" s="9">
        <f t="shared" si="65"/>
        <v>0</v>
      </c>
      <c r="G1331" s="9" t="str">
        <v>AS-97054</v>
      </c>
      <c r="H1331" s="9" t="str">
        <v>['shopify_payments']</v>
      </c>
      <c r="I1331" s="9">
        <v>63.9</v>
      </c>
      <c r="J1331" s="9">
        <f t="shared" si="63"/>
        <v>63.9</v>
      </c>
      <c r="K1331" s="9">
        <f t="shared" si="64"/>
        <v>0</v>
      </c>
    </row>
    <row r="1332" spans="1:11" x14ac:dyDescent="0.3">
      <c r="A1332" s="9" t="str">
        <v>AS-95015</v>
      </c>
      <c r="B1332" s="9">
        <v>67.41</v>
      </c>
      <c r="C1332" s="9">
        <f>VLOOKUP(A1332,Sales_Shopify!B:Z,12,0)</f>
        <v>67.41</v>
      </c>
      <c r="D1332" s="9">
        <f t="shared" si="65"/>
        <v>0</v>
      </c>
      <c r="G1332" s="9" t="str">
        <v>AS-97055</v>
      </c>
      <c r="H1332" s="9" t="str">
        <v>['shopify_payments']</v>
      </c>
      <c r="I1332" s="9">
        <v>319.8</v>
      </c>
      <c r="J1332" s="9">
        <f t="shared" si="63"/>
        <v>319.8</v>
      </c>
      <c r="K1332" s="9">
        <f t="shared" si="64"/>
        <v>0</v>
      </c>
    </row>
    <row r="1333" spans="1:11" x14ac:dyDescent="0.3">
      <c r="A1333" s="9" t="str">
        <v>AS-95013</v>
      </c>
      <c r="B1333" s="9">
        <v>65.900000000000006</v>
      </c>
      <c r="C1333" s="9">
        <f>VLOOKUP(A1333,Sales_Shopify!B:Z,12,0)</f>
        <v>65.900000000000006</v>
      </c>
      <c r="D1333" s="9">
        <f t="shared" si="65"/>
        <v>0</v>
      </c>
      <c r="G1333" s="9" t="str">
        <v>AS-97056</v>
      </c>
      <c r="H1333" s="9" t="str">
        <v>['shopify_payments']</v>
      </c>
      <c r="I1333" s="9">
        <v>98.85</v>
      </c>
      <c r="J1333" s="9">
        <f t="shared" si="63"/>
        <v>98.85</v>
      </c>
      <c r="K1333" s="9">
        <f t="shared" si="64"/>
        <v>0</v>
      </c>
    </row>
    <row r="1334" spans="1:11" x14ac:dyDescent="0.3">
      <c r="A1334" s="9" t="str">
        <v>AS-95012</v>
      </c>
      <c r="B1334" s="9">
        <v>122.31</v>
      </c>
      <c r="C1334" s="9">
        <f>VLOOKUP(A1334,Sales_Shopify!B:Z,12,0)</f>
        <v>122.31</v>
      </c>
      <c r="D1334" s="9">
        <f t="shared" si="65"/>
        <v>0</v>
      </c>
      <c r="G1334" s="9" t="str">
        <v>AS-97058</v>
      </c>
      <c r="H1334" s="9" t="str">
        <v>['shopify_payments']</v>
      </c>
      <c r="I1334" s="9">
        <v>67.95</v>
      </c>
      <c r="J1334" s="9">
        <f t="shared" si="63"/>
        <v>67.95</v>
      </c>
      <c r="K1334" s="9">
        <f t="shared" si="64"/>
        <v>0</v>
      </c>
    </row>
    <row r="1335" spans="1:11" x14ac:dyDescent="0.3">
      <c r="A1335" s="9" t="str">
        <v>AS-95011</v>
      </c>
      <c r="B1335" s="9">
        <v>99.95</v>
      </c>
      <c r="C1335" s="9">
        <f>VLOOKUP(A1335,Sales_Shopify!B:Z,12,0)</f>
        <v>99.95</v>
      </c>
      <c r="D1335" s="9">
        <f t="shared" si="65"/>
        <v>0</v>
      </c>
      <c r="G1335" s="9" t="str">
        <v>AS-97059</v>
      </c>
      <c r="H1335" s="9" t="str">
        <v>['shopify_payments']</v>
      </c>
      <c r="I1335" s="9">
        <v>67.95</v>
      </c>
      <c r="J1335" s="9">
        <f t="shared" si="63"/>
        <v>67.95</v>
      </c>
      <c r="K1335" s="9">
        <f t="shared" si="64"/>
        <v>0</v>
      </c>
    </row>
    <row r="1336" spans="1:11" x14ac:dyDescent="0.3">
      <c r="A1336" s="9" t="str">
        <v>AS-95010</v>
      </c>
      <c r="B1336" s="9">
        <v>44.85</v>
      </c>
      <c r="C1336" s="9">
        <f>VLOOKUP(A1336,Sales_Shopify!B:Z,12,0)</f>
        <v>44.85</v>
      </c>
      <c r="D1336" s="9">
        <f t="shared" si="65"/>
        <v>0</v>
      </c>
      <c r="G1336" s="9" t="str">
        <v>AS-97060</v>
      </c>
      <c r="H1336" s="9" t="str">
        <v>['shopify_payments']</v>
      </c>
      <c r="I1336" s="9">
        <v>206.91</v>
      </c>
      <c r="J1336" s="9">
        <f t="shared" si="63"/>
        <v>206.91</v>
      </c>
      <c r="K1336" s="9">
        <f t="shared" si="64"/>
        <v>0</v>
      </c>
    </row>
    <row r="1337" spans="1:11" x14ac:dyDescent="0.3">
      <c r="A1337" s="9" t="str">
        <v>AS-95009</v>
      </c>
      <c r="B1337" s="9">
        <v>37.9</v>
      </c>
      <c r="C1337" s="9">
        <f>VLOOKUP(A1337,Sales_Shopify!B:Z,12,0)</f>
        <v>37.9</v>
      </c>
      <c r="D1337" s="9">
        <f t="shared" si="65"/>
        <v>0</v>
      </c>
      <c r="G1337" s="9" t="str">
        <v>AS-97061</v>
      </c>
      <c r="H1337" s="9" t="str">
        <v>['shopify_payments']</v>
      </c>
      <c r="I1337" s="9">
        <v>53.9</v>
      </c>
      <c r="J1337" s="9">
        <f t="shared" si="63"/>
        <v>53.9</v>
      </c>
      <c r="K1337" s="9">
        <f t="shared" si="64"/>
        <v>0</v>
      </c>
    </row>
    <row r="1338" spans="1:11" x14ac:dyDescent="0.3">
      <c r="A1338" s="9" t="str">
        <v>AS-95008</v>
      </c>
      <c r="B1338" s="9">
        <v>65.849999999999994</v>
      </c>
      <c r="C1338" s="9">
        <f>VLOOKUP(A1338,Sales_Shopify!B:Z,12,0)</f>
        <v>65.849999999999994</v>
      </c>
      <c r="D1338" s="9">
        <f t="shared" si="65"/>
        <v>0</v>
      </c>
      <c r="G1338" s="9" t="str">
        <v>AS-97064</v>
      </c>
      <c r="H1338" s="9" t="str">
        <v>['shopify_payments']</v>
      </c>
      <c r="I1338" s="9">
        <v>131.80000000000001</v>
      </c>
      <c r="J1338" s="9">
        <f t="shared" si="63"/>
        <v>131.80000000000001</v>
      </c>
      <c r="K1338" s="9">
        <f t="shared" si="64"/>
        <v>0</v>
      </c>
    </row>
    <row r="1339" spans="1:11" x14ac:dyDescent="0.3">
      <c r="A1339" s="9" t="str">
        <v>AS-95007</v>
      </c>
      <c r="B1339" s="9">
        <v>37.85</v>
      </c>
      <c r="C1339" s="9">
        <f>VLOOKUP(A1339,Sales_Shopify!B:Z,12,0)</f>
        <v>37.85</v>
      </c>
      <c r="D1339" s="9">
        <f t="shared" si="65"/>
        <v>0</v>
      </c>
      <c r="G1339" s="9" t="str">
        <v>AS-97065</v>
      </c>
      <c r="H1339" s="9" t="str">
        <v>['shopify_payments']</v>
      </c>
      <c r="I1339" s="9">
        <v>24.9</v>
      </c>
      <c r="J1339" s="9">
        <f t="shared" si="63"/>
        <v>24.9</v>
      </c>
      <c r="K1339" s="9">
        <f t="shared" si="64"/>
        <v>0</v>
      </c>
    </row>
    <row r="1340" spans="1:11" x14ac:dyDescent="0.3">
      <c r="A1340" s="9" t="str">
        <v>AS-95006</v>
      </c>
      <c r="B1340" s="9">
        <v>0</v>
      </c>
      <c r="C1340" s="9">
        <f>VLOOKUP(A1340,Sales_Shopify!B:Z,12,0)</f>
        <v>0</v>
      </c>
      <c r="D1340" s="9">
        <f t="shared" si="65"/>
        <v>0</v>
      </c>
      <c r="G1340" s="9" t="str">
        <v>AS-97066</v>
      </c>
      <c r="H1340" s="9" t="str">
        <v>['shopify_payments']</v>
      </c>
      <c r="I1340" s="9">
        <v>30.85</v>
      </c>
      <c r="J1340" s="9">
        <f t="shared" si="63"/>
        <v>30.85</v>
      </c>
      <c r="K1340" s="9">
        <f t="shared" si="64"/>
        <v>0</v>
      </c>
    </row>
    <row r="1341" spans="1:11" x14ac:dyDescent="0.3">
      <c r="A1341" s="9" t="str">
        <v>AS-94997</v>
      </c>
      <c r="B1341" s="9">
        <v>37.9</v>
      </c>
      <c r="C1341" s="9">
        <f>VLOOKUP(A1341,Sales_Shopify!B:Z,12,0)</f>
        <v>37.9</v>
      </c>
      <c r="D1341" s="9">
        <f t="shared" si="65"/>
        <v>0</v>
      </c>
      <c r="G1341" s="9" t="str">
        <v>AS-97068</v>
      </c>
      <c r="H1341" s="9" t="str">
        <v>['shopify_payments']</v>
      </c>
      <c r="I1341" s="9">
        <v>92.8</v>
      </c>
      <c r="J1341" s="9">
        <f t="shared" si="63"/>
        <v>92.8</v>
      </c>
      <c r="K1341" s="9">
        <f t="shared" si="64"/>
        <v>0</v>
      </c>
    </row>
    <row r="1342" spans="1:11" x14ac:dyDescent="0.3">
      <c r="A1342" s="9" t="str">
        <v>AS-94995</v>
      </c>
      <c r="B1342" s="9">
        <v>39.9</v>
      </c>
      <c r="C1342" s="9">
        <f>VLOOKUP(A1342,Sales_Shopify!B:Z,12,0)</f>
        <v>39.9</v>
      </c>
      <c r="D1342" s="9">
        <f t="shared" si="65"/>
        <v>0</v>
      </c>
      <c r="G1342" s="9" t="str">
        <v>AS-97073</v>
      </c>
      <c r="H1342" s="9" t="str">
        <v>['shopify_payments']</v>
      </c>
      <c r="I1342" s="9">
        <v>80.91</v>
      </c>
      <c r="J1342" s="9">
        <f t="shared" si="63"/>
        <v>80.91</v>
      </c>
      <c r="K1342" s="9">
        <f t="shared" si="64"/>
        <v>0</v>
      </c>
    </row>
    <row r="1343" spans="1:11" x14ac:dyDescent="0.3">
      <c r="A1343" s="9" t="str">
        <v>AS-94993</v>
      </c>
      <c r="B1343" s="9">
        <v>84.95</v>
      </c>
      <c r="C1343" s="9">
        <f>VLOOKUP(A1343,Sales_Shopify!B:Z,12,0)</f>
        <v>84.95</v>
      </c>
      <c r="D1343" s="9">
        <f t="shared" si="65"/>
        <v>0</v>
      </c>
      <c r="G1343" s="9" t="str">
        <v>AS-97075</v>
      </c>
      <c r="H1343" s="9" t="str">
        <v>['shopify_payments']</v>
      </c>
      <c r="I1343" s="9">
        <v>92.85</v>
      </c>
      <c r="J1343" s="9">
        <f t="shared" si="63"/>
        <v>92.85</v>
      </c>
      <c r="K1343" s="9">
        <f t="shared" si="64"/>
        <v>0</v>
      </c>
    </row>
    <row r="1344" spans="1:11" x14ac:dyDescent="0.3">
      <c r="A1344" s="9" t="str">
        <v>AS-94992</v>
      </c>
      <c r="B1344" s="9">
        <v>125.82</v>
      </c>
      <c r="C1344" s="9">
        <f>VLOOKUP(A1344,Sales_Shopify!B:Z,12,0)</f>
        <v>125.82</v>
      </c>
      <c r="D1344" s="9">
        <f t="shared" si="65"/>
        <v>0</v>
      </c>
      <c r="G1344" s="9" t="str">
        <v>AS-97076</v>
      </c>
      <c r="H1344" s="9" t="str">
        <v>['shopify_payments']</v>
      </c>
      <c r="I1344" s="9">
        <v>100.9</v>
      </c>
      <c r="J1344" s="9">
        <f t="shared" si="63"/>
        <v>100.9</v>
      </c>
      <c r="K1344" s="9">
        <f t="shared" si="64"/>
        <v>0</v>
      </c>
    </row>
    <row r="1345" spans="1:11" x14ac:dyDescent="0.3">
      <c r="A1345" s="9" t="str">
        <v>AS-94991</v>
      </c>
      <c r="B1345" s="9">
        <v>72.849999999999994</v>
      </c>
      <c r="C1345" s="9">
        <f>VLOOKUP(A1345,Sales_Shopify!B:Z,12,0)</f>
        <v>72.849999999999994</v>
      </c>
      <c r="D1345" s="9">
        <f t="shared" si="65"/>
        <v>0</v>
      </c>
      <c r="G1345" s="9" t="str">
        <v>AS-97080</v>
      </c>
      <c r="H1345" s="9" t="str">
        <v>['shopify_payments']</v>
      </c>
      <c r="I1345" s="9">
        <v>67.95</v>
      </c>
      <c r="J1345" s="9">
        <f t="shared" si="63"/>
        <v>67.95</v>
      </c>
      <c r="K1345" s="9">
        <f t="shared" si="64"/>
        <v>0</v>
      </c>
    </row>
    <row r="1346" spans="1:11" x14ac:dyDescent="0.3">
      <c r="A1346" s="9" t="str">
        <v>AS-94987</v>
      </c>
      <c r="B1346" s="9">
        <v>0</v>
      </c>
      <c r="C1346" s="9">
        <f>VLOOKUP(A1346,Sales_Shopify!B:Z,12,0)</f>
        <v>0</v>
      </c>
      <c r="D1346" s="9">
        <f t="shared" si="65"/>
        <v>0</v>
      </c>
      <c r="G1346" s="9" t="str">
        <v>AS-97082</v>
      </c>
      <c r="H1346" s="9" t="str">
        <v>['shopify_payments']</v>
      </c>
      <c r="I1346" s="9">
        <v>31.9</v>
      </c>
      <c r="J1346" s="9">
        <f t="shared" si="63"/>
        <v>31.9</v>
      </c>
      <c r="K1346" s="9">
        <f t="shared" si="64"/>
        <v>0</v>
      </c>
    </row>
    <row r="1347" spans="1:11" x14ac:dyDescent="0.3">
      <c r="A1347" s="9" t="str">
        <v>AS-94986</v>
      </c>
      <c r="B1347" s="9">
        <v>203.85</v>
      </c>
      <c r="C1347" s="9">
        <f>VLOOKUP(A1347,Sales_Shopify!B:Z,12,0)</f>
        <v>203.85</v>
      </c>
      <c r="D1347" s="9">
        <f t="shared" si="65"/>
        <v>0</v>
      </c>
      <c r="G1347" s="9" t="str">
        <v>AS-97083</v>
      </c>
      <c r="H1347" s="9" t="str">
        <v>['shopify_payments']</v>
      </c>
      <c r="I1347" s="9">
        <v>293.7</v>
      </c>
      <c r="J1347" s="9">
        <f t="shared" si="63"/>
        <v>293.7</v>
      </c>
      <c r="K1347" s="9">
        <f t="shared" si="64"/>
        <v>0</v>
      </c>
    </row>
    <row r="1348" spans="1:11" x14ac:dyDescent="0.3">
      <c r="A1348" s="9" t="str">
        <v>AS-94983</v>
      </c>
      <c r="B1348" s="9">
        <v>24.9</v>
      </c>
      <c r="C1348" s="9">
        <f>VLOOKUP(A1348,Sales_Shopify!B:Z,12,0)</f>
        <v>24.9</v>
      </c>
      <c r="D1348" s="9">
        <f t="shared" si="65"/>
        <v>0</v>
      </c>
      <c r="G1348" s="9" t="str">
        <v>AS-97086</v>
      </c>
      <c r="H1348" s="9" t="str">
        <v>['shopify_payments']</v>
      </c>
      <c r="I1348" s="9">
        <v>67.95</v>
      </c>
      <c r="J1348" s="9">
        <f t="shared" si="63"/>
        <v>67.95</v>
      </c>
      <c r="K1348" s="9">
        <f t="shared" si="64"/>
        <v>0</v>
      </c>
    </row>
    <row r="1349" spans="1:11" x14ac:dyDescent="0.3">
      <c r="A1349" s="9" t="str">
        <v>AS-94982</v>
      </c>
      <c r="B1349" s="9">
        <v>83.48</v>
      </c>
      <c r="C1349" s="9">
        <f>VLOOKUP(A1349,Sales_Shopify!B:Z,12,0)</f>
        <v>83.48</v>
      </c>
      <c r="D1349" s="9">
        <f t="shared" si="65"/>
        <v>0</v>
      </c>
      <c r="G1349" s="9" t="str">
        <v>AS-97091</v>
      </c>
      <c r="H1349" s="9" t="str">
        <v>['shopify_payments']</v>
      </c>
      <c r="I1349" s="9">
        <v>59.9</v>
      </c>
      <c r="J1349" s="9">
        <f t="shared" si="63"/>
        <v>59.9</v>
      </c>
      <c r="K1349" s="9">
        <f t="shared" si="64"/>
        <v>0</v>
      </c>
    </row>
    <row r="1350" spans="1:11" x14ac:dyDescent="0.3">
      <c r="A1350" s="9" t="str">
        <v>AS-94979</v>
      </c>
      <c r="B1350" s="9">
        <v>328.75</v>
      </c>
      <c r="C1350" s="9">
        <f>VLOOKUP(A1350,Sales_Shopify!B:Z,12,0)</f>
        <v>328.75</v>
      </c>
      <c r="D1350" s="9">
        <f t="shared" si="65"/>
        <v>0</v>
      </c>
      <c r="G1350" s="9" t="str">
        <v>AS-97092</v>
      </c>
      <c r="H1350" s="9" t="str">
        <v>['shopify_payments']</v>
      </c>
      <c r="I1350" s="9">
        <v>52.56</v>
      </c>
      <c r="J1350" s="9">
        <f t="shared" si="63"/>
        <v>52.56</v>
      </c>
      <c r="K1350" s="9">
        <f t="shared" si="64"/>
        <v>0</v>
      </c>
    </row>
    <row r="1351" spans="1:11" x14ac:dyDescent="0.3">
      <c r="A1351" s="9" t="str">
        <v>AS-94976</v>
      </c>
      <c r="B1351" s="9">
        <v>67.900000000000006</v>
      </c>
      <c r="C1351" s="9">
        <f>VLOOKUP(A1351,Sales_Shopify!B:Z,12,0)</f>
        <v>67.900000000000006</v>
      </c>
      <c r="D1351" s="9">
        <f t="shared" si="65"/>
        <v>0</v>
      </c>
      <c r="G1351" s="9" t="str">
        <v>AS-97093</v>
      </c>
      <c r="H1351" s="9" t="str">
        <v>['shopify_payments']</v>
      </c>
      <c r="I1351" s="9">
        <v>58.85</v>
      </c>
      <c r="J1351" s="9">
        <f t="shared" si="63"/>
        <v>58.85</v>
      </c>
      <c r="K1351" s="9">
        <f t="shared" si="64"/>
        <v>0</v>
      </c>
    </row>
    <row r="1352" spans="1:11" x14ac:dyDescent="0.3">
      <c r="A1352" s="9" t="str">
        <v>AS-94975</v>
      </c>
      <c r="B1352" s="9">
        <v>159.94999999999999</v>
      </c>
      <c r="C1352" s="9">
        <f>VLOOKUP(A1352,Sales_Shopify!B:Z,12,0)</f>
        <v>159.94999999999999</v>
      </c>
      <c r="D1352" s="9">
        <f t="shared" si="65"/>
        <v>0</v>
      </c>
      <c r="G1352" s="9" t="str">
        <v>AS-97094</v>
      </c>
      <c r="H1352" s="9" t="str">
        <v>['shopify_payments']</v>
      </c>
      <c r="I1352" s="9">
        <v>77.31</v>
      </c>
      <c r="J1352" s="9">
        <f t="shared" si="63"/>
        <v>77.31</v>
      </c>
      <c r="K1352" s="9">
        <f t="shared" si="64"/>
        <v>0</v>
      </c>
    </row>
    <row r="1353" spans="1:11" x14ac:dyDescent="0.3">
      <c r="A1353" s="9" t="str">
        <v>AS-94974</v>
      </c>
      <c r="B1353" s="9">
        <v>58.8</v>
      </c>
      <c r="C1353" s="9">
        <f>VLOOKUP(A1353,Sales_Shopify!B:Z,12,0)</f>
        <v>58.8</v>
      </c>
      <c r="D1353" s="9">
        <f t="shared" si="65"/>
        <v>0</v>
      </c>
      <c r="G1353" s="9" t="str">
        <v>AS-97095</v>
      </c>
      <c r="H1353" s="9" t="str">
        <v>['shopify_payments']</v>
      </c>
      <c r="I1353" s="9">
        <v>37.9</v>
      </c>
      <c r="J1353" s="9">
        <f t="shared" si="63"/>
        <v>37.9</v>
      </c>
      <c r="K1353" s="9">
        <f t="shared" si="64"/>
        <v>0</v>
      </c>
    </row>
    <row r="1354" spans="1:11" x14ac:dyDescent="0.3">
      <c r="A1354" s="9" t="str">
        <v>AS-94973</v>
      </c>
      <c r="B1354" s="9">
        <v>0</v>
      </c>
      <c r="C1354" s="9">
        <f>VLOOKUP(A1354,Sales_Shopify!B:Z,12,0)</f>
        <v>0</v>
      </c>
      <c r="D1354" s="9">
        <f t="shared" si="65"/>
        <v>0</v>
      </c>
      <c r="G1354" s="9" t="str">
        <v>AS-97098</v>
      </c>
      <c r="H1354" s="9" t="str">
        <v>['shopify_payments']</v>
      </c>
      <c r="I1354" s="9">
        <v>117.9</v>
      </c>
      <c r="J1354" s="9">
        <f t="shared" si="63"/>
        <v>117.9</v>
      </c>
      <c r="K1354" s="9">
        <f t="shared" si="64"/>
        <v>0</v>
      </c>
    </row>
    <row r="1355" spans="1:11" x14ac:dyDescent="0.3">
      <c r="A1355" s="9" t="str">
        <v>AS-94968</v>
      </c>
      <c r="B1355" s="9">
        <v>0</v>
      </c>
      <c r="C1355" s="9">
        <f>VLOOKUP(A1355,Sales_Shopify!B:Z,12,0)</f>
        <v>0</v>
      </c>
      <c r="D1355" s="9">
        <f t="shared" si="65"/>
        <v>0</v>
      </c>
      <c r="G1355" s="9" t="str">
        <v>AS-97067</v>
      </c>
      <c r="H1355" s="9" t="str">
        <v>['shopify_payments']</v>
      </c>
      <c r="I1355" s="9">
        <v>0</v>
      </c>
      <c r="J1355" s="9">
        <f t="shared" si="63"/>
        <v>0</v>
      </c>
      <c r="K1355" s="9">
        <f t="shared" si="64"/>
        <v>0</v>
      </c>
    </row>
    <row r="1356" spans="1:11" x14ac:dyDescent="0.3">
      <c r="A1356" s="9" t="str">
        <v>AS-94967</v>
      </c>
      <c r="B1356" s="9">
        <v>165.33</v>
      </c>
      <c r="C1356" s="9">
        <f>VLOOKUP(A1356,Sales_Shopify!B:Z,12,0)</f>
        <v>165.33</v>
      </c>
      <c r="D1356" s="9">
        <f t="shared" si="65"/>
        <v>0</v>
      </c>
      <c r="G1356" s="9" t="str">
        <v>AS-97071</v>
      </c>
      <c r="H1356" s="9" t="str">
        <v>['shopify_payments']</v>
      </c>
      <c r="I1356" s="9">
        <v>0</v>
      </c>
      <c r="J1356" s="9">
        <f t="shared" si="63"/>
        <v>0</v>
      </c>
      <c r="K1356" s="9">
        <f t="shared" si="64"/>
        <v>0</v>
      </c>
    </row>
    <row r="1357" spans="1:11" x14ac:dyDescent="0.3">
      <c r="A1357" s="9" t="str">
        <v>AS-94966</v>
      </c>
      <c r="B1357" s="9">
        <v>42.95</v>
      </c>
      <c r="C1357" s="9">
        <f>VLOOKUP(A1357,Sales_Shopify!B:Z,12,0)</f>
        <v>42.95</v>
      </c>
      <c r="D1357" s="9">
        <f t="shared" si="65"/>
        <v>0</v>
      </c>
      <c r="G1357" s="9" t="str">
        <v>AS-97074</v>
      </c>
      <c r="H1357" s="9" t="str">
        <v>['shopify_payments']</v>
      </c>
      <c r="I1357" s="9">
        <v>79.11</v>
      </c>
      <c r="J1357" s="9">
        <f t="shared" si="63"/>
        <v>79.110000000000014</v>
      </c>
      <c r="K1357" s="9">
        <f t="shared" si="64"/>
        <v>0</v>
      </c>
    </row>
    <row r="1358" spans="1:11" x14ac:dyDescent="0.3">
      <c r="A1358" s="9" t="str">
        <v>AS-94962</v>
      </c>
      <c r="B1358" s="9">
        <v>67.95</v>
      </c>
      <c r="C1358" s="9">
        <f>VLOOKUP(A1358,Sales_Shopify!B:Z,12,0)</f>
        <v>67.95</v>
      </c>
      <c r="D1358" s="9">
        <f t="shared" si="65"/>
        <v>0</v>
      </c>
      <c r="G1358" s="9" t="str">
        <v>AS-91532</v>
      </c>
      <c r="H1358" s="9" t="str">
        <v>['shopify_payments']</v>
      </c>
      <c r="I1358" s="9">
        <v>-31.31</v>
      </c>
      <c r="J1358" s="9">
        <f t="shared" si="63"/>
        <v>-31.31</v>
      </c>
      <c r="K1358" s="9">
        <f t="shared" si="64"/>
        <v>0</v>
      </c>
    </row>
    <row r="1359" spans="1:11" x14ac:dyDescent="0.3">
      <c r="A1359" s="9" t="str">
        <v>AS-94961</v>
      </c>
      <c r="B1359" s="9">
        <v>49.95</v>
      </c>
      <c r="C1359" s="9">
        <f>VLOOKUP(A1359,Sales_Shopify!B:Z,12,0)</f>
        <v>49.95</v>
      </c>
      <c r="D1359" s="9">
        <f t="shared" si="65"/>
        <v>0</v>
      </c>
      <c r="G1359" s="9" t="str">
        <v>AS-91496</v>
      </c>
      <c r="H1359" s="9" t="str">
        <v>['shopify_payments']</v>
      </c>
      <c r="I1359" s="9">
        <v>-3642.12</v>
      </c>
      <c r="J1359" s="9">
        <f t="shared" si="63"/>
        <v>-3642.12</v>
      </c>
      <c r="K1359" s="9">
        <f t="shared" si="64"/>
        <v>0</v>
      </c>
    </row>
    <row r="1360" spans="1:11" x14ac:dyDescent="0.3">
      <c r="A1360" s="9" t="str">
        <v>AS-94960</v>
      </c>
      <c r="B1360" s="9">
        <v>47.9</v>
      </c>
      <c r="C1360" s="9">
        <f>VLOOKUP(A1360,Sales_Shopify!B:Z,12,0)</f>
        <v>47.9</v>
      </c>
      <c r="D1360" s="9">
        <f t="shared" si="65"/>
        <v>0</v>
      </c>
      <c r="G1360" s="9" t="str">
        <v>AS-97105</v>
      </c>
      <c r="H1360" s="9" t="str">
        <v>['shopify_payments']</v>
      </c>
      <c r="I1360" s="9">
        <v>17.899999999999999</v>
      </c>
      <c r="J1360" s="9">
        <f t="shared" si="63"/>
        <v>17.899999999999999</v>
      </c>
      <c r="K1360" s="9">
        <f t="shared" si="64"/>
        <v>0</v>
      </c>
    </row>
    <row r="1361" spans="1:11" x14ac:dyDescent="0.3">
      <c r="A1361" s="9" t="str">
        <v>AS-94959</v>
      </c>
      <c r="B1361" s="9">
        <v>63.9</v>
      </c>
      <c r="C1361" s="9">
        <f>VLOOKUP(A1361,Sales_Shopify!B:Z,12,0)</f>
        <v>63.9</v>
      </c>
      <c r="D1361" s="9">
        <f t="shared" si="65"/>
        <v>0</v>
      </c>
      <c r="G1361" s="9" t="str">
        <v>AS-97106</v>
      </c>
      <c r="H1361" s="9" t="str">
        <v>['shopify_payments']</v>
      </c>
      <c r="I1361" s="9">
        <v>29.9</v>
      </c>
      <c r="J1361" s="9">
        <f t="shared" si="63"/>
        <v>29.9</v>
      </c>
      <c r="K1361" s="9">
        <f t="shared" si="64"/>
        <v>0</v>
      </c>
    </row>
    <row r="1362" spans="1:11" x14ac:dyDescent="0.3">
      <c r="A1362" s="9" t="str">
        <v>AS-94958</v>
      </c>
      <c r="B1362" s="9">
        <v>84.95</v>
      </c>
      <c r="C1362" s="9">
        <f>VLOOKUP(A1362,Sales_Shopify!B:Z,12,0)</f>
        <v>84.95</v>
      </c>
      <c r="D1362" s="9">
        <f t="shared" si="65"/>
        <v>0</v>
      </c>
      <c r="G1362" s="9" t="str">
        <v>AS-97107</v>
      </c>
      <c r="H1362" s="9" t="str">
        <v>['shopify_payments']</v>
      </c>
      <c r="I1362" s="9">
        <v>49.9</v>
      </c>
      <c r="J1362" s="9">
        <f t="shared" si="63"/>
        <v>49.9</v>
      </c>
      <c r="K1362" s="9">
        <f t="shared" si="64"/>
        <v>0</v>
      </c>
    </row>
    <row r="1363" spans="1:11" x14ac:dyDescent="0.3">
      <c r="A1363" s="9" t="str">
        <v>AS-94957</v>
      </c>
      <c r="B1363" s="9">
        <v>64.95</v>
      </c>
      <c r="C1363" s="9">
        <f>VLOOKUP(A1363,Sales_Shopify!B:Z,12,0)</f>
        <v>64.95</v>
      </c>
      <c r="D1363" s="9">
        <f t="shared" si="65"/>
        <v>0</v>
      </c>
      <c r="G1363" s="9" t="str">
        <v>AS-97108</v>
      </c>
      <c r="H1363" s="9" t="str">
        <v>['shopify_payments']</v>
      </c>
      <c r="I1363" s="9">
        <v>29.9</v>
      </c>
      <c r="J1363" s="9">
        <f t="shared" si="63"/>
        <v>29.9</v>
      </c>
      <c r="K1363" s="9">
        <f t="shared" si="64"/>
        <v>0</v>
      </c>
    </row>
    <row r="1364" spans="1:11" x14ac:dyDescent="0.3">
      <c r="A1364" s="9" t="str">
        <v>AS-94956</v>
      </c>
      <c r="B1364" s="9">
        <v>79.8</v>
      </c>
      <c r="C1364" s="9">
        <f>VLOOKUP(A1364,Sales_Shopify!B:Z,12,0)</f>
        <v>79.8</v>
      </c>
      <c r="D1364" s="9">
        <f t="shared" si="65"/>
        <v>0</v>
      </c>
      <c r="G1364" s="9" t="str">
        <v>AS-97109</v>
      </c>
      <c r="H1364" s="9" t="str">
        <v>['shopify_payments']</v>
      </c>
      <c r="I1364" s="9">
        <v>106.11</v>
      </c>
      <c r="J1364" s="9">
        <f t="shared" si="63"/>
        <v>106.11</v>
      </c>
      <c r="K1364" s="9">
        <f t="shared" si="64"/>
        <v>0</v>
      </c>
    </row>
    <row r="1365" spans="1:11" x14ac:dyDescent="0.3">
      <c r="A1365" s="9" t="str">
        <v>AS-94955</v>
      </c>
      <c r="B1365" s="9">
        <v>64.900000000000006</v>
      </c>
      <c r="C1365" s="9">
        <f>VLOOKUP(A1365,Sales_Shopify!B:Z,12,0)</f>
        <v>64.900000000000006</v>
      </c>
      <c r="D1365" s="9">
        <f t="shared" si="65"/>
        <v>0</v>
      </c>
      <c r="G1365" s="9" t="str">
        <v>AS-97110</v>
      </c>
      <c r="H1365" s="9" t="str">
        <v>['shopify_payments']</v>
      </c>
      <c r="I1365" s="9">
        <v>49.9</v>
      </c>
      <c r="J1365" s="9">
        <f t="shared" si="63"/>
        <v>49.9</v>
      </c>
      <c r="K1365" s="9">
        <f t="shared" si="64"/>
        <v>0</v>
      </c>
    </row>
    <row r="1366" spans="1:11" x14ac:dyDescent="0.3">
      <c r="A1366" s="9" t="str">
        <v>AS-94949</v>
      </c>
      <c r="B1366" s="9">
        <v>67.95</v>
      </c>
      <c r="C1366" s="9">
        <f>VLOOKUP(A1366,Sales_Shopify!B:Z,12,0)</f>
        <v>67.95</v>
      </c>
      <c r="D1366" s="9">
        <f t="shared" si="65"/>
        <v>0</v>
      </c>
      <c r="G1366" s="9" t="str">
        <v>AS-97114</v>
      </c>
      <c r="H1366" s="9" t="str">
        <v>['shopify_payments']</v>
      </c>
      <c r="I1366" s="9">
        <v>718.61</v>
      </c>
      <c r="J1366" s="9">
        <f t="shared" si="63"/>
        <v>718.61</v>
      </c>
      <c r="K1366" s="9">
        <f t="shared" si="64"/>
        <v>0</v>
      </c>
    </row>
    <row r="1367" spans="1:11" x14ac:dyDescent="0.3">
      <c r="A1367" s="9" t="str">
        <v>AS-94947</v>
      </c>
      <c r="B1367" s="9">
        <v>58.95</v>
      </c>
      <c r="C1367" s="9">
        <f>VLOOKUP(A1367,Sales_Shopify!B:Z,12,0)</f>
        <v>58.95</v>
      </c>
      <c r="D1367" s="9">
        <f t="shared" si="65"/>
        <v>0</v>
      </c>
      <c r="G1367" s="9" t="str">
        <v>AS-97118</v>
      </c>
      <c r="H1367" s="9" t="str">
        <v>['shopify_payments']</v>
      </c>
      <c r="I1367" s="9">
        <v>127.9</v>
      </c>
      <c r="J1367" s="9">
        <f t="shared" si="63"/>
        <v>127.9</v>
      </c>
      <c r="K1367" s="9">
        <f t="shared" si="64"/>
        <v>0</v>
      </c>
    </row>
    <row r="1368" spans="1:11" x14ac:dyDescent="0.3">
      <c r="A1368" s="9" t="str">
        <v>AS-94946</v>
      </c>
      <c r="B1368" s="9">
        <v>67.95</v>
      </c>
      <c r="C1368" s="9">
        <f>VLOOKUP(A1368,Sales_Shopify!B:Z,12,0)</f>
        <v>67.95</v>
      </c>
      <c r="D1368" s="9">
        <f t="shared" si="65"/>
        <v>0</v>
      </c>
      <c r="G1368" s="9" t="str">
        <v>AS-97119</v>
      </c>
      <c r="H1368" s="9" t="str">
        <v>['shopify_payments']</v>
      </c>
      <c r="I1368" s="9">
        <v>93.8</v>
      </c>
      <c r="J1368" s="9">
        <f t="shared" si="63"/>
        <v>93.8</v>
      </c>
      <c r="K1368" s="9">
        <f t="shared" si="64"/>
        <v>0</v>
      </c>
    </row>
    <row r="1369" spans="1:11" x14ac:dyDescent="0.3">
      <c r="A1369" s="9" t="str">
        <v>AS-94945</v>
      </c>
      <c r="B1369" s="9">
        <v>24.9</v>
      </c>
      <c r="C1369" s="9">
        <f>VLOOKUP(A1369,Sales_Shopify!B:Z,12,0)</f>
        <v>24.9</v>
      </c>
      <c r="D1369" s="9">
        <f t="shared" si="65"/>
        <v>0</v>
      </c>
      <c r="G1369" s="9" t="str">
        <v>AS-97120</v>
      </c>
      <c r="H1369" s="9" t="str">
        <v>['shopify_payments']</v>
      </c>
      <c r="I1369" s="9">
        <v>84.95</v>
      </c>
      <c r="J1369" s="9">
        <f t="shared" si="63"/>
        <v>84.95</v>
      </c>
      <c r="K1369" s="9">
        <f t="shared" si="64"/>
        <v>0</v>
      </c>
    </row>
    <row r="1370" spans="1:11" x14ac:dyDescent="0.3">
      <c r="A1370" s="9" t="str">
        <v>AS-94943</v>
      </c>
      <c r="B1370" s="9">
        <v>49.9</v>
      </c>
      <c r="C1370" s="9">
        <f>VLOOKUP(A1370,Sales_Shopify!B:Z,12,0)</f>
        <v>49.9</v>
      </c>
      <c r="D1370" s="9">
        <f t="shared" si="65"/>
        <v>0</v>
      </c>
      <c r="G1370" s="9" t="str">
        <v>AS-97121</v>
      </c>
      <c r="H1370" s="9" t="str">
        <v>['shopify_payments']</v>
      </c>
      <c r="I1370" s="9">
        <v>117.9</v>
      </c>
      <c r="J1370" s="9">
        <f t="shared" si="63"/>
        <v>117.9</v>
      </c>
      <c r="K1370" s="9">
        <f t="shared" si="64"/>
        <v>0</v>
      </c>
    </row>
    <row r="1371" spans="1:11" x14ac:dyDescent="0.3">
      <c r="A1371" s="9" t="str">
        <v>AS-94942</v>
      </c>
      <c r="B1371" s="9">
        <v>114.95</v>
      </c>
      <c r="C1371" s="9">
        <f>VLOOKUP(A1371,Sales_Shopify!B:Z,12,0)</f>
        <v>114.95</v>
      </c>
      <c r="D1371" s="9">
        <f t="shared" si="65"/>
        <v>0</v>
      </c>
      <c r="G1371" s="9" t="str">
        <v>AS-97122</v>
      </c>
      <c r="H1371" s="9" t="str">
        <v>['shopify_payments']</v>
      </c>
      <c r="I1371" s="9">
        <v>44.9</v>
      </c>
      <c r="J1371" s="9">
        <f t="shared" si="63"/>
        <v>44.9</v>
      </c>
      <c r="K1371" s="9">
        <f t="shared" si="64"/>
        <v>0</v>
      </c>
    </row>
    <row r="1372" spans="1:11" x14ac:dyDescent="0.3">
      <c r="A1372" s="9" t="str">
        <v>AS-94941</v>
      </c>
      <c r="B1372" s="9">
        <v>67.95</v>
      </c>
      <c r="C1372" s="9">
        <f>VLOOKUP(A1372,Sales_Shopify!B:Z,12,0)</f>
        <v>67.95</v>
      </c>
      <c r="D1372" s="9">
        <f t="shared" si="65"/>
        <v>0</v>
      </c>
      <c r="G1372" s="9" t="str">
        <v>AS-97124</v>
      </c>
      <c r="H1372" s="9" t="str">
        <v>['shopify_payments']</v>
      </c>
      <c r="I1372" s="9">
        <v>84.95</v>
      </c>
      <c r="J1372" s="9">
        <f t="shared" si="63"/>
        <v>84.95</v>
      </c>
      <c r="K1372" s="9">
        <f t="shared" si="64"/>
        <v>0</v>
      </c>
    </row>
    <row r="1373" spans="1:11" x14ac:dyDescent="0.3">
      <c r="A1373" s="9" t="str">
        <v>AS-94940</v>
      </c>
      <c r="B1373" s="9">
        <v>80.849999999999994</v>
      </c>
      <c r="C1373" s="9">
        <f>VLOOKUP(A1373,Sales_Shopify!B:Z,12,0)</f>
        <v>80.849999999999994</v>
      </c>
      <c r="D1373" s="9">
        <f t="shared" si="65"/>
        <v>0</v>
      </c>
      <c r="G1373" s="9" t="str">
        <v>AS-97125</v>
      </c>
      <c r="H1373" s="9" t="str">
        <v>['shopify_payments']</v>
      </c>
      <c r="I1373" s="9">
        <v>31.9</v>
      </c>
      <c r="J1373" s="9">
        <f t="shared" ref="J1373:J1436" si="66">VLOOKUP(G1373,$A$4:$D$1048576,2,0)</f>
        <v>31.9</v>
      </c>
      <c r="K1373" s="9">
        <f t="shared" ref="K1373:K1436" si="67">IFERROR(ROUND(+I1373-J1373,2),"Not_Found")</f>
        <v>0</v>
      </c>
    </row>
    <row r="1374" spans="1:11" x14ac:dyDescent="0.3">
      <c r="A1374" s="9" t="str">
        <v>AS-94938</v>
      </c>
      <c r="B1374" s="9">
        <v>37.9</v>
      </c>
      <c r="C1374" s="9">
        <f>VLOOKUP(A1374,Sales_Shopify!B:Z,12,0)</f>
        <v>37.9</v>
      </c>
      <c r="D1374" s="9">
        <f t="shared" ref="D1374:D1437" si="68">IFERROR(ROUND(+B1374-C1374,2),"Not_Found")</f>
        <v>0</v>
      </c>
      <c r="G1374" s="9" t="str">
        <v>AS-97126</v>
      </c>
      <c r="H1374" s="9" t="str">
        <v>['shopify_payments']</v>
      </c>
      <c r="I1374" s="9">
        <v>89.9</v>
      </c>
      <c r="J1374" s="9">
        <f t="shared" si="66"/>
        <v>89.9</v>
      </c>
      <c r="K1374" s="9">
        <f t="shared" si="67"/>
        <v>0</v>
      </c>
    </row>
    <row r="1375" spans="1:11" x14ac:dyDescent="0.3">
      <c r="A1375" s="9" t="str">
        <v>AS-94937</v>
      </c>
      <c r="B1375" s="9">
        <v>67.95</v>
      </c>
      <c r="C1375" s="9">
        <f>VLOOKUP(A1375,Sales_Shopify!B:Z,12,0)</f>
        <v>67.95</v>
      </c>
      <c r="D1375" s="9">
        <f t="shared" si="68"/>
        <v>0</v>
      </c>
      <c r="G1375" s="9" t="str">
        <v>AS-97129</v>
      </c>
      <c r="H1375" s="9" t="str">
        <v>['shopify_payments']</v>
      </c>
      <c r="I1375" s="9">
        <v>34.9</v>
      </c>
      <c r="J1375" s="9">
        <f t="shared" si="66"/>
        <v>34.9</v>
      </c>
      <c r="K1375" s="9">
        <f t="shared" si="67"/>
        <v>0</v>
      </c>
    </row>
    <row r="1376" spans="1:11" x14ac:dyDescent="0.3">
      <c r="A1376" s="9" t="str">
        <v>AS-94933</v>
      </c>
      <c r="B1376" s="9">
        <v>34.61</v>
      </c>
      <c r="C1376" s="9">
        <f>VLOOKUP(A1376,Sales_Shopify!B:Z,12,0)</f>
        <v>34.61</v>
      </c>
      <c r="D1376" s="9">
        <f t="shared" si="68"/>
        <v>0</v>
      </c>
      <c r="G1376" s="9" t="str">
        <v>AS-97130</v>
      </c>
      <c r="H1376" s="9" t="str">
        <v>['shopify_payments']</v>
      </c>
      <c r="I1376" s="9">
        <v>67.95</v>
      </c>
      <c r="J1376" s="9">
        <f t="shared" si="66"/>
        <v>67.95</v>
      </c>
      <c r="K1376" s="9">
        <f t="shared" si="67"/>
        <v>0</v>
      </c>
    </row>
    <row r="1377" spans="1:11" x14ac:dyDescent="0.3">
      <c r="A1377" s="9" t="str">
        <v>AS-94932</v>
      </c>
      <c r="B1377" s="9">
        <v>153.80000000000001</v>
      </c>
      <c r="C1377" s="9">
        <f>VLOOKUP(A1377,Sales_Shopify!B:Z,12,0)</f>
        <v>153.80000000000001</v>
      </c>
      <c r="D1377" s="9">
        <f t="shared" si="68"/>
        <v>0</v>
      </c>
      <c r="G1377" s="9" t="str">
        <v>AS-97131</v>
      </c>
      <c r="H1377" s="9" t="str">
        <v>['shopify_payments']</v>
      </c>
      <c r="I1377" s="9">
        <v>47.95</v>
      </c>
      <c r="J1377" s="9">
        <f t="shared" si="66"/>
        <v>47.95</v>
      </c>
      <c r="K1377" s="9">
        <f t="shared" si="67"/>
        <v>0</v>
      </c>
    </row>
    <row r="1378" spans="1:11" x14ac:dyDescent="0.3">
      <c r="A1378" s="9" t="str">
        <v>AS-94931</v>
      </c>
      <c r="B1378" s="9">
        <v>24.9</v>
      </c>
      <c r="C1378" s="9">
        <f>VLOOKUP(A1378,Sales_Shopify!B:Z,12,0)</f>
        <v>24.9</v>
      </c>
      <c r="D1378" s="9">
        <f t="shared" si="68"/>
        <v>0</v>
      </c>
      <c r="G1378" s="9" t="str">
        <v>AS-97132</v>
      </c>
      <c r="H1378" s="9" t="str">
        <v>['shopify_payments']</v>
      </c>
      <c r="I1378" s="9">
        <v>31.9</v>
      </c>
      <c r="J1378" s="9">
        <f t="shared" si="66"/>
        <v>31.9</v>
      </c>
      <c r="K1378" s="9">
        <f t="shared" si="67"/>
        <v>0</v>
      </c>
    </row>
    <row r="1379" spans="1:11" x14ac:dyDescent="0.3">
      <c r="A1379" s="9" t="str">
        <v>AS-94928</v>
      </c>
      <c r="B1379" s="9">
        <v>99.95</v>
      </c>
      <c r="C1379" s="9">
        <f>VLOOKUP(A1379,Sales_Shopify!B:Z,12,0)</f>
        <v>99.95</v>
      </c>
      <c r="D1379" s="9">
        <f t="shared" si="68"/>
        <v>0</v>
      </c>
      <c r="G1379" s="9" t="str">
        <v>AS-97135</v>
      </c>
      <c r="H1379" s="9" t="str">
        <v>['shopify_payments']</v>
      </c>
      <c r="I1379" s="9">
        <v>58.85</v>
      </c>
      <c r="J1379" s="9">
        <f t="shared" si="66"/>
        <v>58.85</v>
      </c>
      <c r="K1379" s="9">
        <f t="shared" si="67"/>
        <v>0</v>
      </c>
    </row>
    <row r="1380" spans="1:11" x14ac:dyDescent="0.3">
      <c r="A1380" s="9" t="str">
        <v>AS-94926</v>
      </c>
      <c r="B1380" s="9">
        <v>31.9</v>
      </c>
      <c r="C1380" s="9">
        <f>VLOOKUP(A1380,Sales_Shopify!B:Z,12,0)</f>
        <v>31.9</v>
      </c>
      <c r="D1380" s="9">
        <f t="shared" si="68"/>
        <v>0</v>
      </c>
      <c r="G1380" s="9" t="str">
        <v>AS-97137</v>
      </c>
      <c r="H1380" s="9" t="str">
        <v>['shopify_payments']</v>
      </c>
      <c r="I1380" s="9">
        <v>37.9</v>
      </c>
      <c r="J1380" s="9">
        <f t="shared" si="66"/>
        <v>37.9</v>
      </c>
      <c r="K1380" s="9">
        <f t="shared" si="67"/>
        <v>0</v>
      </c>
    </row>
    <row r="1381" spans="1:11" x14ac:dyDescent="0.3">
      <c r="A1381" s="9" t="str">
        <v>AS-94925</v>
      </c>
      <c r="B1381" s="9">
        <v>139.80000000000001</v>
      </c>
      <c r="C1381" s="9">
        <f>VLOOKUP(A1381,Sales_Shopify!B:Z,12,0)</f>
        <v>139.80000000000001</v>
      </c>
      <c r="D1381" s="9">
        <f t="shared" si="68"/>
        <v>0</v>
      </c>
      <c r="G1381" s="9" t="str">
        <v>AS-97142</v>
      </c>
      <c r="H1381" s="9" t="str">
        <v>['shopify_payments']</v>
      </c>
      <c r="I1381" s="9">
        <v>37.9</v>
      </c>
      <c r="J1381" s="9">
        <f t="shared" si="66"/>
        <v>37.9</v>
      </c>
      <c r="K1381" s="9">
        <f t="shared" si="67"/>
        <v>0</v>
      </c>
    </row>
    <row r="1382" spans="1:11" x14ac:dyDescent="0.3">
      <c r="A1382" s="9" t="str">
        <v>AS-94924</v>
      </c>
      <c r="B1382" s="9">
        <v>92.75</v>
      </c>
      <c r="C1382" s="9">
        <f>VLOOKUP(A1382,Sales_Shopify!B:Z,12,0)</f>
        <v>92.75</v>
      </c>
      <c r="D1382" s="9">
        <f t="shared" si="68"/>
        <v>0</v>
      </c>
      <c r="G1382" s="9" t="str">
        <v>AS-97145</v>
      </c>
      <c r="H1382" s="9" t="str">
        <v>['shopify_payments']</v>
      </c>
      <c r="I1382" s="9">
        <v>44.85</v>
      </c>
      <c r="J1382" s="9">
        <f t="shared" si="66"/>
        <v>44.85</v>
      </c>
      <c r="K1382" s="9">
        <f t="shared" si="67"/>
        <v>0</v>
      </c>
    </row>
    <row r="1383" spans="1:11" x14ac:dyDescent="0.3">
      <c r="A1383" s="9" t="str">
        <v>AS-94921</v>
      </c>
      <c r="B1383" s="9">
        <v>356.65</v>
      </c>
      <c r="C1383" s="9">
        <f>VLOOKUP(A1383,Sales_Shopify!B:Z,12,0)</f>
        <v>356.65</v>
      </c>
      <c r="D1383" s="9">
        <f t="shared" si="68"/>
        <v>0</v>
      </c>
      <c r="G1383" s="9" t="str">
        <v>AS-97148</v>
      </c>
      <c r="H1383" s="9" t="str">
        <v>['shopify_payments']</v>
      </c>
      <c r="I1383" s="9">
        <v>51.85</v>
      </c>
      <c r="J1383" s="9">
        <f t="shared" si="66"/>
        <v>51.85</v>
      </c>
      <c r="K1383" s="9">
        <f t="shared" si="67"/>
        <v>0</v>
      </c>
    </row>
    <row r="1384" spans="1:11" x14ac:dyDescent="0.3">
      <c r="A1384" s="9" t="str">
        <v>AS-94916</v>
      </c>
      <c r="B1384" s="9">
        <v>53.87</v>
      </c>
      <c r="C1384" s="9">
        <f>VLOOKUP(A1384,Sales_Shopify!B:Z,12,0)</f>
        <v>53.87</v>
      </c>
      <c r="D1384" s="9">
        <f t="shared" si="68"/>
        <v>0</v>
      </c>
      <c r="G1384" s="9" t="str">
        <v>AS-97149</v>
      </c>
      <c r="H1384" s="9" t="str">
        <v>['shopify_payments']</v>
      </c>
      <c r="I1384" s="9">
        <v>66.900000000000006</v>
      </c>
      <c r="J1384" s="9">
        <f t="shared" si="66"/>
        <v>66.900000000000006</v>
      </c>
      <c r="K1384" s="9">
        <f t="shared" si="67"/>
        <v>0</v>
      </c>
    </row>
    <row r="1385" spans="1:11" x14ac:dyDescent="0.3">
      <c r="A1385" s="9" t="str">
        <v>AS-94915</v>
      </c>
      <c r="B1385" s="9">
        <v>84.95</v>
      </c>
      <c r="C1385" s="9">
        <f>VLOOKUP(A1385,Sales_Shopify!B:Z,12,0)</f>
        <v>84.95</v>
      </c>
      <c r="D1385" s="9">
        <f t="shared" si="68"/>
        <v>0</v>
      </c>
      <c r="G1385" s="9" t="str">
        <v>AS-97150</v>
      </c>
      <c r="H1385" s="9" t="str">
        <v>['shopify_payments']</v>
      </c>
      <c r="I1385" s="9">
        <v>79.849999999999994</v>
      </c>
      <c r="J1385" s="9">
        <f t="shared" si="66"/>
        <v>79.849999999999994</v>
      </c>
      <c r="K1385" s="9">
        <f t="shared" si="67"/>
        <v>0</v>
      </c>
    </row>
    <row r="1386" spans="1:11" x14ac:dyDescent="0.3">
      <c r="A1386" s="9" t="str">
        <v>AS-94913</v>
      </c>
      <c r="B1386" s="9">
        <v>54.85</v>
      </c>
      <c r="C1386" s="9">
        <f>VLOOKUP(A1386,Sales_Shopify!B:Z,12,0)</f>
        <v>54.85</v>
      </c>
      <c r="D1386" s="9">
        <f t="shared" si="68"/>
        <v>0</v>
      </c>
      <c r="G1386" s="9" t="str">
        <v>AS-97152</v>
      </c>
      <c r="H1386" s="9" t="str">
        <v>['shopify_payments']</v>
      </c>
      <c r="I1386" s="9">
        <v>37.9</v>
      </c>
      <c r="J1386" s="9">
        <f t="shared" si="66"/>
        <v>37.9</v>
      </c>
      <c r="K1386" s="9">
        <f t="shared" si="67"/>
        <v>0</v>
      </c>
    </row>
    <row r="1387" spans="1:11" x14ac:dyDescent="0.3">
      <c r="A1387" s="9" t="str">
        <v>AS-94911</v>
      </c>
      <c r="B1387" s="9">
        <v>37.9</v>
      </c>
      <c r="C1387" s="9">
        <f>VLOOKUP(A1387,Sales_Shopify!B:Z,12,0)</f>
        <v>37.9</v>
      </c>
      <c r="D1387" s="9">
        <f t="shared" si="68"/>
        <v>0</v>
      </c>
      <c r="G1387" s="9" t="str">
        <v>AS-97153</v>
      </c>
      <c r="H1387" s="9" t="str">
        <v>['shopify_payments']</v>
      </c>
      <c r="I1387" s="9">
        <v>122.27</v>
      </c>
      <c r="J1387" s="9">
        <f t="shared" si="66"/>
        <v>122.27</v>
      </c>
      <c r="K1387" s="9">
        <f t="shared" si="67"/>
        <v>0</v>
      </c>
    </row>
    <row r="1388" spans="1:11" x14ac:dyDescent="0.3">
      <c r="A1388" s="9" t="str">
        <v>AS-94910</v>
      </c>
      <c r="B1388" s="9">
        <v>76.459999999999994</v>
      </c>
      <c r="C1388" s="9">
        <f>VLOOKUP(A1388,Sales_Shopify!B:Z,12,0)</f>
        <v>76.459999999999994</v>
      </c>
      <c r="D1388" s="9">
        <f t="shared" si="68"/>
        <v>0</v>
      </c>
      <c r="G1388" s="9" t="str">
        <v>AS-97154</v>
      </c>
      <c r="H1388" s="9" t="str">
        <v>['shopify_payments']</v>
      </c>
      <c r="I1388" s="9">
        <v>17.899999999999999</v>
      </c>
      <c r="J1388" s="9">
        <f t="shared" si="66"/>
        <v>17.899999999999999</v>
      </c>
      <c r="K1388" s="9">
        <f t="shared" si="67"/>
        <v>0</v>
      </c>
    </row>
    <row r="1389" spans="1:11" x14ac:dyDescent="0.3">
      <c r="A1389" s="9" t="str">
        <v>AS-94909</v>
      </c>
      <c r="B1389" s="9">
        <v>37.9</v>
      </c>
      <c r="C1389" s="9">
        <f>VLOOKUP(A1389,Sales_Shopify!B:Z,12,0)</f>
        <v>37.9</v>
      </c>
      <c r="D1389" s="9">
        <f t="shared" si="68"/>
        <v>0</v>
      </c>
      <c r="G1389" s="9" t="str">
        <v>AS-97155</v>
      </c>
      <c r="H1389" s="9" t="str">
        <v>['shopify_payments']</v>
      </c>
      <c r="I1389" s="9">
        <v>17.899999999999999</v>
      </c>
      <c r="J1389" s="9">
        <f t="shared" si="66"/>
        <v>17.899999999999999</v>
      </c>
      <c r="K1389" s="9">
        <f t="shared" si="67"/>
        <v>0</v>
      </c>
    </row>
    <row r="1390" spans="1:11" x14ac:dyDescent="0.3">
      <c r="A1390" s="9" t="str">
        <v>AS-94907</v>
      </c>
      <c r="B1390" s="9">
        <v>37.9</v>
      </c>
      <c r="C1390" s="9">
        <f>VLOOKUP(A1390,Sales_Shopify!B:Z,12,0)</f>
        <v>37.9</v>
      </c>
      <c r="D1390" s="9">
        <f t="shared" si="68"/>
        <v>0</v>
      </c>
      <c r="G1390" s="9" t="str">
        <v>AS-97156</v>
      </c>
      <c r="H1390" s="9" t="str">
        <v>['shopify_payments']</v>
      </c>
      <c r="I1390" s="9">
        <v>66.849999999999994</v>
      </c>
      <c r="J1390" s="9">
        <f t="shared" si="66"/>
        <v>66.849999999999994</v>
      </c>
      <c r="K1390" s="9">
        <f t="shared" si="67"/>
        <v>0</v>
      </c>
    </row>
    <row r="1391" spans="1:11" x14ac:dyDescent="0.3">
      <c r="A1391" s="9" t="str">
        <v>AS-94906</v>
      </c>
      <c r="B1391" s="9">
        <v>199.9</v>
      </c>
      <c r="C1391" s="9">
        <f>VLOOKUP(A1391,Sales_Shopify!B:Z,12,0)</f>
        <v>199.9</v>
      </c>
      <c r="D1391" s="9">
        <f t="shared" si="68"/>
        <v>0</v>
      </c>
      <c r="G1391" s="9" t="str">
        <v>AS-97139</v>
      </c>
      <c r="H1391" s="9" t="str">
        <v>['shopify_payments']</v>
      </c>
      <c r="I1391" s="9">
        <v>0</v>
      </c>
      <c r="J1391" s="9">
        <f t="shared" si="66"/>
        <v>0</v>
      </c>
      <c r="K1391" s="9">
        <f t="shared" si="67"/>
        <v>0</v>
      </c>
    </row>
    <row r="1392" spans="1:11" x14ac:dyDescent="0.3">
      <c r="A1392" s="9" t="str">
        <v>AS-94905</v>
      </c>
      <c r="B1392" s="9">
        <v>277.83</v>
      </c>
      <c r="C1392" s="9">
        <f>VLOOKUP(A1392,Sales_Shopify!B:Z,12,0)</f>
        <v>277.83</v>
      </c>
      <c r="D1392" s="9">
        <f t="shared" si="68"/>
        <v>0</v>
      </c>
      <c r="G1392" s="9" t="str">
        <v>AS-91940</v>
      </c>
      <c r="H1392" s="9" t="str">
        <v>['shopify_payments']</v>
      </c>
      <c r="I1392" s="9">
        <v>-54.36</v>
      </c>
      <c r="J1392" s="9">
        <f t="shared" si="66"/>
        <v>-54.36</v>
      </c>
      <c r="K1392" s="9">
        <f t="shared" si="67"/>
        <v>0</v>
      </c>
    </row>
    <row r="1393" spans="1:11" x14ac:dyDescent="0.3">
      <c r="A1393" s="9" t="str">
        <v>AS-94904</v>
      </c>
      <c r="B1393" s="9">
        <v>117.9</v>
      </c>
      <c r="C1393" s="9">
        <f>VLOOKUP(A1393,Sales_Shopify!B:Z,12,0)</f>
        <v>117.9</v>
      </c>
      <c r="D1393" s="9">
        <f t="shared" si="68"/>
        <v>0</v>
      </c>
      <c r="G1393" s="9" t="str">
        <v>AS-94688</v>
      </c>
      <c r="H1393" s="9" t="str">
        <v>['shopify_payments']</v>
      </c>
      <c r="I1393" s="9">
        <v>-12.69</v>
      </c>
      <c r="J1393" s="9">
        <f t="shared" si="66"/>
        <v>-12.69</v>
      </c>
      <c r="K1393" s="9">
        <f t="shared" si="67"/>
        <v>0</v>
      </c>
    </row>
    <row r="1394" spans="1:11" x14ac:dyDescent="0.3">
      <c r="A1394" s="9" t="str">
        <v>AS-94903</v>
      </c>
      <c r="B1394" s="9">
        <v>72.849999999999994</v>
      </c>
      <c r="C1394" s="9">
        <f>VLOOKUP(A1394,Sales_Shopify!B:Z,12,0)</f>
        <v>72.849999999999994</v>
      </c>
      <c r="D1394" s="9">
        <f t="shared" si="68"/>
        <v>0</v>
      </c>
      <c r="G1394" s="9" t="str">
        <v>AS-97161</v>
      </c>
      <c r="H1394" s="9" t="str">
        <v>['shopify_payments']</v>
      </c>
      <c r="I1394" s="9">
        <v>44.9</v>
      </c>
      <c r="J1394" s="9">
        <f t="shared" si="66"/>
        <v>44.9</v>
      </c>
      <c r="K1394" s="9">
        <f t="shared" si="67"/>
        <v>0</v>
      </c>
    </row>
    <row r="1395" spans="1:11" x14ac:dyDescent="0.3">
      <c r="A1395" s="9" t="str">
        <v>AS-94900</v>
      </c>
      <c r="B1395" s="9">
        <v>37.9</v>
      </c>
      <c r="C1395" s="9">
        <f>VLOOKUP(A1395,Sales_Shopify!B:Z,12,0)</f>
        <v>37.9</v>
      </c>
      <c r="D1395" s="9">
        <f t="shared" si="68"/>
        <v>0</v>
      </c>
      <c r="G1395" s="9" t="str">
        <v>AS-97163</v>
      </c>
      <c r="H1395" s="9" t="str">
        <v>['shopify_payments']</v>
      </c>
      <c r="I1395" s="9">
        <v>199.9</v>
      </c>
      <c r="J1395" s="9">
        <f t="shared" si="66"/>
        <v>199.9</v>
      </c>
      <c r="K1395" s="9">
        <f t="shared" si="67"/>
        <v>0</v>
      </c>
    </row>
    <row r="1396" spans="1:11" x14ac:dyDescent="0.3">
      <c r="A1396" s="9" t="str">
        <v>AS-94897</v>
      </c>
      <c r="B1396" s="9">
        <v>99.95</v>
      </c>
      <c r="C1396" s="9">
        <f>VLOOKUP(A1396,Sales_Shopify!B:Z,12,0)</f>
        <v>99.95</v>
      </c>
      <c r="D1396" s="9">
        <f t="shared" si="68"/>
        <v>0</v>
      </c>
      <c r="G1396" s="9" t="str">
        <v>AS-97167</v>
      </c>
      <c r="H1396" s="9" t="str">
        <v>['shopify_payments']</v>
      </c>
      <c r="I1396" s="9">
        <v>79.95</v>
      </c>
      <c r="J1396" s="9">
        <f t="shared" si="66"/>
        <v>79.95</v>
      </c>
      <c r="K1396" s="9">
        <f t="shared" si="67"/>
        <v>0</v>
      </c>
    </row>
    <row r="1397" spans="1:11" x14ac:dyDescent="0.3">
      <c r="A1397" s="9" t="str">
        <v>AS-94896</v>
      </c>
      <c r="B1397" s="9">
        <v>44.9</v>
      </c>
      <c r="C1397" s="9">
        <f>VLOOKUP(A1397,Sales_Shopify!B:Z,12,0)</f>
        <v>44.9</v>
      </c>
      <c r="D1397" s="9">
        <f t="shared" si="68"/>
        <v>0</v>
      </c>
      <c r="G1397" s="9" t="str">
        <v>AS-97169</v>
      </c>
      <c r="H1397" s="9" t="str">
        <v>['shopify_payments']</v>
      </c>
      <c r="I1397" s="9">
        <v>117.9</v>
      </c>
      <c r="J1397" s="9">
        <f t="shared" si="66"/>
        <v>117.9</v>
      </c>
      <c r="K1397" s="9">
        <f t="shared" si="67"/>
        <v>0</v>
      </c>
    </row>
    <row r="1398" spans="1:11" x14ac:dyDescent="0.3">
      <c r="A1398" s="9" t="str">
        <v>AS-94895</v>
      </c>
      <c r="B1398" s="9">
        <v>29.9</v>
      </c>
      <c r="C1398" s="9">
        <f>VLOOKUP(A1398,Sales_Shopify!B:Z,12,0)</f>
        <v>29.9</v>
      </c>
      <c r="D1398" s="9">
        <f t="shared" si="68"/>
        <v>0</v>
      </c>
      <c r="G1398" s="9" t="str">
        <v>AS-97170</v>
      </c>
      <c r="H1398" s="9" t="str">
        <v>['shopify_payments']</v>
      </c>
      <c r="I1398" s="9">
        <v>29.9</v>
      </c>
      <c r="J1398" s="9">
        <f t="shared" si="66"/>
        <v>29.9</v>
      </c>
      <c r="K1398" s="9">
        <f t="shared" si="67"/>
        <v>0</v>
      </c>
    </row>
    <row r="1399" spans="1:11" x14ac:dyDescent="0.3">
      <c r="A1399" s="9" t="str">
        <v>AS-94894</v>
      </c>
      <c r="B1399" s="9">
        <v>178.75</v>
      </c>
      <c r="C1399" s="9">
        <f>VLOOKUP(A1399,Sales_Shopify!B:Z,12,0)</f>
        <v>178.75</v>
      </c>
      <c r="D1399" s="9">
        <f t="shared" si="68"/>
        <v>0</v>
      </c>
      <c r="G1399" s="9" t="str">
        <v>AS-97171</v>
      </c>
      <c r="H1399" s="9" t="str">
        <v>['shopify_payments']</v>
      </c>
      <c r="I1399" s="9">
        <v>105.8</v>
      </c>
      <c r="J1399" s="9">
        <f t="shared" si="66"/>
        <v>105.8</v>
      </c>
      <c r="K1399" s="9">
        <f t="shared" si="67"/>
        <v>0</v>
      </c>
    </row>
    <row r="1400" spans="1:11" x14ac:dyDescent="0.3">
      <c r="A1400" s="9" t="str">
        <v>AS-94893</v>
      </c>
      <c r="B1400" s="9">
        <v>24.9</v>
      </c>
      <c r="C1400" s="9">
        <f>VLOOKUP(A1400,Sales_Shopify!B:Z,12,0)</f>
        <v>24.9</v>
      </c>
      <c r="D1400" s="9">
        <f t="shared" si="68"/>
        <v>0</v>
      </c>
      <c r="G1400" s="9" t="str">
        <v>AS-97172</v>
      </c>
      <c r="H1400" s="9" t="str">
        <v>['shopify_payments']</v>
      </c>
      <c r="I1400" s="9">
        <v>17.899999999999999</v>
      </c>
      <c r="J1400" s="9">
        <f t="shared" si="66"/>
        <v>17.899999999999999</v>
      </c>
      <c r="K1400" s="9">
        <f t="shared" si="67"/>
        <v>0</v>
      </c>
    </row>
    <row r="1401" spans="1:11" x14ac:dyDescent="0.3">
      <c r="A1401" s="9" t="str">
        <v>AS-93529</v>
      </c>
      <c r="B1401" s="9">
        <v>-84.95</v>
      </c>
      <c r="C1401" s="9">
        <f>VLOOKUP(A1401,Sales_Shopify!B:Z,12,0)</f>
        <v>-84.95</v>
      </c>
      <c r="D1401" s="9">
        <f t="shared" si="68"/>
        <v>0</v>
      </c>
      <c r="G1401" s="9" t="str">
        <v>AS-97173</v>
      </c>
      <c r="H1401" s="9" t="str">
        <v>['shopify_payments']</v>
      </c>
      <c r="I1401" s="9">
        <v>28.95</v>
      </c>
      <c r="J1401" s="9">
        <f t="shared" si="66"/>
        <v>28.95</v>
      </c>
      <c r="K1401" s="9">
        <f t="shared" si="67"/>
        <v>0</v>
      </c>
    </row>
    <row r="1402" spans="1:11" x14ac:dyDescent="0.3">
      <c r="A1402" s="9" t="str">
        <v>AS-94888</v>
      </c>
      <c r="B1402" s="9">
        <v>22.91</v>
      </c>
      <c r="C1402" s="9">
        <f>VLOOKUP(A1402,Sales_Shopify!B:Z,12,0)</f>
        <v>22.91</v>
      </c>
      <c r="D1402" s="9">
        <f t="shared" si="68"/>
        <v>0</v>
      </c>
      <c r="G1402" s="9" t="str">
        <v>AS-97174</v>
      </c>
      <c r="H1402" s="9" t="str">
        <v>['shopify_payments']</v>
      </c>
      <c r="I1402" s="9">
        <v>24.9</v>
      </c>
      <c r="J1402" s="9">
        <f t="shared" si="66"/>
        <v>24.9</v>
      </c>
      <c r="K1402" s="9">
        <f t="shared" si="67"/>
        <v>0</v>
      </c>
    </row>
    <row r="1403" spans="1:11" x14ac:dyDescent="0.3">
      <c r="A1403" s="9" t="str">
        <v>AS-94884</v>
      </c>
      <c r="B1403" s="9">
        <v>49.9</v>
      </c>
      <c r="C1403" s="9">
        <f>VLOOKUP(A1403,Sales_Shopify!B:Z,12,0)</f>
        <v>49.9</v>
      </c>
      <c r="D1403" s="9">
        <f t="shared" si="68"/>
        <v>0</v>
      </c>
      <c r="G1403" s="9" t="str">
        <v>AS-97175</v>
      </c>
      <c r="H1403" s="9" t="str">
        <v>['shopify_payments']</v>
      </c>
      <c r="I1403" s="9">
        <v>84.95</v>
      </c>
      <c r="J1403" s="9">
        <f t="shared" si="66"/>
        <v>84.95</v>
      </c>
      <c r="K1403" s="9">
        <f t="shared" si="67"/>
        <v>0</v>
      </c>
    </row>
    <row r="1404" spans="1:11" x14ac:dyDescent="0.3">
      <c r="A1404" s="9" t="str">
        <v>AS-94883</v>
      </c>
      <c r="B1404" s="9">
        <v>67.95</v>
      </c>
      <c r="C1404" s="9">
        <f>VLOOKUP(A1404,Sales_Shopify!B:Z,12,0)</f>
        <v>67.95</v>
      </c>
      <c r="D1404" s="9">
        <f t="shared" si="68"/>
        <v>0</v>
      </c>
      <c r="G1404" s="9" t="str">
        <v>AS-97176</v>
      </c>
      <c r="H1404" s="9" t="str">
        <v>['shopify_payments']</v>
      </c>
      <c r="I1404" s="9">
        <v>29.9</v>
      </c>
      <c r="J1404" s="9">
        <f t="shared" si="66"/>
        <v>29.9</v>
      </c>
      <c r="K1404" s="9">
        <f t="shared" si="67"/>
        <v>0</v>
      </c>
    </row>
    <row r="1405" spans="1:11" x14ac:dyDescent="0.3">
      <c r="A1405" s="9" t="str">
        <v>AS-94882</v>
      </c>
      <c r="B1405" s="9">
        <v>49.9</v>
      </c>
      <c r="C1405" s="9">
        <f>VLOOKUP(A1405,Sales_Shopify!B:Z,12,0)</f>
        <v>49.9</v>
      </c>
      <c r="D1405" s="9">
        <f t="shared" si="68"/>
        <v>0</v>
      </c>
      <c r="G1405" s="9" t="str">
        <v>AS-97178</v>
      </c>
      <c r="H1405" s="9" t="str">
        <v>['shopify_payments']</v>
      </c>
      <c r="I1405" s="9">
        <v>28.26</v>
      </c>
      <c r="J1405" s="9">
        <f t="shared" si="66"/>
        <v>28.26</v>
      </c>
      <c r="K1405" s="9">
        <f t="shared" si="67"/>
        <v>0</v>
      </c>
    </row>
    <row r="1406" spans="1:11" x14ac:dyDescent="0.3">
      <c r="A1406" s="9" t="str">
        <v>AS-94881</v>
      </c>
      <c r="B1406" s="9">
        <v>142.80000000000001</v>
      </c>
      <c r="C1406" s="9">
        <f>VLOOKUP(A1406,Sales_Shopify!B:Z,12,0)</f>
        <v>142.80000000000001</v>
      </c>
      <c r="D1406" s="9">
        <f t="shared" si="68"/>
        <v>0</v>
      </c>
      <c r="G1406" s="9" t="str">
        <v>AS-97179</v>
      </c>
      <c r="H1406" s="9" t="str">
        <v>['shopify_payments']</v>
      </c>
      <c r="I1406" s="9">
        <v>63.9</v>
      </c>
      <c r="J1406" s="9">
        <f t="shared" si="66"/>
        <v>63.9</v>
      </c>
      <c r="K1406" s="9">
        <f t="shared" si="67"/>
        <v>0</v>
      </c>
    </row>
    <row r="1407" spans="1:11" x14ac:dyDescent="0.3">
      <c r="A1407" s="9" t="str">
        <v>AS-94880</v>
      </c>
      <c r="B1407" s="9">
        <v>37.9</v>
      </c>
      <c r="C1407" s="9">
        <f>VLOOKUP(A1407,Sales_Shopify!B:Z,12,0)</f>
        <v>37.9</v>
      </c>
      <c r="D1407" s="9">
        <f t="shared" si="68"/>
        <v>0</v>
      </c>
      <c r="G1407" s="9" t="str">
        <v>AS-97180</v>
      </c>
      <c r="H1407" s="9" t="str">
        <v>['shopify_payments']</v>
      </c>
      <c r="I1407" s="9">
        <v>49.86</v>
      </c>
      <c r="J1407" s="9">
        <f t="shared" si="66"/>
        <v>49.86</v>
      </c>
      <c r="K1407" s="9">
        <f t="shared" si="67"/>
        <v>0</v>
      </c>
    </row>
    <row r="1408" spans="1:11" x14ac:dyDescent="0.3">
      <c r="A1408" s="9" t="str">
        <v>AS-94879</v>
      </c>
      <c r="B1408" s="9">
        <v>37.9</v>
      </c>
      <c r="C1408" s="9">
        <f>VLOOKUP(A1408,Sales_Shopify!B:Z,12,0)</f>
        <v>37.9</v>
      </c>
      <c r="D1408" s="9">
        <f t="shared" si="68"/>
        <v>0</v>
      </c>
      <c r="G1408" s="9" t="str">
        <v>AS-97181</v>
      </c>
      <c r="H1408" s="9" t="str">
        <v>['shopify_payments']</v>
      </c>
      <c r="I1408" s="9">
        <v>47.9</v>
      </c>
      <c r="J1408" s="9">
        <f t="shared" si="66"/>
        <v>47.9</v>
      </c>
      <c r="K1408" s="9">
        <f t="shared" si="67"/>
        <v>0</v>
      </c>
    </row>
    <row r="1409" spans="1:11" x14ac:dyDescent="0.3">
      <c r="A1409" s="9" t="str">
        <v>AS-94877</v>
      </c>
      <c r="B1409" s="9">
        <v>249.35</v>
      </c>
      <c r="C1409" s="9">
        <f>VLOOKUP(A1409,Sales_Shopify!B:Z,12,0)</f>
        <v>249.35</v>
      </c>
      <c r="D1409" s="9">
        <f t="shared" si="68"/>
        <v>0</v>
      </c>
      <c r="G1409" s="9" t="str">
        <v>AS-97182</v>
      </c>
      <c r="H1409" s="9" t="str">
        <v>['shopify_payments']</v>
      </c>
      <c r="I1409" s="9">
        <v>17.899999999999999</v>
      </c>
      <c r="J1409" s="9">
        <f t="shared" si="66"/>
        <v>17.899999999999999</v>
      </c>
      <c r="K1409" s="9">
        <f t="shared" si="67"/>
        <v>0</v>
      </c>
    </row>
    <row r="1410" spans="1:11" x14ac:dyDescent="0.3">
      <c r="A1410" s="9" t="str">
        <v>AS-94876</v>
      </c>
      <c r="B1410" s="9">
        <v>37.9</v>
      </c>
      <c r="C1410" s="9">
        <f>VLOOKUP(A1410,Sales_Shopify!B:Z,12,0)</f>
        <v>37.9</v>
      </c>
      <c r="D1410" s="9">
        <f t="shared" si="68"/>
        <v>0</v>
      </c>
      <c r="G1410" s="9" t="str">
        <v>AS-97183</v>
      </c>
      <c r="H1410" s="9" t="str">
        <v>['shopify_payments']</v>
      </c>
      <c r="I1410" s="9">
        <v>53.46</v>
      </c>
      <c r="J1410" s="9">
        <f t="shared" si="66"/>
        <v>53.46</v>
      </c>
      <c r="K1410" s="9">
        <f t="shared" si="67"/>
        <v>0</v>
      </c>
    </row>
    <row r="1411" spans="1:11" x14ac:dyDescent="0.3">
      <c r="A1411" s="9" t="str">
        <v>AS-94875</v>
      </c>
      <c r="B1411" s="9">
        <v>37.9</v>
      </c>
      <c r="C1411" s="9">
        <f>VLOOKUP(A1411,Sales_Shopify!B:Z,12,0)</f>
        <v>37.9</v>
      </c>
      <c r="D1411" s="9">
        <f t="shared" si="68"/>
        <v>0</v>
      </c>
      <c r="G1411" s="9" t="str">
        <v>AS-97184</v>
      </c>
      <c r="H1411" s="9" t="str">
        <v>['shopify_payments']</v>
      </c>
      <c r="I1411" s="9">
        <v>58.95</v>
      </c>
      <c r="J1411" s="9">
        <f t="shared" si="66"/>
        <v>58.95</v>
      </c>
      <c r="K1411" s="9">
        <f t="shared" si="67"/>
        <v>0</v>
      </c>
    </row>
    <row r="1412" spans="1:11" x14ac:dyDescent="0.3">
      <c r="A1412" s="9" t="str">
        <v>AS-94872</v>
      </c>
      <c r="B1412" s="9">
        <v>37.9</v>
      </c>
      <c r="C1412" s="9">
        <f>VLOOKUP(A1412,Sales_Shopify!B:Z,12,0)</f>
        <v>37.9</v>
      </c>
      <c r="D1412" s="9">
        <f t="shared" si="68"/>
        <v>0</v>
      </c>
      <c r="G1412" s="9" t="str">
        <v>AS-97186</v>
      </c>
      <c r="H1412" s="9" t="str">
        <v>['shopify_payments']</v>
      </c>
      <c r="I1412" s="9">
        <v>31.9</v>
      </c>
      <c r="J1412" s="9">
        <f t="shared" si="66"/>
        <v>31.9</v>
      </c>
      <c r="K1412" s="9">
        <f t="shared" si="67"/>
        <v>0</v>
      </c>
    </row>
    <row r="1413" spans="1:11" x14ac:dyDescent="0.3">
      <c r="A1413" s="9" t="str">
        <v>AS-94869</v>
      </c>
      <c r="B1413" s="9">
        <v>114.95</v>
      </c>
      <c r="C1413" s="9">
        <f>VLOOKUP(A1413,Sales_Shopify!B:Z,12,0)</f>
        <v>114.95</v>
      </c>
      <c r="D1413" s="9">
        <f t="shared" si="68"/>
        <v>0</v>
      </c>
      <c r="G1413" s="9" t="str">
        <v>AS-97187</v>
      </c>
      <c r="H1413" s="9" t="str">
        <v>['shopify_payments']</v>
      </c>
      <c r="I1413" s="9">
        <v>80.91</v>
      </c>
      <c r="J1413" s="9">
        <f t="shared" si="66"/>
        <v>80.91</v>
      </c>
      <c r="K1413" s="9">
        <f t="shared" si="67"/>
        <v>0</v>
      </c>
    </row>
    <row r="1414" spans="1:11" x14ac:dyDescent="0.3">
      <c r="A1414" s="9" t="str">
        <v>AS-94868</v>
      </c>
      <c r="B1414" s="9">
        <v>287.91000000000003</v>
      </c>
      <c r="C1414" s="9">
        <f>VLOOKUP(A1414,Sales_Shopify!B:Z,12,0)</f>
        <v>287.91000000000003</v>
      </c>
      <c r="D1414" s="9">
        <f t="shared" si="68"/>
        <v>0</v>
      </c>
      <c r="G1414" s="9" t="str">
        <v>AS-97188</v>
      </c>
      <c r="H1414" s="9" t="str">
        <v>['shopify_payments']</v>
      </c>
      <c r="I1414" s="9">
        <v>143.63999999999999</v>
      </c>
      <c r="J1414" s="9">
        <f t="shared" si="66"/>
        <v>143.63999999999999</v>
      </c>
      <c r="K1414" s="9">
        <f t="shared" si="67"/>
        <v>0</v>
      </c>
    </row>
    <row r="1415" spans="1:11" x14ac:dyDescent="0.3">
      <c r="A1415" s="9" t="str">
        <v>AS-93348</v>
      </c>
      <c r="B1415" s="9">
        <v>-66.849999999999994</v>
      </c>
      <c r="C1415" s="9">
        <f>VLOOKUP(A1415,Sales_Shopify!B:Z,12,0)</f>
        <v>-66.849999999999994</v>
      </c>
      <c r="D1415" s="9">
        <f t="shared" si="68"/>
        <v>0</v>
      </c>
      <c r="G1415" s="9" t="str">
        <v>AS-97191</v>
      </c>
      <c r="H1415" s="9" t="str">
        <v>['shopify_payments']</v>
      </c>
      <c r="I1415" s="9">
        <v>117.9</v>
      </c>
      <c r="J1415" s="9">
        <f t="shared" si="66"/>
        <v>117.9</v>
      </c>
      <c r="K1415" s="9">
        <f t="shared" si="67"/>
        <v>0</v>
      </c>
    </row>
    <row r="1416" spans="1:11" x14ac:dyDescent="0.3">
      <c r="A1416" s="9" t="str">
        <v>AS-94866</v>
      </c>
      <c r="B1416" s="9">
        <v>58.85</v>
      </c>
      <c r="C1416" s="9">
        <f>VLOOKUP(A1416,Sales_Shopify!B:Z,12,0)</f>
        <v>58.85</v>
      </c>
      <c r="D1416" s="9">
        <f t="shared" si="68"/>
        <v>0</v>
      </c>
      <c r="G1416" s="9" t="str">
        <v>AS-97192</v>
      </c>
      <c r="H1416" s="9" t="str">
        <v>['shopify_payments']</v>
      </c>
      <c r="I1416" s="9">
        <v>52.52</v>
      </c>
      <c r="J1416" s="9">
        <f t="shared" si="66"/>
        <v>52.52</v>
      </c>
      <c r="K1416" s="9">
        <f t="shared" si="67"/>
        <v>0</v>
      </c>
    </row>
    <row r="1417" spans="1:11" x14ac:dyDescent="0.3">
      <c r="A1417" s="9" t="str">
        <v>AS-94865</v>
      </c>
      <c r="B1417" s="9">
        <v>88.97</v>
      </c>
      <c r="C1417" s="9">
        <f>VLOOKUP(A1417,Sales_Shopify!B:Z,12,0)</f>
        <v>88.97</v>
      </c>
      <c r="D1417" s="9">
        <f t="shared" si="68"/>
        <v>0</v>
      </c>
      <c r="G1417" s="9" t="str">
        <v>AS-97194</v>
      </c>
      <c r="H1417" s="9" t="str">
        <v>['shopify_payments']</v>
      </c>
      <c r="I1417" s="9">
        <v>67.95</v>
      </c>
      <c r="J1417" s="9">
        <f t="shared" si="66"/>
        <v>67.95</v>
      </c>
      <c r="K1417" s="9">
        <f t="shared" si="67"/>
        <v>0</v>
      </c>
    </row>
    <row r="1418" spans="1:11" x14ac:dyDescent="0.3">
      <c r="A1418" s="9" t="str">
        <v>AS-94864</v>
      </c>
      <c r="B1418" s="9">
        <v>63.9</v>
      </c>
      <c r="C1418" s="9">
        <f>VLOOKUP(A1418,Sales_Shopify!B:Z,12,0)</f>
        <v>63.9</v>
      </c>
      <c r="D1418" s="9">
        <f t="shared" si="68"/>
        <v>0</v>
      </c>
      <c r="G1418" s="9" t="str">
        <v>AS-97197</v>
      </c>
      <c r="H1418" s="9" t="str">
        <v>['shopify_payments']</v>
      </c>
      <c r="I1418" s="9">
        <v>135.9</v>
      </c>
      <c r="J1418" s="9">
        <f t="shared" si="66"/>
        <v>135.9</v>
      </c>
      <c r="K1418" s="9">
        <f t="shared" si="67"/>
        <v>0</v>
      </c>
    </row>
    <row r="1419" spans="1:11" x14ac:dyDescent="0.3">
      <c r="A1419" s="9" t="str">
        <v>AS-94035</v>
      </c>
      <c r="B1419" s="9">
        <v>-77.180000000000007</v>
      </c>
      <c r="C1419" s="9">
        <f>VLOOKUP(A1419,Sales_Shopify!B:Z,12,0)</f>
        <v>-77.180000000000007</v>
      </c>
      <c r="D1419" s="9">
        <f t="shared" si="68"/>
        <v>0</v>
      </c>
      <c r="G1419" s="9" t="str">
        <v>AS-97199</v>
      </c>
      <c r="H1419" s="9" t="str">
        <v>['shopify_payments']</v>
      </c>
      <c r="I1419" s="9">
        <v>31.9</v>
      </c>
      <c r="J1419" s="9">
        <f t="shared" si="66"/>
        <v>31.9</v>
      </c>
      <c r="K1419" s="9">
        <f t="shared" si="67"/>
        <v>0</v>
      </c>
    </row>
    <row r="1420" spans="1:11" x14ac:dyDescent="0.3">
      <c r="A1420" s="9" t="str">
        <v>AS-94863</v>
      </c>
      <c r="B1420" s="9">
        <v>79.900000000000006</v>
      </c>
      <c r="C1420" s="9">
        <f>VLOOKUP(A1420,Sales_Shopify!B:Z,12,0)</f>
        <v>79.900000000000006</v>
      </c>
      <c r="D1420" s="9">
        <f t="shared" si="68"/>
        <v>0</v>
      </c>
      <c r="G1420" s="9" t="str">
        <v>AS-97200</v>
      </c>
      <c r="H1420" s="9" t="str">
        <v>['shopify_payments']</v>
      </c>
      <c r="I1420" s="9">
        <v>24.9</v>
      </c>
      <c r="J1420" s="9">
        <f t="shared" si="66"/>
        <v>24.9</v>
      </c>
      <c r="K1420" s="9">
        <f t="shared" si="67"/>
        <v>0</v>
      </c>
    </row>
    <row r="1421" spans="1:11" x14ac:dyDescent="0.3">
      <c r="A1421" s="9" t="str">
        <v>AS-89588</v>
      </c>
      <c r="B1421" s="9">
        <v>-99.95</v>
      </c>
      <c r="C1421" s="9">
        <f>VLOOKUP(A1421,Sales_Shopify!B:Z,12,0)</f>
        <v>-99.95</v>
      </c>
      <c r="D1421" s="9">
        <f t="shared" si="68"/>
        <v>0</v>
      </c>
      <c r="G1421" s="9" t="str">
        <v>AS-97201</v>
      </c>
      <c r="H1421" s="9" t="str">
        <v>['shopify_payments']</v>
      </c>
      <c r="I1421" s="9">
        <v>74.849999999999994</v>
      </c>
      <c r="J1421" s="9">
        <f t="shared" si="66"/>
        <v>74.849999999999994</v>
      </c>
      <c r="K1421" s="9">
        <f t="shared" si="67"/>
        <v>0</v>
      </c>
    </row>
    <row r="1422" spans="1:11" x14ac:dyDescent="0.3">
      <c r="A1422" s="9" t="str">
        <v>AS-94861</v>
      </c>
      <c r="B1422" s="9">
        <v>114.95</v>
      </c>
      <c r="C1422" s="9">
        <f>VLOOKUP(A1422,Sales_Shopify!B:Z,12,0)</f>
        <v>114.95</v>
      </c>
      <c r="D1422" s="9">
        <f t="shared" si="68"/>
        <v>0</v>
      </c>
      <c r="G1422" s="9" t="str">
        <v>AS-97202</v>
      </c>
      <c r="H1422" s="9" t="str">
        <v>['shopify_payments']</v>
      </c>
      <c r="I1422" s="9">
        <v>135.9</v>
      </c>
      <c r="J1422" s="9">
        <f t="shared" si="66"/>
        <v>135.9</v>
      </c>
      <c r="K1422" s="9">
        <f t="shared" si="67"/>
        <v>0</v>
      </c>
    </row>
    <row r="1423" spans="1:11" x14ac:dyDescent="0.3">
      <c r="A1423" s="9" t="str">
        <v>AS-94859</v>
      </c>
      <c r="B1423" s="9">
        <v>61.11</v>
      </c>
      <c r="C1423" s="9">
        <f>VLOOKUP(A1423,Sales_Shopify!B:Z,12,0)</f>
        <v>61.11</v>
      </c>
      <c r="D1423" s="9">
        <f t="shared" si="68"/>
        <v>0</v>
      </c>
      <c r="G1423" s="9" t="str">
        <v>AS-97203</v>
      </c>
      <c r="H1423" s="9" t="str">
        <v>['shopify_payments']</v>
      </c>
      <c r="I1423" s="9">
        <v>29.9</v>
      </c>
      <c r="J1423" s="9">
        <f t="shared" si="66"/>
        <v>29.9</v>
      </c>
      <c r="K1423" s="9">
        <f t="shared" si="67"/>
        <v>0</v>
      </c>
    </row>
    <row r="1424" spans="1:11" x14ac:dyDescent="0.3">
      <c r="A1424" s="9" t="str">
        <v>AS-94858</v>
      </c>
      <c r="B1424" s="9">
        <v>99.95</v>
      </c>
      <c r="C1424" s="9">
        <f>VLOOKUP(A1424,Sales_Shopify!B:Z,12,0)</f>
        <v>99.95</v>
      </c>
      <c r="D1424" s="9">
        <f t="shared" si="68"/>
        <v>0</v>
      </c>
      <c r="G1424" s="9" t="str">
        <v>AS-97205</v>
      </c>
      <c r="H1424" s="9" t="str">
        <v>['shopify_payments']</v>
      </c>
      <c r="I1424" s="9">
        <v>117.9</v>
      </c>
      <c r="J1424" s="9">
        <f t="shared" si="66"/>
        <v>117.9</v>
      </c>
      <c r="K1424" s="9">
        <f t="shared" si="67"/>
        <v>0</v>
      </c>
    </row>
    <row r="1425" spans="1:11" x14ac:dyDescent="0.3">
      <c r="A1425" s="9" t="str">
        <v>AS-94855</v>
      </c>
      <c r="B1425" s="9">
        <v>37.9</v>
      </c>
      <c r="C1425" s="9">
        <f>VLOOKUP(A1425,Sales_Shopify!B:Z,12,0)</f>
        <v>37.9</v>
      </c>
      <c r="D1425" s="9">
        <f t="shared" si="68"/>
        <v>0</v>
      </c>
      <c r="G1425" s="9" t="str">
        <v>AS-97206</v>
      </c>
      <c r="H1425" s="9" t="str">
        <v>['shopify_payments']</v>
      </c>
      <c r="I1425" s="9">
        <v>176.85</v>
      </c>
      <c r="J1425" s="9">
        <f t="shared" si="66"/>
        <v>176.85</v>
      </c>
      <c r="K1425" s="9">
        <f t="shared" si="67"/>
        <v>0</v>
      </c>
    </row>
    <row r="1426" spans="1:11" x14ac:dyDescent="0.3">
      <c r="A1426" s="9" t="str">
        <v>AS-94851</v>
      </c>
      <c r="B1426" s="9">
        <v>67.95</v>
      </c>
      <c r="C1426" s="9">
        <f>VLOOKUP(A1426,Sales_Shopify!B:Z,12,0)</f>
        <v>67.95</v>
      </c>
      <c r="D1426" s="9">
        <f t="shared" si="68"/>
        <v>0</v>
      </c>
      <c r="G1426" s="9" t="str">
        <v>AS-97207</v>
      </c>
      <c r="H1426" s="9" t="str">
        <v>['shopify_payments']</v>
      </c>
      <c r="I1426" s="9">
        <v>143.91</v>
      </c>
      <c r="J1426" s="9">
        <f t="shared" si="66"/>
        <v>143.91</v>
      </c>
      <c r="K1426" s="9">
        <f t="shared" si="67"/>
        <v>0</v>
      </c>
    </row>
    <row r="1427" spans="1:11" x14ac:dyDescent="0.3">
      <c r="A1427" s="9" t="str">
        <v>AS-94849</v>
      </c>
      <c r="B1427" s="9">
        <v>137.47999999999999</v>
      </c>
      <c r="C1427" s="9">
        <f>VLOOKUP(A1427,Sales_Shopify!B:Z,12,0)</f>
        <v>137.47999999999999</v>
      </c>
      <c r="D1427" s="9">
        <f t="shared" si="68"/>
        <v>0</v>
      </c>
      <c r="G1427" s="9" t="str">
        <v>AS-97211</v>
      </c>
      <c r="H1427" s="9" t="str">
        <v>['shopify_payments']</v>
      </c>
      <c r="I1427" s="9">
        <v>67.95</v>
      </c>
      <c r="J1427" s="9">
        <f t="shared" si="66"/>
        <v>67.95</v>
      </c>
      <c r="K1427" s="9">
        <f t="shared" si="67"/>
        <v>0</v>
      </c>
    </row>
    <row r="1428" spans="1:11" x14ac:dyDescent="0.3">
      <c r="A1428" s="9" t="str">
        <v>AS-94845</v>
      </c>
      <c r="B1428" s="9">
        <v>122.31</v>
      </c>
      <c r="C1428" s="9">
        <f>VLOOKUP(A1428,Sales_Shopify!B:Z,12,0)</f>
        <v>122.31</v>
      </c>
      <c r="D1428" s="9">
        <f t="shared" si="68"/>
        <v>0</v>
      </c>
      <c r="G1428" s="9" t="str">
        <v>AS-97212</v>
      </c>
      <c r="H1428" s="9" t="str">
        <v>['shopify_payments']</v>
      </c>
      <c r="I1428" s="9">
        <v>44.9</v>
      </c>
      <c r="J1428" s="9">
        <f t="shared" si="66"/>
        <v>44.9</v>
      </c>
      <c r="K1428" s="9">
        <f t="shared" si="67"/>
        <v>0</v>
      </c>
    </row>
    <row r="1429" spans="1:11" x14ac:dyDescent="0.3">
      <c r="A1429" s="9" t="str">
        <v>AS-94844</v>
      </c>
      <c r="B1429" s="9">
        <v>63.9</v>
      </c>
      <c r="C1429" s="9">
        <f>VLOOKUP(A1429,Sales_Shopify!B:Z,12,0)</f>
        <v>63.9</v>
      </c>
      <c r="D1429" s="9">
        <f t="shared" si="68"/>
        <v>0</v>
      </c>
      <c r="G1429" s="9" t="str">
        <v>AS-97213</v>
      </c>
      <c r="H1429" s="9" t="str">
        <v>['shopify_payments']</v>
      </c>
      <c r="I1429" s="9">
        <v>24.9</v>
      </c>
      <c r="J1429" s="9">
        <f t="shared" si="66"/>
        <v>24.9</v>
      </c>
      <c r="K1429" s="9">
        <f t="shared" si="67"/>
        <v>0</v>
      </c>
    </row>
    <row r="1430" spans="1:11" x14ac:dyDescent="0.3">
      <c r="A1430" s="9" t="str">
        <v>AS-94841</v>
      </c>
      <c r="B1430" s="9">
        <v>219.7</v>
      </c>
      <c r="C1430" s="9">
        <f>VLOOKUP(A1430,Sales_Shopify!B:Z,12,0)</f>
        <v>219.7</v>
      </c>
      <c r="D1430" s="9">
        <f t="shared" si="68"/>
        <v>0</v>
      </c>
      <c r="G1430" s="9" t="str">
        <v>AS-97214</v>
      </c>
      <c r="H1430" s="9" t="str">
        <v>['shopify_payments']</v>
      </c>
      <c r="I1430" s="9">
        <v>176.27</v>
      </c>
      <c r="J1430" s="9">
        <f t="shared" si="66"/>
        <v>176.27</v>
      </c>
      <c r="K1430" s="9">
        <f t="shared" si="67"/>
        <v>0</v>
      </c>
    </row>
    <row r="1431" spans="1:11" x14ac:dyDescent="0.3">
      <c r="A1431" s="9" t="str">
        <v>AS-94838</v>
      </c>
      <c r="B1431" s="9">
        <v>31.9</v>
      </c>
      <c r="C1431" s="9">
        <f>VLOOKUP(A1431,Sales_Shopify!B:Z,12,0)</f>
        <v>31.9</v>
      </c>
      <c r="D1431" s="9">
        <f t="shared" si="68"/>
        <v>0</v>
      </c>
      <c r="G1431" s="9" t="str">
        <v>AS-97216</v>
      </c>
      <c r="H1431" s="9" t="str">
        <v>['shopify_payments']</v>
      </c>
      <c r="I1431" s="9">
        <v>64.95</v>
      </c>
      <c r="J1431" s="9">
        <f t="shared" si="66"/>
        <v>64.95</v>
      </c>
      <c r="K1431" s="9">
        <f t="shared" si="67"/>
        <v>0</v>
      </c>
    </row>
    <row r="1432" spans="1:11" x14ac:dyDescent="0.3">
      <c r="A1432" s="9" t="str">
        <v>AS-94837</v>
      </c>
      <c r="B1432" s="9">
        <v>67.95</v>
      </c>
      <c r="C1432" s="9">
        <f>VLOOKUP(A1432,Sales_Shopify!B:Z,12,0)</f>
        <v>67.95</v>
      </c>
      <c r="D1432" s="9">
        <f t="shared" si="68"/>
        <v>0</v>
      </c>
      <c r="G1432" s="9" t="str">
        <v>AS-97217</v>
      </c>
      <c r="H1432" s="9" t="str">
        <v>['shopify_payments']</v>
      </c>
      <c r="I1432" s="9">
        <v>31.9</v>
      </c>
      <c r="J1432" s="9">
        <f t="shared" si="66"/>
        <v>31.9</v>
      </c>
      <c r="K1432" s="9">
        <f t="shared" si="67"/>
        <v>0</v>
      </c>
    </row>
    <row r="1433" spans="1:11" x14ac:dyDescent="0.3">
      <c r="A1433" s="9" t="str">
        <v>AS-94836</v>
      </c>
      <c r="B1433" s="9">
        <v>67.95</v>
      </c>
      <c r="C1433" s="9">
        <f>VLOOKUP(A1433,Sales_Shopify!B:Z,12,0)</f>
        <v>67.95</v>
      </c>
      <c r="D1433" s="9">
        <f t="shared" si="68"/>
        <v>0</v>
      </c>
      <c r="G1433" s="9" t="str">
        <v>AS-97222</v>
      </c>
      <c r="H1433" s="9" t="str">
        <v>['shopify_payments']</v>
      </c>
      <c r="I1433" s="9">
        <v>44.9</v>
      </c>
      <c r="J1433" s="9">
        <f t="shared" si="66"/>
        <v>44.9</v>
      </c>
      <c r="K1433" s="9">
        <f t="shared" si="67"/>
        <v>0</v>
      </c>
    </row>
    <row r="1434" spans="1:11" x14ac:dyDescent="0.3">
      <c r="A1434" s="9" t="str">
        <v>AS-94834</v>
      </c>
      <c r="B1434" s="9">
        <v>53.46</v>
      </c>
      <c r="C1434" s="9">
        <f>VLOOKUP(A1434,Sales_Shopify!B:Z,12,0)</f>
        <v>53.46</v>
      </c>
      <c r="D1434" s="9">
        <f t="shared" si="68"/>
        <v>0</v>
      </c>
      <c r="G1434" s="9" t="str">
        <v>AS-97223</v>
      </c>
      <c r="H1434" s="9" t="str">
        <v>['shopify_payments']</v>
      </c>
      <c r="I1434" s="9">
        <v>369.85</v>
      </c>
      <c r="J1434" s="9">
        <f t="shared" si="66"/>
        <v>369.85</v>
      </c>
      <c r="K1434" s="9">
        <f t="shared" si="67"/>
        <v>0</v>
      </c>
    </row>
    <row r="1435" spans="1:11" x14ac:dyDescent="0.3">
      <c r="A1435" s="9" t="str">
        <v>AS-94830</v>
      </c>
      <c r="B1435" s="9">
        <v>59.31</v>
      </c>
      <c r="C1435" s="9">
        <f>VLOOKUP(A1435,Sales_Shopify!B:Z,12,0)</f>
        <v>59.31</v>
      </c>
      <c r="D1435" s="9">
        <f t="shared" si="68"/>
        <v>0</v>
      </c>
      <c r="G1435" s="9" t="str">
        <v>AS-97226</v>
      </c>
      <c r="H1435" s="9" t="str">
        <v>['shopify_payments']</v>
      </c>
      <c r="I1435" s="9">
        <v>63.8</v>
      </c>
      <c r="J1435" s="9">
        <f t="shared" si="66"/>
        <v>63.8</v>
      </c>
      <c r="K1435" s="9">
        <f t="shared" si="67"/>
        <v>0</v>
      </c>
    </row>
    <row r="1436" spans="1:11" x14ac:dyDescent="0.3">
      <c r="A1436" s="9" t="str">
        <v>AS-94829</v>
      </c>
      <c r="B1436" s="9">
        <v>62.9</v>
      </c>
      <c r="C1436" s="9">
        <f>VLOOKUP(A1436,Sales_Shopify!B:Z,12,0)</f>
        <v>62.9</v>
      </c>
      <c r="D1436" s="9">
        <f t="shared" si="68"/>
        <v>0</v>
      </c>
      <c r="G1436" s="9" t="str">
        <v>AS-97228</v>
      </c>
      <c r="H1436" s="9" t="str">
        <v>['shopify_payments']</v>
      </c>
      <c r="I1436" s="9">
        <v>59.9</v>
      </c>
      <c r="J1436" s="9">
        <f t="shared" si="66"/>
        <v>59.9</v>
      </c>
      <c r="K1436" s="9">
        <f t="shared" si="67"/>
        <v>0</v>
      </c>
    </row>
    <row r="1437" spans="1:11" x14ac:dyDescent="0.3">
      <c r="A1437" s="9" t="str">
        <v>AS-94828</v>
      </c>
      <c r="B1437" s="9">
        <v>229.37</v>
      </c>
      <c r="C1437" s="9">
        <f>VLOOKUP(A1437,Sales_Shopify!B:Z,12,0)</f>
        <v>229.37</v>
      </c>
      <c r="D1437" s="9">
        <f t="shared" si="68"/>
        <v>0</v>
      </c>
      <c r="G1437" s="9" t="str">
        <v>AS-97229</v>
      </c>
      <c r="H1437" s="9" t="str">
        <v>['shopify_payments']</v>
      </c>
      <c r="I1437" s="9">
        <v>80.849999999999994</v>
      </c>
      <c r="J1437" s="9">
        <f t="shared" ref="J1437:J1449" si="69">VLOOKUP(G1437,$A$4:$D$1048576,2,0)</f>
        <v>80.849999999999994</v>
      </c>
      <c r="K1437" s="9">
        <f t="shared" ref="K1437:K1449" si="70">IFERROR(ROUND(+I1437-J1437,2),"Not_Found")</f>
        <v>0</v>
      </c>
    </row>
    <row r="1438" spans="1:11" x14ac:dyDescent="0.3">
      <c r="A1438" s="9" t="str">
        <v>AS-94827</v>
      </c>
      <c r="B1438" s="9">
        <v>115.97</v>
      </c>
      <c r="C1438" s="9">
        <f>VLOOKUP(A1438,Sales_Shopify!B:Z,12,0)</f>
        <v>115.97</v>
      </c>
      <c r="D1438" s="9">
        <f t="shared" ref="D1438:D1453" si="71">IFERROR(ROUND(+B1438-C1438,2),"Not_Found")</f>
        <v>0</v>
      </c>
      <c r="G1438" s="9" t="str">
        <v>AS-97233</v>
      </c>
      <c r="H1438" s="9" t="str">
        <v>['shopify_payments']</v>
      </c>
      <c r="I1438" s="9">
        <v>71.900000000000006</v>
      </c>
      <c r="J1438" s="9">
        <f t="shared" si="69"/>
        <v>71.900000000000006</v>
      </c>
      <c r="K1438" s="9">
        <f t="shared" si="70"/>
        <v>0</v>
      </c>
    </row>
    <row r="1439" spans="1:11" x14ac:dyDescent="0.3">
      <c r="A1439" s="9" t="str">
        <v>AS-94825</v>
      </c>
      <c r="B1439" s="9">
        <v>84.9</v>
      </c>
      <c r="C1439" s="9">
        <f>VLOOKUP(A1439,Sales_Shopify!B:Z,12,0)</f>
        <v>84.9</v>
      </c>
      <c r="D1439" s="9">
        <f t="shared" si="71"/>
        <v>0</v>
      </c>
      <c r="G1439" s="9" t="str">
        <v>AS-97234</v>
      </c>
      <c r="H1439" s="9" t="str">
        <v>['shopify_payments']</v>
      </c>
      <c r="I1439" s="9">
        <v>53.46</v>
      </c>
      <c r="J1439" s="9">
        <f t="shared" si="69"/>
        <v>53.46</v>
      </c>
      <c r="K1439" s="9">
        <f t="shared" si="70"/>
        <v>0</v>
      </c>
    </row>
    <row r="1440" spans="1:11" x14ac:dyDescent="0.3">
      <c r="A1440" s="9" t="str">
        <v>AS-94824</v>
      </c>
      <c r="B1440" s="9">
        <v>31.9</v>
      </c>
      <c r="C1440" s="9">
        <f>VLOOKUP(A1440,Sales_Shopify!B:Z,12,0)</f>
        <v>31.9</v>
      </c>
      <c r="D1440" s="9">
        <f t="shared" si="71"/>
        <v>0</v>
      </c>
      <c r="G1440" s="9" t="str">
        <v>AS-97237</v>
      </c>
      <c r="H1440" s="9" t="str">
        <v>['shopify_payments']</v>
      </c>
      <c r="I1440" s="9">
        <v>67.95</v>
      </c>
      <c r="J1440" s="9">
        <f t="shared" si="69"/>
        <v>67.95</v>
      </c>
      <c r="K1440" s="9">
        <f t="shared" si="70"/>
        <v>0</v>
      </c>
    </row>
    <row r="1441" spans="1:11" x14ac:dyDescent="0.3">
      <c r="A1441" s="9" t="str">
        <v>AS-94823</v>
      </c>
      <c r="B1441" s="9">
        <v>31.9</v>
      </c>
      <c r="C1441" s="9">
        <f>VLOOKUP(A1441,Sales_Shopify!B:Z,12,0)</f>
        <v>31.9</v>
      </c>
      <c r="D1441" s="9">
        <f t="shared" si="71"/>
        <v>0</v>
      </c>
      <c r="G1441" s="9" t="str">
        <v>AS-97238</v>
      </c>
      <c r="H1441" s="9" t="str">
        <v>['shopify_payments']</v>
      </c>
      <c r="I1441" s="9">
        <v>71.819999999999993</v>
      </c>
      <c r="J1441" s="9">
        <f t="shared" si="69"/>
        <v>71.819999999999993</v>
      </c>
      <c r="K1441" s="9">
        <f t="shared" si="70"/>
        <v>0</v>
      </c>
    </row>
    <row r="1442" spans="1:11" x14ac:dyDescent="0.3">
      <c r="A1442" s="9" t="str">
        <v>AS-94819</v>
      </c>
      <c r="B1442" s="9">
        <v>17.899999999999999</v>
      </c>
      <c r="C1442" s="9">
        <f>VLOOKUP(A1442,Sales_Shopify!B:Z,12,0)</f>
        <v>17.899999999999999</v>
      </c>
      <c r="D1442" s="9">
        <f t="shared" si="71"/>
        <v>0</v>
      </c>
      <c r="G1442" s="9" t="str">
        <v>AS-97239</v>
      </c>
      <c r="H1442" s="9" t="str">
        <v>['shopify_payments']</v>
      </c>
      <c r="I1442" s="9">
        <v>38.869999999999997</v>
      </c>
      <c r="J1442" s="9">
        <f t="shared" si="69"/>
        <v>38.869999999999997</v>
      </c>
      <c r="K1442" s="9">
        <f t="shared" si="70"/>
        <v>0</v>
      </c>
    </row>
    <row r="1443" spans="1:11" x14ac:dyDescent="0.3">
      <c r="A1443" s="9" t="str">
        <v>AS-94817</v>
      </c>
      <c r="B1443" s="9">
        <v>29.9</v>
      </c>
      <c r="C1443" s="9">
        <f>VLOOKUP(A1443,Sales_Shopify!B:Z,12,0)</f>
        <v>29.9</v>
      </c>
      <c r="D1443" s="9">
        <f t="shared" si="71"/>
        <v>0</v>
      </c>
      <c r="G1443" s="9" t="str">
        <v>AS-97240</v>
      </c>
      <c r="H1443" s="9" t="str">
        <v>['shopify_payments']</v>
      </c>
      <c r="I1443" s="9">
        <v>134.91</v>
      </c>
      <c r="J1443" s="9">
        <f t="shared" si="69"/>
        <v>134.91</v>
      </c>
      <c r="K1443" s="9">
        <f t="shared" si="70"/>
        <v>0</v>
      </c>
    </row>
    <row r="1444" spans="1:11" x14ac:dyDescent="0.3">
      <c r="A1444" s="9" t="str">
        <v>AS-94814</v>
      </c>
      <c r="B1444" s="9">
        <v>34.9</v>
      </c>
      <c r="C1444" s="9">
        <f>VLOOKUP(A1444,Sales_Shopify!B:Z,12,0)</f>
        <v>34.9</v>
      </c>
      <c r="D1444" s="9">
        <f t="shared" si="71"/>
        <v>0</v>
      </c>
      <c r="G1444" s="9" t="str">
        <v>AS-97243</v>
      </c>
      <c r="H1444" s="9" t="str">
        <v>['shopify_payments']</v>
      </c>
      <c r="I1444" s="9">
        <v>85.9</v>
      </c>
      <c r="J1444" s="9">
        <f t="shared" si="69"/>
        <v>85.9</v>
      </c>
      <c r="K1444" s="9">
        <f t="shared" si="70"/>
        <v>0</v>
      </c>
    </row>
    <row r="1445" spans="1:11" x14ac:dyDescent="0.3">
      <c r="A1445" s="9" t="str">
        <v>AS-94813</v>
      </c>
      <c r="B1445" s="9">
        <v>79.8</v>
      </c>
      <c r="C1445" s="9">
        <f>VLOOKUP(A1445,Sales_Shopify!B:Z,12,0)</f>
        <v>79.8</v>
      </c>
      <c r="D1445" s="9">
        <f t="shared" si="71"/>
        <v>0</v>
      </c>
      <c r="G1445" s="9" t="str">
        <v>AS-97244</v>
      </c>
      <c r="H1445" s="9" t="str">
        <v>['shopify_payments']</v>
      </c>
      <c r="I1445" s="9">
        <v>67.95</v>
      </c>
      <c r="J1445" s="9">
        <f t="shared" si="69"/>
        <v>67.95</v>
      </c>
      <c r="K1445" s="9">
        <f t="shared" si="70"/>
        <v>0</v>
      </c>
    </row>
    <row r="1446" spans="1:11" x14ac:dyDescent="0.3">
      <c r="A1446" s="9" t="str">
        <v>AS-94810</v>
      </c>
      <c r="B1446" s="9">
        <v>80.91</v>
      </c>
      <c r="C1446" s="9">
        <f>VLOOKUP(A1446,Sales_Shopify!B:Z,12,0)</f>
        <v>80.91</v>
      </c>
      <c r="D1446" s="9">
        <f t="shared" si="71"/>
        <v>0</v>
      </c>
      <c r="G1446" s="9" t="str">
        <v>AS-97246</v>
      </c>
      <c r="H1446" s="9" t="str">
        <v>['shopify_payments']</v>
      </c>
      <c r="I1446" s="9">
        <v>99.75</v>
      </c>
      <c r="J1446" s="9">
        <f t="shared" si="69"/>
        <v>99.75</v>
      </c>
      <c r="K1446" s="9">
        <f t="shared" si="70"/>
        <v>0</v>
      </c>
    </row>
    <row r="1447" spans="1:11" x14ac:dyDescent="0.3">
      <c r="A1447" s="9" t="str">
        <v>AS-94807</v>
      </c>
      <c r="B1447" s="9">
        <v>44.85</v>
      </c>
      <c r="C1447" s="9">
        <f>VLOOKUP(A1447,Sales_Shopify!B:Z,12,0)</f>
        <v>44.85</v>
      </c>
      <c r="D1447" s="9">
        <f t="shared" si="71"/>
        <v>0</v>
      </c>
      <c r="G1447" s="9" t="str">
        <v>AS-97209</v>
      </c>
      <c r="H1447" s="9" t="str">
        <v>['shopify_payments']</v>
      </c>
      <c r="I1447" s="9">
        <v>0</v>
      </c>
      <c r="J1447" s="9">
        <f t="shared" si="69"/>
        <v>0</v>
      </c>
      <c r="K1447" s="9">
        <f t="shared" si="70"/>
        <v>0</v>
      </c>
    </row>
    <row r="1448" spans="1:11" x14ac:dyDescent="0.3">
      <c r="A1448" s="9" t="str">
        <v>AS-94803</v>
      </c>
      <c r="B1448" s="9">
        <v>0</v>
      </c>
      <c r="C1448" s="9">
        <f>VLOOKUP(A1448,Sales_Shopify!B:Z,12,0)</f>
        <v>0</v>
      </c>
      <c r="D1448" s="9">
        <f t="shared" si="71"/>
        <v>0</v>
      </c>
      <c r="G1448" s="9" t="str">
        <v>AS-97232</v>
      </c>
      <c r="H1448" s="9" t="str">
        <v>['shopify_payments']</v>
      </c>
      <c r="I1448" s="9">
        <v>0</v>
      </c>
      <c r="J1448" s="9">
        <f t="shared" si="69"/>
        <v>0</v>
      </c>
      <c r="K1448" s="9">
        <f t="shared" si="70"/>
        <v>0</v>
      </c>
    </row>
    <row r="1449" spans="1:11" x14ac:dyDescent="0.3">
      <c r="A1449" s="9" t="str">
        <v>AS-94802</v>
      </c>
      <c r="B1449" s="9">
        <v>59.31</v>
      </c>
      <c r="C1449" s="9">
        <f>VLOOKUP(A1449,Sales_Shopify!B:Z,12,0)</f>
        <v>59.31</v>
      </c>
      <c r="D1449" s="9">
        <f t="shared" si="71"/>
        <v>0</v>
      </c>
      <c r="G1449" s="9" t="str">
        <v>AS-94755</v>
      </c>
      <c r="H1449" s="9" t="str">
        <v>['shopify_payments']</v>
      </c>
      <c r="I1449" s="9">
        <v>-157.85</v>
      </c>
      <c r="J1449" s="9">
        <f t="shared" si="69"/>
        <v>-157.85</v>
      </c>
      <c r="K1449" s="9">
        <f t="shared" si="70"/>
        <v>0</v>
      </c>
    </row>
    <row r="1450" spans="1:11" x14ac:dyDescent="0.3">
      <c r="A1450" s="9" t="str">
        <v>AS-94801</v>
      </c>
      <c r="B1450" s="9">
        <v>53.91</v>
      </c>
      <c r="C1450" s="9">
        <f>VLOOKUP(A1450,Sales_Shopify!B:Z,12,0)</f>
        <v>53.91</v>
      </c>
      <c r="D1450" s="9">
        <f t="shared" si="71"/>
        <v>0</v>
      </c>
    </row>
    <row r="1451" spans="1:11" x14ac:dyDescent="0.3">
      <c r="A1451" s="9" t="str">
        <v>AS-94800</v>
      </c>
      <c r="B1451" s="9">
        <v>391.32</v>
      </c>
      <c r="C1451" s="9">
        <f>VLOOKUP(A1451,Sales_Shopify!B:Z,12,0)</f>
        <v>391.32</v>
      </c>
      <c r="D1451" s="9">
        <f t="shared" si="71"/>
        <v>0</v>
      </c>
    </row>
    <row r="1452" spans="1:11" x14ac:dyDescent="0.3">
      <c r="A1452" s="9" t="str">
        <v>AS-94798</v>
      </c>
      <c r="B1452" s="9">
        <v>53.46</v>
      </c>
      <c r="C1452" s="9">
        <f>VLOOKUP(A1452,Sales_Shopify!B:Z,12,0)</f>
        <v>53.46</v>
      </c>
      <c r="D1452" s="9">
        <f t="shared" si="71"/>
        <v>0</v>
      </c>
    </row>
    <row r="1453" spans="1:11" x14ac:dyDescent="0.3">
      <c r="A1453" s="9" t="str">
        <v>AS-94797</v>
      </c>
      <c r="B1453" s="9">
        <v>99.95</v>
      </c>
      <c r="C1453" s="9">
        <f>VLOOKUP(A1453,Sales_Shopify!B:Z,12,0)</f>
        <v>99.95</v>
      </c>
      <c r="D1453" s="9">
        <f t="shared" si="71"/>
        <v>0</v>
      </c>
    </row>
  </sheetData>
  <autoFilter ref="A3:AK1693" xr:uid="{CAED90A0-0006-4610-8944-B97DB6A5A45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0EA6-FF73-469F-A5A8-938DFF4A31F9}">
  <sheetPr>
    <tabColor theme="9"/>
  </sheetPr>
  <dimension ref="A1:AE512"/>
  <sheetViews>
    <sheetView topLeftCell="T1" workbookViewId="0">
      <selection activeCell="AE4" sqref="AE4"/>
    </sheetView>
  </sheetViews>
  <sheetFormatPr baseColWidth="10" defaultColWidth="11.44140625" defaultRowHeight="14.4" outlineLevelCol="1" x14ac:dyDescent="0.3"/>
  <cols>
    <col min="1" max="2" width="11.44140625" style="9" customWidth="1" outlineLevel="1"/>
    <col min="3" max="4" width="11.44140625" style="10" customWidth="1" outlineLevel="1"/>
    <col min="5" max="6" width="11.44140625" style="6" customWidth="1" outlineLevel="1"/>
    <col min="7" max="7" width="11.44140625" style="9" customWidth="1" outlineLevel="1"/>
    <col min="8" max="8" width="30.109375" style="9" customWidth="1" outlineLevel="1"/>
    <col min="9" max="9" width="11.44140625" style="9" customWidth="1" outlineLevel="1"/>
    <col min="10" max="11" width="11.44140625" style="10" customWidth="1" outlineLevel="1"/>
    <col min="12" max="12" width="11.44140625" style="6" customWidth="1" outlineLevel="1"/>
    <col min="13" max="13" width="5.5546875" style="6" customWidth="1"/>
    <col min="14" max="14" width="16.5546875" style="9" customWidth="1"/>
    <col min="15" max="18" width="18" style="9" customWidth="1"/>
    <col min="19" max="19" width="5.33203125" style="6" customWidth="1"/>
    <col min="20" max="20" width="15.5546875" style="9" customWidth="1"/>
    <col min="21" max="21" width="19" style="9" bestFit="1" customWidth="1"/>
    <col min="22" max="22" width="14.6640625" style="9" bestFit="1" customWidth="1"/>
    <col min="23" max="23" width="16" style="9" bestFit="1" customWidth="1"/>
    <col min="24" max="24" width="6.109375" style="9" bestFit="1" customWidth="1"/>
    <col min="25" max="25" width="23.5546875" style="9" customWidth="1"/>
    <col min="26" max="26" width="5.6640625" style="6" customWidth="1"/>
    <col min="27" max="27" width="14.33203125" style="9" customWidth="1"/>
    <col min="28" max="29" width="17.44140625" style="9" customWidth="1"/>
    <col min="30" max="30" width="13.5546875" style="9" customWidth="1"/>
    <col min="31" max="31" width="22.88671875" style="9" customWidth="1"/>
    <col min="32" max="16384" width="11.44140625" style="6"/>
  </cols>
  <sheetData>
    <row r="1" spans="1:31" x14ac:dyDescent="0.3">
      <c r="A1" s="6" t="s">
        <v>26783</v>
      </c>
      <c r="B1" s="6"/>
      <c r="C1" s="7"/>
      <c r="D1" s="7"/>
      <c r="G1" s="6" t="s">
        <v>26784</v>
      </c>
      <c r="H1" s="6"/>
      <c r="I1" s="6"/>
      <c r="J1" s="7"/>
      <c r="K1" s="7"/>
      <c r="N1" s="11" t="s">
        <v>281</v>
      </c>
      <c r="O1" s="6"/>
      <c r="P1" s="6"/>
      <c r="Q1" s="6"/>
      <c r="R1" s="6"/>
      <c r="T1" s="11" t="s">
        <v>287</v>
      </c>
      <c r="U1" s="6"/>
      <c r="V1" s="6"/>
      <c r="W1" s="6"/>
      <c r="X1" s="6"/>
      <c r="Y1" s="6"/>
      <c r="AA1" s="6" t="s">
        <v>282</v>
      </c>
      <c r="AB1" s="6"/>
      <c r="AC1" s="6"/>
      <c r="AD1" s="6"/>
      <c r="AE1" s="6"/>
    </row>
    <row r="2" spans="1:31" x14ac:dyDescent="0.3">
      <c r="A2" s="6"/>
      <c r="B2" s="6"/>
      <c r="C2" s="7"/>
      <c r="D2" s="7"/>
      <c r="G2" s="6"/>
      <c r="H2" s="6"/>
      <c r="I2" s="6"/>
      <c r="J2" s="7"/>
      <c r="K2" s="7"/>
      <c r="N2" s="6"/>
      <c r="O2" s="6"/>
      <c r="P2" s="6"/>
      <c r="Q2" s="6"/>
      <c r="R2" s="6"/>
      <c r="T2" s="6"/>
      <c r="U2" s="6"/>
      <c r="V2" s="6"/>
      <c r="W2" s="6"/>
      <c r="X2" s="6"/>
      <c r="Y2" s="6"/>
      <c r="AA2" s="6"/>
      <c r="AB2" s="6"/>
      <c r="AC2" s="6"/>
      <c r="AD2" s="6"/>
      <c r="AE2" s="6"/>
    </row>
    <row r="3" spans="1:31" x14ac:dyDescent="0.3">
      <c r="A3" s="8" t="str" cm="1">
        <f t="array" ref="A3:B512">_xlfn.LET(
  _xlpm.datos, Paypal_Payouts!A2:AS9535,
  _xlpm.colPedido, INDEX(_xlpm.datos,,45),
  _xlpm.colImporte, INDEX(_xlpm.datos,,8),
  _xlpm.pedidos_validos, _xlfn._xlws.FILTER(_xlpm.colPedido, (_xlpm.colPedido&lt;&gt;"")*(_xlpm.colPedido&lt;&gt;"0")*(_xlpm.colPedido &lt;&gt; "Not_Found")),
  _xlpm.pedidos, _xlfn.UNIQUE(_xlpm.pedidos_validos),
  _xlpm.importes, _xlfn.MAP(_xlpm.pedidos, _xlfn.LAMBDA(_xlpm.p, SUM(_xlfn._xlws.FILTER(_xlpm.colImporte, _xlpm.colPedido=_xlpm.p)))),
  _xlpm.encabezados, {"order_name","import_paypal"},
  _xlfn.VSTACK(_xlpm.encabezados, _xlfn.HSTACK(_xlpm.pedidos, _xlpm.importes))
)</f>
        <v>order_name</v>
      </c>
      <c r="B3" s="8" t="str">
        <v>import_paypal</v>
      </c>
      <c r="C3" s="12" t="s">
        <v>283</v>
      </c>
      <c r="D3" s="12" t="s">
        <v>81</v>
      </c>
      <c r="G3" s="8" t="str" cm="1">
        <f t="array" ref="G3:I512">_xlfn.LET(
  _xlpm.datos, Sales_Shopify!A2:Q49829,
  _xlpm.colPedido,  INDEX(_xlpm.datos,,2),
  _xlpm.colGateway, INDEX(_xlpm.datos,,5),
  _xlpm.colImporte, INDEX(_xlpm.datos,,13),
  _xlpm.mask, ISNUMBER(SEARCH("paypal']", _xlpm.colGateway&amp;"")),
  _xlpm.ped_f, _xlfn._xlws.FILTER(_xlpm.colPedido,  _xlpm.mask),
  _xlpm.gw_f,  _xlfn._xlws.FILTER(_xlpm.colGateway, _xlpm.mask),
  _xlpm.imp_f, _xlfn._xlws.FILTER(_xlpm.colImporte, _xlpm.mask),
  _xlpm.claves, _xlfn.UNIQUE(_xlfn.HSTACK(_xlpm.ped_f, _xlpm.gw_f)),
  _xlpm.pedidos_u,  INDEX(_xlpm.claves,,1),
  _xlpm.gateways_u, INDEX(_xlpm.claves,,2),
  _xlpm.importes, _xlfn.MAP(_xlpm.pedidos_u, _xlpm.gateways_u, _xlfn.LAMBDA(_xlpm.p,_xlpm.g, SUM(_xlfn._xlws.FILTER(_xlpm.imp_f, (_xlpm.ped_f=_xlpm.p)*(_xlpm.gw_f=_xlpm.g))))),
  _xlpm.encabezados, {"order_name","payment_gateway","import_sales"},
  _xlfn.VSTACK(_xlpm.encabezados, _xlfn.HSTACK(_xlpm.pedidos_u, _xlpm.gateways_u, _xlpm.importes))
)</f>
        <v>order_name</v>
      </c>
      <c r="H3" s="8" t="str">
        <v>payment_gateway</v>
      </c>
      <c r="I3" s="8" t="str">
        <v>import_sales</v>
      </c>
      <c r="J3" s="12" t="s">
        <v>284</v>
      </c>
      <c r="K3" s="12" t="s">
        <v>85</v>
      </c>
      <c r="N3" s="8" t="str" cm="1">
        <f t="array" aca="1" ref="N3:Q3" ca="1">_xlfn.LET(
  _xlpm.tabla, A3:D100000,
  _xlpm.cab, _xlfn.TAKE(_xlpm.tabla,1),
  _xlpm.cuerpo, OFFSET(_xlpm.tabla,1,0,ROWS(_xlpm.tabla)-1,COLUMNS(_xlpm.tabla)),
  _xlpm.col, LOWER(TRIM(SUBSTITUTE(CLEAN(INDEX(_xlpm.cuerpo,,4)&amp;""),CHAR(160),""))),
  _xlpm.mask, _xlpm.col="not_found",
  IFERROR(_xlfn.VSTACK(_xlpm.cab, _xlfn._xlws.FILTER(_xlpm.cuerpo, _xlpm.mask)), _xlpm.cab)
)</f>
        <v>order_name</v>
      </c>
      <c r="O3" s="8" t="str">
        <f ca="1"/>
        <v>import_paypal</v>
      </c>
      <c r="P3" s="8" t="str">
        <f ca="1"/>
        <v>import_sales</v>
      </c>
      <c r="Q3" s="8" t="str">
        <f ca="1"/>
        <v>Diff</v>
      </c>
      <c r="R3" s="8" t="s">
        <v>285</v>
      </c>
      <c r="T3" s="8" t="str" cm="1">
        <f t="array" aca="1" ref="T3:X3" ca="1">_xlfn.LET(
  _xlpm.tabla, G3:K100000,
  _xlpm.cab, _xlfn.TAKE(_xlpm.tabla,1),
  _xlpm.cuerpo, OFFSET(_xlpm.tabla,1,0,ROWS(_xlpm.tabla)-1,COLUMNS(_xlpm.tabla)),
  _xlpm.col, LOWER(TRIM(SUBSTITUTE(CLEAN(INDEX(_xlpm.cuerpo,,5)&amp;""),CHAR(160),""))),
  _xlpm.mask, _xlpm.col="not_found",
  IFERROR(_xlfn.VSTACK(_xlpm.cab, _xlfn._xlws.FILTER(_xlpm.cuerpo, _xlpm.mask)), _xlpm.cab)
)</f>
        <v>order_name</v>
      </c>
      <c r="U3" s="8" t="str">
        <f ca="1"/>
        <v>payment_gateway</v>
      </c>
      <c r="V3" s="8" t="str">
        <f ca="1"/>
        <v>import_sales</v>
      </c>
      <c r="W3" s="8" t="str">
        <f ca="1"/>
        <v>import_paypal</v>
      </c>
      <c r="X3" s="8" t="str">
        <f ca="1"/>
        <v>diff</v>
      </c>
      <c r="Y3" s="8" t="s">
        <v>285</v>
      </c>
      <c r="AA3" s="8" t="str" cm="1">
        <f t="array" aca="1" ref="AA3:AD4" ca="1">_xlfn.LET(
  _xlpm.tabla, A3:D100000,
  _xlpm.cab, _xlfn.TAKE(_xlpm.tabla,1),
  _xlpm.cuerpo, OFFSET(_xlpm.tabla,1,0,ROWS(_xlpm.tabla)-1,COLUMNS(_xlpm.tabla)),
  _xlpm.diff, INDEX(_xlpm.cuerpo,,4),
  _xlpm.mask, (ISNUMBER(_xlpm.diff))*(ABS(_xlpm.diff)&gt;0.01),
  IFERROR(_xlfn.VSTACK(_xlpm.cab, _xlfn._xlws.FILTER(_xlpm.cuerpo, _xlpm.mask)), _xlpm.cab)
)</f>
        <v>order_name</v>
      </c>
      <c r="AB3" s="8" t="str">
        <f ca="1"/>
        <v>import_paypal</v>
      </c>
      <c r="AC3" s="8" t="str">
        <f ca="1"/>
        <v>import_sales</v>
      </c>
      <c r="AD3" s="8" t="str">
        <f ca="1"/>
        <v>Diff</v>
      </c>
      <c r="AE3" s="8" t="s">
        <v>285</v>
      </c>
    </row>
    <row r="4" spans="1:31" x14ac:dyDescent="0.3">
      <c r="A4" s="9" t="str">
        <v>AS-94795</v>
      </c>
      <c r="B4" s="9">
        <v>37.9</v>
      </c>
      <c r="C4" s="10">
        <f>VLOOKUP(A4,Sales_Shopify!B:Z,12,0)</f>
        <v>37.9</v>
      </c>
      <c r="D4" s="10">
        <f t="shared" ref="D4" si="0">IFERROR(+B4-C4,"Not_Found")</f>
        <v>0</v>
      </c>
      <c r="G4" s="9" t="str">
        <v>AS-94795</v>
      </c>
      <c r="H4" s="9" t="str">
        <v>['paypal']</v>
      </c>
      <c r="I4" s="9">
        <v>37.9</v>
      </c>
      <c r="J4" s="10">
        <f>VLOOKUP(G4,$A$4:$D$1048576,2,0)</f>
        <v>37.9</v>
      </c>
      <c r="K4" s="10">
        <f t="shared" ref="K4" si="1">IFERROR(+I4-J4,"Not_Found")</f>
        <v>0</v>
      </c>
      <c r="AA4" s="9" t="str">
        <f ca="1"/>
        <v>AS-91020</v>
      </c>
      <c r="AB4" s="9">
        <f ca="1"/>
        <v>-3.019999999999996</v>
      </c>
      <c r="AC4" s="9">
        <f ca="1"/>
        <v>-91.96</v>
      </c>
      <c r="AD4" s="9">
        <f ca="1"/>
        <v>88.94</v>
      </c>
      <c r="AE4" s="9" t="s">
        <v>2596</v>
      </c>
    </row>
    <row r="5" spans="1:31" x14ac:dyDescent="0.3">
      <c r="A5" s="9" t="str">
        <v>AS-94796</v>
      </c>
      <c r="B5" s="9">
        <v>4.9499999999999993</v>
      </c>
      <c r="C5" s="10">
        <f>VLOOKUP(A5,Sales_Shopify!B:Z,12,0)</f>
        <v>4.95</v>
      </c>
      <c r="D5" s="10">
        <f t="shared" ref="D5:D68" si="2">IFERROR(+B5-C5,"Not_Found")</f>
        <v>-8.8817841970012523E-16</v>
      </c>
      <c r="G5" s="9" t="str">
        <v>AS-94799</v>
      </c>
      <c r="H5" s="9" t="str">
        <v>['paypal']</v>
      </c>
      <c r="I5" s="9">
        <v>17.899999999999999</v>
      </c>
      <c r="J5" s="10">
        <f>VLOOKUP(G5,$A$4:$D$1048576,2,0)</f>
        <v>17.899999999999999</v>
      </c>
      <c r="K5" s="10">
        <f t="shared" ref="K5:K68" si="3">IFERROR(+I5-J5,"Not_Found")</f>
        <v>0</v>
      </c>
    </row>
    <row r="6" spans="1:31" x14ac:dyDescent="0.3">
      <c r="A6" s="9" t="str">
        <v>AS-94799</v>
      </c>
      <c r="B6" s="9">
        <v>17.899999999999999</v>
      </c>
      <c r="C6" s="10">
        <f>VLOOKUP(A6,Sales_Shopify!B:Z,12,0)</f>
        <v>17.899999999999999</v>
      </c>
      <c r="D6" s="10">
        <f t="shared" si="2"/>
        <v>0</v>
      </c>
      <c r="G6" s="9" t="str">
        <v>AS-94806</v>
      </c>
      <c r="H6" s="9" t="str">
        <v>['paypal']</v>
      </c>
      <c r="I6" s="9">
        <v>85.7</v>
      </c>
      <c r="J6" s="10">
        <f t="shared" ref="J6:J68" si="4">VLOOKUP(G6,$A$4:$D$1048576,2,0)</f>
        <v>85.7</v>
      </c>
      <c r="K6" s="10">
        <f t="shared" si="3"/>
        <v>0</v>
      </c>
    </row>
    <row r="7" spans="1:31" x14ac:dyDescent="0.3">
      <c r="A7" s="9" t="str">
        <v>AS-94806</v>
      </c>
      <c r="B7" s="9">
        <v>85.7</v>
      </c>
      <c r="C7" s="10">
        <f>VLOOKUP(A7,Sales_Shopify!B:Z,12,0)</f>
        <v>85.7</v>
      </c>
      <c r="D7" s="10">
        <f t="shared" si="2"/>
        <v>0</v>
      </c>
      <c r="G7" s="9" t="str">
        <v>AS-94808</v>
      </c>
      <c r="H7" s="9" t="str">
        <v>['paypal']</v>
      </c>
      <c r="I7" s="9">
        <v>39.9</v>
      </c>
      <c r="J7" s="10">
        <f t="shared" si="4"/>
        <v>39.9</v>
      </c>
      <c r="K7" s="10">
        <f t="shared" si="3"/>
        <v>0</v>
      </c>
    </row>
    <row r="8" spans="1:31" x14ac:dyDescent="0.3">
      <c r="A8" s="9" t="str">
        <v>AS-94808</v>
      </c>
      <c r="B8" s="9">
        <v>39.9</v>
      </c>
      <c r="C8" s="10">
        <f>VLOOKUP(A8,Sales_Shopify!B:Z,12,0)</f>
        <v>39.9</v>
      </c>
      <c r="D8" s="10">
        <f t="shared" si="2"/>
        <v>0</v>
      </c>
      <c r="G8" s="9" t="str">
        <v>AS-94809</v>
      </c>
      <c r="H8" s="9" t="str">
        <v>['paypal']</v>
      </c>
      <c r="I8" s="9">
        <v>37.9</v>
      </c>
      <c r="J8" s="10">
        <f t="shared" si="4"/>
        <v>37.9</v>
      </c>
      <c r="K8" s="10">
        <f t="shared" si="3"/>
        <v>0</v>
      </c>
      <c r="M8" s="6" t="s">
        <v>280</v>
      </c>
    </row>
    <row r="9" spans="1:31" x14ac:dyDescent="0.3">
      <c r="A9" s="9" t="str">
        <v>AS-94809</v>
      </c>
      <c r="B9" s="9">
        <v>37.9</v>
      </c>
      <c r="C9" s="10">
        <f>VLOOKUP(A9,Sales_Shopify!B:Z,12,0)</f>
        <v>37.9</v>
      </c>
      <c r="D9" s="10">
        <f t="shared" si="2"/>
        <v>0</v>
      </c>
      <c r="G9" s="9" t="str">
        <v>AS-94811</v>
      </c>
      <c r="H9" s="9" t="str">
        <v>['paypal']</v>
      </c>
      <c r="I9" s="9">
        <v>44.85</v>
      </c>
      <c r="J9" s="10">
        <f t="shared" si="4"/>
        <v>44.85</v>
      </c>
      <c r="K9" s="10">
        <f t="shared" si="3"/>
        <v>0</v>
      </c>
    </row>
    <row r="10" spans="1:31" x14ac:dyDescent="0.3">
      <c r="A10" s="9" t="str">
        <v>AS-94811</v>
      </c>
      <c r="B10" s="9">
        <v>44.85</v>
      </c>
      <c r="C10" s="10">
        <f>VLOOKUP(A10,Sales_Shopify!B:Z,12,0)</f>
        <v>44.85</v>
      </c>
      <c r="D10" s="10">
        <f t="shared" si="2"/>
        <v>0</v>
      </c>
      <c r="G10" s="9" t="str">
        <v>AS-94816</v>
      </c>
      <c r="H10" s="9" t="str">
        <v>['paypal']</v>
      </c>
      <c r="I10" s="9">
        <v>63.9</v>
      </c>
      <c r="J10" s="10">
        <f t="shared" si="4"/>
        <v>63.9</v>
      </c>
      <c r="K10" s="10">
        <f t="shared" si="3"/>
        <v>0</v>
      </c>
    </row>
    <row r="11" spans="1:31" x14ac:dyDescent="0.3">
      <c r="A11" s="9" t="str">
        <v>AS-94816</v>
      </c>
      <c r="B11" s="9">
        <v>63.9</v>
      </c>
      <c r="C11" s="10">
        <f>VLOOKUP(A11,Sales_Shopify!B:Z,12,0)</f>
        <v>63.9</v>
      </c>
      <c r="D11" s="10">
        <f t="shared" si="2"/>
        <v>0</v>
      </c>
      <c r="G11" s="9" t="str">
        <v>AS-94820</v>
      </c>
      <c r="H11" s="9" t="str">
        <v>['paypal']</v>
      </c>
      <c r="I11" s="9">
        <v>110.57</v>
      </c>
      <c r="J11" s="10">
        <f t="shared" si="4"/>
        <v>110.57</v>
      </c>
      <c r="K11" s="10">
        <f t="shared" si="3"/>
        <v>0</v>
      </c>
    </row>
    <row r="12" spans="1:31" x14ac:dyDescent="0.3">
      <c r="A12" s="9" t="str">
        <v>AS-94820</v>
      </c>
      <c r="B12" s="9">
        <v>110.57</v>
      </c>
      <c r="C12" s="10">
        <f>VLOOKUP(A12,Sales_Shopify!B:Z,12,0)</f>
        <v>110.57</v>
      </c>
      <c r="D12" s="10">
        <f t="shared" si="2"/>
        <v>0</v>
      </c>
      <c r="G12" s="9" t="str">
        <v>AS-94821</v>
      </c>
      <c r="H12" s="9" t="str">
        <v>['paypal']</v>
      </c>
      <c r="I12" s="9">
        <v>58.95</v>
      </c>
      <c r="J12" s="10">
        <f t="shared" si="4"/>
        <v>58.95</v>
      </c>
      <c r="K12" s="10">
        <f t="shared" si="3"/>
        <v>0</v>
      </c>
    </row>
    <row r="13" spans="1:31" x14ac:dyDescent="0.3">
      <c r="A13" s="9" t="str">
        <v>AS-94821</v>
      </c>
      <c r="B13" s="9">
        <v>58.95</v>
      </c>
      <c r="C13" s="10">
        <f>VLOOKUP(A13,Sales_Shopify!B:Z,12,0)</f>
        <v>58.95</v>
      </c>
      <c r="D13" s="10">
        <f t="shared" si="2"/>
        <v>0</v>
      </c>
      <c r="G13" s="9" t="str">
        <v>AS-94822</v>
      </c>
      <c r="H13" s="9" t="str">
        <v>['paypal']</v>
      </c>
      <c r="I13" s="9">
        <v>67.95</v>
      </c>
      <c r="J13" s="10">
        <f t="shared" si="4"/>
        <v>67.95</v>
      </c>
      <c r="K13" s="10">
        <f t="shared" si="3"/>
        <v>0</v>
      </c>
    </row>
    <row r="14" spans="1:31" x14ac:dyDescent="0.3">
      <c r="A14" s="9" t="str">
        <v>AS-94822</v>
      </c>
      <c r="B14" s="9">
        <v>67.95</v>
      </c>
      <c r="C14" s="10">
        <f>VLOOKUP(A14,Sales_Shopify!B:Z,12,0)</f>
        <v>67.95</v>
      </c>
      <c r="D14" s="10">
        <f t="shared" si="2"/>
        <v>0</v>
      </c>
      <c r="G14" s="9" t="str">
        <v>AS-94831</v>
      </c>
      <c r="H14" s="9" t="str">
        <v>['paypal']</v>
      </c>
      <c r="I14" s="9">
        <v>182.85</v>
      </c>
      <c r="J14" s="10">
        <f t="shared" si="4"/>
        <v>182.85</v>
      </c>
      <c r="K14" s="10">
        <f t="shared" si="3"/>
        <v>0</v>
      </c>
    </row>
    <row r="15" spans="1:31" x14ac:dyDescent="0.3">
      <c r="A15" s="9" t="str">
        <v>AS-94831</v>
      </c>
      <c r="B15" s="9">
        <v>182.85</v>
      </c>
      <c r="C15" s="10">
        <f>VLOOKUP(A15,Sales_Shopify!B:Z,12,0)</f>
        <v>182.85</v>
      </c>
      <c r="D15" s="10">
        <f t="shared" si="2"/>
        <v>0</v>
      </c>
      <c r="G15" s="9" t="str">
        <v>AS-94835</v>
      </c>
      <c r="H15" s="9" t="str">
        <v>['paypal']</v>
      </c>
      <c r="I15" s="9">
        <v>79.900000000000006</v>
      </c>
      <c r="J15" s="10">
        <f t="shared" si="4"/>
        <v>79.900000000000006</v>
      </c>
      <c r="K15" s="10">
        <f t="shared" si="3"/>
        <v>0</v>
      </c>
    </row>
    <row r="16" spans="1:31" x14ac:dyDescent="0.3">
      <c r="A16" s="9" t="str">
        <v>AS-94835</v>
      </c>
      <c r="B16" s="9">
        <v>79.900000000000006</v>
      </c>
      <c r="C16" s="10">
        <f>VLOOKUP(A16,Sales_Shopify!B:Z,12,0)</f>
        <v>79.900000000000006</v>
      </c>
      <c r="D16" s="10">
        <f t="shared" si="2"/>
        <v>0</v>
      </c>
      <c r="G16" s="9" t="str">
        <v>AS-94839</v>
      </c>
      <c r="H16" s="9" t="str">
        <v>['paypal']</v>
      </c>
      <c r="I16" s="9">
        <v>67.95</v>
      </c>
      <c r="J16" s="10">
        <f t="shared" si="4"/>
        <v>67.95</v>
      </c>
      <c r="K16" s="10">
        <f t="shared" si="3"/>
        <v>0</v>
      </c>
    </row>
    <row r="17" spans="1:11" x14ac:dyDescent="0.3">
      <c r="A17" s="9" t="str">
        <v>AS-94839</v>
      </c>
      <c r="B17" s="9">
        <v>67.95</v>
      </c>
      <c r="C17" s="10">
        <f>VLOOKUP(A17,Sales_Shopify!B:Z,12,0)</f>
        <v>67.95</v>
      </c>
      <c r="D17" s="10">
        <f t="shared" si="2"/>
        <v>0</v>
      </c>
      <c r="G17" s="9" t="str">
        <v>AS-94840</v>
      </c>
      <c r="H17" s="9" t="str">
        <v>['paypal']</v>
      </c>
      <c r="I17" s="9">
        <v>114.95</v>
      </c>
      <c r="J17" s="10">
        <f t="shared" si="4"/>
        <v>114.95</v>
      </c>
      <c r="K17" s="10">
        <f t="shared" si="3"/>
        <v>0</v>
      </c>
    </row>
    <row r="18" spans="1:11" x14ac:dyDescent="0.3">
      <c r="A18" s="9" t="str">
        <v>AS-94840</v>
      </c>
      <c r="B18" s="9">
        <v>114.95</v>
      </c>
      <c r="C18" s="10">
        <f>VLOOKUP(A18,Sales_Shopify!B:Z,12,0)</f>
        <v>114.95</v>
      </c>
      <c r="D18" s="10">
        <f t="shared" si="2"/>
        <v>0</v>
      </c>
      <c r="G18" s="9" t="str">
        <v>AS-94842</v>
      </c>
      <c r="H18" s="9" t="str">
        <v>['paypal']</v>
      </c>
      <c r="I18" s="9">
        <v>71.91</v>
      </c>
      <c r="J18" s="10">
        <f t="shared" si="4"/>
        <v>71.91</v>
      </c>
      <c r="K18" s="10">
        <f t="shared" si="3"/>
        <v>0</v>
      </c>
    </row>
    <row r="19" spans="1:11" x14ac:dyDescent="0.3">
      <c r="A19" s="9" t="str">
        <v>AS-94842</v>
      </c>
      <c r="B19" s="9">
        <v>71.91</v>
      </c>
      <c r="C19" s="10">
        <f>VLOOKUP(A19,Sales_Shopify!B:Z,12,0)</f>
        <v>71.91</v>
      </c>
      <c r="D19" s="10">
        <f t="shared" si="2"/>
        <v>0</v>
      </c>
      <c r="G19" s="9" t="str">
        <v>AS-94843</v>
      </c>
      <c r="H19" s="9" t="str">
        <v>['paypal']</v>
      </c>
      <c r="I19" s="9">
        <v>84.95</v>
      </c>
      <c r="J19" s="10">
        <f t="shared" si="4"/>
        <v>84.95</v>
      </c>
      <c r="K19" s="10">
        <f t="shared" si="3"/>
        <v>0</v>
      </c>
    </row>
    <row r="20" spans="1:11" x14ac:dyDescent="0.3">
      <c r="A20" s="9" t="str">
        <v>AS-94843</v>
      </c>
      <c r="B20" s="9">
        <v>84.95</v>
      </c>
      <c r="C20" s="10">
        <f>VLOOKUP(A20,Sales_Shopify!B:Z,12,0)</f>
        <v>84.95</v>
      </c>
      <c r="D20" s="10">
        <f t="shared" si="2"/>
        <v>0</v>
      </c>
      <c r="G20" s="9" t="str">
        <v>AS-94847</v>
      </c>
      <c r="H20" s="9" t="str">
        <v>['paypal']</v>
      </c>
      <c r="I20" s="9">
        <v>37.9</v>
      </c>
      <c r="J20" s="10">
        <f t="shared" si="4"/>
        <v>37.9</v>
      </c>
      <c r="K20" s="10">
        <f t="shared" si="3"/>
        <v>0</v>
      </c>
    </row>
    <row r="21" spans="1:11" x14ac:dyDescent="0.3">
      <c r="A21" s="9" t="str">
        <v>AS-94847</v>
      </c>
      <c r="B21" s="9">
        <v>37.9</v>
      </c>
      <c r="C21" s="10">
        <f>VLOOKUP(A21,Sales_Shopify!B:Z,12,0)</f>
        <v>37.9</v>
      </c>
      <c r="D21" s="10">
        <f t="shared" si="2"/>
        <v>0</v>
      </c>
      <c r="G21" s="9" t="str">
        <v>AS-94796</v>
      </c>
      <c r="H21" s="9" t="str">
        <v>['paypal']</v>
      </c>
      <c r="I21" s="9">
        <v>4.95</v>
      </c>
      <c r="J21" s="10">
        <f t="shared" si="4"/>
        <v>4.9499999999999993</v>
      </c>
      <c r="K21" s="10">
        <f t="shared" si="3"/>
        <v>8.8817841970012523E-16</v>
      </c>
    </row>
    <row r="22" spans="1:11" x14ac:dyDescent="0.3">
      <c r="A22" s="9" t="str">
        <v>AS-94852</v>
      </c>
      <c r="B22" s="9">
        <v>24.9</v>
      </c>
      <c r="C22" s="10">
        <f>VLOOKUP(A22,Sales_Shopify!B:Z,12,0)</f>
        <v>24.9</v>
      </c>
      <c r="D22" s="10">
        <f t="shared" si="2"/>
        <v>0</v>
      </c>
      <c r="G22" s="9" t="str">
        <v>AS-94852</v>
      </c>
      <c r="H22" s="9" t="str">
        <v>['paypal']</v>
      </c>
      <c r="I22" s="9">
        <v>24.9</v>
      </c>
      <c r="J22" s="10">
        <f t="shared" si="4"/>
        <v>24.9</v>
      </c>
      <c r="K22" s="10">
        <f t="shared" si="3"/>
        <v>0</v>
      </c>
    </row>
    <row r="23" spans="1:11" x14ac:dyDescent="0.3">
      <c r="A23" s="9" t="str">
        <v>AS-93059</v>
      </c>
      <c r="B23" s="9">
        <v>-42.5</v>
      </c>
      <c r="C23" s="10">
        <f>VLOOKUP(A23,Sales_Shopify!B:Z,12,0)</f>
        <v>-42.5</v>
      </c>
      <c r="D23" s="10">
        <f t="shared" si="2"/>
        <v>0</v>
      </c>
      <c r="G23" s="9" t="str">
        <v>AS-94856</v>
      </c>
      <c r="H23" s="9" t="str">
        <v>['paypal']</v>
      </c>
      <c r="I23" s="9">
        <v>63.9</v>
      </c>
      <c r="J23" s="10">
        <f t="shared" si="4"/>
        <v>63.9</v>
      </c>
      <c r="K23" s="10">
        <f t="shared" si="3"/>
        <v>0</v>
      </c>
    </row>
    <row r="24" spans="1:11" x14ac:dyDescent="0.3">
      <c r="A24" s="9" t="str">
        <v>AS-94856</v>
      </c>
      <c r="B24" s="9">
        <v>63.9</v>
      </c>
      <c r="C24" s="10">
        <f>VLOOKUP(A24,Sales_Shopify!B:Z,12,0)</f>
        <v>63.9</v>
      </c>
      <c r="D24" s="10">
        <f t="shared" si="2"/>
        <v>0</v>
      </c>
      <c r="G24" s="9" t="str">
        <v>AS-94860</v>
      </c>
      <c r="H24" s="9" t="str">
        <v>['paypal']</v>
      </c>
      <c r="I24" s="9">
        <v>101.9</v>
      </c>
      <c r="J24" s="10">
        <f t="shared" si="4"/>
        <v>101.9</v>
      </c>
      <c r="K24" s="10">
        <f t="shared" si="3"/>
        <v>0</v>
      </c>
    </row>
    <row r="25" spans="1:11" x14ac:dyDescent="0.3">
      <c r="A25" s="9" t="str">
        <v>AS-94860</v>
      </c>
      <c r="B25" s="9">
        <v>101.9</v>
      </c>
      <c r="C25" s="10">
        <f>VLOOKUP(A25,Sales_Shopify!B:Z,12,0)</f>
        <v>101.9</v>
      </c>
      <c r="D25" s="10">
        <f t="shared" si="2"/>
        <v>0</v>
      </c>
      <c r="G25" s="9" t="str">
        <v>AS-94870</v>
      </c>
      <c r="H25" s="9" t="str">
        <v>['paypal']</v>
      </c>
      <c r="I25" s="9">
        <v>47.9</v>
      </c>
      <c r="J25" s="10">
        <f t="shared" si="4"/>
        <v>47.9</v>
      </c>
      <c r="K25" s="10">
        <f t="shared" si="3"/>
        <v>0</v>
      </c>
    </row>
    <row r="26" spans="1:11" x14ac:dyDescent="0.3">
      <c r="A26" s="9" t="str">
        <v>AS-94870</v>
      </c>
      <c r="B26" s="9">
        <v>47.9</v>
      </c>
      <c r="C26" s="10">
        <f>VLOOKUP(A26,Sales_Shopify!B:Z,12,0)</f>
        <v>47.9</v>
      </c>
      <c r="D26" s="10">
        <f t="shared" si="2"/>
        <v>0</v>
      </c>
      <c r="G26" s="9" t="str">
        <v>AS-94873</v>
      </c>
      <c r="H26" s="9" t="str">
        <v>['paypal']</v>
      </c>
      <c r="I26" s="9">
        <v>31.9</v>
      </c>
      <c r="J26" s="10">
        <f t="shared" si="4"/>
        <v>31.9</v>
      </c>
      <c r="K26" s="10">
        <f t="shared" si="3"/>
        <v>0</v>
      </c>
    </row>
    <row r="27" spans="1:11" x14ac:dyDescent="0.3">
      <c r="A27" s="9" t="str">
        <v>AS-94873</v>
      </c>
      <c r="B27" s="9">
        <v>31.9</v>
      </c>
      <c r="C27" s="10">
        <f>VLOOKUP(A27,Sales_Shopify!B:Z,12,0)</f>
        <v>31.9</v>
      </c>
      <c r="D27" s="10">
        <f t="shared" si="2"/>
        <v>0</v>
      </c>
      <c r="G27" s="9" t="str">
        <v>AS-94878</v>
      </c>
      <c r="H27" s="9" t="str">
        <v>['paypal']</v>
      </c>
      <c r="I27" s="9">
        <v>64.95</v>
      </c>
      <c r="J27" s="10">
        <f t="shared" si="4"/>
        <v>64.95</v>
      </c>
      <c r="K27" s="10">
        <f t="shared" si="3"/>
        <v>0</v>
      </c>
    </row>
    <row r="28" spans="1:11" x14ac:dyDescent="0.3">
      <c r="A28" s="9" t="str">
        <v>AS-94878</v>
      </c>
      <c r="B28" s="9">
        <v>64.95</v>
      </c>
      <c r="C28" s="10">
        <f>VLOOKUP(A28,Sales_Shopify!B:Z,12,0)</f>
        <v>64.95</v>
      </c>
      <c r="D28" s="10">
        <f t="shared" si="2"/>
        <v>0</v>
      </c>
      <c r="G28" s="9" t="str">
        <v>AS-94885</v>
      </c>
      <c r="H28" s="9" t="str">
        <v>['paypal']</v>
      </c>
      <c r="I28" s="9">
        <v>140.75</v>
      </c>
      <c r="J28" s="10">
        <f t="shared" si="4"/>
        <v>140.75</v>
      </c>
      <c r="K28" s="10">
        <f t="shared" si="3"/>
        <v>0</v>
      </c>
    </row>
    <row r="29" spans="1:11" x14ac:dyDescent="0.3">
      <c r="A29" s="9" t="str">
        <v>AS-94885</v>
      </c>
      <c r="B29" s="9">
        <v>140.75</v>
      </c>
      <c r="C29" s="10">
        <f>VLOOKUP(A29,Sales_Shopify!B:Z,12,0)</f>
        <v>140.75</v>
      </c>
      <c r="D29" s="10">
        <f t="shared" si="2"/>
        <v>0</v>
      </c>
      <c r="G29" s="9" t="str">
        <v>AS-94889</v>
      </c>
      <c r="H29" s="9" t="str">
        <v>['paypal']</v>
      </c>
      <c r="I29" s="9">
        <v>24.9</v>
      </c>
      <c r="J29" s="10">
        <f t="shared" si="4"/>
        <v>24.9</v>
      </c>
      <c r="K29" s="10">
        <f t="shared" si="3"/>
        <v>0</v>
      </c>
    </row>
    <row r="30" spans="1:11" x14ac:dyDescent="0.3">
      <c r="A30" s="9" t="str">
        <v>AS-94889</v>
      </c>
      <c r="B30" s="9">
        <v>24.9</v>
      </c>
      <c r="C30" s="10">
        <f>VLOOKUP(A30,Sales_Shopify!B:Z,12,0)</f>
        <v>24.9</v>
      </c>
      <c r="D30" s="10">
        <f t="shared" si="2"/>
        <v>0</v>
      </c>
      <c r="G30" s="9" t="str">
        <v>AS-94891</v>
      </c>
      <c r="H30" s="9" t="str">
        <v>['paypal']</v>
      </c>
      <c r="I30" s="9">
        <v>206.91</v>
      </c>
      <c r="J30" s="10">
        <f t="shared" si="4"/>
        <v>206.91</v>
      </c>
      <c r="K30" s="10">
        <f t="shared" si="3"/>
        <v>0</v>
      </c>
    </row>
    <row r="31" spans="1:11" x14ac:dyDescent="0.3">
      <c r="A31" s="9" t="str">
        <v>AS-94891</v>
      </c>
      <c r="B31" s="9">
        <v>206.91</v>
      </c>
      <c r="C31" s="10">
        <f>VLOOKUP(A31,Sales_Shopify!B:Z,12,0)</f>
        <v>206.91</v>
      </c>
      <c r="D31" s="10">
        <f t="shared" si="2"/>
        <v>0</v>
      </c>
      <c r="G31" s="9" t="str">
        <v>AS-94892</v>
      </c>
      <c r="H31" s="9" t="str">
        <v>['paypal']</v>
      </c>
      <c r="I31" s="9">
        <v>89.9</v>
      </c>
      <c r="J31" s="10">
        <f t="shared" si="4"/>
        <v>89.9</v>
      </c>
      <c r="K31" s="10">
        <f t="shared" si="3"/>
        <v>0</v>
      </c>
    </row>
    <row r="32" spans="1:11" x14ac:dyDescent="0.3">
      <c r="A32" s="9" t="str">
        <v>AS-94892</v>
      </c>
      <c r="B32" s="9">
        <v>89.9</v>
      </c>
      <c r="C32" s="10">
        <f>VLOOKUP(A32,Sales_Shopify!B:Z,12,0)</f>
        <v>89.9</v>
      </c>
      <c r="D32" s="10">
        <f t="shared" si="2"/>
        <v>0</v>
      </c>
      <c r="G32" s="9" t="str">
        <v>AS-94902</v>
      </c>
      <c r="H32" s="9" t="str">
        <v>['paypal']</v>
      </c>
      <c r="I32" s="9">
        <v>97.11</v>
      </c>
      <c r="J32" s="10">
        <f t="shared" si="4"/>
        <v>97.11</v>
      </c>
      <c r="K32" s="10">
        <f t="shared" si="3"/>
        <v>0</v>
      </c>
    </row>
    <row r="33" spans="1:11" x14ac:dyDescent="0.3">
      <c r="A33" s="9" t="str">
        <v>AS-94902</v>
      </c>
      <c r="B33" s="9">
        <v>97.11</v>
      </c>
      <c r="C33" s="10">
        <f>VLOOKUP(A33,Sales_Shopify!B:Z,12,0)</f>
        <v>97.11</v>
      </c>
      <c r="D33" s="10">
        <f t="shared" si="2"/>
        <v>0</v>
      </c>
      <c r="G33" s="9" t="str">
        <v>AS-94914</v>
      </c>
      <c r="H33" s="9" t="str">
        <v>['paypal']</v>
      </c>
      <c r="I33" s="9">
        <v>51.57</v>
      </c>
      <c r="J33" s="10">
        <f t="shared" si="4"/>
        <v>51.57</v>
      </c>
      <c r="K33" s="10">
        <f t="shared" si="3"/>
        <v>0</v>
      </c>
    </row>
    <row r="34" spans="1:11" x14ac:dyDescent="0.3">
      <c r="A34" s="9" t="str">
        <v>AS-94914</v>
      </c>
      <c r="B34" s="9">
        <v>51.57</v>
      </c>
      <c r="C34" s="10">
        <f>VLOOKUP(A34,Sales_Shopify!B:Z,12,0)</f>
        <v>51.57</v>
      </c>
      <c r="D34" s="10">
        <f t="shared" si="2"/>
        <v>0</v>
      </c>
      <c r="G34" s="9" t="str">
        <v>AS-94918</v>
      </c>
      <c r="H34" s="9" t="str">
        <v>['paypal']</v>
      </c>
      <c r="I34" s="9">
        <v>37.9</v>
      </c>
      <c r="J34" s="10">
        <f t="shared" si="4"/>
        <v>37.9</v>
      </c>
      <c r="K34" s="10">
        <f t="shared" si="3"/>
        <v>0</v>
      </c>
    </row>
    <row r="35" spans="1:11" x14ac:dyDescent="0.3">
      <c r="A35" s="9" t="str">
        <v>AS-94918</v>
      </c>
      <c r="B35" s="9">
        <v>37.9</v>
      </c>
      <c r="C35" s="10">
        <f>VLOOKUP(A35,Sales_Shopify!B:Z,12,0)</f>
        <v>37.9</v>
      </c>
      <c r="D35" s="10">
        <f t="shared" si="2"/>
        <v>0</v>
      </c>
      <c r="G35" s="9" t="str">
        <v>AS-94919</v>
      </c>
      <c r="H35" s="9" t="str">
        <v>['paypal']</v>
      </c>
      <c r="I35" s="9">
        <v>31.9</v>
      </c>
      <c r="J35" s="10">
        <f t="shared" si="4"/>
        <v>31.9</v>
      </c>
      <c r="K35" s="10">
        <f t="shared" si="3"/>
        <v>0</v>
      </c>
    </row>
    <row r="36" spans="1:11" x14ac:dyDescent="0.3">
      <c r="A36" s="9" t="str">
        <v>AS-94919</v>
      </c>
      <c r="B36" s="9">
        <v>31.9</v>
      </c>
      <c r="C36" s="10">
        <f>VLOOKUP(A36,Sales_Shopify!B:Z,12,0)</f>
        <v>31.9</v>
      </c>
      <c r="D36" s="10">
        <f t="shared" si="2"/>
        <v>0</v>
      </c>
      <c r="G36" s="9" t="str">
        <v>AS-94920</v>
      </c>
      <c r="H36" s="9" t="str">
        <v>['paypal']</v>
      </c>
      <c r="I36" s="9">
        <v>99.95</v>
      </c>
      <c r="J36" s="10">
        <f t="shared" si="4"/>
        <v>99.95</v>
      </c>
      <c r="K36" s="10">
        <f t="shared" si="3"/>
        <v>0</v>
      </c>
    </row>
    <row r="37" spans="1:11" x14ac:dyDescent="0.3">
      <c r="A37" s="9" t="str">
        <v>AS-94920</v>
      </c>
      <c r="B37" s="9">
        <v>99.95</v>
      </c>
      <c r="C37" s="10">
        <f>VLOOKUP(A37,Sales_Shopify!B:Z,12,0)</f>
        <v>99.95</v>
      </c>
      <c r="D37" s="10">
        <f t="shared" si="2"/>
        <v>0</v>
      </c>
      <c r="G37" s="9" t="str">
        <v>AS-94927</v>
      </c>
      <c r="H37" s="9" t="str">
        <v>['paypal']</v>
      </c>
      <c r="I37" s="9">
        <v>98.85</v>
      </c>
      <c r="J37" s="10">
        <f t="shared" si="4"/>
        <v>98.85</v>
      </c>
      <c r="K37" s="10">
        <f t="shared" si="3"/>
        <v>0</v>
      </c>
    </row>
    <row r="38" spans="1:11" x14ac:dyDescent="0.3">
      <c r="A38" s="9" t="str">
        <v>AS-94927</v>
      </c>
      <c r="B38" s="9">
        <v>98.85</v>
      </c>
      <c r="C38" s="10">
        <f>VLOOKUP(A38,Sales_Shopify!B:Z,12,0)</f>
        <v>98.85</v>
      </c>
      <c r="D38" s="10">
        <f t="shared" si="2"/>
        <v>0</v>
      </c>
      <c r="G38" s="9" t="str">
        <v>AS-94930</v>
      </c>
      <c r="H38" s="9" t="str">
        <v>['paypal']</v>
      </c>
      <c r="I38" s="9">
        <v>65.900000000000006</v>
      </c>
      <c r="J38" s="10">
        <f t="shared" si="4"/>
        <v>65.900000000000006</v>
      </c>
      <c r="K38" s="10">
        <f t="shared" si="3"/>
        <v>0</v>
      </c>
    </row>
    <row r="39" spans="1:11" x14ac:dyDescent="0.3">
      <c r="A39" s="9" t="str">
        <v>AS-94930</v>
      </c>
      <c r="B39" s="9">
        <v>65.900000000000006</v>
      </c>
      <c r="C39" s="10">
        <f>VLOOKUP(A39,Sales_Shopify!B:Z,12,0)</f>
        <v>65.900000000000006</v>
      </c>
      <c r="D39" s="10">
        <f t="shared" si="2"/>
        <v>0</v>
      </c>
      <c r="G39" s="9" t="str">
        <v>AS-94935</v>
      </c>
      <c r="H39" s="9" t="str">
        <v>['paypal']</v>
      </c>
      <c r="I39" s="9">
        <v>84.95</v>
      </c>
      <c r="J39" s="10">
        <f t="shared" si="4"/>
        <v>84.95</v>
      </c>
      <c r="K39" s="10">
        <f t="shared" si="3"/>
        <v>0</v>
      </c>
    </row>
    <row r="40" spans="1:11" x14ac:dyDescent="0.3">
      <c r="A40" s="9" t="str">
        <v>AS-94935</v>
      </c>
      <c r="B40" s="9">
        <v>84.95</v>
      </c>
      <c r="C40" s="10">
        <f>VLOOKUP(A40,Sales_Shopify!B:Z,12,0)</f>
        <v>84.95</v>
      </c>
      <c r="D40" s="10">
        <f t="shared" si="2"/>
        <v>0</v>
      </c>
      <c r="G40" s="9" t="str">
        <v>AS-94936</v>
      </c>
      <c r="H40" s="9" t="str">
        <v>['paypal']</v>
      </c>
      <c r="I40" s="9">
        <v>229.37</v>
      </c>
      <c r="J40" s="10">
        <f t="shared" si="4"/>
        <v>229.37</v>
      </c>
      <c r="K40" s="10">
        <f t="shared" si="3"/>
        <v>0</v>
      </c>
    </row>
    <row r="41" spans="1:11" x14ac:dyDescent="0.3">
      <c r="A41" s="9" t="str">
        <v>AS-94936</v>
      </c>
      <c r="B41" s="9">
        <v>229.37</v>
      </c>
      <c r="C41" s="10">
        <f>VLOOKUP(A41,Sales_Shopify!B:Z,12,0)</f>
        <v>229.37</v>
      </c>
      <c r="D41" s="10">
        <f t="shared" si="2"/>
        <v>0</v>
      </c>
      <c r="G41" s="9" t="str">
        <v>AS-94950</v>
      </c>
      <c r="H41" s="9" t="str">
        <v>['paypal']</v>
      </c>
      <c r="I41" s="9">
        <v>99.95</v>
      </c>
      <c r="J41" s="10">
        <f t="shared" si="4"/>
        <v>99.95</v>
      </c>
      <c r="K41" s="10">
        <f t="shared" si="3"/>
        <v>0</v>
      </c>
    </row>
    <row r="42" spans="1:11" x14ac:dyDescent="0.3">
      <c r="A42" s="9" t="str">
        <v>AS-94948</v>
      </c>
      <c r="B42" s="9">
        <v>0</v>
      </c>
      <c r="C42" s="10">
        <f>VLOOKUP(A42,Sales_Shopify!B:Z,12,0)</f>
        <v>0</v>
      </c>
      <c r="D42" s="10">
        <f t="shared" si="2"/>
        <v>0</v>
      </c>
      <c r="G42" s="9" t="str">
        <v>AS-94951</v>
      </c>
      <c r="H42" s="9" t="str">
        <v>['paypal']</v>
      </c>
      <c r="I42" s="9">
        <v>44.46</v>
      </c>
      <c r="J42" s="10">
        <f t="shared" si="4"/>
        <v>44.46</v>
      </c>
      <c r="K42" s="10">
        <f t="shared" si="3"/>
        <v>0</v>
      </c>
    </row>
    <row r="43" spans="1:11" x14ac:dyDescent="0.3">
      <c r="A43" s="9" t="str">
        <v>AS-94950</v>
      </c>
      <c r="B43" s="9">
        <v>99.95</v>
      </c>
      <c r="C43" s="10">
        <f>VLOOKUP(A43,Sales_Shopify!B:Z,12,0)</f>
        <v>99.95</v>
      </c>
      <c r="D43" s="10">
        <f t="shared" si="2"/>
        <v>0</v>
      </c>
      <c r="G43" s="9" t="str">
        <v>AS-94952</v>
      </c>
      <c r="H43" s="9" t="str">
        <v>['paypal']</v>
      </c>
      <c r="I43" s="9">
        <v>17.899999999999999</v>
      </c>
      <c r="J43" s="10">
        <f t="shared" si="4"/>
        <v>17.899999999999999</v>
      </c>
      <c r="K43" s="10">
        <f t="shared" si="3"/>
        <v>0</v>
      </c>
    </row>
    <row r="44" spans="1:11" x14ac:dyDescent="0.3">
      <c r="A44" s="9" t="str">
        <v>AS-94951</v>
      </c>
      <c r="B44" s="9">
        <v>44.46</v>
      </c>
      <c r="C44" s="10">
        <f>VLOOKUP(A44,Sales_Shopify!B:Z,12,0)</f>
        <v>44.46</v>
      </c>
      <c r="D44" s="10">
        <f t="shared" si="2"/>
        <v>0</v>
      </c>
      <c r="G44" s="9" t="str">
        <v>AS-94954</v>
      </c>
      <c r="H44" s="9" t="str">
        <v>['paypal']</v>
      </c>
      <c r="I44" s="9">
        <v>179.91</v>
      </c>
      <c r="J44" s="10">
        <f t="shared" si="4"/>
        <v>179.91</v>
      </c>
      <c r="K44" s="10">
        <f t="shared" si="3"/>
        <v>0</v>
      </c>
    </row>
    <row r="45" spans="1:11" x14ac:dyDescent="0.3">
      <c r="A45" s="9" t="str">
        <v>AS-94952</v>
      </c>
      <c r="B45" s="9">
        <v>17.899999999999999</v>
      </c>
      <c r="C45" s="10">
        <f>VLOOKUP(A45,Sales_Shopify!B:Z,12,0)</f>
        <v>17.899999999999999</v>
      </c>
      <c r="D45" s="10">
        <f t="shared" si="2"/>
        <v>0</v>
      </c>
      <c r="G45" s="9" t="str">
        <v>AS-94964</v>
      </c>
      <c r="H45" s="9" t="str">
        <v>['paypal']</v>
      </c>
      <c r="I45" s="9">
        <v>49.9</v>
      </c>
      <c r="J45" s="10">
        <f t="shared" si="4"/>
        <v>49.9</v>
      </c>
      <c r="K45" s="10">
        <f t="shared" si="3"/>
        <v>0</v>
      </c>
    </row>
    <row r="46" spans="1:11" x14ac:dyDescent="0.3">
      <c r="A46" s="9" t="str">
        <v>AS-94954</v>
      </c>
      <c r="B46" s="9">
        <v>179.91</v>
      </c>
      <c r="C46" s="10">
        <f>VLOOKUP(A46,Sales_Shopify!B:Z,12,0)</f>
        <v>179.91</v>
      </c>
      <c r="D46" s="10">
        <f t="shared" si="2"/>
        <v>0</v>
      </c>
      <c r="G46" s="9" t="str">
        <v>AS-94978</v>
      </c>
      <c r="H46" s="9" t="str">
        <v>['paypal']</v>
      </c>
      <c r="I46" s="9">
        <v>94.37</v>
      </c>
      <c r="J46" s="10">
        <f t="shared" si="4"/>
        <v>94.37</v>
      </c>
      <c r="K46" s="10">
        <f t="shared" si="3"/>
        <v>0</v>
      </c>
    </row>
    <row r="47" spans="1:11" x14ac:dyDescent="0.3">
      <c r="A47" s="9" t="str">
        <v>AS-94964</v>
      </c>
      <c r="B47" s="9">
        <v>49.9</v>
      </c>
      <c r="C47" s="10">
        <f>VLOOKUP(A47,Sales_Shopify!B:Z,12,0)</f>
        <v>49.9</v>
      </c>
      <c r="D47" s="10">
        <f t="shared" si="2"/>
        <v>0</v>
      </c>
      <c r="G47" s="9" t="str">
        <v>AS-94980</v>
      </c>
      <c r="H47" s="9" t="str">
        <v>['paypal']</v>
      </c>
      <c r="I47" s="9">
        <v>31.9</v>
      </c>
      <c r="J47" s="10">
        <f t="shared" si="4"/>
        <v>31.9</v>
      </c>
      <c r="K47" s="10">
        <f t="shared" si="3"/>
        <v>0</v>
      </c>
    </row>
    <row r="48" spans="1:11" x14ac:dyDescent="0.3">
      <c r="A48" s="9" t="str">
        <v>AS-94978</v>
      </c>
      <c r="B48" s="9">
        <v>94.37</v>
      </c>
      <c r="C48" s="10">
        <f>VLOOKUP(A48,Sales_Shopify!B:Z,12,0)</f>
        <v>94.37</v>
      </c>
      <c r="D48" s="10">
        <f t="shared" si="2"/>
        <v>0</v>
      </c>
      <c r="G48" s="9" t="str">
        <v>AS-94981</v>
      </c>
      <c r="H48" s="9" t="str">
        <v>['paypal']</v>
      </c>
      <c r="I48" s="9">
        <v>65.900000000000006</v>
      </c>
      <c r="J48" s="10">
        <f t="shared" si="4"/>
        <v>65.900000000000006</v>
      </c>
      <c r="K48" s="10">
        <f t="shared" si="3"/>
        <v>0</v>
      </c>
    </row>
    <row r="49" spans="1:11" x14ac:dyDescent="0.3">
      <c r="A49" s="9" t="str">
        <v>AS-94980</v>
      </c>
      <c r="B49" s="9">
        <v>31.9</v>
      </c>
      <c r="C49" s="10">
        <f>VLOOKUP(A49,Sales_Shopify!B:Z,12,0)</f>
        <v>31.9</v>
      </c>
      <c r="D49" s="10">
        <f t="shared" si="2"/>
        <v>0</v>
      </c>
      <c r="G49" s="9" t="str">
        <v>AS-94984</v>
      </c>
      <c r="H49" s="9" t="str">
        <v>['paypal']</v>
      </c>
      <c r="I49" s="9">
        <v>67.95</v>
      </c>
      <c r="J49" s="10">
        <f t="shared" si="4"/>
        <v>67.95</v>
      </c>
      <c r="K49" s="10">
        <f t="shared" si="3"/>
        <v>0</v>
      </c>
    </row>
    <row r="50" spans="1:11" x14ac:dyDescent="0.3">
      <c r="A50" s="9" t="str">
        <v>AS-94981</v>
      </c>
      <c r="B50" s="9">
        <v>65.900000000000006</v>
      </c>
      <c r="C50" s="10">
        <f>VLOOKUP(A50,Sales_Shopify!B:Z,12,0)</f>
        <v>65.900000000000006</v>
      </c>
      <c r="D50" s="10">
        <f t="shared" si="2"/>
        <v>0</v>
      </c>
      <c r="G50" s="9" t="str">
        <v>AS-94985</v>
      </c>
      <c r="H50" s="9" t="str">
        <v>['paypal']</v>
      </c>
      <c r="I50" s="9">
        <v>40.86</v>
      </c>
      <c r="J50" s="10">
        <f t="shared" si="4"/>
        <v>40.86</v>
      </c>
      <c r="K50" s="10">
        <f t="shared" si="3"/>
        <v>0</v>
      </c>
    </row>
    <row r="51" spans="1:11" x14ac:dyDescent="0.3">
      <c r="A51" s="9" t="str">
        <v>AS-94984</v>
      </c>
      <c r="B51" s="9">
        <v>67.95</v>
      </c>
      <c r="C51" s="10">
        <f>VLOOKUP(A51,Sales_Shopify!B:Z,12,0)</f>
        <v>67.95</v>
      </c>
      <c r="D51" s="10">
        <f t="shared" si="2"/>
        <v>0</v>
      </c>
      <c r="G51" s="9" t="str">
        <v>AS-94989</v>
      </c>
      <c r="H51" s="9" t="str">
        <v>['paypal']</v>
      </c>
      <c r="I51" s="9">
        <v>37.9</v>
      </c>
      <c r="J51" s="10">
        <f t="shared" si="4"/>
        <v>37.9</v>
      </c>
      <c r="K51" s="10">
        <f t="shared" si="3"/>
        <v>0</v>
      </c>
    </row>
    <row r="52" spans="1:11" x14ac:dyDescent="0.3">
      <c r="A52" s="9" t="str">
        <v>AS-94985</v>
      </c>
      <c r="B52" s="9">
        <v>40.86</v>
      </c>
      <c r="C52" s="10">
        <f>VLOOKUP(A52,Sales_Shopify!B:Z,12,0)</f>
        <v>40.86</v>
      </c>
      <c r="D52" s="10">
        <f t="shared" si="2"/>
        <v>0</v>
      </c>
      <c r="G52" s="9" t="str">
        <v>AS-94994</v>
      </c>
      <c r="H52" s="9" t="str">
        <v>['paypal']</v>
      </c>
      <c r="I52" s="9">
        <v>49.9</v>
      </c>
      <c r="J52" s="10">
        <f t="shared" si="4"/>
        <v>49.9</v>
      </c>
      <c r="K52" s="10">
        <f t="shared" si="3"/>
        <v>0</v>
      </c>
    </row>
    <row r="53" spans="1:11" x14ac:dyDescent="0.3">
      <c r="A53" s="9" t="str">
        <v>AS-94989</v>
      </c>
      <c r="B53" s="9">
        <v>37.9</v>
      </c>
      <c r="C53" s="10">
        <f>VLOOKUP(A53,Sales_Shopify!B:Z,12,0)</f>
        <v>37.9</v>
      </c>
      <c r="D53" s="10">
        <f t="shared" si="2"/>
        <v>0</v>
      </c>
      <c r="G53" s="9" t="str">
        <v>AS-94948</v>
      </c>
      <c r="H53" s="9" t="str">
        <v>['paypal']</v>
      </c>
      <c r="I53" s="9">
        <v>0</v>
      </c>
      <c r="J53" s="10">
        <f t="shared" si="4"/>
        <v>0</v>
      </c>
      <c r="K53" s="10">
        <f t="shared" si="3"/>
        <v>0</v>
      </c>
    </row>
    <row r="54" spans="1:11" x14ac:dyDescent="0.3">
      <c r="A54" s="9" t="str">
        <v>AS-94994</v>
      </c>
      <c r="B54" s="9">
        <v>49.9</v>
      </c>
      <c r="C54" s="10">
        <f>VLOOKUP(A54,Sales_Shopify!B:Z,12,0)</f>
        <v>49.9</v>
      </c>
      <c r="D54" s="10">
        <f t="shared" si="2"/>
        <v>0</v>
      </c>
      <c r="G54" s="9" t="str">
        <v>AS-94999</v>
      </c>
      <c r="H54" s="9" t="str">
        <v>['paypal']</v>
      </c>
      <c r="I54" s="9">
        <v>117.9</v>
      </c>
      <c r="J54" s="10">
        <f t="shared" si="4"/>
        <v>117.9</v>
      </c>
      <c r="K54" s="10">
        <f t="shared" si="3"/>
        <v>0</v>
      </c>
    </row>
    <row r="55" spans="1:11" x14ac:dyDescent="0.3">
      <c r="A55" s="9" t="str">
        <v>AS-94999</v>
      </c>
      <c r="B55" s="9">
        <v>117.9</v>
      </c>
      <c r="C55" s="10">
        <f>VLOOKUP(A55,Sales_Shopify!B:Z,12,0)</f>
        <v>117.9</v>
      </c>
      <c r="D55" s="10">
        <f t="shared" si="2"/>
        <v>0</v>
      </c>
      <c r="G55" s="9" t="str">
        <v>AS-95003</v>
      </c>
      <c r="H55" s="9" t="str">
        <v>['paypal']</v>
      </c>
      <c r="I55" s="9">
        <v>63.36</v>
      </c>
      <c r="J55" s="10">
        <f t="shared" si="4"/>
        <v>63.36</v>
      </c>
      <c r="K55" s="10">
        <f t="shared" si="3"/>
        <v>0</v>
      </c>
    </row>
    <row r="56" spans="1:11" x14ac:dyDescent="0.3">
      <c r="A56" s="9" t="str">
        <v>AS-95003</v>
      </c>
      <c r="B56" s="9">
        <v>63.36</v>
      </c>
      <c r="C56" s="10">
        <f>VLOOKUP(A56,Sales_Shopify!B:Z,12,0)</f>
        <v>63.36</v>
      </c>
      <c r="D56" s="10">
        <f t="shared" si="2"/>
        <v>0</v>
      </c>
      <c r="G56" s="9" t="str">
        <v>AS-95016</v>
      </c>
      <c r="H56" s="9" t="str">
        <v>['paypal']</v>
      </c>
      <c r="I56" s="9">
        <v>47.9</v>
      </c>
      <c r="J56" s="10">
        <f t="shared" si="4"/>
        <v>47.9</v>
      </c>
      <c r="K56" s="10">
        <f t="shared" si="3"/>
        <v>0</v>
      </c>
    </row>
    <row r="57" spans="1:11" x14ac:dyDescent="0.3">
      <c r="A57" s="9" t="str">
        <v>AS-95016</v>
      </c>
      <c r="B57" s="9">
        <v>47.9</v>
      </c>
      <c r="C57" s="10">
        <f>VLOOKUP(A57,Sales_Shopify!B:Z,12,0)</f>
        <v>47.9</v>
      </c>
      <c r="D57" s="10">
        <f t="shared" si="2"/>
        <v>0</v>
      </c>
      <c r="G57" s="9" t="str">
        <v>AS-95025</v>
      </c>
      <c r="H57" s="9" t="str">
        <v>['paypal']</v>
      </c>
      <c r="I57" s="9">
        <v>29.9</v>
      </c>
      <c r="J57" s="10">
        <f t="shared" si="4"/>
        <v>29.9</v>
      </c>
      <c r="K57" s="10">
        <f t="shared" si="3"/>
        <v>0</v>
      </c>
    </row>
    <row r="58" spans="1:11" x14ac:dyDescent="0.3">
      <c r="A58" s="9" t="str">
        <v>AS-95025</v>
      </c>
      <c r="B58" s="9">
        <v>29.9</v>
      </c>
      <c r="C58" s="10">
        <f>VLOOKUP(A58,Sales_Shopify!B:Z,12,0)</f>
        <v>29.9</v>
      </c>
      <c r="D58" s="10">
        <f t="shared" si="2"/>
        <v>0</v>
      </c>
      <c r="G58" s="9" t="str">
        <v>AS-95027</v>
      </c>
      <c r="H58" s="9" t="str">
        <v>['paypal']</v>
      </c>
      <c r="I58" s="9">
        <v>53.87</v>
      </c>
      <c r="J58" s="10">
        <f t="shared" si="4"/>
        <v>53.87</v>
      </c>
      <c r="K58" s="10">
        <f t="shared" si="3"/>
        <v>0</v>
      </c>
    </row>
    <row r="59" spans="1:11" x14ac:dyDescent="0.3">
      <c r="A59" s="9" t="str">
        <v>AS-95027</v>
      </c>
      <c r="B59" s="9">
        <v>53.87</v>
      </c>
      <c r="C59" s="10">
        <f>VLOOKUP(A59,Sales_Shopify!B:Z,12,0)</f>
        <v>53.87</v>
      </c>
      <c r="D59" s="10">
        <f t="shared" si="2"/>
        <v>0</v>
      </c>
      <c r="G59" s="9" t="str">
        <v>AS-95036</v>
      </c>
      <c r="H59" s="9" t="str">
        <v>['paypal']</v>
      </c>
      <c r="I59" s="9">
        <v>59.85</v>
      </c>
      <c r="J59" s="10">
        <f t="shared" si="4"/>
        <v>59.85</v>
      </c>
      <c r="K59" s="10">
        <f t="shared" si="3"/>
        <v>0</v>
      </c>
    </row>
    <row r="60" spans="1:11" x14ac:dyDescent="0.3">
      <c r="A60" s="9" t="str">
        <v>AS-95036</v>
      </c>
      <c r="B60" s="9">
        <v>59.85</v>
      </c>
      <c r="C60" s="10">
        <f>VLOOKUP(A60,Sales_Shopify!B:Z,12,0)</f>
        <v>59.85</v>
      </c>
      <c r="D60" s="10">
        <f t="shared" si="2"/>
        <v>0</v>
      </c>
      <c r="G60" s="9" t="str">
        <v>AS-95038</v>
      </c>
      <c r="H60" s="9" t="str">
        <v>['paypal']</v>
      </c>
      <c r="I60" s="9">
        <v>31.9</v>
      </c>
      <c r="J60" s="10">
        <f t="shared" si="4"/>
        <v>31.9</v>
      </c>
      <c r="K60" s="10">
        <f t="shared" si="3"/>
        <v>0</v>
      </c>
    </row>
    <row r="61" spans="1:11" x14ac:dyDescent="0.3">
      <c r="A61" s="9" t="str">
        <v>AS-95038</v>
      </c>
      <c r="B61" s="9">
        <v>31.9</v>
      </c>
      <c r="C61" s="10">
        <f>VLOOKUP(A61,Sales_Shopify!B:Z,12,0)</f>
        <v>31.9</v>
      </c>
      <c r="D61" s="10">
        <f t="shared" si="2"/>
        <v>0</v>
      </c>
      <c r="G61" s="9" t="str">
        <v>AS-95042</v>
      </c>
      <c r="H61" s="9" t="str">
        <v>['paypal']</v>
      </c>
      <c r="I61" s="9">
        <v>29.9</v>
      </c>
      <c r="J61" s="10">
        <f t="shared" si="4"/>
        <v>29.9</v>
      </c>
      <c r="K61" s="10">
        <f t="shared" si="3"/>
        <v>0</v>
      </c>
    </row>
    <row r="62" spans="1:11" x14ac:dyDescent="0.3">
      <c r="A62" s="9" t="str">
        <v>AS-95042</v>
      </c>
      <c r="B62" s="9">
        <v>29.9</v>
      </c>
      <c r="C62" s="10">
        <f>VLOOKUP(A62,Sales_Shopify!B:Z,12,0)</f>
        <v>29.9</v>
      </c>
      <c r="D62" s="10">
        <f t="shared" si="2"/>
        <v>0</v>
      </c>
      <c r="G62" s="9" t="str">
        <v>AS-95043</v>
      </c>
      <c r="H62" s="9" t="str">
        <v>['paypal']</v>
      </c>
      <c r="I62" s="9">
        <v>39.92</v>
      </c>
      <c r="J62" s="10">
        <f t="shared" si="4"/>
        <v>39.92</v>
      </c>
      <c r="K62" s="10">
        <f t="shared" si="3"/>
        <v>0</v>
      </c>
    </row>
    <row r="63" spans="1:11" x14ac:dyDescent="0.3">
      <c r="A63" s="9" t="str">
        <v>AS-95043</v>
      </c>
      <c r="B63" s="9">
        <v>39.92</v>
      </c>
      <c r="C63" s="10">
        <f>VLOOKUP(A63,Sales_Shopify!B:Z,12,0)</f>
        <v>39.92</v>
      </c>
      <c r="D63" s="10">
        <f t="shared" si="2"/>
        <v>0</v>
      </c>
      <c r="G63" s="9" t="str">
        <v>AS-95047</v>
      </c>
      <c r="H63" s="9" t="str">
        <v>['paypal']</v>
      </c>
      <c r="I63" s="9">
        <v>111.47</v>
      </c>
      <c r="J63" s="10">
        <f t="shared" si="4"/>
        <v>111.47</v>
      </c>
      <c r="K63" s="10">
        <f t="shared" si="3"/>
        <v>0</v>
      </c>
    </row>
    <row r="64" spans="1:11" x14ac:dyDescent="0.3">
      <c r="A64" s="9" t="str">
        <v>AS-95047</v>
      </c>
      <c r="B64" s="9">
        <v>111.47</v>
      </c>
      <c r="C64" s="10">
        <f>VLOOKUP(A64,Sales_Shopify!B:Z,12,0)</f>
        <v>111.47</v>
      </c>
      <c r="D64" s="10">
        <f t="shared" si="2"/>
        <v>0</v>
      </c>
      <c r="G64" s="9" t="str">
        <v>AS-95053</v>
      </c>
      <c r="H64" s="9" t="str">
        <v>['paypal']</v>
      </c>
      <c r="I64" s="9">
        <v>58.86</v>
      </c>
      <c r="J64" s="10">
        <f t="shared" si="4"/>
        <v>58.86</v>
      </c>
      <c r="K64" s="10">
        <f t="shared" si="3"/>
        <v>0</v>
      </c>
    </row>
    <row r="65" spans="1:11" x14ac:dyDescent="0.3">
      <c r="A65" s="9" t="str">
        <v>AS-95053</v>
      </c>
      <c r="B65" s="9">
        <v>58.86</v>
      </c>
      <c r="C65" s="10">
        <f>VLOOKUP(A65,Sales_Shopify!B:Z,12,0)</f>
        <v>58.86</v>
      </c>
      <c r="D65" s="10">
        <f t="shared" si="2"/>
        <v>0</v>
      </c>
      <c r="G65" s="9" t="str">
        <v>AS-95062</v>
      </c>
      <c r="H65" s="9" t="str">
        <v>['paypal']</v>
      </c>
      <c r="I65" s="9">
        <v>135.9</v>
      </c>
      <c r="J65" s="10">
        <f t="shared" si="4"/>
        <v>135.9</v>
      </c>
      <c r="K65" s="10">
        <f t="shared" si="3"/>
        <v>0</v>
      </c>
    </row>
    <row r="66" spans="1:11" x14ac:dyDescent="0.3">
      <c r="A66" s="9" t="str">
        <v>AS-95062</v>
      </c>
      <c r="B66" s="9">
        <v>135.9</v>
      </c>
      <c r="C66" s="10">
        <f>VLOOKUP(A66,Sales_Shopify!B:Z,12,0)</f>
        <v>135.9</v>
      </c>
      <c r="D66" s="10">
        <f t="shared" si="2"/>
        <v>0</v>
      </c>
      <c r="G66" s="9" t="str">
        <v>AS-95063</v>
      </c>
      <c r="H66" s="9" t="str">
        <v>['paypal']</v>
      </c>
      <c r="I66" s="9">
        <v>37.9</v>
      </c>
      <c r="J66" s="10">
        <f t="shared" si="4"/>
        <v>37.9</v>
      </c>
      <c r="K66" s="10">
        <f t="shared" si="3"/>
        <v>0</v>
      </c>
    </row>
    <row r="67" spans="1:11" x14ac:dyDescent="0.3">
      <c r="A67" s="9" t="str">
        <v>AS-95063</v>
      </c>
      <c r="B67" s="9">
        <v>37.9</v>
      </c>
      <c r="C67" s="10">
        <f>VLOOKUP(A67,Sales_Shopify!B:Z,12,0)</f>
        <v>37.9</v>
      </c>
      <c r="D67" s="10">
        <f t="shared" si="2"/>
        <v>0</v>
      </c>
      <c r="G67" s="9" t="str">
        <v>AS-95065</v>
      </c>
      <c r="H67" s="9" t="str">
        <v>['paypal']</v>
      </c>
      <c r="I67" s="9">
        <v>84.95</v>
      </c>
      <c r="J67" s="10">
        <f t="shared" si="4"/>
        <v>84.95</v>
      </c>
      <c r="K67" s="10">
        <f t="shared" si="3"/>
        <v>0</v>
      </c>
    </row>
    <row r="68" spans="1:11" x14ac:dyDescent="0.3">
      <c r="A68" s="9" t="str">
        <v>AS-95065</v>
      </c>
      <c r="B68" s="9">
        <v>84.95</v>
      </c>
      <c r="C68" s="10">
        <f>VLOOKUP(A68,Sales_Shopify!B:Z,12,0)</f>
        <v>84.95</v>
      </c>
      <c r="D68" s="10">
        <f t="shared" si="2"/>
        <v>0</v>
      </c>
      <c r="G68" s="9" t="str">
        <v>AS-95067</v>
      </c>
      <c r="H68" s="9" t="str">
        <v>['paypal']</v>
      </c>
      <c r="I68" s="9">
        <v>31.9</v>
      </c>
      <c r="J68" s="10">
        <f t="shared" si="4"/>
        <v>31.9</v>
      </c>
      <c r="K68" s="10">
        <f t="shared" si="3"/>
        <v>0</v>
      </c>
    </row>
    <row r="69" spans="1:11" x14ac:dyDescent="0.3">
      <c r="A69" s="9" t="str">
        <v>AS-95067</v>
      </c>
      <c r="B69" s="9">
        <v>31.9</v>
      </c>
      <c r="C69" s="10">
        <f>VLOOKUP(A69,Sales_Shopify!B:Z,12,0)</f>
        <v>31.9</v>
      </c>
      <c r="D69" s="10">
        <f t="shared" ref="D69:D132" si="5">IFERROR(+B69-C69,"Not_Found")</f>
        <v>0</v>
      </c>
      <c r="G69" s="9" t="str">
        <v>AS-95072</v>
      </c>
      <c r="H69" s="9" t="str">
        <v>['paypal']</v>
      </c>
      <c r="I69" s="9">
        <v>59.31</v>
      </c>
      <c r="J69" s="10">
        <f t="shared" ref="J69:J132" si="6">VLOOKUP(G69,$A$4:$D$1048576,2,0)</f>
        <v>59.31</v>
      </c>
      <c r="K69" s="10">
        <f t="shared" ref="K69:K132" si="7">IFERROR(+I69-J69,"Not_Found")</f>
        <v>0</v>
      </c>
    </row>
    <row r="70" spans="1:11" x14ac:dyDescent="0.3">
      <c r="A70" s="9" t="str">
        <v>AS-95072</v>
      </c>
      <c r="B70" s="9">
        <v>59.31</v>
      </c>
      <c r="C70" s="10">
        <f>VLOOKUP(A70,Sales_Shopify!B:Z,12,0)</f>
        <v>59.31</v>
      </c>
      <c r="D70" s="10">
        <f t="shared" si="5"/>
        <v>0</v>
      </c>
      <c r="G70" s="9" t="str">
        <v>AS-95073</v>
      </c>
      <c r="H70" s="9" t="str">
        <v>['paypal']</v>
      </c>
      <c r="I70" s="9">
        <v>392.18</v>
      </c>
      <c r="J70" s="10">
        <f t="shared" si="6"/>
        <v>392.18</v>
      </c>
      <c r="K70" s="10">
        <f t="shared" si="7"/>
        <v>0</v>
      </c>
    </row>
    <row r="71" spans="1:11" x14ac:dyDescent="0.3">
      <c r="A71" s="9" t="str">
        <v>AS-95073</v>
      </c>
      <c r="B71" s="9">
        <v>392.18</v>
      </c>
      <c r="C71" s="10">
        <f>VLOOKUP(A71,Sales_Shopify!B:Z,12,0)</f>
        <v>392.18</v>
      </c>
      <c r="D71" s="10">
        <f t="shared" si="5"/>
        <v>0</v>
      </c>
      <c r="G71" s="9" t="str">
        <v>AS-95076</v>
      </c>
      <c r="H71" s="9" t="str">
        <v>['paypal']</v>
      </c>
      <c r="I71" s="9">
        <v>65.900000000000006</v>
      </c>
      <c r="J71" s="10">
        <f t="shared" si="6"/>
        <v>65.900000000000006</v>
      </c>
      <c r="K71" s="10">
        <f t="shared" si="7"/>
        <v>0</v>
      </c>
    </row>
    <row r="72" spans="1:11" x14ac:dyDescent="0.3">
      <c r="A72" s="9" t="str">
        <v>AS-95076</v>
      </c>
      <c r="B72" s="9">
        <v>65.900000000000006</v>
      </c>
      <c r="C72" s="10">
        <f>VLOOKUP(A72,Sales_Shopify!B:Z,12,0)</f>
        <v>65.900000000000006</v>
      </c>
      <c r="D72" s="10">
        <f t="shared" si="5"/>
        <v>0</v>
      </c>
      <c r="G72" s="9" t="str">
        <v>AS-95079</v>
      </c>
      <c r="H72" s="9" t="str">
        <v>['paypal']</v>
      </c>
      <c r="I72" s="9">
        <v>37.9</v>
      </c>
      <c r="J72" s="10">
        <f t="shared" si="6"/>
        <v>37.9</v>
      </c>
      <c r="K72" s="10">
        <f t="shared" si="7"/>
        <v>0</v>
      </c>
    </row>
    <row r="73" spans="1:11" x14ac:dyDescent="0.3">
      <c r="A73" s="9" t="str">
        <v>AS-95079</v>
      </c>
      <c r="B73" s="9">
        <v>37.9</v>
      </c>
      <c r="C73" s="10">
        <f>VLOOKUP(A73,Sales_Shopify!B:Z,12,0)</f>
        <v>37.9</v>
      </c>
      <c r="D73" s="10">
        <f t="shared" si="5"/>
        <v>0</v>
      </c>
      <c r="G73" s="9" t="str">
        <v>AS-95080</v>
      </c>
      <c r="H73" s="9" t="str">
        <v>['paypal']</v>
      </c>
      <c r="I73" s="9">
        <v>72.900000000000006</v>
      </c>
      <c r="J73" s="10">
        <f t="shared" si="6"/>
        <v>72.900000000000006</v>
      </c>
      <c r="K73" s="10">
        <f t="shared" si="7"/>
        <v>0</v>
      </c>
    </row>
    <row r="74" spans="1:11" x14ac:dyDescent="0.3">
      <c r="A74" s="9" t="str">
        <v>AS-95080</v>
      </c>
      <c r="B74" s="9">
        <v>72.900000000000006</v>
      </c>
      <c r="C74" s="10">
        <f>VLOOKUP(A74,Sales_Shopify!B:Z,12,0)</f>
        <v>72.900000000000006</v>
      </c>
      <c r="D74" s="10">
        <f t="shared" si="5"/>
        <v>0</v>
      </c>
      <c r="G74" s="9" t="str">
        <v>AS-95087</v>
      </c>
      <c r="H74" s="9" t="str">
        <v>['paypal']</v>
      </c>
      <c r="I74" s="9">
        <v>37.9</v>
      </c>
      <c r="J74" s="10">
        <f t="shared" si="6"/>
        <v>37.9</v>
      </c>
      <c r="K74" s="10">
        <f t="shared" si="7"/>
        <v>0</v>
      </c>
    </row>
    <row r="75" spans="1:11" x14ac:dyDescent="0.3">
      <c r="A75" s="9" t="str">
        <v>AS-95087</v>
      </c>
      <c r="B75" s="9">
        <v>37.9</v>
      </c>
      <c r="C75" s="10">
        <f>VLOOKUP(A75,Sales_Shopify!B:Z,12,0)</f>
        <v>37.9</v>
      </c>
      <c r="D75" s="10">
        <f t="shared" si="5"/>
        <v>0</v>
      </c>
      <c r="G75" s="9" t="str">
        <v>AS-95095</v>
      </c>
      <c r="H75" s="9" t="str">
        <v>['paypal']</v>
      </c>
      <c r="I75" s="9">
        <v>57.8</v>
      </c>
      <c r="J75" s="10">
        <f t="shared" si="6"/>
        <v>57.8</v>
      </c>
      <c r="K75" s="10">
        <f t="shared" si="7"/>
        <v>0</v>
      </c>
    </row>
    <row r="76" spans="1:11" x14ac:dyDescent="0.3">
      <c r="A76" s="9" t="str">
        <v>AS-95095</v>
      </c>
      <c r="B76" s="9">
        <v>57.8</v>
      </c>
      <c r="C76" s="10">
        <f>VLOOKUP(A76,Sales_Shopify!B:Z,12,0)</f>
        <v>57.8</v>
      </c>
      <c r="D76" s="10">
        <f t="shared" si="5"/>
        <v>0</v>
      </c>
      <c r="G76" s="9" t="str">
        <v>AS-95097</v>
      </c>
      <c r="H76" s="9" t="str">
        <v>['paypal']</v>
      </c>
      <c r="I76" s="9">
        <v>83.57</v>
      </c>
      <c r="J76" s="10">
        <f t="shared" si="6"/>
        <v>83.57</v>
      </c>
      <c r="K76" s="10">
        <f t="shared" si="7"/>
        <v>0</v>
      </c>
    </row>
    <row r="77" spans="1:11" x14ac:dyDescent="0.3">
      <c r="A77" s="9" t="str">
        <v>AS-95097</v>
      </c>
      <c r="B77" s="9">
        <v>83.57</v>
      </c>
      <c r="C77" s="10">
        <f>VLOOKUP(A77,Sales_Shopify!B:Z,12,0)</f>
        <v>83.57</v>
      </c>
      <c r="D77" s="10">
        <f t="shared" si="5"/>
        <v>0</v>
      </c>
      <c r="G77" s="9" t="str">
        <v>AS-95101</v>
      </c>
      <c r="H77" s="9" t="str">
        <v>['paypal']</v>
      </c>
      <c r="I77" s="9">
        <v>273.29000000000002</v>
      </c>
      <c r="J77" s="10">
        <f t="shared" si="6"/>
        <v>273.29000000000002</v>
      </c>
      <c r="K77" s="10">
        <f t="shared" si="7"/>
        <v>0</v>
      </c>
    </row>
    <row r="78" spans="1:11" x14ac:dyDescent="0.3">
      <c r="A78" s="9" t="str">
        <v>AS-95101</v>
      </c>
      <c r="B78" s="9">
        <v>273.29000000000002</v>
      </c>
      <c r="C78" s="10">
        <f>VLOOKUP(A78,Sales_Shopify!B:Z,12,0)</f>
        <v>273.29000000000002</v>
      </c>
      <c r="D78" s="10">
        <f t="shared" si="5"/>
        <v>0</v>
      </c>
      <c r="G78" s="9" t="str">
        <v>AS-95105</v>
      </c>
      <c r="H78" s="9" t="str">
        <v>['paypal']</v>
      </c>
      <c r="I78" s="9">
        <v>64.95</v>
      </c>
      <c r="J78" s="10">
        <f t="shared" si="6"/>
        <v>64.95</v>
      </c>
      <c r="K78" s="10">
        <f t="shared" si="7"/>
        <v>0</v>
      </c>
    </row>
    <row r="79" spans="1:11" x14ac:dyDescent="0.3">
      <c r="A79" s="9" t="str">
        <v>AS-95105</v>
      </c>
      <c r="B79" s="9">
        <v>64.95</v>
      </c>
      <c r="C79" s="10">
        <f>VLOOKUP(A79,Sales_Shopify!B:Z,12,0)</f>
        <v>64.95</v>
      </c>
      <c r="D79" s="10">
        <f t="shared" si="5"/>
        <v>0</v>
      </c>
      <c r="G79" s="9" t="str">
        <v>AS-95110</v>
      </c>
      <c r="H79" s="9" t="str">
        <v>['paypal']</v>
      </c>
      <c r="I79" s="9">
        <v>168.8</v>
      </c>
      <c r="J79" s="10">
        <f t="shared" si="6"/>
        <v>168.8</v>
      </c>
      <c r="K79" s="10">
        <f t="shared" si="7"/>
        <v>0</v>
      </c>
    </row>
    <row r="80" spans="1:11" x14ac:dyDescent="0.3">
      <c r="A80" s="9" t="str">
        <v>AS-95107</v>
      </c>
      <c r="B80" s="9">
        <v>0</v>
      </c>
      <c r="C80" s="10">
        <f>VLOOKUP(A80,Sales_Shopify!B:Z,12,0)</f>
        <v>0</v>
      </c>
      <c r="D80" s="10">
        <f t="shared" si="5"/>
        <v>0</v>
      </c>
      <c r="G80" s="9" t="str">
        <v>AS-95128</v>
      </c>
      <c r="H80" s="9" t="str">
        <v>['paypal']</v>
      </c>
      <c r="I80" s="9">
        <v>196.88</v>
      </c>
      <c r="J80" s="10">
        <f t="shared" si="6"/>
        <v>196.88</v>
      </c>
      <c r="K80" s="10">
        <f t="shared" si="7"/>
        <v>0</v>
      </c>
    </row>
    <row r="81" spans="1:11" x14ac:dyDescent="0.3">
      <c r="A81" s="9" t="str">
        <v>AS-93002</v>
      </c>
      <c r="B81" s="9">
        <v>-49.35</v>
      </c>
      <c r="C81" s="10">
        <f>VLOOKUP(A81,Sales_Shopify!B:Z,12,0)</f>
        <v>-49.35</v>
      </c>
      <c r="D81" s="10">
        <f t="shared" si="5"/>
        <v>0</v>
      </c>
      <c r="G81" s="9" t="str">
        <v>AS-95129</v>
      </c>
      <c r="H81" s="9" t="str">
        <v>['paypal']</v>
      </c>
      <c r="I81" s="9">
        <v>99.95</v>
      </c>
      <c r="J81" s="10">
        <f t="shared" si="6"/>
        <v>99.95</v>
      </c>
      <c r="K81" s="10">
        <f t="shared" si="7"/>
        <v>0</v>
      </c>
    </row>
    <row r="82" spans="1:11" x14ac:dyDescent="0.3">
      <c r="A82" s="9" t="str">
        <v>AS-95110</v>
      </c>
      <c r="B82" s="9">
        <v>168.8</v>
      </c>
      <c r="C82" s="10">
        <f>VLOOKUP(A82,Sales_Shopify!B:Z,12,0)</f>
        <v>168.8</v>
      </c>
      <c r="D82" s="10">
        <f t="shared" si="5"/>
        <v>0</v>
      </c>
      <c r="G82" s="9" t="str">
        <v>AS-95130</v>
      </c>
      <c r="H82" s="9" t="str">
        <v>['paypal']</v>
      </c>
      <c r="I82" s="9">
        <v>64.95</v>
      </c>
      <c r="J82" s="10">
        <f t="shared" si="6"/>
        <v>64.95</v>
      </c>
      <c r="K82" s="10">
        <f t="shared" si="7"/>
        <v>0</v>
      </c>
    </row>
    <row r="83" spans="1:11" x14ac:dyDescent="0.3">
      <c r="A83" s="9" t="str">
        <v>AS-93495</v>
      </c>
      <c r="B83" s="9">
        <v>-29.99</v>
      </c>
      <c r="C83" s="10">
        <f>VLOOKUP(A83,Sales_Shopify!B:Z,12,0)</f>
        <v>-29.99</v>
      </c>
      <c r="D83" s="10">
        <f t="shared" si="5"/>
        <v>0</v>
      </c>
      <c r="G83" s="9" t="str">
        <v>AS-95131</v>
      </c>
      <c r="H83" s="9" t="str">
        <v>['paypal']</v>
      </c>
      <c r="I83" s="9">
        <v>29.9</v>
      </c>
      <c r="J83" s="10">
        <f t="shared" si="6"/>
        <v>29.9</v>
      </c>
      <c r="K83" s="10">
        <f t="shared" si="7"/>
        <v>0</v>
      </c>
    </row>
    <row r="84" spans="1:11" x14ac:dyDescent="0.3">
      <c r="A84" s="9" t="str">
        <v>AS-95117</v>
      </c>
      <c r="B84" s="9">
        <v>0</v>
      </c>
      <c r="C84" s="10">
        <f>VLOOKUP(A84,Sales_Shopify!B:Z,12,0)</f>
        <v>0</v>
      </c>
      <c r="D84" s="10">
        <f t="shared" si="5"/>
        <v>0</v>
      </c>
      <c r="G84" s="9" t="str">
        <v>AS-95135</v>
      </c>
      <c r="H84" s="9" t="str">
        <v>['paypal']</v>
      </c>
      <c r="I84" s="9">
        <v>72.77</v>
      </c>
      <c r="J84" s="10">
        <f t="shared" si="6"/>
        <v>72.77</v>
      </c>
      <c r="K84" s="10">
        <f t="shared" si="7"/>
        <v>0</v>
      </c>
    </row>
    <row r="85" spans="1:11" x14ac:dyDescent="0.3">
      <c r="A85" s="9" t="str">
        <v>AS-95128</v>
      </c>
      <c r="B85" s="9">
        <v>196.88</v>
      </c>
      <c r="C85" s="10">
        <f>VLOOKUP(A85,Sales_Shopify!B:Z,12,0)</f>
        <v>196.88</v>
      </c>
      <c r="D85" s="10">
        <f t="shared" si="5"/>
        <v>0</v>
      </c>
      <c r="G85" s="9" t="str">
        <v>AS-95136</v>
      </c>
      <c r="H85" s="9" t="str">
        <v>['paypal']</v>
      </c>
      <c r="I85" s="9">
        <v>59.27</v>
      </c>
      <c r="J85" s="10">
        <f t="shared" si="6"/>
        <v>59.27</v>
      </c>
      <c r="K85" s="10">
        <f t="shared" si="7"/>
        <v>0</v>
      </c>
    </row>
    <row r="86" spans="1:11" x14ac:dyDescent="0.3">
      <c r="A86" s="9" t="str">
        <v>AS-95129</v>
      </c>
      <c r="B86" s="9">
        <v>99.95</v>
      </c>
      <c r="C86" s="10">
        <f>VLOOKUP(A86,Sales_Shopify!B:Z,12,0)</f>
        <v>99.95</v>
      </c>
      <c r="D86" s="10">
        <f t="shared" si="5"/>
        <v>0</v>
      </c>
      <c r="G86" s="9" t="str">
        <v>AS-95140</v>
      </c>
      <c r="H86" s="9" t="str">
        <v>['paypal']</v>
      </c>
      <c r="I86" s="9">
        <v>299.85000000000002</v>
      </c>
      <c r="J86" s="10">
        <f t="shared" si="6"/>
        <v>299.85000000000002</v>
      </c>
      <c r="K86" s="10">
        <f t="shared" si="7"/>
        <v>0</v>
      </c>
    </row>
    <row r="87" spans="1:11" x14ac:dyDescent="0.3">
      <c r="A87" s="9" t="str">
        <v>AS-95130</v>
      </c>
      <c r="B87" s="9">
        <v>64.95</v>
      </c>
      <c r="C87" s="10">
        <f>VLOOKUP(A87,Sales_Shopify!B:Z,12,0)</f>
        <v>64.95</v>
      </c>
      <c r="D87" s="10">
        <f t="shared" si="5"/>
        <v>0</v>
      </c>
      <c r="G87" s="9" t="str">
        <v>AS-95141</v>
      </c>
      <c r="H87" s="9" t="str">
        <v>['paypal']</v>
      </c>
      <c r="I87" s="9">
        <v>99.95</v>
      </c>
      <c r="J87" s="10">
        <f t="shared" si="6"/>
        <v>99.95</v>
      </c>
      <c r="K87" s="10">
        <f t="shared" si="7"/>
        <v>0</v>
      </c>
    </row>
    <row r="88" spans="1:11" x14ac:dyDescent="0.3">
      <c r="A88" s="9" t="str">
        <v>AS-95131</v>
      </c>
      <c r="B88" s="9">
        <v>29.9</v>
      </c>
      <c r="C88" s="10">
        <f>VLOOKUP(A88,Sales_Shopify!B:Z,12,0)</f>
        <v>29.9</v>
      </c>
      <c r="D88" s="10">
        <f t="shared" si="5"/>
        <v>0</v>
      </c>
      <c r="G88" s="9" t="str">
        <v>AS-95142</v>
      </c>
      <c r="H88" s="9" t="str">
        <v>['paypal']</v>
      </c>
      <c r="I88" s="9">
        <v>138.41999999999999</v>
      </c>
      <c r="J88" s="10">
        <f t="shared" si="6"/>
        <v>138.41999999999999</v>
      </c>
      <c r="K88" s="10">
        <f t="shared" si="7"/>
        <v>0</v>
      </c>
    </row>
    <row r="89" spans="1:11" x14ac:dyDescent="0.3">
      <c r="A89" s="9" t="str">
        <v>AS-95135</v>
      </c>
      <c r="B89" s="9">
        <v>72.77</v>
      </c>
      <c r="C89" s="10">
        <f>VLOOKUP(A89,Sales_Shopify!B:Z,12,0)</f>
        <v>72.77</v>
      </c>
      <c r="D89" s="10">
        <f t="shared" si="5"/>
        <v>0</v>
      </c>
      <c r="G89" s="9" t="str">
        <v>AS-95149</v>
      </c>
      <c r="H89" s="9" t="str">
        <v>['paypal']</v>
      </c>
      <c r="I89" s="9">
        <v>99.95</v>
      </c>
      <c r="J89" s="10">
        <f t="shared" si="6"/>
        <v>99.95</v>
      </c>
      <c r="K89" s="10">
        <f t="shared" si="7"/>
        <v>0</v>
      </c>
    </row>
    <row r="90" spans="1:11" x14ac:dyDescent="0.3">
      <c r="A90" s="9" t="str">
        <v>AS-95136</v>
      </c>
      <c r="B90" s="9">
        <v>59.27</v>
      </c>
      <c r="C90" s="10">
        <f>VLOOKUP(A90,Sales_Shopify!B:Z,12,0)</f>
        <v>59.27</v>
      </c>
      <c r="D90" s="10">
        <f t="shared" si="5"/>
        <v>0</v>
      </c>
      <c r="G90" s="9" t="str">
        <v>AS-95151</v>
      </c>
      <c r="H90" s="9" t="str">
        <v>['paypal']</v>
      </c>
      <c r="I90" s="9">
        <v>37.9</v>
      </c>
      <c r="J90" s="10">
        <f t="shared" si="6"/>
        <v>37.9</v>
      </c>
      <c r="K90" s="10">
        <f t="shared" si="7"/>
        <v>0</v>
      </c>
    </row>
    <row r="91" spans="1:11" x14ac:dyDescent="0.3">
      <c r="A91" s="9" t="str">
        <v>AS-95140</v>
      </c>
      <c r="B91" s="9">
        <v>299.85000000000002</v>
      </c>
      <c r="C91" s="10">
        <f>VLOOKUP(A91,Sales_Shopify!B:Z,12,0)</f>
        <v>299.85000000000002</v>
      </c>
      <c r="D91" s="10">
        <f t="shared" si="5"/>
        <v>0</v>
      </c>
      <c r="G91" s="9" t="str">
        <v>AS-95152</v>
      </c>
      <c r="H91" s="9" t="str">
        <v>['paypal']</v>
      </c>
      <c r="I91" s="9">
        <v>17.899999999999999</v>
      </c>
      <c r="J91" s="10">
        <f t="shared" si="6"/>
        <v>17.899999999999999</v>
      </c>
      <c r="K91" s="10">
        <f t="shared" si="7"/>
        <v>0</v>
      </c>
    </row>
    <row r="92" spans="1:11" x14ac:dyDescent="0.3">
      <c r="A92" s="9" t="str">
        <v>AS-95141</v>
      </c>
      <c r="B92" s="9">
        <v>99.95</v>
      </c>
      <c r="C92" s="10">
        <f>VLOOKUP(A92,Sales_Shopify!B:Z,12,0)</f>
        <v>99.95</v>
      </c>
      <c r="D92" s="10">
        <f t="shared" si="5"/>
        <v>0</v>
      </c>
      <c r="G92" s="9" t="str">
        <v>AS-95156</v>
      </c>
      <c r="H92" s="9" t="str">
        <v>['paypal']</v>
      </c>
      <c r="I92" s="9">
        <v>112.8</v>
      </c>
      <c r="J92" s="10">
        <f t="shared" si="6"/>
        <v>112.8</v>
      </c>
      <c r="K92" s="10">
        <f t="shared" si="7"/>
        <v>0</v>
      </c>
    </row>
    <row r="93" spans="1:11" x14ac:dyDescent="0.3">
      <c r="A93" s="9" t="str">
        <v>AS-95142</v>
      </c>
      <c r="B93" s="9">
        <v>138.41999999999999</v>
      </c>
      <c r="C93" s="10">
        <f>VLOOKUP(A93,Sales_Shopify!B:Z,12,0)</f>
        <v>138.41999999999999</v>
      </c>
      <c r="D93" s="10">
        <f t="shared" si="5"/>
        <v>0</v>
      </c>
      <c r="G93" s="9" t="str">
        <v>AS-95157</v>
      </c>
      <c r="H93" s="9" t="str">
        <v>['paypal']</v>
      </c>
      <c r="I93" s="9">
        <v>72.849999999999994</v>
      </c>
      <c r="J93" s="10">
        <f t="shared" si="6"/>
        <v>72.849999999999994</v>
      </c>
      <c r="K93" s="10">
        <f t="shared" si="7"/>
        <v>0</v>
      </c>
    </row>
    <row r="94" spans="1:11" x14ac:dyDescent="0.3">
      <c r="A94" s="9" t="str">
        <v>AS-95149</v>
      </c>
      <c r="B94" s="9">
        <v>99.95</v>
      </c>
      <c r="C94" s="10">
        <f>VLOOKUP(A94,Sales_Shopify!B:Z,12,0)</f>
        <v>99.95</v>
      </c>
      <c r="D94" s="10">
        <f t="shared" si="5"/>
        <v>0</v>
      </c>
      <c r="G94" s="9" t="str">
        <v>AS-95162</v>
      </c>
      <c r="H94" s="9" t="str">
        <v>['paypal']</v>
      </c>
      <c r="I94" s="9">
        <v>273.24</v>
      </c>
      <c r="J94" s="10">
        <f t="shared" si="6"/>
        <v>273.24</v>
      </c>
      <c r="K94" s="10">
        <f t="shared" si="7"/>
        <v>0</v>
      </c>
    </row>
    <row r="95" spans="1:11" x14ac:dyDescent="0.3">
      <c r="A95" s="9" t="str">
        <v>AS-95151</v>
      </c>
      <c r="B95" s="9">
        <v>37.9</v>
      </c>
      <c r="C95" s="10">
        <f>VLOOKUP(A95,Sales_Shopify!B:Z,12,0)</f>
        <v>37.9</v>
      </c>
      <c r="D95" s="10">
        <f t="shared" si="5"/>
        <v>0</v>
      </c>
      <c r="G95" s="9" t="str">
        <v>AS-95163</v>
      </c>
      <c r="H95" s="9" t="str">
        <v>['paypal']</v>
      </c>
      <c r="I95" s="9">
        <v>30.85</v>
      </c>
      <c r="J95" s="10">
        <f t="shared" si="6"/>
        <v>30.85</v>
      </c>
      <c r="K95" s="10">
        <f t="shared" si="7"/>
        <v>0</v>
      </c>
    </row>
    <row r="96" spans="1:11" x14ac:dyDescent="0.3">
      <c r="A96" s="9" t="str">
        <v>AS-95152</v>
      </c>
      <c r="B96" s="9">
        <v>17.899999999999999</v>
      </c>
      <c r="C96" s="10">
        <f>VLOOKUP(A96,Sales_Shopify!B:Z,12,0)</f>
        <v>17.899999999999999</v>
      </c>
      <c r="D96" s="10">
        <f t="shared" si="5"/>
        <v>0</v>
      </c>
      <c r="G96" s="9" t="str">
        <v>AS-95165</v>
      </c>
      <c r="H96" s="9" t="str">
        <v>['paypal']</v>
      </c>
      <c r="I96" s="9">
        <v>30.85</v>
      </c>
      <c r="J96" s="10">
        <f t="shared" si="6"/>
        <v>30.85</v>
      </c>
      <c r="K96" s="10">
        <f t="shared" si="7"/>
        <v>0</v>
      </c>
    </row>
    <row r="97" spans="1:11" x14ac:dyDescent="0.3">
      <c r="A97" s="9" t="str">
        <v>AS-95156</v>
      </c>
      <c r="B97" s="9">
        <v>112.8</v>
      </c>
      <c r="C97" s="10">
        <f>VLOOKUP(A97,Sales_Shopify!B:Z,12,0)</f>
        <v>112.8</v>
      </c>
      <c r="D97" s="10">
        <f t="shared" si="5"/>
        <v>0</v>
      </c>
      <c r="G97" s="9" t="str">
        <v>AS-95107</v>
      </c>
      <c r="H97" s="9" t="str">
        <v>['paypal']</v>
      </c>
      <c r="I97" s="9">
        <v>0</v>
      </c>
      <c r="J97" s="10">
        <f t="shared" si="6"/>
        <v>0</v>
      </c>
      <c r="K97" s="10">
        <f t="shared" si="7"/>
        <v>0</v>
      </c>
    </row>
    <row r="98" spans="1:11" x14ac:dyDescent="0.3">
      <c r="A98" s="9" t="str">
        <v>AS-95157</v>
      </c>
      <c r="B98" s="9">
        <v>72.849999999999994</v>
      </c>
      <c r="C98" s="10">
        <f>VLOOKUP(A98,Sales_Shopify!B:Z,12,0)</f>
        <v>72.849999999999994</v>
      </c>
      <c r="D98" s="10">
        <f t="shared" si="5"/>
        <v>0</v>
      </c>
      <c r="G98" s="9" t="str">
        <v>AS-95117</v>
      </c>
      <c r="H98" s="9" t="str">
        <v>['paypal']</v>
      </c>
      <c r="I98" s="9">
        <v>0</v>
      </c>
      <c r="J98" s="10">
        <f t="shared" si="6"/>
        <v>0</v>
      </c>
      <c r="K98" s="10">
        <f t="shared" si="7"/>
        <v>0</v>
      </c>
    </row>
    <row r="99" spans="1:11" x14ac:dyDescent="0.3">
      <c r="A99" s="9" t="str">
        <v>AS-95162</v>
      </c>
      <c r="B99" s="9">
        <v>273.24</v>
      </c>
      <c r="C99" s="10">
        <f>VLOOKUP(A99,Sales_Shopify!B:Z,12,0)</f>
        <v>273.24</v>
      </c>
      <c r="D99" s="10">
        <f t="shared" si="5"/>
        <v>0</v>
      </c>
      <c r="G99" s="9" t="str">
        <v>AS-95174</v>
      </c>
      <c r="H99" s="9" t="str">
        <v>['paypal']</v>
      </c>
      <c r="I99" s="9">
        <v>54.9</v>
      </c>
      <c r="J99" s="10">
        <f t="shared" si="6"/>
        <v>54.9</v>
      </c>
      <c r="K99" s="10">
        <f t="shared" si="7"/>
        <v>0</v>
      </c>
    </row>
    <row r="100" spans="1:11" x14ac:dyDescent="0.3">
      <c r="A100" s="9" t="str">
        <v>AS-95163</v>
      </c>
      <c r="B100" s="9">
        <v>30.85</v>
      </c>
      <c r="C100" s="10">
        <f>VLOOKUP(A100,Sales_Shopify!B:Z,12,0)</f>
        <v>30.85</v>
      </c>
      <c r="D100" s="10">
        <f t="shared" si="5"/>
        <v>0</v>
      </c>
      <c r="G100" s="9" t="str">
        <v>AS-95179</v>
      </c>
      <c r="H100" s="9" t="str">
        <v>['paypal']</v>
      </c>
      <c r="I100" s="9">
        <v>99.95</v>
      </c>
      <c r="J100" s="10">
        <f t="shared" si="6"/>
        <v>99.95</v>
      </c>
      <c r="K100" s="10">
        <f t="shared" si="7"/>
        <v>0</v>
      </c>
    </row>
    <row r="101" spans="1:11" x14ac:dyDescent="0.3">
      <c r="A101" s="9" t="str">
        <v>AS-95165</v>
      </c>
      <c r="B101" s="9">
        <v>30.85</v>
      </c>
      <c r="C101" s="10">
        <f>VLOOKUP(A101,Sales_Shopify!B:Z,12,0)</f>
        <v>30.85</v>
      </c>
      <c r="D101" s="10">
        <f t="shared" si="5"/>
        <v>0</v>
      </c>
      <c r="G101" s="9" t="str">
        <v>AS-95180</v>
      </c>
      <c r="H101" s="9" t="str">
        <v>['paypal']</v>
      </c>
      <c r="I101" s="9">
        <v>99.8</v>
      </c>
      <c r="J101" s="10">
        <f t="shared" si="6"/>
        <v>99.8</v>
      </c>
      <c r="K101" s="10">
        <f t="shared" si="7"/>
        <v>0</v>
      </c>
    </row>
    <row r="102" spans="1:11" x14ac:dyDescent="0.3">
      <c r="A102" s="9" t="str">
        <v>AS-95174</v>
      </c>
      <c r="B102" s="9">
        <v>54.9</v>
      </c>
      <c r="C102" s="10">
        <f>VLOOKUP(A102,Sales_Shopify!B:Z,12,0)</f>
        <v>54.9</v>
      </c>
      <c r="D102" s="10">
        <f t="shared" si="5"/>
        <v>0</v>
      </c>
      <c r="G102" s="9" t="str">
        <v>AS-95187</v>
      </c>
      <c r="H102" s="9" t="str">
        <v>['paypal']</v>
      </c>
      <c r="I102" s="9">
        <v>17.899999999999999</v>
      </c>
      <c r="J102" s="10">
        <f t="shared" si="6"/>
        <v>17.899999999999999</v>
      </c>
      <c r="K102" s="10">
        <f t="shared" si="7"/>
        <v>0</v>
      </c>
    </row>
    <row r="103" spans="1:11" x14ac:dyDescent="0.3">
      <c r="A103" s="9" t="str">
        <v>AS-95179</v>
      </c>
      <c r="B103" s="9">
        <v>99.95</v>
      </c>
      <c r="C103" s="10">
        <f>VLOOKUP(A103,Sales_Shopify!B:Z,12,0)</f>
        <v>99.95</v>
      </c>
      <c r="D103" s="10">
        <f t="shared" si="5"/>
        <v>0</v>
      </c>
      <c r="G103" s="9" t="str">
        <v>AS-95188</v>
      </c>
      <c r="H103" s="9" t="str">
        <v>['paypal']</v>
      </c>
      <c r="I103" s="9">
        <v>44.9</v>
      </c>
      <c r="J103" s="10">
        <f t="shared" si="6"/>
        <v>44.9</v>
      </c>
      <c r="K103" s="10">
        <f t="shared" si="7"/>
        <v>0</v>
      </c>
    </row>
    <row r="104" spans="1:11" x14ac:dyDescent="0.3">
      <c r="A104" s="9" t="str">
        <v>AS-95180</v>
      </c>
      <c r="B104" s="9">
        <v>99.8</v>
      </c>
      <c r="C104" s="10">
        <f>VLOOKUP(A104,Sales_Shopify!B:Z,12,0)</f>
        <v>99.8</v>
      </c>
      <c r="D104" s="10">
        <f t="shared" si="5"/>
        <v>0</v>
      </c>
      <c r="G104" s="9" t="str">
        <v>AS-95195</v>
      </c>
      <c r="H104" s="9" t="str">
        <v>['paypal']</v>
      </c>
      <c r="I104" s="9">
        <v>54.85</v>
      </c>
      <c r="J104" s="10">
        <f t="shared" si="6"/>
        <v>54.85</v>
      </c>
      <c r="K104" s="10">
        <f t="shared" si="7"/>
        <v>0</v>
      </c>
    </row>
    <row r="105" spans="1:11" x14ac:dyDescent="0.3">
      <c r="A105" s="9" t="str">
        <v>AS-95183</v>
      </c>
      <c r="B105" s="9">
        <v>76.400000000000006</v>
      </c>
      <c r="C105" s="10">
        <f>VLOOKUP(A105,Sales_Shopify!B:Z,12,0)</f>
        <v>76.400000000000006</v>
      </c>
      <c r="D105" s="10">
        <f t="shared" si="5"/>
        <v>0</v>
      </c>
      <c r="G105" s="9" t="str">
        <v>AS-95198</v>
      </c>
      <c r="H105" s="9" t="str">
        <v>['paypal']</v>
      </c>
      <c r="I105" s="9">
        <v>29.9</v>
      </c>
      <c r="J105" s="10">
        <f t="shared" si="6"/>
        <v>29.9</v>
      </c>
      <c r="K105" s="10">
        <f t="shared" si="7"/>
        <v>0</v>
      </c>
    </row>
    <row r="106" spans="1:11" x14ac:dyDescent="0.3">
      <c r="A106" s="9" t="str">
        <v>AS-95184</v>
      </c>
      <c r="B106" s="9">
        <v>0</v>
      </c>
      <c r="C106" s="10">
        <f>VLOOKUP(A106,Sales_Shopify!B:Z,12,0)</f>
        <v>0</v>
      </c>
      <c r="D106" s="10">
        <f t="shared" si="5"/>
        <v>0</v>
      </c>
      <c r="G106" s="9" t="str">
        <v>AS-95200</v>
      </c>
      <c r="H106" s="9" t="str">
        <v>['paypal']</v>
      </c>
      <c r="I106" s="9">
        <v>67.95</v>
      </c>
      <c r="J106" s="10">
        <f t="shared" si="6"/>
        <v>67.95</v>
      </c>
      <c r="K106" s="10">
        <f t="shared" si="7"/>
        <v>0</v>
      </c>
    </row>
    <row r="107" spans="1:11" x14ac:dyDescent="0.3">
      <c r="A107" s="9" t="str">
        <v>AS-95187</v>
      </c>
      <c r="B107" s="9">
        <v>17.899999999999999</v>
      </c>
      <c r="C107" s="10">
        <f>VLOOKUP(A107,Sales_Shopify!B:Z,12,0)</f>
        <v>17.899999999999999</v>
      </c>
      <c r="D107" s="10">
        <f t="shared" si="5"/>
        <v>0</v>
      </c>
      <c r="G107" s="9" t="str">
        <v>AS-95203</v>
      </c>
      <c r="H107" s="9" t="str">
        <v>['paypal']</v>
      </c>
      <c r="I107" s="9">
        <v>206.91</v>
      </c>
      <c r="J107" s="10">
        <f t="shared" si="6"/>
        <v>206.91</v>
      </c>
      <c r="K107" s="10">
        <f t="shared" si="7"/>
        <v>0</v>
      </c>
    </row>
    <row r="108" spans="1:11" x14ac:dyDescent="0.3">
      <c r="A108" s="9" t="str">
        <v>AS-95188</v>
      </c>
      <c r="B108" s="9">
        <v>44.9</v>
      </c>
      <c r="C108" s="10">
        <f>VLOOKUP(A108,Sales_Shopify!B:Z,12,0)</f>
        <v>44.9</v>
      </c>
      <c r="D108" s="10">
        <f t="shared" si="5"/>
        <v>0</v>
      </c>
      <c r="G108" s="9" t="str">
        <v>AS-95206</v>
      </c>
      <c r="H108" s="9" t="str">
        <v>['paypal']</v>
      </c>
      <c r="I108" s="9">
        <v>17.899999999999999</v>
      </c>
      <c r="J108" s="10">
        <f t="shared" si="6"/>
        <v>17.899999999999999</v>
      </c>
      <c r="K108" s="10">
        <f t="shared" si="7"/>
        <v>0</v>
      </c>
    </row>
    <row r="109" spans="1:11" x14ac:dyDescent="0.3">
      <c r="A109" s="9" t="str">
        <v>AS-95195</v>
      </c>
      <c r="B109" s="9">
        <v>54.85</v>
      </c>
      <c r="C109" s="10">
        <f>VLOOKUP(A109,Sales_Shopify!B:Z,12,0)</f>
        <v>54.85</v>
      </c>
      <c r="D109" s="10">
        <f t="shared" si="5"/>
        <v>0</v>
      </c>
      <c r="G109" s="9" t="str">
        <v>AS-95208</v>
      </c>
      <c r="H109" s="9" t="str">
        <v>['paypal']</v>
      </c>
      <c r="I109" s="9">
        <v>31.9</v>
      </c>
      <c r="J109" s="10">
        <f t="shared" si="6"/>
        <v>31.9</v>
      </c>
      <c r="K109" s="10">
        <f t="shared" si="7"/>
        <v>0</v>
      </c>
    </row>
    <row r="110" spans="1:11" x14ac:dyDescent="0.3">
      <c r="A110" s="9" t="str">
        <v>AS-95198</v>
      </c>
      <c r="B110" s="9">
        <v>29.9</v>
      </c>
      <c r="C110" s="10">
        <f>VLOOKUP(A110,Sales_Shopify!B:Z,12,0)</f>
        <v>29.9</v>
      </c>
      <c r="D110" s="10">
        <f t="shared" si="5"/>
        <v>0</v>
      </c>
      <c r="G110" s="9" t="str">
        <v>AS-95209</v>
      </c>
      <c r="H110" s="9" t="str">
        <v>['paypal']</v>
      </c>
      <c r="I110" s="9">
        <v>24.9</v>
      </c>
      <c r="J110" s="10">
        <f t="shared" si="6"/>
        <v>24.9</v>
      </c>
      <c r="K110" s="10">
        <f t="shared" si="7"/>
        <v>0</v>
      </c>
    </row>
    <row r="111" spans="1:11" x14ac:dyDescent="0.3">
      <c r="A111" s="9" t="str">
        <v>AS-95200</v>
      </c>
      <c r="B111" s="9">
        <v>67.95</v>
      </c>
      <c r="C111" s="10">
        <f>VLOOKUP(A111,Sales_Shopify!B:Z,12,0)</f>
        <v>67.95</v>
      </c>
      <c r="D111" s="10">
        <f t="shared" si="5"/>
        <v>0</v>
      </c>
      <c r="G111" s="9" t="str">
        <v>AS-95210</v>
      </c>
      <c r="H111" s="9" t="str">
        <v>['paypal']</v>
      </c>
      <c r="I111" s="9">
        <v>299.95</v>
      </c>
      <c r="J111" s="10">
        <f t="shared" si="6"/>
        <v>299.95</v>
      </c>
      <c r="K111" s="10">
        <f t="shared" si="7"/>
        <v>0</v>
      </c>
    </row>
    <row r="112" spans="1:11" x14ac:dyDescent="0.3">
      <c r="A112" s="9" t="str">
        <v>AS-95203</v>
      </c>
      <c r="B112" s="9">
        <v>206.91</v>
      </c>
      <c r="C112" s="10">
        <f>VLOOKUP(A112,Sales_Shopify!B:Z,12,0)</f>
        <v>206.91</v>
      </c>
      <c r="D112" s="10">
        <f t="shared" si="5"/>
        <v>0</v>
      </c>
      <c r="G112" s="9" t="str">
        <v>AS-95212</v>
      </c>
      <c r="H112" s="9" t="str">
        <v>['paypal']</v>
      </c>
      <c r="I112" s="9">
        <v>84.95</v>
      </c>
      <c r="J112" s="10">
        <f t="shared" si="6"/>
        <v>84.95</v>
      </c>
      <c r="K112" s="10">
        <f t="shared" si="7"/>
        <v>0</v>
      </c>
    </row>
    <row r="113" spans="1:11" x14ac:dyDescent="0.3">
      <c r="A113" s="9" t="str">
        <v>AS-94425</v>
      </c>
      <c r="B113" s="9">
        <v>-66.849999999999994</v>
      </c>
      <c r="C113" s="10">
        <f>VLOOKUP(A113,Sales_Shopify!B:Z,12,0)</f>
        <v>-66.849999999999994</v>
      </c>
      <c r="D113" s="10">
        <f t="shared" si="5"/>
        <v>0</v>
      </c>
      <c r="G113" s="9" t="str">
        <v>AS-95221</v>
      </c>
      <c r="H113" s="9" t="str">
        <v>['paypal']</v>
      </c>
      <c r="I113" s="9">
        <v>67.95</v>
      </c>
      <c r="J113" s="10">
        <f t="shared" si="6"/>
        <v>67.95</v>
      </c>
      <c r="K113" s="10">
        <f t="shared" si="7"/>
        <v>0</v>
      </c>
    </row>
    <row r="114" spans="1:11" x14ac:dyDescent="0.3">
      <c r="A114" s="9" t="str">
        <v>AS-95206</v>
      </c>
      <c r="B114" s="9">
        <v>17.899999999999999</v>
      </c>
      <c r="C114" s="10">
        <f>VLOOKUP(A114,Sales_Shopify!B:Z,12,0)</f>
        <v>17.899999999999999</v>
      </c>
      <c r="D114" s="10">
        <f t="shared" si="5"/>
        <v>0</v>
      </c>
      <c r="G114" s="9" t="str">
        <v>AS-95228</v>
      </c>
      <c r="H114" s="9" t="str">
        <v>['paypal']</v>
      </c>
      <c r="I114" s="9">
        <v>49.9</v>
      </c>
      <c r="J114" s="10">
        <f t="shared" si="6"/>
        <v>49.9</v>
      </c>
      <c r="K114" s="10">
        <f t="shared" si="7"/>
        <v>0</v>
      </c>
    </row>
    <row r="115" spans="1:11" x14ac:dyDescent="0.3">
      <c r="A115" s="9" t="str">
        <v>AS-95208</v>
      </c>
      <c r="B115" s="9">
        <v>31.9</v>
      </c>
      <c r="C115" s="10">
        <f>VLOOKUP(A115,Sales_Shopify!B:Z,12,0)</f>
        <v>31.9</v>
      </c>
      <c r="D115" s="10">
        <f t="shared" si="5"/>
        <v>0</v>
      </c>
      <c r="G115" s="9" t="str">
        <v>AS-95232</v>
      </c>
      <c r="H115" s="9" t="str">
        <v>['paypal']</v>
      </c>
      <c r="I115" s="9">
        <v>32.96</v>
      </c>
      <c r="J115" s="10">
        <f t="shared" si="6"/>
        <v>32.96</v>
      </c>
      <c r="K115" s="10">
        <f t="shared" si="7"/>
        <v>0</v>
      </c>
    </row>
    <row r="116" spans="1:11" x14ac:dyDescent="0.3">
      <c r="A116" s="9" t="str">
        <v>AS-95209</v>
      </c>
      <c r="B116" s="9">
        <v>24.9</v>
      </c>
      <c r="C116" s="10">
        <f>VLOOKUP(A116,Sales_Shopify!B:Z,12,0)</f>
        <v>24.9</v>
      </c>
      <c r="D116" s="10">
        <f t="shared" si="5"/>
        <v>0</v>
      </c>
      <c r="G116" s="9" t="str">
        <v>AS-95233</v>
      </c>
      <c r="H116" s="9" t="str">
        <v>['paypal']</v>
      </c>
      <c r="I116" s="9">
        <v>77.27</v>
      </c>
      <c r="J116" s="10">
        <f t="shared" si="6"/>
        <v>77.27</v>
      </c>
      <c r="K116" s="10">
        <f t="shared" si="7"/>
        <v>0</v>
      </c>
    </row>
    <row r="117" spans="1:11" x14ac:dyDescent="0.3">
      <c r="A117" s="9" t="str">
        <v>AS-95210</v>
      </c>
      <c r="B117" s="9">
        <v>299.95</v>
      </c>
      <c r="C117" s="10">
        <f>VLOOKUP(A117,Sales_Shopify!B:Z,12,0)</f>
        <v>299.95</v>
      </c>
      <c r="D117" s="10">
        <f t="shared" si="5"/>
        <v>0</v>
      </c>
      <c r="G117" s="9" t="str">
        <v>AS-95235</v>
      </c>
      <c r="H117" s="9" t="str">
        <v>['paypal']</v>
      </c>
      <c r="I117" s="9">
        <v>49.9</v>
      </c>
      <c r="J117" s="10">
        <f t="shared" si="6"/>
        <v>49.9</v>
      </c>
      <c r="K117" s="10">
        <f t="shared" si="7"/>
        <v>0</v>
      </c>
    </row>
    <row r="118" spans="1:11" x14ac:dyDescent="0.3">
      <c r="A118" s="9" t="str">
        <v>AS-95211</v>
      </c>
      <c r="B118" s="9">
        <v>0</v>
      </c>
      <c r="C118" s="10">
        <f>VLOOKUP(A118,Sales_Shopify!B:Z,12,0)</f>
        <v>0</v>
      </c>
      <c r="D118" s="10">
        <f t="shared" si="5"/>
        <v>0</v>
      </c>
      <c r="G118" s="9" t="str">
        <v>AS-95241</v>
      </c>
      <c r="H118" s="9" t="str">
        <v>['paypal']</v>
      </c>
      <c r="I118" s="9">
        <v>63.9</v>
      </c>
      <c r="J118" s="10">
        <f t="shared" si="6"/>
        <v>63.9</v>
      </c>
      <c r="K118" s="10">
        <f t="shared" si="7"/>
        <v>0</v>
      </c>
    </row>
    <row r="119" spans="1:11" x14ac:dyDescent="0.3">
      <c r="A119" s="9" t="str">
        <v>AS-95212</v>
      </c>
      <c r="B119" s="9">
        <v>84.95</v>
      </c>
      <c r="C119" s="10">
        <f>VLOOKUP(A119,Sales_Shopify!B:Z,12,0)</f>
        <v>84.95</v>
      </c>
      <c r="D119" s="10">
        <f t="shared" si="5"/>
        <v>0</v>
      </c>
      <c r="G119" s="9" t="str">
        <v>AS-95249</v>
      </c>
      <c r="H119" s="9" t="str">
        <v>['paypal']</v>
      </c>
      <c r="I119" s="9">
        <v>37.9</v>
      </c>
      <c r="J119" s="10">
        <f t="shared" si="6"/>
        <v>37.9</v>
      </c>
      <c r="K119" s="10">
        <f t="shared" si="7"/>
        <v>0</v>
      </c>
    </row>
    <row r="120" spans="1:11" x14ac:dyDescent="0.3">
      <c r="A120" s="9" t="str">
        <v>AS-95221</v>
      </c>
      <c r="B120" s="9">
        <v>67.95</v>
      </c>
      <c r="C120" s="10">
        <f>VLOOKUP(A120,Sales_Shopify!B:Z,12,0)</f>
        <v>67.95</v>
      </c>
      <c r="D120" s="10">
        <f t="shared" si="5"/>
        <v>0</v>
      </c>
      <c r="G120" s="9" t="str">
        <v>AS-95250</v>
      </c>
      <c r="H120" s="9" t="str">
        <v>['paypal']</v>
      </c>
      <c r="I120" s="9">
        <v>24.9</v>
      </c>
      <c r="J120" s="10">
        <f t="shared" si="6"/>
        <v>24.9</v>
      </c>
      <c r="K120" s="10">
        <f t="shared" si="7"/>
        <v>0</v>
      </c>
    </row>
    <row r="121" spans="1:11" x14ac:dyDescent="0.3">
      <c r="A121" s="9" t="str">
        <v>AS-95228</v>
      </c>
      <c r="B121" s="9">
        <v>49.9</v>
      </c>
      <c r="C121" s="10">
        <f>VLOOKUP(A121,Sales_Shopify!B:Z,12,0)</f>
        <v>49.9</v>
      </c>
      <c r="D121" s="10">
        <f t="shared" si="5"/>
        <v>0</v>
      </c>
      <c r="G121" s="9" t="str">
        <v>AS-95211</v>
      </c>
      <c r="H121" s="9" t="str">
        <v>['paypal']</v>
      </c>
      <c r="I121" s="9">
        <v>0</v>
      </c>
      <c r="J121" s="10">
        <f t="shared" si="6"/>
        <v>0</v>
      </c>
      <c r="K121" s="10">
        <f t="shared" si="7"/>
        <v>0</v>
      </c>
    </row>
    <row r="122" spans="1:11" x14ac:dyDescent="0.3">
      <c r="A122" s="9" t="str">
        <v>AS-95232</v>
      </c>
      <c r="B122" s="9">
        <v>32.96</v>
      </c>
      <c r="C122" s="10">
        <f>VLOOKUP(A122,Sales_Shopify!B:Z,12,0)</f>
        <v>32.96</v>
      </c>
      <c r="D122" s="10">
        <f t="shared" si="5"/>
        <v>0</v>
      </c>
      <c r="G122" s="9" t="str">
        <v>AS-95234</v>
      </c>
      <c r="H122" s="9" t="str">
        <v>['paypal']</v>
      </c>
      <c r="I122" s="9">
        <v>0</v>
      </c>
      <c r="J122" s="10">
        <f t="shared" si="6"/>
        <v>0</v>
      </c>
      <c r="K122" s="10">
        <f t="shared" si="7"/>
        <v>0</v>
      </c>
    </row>
    <row r="123" spans="1:11" x14ac:dyDescent="0.3">
      <c r="A123" s="9" t="str">
        <v>AS-95233</v>
      </c>
      <c r="B123" s="9">
        <v>77.27</v>
      </c>
      <c r="C123" s="10">
        <f>VLOOKUP(A123,Sales_Shopify!B:Z,12,0)</f>
        <v>77.27</v>
      </c>
      <c r="D123" s="10">
        <f t="shared" si="5"/>
        <v>0</v>
      </c>
      <c r="G123" s="9" t="str">
        <v>AS-95236</v>
      </c>
      <c r="H123" s="9" t="str">
        <v>['paypal']</v>
      </c>
      <c r="I123" s="9">
        <v>0</v>
      </c>
      <c r="J123" s="10">
        <f t="shared" si="6"/>
        <v>0</v>
      </c>
      <c r="K123" s="10">
        <f t="shared" si="7"/>
        <v>0</v>
      </c>
    </row>
    <row r="124" spans="1:11" x14ac:dyDescent="0.3">
      <c r="A124" s="9" t="str">
        <v>AS-95234</v>
      </c>
      <c r="B124" s="9">
        <v>0</v>
      </c>
      <c r="C124" s="10">
        <f>VLOOKUP(A124,Sales_Shopify!B:Z,12,0)</f>
        <v>0</v>
      </c>
      <c r="D124" s="10">
        <f t="shared" si="5"/>
        <v>0</v>
      </c>
      <c r="G124" s="9" t="str">
        <v>AS-95184</v>
      </c>
      <c r="H124" s="9" t="str">
        <v>['paypal']</v>
      </c>
      <c r="I124" s="9">
        <v>0</v>
      </c>
      <c r="J124" s="10">
        <f t="shared" si="6"/>
        <v>0</v>
      </c>
      <c r="K124" s="10">
        <f t="shared" si="7"/>
        <v>0</v>
      </c>
    </row>
    <row r="125" spans="1:11" x14ac:dyDescent="0.3">
      <c r="A125" s="9" t="str">
        <v>AS-95235</v>
      </c>
      <c r="B125" s="9">
        <v>49.9</v>
      </c>
      <c r="C125" s="10">
        <f>VLOOKUP(A125,Sales_Shopify!B:Z,12,0)</f>
        <v>49.9</v>
      </c>
      <c r="D125" s="10">
        <f t="shared" si="5"/>
        <v>0</v>
      </c>
      <c r="G125" s="9" t="str">
        <v>AS-95183</v>
      </c>
      <c r="H125" s="9" t="str">
        <v>['paypal']</v>
      </c>
      <c r="I125" s="9">
        <v>76.400000000000006</v>
      </c>
      <c r="J125" s="10">
        <f t="shared" si="6"/>
        <v>76.400000000000006</v>
      </c>
      <c r="K125" s="10">
        <f t="shared" si="7"/>
        <v>0</v>
      </c>
    </row>
    <row r="126" spans="1:11" x14ac:dyDescent="0.3">
      <c r="A126" s="9" t="str">
        <v>AS-95236</v>
      </c>
      <c r="B126" s="9">
        <v>0</v>
      </c>
      <c r="C126" s="10">
        <f>VLOOKUP(A126,Sales_Shopify!B:Z,12,0)</f>
        <v>0</v>
      </c>
      <c r="D126" s="10">
        <f t="shared" si="5"/>
        <v>0</v>
      </c>
      <c r="G126" s="9" t="str">
        <v>AS-95245</v>
      </c>
      <c r="H126" s="9" t="str">
        <v>['paypal']</v>
      </c>
      <c r="I126" s="9">
        <v>0</v>
      </c>
      <c r="J126" s="10">
        <f t="shared" si="6"/>
        <v>0</v>
      </c>
      <c r="K126" s="10">
        <f t="shared" si="7"/>
        <v>0</v>
      </c>
    </row>
    <row r="127" spans="1:11" x14ac:dyDescent="0.3">
      <c r="A127" s="9" t="str">
        <v>AS-95241</v>
      </c>
      <c r="B127" s="9">
        <v>63.9</v>
      </c>
      <c r="C127" s="10">
        <f>VLOOKUP(A127,Sales_Shopify!B:Z,12,0)</f>
        <v>63.9</v>
      </c>
      <c r="D127" s="10">
        <f t="shared" si="5"/>
        <v>0</v>
      </c>
      <c r="G127" s="9" t="str">
        <v>AS-95261</v>
      </c>
      <c r="H127" s="9" t="str">
        <v>['paypal']</v>
      </c>
      <c r="I127" s="9">
        <v>99.95</v>
      </c>
      <c r="J127" s="10">
        <f t="shared" si="6"/>
        <v>99.95</v>
      </c>
      <c r="K127" s="10">
        <f t="shared" si="7"/>
        <v>0</v>
      </c>
    </row>
    <row r="128" spans="1:11" x14ac:dyDescent="0.3">
      <c r="A128" s="9" t="str">
        <v>AS-95245</v>
      </c>
      <c r="B128" s="9">
        <v>0</v>
      </c>
      <c r="C128" s="10">
        <f>VLOOKUP(A128,Sales_Shopify!B:Z,12,0)</f>
        <v>0</v>
      </c>
      <c r="D128" s="10">
        <f t="shared" si="5"/>
        <v>0</v>
      </c>
      <c r="G128" s="9" t="str">
        <v>AS-95266</v>
      </c>
      <c r="H128" s="9" t="str">
        <v>['paypal']</v>
      </c>
      <c r="I128" s="9">
        <v>115.43</v>
      </c>
      <c r="J128" s="10">
        <f t="shared" si="6"/>
        <v>115.43</v>
      </c>
      <c r="K128" s="10">
        <f t="shared" si="7"/>
        <v>0</v>
      </c>
    </row>
    <row r="129" spans="1:11" x14ac:dyDescent="0.3">
      <c r="A129" s="9" t="str">
        <v>AS-95249</v>
      </c>
      <c r="B129" s="9">
        <v>37.9</v>
      </c>
      <c r="C129" s="10">
        <f>VLOOKUP(A129,Sales_Shopify!B:Z,12,0)</f>
        <v>37.9</v>
      </c>
      <c r="D129" s="10">
        <f t="shared" si="5"/>
        <v>0</v>
      </c>
      <c r="G129" s="9" t="str">
        <v>AS-95268</v>
      </c>
      <c r="H129" s="9" t="str">
        <v>['paypal']</v>
      </c>
      <c r="I129" s="9">
        <v>37.9</v>
      </c>
      <c r="J129" s="10">
        <f t="shared" si="6"/>
        <v>37.9</v>
      </c>
      <c r="K129" s="10">
        <f t="shared" si="7"/>
        <v>0</v>
      </c>
    </row>
    <row r="130" spans="1:11" x14ac:dyDescent="0.3">
      <c r="A130" s="9" t="str">
        <v>AS-95250</v>
      </c>
      <c r="B130" s="9">
        <v>24.9</v>
      </c>
      <c r="C130" s="10">
        <f>VLOOKUP(A130,Sales_Shopify!B:Z,12,0)</f>
        <v>24.9</v>
      </c>
      <c r="D130" s="10">
        <f t="shared" si="5"/>
        <v>0</v>
      </c>
      <c r="G130" s="9" t="str">
        <v>AS-95273</v>
      </c>
      <c r="H130" s="9" t="str">
        <v>['paypal']</v>
      </c>
      <c r="I130" s="9">
        <v>186.48</v>
      </c>
      <c r="J130" s="10">
        <f t="shared" si="6"/>
        <v>186.48</v>
      </c>
      <c r="K130" s="10">
        <f t="shared" si="7"/>
        <v>0</v>
      </c>
    </row>
    <row r="131" spans="1:11" x14ac:dyDescent="0.3">
      <c r="A131" s="9" t="str">
        <v>AS-91020</v>
      </c>
      <c r="B131" s="9">
        <v>-3.019999999999996</v>
      </c>
      <c r="C131" s="10">
        <f>VLOOKUP(A131,Sales_Shopify!B:Z,12,0)</f>
        <v>-91.96</v>
      </c>
      <c r="D131" s="10">
        <f t="shared" si="5"/>
        <v>88.94</v>
      </c>
      <c r="G131" s="9" t="str">
        <v>AS-95277</v>
      </c>
      <c r="H131" s="9" t="str">
        <v>['paypal']</v>
      </c>
      <c r="I131" s="9">
        <v>44.9</v>
      </c>
      <c r="J131" s="10">
        <f t="shared" si="6"/>
        <v>44.9</v>
      </c>
      <c r="K131" s="10">
        <f t="shared" si="7"/>
        <v>0</v>
      </c>
    </row>
    <row r="132" spans="1:11" x14ac:dyDescent="0.3">
      <c r="A132" s="9" t="str">
        <v>AS-95261</v>
      </c>
      <c r="B132" s="9">
        <v>99.95</v>
      </c>
      <c r="C132" s="10">
        <f>VLOOKUP(A132,Sales_Shopify!B:Z,12,0)</f>
        <v>99.95</v>
      </c>
      <c r="D132" s="10">
        <f t="shared" si="5"/>
        <v>0</v>
      </c>
      <c r="G132" s="9" t="str">
        <v>AS-95291</v>
      </c>
      <c r="H132" s="9" t="str">
        <v>['paypal']</v>
      </c>
      <c r="I132" s="9">
        <v>63.9</v>
      </c>
      <c r="J132" s="10">
        <f t="shared" si="6"/>
        <v>63.9</v>
      </c>
      <c r="K132" s="10">
        <f t="shared" si="7"/>
        <v>0</v>
      </c>
    </row>
    <row r="133" spans="1:11" x14ac:dyDescent="0.3">
      <c r="A133" s="9" t="str">
        <v>AS-95266</v>
      </c>
      <c r="B133" s="9">
        <v>115.43</v>
      </c>
      <c r="C133" s="10">
        <f>VLOOKUP(A133,Sales_Shopify!B:Z,12,0)</f>
        <v>115.43</v>
      </c>
      <c r="D133" s="10">
        <f t="shared" ref="D133:D196" si="8">IFERROR(+B133-C133,"Not_Found")</f>
        <v>0</v>
      </c>
      <c r="G133" s="9" t="str">
        <v>AS-95292</v>
      </c>
      <c r="H133" s="9" t="str">
        <v>['paypal']</v>
      </c>
      <c r="I133" s="9">
        <v>30.85</v>
      </c>
      <c r="J133" s="10">
        <f t="shared" ref="J133:J196" si="9">VLOOKUP(G133,$A$4:$D$1048576,2,0)</f>
        <v>30.85</v>
      </c>
      <c r="K133" s="10">
        <f t="shared" ref="K133:K196" si="10">IFERROR(+I133-J133,"Not_Found")</f>
        <v>0</v>
      </c>
    </row>
    <row r="134" spans="1:11" x14ac:dyDescent="0.3">
      <c r="A134" s="9" t="str">
        <v>AS-95268</v>
      </c>
      <c r="B134" s="9">
        <v>37.9</v>
      </c>
      <c r="C134" s="10">
        <f>VLOOKUP(A134,Sales_Shopify!B:Z,12,0)</f>
        <v>37.9</v>
      </c>
      <c r="D134" s="10">
        <f t="shared" si="8"/>
        <v>0</v>
      </c>
      <c r="G134" s="9" t="str">
        <v>AS-95295</v>
      </c>
      <c r="H134" s="9" t="str">
        <v>['paypal']</v>
      </c>
      <c r="I134" s="9">
        <v>64.95</v>
      </c>
      <c r="J134" s="10">
        <f t="shared" si="9"/>
        <v>64.95</v>
      </c>
      <c r="K134" s="10">
        <f t="shared" si="10"/>
        <v>0</v>
      </c>
    </row>
    <row r="135" spans="1:11" x14ac:dyDescent="0.3">
      <c r="A135" s="9" t="str">
        <v>AS-95273</v>
      </c>
      <c r="B135" s="9">
        <v>186.48</v>
      </c>
      <c r="C135" s="10">
        <f>VLOOKUP(A135,Sales_Shopify!B:Z,12,0)</f>
        <v>186.48</v>
      </c>
      <c r="D135" s="10">
        <f t="shared" si="8"/>
        <v>0</v>
      </c>
      <c r="G135" s="9" t="str">
        <v>AS-95296</v>
      </c>
      <c r="H135" s="9" t="str">
        <v>['paypal']</v>
      </c>
      <c r="I135" s="9">
        <v>79.95</v>
      </c>
      <c r="J135" s="10">
        <f t="shared" si="9"/>
        <v>79.95</v>
      </c>
      <c r="K135" s="10">
        <f t="shared" si="10"/>
        <v>0</v>
      </c>
    </row>
    <row r="136" spans="1:11" x14ac:dyDescent="0.3">
      <c r="A136" s="9" t="str">
        <v>AS-95274</v>
      </c>
      <c r="B136" s="9">
        <v>23.050000000000004</v>
      </c>
      <c r="C136" s="10">
        <f>VLOOKUP(A136,Sales_Shopify!B:Z,12,0)</f>
        <v>23.05</v>
      </c>
      <c r="D136" s="10">
        <f t="shared" si="8"/>
        <v>3.5527136788005009E-15</v>
      </c>
      <c r="G136" s="9" t="str">
        <v>AS-95297</v>
      </c>
      <c r="H136" s="9" t="str">
        <v>['paypal']</v>
      </c>
      <c r="I136" s="9">
        <v>210.8</v>
      </c>
      <c r="J136" s="10">
        <f t="shared" si="9"/>
        <v>210.8</v>
      </c>
      <c r="K136" s="10">
        <f t="shared" si="10"/>
        <v>0</v>
      </c>
    </row>
    <row r="137" spans="1:11" x14ac:dyDescent="0.3">
      <c r="A137" s="9" t="str">
        <v>AS-95277</v>
      </c>
      <c r="B137" s="9">
        <v>44.9</v>
      </c>
      <c r="C137" s="10">
        <f>VLOOKUP(A137,Sales_Shopify!B:Z,12,0)</f>
        <v>44.9</v>
      </c>
      <c r="D137" s="10">
        <f t="shared" si="8"/>
        <v>0</v>
      </c>
      <c r="G137" s="9" t="str">
        <v>AS-95299</v>
      </c>
      <c r="H137" s="9" t="str">
        <v>['paypal']</v>
      </c>
      <c r="I137" s="9">
        <v>63.9</v>
      </c>
      <c r="J137" s="10">
        <f t="shared" si="9"/>
        <v>63.9</v>
      </c>
      <c r="K137" s="10">
        <f t="shared" si="10"/>
        <v>0</v>
      </c>
    </row>
    <row r="138" spans="1:11" x14ac:dyDescent="0.3">
      <c r="A138" s="9" t="str">
        <v>AS-95291</v>
      </c>
      <c r="B138" s="9">
        <v>63.9</v>
      </c>
      <c r="C138" s="10">
        <f>VLOOKUP(A138,Sales_Shopify!B:Z,12,0)</f>
        <v>63.9</v>
      </c>
      <c r="D138" s="10">
        <f t="shared" si="8"/>
        <v>0</v>
      </c>
      <c r="G138" s="9" t="str">
        <v>AS-95300</v>
      </c>
      <c r="H138" s="9" t="str">
        <v>['paypal']</v>
      </c>
      <c r="I138" s="9">
        <v>64.75</v>
      </c>
      <c r="J138" s="10">
        <f t="shared" si="9"/>
        <v>64.75</v>
      </c>
      <c r="K138" s="10">
        <f t="shared" si="10"/>
        <v>0</v>
      </c>
    </row>
    <row r="139" spans="1:11" x14ac:dyDescent="0.3">
      <c r="A139" s="9" t="str">
        <v>AS-95292</v>
      </c>
      <c r="B139" s="9">
        <v>30.85</v>
      </c>
      <c r="C139" s="10">
        <f>VLOOKUP(A139,Sales_Shopify!B:Z,12,0)</f>
        <v>30.85</v>
      </c>
      <c r="D139" s="10">
        <f t="shared" si="8"/>
        <v>0</v>
      </c>
      <c r="G139" s="9" t="str">
        <v>AS-95308</v>
      </c>
      <c r="H139" s="9" t="str">
        <v>['paypal']</v>
      </c>
      <c r="I139" s="9">
        <v>91.71</v>
      </c>
      <c r="J139" s="10">
        <f t="shared" si="9"/>
        <v>91.71</v>
      </c>
      <c r="K139" s="10">
        <f t="shared" si="10"/>
        <v>0</v>
      </c>
    </row>
    <row r="140" spans="1:11" x14ac:dyDescent="0.3">
      <c r="A140" s="9" t="str">
        <v>AS-95295</v>
      </c>
      <c r="B140" s="9">
        <v>64.95</v>
      </c>
      <c r="C140" s="10">
        <f>VLOOKUP(A140,Sales_Shopify!B:Z,12,0)</f>
        <v>64.95</v>
      </c>
      <c r="D140" s="10">
        <f t="shared" si="8"/>
        <v>0</v>
      </c>
      <c r="G140" s="9" t="str">
        <v>AS-95317</v>
      </c>
      <c r="H140" s="9" t="str">
        <v>['paypal']</v>
      </c>
      <c r="I140" s="9">
        <v>47.9</v>
      </c>
      <c r="J140" s="10">
        <f t="shared" si="9"/>
        <v>47.9</v>
      </c>
      <c r="K140" s="10">
        <f t="shared" si="10"/>
        <v>0</v>
      </c>
    </row>
    <row r="141" spans="1:11" x14ac:dyDescent="0.3">
      <c r="A141" s="9" t="str">
        <v>AS-95296</v>
      </c>
      <c r="B141" s="9">
        <v>79.95</v>
      </c>
      <c r="C141" s="10">
        <f>VLOOKUP(A141,Sales_Shopify!B:Z,12,0)</f>
        <v>79.95</v>
      </c>
      <c r="D141" s="10">
        <f t="shared" si="8"/>
        <v>0</v>
      </c>
      <c r="G141" s="9" t="str">
        <v>AS-95318</v>
      </c>
      <c r="H141" s="9" t="str">
        <v>['paypal']</v>
      </c>
      <c r="I141" s="9">
        <v>171.8</v>
      </c>
      <c r="J141" s="10">
        <f t="shared" si="9"/>
        <v>171.8</v>
      </c>
      <c r="K141" s="10">
        <f t="shared" si="10"/>
        <v>0</v>
      </c>
    </row>
    <row r="142" spans="1:11" x14ac:dyDescent="0.3">
      <c r="A142" s="9" t="str">
        <v>AS-95297</v>
      </c>
      <c r="B142" s="9">
        <v>210.8</v>
      </c>
      <c r="C142" s="10">
        <f>VLOOKUP(A142,Sales_Shopify!B:Z,12,0)</f>
        <v>210.8</v>
      </c>
      <c r="D142" s="10">
        <f t="shared" si="8"/>
        <v>0</v>
      </c>
      <c r="G142" s="9" t="str">
        <v>AS-95324</v>
      </c>
      <c r="H142" s="9" t="str">
        <v>['paypal']</v>
      </c>
      <c r="I142" s="9">
        <v>84.85</v>
      </c>
      <c r="J142" s="10">
        <f t="shared" si="9"/>
        <v>84.85</v>
      </c>
      <c r="K142" s="10">
        <f t="shared" si="10"/>
        <v>0</v>
      </c>
    </row>
    <row r="143" spans="1:11" x14ac:dyDescent="0.3">
      <c r="A143" s="9" t="str">
        <v>AS-95299</v>
      </c>
      <c r="B143" s="9">
        <v>63.9</v>
      </c>
      <c r="C143" s="10">
        <f>VLOOKUP(A143,Sales_Shopify!B:Z,12,0)</f>
        <v>63.9</v>
      </c>
      <c r="D143" s="10">
        <f t="shared" si="8"/>
        <v>0</v>
      </c>
      <c r="G143" s="9" t="str">
        <v>AS-95330</v>
      </c>
      <c r="H143" s="9" t="str">
        <v>['paypal']</v>
      </c>
      <c r="I143" s="9">
        <v>53.46</v>
      </c>
      <c r="J143" s="10">
        <f t="shared" si="9"/>
        <v>53.46</v>
      </c>
      <c r="K143" s="10">
        <f t="shared" si="10"/>
        <v>0</v>
      </c>
    </row>
    <row r="144" spans="1:11" x14ac:dyDescent="0.3">
      <c r="A144" s="9" t="str">
        <v>AS-95300</v>
      </c>
      <c r="B144" s="9">
        <v>64.75</v>
      </c>
      <c r="C144" s="10">
        <f>VLOOKUP(A144,Sales_Shopify!B:Z,12,0)</f>
        <v>64.75</v>
      </c>
      <c r="D144" s="10">
        <f t="shared" si="8"/>
        <v>0</v>
      </c>
      <c r="G144" s="9" t="str">
        <v>AS-95333</v>
      </c>
      <c r="H144" s="9" t="str">
        <v>['paypal']</v>
      </c>
      <c r="I144" s="9">
        <v>58.86</v>
      </c>
      <c r="J144" s="10">
        <f t="shared" si="9"/>
        <v>58.86</v>
      </c>
      <c r="K144" s="10">
        <f t="shared" si="10"/>
        <v>0</v>
      </c>
    </row>
    <row r="145" spans="1:11" x14ac:dyDescent="0.3">
      <c r="A145" s="9" t="str">
        <v>AS-95308</v>
      </c>
      <c r="B145" s="9">
        <v>91.71</v>
      </c>
      <c r="C145" s="10">
        <f>VLOOKUP(A145,Sales_Shopify!B:Z,12,0)</f>
        <v>91.71</v>
      </c>
      <c r="D145" s="10">
        <f t="shared" si="8"/>
        <v>0</v>
      </c>
      <c r="G145" s="9" t="str">
        <v>AS-95336</v>
      </c>
      <c r="H145" s="9" t="str">
        <v>['paypal']</v>
      </c>
      <c r="I145" s="9">
        <v>136.62</v>
      </c>
      <c r="J145" s="10">
        <f t="shared" si="9"/>
        <v>136.62</v>
      </c>
      <c r="K145" s="10">
        <f t="shared" si="10"/>
        <v>0</v>
      </c>
    </row>
    <row r="146" spans="1:11" x14ac:dyDescent="0.3">
      <c r="A146" s="9" t="str">
        <v>AS-95317</v>
      </c>
      <c r="B146" s="9">
        <v>47.9</v>
      </c>
      <c r="C146" s="10">
        <f>VLOOKUP(A146,Sales_Shopify!B:Z,12,0)</f>
        <v>47.9</v>
      </c>
      <c r="D146" s="10">
        <f t="shared" si="8"/>
        <v>0</v>
      </c>
      <c r="G146" s="9" t="str">
        <v>AS-95337</v>
      </c>
      <c r="H146" s="9" t="str">
        <v>['paypal']</v>
      </c>
      <c r="I146" s="9">
        <v>475.55</v>
      </c>
      <c r="J146" s="10">
        <f t="shared" si="9"/>
        <v>475.55</v>
      </c>
      <c r="K146" s="10">
        <f t="shared" si="10"/>
        <v>0</v>
      </c>
    </row>
    <row r="147" spans="1:11" x14ac:dyDescent="0.3">
      <c r="A147" s="9" t="str">
        <v>AS-95318</v>
      </c>
      <c r="B147" s="9">
        <v>171.8</v>
      </c>
      <c r="C147" s="10">
        <f>VLOOKUP(A147,Sales_Shopify!B:Z,12,0)</f>
        <v>171.8</v>
      </c>
      <c r="D147" s="10">
        <f t="shared" si="8"/>
        <v>0</v>
      </c>
      <c r="G147" s="9" t="str">
        <v>AS-95274</v>
      </c>
      <c r="H147" s="9" t="str">
        <v>['paypal']</v>
      </c>
      <c r="I147" s="9">
        <v>23.05</v>
      </c>
      <c r="J147" s="10">
        <f t="shared" si="9"/>
        <v>23.050000000000004</v>
      </c>
      <c r="K147" s="10">
        <f t="shared" si="10"/>
        <v>-3.5527136788005009E-15</v>
      </c>
    </row>
    <row r="148" spans="1:11" x14ac:dyDescent="0.3">
      <c r="A148" s="9" t="str">
        <v>AS-95324</v>
      </c>
      <c r="B148" s="9">
        <v>84.85</v>
      </c>
      <c r="C148" s="10">
        <f>VLOOKUP(A148,Sales_Shopify!B:Z,12,0)</f>
        <v>84.85</v>
      </c>
      <c r="D148" s="10">
        <f t="shared" si="8"/>
        <v>0</v>
      </c>
      <c r="G148" s="9" t="str">
        <v>AS-95349</v>
      </c>
      <c r="H148" s="9" t="str">
        <v>['paypal']</v>
      </c>
      <c r="I148" s="9">
        <v>67.95</v>
      </c>
      <c r="J148" s="10">
        <f t="shared" si="9"/>
        <v>67.95</v>
      </c>
      <c r="K148" s="10">
        <f t="shared" si="10"/>
        <v>0</v>
      </c>
    </row>
    <row r="149" spans="1:11" x14ac:dyDescent="0.3">
      <c r="A149" s="9" t="str">
        <v>AS-95330</v>
      </c>
      <c r="B149" s="9">
        <v>53.46</v>
      </c>
      <c r="C149" s="10">
        <f>VLOOKUP(A149,Sales_Shopify!B:Z,12,0)</f>
        <v>53.46</v>
      </c>
      <c r="D149" s="10">
        <f t="shared" si="8"/>
        <v>0</v>
      </c>
      <c r="G149" s="9" t="str">
        <v>AS-95357</v>
      </c>
      <c r="H149" s="9" t="str">
        <v>['paypal']</v>
      </c>
      <c r="I149" s="9">
        <v>24.9</v>
      </c>
      <c r="J149" s="10">
        <f t="shared" si="9"/>
        <v>24.9</v>
      </c>
      <c r="K149" s="10">
        <f t="shared" si="10"/>
        <v>0</v>
      </c>
    </row>
    <row r="150" spans="1:11" x14ac:dyDescent="0.3">
      <c r="A150" s="9" t="str">
        <v>AS-95333</v>
      </c>
      <c r="B150" s="9">
        <v>58.86</v>
      </c>
      <c r="C150" s="10">
        <f>VLOOKUP(A150,Sales_Shopify!B:Z,12,0)</f>
        <v>58.86</v>
      </c>
      <c r="D150" s="10">
        <f t="shared" si="8"/>
        <v>0</v>
      </c>
      <c r="G150" s="9" t="str">
        <v>AS-95366</v>
      </c>
      <c r="H150" s="9" t="str">
        <v>['paypal']</v>
      </c>
      <c r="I150" s="9">
        <v>65.900000000000006</v>
      </c>
      <c r="J150" s="10">
        <f t="shared" si="9"/>
        <v>65.900000000000006</v>
      </c>
      <c r="K150" s="10">
        <f t="shared" si="10"/>
        <v>0</v>
      </c>
    </row>
    <row r="151" spans="1:11" x14ac:dyDescent="0.3">
      <c r="A151" s="9" t="str">
        <v>AS-95336</v>
      </c>
      <c r="B151" s="9">
        <v>136.62</v>
      </c>
      <c r="C151" s="10">
        <f>VLOOKUP(A151,Sales_Shopify!B:Z,12,0)</f>
        <v>136.62</v>
      </c>
      <c r="D151" s="10">
        <f t="shared" si="8"/>
        <v>0</v>
      </c>
      <c r="G151" s="9" t="str">
        <v>AS-95367</v>
      </c>
      <c r="H151" s="9" t="str">
        <v>['paypal']</v>
      </c>
      <c r="I151" s="9">
        <v>31.9</v>
      </c>
      <c r="J151" s="10">
        <f t="shared" si="9"/>
        <v>31.9</v>
      </c>
      <c r="K151" s="10">
        <f t="shared" si="10"/>
        <v>0</v>
      </c>
    </row>
    <row r="152" spans="1:11" x14ac:dyDescent="0.3">
      <c r="A152" s="9" t="str">
        <v>AS-95342</v>
      </c>
      <c r="B152" s="9">
        <v>0</v>
      </c>
      <c r="C152" s="10">
        <f>VLOOKUP(A152,Sales_Shopify!B:Z,12,0)</f>
        <v>0</v>
      </c>
      <c r="D152" s="10">
        <f t="shared" si="8"/>
        <v>0</v>
      </c>
      <c r="G152" s="9" t="str">
        <v>AS-95369</v>
      </c>
      <c r="H152" s="9" t="str">
        <v>['paypal']</v>
      </c>
      <c r="I152" s="9">
        <v>83.61</v>
      </c>
      <c r="J152" s="10">
        <f t="shared" si="9"/>
        <v>83.61</v>
      </c>
      <c r="K152" s="10">
        <f t="shared" si="10"/>
        <v>0</v>
      </c>
    </row>
    <row r="153" spans="1:11" x14ac:dyDescent="0.3">
      <c r="A153" s="9" t="str">
        <v>AS-95349</v>
      </c>
      <c r="B153" s="9">
        <v>67.95</v>
      </c>
      <c r="C153" s="10">
        <f>VLOOKUP(A153,Sales_Shopify!B:Z,12,0)</f>
        <v>67.95</v>
      </c>
      <c r="D153" s="10">
        <f t="shared" si="8"/>
        <v>0</v>
      </c>
      <c r="G153" s="9" t="str">
        <v>AS-95374</v>
      </c>
      <c r="H153" s="9" t="str">
        <v>['paypal']</v>
      </c>
      <c r="I153" s="9">
        <v>17.899999999999999</v>
      </c>
      <c r="J153" s="10">
        <f t="shared" si="9"/>
        <v>17.899999999999999</v>
      </c>
      <c r="K153" s="10">
        <f t="shared" si="10"/>
        <v>0</v>
      </c>
    </row>
    <row r="154" spans="1:11" x14ac:dyDescent="0.3">
      <c r="A154" s="9" t="str">
        <v>AS-95357</v>
      </c>
      <c r="B154" s="9">
        <v>24.9</v>
      </c>
      <c r="C154" s="10">
        <f>VLOOKUP(A154,Sales_Shopify!B:Z,12,0)</f>
        <v>24.9</v>
      </c>
      <c r="D154" s="10">
        <f t="shared" si="8"/>
        <v>0</v>
      </c>
      <c r="G154" s="9" t="str">
        <v>AS-95377</v>
      </c>
      <c r="H154" s="9" t="str">
        <v>['paypal']</v>
      </c>
      <c r="I154" s="9">
        <v>125.75</v>
      </c>
      <c r="J154" s="10">
        <f t="shared" si="9"/>
        <v>125.75</v>
      </c>
      <c r="K154" s="10">
        <f t="shared" si="10"/>
        <v>0</v>
      </c>
    </row>
    <row r="155" spans="1:11" x14ac:dyDescent="0.3">
      <c r="A155" s="9" t="str">
        <v>AS-95363</v>
      </c>
      <c r="B155" s="9">
        <v>0</v>
      </c>
      <c r="C155" s="10">
        <f>VLOOKUP(A155,Sales_Shopify!B:Z,12,0)</f>
        <v>0</v>
      </c>
      <c r="D155" s="10">
        <f t="shared" si="8"/>
        <v>0</v>
      </c>
      <c r="G155" s="9" t="str">
        <v>AS-95380</v>
      </c>
      <c r="H155" s="9" t="str">
        <v>['paypal']</v>
      </c>
      <c r="I155" s="9">
        <v>52.9</v>
      </c>
      <c r="J155" s="10">
        <f t="shared" si="9"/>
        <v>52.9</v>
      </c>
      <c r="K155" s="10">
        <f t="shared" si="10"/>
        <v>0</v>
      </c>
    </row>
    <row r="156" spans="1:11" x14ac:dyDescent="0.3">
      <c r="A156" s="9" t="str">
        <v>AS-95366</v>
      </c>
      <c r="B156" s="9">
        <v>65.900000000000006</v>
      </c>
      <c r="C156" s="10">
        <f>VLOOKUP(A156,Sales_Shopify!B:Z,12,0)</f>
        <v>65.900000000000006</v>
      </c>
      <c r="D156" s="10">
        <f t="shared" si="8"/>
        <v>0</v>
      </c>
      <c r="G156" s="9" t="str">
        <v>AS-95381</v>
      </c>
      <c r="H156" s="9" t="str">
        <v>['paypal']</v>
      </c>
      <c r="I156" s="9">
        <v>37.85</v>
      </c>
      <c r="J156" s="10">
        <f t="shared" si="9"/>
        <v>37.85</v>
      </c>
      <c r="K156" s="10">
        <f t="shared" si="10"/>
        <v>0</v>
      </c>
    </row>
    <row r="157" spans="1:11" x14ac:dyDescent="0.3">
      <c r="A157" s="9" t="str">
        <v>AS-95367</v>
      </c>
      <c r="B157" s="9">
        <v>31.9</v>
      </c>
      <c r="C157" s="10">
        <f>VLOOKUP(A157,Sales_Shopify!B:Z,12,0)</f>
        <v>31.9</v>
      </c>
      <c r="D157" s="10">
        <f t="shared" si="8"/>
        <v>0</v>
      </c>
      <c r="G157" s="9" t="str">
        <v>AS-95384</v>
      </c>
      <c r="H157" s="9" t="str">
        <v>['paypal']</v>
      </c>
      <c r="I157" s="9">
        <v>24.9</v>
      </c>
      <c r="J157" s="10">
        <f t="shared" si="9"/>
        <v>24.9</v>
      </c>
      <c r="K157" s="10">
        <f t="shared" si="10"/>
        <v>0</v>
      </c>
    </row>
    <row r="158" spans="1:11" x14ac:dyDescent="0.3">
      <c r="A158" s="9" t="str">
        <v>AS-95369</v>
      </c>
      <c r="B158" s="9">
        <v>83.61</v>
      </c>
      <c r="C158" s="10">
        <f>VLOOKUP(A158,Sales_Shopify!B:Z,12,0)</f>
        <v>83.61</v>
      </c>
      <c r="D158" s="10">
        <f t="shared" si="8"/>
        <v>0</v>
      </c>
      <c r="G158" s="9" t="str">
        <v>AS-95387</v>
      </c>
      <c r="H158" s="9" t="str">
        <v>['paypal']</v>
      </c>
      <c r="I158" s="9">
        <v>73.849999999999994</v>
      </c>
      <c r="J158" s="10">
        <f t="shared" si="9"/>
        <v>73.849999999999994</v>
      </c>
      <c r="K158" s="10">
        <f t="shared" si="10"/>
        <v>0</v>
      </c>
    </row>
    <row r="159" spans="1:11" x14ac:dyDescent="0.3">
      <c r="A159" s="9" t="str">
        <v>AS-93937</v>
      </c>
      <c r="B159" s="9">
        <v>-122.31</v>
      </c>
      <c r="C159" s="10">
        <f>VLOOKUP(A159,Sales_Shopify!B:Z,12,0)</f>
        <v>-122.31</v>
      </c>
      <c r="D159" s="10">
        <f t="shared" si="8"/>
        <v>0</v>
      </c>
      <c r="G159" s="9" t="str">
        <v>AS-95390</v>
      </c>
      <c r="H159" s="9" t="str">
        <v>['paypal']</v>
      </c>
      <c r="I159" s="9">
        <v>49.9</v>
      </c>
      <c r="J159" s="10">
        <f t="shared" si="9"/>
        <v>49.9</v>
      </c>
      <c r="K159" s="10">
        <f t="shared" si="10"/>
        <v>0</v>
      </c>
    </row>
    <row r="160" spans="1:11" x14ac:dyDescent="0.3">
      <c r="A160" s="9" t="str">
        <v>AS-95374</v>
      </c>
      <c r="B160" s="9">
        <v>17.899999999999999</v>
      </c>
      <c r="C160" s="10">
        <f>VLOOKUP(A160,Sales_Shopify!B:Z,12,0)</f>
        <v>17.899999999999999</v>
      </c>
      <c r="D160" s="10">
        <f t="shared" si="8"/>
        <v>0</v>
      </c>
      <c r="G160" s="9" t="str">
        <v>AS-95394</v>
      </c>
      <c r="H160" s="9" t="str">
        <v>['paypal']</v>
      </c>
      <c r="I160" s="9">
        <v>17.899999999999999</v>
      </c>
      <c r="J160" s="10">
        <f t="shared" si="9"/>
        <v>17.899999999999999</v>
      </c>
      <c r="K160" s="10">
        <f t="shared" si="10"/>
        <v>0</v>
      </c>
    </row>
    <row r="161" spans="1:11" x14ac:dyDescent="0.3">
      <c r="A161" s="9" t="str">
        <v>AS-95377</v>
      </c>
      <c r="B161" s="9">
        <v>125.75</v>
      </c>
      <c r="C161" s="10">
        <f>VLOOKUP(A161,Sales_Shopify!B:Z,12,0)</f>
        <v>125.75</v>
      </c>
      <c r="D161" s="10">
        <f t="shared" si="8"/>
        <v>0</v>
      </c>
      <c r="G161" s="9" t="str">
        <v>AS-95398</v>
      </c>
      <c r="H161" s="9" t="str">
        <v>['paypal']</v>
      </c>
      <c r="I161" s="9">
        <v>98.91</v>
      </c>
      <c r="J161" s="10">
        <f t="shared" si="9"/>
        <v>98.91</v>
      </c>
      <c r="K161" s="10">
        <f t="shared" si="10"/>
        <v>0</v>
      </c>
    </row>
    <row r="162" spans="1:11" x14ac:dyDescent="0.3">
      <c r="A162" s="9" t="str">
        <v>AS-95380</v>
      </c>
      <c r="B162" s="9">
        <v>52.9</v>
      </c>
      <c r="C162" s="10">
        <f>VLOOKUP(A162,Sales_Shopify!B:Z,12,0)</f>
        <v>52.9</v>
      </c>
      <c r="D162" s="10">
        <f t="shared" si="8"/>
        <v>0</v>
      </c>
      <c r="G162" s="9" t="str">
        <v>AS-95399</v>
      </c>
      <c r="H162" s="9" t="str">
        <v>['paypal']</v>
      </c>
      <c r="I162" s="9">
        <v>159.94999999999999</v>
      </c>
      <c r="J162" s="10">
        <f t="shared" si="9"/>
        <v>159.94999999999999</v>
      </c>
      <c r="K162" s="10">
        <f t="shared" si="10"/>
        <v>0</v>
      </c>
    </row>
    <row r="163" spans="1:11" x14ac:dyDescent="0.3">
      <c r="A163" s="9" t="str">
        <v>AS-95381</v>
      </c>
      <c r="B163" s="9">
        <v>37.85</v>
      </c>
      <c r="C163" s="10">
        <f>VLOOKUP(A163,Sales_Shopify!B:Z,12,0)</f>
        <v>37.85</v>
      </c>
      <c r="D163" s="10">
        <f t="shared" si="8"/>
        <v>0</v>
      </c>
      <c r="G163" s="9" t="str">
        <v>AS-95401</v>
      </c>
      <c r="H163" s="9" t="str">
        <v>['paypal']</v>
      </c>
      <c r="I163" s="9">
        <v>53.87</v>
      </c>
      <c r="J163" s="10">
        <f t="shared" si="9"/>
        <v>53.87</v>
      </c>
      <c r="K163" s="10">
        <f t="shared" si="10"/>
        <v>0</v>
      </c>
    </row>
    <row r="164" spans="1:11" x14ac:dyDescent="0.3">
      <c r="A164" s="9" t="str">
        <v>AS-95384</v>
      </c>
      <c r="B164" s="9">
        <v>24.9</v>
      </c>
      <c r="C164" s="10">
        <f>VLOOKUP(A164,Sales_Shopify!B:Z,12,0)</f>
        <v>24.9</v>
      </c>
      <c r="D164" s="10">
        <f t="shared" si="8"/>
        <v>0</v>
      </c>
      <c r="G164" s="9" t="str">
        <v>AS-95403</v>
      </c>
      <c r="H164" s="9" t="str">
        <v>['paypal']</v>
      </c>
      <c r="I164" s="9">
        <v>49.9</v>
      </c>
      <c r="J164" s="10">
        <f t="shared" si="9"/>
        <v>49.9</v>
      </c>
      <c r="K164" s="10">
        <f t="shared" si="10"/>
        <v>0</v>
      </c>
    </row>
    <row r="165" spans="1:11" x14ac:dyDescent="0.3">
      <c r="A165" s="9" t="str">
        <v>AS-95387</v>
      </c>
      <c r="B165" s="9">
        <v>73.849999999999994</v>
      </c>
      <c r="C165" s="10">
        <f>VLOOKUP(A165,Sales_Shopify!B:Z,12,0)</f>
        <v>73.849999999999994</v>
      </c>
      <c r="D165" s="10">
        <f t="shared" si="8"/>
        <v>0</v>
      </c>
      <c r="G165" s="9" t="str">
        <v>AS-95414</v>
      </c>
      <c r="H165" s="9" t="str">
        <v>['paypal']</v>
      </c>
      <c r="I165" s="9">
        <v>67.95</v>
      </c>
      <c r="J165" s="10">
        <f t="shared" si="9"/>
        <v>67.95</v>
      </c>
      <c r="K165" s="10">
        <f t="shared" si="10"/>
        <v>0</v>
      </c>
    </row>
    <row r="166" spans="1:11" x14ac:dyDescent="0.3">
      <c r="A166" s="9" t="str">
        <v>AS-95390</v>
      </c>
      <c r="B166" s="9">
        <v>49.9</v>
      </c>
      <c r="C166" s="10">
        <f>VLOOKUP(A166,Sales_Shopify!B:Z,12,0)</f>
        <v>49.9</v>
      </c>
      <c r="D166" s="10">
        <f t="shared" si="8"/>
        <v>0</v>
      </c>
      <c r="G166" s="9" t="str">
        <v>AS-95417</v>
      </c>
      <c r="H166" s="9" t="str">
        <v>['paypal']</v>
      </c>
      <c r="I166" s="9">
        <v>131.80000000000001</v>
      </c>
      <c r="J166" s="10">
        <f t="shared" si="9"/>
        <v>131.80000000000001</v>
      </c>
      <c r="K166" s="10">
        <f t="shared" si="10"/>
        <v>0</v>
      </c>
    </row>
    <row r="167" spans="1:11" x14ac:dyDescent="0.3">
      <c r="A167" s="9" t="str">
        <v>AS-95394</v>
      </c>
      <c r="B167" s="9">
        <v>17.899999999999999</v>
      </c>
      <c r="C167" s="10">
        <f>VLOOKUP(A167,Sales_Shopify!B:Z,12,0)</f>
        <v>17.899999999999999</v>
      </c>
      <c r="D167" s="10">
        <f t="shared" si="8"/>
        <v>0</v>
      </c>
      <c r="G167" s="9" t="str">
        <v>AS-95421</v>
      </c>
      <c r="H167" s="9" t="str">
        <v>['paypal']</v>
      </c>
      <c r="I167" s="9">
        <v>169.9</v>
      </c>
      <c r="J167" s="10">
        <f t="shared" si="9"/>
        <v>169.9</v>
      </c>
      <c r="K167" s="10">
        <f t="shared" si="10"/>
        <v>0</v>
      </c>
    </row>
    <row r="168" spans="1:11" x14ac:dyDescent="0.3">
      <c r="A168" s="9" t="str">
        <v>AS-95398</v>
      </c>
      <c r="B168" s="9">
        <v>98.91</v>
      </c>
      <c r="C168" s="10">
        <f>VLOOKUP(A168,Sales_Shopify!B:Z,12,0)</f>
        <v>98.91</v>
      </c>
      <c r="D168" s="10">
        <f t="shared" si="8"/>
        <v>0</v>
      </c>
      <c r="G168" s="9" t="str">
        <v>AS-95342</v>
      </c>
      <c r="H168" s="9" t="str">
        <v>['paypal']</v>
      </c>
      <c r="I168" s="9">
        <v>0</v>
      </c>
      <c r="J168" s="10">
        <f t="shared" si="9"/>
        <v>0</v>
      </c>
      <c r="K168" s="10">
        <f t="shared" si="10"/>
        <v>0</v>
      </c>
    </row>
    <row r="169" spans="1:11" x14ac:dyDescent="0.3">
      <c r="A169" s="9" t="str">
        <v>AS-95399</v>
      </c>
      <c r="B169" s="9">
        <v>159.94999999999999</v>
      </c>
      <c r="C169" s="10">
        <f>VLOOKUP(A169,Sales_Shopify!B:Z,12,0)</f>
        <v>159.94999999999999</v>
      </c>
      <c r="D169" s="10">
        <f t="shared" si="8"/>
        <v>0</v>
      </c>
      <c r="G169" s="9" t="str">
        <v>AS-95363</v>
      </c>
      <c r="H169" s="9" t="str">
        <v>['paypal']</v>
      </c>
      <c r="I169" s="9">
        <v>0</v>
      </c>
      <c r="J169" s="10">
        <f t="shared" si="9"/>
        <v>0</v>
      </c>
      <c r="K169" s="10">
        <f t="shared" si="10"/>
        <v>0</v>
      </c>
    </row>
    <row r="170" spans="1:11" x14ac:dyDescent="0.3">
      <c r="A170" s="9" t="str">
        <v>AS-95401</v>
      </c>
      <c r="B170" s="9">
        <v>53.87</v>
      </c>
      <c r="C170" s="10">
        <f>VLOOKUP(A170,Sales_Shopify!B:Z,12,0)</f>
        <v>53.87</v>
      </c>
      <c r="D170" s="10">
        <f t="shared" si="8"/>
        <v>0</v>
      </c>
      <c r="G170" s="9" t="str">
        <v>AS-95423</v>
      </c>
      <c r="H170" s="9" t="str">
        <v>['paypal']</v>
      </c>
      <c r="I170" s="9">
        <v>112.7</v>
      </c>
      <c r="J170" s="10">
        <f t="shared" si="9"/>
        <v>112.7</v>
      </c>
      <c r="K170" s="10">
        <f t="shared" si="10"/>
        <v>0</v>
      </c>
    </row>
    <row r="171" spans="1:11" x14ac:dyDescent="0.3">
      <c r="A171" s="9" t="str">
        <v>AS-95403</v>
      </c>
      <c r="B171" s="9">
        <v>49.9</v>
      </c>
      <c r="C171" s="10">
        <f>VLOOKUP(A171,Sales_Shopify!B:Z,12,0)</f>
        <v>49.9</v>
      </c>
      <c r="D171" s="10">
        <f t="shared" si="8"/>
        <v>0</v>
      </c>
      <c r="G171" s="9" t="str">
        <v>AS-95424</v>
      </c>
      <c r="H171" s="9" t="str">
        <v>['paypal']</v>
      </c>
      <c r="I171" s="9">
        <v>31.9</v>
      </c>
      <c r="J171" s="10">
        <f t="shared" si="9"/>
        <v>31.9</v>
      </c>
      <c r="K171" s="10">
        <f t="shared" si="10"/>
        <v>0</v>
      </c>
    </row>
    <row r="172" spans="1:11" x14ac:dyDescent="0.3">
      <c r="A172" s="9" t="str">
        <v>AS-95414</v>
      </c>
      <c r="B172" s="9">
        <v>67.95</v>
      </c>
      <c r="C172" s="10">
        <f>VLOOKUP(A172,Sales_Shopify!B:Z,12,0)</f>
        <v>67.95</v>
      </c>
      <c r="D172" s="10">
        <f t="shared" si="8"/>
        <v>0</v>
      </c>
      <c r="G172" s="9" t="str">
        <v>AS-95427</v>
      </c>
      <c r="H172" s="9" t="str">
        <v>['paypal']</v>
      </c>
      <c r="I172" s="9">
        <v>59.31</v>
      </c>
      <c r="J172" s="10">
        <f t="shared" si="9"/>
        <v>59.31</v>
      </c>
      <c r="K172" s="10">
        <f t="shared" si="10"/>
        <v>0</v>
      </c>
    </row>
    <row r="173" spans="1:11" x14ac:dyDescent="0.3">
      <c r="A173" s="9" t="str">
        <v>AS-95417</v>
      </c>
      <c r="B173" s="9">
        <v>131.80000000000001</v>
      </c>
      <c r="C173" s="10">
        <f>VLOOKUP(A173,Sales_Shopify!B:Z,12,0)</f>
        <v>131.80000000000001</v>
      </c>
      <c r="D173" s="10">
        <f t="shared" si="8"/>
        <v>0</v>
      </c>
      <c r="G173" s="9" t="str">
        <v>AS-95436</v>
      </c>
      <c r="H173" s="9" t="str">
        <v>['paypal']</v>
      </c>
      <c r="I173" s="9">
        <v>44.85</v>
      </c>
      <c r="J173" s="10">
        <f t="shared" si="9"/>
        <v>44.85</v>
      </c>
      <c r="K173" s="10">
        <f t="shared" si="10"/>
        <v>0</v>
      </c>
    </row>
    <row r="174" spans="1:11" x14ac:dyDescent="0.3">
      <c r="A174" s="9" t="str">
        <v>AS-95421</v>
      </c>
      <c r="B174" s="9">
        <v>169.9</v>
      </c>
      <c r="C174" s="10">
        <f>VLOOKUP(A174,Sales_Shopify!B:Z,12,0)</f>
        <v>169.9</v>
      </c>
      <c r="D174" s="10">
        <f t="shared" si="8"/>
        <v>0</v>
      </c>
      <c r="G174" s="9" t="str">
        <v>AS-95438</v>
      </c>
      <c r="H174" s="9" t="str">
        <v>['paypal']</v>
      </c>
      <c r="I174" s="9">
        <v>44.9</v>
      </c>
      <c r="J174" s="10">
        <f t="shared" si="9"/>
        <v>44.9</v>
      </c>
      <c r="K174" s="10">
        <f t="shared" si="10"/>
        <v>0</v>
      </c>
    </row>
    <row r="175" spans="1:11" x14ac:dyDescent="0.3">
      <c r="A175" s="9" t="str">
        <v>AS-95423</v>
      </c>
      <c r="B175" s="9">
        <v>112.7</v>
      </c>
      <c r="C175" s="10">
        <f>VLOOKUP(A175,Sales_Shopify!B:Z,12,0)</f>
        <v>112.7</v>
      </c>
      <c r="D175" s="10">
        <f t="shared" si="8"/>
        <v>0</v>
      </c>
      <c r="G175" s="9" t="str">
        <v>AS-95440</v>
      </c>
      <c r="H175" s="9" t="str">
        <v>['paypal']</v>
      </c>
      <c r="I175" s="9">
        <v>67.95</v>
      </c>
      <c r="J175" s="10">
        <f t="shared" si="9"/>
        <v>67.95</v>
      </c>
      <c r="K175" s="10">
        <f t="shared" si="10"/>
        <v>0</v>
      </c>
    </row>
    <row r="176" spans="1:11" x14ac:dyDescent="0.3">
      <c r="A176" s="9" t="str">
        <v>AS-95424</v>
      </c>
      <c r="B176" s="9">
        <v>31.9</v>
      </c>
      <c r="C176" s="10">
        <f>VLOOKUP(A176,Sales_Shopify!B:Z,12,0)</f>
        <v>31.9</v>
      </c>
      <c r="D176" s="10">
        <f t="shared" si="8"/>
        <v>0</v>
      </c>
      <c r="G176" s="9" t="str">
        <v>AS-95442</v>
      </c>
      <c r="H176" s="9" t="str">
        <v>['paypal']</v>
      </c>
      <c r="I176" s="9">
        <v>67.95</v>
      </c>
      <c r="J176" s="10">
        <f t="shared" si="9"/>
        <v>67.95</v>
      </c>
      <c r="K176" s="10">
        <f t="shared" si="10"/>
        <v>0</v>
      </c>
    </row>
    <row r="177" spans="1:11" x14ac:dyDescent="0.3">
      <c r="A177" s="9" t="str">
        <v>AS-95427</v>
      </c>
      <c r="B177" s="9">
        <v>59.31</v>
      </c>
      <c r="C177" s="10">
        <f>VLOOKUP(A177,Sales_Shopify!B:Z,12,0)</f>
        <v>59.31</v>
      </c>
      <c r="D177" s="10">
        <f t="shared" si="8"/>
        <v>0</v>
      </c>
      <c r="G177" s="9" t="str">
        <v>AS-95444</v>
      </c>
      <c r="H177" s="9" t="str">
        <v>['paypal']</v>
      </c>
      <c r="I177" s="9">
        <v>67.95</v>
      </c>
      <c r="J177" s="10">
        <f t="shared" si="9"/>
        <v>67.95</v>
      </c>
      <c r="K177" s="10">
        <f t="shared" si="10"/>
        <v>0</v>
      </c>
    </row>
    <row r="178" spans="1:11" x14ac:dyDescent="0.3">
      <c r="A178" s="9" t="str">
        <v>AS-95436</v>
      </c>
      <c r="B178" s="9">
        <v>44.85</v>
      </c>
      <c r="C178" s="10">
        <f>VLOOKUP(A178,Sales_Shopify!B:Z,12,0)</f>
        <v>44.85</v>
      </c>
      <c r="D178" s="10">
        <f t="shared" si="8"/>
        <v>0</v>
      </c>
      <c r="G178" s="9" t="str">
        <v>AS-95458</v>
      </c>
      <c r="H178" s="9" t="str">
        <v>['paypal']</v>
      </c>
      <c r="I178" s="9">
        <v>85.9</v>
      </c>
      <c r="J178" s="10">
        <f t="shared" si="9"/>
        <v>85.9</v>
      </c>
      <c r="K178" s="10">
        <f t="shared" si="10"/>
        <v>0</v>
      </c>
    </row>
    <row r="179" spans="1:11" x14ac:dyDescent="0.3">
      <c r="A179" s="9" t="str">
        <v>AS-95438</v>
      </c>
      <c r="B179" s="9">
        <v>44.9</v>
      </c>
      <c r="C179" s="10">
        <f>VLOOKUP(A179,Sales_Shopify!B:Z,12,0)</f>
        <v>44.9</v>
      </c>
      <c r="D179" s="10">
        <f t="shared" si="8"/>
        <v>0</v>
      </c>
      <c r="G179" s="9" t="str">
        <v>AS-95463</v>
      </c>
      <c r="H179" s="9" t="str">
        <v>['paypal']</v>
      </c>
      <c r="I179" s="9">
        <v>30.85</v>
      </c>
      <c r="J179" s="10">
        <f t="shared" si="9"/>
        <v>30.85</v>
      </c>
      <c r="K179" s="10">
        <f t="shared" si="10"/>
        <v>0</v>
      </c>
    </row>
    <row r="180" spans="1:11" x14ac:dyDescent="0.3">
      <c r="A180" s="9" t="str">
        <v>AS-95440</v>
      </c>
      <c r="B180" s="9">
        <v>67.95</v>
      </c>
      <c r="C180" s="10">
        <f>VLOOKUP(A180,Sales_Shopify!B:Z,12,0)</f>
        <v>67.95</v>
      </c>
      <c r="D180" s="10">
        <f t="shared" si="8"/>
        <v>0</v>
      </c>
      <c r="G180" s="9" t="str">
        <v>AS-95466</v>
      </c>
      <c r="H180" s="9" t="str">
        <v>['paypal']</v>
      </c>
      <c r="I180" s="9">
        <v>67.95</v>
      </c>
      <c r="J180" s="10">
        <f t="shared" si="9"/>
        <v>67.95</v>
      </c>
      <c r="K180" s="10">
        <f t="shared" si="10"/>
        <v>0</v>
      </c>
    </row>
    <row r="181" spans="1:11" x14ac:dyDescent="0.3">
      <c r="A181" s="9" t="str">
        <v>AS-95442</v>
      </c>
      <c r="B181" s="9">
        <v>67.95</v>
      </c>
      <c r="C181" s="10">
        <f>VLOOKUP(A181,Sales_Shopify!B:Z,12,0)</f>
        <v>67.95</v>
      </c>
      <c r="D181" s="10">
        <f t="shared" si="8"/>
        <v>0</v>
      </c>
      <c r="G181" s="9" t="str">
        <v>AS-95477</v>
      </c>
      <c r="H181" s="9" t="str">
        <v>['paypal']</v>
      </c>
      <c r="I181" s="9">
        <v>69.930000000000007</v>
      </c>
      <c r="J181" s="10">
        <f t="shared" si="9"/>
        <v>69.930000000000007</v>
      </c>
      <c r="K181" s="10">
        <f t="shared" si="10"/>
        <v>0</v>
      </c>
    </row>
    <row r="182" spans="1:11" x14ac:dyDescent="0.3">
      <c r="A182" s="9" t="str">
        <v>AS-95444</v>
      </c>
      <c r="B182" s="9">
        <v>67.95</v>
      </c>
      <c r="C182" s="10">
        <f>VLOOKUP(A182,Sales_Shopify!B:Z,12,0)</f>
        <v>67.95</v>
      </c>
      <c r="D182" s="10">
        <f t="shared" si="8"/>
        <v>0</v>
      </c>
      <c r="G182" s="9" t="str">
        <v>AS-95485</v>
      </c>
      <c r="H182" s="9" t="str">
        <v>['paypal']</v>
      </c>
      <c r="I182" s="9">
        <v>114.95</v>
      </c>
      <c r="J182" s="10">
        <f t="shared" si="9"/>
        <v>114.95</v>
      </c>
      <c r="K182" s="10">
        <f t="shared" si="10"/>
        <v>0</v>
      </c>
    </row>
    <row r="183" spans="1:11" x14ac:dyDescent="0.3">
      <c r="A183" s="9" t="str">
        <v>AS-95458</v>
      </c>
      <c r="B183" s="9">
        <v>85.9</v>
      </c>
      <c r="C183" s="10">
        <f>VLOOKUP(A183,Sales_Shopify!B:Z,12,0)</f>
        <v>85.9</v>
      </c>
      <c r="D183" s="10">
        <f t="shared" si="8"/>
        <v>0</v>
      </c>
      <c r="G183" s="9" t="str">
        <v>AS-95487</v>
      </c>
      <c r="H183" s="9" t="str">
        <v>['paypal']</v>
      </c>
      <c r="I183" s="9">
        <v>44.85</v>
      </c>
      <c r="J183" s="10">
        <f t="shared" si="9"/>
        <v>44.85</v>
      </c>
      <c r="K183" s="10">
        <f t="shared" si="10"/>
        <v>0</v>
      </c>
    </row>
    <row r="184" spans="1:11" x14ac:dyDescent="0.3">
      <c r="A184" s="9" t="str">
        <v>AS-95463</v>
      </c>
      <c r="B184" s="9">
        <v>30.85</v>
      </c>
      <c r="C184" s="10">
        <f>VLOOKUP(A184,Sales_Shopify!B:Z,12,0)</f>
        <v>30.85</v>
      </c>
      <c r="D184" s="10">
        <f t="shared" si="8"/>
        <v>0</v>
      </c>
      <c r="G184" s="9" t="str">
        <v>AS-95490</v>
      </c>
      <c r="H184" s="9" t="str">
        <v>['paypal']</v>
      </c>
      <c r="I184" s="9">
        <v>29.9</v>
      </c>
      <c r="J184" s="10">
        <f t="shared" si="9"/>
        <v>29.9</v>
      </c>
      <c r="K184" s="10">
        <f t="shared" si="10"/>
        <v>0</v>
      </c>
    </row>
    <row r="185" spans="1:11" x14ac:dyDescent="0.3">
      <c r="A185" s="9" t="str">
        <v>AS-95466</v>
      </c>
      <c r="B185" s="9">
        <v>67.95</v>
      </c>
      <c r="C185" s="10">
        <f>VLOOKUP(A185,Sales_Shopify!B:Z,12,0)</f>
        <v>67.95</v>
      </c>
      <c r="D185" s="10">
        <f t="shared" si="8"/>
        <v>0</v>
      </c>
      <c r="G185" s="9" t="str">
        <v>AS-95492</v>
      </c>
      <c r="H185" s="9" t="str">
        <v>['paypal']</v>
      </c>
      <c r="I185" s="9">
        <v>24.9</v>
      </c>
      <c r="J185" s="10">
        <f t="shared" si="9"/>
        <v>24.9</v>
      </c>
      <c r="K185" s="10">
        <f t="shared" si="10"/>
        <v>0</v>
      </c>
    </row>
    <row r="186" spans="1:11" x14ac:dyDescent="0.3">
      <c r="A186" s="9" t="str">
        <v>AS-95477</v>
      </c>
      <c r="B186" s="9">
        <v>69.930000000000007</v>
      </c>
      <c r="C186" s="10">
        <f>VLOOKUP(A186,Sales_Shopify!B:Z,12,0)</f>
        <v>69.930000000000007</v>
      </c>
      <c r="D186" s="10">
        <f t="shared" si="8"/>
        <v>0</v>
      </c>
      <c r="G186" s="9" t="str">
        <v>AS-95504</v>
      </c>
      <c r="H186" s="9" t="str">
        <v>['paypal']</v>
      </c>
      <c r="I186" s="9">
        <v>37.9</v>
      </c>
      <c r="J186" s="10">
        <f t="shared" si="9"/>
        <v>37.9</v>
      </c>
      <c r="K186" s="10">
        <f t="shared" si="10"/>
        <v>0</v>
      </c>
    </row>
    <row r="187" spans="1:11" x14ac:dyDescent="0.3">
      <c r="A187" s="9" t="str">
        <v>AS-95485</v>
      </c>
      <c r="B187" s="9">
        <v>114.95</v>
      </c>
      <c r="C187" s="10">
        <f>VLOOKUP(A187,Sales_Shopify!B:Z,12,0)</f>
        <v>114.95</v>
      </c>
      <c r="D187" s="10">
        <f t="shared" si="8"/>
        <v>0</v>
      </c>
      <c r="G187" s="9" t="str">
        <v>AS-95505</v>
      </c>
      <c r="H187" s="9" t="str">
        <v>['paypal']</v>
      </c>
      <c r="I187" s="9">
        <v>65.900000000000006</v>
      </c>
      <c r="J187" s="10">
        <f t="shared" si="9"/>
        <v>65.900000000000006</v>
      </c>
      <c r="K187" s="10">
        <f t="shared" si="10"/>
        <v>0</v>
      </c>
    </row>
    <row r="188" spans="1:11" x14ac:dyDescent="0.3">
      <c r="A188" s="9" t="str">
        <v>AS-95487</v>
      </c>
      <c r="B188" s="9">
        <v>44.85</v>
      </c>
      <c r="C188" s="10">
        <f>VLOOKUP(A188,Sales_Shopify!B:Z,12,0)</f>
        <v>44.85</v>
      </c>
      <c r="D188" s="10">
        <f t="shared" si="8"/>
        <v>0</v>
      </c>
      <c r="G188" s="9" t="str">
        <v>AS-95509</v>
      </c>
      <c r="H188" s="9" t="str">
        <v>['paypal']</v>
      </c>
      <c r="I188" s="9">
        <v>628.4</v>
      </c>
      <c r="J188" s="10">
        <f t="shared" si="9"/>
        <v>628.4</v>
      </c>
      <c r="K188" s="10">
        <f t="shared" si="10"/>
        <v>0</v>
      </c>
    </row>
    <row r="189" spans="1:11" x14ac:dyDescent="0.3">
      <c r="A189" s="9" t="str">
        <v>AS-95490</v>
      </c>
      <c r="B189" s="9">
        <v>29.9</v>
      </c>
      <c r="C189" s="10">
        <f>VLOOKUP(A189,Sales_Shopify!B:Z,12,0)</f>
        <v>29.9</v>
      </c>
      <c r="D189" s="10">
        <f t="shared" si="8"/>
        <v>0</v>
      </c>
      <c r="G189" s="9" t="str">
        <v>AS-95511</v>
      </c>
      <c r="H189" s="9" t="str">
        <v>['paypal']</v>
      </c>
      <c r="I189" s="9">
        <v>125.96</v>
      </c>
      <c r="J189" s="10">
        <f t="shared" si="9"/>
        <v>125.96000000000001</v>
      </c>
      <c r="K189" s="10">
        <f t="shared" si="10"/>
        <v>-1.4210854715202004E-14</v>
      </c>
    </row>
    <row r="190" spans="1:11" x14ac:dyDescent="0.3">
      <c r="A190" s="9" t="str">
        <v>AS-95492</v>
      </c>
      <c r="B190" s="9">
        <v>24.9</v>
      </c>
      <c r="C190" s="10">
        <f>VLOOKUP(A190,Sales_Shopify!B:Z,12,0)</f>
        <v>24.9</v>
      </c>
      <c r="D190" s="10">
        <f t="shared" si="8"/>
        <v>0</v>
      </c>
      <c r="G190" s="9" t="str">
        <v>AS-95519</v>
      </c>
      <c r="H190" s="9" t="str">
        <v>['paypal']</v>
      </c>
      <c r="I190" s="9">
        <v>84.95</v>
      </c>
      <c r="J190" s="10">
        <f t="shared" si="9"/>
        <v>84.95</v>
      </c>
      <c r="K190" s="10">
        <f t="shared" si="10"/>
        <v>0</v>
      </c>
    </row>
    <row r="191" spans="1:11" x14ac:dyDescent="0.3">
      <c r="A191" s="9" t="str">
        <v>AS-95504</v>
      </c>
      <c r="B191" s="9">
        <v>37.9</v>
      </c>
      <c r="C191" s="10">
        <f>VLOOKUP(A191,Sales_Shopify!B:Z,12,0)</f>
        <v>37.9</v>
      </c>
      <c r="D191" s="10">
        <f t="shared" si="8"/>
        <v>0</v>
      </c>
      <c r="G191" s="9" t="str">
        <v>AS-95521</v>
      </c>
      <c r="H191" s="9" t="str">
        <v>['paypal']</v>
      </c>
      <c r="I191" s="9">
        <v>70.849999999999994</v>
      </c>
      <c r="J191" s="10">
        <f t="shared" si="9"/>
        <v>70.849999999999994</v>
      </c>
      <c r="K191" s="10">
        <f t="shared" si="10"/>
        <v>0</v>
      </c>
    </row>
    <row r="192" spans="1:11" x14ac:dyDescent="0.3">
      <c r="A192" s="9" t="str">
        <v>AS-95505</v>
      </c>
      <c r="B192" s="9">
        <v>65.900000000000006</v>
      </c>
      <c r="C192" s="10">
        <f>VLOOKUP(A192,Sales_Shopify!B:Z,12,0)</f>
        <v>65.900000000000006</v>
      </c>
      <c r="D192" s="10">
        <f t="shared" si="8"/>
        <v>0</v>
      </c>
      <c r="G192" s="9" t="str">
        <v>AS-95524</v>
      </c>
      <c r="H192" s="9" t="str">
        <v>['paypal']</v>
      </c>
      <c r="I192" s="9">
        <v>43.8</v>
      </c>
      <c r="J192" s="10">
        <f t="shared" si="9"/>
        <v>43.8</v>
      </c>
      <c r="K192" s="10">
        <f t="shared" si="10"/>
        <v>0</v>
      </c>
    </row>
    <row r="193" spans="1:11" x14ac:dyDescent="0.3">
      <c r="A193" s="9" t="str">
        <v>AS-95509</v>
      </c>
      <c r="B193" s="9">
        <v>628.4</v>
      </c>
      <c r="C193" s="10">
        <f>VLOOKUP(A193,Sales_Shopify!B:Z,12,0)</f>
        <v>628.4</v>
      </c>
      <c r="D193" s="10">
        <f t="shared" si="8"/>
        <v>0</v>
      </c>
      <c r="G193" s="9" t="str">
        <v>AS-95526</v>
      </c>
      <c r="H193" s="9" t="str">
        <v>['paypal']</v>
      </c>
      <c r="I193" s="9">
        <v>37.9</v>
      </c>
      <c r="J193" s="10">
        <f t="shared" si="9"/>
        <v>37.9</v>
      </c>
      <c r="K193" s="10">
        <f t="shared" si="10"/>
        <v>0</v>
      </c>
    </row>
    <row r="194" spans="1:11" x14ac:dyDescent="0.3">
      <c r="A194" s="9" t="str">
        <v>AS-95511</v>
      </c>
      <c r="B194" s="9">
        <v>125.96000000000001</v>
      </c>
      <c r="C194" s="10">
        <f>VLOOKUP(A194,Sales_Shopify!B:Z,12,0)</f>
        <v>125.96</v>
      </c>
      <c r="D194" s="10">
        <f t="shared" si="8"/>
        <v>1.4210854715202004E-14</v>
      </c>
      <c r="G194" s="9" t="str">
        <v>AS-95529</v>
      </c>
      <c r="H194" s="9" t="str">
        <v>['paypal']</v>
      </c>
      <c r="I194" s="9">
        <v>54.9</v>
      </c>
      <c r="J194" s="10">
        <f t="shared" si="9"/>
        <v>54.9</v>
      </c>
      <c r="K194" s="10">
        <f t="shared" si="10"/>
        <v>0</v>
      </c>
    </row>
    <row r="195" spans="1:11" x14ac:dyDescent="0.3">
      <c r="A195" s="9" t="str">
        <v>AS-95519</v>
      </c>
      <c r="B195" s="9">
        <v>84.95</v>
      </c>
      <c r="C195" s="10">
        <f>VLOOKUP(A195,Sales_Shopify!B:Z,12,0)</f>
        <v>84.95</v>
      </c>
      <c r="D195" s="10">
        <f t="shared" si="8"/>
        <v>0</v>
      </c>
      <c r="G195" s="9" t="str">
        <v>AS-95530</v>
      </c>
      <c r="H195" s="9" t="str">
        <v>['paypal']</v>
      </c>
      <c r="I195" s="9">
        <v>228.75</v>
      </c>
      <c r="J195" s="10">
        <f t="shared" si="9"/>
        <v>228.75</v>
      </c>
      <c r="K195" s="10">
        <f t="shared" si="10"/>
        <v>0</v>
      </c>
    </row>
    <row r="196" spans="1:11" x14ac:dyDescent="0.3">
      <c r="A196" s="9" t="str">
        <v>AS-95521</v>
      </c>
      <c r="B196" s="9">
        <v>70.849999999999994</v>
      </c>
      <c r="C196" s="10">
        <f>VLOOKUP(A196,Sales_Shopify!B:Z,12,0)</f>
        <v>70.849999999999994</v>
      </c>
      <c r="D196" s="10">
        <f t="shared" si="8"/>
        <v>0</v>
      </c>
      <c r="G196" s="9" t="str">
        <v>AS-95541</v>
      </c>
      <c r="H196" s="9" t="str">
        <v>['paypal']</v>
      </c>
      <c r="I196" s="9">
        <v>51.57</v>
      </c>
      <c r="J196" s="10">
        <f t="shared" si="9"/>
        <v>51.57</v>
      </c>
      <c r="K196" s="10">
        <f t="shared" si="10"/>
        <v>0</v>
      </c>
    </row>
    <row r="197" spans="1:11" x14ac:dyDescent="0.3">
      <c r="A197" s="9" t="str">
        <v>AS-95524</v>
      </c>
      <c r="B197" s="9">
        <v>43.8</v>
      </c>
      <c r="C197" s="10">
        <f>VLOOKUP(A197,Sales_Shopify!B:Z,12,0)</f>
        <v>43.8</v>
      </c>
      <c r="D197" s="10">
        <f t="shared" ref="D197:D260" si="11">IFERROR(+B197-C197,"Not_Found")</f>
        <v>0</v>
      </c>
      <c r="G197" s="9" t="str">
        <v>AS-95552</v>
      </c>
      <c r="H197" s="9" t="str">
        <v>['paypal']</v>
      </c>
      <c r="I197" s="9">
        <v>67.37</v>
      </c>
      <c r="J197" s="10">
        <f t="shared" ref="J197:J260" si="12">VLOOKUP(G197,$A$4:$D$1048576,2,0)</f>
        <v>67.37</v>
      </c>
      <c r="K197" s="10">
        <f t="shared" ref="K197:K260" si="13">IFERROR(+I197-J197,"Not_Found")</f>
        <v>0</v>
      </c>
    </row>
    <row r="198" spans="1:11" x14ac:dyDescent="0.3">
      <c r="A198" s="9" t="str">
        <v>AS-95526</v>
      </c>
      <c r="B198" s="9">
        <v>37.9</v>
      </c>
      <c r="C198" s="10">
        <f>VLOOKUP(A198,Sales_Shopify!B:Z,12,0)</f>
        <v>37.9</v>
      </c>
      <c r="D198" s="10">
        <f t="shared" si="11"/>
        <v>0</v>
      </c>
      <c r="G198" s="9" t="str">
        <v>AS-95564</v>
      </c>
      <c r="H198" s="9" t="str">
        <v>['paypal']</v>
      </c>
      <c r="I198" s="9">
        <v>31.9</v>
      </c>
      <c r="J198" s="10">
        <f t="shared" si="12"/>
        <v>31.9</v>
      </c>
      <c r="K198" s="10">
        <f t="shared" si="13"/>
        <v>0</v>
      </c>
    </row>
    <row r="199" spans="1:11" x14ac:dyDescent="0.3">
      <c r="A199" s="9" t="str">
        <v>AS-95529</v>
      </c>
      <c r="B199" s="9">
        <v>54.9</v>
      </c>
      <c r="C199" s="10">
        <f>VLOOKUP(A199,Sales_Shopify!B:Z,12,0)</f>
        <v>54.9</v>
      </c>
      <c r="D199" s="10">
        <f t="shared" si="11"/>
        <v>0</v>
      </c>
      <c r="G199" s="9" t="str">
        <v>AS-95567</v>
      </c>
      <c r="H199" s="9" t="str">
        <v>['paypal']</v>
      </c>
      <c r="I199" s="9">
        <v>31.9</v>
      </c>
      <c r="J199" s="10">
        <f t="shared" si="12"/>
        <v>31.9</v>
      </c>
      <c r="K199" s="10">
        <f t="shared" si="13"/>
        <v>0</v>
      </c>
    </row>
    <row r="200" spans="1:11" x14ac:dyDescent="0.3">
      <c r="A200" s="9" t="str">
        <v>AS-95530</v>
      </c>
      <c r="B200" s="9">
        <v>228.75</v>
      </c>
      <c r="C200" s="10">
        <f>VLOOKUP(A200,Sales_Shopify!B:Z,12,0)</f>
        <v>228.75</v>
      </c>
      <c r="D200" s="10">
        <f t="shared" si="11"/>
        <v>0</v>
      </c>
      <c r="G200" s="9" t="str">
        <v>AS-95570</v>
      </c>
      <c r="H200" s="9" t="str">
        <v>['paypal']</v>
      </c>
      <c r="I200" s="9">
        <v>46.26</v>
      </c>
      <c r="J200" s="10">
        <f t="shared" si="12"/>
        <v>46.26</v>
      </c>
      <c r="K200" s="10">
        <f t="shared" si="13"/>
        <v>0</v>
      </c>
    </row>
    <row r="201" spans="1:11" x14ac:dyDescent="0.3">
      <c r="A201" s="9" t="str">
        <v>AS-95541</v>
      </c>
      <c r="B201" s="9">
        <v>51.57</v>
      </c>
      <c r="C201" s="10">
        <f>VLOOKUP(A201,Sales_Shopify!B:Z,12,0)</f>
        <v>51.57</v>
      </c>
      <c r="D201" s="10">
        <f t="shared" si="11"/>
        <v>0</v>
      </c>
      <c r="G201" s="9" t="str">
        <v>AS-95572</v>
      </c>
      <c r="H201" s="9" t="str">
        <v>['paypal']</v>
      </c>
      <c r="I201" s="9">
        <v>89.91</v>
      </c>
      <c r="J201" s="10">
        <f t="shared" si="12"/>
        <v>89.91</v>
      </c>
      <c r="K201" s="10">
        <f t="shared" si="13"/>
        <v>0</v>
      </c>
    </row>
    <row r="202" spans="1:11" x14ac:dyDescent="0.3">
      <c r="A202" s="9" t="str">
        <v>AS-95552</v>
      </c>
      <c r="B202" s="9">
        <v>67.37</v>
      </c>
      <c r="C202" s="10">
        <f>VLOOKUP(A202,Sales_Shopify!B:Z,12,0)</f>
        <v>67.37</v>
      </c>
      <c r="D202" s="10">
        <f t="shared" si="11"/>
        <v>0</v>
      </c>
      <c r="G202" s="9" t="str">
        <v>AS-95583</v>
      </c>
      <c r="H202" s="9" t="str">
        <v>['paypal']</v>
      </c>
      <c r="I202" s="9">
        <v>98.85</v>
      </c>
      <c r="J202" s="10">
        <f t="shared" si="12"/>
        <v>98.85</v>
      </c>
      <c r="K202" s="10">
        <f t="shared" si="13"/>
        <v>0</v>
      </c>
    </row>
    <row r="203" spans="1:11" x14ac:dyDescent="0.3">
      <c r="A203" s="9" t="str">
        <v>AS-95564</v>
      </c>
      <c r="B203" s="9">
        <v>31.9</v>
      </c>
      <c r="C203" s="10">
        <f>VLOOKUP(A203,Sales_Shopify!B:Z,12,0)</f>
        <v>31.9</v>
      </c>
      <c r="D203" s="10">
        <f t="shared" si="11"/>
        <v>0</v>
      </c>
      <c r="G203" s="9" t="str">
        <v>AS-95586</v>
      </c>
      <c r="H203" s="9" t="str">
        <v>['paypal']</v>
      </c>
      <c r="I203" s="9">
        <v>31.9</v>
      </c>
      <c r="J203" s="10">
        <f t="shared" si="12"/>
        <v>31.9</v>
      </c>
      <c r="K203" s="10">
        <f t="shared" si="13"/>
        <v>0</v>
      </c>
    </row>
    <row r="204" spans="1:11" x14ac:dyDescent="0.3">
      <c r="A204" s="9" t="str">
        <v>AS-95567</v>
      </c>
      <c r="B204" s="9">
        <v>31.9</v>
      </c>
      <c r="C204" s="10">
        <f>VLOOKUP(A204,Sales_Shopify!B:Z,12,0)</f>
        <v>31.9</v>
      </c>
      <c r="D204" s="10">
        <f t="shared" si="11"/>
        <v>0</v>
      </c>
      <c r="G204" s="9" t="str">
        <v>AS-95592</v>
      </c>
      <c r="H204" s="9" t="str">
        <v>['paypal']</v>
      </c>
      <c r="I204" s="9">
        <v>154.62</v>
      </c>
      <c r="J204" s="10">
        <f t="shared" si="12"/>
        <v>154.62</v>
      </c>
      <c r="K204" s="10">
        <f t="shared" si="13"/>
        <v>0</v>
      </c>
    </row>
    <row r="205" spans="1:11" x14ac:dyDescent="0.3">
      <c r="A205" s="9" t="str">
        <v>AS-95570</v>
      </c>
      <c r="B205" s="9">
        <v>46.26</v>
      </c>
      <c r="C205" s="10">
        <f>VLOOKUP(A205,Sales_Shopify!B:Z,12,0)</f>
        <v>46.26</v>
      </c>
      <c r="D205" s="10">
        <f t="shared" si="11"/>
        <v>0</v>
      </c>
      <c r="G205" s="9" t="str">
        <v>AS-95599</v>
      </c>
      <c r="H205" s="9" t="str">
        <v>['paypal']</v>
      </c>
      <c r="I205" s="9">
        <v>49.9</v>
      </c>
      <c r="J205" s="10">
        <f t="shared" si="12"/>
        <v>49.9</v>
      </c>
      <c r="K205" s="10">
        <f t="shared" si="13"/>
        <v>0</v>
      </c>
    </row>
    <row r="206" spans="1:11" x14ac:dyDescent="0.3">
      <c r="A206" s="9" t="str">
        <v>AS-95572</v>
      </c>
      <c r="B206" s="9">
        <v>89.91</v>
      </c>
      <c r="C206" s="10">
        <f>VLOOKUP(A206,Sales_Shopify!B:Z,12,0)</f>
        <v>89.91</v>
      </c>
      <c r="D206" s="10">
        <f t="shared" si="11"/>
        <v>0</v>
      </c>
      <c r="G206" s="9" t="str">
        <v>AS-95613</v>
      </c>
      <c r="H206" s="9" t="str">
        <v>['paypal']</v>
      </c>
      <c r="I206" s="9">
        <v>84.95</v>
      </c>
      <c r="J206" s="10">
        <f t="shared" si="12"/>
        <v>84.95</v>
      </c>
      <c r="K206" s="10">
        <f t="shared" si="13"/>
        <v>0</v>
      </c>
    </row>
    <row r="207" spans="1:11" x14ac:dyDescent="0.3">
      <c r="A207" s="9" t="str">
        <v>AS-95337</v>
      </c>
      <c r="B207" s="9">
        <v>475.55</v>
      </c>
      <c r="C207" s="10">
        <f>VLOOKUP(A207,Sales_Shopify!B:Z,12,0)</f>
        <v>475.55</v>
      </c>
      <c r="D207" s="10">
        <f t="shared" si="11"/>
        <v>0</v>
      </c>
      <c r="G207" s="9" t="str">
        <v>AS-95618</v>
      </c>
      <c r="H207" s="9" t="str">
        <v>['paypal']</v>
      </c>
      <c r="I207" s="9">
        <v>101.9</v>
      </c>
      <c r="J207" s="10">
        <f t="shared" si="12"/>
        <v>101.9</v>
      </c>
      <c r="K207" s="10">
        <f t="shared" si="13"/>
        <v>0</v>
      </c>
    </row>
    <row r="208" spans="1:11" x14ac:dyDescent="0.3">
      <c r="A208" s="9" t="str">
        <v>AS-95583</v>
      </c>
      <c r="B208" s="9">
        <v>98.85</v>
      </c>
      <c r="C208" s="10">
        <f>VLOOKUP(A208,Sales_Shopify!B:Z,12,0)</f>
        <v>98.85</v>
      </c>
      <c r="D208" s="10">
        <f t="shared" si="11"/>
        <v>0</v>
      </c>
      <c r="G208" s="9" t="str">
        <v>AS-95619</v>
      </c>
      <c r="H208" s="9" t="str">
        <v>['paypal']</v>
      </c>
      <c r="I208" s="9">
        <v>65.900000000000006</v>
      </c>
      <c r="J208" s="10">
        <f t="shared" si="12"/>
        <v>65.900000000000006</v>
      </c>
      <c r="K208" s="10">
        <f t="shared" si="13"/>
        <v>0</v>
      </c>
    </row>
    <row r="209" spans="1:11" x14ac:dyDescent="0.3">
      <c r="A209" s="9" t="str">
        <v>AS-95586</v>
      </c>
      <c r="B209" s="9">
        <v>31.9</v>
      </c>
      <c r="C209" s="10">
        <f>VLOOKUP(A209,Sales_Shopify!B:Z,12,0)</f>
        <v>31.9</v>
      </c>
      <c r="D209" s="10">
        <f t="shared" si="11"/>
        <v>0</v>
      </c>
      <c r="G209" s="9" t="str">
        <v>AS-95622</v>
      </c>
      <c r="H209" s="9" t="str">
        <v>['paypal']</v>
      </c>
      <c r="I209" s="9">
        <v>49.95</v>
      </c>
      <c r="J209" s="10">
        <f t="shared" si="12"/>
        <v>49.95</v>
      </c>
      <c r="K209" s="10">
        <f t="shared" si="13"/>
        <v>0</v>
      </c>
    </row>
    <row r="210" spans="1:11" x14ac:dyDescent="0.3">
      <c r="A210" s="9" t="str">
        <v>AS-95592</v>
      </c>
      <c r="B210" s="9">
        <v>154.62</v>
      </c>
      <c r="C210" s="10">
        <f>VLOOKUP(A210,Sales_Shopify!B:Z,12,0)</f>
        <v>154.62</v>
      </c>
      <c r="D210" s="10">
        <f t="shared" si="11"/>
        <v>0</v>
      </c>
      <c r="G210" s="9" t="str">
        <v>AS-95626</v>
      </c>
      <c r="H210" s="9" t="str">
        <v>['paypal']</v>
      </c>
      <c r="I210" s="9">
        <v>24.9</v>
      </c>
      <c r="J210" s="10">
        <f t="shared" si="12"/>
        <v>24.9</v>
      </c>
      <c r="K210" s="10">
        <f t="shared" si="13"/>
        <v>0</v>
      </c>
    </row>
    <row r="211" spans="1:11" x14ac:dyDescent="0.3">
      <c r="A211" s="9" t="str">
        <v>AS-95599</v>
      </c>
      <c r="B211" s="9">
        <v>49.9</v>
      </c>
      <c r="C211" s="10">
        <f>VLOOKUP(A211,Sales_Shopify!B:Z,12,0)</f>
        <v>49.9</v>
      </c>
      <c r="D211" s="10">
        <f t="shared" si="11"/>
        <v>0</v>
      </c>
      <c r="G211" s="9" t="str">
        <v>AS-95637</v>
      </c>
      <c r="H211" s="9" t="str">
        <v>['paypal']</v>
      </c>
      <c r="I211" s="9">
        <v>31.9</v>
      </c>
      <c r="J211" s="10">
        <f t="shared" si="12"/>
        <v>31.9</v>
      </c>
      <c r="K211" s="10">
        <f t="shared" si="13"/>
        <v>0</v>
      </c>
    </row>
    <row r="212" spans="1:11" x14ac:dyDescent="0.3">
      <c r="A212" s="9" t="str">
        <v>AS-95613</v>
      </c>
      <c r="B212" s="9">
        <v>84.95</v>
      </c>
      <c r="C212" s="10">
        <f>VLOOKUP(A212,Sales_Shopify!B:Z,12,0)</f>
        <v>84.95</v>
      </c>
      <c r="D212" s="10">
        <f t="shared" si="11"/>
        <v>0</v>
      </c>
      <c r="G212" s="9" t="str">
        <v>AS-95638</v>
      </c>
      <c r="H212" s="9" t="str">
        <v>['paypal']</v>
      </c>
      <c r="I212" s="9">
        <v>247.5</v>
      </c>
      <c r="J212" s="10">
        <f t="shared" si="12"/>
        <v>247.5</v>
      </c>
      <c r="K212" s="10">
        <f t="shared" si="13"/>
        <v>0</v>
      </c>
    </row>
    <row r="213" spans="1:11" x14ac:dyDescent="0.3">
      <c r="A213" s="9" t="str">
        <v>AS-95618</v>
      </c>
      <c r="B213" s="9">
        <v>101.9</v>
      </c>
      <c r="C213" s="10">
        <f>VLOOKUP(A213,Sales_Shopify!B:Z,12,0)</f>
        <v>101.9</v>
      </c>
      <c r="D213" s="10">
        <f t="shared" si="11"/>
        <v>0</v>
      </c>
      <c r="G213" s="9" t="str">
        <v>AS-95648</v>
      </c>
      <c r="H213" s="9" t="str">
        <v>['paypal']</v>
      </c>
      <c r="I213" s="9">
        <v>31.9</v>
      </c>
      <c r="J213" s="10">
        <f t="shared" si="12"/>
        <v>31.9</v>
      </c>
      <c r="K213" s="10">
        <f t="shared" si="13"/>
        <v>0</v>
      </c>
    </row>
    <row r="214" spans="1:11" x14ac:dyDescent="0.3">
      <c r="A214" s="9" t="str">
        <v>AS-95619</v>
      </c>
      <c r="B214" s="9">
        <v>65.900000000000006</v>
      </c>
      <c r="C214" s="10">
        <f>VLOOKUP(A214,Sales_Shopify!B:Z,12,0)</f>
        <v>65.900000000000006</v>
      </c>
      <c r="D214" s="10">
        <f t="shared" si="11"/>
        <v>0</v>
      </c>
      <c r="G214" s="9" t="str">
        <v>AS-95649</v>
      </c>
      <c r="H214" s="9" t="str">
        <v>['paypal']</v>
      </c>
      <c r="I214" s="9">
        <v>47.9</v>
      </c>
      <c r="J214" s="10">
        <f t="shared" si="12"/>
        <v>47.9</v>
      </c>
      <c r="K214" s="10">
        <f t="shared" si="13"/>
        <v>0</v>
      </c>
    </row>
    <row r="215" spans="1:11" x14ac:dyDescent="0.3">
      <c r="A215" s="9" t="str">
        <v>AS-95622</v>
      </c>
      <c r="B215" s="9">
        <v>49.95</v>
      </c>
      <c r="C215" s="10">
        <f>VLOOKUP(A215,Sales_Shopify!B:Z,12,0)</f>
        <v>49.95</v>
      </c>
      <c r="D215" s="10">
        <f t="shared" si="11"/>
        <v>0</v>
      </c>
      <c r="G215" s="9" t="str">
        <v>AS-95658</v>
      </c>
      <c r="H215" s="9" t="str">
        <v>['paypal']</v>
      </c>
      <c r="I215" s="9">
        <v>44.9</v>
      </c>
      <c r="J215" s="10">
        <f t="shared" si="12"/>
        <v>44.9</v>
      </c>
      <c r="K215" s="10">
        <f t="shared" si="13"/>
        <v>0</v>
      </c>
    </row>
    <row r="216" spans="1:11" x14ac:dyDescent="0.3">
      <c r="A216" s="9" t="str">
        <v>AS-95626</v>
      </c>
      <c r="B216" s="9">
        <v>24.9</v>
      </c>
      <c r="C216" s="10">
        <f>VLOOKUP(A216,Sales_Shopify!B:Z,12,0)</f>
        <v>24.9</v>
      </c>
      <c r="D216" s="10">
        <f t="shared" si="11"/>
        <v>0</v>
      </c>
      <c r="G216" s="9" t="str">
        <v>AS-95663</v>
      </c>
      <c r="H216" s="9" t="str">
        <v>['paypal']</v>
      </c>
      <c r="I216" s="9">
        <v>49.9</v>
      </c>
      <c r="J216" s="10">
        <f t="shared" si="12"/>
        <v>49.9</v>
      </c>
      <c r="K216" s="10">
        <f t="shared" si="13"/>
        <v>0</v>
      </c>
    </row>
    <row r="217" spans="1:11" x14ac:dyDescent="0.3">
      <c r="A217" s="9" t="str">
        <v>AS-95637</v>
      </c>
      <c r="B217" s="9">
        <v>31.9</v>
      </c>
      <c r="C217" s="10">
        <f>VLOOKUP(A217,Sales_Shopify!B:Z,12,0)</f>
        <v>31.9</v>
      </c>
      <c r="D217" s="10">
        <f t="shared" si="11"/>
        <v>0</v>
      </c>
      <c r="G217" s="9" t="str">
        <v>AS-95665</v>
      </c>
      <c r="H217" s="9" t="str">
        <v>['paypal']</v>
      </c>
      <c r="I217" s="9">
        <v>143.9</v>
      </c>
      <c r="J217" s="10">
        <f t="shared" si="12"/>
        <v>143.9</v>
      </c>
      <c r="K217" s="10">
        <f t="shared" si="13"/>
        <v>0</v>
      </c>
    </row>
    <row r="218" spans="1:11" x14ac:dyDescent="0.3">
      <c r="A218" s="9" t="str">
        <v>AS-95638</v>
      </c>
      <c r="B218" s="9">
        <v>247.5</v>
      </c>
      <c r="C218" s="10">
        <f>VLOOKUP(A218,Sales_Shopify!B:Z,12,0)</f>
        <v>247.5</v>
      </c>
      <c r="D218" s="10">
        <f t="shared" si="11"/>
        <v>0</v>
      </c>
      <c r="G218" s="9" t="str">
        <v>AS-95667</v>
      </c>
      <c r="H218" s="9" t="str">
        <v>['paypal']</v>
      </c>
      <c r="I218" s="9">
        <v>67.95</v>
      </c>
      <c r="J218" s="10">
        <f t="shared" si="12"/>
        <v>67.95</v>
      </c>
      <c r="K218" s="10">
        <f t="shared" si="13"/>
        <v>0</v>
      </c>
    </row>
    <row r="219" spans="1:11" x14ac:dyDescent="0.3">
      <c r="A219" s="9" t="str">
        <v>AS-95648</v>
      </c>
      <c r="B219" s="9">
        <v>31.9</v>
      </c>
      <c r="C219" s="10">
        <f>VLOOKUP(A219,Sales_Shopify!B:Z,12,0)</f>
        <v>31.9</v>
      </c>
      <c r="D219" s="10">
        <f t="shared" si="11"/>
        <v>0</v>
      </c>
      <c r="G219" s="9" t="str">
        <v>AS-95671</v>
      </c>
      <c r="H219" s="9" t="str">
        <v>['paypal']</v>
      </c>
      <c r="I219" s="9">
        <v>222.08</v>
      </c>
      <c r="J219" s="10">
        <f t="shared" si="12"/>
        <v>222.08</v>
      </c>
      <c r="K219" s="10">
        <f t="shared" si="13"/>
        <v>0</v>
      </c>
    </row>
    <row r="220" spans="1:11" x14ac:dyDescent="0.3">
      <c r="A220" s="9" t="str">
        <v>AS-95649</v>
      </c>
      <c r="B220" s="9">
        <v>47.9</v>
      </c>
      <c r="C220" s="10">
        <f>VLOOKUP(A220,Sales_Shopify!B:Z,12,0)</f>
        <v>47.9</v>
      </c>
      <c r="D220" s="10">
        <f t="shared" si="11"/>
        <v>0</v>
      </c>
      <c r="G220" s="9" t="str">
        <v>AS-95674</v>
      </c>
      <c r="H220" s="9" t="str">
        <v>['paypal']</v>
      </c>
      <c r="I220" s="9">
        <v>106.11</v>
      </c>
      <c r="J220" s="10">
        <f t="shared" si="12"/>
        <v>106.11</v>
      </c>
      <c r="K220" s="10">
        <f t="shared" si="13"/>
        <v>0</v>
      </c>
    </row>
    <row r="221" spans="1:11" x14ac:dyDescent="0.3">
      <c r="A221" s="9" t="str">
        <v>AS-95658</v>
      </c>
      <c r="B221" s="9">
        <v>44.9</v>
      </c>
      <c r="C221" s="10">
        <f>VLOOKUP(A221,Sales_Shopify!B:Z,12,0)</f>
        <v>44.9</v>
      </c>
      <c r="D221" s="10">
        <f t="shared" si="11"/>
        <v>0</v>
      </c>
      <c r="G221" s="9" t="str">
        <v>AS-95684</v>
      </c>
      <c r="H221" s="9" t="str">
        <v>['paypal']</v>
      </c>
      <c r="I221" s="9">
        <v>99.95</v>
      </c>
      <c r="J221" s="10">
        <f t="shared" si="12"/>
        <v>99.95</v>
      </c>
      <c r="K221" s="10">
        <f t="shared" si="13"/>
        <v>0</v>
      </c>
    </row>
    <row r="222" spans="1:11" x14ac:dyDescent="0.3">
      <c r="A222" s="9" t="str">
        <v>AS-95663</v>
      </c>
      <c r="B222" s="9">
        <v>49.9</v>
      </c>
      <c r="C222" s="10">
        <f>VLOOKUP(A222,Sales_Shopify!B:Z,12,0)</f>
        <v>49.9</v>
      </c>
      <c r="D222" s="10">
        <f t="shared" si="11"/>
        <v>0</v>
      </c>
      <c r="G222" s="9" t="str">
        <v>AS-95694</v>
      </c>
      <c r="H222" s="9" t="str">
        <v>['paypal']</v>
      </c>
      <c r="I222" s="9">
        <v>37.9</v>
      </c>
      <c r="J222" s="10">
        <f t="shared" si="12"/>
        <v>37.9</v>
      </c>
      <c r="K222" s="10">
        <f t="shared" si="13"/>
        <v>0</v>
      </c>
    </row>
    <row r="223" spans="1:11" x14ac:dyDescent="0.3">
      <c r="A223" s="9" t="str">
        <v>AS-95665</v>
      </c>
      <c r="B223" s="9">
        <v>143.9</v>
      </c>
      <c r="C223" s="10">
        <f>VLOOKUP(A223,Sales_Shopify!B:Z,12,0)</f>
        <v>143.9</v>
      </c>
      <c r="D223" s="10">
        <f t="shared" si="11"/>
        <v>0</v>
      </c>
      <c r="G223" s="9" t="str">
        <v>AS-95695</v>
      </c>
      <c r="H223" s="9" t="str">
        <v>['paypal']</v>
      </c>
      <c r="I223" s="9">
        <v>31.9</v>
      </c>
      <c r="J223" s="10">
        <f t="shared" si="12"/>
        <v>31.9</v>
      </c>
      <c r="K223" s="10">
        <f t="shared" si="13"/>
        <v>0</v>
      </c>
    </row>
    <row r="224" spans="1:11" x14ac:dyDescent="0.3">
      <c r="A224" s="9" t="str">
        <v>AS-95666</v>
      </c>
      <c r="B224" s="9">
        <v>79.960000000000008</v>
      </c>
      <c r="C224" s="10">
        <f>VLOOKUP(A224,Sales_Shopify!B:Z,12,0)</f>
        <v>79.959999999999994</v>
      </c>
      <c r="D224" s="10">
        <f t="shared" si="11"/>
        <v>1.4210854715202004E-14</v>
      </c>
      <c r="G224" s="9" t="str">
        <v>AS-95698</v>
      </c>
      <c r="H224" s="9" t="str">
        <v>['paypal']</v>
      </c>
      <c r="I224" s="9">
        <v>24.9</v>
      </c>
      <c r="J224" s="10">
        <f t="shared" si="12"/>
        <v>24.9</v>
      </c>
      <c r="K224" s="10">
        <f t="shared" si="13"/>
        <v>0</v>
      </c>
    </row>
    <row r="225" spans="1:11" x14ac:dyDescent="0.3">
      <c r="A225" s="9" t="str">
        <v>AS-95667</v>
      </c>
      <c r="B225" s="9">
        <v>67.95</v>
      </c>
      <c r="C225" s="10">
        <f>VLOOKUP(A225,Sales_Shopify!B:Z,12,0)</f>
        <v>67.95</v>
      </c>
      <c r="D225" s="10">
        <f t="shared" si="11"/>
        <v>0</v>
      </c>
      <c r="G225" s="9" t="str">
        <v>AS-95701</v>
      </c>
      <c r="H225" s="9" t="str">
        <v>['paypal']</v>
      </c>
      <c r="I225" s="9">
        <v>114.95</v>
      </c>
      <c r="J225" s="10">
        <f t="shared" si="12"/>
        <v>114.95</v>
      </c>
      <c r="K225" s="10">
        <f t="shared" si="13"/>
        <v>0</v>
      </c>
    </row>
    <row r="226" spans="1:11" x14ac:dyDescent="0.3">
      <c r="A226" s="9" t="str">
        <v>AS-95671</v>
      </c>
      <c r="B226" s="9">
        <v>222.08</v>
      </c>
      <c r="C226" s="10">
        <f>VLOOKUP(A226,Sales_Shopify!B:Z,12,0)</f>
        <v>222.08</v>
      </c>
      <c r="D226" s="10">
        <f t="shared" si="11"/>
        <v>0</v>
      </c>
      <c r="G226" s="9" t="str">
        <v>AS-95703</v>
      </c>
      <c r="H226" s="9" t="str">
        <v>['paypal']</v>
      </c>
      <c r="I226" s="9">
        <v>67.95</v>
      </c>
      <c r="J226" s="10">
        <f t="shared" si="12"/>
        <v>67.95</v>
      </c>
      <c r="K226" s="10">
        <f t="shared" si="13"/>
        <v>0</v>
      </c>
    </row>
    <row r="227" spans="1:11" x14ac:dyDescent="0.3">
      <c r="A227" s="9" t="str">
        <v>AS-95674</v>
      </c>
      <c r="B227" s="9">
        <v>106.11</v>
      </c>
      <c r="C227" s="10">
        <f>VLOOKUP(A227,Sales_Shopify!B:Z,12,0)</f>
        <v>106.11</v>
      </c>
      <c r="D227" s="10">
        <f t="shared" si="11"/>
        <v>0</v>
      </c>
      <c r="G227" s="9" t="str">
        <v>AS-95714</v>
      </c>
      <c r="H227" s="9" t="str">
        <v>['paypal']</v>
      </c>
      <c r="I227" s="9">
        <v>220.28</v>
      </c>
      <c r="J227" s="10">
        <f t="shared" si="12"/>
        <v>220.28</v>
      </c>
      <c r="K227" s="10">
        <f t="shared" si="13"/>
        <v>0</v>
      </c>
    </row>
    <row r="228" spans="1:11" x14ac:dyDescent="0.3">
      <c r="A228" s="9" t="str">
        <v>AS-95684</v>
      </c>
      <c r="B228" s="9">
        <v>99.95</v>
      </c>
      <c r="C228" s="10">
        <f>VLOOKUP(A228,Sales_Shopify!B:Z,12,0)</f>
        <v>99.95</v>
      </c>
      <c r="D228" s="10">
        <f t="shared" si="11"/>
        <v>0</v>
      </c>
      <c r="G228" s="9" t="str">
        <v>AS-95715</v>
      </c>
      <c r="H228" s="9" t="str">
        <v>['paypal']</v>
      </c>
      <c r="I228" s="9">
        <v>63.9</v>
      </c>
      <c r="J228" s="10">
        <f t="shared" si="12"/>
        <v>63.9</v>
      </c>
      <c r="K228" s="10">
        <f t="shared" si="13"/>
        <v>0</v>
      </c>
    </row>
    <row r="229" spans="1:11" x14ac:dyDescent="0.3">
      <c r="A229" s="9" t="str">
        <v>AS-95694</v>
      </c>
      <c r="B229" s="9">
        <v>37.9</v>
      </c>
      <c r="C229" s="10">
        <f>VLOOKUP(A229,Sales_Shopify!B:Z,12,0)</f>
        <v>37.9</v>
      </c>
      <c r="D229" s="10">
        <f t="shared" si="11"/>
        <v>0</v>
      </c>
      <c r="G229" s="9" t="str">
        <v>AS-95719</v>
      </c>
      <c r="H229" s="9" t="str">
        <v>['paypal']</v>
      </c>
      <c r="I229" s="9">
        <v>64.95</v>
      </c>
      <c r="J229" s="10">
        <f t="shared" si="12"/>
        <v>64.95</v>
      </c>
      <c r="K229" s="10">
        <f t="shared" si="13"/>
        <v>0</v>
      </c>
    </row>
    <row r="230" spans="1:11" x14ac:dyDescent="0.3">
      <c r="A230" s="9" t="str">
        <v>AS-95695</v>
      </c>
      <c r="B230" s="9">
        <v>31.9</v>
      </c>
      <c r="C230" s="10">
        <f>VLOOKUP(A230,Sales_Shopify!B:Z,12,0)</f>
        <v>31.9</v>
      </c>
      <c r="D230" s="10">
        <f t="shared" si="11"/>
        <v>0</v>
      </c>
      <c r="G230" s="9" t="str">
        <v>AS-95720</v>
      </c>
      <c r="H230" s="9" t="str">
        <v>['paypal']</v>
      </c>
      <c r="I230" s="9">
        <v>67.95</v>
      </c>
      <c r="J230" s="10">
        <f t="shared" si="12"/>
        <v>67.95</v>
      </c>
      <c r="K230" s="10">
        <f t="shared" si="13"/>
        <v>0</v>
      </c>
    </row>
    <row r="231" spans="1:11" x14ac:dyDescent="0.3">
      <c r="A231" s="9" t="str">
        <v>AS-95698</v>
      </c>
      <c r="B231" s="9">
        <v>24.9</v>
      </c>
      <c r="C231" s="10">
        <f>VLOOKUP(A231,Sales_Shopify!B:Z,12,0)</f>
        <v>24.9</v>
      </c>
      <c r="D231" s="10">
        <f t="shared" si="11"/>
        <v>0</v>
      </c>
      <c r="G231" s="9" t="str">
        <v>AS-95708</v>
      </c>
      <c r="H231" s="9" t="str">
        <v>['paypal']</v>
      </c>
      <c r="I231" s="9">
        <v>0</v>
      </c>
      <c r="J231" s="10">
        <f t="shared" si="12"/>
        <v>0</v>
      </c>
      <c r="K231" s="10">
        <f t="shared" si="13"/>
        <v>0</v>
      </c>
    </row>
    <row r="232" spans="1:11" x14ac:dyDescent="0.3">
      <c r="A232" s="9" t="str">
        <v>AS-95701</v>
      </c>
      <c r="B232" s="9">
        <v>114.95</v>
      </c>
      <c r="C232" s="10">
        <f>VLOOKUP(A232,Sales_Shopify!B:Z,12,0)</f>
        <v>114.95</v>
      </c>
      <c r="D232" s="10">
        <f t="shared" si="11"/>
        <v>0</v>
      </c>
      <c r="G232" s="9" t="str">
        <v>AS-95718</v>
      </c>
      <c r="H232" s="9" t="str">
        <v>['paypal']</v>
      </c>
      <c r="I232" s="9">
        <v>0</v>
      </c>
      <c r="J232" s="10">
        <f t="shared" si="12"/>
        <v>0</v>
      </c>
      <c r="K232" s="10">
        <f t="shared" si="13"/>
        <v>0</v>
      </c>
    </row>
    <row r="233" spans="1:11" x14ac:dyDescent="0.3">
      <c r="A233" s="9" t="str">
        <v>AS-95703</v>
      </c>
      <c r="B233" s="9">
        <v>67.95</v>
      </c>
      <c r="C233" s="10">
        <f>VLOOKUP(A233,Sales_Shopify!B:Z,12,0)</f>
        <v>67.95</v>
      </c>
      <c r="D233" s="10">
        <f t="shared" si="11"/>
        <v>0</v>
      </c>
      <c r="G233" s="9" t="str">
        <v>AS-95666</v>
      </c>
      <c r="H233" s="9" t="str">
        <v>['paypal']</v>
      </c>
      <c r="I233" s="9">
        <v>79.959999999999994</v>
      </c>
      <c r="J233" s="10">
        <f t="shared" si="12"/>
        <v>79.960000000000008</v>
      </c>
      <c r="K233" s="10">
        <f t="shared" si="13"/>
        <v>-1.4210854715202004E-14</v>
      </c>
    </row>
    <row r="234" spans="1:11" x14ac:dyDescent="0.3">
      <c r="A234" s="9" t="str">
        <v>AS-95708</v>
      </c>
      <c r="B234" s="9">
        <v>0</v>
      </c>
      <c r="C234" s="10">
        <f>VLOOKUP(A234,Sales_Shopify!B:Z,12,0)</f>
        <v>0</v>
      </c>
      <c r="D234" s="10">
        <f t="shared" si="11"/>
        <v>0</v>
      </c>
      <c r="G234" s="9" t="str">
        <v>AS-93059</v>
      </c>
      <c r="H234" s="9" t="str">
        <v>['paypal']</v>
      </c>
      <c r="I234" s="9">
        <v>-42.5</v>
      </c>
      <c r="J234" s="10">
        <f t="shared" si="12"/>
        <v>-42.5</v>
      </c>
      <c r="K234" s="10">
        <f t="shared" si="13"/>
        <v>0</v>
      </c>
    </row>
    <row r="235" spans="1:11" x14ac:dyDescent="0.3">
      <c r="A235" s="9" t="str">
        <v>AS-95714</v>
      </c>
      <c r="B235" s="9">
        <v>220.28</v>
      </c>
      <c r="C235" s="10">
        <f>VLOOKUP(A235,Sales_Shopify!B:Z,12,0)</f>
        <v>220.28</v>
      </c>
      <c r="D235" s="10">
        <f t="shared" si="11"/>
        <v>0</v>
      </c>
      <c r="G235" s="9" t="str">
        <v>AS-93002</v>
      </c>
      <c r="H235" s="9" t="str">
        <v>['paypal']</v>
      </c>
      <c r="I235" s="9">
        <v>-49.35</v>
      </c>
      <c r="J235" s="10">
        <f t="shared" si="12"/>
        <v>-49.35</v>
      </c>
      <c r="K235" s="10">
        <f t="shared" si="13"/>
        <v>0</v>
      </c>
    </row>
    <row r="236" spans="1:11" x14ac:dyDescent="0.3">
      <c r="A236" s="9" t="str">
        <v>AS-95715</v>
      </c>
      <c r="B236" s="9">
        <v>63.9</v>
      </c>
      <c r="C236" s="10">
        <f>VLOOKUP(A236,Sales_Shopify!B:Z,12,0)</f>
        <v>63.9</v>
      </c>
      <c r="D236" s="10">
        <f t="shared" si="11"/>
        <v>0</v>
      </c>
      <c r="G236" s="9" t="str">
        <v>AS-95740</v>
      </c>
      <c r="H236" s="9" t="str">
        <v>['paypal']</v>
      </c>
      <c r="I236" s="9">
        <v>28.26</v>
      </c>
      <c r="J236" s="10">
        <f t="shared" si="12"/>
        <v>28.26</v>
      </c>
      <c r="K236" s="10">
        <f t="shared" si="13"/>
        <v>0</v>
      </c>
    </row>
    <row r="237" spans="1:11" x14ac:dyDescent="0.3">
      <c r="A237" s="9" t="str">
        <v>AS-95718</v>
      </c>
      <c r="B237" s="9">
        <v>0</v>
      </c>
      <c r="C237" s="10">
        <f>VLOOKUP(A237,Sales_Shopify!B:Z,12,0)</f>
        <v>0</v>
      </c>
      <c r="D237" s="10">
        <f t="shared" si="11"/>
        <v>0</v>
      </c>
      <c r="G237" s="9" t="str">
        <v>AS-95749</v>
      </c>
      <c r="H237" s="9" t="str">
        <v>['paypal']</v>
      </c>
      <c r="I237" s="9">
        <v>59.85</v>
      </c>
      <c r="J237" s="10">
        <f t="shared" si="12"/>
        <v>59.85</v>
      </c>
      <c r="K237" s="10">
        <f t="shared" si="13"/>
        <v>0</v>
      </c>
    </row>
    <row r="238" spans="1:11" x14ac:dyDescent="0.3">
      <c r="A238" s="9" t="str">
        <v>AS-95719</v>
      </c>
      <c r="B238" s="9">
        <v>64.95</v>
      </c>
      <c r="C238" s="10">
        <f>VLOOKUP(A238,Sales_Shopify!B:Z,12,0)</f>
        <v>64.95</v>
      </c>
      <c r="D238" s="10">
        <f t="shared" si="11"/>
        <v>0</v>
      </c>
      <c r="G238" s="9" t="str">
        <v>AS-95753</v>
      </c>
      <c r="H238" s="9" t="str">
        <v>['paypal']</v>
      </c>
      <c r="I238" s="9">
        <v>67.95</v>
      </c>
      <c r="J238" s="10">
        <f t="shared" si="12"/>
        <v>67.95</v>
      </c>
      <c r="K238" s="10">
        <f t="shared" si="13"/>
        <v>0</v>
      </c>
    </row>
    <row r="239" spans="1:11" x14ac:dyDescent="0.3">
      <c r="A239" s="9" t="str">
        <v>AS-95720</v>
      </c>
      <c r="B239" s="9">
        <v>67.95</v>
      </c>
      <c r="C239" s="10">
        <f>VLOOKUP(A239,Sales_Shopify!B:Z,12,0)</f>
        <v>67.95</v>
      </c>
      <c r="D239" s="10">
        <f t="shared" si="11"/>
        <v>0</v>
      </c>
      <c r="G239" s="9" t="str">
        <v>AS-95766</v>
      </c>
      <c r="H239" s="9" t="str">
        <v>['paypal']</v>
      </c>
      <c r="I239" s="9">
        <v>84.95</v>
      </c>
      <c r="J239" s="10">
        <f t="shared" si="12"/>
        <v>84.95</v>
      </c>
      <c r="K239" s="10">
        <f t="shared" si="13"/>
        <v>0</v>
      </c>
    </row>
    <row r="240" spans="1:11" x14ac:dyDescent="0.3">
      <c r="A240" s="9" t="str">
        <v>AS-95739</v>
      </c>
      <c r="B240" s="9">
        <v>0</v>
      </c>
      <c r="C240" s="10">
        <f>VLOOKUP(A240,Sales_Shopify!B:Z,12,0)</f>
        <v>0</v>
      </c>
      <c r="D240" s="10">
        <f t="shared" si="11"/>
        <v>0</v>
      </c>
      <c r="G240" s="9" t="str">
        <v>AS-95768</v>
      </c>
      <c r="H240" s="9" t="str">
        <v>['paypal']</v>
      </c>
      <c r="I240" s="9">
        <v>37.9</v>
      </c>
      <c r="J240" s="10">
        <f t="shared" si="12"/>
        <v>37.9</v>
      </c>
      <c r="K240" s="10">
        <f t="shared" si="13"/>
        <v>0</v>
      </c>
    </row>
    <row r="241" spans="1:11" x14ac:dyDescent="0.3">
      <c r="A241" s="9" t="str">
        <v>AS-95740</v>
      </c>
      <c r="B241" s="9">
        <v>28.26</v>
      </c>
      <c r="C241" s="10">
        <f>VLOOKUP(A241,Sales_Shopify!B:Z,12,0)</f>
        <v>28.26</v>
      </c>
      <c r="D241" s="10">
        <f t="shared" si="11"/>
        <v>0</v>
      </c>
      <c r="G241" s="9" t="str">
        <v>AS-95775</v>
      </c>
      <c r="H241" s="9" t="str">
        <v>['paypal']</v>
      </c>
      <c r="I241" s="9">
        <v>30.85</v>
      </c>
      <c r="J241" s="10">
        <f t="shared" si="12"/>
        <v>30.85</v>
      </c>
      <c r="K241" s="10">
        <f t="shared" si="13"/>
        <v>0</v>
      </c>
    </row>
    <row r="242" spans="1:11" x14ac:dyDescent="0.3">
      <c r="A242" s="9" t="str">
        <v>AS-94735</v>
      </c>
      <c r="B242" s="9">
        <v>-67.95</v>
      </c>
      <c r="C242" s="10">
        <f>VLOOKUP(A242,Sales_Shopify!B:Z,12,0)</f>
        <v>-67.95</v>
      </c>
      <c r="D242" s="10">
        <f t="shared" si="11"/>
        <v>0</v>
      </c>
      <c r="G242" s="9" t="str">
        <v>AS-95795</v>
      </c>
      <c r="H242" s="9" t="str">
        <v>['paypal']</v>
      </c>
      <c r="I242" s="9">
        <v>31.9</v>
      </c>
      <c r="J242" s="10">
        <f t="shared" si="12"/>
        <v>31.9</v>
      </c>
      <c r="K242" s="10">
        <f t="shared" si="13"/>
        <v>0</v>
      </c>
    </row>
    <row r="243" spans="1:11" x14ac:dyDescent="0.3">
      <c r="A243" s="9" t="str">
        <v>AS-89740</v>
      </c>
      <c r="B243" s="9">
        <v>-89.95</v>
      </c>
      <c r="C243" s="10">
        <f>VLOOKUP(A243,Sales_Shopify!B:Z,12,0)</f>
        <v>-89.95</v>
      </c>
      <c r="D243" s="10">
        <f t="shared" si="11"/>
        <v>0</v>
      </c>
      <c r="G243" s="9" t="str">
        <v>AS-95796</v>
      </c>
      <c r="H243" s="9" t="str">
        <v>['paypal']</v>
      </c>
      <c r="I243" s="9">
        <v>59.85</v>
      </c>
      <c r="J243" s="10">
        <f t="shared" si="12"/>
        <v>59.85</v>
      </c>
      <c r="K243" s="10">
        <f t="shared" si="13"/>
        <v>0</v>
      </c>
    </row>
    <row r="244" spans="1:11" x14ac:dyDescent="0.3">
      <c r="A244" s="9" t="str">
        <v>AS-95747</v>
      </c>
      <c r="B244" s="9">
        <v>0</v>
      </c>
      <c r="C244" s="10">
        <f>VLOOKUP(A244,Sales_Shopify!B:Z,12,0)</f>
        <v>0</v>
      </c>
      <c r="D244" s="10">
        <f t="shared" si="11"/>
        <v>0</v>
      </c>
      <c r="G244" s="9" t="str">
        <v>AS-95747</v>
      </c>
      <c r="H244" s="9" t="str">
        <v>['paypal']</v>
      </c>
      <c r="I244" s="9">
        <v>0</v>
      </c>
      <c r="J244" s="10">
        <f t="shared" si="12"/>
        <v>0</v>
      </c>
      <c r="K244" s="10">
        <f t="shared" si="13"/>
        <v>0</v>
      </c>
    </row>
    <row r="245" spans="1:11" x14ac:dyDescent="0.3">
      <c r="A245" s="9" t="str">
        <v>AS-95749</v>
      </c>
      <c r="B245" s="9">
        <v>59.85</v>
      </c>
      <c r="C245" s="10">
        <f>VLOOKUP(A245,Sales_Shopify!B:Z,12,0)</f>
        <v>59.85</v>
      </c>
      <c r="D245" s="10">
        <f t="shared" si="11"/>
        <v>0</v>
      </c>
      <c r="G245" s="9" t="str">
        <v>AS-95739</v>
      </c>
      <c r="H245" s="9" t="str">
        <v>['paypal']</v>
      </c>
      <c r="I245" s="9">
        <v>0</v>
      </c>
      <c r="J245" s="10">
        <f t="shared" si="12"/>
        <v>0</v>
      </c>
      <c r="K245" s="10">
        <f t="shared" si="13"/>
        <v>0</v>
      </c>
    </row>
    <row r="246" spans="1:11" x14ac:dyDescent="0.3">
      <c r="A246" s="9" t="str">
        <v>AS-95753</v>
      </c>
      <c r="B246" s="9">
        <v>67.95</v>
      </c>
      <c r="C246" s="10">
        <f>VLOOKUP(A246,Sales_Shopify!B:Z,12,0)</f>
        <v>67.95</v>
      </c>
      <c r="D246" s="10">
        <f t="shared" si="11"/>
        <v>0</v>
      </c>
      <c r="G246" s="9" t="str">
        <v>AS-95805</v>
      </c>
      <c r="H246" s="9" t="str">
        <v>['paypal']</v>
      </c>
      <c r="I246" s="9">
        <v>65.900000000000006</v>
      </c>
      <c r="J246" s="10">
        <f t="shared" si="12"/>
        <v>65.900000000000006</v>
      </c>
      <c r="K246" s="10">
        <f t="shared" si="13"/>
        <v>0</v>
      </c>
    </row>
    <row r="247" spans="1:11" x14ac:dyDescent="0.3">
      <c r="A247" s="9" t="str">
        <v>AS-95766</v>
      </c>
      <c r="B247" s="9">
        <v>84.95</v>
      </c>
      <c r="C247" s="10">
        <f>VLOOKUP(A247,Sales_Shopify!B:Z,12,0)</f>
        <v>84.95</v>
      </c>
      <c r="D247" s="10">
        <f t="shared" si="11"/>
        <v>0</v>
      </c>
      <c r="G247" s="9" t="str">
        <v>AS-95820</v>
      </c>
      <c r="H247" s="9" t="str">
        <v>['paypal']</v>
      </c>
      <c r="I247" s="9">
        <v>287.7</v>
      </c>
      <c r="J247" s="10">
        <f t="shared" si="12"/>
        <v>287.7</v>
      </c>
      <c r="K247" s="10">
        <f t="shared" si="13"/>
        <v>0</v>
      </c>
    </row>
    <row r="248" spans="1:11" x14ac:dyDescent="0.3">
      <c r="A248" s="9" t="str">
        <v>AS-95768</v>
      </c>
      <c r="B248" s="9">
        <v>37.9</v>
      </c>
      <c r="C248" s="10">
        <f>VLOOKUP(A248,Sales_Shopify!B:Z,12,0)</f>
        <v>37.9</v>
      </c>
      <c r="D248" s="10">
        <f t="shared" si="11"/>
        <v>0</v>
      </c>
      <c r="G248" s="9" t="str">
        <v>AS-95830</v>
      </c>
      <c r="H248" s="9" t="str">
        <v>['paypal']</v>
      </c>
      <c r="I248" s="9">
        <v>117.9</v>
      </c>
      <c r="J248" s="10">
        <f t="shared" si="12"/>
        <v>117.9</v>
      </c>
      <c r="K248" s="10">
        <f t="shared" si="13"/>
        <v>0</v>
      </c>
    </row>
    <row r="249" spans="1:11" x14ac:dyDescent="0.3">
      <c r="A249" s="9" t="str">
        <v>AS-95775</v>
      </c>
      <c r="B249" s="9">
        <v>30.85</v>
      </c>
      <c r="C249" s="10">
        <f>VLOOKUP(A249,Sales_Shopify!B:Z,12,0)</f>
        <v>30.85</v>
      </c>
      <c r="D249" s="10">
        <f t="shared" si="11"/>
        <v>0</v>
      </c>
      <c r="G249" s="9" t="str">
        <v>AS-95839</v>
      </c>
      <c r="H249" s="9" t="str">
        <v>['paypal']</v>
      </c>
      <c r="I249" s="9">
        <v>50.72</v>
      </c>
      <c r="J249" s="10">
        <f t="shared" si="12"/>
        <v>50.72</v>
      </c>
      <c r="K249" s="10">
        <f t="shared" si="13"/>
        <v>0</v>
      </c>
    </row>
    <row r="250" spans="1:11" x14ac:dyDescent="0.3">
      <c r="A250" s="9" t="str">
        <v>AS-95795</v>
      </c>
      <c r="B250" s="9">
        <v>31.9</v>
      </c>
      <c r="C250" s="10">
        <f>VLOOKUP(A250,Sales_Shopify!B:Z,12,0)</f>
        <v>31.9</v>
      </c>
      <c r="D250" s="10">
        <f t="shared" si="11"/>
        <v>0</v>
      </c>
      <c r="G250" s="9" t="str">
        <v>AS-95841</v>
      </c>
      <c r="H250" s="9" t="str">
        <v>['paypal']</v>
      </c>
      <c r="I250" s="9">
        <v>17.899999999999999</v>
      </c>
      <c r="J250" s="10">
        <f t="shared" si="12"/>
        <v>17.899999999999999</v>
      </c>
      <c r="K250" s="10">
        <f t="shared" si="13"/>
        <v>0</v>
      </c>
    </row>
    <row r="251" spans="1:11" x14ac:dyDescent="0.3">
      <c r="A251" s="9" t="str">
        <v>AS-95796</v>
      </c>
      <c r="B251" s="9">
        <v>59.85</v>
      </c>
      <c r="C251" s="10">
        <f>VLOOKUP(A251,Sales_Shopify!B:Z,12,0)</f>
        <v>59.85</v>
      </c>
      <c r="D251" s="10">
        <f t="shared" si="11"/>
        <v>0</v>
      </c>
      <c r="G251" s="9" t="str">
        <v>AS-95852</v>
      </c>
      <c r="H251" s="9" t="str">
        <v>['paypal']</v>
      </c>
      <c r="I251" s="9">
        <v>171.8</v>
      </c>
      <c r="J251" s="10">
        <f t="shared" si="12"/>
        <v>171.8</v>
      </c>
      <c r="K251" s="10">
        <f t="shared" si="13"/>
        <v>0</v>
      </c>
    </row>
    <row r="252" spans="1:11" x14ac:dyDescent="0.3">
      <c r="A252" s="9" t="str">
        <v>AS-95805</v>
      </c>
      <c r="B252" s="9">
        <v>65.900000000000006</v>
      </c>
      <c r="C252" s="10">
        <f>VLOOKUP(A252,Sales_Shopify!B:Z,12,0)</f>
        <v>65.900000000000006</v>
      </c>
      <c r="D252" s="10">
        <f t="shared" si="11"/>
        <v>0</v>
      </c>
      <c r="G252" s="9" t="str">
        <v>AS-95855</v>
      </c>
      <c r="H252" s="9" t="str">
        <v>['paypal']</v>
      </c>
      <c r="I252" s="9">
        <v>89.9</v>
      </c>
      <c r="J252" s="10">
        <f t="shared" si="12"/>
        <v>89.9</v>
      </c>
      <c r="K252" s="10">
        <f t="shared" si="13"/>
        <v>0</v>
      </c>
    </row>
    <row r="253" spans="1:11" x14ac:dyDescent="0.3">
      <c r="A253" s="9" t="str">
        <v>AS-95820</v>
      </c>
      <c r="B253" s="9">
        <v>287.7</v>
      </c>
      <c r="C253" s="10">
        <f>VLOOKUP(A253,Sales_Shopify!B:Z,12,0)</f>
        <v>287.7</v>
      </c>
      <c r="D253" s="10">
        <f t="shared" si="11"/>
        <v>0</v>
      </c>
      <c r="G253" s="9" t="str">
        <v>AS-95857</v>
      </c>
      <c r="H253" s="9" t="str">
        <v>['paypal']</v>
      </c>
      <c r="I253" s="9">
        <v>47.9</v>
      </c>
      <c r="J253" s="10">
        <f t="shared" si="12"/>
        <v>47.9</v>
      </c>
      <c r="K253" s="10">
        <f t="shared" si="13"/>
        <v>0</v>
      </c>
    </row>
    <row r="254" spans="1:11" x14ac:dyDescent="0.3">
      <c r="A254" s="9" t="str">
        <v>AS-95821</v>
      </c>
      <c r="B254" s="9">
        <v>0</v>
      </c>
      <c r="C254" s="10">
        <f>VLOOKUP(A254,Sales_Shopify!B:Z,12,0)</f>
        <v>0</v>
      </c>
      <c r="D254" s="10">
        <f t="shared" si="11"/>
        <v>0</v>
      </c>
      <c r="G254" s="9" t="str">
        <v>AS-95869</v>
      </c>
      <c r="H254" s="9" t="str">
        <v>['paypal']</v>
      </c>
      <c r="I254" s="9">
        <v>36.409999999999997</v>
      </c>
      <c r="J254" s="10">
        <f t="shared" si="12"/>
        <v>36.409999999999997</v>
      </c>
      <c r="K254" s="10">
        <f t="shared" si="13"/>
        <v>0</v>
      </c>
    </row>
    <row r="255" spans="1:11" x14ac:dyDescent="0.3">
      <c r="A255" s="9" t="str">
        <v>AS-95830</v>
      </c>
      <c r="B255" s="9">
        <v>117.9</v>
      </c>
      <c r="C255" s="10">
        <f>VLOOKUP(A255,Sales_Shopify!B:Z,12,0)</f>
        <v>117.9</v>
      </c>
      <c r="D255" s="10">
        <f t="shared" si="11"/>
        <v>0</v>
      </c>
      <c r="G255" s="9" t="str">
        <v>AS-95873</v>
      </c>
      <c r="H255" s="9" t="str">
        <v>['paypal']</v>
      </c>
      <c r="I255" s="9">
        <v>17.899999999999999</v>
      </c>
      <c r="J255" s="10">
        <f t="shared" si="12"/>
        <v>17.899999999999999</v>
      </c>
      <c r="K255" s="10">
        <f t="shared" si="13"/>
        <v>0</v>
      </c>
    </row>
    <row r="256" spans="1:11" x14ac:dyDescent="0.3">
      <c r="A256" s="9" t="str">
        <v>AS-90749</v>
      </c>
      <c r="B256" s="9">
        <v>-17.8</v>
      </c>
      <c r="C256" s="10">
        <f>VLOOKUP(A256,Sales_Shopify!B:Z,12,0)</f>
        <v>-17.8</v>
      </c>
      <c r="D256" s="10">
        <f t="shared" si="11"/>
        <v>0</v>
      </c>
      <c r="G256" s="9" t="str">
        <v>AS-95878</v>
      </c>
      <c r="H256" s="9" t="str">
        <v>['paypal']</v>
      </c>
      <c r="I256" s="9">
        <v>24.9</v>
      </c>
      <c r="J256" s="10">
        <f t="shared" si="12"/>
        <v>24.9</v>
      </c>
      <c r="K256" s="10">
        <f t="shared" si="13"/>
        <v>0</v>
      </c>
    </row>
    <row r="257" spans="1:11" x14ac:dyDescent="0.3">
      <c r="A257" s="9" t="str">
        <v>AS-95839</v>
      </c>
      <c r="B257" s="9">
        <v>50.72</v>
      </c>
      <c r="C257" s="10">
        <f>VLOOKUP(A257,Sales_Shopify!B:Z,12,0)</f>
        <v>50.72</v>
      </c>
      <c r="D257" s="10">
        <f t="shared" si="11"/>
        <v>0</v>
      </c>
      <c r="G257" s="9" t="str">
        <v>AS-95881</v>
      </c>
      <c r="H257" s="9" t="str">
        <v>['paypal']</v>
      </c>
      <c r="I257" s="9">
        <v>114.95</v>
      </c>
      <c r="J257" s="10">
        <f t="shared" si="12"/>
        <v>114.95</v>
      </c>
      <c r="K257" s="10">
        <f t="shared" si="13"/>
        <v>0</v>
      </c>
    </row>
    <row r="258" spans="1:11" x14ac:dyDescent="0.3">
      <c r="A258" s="9" t="str">
        <v>AS-95841</v>
      </c>
      <c r="B258" s="9">
        <v>17.899999999999999</v>
      </c>
      <c r="C258" s="10">
        <f>VLOOKUP(A258,Sales_Shopify!B:Z,12,0)</f>
        <v>17.899999999999999</v>
      </c>
      <c r="D258" s="10">
        <f t="shared" si="11"/>
        <v>0</v>
      </c>
      <c r="G258" s="9" t="str">
        <v>AS-95883</v>
      </c>
      <c r="H258" s="9" t="str">
        <v>['paypal']</v>
      </c>
      <c r="I258" s="9">
        <v>59.85</v>
      </c>
      <c r="J258" s="10">
        <f t="shared" si="12"/>
        <v>59.85</v>
      </c>
      <c r="K258" s="10">
        <f t="shared" si="13"/>
        <v>0</v>
      </c>
    </row>
    <row r="259" spans="1:11" x14ac:dyDescent="0.3">
      <c r="A259" s="9" t="str">
        <v>AS-95842</v>
      </c>
      <c r="B259" s="9">
        <v>126.38</v>
      </c>
      <c r="C259" s="10">
        <f>VLOOKUP(A259,Sales_Shopify!B:Z,12,0)</f>
        <v>126.38</v>
      </c>
      <c r="D259" s="10">
        <f t="shared" si="11"/>
        <v>0</v>
      </c>
      <c r="G259" s="9" t="str">
        <v>AS-95885</v>
      </c>
      <c r="H259" s="9" t="str">
        <v>['paypal']</v>
      </c>
      <c r="I259" s="9">
        <v>67.95</v>
      </c>
      <c r="J259" s="10">
        <f t="shared" si="12"/>
        <v>67.95</v>
      </c>
      <c r="K259" s="10">
        <f t="shared" si="13"/>
        <v>0</v>
      </c>
    </row>
    <row r="260" spans="1:11" x14ac:dyDescent="0.3">
      <c r="A260" s="9" t="str">
        <v>AS-95852</v>
      </c>
      <c r="B260" s="9">
        <v>171.8</v>
      </c>
      <c r="C260" s="10">
        <f>VLOOKUP(A260,Sales_Shopify!B:Z,12,0)</f>
        <v>171.8</v>
      </c>
      <c r="D260" s="10">
        <f t="shared" si="11"/>
        <v>0</v>
      </c>
      <c r="G260" s="9" t="str">
        <v>AS-95842</v>
      </c>
      <c r="H260" s="9" t="str">
        <v>['paypal']</v>
      </c>
      <c r="I260" s="9">
        <v>126.38</v>
      </c>
      <c r="J260" s="10">
        <f t="shared" si="12"/>
        <v>126.38</v>
      </c>
      <c r="K260" s="10">
        <f t="shared" si="13"/>
        <v>0</v>
      </c>
    </row>
    <row r="261" spans="1:11" x14ac:dyDescent="0.3">
      <c r="A261" s="9" t="str">
        <v>AS-95855</v>
      </c>
      <c r="B261" s="9">
        <v>89.9</v>
      </c>
      <c r="C261" s="10">
        <f>VLOOKUP(A261,Sales_Shopify!B:Z,12,0)</f>
        <v>89.9</v>
      </c>
      <c r="D261" s="10">
        <f t="shared" ref="D261:D324" si="14">IFERROR(+B261-C261,"Not_Found")</f>
        <v>0</v>
      </c>
      <c r="G261" s="9" t="str">
        <v>AS-95821</v>
      </c>
      <c r="H261" s="9" t="str">
        <v>['paypal']</v>
      </c>
      <c r="I261" s="9">
        <v>0</v>
      </c>
      <c r="J261" s="10">
        <f t="shared" ref="J261:J324" si="15">VLOOKUP(G261,$A$4:$D$1048576,2,0)</f>
        <v>0</v>
      </c>
      <c r="K261" s="10">
        <f t="shared" ref="K261:K324" si="16">IFERROR(+I261-J261,"Not_Found")</f>
        <v>0</v>
      </c>
    </row>
    <row r="262" spans="1:11" x14ac:dyDescent="0.3">
      <c r="A262" s="9" t="str">
        <v>AS-95857</v>
      </c>
      <c r="B262" s="9">
        <v>47.9</v>
      </c>
      <c r="C262" s="10">
        <f>VLOOKUP(A262,Sales_Shopify!B:Z,12,0)</f>
        <v>47.9</v>
      </c>
      <c r="D262" s="10">
        <f t="shared" si="14"/>
        <v>0</v>
      </c>
      <c r="G262" s="9" t="str">
        <v>AS-95896</v>
      </c>
      <c r="H262" s="9" t="str">
        <v>['paypal']</v>
      </c>
      <c r="I262" s="9">
        <v>67.95</v>
      </c>
      <c r="J262" s="10">
        <f t="shared" si="15"/>
        <v>67.95</v>
      </c>
      <c r="K262" s="10">
        <f t="shared" si="16"/>
        <v>0</v>
      </c>
    </row>
    <row r="263" spans="1:11" x14ac:dyDescent="0.3">
      <c r="A263" s="9" t="str">
        <v>AS-95869</v>
      </c>
      <c r="B263" s="9">
        <v>36.409999999999997</v>
      </c>
      <c r="C263" s="10">
        <f>VLOOKUP(A263,Sales_Shopify!B:Z,12,0)</f>
        <v>36.409999999999997</v>
      </c>
      <c r="D263" s="10">
        <f t="shared" si="14"/>
        <v>0</v>
      </c>
      <c r="G263" s="9" t="str">
        <v>AS-95899</v>
      </c>
      <c r="H263" s="9" t="str">
        <v>['paypal']</v>
      </c>
      <c r="I263" s="9">
        <v>37.9</v>
      </c>
      <c r="J263" s="10">
        <f t="shared" si="15"/>
        <v>37.9</v>
      </c>
      <c r="K263" s="10">
        <f t="shared" si="16"/>
        <v>0</v>
      </c>
    </row>
    <row r="264" spans="1:11" x14ac:dyDescent="0.3">
      <c r="A264" s="9" t="str">
        <v>AS-95873</v>
      </c>
      <c r="B264" s="9">
        <v>17.899999999999999</v>
      </c>
      <c r="C264" s="10">
        <f>VLOOKUP(A264,Sales_Shopify!B:Z,12,0)</f>
        <v>17.899999999999999</v>
      </c>
      <c r="D264" s="10">
        <f t="shared" si="14"/>
        <v>0</v>
      </c>
      <c r="G264" s="9" t="str">
        <v>AS-95909</v>
      </c>
      <c r="H264" s="9" t="str">
        <v>['paypal']</v>
      </c>
      <c r="I264" s="9">
        <v>135.9</v>
      </c>
      <c r="J264" s="10">
        <f t="shared" si="15"/>
        <v>135.9</v>
      </c>
      <c r="K264" s="10">
        <f t="shared" si="16"/>
        <v>0</v>
      </c>
    </row>
    <row r="265" spans="1:11" x14ac:dyDescent="0.3">
      <c r="A265" s="9" t="str">
        <v>AS-95878</v>
      </c>
      <c r="B265" s="9">
        <v>24.9</v>
      </c>
      <c r="C265" s="10">
        <f>VLOOKUP(A265,Sales_Shopify!B:Z,12,0)</f>
        <v>24.9</v>
      </c>
      <c r="D265" s="10">
        <f t="shared" si="14"/>
        <v>0</v>
      </c>
      <c r="G265" s="9" t="str">
        <v>AS-95911</v>
      </c>
      <c r="H265" s="9" t="str">
        <v>['paypal']</v>
      </c>
      <c r="I265" s="9">
        <v>47.9</v>
      </c>
      <c r="J265" s="10">
        <f t="shared" si="15"/>
        <v>47.9</v>
      </c>
      <c r="K265" s="10">
        <f t="shared" si="16"/>
        <v>0</v>
      </c>
    </row>
    <row r="266" spans="1:11" x14ac:dyDescent="0.3">
      <c r="A266" s="9" t="str">
        <v>AS-95881</v>
      </c>
      <c r="B266" s="9">
        <v>114.95</v>
      </c>
      <c r="C266" s="10">
        <f>VLOOKUP(A266,Sales_Shopify!B:Z,12,0)</f>
        <v>114.95</v>
      </c>
      <c r="D266" s="10">
        <f t="shared" si="14"/>
        <v>0</v>
      </c>
      <c r="G266" s="9" t="str">
        <v>AS-95928</v>
      </c>
      <c r="H266" s="9" t="str">
        <v>['paypal']</v>
      </c>
      <c r="I266" s="9">
        <v>170.85</v>
      </c>
      <c r="J266" s="10">
        <f t="shared" si="15"/>
        <v>170.85</v>
      </c>
      <c r="K266" s="10">
        <f t="shared" si="16"/>
        <v>0</v>
      </c>
    </row>
    <row r="267" spans="1:11" x14ac:dyDescent="0.3">
      <c r="A267" s="9" t="str">
        <v>AS-95883</v>
      </c>
      <c r="B267" s="9">
        <v>59.85</v>
      </c>
      <c r="C267" s="10">
        <f>VLOOKUP(A267,Sales_Shopify!B:Z,12,0)</f>
        <v>59.85</v>
      </c>
      <c r="D267" s="10">
        <f t="shared" si="14"/>
        <v>0</v>
      </c>
      <c r="G267" s="9" t="str">
        <v>AS-95932</v>
      </c>
      <c r="H267" s="9" t="str">
        <v>['paypal']</v>
      </c>
      <c r="I267" s="9">
        <v>99.95</v>
      </c>
      <c r="J267" s="10">
        <f t="shared" si="15"/>
        <v>99.95</v>
      </c>
      <c r="K267" s="10">
        <f t="shared" si="16"/>
        <v>0</v>
      </c>
    </row>
    <row r="268" spans="1:11" x14ac:dyDescent="0.3">
      <c r="A268" s="9" t="str">
        <v>AS-95885</v>
      </c>
      <c r="B268" s="9">
        <v>67.95</v>
      </c>
      <c r="C268" s="10">
        <f>VLOOKUP(A268,Sales_Shopify!B:Z,12,0)</f>
        <v>67.95</v>
      </c>
      <c r="D268" s="10">
        <f t="shared" si="14"/>
        <v>0</v>
      </c>
      <c r="G268" s="9" t="str">
        <v>AS-95943</v>
      </c>
      <c r="H268" s="9" t="str">
        <v>['paypal']</v>
      </c>
      <c r="I268" s="9">
        <v>31.9</v>
      </c>
      <c r="J268" s="10">
        <f t="shared" si="15"/>
        <v>31.9</v>
      </c>
      <c r="K268" s="10">
        <f t="shared" si="16"/>
        <v>0</v>
      </c>
    </row>
    <row r="269" spans="1:11" x14ac:dyDescent="0.3">
      <c r="A269" s="9" t="str">
        <v>AS-95896</v>
      </c>
      <c r="B269" s="9">
        <v>67.95</v>
      </c>
      <c r="C269" s="10">
        <f>VLOOKUP(A269,Sales_Shopify!B:Z,12,0)</f>
        <v>67.95</v>
      </c>
      <c r="D269" s="10">
        <f t="shared" si="14"/>
        <v>0</v>
      </c>
      <c r="G269" s="9" t="str">
        <v>AS-95953</v>
      </c>
      <c r="H269" s="9" t="str">
        <v>['paypal']</v>
      </c>
      <c r="I269" s="9">
        <v>31.9</v>
      </c>
      <c r="J269" s="10">
        <f t="shared" si="15"/>
        <v>31.9</v>
      </c>
      <c r="K269" s="10">
        <f t="shared" si="16"/>
        <v>0</v>
      </c>
    </row>
    <row r="270" spans="1:11" x14ac:dyDescent="0.3">
      <c r="A270" s="9" t="str">
        <v>AS-95899</v>
      </c>
      <c r="B270" s="9">
        <v>37.9</v>
      </c>
      <c r="C270" s="10">
        <f>VLOOKUP(A270,Sales_Shopify!B:Z,12,0)</f>
        <v>37.9</v>
      </c>
      <c r="D270" s="10">
        <f t="shared" si="14"/>
        <v>0</v>
      </c>
      <c r="G270" s="9" t="str">
        <v>AS-95954</v>
      </c>
      <c r="H270" s="9" t="str">
        <v>['paypal']</v>
      </c>
      <c r="I270" s="9">
        <v>63.23</v>
      </c>
      <c r="J270" s="10">
        <f t="shared" si="15"/>
        <v>63.23</v>
      </c>
      <c r="K270" s="10">
        <f t="shared" si="16"/>
        <v>0</v>
      </c>
    </row>
    <row r="271" spans="1:11" x14ac:dyDescent="0.3">
      <c r="A271" s="9" t="str">
        <v>AS-95905</v>
      </c>
      <c r="B271" s="9">
        <v>0</v>
      </c>
      <c r="C271" s="10">
        <f>VLOOKUP(A271,Sales_Shopify!B:Z,12,0)</f>
        <v>0</v>
      </c>
      <c r="D271" s="10">
        <f t="shared" si="14"/>
        <v>0</v>
      </c>
      <c r="G271" s="9" t="str">
        <v>AS-95955</v>
      </c>
      <c r="H271" s="9" t="str">
        <v>['paypal']</v>
      </c>
      <c r="I271" s="9">
        <v>72.849999999999994</v>
      </c>
      <c r="J271" s="10">
        <f t="shared" si="15"/>
        <v>72.849999999999994</v>
      </c>
      <c r="K271" s="10">
        <f t="shared" si="16"/>
        <v>0</v>
      </c>
    </row>
    <row r="272" spans="1:11" x14ac:dyDescent="0.3">
      <c r="A272" s="9" t="str">
        <v>AS-95909</v>
      </c>
      <c r="B272" s="9">
        <v>135.9</v>
      </c>
      <c r="C272" s="10">
        <f>VLOOKUP(A272,Sales_Shopify!B:Z,12,0)</f>
        <v>135.9</v>
      </c>
      <c r="D272" s="10">
        <f t="shared" si="14"/>
        <v>0</v>
      </c>
      <c r="G272" s="9" t="str">
        <v>AS-95961</v>
      </c>
      <c r="H272" s="9" t="str">
        <v>['paypal']</v>
      </c>
      <c r="I272" s="9">
        <v>37.9</v>
      </c>
      <c r="J272" s="10">
        <f t="shared" si="15"/>
        <v>37.9</v>
      </c>
      <c r="K272" s="10">
        <f t="shared" si="16"/>
        <v>0</v>
      </c>
    </row>
    <row r="273" spans="1:11" x14ac:dyDescent="0.3">
      <c r="A273" s="9" t="str">
        <v>AS-95911</v>
      </c>
      <c r="B273" s="9">
        <v>47.9</v>
      </c>
      <c r="C273" s="10">
        <f>VLOOKUP(A273,Sales_Shopify!B:Z,12,0)</f>
        <v>47.9</v>
      </c>
      <c r="D273" s="10">
        <f t="shared" si="14"/>
        <v>0</v>
      </c>
      <c r="G273" s="9" t="str">
        <v>AS-95905</v>
      </c>
      <c r="H273" s="9" t="str">
        <v>['paypal']</v>
      </c>
      <c r="I273" s="9">
        <v>0</v>
      </c>
      <c r="J273" s="10">
        <f t="shared" si="15"/>
        <v>0</v>
      </c>
      <c r="K273" s="10">
        <f t="shared" si="16"/>
        <v>0</v>
      </c>
    </row>
    <row r="274" spans="1:11" x14ac:dyDescent="0.3">
      <c r="A274" s="9" t="str">
        <v>AS-95928</v>
      </c>
      <c r="B274" s="9">
        <v>170.85</v>
      </c>
      <c r="C274" s="10">
        <f>VLOOKUP(A274,Sales_Shopify!B:Z,12,0)</f>
        <v>170.85</v>
      </c>
      <c r="D274" s="10">
        <f t="shared" si="14"/>
        <v>0</v>
      </c>
      <c r="G274" s="9" t="str">
        <v>AS-95963</v>
      </c>
      <c r="H274" s="9" t="str">
        <v>['paypal']</v>
      </c>
      <c r="I274" s="9">
        <v>79.95</v>
      </c>
      <c r="J274" s="10">
        <f t="shared" si="15"/>
        <v>79.95</v>
      </c>
      <c r="K274" s="10">
        <f t="shared" si="16"/>
        <v>0</v>
      </c>
    </row>
    <row r="275" spans="1:11" x14ac:dyDescent="0.3">
      <c r="A275" s="9" t="str">
        <v>AS-95932</v>
      </c>
      <c r="B275" s="9">
        <v>99.95</v>
      </c>
      <c r="C275" s="10">
        <f>VLOOKUP(A275,Sales_Shopify!B:Z,12,0)</f>
        <v>99.95</v>
      </c>
      <c r="D275" s="10">
        <f t="shared" si="14"/>
        <v>0</v>
      </c>
      <c r="G275" s="9" t="str">
        <v>AS-95966</v>
      </c>
      <c r="H275" s="9" t="str">
        <v>['paypal']</v>
      </c>
      <c r="I275" s="9">
        <v>37.9</v>
      </c>
      <c r="J275" s="10">
        <f t="shared" si="15"/>
        <v>37.9</v>
      </c>
      <c r="K275" s="10">
        <f t="shared" si="16"/>
        <v>0</v>
      </c>
    </row>
    <row r="276" spans="1:11" x14ac:dyDescent="0.3">
      <c r="A276" s="9" t="str">
        <v>AS-95943</v>
      </c>
      <c r="B276" s="9">
        <v>31.9</v>
      </c>
      <c r="C276" s="10">
        <f>VLOOKUP(A276,Sales_Shopify!B:Z,12,0)</f>
        <v>31.9</v>
      </c>
      <c r="D276" s="10">
        <f t="shared" si="14"/>
        <v>0</v>
      </c>
      <c r="G276" s="9" t="str">
        <v>AS-95972</v>
      </c>
      <c r="H276" s="9" t="str">
        <v>['paypal']</v>
      </c>
      <c r="I276" s="9">
        <v>100.49</v>
      </c>
      <c r="J276" s="10">
        <f t="shared" si="15"/>
        <v>100.49</v>
      </c>
      <c r="K276" s="10">
        <f t="shared" si="16"/>
        <v>0</v>
      </c>
    </row>
    <row r="277" spans="1:11" x14ac:dyDescent="0.3">
      <c r="A277" s="9" t="str">
        <v>AS-95953</v>
      </c>
      <c r="B277" s="9">
        <v>31.9</v>
      </c>
      <c r="C277" s="10">
        <f>VLOOKUP(A277,Sales_Shopify!B:Z,12,0)</f>
        <v>31.9</v>
      </c>
      <c r="D277" s="10">
        <f t="shared" si="14"/>
        <v>0</v>
      </c>
      <c r="G277" s="9" t="str">
        <v>AS-95978</v>
      </c>
      <c r="H277" s="9" t="str">
        <v>['paypal']</v>
      </c>
      <c r="I277" s="9">
        <v>31.9</v>
      </c>
      <c r="J277" s="10">
        <f t="shared" si="15"/>
        <v>31.9</v>
      </c>
      <c r="K277" s="10">
        <f t="shared" si="16"/>
        <v>0</v>
      </c>
    </row>
    <row r="278" spans="1:11" x14ac:dyDescent="0.3">
      <c r="A278" s="9" t="str">
        <v>AS-95954</v>
      </c>
      <c r="B278" s="9">
        <v>63.23</v>
      </c>
      <c r="C278" s="10">
        <f>VLOOKUP(A278,Sales_Shopify!B:Z,12,0)</f>
        <v>63.23</v>
      </c>
      <c r="D278" s="10">
        <f t="shared" si="14"/>
        <v>0</v>
      </c>
      <c r="G278" s="9" t="str">
        <v>AS-95982</v>
      </c>
      <c r="H278" s="9" t="str">
        <v>['paypal']</v>
      </c>
      <c r="I278" s="9">
        <v>122.31</v>
      </c>
      <c r="J278" s="10">
        <f t="shared" si="15"/>
        <v>122.31</v>
      </c>
      <c r="K278" s="10">
        <f t="shared" si="16"/>
        <v>0</v>
      </c>
    </row>
    <row r="279" spans="1:11" x14ac:dyDescent="0.3">
      <c r="A279" s="9" t="str">
        <v>AS-95955</v>
      </c>
      <c r="B279" s="9">
        <v>72.849999999999994</v>
      </c>
      <c r="C279" s="10">
        <f>VLOOKUP(A279,Sales_Shopify!B:Z,12,0)</f>
        <v>72.849999999999994</v>
      </c>
      <c r="D279" s="10">
        <f t="shared" si="14"/>
        <v>0</v>
      </c>
      <c r="G279" s="9" t="str">
        <v>AS-95986</v>
      </c>
      <c r="H279" s="9" t="str">
        <v>['paypal']</v>
      </c>
      <c r="I279" s="9">
        <v>62.9</v>
      </c>
      <c r="J279" s="10">
        <f t="shared" si="15"/>
        <v>62.9</v>
      </c>
      <c r="K279" s="10">
        <f t="shared" si="16"/>
        <v>0</v>
      </c>
    </row>
    <row r="280" spans="1:11" x14ac:dyDescent="0.3">
      <c r="A280" s="9" t="str">
        <v>AS-95961</v>
      </c>
      <c r="B280" s="9">
        <v>37.9</v>
      </c>
      <c r="C280" s="10">
        <f>VLOOKUP(A280,Sales_Shopify!B:Z,12,0)</f>
        <v>37.9</v>
      </c>
      <c r="D280" s="10">
        <f t="shared" si="14"/>
        <v>0</v>
      </c>
      <c r="G280" s="9" t="str">
        <v>AS-96005</v>
      </c>
      <c r="H280" s="9" t="str">
        <v>['paypal']</v>
      </c>
      <c r="I280" s="9">
        <v>84.95</v>
      </c>
      <c r="J280" s="10">
        <f t="shared" si="15"/>
        <v>84.95</v>
      </c>
      <c r="K280" s="10">
        <f t="shared" si="16"/>
        <v>0</v>
      </c>
    </row>
    <row r="281" spans="1:11" x14ac:dyDescent="0.3">
      <c r="A281" s="9" t="str">
        <v>AS-95963</v>
      </c>
      <c r="B281" s="9">
        <v>79.95</v>
      </c>
      <c r="C281" s="10">
        <f>VLOOKUP(A281,Sales_Shopify!B:Z,12,0)</f>
        <v>79.95</v>
      </c>
      <c r="D281" s="10">
        <f t="shared" si="14"/>
        <v>0</v>
      </c>
      <c r="G281" s="9" t="str">
        <v>AS-96006</v>
      </c>
      <c r="H281" s="9" t="str">
        <v>['paypal']</v>
      </c>
      <c r="I281" s="9">
        <v>93.85</v>
      </c>
      <c r="J281" s="10">
        <f t="shared" si="15"/>
        <v>93.85</v>
      </c>
      <c r="K281" s="10">
        <f t="shared" si="16"/>
        <v>0</v>
      </c>
    </row>
    <row r="282" spans="1:11" x14ac:dyDescent="0.3">
      <c r="A282" s="9" t="str">
        <v>AS-95966</v>
      </c>
      <c r="B282" s="9">
        <v>37.9</v>
      </c>
      <c r="C282" s="10">
        <f>VLOOKUP(A282,Sales_Shopify!B:Z,12,0)</f>
        <v>37.9</v>
      </c>
      <c r="D282" s="10">
        <f t="shared" si="14"/>
        <v>0</v>
      </c>
      <c r="G282" s="9" t="str">
        <v>AS-96008</v>
      </c>
      <c r="H282" s="9" t="str">
        <v>['paypal']</v>
      </c>
      <c r="I282" s="9">
        <v>85.9</v>
      </c>
      <c r="J282" s="10">
        <f t="shared" si="15"/>
        <v>85.9</v>
      </c>
      <c r="K282" s="10">
        <f t="shared" si="16"/>
        <v>0</v>
      </c>
    </row>
    <row r="283" spans="1:11" x14ac:dyDescent="0.3">
      <c r="A283" s="9" t="str">
        <v>AS-95972</v>
      </c>
      <c r="B283" s="9">
        <v>100.49</v>
      </c>
      <c r="C283" s="10">
        <f>VLOOKUP(A283,Sales_Shopify!B:Z,12,0)</f>
        <v>100.49</v>
      </c>
      <c r="D283" s="10">
        <f t="shared" si="14"/>
        <v>0</v>
      </c>
      <c r="G283" s="9" t="str">
        <v>AS-96011</v>
      </c>
      <c r="H283" s="9" t="str">
        <v>['paypal']</v>
      </c>
      <c r="I283" s="9">
        <v>138.38</v>
      </c>
      <c r="J283" s="10">
        <f t="shared" si="15"/>
        <v>138.38</v>
      </c>
      <c r="K283" s="10">
        <f t="shared" si="16"/>
        <v>0</v>
      </c>
    </row>
    <row r="284" spans="1:11" x14ac:dyDescent="0.3">
      <c r="A284" s="9" t="str">
        <v>AS-95978</v>
      </c>
      <c r="B284" s="9">
        <v>31.9</v>
      </c>
      <c r="C284" s="10">
        <f>VLOOKUP(A284,Sales_Shopify!B:Z,12,0)</f>
        <v>31.9</v>
      </c>
      <c r="D284" s="10">
        <f t="shared" si="14"/>
        <v>0</v>
      </c>
      <c r="G284" s="9" t="str">
        <v>AS-96016</v>
      </c>
      <c r="H284" s="9" t="str">
        <v>['paypal']</v>
      </c>
      <c r="I284" s="9">
        <v>111.7</v>
      </c>
      <c r="J284" s="10">
        <f t="shared" si="15"/>
        <v>111.7</v>
      </c>
      <c r="K284" s="10">
        <f t="shared" si="16"/>
        <v>0</v>
      </c>
    </row>
    <row r="285" spans="1:11" x14ac:dyDescent="0.3">
      <c r="A285" s="9" t="str">
        <v>AS-95982</v>
      </c>
      <c r="B285" s="9">
        <v>122.31</v>
      </c>
      <c r="C285" s="10">
        <f>VLOOKUP(A285,Sales_Shopify!B:Z,12,0)</f>
        <v>122.31</v>
      </c>
      <c r="D285" s="10">
        <f t="shared" si="14"/>
        <v>0</v>
      </c>
      <c r="G285" s="9" t="str">
        <v>AS-96026</v>
      </c>
      <c r="H285" s="9" t="str">
        <v>['paypal']</v>
      </c>
      <c r="I285" s="9">
        <v>44.85</v>
      </c>
      <c r="J285" s="10">
        <f t="shared" si="15"/>
        <v>44.85</v>
      </c>
      <c r="K285" s="10">
        <f t="shared" si="16"/>
        <v>0</v>
      </c>
    </row>
    <row r="286" spans="1:11" x14ac:dyDescent="0.3">
      <c r="A286" s="9" t="str">
        <v>AS-95986</v>
      </c>
      <c r="B286" s="9">
        <v>62.9</v>
      </c>
      <c r="C286" s="10">
        <f>VLOOKUP(A286,Sales_Shopify!B:Z,12,0)</f>
        <v>62.9</v>
      </c>
      <c r="D286" s="10">
        <f t="shared" si="14"/>
        <v>0</v>
      </c>
      <c r="G286" s="9" t="str">
        <v>AS-96004</v>
      </c>
      <c r="H286" s="9" t="str">
        <v>['paypal']</v>
      </c>
      <c r="I286" s="9">
        <v>0</v>
      </c>
      <c r="J286" s="10">
        <f t="shared" si="15"/>
        <v>0</v>
      </c>
      <c r="K286" s="10">
        <f t="shared" si="16"/>
        <v>0</v>
      </c>
    </row>
    <row r="287" spans="1:11" x14ac:dyDescent="0.3">
      <c r="A287" s="9" t="str">
        <v>AS-96004</v>
      </c>
      <c r="B287" s="9">
        <v>0</v>
      </c>
      <c r="C287" s="10">
        <f>VLOOKUP(A287,Sales_Shopify!B:Z,12,0)</f>
        <v>0</v>
      </c>
      <c r="D287" s="10">
        <f t="shared" si="14"/>
        <v>0</v>
      </c>
      <c r="G287" s="9" t="str">
        <v>AS-89740</v>
      </c>
      <c r="H287" s="9" t="str">
        <v>['paypal']</v>
      </c>
      <c r="I287" s="9">
        <v>-89.95</v>
      </c>
      <c r="J287" s="10">
        <f t="shared" si="15"/>
        <v>-89.95</v>
      </c>
      <c r="K287" s="10">
        <f t="shared" si="16"/>
        <v>0</v>
      </c>
    </row>
    <row r="288" spans="1:11" x14ac:dyDescent="0.3">
      <c r="A288" s="9" t="str">
        <v>AS-96005</v>
      </c>
      <c r="B288" s="9">
        <v>84.95</v>
      </c>
      <c r="C288" s="10">
        <f>VLOOKUP(A288,Sales_Shopify!B:Z,12,0)</f>
        <v>84.95</v>
      </c>
      <c r="D288" s="10">
        <f t="shared" si="14"/>
        <v>0</v>
      </c>
      <c r="G288" s="9" t="str">
        <v>AS-96035</v>
      </c>
      <c r="H288" s="9" t="str">
        <v>['paypal']</v>
      </c>
      <c r="I288" s="9">
        <v>84.95</v>
      </c>
      <c r="J288" s="10">
        <f t="shared" si="15"/>
        <v>84.95</v>
      </c>
      <c r="K288" s="10">
        <f t="shared" si="16"/>
        <v>0</v>
      </c>
    </row>
    <row r="289" spans="1:11" x14ac:dyDescent="0.3">
      <c r="A289" s="9" t="str">
        <v>AS-96006</v>
      </c>
      <c r="B289" s="9">
        <v>93.85</v>
      </c>
      <c r="C289" s="10">
        <f>VLOOKUP(A289,Sales_Shopify!B:Z,12,0)</f>
        <v>93.85</v>
      </c>
      <c r="D289" s="10">
        <f t="shared" si="14"/>
        <v>0</v>
      </c>
      <c r="G289" s="9" t="str">
        <v>AS-96040</v>
      </c>
      <c r="H289" s="9" t="str">
        <v>['paypal']</v>
      </c>
      <c r="I289" s="9">
        <v>53.91</v>
      </c>
      <c r="J289" s="10">
        <f t="shared" si="15"/>
        <v>53.91</v>
      </c>
      <c r="K289" s="10">
        <f t="shared" si="16"/>
        <v>0</v>
      </c>
    </row>
    <row r="290" spans="1:11" x14ac:dyDescent="0.3">
      <c r="A290" s="9" t="str">
        <v>AS-96008</v>
      </c>
      <c r="B290" s="9">
        <v>85.9</v>
      </c>
      <c r="C290" s="10">
        <f>VLOOKUP(A290,Sales_Shopify!B:Z,12,0)</f>
        <v>85.9</v>
      </c>
      <c r="D290" s="10">
        <f t="shared" si="14"/>
        <v>0</v>
      </c>
      <c r="G290" s="9" t="str">
        <v>AS-96045</v>
      </c>
      <c r="H290" s="9" t="str">
        <v>['paypal']</v>
      </c>
      <c r="I290" s="9">
        <v>31.9</v>
      </c>
      <c r="J290" s="10">
        <f t="shared" si="15"/>
        <v>31.9</v>
      </c>
      <c r="K290" s="10">
        <f t="shared" si="16"/>
        <v>0</v>
      </c>
    </row>
    <row r="291" spans="1:11" x14ac:dyDescent="0.3">
      <c r="A291" s="9" t="str">
        <v>AS-96011</v>
      </c>
      <c r="B291" s="9">
        <v>138.38</v>
      </c>
      <c r="C291" s="10">
        <f>VLOOKUP(A291,Sales_Shopify!B:Z,12,0)</f>
        <v>138.38</v>
      </c>
      <c r="D291" s="10">
        <f t="shared" si="14"/>
        <v>0</v>
      </c>
      <c r="G291" s="9" t="str">
        <v>AS-96048</v>
      </c>
      <c r="H291" s="9" t="str">
        <v>['paypal']</v>
      </c>
      <c r="I291" s="9">
        <v>67.95</v>
      </c>
      <c r="J291" s="10">
        <f t="shared" si="15"/>
        <v>67.95</v>
      </c>
      <c r="K291" s="10">
        <f t="shared" si="16"/>
        <v>0</v>
      </c>
    </row>
    <row r="292" spans="1:11" x14ac:dyDescent="0.3">
      <c r="A292" s="9" t="str">
        <v>AS-96016</v>
      </c>
      <c r="B292" s="9">
        <v>111.7</v>
      </c>
      <c r="C292" s="10">
        <f>VLOOKUP(A292,Sales_Shopify!B:Z,12,0)</f>
        <v>111.7</v>
      </c>
      <c r="D292" s="10">
        <f t="shared" si="14"/>
        <v>0</v>
      </c>
      <c r="G292" s="9" t="str">
        <v>AS-96079</v>
      </c>
      <c r="H292" s="9" t="str">
        <v>['paypal']</v>
      </c>
      <c r="I292" s="9">
        <v>37.9</v>
      </c>
      <c r="J292" s="10">
        <f t="shared" si="15"/>
        <v>37.9</v>
      </c>
      <c r="K292" s="10">
        <f t="shared" si="16"/>
        <v>0</v>
      </c>
    </row>
    <row r="293" spans="1:11" x14ac:dyDescent="0.3">
      <c r="A293" s="9" t="str">
        <v>AS-96026</v>
      </c>
      <c r="B293" s="9">
        <v>44.85</v>
      </c>
      <c r="C293" s="10">
        <f>VLOOKUP(A293,Sales_Shopify!B:Z,12,0)</f>
        <v>44.85</v>
      </c>
      <c r="D293" s="10">
        <f t="shared" si="14"/>
        <v>0</v>
      </c>
      <c r="G293" s="9" t="str">
        <v>AS-96089</v>
      </c>
      <c r="H293" s="9" t="str">
        <v>['paypal']</v>
      </c>
      <c r="I293" s="9">
        <v>53.46</v>
      </c>
      <c r="J293" s="10">
        <f t="shared" si="15"/>
        <v>53.46</v>
      </c>
      <c r="K293" s="10">
        <f t="shared" si="16"/>
        <v>0</v>
      </c>
    </row>
    <row r="294" spans="1:11" x14ac:dyDescent="0.3">
      <c r="A294" s="9" t="str">
        <v>AS-96035</v>
      </c>
      <c r="B294" s="9">
        <v>84.95</v>
      </c>
      <c r="C294" s="10">
        <f>VLOOKUP(A294,Sales_Shopify!B:Z,12,0)</f>
        <v>84.95</v>
      </c>
      <c r="D294" s="10">
        <f t="shared" si="14"/>
        <v>0</v>
      </c>
      <c r="G294" s="9" t="str">
        <v>AS-96092</v>
      </c>
      <c r="H294" s="9" t="str">
        <v>['paypal']</v>
      </c>
      <c r="I294" s="9">
        <v>30.85</v>
      </c>
      <c r="J294" s="10">
        <f t="shared" si="15"/>
        <v>30.85</v>
      </c>
      <c r="K294" s="10">
        <f t="shared" si="16"/>
        <v>0</v>
      </c>
    </row>
    <row r="295" spans="1:11" x14ac:dyDescent="0.3">
      <c r="A295" s="9" t="str">
        <v>AS-96040</v>
      </c>
      <c r="B295" s="9">
        <v>53.91</v>
      </c>
      <c r="C295" s="10">
        <f>VLOOKUP(A295,Sales_Shopify!B:Z,12,0)</f>
        <v>53.91</v>
      </c>
      <c r="D295" s="10">
        <f t="shared" si="14"/>
        <v>0</v>
      </c>
      <c r="G295" s="9" t="str">
        <v>AS-96093</v>
      </c>
      <c r="H295" s="9" t="str">
        <v>['paypal']</v>
      </c>
      <c r="I295" s="9">
        <v>72.77</v>
      </c>
      <c r="J295" s="10">
        <f t="shared" si="15"/>
        <v>72.77</v>
      </c>
      <c r="K295" s="10">
        <f t="shared" si="16"/>
        <v>0</v>
      </c>
    </row>
    <row r="296" spans="1:11" x14ac:dyDescent="0.3">
      <c r="A296" s="9" t="str">
        <v>AS-96045</v>
      </c>
      <c r="B296" s="9">
        <v>31.9</v>
      </c>
      <c r="C296" s="10">
        <f>VLOOKUP(A296,Sales_Shopify!B:Z,12,0)</f>
        <v>31.9</v>
      </c>
      <c r="D296" s="10">
        <f t="shared" si="14"/>
        <v>0</v>
      </c>
      <c r="G296" s="9" t="str">
        <v>AS-96096</v>
      </c>
      <c r="H296" s="9" t="str">
        <v>['paypal']</v>
      </c>
      <c r="I296" s="9">
        <v>146.85</v>
      </c>
      <c r="J296" s="10">
        <f t="shared" si="15"/>
        <v>146.85</v>
      </c>
      <c r="K296" s="10">
        <f t="shared" si="16"/>
        <v>0</v>
      </c>
    </row>
    <row r="297" spans="1:11" x14ac:dyDescent="0.3">
      <c r="A297" s="9" t="str">
        <v>AS-96048</v>
      </c>
      <c r="B297" s="9">
        <v>67.95</v>
      </c>
      <c r="C297" s="10">
        <f>VLOOKUP(A297,Sales_Shopify!B:Z,12,0)</f>
        <v>67.95</v>
      </c>
      <c r="D297" s="10">
        <f t="shared" si="14"/>
        <v>0</v>
      </c>
      <c r="G297" s="9" t="str">
        <v>AS-96097</v>
      </c>
      <c r="H297" s="9" t="str">
        <v>['paypal']</v>
      </c>
      <c r="I297" s="9">
        <v>17.899999999999999</v>
      </c>
      <c r="J297" s="10">
        <f t="shared" si="15"/>
        <v>17.899999999999999</v>
      </c>
      <c r="K297" s="10">
        <f t="shared" si="16"/>
        <v>0</v>
      </c>
    </row>
    <row r="298" spans="1:11" x14ac:dyDescent="0.3">
      <c r="A298" s="9" t="str">
        <v>AS-96079</v>
      </c>
      <c r="B298" s="9">
        <v>37.9</v>
      </c>
      <c r="C298" s="10">
        <f>VLOOKUP(A298,Sales_Shopify!B:Z,12,0)</f>
        <v>37.9</v>
      </c>
      <c r="D298" s="10">
        <f t="shared" si="14"/>
        <v>0</v>
      </c>
      <c r="G298" s="9" t="str">
        <v>AS-93495</v>
      </c>
      <c r="H298" s="9" t="str">
        <v>['paypal']</v>
      </c>
      <c r="I298" s="9">
        <v>-29.99</v>
      </c>
      <c r="J298" s="10">
        <f t="shared" si="15"/>
        <v>-29.99</v>
      </c>
      <c r="K298" s="10">
        <f t="shared" si="16"/>
        <v>0</v>
      </c>
    </row>
    <row r="299" spans="1:11" x14ac:dyDescent="0.3">
      <c r="A299" s="9" t="str">
        <v>AS-96089</v>
      </c>
      <c r="B299" s="9">
        <v>53.46</v>
      </c>
      <c r="C299" s="10">
        <f>VLOOKUP(A299,Sales_Shopify!B:Z,12,0)</f>
        <v>53.46</v>
      </c>
      <c r="D299" s="10">
        <f t="shared" si="14"/>
        <v>0</v>
      </c>
      <c r="G299" s="9" t="str">
        <v>AS-96110</v>
      </c>
      <c r="H299" s="9" t="str">
        <v>['paypal']</v>
      </c>
      <c r="I299" s="9">
        <v>37.9</v>
      </c>
      <c r="J299" s="10">
        <f t="shared" si="15"/>
        <v>37.9</v>
      </c>
      <c r="K299" s="10">
        <f t="shared" si="16"/>
        <v>0</v>
      </c>
    </row>
    <row r="300" spans="1:11" x14ac:dyDescent="0.3">
      <c r="A300" s="9" t="str">
        <v>AS-96092</v>
      </c>
      <c r="B300" s="9">
        <v>30.85</v>
      </c>
      <c r="C300" s="10">
        <f>VLOOKUP(A300,Sales_Shopify!B:Z,12,0)</f>
        <v>30.85</v>
      </c>
      <c r="D300" s="10">
        <f t="shared" si="14"/>
        <v>0</v>
      </c>
      <c r="G300" s="9" t="str">
        <v>AS-96114</v>
      </c>
      <c r="H300" s="9" t="str">
        <v>['paypal']</v>
      </c>
      <c r="I300" s="9">
        <v>76.23</v>
      </c>
      <c r="J300" s="10">
        <f t="shared" si="15"/>
        <v>76.23</v>
      </c>
      <c r="K300" s="10">
        <f t="shared" si="16"/>
        <v>0</v>
      </c>
    </row>
    <row r="301" spans="1:11" x14ac:dyDescent="0.3">
      <c r="A301" s="9" t="str">
        <v>AS-96093</v>
      </c>
      <c r="B301" s="9">
        <v>72.77</v>
      </c>
      <c r="C301" s="10">
        <f>VLOOKUP(A301,Sales_Shopify!B:Z,12,0)</f>
        <v>72.77</v>
      </c>
      <c r="D301" s="10">
        <f t="shared" si="14"/>
        <v>0</v>
      </c>
      <c r="G301" s="9" t="str">
        <v>AS-96120</v>
      </c>
      <c r="H301" s="9" t="str">
        <v>['paypal']</v>
      </c>
      <c r="I301" s="9">
        <v>34.61</v>
      </c>
      <c r="J301" s="10">
        <f t="shared" si="15"/>
        <v>34.61</v>
      </c>
      <c r="K301" s="10">
        <f t="shared" si="16"/>
        <v>0</v>
      </c>
    </row>
    <row r="302" spans="1:11" x14ac:dyDescent="0.3">
      <c r="A302" s="9" t="str">
        <v>AS-96096</v>
      </c>
      <c r="B302" s="9">
        <v>146.85</v>
      </c>
      <c r="C302" s="10">
        <f>VLOOKUP(A302,Sales_Shopify!B:Z,12,0)</f>
        <v>146.85</v>
      </c>
      <c r="D302" s="10">
        <f t="shared" si="14"/>
        <v>0</v>
      </c>
      <c r="G302" s="9" t="str">
        <v>AS-96124</v>
      </c>
      <c r="H302" s="9" t="str">
        <v>['paypal']</v>
      </c>
      <c r="I302" s="9">
        <v>40.86</v>
      </c>
      <c r="J302" s="10">
        <f t="shared" si="15"/>
        <v>40.86</v>
      </c>
      <c r="K302" s="10">
        <f t="shared" si="16"/>
        <v>0</v>
      </c>
    </row>
    <row r="303" spans="1:11" x14ac:dyDescent="0.3">
      <c r="A303" s="9" t="str">
        <v>AS-96097</v>
      </c>
      <c r="B303" s="9">
        <v>17.899999999999999</v>
      </c>
      <c r="C303" s="10">
        <f>VLOOKUP(A303,Sales_Shopify!B:Z,12,0)</f>
        <v>17.899999999999999</v>
      </c>
      <c r="D303" s="10">
        <f t="shared" si="14"/>
        <v>0</v>
      </c>
      <c r="G303" s="9" t="str">
        <v>AS-96132</v>
      </c>
      <c r="H303" s="9" t="str">
        <v>['paypal']</v>
      </c>
      <c r="I303" s="9">
        <v>37.9</v>
      </c>
      <c r="J303" s="10">
        <f t="shared" si="15"/>
        <v>37.9</v>
      </c>
      <c r="K303" s="10">
        <f t="shared" si="16"/>
        <v>0</v>
      </c>
    </row>
    <row r="304" spans="1:11" x14ac:dyDescent="0.3">
      <c r="A304" s="9" t="str">
        <v>AS-96110</v>
      </c>
      <c r="B304" s="9">
        <v>37.9</v>
      </c>
      <c r="C304" s="10">
        <f>VLOOKUP(A304,Sales_Shopify!B:Z,12,0)</f>
        <v>37.9</v>
      </c>
      <c r="D304" s="10">
        <f t="shared" si="14"/>
        <v>0</v>
      </c>
      <c r="G304" s="9" t="str">
        <v>AS-96135</v>
      </c>
      <c r="H304" s="9" t="str">
        <v>['paypal']</v>
      </c>
      <c r="I304" s="9">
        <v>21.9</v>
      </c>
      <c r="J304" s="10">
        <f t="shared" si="15"/>
        <v>21.9</v>
      </c>
      <c r="K304" s="10">
        <f t="shared" si="16"/>
        <v>0</v>
      </c>
    </row>
    <row r="305" spans="1:11" x14ac:dyDescent="0.3">
      <c r="A305" s="9" t="str">
        <v>AS-96114</v>
      </c>
      <c r="B305" s="9">
        <v>76.23</v>
      </c>
      <c r="C305" s="10">
        <f>VLOOKUP(A305,Sales_Shopify!B:Z,12,0)</f>
        <v>76.23</v>
      </c>
      <c r="D305" s="10">
        <f t="shared" si="14"/>
        <v>0</v>
      </c>
      <c r="G305" s="9" t="str">
        <v>AS-96141</v>
      </c>
      <c r="H305" s="9" t="str">
        <v>['paypal']</v>
      </c>
      <c r="I305" s="9">
        <v>67.95</v>
      </c>
      <c r="J305" s="10">
        <f t="shared" si="15"/>
        <v>67.95</v>
      </c>
      <c r="K305" s="10">
        <f t="shared" si="16"/>
        <v>0</v>
      </c>
    </row>
    <row r="306" spans="1:11" x14ac:dyDescent="0.3">
      <c r="A306" s="9" t="str">
        <v>AS-96120</v>
      </c>
      <c r="B306" s="9">
        <v>34.61</v>
      </c>
      <c r="C306" s="10">
        <f>VLOOKUP(A306,Sales_Shopify!B:Z,12,0)</f>
        <v>34.61</v>
      </c>
      <c r="D306" s="10">
        <f t="shared" si="14"/>
        <v>0</v>
      </c>
      <c r="G306" s="9" t="str">
        <v>AS-96146</v>
      </c>
      <c r="H306" s="9" t="str">
        <v>['paypal']</v>
      </c>
      <c r="I306" s="9">
        <v>76.23</v>
      </c>
      <c r="J306" s="10">
        <f t="shared" si="15"/>
        <v>76.23</v>
      </c>
      <c r="K306" s="10">
        <f t="shared" si="16"/>
        <v>0</v>
      </c>
    </row>
    <row r="307" spans="1:11" x14ac:dyDescent="0.3">
      <c r="A307" s="9" t="str">
        <v>AS-96124</v>
      </c>
      <c r="B307" s="9">
        <v>40.86</v>
      </c>
      <c r="C307" s="10">
        <f>VLOOKUP(A307,Sales_Shopify!B:Z,12,0)</f>
        <v>40.86</v>
      </c>
      <c r="D307" s="10">
        <f t="shared" si="14"/>
        <v>0</v>
      </c>
      <c r="G307" s="9" t="str">
        <v>AS-96153</v>
      </c>
      <c r="H307" s="9" t="str">
        <v>['paypal']</v>
      </c>
      <c r="I307" s="9">
        <v>85.9</v>
      </c>
      <c r="J307" s="10">
        <f t="shared" si="15"/>
        <v>85.9</v>
      </c>
      <c r="K307" s="10">
        <f t="shared" si="16"/>
        <v>0</v>
      </c>
    </row>
    <row r="308" spans="1:11" x14ac:dyDescent="0.3">
      <c r="A308" s="9" t="str">
        <v>AS-96132</v>
      </c>
      <c r="B308" s="9">
        <v>37.9</v>
      </c>
      <c r="C308" s="10">
        <f>VLOOKUP(A308,Sales_Shopify!B:Z,12,0)</f>
        <v>37.9</v>
      </c>
      <c r="D308" s="10">
        <f t="shared" si="14"/>
        <v>0</v>
      </c>
      <c r="G308" s="9" t="str">
        <v>AS-96162</v>
      </c>
      <c r="H308" s="9" t="str">
        <v>['paypal']</v>
      </c>
      <c r="I308" s="9">
        <v>31.9</v>
      </c>
      <c r="J308" s="10">
        <f t="shared" si="15"/>
        <v>31.9</v>
      </c>
      <c r="K308" s="10">
        <f t="shared" si="16"/>
        <v>0</v>
      </c>
    </row>
    <row r="309" spans="1:11" x14ac:dyDescent="0.3">
      <c r="A309" s="9" t="str">
        <v>AS-96135</v>
      </c>
      <c r="B309" s="9">
        <v>21.9</v>
      </c>
      <c r="C309" s="10">
        <f>VLOOKUP(A309,Sales_Shopify!B:Z,12,0)</f>
        <v>21.9</v>
      </c>
      <c r="D309" s="10">
        <f t="shared" si="14"/>
        <v>0</v>
      </c>
      <c r="G309" s="9" t="str">
        <v>AS-96167</v>
      </c>
      <c r="H309" s="9" t="str">
        <v>['paypal']</v>
      </c>
      <c r="I309" s="9">
        <v>107.91</v>
      </c>
      <c r="J309" s="10">
        <f t="shared" si="15"/>
        <v>107.91</v>
      </c>
      <c r="K309" s="10">
        <f t="shared" si="16"/>
        <v>0</v>
      </c>
    </row>
    <row r="310" spans="1:11" x14ac:dyDescent="0.3">
      <c r="A310" s="9" t="str">
        <v>AS-96141</v>
      </c>
      <c r="B310" s="9">
        <v>67.95</v>
      </c>
      <c r="C310" s="10">
        <f>VLOOKUP(A310,Sales_Shopify!B:Z,12,0)</f>
        <v>67.95</v>
      </c>
      <c r="D310" s="10">
        <f t="shared" si="14"/>
        <v>0</v>
      </c>
      <c r="G310" s="9" t="str">
        <v>AS-96177</v>
      </c>
      <c r="H310" s="9" t="str">
        <v>['paypal']</v>
      </c>
      <c r="I310" s="9">
        <v>67.95</v>
      </c>
      <c r="J310" s="10">
        <f t="shared" si="15"/>
        <v>67.95</v>
      </c>
      <c r="K310" s="10">
        <f t="shared" si="16"/>
        <v>0</v>
      </c>
    </row>
    <row r="311" spans="1:11" x14ac:dyDescent="0.3">
      <c r="A311" s="9" t="str">
        <v>AS-96146</v>
      </c>
      <c r="B311" s="9">
        <v>76.23</v>
      </c>
      <c r="C311" s="10">
        <f>VLOOKUP(A311,Sales_Shopify!B:Z,12,0)</f>
        <v>76.23</v>
      </c>
      <c r="D311" s="10">
        <f t="shared" si="14"/>
        <v>0</v>
      </c>
      <c r="G311" s="9" t="str">
        <v>AS-96178</v>
      </c>
      <c r="H311" s="9" t="str">
        <v>['paypal']</v>
      </c>
      <c r="I311" s="9">
        <v>58.85</v>
      </c>
      <c r="J311" s="10">
        <f t="shared" si="15"/>
        <v>58.85</v>
      </c>
      <c r="K311" s="10">
        <f t="shared" si="16"/>
        <v>0</v>
      </c>
    </row>
    <row r="312" spans="1:11" x14ac:dyDescent="0.3">
      <c r="A312" s="9" t="str">
        <v>AS-96153</v>
      </c>
      <c r="B312" s="9">
        <v>85.9</v>
      </c>
      <c r="C312" s="10">
        <f>VLOOKUP(A312,Sales_Shopify!B:Z,12,0)</f>
        <v>85.9</v>
      </c>
      <c r="D312" s="10">
        <f t="shared" si="14"/>
        <v>0</v>
      </c>
      <c r="G312" s="9" t="str">
        <v>AS-96181</v>
      </c>
      <c r="H312" s="9" t="str">
        <v>['paypal']</v>
      </c>
      <c r="I312" s="9">
        <v>31.9</v>
      </c>
      <c r="J312" s="10">
        <f t="shared" si="15"/>
        <v>31.9</v>
      </c>
      <c r="K312" s="10">
        <f t="shared" si="16"/>
        <v>0</v>
      </c>
    </row>
    <row r="313" spans="1:11" x14ac:dyDescent="0.3">
      <c r="A313" s="9" t="str">
        <v>AS-96162</v>
      </c>
      <c r="B313" s="9">
        <v>31.9</v>
      </c>
      <c r="C313" s="10">
        <f>VLOOKUP(A313,Sales_Shopify!B:Z,12,0)</f>
        <v>31.9</v>
      </c>
      <c r="D313" s="10">
        <f t="shared" si="14"/>
        <v>0</v>
      </c>
      <c r="G313" s="9" t="str">
        <v>AS-96187</v>
      </c>
      <c r="H313" s="9" t="str">
        <v>['paypal']</v>
      </c>
      <c r="I313" s="9">
        <v>99.95</v>
      </c>
      <c r="J313" s="10">
        <f t="shared" si="15"/>
        <v>99.95</v>
      </c>
      <c r="K313" s="10">
        <f t="shared" si="16"/>
        <v>0</v>
      </c>
    </row>
    <row r="314" spans="1:11" x14ac:dyDescent="0.3">
      <c r="A314" s="9" t="str">
        <v>AS-96167</v>
      </c>
      <c r="B314" s="9">
        <v>107.91</v>
      </c>
      <c r="C314" s="10">
        <f>VLOOKUP(A314,Sales_Shopify!B:Z,12,0)</f>
        <v>107.91</v>
      </c>
      <c r="D314" s="10">
        <f t="shared" si="14"/>
        <v>0</v>
      </c>
      <c r="G314" s="9" t="str">
        <v>AS-96185</v>
      </c>
      <c r="H314" s="9" t="str">
        <v>['paypal']</v>
      </c>
      <c r="I314" s="9">
        <v>0</v>
      </c>
      <c r="J314" s="10">
        <f t="shared" si="15"/>
        <v>0</v>
      </c>
      <c r="K314" s="10">
        <f t="shared" si="16"/>
        <v>0</v>
      </c>
    </row>
    <row r="315" spans="1:11" x14ac:dyDescent="0.3">
      <c r="A315" s="9" t="str">
        <v>AS-96177</v>
      </c>
      <c r="B315" s="9">
        <v>67.95</v>
      </c>
      <c r="C315" s="10">
        <f>VLOOKUP(A315,Sales_Shopify!B:Z,12,0)</f>
        <v>67.95</v>
      </c>
      <c r="D315" s="10">
        <f t="shared" si="14"/>
        <v>0</v>
      </c>
      <c r="G315" s="9" t="str">
        <v>AS-96215</v>
      </c>
      <c r="H315" s="9" t="str">
        <v>['paypal']</v>
      </c>
      <c r="I315" s="9">
        <v>17.899999999999999</v>
      </c>
      <c r="J315" s="10">
        <f t="shared" si="15"/>
        <v>17.899999999999999</v>
      </c>
      <c r="K315" s="10">
        <f t="shared" si="16"/>
        <v>0</v>
      </c>
    </row>
    <row r="316" spans="1:11" x14ac:dyDescent="0.3">
      <c r="A316" s="9" t="str">
        <v>AS-96178</v>
      </c>
      <c r="B316" s="9">
        <v>58.85</v>
      </c>
      <c r="C316" s="10">
        <f>VLOOKUP(A316,Sales_Shopify!B:Z,12,0)</f>
        <v>58.85</v>
      </c>
      <c r="D316" s="10">
        <f t="shared" si="14"/>
        <v>0</v>
      </c>
      <c r="G316" s="9" t="str">
        <v>AS-96230</v>
      </c>
      <c r="H316" s="9" t="str">
        <v>['paypal']</v>
      </c>
      <c r="I316" s="9">
        <v>67.95</v>
      </c>
      <c r="J316" s="10">
        <f t="shared" si="15"/>
        <v>67.95</v>
      </c>
      <c r="K316" s="10">
        <f t="shared" si="16"/>
        <v>0</v>
      </c>
    </row>
    <row r="317" spans="1:11" x14ac:dyDescent="0.3">
      <c r="A317" s="9" t="str">
        <v>AS-96181</v>
      </c>
      <c r="B317" s="9">
        <v>31.9</v>
      </c>
      <c r="C317" s="10">
        <f>VLOOKUP(A317,Sales_Shopify!B:Z,12,0)</f>
        <v>31.9</v>
      </c>
      <c r="D317" s="10">
        <f t="shared" si="14"/>
        <v>0</v>
      </c>
      <c r="G317" s="9" t="str">
        <v>AS-96242</v>
      </c>
      <c r="H317" s="9" t="str">
        <v>['paypal']</v>
      </c>
      <c r="I317" s="9">
        <v>159.16999999999999</v>
      </c>
      <c r="J317" s="10">
        <f t="shared" si="15"/>
        <v>159.16999999999999</v>
      </c>
      <c r="K317" s="10">
        <f t="shared" si="16"/>
        <v>0</v>
      </c>
    </row>
    <row r="318" spans="1:11" x14ac:dyDescent="0.3">
      <c r="A318" s="9" t="str">
        <v>AS-96185</v>
      </c>
      <c r="B318" s="9">
        <v>0</v>
      </c>
      <c r="C318" s="10">
        <f>VLOOKUP(A318,Sales_Shopify!B:Z,12,0)</f>
        <v>0</v>
      </c>
      <c r="D318" s="10">
        <f t="shared" si="14"/>
        <v>0</v>
      </c>
      <c r="G318" s="9" t="str">
        <v>AS-96243</v>
      </c>
      <c r="H318" s="9" t="str">
        <v>['paypal']</v>
      </c>
      <c r="I318" s="9">
        <v>67.8</v>
      </c>
      <c r="J318" s="10">
        <f t="shared" si="15"/>
        <v>67.8</v>
      </c>
      <c r="K318" s="10">
        <f t="shared" si="16"/>
        <v>0</v>
      </c>
    </row>
    <row r="319" spans="1:11" x14ac:dyDescent="0.3">
      <c r="A319" s="9" t="str">
        <v>AS-96187</v>
      </c>
      <c r="B319" s="9">
        <v>99.95</v>
      </c>
      <c r="C319" s="10">
        <f>VLOOKUP(A319,Sales_Shopify!B:Z,12,0)</f>
        <v>99.95</v>
      </c>
      <c r="D319" s="10">
        <f t="shared" si="14"/>
        <v>0</v>
      </c>
      <c r="G319" s="9" t="str">
        <v>AS-96249</v>
      </c>
      <c r="H319" s="9" t="str">
        <v>['paypal']</v>
      </c>
      <c r="I319" s="9">
        <v>140.69999999999999</v>
      </c>
      <c r="J319" s="10">
        <f t="shared" si="15"/>
        <v>140.69999999999999</v>
      </c>
      <c r="K319" s="10">
        <f t="shared" si="16"/>
        <v>0</v>
      </c>
    </row>
    <row r="320" spans="1:11" x14ac:dyDescent="0.3">
      <c r="A320" s="9" t="str">
        <v>AS-96215</v>
      </c>
      <c r="B320" s="9">
        <v>17.899999999999999</v>
      </c>
      <c r="C320" s="10">
        <f>VLOOKUP(A320,Sales_Shopify!B:Z,12,0)</f>
        <v>17.899999999999999</v>
      </c>
      <c r="D320" s="10">
        <f t="shared" si="14"/>
        <v>0</v>
      </c>
      <c r="G320" s="9" t="str">
        <v>AS-96253</v>
      </c>
      <c r="H320" s="9" t="str">
        <v>['paypal']</v>
      </c>
      <c r="I320" s="9">
        <v>67.95</v>
      </c>
      <c r="J320" s="10">
        <f t="shared" si="15"/>
        <v>67.95</v>
      </c>
      <c r="K320" s="10">
        <f t="shared" si="16"/>
        <v>0</v>
      </c>
    </row>
    <row r="321" spans="1:11" x14ac:dyDescent="0.3">
      <c r="A321" s="9" t="str">
        <v>AS-96230</v>
      </c>
      <c r="B321" s="9">
        <v>67.95</v>
      </c>
      <c r="C321" s="10">
        <f>VLOOKUP(A321,Sales_Shopify!B:Z,12,0)</f>
        <v>67.95</v>
      </c>
      <c r="D321" s="10">
        <f t="shared" si="14"/>
        <v>0</v>
      </c>
      <c r="G321" s="9" t="str">
        <v>AS-96258</v>
      </c>
      <c r="H321" s="9" t="str">
        <v>['paypal']</v>
      </c>
      <c r="I321" s="9">
        <v>37.9</v>
      </c>
      <c r="J321" s="10">
        <f t="shared" si="15"/>
        <v>37.9</v>
      </c>
      <c r="K321" s="10">
        <f t="shared" si="16"/>
        <v>0</v>
      </c>
    </row>
    <row r="322" spans="1:11" x14ac:dyDescent="0.3">
      <c r="A322" s="9" t="str">
        <v>AS-96242</v>
      </c>
      <c r="B322" s="9">
        <v>159.16999999999999</v>
      </c>
      <c r="C322" s="10">
        <f>VLOOKUP(A322,Sales_Shopify!B:Z,12,0)</f>
        <v>159.16999999999999</v>
      </c>
      <c r="D322" s="10">
        <f t="shared" si="14"/>
        <v>0</v>
      </c>
      <c r="G322" s="9" t="str">
        <v>AS-96261</v>
      </c>
      <c r="H322" s="9" t="str">
        <v>['paypal']</v>
      </c>
      <c r="I322" s="9">
        <v>63.8</v>
      </c>
      <c r="J322" s="10">
        <f t="shared" si="15"/>
        <v>63.8</v>
      </c>
      <c r="K322" s="10">
        <f t="shared" si="16"/>
        <v>0</v>
      </c>
    </row>
    <row r="323" spans="1:11" x14ac:dyDescent="0.3">
      <c r="A323" s="9" t="str">
        <v>AS-96243</v>
      </c>
      <c r="B323" s="9">
        <v>67.8</v>
      </c>
      <c r="C323" s="10">
        <f>VLOOKUP(A323,Sales_Shopify!B:Z,12,0)</f>
        <v>67.8</v>
      </c>
      <c r="D323" s="10">
        <f t="shared" si="14"/>
        <v>0</v>
      </c>
      <c r="G323" s="9" t="str">
        <v>AS-96262</v>
      </c>
      <c r="H323" s="9" t="str">
        <v>['paypal']</v>
      </c>
      <c r="I323" s="9">
        <v>51.85</v>
      </c>
      <c r="J323" s="10">
        <f t="shared" si="15"/>
        <v>51.85</v>
      </c>
      <c r="K323" s="10">
        <f t="shared" si="16"/>
        <v>0</v>
      </c>
    </row>
    <row r="324" spans="1:11" x14ac:dyDescent="0.3">
      <c r="A324" s="9" t="str">
        <v>AS-96249</v>
      </c>
      <c r="B324" s="9">
        <v>140.69999999999999</v>
      </c>
      <c r="C324" s="10">
        <f>VLOOKUP(A324,Sales_Shopify!B:Z,12,0)</f>
        <v>140.69999999999999</v>
      </c>
      <c r="D324" s="10">
        <f t="shared" si="14"/>
        <v>0</v>
      </c>
      <c r="G324" s="9" t="str">
        <v>AS-96264</v>
      </c>
      <c r="H324" s="9" t="str">
        <v>['paypal']</v>
      </c>
      <c r="I324" s="9">
        <v>47.9</v>
      </c>
      <c r="J324" s="10">
        <f t="shared" si="15"/>
        <v>47.9</v>
      </c>
      <c r="K324" s="10">
        <f t="shared" si="16"/>
        <v>0</v>
      </c>
    </row>
    <row r="325" spans="1:11" x14ac:dyDescent="0.3">
      <c r="A325" s="9" t="str">
        <v>AS-96253</v>
      </c>
      <c r="B325" s="9">
        <v>67.95</v>
      </c>
      <c r="C325" s="10">
        <f>VLOOKUP(A325,Sales_Shopify!B:Z,12,0)</f>
        <v>67.95</v>
      </c>
      <c r="D325" s="10">
        <f t="shared" ref="D325:D388" si="17">IFERROR(+B325-C325,"Not_Found")</f>
        <v>0</v>
      </c>
      <c r="G325" s="9" t="str">
        <v>AS-96268</v>
      </c>
      <c r="H325" s="9" t="str">
        <v>['paypal']</v>
      </c>
      <c r="I325" s="9">
        <v>89.9</v>
      </c>
      <c r="J325" s="10">
        <f t="shared" ref="J325:J388" si="18">VLOOKUP(G325,$A$4:$D$1048576,2,0)</f>
        <v>89.9</v>
      </c>
      <c r="K325" s="10">
        <f t="shared" ref="K325:K388" si="19">IFERROR(+I325-J325,"Not_Found")</f>
        <v>0</v>
      </c>
    </row>
    <row r="326" spans="1:11" x14ac:dyDescent="0.3">
      <c r="A326" s="9" t="str">
        <v>AS-96258</v>
      </c>
      <c r="B326" s="9">
        <v>37.9</v>
      </c>
      <c r="C326" s="10">
        <f>VLOOKUP(A326,Sales_Shopify!B:Z,12,0)</f>
        <v>37.9</v>
      </c>
      <c r="D326" s="10">
        <f t="shared" si="17"/>
        <v>0</v>
      </c>
      <c r="G326" s="9" t="str">
        <v>AS-96271</v>
      </c>
      <c r="H326" s="9" t="str">
        <v>['paypal']</v>
      </c>
      <c r="I326" s="9">
        <v>66.849999999999994</v>
      </c>
      <c r="J326" s="10">
        <f t="shared" si="18"/>
        <v>66.849999999999994</v>
      </c>
      <c r="K326" s="10">
        <f t="shared" si="19"/>
        <v>0</v>
      </c>
    </row>
    <row r="327" spans="1:11" x14ac:dyDescent="0.3">
      <c r="A327" s="9" t="str">
        <v>AS-96261</v>
      </c>
      <c r="B327" s="9">
        <v>63.8</v>
      </c>
      <c r="C327" s="10">
        <f>VLOOKUP(A327,Sales_Shopify!B:Z,12,0)</f>
        <v>63.8</v>
      </c>
      <c r="D327" s="10">
        <f t="shared" si="17"/>
        <v>0</v>
      </c>
      <c r="G327" s="9" t="str">
        <v>AS-96278</v>
      </c>
      <c r="H327" s="9" t="str">
        <v>['paypal']</v>
      </c>
      <c r="I327" s="9">
        <v>118.75</v>
      </c>
      <c r="J327" s="10">
        <f t="shared" si="18"/>
        <v>118.75</v>
      </c>
      <c r="K327" s="10">
        <f t="shared" si="19"/>
        <v>0</v>
      </c>
    </row>
    <row r="328" spans="1:11" x14ac:dyDescent="0.3">
      <c r="A328" s="9" t="str">
        <v>AS-96262</v>
      </c>
      <c r="B328" s="9">
        <v>51.85</v>
      </c>
      <c r="C328" s="10">
        <f>VLOOKUP(A328,Sales_Shopify!B:Z,12,0)</f>
        <v>51.85</v>
      </c>
      <c r="D328" s="10">
        <f t="shared" si="17"/>
        <v>0</v>
      </c>
      <c r="G328" s="9" t="str">
        <v>AS-96281</v>
      </c>
      <c r="H328" s="9" t="str">
        <v>['paypal']</v>
      </c>
      <c r="I328" s="9">
        <v>50.8</v>
      </c>
      <c r="J328" s="10">
        <f t="shared" si="18"/>
        <v>50.8</v>
      </c>
      <c r="K328" s="10">
        <f t="shared" si="19"/>
        <v>0</v>
      </c>
    </row>
    <row r="329" spans="1:11" x14ac:dyDescent="0.3">
      <c r="A329" s="9" t="str">
        <v>AS-96264</v>
      </c>
      <c r="B329" s="9">
        <v>47.9</v>
      </c>
      <c r="C329" s="10">
        <f>VLOOKUP(A329,Sales_Shopify!B:Z,12,0)</f>
        <v>47.9</v>
      </c>
      <c r="D329" s="10">
        <f t="shared" si="17"/>
        <v>0</v>
      </c>
      <c r="G329" s="9" t="str">
        <v>AS-96305</v>
      </c>
      <c r="H329" s="9" t="str">
        <v>['paypal']</v>
      </c>
      <c r="I329" s="9">
        <v>24.9</v>
      </c>
      <c r="J329" s="10">
        <f t="shared" si="18"/>
        <v>24.9</v>
      </c>
      <c r="K329" s="10">
        <f t="shared" si="19"/>
        <v>0</v>
      </c>
    </row>
    <row r="330" spans="1:11" x14ac:dyDescent="0.3">
      <c r="A330" s="9" t="str">
        <v>AS-96268</v>
      </c>
      <c r="B330" s="9">
        <v>89.9</v>
      </c>
      <c r="C330" s="10">
        <f>VLOOKUP(A330,Sales_Shopify!B:Z,12,0)</f>
        <v>89.9</v>
      </c>
      <c r="D330" s="10">
        <f t="shared" si="17"/>
        <v>0</v>
      </c>
      <c r="G330" s="9" t="str">
        <v>AS-96310</v>
      </c>
      <c r="H330" s="9" t="str">
        <v>['paypal']</v>
      </c>
      <c r="I330" s="9">
        <v>44.9</v>
      </c>
      <c r="J330" s="10">
        <f t="shared" si="18"/>
        <v>44.9</v>
      </c>
      <c r="K330" s="10">
        <f t="shared" si="19"/>
        <v>0</v>
      </c>
    </row>
    <row r="331" spans="1:11" x14ac:dyDescent="0.3">
      <c r="A331" s="9" t="str">
        <v>AS-96271</v>
      </c>
      <c r="B331" s="9">
        <v>66.849999999999994</v>
      </c>
      <c r="C331" s="10">
        <f>VLOOKUP(A331,Sales_Shopify!B:Z,12,0)</f>
        <v>66.849999999999994</v>
      </c>
      <c r="D331" s="10">
        <f t="shared" si="17"/>
        <v>0</v>
      </c>
      <c r="G331" s="9" t="str">
        <v>AS-96323</v>
      </c>
      <c r="H331" s="9" t="str">
        <v>['paypal']</v>
      </c>
      <c r="I331" s="9">
        <v>49.9</v>
      </c>
      <c r="J331" s="10">
        <f t="shared" si="18"/>
        <v>49.9</v>
      </c>
      <c r="K331" s="10">
        <f t="shared" si="19"/>
        <v>0</v>
      </c>
    </row>
    <row r="332" spans="1:11" x14ac:dyDescent="0.3">
      <c r="A332" s="9" t="str">
        <v>AS-96278</v>
      </c>
      <c r="B332" s="9">
        <v>118.75</v>
      </c>
      <c r="C332" s="10">
        <f>VLOOKUP(A332,Sales_Shopify!B:Z,12,0)</f>
        <v>118.75</v>
      </c>
      <c r="D332" s="10">
        <f t="shared" si="17"/>
        <v>0</v>
      </c>
      <c r="G332" s="9" t="str">
        <v>AS-96330</v>
      </c>
      <c r="H332" s="9" t="str">
        <v>['paypal']</v>
      </c>
      <c r="I332" s="9">
        <v>44.85</v>
      </c>
      <c r="J332" s="10">
        <f t="shared" si="18"/>
        <v>44.85</v>
      </c>
      <c r="K332" s="10">
        <f t="shared" si="19"/>
        <v>0</v>
      </c>
    </row>
    <row r="333" spans="1:11" x14ac:dyDescent="0.3">
      <c r="A333" s="9" t="str">
        <v>AS-96281</v>
      </c>
      <c r="B333" s="9">
        <v>50.8</v>
      </c>
      <c r="C333" s="10">
        <f>VLOOKUP(A333,Sales_Shopify!B:Z,12,0)</f>
        <v>50.8</v>
      </c>
      <c r="D333" s="10">
        <f t="shared" si="17"/>
        <v>0</v>
      </c>
      <c r="G333" s="9" t="str">
        <v>AS-96334</v>
      </c>
      <c r="H333" s="9" t="str">
        <v>['paypal']</v>
      </c>
      <c r="I333" s="9">
        <v>17.899999999999999</v>
      </c>
      <c r="J333" s="10">
        <f t="shared" si="18"/>
        <v>17.899999999999999</v>
      </c>
      <c r="K333" s="10">
        <f t="shared" si="19"/>
        <v>0</v>
      </c>
    </row>
    <row r="334" spans="1:11" x14ac:dyDescent="0.3">
      <c r="A334" s="9" t="str">
        <v>AS-96305</v>
      </c>
      <c r="B334" s="9">
        <v>24.9</v>
      </c>
      <c r="C334" s="10">
        <f>VLOOKUP(A334,Sales_Shopify!B:Z,12,0)</f>
        <v>24.9</v>
      </c>
      <c r="D334" s="10">
        <f t="shared" si="17"/>
        <v>0</v>
      </c>
      <c r="G334" s="9" t="str">
        <v>AS-96335</v>
      </c>
      <c r="H334" s="9" t="str">
        <v>['paypal']</v>
      </c>
      <c r="I334" s="9">
        <v>31.9</v>
      </c>
      <c r="J334" s="10">
        <f t="shared" si="18"/>
        <v>31.9</v>
      </c>
      <c r="K334" s="10">
        <f t="shared" si="19"/>
        <v>0</v>
      </c>
    </row>
    <row r="335" spans="1:11" x14ac:dyDescent="0.3">
      <c r="A335" s="9" t="str">
        <v>AS-96310</v>
      </c>
      <c r="B335" s="9">
        <v>44.9</v>
      </c>
      <c r="C335" s="10">
        <f>VLOOKUP(A335,Sales_Shopify!B:Z,12,0)</f>
        <v>44.9</v>
      </c>
      <c r="D335" s="10">
        <f t="shared" si="17"/>
        <v>0</v>
      </c>
      <c r="G335" s="9" t="str">
        <v>AS-96340</v>
      </c>
      <c r="H335" s="9" t="str">
        <v>['paypal']</v>
      </c>
      <c r="I335" s="9">
        <v>37.9</v>
      </c>
      <c r="J335" s="10">
        <f t="shared" si="18"/>
        <v>37.9</v>
      </c>
      <c r="K335" s="10">
        <f t="shared" si="19"/>
        <v>0</v>
      </c>
    </row>
    <row r="336" spans="1:11" x14ac:dyDescent="0.3">
      <c r="A336" s="9" t="str">
        <v>AS-96323</v>
      </c>
      <c r="B336" s="9">
        <v>49.9</v>
      </c>
      <c r="C336" s="10">
        <f>VLOOKUP(A336,Sales_Shopify!B:Z,12,0)</f>
        <v>49.9</v>
      </c>
      <c r="D336" s="10">
        <f t="shared" si="17"/>
        <v>0</v>
      </c>
      <c r="G336" s="9" t="str">
        <v>AS-96358</v>
      </c>
      <c r="H336" s="9" t="str">
        <v>['paypal']</v>
      </c>
      <c r="I336" s="9">
        <v>17.899999999999999</v>
      </c>
      <c r="J336" s="10">
        <f t="shared" si="18"/>
        <v>17.899999999999999</v>
      </c>
      <c r="K336" s="10">
        <f t="shared" si="19"/>
        <v>0</v>
      </c>
    </row>
    <row r="337" spans="1:11" x14ac:dyDescent="0.3">
      <c r="A337" s="9" t="str">
        <v>AS-96330</v>
      </c>
      <c r="B337" s="9">
        <v>44.85</v>
      </c>
      <c r="C337" s="10">
        <f>VLOOKUP(A337,Sales_Shopify!B:Z,12,0)</f>
        <v>44.85</v>
      </c>
      <c r="D337" s="10">
        <f t="shared" si="17"/>
        <v>0</v>
      </c>
      <c r="G337" s="9" t="str">
        <v>AS-93885</v>
      </c>
      <c r="H337" s="9" t="str">
        <v>['paypal']</v>
      </c>
      <c r="I337" s="9">
        <v>-58.95</v>
      </c>
      <c r="J337" s="10">
        <f t="shared" si="18"/>
        <v>-58.95</v>
      </c>
      <c r="K337" s="10">
        <f t="shared" si="19"/>
        <v>0</v>
      </c>
    </row>
    <row r="338" spans="1:11" x14ac:dyDescent="0.3">
      <c r="A338" s="9" t="str">
        <v>AS-96334</v>
      </c>
      <c r="B338" s="9">
        <v>17.899999999999999</v>
      </c>
      <c r="C338" s="10">
        <f>VLOOKUP(A338,Sales_Shopify!B:Z,12,0)</f>
        <v>17.899999999999999</v>
      </c>
      <c r="D338" s="10">
        <f t="shared" si="17"/>
        <v>0</v>
      </c>
      <c r="G338" s="9" t="str">
        <v>AS-96363</v>
      </c>
      <c r="H338" s="9" t="str">
        <v>['paypal']</v>
      </c>
      <c r="I338" s="9">
        <v>181.7</v>
      </c>
      <c r="J338" s="10">
        <f t="shared" si="18"/>
        <v>181.7</v>
      </c>
      <c r="K338" s="10">
        <f t="shared" si="19"/>
        <v>0</v>
      </c>
    </row>
    <row r="339" spans="1:11" x14ac:dyDescent="0.3">
      <c r="A339" s="9" t="str">
        <v>AS-96335</v>
      </c>
      <c r="B339" s="9">
        <v>31.9</v>
      </c>
      <c r="C339" s="10">
        <f>VLOOKUP(A339,Sales_Shopify!B:Z,12,0)</f>
        <v>31.9</v>
      </c>
      <c r="D339" s="10">
        <f t="shared" si="17"/>
        <v>0</v>
      </c>
      <c r="G339" s="9" t="str">
        <v>AS-96367</v>
      </c>
      <c r="H339" s="9" t="str">
        <v>['paypal']</v>
      </c>
      <c r="I339" s="9">
        <v>99.95</v>
      </c>
      <c r="J339" s="10">
        <f t="shared" si="18"/>
        <v>99.95</v>
      </c>
      <c r="K339" s="10">
        <f t="shared" si="19"/>
        <v>0</v>
      </c>
    </row>
    <row r="340" spans="1:11" x14ac:dyDescent="0.3">
      <c r="A340" s="9" t="str">
        <v>AS-96340</v>
      </c>
      <c r="B340" s="9">
        <v>37.9</v>
      </c>
      <c r="C340" s="10">
        <f>VLOOKUP(A340,Sales_Shopify!B:Z,12,0)</f>
        <v>37.9</v>
      </c>
      <c r="D340" s="10">
        <f t="shared" si="17"/>
        <v>0</v>
      </c>
      <c r="G340" s="9" t="str">
        <v>AS-96372</v>
      </c>
      <c r="H340" s="9" t="str">
        <v>['paypal']</v>
      </c>
      <c r="I340" s="9">
        <v>61.11</v>
      </c>
      <c r="J340" s="10">
        <f t="shared" si="18"/>
        <v>61.11</v>
      </c>
      <c r="K340" s="10">
        <f t="shared" si="19"/>
        <v>0</v>
      </c>
    </row>
    <row r="341" spans="1:11" x14ac:dyDescent="0.3">
      <c r="A341" s="9" t="str">
        <v>AS-96358</v>
      </c>
      <c r="B341" s="9">
        <v>17.899999999999999</v>
      </c>
      <c r="C341" s="10">
        <f>VLOOKUP(A341,Sales_Shopify!B:Z,12,0)</f>
        <v>17.899999999999999</v>
      </c>
      <c r="D341" s="10">
        <f t="shared" si="17"/>
        <v>0</v>
      </c>
      <c r="G341" s="9" t="str">
        <v>AS-96380</v>
      </c>
      <c r="H341" s="9" t="str">
        <v>['paypal']</v>
      </c>
      <c r="I341" s="9">
        <v>59.95</v>
      </c>
      <c r="J341" s="10">
        <f t="shared" si="18"/>
        <v>59.95</v>
      </c>
      <c r="K341" s="10">
        <f t="shared" si="19"/>
        <v>0</v>
      </c>
    </row>
    <row r="342" spans="1:11" x14ac:dyDescent="0.3">
      <c r="A342" s="9" t="str">
        <v>AS-96363</v>
      </c>
      <c r="B342" s="9">
        <v>181.7</v>
      </c>
      <c r="C342" s="10">
        <f>VLOOKUP(A342,Sales_Shopify!B:Z,12,0)</f>
        <v>181.7</v>
      </c>
      <c r="D342" s="10">
        <f t="shared" si="17"/>
        <v>0</v>
      </c>
      <c r="G342" s="9" t="str">
        <v>AS-96381</v>
      </c>
      <c r="H342" s="9" t="str">
        <v>['paypal']</v>
      </c>
      <c r="I342" s="9">
        <v>29.9</v>
      </c>
      <c r="J342" s="10">
        <f t="shared" si="18"/>
        <v>29.9</v>
      </c>
      <c r="K342" s="10">
        <f t="shared" si="19"/>
        <v>0</v>
      </c>
    </row>
    <row r="343" spans="1:11" x14ac:dyDescent="0.3">
      <c r="A343" s="9" t="str">
        <v>AS-96367</v>
      </c>
      <c r="B343" s="9">
        <v>99.95</v>
      </c>
      <c r="C343" s="10">
        <f>VLOOKUP(A343,Sales_Shopify!B:Z,12,0)</f>
        <v>99.95</v>
      </c>
      <c r="D343" s="10">
        <f t="shared" si="17"/>
        <v>0</v>
      </c>
      <c r="G343" s="9" t="str">
        <v>AS-96388</v>
      </c>
      <c r="H343" s="9" t="str">
        <v>['paypal']</v>
      </c>
      <c r="I343" s="9">
        <v>99.95</v>
      </c>
      <c r="J343" s="10">
        <f t="shared" si="18"/>
        <v>99.95</v>
      </c>
      <c r="K343" s="10">
        <f t="shared" si="19"/>
        <v>0</v>
      </c>
    </row>
    <row r="344" spans="1:11" x14ac:dyDescent="0.3">
      <c r="A344" s="9" t="str">
        <v>AS-96372</v>
      </c>
      <c r="B344" s="9">
        <v>61.11</v>
      </c>
      <c r="C344" s="10">
        <f>VLOOKUP(A344,Sales_Shopify!B:Z,12,0)</f>
        <v>61.11</v>
      </c>
      <c r="D344" s="10">
        <f t="shared" si="17"/>
        <v>0</v>
      </c>
      <c r="G344" s="9" t="str">
        <v>AS-96392</v>
      </c>
      <c r="H344" s="9" t="str">
        <v>['paypal']</v>
      </c>
      <c r="I344" s="9">
        <v>115.88</v>
      </c>
      <c r="J344" s="10">
        <f t="shared" si="18"/>
        <v>115.88</v>
      </c>
      <c r="K344" s="10">
        <f t="shared" si="19"/>
        <v>0</v>
      </c>
    </row>
    <row r="345" spans="1:11" x14ac:dyDescent="0.3">
      <c r="A345" s="9" t="str">
        <v>AS-96380</v>
      </c>
      <c r="B345" s="9">
        <v>59.95</v>
      </c>
      <c r="C345" s="10">
        <f>VLOOKUP(A345,Sales_Shopify!B:Z,12,0)</f>
        <v>59.95</v>
      </c>
      <c r="D345" s="10">
        <f t="shared" si="17"/>
        <v>0</v>
      </c>
      <c r="G345" s="9" t="str">
        <v>AS-96398</v>
      </c>
      <c r="H345" s="9" t="str">
        <v>['paypal']</v>
      </c>
      <c r="I345" s="9">
        <v>106.11</v>
      </c>
      <c r="J345" s="10">
        <f t="shared" si="18"/>
        <v>106.11</v>
      </c>
      <c r="K345" s="10">
        <f t="shared" si="19"/>
        <v>0</v>
      </c>
    </row>
    <row r="346" spans="1:11" x14ac:dyDescent="0.3">
      <c r="A346" s="9" t="str">
        <v>AS-96381</v>
      </c>
      <c r="B346" s="9">
        <v>29.9</v>
      </c>
      <c r="C346" s="10">
        <f>VLOOKUP(A346,Sales_Shopify!B:Z,12,0)</f>
        <v>29.9</v>
      </c>
      <c r="D346" s="10">
        <f t="shared" si="17"/>
        <v>0</v>
      </c>
      <c r="G346" s="9" t="str">
        <v>AS-96403</v>
      </c>
      <c r="H346" s="9" t="str">
        <v>['paypal']</v>
      </c>
      <c r="I346" s="9">
        <v>24.9</v>
      </c>
      <c r="J346" s="10">
        <f t="shared" si="18"/>
        <v>24.9</v>
      </c>
      <c r="K346" s="10">
        <f t="shared" si="19"/>
        <v>0</v>
      </c>
    </row>
    <row r="347" spans="1:11" x14ac:dyDescent="0.3">
      <c r="A347" s="9" t="str">
        <v>AS-96386</v>
      </c>
      <c r="B347" s="9">
        <v>0</v>
      </c>
      <c r="C347" s="10">
        <f>VLOOKUP(A347,Sales_Shopify!B:Z,12,0)</f>
        <v>0</v>
      </c>
      <c r="D347" s="10">
        <f t="shared" si="17"/>
        <v>0</v>
      </c>
      <c r="G347" s="9" t="str">
        <v>AS-96405</v>
      </c>
      <c r="H347" s="9" t="str">
        <v>['paypal']</v>
      </c>
      <c r="I347" s="9">
        <v>237.85</v>
      </c>
      <c r="J347" s="10">
        <f t="shared" si="18"/>
        <v>237.85</v>
      </c>
      <c r="K347" s="10">
        <f t="shared" si="19"/>
        <v>0</v>
      </c>
    </row>
    <row r="348" spans="1:11" x14ac:dyDescent="0.3">
      <c r="A348" s="9" t="str">
        <v>AS-96388</v>
      </c>
      <c r="B348" s="9">
        <v>99.95</v>
      </c>
      <c r="C348" s="10">
        <f>VLOOKUP(A348,Sales_Shopify!B:Z,12,0)</f>
        <v>99.95</v>
      </c>
      <c r="D348" s="10">
        <f t="shared" si="17"/>
        <v>0</v>
      </c>
      <c r="G348" s="9" t="str">
        <v>AS-96409</v>
      </c>
      <c r="H348" s="9" t="str">
        <v>['paypal']</v>
      </c>
      <c r="I348" s="9">
        <v>24.9</v>
      </c>
      <c r="J348" s="10">
        <f t="shared" si="18"/>
        <v>24.9</v>
      </c>
      <c r="K348" s="10">
        <f t="shared" si="19"/>
        <v>0</v>
      </c>
    </row>
    <row r="349" spans="1:11" x14ac:dyDescent="0.3">
      <c r="A349" s="9" t="str">
        <v>AS-96392</v>
      </c>
      <c r="B349" s="9">
        <v>115.88</v>
      </c>
      <c r="C349" s="10">
        <f>VLOOKUP(A349,Sales_Shopify!B:Z,12,0)</f>
        <v>115.88</v>
      </c>
      <c r="D349" s="10">
        <f t="shared" si="17"/>
        <v>0</v>
      </c>
      <c r="G349" s="9" t="str">
        <v>AS-96411</v>
      </c>
      <c r="H349" s="9" t="str">
        <v>['paypal']</v>
      </c>
      <c r="I349" s="9">
        <v>60.17</v>
      </c>
      <c r="J349" s="10">
        <f t="shared" si="18"/>
        <v>60.17</v>
      </c>
      <c r="K349" s="10">
        <f t="shared" si="19"/>
        <v>0</v>
      </c>
    </row>
    <row r="350" spans="1:11" x14ac:dyDescent="0.3">
      <c r="A350" s="9" t="str">
        <v>AS-96398</v>
      </c>
      <c r="B350" s="9">
        <v>106.11</v>
      </c>
      <c r="C350" s="10">
        <f>VLOOKUP(A350,Sales_Shopify!B:Z,12,0)</f>
        <v>106.11</v>
      </c>
      <c r="D350" s="10">
        <f t="shared" si="17"/>
        <v>0</v>
      </c>
      <c r="G350" s="9" t="str">
        <v>AS-96416</v>
      </c>
      <c r="H350" s="9" t="str">
        <v>['paypal']</v>
      </c>
      <c r="I350" s="9">
        <v>24.9</v>
      </c>
      <c r="J350" s="10">
        <f t="shared" si="18"/>
        <v>24.9</v>
      </c>
      <c r="K350" s="10">
        <f t="shared" si="19"/>
        <v>0</v>
      </c>
    </row>
    <row r="351" spans="1:11" x14ac:dyDescent="0.3">
      <c r="A351" s="9" t="str">
        <v>AS-96403</v>
      </c>
      <c r="B351" s="9">
        <v>24.9</v>
      </c>
      <c r="C351" s="10">
        <f>VLOOKUP(A351,Sales_Shopify!B:Z,12,0)</f>
        <v>24.9</v>
      </c>
      <c r="D351" s="10">
        <f t="shared" si="17"/>
        <v>0</v>
      </c>
      <c r="G351" s="9" t="str">
        <v>AS-96418</v>
      </c>
      <c r="H351" s="9" t="str">
        <v>['paypal']</v>
      </c>
      <c r="I351" s="9">
        <v>84.95</v>
      </c>
      <c r="J351" s="10">
        <f t="shared" si="18"/>
        <v>84.95</v>
      </c>
      <c r="K351" s="10">
        <f t="shared" si="19"/>
        <v>0</v>
      </c>
    </row>
    <row r="352" spans="1:11" x14ac:dyDescent="0.3">
      <c r="A352" s="9" t="str">
        <v>AS-96405</v>
      </c>
      <c r="B352" s="9">
        <v>237.85</v>
      </c>
      <c r="C352" s="10">
        <f>VLOOKUP(A352,Sales_Shopify!B:Z,12,0)</f>
        <v>237.85</v>
      </c>
      <c r="D352" s="10">
        <f t="shared" si="17"/>
        <v>0</v>
      </c>
      <c r="G352" s="9" t="str">
        <v>AS-96421</v>
      </c>
      <c r="H352" s="9" t="str">
        <v>['paypal']</v>
      </c>
      <c r="I352" s="9">
        <v>24.9</v>
      </c>
      <c r="J352" s="10">
        <f t="shared" si="18"/>
        <v>24.9</v>
      </c>
      <c r="K352" s="10">
        <f t="shared" si="19"/>
        <v>0</v>
      </c>
    </row>
    <row r="353" spans="1:11" x14ac:dyDescent="0.3">
      <c r="A353" s="9" t="str">
        <v>AS-96409</v>
      </c>
      <c r="B353" s="9">
        <v>24.9</v>
      </c>
      <c r="C353" s="10">
        <f>VLOOKUP(A353,Sales_Shopify!B:Z,12,0)</f>
        <v>24.9</v>
      </c>
      <c r="D353" s="10">
        <f t="shared" si="17"/>
        <v>0</v>
      </c>
      <c r="G353" s="9" t="str">
        <v>AS-96386</v>
      </c>
      <c r="H353" s="9" t="str">
        <v>['paypal']</v>
      </c>
      <c r="I353" s="9">
        <v>0</v>
      </c>
      <c r="J353" s="10">
        <f t="shared" si="18"/>
        <v>0</v>
      </c>
      <c r="K353" s="10">
        <f t="shared" si="19"/>
        <v>0</v>
      </c>
    </row>
    <row r="354" spans="1:11" x14ac:dyDescent="0.3">
      <c r="A354" s="9" t="str">
        <v>AS-96411</v>
      </c>
      <c r="B354" s="9">
        <v>60.17</v>
      </c>
      <c r="C354" s="10">
        <f>VLOOKUP(A354,Sales_Shopify!B:Z,12,0)</f>
        <v>60.17</v>
      </c>
      <c r="D354" s="10">
        <f t="shared" si="17"/>
        <v>0</v>
      </c>
      <c r="G354" s="9" t="str">
        <v>AS-93937</v>
      </c>
      <c r="H354" s="9" t="str">
        <v>['paypal']</v>
      </c>
      <c r="I354" s="9">
        <v>-122.31</v>
      </c>
      <c r="J354" s="10">
        <f t="shared" si="18"/>
        <v>-122.31</v>
      </c>
      <c r="K354" s="10">
        <f t="shared" si="19"/>
        <v>0</v>
      </c>
    </row>
    <row r="355" spans="1:11" x14ac:dyDescent="0.3">
      <c r="A355" s="9" t="str">
        <v>AS-96416</v>
      </c>
      <c r="B355" s="9">
        <v>24.9</v>
      </c>
      <c r="C355" s="10">
        <f>VLOOKUP(A355,Sales_Shopify!B:Z,12,0)</f>
        <v>24.9</v>
      </c>
      <c r="D355" s="10">
        <f t="shared" si="17"/>
        <v>0</v>
      </c>
      <c r="G355" s="9" t="str">
        <v>AS-96431</v>
      </c>
      <c r="H355" s="9" t="str">
        <v>['paypal']</v>
      </c>
      <c r="I355" s="9">
        <v>84.95</v>
      </c>
      <c r="J355" s="10">
        <f t="shared" si="18"/>
        <v>84.95</v>
      </c>
      <c r="K355" s="10">
        <f t="shared" si="19"/>
        <v>0</v>
      </c>
    </row>
    <row r="356" spans="1:11" x14ac:dyDescent="0.3">
      <c r="A356" s="9" t="str">
        <v>AS-96418</v>
      </c>
      <c r="B356" s="9">
        <v>84.95</v>
      </c>
      <c r="C356" s="10">
        <f>VLOOKUP(A356,Sales_Shopify!B:Z,12,0)</f>
        <v>84.95</v>
      </c>
      <c r="D356" s="10">
        <f t="shared" si="17"/>
        <v>0</v>
      </c>
      <c r="G356" s="9" t="str">
        <v>AS-96436</v>
      </c>
      <c r="H356" s="9" t="str">
        <v>['paypal']</v>
      </c>
      <c r="I356" s="9">
        <v>99.95</v>
      </c>
      <c r="J356" s="10">
        <f t="shared" si="18"/>
        <v>99.95</v>
      </c>
      <c r="K356" s="10">
        <f t="shared" si="19"/>
        <v>0</v>
      </c>
    </row>
    <row r="357" spans="1:11" x14ac:dyDescent="0.3">
      <c r="A357" s="9" t="str">
        <v>AS-96421</v>
      </c>
      <c r="B357" s="9">
        <v>24.9</v>
      </c>
      <c r="C357" s="10">
        <f>VLOOKUP(A357,Sales_Shopify!B:Z,12,0)</f>
        <v>24.9</v>
      </c>
      <c r="D357" s="10">
        <f t="shared" si="17"/>
        <v>0</v>
      </c>
      <c r="G357" s="9" t="str">
        <v>AS-96444</v>
      </c>
      <c r="H357" s="9" t="str">
        <v>['paypal']</v>
      </c>
      <c r="I357" s="9">
        <v>77.31</v>
      </c>
      <c r="J357" s="10">
        <f t="shared" si="18"/>
        <v>77.31</v>
      </c>
      <c r="K357" s="10">
        <f t="shared" si="19"/>
        <v>0</v>
      </c>
    </row>
    <row r="358" spans="1:11" x14ac:dyDescent="0.3">
      <c r="A358" s="9" t="str">
        <v>AS-96431</v>
      </c>
      <c r="B358" s="9">
        <v>84.95</v>
      </c>
      <c r="C358" s="10">
        <f>VLOOKUP(A358,Sales_Shopify!B:Z,12,0)</f>
        <v>84.95</v>
      </c>
      <c r="D358" s="10">
        <f t="shared" si="17"/>
        <v>0</v>
      </c>
      <c r="G358" s="9" t="str">
        <v>AS-96455</v>
      </c>
      <c r="H358" s="9" t="str">
        <v>['paypal']</v>
      </c>
      <c r="I358" s="9">
        <v>67.95</v>
      </c>
      <c r="J358" s="10">
        <f t="shared" si="18"/>
        <v>67.95</v>
      </c>
      <c r="K358" s="10">
        <f t="shared" si="19"/>
        <v>0</v>
      </c>
    </row>
    <row r="359" spans="1:11" x14ac:dyDescent="0.3">
      <c r="A359" s="9" t="str">
        <v>AS-96436</v>
      </c>
      <c r="B359" s="9">
        <v>99.95</v>
      </c>
      <c r="C359" s="10">
        <f>VLOOKUP(A359,Sales_Shopify!B:Z,12,0)</f>
        <v>99.95</v>
      </c>
      <c r="D359" s="10">
        <f t="shared" si="17"/>
        <v>0</v>
      </c>
      <c r="G359" s="9" t="str">
        <v>AS-96457</v>
      </c>
      <c r="H359" s="9" t="str">
        <v>['paypal']</v>
      </c>
      <c r="I359" s="9">
        <v>67.900000000000006</v>
      </c>
      <c r="J359" s="10">
        <f t="shared" si="18"/>
        <v>67.900000000000006</v>
      </c>
      <c r="K359" s="10">
        <f t="shared" si="19"/>
        <v>0</v>
      </c>
    </row>
    <row r="360" spans="1:11" x14ac:dyDescent="0.3">
      <c r="A360" s="9" t="str">
        <v>AS-93885</v>
      </c>
      <c r="B360" s="9">
        <v>-58.95</v>
      </c>
      <c r="C360" s="10">
        <f>VLOOKUP(A360,Sales_Shopify!B:Z,12,0)</f>
        <v>-58.95</v>
      </c>
      <c r="D360" s="10">
        <f t="shared" si="17"/>
        <v>0</v>
      </c>
      <c r="G360" s="9" t="str">
        <v>AS-96461</v>
      </c>
      <c r="H360" s="9" t="str">
        <v>['paypal']</v>
      </c>
      <c r="I360" s="9">
        <v>49.9</v>
      </c>
      <c r="J360" s="10">
        <f t="shared" si="18"/>
        <v>49.9</v>
      </c>
      <c r="K360" s="10">
        <f t="shared" si="19"/>
        <v>0</v>
      </c>
    </row>
    <row r="361" spans="1:11" x14ac:dyDescent="0.3">
      <c r="A361" s="9" t="str">
        <v>AS-96444</v>
      </c>
      <c r="B361" s="9">
        <v>77.31</v>
      </c>
      <c r="C361" s="10">
        <f>VLOOKUP(A361,Sales_Shopify!B:Z,12,0)</f>
        <v>77.31</v>
      </c>
      <c r="D361" s="10">
        <f t="shared" si="17"/>
        <v>0</v>
      </c>
      <c r="G361" s="9" t="str">
        <v>AS-96463</v>
      </c>
      <c r="H361" s="9" t="str">
        <v>['paypal']</v>
      </c>
      <c r="I361" s="9">
        <v>67.95</v>
      </c>
      <c r="J361" s="10">
        <f t="shared" si="18"/>
        <v>67.95</v>
      </c>
      <c r="K361" s="10">
        <f t="shared" si="19"/>
        <v>0</v>
      </c>
    </row>
    <row r="362" spans="1:11" x14ac:dyDescent="0.3">
      <c r="A362" s="9" t="str">
        <v>AS-96455</v>
      </c>
      <c r="B362" s="9">
        <v>67.95</v>
      </c>
      <c r="C362" s="10">
        <f>VLOOKUP(A362,Sales_Shopify!B:Z,12,0)</f>
        <v>67.95</v>
      </c>
      <c r="D362" s="10">
        <f t="shared" si="17"/>
        <v>0</v>
      </c>
      <c r="G362" s="9" t="str">
        <v>AS-96464</v>
      </c>
      <c r="H362" s="9" t="str">
        <v>['paypal']</v>
      </c>
      <c r="I362" s="9">
        <v>58.85</v>
      </c>
      <c r="J362" s="10">
        <f t="shared" si="18"/>
        <v>58.85</v>
      </c>
      <c r="K362" s="10">
        <f t="shared" si="19"/>
        <v>0</v>
      </c>
    </row>
    <row r="363" spans="1:11" x14ac:dyDescent="0.3">
      <c r="A363" s="9" t="str">
        <v>AS-96457</v>
      </c>
      <c r="B363" s="9">
        <v>67.900000000000006</v>
      </c>
      <c r="C363" s="10">
        <f>VLOOKUP(A363,Sales_Shopify!B:Z,12,0)</f>
        <v>67.900000000000006</v>
      </c>
      <c r="D363" s="10">
        <f t="shared" si="17"/>
        <v>0</v>
      </c>
      <c r="G363" s="9" t="str">
        <v>AS-96466</v>
      </c>
      <c r="H363" s="9" t="str">
        <v>['paypal']</v>
      </c>
      <c r="I363" s="9">
        <v>37.9</v>
      </c>
      <c r="J363" s="10">
        <f t="shared" si="18"/>
        <v>37.9</v>
      </c>
      <c r="K363" s="10">
        <f t="shared" si="19"/>
        <v>0</v>
      </c>
    </row>
    <row r="364" spans="1:11" x14ac:dyDescent="0.3">
      <c r="A364" s="9" t="str">
        <v>AS-96461</v>
      </c>
      <c r="B364" s="9">
        <v>49.9</v>
      </c>
      <c r="C364" s="10">
        <f>VLOOKUP(A364,Sales_Shopify!B:Z,12,0)</f>
        <v>49.9</v>
      </c>
      <c r="D364" s="10">
        <f t="shared" si="17"/>
        <v>0</v>
      </c>
      <c r="G364" s="9" t="str">
        <v>AS-96469</v>
      </c>
      <c r="H364" s="9" t="str">
        <v>['paypal']</v>
      </c>
      <c r="I364" s="9">
        <v>24.9</v>
      </c>
      <c r="J364" s="10">
        <f t="shared" si="18"/>
        <v>24.9</v>
      </c>
      <c r="K364" s="10">
        <f t="shared" si="19"/>
        <v>0</v>
      </c>
    </row>
    <row r="365" spans="1:11" x14ac:dyDescent="0.3">
      <c r="A365" s="9" t="str">
        <v>AS-96463</v>
      </c>
      <c r="B365" s="9">
        <v>67.95</v>
      </c>
      <c r="C365" s="10">
        <f>VLOOKUP(A365,Sales_Shopify!B:Z,12,0)</f>
        <v>67.95</v>
      </c>
      <c r="D365" s="10">
        <f t="shared" si="17"/>
        <v>0</v>
      </c>
      <c r="G365" s="9" t="str">
        <v>AS-96471</v>
      </c>
      <c r="H365" s="9" t="str">
        <v>['paypal']</v>
      </c>
      <c r="I365" s="9">
        <v>59.85</v>
      </c>
      <c r="J365" s="10">
        <f t="shared" si="18"/>
        <v>59.85</v>
      </c>
      <c r="K365" s="10">
        <f t="shared" si="19"/>
        <v>0</v>
      </c>
    </row>
    <row r="366" spans="1:11" x14ac:dyDescent="0.3">
      <c r="A366" s="9" t="str">
        <v>AS-96464</v>
      </c>
      <c r="B366" s="9">
        <v>58.85</v>
      </c>
      <c r="C366" s="10">
        <f>VLOOKUP(A366,Sales_Shopify!B:Z,12,0)</f>
        <v>58.85</v>
      </c>
      <c r="D366" s="10">
        <f t="shared" si="17"/>
        <v>0</v>
      </c>
      <c r="G366" s="9" t="str">
        <v>AS-96493</v>
      </c>
      <c r="H366" s="9" t="str">
        <v>['paypal']</v>
      </c>
      <c r="I366" s="9">
        <v>63.9</v>
      </c>
      <c r="J366" s="10">
        <f t="shared" si="18"/>
        <v>63.9</v>
      </c>
      <c r="K366" s="10">
        <f t="shared" si="19"/>
        <v>0</v>
      </c>
    </row>
    <row r="367" spans="1:11" x14ac:dyDescent="0.3">
      <c r="A367" s="9" t="str">
        <v>AS-96466</v>
      </c>
      <c r="B367" s="9">
        <v>37.9</v>
      </c>
      <c r="C367" s="10">
        <f>VLOOKUP(A367,Sales_Shopify!B:Z,12,0)</f>
        <v>37.9</v>
      </c>
      <c r="D367" s="10">
        <f t="shared" si="17"/>
        <v>0</v>
      </c>
      <c r="G367" s="9" t="str">
        <v>AS-96496</v>
      </c>
      <c r="H367" s="9" t="str">
        <v>['paypal']</v>
      </c>
      <c r="I367" s="9">
        <v>63.9</v>
      </c>
      <c r="J367" s="10">
        <f t="shared" si="18"/>
        <v>63.9</v>
      </c>
      <c r="K367" s="10">
        <f t="shared" si="19"/>
        <v>0</v>
      </c>
    </row>
    <row r="368" spans="1:11" x14ac:dyDescent="0.3">
      <c r="A368" s="9" t="str">
        <v>AS-96469</v>
      </c>
      <c r="B368" s="9">
        <v>24.9</v>
      </c>
      <c r="C368" s="10">
        <f>VLOOKUP(A368,Sales_Shopify!B:Z,12,0)</f>
        <v>24.9</v>
      </c>
      <c r="D368" s="10">
        <f t="shared" si="17"/>
        <v>0</v>
      </c>
      <c r="G368" s="9" t="str">
        <v>AS-96500</v>
      </c>
      <c r="H368" s="9" t="str">
        <v>['paypal']</v>
      </c>
      <c r="I368" s="9">
        <v>124.07</v>
      </c>
      <c r="J368" s="10">
        <f t="shared" si="18"/>
        <v>124.07</v>
      </c>
      <c r="K368" s="10">
        <f t="shared" si="19"/>
        <v>0</v>
      </c>
    </row>
    <row r="369" spans="1:11" x14ac:dyDescent="0.3">
      <c r="A369" s="9" t="str">
        <v>AS-96471</v>
      </c>
      <c r="B369" s="9">
        <v>59.85</v>
      </c>
      <c r="C369" s="10">
        <f>VLOOKUP(A369,Sales_Shopify!B:Z,12,0)</f>
        <v>59.85</v>
      </c>
      <c r="D369" s="10">
        <f t="shared" si="17"/>
        <v>0</v>
      </c>
      <c r="G369" s="9" t="str">
        <v>AS-96541</v>
      </c>
      <c r="H369" s="9" t="str">
        <v>['paypal']</v>
      </c>
      <c r="I369" s="9">
        <v>58.85</v>
      </c>
      <c r="J369" s="10">
        <f t="shared" si="18"/>
        <v>58.85</v>
      </c>
      <c r="K369" s="10">
        <f t="shared" si="19"/>
        <v>0</v>
      </c>
    </row>
    <row r="370" spans="1:11" x14ac:dyDescent="0.3">
      <c r="A370" s="9" t="str">
        <v>AS-96493</v>
      </c>
      <c r="B370" s="9">
        <v>63.9</v>
      </c>
      <c r="C370" s="10">
        <f>VLOOKUP(A370,Sales_Shopify!B:Z,12,0)</f>
        <v>63.9</v>
      </c>
      <c r="D370" s="10">
        <f t="shared" si="17"/>
        <v>0</v>
      </c>
      <c r="G370" s="9" t="str">
        <v>AS-96543</v>
      </c>
      <c r="H370" s="9" t="str">
        <v>['paypal']</v>
      </c>
      <c r="I370" s="9">
        <v>49.9</v>
      </c>
      <c r="J370" s="10">
        <f t="shared" si="18"/>
        <v>49.9</v>
      </c>
      <c r="K370" s="10">
        <f t="shared" si="19"/>
        <v>0</v>
      </c>
    </row>
    <row r="371" spans="1:11" x14ac:dyDescent="0.3">
      <c r="A371" s="9" t="str">
        <v>AS-96496</v>
      </c>
      <c r="B371" s="9">
        <v>63.9</v>
      </c>
      <c r="C371" s="10">
        <f>VLOOKUP(A371,Sales_Shopify!B:Z,12,0)</f>
        <v>63.9</v>
      </c>
      <c r="D371" s="10">
        <f t="shared" si="17"/>
        <v>0</v>
      </c>
      <c r="G371" s="9" t="str">
        <v>AS-96545</v>
      </c>
      <c r="H371" s="9" t="str">
        <v>['paypal']</v>
      </c>
      <c r="I371" s="9">
        <v>31.9</v>
      </c>
      <c r="J371" s="10">
        <f t="shared" si="18"/>
        <v>31.9</v>
      </c>
      <c r="K371" s="10">
        <f t="shared" si="19"/>
        <v>0</v>
      </c>
    </row>
    <row r="372" spans="1:11" x14ac:dyDescent="0.3">
      <c r="A372" s="9" t="str">
        <v>AS-96500</v>
      </c>
      <c r="B372" s="9">
        <v>124.07</v>
      </c>
      <c r="C372" s="10">
        <f>VLOOKUP(A372,Sales_Shopify!B:Z,12,0)</f>
        <v>124.07</v>
      </c>
      <c r="D372" s="10">
        <f t="shared" si="17"/>
        <v>0</v>
      </c>
      <c r="G372" s="9" t="str">
        <v>AS-96547</v>
      </c>
      <c r="H372" s="9" t="str">
        <v>['paypal']</v>
      </c>
      <c r="I372" s="9">
        <v>58.85</v>
      </c>
      <c r="J372" s="10">
        <f t="shared" si="18"/>
        <v>58.85</v>
      </c>
      <c r="K372" s="10">
        <f t="shared" si="19"/>
        <v>0</v>
      </c>
    </row>
    <row r="373" spans="1:11" x14ac:dyDescent="0.3">
      <c r="A373" s="9" t="str">
        <v>AS-96541</v>
      </c>
      <c r="B373" s="9">
        <v>58.85</v>
      </c>
      <c r="C373" s="10">
        <f>VLOOKUP(A373,Sales_Shopify!B:Z,12,0)</f>
        <v>58.85</v>
      </c>
      <c r="D373" s="10">
        <f t="shared" si="17"/>
        <v>0</v>
      </c>
      <c r="G373" s="9" t="str">
        <v>AS-96556</v>
      </c>
      <c r="H373" s="9" t="str">
        <v>['paypal']</v>
      </c>
      <c r="I373" s="9">
        <v>31.9</v>
      </c>
      <c r="J373" s="10">
        <f t="shared" si="18"/>
        <v>31.9</v>
      </c>
      <c r="K373" s="10">
        <f t="shared" si="19"/>
        <v>0</v>
      </c>
    </row>
    <row r="374" spans="1:11" x14ac:dyDescent="0.3">
      <c r="A374" s="9" t="str">
        <v>AS-96543</v>
      </c>
      <c r="B374" s="9">
        <v>49.9</v>
      </c>
      <c r="C374" s="10">
        <f>VLOOKUP(A374,Sales_Shopify!B:Z,12,0)</f>
        <v>49.9</v>
      </c>
      <c r="D374" s="10">
        <f t="shared" si="17"/>
        <v>0</v>
      </c>
      <c r="G374" s="9" t="str">
        <v>AS-96560</v>
      </c>
      <c r="H374" s="9" t="str">
        <v>['paypal']</v>
      </c>
      <c r="I374" s="9">
        <v>24.9</v>
      </c>
      <c r="J374" s="10">
        <f t="shared" si="18"/>
        <v>24.9</v>
      </c>
      <c r="K374" s="10">
        <f t="shared" si="19"/>
        <v>0</v>
      </c>
    </row>
    <row r="375" spans="1:11" x14ac:dyDescent="0.3">
      <c r="A375" s="9" t="str">
        <v>AS-96545</v>
      </c>
      <c r="B375" s="9">
        <v>31.9</v>
      </c>
      <c r="C375" s="10">
        <f>VLOOKUP(A375,Sales_Shopify!B:Z,12,0)</f>
        <v>31.9</v>
      </c>
      <c r="D375" s="10">
        <f t="shared" si="17"/>
        <v>0</v>
      </c>
      <c r="G375" s="9" t="str">
        <v>AS-96546</v>
      </c>
      <c r="H375" s="9" t="str">
        <v>['paypal']</v>
      </c>
      <c r="I375" s="9">
        <v>0</v>
      </c>
      <c r="J375" s="10">
        <f t="shared" si="18"/>
        <v>0</v>
      </c>
      <c r="K375" s="10">
        <f t="shared" si="19"/>
        <v>0</v>
      </c>
    </row>
    <row r="376" spans="1:11" x14ac:dyDescent="0.3">
      <c r="A376" s="9" t="str">
        <v>AS-96546</v>
      </c>
      <c r="B376" s="9">
        <v>0</v>
      </c>
      <c r="C376" s="10">
        <f>VLOOKUP(A376,Sales_Shopify!B:Z,12,0)</f>
        <v>0</v>
      </c>
      <c r="D376" s="10">
        <f t="shared" si="17"/>
        <v>0</v>
      </c>
      <c r="G376" s="9" t="str">
        <v>AS-96569</v>
      </c>
      <c r="H376" s="9" t="str">
        <v>['paypal']</v>
      </c>
      <c r="I376" s="9">
        <v>65.900000000000006</v>
      </c>
      <c r="J376" s="10">
        <f t="shared" si="18"/>
        <v>65.900000000000006</v>
      </c>
      <c r="K376" s="10">
        <f t="shared" si="19"/>
        <v>0</v>
      </c>
    </row>
    <row r="377" spans="1:11" x14ac:dyDescent="0.3">
      <c r="A377" s="9" t="str">
        <v>AS-96547</v>
      </c>
      <c r="B377" s="9">
        <v>58.85</v>
      </c>
      <c r="C377" s="10">
        <f>VLOOKUP(A377,Sales_Shopify!B:Z,12,0)</f>
        <v>58.85</v>
      </c>
      <c r="D377" s="10">
        <f t="shared" si="17"/>
        <v>0</v>
      </c>
      <c r="G377" s="9" t="str">
        <v>AS-96590</v>
      </c>
      <c r="H377" s="9" t="str">
        <v>['paypal']</v>
      </c>
      <c r="I377" s="9">
        <v>116.91</v>
      </c>
      <c r="J377" s="10">
        <f t="shared" si="18"/>
        <v>116.91</v>
      </c>
      <c r="K377" s="10">
        <f t="shared" si="19"/>
        <v>0</v>
      </c>
    </row>
    <row r="378" spans="1:11" x14ac:dyDescent="0.3">
      <c r="A378" s="9" t="str">
        <v>AS-96556</v>
      </c>
      <c r="B378" s="9">
        <v>31.9</v>
      </c>
      <c r="C378" s="10">
        <f>VLOOKUP(A378,Sales_Shopify!B:Z,12,0)</f>
        <v>31.9</v>
      </c>
      <c r="D378" s="10">
        <f t="shared" si="17"/>
        <v>0</v>
      </c>
      <c r="G378" s="9" t="str">
        <v>AS-96598</v>
      </c>
      <c r="H378" s="9" t="str">
        <v>['paypal']</v>
      </c>
      <c r="I378" s="9">
        <v>24.9</v>
      </c>
      <c r="J378" s="10">
        <f t="shared" si="18"/>
        <v>24.9</v>
      </c>
      <c r="K378" s="10">
        <f t="shared" si="19"/>
        <v>0</v>
      </c>
    </row>
    <row r="379" spans="1:11" x14ac:dyDescent="0.3">
      <c r="A379" s="9" t="str">
        <v>AS-96560</v>
      </c>
      <c r="B379" s="9">
        <v>24.9</v>
      </c>
      <c r="C379" s="10">
        <f>VLOOKUP(A379,Sales_Shopify!B:Z,12,0)</f>
        <v>24.9</v>
      </c>
      <c r="D379" s="10">
        <f t="shared" si="17"/>
        <v>0</v>
      </c>
      <c r="G379" s="9" t="str">
        <v>AS-96611</v>
      </c>
      <c r="H379" s="9" t="str">
        <v>['paypal']</v>
      </c>
      <c r="I379" s="9">
        <v>183.47</v>
      </c>
      <c r="J379" s="10">
        <f t="shared" si="18"/>
        <v>183.47</v>
      </c>
      <c r="K379" s="10">
        <f t="shared" si="19"/>
        <v>0</v>
      </c>
    </row>
    <row r="380" spans="1:11" x14ac:dyDescent="0.3">
      <c r="A380" s="9" t="str">
        <v>AS-96569</v>
      </c>
      <c r="B380" s="9">
        <v>65.900000000000006</v>
      </c>
      <c r="C380" s="10">
        <f>VLOOKUP(A380,Sales_Shopify!B:Z,12,0)</f>
        <v>65.900000000000006</v>
      </c>
      <c r="D380" s="10">
        <f t="shared" si="17"/>
        <v>0</v>
      </c>
      <c r="G380" s="9" t="str">
        <v>AS-96613</v>
      </c>
      <c r="H380" s="9" t="str">
        <v>['paypal']</v>
      </c>
      <c r="I380" s="9">
        <v>78.17</v>
      </c>
      <c r="J380" s="10">
        <f t="shared" si="18"/>
        <v>78.17</v>
      </c>
      <c r="K380" s="10">
        <f t="shared" si="19"/>
        <v>0</v>
      </c>
    </row>
    <row r="381" spans="1:11" x14ac:dyDescent="0.3">
      <c r="A381" s="9" t="str">
        <v>AS-96590</v>
      </c>
      <c r="B381" s="9">
        <v>116.91</v>
      </c>
      <c r="C381" s="10">
        <f>VLOOKUP(A381,Sales_Shopify!B:Z,12,0)</f>
        <v>116.91</v>
      </c>
      <c r="D381" s="10">
        <f t="shared" si="17"/>
        <v>0</v>
      </c>
      <c r="G381" s="9" t="str">
        <v>AS-96622</v>
      </c>
      <c r="H381" s="9" t="str">
        <v>['paypal']</v>
      </c>
      <c r="I381" s="9">
        <v>47.9</v>
      </c>
      <c r="J381" s="10">
        <f t="shared" si="18"/>
        <v>47.9</v>
      </c>
      <c r="K381" s="10">
        <f t="shared" si="19"/>
        <v>0</v>
      </c>
    </row>
    <row r="382" spans="1:11" x14ac:dyDescent="0.3">
      <c r="A382" s="9" t="str">
        <v>AS-96598</v>
      </c>
      <c r="B382" s="9">
        <v>24.9</v>
      </c>
      <c r="C382" s="10">
        <f>VLOOKUP(A382,Sales_Shopify!B:Z,12,0)</f>
        <v>24.9</v>
      </c>
      <c r="D382" s="10">
        <f t="shared" si="17"/>
        <v>0</v>
      </c>
      <c r="G382" s="9" t="str">
        <v>AS-96625</v>
      </c>
      <c r="H382" s="9" t="str">
        <v>['paypal']</v>
      </c>
      <c r="I382" s="9">
        <v>58.95</v>
      </c>
      <c r="J382" s="10">
        <f t="shared" si="18"/>
        <v>58.95</v>
      </c>
      <c r="K382" s="10">
        <f t="shared" si="19"/>
        <v>0</v>
      </c>
    </row>
    <row r="383" spans="1:11" x14ac:dyDescent="0.3">
      <c r="A383" s="9" t="str">
        <v>AS-96611</v>
      </c>
      <c r="B383" s="9">
        <v>183.47</v>
      </c>
      <c r="C383" s="10">
        <f>VLOOKUP(A383,Sales_Shopify!B:Z,12,0)</f>
        <v>183.47</v>
      </c>
      <c r="D383" s="10">
        <f t="shared" si="17"/>
        <v>0</v>
      </c>
      <c r="G383" s="9" t="str">
        <v>AS-96629</v>
      </c>
      <c r="H383" s="9" t="str">
        <v>['paypal']</v>
      </c>
      <c r="I383" s="9">
        <v>37.9</v>
      </c>
      <c r="J383" s="10">
        <f t="shared" si="18"/>
        <v>37.9</v>
      </c>
      <c r="K383" s="10">
        <f t="shared" si="19"/>
        <v>0</v>
      </c>
    </row>
    <row r="384" spans="1:11" x14ac:dyDescent="0.3">
      <c r="A384" s="9" t="str">
        <v>AS-96613</v>
      </c>
      <c r="B384" s="9">
        <v>78.17</v>
      </c>
      <c r="C384" s="10">
        <f>VLOOKUP(A384,Sales_Shopify!B:Z,12,0)</f>
        <v>78.17</v>
      </c>
      <c r="D384" s="10">
        <f t="shared" si="17"/>
        <v>0</v>
      </c>
      <c r="G384" s="9" t="str">
        <v>AS-96633</v>
      </c>
      <c r="H384" s="9" t="str">
        <v>['paypal']</v>
      </c>
      <c r="I384" s="9">
        <v>117.9</v>
      </c>
      <c r="J384" s="10">
        <f t="shared" si="18"/>
        <v>117.9</v>
      </c>
      <c r="K384" s="10">
        <f t="shared" si="19"/>
        <v>0</v>
      </c>
    </row>
    <row r="385" spans="1:11" x14ac:dyDescent="0.3">
      <c r="A385" s="9" t="str">
        <v>AS-96622</v>
      </c>
      <c r="B385" s="9">
        <v>47.9</v>
      </c>
      <c r="C385" s="10">
        <f>VLOOKUP(A385,Sales_Shopify!B:Z,12,0)</f>
        <v>47.9</v>
      </c>
      <c r="D385" s="10">
        <f t="shared" si="17"/>
        <v>0</v>
      </c>
      <c r="G385" s="9" t="str">
        <v>AS-96638</v>
      </c>
      <c r="H385" s="9" t="str">
        <v>['paypal']</v>
      </c>
      <c r="I385" s="9">
        <v>31.9</v>
      </c>
      <c r="J385" s="10">
        <f t="shared" si="18"/>
        <v>31.9</v>
      </c>
      <c r="K385" s="10">
        <f t="shared" si="19"/>
        <v>0</v>
      </c>
    </row>
    <row r="386" spans="1:11" x14ac:dyDescent="0.3">
      <c r="A386" s="9" t="str">
        <v>AS-96625</v>
      </c>
      <c r="B386" s="9">
        <v>58.95</v>
      </c>
      <c r="C386" s="10">
        <f>VLOOKUP(A386,Sales_Shopify!B:Z,12,0)</f>
        <v>58.95</v>
      </c>
      <c r="D386" s="10">
        <f t="shared" si="17"/>
        <v>0</v>
      </c>
      <c r="G386" s="9" t="str">
        <v>AS-96644</v>
      </c>
      <c r="H386" s="9" t="str">
        <v>['paypal']</v>
      </c>
      <c r="I386" s="9">
        <v>82.67</v>
      </c>
      <c r="J386" s="10">
        <f t="shared" si="18"/>
        <v>82.67</v>
      </c>
      <c r="K386" s="10">
        <f t="shared" si="19"/>
        <v>0</v>
      </c>
    </row>
    <row r="387" spans="1:11" x14ac:dyDescent="0.3">
      <c r="A387" s="9" t="str">
        <v>AS-96629</v>
      </c>
      <c r="B387" s="9">
        <v>37.9</v>
      </c>
      <c r="C387" s="10">
        <f>VLOOKUP(A387,Sales_Shopify!B:Z,12,0)</f>
        <v>37.9</v>
      </c>
      <c r="D387" s="10">
        <f t="shared" si="17"/>
        <v>0</v>
      </c>
      <c r="G387" s="9" t="str">
        <v>AS-96647</v>
      </c>
      <c r="H387" s="9" t="str">
        <v>['paypal']</v>
      </c>
      <c r="I387" s="9">
        <v>82.85</v>
      </c>
      <c r="J387" s="10">
        <f t="shared" si="18"/>
        <v>82.85</v>
      </c>
      <c r="K387" s="10">
        <f t="shared" si="19"/>
        <v>0</v>
      </c>
    </row>
    <row r="388" spans="1:11" x14ac:dyDescent="0.3">
      <c r="A388" s="9" t="str">
        <v>AS-96633</v>
      </c>
      <c r="B388" s="9">
        <v>117.9</v>
      </c>
      <c r="C388" s="10">
        <f>VLOOKUP(A388,Sales_Shopify!B:Z,12,0)</f>
        <v>117.9</v>
      </c>
      <c r="D388" s="10">
        <f t="shared" si="17"/>
        <v>0</v>
      </c>
      <c r="G388" s="9" t="str">
        <v>AS-96648</v>
      </c>
      <c r="H388" s="9" t="str">
        <v>['paypal']</v>
      </c>
      <c r="I388" s="9">
        <v>119.75</v>
      </c>
      <c r="J388" s="10">
        <f t="shared" si="18"/>
        <v>119.75</v>
      </c>
      <c r="K388" s="10">
        <f t="shared" si="19"/>
        <v>0</v>
      </c>
    </row>
    <row r="389" spans="1:11" x14ac:dyDescent="0.3">
      <c r="A389" s="9" t="str">
        <v>AS-96638</v>
      </c>
      <c r="B389" s="9">
        <v>31.9</v>
      </c>
      <c r="C389" s="10">
        <f>VLOOKUP(A389,Sales_Shopify!B:Z,12,0)</f>
        <v>31.9</v>
      </c>
      <c r="D389" s="10">
        <f t="shared" ref="D389:D452" si="20">IFERROR(+B389-C389,"Not_Found")</f>
        <v>0</v>
      </c>
      <c r="G389" s="9" t="str">
        <v>AS-96653</v>
      </c>
      <c r="H389" s="9" t="str">
        <v>['paypal']</v>
      </c>
      <c r="I389" s="9">
        <v>17.899999999999999</v>
      </c>
      <c r="J389" s="10">
        <f t="shared" ref="J389:J452" si="21">VLOOKUP(G389,$A$4:$D$1048576,2,0)</f>
        <v>17.899999999999999</v>
      </c>
      <c r="K389" s="10">
        <f t="shared" ref="K389:K452" si="22">IFERROR(+I389-J389,"Not_Found")</f>
        <v>0</v>
      </c>
    </row>
    <row r="390" spans="1:11" x14ac:dyDescent="0.3">
      <c r="A390" s="9" t="str">
        <v>AS-96644</v>
      </c>
      <c r="B390" s="9">
        <v>82.67</v>
      </c>
      <c r="C390" s="10">
        <f>VLOOKUP(A390,Sales_Shopify!B:Z,12,0)</f>
        <v>82.67</v>
      </c>
      <c r="D390" s="10">
        <f t="shared" si="20"/>
        <v>0</v>
      </c>
      <c r="G390" s="9" t="str">
        <v>AS-96659</v>
      </c>
      <c r="H390" s="9" t="str">
        <v>['paypal']</v>
      </c>
      <c r="I390" s="9">
        <v>67.95</v>
      </c>
      <c r="J390" s="10">
        <f t="shared" si="21"/>
        <v>67.95</v>
      </c>
      <c r="K390" s="10">
        <f t="shared" si="22"/>
        <v>0</v>
      </c>
    </row>
    <row r="391" spans="1:11" x14ac:dyDescent="0.3">
      <c r="A391" s="9" t="str">
        <v>AS-96647</v>
      </c>
      <c r="B391" s="9">
        <v>82.85</v>
      </c>
      <c r="C391" s="10">
        <f>VLOOKUP(A391,Sales_Shopify!B:Z,12,0)</f>
        <v>82.85</v>
      </c>
      <c r="D391" s="10">
        <f t="shared" si="20"/>
        <v>0</v>
      </c>
      <c r="G391" s="9" t="str">
        <v>AS-96663</v>
      </c>
      <c r="H391" s="9" t="str">
        <v>['paypal']</v>
      </c>
      <c r="I391" s="9">
        <v>44.9</v>
      </c>
      <c r="J391" s="10">
        <f t="shared" si="21"/>
        <v>44.9</v>
      </c>
      <c r="K391" s="10">
        <f t="shared" si="22"/>
        <v>0</v>
      </c>
    </row>
    <row r="392" spans="1:11" x14ac:dyDescent="0.3">
      <c r="A392" s="9" t="str">
        <v>AS-96648</v>
      </c>
      <c r="B392" s="9">
        <v>119.75</v>
      </c>
      <c r="C392" s="10">
        <f>VLOOKUP(A392,Sales_Shopify!B:Z,12,0)</f>
        <v>119.75</v>
      </c>
      <c r="D392" s="10">
        <f t="shared" si="20"/>
        <v>0</v>
      </c>
      <c r="G392" s="9" t="str">
        <v>AS-96664</v>
      </c>
      <c r="H392" s="9" t="str">
        <v>['paypal']</v>
      </c>
      <c r="I392" s="9">
        <v>64.95</v>
      </c>
      <c r="J392" s="10">
        <f t="shared" si="21"/>
        <v>64.95</v>
      </c>
      <c r="K392" s="10">
        <f t="shared" si="22"/>
        <v>0</v>
      </c>
    </row>
    <row r="393" spans="1:11" x14ac:dyDescent="0.3">
      <c r="A393" s="9" t="str">
        <v>AS-96653</v>
      </c>
      <c r="B393" s="9">
        <v>17.899999999999999</v>
      </c>
      <c r="C393" s="10">
        <f>VLOOKUP(A393,Sales_Shopify!B:Z,12,0)</f>
        <v>17.899999999999999</v>
      </c>
      <c r="D393" s="10">
        <f t="shared" si="20"/>
        <v>0</v>
      </c>
      <c r="G393" s="9" t="str">
        <v>AS-96671</v>
      </c>
      <c r="H393" s="9" t="str">
        <v>['paypal']</v>
      </c>
      <c r="I393" s="9">
        <v>30.85</v>
      </c>
      <c r="J393" s="10">
        <f t="shared" si="21"/>
        <v>30.85</v>
      </c>
      <c r="K393" s="10">
        <f t="shared" si="22"/>
        <v>0</v>
      </c>
    </row>
    <row r="394" spans="1:11" x14ac:dyDescent="0.3">
      <c r="A394" s="9" t="str">
        <v>AS-96659</v>
      </c>
      <c r="B394" s="9">
        <v>67.95</v>
      </c>
      <c r="C394" s="10">
        <f>VLOOKUP(A394,Sales_Shopify!B:Z,12,0)</f>
        <v>67.95</v>
      </c>
      <c r="D394" s="10">
        <f t="shared" si="20"/>
        <v>0</v>
      </c>
      <c r="G394" s="9" t="str">
        <v>AS-96675</v>
      </c>
      <c r="H394" s="9" t="str">
        <v>['paypal']</v>
      </c>
      <c r="I394" s="9">
        <v>161.6</v>
      </c>
      <c r="J394" s="10">
        <f t="shared" si="21"/>
        <v>161.6</v>
      </c>
      <c r="K394" s="10">
        <f t="shared" si="22"/>
        <v>0</v>
      </c>
    </row>
    <row r="395" spans="1:11" x14ac:dyDescent="0.3">
      <c r="A395" s="9" t="str">
        <v>AS-96663</v>
      </c>
      <c r="B395" s="9">
        <v>44.9</v>
      </c>
      <c r="C395" s="10">
        <f>VLOOKUP(A395,Sales_Shopify!B:Z,12,0)</f>
        <v>44.9</v>
      </c>
      <c r="D395" s="10">
        <f t="shared" si="20"/>
        <v>0</v>
      </c>
      <c r="G395" s="9" t="str">
        <v>AS-96677</v>
      </c>
      <c r="H395" s="9" t="str">
        <v>['paypal']</v>
      </c>
      <c r="I395" s="9">
        <v>17.899999999999999</v>
      </c>
      <c r="J395" s="10">
        <f t="shared" si="21"/>
        <v>17.899999999999999</v>
      </c>
      <c r="K395" s="10">
        <f t="shared" si="22"/>
        <v>0</v>
      </c>
    </row>
    <row r="396" spans="1:11" x14ac:dyDescent="0.3">
      <c r="A396" s="9" t="str">
        <v>AS-96664</v>
      </c>
      <c r="B396" s="9">
        <v>64.95</v>
      </c>
      <c r="C396" s="10">
        <f>VLOOKUP(A396,Sales_Shopify!B:Z,12,0)</f>
        <v>64.95</v>
      </c>
      <c r="D396" s="10">
        <f t="shared" si="20"/>
        <v>0</v>
      </c>
      <c r="G396" s="9" t="str">
        <v>AS-96681</v>
      </c>
      <c r="H396" s="9" t="str">
        <v>['paypal']</v>
      </c>
      <c r="I396" s="9">
        <v>98.85</v>
      </c>
      <c r="J396" s="10">
        <f t="shared" si="21"/>
        <v>98.85</v>
      </c>
      <c r="K396" s="10">
        <f t="shared" si="22"/>
        <v>0</v>
      </c>
    </row>
    <row r="397" spans="1:11" x14ac:dyDescent="0.3">
      <c r="A397" s="9" t="str">
        <v>AS-96671</v>
      </c>
      <c r="B397" s="9">
        <v>30.85</v>
      </c>
      <c r="C397" s="10">
        <f>VLOOKUP(A397,Sales_Shopify!B:Z,12,0)</f>
        <v>30.85</v>
      </c>
      <c r="D397" s="10">
        <f t="shared" si="20"/>
        <v>0</v>
      </c>
      <c r="G397" s="9" t="str">
        <v>AS-96687</v>
      </c>
      <c r="H397" s="9" t="str">
        <v>['paypal']</v>
      </c>
      <c r="I397" s="9">
        <v>143.80000000000001</v>
      </c>
      <c r="J397" s="10">
        <f t="shared" si="21"/>
        <v>143.80000000000001</v>
      </c>
      <c r="K397" s="10">
        <f t="shared" si="22"/>
        <v>0</v>
      </c>
    </row>
    <row r="398" spans="1:11" x14ac:dyDescent="0.3">
      <c r="A398" s="9" t="str">
        <v>AS-96675</v>
      </c>
      <c r="B398" s="9">
        <v>161.6</v>
      </c>
      <c r="C398" s="10">
        <f>VLOOKUP(A398,Sales_Shopify!B:Z,12,0)</f>
        <v>161.6</v>
      </c>
      <c r="D398" s="10">
        <f t="shared" si="20"/>
        <v>0</v>
      </c>
      <c r="G398" s="9" t="str">
        <v>AS-96692</v>
      </c>
      <c r="H398" s="9" t="str">
        <v>['paypal']</v>
      </c>
      <c r="I398" s="9">
        <v>169.9</v>
      </c>
      <c r="J398" s="10">
        <f t="shared" si="21"/>
        <v>169.9</v>
      </c>
      <c r="K398" s="10">
        <f t="shared" si="22"/>
        <v>0</v>
      </c>
    </row>
    <row r="399" spans="1:11" x14ac:dyDescent="0.3">
      <c r="A399" s="9" t="str">
        <v>AS-96677</v>
      </c>
      <c r="B399" s="9">
        <v>17.899999999999999</v>
      </c>
      <c r="C399" s="10">
        <f>VLOOKUP(A399,Sales_Shopify!B:Z,12,0)</f>
        <v>17.899999999999999</v>
      </c>
      <c r="D399" s="10">
        <f t="shared" si="20"/>
        <v>0</v>
      </c>
      <c r="G399" s="9" t="str">
        <v>AS-96693</v>
      </c>
      <c r="H399" s="9" t="str">
        <v>['paypal']</v>
      </c>
      <c r="I399" s="9">
        <v>49.9</v>
      </c>
      <c r="J399" s="10">
        <f t="shared" si="21"/>
        <v>49.9</v>
      </c>
      <c r="K399" s="10">
        <f t="shared" si="22"/>
        <v>0</v>
      </c>
    </row>
    <row r="400" spans="1:11" x14ac:dyDescent="0.3">
      <c r="A400" s="9" t="str">
        <v>AS-96679</v>
      </c>
      <c r="B400" s="9">
        <v>0</v>
      </c>
      <c r="C400" s="10">
        <f>VLOOKUP(A400,Sales_Shopify!B:Z,12,0)</f>
        <v>0</v>
      </c>
      <c r="D400" s="10">
        <f t="shared" si="20"/>
        <v>0</v>
      </c>
      <c r="G400" s="9" t="str">
        <v>AS-96698</v>
      </c>
      <c r="H400" s="9" t="str">
        <v>['paypal']</v>
      </c>
      <c r="I400" s="9">
        <v>79.95</v>
      </c>
      <c r="J400" s="10">
        <f t="shared" si="21"/>
        <v>79.95</v>
      </c>
      <c r="K400" s="10">
        <f t="shared" si="22"/>
        <v>0</v>
      </c>
    </row>
    <row r="401" spans="1:11" x14ac:dyDescent="0.3">
      <c r="A401" s="9" t="str">
        <v>AS-96681</v>
      </c>
      <c r="B401" s="9">
        <v>98.85</v>
      </c>
      <c r="C401" s="10">
        <f>VLOOKUP(A401,Sales_Shopify!B:Z,12,0)</f>
        <v>98.85</v>
      </c>
      <c r="D401" s="10">
        <f t="shared" si="20"/>
        <v>0</v>
      </c>
      <c r="G401" s="9" t="str">
        <v>AS-96700</v>
      </c>
      <c r="H401" s="9" t="str">
        <v>['paypal']</v>
      </c>
      <c r="I401" s="9">
        <v>206.91</v>
      </c>
      <c r="J401" s="10">
        <f t="shared" si="21"/>
        <v>206.91</v>
      </c>
      <c r="K401" s="10">
        <f t="shared" si="22"/>
        <v>0</v>
      </c>
    </row>
    <row r="402" spans="1:11" x14ac:dyDescent="0.3">
      <c r="A402" s="9" t="str">
        <v>AS-96687</v>
      </c>
      <c r="B402" s="9">
        <v>143.80000000000001</v>
      </c>
      <c r="C402" s="10">
        <f>VLOOKUP(A402,Sales_Shopify!B:Z,12,0)</f>
        <v>143.80000000000001</v>
      </c>
      <c r="D402" s="10">
        <f t="shared" si="20"/>
        <v>0</v>
      </c>
      <c r="G402" s="9" t="str">
        <v>AS-96702</v>
      </c>
      <c r="H402" s="9" t="str">
        <v>['paypal']</v>
      </c>
      <c r="I402" s="9">
        <v>79.95</v>
      </c>
      <c r="J402" s="10">
        <f t="shared" si="21"/>
        <v>79.95</v>
      </c>
      <c r="K402" s="10">
        <f t="shared" si="22"/>
        <v>0</v>
      </c>
    </row>
    <row r="403" spans="1:11" x14ac:dyDescent="0.3">
      <c r="A403" s="9" t="str">
        <v>AS-96692</v>
      </c>
      <c r="B403" s="9">
        <v>169.9</v>
      </c>
      <c r="C403" s="10">
        <f>VLOOKUP(A403,Sales_Shopify!B:Z,12,0)</f>
        <v>169.9</v>
      </c>
      <c r="D403" s="10">
        <f t="shared" si="20"/>
        <v>0</v>
      </c>
      <c r="G403" s="9" t="str">
        <v>AS-96679</v>
      </c>
      <c r="H403" s="9" t="str">
        <v>['paypal']</v>
      </c>
      <c r="I403" s="9">
        <v>0</v>
      </c>
      <c r="J403" s="10">
        <f t="shared" si="21"/>
        <v>0</v>
      </c>
      <c r="K403" s="10">
        <f t="shared" si="22"/>
        <v>0</v>
      </c>
    </row>
    <row r="404" spans="1:11" x14ac:dyDescent="0.3">
      <c r="A404" s="9" t="str">
        <v>AS-96693</v>
      </c>
      <c r="B404" s="9">
        <v>49.9</v>
      </c>
      <c r="C404" s="10">
        <f>VLOOKUP(A404,Sales_Shopify!B:Z,12,0)</f>
        <v>49.9</v>
      </c>
      <c r="D404" s="10">
        <f t="shared" si="20"/>
        <v>0</v>
      </c>
      <c r="G404" s="9" t="str">
        <v>AS-90749</v>
      </c>
      <c r="H404" s="9" t="str">
        <v>['paypal']</v>
      </c>
      <c r="I404" s="9">
        <v>-17.8</v>
      </c>
      <c r="J404" s="10">
        <f t="shared" si="21"/>
        <v>-17.8</v>
      </c>
      <c r="K404" s="10">
        <f t="shared" si="22"/>
        <v>0</v>
      </c>
    </row>
    <row r="405" spans="1:11" x14ac:dyDescent="0.3">
      <c r="A405" s="9" t="str">
        <v>AS-96698</v>
      </c>
      <c r="B405" s="9">
        <v>79.95</v>
      </c>
      <c r="C405" s="10">
        <f>VLOOKUP(A405,Sales_Shopify!B:Z,12,0)</f>
        <v>79.95</v>
      </c>
      <c r="D405" s="10">
        <f t="shared" si="20"/>
        <v>0</v>
      </c>
      <c r="G405" s="9" t="str">
        <v>AS-96713</v>
      </c>
      <c r="H405" s="9" t="str">
        <v>['paypal']</v>
      </c>
      <c r="I405" s="9">
        <v>84.95</v>
      </c>
      <c r="J405" s="10">
        <f t="shared" si="21"/>
        <v>84.95</v>
      </c>
      <c r="K405" s="10">
        <f t="shared" si="22"/>
        <v>0</v>
      </c>
    </row>
    <row r="406" spans="1:11" x14ac:dyDescent="0.3">
      <c r="A406" s="9" t="str">
        <v>AS-96700</v>
      </c>
      <c r="B406" s="9">
        <v>206.91</v>
      </c>
      <c r="C406" s="10">
        <f>VLOOKUP(A406,Sales_Shopify!B:Z,12,0)</f>
        <v>206.91</v>
      </c>
      <c r="D406" s="10">
        <f t="shared" si="20"/>
        <v>0</v>
      </c>
      <c r="G406" s="9" t="str">
        <v>AS-96716</v>
      </c>
      <c r="H406" s="9" t="str">
        <v>['paypal']</v>
      </c>
      <c r="I406" s="9">
        <v>65.900000000000006</v>
      </c>
      <c r="J406" s="10">
        <f t="shared" si="21"/>
        <v>65.900000000000006</v>
      </c>
      <c r="K406" s="10">
        <f t="shared" si="22"/>
        <v>0</v>
      </c>
    </row>
    <row r="407" spans="1:11" x14ac:dyDescent="0.3">
      <c r="A407" s="9" t="str">
        <v>AS-96702</v>
      </c>
      <c r="B407" s="9">
        <v>79.95</v>
      </c>
      <c r="C407" s="10">
        <f>VLOOKUP(A407,Sales_Shopify!B:Z,12,0)</f>
        <v>79.95</v>
      </c>
      <c r="D407" s="10">
        <f t="shared" si="20"/>
        <v>0</v>
      </c>
      <c r="G407" s="9" t="str">
        <v>AS-96718</v>
      </c>
      <c r="H407" s="9" t="str">
        <v>['paypal']</v>
      </c>
      <c r="I407" s="9">
        <v>88.97</v>
      </c>
      <c r="J407" s="10">
        <f t="shared" si="21"/>
        <v>88.97</v>
      </c>
      <c r="K407" s="10">
        <f t="shared" si="22"/>
        <v>0</v>
      </c>
    </row>
    <row r="408" spans="1:11" x14ac:dyDescent="0.3">
      <c r="A408" s="9" t="str">
        <v>AS-96708</v>
      </c>
      <c r="B408" s="9">
        <v>0</v>
      </c>
      <c r="C408" s="10">
        <f>VLOOKUP(A408,Sales_Shopify!B:Z,12,0)</f>
        <v>0</v>
      </c>
      <c r="D408" s="10">
        <f t="shared" si="20"/>
        <v>0</v>
      </c>
      <c r="G408" s="9" t="str">
        <v>AS-96728</v>
      </c>
      <c r="H408" s="9" t="str">
        <v>['paypal']</v>
      </c>
      <c r="I408" s="9">
        <v>17.899999999999999</v>
      </c>
      <c r="J408" s="10">
        <f t="shared" si="21"/>
        <v>17.899999999999999</v>
      </c>
      <c r="K408" s="10">
        <f t="shared" si="22"/>
        <v>0</v>
      </c>
    </row>
    <row r="409" spans="1:11" x14ac:dyDescent="0.3">
      <c r="A409" s="9" t="str">
        <v>AS-96713</v>
      </c>
      <c r="B409" s="9">
        <v>84.95</v>
      </c>
      <c r="C409" s="10">
        <f>VLOOKUP(A409,Sales_Shopify!B:Z,12,0)</f>
        <v>84.95</v>
      </c>
      <c r="D409" s="10">
        <f t="shared" si="20"/>
        <v>0</v>
      </c>
      <c r="G409" s="9" t="str">
        <v>AS-96732</v>
      </c>
      <c r="H409" s="9" t="str">
        <v>['paypal']</v>
      </c>
      <c r="I409" s="9">
        <v>229.9</v>
      </c>
      <c r="J409" s="10">
        <f t="shared" si="21"/>
        <v>229.9</v>
      </c>
      <c r="K409" s="10">
        <f t="shared" si="22"/>
        <v>0</v>
      </c>
    </row>
    <row r="410" spans="1:11" x14ac:dyDescent="0.3">
      <c r="A410" s="9" t="str">
        <v>AS-96716</v>
      </c>
      <c r="B410" s="9">
        <v>65.900000000000006</v>
      </c>
      <c r="C410" s="10">
        <f>VLOOKUP(A410,Sales_Shopify!B:Z,12,0)</f>
        <v>65.900000000000006</v>
      </c>
      <c r="D410" s="10">
        <f t="shared" si="20"/>
        <v>0</v>
      </c>
      <c r="G410" s="9" t="str">
        <v>AS-96736</v>
      </c>
      <c r="H410" s="9" t="str">
        <v>['paypal']</v>
      </c>
      <c r="I410" s="9">
        <v>63.72</v>
      </c>
      <c r="J410" s="10">
        <f t="shared" si="21"/>
        <v>63.72</v>
      </c>
      <c r="K410" s="10">
        <f t="shared" si="22"/>
        <v>0</v>
      </c>
    </row>
    <row r="411" spans="1:11" x14ac:dyDescent="0.3">
      <c r="A411" s="9" t="str">
        <v>AS-96718</v>
      </c>
      <c r="B411" s="9">
        <v>88.97</v>
      </c>
      <c r="C411" s="10">
        <f>VLOOKUP(A411,Sales_Shopify!B:Z,12,0)</f>
        <v>88.97</v>
      </c>
      <c r="D411" s="10">
        <f t="shared" si="20"/>
        <v>0</v>
      </c>
      <c r="G411" s="9" t="str">
        <v>AS-96742</v>
      </c>
      <c r="H411" s="9" t="str">
        <v>['paypal']</v>
      </c>
      <c r="I411" s="9">
        <v>99.95</v>
      </c>
      <c r="J411" s="10">
        <f t="shared" si="21"/>
        <v>99.95</v>
      </c>
      <c r="K411" s="10">
        <f t="shared" si="22"/>
        <v>0</v>
      </c>
    </row>
    <row r="412" spans="1:11" x14ac:dyDescent="0.3">
      <c r="A412" s="9" t="str">
        <v>AS-96728</v>
      </c>
      <c r="B412" s="9">
        <v>17.899999999999999</v>
      </c>
      <c r="C412" s="10">
        <f>VLOOKUP(A412,Sales_Shopify!B:Z,12,0)</f>
        <v>17.899999999999999</v>
      </c>
      <c r="D412" s="10">
        <f t="shared" si="20"/>
        <v>0</v>
      </c>
      <c r="G412" s="9" t="str">
        <v>AS-96747</v>
      </c>
      <c r="H412" s="9" t="str">
        <v>['paypal']</v>
      </c>
      <c r="I412" s="9">
        <v>104.75</v>
      </c>
      <c r="J412" s="10">
        <f t="shared" si="21"/>
        <v>104.75</v>
      </c>
      <c r="K412" s="10">
        <f t="shared" si="22"/>
        <v>0</v>
      </c>
    </row>
    <row r="413" spans="1:11" x14ac:dyDescent="0.3">
      <c r="A413" s="9" t="str">
        <v>AS-96732</v>
      </c>
      <c r="B413" s="9">
        <v>229.9</v>
      </c>
      <c r="C413" s="10">
        <f>VLOOKUP(A413,Sales_Shopify!B:Z,12,0)</f>
        <v>229.9</v>
      </c>
      <c r="D413" s="10">
        <f t="shared" si="20"/>
        <v>0</v>
      </c>
      <c r="G413" s="9" t="str">
        <v>AS-96748</v>
      </c>
      <c r="H413" s="9" t="str">
        <v>['paypal']</v>
      </c>
      <c r="I413" s="9">
        <v>29.9</v>
      </c>
      <c r="J413" s="10">
        <f t="shared" si="21"/>
        <v>29.9</v>
      </c>
      <c r="K413" s="10">
        <f t="shared" si="22"/>
        <v>0</v>
      </c>
    </row>
    <row r="414" spans="1:11" x14ac:dyDescent="0.3">
      <c r="A414" s="9" t="str">
        <v>AS-96736</v>
      </c>
      <c r="B414" s="9">
        <v>63.72</v>
      </c>
      <c r="C414" s="10">
        <f>VLOOKUP(A414,Sales_Shopify!B:Z,12,0)</f>
        <v>63.72</v>
      </c>
      <c r="D414" s="10">
        <f t="shared" si="20"/>
        <v>0</v>
      </c>
      <c r="G414" s="9" t="str">
        <v>AS-96752</v>
      </c>
      <c r="H414" s="9" t="str">
        <v>['paypal']</v>
      </c>
      <c r="I414" s="9">
        <v>99.9</v>
      </c>
      <c r="J414" s="10">
        <f t="shared" si="21"/>
        <v>99.9</v>
      </c>
      <c r="K414" s="10">
        <f t="shared" si="22"/>
        <v>0</v>
      </c>
    </row>
    <row r="415" spans="1:11" x14ac:dyDescent="0.3">
      <c r="A415" s="9" t="str">
        <v>AS-96742</v>
      </c>
      <c r="B415" s="9">
        <v>99.95</v>
      </c>
      <c r="C415" s="10">
        <f>VLOOKUP(A415,Sales_Shopify!B:Z,12,0)</f>
        <v>99.95</v>
      </c>
      <c r="D415" s="10">
        <f t="shared" si="20"/>
        <v>0</v>
      </c>
      <c r="G415" s="9" t="str">
        <v>AS-96762</v>
      </c>
      <c r="H415" s="9" t="str">
        <v>['paypal']</v>
      </c>
      <c r="I415" s="9">
        <v>105.8</v>
      </c>
      <c r="J415" s="10">
        <f t="shared" si="21"/>
        <v>105.8</v>
      </c>
      <c r="K415" s="10">
        <f t="shared" si="22"/>
        <v>0</v>
      </c>
    </row>
    <row r="416" spans="1:11" x14ac:dyDescent="0.3">
      <c r="A416" s="9" t="str">
        <v>AS-96747</v>
      </c>
      <c r="B416" s="9">
        <v>104.75</v>
      </c>
      <c r="C416" s="10">
        <f>VLOOKUP(A416,Sales_Shopify!B:Z,12,0)</f>
        <v>104.75</v>
      </c>
      <c r="D416" s="10">
        <f t="shared" si="20"/>
        <v>0</v>
      </c>
      <c r="G416" s="9" t="str">
        <v>AS-96764</v>
      </c>
      <c r="H416" s="9" t="str">
        <v>['paypal']</v>
      </c>
      <c r="I416" s="9">
        <v>37.9</v>
      </c>
      <c r="J416" s="10">
        <f t="shared" si="21"/>
        <v>37.9</v>
      </c>
      <c r="K416" s="10">
        <f t="shared" si="22"/>
        <v>0</v>
      </c>
    </row>
    <row r="417" spans="1:11" x14ac:dyDescent="0.3">
      <c r="A417" s="9" t="str">
        <v>AS-96748</v>
      </c>
      <c r="B417" s="9">
        <v>29.9</v>
      </c>
      <c r="C417" s="10">
        <f>VLOOKUP(A417,Sales_Shopify!B:Z,12,0)</f>
        <v>29.9</v>
      </c>
      <c r="D417" s="10">
        <f t="shared" si="20"/>
        <v>0</v>
      </c>
      <c r="G417" s="9" t="str">
        <v>AS-96766</v>
      </c>
      <c r="H417" s="9" t="str">
        <v>['paypal']</v>
      </c>
      <c r="I417" s="9">
        <v>119.7</v>
      </c>
      <c r="J417" s="10">
        <f t="shared" si="21"/>
        <v>119.7</v>
      </c>
      <c r="K417" s="10">
        <f t="shared" si="22"/>
        <v>0</v>
      </c>
    </row>
    <row r="418" spans="1:11" x14ac:dyDescent="0.3">
      <c r="A418" s="9" t="str">
        <v>AS-96752</v>
      </c>
      <c r="B418" s="9">
        <v>99.9</v>
      </c>
      <c r="C418" s="10">
        <f>VLOOKUP(A418,Sales_Shopify!B:Z,12,0)</f>
        <v>99.9</v>
      </c>
      <c r="D418" s="10">
        <f t="shared" si="20"/>
        <v>0</v>
      </c>
      <c r="G418" s="9" t="str">
        <v>AS-96772</v>
      </c>
      <c r="H418" s="9" t="str">
        <v>['paypal']</v>
      </c>
      <c r="I418" s="9">
        <v>44.9</v>
      </c>
      <c r="J418" s="10">
        <f t="shared" si="21"/>
        <v>44.9</v>
      </c>
      <c r="K418" s="10">
        <f t="shared" si="22"/>
        <v>0</v>
      </c>
    </row>
    <row r="419" spans="1:11" x14ac:dyDescent="0.3">
      <c r="A419" s="9" t="str">
        <v>AS-96762</v>
      </c>
      <c r="B419" s="9">
        <v>105.8</v>
      </c>
      <c r="C419" s="10">
        <f>VLOOKUP(A419,Sales_Shopify!B:Z,12,0)</f>
        <v>105.8</v>
      </c>
      <c r="D419" s="10">
        <f t="shared" si="20"/>
        <v>0</v>
      </c>
      <c r="G419" s="9" t="str">
        <v>AS-96790</v>
      </c>
      <c r="H419" s="9" t="str">
        <v>['paypal']</v>
      </c>
      <c r="I419" s="9">
        <v>221.75</v>
      </c>
      <c r="J419" s="10">
        <f t="shared" si="21"/>
        <v>221.75</v>
      </c>
      <c r="K419" s="10">
        <f t="shared" si="22"/>
        <v>0</v>
      </c>
    </row>
    <row r="420" spans="1:11" x14ac:dyDescent="0.3">
      <c r="A420" s="9" t="str">
        <v>AS-96764</v>
      </c>
      <c r="B420" s="9">
        <v>37.9</v>
      </c>
      <c r="C420" s="10">
        <f>VLOOKUP(A420,Sales_Shopify!B:Z,12,0)</f>
        <v>37.9</v>
      </c>
      <c r="D420" s="10">
        <f t="shared" si="20"/>
        <v>0</v>
      </c>
      <c r="G420" s="9" t="str">
        <v>AS-96797</v>
      </c>
      <c r="H420" s="9" t="str">
        <v>['paypal']</v>
      </c>
      <c r="I420" s="9">
        <v>114.95</v>
      </c>
      <c r="J420" s="10">
        <f t="shared" si="21"/>
        <v>114.95</v>
      </c>
      <c r="K420" s="10">
        <f t="shared" si="22"/>
        <v>0</v>
      </c>
    </row>
    <row r="421" spans="1:11" x14ac:dyDescent="0.3">
      <c r="A421" s="9" t="str">
        <v>AS-96766</v>
      </c>
      <c r="B421" s="9">
        <v>119.7</v>
      </c>
      <c r="C421" s="10">
        <f>VLOOKUP(A421,Sales_Shopify!B:Z,12,0)</f>
        <v>119.7</v>
      </c>
      <c r="D421" s="10">
        <f t="shared" si="20"/>
        <v>0</v>
      </c>
      <c r="G421" s="9" t="str">
        <v>AS-96708</v>
      </c>
      <c r="H421" s="9" t="str">
        <v>['paypal']</v>
      </c>
      <c r="I421" s="9">
        <v>0</v>
      </c>
      <c r="J421" s="10">
        <f t="shared" si="21"/>
        <v>0</v>
      </c>
      <c r="K421" s="10">
        <f t="shared" si="22"/>
        <v>0</v>
      </c>
    </row>
    <row r="422" spans="1:11" x14ac:dyDescent="0.3">
      <c r="A422" s="9" t="str">
        <v>AS-96772</v>
      </c>
      <c r="B422" s="9">
        <v>44.9</v>
      </c>
      <c r="C422" s="10">
        <f>VLOOKUP(A422,Sales_Shopify!B:Z,12,0)</f>
        <v>44.9</v>
      </c>
      <c r="D422" s="10">
        <f t="shared" si="20"/>
        <v>0</v>
      </c>
      <c r="G422" s="9" t="str">
        <v>AS-96808</v>
      </c>
      <c r="H422" s="9" t="str">
        <v>['paypal']</v>
      </c>
      <c r="I422" s="9">
        <v>37.9</v>
      </c>
      <c r="J422" s="10">
        <f t="shared" si="21"/>
        <v>37.9</v>
      </c>
      <c r="K422" s="10">
        <f t="shared" si="22"/>
        <v>0</v>
      </c>
    </row>
    <row r="423" spans="1:11" x14ac:dyDescent="0.3">
      <c r="A423" s="9" t="str">
        <v>AS-96790</v>
      </c>
      <c r="B423" s="9">
        <v>221.75</v>
      </c>
      <c r="C423" s="10">
        <f>VLOOKUP(A423,Sales_Shopify!B:Z,12,0)</f>
        <v>221.75</v>
      </c>
      <c r="D423" s="10">
        <f t="shared" si="20"/>
        <v>0</v>
      </c>
      <c r="G423" s="9" t="str">
        <v>AS-96812</v>
      </c>
      <c r="H423" s="9" t="str">
        <v>['paypal']</v>
      </c>
      <c r="I423" s="9">
        <v>261.45</v>
      </c>
      <c r="J423" s="10">
        <f t="shared" si="21"/>
        <v>261.45</v>
      </c>
      <c r="K423" s="10">
        <f t="shared" si="22"/>
        <v>0</v>
      </c>
    </row>
    <row r="424" spans="1:11" x14ac:dyDescent="0.3">
      <c r="A424" s="9" t="str">
        <v>AS-96797</v>
      </c>
      <c r="B424" s="9">
        <v>114.95</v>
      </c>
      <c r="C424" s="10">
        <f>VLOOKUP(A424,Sales_Shopify!B:Z,12,0)</f>
        <v>114.95</v>
      </c>
      <c r="D424" s="10">
        <f t="shared" si="20"/>
        <v>0</v>
      </c>
      <c r="G424" s="9" t="str">
        <v>AS-96819</v>
      </c>
      <c r="H424" s="9" t="str">
        <v>['paypal']</v>
      </c>
      <c r="I424" s="9">
        <v>37.9</v>
      </c>
      <c r="J424" s="10">
        <f t="shared" si="21"/>
        <v>37.9</v>
      </c>
      <c r="K424" s="10">
        <f t="shared" si="22"/>
        <v>0</v>
      </c>
    </row>
    <row r="425" spans="1:11" x14ac:dyDescent="0.3">
      <c r="A425" s="9" t="str">
        <v>AS-96808</v>
      </c>
      <c r="B425" s="9">
        <v>37.9</v>
      </c>
      <c r="C425" s="10">
        <f>VLOOKUP(A425,Sales_Shopify!B:Z,12,0)</f>
        <v>37.9</v>
      </c>
      <c r="D425" s="10">
        <f t="shared" si="20"/>
        <v>0</v>
      </c>
      <c r="G425" s="9" t="str">
        <v>AS-96828</v>
      </c>
      <c r="H425" s="9" t="str">
        <v>['paypal']</v>
      </c>
      <c r="I425" s="9">
        <v>31.9</v>
      </c>
      <c r="J425" s="10">
        <f t="shared" si="21"/>
        <v>31.9</v>
      </c>
      <c r="K425" s="10">
        <f t="shared" si="22"/>
        <v>0</v>
      </c>
    </row>
    <row r="426" spans="1:11" x14ac:dyDescent="0.3">
      <c r="A426" s="9" t="str">
        <v>AS-96812</v>
      </c>
      <c r="B426" s="9">
        <v>261.45</v>
      </c>
      <c r="C426" s="10">
        <f>VLOOKUP(A426,Sales_Shopify!B:Z,12,0)</f>
        <v>261.45</v>
      </c>
      <c r="D426" s="10">
        <f t="shared" si="20"/>
        <v>0</v>
      </c>
      <c r="G426" s="9" t="str">
        <v>AS-96834</v>
      </c>
      <c r="H426" s="9" t="str">
        <v>['paypal']</v>
      </c>
      <c r="I426" s="9">
        <v>43.8</v>
      </c>
      <c r="J426" s="10">
        <f t="shared" si="21"/>
        <v>43.8</v>
      </c>
      <c r="K426" s="10">
        <f t="shared" si="22"/>
        <v>0</v>
      </c>
    </row>
    <row r="427" spans="1:11" x14ac:dyDescent="0.3">
      <c r="A427" s="9" t="str">
        <v>AS-96819</v>
      </c>
      <c r="B427" s="9">
        <v>37.9</v>
      </c>
      <c r="C427" s="10">
        <f>VLOOKUP(A427,Sales_Shopify!B:Z,12,0)</f>
        <v>37.9</v>
      </c>
      <c r="D427" s="10">
        <f t="shared" si="20"/>
        <v>0</v>
      </c>
      <c r="G427" s="9" t="str">
        <v>AS-96850</v>
      </c>
      <c r="H427" s="9" t="str">
        <v>['paypal']</v>
      </c>
      <c r="I427" s="9">
        <v>64.900000000000006</v>
      </c>
      <c r="J427" s="10">
        <f t="shared" si="21"/>
        <v>64.900000000000006</v>
      </c>
      <c r="K427" s="10">
        <f t="shared" si="22"/>
        <v>0</v>
      </c>
    </row>
    <row r="428" spans="1:11" x14ac:dyDescent="0.3">
      <c r="A428" s="9" t="str">
        <v>AS-96828</v>
      </c>
      <c r="B428" s="9">
        <v>31.9</v>
      </c>
      <c r="C428" s="10">
        <f>VLOOKUP(A428,Sales_Shopify!B:Z,12,0)</f>
        <v>31.9</v>
      </c>
      <c r="D428" s="10">
        <f t="shared" si="20"/>
        <v>0</v>
      </c>
      <c r="G428" s="9" t="str">
        <v>AS-96859</v>
      </c>
      <c r="H428" s="9" t="str">
        <v>['paypal']</v>
      </c>
      <c r="I428" s="9">
        <v>31.9</v>
      </c>
      <c r="J428" s="10">
        <f t="shared" si="21"/>
        <v>31.9</v>
      </c>
      <c r="K428" s="10">
        <f t="shared" si="22"/>
        <v>0</v>
      </c>
    </row>
    <row r="429" spans="1:11" x14ac:dyDescent="0.3">
      <c r="A429" s="9" t="str">
        <v>AS-96834</v>
      </c>
      <c r="B429" s="9">
        <v>43.8</v>
      </c>
      <c r="C429" s="10">
        <f>VLOOKUP(A429,Sales_Shopify!B:Z,12,0)</f>
        <v>43.8</v>
      </c>
      <c r="D429" s="10">
        <f t="shared" si="20"/>
        <v>0</v>
      </c>
      <c r="G429" s="9" t="str">
        <v>AS-96862</v>
      </c>
      <c r="H429" s="9" t="str">
        <v>['paypal']</v>
      </c>
      <c r="I429" s="9">
        <v>326.3</v>
      </c>
      <c r="J429" s="10">
        <f t="shared" si="21"/>
        <v>326.3</v>
      </c>
      <c r="K429" s="10">
        <f t="shared" si="22"/>
        <v>0</v>
      </c>
    </row>
    <row r="430" spans="1:11" x14ac:dyDescent="0.3">
      <c r="A430" s="9" t="str">
        <v>AS-96850</v>
      </c>
      <c r="B430" s="9">
        <v>64.900000000000006</v>
      </c>
      <c r="C430" s="10">
        <f>VLOOKUP(A430,Sales_Shopify!B:Z,12,0)</f>
        <v>64.900000000000006</v>
      </c>
      <c r="D430" s="10">
        <f t="shared" si="20"/>
        <v>0</v>
      </c>
      <c r="G430" s="9" t="str">
        <v>AS-96864</v>
      </c>
      <c r="H430" s="9" t="str">
        <v>['paypal']</v>
      </c>
      <c r="I430" s="9">
        <v>119.75</v>
      </c>
      <c r="J430" s="10">
        <f t="shared" si="21"/>
        <v>119.75</v>
      </c>
      <c r="K430" s="10">
        <f t="shared" si="22"/>
        <v>0</v>
      </c>
    </row>
    <row r="431" spans="1:11" x14ac:dyDescent="0.3">
      <c r="A431" s="9" t="str">
        <v>AS-96859</v>
      </c>
      <c r="B431" s="9">
        <v>31.9</v>
      </c>
      <c r="C431" s="10">
        <f>VLOOKUP(A431,Sales_Shopify!B:Z,12,0)</f>
        <v>31.9</v>
      </c>
      <c r="D431" s="10">
        <f t="shared" si="20"/>
        <v>0</v>
      </c>
      <c r="G431" s="9" t="str">
        <v>AS-96865</v>
      </c>
      <c r="H431" s="9" t="str">
        <v>['paypal']</v>
      </c>
      <c r="I431" s="9">
        <v>67.95</v>
      </c>
      <c r="J431" s="10">
        <f t="shared" si="21"/>
        <v>67.95</v>
      </c>
      <c r="K431" s="10">
        <f t="shared" si="22"/>
        <v>0</v>
      </c>
    </row>
    <row r="432" spans="1:11" x14ac:dyDescent="0.3">
      <c r="A432" s="9" t="str">
        <v>AS-96862</v>
      </c>
      <c r="B432" s="9">
        <v>326.3</v>
      </c>
      <c r="C432" s="10">
        <f>VLOOKUP(A432,Sales_Shopify!B:Z,12,0)</f>
        <v>326.3</v>
      </c>
      <c r="D432" s="10">
        <f t="shared" si="20"/>
        <v>0</v>
      </c>
      <c r="G432" s="9" t="str">
        <v>AS-96868</v>
      </c>
      <c r="H432" s="9" t="str">
        <v>['paypal']</v>
      </c>
      <c r="I432" s="9">
        <v>24.9</v>
      </c>
      <c r="J432" s="10">
        <f t="shared" si="21"/>
        <v>24.9</v>
      </c>
      <c r="K432" s="10">
        <f t="shared" si="22"/>
        <v>0</v>
      </c>
    </row>
    <row r="433" spans="1:11" x14ac:dyDescent="0.3">
      <c r="A433" s="9" t="str">
        <v>AS-96864</v>
      </c>
      <c r="B433" s="9">
        <v>119.75</v>
      </c>
      <c r="C433" s="10">
        <f>VLOOKUP(A433,Sales_Shopify!B:Z,12,0)</f>
        <v>119.75</v>
      </c>
      <c r="D433" s="10">
        <f t="shared" si="20"/>
        <v>0</v>
      </c>
      <c r="G433" s="9" t="str">
        <v>AS-96869</v>
      </c>
      <c r="H433" s="9" t="str">
        <v>['paypal']</v>
      </c>
      <c r="I433" s="9">
        <v>24.9</v>
      </c>
      <c r="J433" s="10">
        <f t="shared" si="21"/>
        <v>24.9</v>
      </c>
      <c r="K433" s="10">
        <f t="shared" si="22"/>
        <v>0</v>
      </c>
    </row>
    <row r="434" spans="1:11" x14ac:dyDescent="0.3">
      <c r="A434" s="9" t="str">
        <v>AS-96865</v>
      </c>
      <c r="B434" s="9">
        <v>67.95</v>
      </c>
      <c r="C434" s="10">
        <f>VLOOKUP(A434,Sales_Shopify!B:Z,12,0)</f>
        <v>67.95</v>
      </c>
      <c r="D434" s="10">
        <f t="shared" si="20"/>
        <v>0</v>
      </c>
      <c r="G434" s="9" t="str">
        <v>AS-96876</v>
      </c>
      <c r="H434" s="9" t="str">
        <v>['paypal']</v>
      </c>
      <c r="I434" s="9">
        <v>137.61000000000001</v>
      </c>
      <c r="J434" s="10">
        <f t="shared" si="21"/>
        <v>137.61000000000001</v>
      </c>
      <c r="K434" s="10">
        <f t="shared" si="22"/>
        <v>0</v>
      </c>
    </row>
    <row r="435" spans="1:11" x14ac:dyDescent="0.3">
      <c r="A435" s="9" t="str">
        <v>AS-96868</v>
      </c>
      <c r="B435" s="9">
        <v>24.9</v>
      </c>
      <c r="C435" s="10">
        <f>VLOOKUP(A435,Sales_Shopify!B:Z,12,0)</f>
        <v>24.9</v>
      </c>
      <c r="D435" s="10">
        <f t="shared" si="20"/>
        <v>0</v>
      </c>
      <c r="G435" s="9" t="str">
        <v>AS-96877</v>
      </c>
      <c r="H435" s="9" t="str">
        <v>['paypal']</v>
      </c>
      <c r="I435" s="9">
        <v>24.9</v>
      </c>
      <c r="J435" s="10">
        <f t="shared" si="21"/>
        <v>24.9</v>
      </c>
      <c r="K435" s="10">
        <f t="shared" si="22"/>
        <v>0</v>
      </c>
    </row>
    <row r="436" spans="1:11" x14ac:dyDescent="0.3">
      <c r="A436" s="9" t="str">
        <v>AS-96869</v>
      </c>
      <c r="B436" s="9">
        <v>24.9</v>
      </c>
      <c r="C436" s="10">
        <f>VLOOKUP(A436,Sales_Shopify!B:Z,12,0)</f>
        <v>24.9</v>
      </c>
      <c r="D436" s="10">
        <f t="shared" si="20"/>
        <v>0</v>
      </c>
      <c r="G436" s="9" t="str">
        <v>AS-96878</v>
      </c>
      <c r="H436" s="9" t="str">
        <v>['paypal']</v>
      </c>
      <c r="I436" s="9">
        <v>29.9</v>
      </c>
      <c r="J436" s="10">
        <f t="shared" si="21"/>
        <v>29.9</v>
      </c>
      <c r="K436" s="10">
        <f t="shared" si="22"/>
        <v>0</v>
      </c>
    </row>
    <row r="437" spans="1:11" x14ac:dyDescent="0.3">
      <c r="A437" s="9" t="str">
        <v>AS-96876</v>
      </c>
      <c r="B437" s="9">
        <v>137.61000000000001</v>
      </c>
      <c r="C437" s="10">
        <f>VLOOKUP(A437,Sales_Shopify!B:Z,12,0)</f>
        <v>137.61000000000001</v>
      </c>
      <c r="D437" s="10">
        <f t="shared" si="20"/>
        <v>0</v>
      </c>
      <c r="G437" s="9" t="str">
        <v>AS-96880</v>
      </c>
      <c r="H437" s="9" t="str">
        <v>['paypal']</v>
      </c>
      <c r="I437" s="9">
        <v>84.95</v>
      </c>
      <c r="J437" s="10">
        <f t="shared" si="21"/>
        <v>84.95</v>
      </c>
      <c r="K437" s="10">
        <f t="shared" si="22"/>
        <v>0</v>
      </c>
    </row>
    <row r="438" spans="1:11" x14ac:dyDescent="0.3">
      <c r="A438" s="9" t="str">
        <v>AS-96877</v>
      </c>
      <c r="B438" s="9">
        <v>24.9</v>
      </c>
      <c r="C438" s="10">
        <f>VLOOKUP(A438,Sales_Shopify!B:Z,12,0)</f>
        <v>24.9</v>
      </c>
      <c r="D438" s="10">
        <f t="shared" si="20"/>
        <v>0</v>
      </c>
      <c r="G438" s="9" t="str">
        <v>AS-96881</v>
      </c>
      <c r="H438" s="9" t="str">
        <v>['paypal']</v>
      </c>
      <c r="I438" s="9">
        <v>47.9</v>
      </c>
      <c r="J438" s="10">
        <f t="shared" si="21"/>
        <v>47.9</v>
      </c>
      <c r="K438" s="10">
        <f t="shared" si="22"/>
        <v>0</v>
      </c>
    </row>
    <row r="439" spans="1:11" x14ac:dyDescent="0.3">
      <c r="A439" s="9" t="str">
        <v>AS-96878</v>
      </c>
      <c r="B439" s="9">
        <v>29.9</v>
      </c>
      <c r="C439" s="10">
        <f>VLOOKUP(A439,Sales_Shopify!B:Z,12,0)</f>
        <v>29.9</v>
      </c>
      <c r="D439" s="10">
        <f t="shared" si="20"/>
        <v>0</v>
      </c>
      <c r="G439" s="9" t="str">
        <v>AS-96883</v>
      </c>
      <c r="H439" s="9" t="str">
        <v>['paypal']</v>
      </c>
      <c r="I439" s="9">
        <v>122.31</v>
      </c>
      <c r="J439" s="10">
        <f t="shared" si="21"/>
        <v>122.31</v>
      </c>
      <c r="K439" s="10">
        <f t="shared" si="22"/>
        <v>0</v>
      </c>
    </row>
    <row r="440" spans="1:11" x14ac:dyDescent="0.3">
      <c r="A440" s="9" t="str">
        <v>AS-96880</v>
      </c>
      <c r="B440" s="9">
        <v>84.95</v>
      </c>
      <c r="C440" s="10">
        <f>VLOOKUP(A440,Sales_Shopify!B:Z,12,0)</f>
        <v>84.95</v>
      </c>
      <c r="D440" s="10">
        <f t="shared" si="20"/>
        <v>0</v>
      </c>
      <c r="G440" s="9" t="str">
        <v>AS-96884</v>
      </c>
      <c r="H440" s="9" t="str">
        <v>['paypal']</v>
      </c>
      <c r="I440" s="9">
        <v>64.95</v>
      </c>
      <c r="J440" s="10">
        <f t="shared" si="21"/>
        <v>64.95</v>
      </c>
      <c r="K440" s="10">
        <f t="shared" si="22"/>
        <v>0</v>
      </c>
    </row>
    <row r="441" spans="1:11" x14ac:dyDescent="0.3">
      <c r="A441" s="9" t="str">
        <v>AS-96881</v>
      </c>
      <c r="B441" s="9">
        <v>47.9</v>
      </c>
      <c r="C441" s="10">
        <f>VLOOKUP(A441,Sales_Shopify!B:Z,12,0)</f>
        <v>47.9</v>
      </c>
      <c r="D441" s="10">
        <f t="shared" si="20"/>
        <v>0</v>
      </c>
      <c r="G441" s="9" t="str">
        <v>AS-96895</v>
      </c>
      <c r="H441" s="9" t="str">
        <v>['paypal']</v>
      </c>
      <c r="I441" s="9">
        <v>37.9</v>
      </c>
      <c r="J441" s="10">
        <f t="shared" si="21"/>
        <v>37.9</v>
      </c>
      <c r="K441" s="10">
        <f t="shared" si="22"/>
        <v>0</v>
      </c>
    </row>
    <row r="442" spans="1:11" x14ac:dyDescent="0.3">
      <c r="A442" s="9" t="str">
        <v>AS-96883</v>
      </c>
      <c r="B442" s="9">
        <v>122.31</v>
      </c>
      <c r="C442" s="10">
        <f>VLOOKUP(A442,Sales_Shopify!B:Z,12,0)</f>
        <v>122.31</v>
      </c>
      <c r="D442" s="10">
        <f t="shared" si="20"/>
        <v>0</v>
      </c>
      <c r="G442" s="9" t="str">
        <v>AS-96897</v>
      </c>
      <c r="H442" s="9" t="str">
        <v>['paypal']</v>
      </c>
      <c r="I442" s="9">
        <v>235.62</v>
      </c>
      <c r="J442" s="10">
        <f t="shared" si="21"/>
        <v>235.62</v>
      </c>
      <c r="K442" s="10">
        <f t="shared" si="22"/>
        <v>0</v>
      </c>
    </row>
    <row r="443" spans="1:11" x14ac:dyDescent="0.3">
      <c r="A443" s="9" t="str">
        <v>AS-96884</v>
      </c>
      <c r="B443" s="9">
        <v>64.95</v>
      </c>
      <c r="C443" s="10">
        <f>VLOOKUP(A443,Sales_Shopify!B:Z,12,0)</f>
        <v>64.95</v>
      </c>
      <c r="D443" s="10">
        <f t="shared" si="20"/>
        <v>0</v>
      </c>
      <c r="G443" s="9" t="str">
        <v>AS-96906</v>
      </c>
      <c r="H443" s="9" t="str">
        <v>['paypal']</v>
      </c>
      <c r="I443" s="9">
        <v>85.9</v>
      </c>
      <c r="J443" s="10">
        <f t="shared" si="21"/>
        <v>85.9</v>
      </c>
      <c r="K443" s="10">
        <f t="shared" si="22"/>
        <v>0</v>
      </c>
    </row>
    <row r="444" spans="1:11" x14ac:dyDescent="0.3">
      <c r="A444" s="9" t="str">
        <v>AS-96895</v>
      </c>
      <c r="B444" s="9">
        <v>37.9</v>
      </c>
      <c r="C444" s="10">
        <f>VLOOKUP(A444,Sales_Shopify!B:Z,12,0)</f>
        <v>37.9</v>
      </c>
      <c r="D444" s="10">
        <f t="shared" si="20"/>
        <v>0</v>
      </c>
      <c r="G444" s="9" t="str">
        <v>AS-96910</v>
      </c>
      <c r="H444" s="9" t="str">
        <v>['paypal']</v>
      </c>
      <c r="I444" s="9">
        <v>39.9</v>
      </c>
      <c r="J444" s="10">
        <f t="shared" si="21"/>
        <v>39.9</v>
      </c>
      <c r="K444" s="10">
        <f t="shared" si="22"/>
        <v>0</v>
      </c>
    </row>
    <row r="445" spans="1:11" x14ac:dyDescent="0.3">
      <c r="A445" s="9" t="str">
        <v>AS-96897</v>
      </c>
      <c r="B445" s="9">
        <v>235.62</v>
      </c>
      <c r="C445" s="10">
        <f>VLOOKUP(A445,Sales_Shopify!B:Z,12,0)</f>
        <v>235.62</v>
      </c>
      <c r="D445" s="10">
        <f t="shared" si="20"/>
        <v>0</v>
      </c>
      <c r="G445" s="9" t="str">
        <v>AS-96932</v>
      </c>
      <c r="H445" s="9" t="str">
        <v>['paypal']</v>
      </c>
      <c r="I445" s="9">
        <v>103.37</v>
      </c>
      <c r="J445" s="10">
        <f t="shared" si="21"/>
        <v>103.37</v>
      </c>
      <c r="K445" s="10">
        <f t="shared" si="22"/>
        <v>0</v>
      </c>
    </row>
    <row r="446" spans="1:11" x14ac:dyDescent="0.3">
      <c r="A446" s="9" t="str">
        <v>AS-96906</v>
      </c>
      <c r="B446" s="9">
        <v>85.9</v>
      </c>
      <c r="C446" s="10">
        <f>VLOOKUP(A446,Sales_Shopify!B:Z,12,0)</f>
        <v>85.9</v>
      </c>
      <c r="D446" s="10">
        <f t="shared" si="20"/>
        <v>0</v>
      </c>
      <c r="G446" s="9" t="str">
        <v>AS-96936</v>
      </c>
      <c r="H446" s="9" t="str">
        <v>['paypal']</v>
      </c>
      <c r="I446" s="9">
        <v>34.9</v>
      </c>
      <c r="J446" s="10">
        <f t="shared" si="21"/>
        <v>34.9</v>
      </c>
      <c r="K446" s="10">
        <f t="shared" si="22"/>
        <v>0</v>
      </c>
    </row>
    <row r="447" spans="1:11" x14ac:dyDescent="0.3">
      <c r="A447" s="9" t="str">
        <v>AS-96910</v>
      </c>
      <c r="B447" s="9">
        <v>39.9</v>
      </c>
      <c r="C447" s="10">
        <f>VLOOKUP(A447,Sales_Shopify!B:Z,12,0)</f>
        <v>39.9</v>
      </c>
      <c r="D447" s="10">
        <f t="shared" si="20"/>
        <v>0</v>
      </c>
      <c r="G447" s="9" t="str">
        <v>AS-96937</v>
      </c>
      <c r="H447" s="9" t="str">
        <v>['paypal']</v>
      </c>
      <c r="I447" s="9">
        <v>31.9</v>
      </c>
      <c r="J447" s="10">
        <f t="shared" si="21"/>
        <v>31.9</v>
      </c>
      <c r="K447" s="10">
        <f t="shared" si="22"/>
        <v>0</v>
      </c>
    </row>
    <row r="448" spans="1:11" x14ac:dyDescent="0.3">
      <c r="A448" s="9" t="str">
        <v>AS-96932</v>
      </c>
      <c r="B448" s="9">
        <v>103.37</v>
      </c>
      <c r="C448" s="10">
        <f>VLOOKUP(A448,Sales_Shopify!B:Z,12,0)</f>
        <v>103.37</v>
      </c>
      <c r="D448" s="10">
        <f t="shared" si="20"/>
        <v>0</v>
      </c>
      <c r="G448" s="9" t="str">
        <v>AS-96941</v>
      </c>
      <c r="H448" s="9" t="str">
        <v>['paypal']</v>
      </c>
      <c r="I448" s="9">
        <v>24.9</v>
      </c>
      <c r="J448" s="10">
        <f t="shared" si="21"/>
        <v>24.9</v>
      </c>
      <c r="K448" s="10">
        <f t="shared" si="22"/>
        <v>0</v>
      </c>
    </row>
    <row r="449" spans="1:11" x14ac:dyDescent="0.3">
      <c r="A449" s="9" t="str">
        <v>AS-96936</v>
      </c>
      <c r="B449" s="9">
        <v>34.9</v>
      </c>
      <c r="C449" s="10">
        <f>VLOOKUP(A449,Sales_Shopify!B:Z,12,0)</f>
        <v>34.9</v>
      </c>
      <c r="D449" s="10">
        <f t="shared" si="20"/>
        <v>0</v>
      </c>
      <c r="G449" s="9" t="str">
        <v>AS-96943</v>
      </c>
      <c r="H449" s="9" t="str">
        <v>['paypal']</v>
      </c>
      <c r="I449" s="9">
        <v>99.95</v>
      </c>
      <c r="J449" s="10">
        <f t="shared" si="21"/>
        <v>99.95</v>
      </c>
      <c r="K449" s="10">
        <f t="shared" si="22"/>
        <v>0</v>
      </c>
    </row>
    <row r="450" spans="1:11" x14ac:dyDescent="0.3">
      <c r="A450" s="9" t="str">
        <v>AS-96937</v>
      </c>
      <c r="B450" s="9">
        <v>31.9</v>
      </c>
      <c r="C450" s="10">
        <f>VLOOKUP(A450,Sales_Shopify!B:Z,12,0)</f>
        <v>31.9</v>
      </c>
      <c r="D450" s="10">
        <f t="shared" si="20"/>
        <v>0</v>
      </c>
      <c r="G450" s="9" t="str">
        <v>AS-96955</v>
      </c>
      <c r="H450" s="9" t="str">
        <v>['paypal']</v>
      </c>
      <c r="I450" s="9">
        <v>92.85</v>
      </c>
      <c r="J450" s="10">
        <f t="shared" si="21"/>
        <v>92.85</v>
      </c>
      <c r="K450" s="10">
        <f t="shared" si="22"/>
        <v>0</v>
      </c>
    </row>
    <row r="451" spans="1:11" x14ac:dyDescent="0.3">
      <c r="A451" s="9" t="str">
        <v>AS-96941</v>
      </c>
      <c r="B451" s="9">
        <v>24.9</v>
      </c>
      <c r="C451" s="10">
        <f>VLOOKUP(A451,Sales_Shopify!B:Z,12,0)</f>
        <v>24.9</v>
      </c>
      <c r="D451" s="10">
        <f t="shared" si="20"/>
        <v>0</v>
      </c>
      <c r="G451" s="9" t="str">
        <v>AS-91020</v>
      </c>
      <c r="H451" s="9" t="str">
        <v>['paypal']</v>
      </c>
      <c r="I451" s="9">
        <v>-91.96</v>
      </c>
      <c r="J451" s="10">
        <f t="shared" si="21"/>
        <v>-3.019999999999996</v>
      </c>
      <c r="K451" s="10">
        <f t="shared" si="22"/>
        <v>-88.94</v>
      </c>
    </row>
    <row r="452" spans="1:11" x14ac:dyDescent="0.3">
      <c r="A452" s="9" t="str">
        <v>AS-96943</v>
      </c>
      <c r="B452" s="9">
        <v>99.95</v>
      </c>
      <c r="C452" s="10">
        <f>VLOOKUP(A452,Sales_Shopify!B:Z,12,0)</f>
        <v>99.95</v>
      </c>
      <c r="D452" s="10">
        <f t="shared" si="20"/>
        <v>0</v>
      </c>
      <c r="G452" s="9" t="str">
        <v>AS-94425</v>
      </c>
      <c r="H452" s="9" t="str">
        <v>['paypal']</v>
      </c>
      <c r="I452" s="9">
        <v>-66.849999999999994</v>
      </c>
      <c r="J452" s="10">
        <f t="shared" si="21"/>
        <v>-66.849999999999994</v>
      </c>
      <c r="K452" s="10">
        <f t="shared" si="22"/>
        <v>0</v>
      </c>
    </row>
    <row r="453" spans="1:11" x14ac:dyDescent="0.3">
      <c r="A453" s="9" t="str">
        <v>AS-96955</v>
      </c>
      <c r="B453" s="9">
        <v>92.85</v>
      </c>
      <c r="C453" s="10">
        <f>VLOOKUP(A453,Sales_Shopify!B:Z,12,0)</f>
        <v>92.85</v>
      </c>
      <c r="D453" s="10">
        <f t="shared" ref="D453:D512" si="23">IFERROR(+B453-C453,"Not_Found")</f>
        <v>0</v>
      </c>
      <c r="G453" s="9" t="str">
        <v>AS-96960</v>
      </c>
      <c r="H453" s="9" t="str">
        <v>['paypal']</v>
      </c>
      <c r="I453" s="9">
        <v>24.9</v>
      </c>
      <c r="J453" s="10">
        <f t="shared" ref="J453:J461" si="24">VLOOKUP(G453,$A$4:$D$1048576,2,0)</f>
        <v>24.9</v>
      </c>
      <c r="K453" s="10">
        <f t="shared" ref="K453:K461" si="25">IFERROR(+I453-J453,"Not_Found")</f>
        <v>0</v>
      </c>
    </row>
    <row r="454" spans="1:11" x14ac:dyDescent="0.3">
      <c r="A454" s="9" t="str">
        <v>AS-96960</v>
      </c>
      <c r="B454" s="9">
        <v>24.9</v>
      </c>
      <c r="C454" s="10">
        <f>VLOOKUP(A454,Sales_Shopify!B:Z,12,0)</f>
        <v>24.9</v>
      </c>
      <c r="D454" s="10">
        <f t="shared" si="23"/>
        <v>0</v>
      </c>
      <c r="G454" s="9" t="str">
        <v>AS-96964</v>
      </c>
      <c r="H454" s="9" t="str">
        <v>['paypal']</v>
      </c>
      <c r="I454" s="9">
        <v>54.9</v>
      </c>
      <c r="J454" s="10">
        <f t="shared" si="24"/>
        <v>54.9</v>
      </c>
      <c r="K454" s="10">
        <f t="shared" si="25"/>
        <v>0</v>
      </c>
    </row>
    <row r="455" spans="1:11" x14ac:dyDescent="0.3">
      <c r="A455" s="9" t="str">
        <v>AS-96964</v>
      </c>
      <c r="B455" s="9">
        <v>54.9</v>
      </c>
      <c r="C455" s="10">
        <f>VLOOKUP(A455,Sales_Shopify!B:Z,12,0)</f>
        <v>54.9</v>
      </c>
      <c r="D455" s="10">
        <f t="shared" si="23"/>
        <v>0</v>
      </c>
      <c r="G455" s="9" t="str">
        <v>AS-96969</v>
      </c>
      <c r="H455" s="9" t="str">
        <v>['paypal']</v>
      </c>
      <c r="I455" s="9">
        <v>64.95</v>
      </c>
      <c r="J455" s="10">
        <f t="shared" si="24"/>
        <v>64.95</v>
      </c>
      <c r="K455" s="10">
        <f t="shared" si="25"/>
        <v>0</v>
      </c>
    </row>
    <row r="456" spans="1:11" x14ac:dyDescent="0.3">
      <c r="A456" s="9" t="str">
        <v>AS-96969</v>
      </c>
      <c r="B456" s="9">
        <v>64.95</v>
      </c>
      <c r="C456" s="10">
        <f>VLOOKUP(A456,Sales_Shopify!B:Z,12,0)</f>
        <v>64.95</v>
      </c>
      <c r="D456" s="10">
        <f t="shared" si="23"/>
        <v>0</v>
      </c>
      <c r="G456" s="9" t="str">
        <v>AS-96971</v>
      </c>
      <c r="H456" s="9" t="str">
        <v>['paypal']</v>
      </c>
      <c r="I456" s="9">
        <v>37.9</v>
      </c>
      <c r="J456" s="10">
        <f t="shared" si="24"/>
        <v>37.9</v>
      </c>
      <c r="K456" s="10">
        <f t="shared" si="25"/>
        <v>0</v>
      </c>
    </row>
    <row r="457" spans="1:11" x14ac:dyDescent="0.3">
      <c r="A457" s="9" t="str">
        <v>AS-96971</v>
      </c>
      <c r="B457" s="9">
        <v>37.9</v>
      </c>
      <c r="C457" s="10">
        <f>VLOOKUP(A457,Sales_Shopify!B:Z,12,0)</f>
        <v>37.9</v>
      </c>
      <c r="D457" s="10">
        <f t="shared" si="23"/>
        <v>0</v>
      </c>
      <c r="G457" s="9" t="str">
        <v>AS-96973</v>
      </c>
      <c r="H457" s="9" t="str">
        <v>['paypal']</v>
      </c>
      <c r="I457" s="9">
        <v>131.09</v>
      </c>
      <c r="J457" s="10">
        <f t="shared" si="24"/>
        <v>131.09</v>
      </c>
      <c r="K457" s="10">
        <f t="shared" si="25"/>
        <v>0</v>
      </c>
    </row>
    <row r="458" spans="1:11" x14ac:dyDescent="0.3">
      <c r="A458" s="9" t="str">
        <v>AS-96973</v>
      </c>
      <c r="B458" s="9">
        <v>131.09</v>
      </c>
      <c r="C458" s="10">
        <f>VLOOKUP(A458,Sales_Shopify!B:Z,12,0)</f>
        <v>131.09</v>
      </c>
      <c r="D458" s="10">
        <f t="shared" si="23"/>
        <v>0</v>
      </c>
      <c r="G458" s="9" t="str">
        <v>AS-96974</v>
      </c>
      <c r="H458" s="9" t="str">
        <v>['paypal']</v>
      </c>
      <c r="I458" s="9">
        <v>67.95</v>
      </c>
      <c r="J458" s="10">
        <f t="shared" si="24"/>
        <v>67.95</v>
      </c>
      <c r="K458" s="10">
        <f t="shared" si="25"/>
        <v>0</v>
      </c>
    </row>
    <row r="459" spans="1:11" x14ac:dyDescent="0.3">
      <c r="A459" s="9" t="str">
        <v>AS-96974</v>
      </c>
      <c r="B459" s="9">
        <v>67.95</v>
      </c>
      <c r="C459" s="10">
        <f>VLOOKUP(A459,Sales_Shopify!B:Z,12,0)</f>
        <v>67.95</v>
      </c>
      <c r="D459" s="10">
        <f t="shared" si="23"/>
        <v>0</v>
      </c>
      <c r="G459" s="9" t="str">
        <v>AS-96976</v>
      </c>
      <c r="H459" s="9" t="str">
        <v>['paypal']</v>
      </c>
      <c r="I459" s="9">
        <v>359.91</v>
      </c>
      <c r="J459" s="10">
        <f t="shared" si="24"/>
        <v>359.91</v>
      </c>
      <c r="K459" s="10">
        <f t="shared" si="25"/>
        <v>0</v>
      </c>
    </row>
    <row r="460" spans="1:11" x14ac:dyDescent="0.3">
      <c r="A460" s="9" t="str">
        <v>AS-96976</v>
      </c>
      <c r="B460" s="9">
        <v>359.91</v>
      </c>
      <c r="C460" s="10">
        <f>VLOOKUP(A460,Sales_Shopify!B:Z,12,0)</f>
        <v>359.91</v>
      </c>
      <c r="D460" s="10">
        <f t="shared" si="23"/>
        <v>0</v>
      </c>
      <c r="G460" s="9" t="str">
        <v>AS-96981</v>
      </c>
      <c r="H460" s="9" t="str">
        <v>['paypal']</v>
      </c>
      <c r="I460" s="9">
        <v>269.8</v>
      </c>
      <c r="J460" s="10">
        <f t="shared" si="24"/>
        <v>269.8</v>
      </c>
      <c r="K460" s="10">
        <f t="shared" si="25"/>
        <v>0</v>
      </c>
    </row>
    <row r="461" spans="1:11" x14ac:dyDescent="0.3">
      <c r="A461" s="9" t="str">
        <v>AS-96981</v>
      </c>
      <c r="B461" s="9">
        <v>269.8</v>
      </c>
      <c r="C461" s="10">
        <f>VLOOKUP(A461,Sales_Shopify!B:Z,12,0)</f>
        <v>269.8</v>
      </c>
      <c r="D461" s="10">
        <f t="shared" si="23"/>
        <v>0</v>
      </c>
      <c r="G461" s="9" t="str">
        <v>AS-96982</v>
      </c>
      <c r="H461" s="9" t="str">
        <v>['paypal']</v>
      </c>
      <c r="I461" s="9">
        <v>17.899999999999999</v>
      </c>
      <c r="J461" s="10">
        <f t="shared" si="24"/>
        <v>17.899999999999999</v>
      </c>
      <c r="K461" s="10">
        <f t="shared" si="25"/>
        <v>0</v>
      </c>
    </row>
    <row r="462" spans="1:11" x14ac:dyDescent="0.3">
      <c r="A462" s="9" t="str">
        <v>AS-96982</v>
      </c>
      <c r="B462" s="9">
        <v>17.899999999999999</v>
      </c>
      <c r="C462" s="10">
        <f>VLOOKUP(A462,Sales_Shopify!B:Z,12,0)</f>
        <v>17.899999999999999</v>
      </c>
      <c r="D462" s="10">
        <f t="shared" si="23"/>
        <v>0</v>
      </c>
      <c r="G462" s="9" t="str">
        <v>AS-96987</v>
      </c>
      <c r="H462" s="9" t="str">
        <v>['paypal']</v>
      </c>
      <c r="I462" s="9">
        <v>37.85</v>
      </c>
      <c r="J462" s="10">
        <f t="shared" ref="J462:J512" si="26">VLOOKUP(G462,$A$4:$D$1048576,2,0)</f>
        <v>37.85</v>
      </c>
      <c r="K462" s="10">
        <f t="shared" ref="K462:K512" si="27">IFERROR(+I462-J462,"Not_Found")</f>
        <v>0</v>
      </c>
    </row>
    <row r="463" spans="1:11" x14ac:dyDescent="0.3">
      <c r="A463" s="9" t="str">
        <v>AS-96987</v>
      </c>
      <c r="B463" s="9">
        <v>37.85</v>
      </c>
      <c r="C463" s="10">
        <f>VLOOKUP(A463,Sales_Shopify!B:Z,12,0)</f>
        <v>37.85</v>
      </c>
      <c r="D463" s="10">
        <f t="shared" si="23"/>
        <v>0</v>
      </c>
      <c r="G463" s="9" t="str">
        <v>AS-96989</v>
      </c>
      <c r="H463" s="9" t="str">
        <v>['paypal']</v>
      </c>
      <c r="I463" s="9">
        <v>164.75</v>
      </c>
      <c r="J463" s="10">
        <f t="shared" si="26"/>
        <v>164.75</v>
      </c>
      <c r="K463" s="10">
        <f t="shared" si="27"/>
        <v>0</v>
      </c>
    </row>
    <row r="464" spans="1:11" x14ac:dyDescent="0.3">
      <c r="A464" s="9" t="str">
        <v>AS-96989</v>
      </c>
      <c r="B464" s="9">
        <v>164.75</v>
      </c>
      <c r="C464" s="10">
        <f>VLOOKUP(A464,Sales_Shopify!B:Z,12,0)</f>
        <v>164.75</v>
      </c>
      <c r="D464" s="10">
        <f t="shared" si="23"/>
        <v>0</v>
      </c>
      <c r="G464" s="9" t="str">
        <v>AS-97003</v>
      </c>
      <c r="H464" s="9" t="str">
        <v>['paypal']</v>
      </c>
      <c r="I464" s="9">
        <v>58.82</v>
      </c>
      <c r="J464" s="10">
        <f t="shared" si="26"/>
        <v>58.82</v>
      </c>
      <c r="K464" s="10">
        <f t="shared" si="27"/>
        <v>0</v>
      </c>
    </row>
    <row r="465" spans="1:11" x14ac:dyDescent="0.3">
      <c r="A465" s="9" t="str">
        <v>AS-97003</v>
      </c>
      <c r="B465" s="9">
        <v>58.82</v>
      </c>
      <c r="C465" s="10">
        <f>VLOOKUP(A465,Sales_Shopify!B:Z,12,0)</f>
        <v>58.82</v>
      </c>
      <c r="D465" s="10">
        <f t="shared" si="23"/>
        <v>0</v>
      </c>
      <c r="G465" s="9" t="str">
        <v>AS-97008</v>
      </c>
      <c r="H465" s="9" t="str">
        <v>['paypal']</v>
      </c>
      <c r="I465" s="9">
        <v>194.85</v>
      </c>
      <c r="J465" s="10">
        <f t="shared" si="26"/>
        <v>194.85</v>
      </c>
      <c r="K465" s="10">
        <f t="shared" si="27"/>
        <v>0</v>
      </c>
    </row>
    <row r="466" spans="1:11" x14ac:dyDescent="0.3">
      <c r="A466" s="9" t="str">
        <v>AS-97008</v>
      </c>
      <c r="B466" s="9">
        <v>194.85</v>
      </c>
      <c r="C466" s="10">
        <f>VLOOKUP(A466,Sales_Shopify!B:Z,12,0)</f>
        <v>194.85</v>
      </c>
      <c r="D466" s="10">
        <f t="shared" si="23"/>
        <v>0</v>
      </c>
      <c r="G466" s="9" t="str">
        <v>AS-97019</v>
      </c>
      <c r="H466" s="9" t="str">
        <v>['shopify_payments', 'paypal']</v>
      </c>
      <c r="I466" s="9">
        <v>169.85</v>
      </c>
      <c r="J466" s="10">
        <f t="shared" si="26"/>
        <v>169.85</v>
      </c>
      <c r="K466" s="10">
        <f t="shared" si="27"/>
        <v>0</v>
      </c>
    </row>
    <row r="467" spans="1:11" x14ac:dyDescent="0.3">
      <c r="A467" s="9" t="str">
        <v>AS-97019</v>
      </c>
      <c r="B467" s="9">
        <v>169.85</v>
      </c>
      <c r="C467" s="10">
        <f>VLOOKUP(A467,Sales_Shopify!B:Z,12,0)</f>
        <v>169.85</v>
      </c>
      <c r="D467" s="10">
        <f t="shared" si="23"/>
        <v>0</v>
      </c>
      <c r="G467" s="9" t="str">
        <v>AS-97021</v>
      </c>
      <c r="H467" s="9" t="str">
        <v>['paypal']</v>
      </c>
      <c r="I467" s="9">
        <v>122.31</v>
      </c>
      <c r="J467" s="10">
        <f t="shared" si="26"/>
        <v>122.31</v>
      </c>
      <c r="K467" s="10">
        <f t="shared" si="27"/>
        <v>0</v>
      </c>
    </row>
    <row r="468" spans="1:11" x14ac:dyDescent="0.3">
      <c r="A468" s="9" t="str">
        <v>AS-97021</v>
      </c>
      <c r="B468" s="9">
        <v>122.31</v>
      </c>
      <c r="C468" s="10">
        <f>VLOOKUP(A468,Sales_Shopify!B:Z,12,0)</f>
        <v>122.31</v>
      </c>
      <c r="D468" s="10">
        <f t="shared" si="23"/>
        <v>0</v>
      </c>
      <c r="G468" s="9" t="str">
        <v>AS-97039</v>
      </c>
      <c r="H468" s="9" t="str">
        <v>['paypal']</v>
      </c>
      <c r="I468" s="9">
        <v>65.900000000000006</v>
      </c>
      <c r="J468" s="10">
        <f t="shared" si="26"/>
        <v>65.900000000000006</v>
      </c>
      <c r="K468" s="10">
        <f t="shared" si="27"/>
        <v>0</v>
      </c>
    </row>
    <row r="469" spans="1:11" x14ac:dyDescent="0.3">
      <c r="A469" s="9" t="str">
        <v>AS-97039</v>
      </c>
      <c r="B469" s="9">
        <v>65.900000000000006</v>
      </c>
      <c r="C469" s="10">
        <f>VLOOKUP(A469,Sales_Shopify!B:Z,12,0)</f>
        <v>65.900000000000006</v>
      </c>
      <c r="D469" s="10">
        <f t="shared" si="23"/>
        <v>0</v>
      </c>
      <c r="G469" s="9" t="str">
        <v>AS-97042</v>
      </c>
      <c r="H469" s="9" t="str">
        <v>['paypal']</v>
      </c>
      <c r="I469" s="9">
        <v>31.9</v>
      </c>
      <c r="J469" s="10">
        <f t="shared" si="26"/>
        <v>31.9</v>
      </c>
      <c r="K469" s="10">
        <f t="shared" si="27"/>
        <v>0</v>
      </c>
    </row>
    <row r="470" spans="1:11" x14ac:dyDescent="0.3">
      <c r="A470" s="9" t="str">
        <v>AS-97042</v>
      </c>
      <c r="B470" s="9">
        <v>31.9</v>
      </c>
      <c r="C470" s="10">
        <f>VLOOKUP(A470,Sales_Shopify!B:Z,12,0)</f>
        <v>31.9</v>
      </c>
      <c r="D470" s="10">
        <f t="shared" si="23"/>
        <v>0</v>
      </c>
      <c r="G470" s="9" t="str">
        <v>AS-97050</v>
      </c>
      <c r="H470" s="9" t="str">
        <v>['paypal']</v>
      </c>
      <c r="I470" s="9">
        <v>99.95</v>
      </c>
      <c r="J470" s="10">
        <f t="shared" si="26"/>
        <v>99.95</v>
      </c>
      <c r="K470" s="10">
        <f t="shared" si="27"/>
        <v>0</v>
      </c>
    </row>
    <row r="471" spans="1:11" x14ac:dyDescent="0.3">
      <c r="A471" s="9" t="str">
        <v>AS-97050</v>
      </c>
      <c r="B471" s="9">
        <v>99.95</v>
      </c>
      <c r="C471" s="10">
        <f>VLOOKUP(A471,Sales_Shopify!B:Z,12,0)</f>
        <v>99.95</v>
      </c>
      <c r="D471" s="10">
        <f t="shared" si="23"/>
        <v>0</v>
      </c>
      <c r="G471" s="9" t="str">
        <v>AS-97062</v>
      </c>
      <c r="H471" s="9" t="str">
        <v>['paypal']</v>
      </c>
      <c r="I471" s="9">
        <v>114.95</v>
      </c>
      <c r="J471" s="10">
        <f t="shared" si="26"/>
        <v>114.95</v>
      </c>
      <c r="K471" s="10">
        <f t="shared" si="27"/>
        <v>0</v>
      </c>
    </row>
    <row r="472" spans="1:11" x14ac:dyDescent="0.3">
      <c r="A472" s="9" t="str">
        <v>AS-97062</v>
      </c>
      <c r="B472" s="9">
        <v>114.95</v>
      </c>
      <c r="C472" s="10">
        <f>VLOOKUP(A472,Sales_Shopify!B:Z,12,0)</f>
        <v>114.95</v>
      </c>
      <c r="D472" s="10">
        <f t="shared" si="23"/>
        <v>0</v>
      </c>
      <c r="G472" s="9" t="str">
        <v>AS-97063</v>
      </c>
      <c r="H472" s="9" t="str">
        <v>['paypal']</v>
      </c>
      <c r="I472" s="9">
        <v>63.9</v>
      </c>
      <c r="J472" s="10">
        <f t="shared" si="26"/>
        <v>63.9</v>
      </c>
      <c r="K472" s="10">
        <f t="shared" si="27"/>
        <v>0</v>
      </c>
    </row>
    <row r="473" spans="1:11" x14ac:dyDescent="0.3">
      <c r="A473" s="9" t="str">
        <v>AS-97063</v>
      </c>
      <c r="B473" s="9">
        <v>63.9</v>
      </c>
      <c r="C473" s="10">
        <f>VLOOKUP(A473,Sales_Shopify!B:Z,12,0)</f>
        <v>63.9</v>
      </c>
      <c r="D473" s="10">
        <f t="shared" si="23"/>
        <v>0</v>
      </c>
      <c r="G473" s="9" t="str">
        <v>AS-97072</v>
      </c>
      <c r="H473" s="9" t="str">
        <v>['paypal']</v>
      </c>
      <c r="I473" s="9">
        <v>31.9</v>
      </c>
      <c r="J473" s="10">
        <f t="shared" si="26"/>
        <v>31.9</v>
      </c>
      <c r="K473" s="10">
        <f t="shared" si="27"/>
        <v>0</v>
      </c>
    </row>
    <row r="474" spans="1:11" x14ac:dyDescent="0.3">
      <c r="A474" s="9" t="str">
        <v>AS-97072</v>
      </c>
      <c r="B474" s="9">
        <v>31.9</v>
      </c>
      <c r="C474" s="10">
        <f>VLOOKUP(A474,Sales_Shopify!B:Z,12,0)</f>
        <v>31.9</v>
      </c>
      <c r="D474" s="10">
        <f t="shared" si="23"/>
        <v>0</v>
      </c>
      <c r="G474" s="9" t="str">
        <v>AS-97078</v>
      </c>
      <c r="H474" s="9" t="str">
        <v>['paypal']</v>
      </c>
      <c r="I474" s="9">
        <v>68.31</v>
      </c>
      <c r="J474" s="10">
        <f t="shared" si="26"/>
        <v>68.31</v>
      </c>
      <c r="K474" s="10">
        <f t="shared" si="27"/>
        <v>0</v>
      </c>
    </row>
    <row r="475" spans="1:11" x14ac:dyDescent="0.3">
      <c r="A475" s="9" t="str">
        <v>AS-97078</v>
      </c>
      <c r="B475" s="9">
        <v>68.31</v>
      </c>
      <c r="C475" s="10">
        <f>VLOOKUP(A475,Sales_Shopify!B:Z,12,0)</f>
        <v>68.31</v>
      </c>
      <c r="D475" s="10">
        <f t="shared" si="23"/>
        <v>0</v>
      </c>
      <c r="G475" s="9" t="str">
        <v>AS-97079</v>
      </c>
      <c r="H475" s="9" t="str">
        <v>['paypal']</v>
      </c>
      <c r="I475" s="9">
        <v>59.95</v>
      </c>
      <c r="J475" s="10">
        <f t="shared" si="26"/>
        <v>59.95</v>
      </c>
      <c r="K475" s="10">
        <f t="shared" si="27"/>
        <v>0</v>
      </c>
    </row>
    <row r="476" spans="1:11" x14ac:dyDescent="0.3">
      <c r="A476" s="9" t="str">
        <v>AS-97079</v>
      </c>
      <c r="B476" s="9">
        <v>59.95</v>
      </c>
      <c r="C476" s="10">
        <f>VLOOKUP(A476,Sales_Shopify!B:Z,12,0)</f>
        <v>59.95</v>
      </c>
      <c r="D476" s="10">
        <f t="shared" si="23"/>
        <v>0</v>
      </c>
      <c r="G476" s="9" t="str">
        <v>AS-97081</v>
      </c>
      <c r="H476" s="9" t="str">
        <v>['paypal']</v>
      </c>
      <c r="I476" s="9">
        <v>30.85</v>
      </c>
      <c r="J476" s="10">
        <f t="shared" si="26"/>
        <v>30.85</v>
      </c>
      <c r="K476" s="10">
        <f t="shared" si="27"/>
        <v>0</v>
      </c>
    </row>
    <row r="477" spans="1:11" x14ac:dyDescent="0.3">
      <c r="A477" s="9" t="str">
        <v>AS-97081</v>
      </c>
      <c r="B477" s="9">
        <v>30.85</v>
      </c>
      <c r="C477" s="10">
        <f>VLOOKUP(A477,Sales_Shopify!B:Z,12,0)</f>
        <v>30.85</v>
      </c>
      <c r="D477" s="10">
        <f t="shared" si="23"/>
        <v>0</v>
      </c>
      <c r="G477" s="9" t="str">
        <v>AS-97084</v>
      </c>
      <c r="H477" s="9" t="str">
        <v>['paypal']</v>
      </c>
      <c r="I477" s="9">
        <v>47.9</v>
      </c>
      <c r="J477" s="10">
        <f t="shared" si="26"/>
        <v>47.9</v>
      </c>
      <c r="K477" s="10">
        <f t="shared" si="27"/>
        <v>0</v>
      </c>
    </row>
    <row r="478" spans="1:11" x14ac:dyDescent="0.3">
      <c r="A478" s="9" t="str">
        <v>AS-97084</v>
      </c>
      <c r="B478" s="9">
        <v>47.9</v>
      </c>
      <c r="C478" s="10">
        <f>VLOOKUP(A478,Sales_Shopify!B:Z,12,0)</f>
        <v>47.9</v>
      </c>
      <c r="D478" s="10">
        <f t="shared" si="23"/>
        <v>0</v>
      </c>
      <c r="G478" s="9" t="str">
        <v>AS-97085</v>
      </c>
      <c r="H478" s="9" t="str">
        <v>['paypal']</v>
      </c>
      <c r="I478" s="9">
        <v>44.9</v>
      </c>
      <c r="J478" s="10">
        <f t="shared" si="26"/>
        <v>44.9</v>
      </c>
      <c r="K478" s="10">
        <f t="shared" si="27"/>
        <v>0</v>
      </c>
    </row>
    <row r="479" spans="1:11" x14ac:dyDescent="0.3">
      <c r="A479" s="9" t="str">
        <v>AS-97085</v>
      </c>
      <c r="B479" s="9">
        <v>44.9</v>
      </c>
      <c r="C479" s="10">
        <f>VLOOKUP(A479,Sales_Shopify!B:Z,12,0)</f>
        <v>44.9</v>
      </c>
      <c r="D479" s="10">
        <f t="shared" si="23"/>
        <v>0</v>
      </c>
      <c r="G479" s="9" t="str">
        <v>AS-97087</v>
      </c>
      <c r="H479" s="9" t="str">
        <v>['paypal']</v>
      </c>
      <c r="I479" s="9">
        <v>44.85</v>
      </c>
      <c r="J479" s="10">
        <f t="shared" si="26"/>
        <v>44.85</v>
      </c>
      <c r="K479" s="10">
        <f t="shared" si="27"/>
        <v>0</v>
      </c>
    </row>
    <row r="480" spans="1:11" x14ac:dyDescent="0.3">
      <c r="A480" s="9" t="str">
        <v>AS-97087</v>
      </c>
      <c r="B480" s="9">
        <v>44.85</v>
      </c>
      <c r="C480" s="10">
        <f>VLOOKUP(A480,Sales_Shopify!B:Z,12,0)</f>
        <v>44.85</v>
      </c>
      <c r="D480" s="10">
        <f t="shared" si="23"/>
        <v>0</v>
      </c>
      <c r="G480" s="9" t="str">
        <v>AS-97088</v>
      </c>
      <c r="H480" s="9" t="str">
        <v>['paypal']</v>
      </c>
      <c r="I480" s="9">
        <v>69.900000000000006</v>
      </c>
      <c r="J480" s="10">
        <f t="shared" si="26"/>
        <v>69.900000000000006</v>
      </c>
      <c r="K480" s="10">
        <f t="shared" si="27"/>
        <v>0</v>
      </c>
    </row>
    <row r="481" spans="1:11" x14ac:dyDescent="0.3">
      <c r="A481" s="9" t="str">
        <v>AS-97088</v>
      </c>
      <c r="B481" s="9">
        <v>69.900000000000006</v>
      </c>
      <c r="C481" s="10">
        <f>VLOOKUP(A481,Sales_Shopify!B:Z,12,0)</f>
        <v>69.900000000000006</v>
      </c>
      <c r="D481" s="10">
        <f t="shared" si="23"/>
        <v>0</v>
      </c>
      <c r="G481" s="9" t="str">
        <v>AS-97089</v>
      </c>
      <c r="H481" s="9" t="str">
        <v>['paypal']</v>
      </c>
      <c r="I481" s="9">
        <v>49.9</v>
      </c>
      <c r="J481" s="10">
        <f t="shared" si="26"/>
        <v>49.9</v>
      </c>
      <c r="K481" s="10">
        <f t="shared" si="27"/>
        <v>0</v>
      </c>
    </row>
    <row r="482" spans="1:11" x14ac:dyDescent="0.3">
      <c r="A482" s="9" t="str">
        <v>AS-97089</v>
      </c>
      <c r="B482" s="9">
        <v>49.9</v>
      </c>
      <c r="C482" s="10">
        <f>VLOOKUP(A482,Sales_Shopify!B:Z,12,0)</f>
        <v>49.9</v>
      </c>
      <c r="D482" s="10">
        <f t="shared" si="23"/>
        <v>0</v>
      </c>
      <c r="G482" s="9" t="str">
        <v>AS-97090</v>
      </c>
      <c r="H482" s="9" t="str">
        <v>['paypal']</v>
      </c>
      <c r="I482" s="9">
        <v>24.9</v>
      </c>
      <c r="J482" s="10">
        <f t="shared" si="26"/>
        <v>24.9</v>
      </c>
      <c r="K482" s="10">
        <f t="shared" si="27"/>
        <v>0</v>
      </c>
    </row>
    <row r="483" spans="1:11" x14ac:dyDescent="0.3">
      <c r="A483" s="9" t="str">
        <v>AS-97090</v>
      </c>
      <c r="B483" s="9">
        <v>24.9</v>
      </c>
      <c r="C483" s="10">
        <f>VLOOKUP(A483,Sales_Shopify!B:Z,12,0)</f>
        <v>24.9</v>
      </c>
      <c r="D483" s="10">
        <f t="shared" si="23"/>
        <v>0</v>
      </c>
      <c r="G483" s="9" t="str">
        <v>AS-97096</v>
      </c>
      <c r="H483" s="9" t="str">
        <v>['paypal']</v>
      </c>
      <c r="I483" s="9">
        <v>65.900000000000006</v>
      </c>
      <c r="J483" s="10">
        <f t="shared" si="26"/>
        <v>65.900000000000006</v>
      </c>
      <c r="K483" s="10">
        <f t="shared" si="27"/>
        <v>0</v>
      </c>
    </row>
    <row r="484" spans="1:11" x14ac:dyDescent="0.3">
      <c r="A484" s="9" t="str">
        <v>AS-97096</v>
      </c>
      <c r="B484" s="9">
        <v>65.900000000000006</v>
      </c>
      <c r="C484" s="10">
        <f>VLOOKUP(A484,Sales_Shopify!B:Z,12,0)</f>
        <v>65.900000000000006</v>
      </c>
      <c r="D484" s="10">
        <f t="shared" si="23"/>
        <v>0</v>
      </c>
      <c r="G484" s="9" t="str">
        <v>AS-97097</v>
      </c>
      <c r="H484" s="9" t="str">
        <v>['paypal']</v>
      </c>
      <c r="I484" s="9">
        <v>84.42</v>
      </c>
      <c r="J484" s="10">
        <f t="shared" si="26"/>
        <v>84.42</v>
      </c>
      <c r="K484" s="10">
        <f t="shared" si="27"/>
        <v>0</v>
      </c>
    </row>
    <row r="485" spans="1:11" x14ac:dyDescent="0.3">
      <c r="A485" s="9" t="str">
        <v>AS-97097</v>
      </c>
      <c r="B485" s="9">
        <v>84.42</v>
      </c>
      <c r="C485" s="10">
        <f>VLOOKUP(A485,Sales_Shopify!B:Z,12,0)</f>
        <v>84.42</v>
      </c>
      <c r="D485" s="10">
        <f t="shared" si="23"/>
        <v>0</v>
      </c>
      <c r="G485" s="9" t="str">
        <v>AS-97112</v>
      </c>
      <c r="H485" s="9" t="str">
        <v>['paypal']</v>
      </c>
      <c r="I485" s="9">
        <v>31.9</v>
      </c>
      <c r="J485" s="10">
        <f t="shared" si="26"/>
        <v>31.9</v>
      </c>
      <c r="K485" s="10">
        <f t="shared" si="27"/>
        <v>0</v>
      </c>
    </row>
    <row r="486" spans="1:11" x14ac:dyDescent="0.3">
      <c r="A486" s="9" t="str">
        <v>AS-97112</v>
      </c>
      <c r="B486" s="9">
        <v>31.9</v>
      </c>
      <c r="C486" s="10">
        <f>VLOOKUP(A486,Sales_Shopify!B:Z,12,0)</f>
        <v>31.9</v>
      </c>
      <c r="D486" s="10">
        <f t="shared" si="23"/>
        <v>0</v>
      </c>
      <c r="G486" s="9" t="str">
        <v>AS-97115</v>
      </c>
      <c r="H486" s="9" t="str">
        <v>['paypal']</v>
      </c>
      <c r="I486" s="9">
        <v>58.82</v>
      </c>
      <c r="J486" s="10">
        <f t="shared" si="26"/>
        <v>58.82</v>
      </c>
      <c r="K486" s="10">
        <f t="shared" si="27"/>
        <v>0</v>
      </c>
    </row>
    <row r="487" spans="1:11" x14ac:dyDescent="0.3">
      <c r="A487" s="9" t="str">
        <v>AS-97115</v>
      </c>
      <c r="B487" s="9">
        <v>58.82</v>
      </c>
      <c r="C487" s="10">
        <f>VLOOKUP(A487,Sales_Shopify!B:Z,12,0)</f>
        <v>58.82</v>
      </c>
      <c r="D487" s="10">
        <f t="shared" si="23"/>
        <v>0</v>
      </c>
      <c r="G487" s="9" t="str">
        <v>AS-97117</v>
      </c>
      <c r="H487" s="9" t="str">
        <v>['paypal']</v>
      </c>
      <c r="I487" s="9">
        <v>135.9</v>
      </c>
      <c r="J487" s="10">
        <f t="shared" si="26"/>
        <v>135.9</v>
      </c>
      <c r="K487" s="10">
        <f t="shared" si="27"/>
        <v>0</v>
      </c>
    </row>
    <row r="488" spans="1:11" x14ac:dyDescent="0.3">
      <c r="A488" s="9" t="str">
        <v>AS-97117</v>
      </c>
      <c r="B488" s="9">
        <v>135.9</v>
      </c>
      <c r="C488" s="10">
        <f>VLOOKUP(A488,Sales_Shopify!B:Z,12,0)</f>
        <v>135.9</v>
      </c>
      <c r="D488" s="10">
        <f t="shared" si="23"/>
        <v>0</v>
      </c>
      <c r="G488" s="9" t="str">
        <v>AS-97127</v>
      </c>
      <c r="H488" s="9" t="str">
        <v>['paypal']</v>
      </c>
      <c r="I488" s="9">
        <v>54.85</v>
      </c>
      <c r="J488" s="10">
        <f t="shared" si="26"/>
        <v>54.85</v>
      </c>
      <c r="K488" s="10">
        <f t="shared" si="27"/>
        <v>0</v>
      </c>
    </row>
    <row r="489" spans="1:11" x14ac:dyDescent="0.3">
      <c r="A489" s="9" t="str">
        <v>AS-97127</v>
      </c>
      <c r="B489" s="9">
        <v>54.85</v>
      </c>
      <c r="C489" s="10">
        <f>VLOOKUP(A489,Sales_Shopify!B:Z,12,0)</f>
        <v>54.85</v>
      </c>
      <c r="D489" s="10">
        <f t="shared" si="23"/>
        <v>0</v>
      </c>
      <c r="G489" s="9" t="str">
        <v>AS-97128</v>
      </c>
      <c r="H489" s="9" t="str">
        <v>['paypal']</v>
      </c>
      <c r="I489" s="9">
        <v>169.9</v>
      </c>
      <c r="J489" s="10">
        <f t="shared" si="26"/>
        <v>169.9</v>
      </c>
      <c r="K489" s="10">
        <f t="shared" si="27"/>
        <v>0</v>
      </c>
    </row>
    <row r="490" spans="1:11" x14ac:dyDescent="0.3">
      <c r="A490" s="9" t="str">
        <v>AS-97128</v>
      </c>
      <c r="B490" s="9">
        <v>169.9</v>
      </c>
      <c r="C490" s="10">
        <f>VLOOKUP(A490,Sales_Shopify!B:Z,12,0)</f>
        <v>169.9</v>
      </c>
      <c r="D490" s="10">
        <f t="shared" si="23"/>
        <v>0</v>
      </c>
      <c r="G490" s="9" t="str">
        <v>AS-97133</v>
      </c>
      <c r="H490" s="9" t="str">
        <v>['paypal']</v>
      </c>
      <c r="I490" s="9">
        <v>158.69999999999999</v>
      </c>
      <c r="J490" s="10">
        <f t="shared" si="26"/>
        <v>158.69999999999999</v>
      </c>
      <c r="K490" s="10">
        <f t="shared" si="27"/>
        <v>0</v>
      </c>
    </row>
    <row r="491" spans="1:11" x14ac:dyDescent="0.3">
      <c r="A491" s="9" t="str">
        <v>AS-97133</v>
      </c>
      <c r="B491" s="9">
        <v>158.69999999999999</v>
      </c>
      <c r="C491" s="10">
        <f>VLOOKUP(A491,Sales_Shopify!B:Z,12,0)</f>
        <v>158.69999999999999</v>
      </c>
      <c r="D491" s="10">
        <f t="shared" si="23"/>
        <v>0</v>
      </c>
      <c r="G491" s="9" t="str">
        <v>AS-97143</v>
      </c>
      <c r="H491" s="9" t="str">
        <v>['paypal']</v>
      </c>
      <c r="I491" s="9">
        <v>67.95</v>
      </c>
      <c r="J491" s="10">
        <f t="shared" si="26"/>
        <v>67.95</v>
      </c>
      <c r="K491" s="10">
        <f t="shared" si="27"/>
        <v>0</v>
      </c>
    </row>
    <row r="492" spans="1:11" x14ac:dyDescent="0.3">
      <c r="A492" s="9" t="str">
        <v>AS-97143</v>
      </c>
      <c r="B492" s="9">
        <v>67.95</v>
      </c>
      <c r="C492" s="10">
        <f>VLOOKUP(A492,Sales_Shopify!B:Z,12,0)</f>
        <v>67.95</v>
      </c>
      <c r="D492" s="10">
        <f t="shared" si="23"/>
        <v>0</v>
      </c>
      <c r="G492" s="9" t="str">
        <v>AS-97144</v>
      </c>
      <c r="H492" s="9" t="str">
        <v>['paypal']</v>
      </c>
      <c r="I492" s="9">
        <v>37.9</v>
      </c>
      <c r="J492" s="10">
        <f t="shared" si="26"/>
        <v>37.9</v>
      </c>
      <c r="K492" s="10">
        <f t="shared" si="27"/>
        <v>0</v>
      </c>
    </row>
    <row r="493" spans="1:11" x14ac:dyDescent="0.3">
      <c r="A493" s="9" t="str">
        <v>AS-97144</v>
      </c>
      <c r="B493" s="9">
        <v>37.9</v>
      </c>
      <c r="C493" s="10">
        <f>VLOOKUP(A493,Sales_Shopify!B:Z,12,0)</f>
        <v>37.9</v>
      </c>
      <c r="D493" s="10">
        <f t="shared" si="23"/>
        <v>0</v>
      </c>
      <c r="G493" s="9" t="str">
        <v>AS-97146</v>
      </c>
      <c r="H493" s="9" t="str">
        <v>['paypal']</v>
      </c>
      <c r="I493" s="9">
        <v>28.26</v>
      </c>
      <c r="J493" s="10">
        <f t="shared" si="26"/>
        <v>28.26</v>
      </c>
      <c r="K493" s="10">
        <f t="shared" si="27"/>
        <v>0</v>
      </c>
    </row>
    <row r="494" spans="1:11" x14ac:dyDescent="0.3">
      <c r="A494" s="9" t="str">
        <v>AS-97146</v>
      </c>
      <c r="B494" s="9">
        <v>28.26</v>
      </c>
      <c r="C494" s="10">
        <f>VLOOKUP(A494,Sales_Shopify!B:Z,12,0)</f>
        <v>28.26</v>
      </c>
      <c r="D494" s="10">
        <f t="shared" si="23"/>
        <v>0</v>
      </c>
      <c r="G494" s="9" t="str">
        <v>AS-97147</v>
      </c>
      <c r="H494" s="9" t="str">
        <v>['paypal']</v>
      </c>
      <c r="I494" s="9">
        <v>88.97</v>
      </c>
      <c r="J494" s="10">
        <f t="shared" si="26"/>
        <v>88.97</v>
      </c>
      <c r="K494" s="10">
        <f t="shared" si="27"/>
        <v>0</v>
      </c>
    </row>
    <row r="495" spans="1:11" x14ac:dyDescent="0.3">
      <c r="A495" s="9" t="str">
        <v>AS-97147</v>
      </c>
      <c r="B495" s="9">
        <v>88.97</v>
      </c>
      <c r="C495" s="10">
        <f>VLOOKUP(A495,Sales_Shopify!B:Z,12,0)</f>
        <v>88.97</v>
      </c>
      <c r="D495" s="10">
        <f t="shared" si="23"/>
        <v>0</v>
      </c>
      <c r="G495" s="9" t="str">
        <v>AS-97158</v>
      </c>
      <c r="H495" s="9" t="str">
        <v>['paypal']</v>
      </c>
      <c r="I495" s="9">
        <v>34.9</v>
      </c>
      <c r="J495" s="10">
        <f t="shared" si="26"/>
        <v>34.9</v>
      </c>
      <c r="K495" s="10">
        <f t="shared" si="27"/>
        <v>0</v>
      </c>
    </row>
    <row r="496" spans="1:11" x14ac:dyDescent="0.3">
      <c r="A496" s="9" t="str">
        <v>AS-97158</v>
      </c>
      <c r="B496" s="9">
        <v>34.9</v>
      </c>
      <c r="C496" s="10">
        <f>VLOOKUP(A496,Sales_Shopify!B:Z,12,0)</f>
        <v>34.9</v>
      </c>
      <c r="D496" s="10">
        <f t="shared" si="23"/>
        <v>0</v>
      </c>
      <c r="G496" s="9" t="str">
        <v>AS-94735</v>
      </c>
      <c r="H496" s="9" t="str">
        <v>['paypal']</v>
      </c>
      <c r="I496" s="9">
        <v>-67.95</v>
      </c>
      <c r="J496" s="10">
        <f t="shared" si="26"/>
        <v>-67.95</v>
      </c>
      <c r="K496" s="10">
        <f t="shared" si="27"/>
        <v>0</v>
      </c>
    </row>
    <row r="497" spans="1:11" x14ac:dyDescent="0.3">
      <c r="A497" s="9" t="str">
        <v>AS-97162</v>
      </c>
      <c r="B497" s="9">
        <v>49.9</v>
      </c>
      <c r="C497" s="10">
        <f>VLOOKUP(A497,Sales_Shopify!B:Z,12,0)</f>
        <v>49.9</v>
      </c>
      <c r="D497" s="10">
        <f t="shared" si="23"/>
        <v>0</v>
      </c>
      <c r="G497" s="9" t="str">
        <v>AS-97162</v>
      </c>
      <c r="H497" s="9" t="str">
        <v>['paypal']</v>
      </c>
      <c r="I497" s="9">
        <v>49.9</v>
      </c>
      <c r="J497" s="10">
        <f t="shared" si="26"/>
        <v>49.9</v>
      </c>
      <c r="K497" s="10">
        <f t="shared" si="27"/>
        <v>0</v>
      </c>
    </row>
    <row r="498" spans="1:11" x14ac:dyDescent="0.3">
      <c r="A498" s="9" t="str">
        <v>AS-97165</v>
      </c>
      <c r="B498" s="9">
        <v>24.9</v>
      </c>
      <c r="C498" s="10">
        <f>VLOOKUP(A498,Sales_Shopify!B:Z,12,0)</f>
        <v>24.9</v>
      </c>
      <c r="D498" s="10">
        <f t="shared" si="23"/>
        <v>0</v>
      </c>
      <c r="G498" s="9" t="str">
        <v>AS-97165</v>
      </c>
      <c r="H498" s="9" t="str">
        <v>['paypal']</v>
      </c>
      <c r="I498" s="9">
        <v>24.9</v>
      </c>
      <c r="J498" s="10">
        <f t="shared" si="26"/>
        <v>24.9</v>
      </c>
      <c r="K498" s="10">
        <f t="shared" si="27"/>
        <v>0</v>
      </c>
    </row>
    <row r="499" spans="1:11" x14ac:dyDescent="0.3">
      <c r="A499" s="9" t="str">
        <v>AS-97189</v>
      </c>
      <c r="B499" s="9">
        <v>30.85</v>
      </c>
      <c r="C499" s="10">
        <f>VLOOKUP(A499,Sales_Shopify!B:Z,12,0)</f>
        <v>30.85</v>
      </c>
      <c r="D499" s="10">
        <f t="shared" si="23"/>
        <v>0</v>
      </c>
      <c r="G499" s="9" t="str">
        <v>AS-97189</v>
      </c>
      <c r="H499" s="9" t="str">
        <v>['paypal']</v>
      </c>
      <c r="I499" s="9">
        <v>30.85</v>
      </c>
      <c r="J499" s="10">
        <f t="shared" si="26"/>
        <v>30.85</v>
      </c>
      <c r="K499" s="10">
        <f t="shared" si="27"/>
        <v>0</v>
      </c>
    </row>
    <row r="500" spans="1:11" x14ac:dyDescent="0.3">
      <c r="A500" s="9" t="str">
        <v>AS-97190</v>
      </c>
      <c r="B500" s="9">
        <v>199.95</v>
      </c>
      <c r="C500" s="10">
        <f>VLOOKUP(A500,Sales_Shopify!B:Z,12,0)</f>
        <v>199.95</v>
      </c>
      <c r="D500" s="10">
        <f t="shared" si="23"/>
        <v>0</v>
      </c>
      <c r="G500" s="9" t="str">
        <v>AS-97190</v>
      </c>
      <c r="H500" s="9" t="str">
        <v>['paypal']</v>
      </c>
      <c r="I500" s="9">
        <v>199.95</v>
      </c>
      <c r="J500" s="10">
        <f t="shared" si="26"/>
        <v>199.95</v>
      </c>
      <c r="K500" s="10">
        <f t="shared" si="27"/>
        <v>0</v>
      </c>
    </row>
    <row r="501" spans="1:11" x14ac:dyDescent="0.3">
      <c r="A501" s="9" t="str">
        <v>AS-97193</v>
      </c>
      <c r="B501" s="9">
        <v>79.900000000000006</v>
      </c>
      <c r="C501" s="10">
        <f>VLOOKUP(A501,Sales_Shopify!B:Z,12,0)</f>
        <v>79.900000000000006</v>
      </c>
      <c r="D501" s="10">
        <f t="shared" si="23"/>
        <v>0</v>
      </c>
      <c r="G501" s="9" t="str">
        <v>AS-97193</v>
      </c>
      <c r="H501" s="9" t="str">
        <v>['paypal']</v>
      </c>
      <c r="I501" s="9">
        <v>79.900000000000006</v>
      </c>
      <c r="J501" s="10">
        <f t="shared" si="26"/>
        <v>79.900000000000006</v>
      </c>
      <c r="K501" s="10">
        <f t="shared" si="27"/>
        <v>0</v>
      </c>
    </row>
    <row r="502" spans="1:11" x14ac:dyDescent="0.3">
      <c r="A502" s="9" t="str">
        <v>AS-97195</v>
      </c>
      <c r="B502" s="9">
        <v>17.899999999999999</v>
      </c>
      <c r="C502" s="10">
        <f>VLOOKUP(A502,Sales_Shopify!B:Z,12,0)</f>
        <v>17.899999999999999</v>
      </c>
      <c r="D502" s="10">
        <f t="shared" si="23"/>
        <v>0</v>
      </c>
      <c r="G502" s="9" t="str">
        <v>AS-97195</v>
      </c>
      <c r="H502" s="9" t="str">
        <v>['paypal']</v>
      </c>
      <c r="I502" s="9">
        <v>17.899999999999999</v>
      </c>
      <c r="J502" s="10">
        <f t="shared" si="26"/>
        <v>17.899999999999999</v>
      </c>
      <c r="K502" s="10">
        <f t="shared" si="27"/>
        <v>0</v>
      </c>
    </row>
    <row r="503" spans="1:11" x14ac:dyDescent="0.3">
      <c r="A503" s="9" t="str">
        <v>AS-97204</v>
      </c>
      <c r="B503" s="9">
        <v>24.9</v>
      </c>
      <c r="C503" s="10">
        <f>VLOOKUP(A503,Sales_Shopify!B:Z,12,0)</f>
        <v>24.9</v>
      </c>
      <c r="D503" s="10">
        <f t="shared" si="23"/>
        <v>0</v>
      </c>
      <c r="G503" s="9" t="str">
        <v>AS-97204</v>
      </c>
      <c r="H503" s="9" t="str">
        <v>['paypal']</v>
      </c>
      <c r="I503" s="9">
        <v>24.9</v>
      </c>
      <c r="J503" s="10">
        <f t="shared" si="26"/>
        <v>24.9</v>
      </c>
      <c r="K503" s="10">
        <f t="shared" si="27"/>
        <v>0</v>
      </c>
    </row>
    <row r="504" spans="1:11" x14ac:dyDescent="0.3">
      <c r="A504" s="9" t="str">
        <v>AS-97208</v>
      </c>
      <c r="B504" s="9">
        <v>66.849999999999994</v>
      </c>
      <c r="C504" s="10">
        <f>VLOOKUP(A504,Sales_Shopify!B:Z,12,0)</f>
        <v>66.849999999999994</v>
      </c>
      <c r="D504" s="10">
        <f t="shared" si="23"/>
        <v>0</v>
      </c>
      <c r="G504" s="9" t="str">
        <v>AS-97208</v>
      </c>
      <c r="H504" s="9" t="str">
        <v>['paypal']</v>
      </c>
      <c r="I504" s="9">
        <v>66.849999999999994</v>
      </c>
      <c r="J504" s="10">
        <f t="shared" si="26"/>
        <v>66.849999999999994</v>
      </c>
      <c r="K504" s="10">
        <f t="shared" si="27"/>
        <v>0</v>
      </c>
    </row>
    <row r="505" spans="1:11" x14ac:dyDescent="0.3">
      <c r="A505" s="9" t="str">
        <v>AS-97210</v>
      </c>
      <c r="B505" s="9">
        <v>44.85</v>
      </c>
      <c r="C505" s="10">
        <f>VLOOKUP(A505,Sales_Shopify!B:Z,12,0)</f>
        <v>44.85</v>
      </c>
      <c r="D505" s="10">
        <f t="shared" si="23"/>
        <v>0</v>
      </c>
      <c r="G505" s="9" t="str">
        <v>AS-97210</v>
      </c>
      <c r="H505" s="9" t="str">
        <v>['paypal']</v>
      </c>
      <c r="I505" s="9">
        <v>44.85</v>
      </c>
      <c r="J505" s="10">
        <f t="shared" si="26"/>
        <v>44.85</v>
      </c>
      <c r="K505" s="10">
        <f t="shared" si="27"/>
        <v>0</v>
      </c>
    </row>
    <row r="506" spans="1:11" x14ac:dyDescent="0.3">
      <c r="A506" s="9" t="str">
        <v>AS-97224</v>
      </c>
      <c r="B506" s="9">
        <v>107.91</v>
      </c>
      <c r="C506" s="10">
        <f>VLOOKUP(A506,Sales_Shopify!B:Z,12,0)</f>
        <v>107.91</v>
      </c>
      <c r="D506" s="10">
        <f t="shared" si="23"/>
        <v>0</v>
      </c>
      <c r="G506" s="9" t="str">
        <v>AS-97224</v>
      </c>
      <c r="H506" s="9" t="str">
        <v>['paypal']</v>
      </c>
      <c r="I506" s="9">
        <v>107.91</v>
      </c>
      <c r="J506" s="10">
        <f t="shared" si="26"/>
        <v>107.91</v>
      </c>
      <c r="K506" s="10">
        <f t="shared" si="27"/>
        <v>0</v>
      </c>
    </row>
    <row r="507" spans="1:11" x14ac:dyDescent="0.3">
      <c r="A507" s="9" t="str">
        <v>AS-97225</v>
      </c>
      <c r="B507" s="9">
        <v>54.85</v>
      </c>
      <c r="C507" s="10">
        <f>VLOOKUP(A507,Sales_Shopify!B:Z,12,0)</f>
        <v>54.85</v>
      </c>
      <c r="D507" s="10">
        <f t="shared" si="23"/>
        <v>0</v>
      </c>
      <c r="G507" s="9" t="str">
        <v>AS-97225</v>
      </c>
      <c r="H507" s="9" t="str">
        <v>['paypal']</v>
      </c>
      <c r="I507" s="9">
        <v>54.85</v>
      </c>
      <c r="J507" s="10">
        <f t="shared" si="26"/>
        <v>54.85</v>
      </c>
      <c r="K507" s="10">
        <f t="shared" si="27"/>
        <v>0</v>
      </c>
    </row>
    <row r="508" spans="1:11" x14ac:dyDescent="0.3">
      <c r="A508" s="9" t="str">
        <v>AS-97236</v>
      </c>
      <c r="B508" s="9">
        <v>24.9</v>
      </c>
      <c r="C508" s="10">
        <f>VLOOKUP(A508,Sales_Shopify!B:Z,12,0)</f>
        <v>24.9</v>
      </c>
      <c r="D508" s="10">
        <f t="shared" si="23"/>
        <v>0</v>
      </c>
      <c r="G508" s="9" t="str">
        <v>AS-97236</v>
      </c>
      <c r="H508" s="9" t="str">
        <v>['paypal']</v>
      </c>
      <c r="I508" s="9">
        <v>24.9</v>
      </c>
      <c r="J508" s="10">
        <f t="shared" si="26"/>
        <v>24.9</v>
      </c>
      <c r="K508" s="10">
        <f t="shared" si="27"/>
        <v>0</v>
      </c>
    </row>
    <row r="509" spans="1:11" x14ac:dyDescent="0.3">
      <c r="A509" s="9" t="str">
        <v>AS-97241</v>
      </c>
      <c r="B509" s="9">
        <v>59.22</v>
      </c>
      <c r="C509" s="10">
        <f>VLOOKUP(A509,Sales_Shopify!B:Z,12,0)</f>
        <v>59.22</v>
      </c>
      <c r="D509" s="10">
        <f t="shared" si="23"/>
        <v>0</v>
      </c>
      <c r="G509" s="9" t="str">
        <v>AS-97241</v>
      </c>
      <c r="H509" s="9" t="str">
        <v>['paypal']</v>
      </c>
      <c r="I509" s="9">
        <v>59.22</v>
      </c>
      <c r="J509" s="10">
        <f t="shared" si="26"/>
        <v>59.22</v>
      </c>
      <c r="K509" s="10">
        <f t="shared" si="27"/>
        <v>0</v>
      </c>
    </row>
    <row r="510" spans="1:11" x14ac:dyDescent="0.3">
      <c r="A510" s="9" t="str">
        <v>AS-97245</v>
      </c>
      <c r="B510" s="9">
        <v>53.46</v>
      </c>
      <c r="C510" s="10">
        <f>VLOOKUP(A510,Sales_Shopify!B:Z,12,0)</f>
        <v>53.46</v>
      </c>
      <c r="D510" s="10">
        <f t="shared" si="23"/>
        <v>0</v>
      </c>
      <c r="G510" s="9" t="str">
        <v>AS-97245</v>
      </c>
      <c r="H510" s="9" t="str">
        <v>['paypal']</v>
      </c>
      <c r="I510" s="9">
        <v>53.46</v>
      </c>
      <c r="J510" s="10">
        <f t="shared" si="26"/>
        <v>53.46</v>
      </c>
      <c r="K510" s="10">
        <f t="shared" si="27"/>
        <v>0</v>
      </c>
    </row>
    <row r="511" spans="1:11" x14ac:dyDescent="0.3">
      <c r="A511" s="9" t="str">
        <v>AS-97247</v>
      </c>
      <c r="B511" s="9">
        <v>49.9</v>
      </c>
      <c r="C511" s="10">
        <f>VLOOKUP(A511,Sales_Shopify!B:Z,12,0)</f>
        <v>49.9</v>
      </c>
      <c r="D511" s="10">
        <f t="shared" si="23"/>
        <v>0</v>
      </c>
      <c r="G511" s="9" t="str">
        <v>AS-97247</v>
      </c>
      <c r="H511" s="9" t="str">
        <v>['paypal']</v>
      </c>
      <c r="I511" s="9">
        <v>49.9</v>
      </c>
      <c r="J511" s="10">
        <f t="shared" si="26"/>
        <v>49.9</v>
      </c>
      <c r="K511" s="10">
        <f t="shared" si="27"/>
        <v>0</v>
      </c>
    </row>
    <row r="512" spans="1:11" x14ac:dyDescent="0.3">
      <c r="A512" s="9" t="str">
        <v>AS-97248</v>
      </c>
      <c r="B512" s="9">
        <v>53.46</v>
      </c>
      <c r="C512" s="10">
        <f>VLOOKUP(A512,Sales_Shopify!B:Z,12,0)</f>
        <v>53.46</v>
      </c>
      <c r="D512" s="10">
        <f t="shared" si="23"/>
        <v>0</v>
      </c>
      <c r="G512" s="9" t="str">
        <v>AS-97248</v>
      </c>
      <c r="H512" s="9" t="str">
        <v>['paypal']</v>
      </c>
      <c r="I512" s="9">
        <v>53.46</v>
      </c>
      <c r="J512" s="10">
        <f t="shared" si="26"/>
        <v>53.46</v>
      </c>
      <c r="K512" s="10">
        <f t="shared" si="27"/>
        <v>0</v>
      </c>
    </row>
  </sheetData>
  <autoFilter ref="A3:AD1250" xr:uid="{202C0EA6-FF73-469F-A5A8-938DFF4A31F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6580-525B-4C04-B0B0-9FD6E8F9F531}">
  <sheetPr>
    <tabColor theme="9"/>
  </sheetPr>
  <dimension ref="A1:AT65"/>
  <sheetViews>
    <sheetView topLeftCell="C37" workbookViewId="0">
      <selection activeCell="H59" sqref="H59"/>
    </sheetView>
  </sheetViews>
  <sheetFormatPr baseColWidth="10" defaultRowHeight="14.4" x14ac:dyDescent="0.3"/>
  <cols>
    <col min="1" max="1" width="10.6640625" style="2" bestFit="1" customWidth="1"/>
    <col min="2" max="2" width="12.44140625" style="13" bestFit="1" customWidth="1"/>
    <col min="3" max="3" width="12.44140625" bestFit="1" customWidth="1"/>
    <col min="4" max="4" width="27.6640625" bestFit="1" customWidth="1"/>
    <col min="5" max="5" width="40" bestFit="1" customWidth="1"/>
    <col min="6" max="6" width="13.5546875" bestFit="1" customWidth="1"/>
    <col min="7" max="7" width="6.44140625" bestFit="1" customWidth="1"/>
    <col min="8" max="8" width="10" bestFit="1" customWidth="1"/>
    <col min="9" max="9" width="6.109375" bestFit="1" customWidth="1"/>
    <col min="10" max="10" width="10.109375" bestFit="1" customWidth="1"/>
    <col min="11" max="11" width="29.44140625" bestFit="1" customWidth="1"/>
    <col min="12" max="12" width="36" bestFit="1" customWidth="1"/>
    <col min="13" max="13" width="20.33203125" bestFit="1" customWidth="1"/>
    <col min="14" max="29" width="0" hidden="1" customWidth="1"/>
    <col min="31" max="40" width="0" hidden="1" customWidth="1"/>
    <col min="42" max="44" width="0" hidden="1" customWidth="1"/>
    <col min="46" max="46" width="43.5546875" customWidth="1"/>
  </cols>
  <sheetData>
    <row r="1" spans="1:46" x14ac:dyDescent="0.3">
      <c r="A1" s="14" t="str" cm="1">
        <f t="array" aca="1" ref="A1:AS65" ca="1">_xlfn.LET(
  _xlpm.rango, Paypal_Payouts!A1:AS99535,
  _xlpm.cab, _xlfn.TAKE(_xlpm.rango,1),
  _xlpm.cuerpo, OFFSET(_xlpm.rango,1,0,ROWS(_xlpm.rango)-1,COLUMNS(_xlpm.rango)),
  _xlpm.idx, IFERROR(MATCH("pedido_id4", _xlpm.cab, 0), IFERROR(MATCH("*pedido_id4*", _xlpm.cab, 0), 0)),
  IF(
    _xlpm.idx=0,
    _xlpm.cab,
    _xlfn.LET(
      _xlpm.col, LOWER(TRIM(SUBSTITUTE(CLEAN(INDEX(_xlpm.cuerpo,,_xlpm.idx)&amp;""),CHAR(160),""))),
      _xlpm.mask, ISNUMBER(SEARCH("not_found", _xlpm.col)),
      IFERROR(_xlfn.VSTACK(_xlpm.cab, _xlfn._xlws.FILTER(_xlpm.cuerpo, _xlpm.mask)), _xlpm.cab)
    )
  )
)</f>
        <v xml:space="preserve"> </v>
      </c>
      <c r="B1" s="15" t="str">
        <f ca="1"/>
        <v>Hora</v>
      </c>
      <c r="C1" s="11" t="str">
        <f ca="1"/>
        <v>Zona horaria</v>
      </c>
      <c r="D1" s="11" t="str">
        <f ca="1"/>
        <v>Nombre</v>
      </c>
      <c r="E1" s="11" t="str">
        <f ca="1"/>
        <v>Tipo</v>
      </c>
      <c r="F1" s="11" t="str">
        <f ca="1"/>
        <v>Estado</v>
      </c>
      <c r="G1" s="11" t="str">
        <f ca="1"/>
        <v>Divisa</v>
      </c>
      <c r="H1" s="11" t="str">
        <f ca="1"/>
        <v>Bruto</v>
      </c>
      <c r="I1" s="11" t="str">
        <f ca="1"/>
        <v>Tarifa</v>
      </c>
      <c r="J1" s="11" t="str">
        <f ca="1"/>
        <v>Neto</v>
      </c>
      <c r="K1" s="11" t="str">
        <f ca="1"/>
        <v>Correo electrónico del remitente</v>
      </c>
      <c r="L1" s="11" t="str">
        <f ca="1"/>
        <v>Correo electrónico del destinatario</v>
      </c>
      <c r="M1" s="11" t="str">
        <f ca="1"/>
        <v>Id. de transacción</v>
      </c>
      <c r="N1" s="11" t="str">
        <f ca="1"/>
        <v>Dirección de envío</v>
      </c>
      <c r="O1" s="11" t="str">
        <f ca="1"/>
        <v>Estado de la dirección</v>
      </c>
      <c r="P1" s="11" t="str">
        <f ca="1"/>
        <v>Nombre de artículo</v>
      </c>
      <c r="Q1" s="11" t="str">
        <f ca="1"/>
        <v>Id. de artículo</v>
      </c>
      <c r="R1" s="11" t="str">
        <f ca="1"/>
        <v>Importe de envío y manipulación</v>
      </c>
      <c r="S1" s="11" t="str">
        <f ca="1"/>
        <v>Importe del seguro</v>
      </c>
      <c r="T1" s="11" t="str">
        <f ca="1"/>
        <v>Impuesto de ventas</v>
      </c>
      <c r="U1" s="11" t="str">
        <f ca="1"/>
        <v>Nombre de la opción 1</v>
      </c>
      <c r="V1" s="11" t="str">
        <f ca="1"/>
        <v>Valor de la opción 1</v>
      </c>
      <c r="W1" s="11" t="str">
        <f ca="1"/>
        <v>Nombre de la opción 2</v>
      </c>
      <c r="X1" s="11" t="str">
        <f ca="1"/>
        <v>Valor de la opción 2</v>
      </c>
      <c r="Y1" s="11" t="str">
        <f ca="1"/>
        <v>Id. de referencia de trans.</v>
      </c>
      <c r="Z1" s="11" t="str">
        <f ca="1"/>
        <v>Número de factura</v>
      </c>
      <c r="AA1" s="11" t="str">
        <f ca="1"/>
        <v>Número personalizado</v>
      </c>
      <c r="AB1" s="11" t="str">
        <f ca="1"/>
        <v>Cantidad</v>
      </c>
      <c r="AC1" s="11" t="str">
        <f ca="1"/>
        <v>Id. del recibo</v>
      </c>
      <c r="AD1" s="11" t="str">
        <f ca="1"/>
        <v>Saldo</v>
      </c>
      <c r="AE1" s="11" t="str">
        <f ca="1"/>
        <v>Línea de dirección 1</v>
      </c>
      <c r="AF1" s="11" t="str">
        <f ca="1"/>
        <v>Línea de dirección 2/Distrito/Barrio</v>
      </c>
      <c r="AG1" s="11" t="str">
        <f ca="1"/>
        <v>Población</v>
      </c>
      <c r="AH1" s="11" t="str">
        <f ca="1"/>
        <v>Estado/Provincia/Región/Condado/Territorio/Prefectura/República</v>
      </c>
      <c r="AI1" s="11" t="str">
        <f ca="1"/>
        <v>Código postal</v>
      </c>
      <c r="AJ1" s="11" t="str">
        <f ca="1"/>
        <v>País</v>
      </c>
      <c r="AK1" s="11" t="str">
        <f ca="1"/>
        <v>Número de teléfono de contacto</v>
      </c>
      <c r="AL1" s="11" t="str">
        <f ca="1"/>
        <v>Asunto</v>
      </c>
      <c r="AM1" s="11" t="str">
        <f ca="1"/>
        <v>Nota</v>
      </c>
      <c r="AN1" s="11" t="str">
        <f ca="1"/>
        <v>Código de país</v>
      </c>
      <c r="AO1" s="11" t="str">
        <f ca="1"/>
        <v>Repercusiones en el saldo</v>
      </c>
      <c r="AP1" s="11" t="str">
        <f ca="1"/>
        <v>Número de pedido</v>
      </c>
      <c r="AQ1" s="11" t="str">
        <f ca="1"/>
        <v>pedido_id2</v>
      </c>
      <c r="AR1" s="11" t="str">
        <f ca="1"/>
        <v>pedido_id3</v>
      </c>
      <c r="AS1" s="11" t="str">
        <f ca="1"/>
        <v>pedido_id4</v>
      </c>
      <c r="AT1" s="16" t="s">
        <v>289</v>
      </c>
    </row>
    <row r="2" spans="1:46" x14ac:dyDescent="0.3">
      <c r="A2" s="2" t="str">
        <f ca="1"/>
        <v>02/01/2026</v>
      </c>
      <c r="B2" s="13" t="str">
        <f ca="1"/>
        <v>11:44:44</v>
      </c>
      <c r="C2" t="str">
        <f ca="1"/>
        <v>CET</v>
      </c>
      <c r="D2">
        <f ca="1"/>
        <v>0</v>
      </c>
      <c r="E2" t="str">
        <f ca="1"/>
        <v>Retención del saldo disponible</v>
      </c>
      <c r="F2" t="str">
        <f ca="1"/>
        <v>Completado</v>
      </c>
      <c r="G2" t="str">
        <f ca="1"/>
        <v>EUR</v>
      </c>
      <c r="H2">
        <f ca="1"/>
        <v>-2037.96</v>
      </c>
      <c r="I2">
        <f ca="1"/>
        <v>0</v>
      </c>
      <c r="J2">
        <f ca="1"/>
        <v>-2037.96</v>
      </c>
      <c r="K2" t="str">
        <f ca="1"/>
        <v>info@artestaposters.com</v>
      </c>
      <c r="L2">
        <f ca="1"/>
        <v>0</v>
      </c>
      <c r="M2" t="str">
        <f ca="1"/>
        <v>479232030Y9989809</v>
      </c>
      <c r="N2">
        <f ca="1"/>
        <v>0</v>
      </c>
      <c r="O2">
        <f ca="1"/>
        <v>0</v>
      </c>
      <c r="P2">
        <f ca="1"/>
        <v>0</v>
      </c>
      <c r="Q2">
        <f ca="1"/>
        <v>0</v>
      </c>
      <c r="R2">
        <f ca="1"/>
        <v>0</v>
      </c>
      <c r="S2">
        <f ca="1"/>
        <v>0</v>
      </c>
      <c r="T2">
        <f ca="1"/>
        <v>0</v>
      </c>
      <c r="U2">
        <f ca="1"/>
        <v>0</v>
      </c>
      <c r="V2">
        <f ca="1"/>
        <v>0</v>
      </c>
      <c r="W2">
        <f ca="1"/>
        <v>0</v>
      </c>
      <c r="X2">
        <f ca="1"/>
        <v>0</v>
      </c>
      <c r="Y2">
        <f ca="1"/>
        <v>0</v>
      </c>
      <c r="Z2">
        <f ca="1"/>
        <v>0</v>
      </c>
      <c r="AA2">
        <f ca="1"/>
        <v>0</v>
      </c>
      <c r="AB2">
        <f ca="1"/>
        <v>0</v>
      </c>
      <c r="AC2">
        <f ca="1"/>
        <v>0</v>
      </c>
      <c r="AD2">
        <f ca="1"/>
        <v>4623.53</v>
      </c>
      <c r="AE2">
        <f ca="1"/>
        <v>0</v>
      </c>
      <c r="AF2">
        <f ca="1"/>
        <v>0</v>
      </c>
      <c r="AG2">
        <f ca="1"/>
        <v>0</v>
      </c>
      <c r="AH2">
        <f ca="1"/>
        <v>0</v>
      </c>
      <c r="AI2">
        <f ca="1"/>
        <v>0</v>
      </c>
      <c r="AJ2">
        <f ca="1"/>
        <v>0</v>
      </c>
      <c r="AK2">
        <f ca="1"/>
        <v>0</v>
      </c>
      <c r="AL2">
        <f ca="1"/>
        <v>0</v>
      </c>
      <c r="AM2">
        <f ca="1"/>
        <v>0</v>
      </c>
      <c r="AN2">
        <f ca="1"/>
        <v>0</v>
      </c>
      <c r="AO2" t="str">
        <f ca="1"/>
        <v>Cargo</v>
      </c>
      <c r="AP2" t="str">
        <f ca="1"/>
        <v>Not_Found</v>
      </c>
      <c r="AQ2" t="str">
        <f ca="1"/>
        <v>Not_Found</v>
      </c>
      <c r="AR2" t="str">
        <f ca="1"/>
        <v>Not_Found</v>
      </c>
      <c r="AS2" t="str">
        <f ca="1"/>
        <v>Not_Found</v>
      </c>
      <c r="AT2" t="s">
        <v>2595</v>
      </c>
    </row>
    <row r="3" spans="1:46" x14ac:dyDescent="0.3">
      <c r="A3" s="2" t="str">
        <f ca="1"/>
        <v>02/01/2026</v>
      </c>
      <c r="B3" s="13" t="str">
        <f ca="1"/>
        <v>11:44:53</v>
      </c>
      <c r="C3" t="str">
        <f ca="1"/>
        <v>CET</v>
      </c>
      <c r="D3" t="str">
        <f ca="1"/>
        <v>Anna Carolline Da Cruz Farath</v>
      </c>
      <c r="E3" t="str">
        <f ca="1"/>
        <v>Pago con Pago en serie</v>
      </c>
      <c r="F3" t="str">
        <f ca="1"/>
        <v>Completado</v>
      </c>
      <c r="G3" t="str">
        <f ca="1"/>
        <v>EUR</v>
      </c>
      <c r="H3">
        <f ca="1"/>
        <v>-5.4</v>
      </c>
      <c r="I3">
        <f ca="1"/>
        <v>-0.11</v>
      </c>
      <c r="J3">
        <f ca="1"/>
        <v>-5.51</v>
      </c>
      <c r="K3" t="str">
        <f ca="1"/>
        <v>info@artestaposters.com</v>
      </c>
      <c r="L3" t="str">
        <f ca="1"/>
        <v>galaxyeyes.shop@gmail.com</v>
      </c>
      <c r="M3" t="str">
        <f ca="1"/>
        <v>5HA55916NW8671213</v>
      </c>
      <c r="N3">
        <f ca="1"/>
        <v>0</v>
      </c>
      <c r="O3" t="str">
        <f ca="1"/>
        <v>No confirmada</v>
      </c>
      <c r="P3">
        <f ca="1"/>
        <v>0</v>
      </c>
      <c r="Q3">
        <f ca="1"/>
        <v>0</v>
      </c>
      <c r="R3">
        <f ca="1"/>
        <v>0</v>
      </c>
      <c r="S3">
        <f ca="1"/>
        <v>0</v>
      </c>
      <c r="T3">
        <f ca="1"/>
        <v>0</v>
      </c>
      <c r="U3">
        <f ca="1"/>
        <v>0</v>
      </c>
      <c r="V3">
        <f ca="1"/>
        <v>0</v>
      </c>
      <c r="W3">
        <f ca="1"/>
        <v>0</v>
      </c>
      <c r="X3">
        <f ca="1"/>
        <v>0</v>
      </c>
      <c r="Y3" t="str">
        <f ca="1"/>
        <v>479232030Y9989809</v>
      </c>
      <c r="Z3">
        <f ca="1"/>
        <v>0</v>
      </c>
      <c r="AA3" t="str">
        <f ca="1"/>
        <v>item_1767350658_1</v>
      </c>
      <c r="AB3">
        <f ca="1"/>
        <v>0</v>
      </c>
      <c r="AC3">
        <f ca="1"/>
        <v>0</v>
      </c>
      <c r="AD3">
        <f ca="1"/>
        <v>4618.0200000000004</v>
      </c>
      <c r="AE3">
        <f ca="1"/>
        <v>0</v>
      </c>
      <c r="AF3">
        <f ca="1"/>
        <v>0</v>
      </c>
      <c r="AG3">
        <f ca="1"/>
        <v>0</v>
      </c>
      <c r="AH3">
        <f ca="1"/>
        <v>0</v>
      </c>
      <c r="AI3">
        <f ca="1"/>
        <v>0</v>
      </c>
      <c r="AJ3">
        <f ca="1"/>
        <v>0</v>
      </c>
      <c r="AK3">
        <f ca="1"/>
        <v>0</v>
      </c>
      <c r="AL3" t="str">
        <f ca="1"/>
        <v>Has recibido un pago</v>
      </c>
      <c r="AM3" t="str">
        <f ca="1"/>
        <v>Te hemos enviado un pago por PayPal.</v>
      </c>
      <c r="AN3">
        <f ca="1"/>
        <v>0</v>
      </c>
      <c r="AO3" t="str">
        <f ca="1"/>
        <v>Cargo</v>
      </c>
      <c r="AP3" t="str">
        <f ca="1"/>
        <v>Not_Found</v>
      </c>
      <c r="AQ3" t="str">
        <f ca="1"/>
        <v>Not_Found</v>
      </c>
      <c r="AR3" t="str">
        <f ca="1"/>
        <v>Not_Found</v>
      </c>
      <c r="AS3" t="str">
        <f ca="1"/>
        <v>Not_Found</v>
      </c>
      <c r="AT3" t="s">
        <v>2594</v>
      </c>
    </row>
    <row r="4" spans="1:46" x14ac:dyDescent="0.3">
      <c r="A4" s="2" t="str">
        <f ca="1"/>
        <v>02/01/2026</v>
      </c>
      <c r="B4" s="13" t="str">
        <f ca="1"/>
        <v>11:44:53</v>
      </c>
      <c r="C4" t="str">
        <f ca="1"/>
        <v>CET</v>
      </c>
      <c r="D4" t="str">
        <f ca="1"/>
        <v>PayPal</v>
      </c>
      <c r="E4" t="str">
        <f ca="1"/>
        <v>Cancelación de retención de cuenta general</v>
      </c>
      <c r="F4" t="str">
        <f ca="1"/>
        <v>Completado</v>
      </c>
      <c r="G4" t="str">
        <f ca="1"/>
        <v>EUR</v>
      </c>
      <c r="H4">
        <f ca="1"/>
        <v>5.51</v>
      </c>
      <c r="I4">
        <f ca="1"/>
        <v>0</v>
      </c>
      <c r="J4">
        <f ca="1"/>
        <v>5.51</v>
      </c>
      <c r="K4">
        <f ca="1"/>
        <v>0</v>
      </c>
      <c r="L4" t="str">
        <f ca="1"/>
        <v>info@artestaposters.com</v>
      </c>
      <c r="M4" t="str">
        <f ca="1"/>
        <v>1CE1268435728604Y</v>
      </c>
      <c r="N4">
        <f ca="1"/>
        <v>0</v>
      </c>
      <c r="O4">
        <f ca="1"/>
        <v>0</v>
      </c>
      <c r="P4">
        <f ca="1"/>
        <v>0</v>
      </c>
      <c r="Q4">
        <f ca="1"/>
        <v>0</v>
      </c>
      <c r="R4">
        <f ca="1"/>
        <v>0</v>
      </c>
      <c r="S4">
        <f ca="1"/>
        <v>0</v>
      </c>
      <c r="T4">
        <f ca="1"/>
        <v>0</v>
      </c>
      <c r="U4">
        <f ca="1"/>
        <v>0</v>
      </c>
      <c r="V4">
        <f ca="1"/>
        <v>0</v>
      </c>
      <c r="W4">
        <f ca="1"/>
        <v>0</v>
      </c>
      <c r="X4">
        <f ca="1"/>
        <v>0</v>
      </c>
      <c r="Y4" t="str">
        <f ca="1"/>
        <v>479232030Y9989809</v>
      </c>
      <c r="Z4">
        <f ca="1"/>
        <v>0</v>
      </c>
      <c r="AA4">
        <f ca="1"/>
        <v>0</v>
      </c>
      <c r="AB4">
        <f ca="1"/>
        <v>0</v>
      </c>
      <c r="AC4">
        <f ca="1"/>
        <v>0</v>
      </c>
      <c r="AD4">
        <f ca="1"/>
        <v>4623.53</v>
      </c>
      <c r="AE4">
        <f ca="1"/>
        <v>0</v>
      </c>
      <c r="AF4">
        <f ca="1"/>
        <v>0</v>
      </c>
      <c r="AG4">
        <f ca="1"/>
        <v>0</v>
      </c>
      <c r="AH4">
        <f ca="1"/>
        <v>0</v>
      </c>
      <c r="AI4">
        <f ca="1"/>
        <v>0</v>
      </c>
      <c r="AJ4">
        <f ca="1"/>
        <v>0</v>
      </c>
      <c r="AK4">
        <f ca="1"/>
        <v>0</v>
      </c>
      <c r="AL4" t="str">
        <f ca="1"/>
        <v>Has recibido un pago</v>
      </c>
      <c r="AM4">
        <f ca="1"/>
        <v>0</v>
      </c>
      <c r="AN4">
        <f ca="1"/>
        <v>0</v>
      </c>
      <c r="AO4" t="str">
        <f ca="1"/>
        <v>Crédito</v>
      </c>
      <c r="AP4" t="str">
        <f ca="1"/>
        <v>Not_Found</v>
      </c>
      <c r="AQ4" t="str">
        <f ca="1"/>
        <v>Not_Found</v>
      </c>
      <c r="AR4" t="str">
        <f ca="1"/>
        <v>Not_Found</v>
      </c>
      <c r="AS4" t="str">
        <f ca="1"/>
        <v>Not_Found</v>
      </c>
      <c r="AT4" t="s">
        <v>2594</v>
      </c>
    </row>
    <row r="5" spans="1:46" x14ac:dyDescent="0.3">
      <c r="A5" s="2" t="str">
        <f ca="1"/>
        <v>02/01/2026</v>
      </c>
      <c r="B5" s="13" t="str">
        <f ca="1"/>
        <v>11:44:53</v>
      </c>
      <c r="C5" t="str">
        <f ca="1"/>
        <v>CET</v>
      </c>
      <c r="D5" t="str">
        <f ca="1"/>
        <v>Cordula Schaefer</v>
      </c>
      <c r="E5" t="str">
        <f ca="1"/>
        <v>Pago con Pago en serie</v>
      </c>
      <c r="F5" t="str">
        <f ca="1"/>
        <v>Completado</v>
      </c>
      <c r="G5" t="str">
        <f ca="1"/>
        <v>EUR</v>
      </c>
      <c r="H5">
        <f ca="1"/>
        <v>-6</v>
      </c>
      <c r="I5">
        <f ca="1"/>
        <v>-0.12</v>
      </c>
      <c r="J5">
        <f ca="1"/>
        <v>-6.12</v>
      </c>
      <c r="K5" t="str">
        <f ca="1"/>
        <v>info@artestaposters.com</v>
      </c>
      <c r="L5" t="str">
        <f ca="1"/>
        <v>cordula.schaefer@gmx.net</v>
      </c>
      <c r="M5" t="str">
        <f ca="1"/>
        <v>7R100435TV757994D</v>
      </c>
      <c r="N5">
        <f ca="1"/>
        <v>0</v>
      </c>
      <c r="O5" t="str">
        <f ca="1"/>
        <v>No confirmada</v>
      </c>
      <c r="P5">
        <f ca="1"/>
        <v>0</v>
      </c>
      <c r="Q5">
        <f ca="1"/>
        <v>0</v>
      </c>
      <c r="R5">
        <f ca="1"/>
        <v>0</v>
      </c>
      <c r="S5">
        <f ca="1"/>
        <v>0</v>
      </c>
      <c r="T5">
        <f ca="1"/>
        <v>0</v>
      </c>
      <c r="U5">
        <f ca="1"/>
        <v>0</v>
      </c>
      <c r="V5">
        <f ca="1"/>
        <v>0</v>
      </c>
      <c r="W5">
        <f ca="1"/>
        <v>0</v>
      </c>
      <c r="X5">
        <f ca="1"/>
        <v>0</v>
      </c>
      <c r="Y5" t="str">
        <f ca="1"/>
        <v>479232030Y9989809</v>
      </c>
      <c r="Z5">
        <f ca="1"/>
        <v>0</v>
      </c>
      <c r="AA5" t="str">
        <f ca="1"/>
        <v>item_1767350658_4</v>
      </c>
      <c r="AB5">
        <f ca="1"/>
        <v>0</v>
      </c>
      <c r="AC5">
        <f ca="1"/>
        <v>0</v>
      </c>
      <c r="AD5">
        <f ca="1"/>
        <v>4617.41</v>
      </c>
      <c r="AE5">
        <f ca="1"/>
        <v>0</v>
      </c>
      <c r="AF5">
        <f ca="1"/>
        <v>0</v>
      </c>
      <c r="AG5">
        <f ca="1"/>
        <v>0</v>
      </c>
      <c r="AH5">
        <f ca="1"/>
        <v>0</v>
      </c>
      <c r="AI5">
        <f ca="1"/>
        <v>0</v>
      </c>
      <c r="AJ5">
        <f ca="1"/>
        <v>0</v>
      </c>
      <c r="AK5">
        <f ca="1"/>
        <v>0</v>
      </c>
      <c r="AL5" t="str">
        <f ca="1"/>
        <v>Has recibido un pago</v>
      </c>
      <c r="AM5" t="str">
        <f ca="1"/>
        <v>Te hemos enviado un pago por PayPal.</v>
      </c>
      <c r="AN5">
        <f ca="1"/>
        <v>0</v>
      </c>
      <c r="AO5" t="str">
        <f ca="1"/>
        <v>Cargo</v>
      </c>
      <c r="AP5" t="str">
        <f ca="1"/>
        <v>Not_Found</v>
      </c>
      <c r="AQ5" t="str">
        <f ca="1"/>
        <v>Not_Found</v>
      </c>
      <c r="AR5" t="str">
        <f ca="1"/>
        <v>Not_Found</v>
      </c>
      <c r="AS5" t="str">
        <f ca="1"/>
        <v>Not_Found</v>
      </c>
      <c r="AT5" t="s">
        <v>2594</v>
      </c>
    </row>
    <row r="6" spans="1:46" x14ac:dyDescent="0.3">
      <c r="A6" s="2" t="str">
        <f ca="1"/>
        <v>02/01/2026</v>
      </c>
      <c r="B6" s="13" t="str">
        <f ca="1"/>
        <v>11:44:53</v>
      </c>
      <c r="C6" t="str">
        <f ca="1"/>
        <v>CET</v>
      </c>
      <c r="D6" t="str">
        <f ca="1"/>
        <v>PayPal</v>
      </c>
      <c r="E6" t="str">
        <f ca="1"/>
        <v>Cancelación de retención de cuenta general</v>
      </c>
      <c r="F6" t="str">
        <f ca="1"/>
        <v>Completado</v>
      </c>
      <c r="G6" t="str">
        <f ca="1"/>
        <v>EUR</v>
      </c>
      <c r="H6">
        <f ca="1"/>
        <v>6.12</v>
      </c>
      <c r="I6">
        <f ca="1"/>
        <v>0</v>
      </c>
      <c r="J6">
        <f ca="1"/>
        <v>6.12</v>
      </c>
      <c r="K6">
        <f ca="1"/>
        <v>0</v>
      </c>
      <c r="L6" t="str">
        <f ca="1"/>
        <v>info@artestaposters.com</v>
      </c>
      <c r="M6" t="str">
        <f ca="1"/>
        <v>04J78733D2957040J</v>
      </c>
      <c r="N6">
        <f ca="1"/>
        <v>0</v>
      </c>
      <c r="O6">
        <f ca="1"/>
        <v>0</v>
      </c>
      <c r="P6">
        <f ca="1"/>
        <v>0</v>
      </c>
      <c r="Q6">
        <f ca="1"/>
        <v>0</v>
      </c>
      <c r="R6">
        <f ca="1"/>
        <v>0</v>
      </c>
      <c r="S6">
        <f ca="1"/>
        <v>0</v>
      </c>
      <c r="T6">
        <f ca="1"/>
        <v>0</v>
      </c>
      <c r="U6">
        <f ca="1"/>
        <v>0</v>
      </c>
      <c r="V6">
        <f ca="1"/>
        <v>0</v>
      </c>
      <c r="W6">
        <f ca="1"/>
        <v>0</v>
      </c>
      <c r="X6">
        <f ca="1"/>
        <v>0</v>
      </c>
      <c r="Y6" t="str">
        <f ca="1"/>
        <v>479232030Y9989809</v>
      </c>
      <c r="Z6">
        <f ca="1"/>
        <v>0</v>
      </c>
      <c r="AA6">
        <f ca="1"/>
        <v>0</v>
      </c>
      <c r="AB6">
        <f ca="1"/>
        <v>0</v>
      </c>
      <c r="AC6">
        <f ca="1"/>
        <v>0</v>
      </c>
      <c r="AD6">
        <f ca="1"/>
        <v>4623.53</v>
      </c>
      <c r="AE6">
        <f ca="1"/>
        <v>0</v>
      </c>
      <c r="AF6">
        <f ca="1"/>
        <v>0</v>
      </c>
      <c r="AG6">
        <f ca="1"/>
        <v>0</v>
      </c>
      <c r="AH6">
        <f ca="1"/>
        <v>0</v>
      </c>
      <c r="AI6">
        <f ca="1"/>
        <v>0</v>
      </c>
      <c r="AJ6">
        <f ca="1"/>
        <v>0</v>
      </c>
      <c r="AK6">
        <f ca="1"/>
        <v>0</v>
      </c>
      <c r="AL6" t="str">
        <f ca="1"/>
        <v>Has recibido un pago</v>
      </c>
      <c r="AM6">
        <f ca="1"/>
        <v>0</v>
      </c>
      <c r="AN6">
        <f ca="1"/>
        <v>0</v>
      </c>
      <c r="AO6" t="str">
        <f ca="1"/>
        <v>Crédito</v>
      </c>
      <c r="AP6" t="str">
        <f ca="1"/>
        <v>Not_Found</v>
      </c>
      <c r="AQ6" t="str">
        <f ca="1"/>
        <v>Not_Found</v>
      </c>
      <c r="AR6" t="str">
        <f ca="1"/>
        <v>Not_Found</v>
      </c>
      <c r="AS6" t="str">
        <f ca="1"/>
        <v>Not_Found</v>
      </c>
      <c r="AT6" t="s">
        <v>2594</v>
      </c>
    </row>
    <row r="7" spans="1:46" x14ac:dyDescent="0.3">
      <c r="A7" s="2" t="str">
        <f ca="1"/>
        <v>02/01/2026</v>
      </c>
      <c r="B7" s="13" t="str">
        <f ca="1"/>
        <v>11:44:53</v>
      </c>
      <c r="C7" t="str">
        <f ca="1"/>
        <v>CET</v>
      </c>
      <c r="D7" t="str">
        <f ca="1"/>
        <v>Dana Shek</v>
      </c>
      <c r="E7" t="str">
        <f ca="1"/>
        <v>Pago con Pago en serie</v>
      </c>
      <c r="F7" t="str">
        <f ca="1"/>
        <v>Completado</v>
      </c>
      <c r="G7" t="str">
        <f ca="1"/>
        <v>EUR</v>
      </c>
      <c r="H7">
        <f ca="1"/>
        <v>-128.25</v>
      </c>
      <c r="I7">
        <f ca="1"/>
        <v>-2.57</v>
      </c>
      <c r="J7">
        <f ca="1"/>
        <v>-130.82</v>
      </c>
      <c r="K7" t="str">
        <f ca="1"/>
        <v>info@artestaposters.com</v>
      </c>
      <c r="L7" t="str">
        <f ca="1"/>
        <v>dana.shek@gmail.com</v>
      </c>
      <c r="M7" t="str">
        <f ca="1"/>
        <v>5AH16117AS090991Y</v>
      </c>
      <c r="N7">
        <f ca="1"/>
        <v>0</v>
      </c>
      <c r="O7" t="str">
        <f ca="1"/>
        <v>No confirmada</v>
      </c>
      <c r="P7">
        <f ca="1"/>
        <v>0</v>
      </c>
      <c r="Q7">
        <f ca="1"/>
        <v>0</v>
      </c>
      <c r="R7">
        <f ca="1"/>
        <v>0</v>
      </c>
      <c r="S7">
        <f ca="1"/>
        <v>0</v>
      </c>
      <c r="T7">
        <f ca="1"/>
        <v>0</v>
      </c>
      <c r="U7">
        <f ca="1"/>
        <v>0</v>
      </c>
      <c r="V7">
        <f ca="1"/>
        <v>0</v>
      </c>
      <c r="W7">
        <f ca="1"/>
        <v>0</v>
      </c>
      <c r="X7">
        <f ca="1"/>
        <v>0</v>
      </c>
      <c r="Y7" t="str">
        <f ca="1"/>
        <v>479232030Y9989809</v>
      </c>
      <c r="Z7">
        <f ca="1"/>
        <v>0</v>
      </c>
      <c r="AA7" t="str">
        <f ca="1"/>
        <v>item_1767350658_5</v>
      </c>
      <c r="AB7">
        <f ca="1"/>
        <v>0</v>
      </c>
      <c r="AC7">
        <f ca="1"/>
        <v>0</v>
      </c>
      <c r="AD7">
        <f ca="1"/>
        <v>4492.71</v>
      </c>
      <c r="AE7">
        <f ca="1"/>
        <v>0</v>
      </c>
      <c r="AF7">
        <f ca="1"/>
        <v>0</v>
      </c>
      <c r="AG7">
        <f ca="1"/>
        <v>0</v>
      </c>
      <c r="AH7">
        <f ca="1"/>
        <v>0</v>
      </c>
      <c r="AI7">
        <f ca="1"/>
        <v>0</v>
      </c>
      <c r="AJ7">
        <f ca="1"/>
        <v>0</v>
      </c>
      <c r="AK7">
        <f ca="1"/>
        <v>0</v>
      </c>
      <c r="AL7" t="str">
        <f ca="1"/>
        <v>Has recibido un pago</v>
      </c>
      <c r="AM7" t="str">
        <f ca="1"/>
        <v>Te hemos enviado un pago por PayPal.</v>
      </c>
      <c r="AN7">
        <f ca="1"/>
        <v>0</v>
      </c>
      <c r="AO7" t="str">
        <f ca="1"/>
        <v>Cargo</v>
      </c>
      <c r="AP7" t="str">
        <f ca="1"/>
        <v>Not_Found</v>
      </c>
      <c r="AQ7" t="str">
        <f ca="1"/>
        <v>Not_Found</v>
      </c>
      <c r="AR7" t="str">
        <f ca="1"/>
        <v>Not_Found</v>
      </c>
      <c r="AS7" t="str">
        <f ca="1"/>
        <v>Not_Found</v>
      </c>
      <c r="AT7" t="s">
        <v>2594</v>
      </c>
    </row>
    <row r="8" spans="1:46" x14ac:dyDescent="0.3">
      <c r="A8" s="2" t="str">
        <f ca="1"/>
        <v>02/01/2026</v>
      </c>
      <c r="B8" s="13" t="str">
        <f ca="1"/>
        <v>11:44:53</v>
      </c>
      <c r="C8" t="str">
        <f ca="1"/>
        <v>CET</v>
      </c>
      <c r="D8" t="str">
        <f ca="1"/>
        <v>PayPal</v>
      </c>
      <c r="E8" t="str">
        <f ca="1"/>
        <v>Cancelación de retención de cuenta general</v>
      </c>
      <c r="F8" t="str">
        <f ca="1"/>
        <v>Completado</v>
      </c>
      <c r="G8" t="str">
        <f ca="1"/>
        <v>EUR</v>
      </c>
      <c r="H8">
        <f ca="1"/>
        <v>130.82</v>
      </c>
      <c r="I8">
        <f ca="1"/>
        <v>0</v>
      </c>
      <c r="J8">
        <f ca="1"/>
        <v>130.82</v>
      </c>
      <c r="K8">
        <f ca="1"/>
        <v>0</v>
      </c>
      <c r="L8" t="str">
        <f ca="1"/>
        <v>info@artestaposters.com</v>
      </c>
      <c r="M8" t="str">
        <f ca="1"/>
        <v>1YL56527LA047635X</v>
      </c>
      <c r="N8">
        <f ca="1"/>
        <v>0</v>
      </c>
      <c r="O8">
        <f ca="1"/>
        <v>0</v>
      </c>
      <c r="P8">
        <f ca="1"/>
        <v>0</v>
      </c>
      <c r="Q8">
        <f ca="1"/>
        <v>0</v>
      </c>
      <c r="R8">
        <f ca="1"/>
        <v>0</v>
      </c>
      <c r="S8">
        <f ca="1"/>
        <v>0</v>
      </c>
      <c r="T8">
        <f ca="1"/>
        <v>0</v>
      </c>
      <c r="U8">
        <f ca="1"/>
        <v>0</v>
      </c>
      <c r="V8">
        <f ca="1"/>
        <v>0</v>
      </c>
      <c r="W8">
        <f ca="1"/>
        <v>0</v>
      </c>
      <c r="X8">
        <f ca="1"/>
        <v>0</v>
      </c>
      <c r="Y8" t="str">
        <f ca="1"/>
        <v>479232030Y9989809</v>
      </c>
      <c r="Z8">
        <f ca="1"/>
        <v>0</v>
      </c>
      <c r="AA8">
        <f ca="1"/>
        <v>0</v>
      </c>
      <c r="AB8">
        <f ca="1"/>
        <v>0</v>
      </c>
      <c r="AC8">
        <f ca="1"/>
        <v>0</v>
      </c>
      <c r="AD8">
        <f ca="1"/>
        <v>4623.53</v>
      </c>
      <c r="AE8">
        <f ca="1"/>
        <v>0</v>
      </c>
      <c r="AF8">
        <f ca="1"/>
        <v>0</v>
      </c>
      <c r="AG8">
        <f ca="1"/>
        <v>0</v>
      </c>
      <c r="AH8">
        <f ca="1"/>
        <v>0</v>
      </c>
      <c r="AI8">
        <f ca="1"/>
        <v>0</v>
      </c>
      <c r="AJ8">
        <f ca="1"/>
        <v>0</v>
      </c>
      <c r="AK8">
        <f ca="1"/>
        <v>0</v>
      </c>
      <c r="AL8" t="str">
        <f ca="1"/>
        <v>Has recibido un pago</v>
      </c>
      <c r="AM8">
        <f ca="1"/>
        <v>0</v>
      </c>
      <c r="AN8">
        <f ca="1"/>
        <v>0</v>
      </c>
      <c r="AO8" t="str">
        <f ca="1"/>
        <v>Crédito</v>
      </c>
      <c r="AP8" t="str">
        <f ca="1"/>
        <v>Not_Found</v>
      </c>
      <c r="AQ8" t="str">
        <f ca="1"/>
        <v>Not_Found</v>
      </c>
      <c r="AR8" t="str">
        <f ca="1"/>
        <v>Not_Found</v>
      </c>
      <c r="AS8" t="str">
        <f ca="1"/>
        <v>Not_Found</v>
      </c>
      <c r="AT8" t="s">
        <v>2594</v>
      </c>
    </row>
    <row r="9" spans="1:46" x14ac:dyDescent="0.3">
      <c r="A9" s="2" t="str">
        <f ca="1"/>
        <v>02/01/2026</v>
      </c>
      <c r="B9" s="13" t="str">
        <f ca="1"/>
        <v>11:44:53</v>
      </c>
      <c r="C9" t="str">
        <f ca="1"/>
        <v>CET</v>
      </c>
      <c r="D9" t="str">
        <f ca="1"/>
        <v>Wan Alvin Mak</v>
      </c>
      <c r="E9" t="str">
        <f ca="1"/>
        <v>Pago con Pago en serie</v>
      </c>
      <c r="F9" t="str">
        <f ca="1"/>
        <v>Completado</v>
      </c>
      <c r="G9" t="str">
        <f ca="1"/>
        <v>EUR</v>
      </c>
      <c r="H9">
        <f ca="1"/>
        <v>-34.200000000000003</v>
      </c>
      <c r="I9">
        <f ca="1"/>
        <v>-0.68</v>
      </c>
      <c r="J9">
        <f ca="1"/>
        <v>-34.880000000000003</v>
      </c>
      <c r="K9" t="str">
        <f ca="1"/>
        <v>info@artestaposters.com</v>
      </c>
      <c r="L9" t="str">
        <f ca="1"/>
        <v>alvinmak74@gmail.com</v>
      </c>
      <c r="M9" t="str">
        <f ca="1"/>
        <v>7T226696B7863140L</v>
      </c>
      <c r="N9">
        <f ca="1"/>
        <v>0</v>
      </c>
      <c r="O9" t="str">
        <f ca="1"/>
        <v>No confirmada</v>
      </c>
      <c r="P9">
        <f ca="1"/>
        <v>0</v>
      </c>
      <c r="Q9">
        <f ca="1"/>
        <v>0</v>
      </c>
      <c r="R9">
        <f ca="1"/>
        <v>0</v>
      </c>
      <c r="S9">
        <f ca="1"/>
        <v>0</v>
      </c>
      <c r="T9">
        <f ca="1"/>
        <v>0</v>
      </c>
      <c r="U9">
        <f ca="1"/>
        <v>0</v>
      </c>
      <c r="V9">
        <f ca="1"/>
        <v>0</v>
      </c>
      <c r="W9">
        <f ca="1"/>
        <v>0</v>
      </c>
      <c r="X9">
        <f ca="1"/>
        <v>0</v>
      </c>
      <c r="Y9" t="str">
        <f ca="1"/>
        <v>479232030Y9989809</v>
      </c>
      <c r="Z9">
        <f ca="1"/>
        <v>0</v>
      </c>
      <c r="AA9" t="str">
        <f ca="1"/>
        <v>item_1767350658_0</v>
      </c>
      <c r="AB9">
        <f ca="1"/>
        <v>0</v>
      </c>
      <c r="AC9">
        <f ca="1"/>
        <v>0</v>
      </c>
      <c r="AD9">
        <f ca="1"/>
        <v>4588.6499999999996</v>
      </c>
      <c r="AE9">
        <f ca="1"/>
        <v>0</v>
      </c>
      <c r="AF9">
        <f ca="1"/>
        <v>0</v>
      </c>
      <c r="AG9">
        <f ca="1"/>
        <v>0</v>
      </c>
      <c r="AH9">
        <f ca="1"/>
        <v>0</v>
      </c>
      <c r="AI9">
        <f ca="1"/>
        <v>0</v>
      </c>
      <c r="AJ9">
        <f ca="1"/>
        <v>0</v>
      </c>
      <c r="AK9">
        <f ca="1"/>
        <v>0</v>
      </c>
      <c r="AL9" t="str">
        <f ca="1"/>
        <v>Has recibido un pago</v>
      </c>
      <c r="AM9" t="str">
        <f ca="1"/>
        <v>Te hemos enviado un pago por PayPal.</v>
      </c>
      <c r="AN9">
        <f ca="1"/>
        <v>0</v>
      </c>
      <c r="AO9" t="str">
        <f ca="1"/>
        <v>Cargo</v>
      </c>
      <c r="AP9" t="str">
        <f ca="1"/>
        <v>Not_Found</v>
      </c>
      <c r="AQ9" t="str">
        <f ca="1"/>
        <v>Not_Found</v>
      </c>
      <c r="AR9" t="str">
        <f ca="1"/>
        <v>Not_Found</v>
      </c>
      <c r="AS9" t="str">
        <f ca="1"/>
        <v>Not_Found</v>
      </c>
      <c r="AT9" t="s">
        <v>2594</v>
      </c>
    </row>
    <row r="10" spans="1:46" x14ac:dyDescent="0.3">
      <c r="A10" s="2" t="str">
        <f ca="1"/>
        <v>02/01/2026</v>
      </c>
      <c r="B10" s="13" t="str">
        <f ca="1"/>
        <v>11:44:53</v>
      </c>
      <c r="C10" t="str">
        <f ca="1"/>
        <v>CET</v>
      </c>
      <c r="D10" t="str">
        <f ca="1"/>
        <v>PayPal</v>
      </c>
      <c r="E10" t="str">
        <f ca="1"/>
        <v>Cancelación de retención de cuenta general</v>
      </c>
      <c r="F10" t="str">
        <f ca="1"/>
        <v>Completado</v>
      </c>
      <c r="G10" t="str">
        <f ca="1"/>
        <v>EUR</v>
      </c>
      <c r="H10">
        <f ca="1"/>
        <v>34.880000000000003</v>
      </c>
      <c r="I10">
        <f ca="1"/>
        <v>0</v>
      </c>
      <c r="J10">
        <f ca="1"/>
        <v>34.880000000000003</v>
      </c>
      <c r="K10">
        <f ca="1"/>
        <v>0</v>
      </c>
      <c r="L10" t="str">
        <f ca="1"/>
        <v>info@artestaposters.com</v>
      </c>
      <c r="M10" t="str">
        <f ca="1"/>
        <v>80E036948J721470W</v>
      </c>
      <c r="N10">
        <f ca="1"/>
        <v>0</v>
      </c>
      <c r="O10">
        <f ca="1"/>
        <v>0</v>
      </c>
      <c r="P10">
        <f ca="1"/>
        <v>0</v>
      </c>
      <c r="Q10">
        <f ca="1"/>
        <v>0</v>
      </c>
      <c r="R10">
        <f ca="1"/>
        <v>0</v>
      </c>
      <c r="S10">
        <f ca="1"/>
        <v>0</v>
      </c>
      <c r="T10">
        <f ca="1"/>
        <v>0</v>
      </c>
      <c r="U10">
        <f ca="1"/>
        <v>0</v>
      </c>
      <c r="V10">
        <f ca="1"/>
        <v>0</v>
      </c>
      <c r="W10">
        <f ca="1"/>
        <v>0</v>
      </c>
      <c r="X10">
        <f ca="1"/>
        <v>0</v>
      </c>
      <c r="Y10" t="str">
        <f ca="1"/>
        <v>479232030Y9989809</v>
      </c>
      <c r="Z10">
        <f ca="1"/>
        <v>0</v>
      </c>
      <c r="AA10">
        <f ca="1"/>
        <v>0</v>
      </c>
      <c r="AB10">
        <f ca="1"/>
        <v>0</v>
      </c>
      <c r="AC10">
        <f ca="1"/>
        <v>0</v>
      </c>
      <c r="AD10">
        <f ca="1"/>
        <v>4623.53</v>
      </c>
      <c r="AE10">
        <f ca="1"/>
        <v>0</v>
      </c>
      <c r="AF10">
        <f ca="1"/>
        <v>0</v>
      </c>
      <c r="AG10">
        <f ca="1"/>
        <v>0</v>
      </c>
      <c r="AH10">
        <f ca="1"/>
        <v>0</v>
      </c>
      <c r="AI10">
        <f ca="1"/>
        <v>0</v>
      </c>
      <c r="AJ10">
        <f ca="1"/>
        <v>0</v>
      </c>
      <c r="AK10">
        <f ca="1"/>
        <v>0</v>
      </c>
      <c r="AL10" t="str">
        <f ca="1"/>
        <v>Has recibido un pago</v>
      </c>
      <c r="AM10">
        <f ca="1"/>
        <v>0</v>
      </c>
      <c r="AN10">
        <f ca="1"/>
        <v>0</v>
      </c>
      <c r="AO10" t="str">
        <f ca="1"/>
        <v>Crédito</v>
      </c>
      <c r="AP10" t="str">
        <f ca="1"/>
        <v>Not_Found</v>
      </c>
      <c r="AQ10" t="str">
        <f ca="1"/>
        <v>Not_Found</v>
      </c>
      <c r="AR10" t="str">
        <f ca="1"/>
        <v>Not_Found</v>
      </c>
      <c r="AS10" t="str">
        <f ca="1"/>
        <v>Not_Found</v>
      </c>
      <c r="AT10" t="s">
        <v>2594</v>
      </c>
    </row>
    <row r="11" spans="1:46" x14ac:dyDescent="0.3">
      <c r="A11" s="2" t="str">
        <f ca="1"/>
        <v>02/01/2026</v>
      </c>
      <c r="B11" s="13" t="str">
        <f ca="1"/>
        <v>11:44:53</v>
      </c>
      <c r="C11" t="str">
        <f ca="1"/>
        <v>CET</v>
      </c>
      <c r="D11" t="str">
        <f ca="1"/>
        <v>Bruno Morphet</v>
      </c>
      <c r="E11" t="str">
        <f ca="1"/>
        <v>Pago con Pago en serie</v>
      </c>
      <c r="F11" t="str">
        <f ca="1"/>
        <v>Completado</v>
      </c>
      <c r="G11" t="str">
        <f ca="1"/>
        <v>EUR</v>
      </c>
      <c r="H11">
        <f ca="1"/>
        <v>-28.5</v>
      </c>
      <c r="I11">
        <f ca="1"/>
        <v>-0.56999999999999995</v>
      </c>
      <c r="J11">
        <f ca="1"/>
        <v>-29.07</v>
      </c>
      <c r="K11" t="str">
        <f ca="1"/>
        <v>info@artestaposters.com</v>
      </c>
      <c r="L11" t="str">
        <f ca="1"/>
        <v>Bruno.Morphet@gmail.com</v>
      </c>
      <c r="M11" t="str">
        <f ca="1"/>
        <v>2G741075DW400002W</v>
      </c>
      <c r="N11">
        <f ca="1"/>
        <v>0</v>
      </c>
      <c r="O11" t="str">
        <f ca="1"/>
        <v>No confirmada</v>
      </c>
      <c r="P11">
        <f ca="1"/>
        <v>0</v>
      </c>
      <c r="Q11">
        <f ca="1"/>
        <v>0</v>
      </c>
      <c r="R11">
        <f ca="1"/>
        <v>0</v>
      </c>
      <c r="S11">
        <f ca="1"/>
        <v>0</v>
      </c>
      <c r="T11">
        <f ca="1"/>
        <v>0</v>
      </c>
      <c r="U11">
        <f ca="1"/>
        <v>0</v>
      </c>
      <c r="V11">
        <f ca="1"/>
        <v>0</v>
      </c>
      <c r="W11">
        <f ca="1"/>
        <v>0</v>
      </c>
      <c r="X11">
        <f ca="1"/>
        <v>0</v>
      </c>
      <c r="Y11" t="str">
        <f ca="1"/>
        <v>479232030Y9989809</v>
      </c>
      <c r="Z11">
        <f ca="1"/>
        <v>0</v>
      </c>
      <c r="AA11" t="str">
        <f ca="1"/>
        <v>item_1767350658_3</v>
      </c>
      <c r="AB11">
        <f ca="1"/>
        <v>0</v>
      </c>
      <c r="AC11">
        <f ca="1"/>
        <v>0</v>
      </c>
      <c r="AD11">
        <f ca="1"/>
        <v>4594.46</v>
      </c>
      <c r="AE11">
        <f ca="1"/>
        <v>0</v>
      </c>
      <c r="AF11">
        <f ca="1"/>
        <v>0</v>
      </c>
      <c r="AG11">
        <f ca="1"/>
        <v>0</v>
      </c>
      <c r="AH11">
        <f ca="1"/>
        <v>0</v>
      </c>
      <c r="AI11">
        <f ca="1"/>
        <v>0</v>
      </c>
      <c r="AJ11">
        <f ca="1"/>
        <v>0</v>
      </c>
      <c r="AK11">
        <f ca="1"/>
        <v>0</v>
      </c>
      <c r="AL11" t="str">
        <f ca="1"/>
        <v>Has recibido un pago</v>
      </c>
      <c r="AM11" t="str">
        <f ca="1"/>
        <v>Te hemos enviado un pago por PayPal.</v>
      </c>
      <c r="AN11">
        <f ca="1"/>
        <v>0</v>
      </c>
      <c r="AO11" t="str">
        <f ca="1"/>
        <v>Cargo</v>
      </c>
      <c r="AP11" t="str">
        <f ca="1"/>
        <v>Not_Found</v>
      </c>
      <c r="AQ11" t="str">
        <f ca="1"/>
        <v>Not_Found</v>
      </c>
      <c r="AR11" t="str">
        <f ca="1"/>
        <v>Not_Found</v>
      </c>
      <c r="AS11" t="str">
        <f ca="1"/>
        <v>Not_Found</v>
      </c>
      <c r="AT11" t="s">
        <v>2594</v>
      </c>
    </row>
    <row r="12" spans="1:46" x14ac:dyDescent="0.3">
      <c r="A12" s="2" t="str">
        <f ca="1"/>
        <v>02/01/2026</v>
      </c>
      <c r="B12" s="13" t="str">
        <f ca="1"/>
        <v>11:44:53</v>
      </c>
      <c r="C12" t="str">
        <f ca="1"/>
        <v>CET</v>
      </c>
      <c r="D12" t="str">
        <f ca="1"/>
        <v>PayPal</v>
      </c>
      <c r="E12" t="str">
        <f ca="1"/>
        <v>Cancelación de retención de cuenta general</v>
      </c>
      <c r="F12" t="str">
        <f ca="1"/>
        <v>Completado</v>
      </c>
      <c r="G12" t="str">
        <f ca="1"/>
        <v>EUR</v>
      </c>
      <c r="H12">
        <f ca="1"/>
        <v>29.07</v>
      </c>
      <c r="I12">
        <f ca="1"/>
        <v>0</v>
      </c>
      <c r="J12">
        <f ca="1"/>
        <v>29.07</v>
      </c>
      <c r="K12">
        <f ca="1"/>
        <v>0</v>
      </c>
      <c r="L12" t="str">
        <f ca="1"/>
        <v>info@artestaposters.com</v>
      </c>
      <c r="M12" t="str">
        <f ca="1"/>
        <v>56V55145H52000300</v>
      </c>
      <c r="N12">
        <f ca="1"/>
        <v>0</v>
      </c>
      <c r="O12">
        <f ca="1"/>
        <v>0</v>
      </c>
      <c r="P12">
        <f ca="1"/>
        <v>0</v>
      </c>
      <c r="Q12">
        <f ca="1"/>
        <v>0</v>
      </c>
      <c r="R12">
        <f ca="1"/>
        <v>0</v>
      </c>
      <c r="S12">
        <f ca="1"/>
        <v>0</v>
      </c>
      <c r="T12">
        <f ca="1"/>
        <v>0</v>
      </c>
      <c r="U12">
        <f ca="1"/>
        <v>0</v>
      </c>
      <c r="V12">
        <f ca="1"/>
        <v>0</v>
      </c>
      <c r="W12">
        <f ca="1"/>
        <v>0</v>
      </c>
      <c r="X12">
        <f ca="1"/>
        <v>0</v>
      </c>
      <c r="Y12" t="str">
        <f ca="1"/>
        <v>479232030Y9989809</v>
      </c>
      <c r="Z12">
        <f ca="1"/>
        <v>0</v>
      </c>
      <c r="AA12">
        <f ca="1"/>
        <v>0</v>
      </c>
      <c r="AB12">
        <f ca="1"/>
        <v>0</v>
      </c>
      <c r="AC12">
        <f ca="1"/>
        <v>0</v>
      </c>
      <c r="AD12">
        <f ca="1"/>
        <v>4623.53</v>
      </c>
      <c r="AE12">
        <f ca="1"/>
        <v>0</v>
      </c>
      <c r="AF12">
        <f ca="1"/>
        <v>0</v>
      </c>
      <c r="AG12">
        <f ca="1"/>
        <v>0</v>
      </c>
      <c r="AH12">
        <f ca="1"/>
        <v>0</v>
      </c>
      <c r="AI12">
        <f ca="1"/>
        <v>0</v>
      </c>
      <c r="AJ12">
        <f ca="1"/>
        <v>0</v>
      </c>
      <c r="AK12">
        <f ca="1"/>
        <v>0</v>
      </c>
      <c r="AL12" t="str">
        <f ca="1"/>
        <v>Has recibido un pago</v>
      </c>
      <c r="AM12">
        <f ca="1"/>
        <v>0</v>
      </c>
      <c r="AN12">
        <f ca="1"/>
        <v>0</v>
      </c>
      <c r="AO12" t="str">
        <f ca="1"/>
        <v>Crédito</v>
      </c>
      <c r="AP12" t="str">
        <f ca="1"/>
        <v>Not_Found</v>
      </c>
      <c r="AQ12" t="str">
        <f ca="1"/>
        <v>Not_Found</v>
      </c>
      <c r="AR12" t="str">
        <f ca="1"/>
        <v>Not_Found</v>
      </c>
      <c r="AS12" t="str">
        <f ca="1"/>
        <v>Not_Found</v>
      </c>
      <c r="AT12" t="s">
        <v>2594</v>
      </c>
    </row>
    <row r="13" spans="1:46" x14ac:dyDescent="0.3">
      <c r="A13" s="2" t="str">
        <f ca="1"/>
        <v>02/01/2026</v>
      </c>
      <c r="B13" s="13" t="str">
        <f ca="1"/>
        <v>11:44:54</v>
      </c>
      <c r="C13" t="str">
        <f ca="1"/>
        <v>CET</v>
      </c>
      <c r="D13" t="str">
        <f ca="1"/>
        <v>Artem Pozdniakov</v>
      </c>
      <c r="E13" t="str">
        <f ca="1"/>
        <v>Pago con Pago en serie</v>
      </c>
      <c r="F13" t="str">
        <f ca="1"/>
        <v>Completado</v>
      </c>
      <c r="G13" t="str">
        <f ca="1"/>
        <v>EUR</v>
      </c>
      <c r="H13">
        <f ca="1"/>
        <v>-18.899999999999999</v>
      </c>
      <c r="I13">
        <f ca="1"/>
        <v>-0.38</v>
      </c>
      <c r="J13">
        <f ca="1"/>
        <v>-19.28</v>
      </c>
      <c r="K13" t="str">
        <f ca="1"/>
        <v>info@artestaposters.com</v>
      </c>
      <c r="L13" t="str">
        <f ca="1"/>
        <v>brain360@yandex.kz</v>
      </c>
      <c r="M13" t="str">
        <f ca="1"/>
        <v>9RR734633M188032T</v>
      </c>
      <c r="N13">
        <f ca="1"/>
        <v>0</v>
      </c>
      <c r="O13" t="str">
        <f ca="1"/>
        <v>No confirmada</v>
      </c>
      <c r="P13">
        <f ca="1"/>
        <v>0</v>
      </c>
      <c r="Q13">
        <f ca="1"/>
        <v>0</v>
      </c>
      <c r="R13">
        <f ca="1"/>
        <v>0</v>
      </c>
      <c r="S13">
        <f ca="1"/>
        <v>0</v>
      </c>
      <c r="T13">
        <f ca="1"/>
        <v>0</v>
      </c>
      <c r="U13">
        <f ca="1"/>
        <v>0</v>
      </c>
      <c r="V13">
        <f ca="1"/>
        <v>0</v>
      </c>
      <c r="W13">
        <f ca="1"/>
        <v>0</v>
      </c>
      <c r="X13">
        <f ca="1"/>
        <v>0</v>
      </c>
      <c r="Y13" t="str">
        <f ca="1"/>
        <v>479232030Y9989809</v>
      </c>
      <c r="Z13">
        <f ca="1"/>
        <v>0</v>
      </c>
      <c r="AA13" t="str">
        <f ca="1"/>
        <v>item_1767350658_2</v>
      </c>
      <c r="AB13">
        <f ca="1"/>
        <v>0</v>
      </c>
      <c r="AC13">
        <f ca="1"/>
        <v>0</v>
      </c>
      <c r="AD13">
        <f ca="1"/>
        <v>4604.25</v>
      </c>
      <c r="AE13">
        <f ca="1"/>
        <v>0</v>
      </c>
      <c r="AF13">
        <f ca="1"/>
        <v>0</v>
      </c>
      <c r="AG13">
        <f ca="1"/>
        <v>0</v>
      </c>
      <c r="AH13">
        <f ca="1"/>
        <v>0</v>
      </c>
      <c r="AI13">
        <f ca="1"/>
        <v>0</v>
      </c>
      <c r="AJ13">
        <f ca="1"/>
        <v>0</v>
      </c>
      <c r="AK13">
        <f ca="1"/>
        <v>0</v>
      </c>
      <c r="AL13" t="str">
        <f ca="1"/>
        <v>Has recibido un pago</v>
      </c>
      <c r="AM13" t="str">
        <f ca="1"/>
        <v>Te hemos enviado un pago por PayPal.</v>
      </c>
      <c r="AN13">
        <f ca="1"/>
        <v>0</v>
      </c>
      <c r="AO13" t="str">
        <f ca="1"/>
        <v>Cargo</v>
      </c>
      <c r="AP13" t="str">
        <f ca="1"/>
        <v>Not_Found</v>
      </c>
      <c r="AQ13" t="str">
        <f ca="1"/>
        <v>Not_Found</v>
      </c>
      <c r="AR13" t="str">
        <f ca="1"/>
        <v>Not_Found</v>
      </c>
      <c r="AS13" t="str">
        <f ca="1"/>
        <v>Not_Found</v>
      </c>
      <c r="AT13" t="s">
        <v>2594</v>
      </c>
    </row>
    <row r="14" spans="1:46" x14ac:dyDescent="0.3">
      <c r="A14" s="2" t="str">
        <f ca="1"/>
        <v>02/01/2026</v>
      </c>
      <c r="B14" s="13" t="str">
        <f ca="1"/>
        <v>11:44:54</v>
      </c>
      <c r="C14" t="str">
        <f ca="1"/>
        <v>CET</v>
      </c>
      <c r="D14" t="str">
        <f ca="1"/>
        <v>PayPal</v>
      </c>
      <c r="E14" t="str">
        <f ca="1"/>
        <v>Cancelación de retención de cuenta general</v>
      </c>
      <c r="F14" t="str">
        <f ca="1"/>
        <v>Completado</v>
      </c>
      <c r="G14" t="str">
        <f ca="1"/>
        <v>EUR</v>
      </c>
      <c r="H14">
        <f ca="1"/>
        <v>19.28</v>
      </c>
      <c r="I14">
        <f ca="1"/>
        <v>0</v>
      </c>
      <c r="J14">
        <f ca="1"/>
        <v>19.28</v>
      </c>
      <c r="K14">
        <f ca="1"/>
        <v>0</v>
      </c>
      <c r="L14" t="str">
        <f ca="1"/>
        <v>info@artestaposters.com</v>
      </c>
      <c r="M14" t="str">
        <f ca="1"/>
        <v>9E319528RK662944F</v>
      </c>
      <c r="N14">
        <f ca="1"/>
        <v>0</v>
      </c>
      <c r="O14">
        <f ca="1"/>
        <v>0</v>
      </c>
      <c r="P14">
        <f ca="1"/>
        <v>0</v>
      </c>
      <c r="Q14">
        <f ca="1"/>
        <v>0</v>
      </c>
      <c r="R14">
        <f ca="1"/>
        <v>0</v>
      </c>
      <c r="S14">
        <f ca="1"/>
        <v>0</v>
      </c>
      <c r="T14">
        <f ca="1"/>
        <v>0</v>
      </c>
      <c r="U14">
        <f ca="1"/>
        <v>0</v>
      </c>
      <c r="V14">
        <f ca="1"/>
        <v>0</v>
      </c>
      <c r="W14">
        <f ca="1"/>
        <v>0</v>
      </c>
      <c r="X14">
        <f ca="1"/>
        <v>0</v>
      </c>
      <c r="Y14" t="str">
        <f ca="1"/>
        <v>479232030Y9989809</v>
      </c>
      <c r="Z14">
        <f ca="1"/>
        <v>0</v>
      </c>
      <c r="AA14">
        <f ca="1"/>
        <v>0</v>
      </c>
      <c r="AB14">
        <f ca="1"/>
        <v>0</v>
      </c>
      <c r="AC14">
        <f ca="1"/>
        <v>0</v>
      </c>
      <c r="AD14">
        <f ca="1"/>
        <v>4623.53</v>
      </c>
      <c r="AE14">
        <f ca="1"/>
        <v>0</v>
      </c>
      <c r="AF14">
        <f ca="1"/>
        <v>0</v>
      </c>
      <c r="AG14">
        <f ca="1"/>
        <v>0</v>
      </c>
      <c r="AH14">
        <f ca="1"/>
        <v>0</v>
      </c>
      <c r="AI14">
        <f ca="1"/>
        <v>0</v>
      </c>
      <c r="AJ14">
        <f ca="1"/>
        <v>0</v>
      </c>
      <c r="AK14">
        <f ca="1"/>
        <v>0</v>
      </c>
      <c r="AL14" t="str">
        <f ca="1"/>
        <v>Has recibido un pago</v>
      </c>
      <c r="AM14">
        <f ca="1"/>
        <v>0</v>
      </c>
      <c r="AN14">
        <f ca="1"/>
        <v>0</v>
      </c>
      <c r="AO14" t="str">
        <f ca="1"/>
        <v>Crédito</v>
      </c>
      <c r="AP14" t="str">
        <f ca="1"/>
        <v>Not_Found</v>
      </c>
      <c r="AQ14" t="str">
        <f ca="1"/>
        <v>Not_Found</v>
      </c>
      <c r="AR14" t="str">
        <f ca="1"/>
        <v>Not_Found</v>
      </c>
      <c r="AS14" t="str">
        <f ca="1"/>
        <v>Not_Found</v>
      </c>
      <c r="AT14" t="s">
        <v>2594</v>
      </c>
    </row>
    <row r="15" spans="1:46" x14ac:dyDescent="0.3">
      <c r="A15" s="2" t="str">
        <f ca="1"/>
        <v>02/01/2026</v>
      </c>
      <c r="B15" s="13" t="str">
        <f ca="1"/>
        <v>11:44:55</v>
      </c>
      <c r="C15" t="str">
        <f ca="1"/>
        <v>CET</v>
      </c>
      <c r="D15" t="str">
        <f ca="1"/>
        <v>Gal Design</v>
      </c>
      <c r="E15" t="str">
        <f ca="1"/>
        <v>Pago con Pago en serie</v>
      </c>
      <c r="F15" t="str">
        <f ca="1"/>
        <v>Completado</v>
      </c>
      <c r="G15" t="str">
        <f ca="1"/>
        <v>EUR</v>
      </c>
      <c r="H15">
        <f ca="1"/>
        <v>-145.35</v>
      </c>
      <c r="I15">
        <f ca="1"/>
        <v>-2.91</v>
      </c>
      <c r="J15">
        <f ca="1"/>
        <v>-148.26</v>
      </c>
      <c r="K15" t="str">
        <f ca="1"/>
        <v>info@artestaposters.com</v>
      </c>
      <c r="L15" t="str">
        <f ca="1"/>
        <v>Gal.pittel@gmail.com</v>
      </c>
      <c r="M15" t="str">
        <f ca="1"/>
        <v>9M926396KT904862V</v>
      </c>
      <c r="N15">
        <f ca="1"/>
        <v>0</v>
      </c>
      <c r="O15" t="str">
        <f ca="1"/>
        <v>No confirmada</v>
      </c>
      <c r="P15">
        <f ca="1"/>
        <v>0</v>
      </c>
      <c r="Q15">
        <f ca="1"/>
        <v>0</v>
      </c>
      <c r="R15">
        <f ca="1"/>
        <v>0</v>
      </c>
      <c r="S15">
        <f ca="1"/>
        <v>0</v>
      </c>
      <c r="T15">
        <f ca="1"/>
        <v>0</v>
      </c>
      <c r="U15">
        <f ca="1"/>
        <v>0</v>
      </c>
      <c r="V15">
        <f ca="1"/>
        <v>0</v>
      </c>
      <c r="W15">
        <f ca="1"/>
        <v>0</v>
      </c>
      <c r="X15">
        <f ca="1"/>
        <v>0</v>
      </c>
      <c r="Y15" t="str">
        <f ca="1"/>
        <v>479232030Y9989809</v>
      </c>
      <c r="Z15">
        <f ca="1"/>
        <v>0</v>
      </c>
      <c r="AA15" t="str">
        <f ca="1"/>
        <v>item_1767350658_9</v>
      </c>
      <c r="AB15">
        <f ca="1"/>
        <v>0</v>
      </c>
      <c r="AC15">
        <f ca="1"/>
        <v>0</v>
      </c>
      <c r="AD15">
        <f ca="1"/>
        <v>4475.2700000000004</v>
      </c>
      <c r="AE15">
        <f ca="1"/>
        <v>0</v>
      </c>
      <c r="AF15">
        <f ca="1"/>
        <v>0</v>
      </c>
      <c r="AG15">
        <f ca="1"/>
        <v>0</v>
      </c>
      <c r="AH15">
        <f ca="1"/>
        <v>0</v>
      </c>
      <c r="AI15">
        <f ca="1"/>
        <v>0</v>
      </c>
      <c r="AJ15">
        <f ca="1"/>
        <v>0</v>
      </c>
      <c r="AK15">
        <f ca="1"/>
        <v>0</v>
      </c>
      <c r="AL15" t="str">
        <f ca="1"/>
        <v>Has recibido un pago</v>
      </c>
      <c r="AM15" t="str">
        <f ca="1"/>
        <v>Te hemos enviado un pago por PayPal.</v>
      </c>
      <c r="AN15">
        <f ca="1"/>
        <v>0</v>
      </c>
      <c r="AO15" t="str">
        <f ca="1"/>
        <v>Cargo</v>
      </c>
      <c r="AP15" t="str">
        <f ca="1"/>
        <v>Not_Found</v>
      </c>
      <c r="AQ15" t="str">
        <f ca="1"/>
        <v>Not_Found</v>
      </c>
      <c r="AR15" t="str">
        <f ca="1"/>
        <v>Not_Found</v>
      </c>
      <c r="AS15" t="str">
        <f ca="1"/>
        <v>Not_Found</v>
      </c>
      <c r="AT15" t="s">
        <v>2594</v>
      </c>
    </row>
    <row r="16" spans="1:46" x14ac:dyDescent="0.3">
      <c r="A16" s="2" t="str">
        <f ca="1"/>
        <v>02/01/2026</v>
      </c>
      <c r="B16" s="13" t="str">
        <f ca="1"/>
        <v>11:44:55</v>
      </c>
      <c r="C16" t="str">
        <f ca="1"/>
        <v>CET</v>
      </c>
      <c r="D16" t="str">
        <f ca="1"/>
        <v>PayPal</v>
      </c>
      <c r="E16" t="str">
        <f ca="1"/>
        <v>Cancelación de retención de cuenta general</v>
      </c>
      <c r="F16" t="str">
        <f ca="1"/>
        <v>Completado</v>
      </c>
      <c r="G16" t="str">
        <f ca="1"/>
        <v>EUR</v>
      </c>
      <c r="H16">
        <f ca="1"/>
        <v>148.26</v>
      </c>
      <c r="I16">
        <f ca="1"/>
        <v>0</v>
      </c>
      <c r="J16">
        <f ca="1"/>
        <v>148.26</v>
      </c>
      <c r="K16">
        <f ca="1"/>
        <v>0</v>
      </c>
      <c r="L16" t="str">
        <f ca="1"/>
        <v>info@artestaposters.com</v>
      </c>
      <c r="M16" t="str">
        <f ca="1"/>
        <v>8C888240FV214483B</v>
      </c>
      <c r="N16">
        <f ca="1"/>
        <v>0</v>
      </c>
      <c r="O16">
        <f ca="1"/>
        <v>0</v>
      </c>
      <c r="P16">
        <f ca="1"/>
        <v>0</v>
      </c>
      <c r="Q16">
        <f ca="1"/>
        <v>0</v>
      </c>
      <c r="R16">
        <f ca="1"/>
        <v>0</v>
      </c>
      <c r="S16">
        <f ca="1"/>
        <v>0</v>
      </c>
      <c r="T16">
        <f ca="1"/>
        <v>0</v>
      </c>
      <c r="U16">
        <f ca="1"/>
        <v>0</v>
      </c>
      <c r="V16">
        <f ca="1"/>
        <v>0</v>
      </c>
      <c r="W16">
        <f ca="1"/>
        <v>0</v>
      </c>
      <c r="X16">
        <f ca="1"/>
        <v>0</v>
      </c>
      <c r="Y16" t="str">
        <f ca="1"/>
        <v>479232030Y9989809</v>
      </c>
      <c r="Z16">
        <f ca="1"/>
        <v>0</v>
      </c>
      <c r="AA16">
        <f ca="1"/>
        <v>0</v>
      </c>
      <c r="AB16">
        <f ca="1"/>
        <v>0</v>
      </c>
      <c r="AC16">
        <f ca="1"/>
        <v>0</v>
      </c>
      <c r="AD16">
        <f ca="1"/>
        <v>4623.53</v>
      </c>
      <c r="AE16">
        <f ca="1"/>
        <v>0</v>
      </c>
      <c r="AF16">
        <f ca="1"/>
        <v>0</v>
      </c>
      <c r="AG16">
        <f ca="1"/>
        <v>0</v>
      </c>
      <c r="AH16">
        <f ca="1"/>
        <v>0</v>
      </c>
      <c r="AI16">
        <f ca="1"/>
        <v>0</v>
      </c>
      <c r="AJ16">
        <f ca="1"/>
        <v>0</v>
      </c>
      <c r="AK16">
        <f ca="1"/>
        <v>0</v>
      </c>
      <c r="AL16" t="str">
        <f ca="1"/>
        <v>Has recibido un pago</v>
      </c>
      <c r="AM16">
        <f ca="1"/>
        <v>0</v>
      </c>
      <c r="AN16">
        <f ca="1"/>
        <v>0</v>
      </c>
      <c r="AO16" t="str">
        <f ca="1"/>
        <v>Crédito</v>
      </c>
      <c r="AP16" t="str">
        <f ca="1"/>
        <v>Not_Found</v>
      </c>
      <c r="AQ16" t="str">
        <f ca="1"/>
        <v>Not_Found</v>
      </c>
      <c r="AR16" t="str">
        <f ca="1"/>
        <v>Not_Found</v>
      </c>
      <c r="AS16" t="str">
        <f ca="1"/>
        <v>Not_Found</v>
      </c>
      <c r="AT16" t="s">
        <v>2594</v>
      </c>
    </row>
    <row r="17" spans="1:46" x14ac:dyDescent="0.3">
      <c r="A17" s="2" t="str">
        <f ca="1"/>
        <v>02/01/2026</v>
      </c>
      <c r="B17" s="13" t="str">
        <f ca="1"/>
        <v>11:44:55</v>
      </c>
      <c r="C17" t="str">
        <f ca="1"/>
        <v>CET</v>
      </c>
      <c r="D17" t="str">
        <f ca="1"/>
        <v>Katherine Stinchcomb-Smit</v>
      </c>
      <c r="E17" t="str">
        <f ca="1"/>
        <v>Pago con Pago en serie</v>
      </c>
      <c r="F17" t="str">
        <f ca="1"/>
        <v>Completado</v>
      </c>
      <c r="G17" t="str">
        <f ca="1"/>
        <v>EUR</v>
      </c>
      <c r="H17">
        <f ca="1"/>
        <v>-171</v>
      </c>
      <c r="I17">
        <f ca="1"/>
        <v>-3.42</v>
      </c>
      <c r="J17">
        <f ca="1"/>
        <v>-174.42</v>
      </c>
      <c r="K17" t="str">
        <f ca="1"/>
        <v>info@artestaposters.com</v>
      </c>
      <c r="L17" t="str">
        <f ca="1"/>
        <v>katherine@creativenomadsdesign.com</v>
      </c>
      <c r="M17" t="str">
        <f ca="1"/>
        <v>041116387L360802H</v>
      </c>
      <c r="N17">
        <f ca="1"/>
        <v>0</v>
      </c>
      <c r="O17" t="str">
        <f ca="1"/>
        <v>No confirmada</v>
      </c>
      <c r="P17">
        <f ca="1"/>
        <v>0</v>
      </c>
      <c r="Q17">
        <f ca="1"/>
        <v>0</v>
      </c>
      <c r="R17">
        <f ca="1"/>
        <v>0</v>
      </c>
      <c r="S17">
        <f ca="1"/>
        <v>0</v>
      </c>
      <c r="T17">
        <f ca="1"/>
        <v>0</v>
      </c>
      <c r="U17">
        <f ca="1"/>
        <v>0</v>
      </c>
      <c r="V17">
        <f ca="1"/>
        <v>0</v>
      </c>
      <c r="W17">
        <f ca="1"/>
        <v>0</v>
      </c>
      <c r="X17">
        <f ca="1"/>
        <v>0</v>
      </c>
      <c r="Y17" t="str">
        <f ca="1"/>
        <v>479232030Y9989809</v>
      </c>
      <c r="Z17">
        <f ca="1"/>
        <v>0</v>
      </c>
      <c r="AA17" t="str">
        <f ca="1"/>
        <v>item_1767350658_24</v>
      </c>
      <c r="AB17">
        <f ca="1"/>
        <v>0</v>
      </c>
      <c r="AC17">
        <f ca="1"/>
        <v>0</v>
      </c>
      <c r="AD17">
        <f ca="1"/>
        <v>4449.1099999999997</v>
      </c>
      <c r="AE17">
        <f ca="1"/>
        <v>0</v>
      </c>
      <c r="AF17">
        <f ca="1"/>
        <v>0</v>
      </c>
      <c r="AG17">
        <f ca="1"/>
        <v>0</v>
      </c>
      <c r="AH17">
        <f ca="1"/>
        <v>0</v>
      </c>
      <c r="AI17">
        <f ca="1"/>
        <v>0</v>
      </c>
      <c r="AJ17">
        <f ca="1"/>
        <v>0</v>
      </c>
      <c r="AK17">
        <f ca="1"/>
        <v>0</v>
      </c>
      <c r="AL17" t="str">
        <f ca="1"/>
        <v>Has recibido un pago</v>
      </c>
      <c r="AM17" t="str">
        <f ca="1"/>
        <v>Te hemos enviado un pago por PayPal.</v>
      </c>
      <c r="AN17">
        <f ca="1"/>
        <v>0</v>
      </c>
      <c r="AO17" t="str">
        <f ca="1"/>
        <v>Cargo</v>
      </c>
      <c r="AP17" t="str">
        <f ca="1"/>
        <v>Not_Found</v>
      </c>
      <c r="AQ17" t="str">
        <f ca="1"/>
        <v>Not_Found</v>
      </c>
      <c r="AR17" t="str">
        <f ca="1"/>
        <v>Not_Found</v>
      </c>
      <c r="AS17" t="str">
        <f ca="1"/>
        <v>Not_Found</v>
      </c>
      <c r="AT17" t="s">
        <v>2594</v>
      </c>
    </row>
    <row r="18" spans="1:46" x14ac:dyDescent="0.3">
      <c r="A18" s="2" t="str">
        <f ca="1"/>
        <v>02/01/2026</v>
      </c>
      <c r="B18" s="13" t="str">
        <f ca="1"/>
        <v>11:44:55</v>
      </c>
      <c r="C18" t="str">
        <f ca="1"/>
        <v>CET</v>
      </c>
      <c r="D18" t="str">
        <f ca="1"/>
        <v>PayPal</v>
      </c>
      <c r="E18" t="str">
        <f ca="1"/>
        <v>Cancelación de retención de cuenta general</v>
      </c>
      <c r="F18" t="str">
        <f ca="1"/>
        <v>Completado</v>
      </c>
      <c r="G18" t="str">
        <f ca="1"/>
        <v>EUR</v>
      </c>
      <c r="H18">
        <f ca="1"/>
        <v>174.42</v>
      </c>
      <c r="I18">
        <f ca="1"/>
        <v>0</v>
      </c>
      <c r="J18">
        <f ca="1"/>
        <v>174.42</v>
      </c>
      <c r="K18">
        <f ca="1"/>
        <v>0</v>
      </c>
      <c r="L18" t="str">
        <f ca="1"/>
        <v>info@artestaposters.com</v>
      </c>
      <c r="M18" t="str">
        <f ca="1"/>
        <v>8V210166GD155800M</v>
      </c>
      <c r="N18">
        <f ca="1"/>
        <v>0</v>
      </c>
      <c r="O18">
        <f ca="1"/>
        <v>0</v>
      </c>
      <c r="P18">
        <f ca="1"/>
        <v>0</v>
      </c>
      <c r="Q18">
        <f ca="1"/>
        <v>0</v>
      </c>
      <c r="R18">
        <f ca="1"/>
        <v>0</v>
      </c>
      <c r="S18">
        <f ca="1"/>
        <v>0</v>
      </c>
      <c r="T18">
        <f ca="1"/>
        <v>0</v>
      </c>
      <c r="U18">
        <f ca="1"/>
        <v>0</v>
      </c>
      <c r="V18">
        <f ca="1"/>
        <v>0</v>
      </c>
      <c r="W18">
        <f ca="1"/>
        <v>0</v>
      </c>
      <c r="X18">
        <f ca="1"/>
        <v>0</v>
      </c>
      <c r="Y18" t="str">
        <f ca="1"/>
        <v>479232030Y9989809</v>
      </c>
      <c r="Z18">
        <f ca="1"/>
        <v>0</v>
      </c>
      <c r="AA18">
        <f ca="1"/>
        <v>0</v>
      </c>
      <c r="AB18">
        <f ca="1"/>
        <v>0</v>
      </c>
      <c r="AC18">
        <f ca="1"/>
        <v>0</v>
      </c>
      <c r="AD18">
        <f ca="1"/>
        <v>4623.53</v>
      </c>
      <c r="AE18">
        <f ca="1"/>
        <v>0</v>
      </c>
      <c r="AF18">
        <f ca="1"/>
        <v>0</v>
      </c>
      <c r="AG18">
        <f ca="1"/>
        <v>0</v>
      </c>
      <c r="AH18">
        <f ca="1"/>
        <v>0</v>
      </c>
      <c r="AI18">
        <f ca="1"/>
        <v>0</v>
      </c>
      <c r="AJ18">
        <f ca="1"/>
        <v>0</v>
      </c>
      <c r="AK18">
        <f ca="1"/>
        <v>0</v>
      </c>
      <c r="AL18" t="str">
        <f ca="1"/>
        <v>Has recibido un pago</v>
      </c>
      <c r="AM18">
        <f ca="1"/>
        <v>0</v>
      </c>
      <c r="AN18">
        <f ca="1"/>
        <v>0</v>
      </c>
      <c r="AO18" t="str">
        <f ca="1"/>
        <v>Crédito</v>
      </c>
      <c r="AP18" t="str">
        <f ca="1"/>
        <v>Not_Found</v>
      </c>
      <c r="AQ18" t="str">
        <f ca="1"/>
        <v>Not_Found</v>
      </c>
      <c r="AR18" t="str">
        <f ca="1"/>
        <v>Not_Found</v>
      </c>
      <c r="AS18" t="str">
        <f ca="1"/>
        <v>Not_Found</v>
      </c>
      <c r="AT18" t="s">
        <v>2594</v>
      </c>
    </row>
    <row r="19" spans="1:46" x14ac:dyDescent="0.3">
      <c r="A19" s="2" t="str">
        <f ca="1"/>
        <v>02/01/2026</v>
      </c>
      <c r="B19" s="13" t="str">
        <f ca="1"/>
        <v>11:44:55</v>
      </c>
      <c r="C19" t="str">
        <f ca="1"/>
        <v>CET</v>
      </c>
      <c r="D19" t="str">
        <f ca="1"/>
        <v>Sophia Novosel</v>
      </c>
      <c r="E19" t="str">
        <f ca="1"/>
        <v>Pago con Pago en serie</v>
      </c>
      <c r="F19" t="str">
        <f ca="1"/>
        <v>Completado</v>
      </c>
      <c r="G19" t="str">
        <f ca="1"/>
        <v>EUR</v>
      </c>
      <c r="H19">
        <f ca="1"/>
        <v>-117</v>
      </c>
      <c r="I19">
        <f ca="1"/>
        <v>-2.34</v>
      </c>
      <c r="J19">
        <f ca="1"/>
        <v>-119.34</v>
      </c>
      <c r="K19" t="str">
        <f ca="1"/>
        <v>info@artestaposters.com</v>
      </c>
      <c r="L19" t="str">
        <f ca="1"/>
        <v>novoselsophia@gmail.com</v>
      </c>
      <c r="M19" t="str">
        <f ca="1"/>
        <v>7W181086Y15483836</v>
      </c>
      <c r="N19">
        <f ca="1"/>
        <v>0</v>
      </c>
      <c r="O19" t="str">
        <f ca="1"/>
        <v>No confirmada</v>
      </c>
      <c r="P19">
        <f ca="1"/>
        <v>0</v>
      </c>
      <c r="Q19">
        <f ca="1"/>
        <v>0</v>
      </c>
      <c r="R19">
        <f ca="1"/>
        <v>0</v>
      </c>
      <c r="S19">
        <f ca="1"/>
        <v>0</v>
      </c>
      <c r="T19">
        <f ca="1"/>
        <v>0</v>
      </c>
      <c r="U19">
        <f ca="1"/>
        <v>0</v>
      </c>
      <c r="V19">
        <f ca="1"/>
        <v>0</v>
      </c>
      <c r="W19">
        <f ca="1"/>
        <v>0</v>
      </c>
      <c r="X19">
        <f ca="1"/>
        <v>0</v>
      </c>
      <c r="Y19" t="str">
        <f ca="1"/>
        <v>479232030Y9989809</v>
      </c>
      <c r="Z19">
        <f ca="1"/>
        <v>0</v>
      </c>
      <c r="AA19" t="str">
        <f ca="1"/>
        <v>item_1767350658_23</v>
      </c>
      <c r="AB19">
        <f ca="1"/>
        <v>0</v>
      </c>
      <c r="AC19">
        <f ca="1"/>
        <v>0</v>
      </c>
      <c r="AD19">
        <f ca="1"/>
        <v>4504.1899999999996</v>
      </c>
      <c r="AE19">
        <f ca="1"/>
        <v>0</v>
      </c>
      <c r="AF19">
        <f ca="1"/>
        <v>0</v>
      </c>
      <c r="AG19">
        <f ca="1"/>
        <v>0</v>
      </c>
      <c r="AH19">
        <f ca="1"/>
        <v>0</v>
      </c>
      <c r="AI19">
        <f ca="1"/>
        <v>0</v>
      </c>
      <c r="AJ19">
        <f ca="1"/>
        <v>0</v>
      </c>
      <c r="AK19">
        <f ca="1"/>
        <v>0</v>
      </c>
      <c r="AL19" t="str">
        <f ca="1"/>
        <v>Has recibido un pago</v>
      </c>
      <c r="AM19" t="str">
        <f ca="1"/>
        <v>Te hemos enviado un pago por PayPal.</v>
      </c>
      <c r="AN19">
        <f ca="1"/>
        <v>0</v>
      </c>
      <c r="AO19" t="str">
        <f ca="1"/>
        <v>Cargo</v>
      </c>
      <c r="AP19" t="str">
        <f ca="1"/>
        <v>Not_Found</v>
      </c>
      <c r="AQ19" t="str">
        <f ca="1"/>
        <v>Not_Found</v>
      </c>
      <c r="AR19" t="str">
        <f ca="1"/>
        <v>Not_Found</v>
      </c>
      <c r="AS19" t="str">
        <f ca="1"/>
        <v>Not_Found</v>
      </c>
      <c r="AT19" t="s">
        <v>2594</v>
      </c>
    </row>
    <row r="20" spans="1:46" x14ac:dyDescent="0.3">
      <c r="A20" s="2" t="str">
        <f ca="1"/>
        <v>02/01/2026</v>
      </c>
      <c r="B20" s="13" t="str">
        <f ca="1"/>
        <v>11:44:55</v>
      </c>
      <c r="C20" t="str">
        <f ca="1"/>
        <v>CET</v>
      </c>
      <c r="D20" t="str">
        <f ca="1"/>
        <v>PayPal</v>
      </c>
      <c r="E20" t="str">
        <f ca="1"/>
        <v>Cancelación de retención de cuenta general</v>
      </c>
      <c r="F20" t="str">
        <f ca="1"/>
        <v>Completado</v>
      </c>
      <c r="G20" t="str">
        <f ca="1"/>
        <v>EUR</v>
      </c>
      <c r="H20">
        <f ca="1"/>
        <v>119.34</v>
      </c>
      <c r="I20">
        <f ca="1"/>
        <v>0</v>
      </c>
      <c r="J20">
        <f ca="1"/>
        <v>119.34</v>
      </c>
      <c r="K20">
        <f ca="1"/>
        <v>0</v>
      </c>
      <c r="L20" t="str">
        <f ca="1"/>
        <v>info@artestaposters.com</v>
      </c>
      <c r="M20" t="str">
        <f ca="1"/>
        <v>6HB68053C3276632D</v>
      </c>
      <c r="N20">
        <f ca="1"/>
        <v>0</v>
      </c>
      <c r="O20">
        <f ca="1"/>
        <v>0</v>
      </c>
      <c r="P20">
        <f ca="1"/>
        <v>0</v>
      </c>
      <c r="Q20">
        <f ca="1"/>
        <v>0</v>
      </c>
      <c r="R20">
        <f ca="1"/>
        <v>0</v>
      </c>
      <c r="S20">
        <f ca="1"/>
        <v>0</v>
      </c>
      <c r="T20">
        <f ca="1"/>
        <v>0</v>
      </c>
      <c r="U20">
        <f ca="1"/>
        <v>0</v>
      </c>
      <c r="V20">
        <f ca="1"/>
        <v>0</v>
      </c>
      <c r="W20">
        <f ca="1"/>
        <v>0</v>
      </c>
      <c r="X20">
        <f ca="1"/>
        <v>0</v>
      </c>
      <c r="Y20" t="str">
        <f ca="1"/>
        <v>479232030Y9989809</v>
      </c>
      <c r="Z20">
        <f ca="1"/>
        <v>0</v>
      </c>
      <c r="AA20">
        <f ca="1"/>
        <v>0</v>
      </c>
      <c r="AB20">
        <f ca="1"/>
        <v>0</v>
      </c>
      <c r="AC20">
        <f ca="1"/>
        <v>0</v>
      </c>
      <c r="AD20">
        <f ca="1"/>
        <v>4623.53</v>
      </c>
      <c r="AE20">
        <f ca="1"/>
        <v>0</v>
      </c>
      <c r="AF20">
        <f ca="1"/>
        <v>0</v>
      </c>
      <c r="AG20">
        <f ca="1"/>
        <v>0</v>
      </c>
      <c r="AH20">
        <f ca="1"/>
        <v>0</v>
      </c>
      <c r="AI20">
        <f ca="1"/>
        <v>0</v>
      </c>
      <c r="AJ20">
        <f ca="1"/>
        <v>0</v>
      </c>
      <c r="AK20">
        <f ca="1"/>
        <v>0</v>
      </c>
      <c r="AL20" t="str">
        <f ca="1"/>
        <v>Has recibido un pago</v>
      </c>
      <c r="AM20">
        <f ca="1"/>
        <v>0</v>
      </c>
      <c r="AN20">
        <f ca="1"/>
        <v>0</v>
      </c>
      <c r="AO20" t="str">
        <f ca="1"/>
        <v>Crédito</v>
      </c>
      <c r="AP20" t="str">
        <f ca="1"/>
        <v>Not_Found</v>
      </c>
      <c r="AQ20" t="str">
        <f ca="1"/>
        <v>Not_Found</v>
      </c>
      <c r="AR20" t="str">
        <f ca="1"/>
        <v>Not_Found</v>
      </c>
      <c r="AS20" t="str">
        <f ca="1"/>
        <v>Not_Found</v>
      </c>
      <c r="AT20" t="s">
        <v>2594</v>
      </c>
    </row>
    <row r="21" spans="1:46" x14ac:dyDescent="0.3">
      <c r="A21" s="2" t="str">
        <f ca="1"/>
        <v>02/01/2026</v>
      </c>
      <c r="B21" s="13" t="str">
        <f ca="1"/>
        <v>11:44:56</v>
      </c>
      <c r="C21" t="str">
        <f ca="1"/>
        <v>CET</v>
      </c>
      <c r="D21" t="str">
        <f ca="1"/>
        <v>Fernando Lopez Ojea</v>
      </c>
      <c r="E21" t="str">
        <f ca="1"/>
        <v>Pago con Pago en serie</v>
      </c>
      <c r="F21" t="str">
        <f ca="1"/>
        <v>Completado</v>
      </c>
      <c r="G21" t="str">
        <f ca="1"/>
        <v>EUR</v>
      </c>
      <c r="H21">
        <f ca="1"/>
        <v>-109.65</v>
      </c>
      <c r="I21">
        <f ca="1"/>
        <v>-2.19</v>
      </c>
      <c r="J21">
        <f ca="1"/>
        <v>-111.84</v>
      </c>
      <c r="K21" t="str">
        <f ca="1"/>
        <v>info@artestaposters.com</v>
      </c>
      <c r="L21" t="str">
        <f ca="1"/>
        <v>infodikhotomy@gmail.com</v>
      </c>
      <c r="M21" t="str">
        <f ca="1"/>
        <v>2BJ85352AN0993510</v>
      </c>
      <c r="N21">
        <f ca="1"/>
        <v>0</v>
      </c>
      <c r="O21" t="str">
        <f ca="1"/>
        <v>No confirmada</v>
      </c>
      <c r="P21">
        <f ca="1"/>
        <v>0</v>
      </c>
      <c r="Q21">
        <f ca="1"/>
        <v>0</v>
      </c>
      <c r="R21">
        <f ca="1"/>
        <v>0</v>
      </c>
      <c r="S21">
        <f ca="1"/>
        <v>0</v>
      </c>
      <c r="T21">
        <f ca="1"/>
        <v>0</v>
      </c>
      <c r="U21">
        <f ca="1"/>
        <v>0</v>
      </c>
      <c r="V21">
        <f ca="1"/>
        <v>0</v>
      </c>
      <c r="W21">
        <f ca="1"/>
        <v>0</v>
      </c>
      <c r="X21">
        <f ca="1"/>
        <v>0</v>
      </c>
      <c r="Y21" t="str">
        <f ca="1"/>
        <v>479232030Y9989809</v>
      </c>
      <c r="Z21">
        <f ca="1"/>
        <v>0</v>
      </c>
      <c r="AA21" t="str">
        <f ca="1"/>
        <v>item_1767350658_7</v>
      </c>
      <c r="AB21">
        <f ca="1"/>
        <v>0</v>
      </c>
      <c r="AC21">
        <f ca="1"/>
        <v>0</v>
      </c>
      <c r="AD21">
        <f ca="1"/>
        <v>4511.6899999999996</v>
      </c>
      <c r="AE21">
        <f ca="1"/>
        <v>0</v>
      </c>
      <c r="AF21">
        <f ca="1"/>
        <v>0</v>
      </c>
      <c r="AG21">
        <f ca="1"/>
        <v>0</v>
      </c>
      <c r="AH21">
        <f ca="1"/>
        <v>0</v>
      </c>
      <c r="AI21">
        <f ca="1"/>
        <v>0</v>
      </c>
      <c r="AJ21">
        <f ca="1"/>
        <v>0</v>
      </c>
      <c r="AK21">
        <f ca="1"/>
        <v>0</v>
      </c>
      <c r="AL21" t="str">
        <f ca="1"/>
        <v>Has recibido un pago</v>
      </c>
      <c r="AM21" t="str">
        <f ca="1"/>
        <v>Te hemos enviado un pago por PayPal.</v>
      </c>
      <c r="AN21">
        <f ca="1"/>
        <v>0</v>
      </c>
      <c r="AO21" t="str">
        <f ca="1"/>
        <v>Cargo</v>
      </c>
      <c r="AP21" t="str">
        <f ca="1"/>
        <v>Not_Found</v>
      </c>
      <c r="AQ21" t="str">
        <f ca="1"/>
        <v>Not_Found</v>
      </c>
      <c r="AR21" t="str">
        <f ca="1"/>
        <v>Not_Found</v>
      </c>
      <c r="AS21" t="str">
        <f ca="1"/>
        <v>Not_Found</v>
      </c>
      <c r="AT21" t="s">
        <v>2594</v>
      </c>
    </row>
    <row r="22" spans="1:46" x14ac:dyDescent="0.3">
      <c r="A22" s="2" t="str">
        <f ca="1"/>
        <v>02/01/2026</v>
      </c>
      <c r="B22" s="13" t="str">
        <f ca="1"/>
        <v>11:44:56</v>
      </c>
      <c r="C22" t="str">
        <f ca="1"/>
        <v>CET</v>
      </c>
      <c r="D22" t="str">
        <f ca="1"/>
        <v>PayPal</v>
      </c>
      <c r="E22" t="str">
        <f ca="1"/>
        <v>Cancelación de retención de cuenta general</v>
      </c>
      <c r="F22" t="str">
        <f ca="1"/>
        <v>Completado</v>
      </c>
      <c r="G22" t="str">
        <f ca="1"/>
        <v>EUR</v>
      </c>
      <c r="H22">
        <f ca="1"/>
        <v>111.84</v>
      </c>
      <c r="I22">
        <f ca="1"/>
        <v>0</v>
      </c>
      <c r="J22">
        <f ca="1"/>
        <v>111.84</v>
      </c>
      <c r="K22">
        <f ca="1"/>
        <v>0</v>
      </c>
      <c r="L22" t="str">
        <f ca="1"/>
        <v>info@artestaposters.com</v>
      </c>
      <c r="M22" t="str">
        <f ca="1"/>
        <v>6JG26630RK9941014</v>
      </c>
      <c r="N22">
        <f ca="1"/>
        <v>0</v>
      </c>
      <c r="O22">
        <f ca="1"/>
        <v>0</v>
      </c>
      <c r="P22">
        <f ca="1"/>
        <v>0</v>
      </c>
      <c r="Q22">
        <f ca="1"/>
        <v>0</v>
      </c>
      <c r="R22">
        <f ca="1"/>
        <v>0</v>
      </c>
      <c r="S22">
        <f ca="1"/>
        <v>0</v>
      </c>
      <c r="T22">
        <f ca="1"/>
        <v>0</v>
      </c>
      <c r="U22">
        <f ca="1"/>
        <v>0</v>
      </c>
      <c r="V22">
        <f ca="1"/>
        <v>0</v>
      </c>
      <c r="W22">
        <f ca="1"/>
        <v>0</v>
      </c>
      <c r="X22">
        <f ca="1"/>
        <v>0</v>
      </c>
      <c r="Y22" t="str">
        <f ca="1"/>
        <v>479232030Y9989809</v>
      </c>
      <c r="Z22">
        <f ca="1"/>
        <v>0</v>
      </c>
      <c r="AA22">
        <f ca="1"/>
        <v>0</v>
      </c>
      <c r="AB22">
        <f ca="1"/>
        <v>0</v>
      </c>
      <c r="AC22">
        <f ca="1"/>
        <v>0</v>
      </c>
      <c r="AD22">
        <f ca="1"/>
        <v>4623.53</v>
      </c>
      <c r="AE22">
        <f ca="1"/>
        <v>0</v>
      </c>
      <c r="AF22">
        <f ca="1"/>
        <v>0</v>
      </c>
      <c r="AG22">
        <f ca="1"/>
        <v>0</v>
      </c>
      <c r="AH22">
        <f ca="1"/>
        <v>0</v>
      </c>
      <c r="AI22">
        <f ca="1"/>
        <v>0</v>
      </c>
      <c r="AJ22">
        <f ca="1"/>
        <v>0</v>
      </c>
      <c r="AK22">
        <f ca="1"/>
        <v>0</v>
      </c>
      <c r="AL22" t="str">
        <f ca="1"/>
        <v>Has recibido un pago</v>
      </c>
      <c r="AM22">
        <f ca="1"/>
        <v>0</v>
      </c>
      <c r="AN22">
        <f ca="1"/>
        <v>0</v>
      </c>
      <c r="AO22" t="str">
        <f ca="1"/>
        <v>Crédito</v>
      </c>
      <c r="AP22" t="str">
        <f ca="1"/>
        <v>Not_Found</v>
      </c>
      <c r="AQ22" t="str">
        <f ca="1"/>
        <v>Not_Found</v>
      </c>
      <c r="AR22" t="str">
        <f ca="1"/>
        <v>Not_Found</v>
      </c>
      <c r="AS22" t="str">
        <f ca="1"/>
        <v>Not_Found</v>
      </c>
      <c r="AT22" t="s">
        <v>2594</v>
      </c>
    </row>
    <row r="23" spans="1:46" x14ac:dyDescent="0.3">
      <c r="A23" s="2" t="str">
        <f ca="1"/>
        <v>02/01/2026</v>
      </c>
      <c r="B23" s="13" t="str">
        <f ca="1"/>
        <v>11:44:56</v>
      </c>
      <c r="C23" t="str">
        <f ca="1"/>
        <v>CET</v>
      </c>
      <c r="D23" t="str">
        <f ca="1"/>
        <v>Florent Bodart</v>
      </c>
      <c r="E23" t="str">
        <f ca="1"/>
        <v>Pago con Pago en serie</v>
      </c>
      <c r="F23" t="str">
        <f ca="1"/>
        <v>Completado</v>
      </c>
      <c r="G23" t="str">
        <f ca="1"/>
        <v>EUR</v>
      </c>
      <c r="H23">
        <f ca="1"/>
        <v>-147</v>
      </c>
      <c r="I23">
        <f ca="1"/>
        <v>-2.94</v>
      </c>
      <c r="J23">
        <f ca="1"/>
        <v>-149.94</v>
      </c>
      <c r="K23" t="str">
        <f ca="1"/>
        <v>info@artestaposters.com</v>
      </c>
      <c r="L23" t="str">
        <f ca="1"/>
        <v>bodartflorent@gmail.com</v>
      </c>
      <c r="M23" t="str">
        <f ca="1"/>
        <v>6V384060VM781510R</v>
      </c>
      <c r="N23">
        <f ca="1"/>
        <v>0</v>
      </c>
      <c r="O23" t="str">
        <f ca="1"/>
        <v>No confirmada</v>
      </c>
      <c r="P23">
        <f ca="1"/>
        <v>0</v>
      </c>
      <c r="Q23">
        <f ca="1"/>
        <v>0</v>
      </c>
      <c r="R23">
        <f ca="1"/>
        <v>0</v>
      </c>
      <c r="S23">
        <f ca="1"/>
        <v>0</v>
      </c>
      <c r="T23">
        <f ca="1"/>
        <v>0</v>
      </c>
      <c r="U23">
        <f ca="1"/>
        <v>0</v>
      </c>
      <c r="V23">
        <f ca="1"/>
        <v>0</v>
      </c>
      <c r="W23">
        <f ca="1"/>
        <v>0</v>
      </c>
      <c r="X23">
        <f ca="1"/>
        <v>0</v>
      </c>
      <c r="Y23" t="str">
        <f ca="1"/>
        <v>479232030Y9989809</v>
      </c>
      <c r="Z23">
        <f ca="1"/>
        <v>0</v>
      </c>
      <c r="AA23" t="str">
        <f ca="1"/>
        <v>item_1767350658_8</v>
      </c>
      <c r="AB23">
        <f ca="1"/>
        <v>0</v>
      </c>
      <c r="AC23">
        <f ca="1"/>
        <v>0</v>
      </c>
      <c r="AD23">
        <f ca="1"/>
        <v>4473.59</v>
      </c>
      <c r="AE23">
        <f ca="1"/>
        <v>0</v>
      </c>
      <c r="AF23">
        <f ca="1"/>
        <v>0</v>
      </c>
      <c r="AG23">
        <f ca="1"/>
        <v>0</v>
      </c>
      <c r="AH23">
        <f ca="1"/>
        <v>0</v>
      </c>
      <c r="AI23">
        <f ca="1"/>
        <v>0</v>
      </c>
      <c r="AJ23">
        <f ca="1"/>
        <v>0</v>
      </c>
      <c r="AK23">
        <f ca="1"/>
        <v>0</v>
      </c>
      <c r="AL23" t="str">
        <f ca="1"/>
        <v>Has recibido un pago</v>
      </c>
      <c r="AM23" t="str">
        <f ca="1"/>
        <v>Te hemos enviado un pago por PayPal.</v>
      </c>
      <c r="AN23">
        <f ca="1"/>
        <v>0</v>
      </c>
      <c r="AO23" t="str">
        <f ca="1"/>
        <v>Cargo</v>
      </c>
      <c r="AP23" t="str">
        <f ca="1"/>
        <v>Not_Found</v>
      </c>
      <c r="AQ23" t="str">
        <f ca="1"/>
        <v>Not_Found</v>
      </c>
      <c r="AR23" t="str">
        <f ca="1"/>
        <v>Not_Found</v>
      </c>
      <c r="AS23" t="str">
        <f ca="1"/>
        <v>Not_Found</v>
      </c>
      <c r="AT23" t="s">
        <v>2594</v>
      </c>
    </row>
    <row r="24" spans="1:46" x14ac:dyDescent="0.3">
      <c r="A24" s="2" t="str">
        <f ca="1"/>
        <v>02/01/2026</v>
      </c>
      <c r="B24" s="13" t="str">
        <f ca="1"/>
        <v>11:44:56</v>
      </c>
      <c r="C24" t="str">
        <f ca="1"/>
        <v>CET</v>
      </c>
      <c r="D24" t="str">
        <f ca="1"/>
        <v>PayPal</v>
      </c>
      <c r="E24" t="str">
        <f ca="1"/>
        <v>Cancelación de retención de cuenta general</v>
      </c>
      <c r="F24" t="str">
        <f ca="1"/>
        <v>Completado</v>
      </c>
      <c r="G24" t="str">
        <f ca="1"/>
        <v>EUR</v>
      </c>
      <c r="H24">
        <f ca="1"/>
        <v>149.94</v>
      </c>
      <c r="I24">
        <f ca="1"/>
        <v>0</v>
      </c>
      <c r="J24">
        <f ca="1"/>
        <v>149.94</v>
      </c>
      <c r="K24">
        <f ca="1"/>
        <v>0</v>
      </c>
      <c r="L24" t="str">
        <f ca="1"/>
        <v>info@artestaposters.com</v>
      </c>
      <c r="M24" t="str">
        <f ca="1"/>
        <v>5T631820S5656864E</v>
      </c>
      <c r="N24">
        <f ca="1"/>
        <v>0</v>
      </c>
      <c r="O24">
        <f ca="1"/>
        <v>0</v>
      </c>
      <c r="P24">
        <f ca="1"/>
        <v>0</v>
      </c>
      <c r="Q24">
        <f ca="1"/>
        <v>0</v>
      </c>
      <c r="R24">
        <f ca="1"/>
        <v>0</v>
      </c>
      <c r="S24">
        <f ca="1"/>
        <v>0</v>
      </c>
      <c r="T24">
        <f ca="1"/>
        <v>0</v>
      </c>
      <c r="U24">
        <f ca="1"/>
        <v>0</v>
      </c>
      <c r="V24">
        <f ca="1"/>
        <v>0</v>
      </c>
      <c r="W24">
        <f ca="1"/>
        <v>0</v>
      </c>
      <c r="X24">
        <f ca="1"/>
        <v>0</v>
      </c>
      <c r="Y24" t="str">
        <f ca="1"/>
        <v>479232030Y9989809</v>
      </c>
      <c r="Z24">
        <f ca="1"/>
        <v>0</v>
      </c>
      <c r="AA24">
        <f ca="1"/>
        <v>0</v>
      </c>
      <c r="AB24">
        <f ca="1"/>
        <v>0</v>
      </c>
      <c r="AC24">
        <f ca="1"/>
        <v>0</v>
      </c>
      <c r="AD24">
        <f ca="1"/>
        <v>4623.53</v>
      </c>
      <c r="AE24">
        <f ca="1"/>
        <v>0</v>
      </c>
      <c r="AF24">
        <f ca="1"/>
        <v>0</v>
      </c>
      <c r="AG24">
        <f ca="1"/>
        <v>0</v>
      </c>
      <c r="AH24">
        <f ca="1"/>
        <v>0</v>
      </c>
      <c r="AI24">
        <f ca="1"/>
        <v>0</v>
      </c>
      <c r="AJ24">
        <f ca="1"/>
        <v>0</v>
      </c>
      <c r="AK24">
        <f ca="1"/>
        <v>0</v>
      </c>
      <c r="AL24" t="str">
        <f ca="1"/>
        <v>Has recibido un pago</v>
      </c>
      <c r="AM24">
        <f ca="1"/>
        <v>0</v>
      </c>
      <c r="AN24">
        <f ca="1"/>
        <v>0</v>
      </c>
      <c r="AO24" t="str">
        <f ca="1"/>
        <v>Crédito</v>
      </c>
      <c r="AP24" t="str">
        <f ca="1"/>
        <v>Not_Found</v>
      </c>
      <c r="AQ24" t="str">
        <f ca="1"/>
        <v>Not_Found</v>
      </c>
      <c r="AR24" t="str">
        <f ca="1"/>
        <v>Not_Found</v>
      </c>
      <c r="AS24" t="str">
        <f ca="1"/>
        <v>Not_Found</v>
      </c>
      <c r="AT24" t="s">
        <v>2594</v>
      </c>
    </row>
    <row r="25" spans="1:46" x14ac:dyDescent="0.3">
      <c r="A25" s="2" t="str">
        <f ca="1"/>
        <v>02/01/2026</v>
      </c>
      <c r="B25" s="13" t="str">
        <f ca="1"/>
        <v>11:44:56</v>
      </c>
      <c r="C25" t="str">
        <f ca="1"/>
        <v>CET</v>
      </c>
      <c r="D25" t="str">
        <f ca="1"/>
        <v>Ninhol Design Ltda</v>
      </c>
      <c r="E25" t="str">
        <f ca="1"/>
        <v>Pago con Pago en serie</v>
      </c>
      <c r="F25" t="str">
        <f ca="1"/>
        <v>Pendiente</v>
      </c>
      <c r="G25" t="str">
        <f ca="1"/>
        <v>EUR</v>
      </c>
      <c r="H25">
        <f ca="1"/>
        <v>-12</v>
      </c>
      <c r="I25">
        <f ca="1"/>
        <v>-0.24</v>
      </c>
      <c r="J25">
        <f ca="1"/>
        <v>-12.24</v>
      </c>
      <c r="K25" t="str">
        <f ca="1"/>
        <v>info@artestaposters.com</v>
      </c>
      <c r="L25" t="str">
        <f ca="1"/>
        <v>contact@ninhol.com</v>
      </c>
      <c r="M25" t="str">
        <f ca="1"/>
        <v>74W91794SB698501E</v>
      </c>
      <c r="N25">
        <f ca="1"/>
        <v>0</v>
      </c>
      <c r="O25" t="str">
        <f ca="1"/>
        <v>No confirmada</v>
      </c>
      <c r="P25">
        <f ca="1"/>
        <v>0</v>
      </c>
      <c r="Q25">
        <f ca="1"/>
        <v>0</v>
      </c>
      <c r="R25">
        <f ca="1"/>
        <v>0</v>
      </c>
      <c r="S25">
        <f ca="1"/>
        <v>0</v>
      </c>
      <c r="T25">
        <f ca="1"/>
        <v>0</v>
      </c>
      <c r="U25">
        <f ca="1"/>
        <v>0</v>
      </c>
      <c r="V25">
        <f ca="1"/>
        <v>0</v>
      </c>
      <c r="W25">
        <f ca="1"/>
        <v>0</v>
      </c>
      <c r="X25">
        <f ca="1"/>
        <v>0</v>
      </c>
      <c r="Y25" t="str">
        <f ca="1"/>
        <v>479232030Y9989809</v>
      </c>
      <c r="Z25">
        <f ca="1"/>
        <v>0</v>
      </c>
      <c r="AA25" t="str">
        <f ca="1"/>
        <v>item_1767350658_11</v>
      </c>
      <c r="AB25">
        <f ca="1"/>
        <v>0</v>
      </c>
      <c r="AC25">
        <f ca="1"/>
        <v>0</v>
      </c>
      <c r="AD25">
        <f ca="1"/>
        <v>4611.29</v>
      </c>
      <c r="AE25">
        <f ca="1"/>
        <v>0</v>
      </c>
      <c r="AF25">
        <f ca="1"/>
        <v>0</v>
      </c>
      <c r="AG25">
        <f ca="1"/>
        <v>0</v>
      </c>
      <c r="AH25">
        <f ca="1"/>
        <v>0</v>
      </c>
      <c r="AI25">
        <f ca="1"/>
        <v>0</v>
      </c>
      <c r="AJ25">
        <f ca="1"/>
        <v>0</v>
      </c>
      <c r="AK25">
        <f ca="1"/>
        <v>0</v>
      </c>
      <c r="AL25" t="str">
        <f ca="1"/>
        <v>Has recibido un pago</v>
      </c>
      <c r="AM25" t="str">
        <f ca="1"/>
        <v>Te hemos enviado un pago por PayPal.</v>
      </c>
      <c r="AN25">
        <f ca="1"/>
        <v>0</v>
      </c>
      <c r="AO25" t="str">
        <f ca="1"/>
        <v>Cargo</v>
      </c>
      <c r="AP25" t="str">
        <f ca="1"/>
        <v>Not_Found</v>
      </c>
      <c r="AQ25" t="str">
        <f ca="1"/>
        <v>Not_Found</v>
      </c>
      <c r="AR25" t="str">
        <f ca="1"/>
        <v>Not_Found</v>
      </c>
      <c r="AS25" t="str">
        <f ca="1"/>
        <v>Not_Found</v>
      </c>
      <c r="AT25" t="s">
        <v>2594</v>
      </c>
    </row>
    <row r="26" spans="1:46" x14ac:dyDescent="0.3">
      <c r="A26" s="2" t="str">
        <f ca="1"/>
        <v>02/01/2026</v>
      </c>
      <c r="B26" s="13" t="str">
        <f ca="1"/>
        <v>11:44:56</v>
      </c>
      <c r="C26" t="str">
        <f ca="1"/>
        <v>CET</v>
      </c>
      <c r="D26" t="str">
        <f ca="1"/>
        <v>PayPal</v>
      </c>
      <c r="E26" t="str">
        <f ca="1"/>
        <v>Cancelación de retención de cuenta general</v>
      </c>
      <c r="F26" t="str">
        <f ca="1"/>
        <v>Completado</v>
      </c>
      <c r="G26" t="str">
        <f ca="1"/>
        <v>EUR</v>
      </c>
      <c r="H26">
        <f ca="1"/>
        <v>12.24</v>
      </c>
      <c r="I26">
        <f ca="1"/>
        <v>0</v>
      </c>
      <c r="J26">
        <f ca="1"/>
        <v>12.24</v>
      </c>
      <c r="K26">
        <f ca="1"/>
        <v>0</v>
      </c>
      <c r="L26" t="str">
        <f ca="1"/>
        <v>info@artestaposters.com</v>
      </c>
      <c r="M26" t="str">
        <f ca="1"/>
        <v>69619364S6276625R</v>
      </c>
      <c r="N26">
        <f ca="1"/>
        <v>0</v>
      </c>
      <c r="O26">
        <f ca="1"/>
        <v>0</v>
      </c>
      <c r="P26">
        <f ca="1"/>
        <v>0</v>
      </c>
      <c r="Q26">
        <f ca="1"/>
        <v>0</v>
      </c>
      <c r="R26">
        <f ca="1"/>
        <v>0</v>
      </c>
      <c r="S26">
        <f ca="1"/>
        <v>0</v>
      </c>
      <c r="T26">
        <f ca="1"/>
        <v>0</v>
      </c>
      <c r="U26">
        <f ca="1"/>
        <v>0</v>
      </c>
      <c r="V26">
        <f ca="1"/>
        <v>0</v>
      </c>
      <c r="W26">
        <f ca="1"/>
        <v>0</v>
      </c>
      <c r="X26">
        <f ca="1"/>
        <v>0</v>
      </c>
      <c r="Y26" t="str">
        <f ca="1"/>
        <v>479232030Y9989809</v>
      </c>
      <c r="Z26">
        <f ca="1"/>
        <v>0</v>
      </c>
      <c r="AA26">
        <f ca="1"/>
        <v>0</v>
      </c>
      <c r="AB26">
        <f ca="1"/>
        <v>0</v>
      </c>
      <c r="AC26">
        <f ca="1"/>
        <v>0</v>
      </c>
      <c r="AD26">
        <f ca="1"/>
        <v>4623.53</v>
      </c>
      <c r="AE26">
        <f ca="1"/>
        <v>0</v>
      </c>
      <c r="AF26">
        <f ca="1"/>
        <v>0</v>
      </c>
      <c r="AG26">
        <f ca="1"/>
        <v>0</v>
      </c>
      <c r="AH26">
        <f ca="1"/>
        <v>0</v>
      </c>
      <c r="AI26">
        <f ca="1"/>
        <v>0</v>
      </c>
      <c r="AJ26">
        <f ca="1"/>
        <v>0</v>
      </c>
      <c r="AK26">
        <f ca="1"/>
        <v>0</v>
      </c>
      <c r="AL26" t="str">
        <f ca="1"/>
        <v>Has recibido un pago</v>
      </c>
      <c r="AM26">
        <f ca="1"/>
        <v>0</v>
      </c>
      <c r="AN26">
        <f ca="1"/>
        <v>0</v>
      </c>
      <c r="AO26" t="str">
        <f ca="1"/>
        <v>Crédito</v>
      </c>
      <c r="AP26" t="str">
        <f ca="1"/>
        <v>Not_Found</v>
      </c>
      <c r="AQ26" t="str">
        <f ca="1"/>
        <v>Not_Found</v>
      </c>
      <c r="AR26" t="str">
        <f ca="1"/>
        <v>Not_Found</v>
      </c>
      <c r="AS26" t="str">
        <f ca="1"/>
        <v>Not_Found</v>
      </c>
      <c r="AT26" t="s">
        <v>2594</v>
      </c>
    </row>
    <row r="27" spans="1:46" x14ac:dyDescent="0.3">
      <c r="A27" s="2" t="str">
        <f ca="1"/>
        <v>02/01/2026</v>
      </c>
      <c r="B27" s="13" t="str">
        <f ca="1"/>
        <v>11:44:57</v>
      </c>
      <c r="C27" t="str">
        <f ca="1"/>
        <v>CET</v>
      </c>
      <c r="D27" t="str">
        <f ca="1"/>
        <v>Desirée Feldmann</v>
      </c>
      <c r="E27" t="str">
        <f ca="1"/>
        <v>Pago con Pago en serie</v>
      </c>
      <c r="F27" t="str">
        <f ca="1"/>
        <v>Completado</v>
      </c>
      <c r="G27" t="str">
        <f ca="1"/>
        <v>EUR</v>
      </c>
      <c r="H27">
        <f ca="1"/>
        <v>-18.899999999999999</v>
      </c>
      <c r="I27">
        <f ca="1"/>
        <v>-0.38</v>
      </c>
      <c r="J27">
        <f ca="1"/>
        <v>-19.28</v>
      </c>
      <c r="K27" t="str">
        <f ca="1"/>
        <v>info@artestaposters.com</v>
      </c>
      <c r="L27" t="str">
        <f ca="1"/>
        <v>desiree.feldmann@gmail.com</v>
      </c>
      <c r="M27" t="str">
        <f ca="1"/>
        <v>7EY0641945452321R</v>
      </c>
      <c r="N27">
        <f ca="1"/>
        <v>0</v>
      </c>
      <c r="O27" t="str">
        <f ca="1"/>
        <v>No confirmada</v>
      </c>
      <c r="P27">
        <f ca="1"/>
        <v>0</v>
      </c>
      <c r="Q27">
        <f ca="1"/>
        <v>0</v>
      </c>
      <c r="R27">
        <f ca="1"/>
        <v>0</v>
      </c>
      <c r="S27">
        <f ca="1"/>
        <v>0</v>
      </c>
      <c r="T27">
        <f ca="1"/>
        <v>0</v>
      </c>
      <c r="U27">
        <f ca="1"/>
        <v>0</v>
      </c>
      <c r="V27">
        <f ca="1"/>
        <v>0</v>
      </c>
      <c r="W27">
        <f ca="1"/>
        <v>0</v>
      </c>
      <c r="X27">
        <f ca="1"/>
        <v>0</v>
      </c>
      <c r="Y27" t="str">
        <f ca="1"/>
        <v>479232030Y9989809</v>
      </c>
      <c r="Z27">
        <f ca="1"/>
        <v>0</v>
      </c>
      <c r="AA27" t="str">
        <f ca="1"/>
        <v>item_1767350658_6</v>
      </c>
      <c r="AB27">
        <f ca="1"/>
        <v>0</v>
      </c>
      <c r="AC27">
        <f ca="1"/>
        <v>0</v>
      </c>
      <c r="AD27">
        <f ca="1"/>
        <v>4604.25</v>
      </c>
      <c r="AE27">
        <f ca="1"/>
        <v>0</v>
      </c>
      <c r="AF27">
        <f ca="1"/>
        <v>0</v>
      </c>
      <c r="AG27">
        <f ca="1"/>
        <v>0</v>
      </c>
      <c r="AH27">
        <f ca="1"/>
        <v>0</v>
      </c>
      <c r="AI27">
        <f ca="1"/>
        <v>0</v>
      </c>
      <c r="AJ27">
        <f ca="1"/>
        <v>0</v>
      </c>
      <c r="AK27">
        <f ca="1"/>
        <v>0</v>
      </c>
      <c r="AL27" t="str">
        <f ca="1"/>
        <v>Has recibido un pago</v>
      </c>
      <c r="AM27" t="str">
        <f ca="1"/>
        <v>Te hemos enviado un pago por PayPal.</v>
      </c>
      <c r="AN27">
        <f ca="1"/>
        <v>0</v>
      </c>
      <c r="AO27" t="str">
        <f ca="1"/>
        <v>Cargo</v>
      </c>
      <c r="AP27" t="str">
        <f ca="1"/>
        <v>Not_Found</v>
      </c>
      <c r="AQ27" t="str">
        <f ca="1"/>
        <v>Not_Found</v>
      </c>
      <c r="AR27" t="str">
        <f ca="1"/>
        <v>Not_Found</v>
      </c>
      <c r="AS27" t="str">
        <f ca="1"/>
        <v>Not_Found</v>
      </c>
      <c r="AT27" t="s">
        <v>2594</v>
      </c>
    </row>
    <row r="28" spans="1:46" x14ac:dyDescent="0.3">
      <c r="A28" s="2" t="str">
        <f ca="1"/>
        <v>02/01/2026</v>
      </c>
      <c r="B28" s="13" t="str">
        <f ca="1"/>
        <v>11:44:57</v>
      </c>
      <c r="C28" t="str">
        <f ca="1"/>
        <v>CET</v>
      </c>
      <c r="D28" t="str">
        <f ca="1"/>
        <v>PayPal</v>
      </c>
      <c r="E28" t="str">
        <f ca="1"/>
        <v>Cancelación de retención de cuenta general</v>
      </c>
      <c r="F28" t="str">
        <f ca="1"/>
        <v>Completado</v>
      </c>
      <c r="G28" t="str">
        <f ca="1"/>
        <v>EUR</v>
      </c>
      <c r="H28">
        <f ca="1"/>
        <v>19.28</v>
      </c>
      <c r="I28">
        <f ca="1"/>
        <v>0</v>
      </c>
      <c r="J28">
        <f ca="1"/>
        <v>19.28</v>
      </c>
      <c r="K28">
        <f ca="1"/>
        <v>0</v>
      </c>
      <c r="L28" t="str">
        <f ca="1"/>
        <v>info@artestaposters.com</v>
      </c>
      <c r="M28" t="str">
        <f ca="1"/>
        <v>7TW673482Y819932E</v>
      </c>
      <c r="N28">
        <f ca="1"/>
        <v>0</v>
      </c>
      <c r="O28">
        <f ca="1"/>
        <v>0</v>
      </c>
      <c r="P28">
        <f ca="1"/>
        <v>0</v>
      </c>
      <c r="Q28">
        <f ca="1"/>
        <v>0</v>
      </c>
      <c r="R28">
        <f ca="1"/>
        <v>0</v>
      </c>
      <c r="S28">
        <f ca="1"/>
        <v>0</v>
      </c>
      <c r="T28">
        <f ca="1"/>
        <v>0</v>
      </c>
      <c r="U28">
        <f ca="1"/>
        <v>0</v>
      </c>
      <c r="V28">
        <f ca="1"/>
        <v>0</v>
      </c>
      <c r="W28">
        <f ca="1"/>
        <v>0</v>
      </c>
      <c r="X28">
        <f ca="1"/>
        <v>0</v>
      </c>
      <c r="Y28" t="str">
        <f ca="1"/>
        <v>479232030Y9989809</v>
      </c>
      <c r="Z28">
        <f ca="1"/>
        <v>0</v>
      </c>
      <c r="AA28">
        <f ca="1"/>
        <v>0</v>
      </c>
      <c r="AB28">
        <f ca="1"/>
        <v>0</v>
      </c>
      <c r="AC28">
        <f ca="1"/>
        <v>0</v>
      </c>
      <c r="AD28">
        <f ca="1"/>
        <v>4623.53</v>
      </c>
      <c r="AE28">
        <f ca="1"/>
        <v>0</v>
      </c>
      <c r="AF28">
        <f ca="1"/>
        <v>0</v>
      </c>
      <c r="AG28">
        <f ca="1"/>
        <v>0</v>
      </c>
      <c r="AH28">
        <f ca="1"/>
        <v>0</v>
      </c>
      <c r="AI28">
        <f ca="1"/>
        <v>0</v>
      </c>
      <c r="AJ28">
        <f ca="1"/>
        <v>0</v>
      </c>
      <c r="AK28">
        <f ca="1"/>
        <v>0</v>
      </c>
      <c r="AL28" t="str">
        <f ca="1"/>
        <v>Has recibido un pago</v>
      </c>
      <c r="AM28">
        <f ca="1"/>
        <v>0</v>
      </c>
      <c r="AN28">
        <f ca="1"/>
        <v>0</v>
      </c>
      <c r="AO28" t="str">
        <f ca="1"/>
        <v>Crédito</v>
      </c>
      <c r="AP28" t="str">
        <f ca="1"/>
        <v>Not_Found</v>
      </c>
      <c r="AQ28" t="str">
        <f ca="1"/>
        <v>Not_Found</v>
      </c>
      <c r="AR28" t="str">
        <f ca="1"/>
        <v>Not_Found</v>
      </c>
      <c r="AS28" t="str">
        <f ca="1"/>
        <v>Not_Found</v>
      </c>
      <c r="AT28" t="s">
        <v>2594</v>
      </c>
    </row>
    <row r="29" spans="1:46" x14ac:dyDescent="0.3">
      <c r="A29" s="2" t="str">
        <f ca="1"/>
        <v>02/01/2026</v>
      </c>
      <c r="B29" s="13" t="str">
        <f ca="1"/>
        <v>11:44:57</v>
      </c>
      <c r="C29" t="str">
        <f ca="1"/>
        <v>CET</v>
      </c>
      <c r="D29" t="str">
        <f ca="1"/>
        <v>Sarah Manovski</v>
      </c>
      <c r="E29" t="str">
        <f ca="1"/>
        <v>Pago con Pago en serie</v>
      </c>
      <c r="F29" t="str">
        <f ca="1"/>
        <v>Completado</v>
      </c>
      <c r="G29" t="str">
        <f ca="1"/>
        <v>EUR</v>
      </c>
      <c r="H29">
        <f ca="1"/>
        <v>-99</v>
      </c>
      <c r="I29">
        <f ca="1"/>
        <v>-1.98</v>
      </c>
      <c r="J29">
        <f ca="1"/>
        <v>-100.98</v>
      </c>
      <c r="K29" t="str">
        <f ca="1"/>
        <v>info@artestaposters.com</v>
      </c>
      <c r="L29" t="str">
        <f ca="1"/>
        <v>sarahmanovski@gmail.com</v>
      </c>
      <c r="M29" t="str">
        <f ca="1"/>
        <v>749286172V964113N</v>
      </c>
      <c r="N29">
        <f ca="1"/>
        <v>0</v>
      </c>
      <c r="O29" t="str">
        <f ca="1"/>
        <v>No confirmada</v>
      </c>
      <c r="P29">
        <f ca="1"/>
        <v>0</v>
      </c>
      <c r="Q29">
        <f ca="1"/>
        <v>0</v>
      </c>
      <c r="R29">
        <f ca="1"/>
        <v>0</v>
      </c>
      <c r="S29">
        <f ca="1"/>
        <v>0</v>
      </c>
      <c r="T29">
        <f ca="1"/>
        <v>0</v>
      </c>
      <c r="U29">
        <f ca="1"/>
        <v>0</v>
      </c>
      <c r="V29">
        <f ca="1"/>
        <v>0</v>
      </c>
      <c r="W29">
        <f ca="1"/>
        <v>0</v>
      </c>
      <c r="X29">
        <f ca="1"/>
        <v>0</v>
      </c>
      <c r="Y29" t="str">
        <f ca="1"/>
        <v>479232030Y9989809</v>
      </c>
      <c r="Z29">
        <f ca="1"/>
        <v>0</v>
      </c>
      <c r="AA29" t="str">
        <f ca="1"/>
        <v>item_1767350658_21</v>
      </c>
      <c r="AB29">
        <f ca="1"/>
        <v>0</v>
      </c>
      <c r="AC29">
        <f ca="1"/>
        <v>0</v>
      </c>
      <c r="AD29">
        <f ca="1"/>
        <v>4522.55</v>
      </c>
      <c r="AE29">
        <f ca="1"/>
        <v>0</v>
      </c>
      <c r="AF29">
        <f ca="1"/>
        <v>0</v>
      </c>
      <c r="AG29">
        <f ca="1"/>
        <v>0</v>
      </c>
      <c r="AH29">
        <f ca="1"/>
        <v>0</v>
      </c>
      <c r="AI29">
        <f ca="1"/>
        <v>0</v>
      </c>
      <c r="AJ29">
        <f ca="1"/>
        <v>0</v>
      </c>
      <c r="AK29">
        <f ca="1"/>
        <v>0</v>
      </c>
      <c r="AL29" t="str">
        <f ca="1"/>
        <v>Has recibido un pago</v>
      </c>
      <c r="AM29" t="str">
        <f ca="1"/>
        <v>Te hemos enviado un pago por PayPal.</v>
      </c>
      <c r="AN29">
        <f ca="1"/>
        <v>0</v>
      </c>
      <c r="AO29" t="str">
        <f ca="1"/>
        <v>Cargo</v>
      </c>
      <c r="AP29" t="str">
        <f ca="1"/>
        <v>Not_Found</v>
      </c>
      <c r="AQ29" t="str">
        <f ca="1"/>
        <v>Not_Found</v>
      </c>
      <c r="AR29" t="str">
        <f ca="1"/>
        <v>Not_Found</v>
      </c>
      <c r="AS29" t="str">
        <f ca="1"/>
        <v>Not_Found</v>
      </c>
      <c r="AT29" t="s">
        <v>2594</v>
      </c>
    </row>
    <row r="30" spans="1:46" x14ac:dyDescent="0.3">
      <c r="A30" s="2" t="str">
        <f ca="1"/>
        <v>02/01/2026</v>
      </c>
      <c r="B30" s="13" t="str">
        <f ca="1"/>
        <v>11:44:57</v>
      </c>
      <c r="C30" t="str">
        <f ca="1"/>
        <v>CET</v>
      </c>
      <c r="D30" t="str">
        <f ca="1"/>
        <v>PayPal</v>
      </c>
      <c r="E30" t="str">
        <f ca="1"/>
        <v>Cancelación de retención de cuenta general</v>
      </c>
      <c r="F30" t="str">
        <f ca="1"/>
        <v>Completado</v>
      </c>
      <c r="G30" t="str">
        <f ca="1"/>
        <v>EUR</v>
      </c>
      <c r="H30">
        <f ca="1"/>
        <v>100.98</v>
      </c>
      <c r="I30">
        <f ca="1"/>
        <v>0</v>
      </c>
      <c r="J30">
        <f ca="1"/>
        <v>100.98</v>
      </c>
      <c r="K30">
        <f ca="1"/>
        <v>0</v>
      </c>
      <c r="L30" t="str">
        <f ca="1"/>
        <v>info@artestaposters.com</v>
      </c>
      <c r="M30" t="str">
        <f ca="1"/>
        <v>75M68578GP037132M</v>
      </c>
      <c r="N30">
        <f ca="1"/>
        <v>0</v>
      </c>
      <c r="O30">
        <f ca="1"/>
        <v>0</v>
      </c>
      <c r="P30">
        <f ca="1"/>
        <v>0</v>
      </c>
      <c r="Q30">
        <f ca="1"/>
        <v>0</v>
      </c>
      <c r="R30">
        <f ca="1"/>
        <v>0</v>
      </c>
      <c r="S30">
        <f ca="1"/>
        <v>0</v>
      </c>
      <c r="T30">
        <f ca="1"/>
        <v>0</v>
      </c>
      <c r="U30">
        <f ca="1"/>
        <v>0</v>
      </c>
      <c r="V30">
        <f ca="1"/>
        <v>0</v>
      </c>
      <c r="W30">
        <f ca="1"/>
        <v>0</v>
      </c>
      <c r="X30">
        <f ca="1"/>
        <v>0</v>
      </c>
      <c r="Y30" t="str">
        <f ca="1"/>
        <v>479232030Y9989809</v>
      </c>
      <c r="Z30">
        <f ca="1"/>
        <v>0</v>
      </c>
      <c r="AA30">
        <f ca="1"/>
        <v>0</v>
      </c>
      <c r="AB30">
        <f ca="1"/>
        <v>0</v>
      </c>
      <c r="AC30">
        <f ca="1"/>
        <v>0</v>
      </c>
      <c r="AD30">
        <f ca="1"/>
        <v>4623.53</v>
      </c>
      <c r="AE30">
        <f ca="1"/>
        <v>0</v>
      </c>
      <c r="AF30">
        <f ca="1"/>
        <v>0</v>
      </c>
      <c r="AG30">
        <f ca="1"/>
        <v>0</v>
      </c>
      <c r="AH30">
        <f ca="1"/>
        <v>0</v>
      </c>
      <c r="AI30">
        <f ca="1"/>
        <v>0</v>
      </c>
      <c r="AJ30">
        <f ca="1"/>
        <v>0</v>
      </c>
      <c r="AK30">
        <f ca="1"/>
        <v>0</v>
      </c>
      <c r="AL30" t="str">
        <f ca="1"/>
        <v>Has recibido un pago</v>
      </c>
      <c r="AM30">
        <f ca="1"/>
        <v>0</v>
      </c>
      <c r="AN30">
        <f ca="1"/>
        <v>0</v>
      </c>
      <c r="AO30" t="str">
        <f ca="1"/>
        <v>Crédito</v>
      </c>
      <c r="AP30" t="str">
        <f ca="1"/>
        <v>Not_Found</v>
      </c>
      <c r="AQ30" t="str">
        <f ca="1"/>
        <v>Not_Found</v>
      </c>
      <c r="AR30" t="str">
        <f ca="1"/>
        <v>Not_Found</v>
      </c>
      <c r="AS30" t="str">
        <f ca="1"/>
        <v>Not_Found</v>
      </c>
      <c r="AT30" t="s">
        <v>2594</v>
      </c>
    </row>
    <row r="31" spans="1:46" x14ac:dyDescent="0.3">
      <c r="A31" s="2" t="str">
        <f ca="1"/>
        <v>02/01/2026</v>
      </c>
      <c r="B31" s="13" t="str">
        <f ca="1"/>
        <v>11:44:57</v>
      </c>
      <c r="C31" t="str">
        <f ca="1"/>
        <v>CET</v>
      </c>
      <c r="D31" t="str">
        <f ca="1"/>
        <v>nicola squirrell</v>
      </c>
      <c r="E31" t="str">
        <f ca="1"/>
        <v>Pago con Pago en serie</v>
      </c>
      <c r="F31" t="str">
        <f ca="1"/>
        <v>Completado</v>
      </c>
      <c r="G31" t="str">
        <f ca="1"/>
        <v>EUR</v>
      </c>
      <c r="H31">
        <f ca="1"/>
        <v>-9</v>
      </c>
      <c r="I31">
        <f ca="1"/>
        <v>-0.18</v>
      </c>
      <c r="J31">
        <f ca="1"/>
        <v>-9.18</v>
      </c>
      <c r="K31" t="str">
        <f ca="1"/>
        <v>info@artestaposters.com</v>
      </c>
      <c r="L31" t="str">
        <f ca="1"/>
        <v>squirrell@rocketmail.com</v>
      </c>
      <c r="M31" t="str">
        <f ca="1"/>
        <v>7SR56301B5769334R</v>
      </c>
      <c r="N31">
        <f ca="1"/>
        <v>0</v>
      </c>
      <c r="O31" t="str">
        <f ca="1"/>
        <v>No confirmada</v>
      </c>
      <c r="P31">
        <f ca="1"/>
        <v>0</v>
      </c>
      <c r="Q31">
        <f ca="1"/>
        <v>0</v>
      </c>
      <c r="R31">
        <f ca="1"/>
        <v>0</v>
      </c>
      <c r="S31">
        <f ca="1"/>
        <v>0</v>
      </c>
      <c r="T31">
        <f ca="1"/>
        <v>0</v>
      </c>
      <c r="U31">
        <f ca="1"/>
        <v>0</v>
      </c>
      <c r="V31">
        <f ca="1"/>
        <v>0</v>
      </c>
      <c r="W31">
        <f ca="1"/>
        <v>0</v>
      </c>
      <c r="X31">
        <f ca="1"/>
        <v>0</v>
      </c>
      <c r="Y31" t="str">
        <f ca="1"/>
        <v>479232030Y9989809</v>
      </c>
      <c r="Z31">
        <f ca="1"/>
        <v>0</v>
      </c>
      <c r="AA31" t="str">
        <f ca="1"/>
        <v>item_1767350658_19</v>
      </c>
      <c r="AB31">
        <f ca="1"/>
        <v>0</v>
      </c>
      <c r="AC31">
        <f ca="1"/>
        <v>0</v>
      </c>
      <c r="AD31">
        <f ca="1"/>
        <v>4614.3500000000004</v>
      </c>
      <c r="AE31">
        <f ca="1"/>
        <v>0</v>
      </c>
      <c r="AF31">
        <f ca="1"/>
        <v>0</v>
      </c>
      <c r="AG31">
        <f ca="1"/>
        <v>0</v>
      </c>
      <c r="AH31">
        <f ca="1"/>
        <v>0</v>
      </c>
      <c r="AI31">
        <f ca="1"/>
        <v>0</v>
      </c>
      <c r="AJ31">
        <f ca="1"/>
        <v>0</v>
      </c>
      <c r="AK31">
        <f ca="1"/>
        <v>0</v>
      </c>
      <c r="AL31" t="str">
        <f ca="1"/>
        <v>Has recibido un pago</v>
      </c>
      <c r="AM31" t="str">
        <f ca="1"/>
        <v>Te hemos enviado un pago por PayPal.</v>
      </c>
      <c r="AN31">
        <f ca="1"/>
        <v>0</v>
      </c>
      <c r="AO31" t="str">
        <f ca="1"/>
        <v>Cargo</v>
      </c>
      <c r="AP31" t="str">
        <f ca="1"/>
        <v>Not_Found</v>
      </c>
      <c r="AQ31" t="str">
        <f ca="1"/>
        <v>Not_Found</v>
      </c>
      <c r="AR31" t="str">
        <f ca="1"/>
        <v>Not_Found</v>
      </c>
      <c r="AS31" t="str">
        <f ca="1"/>
        <v>Not_Found</v>
      </c>
      <c r="AT31" t="s">
        <v>2594</v>
      </c>
    </row>
    <row r="32" spans="1:46" x14ac:dyDescent="0.3">
      <c r="A32" s="2" t="str">
        <f ca="1"/>
        <v>02/01/2026</v>
      </c>
      <c r="B32" s="13" t="str">
        <f ca="1"/>
        <v>11:44:57</v>
      </c>
      <c r="C32" t="str">
        <f ca="1"/>
        <v>CET</v>
      </c>
      <c r="D32" t="str">
        <f ca="1"/>
        <v>PayPal</v>
      </c>
      <c r="E32" t="str">
        <f ca="1"/>
        <v>Cancelación de retención de cuenta general</v>
      </c>
      <c r="F32" t="str">
        <f ca="1"/>
        <v>Completado</v>
      </c>
      <c r="G32" t="str">
        <f ca="1"/>
        <v>EUR</v>
      </c>
      <c r="H32">
        <f ca="1"/>
        <v>9.18</v>
      </c>
      <c r="I32">
        <f ca="1"/>
        <v>0</v>
      </c>
      <c r="J32">
        <f ca="1"/>
        <v>9.18</v>
      </c>
      <c r="K32">
        <f ca="1"/>
        <v>0</v>
      </c>
      <c r="L32" t="str">
        <f ca="1"/>
        <v>info@artestaposters.com</v>
      </c>
      <c r="M32" t="str">
        <f ca="1"/>
        <v>3WE00816KF3543517</v>
      </c>
      <c r="N32">
        <f ca="1"/>
        <v>0</v>
      </c>
      <c r="O32">
        <f ca="1"/>
        <v>0</v>
      </c>
      <c r="P32">
        <f ca="1"/>
        <v>0</v>
      </c>
      <c r="Q32">
        <f ca="1"/>
        <v>0</v>
      </c>
      <c r="R32">
        <f ca="1"/>
        <v>0</v>
      </c>
      <c r="S32">
        <f ca="1"/>
        <v>0</v>
      </c>
      <c r="T32">
        <f ca="1"/>
        <v>0</v>
      </c>
      <c r="U32">
        <f ca="1"/>
        <v>0</v>
      </c>
      <c r="V32">
        <f ca="1"/>
        <v>0</v>
      </c>
      <c r="W32">
        <f ca="1"/>
        <v>0</v>
      </c>
      <c r="X32">
        <f ca="1"/>
        <v>0</v>
      </c>
      <c r="Y32" t="str">
        <f ca="1"/>
        <v>479232030Y9989809</v>
      </c>
      <c r="Z32">
        <f ca="1"/>
        <v>0</v>
      </c>
      <c r="AA32">
        <f ca="1"/>
        <v>0</v>
      </c>
      <c r="AB32">
        <f ca="1"/>
        <v>0</v>
      </c>
      <c r="AC32">
        <f ca="1"/>
        <v>0</v>
      </c>
      <c r="AD32">
        <f ca="1"/>
        <v>4623.53</v>
      </c>
      <c r="AE32">
        <f ca="1"/>
        <v>0</v>
      </c>
      <c r="AF32">
        <f ca="1"/>
        <v>0</v>
      </c>
      <c r="AG32">
        <f ca="1"/>
        <v>0</v>
      </c>
      <c r="AH32">
        <f ca="1"/>
        <v>0</v>
      </c>
      <c r="AI32">
        <f ca="1"/>
        <v>0</v>
      </c>
      <c r="AJ32">
        <f ca="1"/>
        <v>0</v>
      </c>
      <c r="AK32">
        <f ca="1"/>
        <v>0</v>
      </c>
      <c r="AL32" t="str">
        <f ca="1"/>
        <v>Has recibido un pago</v>
      </c>
      <c r="AM32">
        <f ca="1"/>
        <v>0</v>
      </c>
      <c r="AN32">
        <f ca="1"/>
        <v>0</v>
      </c>
      <c r="AO32" t="str">
        <f ca="1"/>
        <v>Crédito</v>
      </c>
      <c r="AP32" t="str">
        <f ca="1"/>
        <v>Not_Found</v>
      </c>
      <c r="AQ32" t="str">
        <f ca="1"/>
        <v>Not_Found</v>
      </c>
      <c r="AR32" t="str">
        <f ca="1"/>
        <v>Not_Found</v>
      </c>
      <c r="AS32" t="str">
        <f ca="1"/>
        <v>Not_Found</v>
      </c>
      <c r="AT32" t="s">
        <v>2594</v>
      </c>
    </row>
    <row r="33" spans="1:46" x14ac:dyDescent="0.3">
      <c r="A33" s="2" t="str">
        <f ca="1"/>
        <v>02/01/2026</v>
      </c>
      <c r="B33" s="13" t="str">
        <f ca="1"/>
        <v>11:44:57</v>
      </c>
      <c r="C33" t="str">
        <f ca="1"/>
        <v>CET</v>
      </c>
      <c r="D33" t="str">
        <f ca="1"/>
        <v>Rafael da Silva Gomes</v>
      </c>
      <c r="E33" t="str">
        <f ca="1"/>
        <v>Pago con Pago en serie</v>
      </c>
      <c r="F33" t="str">
        <f ca="1"/>
        <v>Completado</v>
      </c>
      <c r="G33" t="str">
        <f ca="1"/>
        <v>EUR</v>
      </c>
      <c r="H33">
        <f ca="1"/>
        <v>-89.1</v>
      </c>
      <c r="I33">
        <f ca="1"/>
        <v>-1.78</v>
      </c>
      <c r="J33">
        <f ca="1"/>
        <v>-90.88</v>
      </c>
      <c r="K33" t="str">
        <f ca="1"/>
        <v>info@artestaposters.com</v>
      </c>
      <c r="L33" t="str">
        <f ca="1"/>
        <v>rafazyz@gmail.com</v>
      </c>
      <c r="M33" t="str">
        <f ca="1"/>
        <v>4YP320904N130431W</v>
      </c>
      <c r="N33">
        <f ca="1"/>
        <v>0</v>
      </c>
      <c r="O33" t="str">
        <f ca="1"/>
        <v>No confirmada</v>
      </c>
      <c r="P33">
        <f ca="1"/>
        <v>0</v>
      </c>
      <c r="Q33">
        <f ca="1"/>
        <v>0</v>
      </c>
      <c r="R33">
        <f ca="1"/>
        <v>0</v>
      </c>
      <c r="S33">
        <f ca="1"/>
        <v>0</v>
      </c>
      <c r="T33">
        <f ca="1"/>
        <v>0</v>
      </c>
      <c r="U33">
        <f ca="1"/>
        <v>0</v>
      </c>
      <c r="V33">
        <f ca="1"/>
        <v>0</v>
      </c>
      <c r="W33">
        <f ca="1"/>
        <v>0</v>
      </c>
      <c r="X33">
        <f ca="1"/>
        <v>0</v>
      </c>
      <c r="Y33" t="str">
        <f ca="1"/>
        <v>479232030Y9989809</v>
      </c>
      <c r="Z33">
        <f ca="1"/>
        <v>0</v>
      </c>
      <c r="AA33" t="str">
        <f ca="1"/>
        <v>item_1767350658_20</v>
      </c>
      <c r="AB33">
        <f ca="1"/>
        <v>0</v>
      </c>
      <c r="AC33">
        <f ca="1"/>
        <v>0</v>
      </c>
      <c r="AD33">
        <f ca="1"/>
        <v>4532.6499999999996</v>
      </c>
      <c r="AE33">
        <f ca="1"/>
        <v>0</v>
      </c>
      <c r="AF33">
        <f ca="1"/>
        <v>0</v>
      </c>
      <c r="AG33">
        <f ca="1"/>
        <v>0</v>
      </c>
      <c r="AH33">
        <f ca="1"/>
        <v>0</v>
      </c>
      <c r="AI33">
        <f ca="1"/>
        <v>0</v>
      </c>
      <c r="AJ33">
        <f ca="1"/>
        <v>0</v>
      </c>
      <c r="AK33">
        <f ca="1"/>
        <v>0</v>
      </c>
      <c r="AL33" t="str">
        <f ca="1"/>
        <v>Has recibido un pago</v>
      </c>
      <c r="AM33" t="str">
        <f ca="1"/>
        <v>Te hemos enviado un pago por PayPal.</v>
      </c>
      <c r="AN33">
        <f ca="1"/>
        <v>0</v>
      </c>
      <c r="AO33" t="str">
        <f ca="1"/>
        <v>Cargo</v>
      </c>
      <c r="AP33" t="str">
        <f ca="1"/>
        <v>Not_Found</v>
      </c>
      <c r="AQ33" t="str">
        <f ca="1"/>
        <v>Not_Found</v>
      </c>
      <c r="AR33" t="str">
        <f ca="1"/>
        <v>Not_Found</v>
      </c>
      <c r="AS33" t="str">
        <f ca="1"/>
        <v>Not_Found</v>
      </c>
      <c r="AT33" t="s">
        <v>2594</v>
      </c>
    </row>
    <row r="34" spans="1:46" x14ac:dyDescent="0.3">
      <c r="A34" s="2" t="str">
        <f ca="1"/>
        <v>02/01/2026</v>
      </c>
      <c r="B34" s="13" t="str">
        <f ca="1"/>
        <v>11:44:57</v>
      </c>
      <c r="C34" t="str">
        <f ca="1"/>
        <v>CET</v>
      </c>
      <c r="D34" t="str">
        <f ca="1"/>
        <v>PayPal</v>
      </c>
      <c r="E34" t="str">
        <f ca="1"/>
        <v>Cancelación de retención de cuenta general</v>
      </c>
      <c r="F34" t="str">
        <f ca="1"/>
        <v>Completado</v>
      </c>
      <c r="G34" t="str">
        <f ca="1"/>
        <v>EUR</v>
      </c>
      <c r="H34">
        <f ca="1"/>
        <v>90.88</v>
      </c>
      <c r="I34">
        <f ca="1"/>
        <v>0</v>
      </c>
      <c r="J34">
        <f ca="1"/>
        <v>90.88</v>
      </c>
      <c r="K34">
        <f ca="1"/>
        <v>0</v>
      </c>
      <c r="L34" t="str">
        <f ca="1"/>
        <v>info@artestaposters.com</v>
      </c>
      <c r="M34" t="str">
        <f ca="1"/>
        <v>17067585YH265771X</v>
      </c>
      <c r="N34">
        <f ca="1"/>
        <v>0</v>
      </c>
      <c r="O34">
        <f ca="1"/>
        <v>0</v>
      </c>
      <c r="P34">
        <f ca="1"/>
        <v>0</v>
      </c>
      <c r="Q34">
        <f ca="1"/>
        <v>0</v>
      </c>
      <c r="R34">
        <f ca="1"/>
        <v>0</v>
      </c>
      <c r="S34">
        <f ca="1"/>
        <v>0</v>
      </c>
      <c r="T34">
        <f ca="1"/>
        <v>0</v>
      </c>
      <c r="U34">
        <f ca="1"/>
        <v>0</v>
      </c>
      <c r="V34">
        <f ca="1"/>
        <v>0</v>
      </c>
      <c r="W34">
        <f ca="1"/>
        <v>0</v>
      </c>
      <c r="X34">
        <f ca="1"/>
        <v>0</v>
      </c>
      <c r="Y34" t="str">
        <f ca="1"/>
        <v>479232030Y9989809</v>
      </c>
      <c r="Z34">
        <f ca="1"/>
        <v>0</v>
      </c>
      <c r="AA34">
        <f ca="1"/>
        <v>0</v>
      </c>
      <c r="AB34">
        <f ca="1"/>
        <v>0</v>
      </c>
      <c r="AC34">
        <f ca="1"/>
        <v>0</v>
      </c>
      <c r="AD34">
        <f ca="1"/>
        <v>4623.53</v>
      </c>
      <c r="AE34">
        <f ca="1"/>
        <v>0</v>
      </c>
      <c r="AF34">
        <f ca="1"/>
        <v>0</v>
      </c>
      <c r="AG34">
        <f ca="1"/>
        <v>0</v>
      </c>
      <c r="AH34">
        <f ca="1"/>
        <v>0</v>
      </c>
      <c r="AI34">
        <f ca="1"/>
        <v>0</v>
      </c>
      <c r="AJ34">
        <f ca="1"/>
        <v>0</v>
      </c>
      <c r="AK34">
        <f ca="1"/>
        <v>0</v>
      </c>
      <c r="AL34" t="str">
        <f ca="1"/>
        <v>Has recibido un pago</v>
      </c>
      <c r="AM34">
        <f ca="1"/>
        <v>0</v>
      </c>
      <c r="AN34">
        <f ca="1"/>
        <v>0</v>
      </c>
      <c r="AO34" t="str">
        <f ca="1"/>
        <v>Crédito</v>
      </c>
      <c r="AP34" t="str">
        <f ca="1"/>
        <v>Not_Found</v>
      </c>
      <c r="AQ34" t="str">
        <f ca="1"/>
        <v>Not_Found</v>
      </c>
      <c r="AR34" t="str">
        <f ca="1"/>
        <v>Not_Found</v>
      </c>
      <c r="AS34" t="str">
        <f ca="1"/>
        <v>Not_Found</v>
      </c>
      <c r="AT34" t="s">
        <v>2594</v>
      </c>
    </row>
    <row r="35" spans="1:46" x14ac:dyDescent="0.3">
      <c r="A35" s="2" t="str">
        <f ca="1"/>
        <v>02/01/2026</v>
      </c>
      <c r="B35" s="13" t="str">
        <f ca="1"/>
        <v>11:44:58</v>
      </c>
      <c r="C35" t="str">
        <f ca="1"/>
        <v>CET</v>
      </c>
      <c r="D35" t="str">
        <f ca="1"/>
        <v>Shatha Dafai</v>
      </c>
      <c r="E35" t="str">
        <f ca="1"/>
        <v>Pago con Pago en serie</v>
      </c>
      <c r="F35" t="str">
        <f ca="1"/>
        <v>Completado</v>
      </c>
      <c r="G35" t="str">
        <f ca="1"/>
        <v>EUR</v>
      </c>
      <c r="H35">
        <f ca="1"/>
        <v>-113.16</v>
      </c>
      <c r="I35">
        <f ca="1"/>
        <v>-2.2599999999999998</v>
      </c>
      <c r="J35">
        <f ca="1"/>
        <v>-115.42</v>
      </c>
      <c r="K35" t="str">
        <f ca="1"/>
        <v>info@artestaposters.com</v>
      </c>
      <c r="L35" t="str">
        <f ca="1"/>
        <v>shatha.dafai@gmail.com</v>
      </c>
      <c r="M35" t="str">
        <f ca="1"/>
        <v>2RD01551AF012961P</v>
      </c>
      <c r="N35">
        <f ca="1"/>
        <v>0</v>
      </c>
      <c r="O35" t="str">
        <f ca="1"/>
        <v>No confirmada</v>
      </c>
      <c r="P35">
        <f ca="1"/>
        <v>0</v>
      </c>
      <c r="Q35">
        <f ca="1"/>
        <v>0</v>
      </c>
      <c r="R35">
        <f ca="1"/>
        <v>0</v>
      </c>
      <c r="S35">
        <f ca="1"/>
        <v>0</v>
      </c>
      <c r="T35">
        <f ca="1"/>
        <v>0</v>
      </c>
      <c r="U35">
        <f ca="1"/>
        <v>0</v>
      </c>
      <c r="V35">
        <f ca="1"/>
        <v>0</v>
      </c>
      <c r="W35">
        <f ca="1"/>
        <v>0</v>
      </c>
      <c r="X35">
        <f ca="1"/>
        <v>0</v>
      </c>
      <c r="Y35" t="str">
        <f ca="1"/>
        <v>479232030Y9989809</v>
      </c>
      <c r="Z35">
        <f ca="1"/>
        <v>0</v>
      </c>
      <c r="AA35" t="str">
        <f ca="1"/>
        <v>item_1767350658_22</v>
      </c>
      <c r="AB35">
        <f ca="1"/>
        <v>0</v>
      </c>
      <c r="AC35">
        <f ca="1"/>
        <v>0</v>
      </c>
      <c r="AD35">
        <f ca="1"/>
        <v>4508.1099999999997</v>
      </c>
      <c r="AE35">
        <f ca="1"/>
        <v>0</v>
      </c>
      <c r="AF35">
        <f ca="1"/>
        <v>0</v>
      </c>
      <c r="AG35">
        <f ca="1"/>
        <v>0</v>
      </c>
      <c r="AH35">
        <f ca="1"/>
        <v>0</v>
      </c>
      <c r="AI35">
        <f ca="1"/>
        <v>0</v>
      </c>
      <c r="AJ35">
        <f ca="1"/>
        <v>0</v>
      </c>
      <c r="AK35">
        <f ca="1"/>
        <v>0</v>
      </c>
      <c r="AL35" t="str">
        <f ca="1"/>
        <v>Has recibido un pago</v>
      </c>
      <c r="AM35" t="str">
        <f ca="1"/>
        <v>Te hemos enviado un pago por PayPal.</v>
      </c>
      <c r="AN35">
        <f ca="1"/>
        <v>0</v>
      </c>
      <c r="AO35" t="str">
        <f ca="1"/>
        <v>Cargo</v>
      </c>
      <c r="AP35" t="str">
        <f ca="1"/>
        <v>Not_Found</v>
      </c>
      <c r="AQ35" t="str">
        <f ca="1"/>
        <v>Not_Found</v>
      </c>
      <c r="AR35" t="str">
        <f ca="1"/>
        <v>Not_Found</v>
      </c>
      <c r="AS35" t="str">
        <f ca="1"/>
        <v>Not_Found</v>
      </c>
      <c r="AT35" t="s">
        <v>2594</v>
      </c>
    </row>
    <row r="36" spans="1:46" x14ac:dyDescent="0.3">
      <c r="A36" s="2" t="str">
        <f ca="1"/>
        <v>02/01/2026</v>
      </c>
      <c r="B36" s="13" t="str">
        <f ca="1"/>
        <v>11:44:58</v>
      </c>
      <c r="C36" t="str">
        <f ca="1"/>
        <v>CET</v>
      </c>
      <c r="D36" t="str">
        <f ca="1"/>
        <v>PayPal</v>
      </c>
      <c r="E36" t="str">
        <f ca="1"/>
        <v>Cancelación de retención de cuenta general</v>
      </c>
      <c r="F36" t="str">
        <f ca="1"/>
        <v>Completado</v>
      </c>
      <c r="G36" t="str">
        <f ca="1"/>
        <v>EUR</v>
      </c>
      <c r="H36">
        <f ca="1"/>
        <v>115.42</v>
      </c>
      <c r="I36">
        <f ca="1"/>
        <v>0</v>
      </c>
      <c r="J36">
        <f ca="1"/>
        <v>115.42</v>
      </c>
      <c r="K36">
        <f ca="1"/>
        <v>0</v>
      </c>
      <c r="L36" t="str">
        <f ca="1"/>
        <v>info@artestaposters.com</v>
      </c>
      <c r="M36" t="str">
        <f ca="1"/>
        <v>9N261434WB6816349</v>
      </c>
      <c r="N36">
        <f ca="1"/>
        <v>0</v>
      </c>
      <c r="O36">
        <f ca="1"/>
        <v>0</v>
      </c>
      <c r="P36">
        <f ca="1"/>
        <v>0</v>
      </c>
      <c r="Q36">
        <f ca="1"/>
        <v>0</v>
      </c>
      <c r="R36">
        <f ca="1"/>
        <v>0</v>
      </c>
      <c r="S36">
        <f ca="1"/>
        <v>0</v>
      </c>
      <c r="T36">
        <f ca="1"/>
        <v>0</v>
      </c>
      <c r="U36">
        <f ca="1"/>
        <v>0</v>
      </c>
      <c r="V36">
        <f ca="1"/>
        <v>0</v>
      </c>
      <c r="W36">
        <f ca="1"/>
        <v>0</v>
      </c>
      <c r="X36">
        <f ca="1"/>
        <v>0</v>
      </c>
      <c r="Y36" t="str">
        <f ca="1"/>
        <v>479232030Y9989809</v>
      </c>
      <c r="Z36">
        <f ca="1"/>
        <v>0</v>
      </c>
      <c r="AA36">
        <f ca="1"/>
        <v>0</v>
      </c>
      <c r="AB36">
        <f ca="1"/>
        <v>0</v>
      </c>
      <c r="AC36">
        <f ca="1"/>
        <v>0</v>
      </c>
      <c r="AD36">
        <f ca="1"/>
        <v>4623.53</v>
      </c>
      <c r="AE36">
        <f ca="1"/>
        <v>0</v>
      </c>
      <c r="AF36">
        <f ca="1"/>
        <v>0</v>
      </c>
      <c r="AG36">
        <f ca="1"/>
        <v>0</v>
      </c>
      <c r="AH36">
        <f ca="1"/>
        <v>0</v>
      </c>
      <c r="AI36">
        <f ca="1"/>
        <v>0</v>
      </c>
      <c r="AJ36">
        <f ca="1"/>
        <v>0</v>
      </c>
      <c r="AK36">
        <f ca="1"/>
        <v>0</v>
      </c>
      <c r="AL36" t="str">
        <f ca="1"/>
        <v>Has recibido un pago</v>
      </c>
      <c r="AM36">
        <f ca="1"/>
        <v>0</v>
      </c>
      <c r="AN36">
        <f ca="1"/>
        <v>0</v>
      </c>
      <c r="AO36" t="str">
        <f ca="1"/>
        <v>Crédito</v>
      </c>
      <c r="AP36" t="str">
        <f ca="1"/>
        <v>Not_Found</v>
      </c>
      <c r="AQ36" t="str">
        <f ca="1"/>
        <v>Not_Found</v>
      </c>
      <c r="AR36" t="str">
        <f ca="1"/>
        <v>Not_Found</v>
      </c>
      <c r="AS36" t="str">
        <f ca="1"/>
        <v>Not_Found</v>
      </c>
      <c r="AT36" t="s">
        <v>2594</v>
      </c>
    </row>
    <row r="37" spans="1:46" x14ac:dyDescent="0.3">
      <c r="A37" s="2" t="str">
        <f ca="1"/>
        <v>02/01/2026</v>
      </c>
      <c r="B37" s="13" t="str">
        <f ca="1"/>
        <v>11:44:58</v>
      </c>
      <c r="C37" t="str">
        <f ca="1"/>
        <v>CET</v>
      </c>
      <c r="D37" t="str">
        <f ca="1"/>
        <v>Jack Cope</v>
      </c>
      <c r="E37" t="str">
        <f ca="1"/>
        <v>Pago con Pago en serie</v>
      </c>
      <c r="F37" t="str">
        <f ca="1"/>
        <v>Completado</v>
      </c>
      <c r="G37" t="str">
        <f ca="1"/>
        <v>EUR</v>
      </c>
      <c r="H37">
        <f ca="1"/>
        <v>-468</v>
      </c>
      <c r="I37">
        <f ca="1"/>
        <v>-9.36</v>
      </c>
      <c r="J37">
        <f ca="1"/>
        <v>-477.36</v>
      </c>
      <c r="K37" t="str">
        <f ca="1"/>
        <v>info@artestaposters.com</v>
      </c>
      <c r="L37" t="str">
        <f ca="1"/>
        <v>jackcope1995@hotmail.com</v>
      </c>
      <c r="M37" t="str">
        <f ca="1"/>
        <v>8HP678642C467725L</v>
      </c>
      <c r="N37">
        <f ca="1"/>
        <v>0</v>
      </c>
      <c r="O37" t="str">
        <f ca="1"/>
        <v>No confirmada</v>
      </c>
      <c r="P37">
        <f ca="1"/>
        <v>0</v>
      </c>
      <c r="Q37">
        <f ca="1"/>
        <v>0</v>
      </c>
      <c r="R37">
        <f ca="1"/>
        <v>0</v>
      </c>
      <c r="S37">
        <f ca="1"/>
        <v>0</v>
      </c>
      <c r="T37">
        <f ca="1"/>
        <v>0</v>
      </c>
      <c r="U37">
        <f ca="1"/>
        <v>0</v>
      </c>
      <c r="V37">
        <f ca="1"/>
        <v>0</v>
      </c>
      <c r="W37">
        <f ca="1"/>
        <v>0</v>
      </c>
      <c r="X37">
        <f ca="1"/>
        <v>0</v>
      </c>
      <c r="Y37" t="str">
        <f ca="1"/>
        <v>479232030Y9989809</v>
      </c>
      <c r="Z37">
        <f ca="1"/>
        <v>0</v>
      </c>
      <c r="AA37" t="str">
        <f ca="1"/>
        <v>item_1767350658_10</v>
      </c>
      <c r="AB37">
        <f ca="1"/>
        <v>0</v>
      </c>
      <c r="AC37">
        <f ca="1"/>
        <v>0</v>
      </c>
      <c r="AD37">
        <f ca="1"/>
        <v>4146.17</v>
      </c>
      <c r="AE37">
        <f ca="1"/>
        <v>0</v>
      </c>
      <c r="AF37">
        <f ca="1"/>
        <v>0</v>
      </c>
      <c r="AG37">
        <f ca="1"/>
        <v>0</v>
      </c>
      <c r="AH37">
        <f ca="1"/>
        <v>0</v>
      </c>
      <c r="AI37">
        <f ca="1"/>
        <v>0</v>
      </c>
      <c r="AJ37">
        <f ca="1"/>
        <v>0</v>
      </c>
      <c r="AK37">
        <f ca="1"/>
        <v>0</v>
      </c>
      <c r="AL37" t="str">
        <f ca="1"/>
        <v>Has recibido un pago</v>
      </c>
      <c r="AM37" t="str">
        <f ca="1"/>
        <v>Te hemos enviado un pago por PayPal.</v>
      </c>
      <c r="AN37">
        <f ca="1"/>
        <v>0</v>
      </c>
      <c r="AO37" t="str">
        <f ca="1"/>
        <v>Cargo</v>
      </c>
      <c r="AP37" t="str">
        <f ca="1"/>
        <v>Not_Found</v>
      </c>
      <c r="AQ37" t="str">
        <f ca="1"/>
        <v>Not_Found</v>
      </c>
      <c r="AR37" t="str">
        <f ca="1"/>
        <v>Not_Found</v>
      </c>
      <c r="AS37" t="str">
        <f ca="1"/>
        <v>Not_Found</v>
      </c>
      <c r="AT37" t="s">
        <v>2594</v>
      </c>
    </row>
    <row r="38" spans="1:46" x14ac:dyDescent="0.3">
      <c r="A38" s="2" t="str">
        <f ca="1"/>
        <v>02/01/2026</v>
      </c>
      <c r="B38" s="13" t="str">
        <f ca="1"/>
        <v>11:44:58</v>
      </c>
      <c r="C38" t="str">
        <f ca="1"/>
        <v>CET</v>
      </c>
      <c r="D38" t="str">
        <f ca="1"/>
        <v>PayPal</v>
      </c>
      <c r="E38" t="str">
        <f ca="1"/>
        <v>Cancelación de retención de cuenta general</v>
      </c>
      <c r="F38" t="str">
        <f ca="1"/>
        <v>Completado</v>
      </c>
      <c r="G38" t="str">
        <f ca="1"/>
        <v>EUR</v>
      </c>
      <c r="H38">
        <f ca="1"/>
        <v>477.36</v>
      </c>
      <c r="I38">
        <f ca="1"/>
        <v>0</v>
      </c>
      <c r="J38">
        <f ca="1"/>
        <v>477.36</v>
      </c>
      <c r="K38">
        <f ca="1"/>
        <v>0</v>
      </c>
      <c r="L38" t="str">
        <f ca="1"/>
        <v>info@artestaposters.com</v>
      </c>
      <c r="M38" t="str">
        <f ca="1"/>
        <v>64U94486XU3836319</v>
      </c>
      <c r="N38">
        <f ca="1"/>
        <v>0</v>
      </c>
      <c r="O38">
        <f ca="1"/>
        <v>0</v>
      </c>
      <c r="P38">
        <f ca="1"/>
        <v>0</v>
      </c>
      <c r="Q38">
        <f ca="1"/>
        <v>0</v>
      </c>
      <c r="R38">
        <f ca="1"/>
        <v>0</v>
      </c>
      <c r="S38">
        <f ca="1"/>
        <v>0</v>
      </c>
      <c r="T38">
        <f ca="1"/>
        <v>0</v>
      </c>
      <c r="U38">
        <f ca="1"/>
        <v>0</v>
      </c>
      <c r="V38">
        <f ca="1"/>
        <v>0</v>
      </c>
      <c r="W38">
        <f ca="1"/>
        <v>0</v>
      </c>
      <c r="X38">
        <f ca="1"/>
        <v>0</v>
      </c>
      <c r="Y38" t="str">
        <f ca="1"/>
        <v>479232030Y9989809</v>
      </c>
      <c r="Z38">
        <f ca="1"/>
        <v>0</v>
      </c>
      <c r="AA38">
        <f ca="1"/>
        <v>0</v>
      </c>
      <c r="AB38">
        <f ca="1"/>
        <v>0</v>
      </c>
      <c r="AC38">
        <f ca="1"/>
        <v>0</v>
      </c>
      <c r="AD38">
        <f ca="1"/>
        <v>4623.53</v>
      </c>
      <c r="AE38">
        <f ca="1"/>
        <v>0</v>
      </c>
      <c r="AF38">
        <f ca="1"/>
        <v>0</v>
      </c>
      <c r="AG38">
        <f ca="1"/>
        <v>0</v>
      </c>
      <c r="AH38">
        <f ca="1"/>
        <v>0</v>
      </c>
      <c r="AI38">
        <f ca="1"/>
        <v>0</v>
      </c>
      <c r="AJ38">
        <f ca="1"/>
        <v>0</v>
      </c>
      <c r="AK38">
        <f ca="1"/>
        <v>0</v>
      </c>
      <c r="AL38" t="str">
        <f ca="1"/>
        <v>Has recibido un pago</v>
      </c>
      <c r="AM38">
        <f ca="1"/>
        <v>0</v>
      </c>
      <c r="AN38">
        <f ca="1"/>
        <v>0</v>
      </c>
      <c r="AO38" t="str">
        <f ca="1"/>
        <v>Crédito</v>
      </c>
      <c r="AP38" t="str">
        <f ca="1"/>
        <v>Not_Found</v>
      </c>
      <c r="AQ38" t="str">
        <f ca="1"/>
        <v>Not_Found</v>
      </c>
      <c r="AR38" t="str">
        <f ca="1"/>
        <v>Not_Found</v>
      </c>
      <c r="AS38" t="str">
        <f ca="1"/>
        <v>Not_Found</v>
      </c>
      <c r="AT38" t="s">
        <v>2594</v>
      </c>
    </row>
    <row r="39" spans="1:46" x14ac:dyDescent="0.3">
      <c r="A39" s="2" t="str">
        <f ca="1"/>
        <v>02/01/2026</v>
      </c>
      <c r="B39" s="13" t="str">
        <f ca="1"/>
        <v>11:44:58</v>
      </c>
      <c r="C39" t="str">
        <f ca="1"/>
        <v>CET</v>
      </c>
      <c r="D39" t="str">
        <f ca="1"/>
        <v>Extra</v>
      </c>
      <c r="E39" t="str">
        <f ca="1"/>
        <v>Pago con Pago en serie</v>
      </c>
      <c r="F39" t="str">
        <f ca="1"/>
        <v>Completado</v>
      </c>
      <c r="G39" t="str">
        <f ca="1"/>
        <v>EUR</v>
      </c>
      <c r="H39">
        <f ca="1"/>
        <v>-8.64</v>
      </c>
      <c r="I39">
        <f ca="1"/>
        <v>-0.17</v>
      </c>
      <c r="J39">
        <f ca="1"/>
        <v>-8.81</v>
      </c>
      <c r="K39" t="str">
        <f ca="1"/>
        <v>info@artestaposters.com</v>
      </c>
      <c r="L39" t="str">
        <f ca="1"/>
        <v>1coldmain@gmail.com</v>
      </c>
      <c r="M39" t="str">
        <f ca="1"/>
        <v>2TX41624NE194234P</v>
      </c>
      <c r="N39">
        <f ca="1"/>
        <v>0</v>
      </c>
      <c r="O39" t="str">
        <f ca="1"/>
        <v>No confirmada</v>
      </c>
      <c r="P39">
        <f ca="1"/>
        <v>0</v>
      </c>
      <c r="Q39">
        <f ca="1"/>
        <v>0</v>
      </c>
      <c r="R39">
        <f ca="1"/>
        <v>0</v>
      </c>
      <c r="S39">
        <f ca="1"/>
        <v>0</v>
      </c>
      <c r="T39">
        <f ca="1"/>
        <v>0</v>
      </c>
      <c r="U39">
        <f ca="1"/>
        <v>0</v>
      </c>
      <c r="V39">
        <f ca="1"/>
        <v>0</v>
      </c>
      <c r="W39">
        <f ca="1"/>
        <v>0</v>
      </c>
      <c r="X39">
        <f ca="1"/>
        <v>0</v>
      </c>
      <c r="Y39" t="str">
        <f ca="1"/>
        <v>479232030Y9989809</v>
      </c>
      <c r="Z39">
        <f ca="1"/>
        <v>0</v>
      </c>
      <c r="AA39" t="str">
        <f ca="1"/>
        <v>item_1767350658_13</v>
      </c>
      <c r="AB39">
        <f ca="1"/>
        <v>0</v>
      </c>
      <c r="AC39">
        <f ca="1"/>
        <v>0</v>
      </c>
      <c r="AD39">
        <f ca="1"/>
        <v>4614.72</v>
      </c>
      <c r="AE39">
        <f ca="1"/>
        <v>0</v>
      </c>
      <c r="AF39">
        <f ca="1"/>
        <v>0</v>
      </c>
      <c r="AG39">
        <f ca="1"/>
        <v>0</v>
      </c>
      <c r="AH39">
        <f ca="1"/>
        <v>0</v>
      </c>
      <c r="AI39">
        <f ca="1"/>
        <v>0</v>
      </c>
      <c r="AJ39">
        <f ca="1"/>
        <v>0</v>
      </c>
      <c r="AK39">
        <f ca="1"/>
        <v>0</v>
      </c>
      <c r="AL39" t="str">
        <f ca="1"/>
        <v>Has recibido un pago</v>
      </c>
      <c r="AM39" t="str">
        <f ca="1"/>
        <v>Te hemos enviado un pago por PayPal.</v>
      </c>
      <c r="AN39">
        <f ca="1"/>
        <v>0</v>
      </c>
      <c r="AO39" t="str">
        <f ca="1"/>
        <v>Cargo</v>
      </c>
      <c r="AP39" t="str">
        <f ca="1"/>
        <v>Not_Found</v>
      </c>
      <c r="AQ39" t="str">
        <f ca="1"/>
        <v>Not_Found</v>
      </c>
      <c r="AR39" t="str">
        <f ca="1"/>
        <v>Not_Found</v>
      </c>
      <c r="AS39" t="str">
        <f ca="1"/>
        <v>Not_Found</v>
      </c>
      <c r="AT39" t="s">
        <v>2594</v>
      </c>
    </row>
    <row r="40" spans="1:46" x14ac:dyDescent="0.3">
      <c r="A40" s="2" t="str">
        <f ca="1"/>
        <v>02/01/2026</v>
      </c>
      <c r="B40" s="13" t="str">
        <f ca="1"/>
        <v>11:44:58</v>
      </c>
      <c r="C40" t="str">
        <f ca="1"/>
        <v>CET</v>
      </c>
      <c r="D40" t="str">
        <f ca="1"/>
        <v>PayPal</v>
      </c>
      <c r="E40" t="str">
        <f ca="1"/>
        <v>Cancelación de retención de cuenta general</v>
      </c>
      <c r="F40" t="str">
        <f ca="1"/>
        <v>Completado</v>
      </c>
      <c r="G40" t="str">
        <f ca="1"/>
        <v>EUR</v>
      </c>
      <c r="H40">
        <f ca="1"/>
        <v>8.81</v>
      </c>
      <c r="I40">
        <f ca="1"/>
        <v>0</v>
      </c>
      <c r="J40">
        <f ca="1"/>
        <v>8.81</v>
      </c>
      <c r="K40">
        <f ca="1"/>
        <v>0</v>
      </c>
      <c r="L40" t="str">
        <f ca="1"/>
        <v>info@artestaposters.com</v>
      </c>
      <c r="M40" t="str">
        <f ca="1"/>
        <v>5V5722267D630084L</v>
      </c>
      <c r="N40">
        <f ca="1"/>
        <v>0</v>
      </c>
      <c r="O40">
        <f ca="1"/>
        <v>0</v>
      </c>
      <c r="P40">
        <f ca="1"/>
        <v>0</v>
      </c>
      <c r="Q40">
        <f ca="1"/>
        <v>0</v>
      </c>
      <c r="R40">
        <f ca="1"/>
        <v>0</v>
      </c>
      <c r="S40">
        <f ca="1"/>
        <v>0</v>
      </c>
      <c r="T40">
        <f ca="1"/>
        <v>0</v>
      </c>
      <c r="U40">
        <f ca="1"/>
        <v>0</v>
      </c>
      <c r="V40">
        <f ca="1"/>
        <v>0</v>
      </c>
      <c r="W40">
        <f ca="1"/>
        <v>0</v>
      </c>
      <c r="X40">
        <f ca="1"/>
        <v>0</v>
      </c>
      <c r="Y40" t="str">
        <f ca="1"/>
        <v>479232030Y9989809</v>
      </c>
      <c r="Z40">
        <f ca="1"/>
        <v>0</v>
      </c>
      <c r="AA40">
        <f ca="1"/>
        <v>0</v>
      </c>
      <c r="AB40">
        <f ca="1"/>
        <v>0</v>
      </c>
      <c r="AC40">
        <f ca="1"/>
        <v>0</v>
      </c>
      <c r="AD40">
        <f ca="1"/>
        <v>4623.53</v>
      </c>
      <c r="AE40">
        <f ca="1"/>
        <v>0</v>
      </c>
      <c r="AF40">
        <f ca="1"/>
        <v>0</v>
      </c>
      <c r="AG40">
        <f ca="1"/>
        <v>0</v>
      </c>
      <c r="AH40">
        <f ca="1"/>
        <v>0</v>
      </c>
      <c r="AI40">
        <f ca="1"/>
        <v>0</v>
      </c>
      <c r="AJ40">
        <f ca="1"/>
        <v>0</v>
      </c>
      <c r="AK40">
        <f ca="1"/>
        <v>0</v>
      </c>
      <c r="AL40" t="str">
        <f ca="1"/>
        <v>Has recibido un pago</v>
      </c>
      <c r="AM40">
        <f ca="1"/>
        <v>0</v>
      </c>
      <c r="AN40">
        <f ca="1"/>
        <v>0</v>
      </c>
      <c r="AO40" t="str">
        <f ca="1"/>
        <v>Crédito</v>
      </c>
      <c r="AP40" t="str">
        <f ca="1"/>
        <v>Not_Found</v>
      </c>
      <c r="AQ40" t="str">
        <f ca="1"/>
        <v>Not_Found</v>
      </c>
      <c r="AR40" t="str">
        <f ca="1"/>
        <v>Not_Found</v>
      </c>
      <c r="AS40" t="str">
        <f ca="1"/>
        <v>Not_Found</v>
      </c>
      <c r="AT40" t="s">
        <v>2594</v>
      </c>
    </row>
    <row r="41" spans="1:46" x14ac:dyDescent="0.3">
      <c r="A41" s="2" t="str">
        <f ca="1"/>
        <v>02/01/2026</v>
      </c>
      <c r="B41" s="13" t="str">
        <f ca="1"/>
        <v>11:44:58</v>
      </c>
      <c r="C41" t="str">
        <f ca="1"/>
        <v>CET</v>
      </c>
      <c r="D41" t="str">
        <f ca="1"/>
        <v>Veronika Boulová</v>
      </c>
      <c r="E41" t="str">
        <f ca="1"/>
        <v>Pago con Pago en serie</v>
      </c>
      <c r="F41" t="str">
        <f ca="1"/>
        <v>Completado</v>
      </c>
      <c r="G41" t="str">
        <f ca="1"/>
        <v>EUR</v>
      </c>
      <c r="H41">
        <f ca="1"/>
        <v>-3</v>
      </c>
      <c r="I41">
        <f ca="1"/>
        <v>-0.06</v>
      </c>
      <c r="J41">
        <f ca="1"/>
        <v>-3.06</v>
      </c>
      <c r="K41" t="str">
        <f ca="1"/>
        <v>info@artestaposters.com</v>
      </c>
      <c r="L41" t="str">
        <f ca="1"/>
        <v>veronika.boulova@seznam.cz</v>
      </c>
      <c r="M41" t="str">
        <f ca="1"/>
        <v>746259136Y0127518</v>
      </c>
      <c r="N41">
        <f ca="1"/>
        <v>0</v>
      </c>
      <c r="O41" t="str">
        <f ca="1"/>
        <v>No confirmada</v>
      </c>
      <c r="P41">
        <f ca="1"/>
        <v>0</v>
      </c>
      <c r="Q41">
        <f ca="1"/>
        <v>0</v>
      </c>
      <c r="R41">
        <f ca="1"/>
        <v>0</v>
      </c>
      <c r="S41">
        <f ca="1"/>
        <v>0</v>
      </c>
      <c r="T41">
        <f ca="1"/>
        <v>0</v>
      </c>
      <c r="U41">
        <f ca="1"/>
        <v>0</v>
      </c>
      <c r="V41">
        <f ca="1"/>
        <v>0</v>
      </c>
      <c r="W41">
        <f ca="1"/>
        <v>0</v>
      </c>
      <c r="X41">
        <f ca="1"/>
        <v>0</v>
      </c>
      <c r="Y41" t="str">
        <f ca="1"/>
        <v>479232030Y9989809</v>
      </c>
      <c r="Z41">
        <f ca="1"/>
        <v>0</v>
      </c>
      <c r="AA41" t="str">
        <f ca="1"/>
        <v>item_1767350658_26</v>
      </c>
      <c r="AB41">
        <f ca="1"/>
        <v>0</v>
      </c>
      <c r="AC41">
        <f ca="1"/>
        <v>0</v>
      </c>
      <c r="AD41">
        <f ca="1"/>
        <v>4620.47</v>
      </c>
      <c r="AE41">
        <f ca="1"/>
        <v>0</v>
      </c>
      <c r="AF41">
        <f ca="1"/>
        <v>0</v>
      </c>
      <c r="AG41">
        <f ca="1"/>
        <v>0</v>
      </c>
      <c r="AH41">
        <f ca="1"/>
        <v>0</v>
      </c>
      <c r="AI41">
        <f ca="1"/>
        <v>0</v>
      </c>
      <c r="AJ41">
        <f ca="1"/>
        <v>0</v>
      </c>
      <c r="AK41">
        <f ca="1"/>
        <v>0</v>
      </c>
      <c r="AL41" t="str">
        <f ca="1"/>
        <v>Has recibido un pago</v>
      </c>
      <c r="AM41" t="str">
        <f ca="1"/>
        <v>Te hemos enviado un pago por PayPal.</v>
      </c>
      <c r="AN41">
        <f ca="1"/>
        <v>0</v>
      </c>
      <c r="AO41" t="str">
        <f ca="1"/>
        <v>Cargo</v>
      </c>
      <c r="AP41" t="str">
        <f ca="1"/>
        <v>Not_Found</v>
      </c>
      <c r="AQ41" t="str">
        <f ca="1"/>
        <v>Not_Found</v>
      </c>
      <c r="AR41" t="str">
        <f ca="1"/>
        <v>Not_Found</v>
      </c>
      <c r="AS41" t="str">
        <f ca="1"/>
        <v>Not_Found</v>
      </c>
      <c r="AT41" t="s">
        <v>2594</v>
      </c>
    </row>
    <row r="42" spans="1:46" x14ac:dyDescent="0.3">
      <c r="A42" s="2" t="str">
        <f ca="1"/>
        <v>02/01/2026</v>
      </c>
      <c r="B42" s="13" t="str">
        <f ca="1"/>
        <v>11:44:58</v>
      </c>
      <c r="C42" t="str">
        <f ca="1"/>
        <v>CET</v>
      </c>
      <c r="D42" t="str">
        <f ca="1"/>
        <v>PayPal</v>
      </c>
      <c r="E42" t="str">
        <f ca="1"/>
        <v>Cancelación de retención de cuenta general</v>
      </c>
      <c r="F42" t="str">
        <f ca="1"/>
        <v>Completado</v>
      </c>
      <c r="G42" t="str">
        <f ca="1"/>
        <v>EUR</v>
      </c>
      <c r="H42">
        <f ca="1"/>
        <v>3.06</v>
      </c>
      <c r="I42">
        <f ca="1"/>
        <v>0</v>
      </c>
      <c r="J42">
        <f ca="1"/>
        <v>3.06</v>
      </c>
      <c r="K42">
        <f ca="1"/>
        <v>0</v>
      </c>
      <c r="L42" t="str">
        <f ca="1"/>
        <v>info@artestaposters.com</v>
      </c>
      <c r="M42" t="str">
        <f ca="1"/>
        <v>5Y2205589T767422S</v>
      </c>
      <c r="N42">
        <f ca="1"/>
        <v>0</v>
      </c>
      <c r="O42">
        <f ca="1"/>
        <v>0</v>
      </c>
      <c r="P42">
        <f ca="1"/>
        <v>0</v>
      </c>
      <c r="Q42">
        <f ca="1"/>
        <v>0</v>
      </c>
      <c r="R42">
        <f ca="1"/>
        <v>0</v>
      </c>
      <c r="S42">
        <f ca="1"/>
        <v>0</v>
      </c>
      <c r="T42">
        <f ca="1"/>
        <v>0</v>
      </c>
      <c r="U42">
        <f ca="1"/>
        <v>0</v>
      </c>
      <c r="V42">
        <f ca="1"/>
        <v>0</v>
      </c>
      <c r="W42">
        <f ca="1"/>
        <v>0</v>
      </c>
      <c r="X42">
        <f ca="1"/>
        <v>0</v>
      </c>
      <c r="Y42" t="str">
        <f ca="1"/>
        <v>479232030Y9989809</v>
      </c>
      <c r="Z42">
        <f ca="1"/>
        <v>0</v>
      </c>
      <c r="AA42">
        <f ca="1"/>
        <v>0</v>
      </c>
      <c r="AB42">
        <f ca="1"/>
        <v>0</v>
      </c>
      <c r="AC42">
        <f ca="1"/>
        <v>0</v>
      </c>
      <c r="AD42">
        <f ca="1"/>
        <v>4623.53</v>
      </c>
      <c r="AE42">
        <f ca="1"/>
        <v>0</v>
      </c>
      <c r="AF42">
        <f ca="1"/>
        <v>0</v>
      </c>
      <c r="AG42">
        <f ca="1"/>
        <v>0</v>
      </c>
      <c r="AH42">
        <f ca="1"/>
        <v>0</v>
      </c>
      <c r="AI42">
        <f ca="1"/>
        <v>0</v>
      </c>
      <c r="AJ42">
        <f ca="1"/>
        <v>0</v>
      </c>
      <c r="AK42">
        <f ca="1"/>
        <v>0</v>
      </c>
      <c r="AL42" t="str">
        <f ca="1"/>
        <v>Has recibido un pago</v>
      </c>
      <c r="AM42">
        <f ca="1"/>
        <v>0</v>
      </c>
      <c r="AN42">
        <f ca="1"/>
        <v>0</v>
      </c>
      <c r="AO42" t="str">
        <f ca="1"/>
        <v>Crédito</v>
      </c>
      <c r="AP42" t="str">
        <f ca="1"/>
        <v>Not_Found</v>
      </c>
      <c r="AQ42" t="str">
        <f ca="1"/>
        <v>Not_Found</v>
      </c>
      <c r="AR42" t="str">
        <f ca="1"/>
        <v>Not_Found</v>
      </c>
      <c r="AS42" t="str">
        <f ca="1"/>
        <v>Not_Found</v>
      </c>
      <c r="AT42" t="s">
        <v>2594</v>
      </c>
    </row>
    <row r="43" spans="1:46" x14ac:dyDescent="0.3">
      <c r="A43" s="2" t="str">
        <f ca="1"/>
        <v>02/01/2026</v>
      </c>
      <c r="B43" s="13" t="str">
        <f ca="1"/>
        <v>11:44:58</v>
      </c>
      <c r="C43" t="str">
        <f ca="1"/>
        <v>CET</v>
      </c>
      <c r="D43" t="str">
        <f ca="1"/>
        <v>Juan Fonrodona</v>
      </c>
      <c r="E43" t="str">
        <f ca="1"/>
        <v>Pago con Pago en serie</v>
      </c>
      <c r="F43" t="str">
        <f ca="1"/>
        <v>Completado</v>
      </c>
      <c r="G43" t="str">
        <f ca="1"/>
        <v>EUR</v>
      </c>
      <c r="H43">
        <f ca="1"/>
        <v>-8.1</v>
      </c>
      <c r="I43">
        <f ca="1"/>
        <v>-0.16</v>
      </c>
      <c r="J43">
        <f ca="1"/>
        <v>-8.26</v>
      </c>
      <c r="K43" t="str">
        <f ca="1"/>
        <v>info@artestaposters.com</v>
      </c>
      <c r="L43" t="str">
        <f ca="1"/>
        <v>juanpafond@gmail.com</v>
      </c>
      <c r="M43" t="str">
        <f ca="1"/>
        <v>6KS34292H69282629</v>
      </c>
      <c r="N43">
        <f ca="1"/>
        <v>0</v>
      </c>
      <c r="O43" t="str">
        <f ca="1"/>
        <v>No confirmada</v>
      </c>
      <c r="P43">
        <f ca="1"/>
        <v>0</v>
      </c>
      <c r="Q43">
        <f ca="1"/>
        <v>0</v>
      </c>
      <c r="R43">
        <f ca="1"/>
        <v>0</v>
      </c>
      <c r="S43">
        <f ca="1"/>
        <v>0</v>
      </c>
      <c r="T43">
        <f ca="1"/>
        <v>0</v>
      </c>
      <c r="U43">
        <f ca="1"/>
        <v>0</v>
      </c>
      <c r="V43">
        <f ca="1"/>
        <v>0</v>
      </c>
      <c r="W43">
        <f ca="1"/>
        <v>0</v>
      </c>
      <c r="X43">
        <f ca="1"/>
        <v>0</v>
      </c>
      <c r="Y43" t="str">
        <f ca="1"/>
        <v>479232030Y9989809</v>
      </c>
      <c r="Z43">
        <f ca="1"/>
        <v>0</v>
      </c>
      <c r="AA43" t="str">
        <f ca="1"/>
        <v>item_1767350658_12</v>
      </c>
      <c r="AB43">
        <f ca="1"/>
        <v>0</v>
      </c>
      <c r="AC43">
        <f ca="1"/>
        <v>0</v>
      </c>
      <c r="AD43">
        <f ca="1"/>
        <v>4615.2700000000004</v>
      </c>
      <c r="AE43">
        <f ca="1"/>
        <v>0</v>
      </c>
      <c r="AF43">
        <f ca="1"/>
        <v>0</v>
      </c>
      <c r="AG43">
        <f ca="1"/>
        <v>0</v>
      </c>
      <c r="AH43">
        <f ca="1"/>
        <v>0</v>
      </c>
      <c r="AI43">
        <f ca="1"/>
        <v>0</v>
      </c>
      <c r="AJ43">
        <f ca="1"/>
        <v>0</v>
      </c>
      <c r="AK43">
        <f ca="1"/>
        <v>0</v>
      </c>
      <c r="AL43" t="str">
        <f ca="1"/>
        <v>Has recibido un pago</v>
      </c>
      <c r="AM43" t="str">
        <f ca="1"/>
        <v>Te hemos enviado un pago por PayPal.</v>
      </c>
      <c r="AN43">
        <f ca="1"/>
        <v>0</v>
      </c>
      <c r="AO43" t="str">
        <f ca="1"/>
        <v>Cargo</v>
      </c>
      <c r="AP43" t="str">
        <f ca="1"/>
        <v>Not_Found</v>
      </c>
      <c r="AQ43" t="str">
        <f ca="1"/>
        <v>Not_Found</v>
      </c>
      <c r="AR43" t="str">
        <f ca="1"/>
        <v>Not_Found</v>
      </c>
      <c r="AS43" t="str">
        <f ca="1"/>
        <v>Not_Found</v>
      </c>
      <c r="AT43" t="s">
        <v>2594</v>
      </c>
    </row>
    <row r="44" spans="1:46" x14ac:dyDescent="0.3">
      <c r="A44" s="2" t="str">
        <f ca="1"/>
        <v>02/01/2026</v>
      </c>
      <c r="B44" s="13" t="str">
        <f ca="1"/>
        <v>11:44:58</v>
      </c>
      <c r="C44" t="str">
        <f ca="1"/>
        <v>CET</v>
      </c>
      <c r="D44" t="str">
        <f ca="1"/>
        <v>PayPal</v>
      </c>
      <c r="E44" t="str">
        <f ca="1"/>
        <v>Cancelación de retención de cuenta general</v>
      </c>
      <c r="F44" t="str">
        <f ca="1"/>
        <v>Completado</v>
      </c>
      <c r="G44" t="str">
        <f ca="1"/>
        <v>EUR</v>
      </c>
      <c r="H44">
        <f ca="1"/>
        <v>8.26</v>
      </c>
      <c r="I44">
        <f ca="1"/>
        <v>0</v>
      </c>
      <c r="J44">
        <f ca="1"/>
        <v>8.26</v>
      </c>
      <c r="K44">
        <f ca="1"/>
        <v>0</v>
      </c>
      <c r="L44" t="str">
        <f ca="1"/>
        <v>info@artestaposters.com</v>
      </c>
      <c r="M44" t="str">
        <f ca="1"/>
        <v>04663473Y2461750K</v>
      </c>
      <c r="N44">
        <f ca="1"/>
        <v>0</v>
      </c>
      <c r="O44">
        <f ca="1"/>
        <v>0</v>
      </c>
      <c r="P44">
        <f ca="1"/>
        <v>0</v>
      </c>
      <c r="Q44">
        <f ca="1"/>
        <v>0</v>
      </c>
      <c r="R44">
        <f ca="1"/>
        <v>0</v>
      </c>
      <c r="S44">
        <f ca="1"/>
        <v>0</v>
      </c>
      <c r="T44">
        <f ca="1"/>
        <v>0</v>
      </c>
      <c r="U44">
        <f ca="1"/>
        <v>0</v>
      </c>
      <c r="V44">
        <f ca="1"/>
        <v>0</v>
      </c>
      <c r="W44">
        <f ca="1"/>
        <v>0</v>
      </c>
      <c r="X44">
        <f ca="1"/>
        <v>0</v>
      </c>
      <c r="Y44" t="str">
        <f ca="1"/>
        <v>479232030Y9989809</v>
      </c>
      <c r="Z44">
        <f ca="1"/>
        <v>0</v>
      </c>
      <c r="AA44">
        <f ca="1"/>
        <v>0</v>
      </c>
      <c r="AB44">
        <f ca="1"/>
        <v>0</v>
      </c>
      <c r="AC44">
        <f ca="1"/>
        <v>0</v>
      </c>
      <c r="AD44">
        <f ca="1"/>
        <v>4623.53</v>
      </c>
      <c r="AE44">
        <f ca="1"/>
        <v>0</v>
      </c>
      <c r="AF44">
        <f ca="1"/>
        <v>0</v>
      </c>
      <c r="AG44">
        <f ca="1"/>
        <v>0</v>
      </c>
      <c r="AH44">
        <f ca="1"/>
        <v>0</v>
      </c>
      <c r="AI44">
        <f ca="1"/>
        <v>0</v>
      </c>
      <c r="AJ44">
        <f ca="1"/>
        <v>0</v>
      </c>
      <c r="AK44">
        <f ca="1"/>
        <v>0</v>
      </c>
      <c r="AL44" t="str">
        <f ca="1"/>
        <v>Has recibido un pago</v>
      </c>
      <c r="AM44">
        <f ca="1"/>
        <v>0</v>
      </c>
      <c r="AN44">
        <f ca="1"/>
        <v>0</v>
      </c>
      <c r="AO44" t="str">
        <f ca="1"/>
        <v>Crédito</v>
      </c>
      <c r="AP44" t="str">
        <f ca="1"/>
        <v>Not_Found</v>
      </c>
      <c r="AQ44" t="str">
        <f ca="1"/>
        <v>Not_Found</v>
      </c>
      <c r="AR44" t="str">
        <f ca="1"/>
        <v>Not_Found</v>
      </c>
      <c r="AS44" t="str">
        <f ca="1"/>
        <v>Not_Found</v>
      </c>
      <c r="AT44" t="s">
        <v>2594</v>
      </c>
    </row>
    <row r="45" spans="1:46" x14ac:dyDescent="0.3">
      <c r="A45" s="2" t="str">
        <f ca="1"/>
        <v>02/01/2026</v>
      </c>
      <c r="B45" s="13" t="str">
        <f ca="1"/>
        <v>11:44:58</v>
      </c>
      <c r="C45" t="str">
        <f ca="1"/>
        <v>CET</v>
      </c>
      <c r="D45" t="str">
        <f ca="1"/>
        <v>muthiman@gmx.de</v>
      </c>
      <c r="E45" t="str">
        <f ca="1"/>
        <v>Pago con Pago en serie</v>
      </c>
      <c r="F45" t="str">
        <f ca="1"/>
        <v>No reclamado</v>
      </c>
      <c r="G45" t="str">
        <f ca="1"/>
        <v>EUR</v>
      </c>
      <c r="H45">
        <f ca="1"/>
        <v>-6</v>
      </c>
      <c r="I45">
        <f ca="1"/>
        <v>-0.12</v>
      </c>
      <c r="J45">
        <f ca="1"/>
        <v>-6.12</v>
      </c>
      <c r="K45" t="str">
        <f ca="1"/>
        <v>info@artestaposters.com</v>
      </c>
      <c r="L45" t="str">
        <f ca="1"/>
        <v>muthiman@gmx.de</v>
      </c>
      <c r="M45" t="str">
        <f ca="1"/>
        <v>5WB0734275482572A</v>
      </c>
      <c r="N45">
        <f ca="1"/>
        <v>0</v>
      </c>
      <c r="O45">
        <f ca="1"/>
        <v>0</v>
      </c>
      <c r="P45">
        <f ca="1"/>
        <v>0</v>
      </c>
      <c r="Q45">
        <f ca="1"/>
        <v>0</v>
      </c>
      <c r="R45">
        <f ca="1"/>
        <v>0</v>
      </c>
      <c r="S45">
        <f ca="1"/>
        <v>0</v>
      </c>
      <c r="T45">
        <f ca="1"/>
        <v>0</v>
      </c>
      <c r="U45">
        <f ca="1"/>
        <v>0</v>
      </c>
      <c r="V45">
        <f ca="1"/>
        <v>0</v>
      </c>
      <c r="W45">
        <f ca="1"/>
        <v>0</v>
      </c>
      <c r="X45">
        <f ca="1"/>
        <v>0</v>
      </c>
      <c r="Y45" t="str">
        <f ca="1"/>
        <v>479232030Y9989809</v>
      </c>
      <c r="Z45">
        <f ca="1"/>
        <v>0</v>
      </c>
      <c r="AA45" t="str">
        <f ca="1"/>
        <v>item_1767350658_17</v>
      </c>
      <c r="AB45">
        <f ca="1"/>
        <v>0</v>
      </c>
      <c r="AC45">
        <f ca="1"/>
        <v>0</v>
      </c>
      <c r="AD45">
        <f ca="1"/>
        <v>4617.41</v>
      </c>
      <c r="AE45">
        <f ca="1"/>
        <v>0</v>
      </c>
      <c r="AF45">
        <f ca="1"/>
        <v>0</v>
      </c>
      <c r="AG45">
        <f ca="1"/>
        <v>0</v>
      </c>
      <c r="AH45">
        <f ca="1"/>
        <v>0</v>
      </c>
      <c r="AI45">
        <f ca="1"/>
        <v>0</v>
      </c>
      <c r="AJ45">
        <f ca="1"/>
        <v>0</v>
      </c>
      <c r="AK45">
        <f ca="1"/>
        <v>0</v>
      </c>
      <c r="AL45" t="str">
        <f ca="1"/>
        <v>Has recibido un pago</v>
      </c>
      <c r="AM45" t="str">
        <f ca="1"/>
        <v>Te hemos enviado un pago por PayPal.</v>
      </c>
      <c r="AN45">
        <f ca="1"/>
        <v>0</v>
      </c>
      <c r="AO45" t="str">
        <f ca="1"/>
        <v>Cargo</v>
      </c>
      <c r="AP45" t="str">
        <f ca="1"/>
        <v>Not_Found</v>
      </c>
      <c r="AQ45" t="str">
        <f ca="1"/>
        <v>Not_Found</v>
      </c>
      <c r="AR45" t="str">
        <f ca="1"/>
        <v>Not_Found</v>
      </c>
      <c r="AS45" t="str">
        <f ca="1"/>
        <v>Not_Found</v>
      </c>
      <c r="AT45" t="s">
        <v>2594</v>
      </c>
    </row>
    <row r="46" spans="1:46" x14ac:dyDescent="0.3">
      <c r="A46" s="2" t="str">
        <f ca="1"/>
        <v>02/01/2026</v>
      </c>
      <c r="B46" s="13" t="str">
        <f ca="1"/>
        <v>11:44:58</v>
      </c>
      <c r="C46" t="str">
        <f ca="1"/>
        <v>CET</v>
      </c>
      <c r="D46" t="str">
        <f ca="1"/>
        <v>PayPal</v>
      </c>
      <c r="E46" t="str">
        <f ca="1"/>
        <v>Cancelación de retención de cuenta general</v>
      </c>
      <c r="F46" t="str">
        <f ca="1"/>
        <v>Completado</v>
      </c>
      <c r="G46" t="str">
        <f ca="1"/>
        <v>EUR</v>
      </c>
      <c r="H46">
        <f ca="1"/>
        <v>6.12</v>
      </c>
      <c r="I46">
        <f ca="1"/>
        <v>0</v>
      </c>
      <c r="J46">
        <f ca="1"/>
        <v>6.12</v>
      </c>
      <c r="K46">
        <f ca="1"/>
        <v>0</v>
      </c>
      <c r="L46" t="str">
        <f ca="1"/>
        <v>info@artestaposters.com</v>
      </c>
      <c r="M46" t="str">
        <f ca="1"/>
        <v>6UC71546G0131474T</v>
      </c>
      <c r="N46">
        <f ca="1"/>
        <v>0</v>
      </c>
      <c r="O46">
        <f ca="1"/>
        <v>0</v>
      </c>
      <c r="P46">
        <f ca="1"/>
        <v>0</v>
      </c>
      <c r="Q46">
        <f ca="1"/>
        <v>0</v>
      </c>
      <c r="R46">
        <f ca="1"/>
        <v>0</v>
      </c>
      <c r="S46">
        <f ca="1"/>
        <v>0</v>
      </c>
      <c r="T46">
        <f ca="1"/>
        <v>0</v>
      </c>
      <c r="U46">
        <f ca="1"/>
        <v>0</v>
      </c>
      <c r="V46">
        <f ca="1"/>
        <v>0</v>
      </c>
      <c r="W46">
        <f ca="1"/>
        <v>0</v>
      </c>
      <c r="X46">
        <f ca="1"/>
        <v>0</v>
      </c>
      <c r="Y46" t="str">
        <f ca="1"/>
        <v>479232030Y9989809</v>
      </c>
      <c r="Z46">
        <f ca="1"/>
        <v>0</v>
      </c>
      <c r="AA46">
        <f ca="1"/>
        <v>0</v>
      </c>
      <c r="AB46">
        <f ca="1"/>
        <v>0</v>
      </c>
      <c r="AC46">
        <f ca="1"/>
        <v>0</v>
      </c>
      <c r="AD46">
        <f ca="1"/>
        <v>4623.53</v>
      </c>
      <c r="AE46">
        <f ca="1"/>
        <v>0</v>
      </c>
      <c r="AF46">
        <f ca="1"/>
        <v>0</v>
      </c>
      <c r="AG46">
        <f ca="1"/>
        <v>0</v>
      </c>
      <c r="AH46">
        <f ca="1"/>
        <v>0</v>
      </c>
      <c r="AI46">
        <f ca="1"/>
        <v>0</v>
      </c>
      <c r="AJ46">
        <f ca="1"/>
        <v>0</v>
      </c>
      <c r="AK46">
        <f ca="1"/>
        <v>0</v>
      </c>
      <c r="AL46" t="str">
        <f ca="1"/>
        <v>Has recibido un pago</v>
      </c>
      <c r="AM46">
        <f ca="1"/>
        <v>0</v>
      </c>
      <c r="AN46">
        <f ca="1"/>
        <v>0</v>
      </c>
      <c r="AO46" t="str">
        <f ca="1"/>
        <v>Crédito</v>
      </c>
      <c r="AP46" t="str">
        <f ca="1"/>
        <v>Not_Found</v>
      </c>
      <c r="AQ46" t="str">
        <f ca="1"/>
        <v>Not_Found</v>
      </c>
      <c r="AR46" t="str">
        <f ca="1"/>
        <v>Not_Found</v>
      </c>
      <c r="AS46" t="str">
        <f ca="1"/>
        <v>Not_Found</v>
      </c>
      <c r="AT46" t="s">
        <v>2594</v>
      </c>
    </row>
    <row r="47" spans="1:46" x14ac:dyDescent="0.3">
      <c r="A47" s="2" t="str">
        <f ca="1"/>
        <v>02/01/2026</v>
      </c>
      <c r="B47" s="13" t="str">
        <f ca="1"/>
        <v>11:44:58</v>
      </c>
      <c r="C47" t="str">
        <f ca="1"/>
        <v>CET</v>
      </c>
      <c r="D47" t="str">
        <f ca="1"/>
        <v>Lucy Wisada</v>
      </c>
      <c r="E47" t="str">
        <f ca="1"/>
        <v>Pago con Pago en serie</v>
      </c>
      <c r="F47" t="str">
        <f ca="1"/>
        <v>Completado</v>
      </c>
      <c r="G47" t="str">
        <f ca="1"/>
        <v>EUR</v>
      </c>
      <c r="H47">
        <f ca="1"/>
        <v>-12</v>
      </c>
      <c r="I47">
        <f ca="1"/>
        <v>-0.24</v>
      </c>
      <c r="J47">
        <f ca="1"/>
        <v>-12.24</v>
      </c>
      <c r="K47" t="str">
        <f ca="1"/>
        <v>info@artestaposters.com</v>
      </c>
      <c r="L47" t="str">
        <f ca="1"/>
        <v>lucy.wisada@hotmail.co.uk</v>
      </c>
      <c r="M47" t="str">
        <f ca="1"/>
        <v>2E234177EJ235571M</v>
      </c>
      <c r="N47">
        <f ca="1"/>
        <v>0</v>
      </c>
      <c r="O47" t="str">
        <f ca="1"/>
        <v>No confirmada</v>
      </c>
      <c r="P47">
        <f ca="1"/>
        <v>0</v>
      </c>
      <c r="Q47">
        <f ca="1"/>
        <v>0</v>
      </c>
      <c r="R47">
        <f ca="1"/>
        <v>0</v>
      </c>
      <c r="S47">
        <f ca="1"/>
        <v>0</v>
      </c>
      <c r="T47">
        <f ca="1"/>
        <v>0</v>
      </c>
      <c r="U47">
        <f ca="1"/>
        <v>0</v>
      </c>
      <c r="V47">
        <f ca="1"/>
        <v>0</v>
      </c>
      <c r="W47">
        <f ca="1"/>
        <v>0</v>
      </c>
      <c r="X47">
        <f ca="1"/>
        <v>0</v>
      </c>
      <c r="Y47" t="str">
        <f ca="1"/>
        <v>479232030Y9989809</v>
      </c>
      <c r="Z47">
        <f ca="1"/>
        <v>0</v>
      </c>
      <c r="AA47" t="str">
        <f ca="1"/>
        <v>item_1767350658_15</v>
      </c>
      <c r="AB47">
        <f ca="1"/>
        <v>0</v>
      </c>
      <c r="AC47">
        <f ca="1"/>
        <v>0</v>
      </c>
      <c r="AD47">
        <f ca="1"/>
        <v>4611.29</v>
      </c>
      <c r="AE47">
        <f ca="1"/>
        <v>0</v>
      </c>
      <c r="AF47">
        <f ca="1"/>
        <v>0</v>
      </c>
      <c r="AG47">
        <f ca="1"/>
        <v>0</v>
      </c>
      <c r="AH47">
        <f ca="1"/>
        <v>0</v>
      </c>
      <c r="AI47">
        <f ca="1"/>
        <v>0</v>
      </c>
      <c r="AJ47">
        <f ca="1"/>
        <v>0</v>
      </c>
      <c r="AK47">
        <f ca="1"/>
        <v>0</v>
      </c>
      <c r="AL47" t="str">
        <f ca="1"/>
        <v>Has recibido un pago</v>
      </c>
      <c r="AM47" t="str">
        <f ca="1"/>
        <v>Te hemos enviado un pago por PayPal.</v>
      </c>
      <c r="AN47">
        <f ca="1"/>
        <v>0</v>
      </c>
      <c r="AO47" t="str">
        <f ca="1"/>
        <v>Cargo</v>
      </c>
      <c r="AP47" t="str">
        <f ca="1"/>
        <v>Not_Found</v>
      </c>
      <c r="AQ47" t="str">
        <f ca="1"/>
        <v>Not_Found</v>
      </c>
      <c r="AR47" t="str">
        <f ca="1"/>
        <v>Not_Found</v>
      </c>
      <c r="AS47" t="str">
        <f ca="1"/>
        <v>Not_Found</v>
      </c>
      <c r="AT47" t="s">
        <v>2594</v>
      </c>
    </row>
    <row r="48" spans="1:46" x14ac:dyDescent="0.3">
      <c r="A48" s="2" t="str">
        <f ca="1"/>
        <v>02/01/2026</v>
      </c>
      <c r="B48" s="13" t="str">
        <f ca="1"/>
        <v>11:44:58</v>
      </c>
      <c r="C48" t="str">
        <f ca="1"/>
        <v>CET</v>
      </c>
      <c r="D48" t="str">
        <f ca="1"/>
        <v>PayPal</v>
      </c>
      <c r="E48" t="str">
        <f ca="1"/>
        <v>Cancelación de retención de cuenta general</v>
      </c>
      <c r="F48" t="str">
        <f ca="1"/>
        <v>Completado</v>
      </c>
      <c r="G48" t="str">
        <f ca="1"/>
        <v>EUR</v>
      </c>
      <c r="H48">
        <f ca="1"/>
        <v>12.24</v>
      </c>
      <c r="I48">
        <f ca="1"/>
        <v>0</v>
      </c>
      <c r="J48">
        <f ca="1"/>
        <v>12.24</v>
      </c>
      <c r="K48">
        <f ca="1"/>
        <v>0</v>
      </c>
      <c r="L48" t="str">
        <f ca="1"/>
        <v>info@artestaposters.com</v>
      </c>
      <c r="M48" t="str">
        <f ca="1"/>
        <v>9D246591YB2358358</v>
      </c>
      <c r="N48">
        <f ca="1"/>
        <v>0</v>
      </c>
      <c r="O48">
        <f ca="1"/>
        <v>0</v>
      </c>
      <c r="P48">
        <f ca="1"/>
        <v>0</v>
      </c>
      <c r="Q48">
        <f ca="1"/>
        <v>0</v>
      </c>
      <c r="R48">
        <f ca="1"/>
        <v>0</v>
      </c>
      <c r="S48">
        <f ca="1"/>
        <v>0</v>
      </c>
      <c r="T48">
        <f ca="1"/>
        <v>0</v>
      </c>
      <c r="U48">
        <f ca="1"/>
        <v>0</v>
      </c>
      <c r="V48">
        <f ca="1"/>
        <v>0</v>
      </c>
      <c r="W48">
        <f ca="1"/>
        <v>0</v>
      </c>
      <c r="X48">
        <f ca="1"/>
        <v>0</v>
      </c>
      <c r="Y48" t="str">
        <f ca="1"/>
        <v>479232030Y9989809</v>
      </c>
      <c r="Z48">
        <f ca="1"/>
        <v>0</v>
      </c>
      <c r="AA48">
        <f ca="1"/>
        <v>0</v>
      </c>
      <c r="AB48">
        <f ca="1"/>
        <v>0</v>
      </c>
      <c r="AC48">
        <f ca="1"/>
        <v>0</v>
      </c>
      <c r="AD48">
        <f ca="1"/>
        <v>4623.53</v>
      </c>
      <c r="AE48">
        <f ca="1"/>
        <v>0</v>
      </c>
      <c r="AF48">
        <f ca="1"/>
        <v>0</v>
      </c>
      <c r="AG48">
        <f ca="1"/>
        <v>0</v>
      </c>
      <c r="AH48">
        <f ca="1"/>
        <v>0</v>
      </c>
      <c r="AI48">
        <f ca="1"/>
        <v>0</v>
      </c>
      <c r="AJ48">
        <f ca="1"/>
        <v>0</v>
      </c>
      <c r="AK48">
        <f ca="1"/>
        <v>0</v>
      </c>
      <c r="AL48" t="str">
        <f ca="1"/>
        <v>Has recibido un pago</v>
      </c>
      <c r="AM48">
        <f ca="1"/>
        <v>0</v>
      </c>
      <c r="AN48">
        <f ca="1"/>
        <v>0</v>
      </c>
      <c r="AO48" t="str">
        <f ca="1"/>
        <v>Crédito</v>
      </c>
      <c r="AP48" t="str">
        <f ca="1"/>
        <v>Not_Found</v>
      </c>
      <c r="AQ48" t="str">
        <f ca="1"/>
        <v>Not_Found</v>
      </c>
      <c r="AR48" t="str">
        <f ca="1"/>
        <v>Not_Found</v>
      </c>
      <c r="AS48" t="str">
        <f ca="1"/>
        <v>Not_Found</v>
      </c>
      <c r="AT48" t="s">
        <v>2594</v>
      </c>
    </row>
    <row r="49" spans="1:46" x14ac:dyDescent="0.3">
      <c r="A49" s="2" t="str">
        <f ca="1"/>
        <v>02/01/2026</v>
      </c>
      <c r="B49" s="13" t="str">
        <f ca="1"/>
        <v>11:44:59</v>
      </c>
      <c r="C49" t="str">
        <f ca="1"/>
        <v>CET</v>
      </c>
      <c r="D49" t="str">
        <f ca="1"/>
        <v>Kris Favreau</v>
      </c>
      <c r="E49" t="str">
        <f ca="1"/>
        <v>Pago con Pago en serie</v>
      </c>
      <c r="F49" t="str">
        <f ca="1"/>
        <v>Completado</v>
      </c>
      <c r="G49" t="str">
        <f ca="1"/>
        <v>EUR</v>
      </c>
      <c r="H49">
        <f ca="1"/>
        <v>-136.80000000000001</v>
      </c>
      <c r="I49">
        <f ca="1"/>
        <v>-2.74</v>
      </c>
      <c r="J49">
        <f ca="1"/>
        <v>-139.54</v>
      </c>
      <c r="K49" t="str">
        <f ca="1"/>
        <v>info@artestaposters.com</v>
      </c>
      <c r="L49" t="str">
        <f ca="1"/>
        <v>Futurlux@gmail.com</v>
      </c>
      <c r="M49" t="str">
        <f ca="1"/>
        <v>07365446D1086110M</v>
      </c>
      <c r="N49">
        <f ca="1"/>
        <v>0</v>
      </c>
      <c r="O49" t="str">
        <f ca="1"/>
        <v>No confirmada</v>
      </c>
      <c r="P49">
        <f ca="1"/>
        <v>0</v>
      </c>
      <c r="Q49">
        <f ca="1"/>
        <v>0</v>
      </c>
      <c r="R49">
        <f ca="1"/>
        <v>0</v>
      </c>
      <c r="S49">
        <f ca="1"/>
        <v>0</v>
      </c>
      <c r="T49">
        <f ca="1"/>
        <v>0</v>
      </c>
      <c r="U49">
        <f ca="1"/>
        <v>0</v>
      </c>
      <c r="V49">
        <f ca="1"/>
        <v>0</v>
      </c>
      <c r="W49">
        <f ca="1"/>
        <v>0</v>
      </c>
      <c r="X49">
        <f ca="1"/>
        <v>0</v>
      </c>
      <c r="Y49" t="str">
        <f ca="1"/>
        <v>479232030Y9989809</v>
      </c>
      <c r="Z49">
        <f ca="1"/>
        <v>0</v>
      </c>
      <c r="AA49" t="str">
        <f ca="1"/>
        <v>item_1767350658_18</v>
      </c>
      <c r="AB49">
        <f ca="1"/>
        <v>0</v>
      </c>
      <c r="AC49">
        <f ca="1"/>
        <v>0</v>
      </c>
      <c r="AD49">
        <f ca="1"/>
        <v>4483.99</v>
      </c>
      <c r="AE49">
        <f ca="1"/>
        <v>0</v>
      </c>
      <c r="AF49">
        <f ca="1"/>
        <v>0</v>
      </c>
      <c r="AG49">
        <f ca="1"/>
        <v>0</v>
      </c>
      <c r="AH49">
        <f ca="1"/>
        <v>0</v>
      </c>
      <c r="AI49">
        <f ca="1"/>
        <v>0</v>
      </c>
      <c r="AJ49">
        <f ca="1"/>
        <v>0</v>
      </c>
      <c r="AK49">
        <f ca="1"/>
        <v>0</v>
      </c>
      <c r="AL49" t="str">
        <f ca="1"/>
        <v>Has recibido un pago</v>
      </c>
      <c r="AM49" t="str">
        <f ca="1"/>
        <v>Te hemos enviado un pago por PayPal.</v>
      </c>
      <c r="AN49">
        <f ca="1"/>
        <v>0</v>
      </c>
      <c r="AO49" t="str">
        <f ca="1"/>
        <v>Cargo</v>
      </c>
      <c r="AP49" t="str">
        <f ca="1"/>
        <v>Not_Found</v>
      </c>
      <c r="AQ49" t="str">
        <f ca="1"/>
        <v>Not_Found</v>
      </c>
      <c r="AR49" t="str">
        <f ca="1"/>
        <v>Not_Found</v>
      </c>
      <c r="AS49" t="str">
        <f ca="1"/>
        <v>Not_Found</v>
      </c>
      <c r="AT49" t="s">
        <v>2594</v>
      </c>
    </row>
    <row r="50" spans="1:46" x14ac:dyDescent="0.3">
      <c r="A50" s="2" t="str">
        <f ca="1"/>
        <v>02/01/2026</v>
      </c>
      <c r="B50" s="13" t="str">
        <f ca="1"/>
        <v>11:44:59</v>
      </c>
      <c r="C50" t="str">
        <f ca="1"/>
        <v>CET</v>
      </c>
      <c r="D50" t="str">
        <f ca="1"/>
        <v>PayPal</v>
      </c>
      <c r="E50" t="str">
        <f ca="1"/>
        <v>Cancelación de retención de cuenta general</v>
      </c>
      <c r="F50" t="str">
        <f ca="1"/>
        <v>Completado</v>
      </c>
      <c r="G50" t="str">
        <f ca="1"/>
        <v>EUR</v>
      </c>
      <c r="H50">
        <f ca="1"/>
        <v>139.54</v>
      </c>
      <c r="I50">
        <f ca="1"/>
        <v>0</v>
      </c>
      <c r="J50">
        <f ca="1"/>
        <v>139.54</v>
      </c>
      <c r="K50">
        <f ca="1"/>
        <v>0</v>
      </c>
      <c r="L50" t="str">
        <f ca="1"/>
        <v>info@artestaposters.com</v>
      </c>
      <c r="M50" t="str">
        <f ca="1"/>
        <v>4M340448GW699200H</v>
      </c>
      <c r="N50">
        <f ca="1"/>
        <v>0</v>
      </c>
      <c r="O50">
        <f ca="1"/>
        <v>0</v>
      </c>
      <c r="P50">
        <f ca="1"/>
        <v>0</v>
      </c>
      <c r="Q50">
        <f ca="1"/>
        <v>0</v>
      </c>
      <c r="R50">
        <f ca="1"/>
        <v>0</v>
      </c>
      <c r="S50">
        <f ca="1"/>
        <v>0</v>
      </c>
      <c r="T50">
        <f ca="1"/>
        <v>0</v>
      </c>
      <c r="U50">
        <f ca="1"/>
        <v>0</v>
      </c>
      <c r="V50">
        <f ca="1"/>
        <v>0</v>
      </c>
      <c r="W50">
        <f ca="1"/>
        <v>0</v>
      </c>
      <c r="X50">
        <f ca="1"/>
        <v>0</v>
      </c>
      <c r="Y50" t="str">
        <f ca="1"/>
        <v>479232030Y9989809</v>
      </c>
      <c r="Z50">
        <f ca="1"/>
        <v>0</v>
      </c>
      <c r="AA50">
        <f ca="1"/>
        <v>0</v>
      </c>
      <c r="AB50">
        <f ca="1"/>
        <v>0</v>
      </c>
      <c r="AC50">
        <f ca="1"/>
        <v>0</v>
      </c>
      <c r="AD50">
        <f ca="1"/>
        <v>4623.53</v>
      </c>
      <c r="AE50">
        <f ca="1"/>
        <v>0</v>
      </c>
      <c r="AF50">
        <f ca="1"/>
        <v>0</v>
      </c>
      <c r="AG50">
        <f ca="1"/>
        <v>0</v>
      </c>
      <c r="AH50">
        <f ca="1"/>
        <v>0</v>
      </c>
      <c r="AI50">
        <f ca="1"/>
        <v>0</v>
      </c>
      <c r="AJ50">
        <f ca="1"/>
        <v>0</v>
      </c>
      <c r="AK50">
        <f ca="1"/>
        <v>0</v>
      </c>
      <c r="AL50" t="str">
        <f ca="1"/>
        <v>Has recibido un pago</v>
      </c>
      <c r="AM50">
        <f ca="1"/>
        <v>0</v>
      </c>
      <c r="AN50">
        <f ca="1"/>
        <v>0</v>
      </c>
      <c r="AO50" t="str">
        <f ca="1"/>
        <v>Crédito</v>
      </c>
      <c r="AP50" t="str">
        <f ca="1"/>
        <v>Not_Found</v>
      </c>
      <c r="AQ50" t="str">
        <f ca="1"/>
        <v>Not_Found</v>
      </c>
      <c r="AR50" t="str">
        <f ca="1"/>
        <v>Not_Found</v>
      </c>
      <c r="AS50" t="str">
        <f ca="1"/>
        <v>Not_Found</v>
      </c>
      <c r="AT50" t="s">
        <v>2594</v>
      </c>
    </row>
    <row r="51" spans="1:46" x14ac:dyDescent="0.3">
      <c r="A51" s="2" t="str">
        <f ca="1"/>
        <v>02/01/2026</v>
      </c>
      <c r="B51" s="13" t="str">
        <f ca="1"/>
        <v>11:44:59</v>
      </c>
      <c r="C51" t="str">
        <f ca="1"/>
        <v>CET</v>
      </c>
      <c r="D51" t="str">
        <f ca="1"/>
        <v>Ludivine Josephine</v>
      </c>
      <c r="E51" t="str">
        <f ca="1"/>
        <v>Pago con Pago en serie</v>
      </c>
      <c r="F51" t="str">
        <f ca="1"/>
        <v>Completado</v>
      </c>
      <c r="G51" t="str">
        <f ca="1"/>
        <v>EUR</v>
      </c>
      <c r="H51">
        <f ca="1"/>
        <v>-15</v>
      </c>
      <c r="I51">
        <f ca="1"/>
        <v>-0.3</v>
      </c>
      <c r="J51">
        <f ca="1"/>
        <v>-15.3</v>
      </c>
      <c r="K51" t="str">
        <f ca="1"/>
        <v>info@artestaposters.com</v>
      </c>
      <c r="L51" t="str">
        <f ca="1"/>
        <v>kanzilue@gmail.com</v>
      </c>
      <c r="M51" t="str">
        <f ca="1"/>
        <v>0L210004GU163253D</v>
      </c>
      <c r="N51">
        <f ca="1"/>
        <v>0</v>
      </c>
      <c r="O51" t="str">
        <f ca="1"/>
        <v>No confirmada</v>
      </c>
      <c r="P51">
        <f ca="1"/>
        <v>0</v>
      </c>
      <c r="Q51">
        <f ca="1"/>
        <v>0</v>
      </c>
      <c r="R51">
        <f ca="1"/>
        <v>0</v>
      </c>
      <c r="S51">
        <f ca="1"/>
        <v>0</v>
      </c>
      <c r="T51">
        <f ca="1"/>
        <v>0</v>
      </c>
      <c r="U51">
        <f ca="1"/>
        <v>0</v>
      </c>
      <c r="V51">
        <f ca="1"/>
        <v>0</v>
      </c>
      <c r="W51">
        <f ca="1"/>
        <v>0</v>
      </c>
      <c r="X51">
        <f ca="1"/>
        <v>0</v>
      </c>
      <c r="Y51" t="str">
        <f ca="1"/>
        <v>479232030Y9989809</v>
      </c>
      <c r="Z51">
        <f ca="1"/>
        <v>0</v>
      </c>
      <c r="AA51" t="str">
        <f ca="1"/>
        <v>item_1767350658_16</v>
      </c>
      <c r="AB51">
        <f ca="1"/>
        <v>0</v>
      </c>
      <c r="AC51">
        <f ca="1"/>
        <v>0</v>
      </c>
      <c r="AD51">
        <f ca="1"/>
        <v>4608.2299999999996</v>
      </c>
      <c r="AE51">
        <f ca="1"/>
        <v>0</v>
      </c>
      <c r="AF51">
        <f ca="1"/>
        <v>0</v>
      </c>
      <c r="AG51">
        <f ca="1"/>
        <v>0</v>
      </c>
      <c r="AH51">
        <f ca="1"/>
        <v>0</v>
      </c>
      <c r="AI51">
        <f ca="1"/>
        <v>0</v>
      </c>
      <c r="AJ51">
        <f ca="1"/>
        <v>0</v>
      </c>
      <c r="AK51">
        <f ca="1"/>
        <v>0</v>
      </c>
      <c r="AL51" t="str">
        <f ca="1"/>
        <v>Has recibido un pago</v>
      </c>
      <c r="AM51" t="str">
        <f ca="1"/>
        <v>Te hemos enviado un pago por PayPal.</v>
      </c>
      <c r="AN51">
        <f ca="1"/>
        <v>0</v>
      </c>
      <c r="AO51" t="str">
        <f ca="1"/>
        <v>Cargo</v>
      </c>
      <c r="AP51" t="str">
        <f ca="1"/>
        <v>Not_Found</v>
      </c>
      <c r="AQ51" t="str">
        <f ca="1"/>
        <v>Not_Found</v>
      </c>
      <c r="AR51" t="str">
        <f ca="1"/>
        <v>Not_Found</v>
      </c>
      <c r="AS51" t="str">
        <f ca="1"/>
        <v>Not_Found</v>
      </c>
      <c r="AT51" t="s">
        <v>2594</v>
      </c>
    </row>
    <row r="52" spans="1:46" x14ac:dyDescent="0.3">
      <c r="A52" s="2" t="str">
        <f ca="1"/>
        <v>02/01/2026</v>
      </c>
      <c r="B52" s="13" t="str">
        <f ca="1"/>
        <v>11:44:59</v>
      </c>
      <c r="C52" t="str">
        <f ca="1"/>
        <v>CET</v>
      </c>
      <c r="D52" t="str">
        <f ca="1"/>
        <v>PayPal</v>
      </c>
      <c r="E52" t="str">
        <f ca="1"/>
        <v>Cancelación de retención de cuenta general</v>
      </c>
      <c r="F52" t="str">
        <f ca="1"/>
        <v>Completado</v>
      </c>
      <c r="G52" t="str">
        <f ca="1"/>
        <v>EUR</v>
      </c>
      <c r="H52">
        <f ca="1"/>
        <v>15.3</v>
      </c>
      <c r="I52">
        <f ca="1"/>
        <v>0</v>
      </c>
      <c r="J52">
        <f ca="1"/>
        <v>15.3</v>
      </c>
      <c r="K52">
        <f ca="1"/>
        <v>0</v>
      </c>
      <c r="L52" t="str">
        <f ca="1"/>
        <v>info@artestaposters.com</v>
      </c>
      <c r="M52" t="str">
        <f ca="1"/>
        <v>1DB74760AN139141B</v>
      </c>
      <c r="N52">
        <f ca="1"/>
        <v>0</v>
      </c>
      <c r="O52">
        <f ca="1"/>
        <v>0</v>
      </c>
      <c r="P52">
        <f ca="1"/>
        <v>0</v>
      </c>
      <c r="Q52">
        <f ca="1"/>
        <v>0</v>
      </c>
      <c r="R52">
        <f ca="1"/>
        <v>0</v>
      </c>
      <c r="S52">
        <f ca="1"/>
        <v>0</v>
      </c>
      <c r="T52">
        <f ca="1"/>
        <v>0</v>
      </c>
      <c r="U52">
        <f ca="1"/>
        <v>0</v>
      </c>
      <c r="V52">
        <f ca="1"/>
        <v>0</v>
      </c>
      <c r="W52">
        <f ca="1"/>
        <v>0</v>
      </c>
      <c r="X52">
        <f ca="1"/>
        <v>0</v>
      </c>
      <c r="Y52" t="str">
        <f ca="1"/>
        <v>479232030Y9989809</v>
      </c>
      <c r="Z52">
        <f ca="1"/>
        <v>0</v>
      </c>
      <c r="AA52">
        <f ca="1"/>
        <v>0</v>
      </c>
      <c r="AB52">
        <f ca="1"/>
        <v>0</v>
      </c>
      <c r="AC52">
        <f ca="1"/>
        <v>0</v>
      </c>
      <c r="AD52">
        <f ca="1"/>
        <v>4623.53</v>
      </c>
      <c r="AE52">
        <f ca="1"/>
        <v>0</v>
      </c>
      <c r="AF52">
        <f ca="1"/>
        <v>0</v>
      </c>
      <c r="AG52">
        <f ca="1"/>
        <v>0</v>
      </c>
      <c r="AH52">
        <f ca="1"/>
        <v>0</v>
      </c>
      <c r="AI52">
        <f ca="1"/>
        <v>0</v>
      </c>
      <c r="AJ52">
        <f ca="1"/>
        <v>0</v>
      </c>
      <c r="AK52">
        <f ca="1"/>
        <v>0</v>
      </c>
      <c r="AL52" t="str">
        <f ca="1"/>
        <v>Has recibido un pago</v>
      </c>
      <c r="AM52">
        <f ca="1"/>
        <v>0</v>
      </c>
      <c r="AN52">
        <f ca="1"/>
        <v>0</v>
      </c>
      <c r="AO52" t="str">
        <f ca="1"/>
        <v>Crédito</v>
      </c>
      <c r="AP52" t="str">
        <f ca="1"/>
        <v>Not_Found</v>
      </c>
      <c r="AQ52" t="str">
        <f ca="1"/>
        <v>Not_Found</v>
      </c>
      <c r="AR52" t="str">
        <f ca="1"/>
        <v>Not_Found</v>
      </c>
      <c r="AS52" t="str">
        <f ca="1"/>
        <v>Not_Found</v>
      </c>
      <c r="AT52" t="s">
        <v>2594</v>
      </c>
    </row>
    <row r="53" spans="1:46" x14ac:dyDescent="0.3">
      <c r="A53" s="2" t="str">
        <f ca="1"/>
        <v>02/01/2026</v>
      </c>
      <c r="B53" s="13" t="str">
        <f ca="1"/>
        <v>11:44:59</v>
      </c>
      <c r="C53" t="str">
        <f ca="1"/>
        <v>CET</v>
      </c>
      <c r="D53" t="str">
        <f ca="1"/>
        <v>Studio 324</v>
      </c>
      <c r="E53" t="str">
        <f ca="1"/>
        <v>Pago con Pago en serie</v>
      </c>
      <c r="F53" t="str">
        <f ca="1"/>
        <v>Completado</v>
      </c>
      <c r="G53" t="str">
        <f ca="1"/>
        <v>EUR</v>
      </c>
      <c r="H53">
        <f ca="1"/>
        <v>-51</v>
      </c>
      <c r="I53">
        <f ca="1"/>
        <v>-1.02</v>
      </c>
      <c r="J53">
        <f ca="1"/>
        <v>-52.02</v>
      </c>
      <c r="K53" t="str">
        <f ca="1"/>
        <v>info@artestaposters.com</v>
      </c>
      <c r="L53" t="str">
        <f ca="1"/>
        <v>studio324info@gmail.com</v>
      </c>
      <c r="M53" t="str">
        <f ca="1"/>
        <v>93E85481XP5697051</v>
      </c>
      <c r="N53">
        <f ca="1"/>
        <v>0</v>
      </c>
      <c r="O53" t="str">
        <f ca="1"/>
        <v>No confirmada</v>
      </c>
      <c r="P53">
        <f ca="1"/>
        <v>0</v>
      </c>
      <c r="Q53">
        <f ca="1"/>
        <v>0</v>
      </c>
      <c r="R53">
        <f ca="1"/>
        <v>0</v>
      </c>
      <c r="S53">
        <f ca="1"/>
        <v>0</v>
      </c>
      <c r="T53">
        <f ca="1"/>
        <v>0</v>
      </c>
      <c r="U53">
        <f ca="1"/>
        <v>0</v>
      </c>
      <c r="V53">
        <f ca="1"/>
        <v>0</v>
      </c>
      <c r="W53">
        <f ca="1"/>
        <v>0</v>
      </c>
      <c r="X53">
        <f ca="1"/>
        <v>0</v>
      </c>
      <c r="Y53" t="str">
        <f ca="1"/>
        <v>479232030Y9989809</v>
      </c>
      <c r="Z53">
        <f ca="1"/>
        <v>0</v>
      </c>
      <c r="AA53" t="str">
        <f ca="1"/>
        <v>item_1767350658_14</v>
      </c>
      <c r="AB53">
        <f ca="1"/>
        <v>0</v>
      </c>
      <c r="AC53">
        <f ca="1"/>
        <v>0</v>
      </c>
      <c r="AD53">
        <f ca="1"/>
        <v>4571.51</v>
      </c>
      <c r="AE53">
        <f ca="1"/>
        <v>0</v>
      </c>
      <c r="AF53">
        <f ca="1"/>
        <v>0</v>
      </c>
      <c r="AG53">
        <f ca="1"/>
        <v>0</v>
      </c>
      <c r="AH53">
        <f ca="1"/>
        <v>0</v>
      </c>
      <c r="AI53">
        <f ca="1"/>
        <v>0</v>
      </c>
      <c r="AJ53">
        <f ca="1"/>
        <v>0</v>
      </c>
      <c r="AK53">
        <f ca="1"/>
        <v>0</v>
      </c>
      <c r="AL53" t="str">
        <f ca="1"/>
        <v>Has recibido un pago</v>
      </c>
      <c r="AM53" t="str">
        <f ca="1"/>
        <v>Te hemos enviado un pago por PayPal.</v>
      </c>
      <c r="AN53">
        <f ca="1"/>
        <v>0</v>
      </c>
      <c r="AO53" t="str">
        <f ca="1"/>
        <v>Cargo</v>
      </c>
      <c r="AP53" t="str">
        <f ca="1"/>
        <v>Not_Found</v>
      </c>
      <c r="AQ53" t="str">
        <f ca="1"/>
        <v>Not_Found</v>
      </c>
      <c r="AR53" t="str">
        <f ca="1"/>
        <v>Not_Found</v>
      </c>
      <c r="AS53" t="str">
        <f ca="1"/>
        <v>Not_Found</v>
      </c>
      <c r="AT53" t="s">
        <v>2594</v>
      </c>
    </row>
    <row r="54" spans="1:46" x14ac:dyDescent="0.3">
      <c r="A54" s="2" t="str">
        <f ca="1"/>
        <v>02/01/2026</v>
      </c>
      <c r="B54" s="13" t="str">
        <f ca="1"/>
        <v>11:44:59</v>
      </c>
      <c r="C54" t="str">
        <f ca="1"/>
        <v>CET</v>
      </c>
      <c r="D54" t="str">
        <f ca="1"/>
        <v>PayPal</v>
      </c>
      <c r="E54" t="str">
        <f ca="1"/>
        <v>Cancelación de retención de cuenta general</v>
      </c>
      <c r="F54" t="str">
        <f ca="1"/>
        <v>Completado</v>
      </c>
      <c r="G54" t="str">
        <f ca="1"/>
        <v>EUR</v>
      </c>
      <c r="H54">
        <f ca="1"/>
        <v>52.02</v>
      </c>
      <c r="I54">
        <f ca="1"/>
        <v>0</v>
      </c>
      <c r="J54">
        <f ca="1"/>
        <v>52.02</v>
      </c>
      <c r="K54">
        <f ca="1"/>
        <v>0</v>
      </c>
      <c r="L54" t="str">
        <f ca="1"/>
        <v>info@artestaposters.com</v>
      </c>
      <c r="M54" t="str">
        <f ca="1"/>
        <v>7ME69720N1344303T</v>
      </c>
      <c r="N54">
        <f ca="1"/>
        <v>0</v>
      </c>
      <c r="O54">
        <f ca="1"/>
        <v>0</v>
      </c>
      <c r="P54">
        <f ca="1"/>
        <v>0</v>
      </c>
      <c r="Q54">
        <f ca="1"/>
        <v>0</v>
      </c>
      <c r="R54">
        <f ca="1"/>
        <v>0</v>
      </c>
      <c r="S54">
        <f ca="1"/>
        <v>0</v>
      </c>
      <c r="T54">
        <f ca="1"/>
        <v>0</v>
      </c>
      <c r="U54">
        <f ca="1"/>
        <v>0</v>
      </c>
      <c r="V54">
        <f ca="1"/>
        <v>0</v>
      </c>
      <c r="W54">
        <f ca="1"/>
        <v>0</v>
      </c>
      <c r="X54">
        <f ca="1"/>
        <v>0</v>
      </c>
      <c r="Y54" t="str">
        <f ca="1"/>
        <v>479232030Y9989809</v>
      </c>
      <c r="Z54">
        <f ca="1"/>
        <v>0</v>
      </c>
      <c r="AA54">
        <f ca="1"/>
        <v>0</v>
      </c>
      <c r="AB54">
        <f ca="1"/>
        <v>0</v>
      </c>
      <c r="AC54">
        <f ca="1"/>
        <v>0</v>
      </c>
      <c r="AD54">
        <f ca="1"/>
        <v>4623.53</v>
      </c>
      <c r="AE54">
        <f ca="1"/>
        <v>0</v>
      </c>
      <c r="AF54">
        <f ca="1"/>
        <v>0</v>
      </c>
      <c r="AG54">
        <f ca="1"/>
        <v>0</v>
      </c>
      <c r="AH54">
        <f ca="1"/>
        <v>0</v>
      </c>
      <c r="AI54">
        <f ca="1"/>
        <v>0</v>
      </c>
      <c r="AJ54">
        <f ca="1"/>
        <v>0</v>
      </c>
      <c r="AK54">
        <f ca="1"/>
        <v>0</v>
      </c>
      <c r="AL54" t="str">
        <f ca="1"/>
        <v>Has recibido un pago</v>
      </c>
      <c r="AM54">
        <f ca="1"/>
        <v>0</v>
      </c>
      <c r="AN54">
        <f ca="1"/>
        <v>0</v>
      </c>
      <c r="AO54" t="str">
        <f ca="1"/>
        <v>Crédito</v>
      </c>
      <c r="AP54" t="str">
        <f ca="1"/>
        <v>Not_Found</v>
      </c>
      <c r="AQ54" t="str">
        <f ca="1"/>
        <v>Not_Found</v>
      </c>
      <c r="AR54" t="str">
        <f ca="1"/>
        <v>Not_Found</v>
      </c>
      <c r="AS54" t="str">
        <f ca="1"/>
        <v>Not_Found</v>
      </c>
      <c r="AT54" t="s">
        <v>2594</v>
      </c>
    </row>
    <row r="55" spans="1:46" x14ac:dyDescent="0.3">
      <c r="A55" s="2" t="str">
        <f ca="1"/>
        <v>02/01/2026</v>
      </c>
      <c r="B55" s="13" t="str">
        <f ca="1"/>
        <v>11:45:02</v>
      </c>
      <c r="C55" t="str">
        <f ca="1"/>
        <v>CET</v>
      </c>
      <c r="D55" t="str">
        <f ca="1"/>
        <v>sudevi sen</v>
      </c>
      <c r="E55" t="str">
        <f ca="1"/>
        <v>Pago con Pago en serie</v>
      </c>
      <c r="F55" t="str">
        <f ca="1"/>
        <v>Completado</v>
      </c>
      <c r="G55" t="str">
        <f ca="1"/>
        <v>EUR</v>
      </c>
      <c r="H55">
        <f ca="1"/>
        <v>-37.049999999999997</v>
      </c>
      <c r="I55">
        <f ca="1"/>
        <v>-0.74</v>
      </c>
      <c r="J55">
        <f ca="1"/>
        <v>-37.79</v>
      </c>
      <c r="K55" t="str">
        <f ca="1"/>
        <v>info@artestaposters.com</v>
      </c>
      <c r="L55" t="str">
        <f ca="1"/>
        <v>sudevi.sen@gmail.com</v>
      </c>
      <c r="M55" t="str">
        <f ca="1"/>
        <v>1R404280BF411625X</v>
      </c>
      <c r="N55">
        <f ca="1"/>
        <v>0</v>
      </c>
      <c r="O55" t="str">
        <f ca="1"/>
        <v>No confirmada</v>
      </c>
      <c r="P55">
        <f ca="1"/>
        <v>0</v>
      </c>
      <c r="Q55">
        <f ca="1"/>
        <v>0</v>
      </c>
      <c r="R55">
        <f ca="1"/>
        <v>0</v>
      </c>
      <c r="S55">
        <f ca="1"/>
        <v>0</v>
      </c>
      <c r="T55">
        <f ca="1"/>
        <v>0</v>
      </c>
      <c r="U55">
        <f ca="1"/>
        <v>0</v>
      </c>
      <c r="V55">
        <f ca="1"/>
        <v>0</v>
      </c>
      <c r="W55">
        <f ca="1"/>
        <v>0</v>
      </c>
      <c r="X55">
        <f ca="1"/>
        <v>0</v>
      </c>
      <c r="Y55" t="str">
        <f ca="1"/>
        <v>479232030Y9989809</v>
      </c>
      <c r="Z55">
        <f ca="1"/>
        <v>0</v>
      </c>
      <c r="AA55" t="str">
        <f ca="1"/>
        <v>item_1767350658_25</v>
      </c>
      <c r="AB55">
        <f ca="1"/>
        <v>0</v>
      </c>
      <c r="AC55">
        <f ca="1"/>
        <v>0</v>
      </c>
      <c r="AD55">
        <f ca="1"/>
        <v>4585.74</v>
      </c>
      <c r="AE55">
        <f ca="1"/>
        <v>0</v>
      </c>
      <c r="AF55">
        <f ca="1"/>
        <v>0</v>
      </c>
      <c r="AG55">
        <f ca="1"/>
        <v>0</v>
      </c>
      <c r="AH55">
        <f ca="1"/>
        <v>0</v>
      </c>
      <c r="AI55">
        <f ca="1"/>
        <v>0</v>
      </c>
      <c r="AJ55">
        <f ca="1"/>
        <v>0</v>
      </c>
      <c r="AK55">
        <f ca="1"/>
        <v>0</v>
      </c>
      <c r="AL55" t="str">
        <f ca="1"/>
        <v>Has recibido un pago</v>
      </c>
      <c r="AM55" t="str">
        <f ca="1"/>
        <v>Te hemos enviado un pago por PayPal.</v>
      </c>
      <c r="AN55">
        <f ca="1"/>
        <v>0</v>
      </c>
      <c r="AO55" t="str">
        <f ca="1"/>
        <v>Cargo</v>
      </c>
      <c r="AP55" t="str">
        <f ca="1"/>
        <v>Not_Found</v>
      </c>
      <c r="AQ55" t="str">
        <f ca="1"/>
        <v>Not_Found</v>
      </c>
      <c r="AR55" t="str">
        <f ca="1"/>
        <v>Not_Found</v>
      </c>
      <c r="AS55" t="str">
        <f ca="1"/>
        <v>Not_Found</v>
      </c>
      <c r="AT55" t="s">
        <v>2594</v>
      </c>
    </row>
    <row r="56" spans="1:46" x14ac:dyDescent="0.3">
      <c r="A56" s="2" t="str">
        <f ca="1"/>
        <v>02/01/2026</v>
      </c>
      <c r="B56" s="13" t="str">
        <f ca="1"/>
        <v>11:45:02</v>
      </c>
      <c r="C56" t="str">
        <f ca="1"/>
        <v>CET</v>
      </c>
      <c r="D56" t="str">
        <f ca="1"/>
        <v>PayPal</v>
      </c>
      <c r="E56" t="str">
        <f ca="1"/>
        <v>Cancelación de retención de cuenta general</v>
      </c>
      <c r="F56" t="str">
        <f ca="1"/>
        <v>Completado</v>
      </c>
      <c r="G56" t="str">
        <f ca="1"/>
        <v>EUR</v>
      </c>
      <c r="H56">
        <f ca="1"/>
        <v>37.79</v>
      </c>
      <c r="I56">
        <f ca="1"/>
        <v>0</v>
      </c>
      <c r="J56">
        <f ca="1"/>
        <v>37.79</v>
      </c>
      <c r="K56">
        <f ca="1"/>
        <v>0</v>
      </c>
      <c r="L56" t="str">
        <f ca="1"/>
        <v>info@artestaposters.com</v>
      </c>
      <c r="M56" t="str">
        <f ca="1"/>
        <v>5L319827LB516545M</v>
      </c>
      <c r="N56">
        <f ca="1"/>
        <v>0</v>
      </c>
      <c r="O56">
        <f ca="1"/>
        <v>0</v>
      </c>
      <c r="P56">
        <f ca="1"/>
        <v>0</v>
      </c>
      <c r="Q56">
        <f ca="1"/>
        <v>0</v>
      </c>
      <c r="R56">
        <f ca="1"/>
        <v>0</v>
      </c>
      <c r="S56">
        <f ca="1"/>
        <v>0</v>
      </c>
      <c r="T56">
        <f ca="1"/>
        <v>0</v>
      </c>
      <c r="U56">
        <f ca="1"/>
        <v>0</v>
      </c>
      <c r="V56">
        <f ca="1"/>
        <v>0</v>
      </c>
      <c r="W56">
        <f ca="1"/>
        <v>0</v>
      </c>
      <c r="X56">
        <f ca="1"/>
        <v>0</v>
      </c>
      <c r="Y56" t="str">
        <f ca="1"/>
        <v>479232030Y9989809</v>
      </c>
      <c r="Z56">
        <f ca="1"/>
        <v>0</v>
      </c>
      <c r="AA56">
        <f ca="1"/>
        <v>0</v>
      </c>
      <c r="AB56">
        <f ca="1"/>
        <v>0</v>
      </c>
      <c r="AC56">
        <f ca="1"/>
        <v>0</v>
      </c>
      <c r="AD56">
        <f ca="1"/>
        <v>4623.53</v>
      </c>
      <c r="AE56">
        <f ca="1"/>
        <v>0</v>
      </c>
      <c r="AF56">
        <f ca="1"/>
        <v>0</v>
      </c>
      <c r="AG56">
        <f ca="1"/>
        <v>0</v>
      </c>
      <c r="AH56">
        <f ca="1"/>
        <v>0</v>
      </c>
      <c r="AI56">
        <f ca="1"/>
        <v>0</v>
      </c>
      <c r="AJ56">
        <f ca="1"/>
        <v>0</v>
      </c>
      <c r="AK56">
        <f ca="1"/>
        <v>0</v>
      </c>
      <c r="AL56" t="str">
        <f ca="1"/>
        <v>Has recibido un pago</v>
      </c>
      <c r="AM56">
        <f ca="1"/>
        <v>0</v>
      </c>
      <c r="AN56">
        <f ca="1"/>
        <v>0</v>
      </c>
      <c r="AO56" t="str">
        <f ca="1"/>
        <v>Crédito</v>
      </c>
      <c r="AP56" t="str">
        <f ca="1"/>
        <v>Not_Found</v>
      </c>
      <c r="AQ56" t="str">
        <f ca="1"/>
        <v>Not_Found</v>
      </c>
      <c r="AR56" t="str">
        <f ca="1"/>
        <v>Not_Found</v>
      </c>
      <c r="AS56" t="str">
        <f ca="1"/>
        <v>Not_Found</v>
      </c>
      <c r="AT56" t="s">
        <v>2594</v>
      </c>
    </row>
    <row r="57" spans="1:46" x14ac:dyDescent="0.3">
      <c r="A57" s="2" t="str">
        <f ca="1"/>
        <v>05/01/2026</v>
      </c>
      <c r="B57" s="13" t="str">
        <f ca="1"/>
        <v>01:04:24</v>
      </c>
      <c r="C57" t="str">
        <f ca="1"/>
        <v>CET</v>
      </c>
      <c r="D57">
        <f ca="1"/>
        <v>0</v>
      </c>
      <c r="E57" t="str">
        <f ca="1"/>
        <v>Retirada general</v>
      </c>
      <c r="F57" t="str">
        <f ca="1"/>
        <v>Completado</v>
      </c>
      <c r="G57" t="str">
        <f ca="1"/>
        <v>EUR</v>
      </c>
      <c r="H57">
        <f ca="1"/>
        <v>-5490.65</v>
      </c>
      <c r="I57">
        <f ca="1"/>
        <v>0</v>
      </c>
      <c r="J57">
        <f ca="1"/>
        <v>-5490.65</v>
      </c>
      <c r="K57" t="str">
        <f ca="1"/>
        <v>info@artestaposters.com</v>
      </c>
      <c r="L57">
        <f ca="1"/>
        <v>0</v>
      </c>
      <c r="M57" t="str">
        <f ca="1"/>
        <v>7T979406AP187833S</v>
      </c>
      <c r="N57">
        <f ca="1"/>
        <v>0</v>
      </c>
      <c r="O57">
        <f ca="1"/>
        <v>0</v>
      </c>
      <c r="P57">
        <f ca="1"/>
        <v>0</v>
      </c>
      <c r="Q57">
        <f ca="1"/>
        <v>0</v>
      </c>
      <c r="R57">
        <f ca="1"/>
        <v>0</v>
      </c>
      <c r="S57">
        <f ca="1"/>
        <v>0</v>
      </c>
      <c r="T57">
        <f ca="1"/>
        <v>0</v>
      </c>
      <c r="U57">
        <f ca="1"/>
        <v>0</v>
      </c>
      <c r="V57">
        <f ca="1"/>
        <v>0</v>
      </c>
      <c r="W57">
        <f ca="1"/>
        <v>0</v>
      </c>
      <c r="X57">
        <f ca="1"/>
        <v>0</v>
      </c>
      <c r="Y57">
        <f ca="1"/>
        <v>0</v>
      </c>
      <c r="Z57">
        <f ca="1"/>
        <v>0</v>
      </c>
      <c r="AA57">
        <f ca="1"/>
        <v>0</v>
      </c>
      <c r="AB57">
        <f ca="1"/>
        <v>0</v>
      </c>
      <c r="AC57">
        <f ca="1"/>
        <v>0</v>
      </c>
      <c r="AD57">
        <f ca="1"/>
        <v>3265.01</v>
      </c>
      <c r="AE57">
        <f ca="1"/>
        <v>0</v>
      </c>
      <c r="AF57">
        <f ca="1"/>
        <v>0</v>
      </c>
      <c r="AG57">
        <f ca="1"/>
        <v>0</v>
      </c>
      <c r="AH57">
        <f ca="1"/>
        <v>0</v>
      </c>
      <c r="AI57">
        <f ca="1"/>
        <v>0</v>
      </c>
      <c r="AJ57">
        <f ca="1"/>
        <v>0</v>
      </c>
      <c r="AK57">
        <f ca="1"/>
        <v>0</v>
      </c>
      <c r="AL57">
        <f ca="1"/>
        <v>0</v>
      </c>
      <c r="AM57">
        <f ca="1"/>
        <v>0</v>
      </c>
      <c r="AN57">
        <f ca="1"/>
        <v>0</v>
      </c>
      <c r="AO57" t="str">
        <f ca="1"/>
        <v>Cargo</v>
      </c>
      <c r="AP57" t="str">
        <f ca="1"/>
        <v>Not_Found</v>
      </c>
      <c r="AQ57" t="str">
        <f ca="1"/>
        <v>Not_Found</v>
      </c>
      <c r="AR57" t="str">
        <f ca="1"/>
        <v>Not_Found</v>
      </c>
      <c r="AS57" t="str">
        <f ca="1"/>
        <v>Not_Found</v>
      </c>
      <c r="AT57" t="s">
        <v>2595</v>
      </c>
    </row>
    <row r="58" spans="1:46" x14ac:dyDescent="0.3">
      <c r="A58" s="2" t="str">
        <f ca="1"/>
        <v>09/01/2026</v>
      </c>
      <c r="B58" s="13" t="str">
        <f ca="1"/>
        <v>15:32:45</v>
      </c>
      <c r="C58" t="str">
        <f ca="1"/>
        <v>CET</v>
      </c>
      <c r="D58" t="str">
        <f ca="1"/>
        <v>PayPal</v>
      </c>
      <c r="E58" t="str">
        <f ca="1"/>
        <v>Cancelación de la retención por resolución de disputa</v>
      </c>
      <c r="F58" t="str">
        <f ca="1"/>
        <v>Rechazado</v>
      </c>
      <c r="G58" t="str">
        <f ca="1"/>
        <v>EUR</v>
      </c>
      <c r="H58">
        <f ca="1"/>
        <v>239</v>
      </c>
      <c r="I58">
        <f ca="1"/>
        <v>0</v>
      </c>
      <c r="J58">
        <f ca="1"/>
        <v>239</v>
      </c>
      <c r="K58" t="str">
        <f ca="1"/>
        <v>familiasubirats@gmail.com</v>
      </c>
      <c r="L58" t="str">
        <f ca="1"/>
        <v>info@artestaposters.com</v>
      </c>
      <c r="M58" t="str">
        <f ca="1"/>
        <v>3R883177UP728770K</v>
      </c>
      <c r="N58">
        <f ca="1"/>
        <v>0</v>
      </c>
      <c r="O58" t="str">
        <f ca="1"/>
        <v>No confirmada</v>
      </c>
      <c r="P58" t="str">
        <f ca="1"/>
        <v>Lifestyle No1 - Dan Hobday - Lienzo / Madera roble natural / 100x140</v>
      </c>
      <c r="Q58">
        <f ca="1"/>
        <v>0</v>
      </c>
      <c r="R58">
        <f ca="1"/>
        <v>0</v>
      </c>
      <c r="S58">
        <f ca="1"/>
        <v>0</v>
      </c>
      <c r="T58">
        <f ca="1"/>
        <v>0</v>
      </c>
      <c r="U58">
        <f ca="1"/>
        <v>0</v>
      </c>
      <c r="V58">
        <f ca="1"/>
        <v>0</v>
      </c>
      <c r="W58">
        <f ca="1"/>
        <v>0</v>
      </c>
      <c r="X58">
        <f ca="1"/>
        <v>0</v>
      </c>
      <c r="Y58" t="str">
        <f ca="1"/>
        <v>2X613087B4031615C</v>
      </c>
      <c r="Z58" t="str">
        <f ca="1"/>
        <v>rQN3J0BCiE5sUt8uOSiRjPo6W</v>
      </c>
      <c r="AA58" t="str">
        <f ca="1"/>
        <v>{"shop_id":751927347,"session_id":"rQN3J0BCiE5sUt8uOSiRjPo6W"}</v>
      </c>
      <c r="AB58">
        <f ca="1"/>
        <v>1</v>
      </c>
      <c r="AC58">
        <f ca="1"/>
        <v>0</v>
      </c>
      <c r="AD58">
        <f ca="1"/>
        <v>10588.15</v>
      </c>
      <c r="AE58">
        <f ca="1"/>
        <v>0</v>
      </c>
      <c r="AF58">
        <f ca="1"/>
        <v>0</v>
      </c>
      <c r="AG58">
        <f ca="1"/>
        <v>0</v>
      </c>
      <c r="AH58">
        <f ca="1"/>
        <v>0</v>
      </c>
      <c r="AI58">
        <f ca="1"/>
        <v>0</v>
      </c>
      <c r="AJ58">
        <f ca="1"/>
        <v>0</v>
      </c>
      <c r="AK58" t="str">
        <f ca="1"/>
        <v>+34 675805169</v>
      </c>
      <c r="AL58" t="str">
        <f ca="1"/>
        <v>Lifestyle No1 - Dan Hobday - Lienzo / Madera roble natural / 100x140</v>
      </c>
      <c r="AM58">
        <f ca="1"/>
        <v>0</v>
      </c>
      <c r="AN58">
        <f ca="1"/>
        <v>0</v>
      </c>
      <c r="AO58" t="str">
        <f ca="1"/>
        <v>Crédito</v>
      </c>
      <c r="AP58" t="str">
        <f ca="1"/>
        <v>Not_Found</v>
      </c>
      <c r="AQ58" t="str">
        <f ca="1"/>
        <v>Not_Found</v>
      </c>
      <c r="AR58" t="str">
        <f ca="1"/>
        <v>Not_Found</v>
      </c>
      <c r="AS58" t="str">
        <f ca="1"/>
        <v>Not_Found</v>
      </c>
      <c r="AT58" t="s">
        <v>26778</v>
      </c>
    </row>
    <row r="59" spans="1:46" x14ac:dyDescent="0.3">
      <c r="A59" s="2" t="str">
        <f ca="1"/>
        <v>10/01/2026</v>
      </c>
      <c r="B59" s="13" t="str">
        <f ca="1"/>
        <v>00:25:22</v>
      </c>
      <c r="C59" t="str">
        <f ca="1"/>
        <v>CET</v>
      </c>
      <c r="D59">
        <f ca="1"/>
        <v>0</v>
      </c>
      <c r="E59" t="str">
        <f ca="1"/>
        <v>Tarifa por disputa</v>
      </c>
      <c r="F59" t="str">
        <f ca="1"/>
        <v>Completado</v>
      </c>
      <c r="G59" t="str">
        <f ca="1"/>
        <v>EUR</v>
      </c>
      <c r="H59">
        <f ca="1"/>
        <v>-14</v>
      </c>
      <c r="I59">
        <f ca="1"/>
        <v>0</v>
      </c>
      <c r="J59">
        <f ca="1"/>
        <v>-14</v>
      </c>
      <c r="K59" t="str">
        <f ca="1"/>
        <v>info@artestaposters.com</v>
      </c>
      <c r="L59">
        <f ca="1"/>
        <v>0</v>
      </c>
      <c r="M59" t="str">
        <f ca="1"/>
        <v>8FB98215V4067033P</v>
      </c>
      <c r="N59">
        <f ca="1"/>
        <v>0</v>
      </c>
      <c r="O59">
        <f ca="1"/>
        <v>0</v>
      </c>
      <c r="P59">
        <f ca="1"/>
        <v>0</v>
      </c>
      <c r="Q59">
        <f ca="1"/>
        <v>0</v>
      </c>
      <c r="R59">
        <f ca="1"/>
        <v>0</v>
      </c>
      <c r="S59">
        <f ca="1"/>
        <v>0</v>
      </c>
      <c r="T59">
        <f ca="1"/>
        <v>0</v>
      </c>
      <c r="U59">
        <f ca="1"/>
        <v>0</v>
      </c>
      <c r="V59">
        <f ca="1"/>
        <v>0</v>
      </c>
      <c r="W59">
        <f ca="1"/>
        <v>0</v>
      </c>
      <c r="X59">
        <f ca="1"/>
        <v>0</v>
      </c>
      <c r="Y59" t="str">
        <f ca="1"/>
        <v>6R371457FM016183K</v>
      </c>
      <c r="Z59" t="str">
        <f ca="1"/>
        <v>rNGs3ACKmOa7zgH0oveffcOUC</v>
      </c>
      <c r="AA59">
        <f ca="1"/>
        <v>0</v>
      </c>
      <c r="AB59">
        <f ca="1"/>
        <v>0</v>
      </c>
      <c r="AC59">
        <f ca="1"/>
        <v>0</v>
      </c>
      <c r="AD59">
        <f ca="1"/>
        <v>11732.99</v>
      </c>
      <c r="AE59">
        <f ca="1"/>
        <v>0</v>
      </c>
      <c r="AF59">
        <f ca="1"/>
        <v>0</v>
      </c>
      <c r="AG59">
        <f ca="1"/>
        <v>0</v>
      </c>
      <c r="AH59">
        <f ca="1"/>
        <v>0</v>
      </c>
      <c r="AI59">
        <f ca="1"/>
        <v>0</v>
      </c>
      <c r="AJ59">
        <f ca="1"/>
        <v>0</v>
      </c>
      <c r="AK59" t="str">
        <f ca="1"/>
        <v>+34 670310506</v>
      </c>
      <c r="AL59">
        <f ca="1"/>
        <v>0</v>
      </c>
      <c r="AM59">
        <f ca="1"/>
        <v>0</v>
      </c>
      <c r="AN59">
        <f ca="1"/>
        <v>0</v>
      </c>
      <c r="AO59" t="str">
        <f ca="1"/>
        <v>Cargo</v>
      </c>
      <c r="AP59" t="str">
        <f ca="1"/>
        <v>Not_Found</v>
      </c>
      <c r="AQ59" t="str">
        <f ca="1"/>
        <v>Not_Found</v>
      </c>
      <c r="AR59" t="str">
        <f ca="1"/>
        <v>Not_Found</v>
      </c>
      <c r="AS59" t="str">
        <f ca="1"/>
        <v>Not_Found</v>
      </c>
      <c r="AT59" t="s">
        <v>26778</v>
      </c>
    </row>
    <row r="60" spans="1:46" x14ac:dyDescent="0.3">
      <c r="A60" s="17" t="str">
        <f ca="1"/>
        <v>10/01/2026</v>
      </c>
      <c r="B60" s="18" t="str">
        <f ca="1"/>
        <v>00:25:22</v>
      </c>
      <c r="C60" s="19" t="str">
        <f ca="1"/>
        <v>CET</v>
      </c>
      <c r="D60" s="19" t="str">
        <f ca="1"/>
        <v>PayPal</v>
      </c>
      <c r="E60" s="19" t="str">
        <f ca="1"/>
        <v>Cancelación de la retención por resolución de disputa</v>
      </c>
      <c r="F60" s="19" t="str">
        <f ca="1"/>
        <v>Rechazado</v>
      </c>
      <c r="G60" s="19" t="str">
        <f ca="1"/>
        <v>EUR</v>
      </c>
      <c r="H60" s="19">
        <f ca="1"/>
        <v>57.15</v>
      </c>
      <c r="I60" s="19">
        <f ca="1"/>
        <v>0</v>
      </c>
      <c r="J60" s="19">
        <f ca="1"/>
        <v>57.15</v>
      </c>
      <c r="K60" s="19" t="str">
        <f ca="1"/>
        <v>pepa.hernandez@businessplaza.es</v>
      </c>
      <c r="L60" s="19" t="str">
        <f ca="1"/>
        <v>info@artestaposters.com</v>
      </c>
      <c r="M60" s="19" t="str">
        <f ca="1"/>
        <v>1J973624V17195235</v>
      </c>
      <c r="N60">
        <f ca="1"/>
        <v>0</v>
      </c>
      <c r="O60" t="str">
        <f ca="1"/>
        <v>No confirmada</v>
      </c>
      <c r="P60" t="str">
        <f ca="1"/>
        <v>Shape No.3 - Póster / Sin marco / 30x40, Horizontal lines with gold - Póster / Sin marco / 30x40, Salvador Dali fleurs I - Póster / Sin marco / 20x30, Salvador Dali fleurs II - Póster / Sin marco / 20x30</v>
      </c>
      <c r="Q60">
        <f ca="1"/>
        <v>0</v>
      </c>
      <c r="R60">
        <f ca="1"/>
        <v>0</v>
      </c>
      <c r="S60">
        <f ca="1"/>
        <v>0</v>
      </c>
      <c r="T60">
        <f ca="1"/>
        <v>0</v>
      </c>
      <c r="U60">
        <f ca="1"/>
        <v>0</v>
      </c>
      <c r="V60">
        <f ca="1"/>
        <v>0</v>
      </c>
      <c r="W60">
        <f ca="1"/>
        <v>0</v>
      </c>
      <c r="X60">
        <f ca="1"/>
        <v>0</v>
      </c>
      <c r="Y60" t="str">
        <f ca="1"/>
        <v>6R371457FM016183K</v>
      </c>
      <c r="Z60" t="str">
        <f ca="1"/>
        <v>rNGs3ACKmOa7zgH0oveffcOUC</v>
      </c>
      <c r="AA60" t="str">
        <f ca="1"/>
        <v>{"shop_id":751927347,"session_id":"rNGs3ACKmOa7zgH0oveffcOUC"}</v>
      </c>
      <c r="AB60">
        <f ca="1"/>
        <v>4</v>
      </c>
      <c r="AC60">
        <f ca="1"/>
        <v>0</v>
      </c>
      <c r="AD60">
        <f ca="1"/>
        <v>11790.14</v>
      </c>
      <c r="AE60">
        <f ca="1"/>
        <v>0</v>
      </c>
      <c r="AF60">
        <f ca="1"/>
        <v>0</v>
      </c>
      <c r="AG60">
        <f ca="1"/>
        <v>0</v>
      </c>
      <c r="AH60">
        <f ca="1"/>
        <v>0</v>
      </c>
      <c r="AI60">
        <f ca="1"/>
        <v>0</v>
      </c>
      <c r="AJ60">
        <f ca="1"/>
        <v>0</v>
      </c>
      <c r="AK60" t="str">
        <f ca="1"/>
        <v>+34 670310506</v>
      </c>
      <c r="AL60" t="str">
        <f ca="1"/>
        <v>Salvador Dali fleurs I - Póster / Sin marco / 20x30</v>
      </c>
      <c r="AM60">
        <f ca="1"/>
        <v>0</v>
      </c>
      <c r="AN60">
        <f ca="1"/>
        <v>0</v>
      </c>
      <c r="AO60" t="str">
        <f ca="1"/>
        <v>Crédito</v>
      </c>
      <c r="AP60" t="str">
        <f ca="1"/>
        <v>Not_Found</v>
      </c>
      <c r="AQ60" t="str">
        <f ca="1"/>
        <v>Not_Found</v>
      </c>
      <c r="AR60" t="str">
        <f ca="1"/>
        <v>Not_Found</v>
      </c>
      <c r="AS60" t="str">
        <f ca="1"/>
        <v>Not_Found</v>
      </c>
      <c r="AT60" t="s">
        <v>2597</v>
      </c>
    </row>
    <row r="61" spans="1:46" x14ac:dyDescent="0.3">
      <c r="A61" s="2" t="str">
        <f ca="1"/>
        <v>10/01/2026</v>
      </c>
      <c r="B61" s="13" t="str">
        <f ca="1"/>
        <v>00:25:23</v>
      </c>
      <c r="C61" t="str">
        <f ca="1"/>
        <v>CET</v>
      </c>
      <c r="D61" t="str">
        <f ca="1"/>
        <v>PayPal</v>
      </c>
      <c r="E61" t="str">
        <f ca="1"/>
        <v>Cancelación del pago</v>
      </c>
      <c r="F61" t="str">
        <f ca="1"/>
        <v>Completado</v>
      </c>
      <c r="G61" t="str">
        <f ca="1"/>
        <v>EUR</v>
      </c>
      <c r="H61">
        <f ca="1"/>
        <v>-59.22</v>
      </c>
      <c r="I61">
        <f ca="1"/>
        <v>2.0699999999999998</v>
      </c>
      <c r="J61">
        <f ca="1"/>
        <v>-57.15</v>
      </c>
      <c r="K61" t="str">
        <f ca="1"/>
        <v>info@artestaposters.com</v>
      </c>
      <c r="L61" t="str">
        <f ca="1"/>
        <v>pepa.hernandez@businessplaza.es</v>
      </c>
      <c r="M61" t="str">
        <f ca="1"/>
        <v>35M709458Y057703T</v>
      </c>
      <c r="N61">
        <f ca="1"/>
        <v>0</v>
      </c>
      <c r="O61" t="str">
        <f ca="1"/>
        <v>No confirmada</v>
      </c>
      <c r="P61" t="str">
        <f ca="1"/>
        <v>Horizontal lines with gold - Póster / Sin marco / 30x40, Salvador Dali fleurs II - Póster / Sin marco / 20x30, Salvador Dali fleurs I - Póster / Sin marco / 20x30, Shape No.3 - Póster / Sin marco / 30x40</v>
      </c>
      <c r="Q61">
        <f ca="1"/>
        <v>0</v>
      </c>
      <c r="R61">
        <f ca="1"/>
        <v>0</v>
      </c>
      <c r="S61">
        <f ca="1"/>
        <v>0</v>
      </c>
      <c r="T61">
        <f ca="1"/>
        <v>0</v>
      </c>
      <c r="U61">
        <f ca="1"/>
        <v>0</v>
      </c>
      <c r="V61">
        <f ca="1"/>
        <v>0</v>
      </c>
      <c r="W61">
        <f ca="1"/>
        <v>0</v>
      </c>
      <c r="X61">
        <f ca="1"/>
        <v>0</v>
      </c>
      <c r="Y61" t="str">
        <f ca="1"/>
        <v>6R371457FM016183K</v>
      </c>
      <c r="Z61" t="str">
        <f ca="1"/>
        <v>rNGs3ACKmOa7zgH0oveffcOUC</v>
      </c>
      <c r="AA61" t="str">
        <f ca="1"/>
        <v>{"shop_id":751927347,"session_id":"rNGs3ACKmOa7zgH0oveffcOUC"}</v>
      </c>
      <c r="AB61">
        <f ca="1"/>
        <v>4</v>
      </c>
      <c r="AC61">
        <f ca="1"/>
        <v>0</v>
      </c>
      <c r="AD61">
        <f ca="1"/>
        <v>11732.99</v>
      </c>
      <c r="AE61">
        <f ca="1"/>
        <v>0</v>
      </c>
      <c r="AF61">
        <f ca="1"/>
        <v>0</v>
      </c>
      <c r="AG61">
        <f ca="1"/>
        <v>0</v>
      </c>
      <c r="AH61">
        <f ca="1"/>
        <v>0</v>
      </c>
      <c r="AI61">
        <f ca="1"/>
        <v>0</v>
      </c>
      <c r="AJ61">
        <f ca="1"/>
        <v>0</v>
      </c>
      <c r="AK61" t="str">
        <f ca="1"/>
        <v>+34 670310506</v>
      </c>
      <c r="AL61" t="str">
        <f ca="1"/>
        <v>Reverse Payment for PP-R-WQL-609280755</v>
      </c>
      <c r="AM61">
        <f ca="1"/>
        <v>0</v>
      </c>
      <c r="AN61">
        <f ca="1"/>
        <v>0</v>
      </c>
      <c r="AO61" t="str">
        <f ca="1"/>
        <v>Cargo</v>
      </c>
      <c r="AP61" t="str">
        <f ca="1"/>
        <v>Not_Found</v>
      </c>
      <c r="AQ61" t="str">
        <f ca="1"/>
        <v>Not_Found</v>
      </c>
      <c r="AR61" t="str">
        <f ca="1"/>
        <v>Not_Found</v>
      </c>
      <c r="AS61" t="str">
        <f ca="1"/>
        <v>Not_Found</v>
      </c>
      <c r="AT61" t="s">
        <v>26779</v>
      </c>
    </row>
    <row r="62" spans="1:46" x14ac:dyDescent="0.3">
      <c r="A62" s="2" t="str">
        <f ca="1"/>
        <v>12/01/2026</v>
      </c>
      <c r="B62" s="13" t="str">
        <f ca="1"/>
        <v>01:04:43</v>
      </c>
      <c r="C62" t="str">
        <f ca="1"/>
        <v>CET</v>
      </c>
      <c r="D62">
        <f ca="1"/>
        <v>0</v>
      </c>
      <c r="E62" t="str">
        <f ca="1"/>
        <v>Retirada general</v>
      </c>
      <c r="F62" t="str">
        <f ca="1"/>
        <v>Completado</v>
      </c>
      <c r="G62" t="str">
        <f ca="1"/>
        <v>EUR</v>
      </c>
      <c r="H62">
        <f ca="1"/>
        <v>-12468.97</v>
      </c>
      <c r="I62">
        <f ca="1"/>
        <v>0</v>
      </c>
      <c r="J62">
        <f ca="1"/>
        <v>-12468.97</v>
      </c>
      <c r="K62" t="str">
        <f ca="1"/>
        <v>info@artestaposters.com</v>
      </c>
      <c r="L62">
        <f ca="1"/>
        <v>0</v>
      </c>
      <c r="M62" t="str">
        <f ca="1"/>
        <v>8SD71445FF288934X</v>
      </c>
      <c r="N62">
        <f ca="1"/>
        <v>0</v>
      </c>
      <c r="O62">
        <f ca="1"/>
        <v>0</v>
      </c>
      <c r="P62">
        <f ca="1"/>
        <v>0</v>
      </c>
      <c r="Q62">
        <f ca="1"/>
        <v>0</v>
      </c>
      <c r="R62">
        <f ca="1"/>
        <v>0</v>
      </c>
      <c r="S62">
        <f ca="1"/>
        <v>0</v>
      </c>
      <c r="T62">
        <f ca="1"/>
        <v>0</v>
      </c>
      <c r="U62">
        <f ca="1"/>
        <v>0</v>
      </c>
      <c r="V62">
        <f ca="1"/>
        <v>0</v>
      </c>
      <c r="W62">
        <f ca="1"/>
        <v>0</v>
      </c>
      <c r="X62">
        <f ca="1"/>
        <v>0</v>
      </c>
      <c r="Y62">
        <f ca="1"/>
        <v>0</v>
      </c>
      <c r="Z62">
        <f ca="1"/>
        <v>0</v>
      </c>
      <c r="AA62">
        <f ca="1"/>
        <v>0</v>
      </c>
      <c r="AB62">
        <f ca="1"/>
        <v>0</v>
      </c>
      <c r="AC62">
        <f ca="1"/>
        <v>0</v>
      </c>
      <c r="AD62">
        <f ca="1"/>
        <v>3000</v>
      </c>
      <c r="AE62">
        <f ca="1"/>
        <v>0</v>
      </c>
      <c r="AF62">
        <f ca="1"/>
        <v>0</v>
      </c>
      <c r="AG62">
        <f ca="1"/>
        <v>0</v>
      </c>
      <c r="AH62">
        <f ca="1"/>
        <v>0</v>
      </c>
      <c r="AI62">
        <f ca="1"/>
        <v>0</v>
      </c>
      <c r="AJ62">
        <f ca="1"/>
        <v>0</v>
      </c>
      <c r="AK62">
        <f ca="1"/>
        <v>0</v>
      </c>
      <c r="AL62">
        <f ca="1"/>
        <v>0</v>
      </c>
      <c r="AM62">
        <f ca="1"/>
        <v>0</v>
      </c>
      <c r="AN62">
        <f ca="1"/>
        <v>0</v>
      </c>
      <c r="AO62" t="str">
        <f ca="1"/>
        <v>Cargo</v>
      </c>
      <c r="AP62" t="str">
        <f ca="1"/>
        <v>Not_Found</v>
      </c>
      <c r="AQ62" t="str">
        <f ca="1"/>
        <v>Not_Found</v>
      </c>
      <c r="AR62" t="str">
        <f ca="1"/>
        <v>Not_Found</v>
      </c>
      <c r="AS62" t="str">
        <f ca="1"/>
        <v>Not_Found</v>
      </c>
      <c r="AT62" t="s">
        <v>2595</v>
      </c>
    </row>
    <row r="63" spans="1:46" x14ac:dyDescent="0.3">
      <c r="A63" s="17" t="str">
        <f ca="1"/>
        <v>19/01/2026</v>
      </c>
      <c r="B63" s="18" t="str">
        <f ca="1"/>
        <v>01:05:37</v>
      </c>
      <c r="C63" s="19" t="str">
        <f ca="1"/>
        <v>CET</v>
      </c>
      <c r="D63" s="19">
        <f ca="1"/>
        <v>0</v>
      </c>
      <c r="E63" s="19" t="str">
        <f ca="1"/>
        <v>Retirada general</v>
      </c>
      <c r="F63" s="19" t="str">
        <f ca="1"/>
        <v>Completado</v>
      </c>
      <c r="G63" s="19" t="str">
        <f ca="1"/>
        <v>EUR</v>
      </c>
      <c r="H63" s="19">
        <f ca="1"/>
        <v>-5598.28</v>
      </c>
      <c r="I63" s="19">
        <f ca="1"/>
        <v>0</v>
      </c>
      <c r="J63" s="19">
        <f ca="1"/>
        <v>-5598.28</v>
      </c>
      <c r="K63" s="19" t="str">
        <f ca="1"/>
        <v>info@artestaposters.com</v>
      </c>
      <c r="L63" s="19">
        <f ca="1"/>
        <v>0</v>
      </c>
      <c r="M63" s="19" t="str">
        <f ca="1"/>
        <v>5NS96552KD503990H</v>
      </c>
      <c r="N63">
        <f ca="1"/>
        <v>0</v>
      </c>
      <c r="O63">
        <f ca="1"/>
        <v>0</v>
      </c>
      <c r="P63">
        <f ca="1"/>
        <v>0</v>
      </c>
      <c r="Q63">
        <f ca="1"/>
        <v>0</v>
      </c>
      <c r="R63">
        <f ca="1"/>
        <v>0</v>
      </c>
      <c r="S63">
        <f ca="1"/>
        <v>0</v>
      </c>
      <c r="T63">
        <f ca="1"/>
        <v>0</v>
      </c>
      <c r="U63">
        <f ca="1"/>
        <v>0</v>
      </c>
      <c r="V63">
        <f ca="1"/>
        <v>0</v>
      </c>
      <c r="W63">
        <f ca="1"/>
        <v>0</v>
      </c>
      <c r="X63">
        <f ca="1"/>
        <v>0</v>
      </c>
      <c r="Y63">
        <f ca="1"/>
        <v>0</v>
      </c>
      <c r="Z63">
        <f ca="1"/>
        <v>0</v>
      </c>
      <c r="AA63">
        <f ca="1"/>
        <v>0</v>
      </c>
      <c r="AB63">
        <f ca="1"/>
        <v>0</v>
      </c>
      <c r="AC63">
        <f ca="1"/>
        <v>0</v>
      </c>
      <c r="AD63">
        <f ca="1"/>
        <v>3000</v>
      </c>
      <c r="AE63">
        <f ca="1"/>
        <v>0</v>
      </c>
      <c r="AF63">
        <f ca="1"/>
        <v>0</v>
      </c>
      <c r="AG63">
        <f ca="1"/>
        <v>0</v>
      </c>
      <c r="AH63">
        <f ca="1"/>
        <v>0</v>
      </c>
      <c r="AI63">
        <f ca="1"/>
        <v>0</v>
      </c>
      <c r="AJ63">
        <f ca="1"/>
        <v>0</v>
      </c>
      <c r="AK63">
        <f ca="1"/>
        <v>0</v>
      </c>
      <c r="AL63">
        <f ca="1"/>
        <v>0</v>
      </c>
      <c r="AM63">
        <f ca="1"/>
        <v>0</v>
      </c>
      <c r="AN63">
        <f ca="1"/>
        <v>0</v>
      </c>
      <c r="AO63" t="str">
        <f ca="1"/>
        <v>Cargo</v>
      </c>
      <c r="AP63" t="str">
        <f ca="1"/>
        <v>Not_Found</v>
      </c>
      <c r="AQ63" t="str">
        <f ca="1"/>
        <v>Not_Found</v>
      </c>
      <c r="AR63" t="str">
        <f ca="1"/>
        <v>Not_Found</v>
      </c>
      <c r="AS63" t="str">
        <f ca="1"/>
        <v>Not_Found</v>
      </c>
      <c r="AT63" t="s">
        <v>2595</v>
      </c>
    </row>
    <row r="64" spans="1:46" x14ac:dyDescent="0.3">
      <c r="A64" s="2" t="str">
        <f ca="1"/>
        <v>21/01/2026</v>
      </c>
      <c r="B64" s="13" t="str">
        <f ca="1"/>
        <v>13:52:36</v>
      </c>
      <c r="C64" t="str">
        <f ca="1"/>
        <v>CET</v>
      </c>
      <c r="D64">
        <f ca="1"/>
        <v>0</v>
      </c>
      <c r="E64" t="str">
        <f ca="1"/>
        <v>Retirada iniciada por el usuario</v>
      </c>
      <c r="F64" t="str">
        <f ca="1"/>
        <v>Eliminado</v>
      </c>
      <c r="G64" t="str">
        <f ca="1"/>
        <v>EUR</v>
      </c>
      <c r="H64">
        <f ca="1"/>
        <v>-4000</v>
      </c>
      <c r="I64">
        <f ca="1"/>
        <v>0</v>
      </c>
      <c r="J64">
        <f ca="1"/>
        <v>-4000</v>
      </c>
      <c r="K64" t="str">
        <f ca="1"/>
        <v>info@artestaposters.com</v>
      </c>
      <c r="L64">
        <f ca="1"/>
        <v>0</v>
      </c>
      <c r="M64" t="str">
        <f ca="1"/>
        <v>57C52626UN1377505</v>
      </c>
      <c r="N64">
        <f ca="1"/>
        <v>0</v>
      </c>
      <c r="O64">
        <f ca="1"/>
        <v>0</v>
      </c>
      <c r="P64">
        <f ca="1"/>
        <v>0</v>
      </c>
      <c r="Q64">
        <f ca="1"/>
        <v>0</v>
      </c>
      <c r="R64">
        <f ca="1"/>
        <v>0</v>
      </c>
      <c r="S64">
        <f ca="1"/>
        <v>0</v>
      </c>
      <c r="T64">
        <f ca="1"/>
        <v>0</v>
      </c>
      <c r="U64">
        <f ca="1"/>
        <v>0</v>
      </c>
      <c r="V64">
        <f ca="1"/>
        <v>0</v>
      </c>
      <c r="W64">
        <f ca="1"/>
        <v>0</v>
      </c>
      <c r="X64">
        <f ca="1"/>
        <v>0</v>
      </c>
      <c r="Y64">
        <f ca="1"/>
        <v>0</v>
      </c>
      <c r="Z64">
        <f ca="1"/>
        <v>0</v>
      </c>
      <c r="AA64">
        <f ca="1"/>
        <v>0</v>
      </c>
      <c r="AB64">
        <f ca="1"/>
        <v>0</v>
      </c>
      <c r="AC64">
        <f ca="1"/>
        <v>0</v>
      </c>
      <c r="AD64">
        <f ca="1"/>
        <v>635.99</v>
      </c>
      <c r="AE64">
        <f ca="1"/>
        <v>0</v>
      </c>
      <c r="AF64">
        <f ca="1"/>
        <v>0</v>
      </c>
      <c r="AG64">
        <f ca="1"/>
        <v>0</v>
      </c>
      <c r="AH64">
        <f ca="1"/>
        <v>0</v>
      </c>
      <c r="AI64">
        <f ca="1"/>
        <v>0</v>
      </c>
      <c r="AJ64">
        <f ca="1"/>
        <v>0</v>
      </c>
      <c r="AK64">
        <f ca="1"/>
        <v>0</v>
      </c>
      <c r="AL64">
        <f ca="1"/>
        <v>0</v>
      </c>
      <c r="AM64">
        <f ca="1"/>
        <v>0</v>
      </c>
      <c r="AN64">
        <f ca="1"/>
        <v>0</v>
      </c>
      <c r="AO64" t="str">
        <f ca="1"/>
        <v>Cargo</v>
      </c>
      <c r="AP64" t="str">
        <f ca="1"/>
        <v>Not_Found</v>
      </c>
      <c r="AQ64" t="str">
        <f ca="1"/>
        <v>Not_Found</v>
      </c>
      <c r="AR64" t="str">
        <f ca="1"/>
        <v>Not_Found</v>
      </c>
      <c r="AS64" t="str">
        <f ca="1"/>
        <v>Not_Found</v>
      </c>
      <c r="AT64" t="s">
        <v>2595</v>
      </c>
    </row>
    <row r="65" spans="1:46" x14ac:dyDescent="0.3">
      <c r="A65" s="2" t="str">
        <f ca="1"/>
        <v>26/01/2026</v>
      </c>
      <c r="B65" s="13" t="str">
        <f ca="1"/>
        <v>01:04:46</v>
      </c>
      <c r="C65" t="str">
        <f ca="1"/>
        <v>CET</v>
      </c>
      <c r="D65">
        <f ca="1"/>
        <v>0</v>
      </c>
      <c r="E65" t="str">
        <f ca="1"/>
        <v>Retirada general</v>
      </c>
      <c r="F65" t="str">
        <f ca="1"/>
        <v>Completado</v>
      </c>
      <c r="G65" t="str">
        <f ca="1"/>
        <v>EUR</v>
      </c>
      <c r="H65">
        <f ca="1"/>
        <v>-1993.44</v>
      </c>
      <c r="I65">
        <f ca="1"/>
        <v>0</v>
      </c>
      <c r="J65">
        <f ca="1"/>
        <v>-1993.44</v>
      </c>
      <c r="K65" t="str">
        <f ca="1"/>
        <v>info@artestaposters.com</v>
      </c>
      <c r="L65">
        <f ca="1"/>
        <v>0</v>
      </c>
      <c r="M65" t="str">
        <f ca="1"/>
        <v>66B16299X4530821B</v>
      </c>
      <c r="N65">
        <f ca="1"/>
        <v>0</v>
      </c>
      <c r="O65">
        <f ca="1"/>
        <v>0</v>
      </c>
      <c r="P65">
        <f ca="1"/>
        <v>0</v>
      </c>
      <c r="Q65">
        <f ca="1"/>
        <v>0</v>
      </c>
      <c r="R65">
        <f ca="1"/>
        <v>0</v>
      </c>
      <c r="S65">
        <f ca="1"/>
        <v>0</v>
      </c>
      <c r="T65">
        <f ca="1"/>
        <v>0</v>
      </c>
      <c r="U65">
        <f ca="1"/>
        <v>0</v>
      </c>
      <c r="V65">
        <f ca="1"/>
        <v>0</v>
      </c>
      <c r="W65">
        <f ca="1"/>
        <v>0</v>
      </c>
      <c r="X65">
        <f ca="1"/>
        <v>0</v>
      </c>
      <c r="Y65">
        <f ca="1"/>
        <v>0</v>
      </c>
      <c r="Z65">
        <f ca="1"/>
        <v>0</v>
      </c>
      <c r="AA65">
        <f ca="1"/>
        <v>0</v>
      </c>
      <c r="AB65">
        <f ca="1"/>
        <v>0</v>
      </c>
      <c r="AC65">
        <f ca="1"/>
        <v>0</v>
      </c>
      <c r="AD65">
        <f ca="1"/>
        <v>3000</v>
      </c>
      <c r="AE65">
        <f ca="1"/>
        <v>0</v>
      </c>
      <c r="AF65">
        <f ca="1"/>
        <v>0</v>
      </c>
      <c r="AG65">
        <f ca="1"/>
        <v>0</v>
      </c>
      <c r="AH65">
        <f ca="1"/>
        <v>0</v>
      </c>
      <c r="AI65">
        <f ca="1"/>
        <v>0</v>
      </c>
      <c r="AJ65">
        <f ca="1"/>
        <v>0</v>
      </c>
      <c r="AK65">
        <f ca="1"/>
        <v>0</v>
      </c>
      <c r="AL65">
        <f ca="1"/>
        <v>0</v>
      </c>
      <c r="AM65">
        <f ca="1"/>
        <v>0</v>
      </c>
      <c r="AN65">
        <f ca="1"/>
        <v>0</v>
      </c>
      <c r="AO65" t="str">
        <f ca="1"/>
        <v>Cargo</v>
      </c>
      <c r="AP65" t="str">
        <f ca="1"/>
        <v>Not_Found</v>
      </c>
      <c r="AQ65" t="str">
        <f ca="1"/>
        <v>Not_Found</v>
      </c>
      <c r="AR65" t="str">
        <f ca="1"/>
        <v>Not_Found</v>
      </c>
      <c r="AS65" t="str">
        <f ca="1"/>
        <v>Not_Found</v>
      </c>
      <c r="AT65" s="23" t="s">
        <v>2595</v>
      </c>
    </row>
  </sheetData>
  <autoFilter ref="A1:AT64" xr:uid="{9E8B6580-525B-4C04-B0B0-9FD6E8F9F53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3f57b6-5c15-4143-8219-2beecf4a9f72">
      <Terms xmlns="http://schemas.microsoft.com/office/infopath/2007/PartnerControls"/>
    </lcf76f155ced4ddcb4097134ff3c332f>
    <TaxCatchAll xmlns="5a78b8e5-1db0-4b51-a51d-5cba963b01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D8F66C28CDB348811BD1C7E6D83E68" ma:contentTypeVersion="18" ma:contentTypeDescription="Create a new document." ma:contentTypeScope="" ma:versionID="42a502c0d91d2c068c3d6e66eea831bc">
  <xsd:schema xmlns:xsd="http://www.w3.org/2001/XMLSchema" xmlns:xs="http://www.w3.org/2001/XMLSchema" xmlns:p="http://schemas.microsoft.com/office/2006/metadata/properties" xmlns:ns2="263f57b6-5c15-4143-8219-2beecf4a9f72" xmlns:ns3="5a78b8e5-1db0-4b51-a51d-5cba963b014b" targetNamespace="http://schemas.microsoft.com/office/2006/metadata/properties" ma:root="true" ma:fieldsID="61e2f3f7b81dd32ea1fbc01ecb9effac" ns2:_="" ns3:_="">
    <xsd:import namespace="263f57b6-5c15-4143-8219-2beecf4a9f72"/>
    <xsd:import namespace="5a78b8e5-1db0-4b51-a51d-5cba963b01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f57b6-5c15-4143-8219-2beecf4a9f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ebb8a7e-ba8e-4a74-9a98-a0e15f4a7c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78b8e5-1db0-4b51-a51d-5cba963b014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8b1af4a-87c5-42ec-884f-3f966d85190d}" ma:internalName="TaxCatchAll" ma:showField="CatchAllData" ma:web="5a78b8e5-1db0-4b51-a51d-5cba963b01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0384A0-F73D-4443-87FA-0AA8AF54D5FB}">
  <ds:schemaRefs>
    <ds:schemaRef ds:uri="http://schemas.microsoft.com/office/2006/metadata/properties"/>
    <ds:schemaRef ds:uri="http://schemas.microsoft.com/office/infopath/2007/PartnerControls"/>
    <ds:schemaRef ds:uri="263f57b6-5c15-4143-8219-2beecf4a9f72"/>
    <ds:schemaRef ds:uri="5a78b8e5-1db0-4b51-a51d-5cba963b014b"/>
  </ds:schemaRefs>
</ds:datastoreItem>
</file>

<file path=customXml/itemProps2.xml><?xml version="1.0" encoding="utf-8"?>
<ds:datastoreItem xmlns:ds="http://schemas.openxmlformats.org/officeDocument/2006/customXml" ds:itemID="{C21BA7CB-A906-4C41-BE33-140F87E1A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3f57b6-5c15-4143-8219-2beecf4a9f72"/>
    <ds:schemaRef ds:uri="5a78b8e5-1db0-4b51-a51d-5cba963b01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C41FB5-71EC-4D99-B4F1-B7A6FB03EE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Shopify_Payouts</vt:lpstr>
      <vt:lpstr>Sales_Shopify</vt:lpstr>
      <vt:lpstr>Paypal_Payouts</vt:lpstr>
      <vt:lpstr>Shopify_Transactions</vt:lpstr>
      <vt:lpstr>Validation_Shopify</vt:lpstr>
      <vt:lpstr>Validation_Paypal</vt:lpstr>
      <vt:lpstr>Movs_Paypal_NoSales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Adrià Sebastià</dc:creator>
  <cp:lastModifiedBy>Adrià Sebastià</cp:lastModifiedBy>
  <dcterms:created xsi:type="dcterms:W3CDTF">2025-11-05T23:46:00Z</dcterms:created>
  <dcterms:modified xsi:type="dcterms:W3CDTF">2026-03-23T19:50:57Z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0x010100EED8F66C28CDB348811BD1C7E6D83E68</vt:lpwstr>
  </property>
</Properties>
</file>